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ENTIFICO DE DATOS\Documents\all_volana\Volana\modelo_riesgo_volana\data\evaluation\"/>
    </mc:Choice>
  </mc:AlternateContent>
  <xr:revisionPtr revIDLastSave="0" documentId="13_ncr:1_{50114068-B0A5-446B-8BFF-32D75667246A}" xr6:coauthVersionLast="47" xr6:coauthVersionMax="47" xr10:uidLastSave="{00000000-0000-0000-0000-000000000000}"/>
  <bookViews>
    <workbookView xWindow="-108" yWindow="-108" windowWidth="23256" windowHeight="12456" activeTab="2" xr2:uid="{8147C6CD-0EED-4EFD-9F85-E3145C55E7FE}"/>
  </bookViews>
  <sheets>
    <sheet name="resumen" sheetId="2" r:id="rId1"/>
    <sheet name="DATA" sheetId="1" r:id="rId2"/>
    <sheet name="niveles de riesgo" sheetId="3" r:id="rId3"/>
    <sheet name="Hoja1" sheetId="4" r:id="rId4"/>
    <sheet name="BaseModelo" sheetId="5" r:id="rId5"/>
  </sheets>
  <definedNames>
    <definedName name="_xlnm._FilterDatabase" localSheetId="1" hidden="1">DATA!$A$1:$AN$3805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2" i="1"/>
  <c r="G82" i="3"/>
  <c r="AK3805" i="1"/>
  <c r="AK3804" i="1"/>
  <c r="AK3802" i="1"/>
  <c r="AK3801" i="1"/>
  <c r="AK3800" i="1"/>
  <c r="AK3799" i="1"/>
  <c r="AK3798" i="1"/>
  <c r="AK3797" i="1"/>
  <c r="AK3796" i="1"/>
  <c r="AK3795" i="1"/>
  <c r="AK3794" i="1"/>
  <c r="AK3793" i="1"/>
  <c r="AK3792" i="1"/>
  <c r="AK3791" i="1"/>
  <c r="AK3790" i="1"/>
  <c r="AK3789" i="1"/>
  <c r="AK3788" i="1"/>
  <c r="AK3787" i="1"/>
  <c r="AK3786" i="1"/>
  <c r="AK3785" i="1"/>
  <c r="AK3784" i="1"/>
  <c r="AK3783" i="1"/>
  <c r="AK3782" i="1"/>
  <c r="AK3781" i="1"/>
  <c r="AK3780" i="1"/>
  <c r="AK3779" i="1"/>
  <c r="AK3778" i="1"/>
  <c r="AK3777" i="1"/>
  <c r="AK3776" i="1"/>
  <c r="AK3775" i="1"/>
  <c r="AK3774" i="1"/>
  <c r="AK3773" i="1"/>
  <c r="AK3772" i="1"/>
  <c r="AK3771" i="1"/>
  <c r="AK3770" i="1"/>
  <c r="AK3769" i="1"/>
  <c r="AK3768" i="1"/>
  <c r="AK3767" i="1"/>
  <c r="AK3766" i="1"/>
  <c r="AK3765" i="1"/>
  <c r="AK3764" i="1"/>
  <c r="AK3763" i="1"/>
  <c r="AK3762" i="1"/>
  <c r="AK3761" i="1"/>
  <c r="AK3760" i="1"/>
  <c r="AK3759" i="1"/>
  <c r="AK3758" i="1"/>
  <c r="AK3757" i="1"/>
  <c r="AK3756" i="1"/>
  <c r="AK3755" i="1"/>
  <c r="AK3754" i="1"/>
  <c r="AK3753" i="1"/>
  <c r="AK3752" i="1"/>
  <c r="AK3751" i="1"/>
  <c r="AK3750" i="1"/>
  <c r="AK3749" i="1"/>
  <c r="AK3748" i="1"/>
  <c r="AK3747" i="1"/>
  <c r="AK3746" i="1"/>
  <c r="AK3745" i="1"/>
  <c r="AK3744" i="1"/>
  <c r="AK3743" i="1"/>
  <c r="AK3742" i="1"/>
  <c r="AK3741" i="1"/>
  <c r="AK3740" i="1"/>
  <c r="AK3739" i="1"/>
  <c r="AK3738" i="1"/>
  <c r="AK3737" i="1"/>
  <c r="AK3736" i="1"/>
  <c r="AK3735" i="1"/>
  <c r="AK3734" i="1"/>
  <c r="AK3733" i="1"/>
  <c r="AK3732" i="1"/>
  <c r="AK3731" i="1"/>
  <c r="AK3730" i="1"/>
  <c r="AK3729" i="1"/>
  <c r="AK3728" i="1"/>
  <c r="AK3727" i="1"/>
  <c r="AK3726" i="1"/>
  <c r="AK3725" i="1"/>
  <c r="AK3724" i="1"/>
  <c r="AK3723" i="1"/>
  <c r="AK3722" i="1"/>
  <c r="AK3721" i="1"/>
  <c r="AK3720" i="1"/>
  <c r="AK3719" i="1"/>
  <c r="AK3718" i="1"/>
  <c r="AK3717" i="1"/>
  <c r="AK3716" i="1"/>
  <c r="AK3715" i="1"/>
  <c r="AK3714" i="1"/>
  <c r="AK3713" i="1"/>
  <c r="AK3712" i="1"/>
  <c r="AK3711" i="1"/>
  <c r="AK3710" i="1"/>
  <c r="AK3709" i="1"/>
  <c r="AK3708" i="1"/>
  <c r="AK3707" i="1"/>
  <c r="AK3706" i="1"/>
  <c r="AK3705" i="1"/>
  <c r="AK3704" i="1"/>
  <c r="AK3703" i="1"/>
  <c r="AK3702" i="1"/>
  <c r="AK3701" i="1"/>
  <c r="AK3700" i="1"/>
  <c r="AK3699" i="1"/>
  <c r="AK3698" i="1"/>
  <c r="AK3697" i="1"/>
  <c r="AK3696" i="1"/>
  <c r="AK3695" i="1"/>
  <c r="AK3694" i="1"/>
  <c r="AK3693" i="1"/>
  <c r="AK3692" i="1"/>
  <c r="AK3691" i="1"/>
  <c r="AK3690" i="1"/>
  <c r="AK3689" i="1"/>
  <c r="AK3688" i="1"/>
  <c r="AK3687" i="1"/>
  <c r="AK3686" i="1"/>
  <c r="AK3685" i="1"/>
  <c r="AK3684" i="1"/>
  <c r="AK3683" i="1"/>
  <c r="AK3682" i="1"/>
  <c r="AK3681" i="1"/>
  <c r="AK3680" i="1"/>
  <c r="AK3679" i="1"/>
  <c r="AK3678" i="1"/>
  <c r="AK3677" i="1"/>
  <c r="AK3676" i="1"/>
  <c r="AK3675" i="1"/>
  <c r="AK3674" i="1"/>
  <c r="AK3673" i="1"/>
  <c r="AK3672" i="1"/>
  <c r="AK3671" i="1"/>
  <c r="AK3670" i="1"/>
  <c r="AK3669" i="1"/>
  <c r="AK3668" i="1"/>
  <c r="AK3667" i="1"/>
  <c r="AK3666" i="1"/>
  <c r="AK3665" i="1"/>
  <c r="AK3664" i="1"/>
  <c r="AK3663" i="1"/>
  <c r="AK3662" i="1"/>
  <c r="AK3661" i="1"/>
  <c r="AK3660" i="1"/>
  <c r="AK3659" i="1"/>
  <c r="AK3658" i="1"/>
  <c r="AK3657" i="1"/>
  <c r="AK3656" i="1"/>
  <c r="AK3655" i="1"/>
  <c r="AK3654" i="1"/>
  <c r="AK3653" i="1"/>
  <c r="AK3652" i="1"/>
  <c r="AK3651" i="1"/>
  <c r="AK3650" i="1"/>
  <c r="AK3649" i="1"/>
  <c r="AK3648" i="1"/>
  <c r="AK3647" i="1"/>
  <c r="AK3646" i="1"/>
  <c r="AK3645" i="1"/>
  <c r="AK3644" i="1"/>
  <c r="AK3643" i="1"/>
  <c r="AK3642" i="1"/>
  <c r="AK3641" i="1"/>
  <c r="AK3640" i="1"/>
  <c r="AK3639" i="1"/>
  <c r="AK3638" i="1"/>
  <c r="AK3637" i="1"/>
  <c r="AK3636" i="1"/>
  <c r="AK3635" i="1"/>
  <c r="AK3634" i="1"/>
  <c r="AK3633" i="1"/>
  <c r="AK3632" i="1"/>
  <c r="AK3631" i="1"/>
  <c r="AK3630" i="1"/>
  <c r="AK3629" i="1"/>
  <c r="AK3628" i="1"/>
  <c r="AK3627" i="1"/>
  <c r="AK3626" i="1"/>
  <c r="AK3625" i="1"/>
  <c r="AK3624" i="1"/>
  <c r="AK3623" i="1"/>
  <c r="AK3622" i="1"/>
  <c r="AK3621" i="1"/>
  <c r="AK3620" i="1"/>
  <c r="AK3619" i="1"/>
  <c r="AK3618" i="1"/>
  <c r="AK3617" i="1"/>
  <c r="AK3616" i="1"/>
  <c r="AK3615" i="1"/>
  <c r="AK3614" i="1"/>
  <c r="AK3613" i="1"/>
  <c r="AK3612" i="1"/>
  <c r="AK3611" i="1"/>
  <c r="AK3610" i="1"/>
  <c r="AK3609" i="1"/>
  <c r="AK3608" i="1"/>
  <c r="AK3607" i="1"/>
  <c r="AK3606" i="1"/>
  <c r="AK3605" i="1"/>
  <c r="AK3604" i="1"/>
  <c r="AK3603" i="1"/>
  <c r="AK3602" i="1"/>
  <c r="AK3601" i="1"/>
  <c r="AK3600" i="1"/>
  <c r="AK3599" i="1"/>
  <c r="AK3598" i="1"/>
  <c r="AK3597" i="1"/>
  <c r="AK3596" i="1"/>
  <c r="AK3595" i="1"/>
  <c r="AK3594" i="1"/>
  <c r="AK3593" i="1"/>
  <c r="AK3592" i="1"/>
  <c r="AK3591" i="1"/>
  <c r="AK3590" i="1"/>
  <c r="AK3589" i="1"/>
  <c r="AK3588" i="1"/>
  <c r="AK3587" i="1"/>
  <c r="AK3586" i="1"/>
  <c r="AK3585" i="1"/>
  <c r="AK3584" i="1"/>
  <c r="AK3583" i="1"/>
  <c r="AK3582" i="1"/>
  <c r="AK3581" i="1"/>
  <c r="AK3580" i="1"/>
  <c r="AK3579" i="1"/>
  <c r="AK3578" i="1"/>
  <c r="AK3577" i="1"/>
  <c r="AK3576" i="1"/>
  <c r="AK3575" i="1"/>
  <c r="AK3574" i="1"/>
  <c r="AK3573" i="1"/>
  <c r="AK3572" i="1"/>
  <c r="AK3571" i="1"/>
  <c r="AK3570" i="1"/>
  <c r="AK3569" i="1"/>
  <c r="AK3568" i="1"/>
  <c r="AK3567" i="1"/>
  <c r="AK3566" i="1"/>
  <c r="AK3565" i="1"/>
  <c r="AK3564" i="1"/>
  <c r="AK3563" i="1"/>
  <c r="AK3562" i="1"/>
  <c r="AK3561" i="1"/>
  <c r="AK3560" i="1"/>
  <c r="AK3559" i="1"/>
  <c r="AK3558" i="1"/>
  <c r="AK3557" i="1"/>
  <c r="AK3556" i="1"/>
  <c r="AK3555" i="1"/>
  <c r="AK3554" i="1"/>
  <c r="AK3553" i="1"/>
  <c r="AK3552" i="1"/>
  <c r="AK3551" i="1"/>
  <c r="AK3550" i="1"/>
  <c r="AK3549" i="1"/>
  <c r="AK3548" i="1"/>
  <c r="AK3547" i="1"/>
  <c r="AK3546" i="1"/>
  <c r="AK3545" i="1"/>
  <c r="AK3544" i="1"/>
  <c r="AK3543" i="1"/>
  <c r="AK3542" i="1"/>
  <c r="AK3541" i="1"/>
  <c r="AK3540" i="1"/>
  <c r="AK3539" i="1"/>
  <c r="AK3538" i="1"/>
  <c r="AK3537" i="1"/>
  <c r="AK3536" i="1"/>
  <c r="AK3535" i="1"/>
  <c r="AK3534" i="1"/>
  <c r="AK3533" i="1"/>
  <c r="AK3532" i="1"/>
  <c r="AK3531" i="1"/>
  <c r="AK3530" i="1"/>
  <c r="AK3529" i="1"/>
  <c r="AK3528" i="1"/>
  <c r="AK3527" i="1"/>
  <c r="AK3526" i="1"/>
  <c r="AK3525" i="1"/>
  <c r="AK3524" i="1"/>
  <c r="AK3523" i="1"/>
  <c r="AK3522" i="1"/>
  <c r="AK3521" i="1"/>
  <c r="AK3520" i="1"/>
  <c r="AK3519" i="1"/>
  <c r="AK3518" i="1"/>
  <c r="AK3517" i="1"/>
  <c r="AK3516" i="1"/>
  <c r="AK3515" i="1"/>
  <c r="AK3514" i="1"/>
  <c r="AK3513" i="1"/>
  <c r="AK3512" i="1"/>
  <c r="AK3511" i="1"/>
  <c r="AK3510" i="1"/>
  <c r="AK3509" i="1"/>
  <c r="AK3508" i="1"/>
  <c r="AK3507" i="1"/>
  <c r="AK3506" i="1"/>
  <c r="AK3505" i="1"/>
  <c r="AK3504" i="1"/>
  <c r="AK3503" i="1"/>
  <c r="AK3502" i="1"/>
  <c r="AK3501" i="1"/>
  <c r="AK3500" i="1"/>
  <c r="AK3499" i="1"/>
  <c r="AK3498" i="1"/>
  <c r="AK3497" i="1"/>
  <c r="AK3496" i="1"/>
  <c r="AK3495" i="1"/>
  <c r="AK3494" i="1"/>
  <c r="AK3493" i="1"/>
  <c r="AK3492" i="1"/>
  <c r="AK3491" i="1"/>
  <c r="AK3490" i="1"/>
  <c r="AK3489" i="1"/>
  <c r="AK3488" i="1"/>
  <c r="AK3487" i="1"/>
  <c r="AK3486" i="1"/>
  <c r="AK3485" i="1"/>
  <c r="AK3484" i="1"/>
  <c r="AK3483" i="1"/>
  <c r="AK3482" i="1"/>
  <c r="AK3481" i="1"/>
  <c r="AK3480" i="1"/>
  <c r="AK3479" i="1"/>
  <c r="AK3478" i="1"/>
  <c r="AK3477" i="1"/>
  <c r="AK3476" i="1"/>
  <c r="AK3475" i="1"/>
  <c r="AK3474" i="1"/>
  <c r="AK3473" i="1"/>
  <c r="AK3472" i="1"/>
  <c r="AK3471" i="1"/>
  <c r="AK3470" i="1"/>
  <c r="AK3469" i="1"/>
  <c r="AK3468" i="1"/>
  <c r="AK3467" i="1"/>
  <c r="AK3466" i="1"/>
  <c r="AK3465" i="1"/>
  <c r="AK3464" i="1"/>
  <c r="AK3463" i="1"/>
  <c r="AK3462" i="1"/>
  <c r="AK3461" i="1"/>
  <c r="AK3460" i="1"/>
  <c r="AK3459" i="1"/>
  <c r="AK3458" i="1"/>
  <c r="AK3457" i="1"/>
  <c r="AK3456" i="1"/>
  <c r="AK3455" i="1"/>
  <c r="AK3454" i="1"/>
  <c r="AK3453" i="1"/>
  <c r="AK3452" i="1"/>
  <c r="AK3451" i="1"/>
  <c r="AK3450" i="1"/>
  <c r="AK3449" i="1"/>
  <c r="AK3448" i="1"/>
  <c r="AK3447" i="1"/>
  <c r="AK3446" i="1"/>
  <c r="AK3445" i="1"/>
  <c r="AK3444" i="1"/>
  <c r="AK3443" i="1"/>
  <c r="AK3442" i="1"/>
  <c r="AK3441" i="1"/>
  <c r="AK3440" i="1"/>
  <c r="AK3439" i="1"/>
  <c r="AK3438" i="1"/>
  <c r="AK3437" i="1"/>
  <c r="AK3436" i="1"/>
  <c r="AK3435" i="1"/>
  <c r="AK3434" i="1"/>
  <c r="AK3433" i="1"/>
  <c r="AK3432" i="1"/>
  <c r="AK3431" i="1"/>
  <c r="AK3430" i="1"/>
  <c r="AK3429" i="1"/>
  <c r="AK3428" i="1"/>
  <c r="AK3427" i="1"/>
  <c r="AK3426" i="1"/>
  <c r="AK3425" i="1"/>
  <c r="AK3424" i="1"/>
  <c r="AK3423" i="1"/>
  <c r="AK3422" i="1"/>
  <c r="AK3421" i="1"/>
  <c r="AK3420" i="1"/>
  <c r="AK3419" i="1"/>
  <c r="AK3418" i="1"/>
  <c r="AK3417" i="1"/>
  <c r="AK3416" i="1"/>
  <c r="AK3415" i="1"/>
  <c r="AK3414" i="1"/>
  <c r="AK3413" i="1"/>
  <c r="AK3412" i="1"/>
  <c r="AK3411" i="1"/>
  <c r="AK3410" i="1"/>
  <c r="AK3409" i="1"/>
  <c r="AK3408" i="1"/>
  <c r="AK3407" i="1"/>
  <c r="AK3406" i="1"/>
  <c r="AK3405" i="1"/>
  <c r="AK3404" i="1"/>
  <c r="AK3403" i="1"/>
  <c r="AK3402" i="1"/>
  <c r="AK3401" i="1"/>
  <c r="AK3400" i="1"/>
  <c r="AK3399" i="1"/>
  <c r="AK3398" i="1"/>
  <c r="AK3397" i="1"/>
  <c r="AK3396" i="1"/>
  <c r="AK3395" i="1"/>
  <c r="AK3394" i="1"/>
  <c r="AK3393" i="1"/>
  <c r="AK3392" i="1"/>
  <c r="AK3391" i="1"/>
  <c r="AK3390" i="1"/>
  <c r="AK3389" i="1"/>
  <c r="AK3388" i="1"/>
  <c r="AK3387" i="1"/>
  <c r="AK3386" i="1"/>
  <c r="AK3385" i="1"/>
  <c r="AK3384" i="1"/>
  <c r="AK3383" i="1"/>
  <c r="AK3382" i="1"/>
  <c r="AK3381" i="1"/>
  <c r="AK3380" i="1"/>
  <c r="AK3379" i="1"/>
  <c r="AK3378" i="1"/>
  <c r="AK3377" i="1"/>
  <c r="AK3376" i="1"/>
  <c r="AK3375" i="1"/>
  <c r="AK3374" i="1"/>
  <c r="AK3373" i="1"/>
  <c r="AK3372" i="1"/>
  <c r="AK3371" i="1"/>
  <c r="AK3370" i="1"/>
  <c r="AK3369" i="1"/>
  <c r="AK3368" i="1"/>
  <c r="AK3367" i="1"/>
  <c r="AK3366" i="1"/>
  <c r="AK3365" i="1"/>
  <c r="AK3364" i="1"/>
  <c r="AK3363" i="1"/>
  <c r="AK3362" i="1"/>
  <c r="AK3361" i="1"/>
  <c r="AK3360" i="1"/>
  <c r="AK3359" i="1"/>
  <c r="AK3358" i="1"/>
  <c r="AK3357" i="1"/>
  <c r="AK3356" i="1"/>
  <c r="AK3355" i="1"/>
  <c r="AK3354" i="1"/>
  <c r="AK3353" i="1"/>
  <c r="AK3352" i="1"/>
  <c r="AK3351" i="1"/>
  <c r="AK3350" i="1"/>
  <c r="AK3349" i="1"/>
  <c r="AK3348" i="1"/>
  <c r="AK3347" i="1"/>
  <c r="AK3346" i="1"/>
  <c r="AK3345" i="1"/>
  <c r="AK3344" i="1"/>
  <c r="AK3343" i="1"/>
  <c r="AK3342" i="1"/>
  <c r="AK3341" i="1"/>
  <c r="AK3340" i="1"/>
  <c r="AK3339" i="1"/>
  <c r="AK3338" i="1"/>
  <c r="AK3337" i="1"/>
  <c r="AK3336" i="1"/>
  <c r="AK3335" i="1"/>
  <c r="AK3334" i="1"/>
  <c r="AK3333" i="1"/>
  <c r="AK3332" i="1"/>
  <c r="AK3331" i="1"/>
  <c r="AK3330" i="1"/>
  <c r="AK3329" i="1"/>
  <c r="AK3328" i="1"/>
  <c r="AK3327" i="1"/>
  <c r="AK3326" i="1"/>
  <c r="AK3325" i="1"/>
  <c r="AK3324" i="1"/>
  <c r="AK3323" i="1"/>
  <c r="AK3322" i="1"/>
  <c r="AK3321" i="1"/>
  <c r="AK3320" i="1"/>
  <c r="AK3319" i="1"/>
  <c r="AK3318" i="1"/>
  <c r="AK3317" i="1"/>
  <c r="AK3316" i="1"/>
  <c r="AK3315" i="1"/>
  <c r="AK3314" i="1"/>
  <c r="AK3313" i="1"/>
  <c r="AK3312" i="1"/>
  <c r="AK3311" i="1"/>
  <c r="AK3310" i="1"/>
  <c r="AK3309" i="1"/>
  <c r="AK3308" i="1"/>
  <c r="AK3307" i="1"/>
  <c r="AK3306" i="1"/>
  <c r="AK3305" i="1"/>
  <c r="AK3304" i="1"/>
  <c r="AK3303" i="1"/>
  <c r="AK3302" i="1"/>
  <c r="AK3301" i="1"/>
  <c r="AK3300" i="1"/>
  <c r="AK3299" i="1"/>
  <c r="AK3298" i="1"/>
  <c r="AK3297" i="1"/>
  <c r="AK3296" i="1"/>
  <c r="AK3295" i="1"/>
  <c r="AK3294" i="1"/>
  <c r="AK3293" i="1"/>
  <c r="AK3292" i="1"/>
  <c r="AK3291" i="1"/>
  <c r="AK3290" i="1"/>
  <c r="AK3289" i="1"/>
  <c r="AK3288" i="1"/>
  <c r="AK3287" i="1"/>
  <c r="AK3286" i="1"/>
  <c r="AK3285" i="1"/>
  <c r="AK3284" i="1"/>
  <c r="AK3283" i="1"/>
  <c r="AK3282" i="1"/>
  <c r="AK3281" i="1"/>
  <c r="AK3280" i="1"/>
  <c r="AK3279" i="1"/>
  <c r="AK3278" i="1"/>
  <c r="AK3277" i="1"/>
  <c r="AK3276" i="1"/>
  <c r="AK3275" i="1"/>
  <c r="AK3274" i="1"/>
  <c r="AK3273" i="1"/>
  <c r="AK3272" i="1"/>
  <c r="AK3271" i="1"/>
  <c r="AK3270" i="1"/>
  <c r="AK3269" i="1"/>
  <c r="AK3268" i="1"/>
  <c r="AK3267" i="1"/>
  <c r="AK3266" i="1"/>
  <c r="AK3265" i="1"/>
  <c r="AK3264" i="1"/>
  <c r="AK3263" i="1"/>
  <c r="AK3262" i="1"/>
  <c r="AK3261" i="1"/>
  <c r="AK3260" i="1"/>
  <c r="AK3259" i="1"/>
  <c r="AK3258" i="1"/>
  <c r="AK3257" i="1"/>
  <c r="AK3256" i="1"/>
  <c r="AK3255" i="1"/>
  <c r="AK3254" i="1"/>
  <c r="AK3253" i="1"/>
  <c r="AK3252" i="1"/>
  <c r="AK3251" i="1"/>
  <c r="AK3250" i="1"/>
  <c r="AK3249" i="1"/>
  <c r="AK3248" i="1"/>
  <c r="AK3247" i="1"/>
  <c r="AK3246" i="1"/>
  <c r="AK3245" i="1"/>
  <c r="AK3244" i="1"/>
  <c r="AK3243" i="1"/>
  <c r="AK3242" i="1"/>
  <c r="AK3241" i="1"/>
  <c r="AK3240" i="1"/>
  <c r="AK3239" i="1"/>
  <c r="AK3238" i="1"/>
  <c r="AK3237" i="1"/>
  <c r="AK3236" i="1"/>
  <c r="AK3235" i="1"/>
  <c r="AK3234" i="1"/>
  <c r="AK3233" i="1"/>
  <c r="AK3232" i="1"/>
  <c r="AK3231" i="1"/>
  <c r="AK3230" i="1"/>
  <c r="AK3229" i="1"/>
  <c r="AK3228" i="1"/>
  <c r="AK3227" i="1"/>
  <c r="AK3226" i="1"/>
  <c r="AK3225" i="1"/>
  <c r="AK3224" i="1"/>
  <c r="AK3223" i="1"/>
  <c r="AK3222" i="1"/>
  <c r="AK3221" i="1"/>
  <c r="AK3220" i="1"/>
  <c r="AK3219" i="1"/>
  <c r="AK3218" i="1"/>
  <c r="AK3217" i="1"/>
  <c r="AK3216" i="1"/>
  <c r="AK3215" i="1"/>
  <c r="AK3214" i="1"/>
  <c r="AK3213" i="1"/>
  <c r="AK3212" i="1"/>
  <c r="AK3211" i="1"/>
  <c r="AK3210" i="1"/>
  <c r="AK3209" i="1"/>
  <c r="AK3208" i="1"/>
  <c r="AK3207" i="1"/>
  <c r="AK3206" i="1"/>
  <c r="AK3205" i="1"/>
  <c r="AK3204" i="1"/>
  <c r="AK3203" i="1"/>
  <c r="AK3202" i="1"/>
  <c r="AK3201" i="1"/>
  <c r="AK3200" i="1"/>
  <c r="AK3199" i="1"/>
  <c r="AK3198" i="1"/>
  <c r="AK3197" i="1"/>
  <c r="AK3196" i="1"/>
  <c r="AK3195" i="1"/>
  <c r="AK3194" i="1"/>
  <c r="AK3193" i="1"/>
  <c r="AK3192" i="1"/>
  <c r="AK3191" i="1"/>
  <c r="AK3190" i="1"/>
  <c r="AK3189" i="1"/>
  <c r="AK3188" i="1"/>
  <c r="AK3187" i="1"/>
  <c r="AK3186" i="1"/>
  <c r="AK3185" i="1"/>
  <c r="AK3184" i="1"/>
  <c r="AK3183" i="1"/>
  <c r="AK3182" i="1"/>
  <c r="AK3181" i="1"/>
  <c r="AK3180" i="1"/>
  <c r="AK3179" i="1"/>
  <c r="AK3178" i="1"/>
  <c r="AK3177" i="1"/>
  <c r="AK3176" i="1"/>
  <c r="AK3175" i="1"/>
  <c r="AK3174" i="1"/>
  <c r="AK3173" i="1"/>
  <c r="AK3172" i="1"/>
  <c r="AK3171" i="1"/>
  <c r="AK3170" i="1"/>
  <c r="AK3169" i="1"/>
  <c r="AK3168" i="1"/>
  <c r="AK3167" i="1"/>
  <c r="AK3166" i="1"/>
  <c r="AK3165" i="1"/>
  <c r="AK3164" i="1"/>
  <c r="AK3163" i="1"/>
  <c r="AK3162" i="1"/>
  <c r="AK3161" i="1"/>
  <c r="AK3160" i="1"/>
  <c r="AK3159" i="1"/>
  <c r="AK3158" i="1"/>
  <c r="AK3157" i="1"/>
  <c r="AK3156" i="1"/>
  <c r="AK3155" i="1"/>
  <c r="AK3154" i="1"/>
  <c r="AK3153" i="1"/>
  <c r="AK3152" i="1"/>
  <c r="AK3151" i="1"/>
  <c r="AK3150" i="1"/>
  <c r="AK3149" i="1"/>
  <c r="AK3148" i="1"/>
  <c r="AK3147" i="1"/>
  <c r="AK3146" i="1"/>
  <c r="AK3145" i="1"/>
  <c r="AK3144" i="1"/>
  <c r="AK3143" i="1"/>
  <c r="AK3142" i="1"/>
  <c r="AK3141" i="1"/>
  <c r="AK3140" i="1"/>
  <c r="AK3139" i="1"/>
  <c r="AK3138" i="1"/>
  <c r="AK3137" i="1"/>
  <c r="AK3136" i="1"/>
  <c r="AK3135" i="1"/>
  <c r="AK3134" i="1"/>
  <c r="AK3133" i="1"/>
  <c r="AK3132" i="1"/>
  <c r="AK3131" i="1"/>
  <c r="AK3130" i="1"/>
  <c r="AK3129" i="1"/>
  <c r="AK3128" i="1"/>
  <c r="AK3127" i="1"/>
  <c r="AK3126" i="1"/>
  <c r="AK3125" i="1"/>
  <c r="AK3124" i="1"/>
  <c r="AK3123" i="1"/>
  <c r="AK3122" i="1"/>
  <c r="AK3121" i="1"/>
  <c r="AK3120" i="1"/>
  <c r="AK3119" i="1"/>
  <c r="AK3118" i="1"/>
  <c r="AK3117" i="1"/>
  <c r="AK3116" i="1"/>
  <c r="AK3115" i="1"/>
  <c r="AK3114" i="1"/>
  <c r="AK3113" i="1"/>
  <c r="AK3112" i="1"/>
  <c r="AK3111" i="1"/>
  <c r="AK3110" i="1"/>
  <c r="AK3109" i="1"/>
  <c r="AK3108" i="1"/>
  <c r="AK3107" i="1"/>
  <c r="AK3106" i="1"/>
  <c r="AK3105" i="1"/>
  <c r="AK3104" i="1"/>
  <c r="AK3103" i="1"/>
  <c r="AK3102" i="1"/>
  <c r="AK3101" i="1"/>
  <c r="AK3100" i="1"/>
  <c r="AK3099" i="1"/>
  <c r="AK3098" i="1"/>
  <c r="AK3097" i="1"/>
  <c r="AK3096" i="1"/>
  <c r="AK3095" i="1"/>
  <c r="AK3094" i="1"/>
  <c r="AK3093" i="1"/>
  <c r="AK3092" i="1"/>
  <c r="AK3091" i="1"/>
  <c r="AK3090" i="1"/>
  <c r="AK3089" i="1"/>
  <c r="AK3088" i="1"/>
  <c r="AK3087" i="1"/>
  <c r="AK3086" i="1"/>
  <c r="AK3085" i="1"/>
  <c r="AK3084" i="1"/>
  <c r="AK3083" i="1"/>
  <c r="AK3082" i="1"/>
  <c r="AK3081" i="1"/>
  <c r="AK3080" i="1"/>
  <c r="AK3079" i="1"/>
  <c r="AK3078" i="1"/>
  <c r="AK3077" i="1"/>
  <c r="AK3076" i="1"/>
  <c r="AK3075" i="1"/>
  <c r="AK3074" i="1"/>
  <c r="AK3073" i="1"/>
  <c r="AK3072" i="1"/>
  <c r="AK3071" i="1"/>
  <c r="AK3070" i="1"/>
  <c r="AK3069" i="1"/>
  <c r="AK3068" i="1"/>
  <c r="AK3067" i="1"/>
  <c r="AK3066" i="1"/>
  <c r="AK3065" i="1"/>
  <c r="AK3064" i="1"/>
  <c r="AK3063" i="1"/>
  <c r="AK3062" i="1"/>
  <c r="AK3061" i="1"/>
  <c r="AK3060" i="1"/>
  <c r="AK3059" i="1"/>
  <c r="AK3058" i="1"/>
  <c r="AK3057" i="1"/>
  <c r="AK3056" i="1"/>
  <c r="AK3055" i="1"/>
  <c r="AK3054" i="1"/>
  <c r="AK3053" i="1"/>
  <c r="AK3052" i="1"/>
  <c r="AK3051" i="1"/>
  <c r="AK3050" i="1"/>
  <c r="AK3049" i="1"/>
  <c r="AK3048" i="1"/>
  <c r="AK3047" i="1"/>
  <c r="AK3046" i="1"/>
  <c r="AK3045" i="1"/>
  <c r="AK3044" i="1"/>
  <c r="AK3043" i="1"/>
  <c r="AK3042" i="1"/>
  <c r="AK3041" i="1"/>
  <c r="AK3040" i="1"/>
  <c r="AK3039" i="1"/>
  <c r="AK3038" i="1"/>
  <c r="AK3037" i="1"/>
  <c r="AK3036" i="1"/>
  <c r="AK3035" i="1"/>
  <c r="AK3034" i="1"/>
  <c r="AK3033" i="1"/>
  <c r="AK3032" i="1"/>
  <c r="AK3031" i="1"/>
  <c r="AK3030" i="1"/>
  <c r="AK3029" i="1"/>
  <c r="AK3028" i="1"/>
  <c r="AK3027" i="1"/>
  <c r="AK3026" i="1"/>
  <c r="AK3025" i="1"/>
  <c r="AK3024" i="1"/>
  <c r="AK3023" i="1"/>
  <c r="AK3022" i="1"/>
  <c r="AK3021" i="1"/>
  <c r="AK3020" i="1"/>
  <c r="AK3019" i="1"/>
  <c r="AK3018" i="1"/>
  <c r="AK3017" i="1"/>
  <c r="AK3016" i="1"/>
  <c r="AK3015" i="1"/>
  <c r="AK3014" i="1"/>
  <c r="AK3013" i="1"/>
  <c r="AK3012" i="1"/>
  <c r="AK3011" i="1"/>
  <c r="AK3010" i="1"/>
  <c r="AK3009" i="1"/>
  <c r="AK3008" i="1"/>
  <c r="AK3007" i="1"/>
  <c r="AK3006" i="1"/>
  <c r="AK3005" i="1"/>
  <c r="AK3004" i="1"/>
  <c r="AK3003" i="1"/>
  <c r="AK3002" i="1"/>
  <c r="AK3001" i="1"/>
  <c r="AK3000" i="1"/>
  <c r="AK2999" i="1"/>
  <c r="AK2998" i="1"/>
  <c r="AK2997" i="1"/>
  <c r="AK2996" i="1"/>
  <c r="AK2995" i="1"/>
  <c r="AK2994" i="1"/>
  <c r="AK2993" i="1"/>
  <c r="AK2992" i="1"/>
  <c r="AK2991" i="1"/>
  <c r="AK2990" i="1"/>
  <c r="AK2989" i="1"/>
  <c r="AK2988" i="1"/>
  <c r="AK2987" i="1"/>
  <c r="AK2986" i="1"/>
  <c r="AK2985" i="1"/>
  <c r="AK2984" i="1"/>
  <c r="AK2983" i="1"/>
  <c r="AK2982" i="1"/>
  <c r="AK2981" i="1"/>
  <c r="AK2980" i="1"/>
  <c r="AK2979" i="1"/>
  <c r="AK2978" i="1"/>
  <c r="AK2977" i="1"/>
  <c r="AK2976" i="1"/>
  <c r="AK2975" i="1"/>
  <c r="AK2974" i="1"/>
  <c r="AK2973" i="1"/>
  <c r="AK2972" i="1"/>
  <c r="AK2971" i="1"/>
  <c r="AK2970" i="1"/>
  <c r="AK2969" i="1"/>
  <c r="AK2968" i="1"/>
  <c r="AK2967" i="1"/>
  <c r="AK2966" i="1"/>
  <c r="AK2965" i="1"/>
  <c r="AK2964" i="1"/>
  <c r="AK2963" i="1"/>
  <c r="AK2962" i="1"/>
  <c r="AK2961" i="1"/>
  <c r="AK2960" i="1"/>
  <c r="AK2959" i="1"/>
  <c r="AK2958" i="1"/>
  <c r="AK2957" i="1"/>
  <c r="AK2956" i="1"/>
  <c r="AK2955" i="1"/>
  <c r="AK2954" i="1"/>
  <c r="AK2953" i="1"/>
  <c r="AK2952" i="1"/>
  <c r="AK2951" i="1"/>
  <c r="AK2950" i="1"/>
  <c r="AK2949" i="1"/>
  <c r="AK2948" i="1"/>
  <c r="AK2947" i="1"/>
  <c r="AK2946" i="1"/>
  <c r="AK2945" i="1"/>
  <c r="AK2944" i="1"/>
  <c r="AK2943" i="1"/>
  <c r="AK2942" i="1"/>
  <c r="AK2941" i="1"/>
  <c r="AK2940" i="1"/>
  <c r="AK2939" i="1"/>
  <c r="AK2938" i="1"/>
  <c r="AK2937" i="1"/>
  <c r="AK2936" i="1"/>
  <c r="AK2935" i="1"/>
  <c r="AK2934" i="1"/>
  <c r="AK2933" i="1"/>
  <c r="AK2932" i="1"/>
  <c r="AK2931" i="1"/>
  <c r="AK2930" i="1"/>
  <c r="AK2929" i="1"/>
  <c r="AK2928" i="1"/>
  <c r="AK2927" i="1"/>
  <c r="AK2926" i="1"/>
  <c r="AK2925" i="1"/>
  <c r="AK2924" i="1"/>
  <c r="AK2923" i="1"/>
  <c r="AK2922" i="1"/>
  <c r="AK2921" i="1"/>
  <c r="AK2920" i="1"/>
  <c r="AK2919" i="1"/>
  <c r="AK2918" i="1"/>
  <c r="AK2917" i="1"/>
  <c r="AK2916" i="1"/>
  <c r="AK2915" i="1"/>
  <c r="AK2914" i="1"/>
  <c r="AK2913" i="1"/>
  <c r="AK2912" i="1"/>
  <c r="AK2911" i="1"/>
  <c r="AK2910" i="1"/>
  <c r="AK2909" i="1"/>
  <c r="AK2908" i="1"/>
  <c r="AK2907" i="1"/>
  <c r="AK2906" i="1"/>
  <c r="AK2905" i="1"/>
  <c r="AK2904" i="1"/>
  <c r="AK2903" i="1"/>
  <c r="AK2902" i="1"/>
  <c r="AK2901" i="1"/>
  <c r="AK2900" i="1"/>
  <c r="AK2899" i="1"/>
  <c r="AK2898" i="1"/>
  <c r="AK2897" i="1"/>
  <c r="AK2896" i="1"/>
  <c r="AK2895" i="1"/>
  <c r="AK2894" i="1"/>
  <c r="AK2893" i="1"/>
  <c r="AK2892" i="1"/>
  <c r="AK2891" i="1"/>
  <c r="AK2890" i="1"/>
  <c r="AK2889" i="1"/>
  <c r="AK2888" i="1"/>
  <c r="AK2887" i="1"/>
  <c r="AK2886" i="1"/>
  <c r="AK2885" i="1"/>
  <c r="AK2884" i="1"/>
  <c r="AK2883" i="1"/>
  <c r="AK2882" i="1"/>
  <c r="AK2881" i="1"/>
  <c r="AK2880" i="1"/>
  <c r="AK2879" i="1"/>
  <c r="AK2878" i="1"/>
  <c r="AK2877" i="1"/>
  <c r="AK2876" i="1"/>
  <c r="AK2875" i="1"/>
  <c r="AK2874" i="1"/>
  <c r="AK2873" i="1"/>
  <c r="AK2872" i="1"/>
  <c r="AK2871" i="1"/>
  <c r="AK2870" i="1"/>
  <c r="AK2869" i="1"/>
  <c r="AK2868" i="1"/>
  <c r="AK2867" i="1"/>
  <c r="AK2866" i="1"/>
  <c r="AK2865" i="1"/>
  <c r="AK2864" i="1"/>
  <c r="AK2863" i="1"/>
  <c r="AK2862" i="1"/>
  <c r="AK2861" i="1"/>
  <c r="AK2860" i="1"/>
  <c r="AK2859" i="1"/>
  <c r="AK2858" i="1"/>
  <c r="AK2857" i="1"/>
  <c r="AK2856" i="1"/>
  <c r="AK2855" i="1"/>
  <c r="AK2854" i="1"/>
  <c r="AK2853" i="1"/>
  <c r="AK2852" i="1"/>
  <c r="AK2851" i="1"/>
  <c r="AK2850" i="1"/>
  <c r="AK2849" i="1"/>
  <c r="AK2848" i="1"/>
  <c r="AK2847" i="1"/>
  <c r="AK2846" i="1"/>
  <c r="AK2845" i="1"/>
  <c r="AK2844" i="1"/>
  <c r="AK2843" i="1"/>
  <c r="AK2842" i="1"/>
  <c r="AK2841" i="1"/>
  <c r="AK2840" i="1"/>
  <c r="AK2839" i="1"/>
  <c r="AK2838" i="1"/>
  <c r="AK2837" i="1"/>
  <c r="AK2836" i="1"/>
  <c r="AK2835" i="1"/>
  <c r="AK2834" i="1"/>
  <c r="AK2833" i="1"/>
  <c r="AK2832" i="1"/>
  <c r="AK2831" i="1"/>
  <c r="AK2830" i="1"/>
  <c r="AK2829" i="1"/>
  <c r="AK2828" i="1"/>
  <c r="AK2827" i="1"/>
  <c r="AK2826" i="1"/>
  <c r="AK2825" i="1"/>
  <c r="AK2824" i="1"/>
  <c r="AK2823" i="1"/>
  <c r="AK2822" i="1"/>
  <c r="AK2821" i="1"/>
  <c r="AK2820" i="1"/>
  <c r="AK2819" i="1"/>
  <c r="AK2818" i="1"/>
  <c r="AK2817" i="1"/>
  <c r="AK2816" i="1"/>
  <c r="AK2815" i="1"/>
  <c r="AK2814" i="1"/>
  <c r="AK2813" i="1"/>
  <c r="AK2812" i="1"/>
  <c r="AK2811" i="1"/>
  <c r="AK2810" i="1"/>
  <c r="AK2809" i="1"/>
  <c r="AK2808" i="1"/>
  <c r="AK2807" i="1"/>
  <c r="AK2806" i="1"/>
  <c r="AK2805" i="1"/>
  <c r="AK2804" i="1"/>
  <c r="AK2803" i="1"/>
  <c r="AK2802" i="1"/>
  <c r="AK2801" i="1"/>
  <c r="AK2800" i="1"/>
  <c r="AK2799" i="1"/>
  <c r="AK2798" i="1"/>
  <c r="AK2797" i="1"/>
  <c r="AK2796" i="1"/>
  <c r="AK2795" i="1"/>
  <c r="AK2794" i="1"/>
  <c r="AK2793" i="1"/>
  <c r="AK2792" i="1"/>
  <c r="AK2791" i="1"/>
  <c r="AK2790" i="1"/>
  <c r="AK2789" i="1"/>
  <c r="AK2788" i="1"/>
  <c r="AK2787" i="1"/>
  <c r="AK2786" i="1"/>
  <c r="AK2785" i="1"/>
  <c r="AK2784" i="1"/>
  <c r="AK2783" i="1"/>
  <c r="AK2782" i="1"/>
  <c r="AK2781" i="1"/>
  <c r="AK2780" i="1"/>
  <c r="AK2779" i="1"/>
  <c r="AK2778" i="1"/>
  <c r="AK2777" i="1"/>
  <c r="AK2776" i="1"/>
  <c r="AK2775" i="1"/>
  <c r="AK2774" i="1"/>
  <c r="AK2773" i="1"/>
  <c r="AK2772" i="1"/>
  <c r="AK2771" i="1"/>
  <c r="AK2770" i="1"/>
  <c r="AK2769" i="1"/>
  <c r="AK2768" i="1"/>
  <c r="AK2767" i="1"/>
  <c r="AK2766" i="1"/>
  <c r="AK2765" i="1"/>
  <c r="AK2764" i="1"/>
  <c r="AK2763" i="1"/>
  <c r="AK2762" i="1"/>
  <c r="AK2761" i="1"/>
  <c r="AK2760" i="1"/>
  <c r="AK2759" i="1"/>
  <c r="AK2758" i="1"/>
  <c r="AK2757" i="1"/>
  <c r="AK2756" i="1"/>
  <c r="AK2755" i="1"/>
  <c r="AK2754" i="1"/>
  <c r="AK2753" i="1"/>
  <c r="AK2752" i="1"/>
  <c r="AK2751" i="1"/>
  <c r="AK2750" i="1"/>
  <c r="AK2749" i="1"/>
  <c r="AK2748" i="1"/>
  <c r="AK2747" i="1"/>
  <c r="AK2746" i="1"/>
  <c r="AK2745" i="1"/>
  <c r="AK2744" i="1"/>
  <c r="AK2743" i="1"/>
  <c r="AK2742" i="1"/>
  <c r="AK2741" i="1"/>
  <c r="AK2740" i="1"/>
  <c r="AK2739" i="1"/>
  <c r="AK2738" i="1"/>
  <c r="AK2737" i="1"/>
  <c r="AK2736" i="1"/>
  <c r="AK2735" i="1"/>
  <c r="AK2734" i="1"/>
  <c r="AK2733" i="1"/>
  <c r="AK2732" i="1"/>
  <c r="AK2731" i="1"/>
  <c r="AK2730" i="1"/>
  <c r="AK2729" i="1"/>
  <c r="AK2728" i="1"/>
  <c r="AK2727" i="1"/>
  <c r="AK2726" i="1"/>
  <c r="AK2725" i="1"/>
  <c r="AK2724" i="1"/>
  <c r="AK2723" i="1"/>
  <c r="AK2722" i="1"/>
  <c r="AK2721" i="1"/>
  <c r="AK2720" i="1"/>
  <c r="AK2719" i="1"/>
  <c r="AK2718" i="1"/>
  <c r="AK2717" i="1"/>
  <c r="AK2716" i="1"/>
  <c r="AK2715" i="1"/>
  <c r="AK2714" i="1"/>
  <c r="AK2713" i="1"/>
  <c r="AK2712" i="1"/>
  <c r="AK2711" i="1"/>
  <c r="AK2710" i="1"/>
  <c r="AK2709" i="1"/>
  <c r="AK2708" i="1"/>
  <c r="AK2707" i="1"/>
  <c r="AK2706" i="1"/>
  <c r="AK2705" i="1"/>
  <c r="AK2704" i="1"/>
  <c r="AK2703" i="1"/>
  <c r="AK2702" i="1"/>
  <c r="AK2701" i="1"/>
  <c r="AK2700" i="1"/>
  <c r="AK2699" i="1"/>
  <c r="AK2698" i="1"/>
  <c r="AK2697" i="1"/>
  <c r="AK2696" i="1"/>
  <c r="AK2695" i="1"/>
  <c r="AK2694" i="1"/>
  <c r="AK2693" i="1"/>
  <c r="AK2692" i="1"/>
  <c r="AK2691" i="1"/>
  <c r="AK2690" i="1"/>
  <c r="AK2689" i="1"/>
  <c r="AK2688" i="1"/>
  <c r="AK2687" i="1"/>
  <c r="AK2686" i="1"/>
  <c r="AK2685" i="1"/>
  <c r="AK2684" i="1"/>
  <c r="AK2683" i="1"/>
  <c r="AK2682" i="1"/>
  <c r="AK2681" i="1"/>
  <c r="AK2680" i="1"/>
  <c r="AK2679" i="1"/>
  <c r="AK2678" i="1"/>
  <c r="AK2677" i="1"/>
  <c r="AK2676" i="1"/>
  <c r="AK2675" i="1"/>
  <c r="AK2674" i="1"/>
  <c r="AK2673" i="1"/>
  <c r="AK2672" i="1"/>
  <c r="AK2671" i="1"/>
  <c r="AK2670" i="1"/>
  <c r="AK2669" i="1"/>
  <c r="AK2668" i="1"/>
  <c r="AK2667" i="1"/>
  <c r="AK2666" i="1"/>
  <c r="AK2665" i="1"/>
  <c r="AK2664" i="1"/>
  <c r="AK2663" i="1"/>
  <c r="AK2662" i="1"/>
  <c r="AK2661" i="1"/>
  <c r="AK2660" i="1"/>
  <c r="AK2659" i="1"/>
  <c r="AK2658" i="1"/>
  <c r="AK2657" i="1"/>
  <c r="AK2656" i="1"/>
  <c r="AK2655" i="1"/>
  <c r="AK2654" i="1"/>
  <c r="AK2653" i="1"/>
  <c r="AK2652" i="1"/>
  <c r="AK2651" i="1"/>
  <c r="AK2650" i="1"/>
  <c r="AK2649" i="1"/>
  <c r="AK2648" i="1"/>
  <c r="AK2647" i="1"/>
  <c r="AK2646" i="1"/>
  <c r="AK2645" i="1"/>
  <c r="AK2644" i="1"/>
  <c r="AK2643" i="1"/>
  <c r="AK2642" i="1"/>
  <c r="AK2641" i="1"/>
  <c r="AK2640" i="1"/>
  <c r="AK2639" i="1"/>
  <c r="AK2638" i="1"/>
  <c r="AK2637" i="1"/>
  <c r="AK2636" i="1"/>
  <c r="AK2635" i="1"/>
  <c r="AK2634" i="1"/>
  <c r="AK2633" i="1"/>
  <c r="AK2632" i="1"/>
  <c r="AK2631" i="1"/>
  <c r="AK2630" i="1"/>
  <c r="AK2629" i="1"/>
  <c r="AK2628" i="1"/>
  <c r="AK2627" i="1"/>
  <c r="AK2626" i="1"/>
  <c r="AK2625" i="1"/>
  <c r="AK2624" i="1"/>
  <c r="AK2623" i="1"/>
  <c r="AK2622" i="1"/>
  <c r="AK2621" i="1"/>
  <c r="AK2620" i="1"/>
  <c r="AK2619" i="1"/>
  <c r="AK2618" i="1"/>
  <c r="AK2617" i="1"/>
  <c r="AK2616" i="1"/>
  <c r="AK2615" i="1"/>
  <c r="AK2614" i="1"/>
  <c r="AK2613" i="1"/>
  <c r="AK2612" i="1"/>
  <c r="AK2611" i="1"/>
  <c r="AK2610" i="1"/>
  <c r="AK2609" i="1"/>
  <c r="AK2608" i="1"/>
  <c r="AK2607" i="1"/>
  <c r="AK2606" i="1"/>
  <c r="AK2605" i="1"/>
  <c r="AK2604" i="1"/>
  <c r="AK2603" i="1"/>
  <c r="AK2602" i="1"/>
  <c r="AK2601" i="1"/>
  <c r="AK2600" i="1"/>
  <c r="AK2599" i="1"/>
  <c r="AK2598" i="1"/>
  <c r="AK2597" i="1"/>
  <c r="AK2596" i="1"/>
  <c r="AK2595" i="1"/>
  <c r="AK2594" i="1"/>
  <c r="AK2593" i="1"/>
  <c r="AK2592" i="1"/>
  <c r="AK2591" i="1"/>
  <c r="AK2590" i="1"/>
  <c r="AK2589" i="1"/>
  <c r="AK2588" i="1"/>
  <c r="AK2587" i="1"/>
  <c r="AK2586" i="1"/>
  <c r="AK2585" i="1"/>
  <c r="AK2584" i="1"/>
  <c r="AK2583" i="1"/>
  <c r="AK2582" i="1"/>
  <c r="AK2581" i="1"/>
  <c r="AK2580" i="1"/>
  <c r="AK2579" i="1"/>
  <c r="AK2578" i="1"/>
  <c r="AK2577" i="1"/>
  <c r="AK2576" i="1"/>
  <c r="AK2575" i="1"/>
  <c r="AK2574" i="1"/>
  <c r="AK2573" i="1"/>
  <c r="AK2572" i="1"/>
  <c r="AK2571" i="1"/>
  <c r="AK2570" i="1"/>
  <c r="AK2569" i="1"/>
  <c r="AK2568" i="1"/>
  <c r="AK2567" i="1"/>
  <c r="AK2566" i="1"/>
  <c r="AK2565" i="1"/>
  <c r="AK2564" i="1"/>
  <c r="AK2563" i="1"/>
  <c r="AK2562" i="1"/>
  <c r="AK2561" i="1"/>
  <c r="AK2560" i="1"/>
  <c r="AK2559" i="1"/>
  <c r="AK2558" i="1"/>
  <c r="AK2557" i="1"/>
  <c r="AK2556" i="1"/>
  <c r="AK2555" i="1"/>
  <c r="AK2554" i="1"/>
  <c r="AK2553" i="1"/>
  <c r="AK2552" i="1"/>
  <c r="AK2551" i="1"/>
  <c r="AK2550" i="1"/>
  <c r="AK2549" i="1"/>
  <c r="AK2548" i="1"/>
  <c r="AK2547" i="1"/>
  <c r="AK2546" i="1"/>
  <c r="AK2545" i="1"/>
  <c r="AK2544" i="1"/>
  <c r="AK2543" i="1"/>
  <c r="AK2542" i="1"/>
  <c r="AK2541" i="1"/>
  <c r="AK2540" i="1"/>
  <c r="AK2539" i="1"/>
  <c r="AK2538" i="1"/>
  <c r="AK2537" i="1"/>
  <c r="AK2536" i="1"/>
  <c r="AK2535" i="1"/>
  <c r="AK2534" i="1"/>
  <c r="AK2533" i="1"/>
  <c r="AK2532" i="1"/>
  <c r="AK2531" i="1"/>
  <c r="AK2530" i="1"/>
  <c r="AK2529" i="1"/>
  <c r="AK2528" i="1"/>
  <c r="AK2527" i="1"/>
  <c r="AK2526" i="1"/>
  <c r="AK2525" i="1"/>
  <c r="AK2524" i="1"/>
  <c r="AK2523" i="1"/>
  <c r="AK2522" i="1"/>
  <c r="AK2521" i="1"/>
  <c r="AK2520" i="1"/>
  <c r="AK2519" i="1"/>
  <c r="AK2518" i="1"/>
  <c r="AK2517" i="1"/>
  <c r="AK2516" i="1"/>
  <c r="AK2515" i="1"/>
  <c r="AK2514" i="1"/>
  <c r="AK2513" i="1"/>
  <c r="AK2512" i="1"/>
  <c r="AK2511" i="1"/>
  <c r="AK2510" i="1"/>
  <c r="AK2509" i="1"/>
  <c r="AK2508" i="1"/>
  <c r="AK2507" i="1"/>
  <c r="AK2506" i="1"/>
  <c r="AK2505" i="1"/>
  <c r="AK2504" i="1"/>
  <c r="AK2503" i="1"/>
  <c r="AK2502" i="1"/>
  <c r="AK2501" i="1"/>
  <c r="AK2500" i="1"/>
  <c r="AK2499" i="1"/>
  <c r="AK2498" i="1"/>
  <c r="AK2497" i="1"/>
  <c r="AK2496" i="1"/>
  <c r="AK2495" i="1"/>
  <c r="AK2494" i="1"/>
  <c r="AK2493" i="1"/>
  <c r="AK2492" i="1"/>
  <c r="AK2491" i="1"/>
  <c r="AK2490" i="1"/>
  <c r="AK2489" i="1"/>
  <c r="AK2488" i="1"/>
  <c r="AK2487" i="1"/>
  <c r="AK2486" i="1"/>
  <c r="AK2485" i="1"/>
  <c r="AK2484" i="1"/>
  <c r="AK2483" i="1"/>
  <c r="AK2482" i="1"/>
  <c r="AK2481" i="1"/>
  <c r="AK2480" i="1"/>
  <c r="AK2479" i="1"/>
  <c r="AK2478" i="1"/>
  <c r="AK2477" i="1"/>
  <c r="AK2476" i="1"/>
  <c r="AK2475" i="1"/>
  <c r="AK2474" i="1"/>
  <c r="AK2473" i="1"/>
  <c r="AK2472" i="1"/>
  <c r="AK2471" i="1"/>
  <c r="AK2470" i="1"/>
  <c r="AK2469" i="1"/>
  <c r="AK2468" i="1"/>
  <c r="AK2467" i="1"/>
  <c r="AK2466" i="1"/>
  <c r="AK2465" i="1"/>
  <c r="AK2464" i="1"/>
  <c r="AK2463" i="1"/>
  <c r="AK2462" i="1"/>
  <c r="AK2461" i="1"/>
  <c r="AK2460" i="1"/>
  <c r="AK2459" i="1"/>
  <c r="AK2458" i="1"/>
  <c r="AK2457" i="1"/>
  <c r="AK2456" i="1"/>
  <c r="AK2455" i="1"/>
  <c r="AK2454" i="1"/>
  <c r="AK2453" i="1"/>
  <c r="AK2452" i="1"/>
  <c r="AK2451" i="1"/>
  <c r="AK2450" i="1"/>
  <c r="AK2449" i="1"/>
  <c r="AK2448" i="1"/>
  <c r="AK2447" i="1"/>
  <c r="AK2446" i="1"/>
  <c r="AK2445" i="1"/>
  <c r="AK2444" i="1"/>
  <c r="AK2443" i="1"/>
  <c r="AK2442" i="1"/>
  <c r="AK2441" i="1"/>
  <c r="AK2440" i="1"/>
  <c r="AK2439" i="1"/>
  <c r="AK2438" i="1"/>
  <c r="AK2437" i="1"/>
  <c r="AK2436" i="1"/>
  <c r="AK2435" i="1"/>
  <c r="AK2434" i="1"/>
  <c r="AK2433" i="1"/>
  <c r="AK2432" i="1"/>
  <c r="AK2431" i="1"/>
  <c r="AK2430" i="1"/>
  <c r="AK2429" i="1"/>
  <c r="AK2428" i="1"/>
  <c r="AK2427" i="1"/>
  <c r="AK2426" i="1"/>
  <c r="AK2425" i="1"/>
  <c r="AK2424" i="1"/>
  <c r="AK2423" i="1"/>
  <c r="AK2422" i="1"/>
  <c r="AK2421" i="1"/>
  <c r="AK2420" i="1"/>
  <c r="AK2419" i="1"/>
  <c r="AK2418" i="1"/>
  <c r="AK2417" i="1"/>
  <c r="AK2416" i="1"/>
  <c r="AK2415" i="1"/>
  <c r="AK2414" i="1"/>
  <c r="AK2413" i="1"/>
  <c r="AK2412" i="1"/>
  <c r="AK2411" i="1"/>
  <c r="AK2410" i="1"/>
  <c r="AK2409" i="1"/>
  <c r="AK2408" i="1"/>
  <c r="AK2407" i="1"/>
  <c r="AK2406" i="1"/>
  <c r="AK2405" i="1"/>
  <c r="AK2404" i="1"/>
  <c r="AK2403" i="1"/>
  <c r="AK2402" i="1"/>
  <c r="AK2401" i="1"/>
  <c r="AK2400" i="1"/>
  <c r="AK2399" i="1"/>
  <c r="AK2398" i="1"/>
  <c r="AK2397" i="1"/>
  <c r="AK2396" i="1"/>
  <c r="AK2395" i="1"/>
  <c r="AK2394" i="1"/>
  <c r="AK2393" i="1"/>
  <c r="AK2392" i="1"/>
  <c r="AK2391" i="1"/>
  <c r="AK2390" i="1"/>
  <c r="AK2389" i="1"/>
  <c r="AK2388" i="1"/>
  <c r="AK2387" i="1"/>
  <c r="AK2386" i="1"/>
  <c r="AK2385" i="1"/>
  <c r="AK2384" i="1"/>
  <c r="AK2383" i="1"/>
  <c r="AK2382" i="1"/>
  <c r="AK2381" i="1"/>
  <c r="AK2380" i="1"/>
  <c r="AK2379" i="1"/>
  <c r="AK2378" i="1"/>
  <c r="AK2377" i="1"/>
  <c r="AK2376" i="1"/>
  <c r="AK2375" i="1"/>
  <c r="AK2374" i="1"/>
  <c r="AK2373" i="1"/>
  <c r="AK2372" i="1"/>
  <c r="AK2371" i="1"/>
  <c r="AK2370" i="1"/>
  <c r="AK2369" i="1"/>
  <c r="AK2368" i="1"/>
  <c r="AK2367" i="1"/>
  <c r="AK2366" i="1"/>
  <c r="AK2365" i="1"/>
  <c r="AK2364" i="1"/>
  <c r="AK2363" i="1"/>
  <c r="AK2362" i="1"/>
  <c r="AK2361" i="1"/>
  <c r="AK2360" i="1"/>
  <c r="AK2359" i="1"/>
  <c r="AK2358" i="1"/>
  <c r="AK2357" i="1"/>
  <c r="AK2356" i="1"/>
  <c r="AK2355" i="1"/>
  <c r="AK2354" i="1"/>
  <c r="AK2353" i="1"/>
  <c r="AK2352" i="1"/>
  <c r="AK2351" i="1"/>
  <c r="AK2350" i="1"/>
  <c r="AK2349" i="1"/>
  <c r="AK2348" i="1"/>
  <c r="AK2347" i="1"/>
  <c r="AK2346" i="1"/>
  <c r="AK2345" i="1"/>
  <c r="AK2344" i="1"/>
  <c r="AK2343" i="1"/>
  <c r="AK2342" i="1"/>
  <c r="AK2341" i="1"/>
  <c r="AK2340" i="1"/>
  <c r="AK2339" i="1"/>
  <c r="AK2338" i="1"/>
  <c r="AK2337" i="1"/>
  <c r="AK2336" i="1"/>
  <c r="AK2335" i="1"/>
  <c r="AK2334" i="1"/>
  <c r="AK2333" i="1"/>
  <c r="AK2332" i="1"/>
  <c r="AK2331" i="1"/>
  <c r="AK2330" i="1"/>
  <c r="AK2329" i="1"/>
  <c r="AK2328" i="1"/>
  <c r="AK2327" i="1"/>
  <c r="AK2326" i="1"/>
  <c r="AK2325" i="1"/>
  <c r="AK2324" i="1"/>
  <c r="AK2323" i="1"/>
  <c r="AK2322" i="1"/>
  <c r="AK2321" i="1"/>
  <c r="AK2320" i="1"/>
  <c r="AK2319" i="1"/>
  <c r="AK2318" i="1"/>
  <c r="AK2317" i="1"/>
  <c r="AK2316" i="1"/>
  <c r="AK2315" i="1"/>
  <c r="AK2314" i="1"/>
  <c r="AK2313" i="1"/>
  <c r="AK2312" i="1"/>
  <c r="AK2311" i="1"/>
  <c r="AK2310" i="1"/>
  <c r="AK2309" i="1"/>
  <c r="AK2308" i="1"/>
  <c r="AK2307" i="1"/>
  <c r="AK2306" i="1"/>
  <c r="AK2305" i="1"/>
  <c r="AK2304" i="1"/>
  <c r="AK2303" i="1"/>
  <c r="AK2302" i="1"/>
  <c r="AK2301" i="1"/>
  <c r="AK2300" i="1"/>
  <c r="AK2299" i="1"/>
  <c r="AK2298" i="1"/>
  <c r="AK2297" i="1"/>
  <c r="AK2296" i="1"/>
  <c r="AK2295" i="1"/>
  <c r="AK2294" i="1"/>
  <c r="AK2293" i="1"/>
  <c r="AK2292" i="1"/>
  <c r="AK2291" i="1"/>
  <c r="AK2290" i="1"/>
  <c r="AK2289" i="1"/>
  <c r="AK2288" i="1"/>
  <c r="AK2287" i="1"/>
  <c r="AK2286" i="1"/>
  <c r="AK2285" i="1"/>
  <c r="AK2284" i="1"/>
  <c r="AK2283" i="1"/>
  <c r="AK2282" i="1"/>
  <c r="AK2281" i="1"/>
  <c r="AK2280" i="1"/>
  <c r="AK2279" i="1"/>
  <c r="AK2278" i="1"/>
  <c r="AK2277" i="1"/>
  <c r="AK2276" i="1"/>
  <c r="AK2275" i="1"/>
  <c r="AK2274" i="1"/>
  <c r="AK2273" i="1"/>
  <c r="AK2272" i="1"/>
  <c r="AK2271" i="1"/>
  <c r="AK2270" i="1"/>
  <c r="AK2269" i="1"/>
  <c r="AK2268" i="1"/>
  <c r="AK2267" i="1"/>
  <c r="AK2266" i="1"/>
  <c r="AK2265" i="1"/>
  <c r="AK2264" i="1"/>
  <c r="AK2263" i="1"/>
  <c r="AK2262" i="1"/>
  <c r="AK2261" i="1"/>
  <c r="AK2260" i="1"/>
  <c r="AK2259" i="1"/>
  <c r="AK2258" i="1"/>
  <c r="AK2257" i="1"/>
  <c r="AK2256" i="1"/>
  <c r="AK2255" i="1"/>
  <c r="AK2254" i="1"/>
  <c r="AK2253" i="1"/>
  <c r="AK2252" i="1"/>
  <c r="AK2251" i="1"/>
  <c r="AK2250" i="1"/>
  <c r="AK2249" i="1"/>
  <c r="AK2248" i="1"/>
  <c r="AK2247" i="1"/>
  <c r="AK2246" i="1"/>
  <c r="AK2245" i="1"/>
  <c r="AK2244" i="1"/>
  <c r="AK2243" i="1"/>
  <c r="AK2242" i="1"/>
  <c r="AK2241" i="1"/>
  <c r="AK2240" i="1"/>
  <c r="AK2239" i="1"/>
  <c r="AK2238" i="1"/>
  <c r="AK2237" i="1"/>
  <c r="AK2236" i="1"/>
  <c r="AK2235" i="1"/>
  <c r="AK2234" i="1"/>
  <c r="AK2233" i="1"/>
  <c r="AK2232" i="1"/>
  <c r="AK2231" i="1"/>
  <c r="AK2230" i="1"/>
  <c r="AK2229" i="1"/>
  <c r="AK2228" i="1"/>
  <c r="AK2227" i="1"/>
  <c r="AK2226" i="1"/>
  <c r="AK2225" i="1"/>
  <c r="AK2224" i="1"/>
  <c r="AK2223" i="1"/>
  <c r="AK2222" i="1"/>
  <c r="AK2221" i="1"/>
  <c r="AK2220" i="1"/>
  <c r="AK2219" i="1"/>
  <c r="AK2218" i="1"/>
  <c r="AK2217" i="1"/>
  <c r="AK2216" i="1"/>
  <c r="AK2215" i="1"/>
  <c r="AK2214" i="1"/>
  <c r="AK2213" i="1"/>
  <c r="AK2212" i="1"/>
  <c r="AK2211" i="1"/>
  <c r="AK2210" i="1"/>
  <c r="AK2209" i="1"/>
  <c r="AK2208" i="1"/>
  <c r="AK2207" i="1"/>
  <c r="AK2206" i="1"/>
  <c r="AK2205" i="1"/>
  <c r="AK2204" i="1"/>
  <c r="AK2203" i="1"/>
  <c r="AK2202" i="1"/>
  <c r="AK2201" i="1"/>
  <c r="AK2200" i="1"/>
  <c r="AK2199" i="1"/>
  <c r="AK2198" i="1"/>
  <c r="AK2197" i="1"/>
  <c r="AK2196" i="1"/>
  <c r="AK2195" i="1"/>
  <c r="AK2194" i="1"/>
  <c r="AK2193" i="1"/>
  <c r="AK2192" i="1"/>
  <c r="AK2191" i="1"/>
  <c r="AK2190" i="1"/>
  <c r="AK2189" i="1"/>
  <c r="AK2188" i="1"/>
  <c r="AK2187" i="1"/>
  <c r="AK2186" i="1"/>
  <c r="AK2185" i="1"/>
  <c r="AK2184" i="1"/>
  <c r="AK2183" i="1"/>
  <c r="AK2182" i="1"/>
  <c r="AK2181" i="1"/>
  <c r="AK2180" i="1"/>
  <c r="AK2179" i="1"/>
  <c r="AK2178" i="1"/>
  <c r="AK2177" i="1"/>
  <c r="AK2176" i="1"/>
  <c r="AK2175" i="1"/>
  <c r="AK2174" i="1"/>
  <c r="AK2173" i="1"/>
  <c r="AK2172" i="1"/>
  <c r="AK2171" i="1"/>
  <c r="AK2170" i="1"/>
  <c r="AK2169" i="1"/>
  <c r="AK2168" i="1"/>
  <c r="AK2167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AK2150" i="1"/>
  <c r="AK2149" i="1"/>
  <c r="AK2148" i="1"/>
  <c r="AK2147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AK2130" i="1"/>
  <c r="AK2129" i="1"/>
  <c r="AK2128" i="1"/>
  <c r="AK2127" i="1"/>
  <c r="AK2126" i="1"/>
  <c r="AK2125" i="1"/>
  <c r="AK2124" i="1"/>
  <c r="AK2123" i="1"/>
  <c r="AK2122" i="1"/>
  <c r="AK2121" i="1"/>
  <c r="AK2120" i="1"/>
  <c r="AK2119" i="1"/>
  <c r="AK2118" i="1"/>
  <c r="AK2117" i="1"/>
  <c r="AK2116" i="1"/>
  <c r="AK2115" i="1"/>
  <c r="AK2114" i="1"/>
  <c r="AK2113" i="1"/>
  <c r="AK2112" i="1"/>
  <c r="AK2111" i="1"/>
  <c r="AK2110" i="1"/>
  <c r="AK2109" i="1"/>
  <c r="AK2108" i="1"/>
  <c r="AK2107" i="1"/>
  <c r="AK2106" i="1"/>
  <c r="AK2105" i="1"/>
  <c r="AK2104" i="1"/>
  <c r="AK2103" i="1"/>
  <c r="AK2102" i="1"/>
  <c r="AK2101" i="1"/>
  <c r="AK2100" i="1"/>
  <c r="AK2099" i="1"/>
  <c r="AK2098" i="1"/>
  <c r="AK2097" i="1"/>
  <c r="AK2096" i="1"/>
  <c r="AK2095" i="1"/>
  <c r="AK2094" i="1"/>
  <c r="AK2093" i="1"/>
  <c r="AK2092" i="1"/>
  <c r="AK2091" i="1"/>
  <c r="AK2090" i="1"/>
  <c r="AK2089" i="1"/>
  <c r="AK2088" i="1"/>
  <c r="AK2087" i="1"/>
  <c r="AK2086" i="1"/>
  <c r="AK2085" i="1"/>
  <c r="AK2084" i="1"/>
  <c r="AK2083" i="1"/>
  <c r="AK2082" i="1"/>
  <c r="AK2081" i="1"/>
  <c r="AK2080" i="1"/>
  <c r="AK2079" i="1"/>
  <c r="AK2078" i="1"/>
  <c r="AK2077" i="1"/>
  <c r="AK2076" i="1"/>
  <c r="AK2075" i="1"/>
  <c r="AK2074" i="1"/>
  <c r="AK2073" i="1"/>
  <c r="AK2072" i="1"/>
  <c r="AK2071" i="1"/>
  <c r="AK2070" i="1"/>
  <c r="AK2069" i="1"/>
  <c r="AK2068" i="1"/>
  <c r="AK2067" i="1"/>
  <c r="AK2066" i="1"/>
  <c r="AK2065" i="1"/>
  <c r="AK2064" i="1"/>
  <c r="AK2063" i="1"/>
  <c r="AK2062" i="1"/>
  <c r="AK2061" i="1"/>
  <c r="AK2060" i="1"/>
  <c r="AK2059" i="1"/>
  <c r="AK2058" i="1"/>
  <c r="AK2057" i="1"/>
  <c r="AK2056" i="1"/>
  <c r="AK2055" i="1"/>
  <c r="AK2054" i="1"/>
  <c r="AK2053" i="1"/>
  <c r="AK2052" i="1"/>
  <c r="AK2051" i="1"/>
  <c r="AK2050" i="1"/>
  <c r="AK2049" i="1"/>
  <c r="AK2048" i="1"/>
  <c r="AK2047" i="1"/>
  <c r="AK2046" i="1"/>
  <c r="AK2045" i="1"/>
  <c r="AK2044" i="1"/>
  <c r="AK2043" i="1"/>
  <c r="AK2042" i="1"/>
  <c r="AK2041" i="1"/>
  <c r="AK2040" i="1"/>
  <c r="AK2039" i="1"/>
  <c r="AK2038" i="1"/>
  <c r="AK2037" i="1"/>
  <c r="AK2036" i="1"/>
  <c r="AK2035" i="1"/>
  <c r="AK2034" i="1"/>
  <c r="AK2033" i="1"/>
  <c r="AK2032" i="1"/>
  <c r="AK2031" i="1"/>
  <c r="AK2030" i="1"/>
  <c r="AK2029" i="1"/>
  <c r="AK2028" i="1"/>
  <c r="AK2027" i="1"/>
  <c r="AK2026" i="1"/>
  <c r="AK2025" i="1"/>
  <c r="AK2024" i="1"/>
  <c r="AK2023" i="1"/>
  <c r="AK2022" i="1"/>
  <c r="AK2021" i="1"/>
  <c r="AK2020" i="1"/>
  <c r="AK2019" i="1"/>
  <c r="AK2018" i="1"/>
  <c r="AK2017" i="1"/>
  <c r="AK2016" i="1"/>
  <c r="AK2015" i="1"/>
  <c r="AK2014" i="1"/>
  <c r="AK2013" i="1"/>
  <c r="AK2012" i="1"/>
  <c r="AK2011" i="1"/>
  <c r="AK2010" i="1"/>
  <c r="AK2009" i="1"/>
  <c r="AK2008" i="1"/>
  <c r="AK2007" i="1"/>
  <c r="AK2006" i="1"/>
  <c r="AK2005" i="1"/>
  <c r="AK2004" i="1"/>
  <c r="AK2003" i="1"/>
  <c r="AK2002" i="1"/>
  <c r="AK2001" i="1"/>
  <c r="AK2000" i="1"/>
  <c r="AK1999" i="1"/>
  <c r="AK1998" i="1"/>
  <c r="AK1997" i="1"/>
  <c r="AK1996" i="1"/>
  <c r="AK1995" i="1"/>
  <c r="AK1994" i="1"/>
  <c r="AK1993" i="1"/>
  <c r="AK1992" i="1"/>
  <c r="AK1991" i="1"/>
  <c r="AK1990" i="1"/>
  <c r="AK1989" i="1"/>
  <c r="AK1988" i="1"/>
  <c r="AK1987" i="1"/>
  <c r="AK1986" i="1"/>
  <c r="AK1985" i="1"/>
  <c r="AK1984" i="1"/>
  <c r="AK1983" i="1"/>
  <c r="AK1982" i="1"/>
  <c r="AK1981" i="1"/>
  <c r="AK1980" i="1"/>
  <c r="AK1979" i="1"/>
  <c r="AK1978" i="1"/>
  <c r="AK1977" i="1"/>
  <c r="AK1976" i="1"/>
  <c r="AK1975" i="1"/>
  <c r="AK1974" i="1"/>
  <c r="AK1973" i="1"/>
  <c r="AK1972" i="1"/>
  <c r="AK1971" i="1"/>
  <c r="AK1970" i="1"/>
  <c r="AK1969" i="1"/>
  <c r="AK1968" i="1"/>
  <c r="AK1967" i="1"/>
  <c r="AK1966" i="1"/>
  <c r="AK1965" i="1"/>
  <c r="AK1964" i="1"/>
  <c r="AK1963" i="1"/>
  <c r="AK1962" i="1"/>
  <c r="AK1961" i="1"/>
  <c r="AK1960" i="1"/>
  <c r="AK1959" i="1"/>
  <c r="AK1958" i="1"/>
  <c r="AK1957" i="1"/>
  <c r="AK1956" i="1"/>
  <c r="AK1955" i="1"/>
  <c r="AK1954" i="1"/>
  <c r="AK1953" i="1"/>
  <c r="AK1952" i="1"/>
  <c r="AK1951" i="1"/>
  <c r="AK1950" i="1"/>
  <c r="AK1949" i="1"/>
  <c r="AK1948" i="1"/>
  <c r="AK1947" i="1"/>
  <c r="AK1946" i="1"/>
  <c r="AK1945" i="1"/>
  <c r="AK1944" i="1"/>
  <c r="AK1943" i="1"/>
  <c r="AK1942" i="1"/>
  <c r="AK1941" i="1"/>
  <c r="AK1940" i="1"/>
  <c r="AK1939" i="1"/>
  <c r="AK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K1875" i="1"/>
  <c r="AK1874" i="1"/>
  <c r="AK1873" i="1"/>
  <c r="AK1872" i="1"/>
  <c r="AK1871" i="1"/>
  <c r="AK1870" i="1"/>
  <c r="AK1869" i="1"/>
  <c r="AK1868" i="1"/>
  <c r="AK1867" i="1"/>
  <c r="AK1866" i="1"/>
  <c r="AK1865" i="1"/>
  <c r="AK1864" i="1"/>
  <c r="AK1863" i="1"/>
  <c r="AK1862" i="1"/>
  <c r="AK1861" i="1"/>
  <c r="AK1860" i="1"/>
  <c r="AK1859" i="1"/>
  <c r="AK1858" i="1"/>
  <c r="AK1857" i="1"/>
  <c r="AK1856" i="1"/>
  <c r="AK1855" i="1"/>
  <c r="AK1854" i="1"/>
  <c r="AK1853" i="1"/>
  <c r="AK1852" i="1"/>
  <c r="AK1851" i="1"/>
  <c r="AK1850" i="1"/>
  <c r="AK1849" i="1"/>
  <c r="AK1848" i="1"/>
  <c r="AK1847" i="1"/>
  <c r="AK1846" i="1"/>
  <c r="AK1845" i="1"/>
  <c r="AK1844" i="1"/>
  <c r="AK1843" i="1"/>
  <c r="AK1842" i="1"/>
  <c r="AK1841" i="1"/>
  <c r="AK1840" i="1"/>
  <c r="AK1839" i="1"/>
  <c r="AK1838" i="1"/>
  <c r="AK1837" i="1"/>
  <c r="AK1836" i="1"/>
  <c r="AK1835" i="1"/>
  <c r="AK1834" i="1"/>
  <c r="AK1833" i="1"/>
  <c r="AK1832" i="1"/>
  <c r="AK1831" i="1"/>
  <c r="AK1830" i="1"/>
  <c r="AK1829" i="1"/>
  <c r="AK1828" i="1"/>
  <c r="AK1827" i="1"/>
  <c r="AK1826" i="1"/>
  <c r="AK1825" i="1"/>
  <c r="AK1824" i="1"/>
  <c r="AK1823" i="1"/>
  <c r="AK1822" i="1"/>
  <c r="AK1821" i="1"/>
  <c r="AK1820" i="1"/>
  <c r="AK1819" i="1"/>
  <c r="AK1818" i="1"/>
  <c r="AK1817" i="1"/>
  <c r="AK1816" i="1"/>
  <c r="AK1815" i="1"/>
  <c r="AK1814" i="1"/>
  <c r="AK1813" i="1"/>
  <c r="AK1812" i="1"/>
  <c r="AK1811" i="1"/>
  <c r="AK1810" i="1"/>
  <c r="AK1809" i="1"/>
  <c r="AK1808" i="1"/>
  <c r="AK1807" i="1"/>
  <c r="AK1806" i="1"/>
  <c r="AK1805" i="1"/>
  <c r="AK1804" i="1"/>
  <c r="AK1803" i="1"/>
  <c r="AK1802" i="1"/>
  <c r="AK1801" i="1"/>
  <c r="AK1800" i="1"/>
  <c r="AK1799" i="1"/>
  <c r="AK1798" i="1"/>
  <c r="AK1797" i="1"/>
  <c r="AK1796" i="1"/>
  <c r="AK1795" i="1"/>
  <c r="AK1794" i="1"/>
  <c r="AK1793" i="1"/>
  <c r="AK1792" i="1"/>
  <c r="AK1791" i="1"/>
  <c r="AK1790" i="1"/>
  <c r="AK1789" i="1"/>
  <c r="AK1788" i="1"/>
  <c r="AK1787" i="1"/>
  <c r="AK1786" i="1"/>
  <c r="AK1785" i="1"/>
  <c r="AK1784" i="1"/>
  <c r="AK1783" i="1"/>
  <c r="AK1782" i="1"/>
  <c r="AK1781" i="1"/>
  <c r="AK1780" i="1"/>
  <c r="AK1779" i="1"/>
  <c r="AK1778" i="1"/>
  <c r="AK1777" i="1"/>
  <c r="AK1776" i="1"/>
  <c r="AK1775" i="1"/>
  <c r="AK1774" i="1"/>
  <c r="AK1773" i="1"/>
  <c r="AK1772" i="1"/>
  <c r="AK1771" i="1"/>
  <c r="AK1770" i="1"/>
  <c r="AK1769" i="1"/>
  <c r="AK1768" i="1"/>
  <c r="AK1767" i="1"/>
  <c r="AK1766" i="1"/>
  <c r="AK1765" i="1"/>
  <c r="AK1764" i="1"/>
  <c r="AK1763" i="1"/>
  <c r="AK1762" i="1"/>
  <c r="AK1761" i="1"/>
  <c r="AK1760" i="1"/>
  <c r="AK1759" i="1"/>
  <c r="AK1758" i="1"/>
  <c r="AK1757" i="1"/>
  <c r="AK1756" i="1"/>
  <c r="AK1755" i="1"/>
  <c r="AK1754" i="1"/>
  <c r="AK1753" i="1"/>
  <c r="AK1752" i="1"/>
  <c r="AK1751" i="1"/>
  <c r="AK1750" i="1"/>
  <c r="AK1749" i="1"/>
  <c r="AK1748" i="1"/>
  <c r="AK1747" i="1"/>
  <c r="AK1746" i="1"/>
  <c r="AK1745" i="1"/>
  <c r="AK1744" i="1"/>
  <c r="AK1743" i="1"/>
  <c r="AK1742" i="1"/>
  <c r="AK1741" i="1"/>
  <c r="AK1740" i="1"/>
  <c r="AK1739" i="1"/>
  <c r="AK1738" i="1"/>
  <c r="AK1737" i="1"/>
  <c r="AK1736" i="1"/>
  <c r="AK1735" i="1"/>
  <c r="AK1734" i="1"/>
  <c r="AK1733" i="1"/>
  <c r="AK1732" i="1"/>
  <c r="AK1731" i="1"/>
  <c r="AK1730" i="1"/>
  <c r="AK1729" i="1"/>
  <c r="AK1728" i="1"/>
  <c r="AK1727" i="1"/>
  <c r="AK1726" i="1"/>
  <c r="AK1725" i="1"/>
  <c r="AK1724" i="1"/>
  <c r="AK1723" i="1"/>
  <c r="AK1722" i="1"/>
  <c r="AK1721" i="1"/>
  <c r="AK1720" i="1"/>
  <c r="AK1719" i="1"/>
  <c r="AK1718" i="1"/>
  <c r="AK1717" i="1"/>
  <c r="AK1716" i="1"/>
  <c r="AK1715" i="1"/>
  <c r="AK1714" i="1"/>
  <c r="AK1713" i="1"/>
  <c r="AK1712" i="1"/>
  <c r="AK1711" i="1"/>
  <c r="AK1710" i="1"/>
  <c r="AK1709" i="1"/>
  <c r="AK1708" i="1"/>
  <c r="AK1707" i="1"/>
  <c r="AK1706" i="1"/>
  <c r="AK1705" i="1"/>
  <c r="AK1704" i="1"/>
  <c r="AK1703" i="1"/>
  <c r="AK1702" i="1"/>
  <c r="AK1701" i="1"/>
  <c r="AK1700" i="1"/>
  <c r="AK1699" i="1"/>
  <c r="AK1698" i="1"/>
  <c r="AK1697" i="1"/>
  <c r="AK1696" i="1"/>
  <c r="AK1695" i="1"/>
  <c r="AK1694" i="1"/>
  <c r="AK1693" i="1"/>
  <c r="AK1692" i="1"/>
  <c r="AK1691" i="1"/>
  <c r="AK1690" i="1"/>
  <c r="AK1689" i="1"/>
  <c r="AK1688" i="1"/>
  <c r="AK1687" i="1"/>
  <c r="AK1686" i="1"/>
  <c r="AK1685" i="1"/>
  <c r="AK1684" i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K1618" i="1"/>
  <c r="AK1617" i="1"/>
  <c r="AK1616" i="1"/>
  <c r="AK1615" i="1"/>
  <c r="AK1614" i="1"/>
  <c r="AK1613" i="1"/>
  <c r="AK1612" i="1"/>
  <c r="AK1611" i="1"/>
  <c r="AK1610" i="1"/>
  <c r="AK1609" i="1"/>
  <c r="AK1608" i="1"/>
  <c r="AK1607" i="1"/>
  <c r="AK1606" i="1"/>
  <c r="AK1605" i="1"/>
  <c r="AK1604" i="1"/>
  <c r="AK1603" i="1"/>
  <c r="AK1602" i="1"/>
  <c r="AK1601" i="1"/>
  <c r="AK1600" i="1"/>
  <c r="AK1599" i="1"/>
  <c r="AK1598" i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K1568" i="1"/>
  <c r="AK1567" i="1"/>
  <c r="AK1566" i="1"/>
  <c r="AK1565" i="1"/>
  <c r="AK1564" i="1"/>
  <c r="AK1563" i="1"/>
  <c r="AK1562" i="1"/>
  <c r="AK1561" i="1"/>
  <c r="AK1560" i="1"/>
  <c r="AK1559" i="1"/>
  <c r="AK1558" i="1"/>
  <c r="AK1557" i="1"/>
  <c r="AK1556" i="1"/>
  <c r="AK1555" i="1"/>
  <c r="AK1554" i="1"/>
  <c r="AK1553" i="1"/>
  <c r="AK1552" i="1"/>
  <c r="AK1551" i="1"/>
  <c r="AK1550" i="1"/>
  <c r="AK1549" i="1"/>
  <c r="AK1548" i="1"/>
  <c r="AK1547" i="1"/>
  <c r="AK1546" i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K1533" i="1"/>
  <c r="AK1532" i="1"/>
  <c r="AK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K1481" i="1"/>
  <c r="AK1480" i="1"/>
  <c r="AK1479" i="1"/>
  <c r="AK1478" i="1"/>
  <c r="AK1477" i="1"/>
  <c r="AK1476" i="1"/>
  <c r="AK1475" i="1"/>
  <c r="AK1474" i="1"/>
  <c r="AK1473" i="1"/>
  <c r="AK1472" i="1"/>
  <c r="AK1471" i="1"/>
  <c r="AK1470" i="1"/>
  <c r="AK1469" i="1"/>
  <c r="AK1468" i="1"/>
  <c r="AK1467" i="1"/>
  <c r="AK1466" i="1"/>
  <c r="AK1465" i="1"/>
  <c r="AK1464" i="1"/>
  <c r="AK1463" i="1"/>
  <c r="AK1462" i="1"/>
  <c r="AK1461" i="1"/>
  <c r="AK1460" i="1"/>
  <c r="AK1459" i="1"/>
  <c r="AK1458" i="1"/>
  <c r="AK1457" i="1"/>
  <c r="AK1456" i="1"/>
  <c r="AK1455" i="1"/>
  <c r="AK1454" i="1"/>
  <c r="AK1453" i="1"/>
  <c r="AK1452" i="1"/>
  <c r="AK1451" i="1"/>
  <c r="AK1450" i="1"/>
  <c r="AK1449" i="1"/>
  <c r="AK1448" i="1"/>
  <c r="AK1447" i="1"/>
  <c r="AK1446" i="1"/>
  <c r="AK1445" i="1"/>
  <c r="AK1444" i="1"/>
  <c r="AK1443" i="1"/>
  <c r="AK1442" i="1"/>
  <c r="AK1441" i="1"/>
  <c r="AK1440" i="1"/>
  <c r="AK1439" i="1"/>
  <c r="AK1438" i="1"/>
  <c r="AK1437" i="1"/>
  <c r="AK1436" i="1"/>
  <c r="AK1435" i="1"/>
  <c r="AK1434" i="1"/>
  <c r="AK1433" i="1"/>
  <c r="AK1432" i="1"/>
  <c r="AK1431" i="1"/>
  <c r="AK1430" i="1"/>
  <c r="AK1429" i="1"/>
  <c r="AK1428" i="1"/>
  <c r="AK1427" i="1"/>
  <c r="AK1426" i="1"/>
  <c r="AK1425" i="1"/>
  <c r="AK1424" i="1"/>
  <c r="AK1423" i="1"/>
  <c r="AK1422" i="1"/>
  <c r="AK1421" i="1"/>
  <c r="AK1420" i="1"/>
  <c r="AK1419" i="1"/>
  <c r="AK1418" i="1"/>
  <c r="AK1417" i="1"/>
  <c r="AK1416" i="1"/>
  <c r="AK1415" i="1"/>
  <c r="AK1414" i="1"/>
  <c r="AK1413" i="1"/>
  <c r="AK1412" i="1"/>
  <c r="AK1411" i="1"/>
  <c r="AK1410" i="1"/>
  <c r="AK1409" i="1"/>
  <c r="AK1408" i="1"/>
  <c r="AK1407" i="1"/>
  <c r="AK1406" i="1"/>
  <c r="AK1405" i="1"/>
  <c r="AK1404" i="1"/>
  <c r="AK1403" i="1"/>
  <c r="AK1402" i="1"/>
  <c r="AK1401" i="1"/>
  <c r="AK1400" i="1"/>
  <c r="AK1399" i="1"/>
  <c r="AK1398" i="1"/>
  <c r="AK1397" i="1"/>
  <c r="AK1396" i="1"/>
  <c r="AK1395" i="1"/>
  <c r="AK1394" i="1"/>
  <c r="AK1393" i="1"/>
  <c r="AK1392" i="1"/>
  <c r="AK1391" i="1"/>
  <c r="AK1390" i="1"/>
  <c r="AK1389" i="1"/>
  <c r="AK1388" i="1"/>
  <c r="AK1387" i="1"/>
  <c r="AK1386" i="1"/>
  <c r="AK1385" i="1"/>
  <c r="AK1384" i="1"/>
  <c r="AK1383" i="1"/>
  <c r="AK1382" i="1"/>
  <c r="AK1381" i="1"/>
  <c r="AK1380" i="1"/>
  <c r="AK1379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K1355" i="1"/>
  <c r="AK1354" i="1"/>
  <c r="AK1353" i="1"/>
  <c r="AK1352" i="1"/>
  <c r="AK1351" i="1"/>
  <c r="AK1350" i="1"/>
  <c r="AK1349" i="1"/>
  <c r="AK1348" i="1"/>
  <c r="AK1347" i="1"/>
  <c r="AK1346" i="1"/>
  <c r="AK1345" i="1"/>
  <c r="AK1344" i="1"/>
  <c r="AK1343" i="1"/>
  <c r="AK1342" i="1"/>
  <c r="AK1341" i="1"/>
  <c r="AK1340" i="1"/>
  <c r="AK1339" i="1"/>
  <c r="AK1338" i="1"/>
  <c r="AK1337" i="1"/>
  <c r="AK1336" i="1"/>
  <c r="AK1335" i="1"/>
  <c r="AK1334" i="1"/>
  <c r="AK1333" i="1"/>
  <c r="AK1332" i="1"/>
  <c r="AK1331" i="1"/>
  <c r="AK1330" i="1"/>
  <c r="AK1329" i="1"/>
  <c r="AK1328" i="1"/>
  <c r="AK1327" i="1"/>
  <c r="AK1326" i="1"/>
  <c r="AK1325" i="1"/>
  <c r="AK1324" i="1"/>
  <c r="AK1323" i="1"/>
  <c r="AK1322" i="1"/>
  <c r="AK1321" i="1"/>
  <c r="AK1320" i="1"/>
  <c r="AK1319" i="1"/>
  <c r="AK1318" i="1"/>
  <c r="AK1317" i="1"/>
  <c r="AK1316" i="1"/>
  <c r="AK1315" i="1"/>
  <c r="AK1314" i="1"/>
  <c r="AK1313" i="1"/>
  <c r="AK1312" i="1"/>
  <c r="AK1311" i="1"/>
  <c r="AK1310" i="1"/>
  <c r="AK1309" i="1"/>
  <c r="AK1308" i="1"/>
  <c r="AK1307" i="1"/>
  <c r="AK1306" i="1"/>
  <c r="AK1305" i="1"/>
  <c r="AK1304" i="1"/>
  <c r="AK1303" i="1"/>
  <c r="AK1302" i="1"/>
  <c r="AK1301" i="1"/>
  <c r="AK1300" i="1"/>
  <c r="AK1299" i="1"/>
  <c r="AK1298" i="1"/>
  <c r="AK1297" i="1"/>
  <c r="AK1296" i="1"/>
  <c r="AK1295" i="1"/>
  <c r="AK1294" i="1"/>
  <c r="AK1293" i="1"/>
  <c r="AK1292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K1266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K1254" i="1"/>
  <c r="AK1253" i="1"/>
  <c r="AK1252" i="1"/>
  <c r="AK1251" i="1"/>
  <c r="AK1250" i="1"/>
  <c r="AK1249" i="1"/>
  <c r="AK1248" i="1"/>
  <c r="AK1247" i="1"/>
  <c r="AK1246" i="1"/>
  <c r="AK1245" i="1"/>
  <c r="AK1244" i="1"/>
  <c r="AK1243" i="1"/>
  <c r="AK1242" i="1"/>
  <c r="AK1241" i="1"/>
  <c r="AK1240" i="1"/>
  <c r="AK1239" i="1"/>
  <c r="AK1238" i="1"/>
  <c r="AK1237" i="1"/>
  <c r="AK1236" i="1"/>
  <c r="AK1235" i="1"/>
  <c r="AK1234" i="1"/>
  <c r="AK1233" i="1"/>
  <c r="AK1232" i="1"/>
  <c r="AK1231" i="1"/>
  <c r="AK1230" i="1"/>
  <c r="AK1229" i="1"/>
  <c r="AK1228" i="1"/>
  <c r="AK1227" i="1"/>
  <c r="AK1226" i="1"/>
  <c r="AK1225" i="1"/>
  <c r="AK1224" i="1"/>
  <c r="AK1223" i="1"/>
  <c r="AK1222" i="1"/>
  <c r="AK1221" i="1"/>
  <c r="AK1220" i="1"/>
  <c r="AK1219" i="1"/>
  <c r="AK1218" i="1"/>
  <c r="AK1217" i="1"/>
  <c r="AK1216" i="1"/>
  <c r="AK1215" i="1"/>
  <c r="AK1214" i="1"/>
  <c r="AK1213" i="1"/>
  <c r="AK1212" i="1"/>
  <c r="AK1211" i="1"/>
  <c r="AK1210" i="1"/>
  <c r="AK1209" i="1"/>
  <c r="AK1208" i="1"/>
  <c r="AK1207" i="1"/>
  <c r="AK1206" i="1"/>
  <c r="AK1205" i="1"/>
  <c r="AK1204" i="1"/>
  <c r="AK1203" i="1"/>
  <c r="AK1202" i="1"/>
  <c r="AK1201" i="1"/>
  <c r="AK1200" i="1"/>
  <c r="AK1199" i="1"/>
  <c r="AK1198" i="1"/>
  <c r="AK1197" i="1"/>
  <c r="AK1196" i="1"/>
  <c r="AK1195" i="1"/>
  <c r="AK1194" i="1"/>
  <c r="AK1193" i="1"/>
  <c r="AK1192" i="1"/>
  <c r="AK1191" i="1"/>
  <c r="AK1190" i="1"/>
  <c r="AK1189" i="1"/>
  <c r="AK1188" i="1"/>
  <c r="AK1187" i="1"/>
  <c r="AK1186" i="1"/>
  <c r="AK1185" i="1"/>
  <c r="AK1184" i="1"/>
  <c r="AK1183" i="1"/>
  <c r="AK1182" i="1"/>
  <c r="AK1181" i="1"/>
  <c r="AK1180" i="1"/>
  <c r="AK1179" i="1"/>
  <c r="AK1178" i="1"/>
  <c r="AK1177" i="1"/>
  <c r="AK1176" i="1"/>
  <c r="AK1175" i="1"/>
  <c r="AK1174" i="1"/>
  <c r="AK1173" i="1"/>
  <c r="AK1172" i="1"/>
  <c r="AK1171" i="1"/>
  <c r="AK1170" i="1"/>
  <c r="AK1169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K1124" i="1"/>
  <c r="AK1123" i="1"/>
  <c r="AK1122" i="1"/>
  <c r="AK1121" i="1"/>
  <c r="AK1120" i="1"/>
  <c r="AK1119" i="1"/>
  <c r="AK1118" i="1"/>
  <c r="AK1117" i="1"/>
  <c r="AK1116" i="1"/>
  <c r="AK1115" i="1"/>
  <c r="AK1114" i="1"/>
  <c r="AK1113" i="1"/>
  <c r="AK1112" i="1"/>
  <c r="AK1111" i="1"/>
  <c r="AK1110" i="1"/>
  <c r="AK1109" i="1"/>
  <c r="AK1108" i="1"/>
  <c r="AK1107" i="1"/>
  <c r="AK1106" i="1"/>
  <c r="AK1105" i="1"/>
  <c r="AK1104" i="1"/>
  <c r="AK1103" i="1"/>
  <c r="AK1102" i="1"/>
  <c r="AK1101" i="1"/>
  <c r="AK1100" i="1"/>
  <c r="AK1099" i="1"/>
  <c r="AK1098" i="1"/>
  <c r="AK1097" i="1"/>
  <c r="AK1096" i="1"/>
  <c r="AK1095" i="1"/>
  <c r="AK1094" i="1"/>
  <c r="AK1093" i="1"/>
  <c r="AK1092" i="1"/>
  <c r="AK1091" i="1"/>
  <c r="AK1090" i="1"/>
  <c r="AK1089" i="1"/>
  <c r="AK1088" i="1"/>
  <c r="AK1087" i="1"/>
  <c r="AK1086" i="1"/>
  <c r="AK1085" i="1"/>
  <c r="AK1084" i="1"/>
  <c r="AK1083" i="1"/>
  <c r="AK1082" i="1"/>
  <c r="AK1081" i="1"/>
  <c r="AK1080" i="1"/>
  <c r="AK1079" i="1"/>
  <c r="AK1078" i="1"/>
  <c r="AK1077" i="1"/>
  <c r="AK1076" i="1"/>
  <c r="AK1075" i="1"/>
  <c r="AK1074" i="1"/>
  <c r="AK1073" i="1"/>
  <c r="AK1072" i="1"/>
  <c r="AK1071" i="1"/>
  <c r="AK1070" i="1"/>
  <c r="AK1069" i="1"/>
  <c r="AK1068" i="1"/>
  <c r="AK1067" i="1"/>
  <c r="AK1066" i="1"/>
  <c r="AK1065" i="1"/>
  <c r="AK1064" i="1"/>
  <c r="AK1063" i="1"/>
  <c r="AK1062" i="1"/>
  <c r="AK1061" i="1"/>
  <c r="AK1060" i="1"/>
  <c r="AK1059" i="1"/>
  <c r="AK1058" i="1"/>
  <c r="AK1057" i="1"/>
  <c r="AK1056" i="1"/>
  <c r="AK1055" i="1"/>
  <c r="AK1054" i="1"/>
  <c r="AK1053" i="1"/>
  <c r="AK1052" i="1"/>
  <c r="AK1051" i="1"/>
  <c r="AK1050" i="1"/>
  <c r="AK1049" i="1"/>
  <c r="AK1048" i="1"/>
  <c r="AK1047" i="1"/>
  <c r="AK1046" i="1"/>
  <c r="AK1045" i="1"/>
  <c r="AK1044" i="1"/>
  <c r="AK1043" i="1"/>
  <c r="AK1042" i="1"/>
  <c r="AK1041" i="1"/>
  <c r="AK1040" i="1"/>
  <c r="AK1039" i="1"/>
  <c r="AK1038" i="1"/>
  <c r="AK1037" i="1"/>
  <c r="AK1036" i="1"/>
  <c r="AK1035" i="1"/>
  <c r="AK1034" i="1"/>
  <c r="AK1033" i="1"/>
  <c r="AK1032" i="1"/>
  <c r="AK1031" i="1"/>
  <c r="AK1030" i="1"/>
  <c r="AK1029" i="1"/>
  <c r="AK1028" i="1"/>
  <c r="AK1027" i="1"/>
  <c r="AK1026" i="1"/>
  <c r="AK1025" i="1"/>
  <c r="AK1024" i="1"/>
  <c r="AK1023" i="1"/>
  <c r="AK1022" i="1"/>
  <c r="AK1021" i="1"/>
  <c r="AK1020" i="1"/>
  <c r="AK1019" i="1"/>
  <c r="AK1018" i="1"/>
  <c r="AK1017" i="1"/>
  <c r="AK1016" i="1"/>
  <c r="AK1015" i="1"/>
  <c r="AK1014" i="1"/>
  <c r="AK1013" i="1"/>
  <c r="AK1012" i="1"/>
  <c r="AK1011" i="1"/>
  <c r="AK1010" i="1"/>
  <c r="AK1009" i="1"/>
  <c r="AK1008" i="1"/>
  <c r="AK1007" i="1"/>
  <c r="AK1006" i="1"/>
  <c r="AK1005" i="1"/>
  <c r="AK1004" i="1"/>
  <c r="AK1003" i="1"/>
  <c r="AK1002" i="1"/>
  <c r="AK1001" i="1"/>
  <c r="AK1000" i="1"/>
  <c r="AK999" i="1"/>
  <c r="AK998" i="1"/>
  <c r="AK997" i="1"/>
  <c r="AK996" i="1"/>
  <c r="AK995" i="1"/>
  <c r="AK994" i="1"/>
  <c r="AK993" i="1"/>
  <c r="AK992" i="1"/>
  <c r="AK991" i="1"/>
  <c r="AK990" i="1"/>
  <c r="AK989" i="1"/>
  <c r="AK988" i="1"/>
  <c r="AK987" i="1"/>
  <c r="AK986" i="1"/>
  <c r="AK985" i="1"/>
  <c r="AK984" i="1"/>
  <c r="AK983" i="1"/>
  <c r="AK982" i="1"/>
  <c r="AK981" i="1"/>
  <c r="AK980" i="1"/>
  <c r="AK979" i="1"/>
  <c r="AK978" i="1"/>
  <c r="AK977" i="1"/>
  <c r="AK976" i="1"/>
  <c r="AK975" i="1"/>
  <c r="AK974" i="1"/>
  <c r="AK973" i="1"/>
  <c r="AK972" i="1"/>
  <c r="AK971" i="1"/>
  <c r="AK970" i="1"/>
  <c r="AK969" i="1"/>
  <c r="AK968" i="1"/>
  <c r="AK967" i="1"/>
  <c r="AK966" i="1"/>
  <c r="AK965" i="1"/>
  <c r="AK964" i="1"/>
  <c r="AK963" i="1"/>
  <c r="AK962" i="1"/>
  <c r="AK961" i="1"/>
  <c r="AK960" i="1"/>
  <c r="AK959" i="1"/>
  <c r="AK95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L606" i="1" s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L590" i="1" s="1"/>
  <c r="AK589" i="1"/>
  <c r="AK588" i="1"/>
  <c r="AK587" i="1"/>
  <c r="AK586" i="1"/>
  <c r="AL586" i="1" s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L574" i="1" s="1"/>
  <c r="AK573" i="1"/>
  <c r="AK572" i="1"/>
  <c r="AK571" i="1"/>
  <c r="AK570" i="1"/>
  <c r="AL570" i="1" s="1"/>
  <c r="AK569" i="1"/>
  <c r="AK568" i="1"/>
  <c r="AK567" i="1"/>
  <c r="AK566" i="1"/>
  <c r="AL566" i="1" s="1"/>
  <c r="AK565" i="1"/>
  <c r="AK564" i="1"/>
  <c r="AK563" i="1"/>
  <c r="AK562" i="1"/>
  <c r="AK561" i="1"/>
  <c r="AK560" i="1"/>
  <c r="AK559" i="1"/>
  <c r="AK558" i="1"/>
  <c r="AL558" i="1" s="1"/>
  <c r="AK557" i="1"/>
  <c r="AK556" i="1"/>
  <c r="AK555" i="1"/>
  <c r="AK554" i="1"/>
  <c r="AK553" i="1"/>
  <c r="AK552" i="1"/>
  <c r="AK551" i="1"/>
  <c r="AK550" i="1"/>
  <c r="AL550" i="1" s="1"/>
  <c r="AK549" i="1"/>
  <c r="AK548" i="1"/>
  <c r="AK547" i="1"/>
  <c r="AK546" i="1"/>
  <c r="AL546" i="1" s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L530" i="1" s="1"/>
  <c r="AK529" i="1"/>
  <c r="AK528" i="1"/>
  <c r="AK527" i="1"/>
  <c r="AK526" i="1"/>
  <c r="AK525" i="1"/>
  <c r="AK524" i="1"/>
  <c r="AK523" i="1"/>
  <c r="AK522" i="1"/>
  <c r="AL522" i="1" s="1"/>
  <c r="AK521" i="1"/>
  <c r="AK520" i="1"/>
  <c r="AK519" i="1"/>
  <c r="AK518" i="1"/>
  <c r="AL518" i="1" s="1"/>
  <c r="AK517" i="1"/>
  <c r="AK516" i="1"/>
  <c r="AK515" i="1"/>
  <c r="AK514" i="1"/>
  <c r="AK513" i="1"/>
  <c r="AK512" i="1"/>
  <c r="AK511" i="1"/>
  <c r="AK510" i="1"/>
  <c r="AL510" i="1" s="1"/>
  <c r="AK509" i="1"/>
  <c r="AK508" i="1"/>
  <c r="AK507" i="1"/>
  <c r="AK506" i="1"/>
  <c r="AK505" i="1"/>
  <c r="AK504" i="1"/>
  <c r="AK503" i="1"/>
  <c r="AK502" i="1"/>
  <c r="AL502" i="1" s="1"/>
  <c r="AK501" i="1"/>
  <c r="AK500" i="1"/>
  <c r="AK499" i="1"/>
  <c r="AK498" i="1"/>
  <c r="AK497" i="1"/>
  <c r="AK496" i="1"/>
  <c r="AK495" i="1"/>
  <c r="AK494" i="1"/>
  <c r="AL494" i="1" s="1"/>
  <c r="AK493" i="1"/>
  <c r="AK492" i="1"/>
  <c r="AK491" i="1"/>
  <c r="AK490" i="1"/>
  <c r="AK489" i="1"/>
  <c r="AK488" i="1"/>
  <c r="AK487" i="1"/>
  <c r="AK486" i="1"/>
  <c r="AL486" i="1" s="1"/>
  <c r="AK485" i="1"/>
  <c r="AK484" i="1"/>
  <c r="AK483" i="1"/>
  <c r="AK482" i="1"/>
  <c r="AL482" i="1" s="1"/>
  <c r="AK481" i="1"/>
  <c r="AK480" i="1"/>
  <c r="AK479" i="1"/>
  <c r="AK478" i="1"/>
  <c r="AK477" i="1"/>
  <c r="AK476" i="1"/>
  <c r="AK475" i="1"/>
  <c r="AK474" i="1"/>
  <c r="AL474" i="1" s="1"/>
  <c r="AK473" i="1"/>
  <c r="AK472" i="1"/>
  <c r="AK471" i="1"/>
  <c r="AK470" i="1"/>
  <c r="AL470" i="1" s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L454" i="1" s="1"/>
  <c r="AK453" i="1"/>
  <c r="AK452" i="1"/>
  <c r="AK451" i="1"/>
  <c r="AK450" i="1"/>
  <c r="AK449" i="1"/>
  <c r="AK448" i="1"/>
  <c r="AK447" i="1"/>
  <c r="AK446" i="1"/>
  <c r="AL446" i="1" s="1"/>
  <c r="AK445" i="1"/>
  <c r="AK444" i="1"/>
  <c r="AK443" i="1"/>
  <c r="AK442" i="1"/>
  <c r="AL442" i="1" s="1"/>
  <c r="AK441" i="1"/>
  <c r="AK440" i="1"/>
  <c r="AK439" i="1"/>
  <c r="AL439" i="1" s="1"/>
  <c r="AK438" i="1"/>
  <c r="AK437" i="1"/>
  <c r="AK436" i="1"/>
  <c r="AK435" i="1"/>
  <c r="AK434" i="1"/>
  <c r="AK433" i="1"/>
  <c r="AK432" i="1"/>
  <c r="AK431" i="1"/>
  <c r="AL431" i="1" s="1"/>
  <c r="AK430" i="1"/>
  <c r="AK429" i="1"/>
  <c r="AK428" i="1"/>
  <c r="AK427" i="1"/>
  <c r="AK426" i="1"/>
  <c r="AL426" i="1" s="1"/>
  <c r="AK425" i="1"/>
  <c r="AK424" i="1"/>
  <c r="AK423" i="1"/>
  <c r="AK422" i="1"/>
  <c r="AL422" i="1" s="1"/>
  <c r="AK421" i="1"/>
  <c r="AK420" i="1"/>
  <c r="AK419" i="1"/>
  <c r="AK418" i="1"/>
  <c r="AL418" i="1" s="1"/>
  <c r="AK417" i="1"/>
  <c r="AK416" i="1"/>
  <c r="AK415" i="1"/>
  <c r="AL415" i="1" s="1"/>
  <c r="AK414" i="1"/>
  <c r="AK413" i="1"/>
  <c r="AK412" i="1"/>
  <c r="AK411" i="1"/>
  <c r="AK410" i="1"/>
  <c r="AL410" i="1" s="1"/>
  <c r="AK409" i="1"/>
  <c r="AK408" i="1"/>
  <c r="AK407" i="1"/>
  <c r="AL407" i="1" s="1"/>
  <c r="AK406" i="1"/>
  <c r="AK405" i="1"/>
  <c r="AK404" i="1"/>
  <c r="AK403" i="1"/>
  <c r="AL403" i="1" s="1"/>
  <c r="AK402" i="1"/>
  <c r="AK401" i="1"/>
  <c r="AK400" i="1"/>
  <c r="AK399" i="1"/>
  <c r="AL399" i="1" s="1"/>
  <c r="AK398" i="1"/>
  <c r="AL398" i="1" s="1"/>
  <c r="AK397" i="1"/>
  <c r="AK396" i="1"/>
  <c r="AK395" i="1"/>
  <c r="AK394" i="1"/>
  <c r="AL394" i="1" s="1"/>
  <c r="AK393" i="1"/>
  <c r="AK392" i="1"/>
  <c r="AK391" i="1"/>
  <c r="AL391" i="1" s="1"/>
  <c r="AK390" i="1"/>
  <c r="AL390" i="1" s="1"/>
  <c r="AK389" i="1"/>
  <c r="AK388" i="1"/>
  <c r="AL388" i="1" s="1"/>
  <c r="AK387" i="1"/>
  <c r="AK386" i="1"/>
  <c r="AK385" i="1"/>
  <c r="AK384" i="1"/>
  <c r="AL384" i="1" s="1"/>
  <c r="AK383" i="1"/>
  <c r="AL383" i="1" s="1"/>
  <c r="AK382" i="1"/>
  <c r="AL382" i="1" s="1"/>
  <c r="AK381" i="1"/>
  <c r="AK380" i="1"/>
  <c r="AK379" i="1"/>
  <c r="AK378" i="1"/>
  <c r="AK377" i="1"/>
  <c r="AK376" i="1"/>
  <c r="AK375" i="1"/>
  <c r="AL375" i="1" s="1"/>
  <c r="AK374" i="1"/>
  <c r="AL374" i="1" s="1"/>
  <c r="AK373" i="1"/>
  <c r="AK372" i="1"/>
  <c r="AK371" i="1"/>
  <c r="AL371" i="1" s="1"/>
  <c r="AK370" i="1"/>
  <c r="AL370" i="1" s="1"/>
  <c r="AK369" i="1"/>
  <c r="AK368" i="1"/>
  <c r="AK367" i="1"/>
  <c r="AK366" i="1"/>
  <c r="AK365" i="1"/>
  <c r="AK364" i="1"/>
  <c r="AL364" i="1" s="1"/>
  <c r="AK363" i="1"/>
  <c r="AL363" i="1" s="1"/>
  <c r="AK362" i="1"/>
  <c r="AK361" i="1"/>
  <c r="AK360" i="1"/>
  <c r="AK359" i="1"/>
  <c r="AL359" i="1" s="1"/>
  <c r="AK358" i="1"/>
  <c r="AK357" i="1"/>
  <c r="AK356" i="1"/>
  <c r="AL356" i="1" s="1"/>
  <c r="AK355" i="1"/>
  <c r="AL355" i="1" s="1"/>
  <c r="AK354" i="1"/>
  <c r="AL354" i="1" s="1"/>
  <c r="AK353" i="1"/>
  <c r="AK352" i="1"/>
  <c r="AK351" i="1"/>
  <c r="AL351" i="1" s="1"/>
  <c r="AK350" i="1"/>
  <c r="AL350" i="1" s="1"/>
  <c r="AK349" i="1"/>
  <c r="AK348" i="1"/>
  <c r="AK347" i="1"/>
  <c r="AL347" i="1" s="1"/>
  <c r="AK346" i="1"/>
  <c r="AL346" i="1" s="1"/>
  <c r="AK345" i="1"/>
  <c r="AK344" i="1"/>
  <c r="AK343" i="1"/>
  <c r="AL343" i="1" s="1"/>
  <c r="AK342" i="1"/>
  <c r="AK341" i="1"/>
  <c r="AK340" i="1"/>
  <c r="AL340" i="1" s="1"/>
  <c r="AK339" i="1"/>
  <c r="AL339" i="1" s="1"/>
  <c r="AK338" i="1"/>
  <c r="AK337" i="1"/>
  <c r="AK336" i="1"/>
  <c r="AK335" i="1"/>
  <c r="AL335" i="1" s="1"/>
  <c r="AM335" i="1" s="1"/>
  <c r="AK334" i="1"/>
  <c r="AL334" i="1" s="1"/>
  <c r="AK333" i="1"/>
  <c r="AK332" i="1"/>
  <c r="AL332" i="1" s="1"/>
  <c r="AK331" i="1"/>
  <c r="AL331" i="1" s="1"/>
  <c r="AK330" i="1"/>
  <c r="AK329" i="1"/>
  <c r="AK328" i="1"/>
  <c r="AK327" i="1"/>
  <c r="AL327" i="1" s="1"/>
  <c r="AK326" i="1"/>
  <c r="AK325" i="1"/>
  <c r="AK324" i="1"/>
  <c r="AL324" i="1" s="1"/>
  <c r="AK323" i="1"/>
  <c r="AL323" i="1" s="1"/>
  <c r="AK322" i="1"/>
  <c r="AK321" i="1"/>
  <c r="AK320" i="1"/>
  <c r="AL320" i="1" s="1"/>
  <c r="AK319" i="1"/>
  <c r="AL319" i="1" s="1"/>
  <c r="AK318" i="1"/>
  <c r="AK317" i="1"/>
  <c r="AK316" i="1"/>
  <c r="AK315" i="1"/>
  <c r="AL315" i="1" s="1"/>
  <c r="AK314" i="1"/>
  <c r="AL314" i="1" s="1"/>
  <c r="AK313" i="1"/>
  <c r="AK312" i="1"/>
  <c r="AK311" i="1"/>
  <c r="AL311" i="1" s="1"/>
  <c r="AK310" i="1"/>
  <c r="AL310" i="1" s="1"/>
  <c r="AK309" i="1"/>
  <c r="AK308" i="1"/>
  <c r="AK307" i="1"/>
  <c r="AL307" i="1" s="1"/>
  <c r="AK306" i="1"/>
  <c r="AK305" i="1"/>
  <c r="AK304" i="1"/>
  <c r="AL304" i="1" s="1"/>
  <c r="AK303" i="1"/>
  <c r="AL303" i="1" s="1"/>
  <c r="AK302" i="1"/>
  <c r="AK301" i="1"/>
  <c r="AK300" i="1"/>
  <c r="AK299" i="1"/>
  <c r="AL299" i="1" s="1"/>
  <c r="AK298" i="1"/>
  <c r="AL298" i="1" s="1"/>
  <c r="AK297" i="1"/>
  <c r="AK296" i="1"/>
  <c r="AK295" i="1"/>
  <c r="AK294" i="1"/>
  <c r="AL294" i="1" s="1"/>
  <c r="AK293" i="1"/>
  <c r="AK292" i="1"/>
  <c r="AK291" i="1"/>
  <c r="AL291" i="1" s="1"/>
  <c r="AK290" i="1"/>
  <c r="AK289" i="1"/>
  <c r="AK288" i="1"/>
  <c r="AK287" i="1"/>
  <c r="AK286" i="1"/>
  <c r="AL286" i="1" s="1"/>
  <c r="AK285" i="1"/>
  <c r="AK284" i="1"/>
  <c r="AK283" i="1"/>
  <c r="AL283" i="1" s="1"/>
  <c r="AK282" i="1"/>
  <c r="AK281" i="1"/>
  <c r="AK280" i="1"/>
  <c r="AL280" i="1" s="1"/>
  <c r="AK279" i="1"/>
  <c r="AL279" i="1" s="1"/>
  <c r="AK278" i="1"/>
  <c r="AL278" i="1" s="1"/>
  <c r="AK277" i="1"/>
  <c r="AK276" i="1"/>
  <c r="AK275" i="1"/>
  <c r="AL275" i="1" s="1"/>
  <c r="AK274" i="1"/>
  <c r="AL274" i="1" s="1"/>
  <c r="AK273" i="1"/>
  <c r="AK272" i="1"/>
  <c r="AL272" i="1" s="1"/>
  <c r="AK271" i="1"/>
  <c r="AL271" i="1" s="1"/>
  <c r="AM271" i="1" s="1"/>
  <c r="AK270" i="1"/>
  <c r="AL270" i="1" s="1"/>
  <c r="AK269" i="1"/>
  <c r="AK268" i="1"/>
  <c r="AK267" i="1"/>
  <c r="AL267" i="1" s="1"/>
  <c r="AK266" i="1"/>
  <c r="AK265" i="1"/>
  <c r="AK264" i="1"/>
  <c r="AK263" i="1"/>
  <c r="AL263" i="1" s="1"/>
  <c r="AK262" i="1"/>
  <c r="AL262" i="1" s="1"/>
  <c r="AK261" i="1"/>
  <c r="AK260" i="1"/>
  <c r="AK259" i="1"/>
  <c r="AL259" i="1" s="1"/>
  <c r="AK258" i="1"/>
  <c r="AL258" i="1" s="1"/>
  <c r="AK257" i="1"/>
  <c r="AK256" i="1"/>
  <c r="AK255" i="1"/>
  <c r="AL255" i="1" s="1"/>
  <c r="AK254" i="1"/>
  <c r="AL254" i="1" s="1"/>
  <c r="AK253" i="1"/>
  <c r="AK252" i="1"/>
  <c r="AL252" i="1" s="1"/>
  <c r="AK251" i="1"/>
  <c r="AK250" i="1"/>
  <c r="AL250" i="1" s="1"/>
  <c r="AK249" i="1"/>
  <c r="AK248" i="1"/>
  <c r="AK247" i="1"/>
  <c r="AL247" i="1" s="1"/>
  <c r="AK246" i="1"/>
  <c r="AL246" i="1" s="1"/>
  <c r="AK245" i="1"/>
  <c r="AK244" i="1"/>
  <c r="AL244" i="1" s="1"/>
  <c r="AK243" i="1"/>
  <c r="AL243" i="1" s="1"/>
  <c r="AK242" i="1"/>
  <c r="AK241" i="1"/>
  <c r="AK240" i="1"/>
  <c r="AK239" i="1"/>
  <c r="AL239" i="1" s="1"/>
  <c r="AK238" i="1"/>
  <c r="AL238" i="1" s="1"/>
  <c r="AK237" i="1"/>
  <c r="AK236" i="1"/>
  <c r="AK235" i="1"/>
  <c r="AL235" i="1" s="1"/>
  <c r="AK234" i="1"/>
  <c r="AL234" i="1" s="1"/>
  <c r="AK233" i="1"/>
  <c r="AK232" i="1"/>
  <c r="AL232" i="1" s="1"/>
  <c r="AK231" i="1"/>
  <c r="AL231" i="1" s="1"/>
  <c r="AK230" i="1"/>
  <c r="AL230" i="1" s="1"/>
  <c r="AK229" i="1"/>
  <c r="AK228" i="1"/>
  <c r="AK227" i="1"/>
  <c r="AL227" i="1" s="1"/>
  <c r="AK226" i="1"/>
  <c r="AL226" i="1" s="1"/>
  <c r="AK225" i="1"/>
  <c r="AK224" i="1"/>
  <c r="AL224" i="1" s="1"/>
  <c r="AK223" i="1"/>
  <c r="AL223" i="1" s="1"/>
  <c r="AK222" i="1"/>
  <c r="AL222" i="1" s="1"/>
  <c r="AK221" i="1"/>
  <c r="AK220" i="1"/>
  <c r="AK219" i="1"/>
  <c r="AK218" i="1"/>
  <c r="AK217" i="1"/>
  <c r="AK216" i="1"/>
  <c r="AL216" i="1" s="1"/>
  <c r="AK215" i="1"/>
  <c r="AL215" i="1" s="1"/>
  <c r="AK214" i="1"/>
  <c r="AL214" i="1" s="1"/>
  <c r="AK213" i="1"/>
  <c r="AK212" i="1"/>
  <c r="AL212" i="1" s="1"/>
  <c r="AK211" i="1"/>
  <c r="AL211" i="1" s="1"/>
  <c r="AK210" i="1"/>
  <c r="AL210" i="1" s="1"/>
  <c r="AK209" i="1"/>
  <c r="AK208" i="1"/>
  <c r="AL208" i="1" s="1"/>
  <c r="AK207" i="1"/>
  <c r="AL207" i="1" s="1"/>
  <c r="AK206" i="1"/>
  <c r="AL206" i="1" s="1"/>
  <c r="AK205" i="1"/>
  <c r="AK204" i="1"/>
  <c r="AL204" i="1" s="1"/>
  <c r="AK203" i="1"/>
  <c r="AL203" i="1" s="1"/>
  <c r="AK202" i="1"/>
  <c r="AK201" i="1"/>
  <c r="AK200" i="1"/>
  <c r="AK199" i="1"/>
  <c r="AL199" i="1" s="1"/>
  <c r="AK198" i="1"/>
  <c r="AL198" i="1" s="1"/>
  <c r="AK197" i="1"/>
  <c r="AK196" i="1"/>
  <c r="AK195" i="1"/>
  <c r="AL195" i="1" s="1"/>
  <c r="AK194" i="1"/>
  <c r="AL194" i="1" s="1"/>
  <c r="AK193" i="1"/>
  <c r="AK192" i="1"/>
  <c r="AK191" i="1"/>
  <c r="AL191" i="1" s="1"/>
  <c r="AK190" i="1"/>
  <c r="AK189" i="1"/>
  <c r="AK188" i="1"/>
  <c r="AK187" i="1"/>
  <c r="AL187" i="1" s="1"/>
  <c r="AK186" i="1"/>
  <c r="AL186" i="1" s="1"/>
  <c r="AK185" i="1"/>
  <c r="AK184" i="1"/>
  <c r="AL184" i="1" s="1"/>
  <c r="AK183" i="1"/>
  <c r="AL183" i="1" s="1"/>
  <c r="AK182" i="1"/>
  <c r="AL182" i="1" s="1"/>
  <c r="AK181" i="1"/>
  <c r="AL181" i="1" s="1"/>
  <c r="AK180" i="1"/>
  <c r="AL180" i="1" s="1"/>
  <c r="AK179" i="1"/>
  <c r="AL179" i="1" s="1"/>
  <c r="AK178" i="1"/>
  <c r="AL178" i="1" s="1"/>
  <c r="AK177" i="1"/>
  <c r="AK176" i="1"/>
  <c r="AL176" i="1" s="1"/>
  <c r="AK175" i="1"/>
  <c r="AL175" i="1" s="1"/>
  <c r="AK174" i="1"/>
  <c r="AK173" i="1"/>
  <c r="AK172" i="1"/>
  <c r="AK171" i="1"/>
  <c r="AL171" i="1" s="1"/>
  <c r="AK170" i="1"/>
  <c r="AK169" i="1"/>
  <c r="AK168" i="1"/>
  <c r="AK167" i="1"/>
  <c r="AL167" i="1" s="1"/>
  <c r="AK166" i="1"/>
  <c r="AL166" i="1" s="1"/>
  <c r="AK165" i="1"/>
  <c r="AK164" i="1"/>
  <c r="AL164" i="1" s="1"/>
  <c r="AK163" i="1"/>
  <c r="AL163" i="1" s="1"/>
  <c r="AK162" i="1"/>
  <c r="AL162" i="1" s="1"/>
  <c r="AK161" i="1"/>
  <c r="AK160" i="1"/>
  <c r="AK159" i="1"/>
  <c r="AK158" i="1"/>
  <c r="AK157" i="1"/>
  <c r="AK156" i="1"/>
  <c r="AL156" i="1" s="1"/>
  <c r="AK155" i="1"/>
  <c r="AL155" i="1" s="1"/>
  <c r="AK154" i="1"/>
  <c r="AL154" i="1" s="1"/>
  <c r="AK153" i="1"/>
  <c r="AL153" i="1" s="1"/>
  <c r="AK152" i="1"/>
  <c r="AL152" i="1" s="1"/>
  <c r="AK151" i="1"/>
  <c r="AL151" i="1" s="1"/>
  <c r="AM151" i="1" s="1"/>
  <c r="AK150" i="1"/>
  <c r="AL150" i="1" s="1"/>
  <c r="AK149" i="1"/>
  <c r="AL149" i="1" s="1"/>
  <c r="AK148" i="1"/>
  <c r="AL148" i="1" s="1"/>
  <c r="AK147" i="1"/>
  <c r="AL147" i="1" s="1"/>
  <c r="AK146" i="1"/>
  <c r="AL146" i="1" s="1"/>
  <c r="AM146" i="1" s="1"/>
  <c r="AK145" i="1"/>
  <c r="AK144" i="1"/>
  <c r="AL144" i="1" s="1"/>
  <c r="AK143" i="1"/>
  <c r="AL143" i="1" s="1"/>
  <c r="AK142" i="1"/>
  <c r="AL142" i="1" s="1"/>
  <c r="AK141" i="1"/>
  <c r="AL141" i="1" s="1"/>
  <c r="AK140" i="1"/>
  <c r="AL140" i="1" s="1"/>
  <c r="AK139" i="1"/>
  <c r="AL139" i="1" s="1"/>
  <c r="AK138" i="1"/>
  <c r="AK137" i="1"/>
  <c r="AK136" i="1"/>
  <c r="AL136" i="1" s="1"/>
  <c r="AK135" i="1"/>
  <c r="AL135" i="1" s="1"/>
  <c r="AK134" i="1"/>
  <c r="AL134" i="1" s="1"/>
  <c r="AK133" i="1"/>
  <c r="AL133" i="1" s="1"/>
  <c r="AK132" i="1"/>
  <c r="AL132" i="1" s="1"/>
  <c r="AK131" i="1"/>
  <c r="AL131" i="1" s="1"/>
  <c r="AK130" i="1"/>
  <c r="AL130" i="1" s="1"/>
  <c r="AM130" i="1" s="1"/>
  <c r="AK129" i="1"/>
  <c r="AK128" i="1"/>
  <c r="AL128" i="1" s="1"/>
  <c r="AK127" i="1"/>
  <c r="AL127" i="1" s="1"/>
  <c r="AK126" i="1"/>
  <c r="AL126" i="1" s="1"/>
  <c r="AK125" i="1"/>
  <c r="AK124" i="1"/>
  <c r="AL124" i="1" s="1"/>
  <c r="AK123" i="1"/>
  <c r="AL123" i="1" s="1"/>
  <c r="AK122" i="1"/>
  <c r="AL122" i="1" s="1"/>
  <c r="AK121" i="1"/>
  <c r="AL121" i="1" s="1"/>
  <c r="AK120" i="1"/>
  <c r="AL120" i="1" s="1"/>
  <c r="AK119" i="1"/>
  <c r="AL119" i="1" s="1"/>
  <c r="AK118" i="1"/>
  <c r="AL118" i="1" s="1"/>
  <c r="AK117" i="1"/>
  <c r="AK116" i="1"/>
  <c r="AK115" i="1"/>
  <c r="AL115" i="1" s="1"/>
  <c r="AK114" i="1"/>
  <c r="AL114" i="1" s="1"/>
  <c r="AM114" i="1" s="1"/>
  <c r="AK113" i="1"/>
  <c r="AL113" i="1" s="1"/>
  <c r="AK112" i="1"/>
  <c r="AK111" i="1"/>
  <c r="AL111" i="1" s="1"/>
  <c r="AK110" i="1"/>
  <c r="AK109" i="1"/>
  <c r="AL109" i="1" s="1"/>
  <c r="AK108" i="1"/>
  <c r="AL108" i="1" s="1"/>
  <c r="AK107" i="1"/>
  <c r="AL107" i="1" s="1"/>
  <c r="AK106" i="1"/>
  <c r="AL106" i="1" s="1"/>
  <c r="AK105" i="1"/>
  <c r="AL105" i="1" s="1"/>
  <c r="AK104" i="1"/>
  <c r="AK103" i="1"/>
  <c r="AL103" i="1" s="1"/>
  <c r="AM103" i="1" s="1"/>
  <c r="AK102" i="1"/>
  <c r="AL102" i="1" s="1"/>
  <c r="AK101" i="1"/>
  <c r="AL101" i="1" s="1"/>
  <c r="AK100" i="1"/>
  <c r="AK99" i="1"/>
  <c r="AL99" i="1" s="1"/>
  <c r="AK98" i="1"/>
  <c r="AL98" i="1" s="1"/>
  <c r="AK97" i="1"/>
  <c r="AL97" i="1" s="1"/>
  <c r="AK96" i="1"/>
  <c r="AL96" i="1" s="1"/>
  <c r="AK95" i="1"/>
  <c r="AL95" i="1" s="1"/>
  <c r="AK94" i="1"/>
  <c r="AL94" i="1" s="1"/>
  <c r="AK93" i="1"/>
  <c r="AK92" i="1"/>
  <c r="AK91" i="1"/>
  <c r="AL91" i="1" s="1"/>
  <c r="AK90" i="1"/>
  <c r="AL90" i="1" s="1"/>
  <c r="AK89" i="1"/>
  <c r="AK88" i="1"/>
  <c r="AL88" i="1" s="1"/>
  <c r="AK87" i="1"/>
  <c r="AL87" i="1" s="1"/>
  <c r="AK86" i="1"/>
  <c r="AL86" i="1" s="1"/>
  <c r="AK85" i="1"/>
  <c r="AL85" i="1" s="1"/>
  <c r="AK84" i="1"/>
  <c r="AL84" i="1" s="1"/>
  <c r="AK83" i="1"/>
  <c r="AL83" i="1" s="1"/>
  <c r="AK82" i="1"/>
  <c r="AK81" i="1"/>
  <c r="AL81" i="1" s="1"/>
  <c r="AK80" i="1"/>
  <c r="AL80" i="1" s="1"/>
  <c r="AK79" i="1"/>
  <c r="AL79" i="1" s="1"/>
  <c r="AK78" i="1"/>
  <c r="AL78" i="1" s="1"/>
  <c r="AK77" i="1"/>
  <c r="AL77" i="1" s="1"/>
  <c r="AK76" i="1"/>
  <c r="AL76" i="1" s="1"/>
  <c r="AK75" i="1"/>
  <c r="AL75" i="1" s="1"/>
  <c r="AK74" i="1"/>
  <c r="AL74" i="1" s="1"/>
  <c r="AK73" i="1"/>
  <c r="AL73" i="1" s="1"/>
  <c r="AK72" i="1"/>
  <c r="AK71" i="1"/>
  <c r="AL71" i="1" s="1"/>
  <c r="AK70" i="1"/>
  <c r="AL70" i="1" s="1"/>
  <c r="AK69" i="1"/>
  <c r="AL69" i="1" s="1"/>
  <c r="AK68" i="1"/>
  <c r="AK67" i="1"/>
  <c r="AL67" i="1" s="1"/>
  <c r="AK66" i="1"/>
  <c r="AL66" i="1" s="1"/>
  <c r="AK65" i="1"/>
  <c r="AL65" i="1" s="1"/>
  <c r="AK64" i="1"/>
  <c r="AL64" i="1" s="1"/>
  <c r="AK63" i="1"/>
  <c r="AL63" i="1" s="1"/>
  <c r="AK62" i="1"/>
  <c r="AL62" i="1" s="1"/>
  <c r="AK61" i="1"/>
  <c r="AL61" i="1" s="1"/>
  <c r="AK60" i="1"/>
  <c r="AL60" i="1" s="1"/>
  <c r="AK59" i="1"/>
  <c r="AL59" i="1" s="1"/>
  <c r="AK58" i="1"/>
  <c r="AL58" i="1" s="1"/>
  <c r="AK57" i="1"/>
  <c r="AK56" i="1"/>
  <c r="AK55" i="1"/>
  <c r="AL55" i="1" s="1"/>
  <c r="AK54" i="1"/>
  <c r="AL54" i="1" s="1"/>
  <c r="AK53" i="1"/>
  <c r="AL53" i="1" s="1"/>
  <c r="AK52" i="1"/>
  <c r="AL52" i="1" s="1"/>
  <c r="AK51" i="1"/>
  <c r="AL51" i="1" s="1"/>
  <c r="AK50" i="1"/>
  <c r="AL50" i="1" s="1"/>
  <c r="AK49" i="1"/>
  <c r="AL49" i="1" s="1"/>
  <c r="AK48" i="1"/>
  <c r="AL48" i="1" s="1"/>
  <c r="AK47" i="1"/>
  <c r="AL47" i="1" s="1"/>
  <c r="AK46" i="1"/>
  <c r="AL46" i="1" s="1"/>
  <c r="AK45" i="1"/>
  <c r="AL45" i="1" s="1"/>
  <c r="AK44" i="1"/>
  <c r="AL44" i="1" s="1"/>
  <c r="AK43" i="1"/>
  <c r="AL43" i="1" s="1"/>
  <c r="AK42" i="1"/>
  <c r="AL42" i="1" s="1"/>
  <c r="AK41" i="1"/>
  <c r="AL41" i="1" s="1"/>
  <c r="AK40" i="1"/>
  <c r="AK39" i="1"/>
  <c r="AL39" i="1" s="1"/>
  <c r="AK38" i="1"/>
  <c r="AL38" i="1" s="1"/>
  <c r="AK37" i="1"/>
  <c r="AL37" i="1" s="1"/>
  <c r="AK36" i="1"/>
  <c r="AK35" i="1"/>
  <c r="AL35" i="1" s="1"/>
  <c r="AK34" i="1"/>
  <c r="AL34" i="1" s="1"/>
  <c r="AK33" i="1"/>
  <c r="AL33" i="1" s="1"/>
  <c r="AK32" i="1"/>
  <c r="AL32" i="1" s="1"/>
  <c r="AK31" i="1"/>
  <c r="AL31" i="1" s="1"/>
  <c r="AK30" i="1"/>
  <c r="AL30" i="1" s="1"/>
  <c r="AK29" i="1"/>
  <c r="AL29" i="1" s="1"/>
  <c r="AK28" i="1"/>
  <c r="AL28" i="1" s="1"/>
  <c r="AK27" i="1"/>
  <c r="AL27" i="1" s="1"/>
  <c r="AK26" i="1"/>
  <c r="AK25" i="1"/>
  <c r="AL25" i="1" s="1"/>
  <c r="AK24" i="1"/>
  <c r="AL24" i="1" s="1"/>
  <c r="AK23" i="1"/>
  <c r="AL23" i="1" s="1"/>
  <c r="AK22" i="1"/>
  <c r="AL22" i="1" s="1"/>
  <c r="AK21" i="1"/>
  <c r="AL21" i="1" s="1"/>
  <c r="AK20" i="1"/>
  <c r="AK19" i="1"/>
  <c r="AL19" i="1" s="1"/>
  <c r="AK18" i="1"/>
  <c r="AL18" i="1" s="1"/>
  <c r="AK17" i="1"/>
  <c r="AL17" i="1" s="1"/>
  <c r="AK16" i="1"/>
  <c r="AL16" i="1" s="1"/>
  <c r="AK15" i="1"/>
  <c r="AL15" i="1" s="1"/>
  <c r="AK14" i="1"/>
  <c r="AL14" i="1" s="1"/>
  <c r="AK13" i="1"/>
  <c r="AL13" i="1" s="1"/>
  <c r="AK12" i="1"/>
  <c r="AL12" i="1" s="1"/>
  <c r="AK11" i="1"/>
  <c r="AL11" i="1" s="1"/>
  <c r="AK10" i="1"/>
  <c r="AL10" i="1" s="1"/>
  <c r="AK9" i="1"/>
  <c r="AL9" i="1" s="1"/>
  <c r="AK8" i="1"/>
  <c r="AL8" i="1" s="1"/>
  <c r="AK7" i="1"/>
  <c r="AL7" i="1" s="1"/>
  <c r="AK6" i="1"/>
  <c r="AL6" i="1" s="1"/>
  <c r="AK5" i="1"/>
  <c r="AL5" i="1" s="1"/>
  <c r="AK4" i="1"/>
  <c r="AL4" i="1" s="1"/>
  <c r="AK3" i="1"/>
  <c r="AL3" i="1" s="1"/>
  <c r="AK2" i="1"/>
  <c r="AL2" i="1" s="1"/>
  <c r="AM2" i="1" s="1"/>
  <c r="AL3805" i="1"/>
  <c r="AK3803" i="1"/>
  <c r="AL309" i="1"/>
  <c r="AL290" i="1"/>
  <c r="AL242" i="1"/>
  <c r="AL220" i="1"/>
  <c r="AL200" i="1"/>
  <c r="AL196" i="1"/>
  <c r="AL192" i="1"/>
  <c r="AL165" i="1"/>
  <c r="AL110" i="1"/>
  <c r="AL57" i="1"/>
  <c r="AL2381" i="1"/>
  <c r="AL2377" i="1"/>
  <c r="AL2363" i="1"/>
  <c r="AL2343" i="1"/>
  <c r="AL2339" i="1"/>
  <c r="AL2335" i="1"/>
  <c r="AL2331" i="1"/>
  <c r="AL2327" i="1"/>
  <c r="AL2323" i="1"/>
  <c r="AL2271" i="1"/>
  <c r="AL2267" i="1"/>
  <c r="AL2235" i="1"/>
  <c r="AL2231" i="1"/>
  <c r="AL2227" i="1"/>
  <c r="AL2223" i="1"/>
  <c r="AL2219" i="1"/>
  <c r="AL2215" i="1"/>
  <c r="AL2211" i="1"/>
  <c r="AL2207" i="1"/>
  <c r="AL2203" i="1"/>
  <c r="AL2153" i="1"/>
  <c r="AL2134" i="1"/>
  <c r="AL2130" i="1"/>
  <c r="AL2126" i="1"/>
  <c r="AL2122" i="1"/>
  <c r="AL2117" i="1"/>
  <c r="AL2113" i="1"/>
  <c r="AL2112" i="1"/>
  <c r="AL2109" i="1"/>
  <c r="AL2105" i="1"/>
  <c r="AL2093" i="1"/>
  <c r="AL2089" i="1"/>
  <c r="AL2081" i="1"/>
  <c r="AL2071" i="1"/>
  <c r="AL2059" i="1"/>
  <c r="AL2051" i="1"/>
  <c r="AL2045" i="1"/>
  <c r="AL2042" i="1"/>
  <c r="AL2041" i="1"/>
  <c r="AL2037" i="1"/>
  <c r="AL2033" i="1"/>
  <c r="AL2029" i="1"/>
  <c r="AL2026" i="1"/>
  <c r="AL2025" i="1"/>
  <c r="AL2017" i="1"/>
  <c r="AL2016" i="1"/>
  <c r="AL2013" i="1"/>
  <c r="AL2003" i="1"/>
  <c r="AL1999" i="1"/>
  <c r="AL1995" i="1"/>
  <c r="AL1983" i="1"/>
  <c r="AL1973" i="1"/>
  <c r="AL1970" i="1"/>
  <c r="AL1969" i="1"/>
  <c r="AL1961" i="1"/>
  <c r="AL1957" i="1"/>
  <c r="AL1953" i="1"/>
  <c r="AL1938" i="1"/>
  <c r="AL1937" i="1"/>
  <c r="AL1933" i="1"/>
  <c r="AL1922" i="1"/>
  <c r="AL1918" i="1"/>
  <c r="AL1901" i="1"/>
  <c r="AL1900" i="1"/>
  <c r="AL1865" i="1"/>
  <c r="AL1862" i="1"/>
  <c r="AL1861" i="1"/>
  <c r="AL1828" i="1"/>
  <c r="AL1818" i="1"/>
  <c r="AL1814" i="1"/>
  <c r="AL1810" i="1"/>
  <c r="AL1806" i="1"/>
  <c r="AL1781" i="1"/>
  <c r="AL1777" i="1"/>
  <c r="AL1773" i="1"/>
  <c r="AL1770" i="1"/>
  <c r="AL1769" i="1"/>
  <c r="AL1765" i="1"/>
  <c r="AL1764" i="1"/>
  <c r="AL1761" i="1"/>
  <c r="AL1760" i="1"/>
  <c r="AL1757" i="1"/>
  <c r="AL1750" i="1"/>
  <c r="AL1746" i="1"/>
  <c r="AL1742" i="1"/>
  <c r="AL1733" i="1"/>
  <c r="AL1729" i="1"/>
  <c r="AL1728" i="1"/>
  <c r="AL1725" i="1"/>
  <c r="AL1711" i="1"/>
  <c r="AL1707" i="1"/>
  <c r="AL1703" i="1"/>
  <c r="AL1697" i="1"/>
  <c r="AL1696" i="1"/>
  <c r="AL1693" i="1"/>
  <c r="AL1686" i="1"/>
  <c r="AL1677" i="1"/>
  <c r="AL1673" i="1"/>
  <c r="AL1669" i="1"/>
  <c r="AL1666" i="1"/>
  <c r="AL1665" i="1"/>
  <c r="AL1645" i="1"/>
  <c r="AL1637" i="1"/>
  <c r="AL1636" i="1"/>
  <c r="AL1625" i="1"/>
  <c r="AL1624" i="1"/>
  <c r="AL1621" i="1"/>
  <c r="AL1620" i="1"/>
  <c r="AL1609" i="1"/>
  <c r="AL1608" i="1"/>
  <c r="AL1605" i="1"/>
  <c r="AL1604" i="1"/>
  <c r="AL1599" i="1"/>
  <c r="AL1598" i="1"/>
  <c r="AL1595" i="1"/>
  <c r="AL1594" i="1"/>
  <c r="AL1585" i="1"/>
  <c r="AL1584" i="1"/>
  <c r="AL1581" i="1"/>
  <c r="AL1580" i="1"/>
  <c r="AL1577" i="1"/>
  <c r="AL1576" i="1"/>
  <c r="AL1573" i="1"/>
  <c r="AL1572" i="1"/>
  <c r="AL1569" i="1"/>
  <c r="AL1565" i="1"/>
  <c r="AL1561" i="1"/>
  <c r="AL1560" i="1"/>
  <c r="AL1552" i="1"/>
  <c r="AL1551" i="1"/>
  <c r="AL1548" i="1"/>
  <c r="AL1544" i="1"/>
  <c r="AL1540" i="1"/>
  <c r="AL1539" i="1"/>
  <c r="AL1536" i="1"/>
  <c r="AL1535" i="1"/>
  <c r="AL1532" i="1"/>
  <c r="AL1528" i="1"/>
  <c r="AL1524" i="1"/>
  <c r="AL1517" i="1"/>
  <c r="AL1513" i="1"/>
  <c r="AL1510" i="1"/>
  <c r="AL1509" i="1"/>
  <c r="AL1506" i="1"/>
  <c r="AL1505" i="1"/>
  <c r="AL1502" i="1"/>
  <c r="AL1501" i="1"/>
  <c r="AL1497" i="1"/>
  <c r="AL1494" i="1"/>
  <c r="AL1493" i="1"/>
  <c r="AL1490" i="1"/>
  <c r="AL1489" i="1"/>
  <c r="AL1475" i="1"/>
  <c r="AL1471" i="1"/>
  <c r="AL1467" i="1"/>
  <c r="AL1457" i="1"/>
  <c r="AL1456" i="1"/>
  <c r="AL1440" i="1"/>
  <c r="AL1417" i="1"/>
  <c r="AL1414" i="1"/>
  <c r="AL1413" i="1"/>
  <c r="AL1405" i="1"/>
  <c r="AL1404" i="1"/>
  <c r="AL1401" i="1"/>
  <c r="AL1400" i="1"/>
  <c r="AL1397" i="1"/>
  <c r="AL1396" i="1"/>
  <c r="AL1393" i="1"/>
  <c r="AL1392" i="1"/>
  <c r="AL1388" i="1"/>
  <c r="AL1387" i="1"/>
  <c r="AL1379" i="1"/>
  <c r="AL1378" i="1"/>
  <c r="AL1375" i="1"/>
  <c r="AL1374" i="1"/>
  <c r="AL1362" i="1"/>
  <c r="AL1358" i="1"/>
  <c r="AL1355" i="1"/>
  <c r="AL1354" i="1"/>
  <c r="AL1351" i="1"/>
  <c r="AL1350" i="1"/>
  <c r="AL1346" i="1"/>
  <c r="AL1342" i="1"/>
  <c r="AL1339" i="1"/>
  <c r="AL1338" i="1"/>
  <c r="AL1335" i="1"/>
  <c r="AL1334" i="1"/>
  <c r="AL1326" i="1"/>
  <c r="AL1322" i="1"/>
  <c r="AL1320" i="1"/>
  <c r="AL1317" i="1"/>
  <c r="AL1316" i="1"/>
  <c r="AL1313" i="1"/>
  <c r="AL1312" i="1"/>
  <c r="AL1309" i="1"/>
  <c r="AL1301" i="1"/>
  <c r="AL1298" i="1"/>
  <c r="AL1297" i="1"/>
  <c r="AL1288" i="1"/>
  <c r="AL1287" i="1"/>
  <c r="AL1284" i="1"/>
  <c r="AL1280" i="1"/>
  <c r="AL1276" i="1"/>
  <c r="AL1275" i="1"/>
  <c r="AL1272" i="1"/>
  <c r="AL1271" i="1"/>
  <c r="AL1240" i="1"/>
  <c r="AL1234" i="1"/>
  <c r="AL1230" i="1"/>
  <c r="AL1226" i="1"/>
  <c r="AL1209" i="1"/>
  <c r="AL1208" i="1"/>
  <c r="AL1205" i="1"/>
  <c r="AL1201" i="1"/>
  <c r="AL1197" i="1"/>
  <c r="AL1196" i="1"/>
  <c r="AL1193" i="1"/>
  <c r="AL1192" i="1"/>
  <c r="AL1189" i="1"/>
  <c r="AL1188" i="1"/>
  <c r="AL1178" i="1"/>
  <c r="AL1177" i="1"/>
  <c r="AL1174" i="1"/>
  <c r="AL1173" i="1"/>
  <c r="AL1169" i="1"/>
  <c r="AL1165" i="1"/>
  <c r="AL1162" i="1"/>
  <c r="AL1161" i="1"/>
  <c r="AL1150" i="1"/>
  <c r="AL1146" i="1"/>
  <c r="AL1142" i="1"/>
  <c r="AL1141" i="1"/>
  <c r="AL1137" i="1"/>
  <c r="AL1133" i="1"/>
  <c r="AL1130" i="1"/>
  <c r="AL1129" i="1"/>
  <c r="AL1118" i="1"/>
  <c r="AL1117" i="1"/>
  <c r="AL1113" i="1"/>
  <c r="AL1109" i="1"/>
  <c r="AL1104" i="1"/>
  <c r="AL1086" i="1"/>
  <c r="AL1085" i="1"/>
  <c r="AL1076" i="1"/>
  <c r="AL1075" i="1"/>
  <c r="AL1072" i="1"/>
  <c r="AL1071" i="1"/>
  <c r="AL1053" i="1"/>
  <c r="AL1052" i="1"/>
  <c r="AL1049" i="1"/>
  <c r="AL1048" i="1"/>
  <c r="AL1045" i="1"/>
  <c r="AL1044" i="1"/>
  <c r="AL1041" i="1"/>
  <c r="AL1040" i="1"/>
  <c r="AL1032" i="1"/>
  <c r="AL1028" i="1"/>
  <c r="AL1008" i="1"/>
  <c r="AL1007" i="1"/>
  <c r="AL1004" i="1"/>
  <c r="AL1003" i="1"/>
  <c r="AL1000" i="1"/>
  <c r="AL996" i="1"/>
  <c r="AL992" i="1"/>
  <c r="AL991" i="1"/>
  <c r="AL988" i="1"/>
  <c r="AL987" i="1"/>
  <c r="AL984" i="1"/>
  <c r="AL980" i="1"/>
  <c r="AL979" i="1"/>
  <c r="AL976" i="1"/>
  <c r="AL975" i="1"/>
  <c r="AL969" i="1"/>
  <c r="AL966" i="1"/>
  <c r="AL965" i="1"/>
  <c r="AL948" i="1"/>
  <c r="AL947" i="1"/>
  <c r="AL944" i="1"/>
  <c r="AL943" i="1"/>
  <c r="AL940" i="1"/>
  <c r="AL939" i="1"/>
  <c r="AL935" i="1"/>
  <c r="AL934" i="1"/>
  <c r="AL931" i="1"/>
  <c r="AL930" i="1"/>
  <c r="AL927" i="1"/>
  <c r="AL926" i="1"/>
  <c r="AL923" i="1"/>
  <c r="AL922" i="1"/>
  <c r="AL919" i="1"/>
  <c r="AL918" i="1"/>
  <c r="AL906" i="1"/>
  <c r="AL879" i="1"/>
  <c r="AL876" i="1"/>
  <c r="AL870" i="1"/>
  <c r="AL869" i="1"/>
  <c r="AL868" i="1"/>
  <c r="AL865" i="1"/>
  <c r="AL864" i="1"/>
  <c r="AL862" i="1"/>
  <c r="AL861" i="1"/>
  <c r="AL860" i="1"/>
  <c r="AL845" i="1"/>
  <c r="AL839" i="1"/>
  <c r="AL838" i="1"/>
  <c r="AL821" i="1"/>
  <c r="AL820" i="1"/>
  <c r="AL817" i="1"/>
  <c r="AL816" i="1"/>
  <c r="AL806" i="1"/>
  <c r="AL805" i="1"/>
  <c r="AL804" i="1"/>
  <c r="AL801" i="1"/>
  <c r="AL800" i="1"/>
  <c r="AL798" i="1"/>
  <c r="AL797" i="1"/>
  <c r="AL796" i="1"/>
  <c r="AL793" i="1"/>
  <c r="AL792" i="1"/>
  <c r="AL773" i="1"/>
  <c r="AL772" i="1"/>
  <c r="AL769" i="1"/>
  <c r="AL768" i="1"/>
  <c r="AL765" i="1"/>
  <c r="AL764" i="1"/>
  <c r="AL761" i="1"/>
  <c r="AL760" i="1"/>
  <c r="AL750" i="1"/>
  <c r="AL749" i="1"/>
  <c r="AL748" i="1"/>
  <c r="AL745" i="1"/>
  <c r="AL744" i="1"/>
  <c r="AL742" i="1"/>
  <c r="AL741" i="1"/>
  <c r="AL740" i="1"/>
  <c r="AL736" i="1"/>
  <c r="AL735" i="1"/>
  <c r="AL732" i="1"/>
  <c r="AL728" i="1"/>
  <c r="AL725" i="1"/>
  <c r="AL724" i="1"/>
  <c r="AL722" i="1"/>
  <c r="AL720" i="1"/>
  <c r="AL716" i="1"/>
  <c r="AL712" i="1"/>
  <c r="AL708" i="1"/>
  <c r="AL704" i="1"/>
  <c r="AL700" i="1"/>
  <c r="AL696" i="1"/>
  <c r="AL694" i="1"/>
  <c r="AL692" i="1"/>
  <c r="AL691" i="1"/>
  <c r="AL688" i="1"/>
  <c r="AL684" i="1"/>
  <c r="AL680" i="1"/>
  <c r="AL676" i="1"/>
  <c r="AL675" i="1"/>
  <c r="AL672" i="1"/>
  <c r="AL668" i="1"/>
  <c r="AL665" i="1"/>
  <c r="AL664" i="1"/>
  <c r="AL660" i="1"/>
  <c r="AL659" i="1"/>
  <c r="AL658" i="1"/>
  <c r="AL656" i="1"/>
  <c r="AL655" i="1"/>
  <c r="AL654" i="1"/>
  <c r="AL652" i="1"/>
  <c r="AL651" i="1"/>
  <c r="AL650" i="1"/>
  <c r="AL649" i="1"/>
  <c r="AL648" i="1"/>
  <c r="AL644" i="1"/>
  <c r="AL640" i="1"/>
  <c r="AL636" i="1"/>
  <c r="AL635" i="1"/>
  <c r="AL632" i="1"/>
  <c r="AL631" i="1"/>
  <c r="AL628" i="1"/>
  <c r="AL627" i="1"/>
  <c r="AL624" i="1"/>
  <c r="AL623" i="1"/>
  <c r="AL622" i="1"/>
  <c r="AL620" i="1"/>
  <c r="AL616" i="1"/>
  <c r="AL612" i="1"/>
  <c r="AL608" i="1"/>
  <c r="AL604" i="1"/>
  <c r="AL600" i="1"/>
  <c r="AL596" i="1"/>
  <c r="AL592" i="1"/>
  <c r="AL588" i="1"/>
  <c r="AL585" i="1"/>
  <c r="AL584" i="1"/>
  <c r="AL582" i="1"/>
  <c r="AL581" i="1"/>
  <c r="AL578" i="1"/>
  <c r="AL577" i="1"/>
  <c r="AL573" i="1"/>
  <c r="AL572" i="1"/>
  <c r="AL569" i="1"/>
  <c r="AL568" i="1"/>
  <c r="AL565" i="1"/>
  <c r="AL564" i="1"/>
  <c r="AL563" i="1"/>
  <c r="AL561" i="1"/>
  <c r="AL560" i="1"/>
  <c r="AL557" i="1"/>
  <c r="AL556" i="1"/>
  <c r="AL553" i="1"/>
  <c r="AL552" i="1"/>
  <c r="AL549" i="1"/>
  <c r="AL548" i="1"/>
  <c r="AL545" i="1"/>
  <c r="AL541" i="1"/>
  <c r="AL540" i="1"/>
  <c r="AL538" i="1"/>
  <c r="AL537" i="1"/>
  <c r="AL536" i="1"/>
  <c r="AL533" i="1"/>
  <c r="AL532" i="1"/>
  <c r="AL529" i="1"/>
  <c r="AL528" i="1"/>
  <c r="AL525" i="1"/>
  <c r="AL524" i="1"/>
  <c r="AL521" i="1"/>
  <c r="AL520" i="1"/>
  <c r="AL517" i="1"/>
  <c r="AL513" i="1"/>
  <c r="AL509" i="1"/>
  <c r="AL508" i="1"/>
  <c r="AL505" i="1"/>
  <c r="AL504" i="1"/>
  <c r="AL501" i="1"/>
  <c r="AL500" i="1"/>
  <c r="AL497" i="1"/>
  <c r="AL496" i="1"/>
  <c r="AL493" i="1"/>
  <c r="AL492" i="1"/>
  <c r="AL489" i="1"/>
  <c r="AL488" i="1"/>
  <c r="AL485" i="1"/>
  <c r="AL484" i="1"/>
  <c r="AL481" i="1"/>
  <c r="AL480" i="1"/>
  <c r="AL477" i="1"/>
  <c r="AL469" i="1"/>
  <c r="AL468" i="1"/>
  <c r="AL466" i="1"/>
  <c r="AL465" i="1"/>
  <c r="AL464" i="1"/>
  <c r="AL462" i="1"/>
  <c r="AL461" i="1"/>
  <c r="AL460" i="1"/>
  <c r="AL459" i="1"/>
  <c r="AL458" i="1"/>
  <c r="AL456" i="1"/>
  <c r="AL453" i="1"/>
  <c r="AL451" i="1"/>
  <c r="AL450" i="1"/>
  <c r="AL447" i="1"/>
  <c r="AL445" i="1"/>
  <c r="AL441" i="1"/>
  <c r="AL436" i="1"/>
  <c r="AL435" i="1"/>
  <c r="AL433" i="1"/>
  <c r="AL432" i="1"/>
  <c r="AL428" i="1"/>
  <c r="AL425" i="1"/>
  <c r="AL424" i="1"/>
  <c r="AL423" i="1"/>
  <c r="AL420" i="1"/>
  <c r="AL419" i="1"/>
  <c r="AL417" i="1"/>
  <c r="AL416" i="1"/>
  <c r="AL413" i="1"/>
  <c r="AL412" i="1"/>
  <c r="AL409" i="1"/>
  <c r="AL408" i="1"/>
  <c r="AL405" i="1"/>
  <c r="AL404" i="1"/>
  <c r="AL401" i="1"/>
  <c r="AL397" i="1"/>
  <c r="AL393" i="1"/>
  <c r="AL389" i="1"/>
  <c r="AL385" i="1"/>
  <c r="AL379" i="1"/>
  <c r="AL378" i="1"/>
  <c r="AL369" i="1"/>
  <c r="AL368" i="1"/>
  <c r="AL362" i="1"/>
  <c r="AL361" i="1"/>
  <c r="AL360" i="1"/>
  <c r="AL353" i="1"/>
  <c r="AL349" i="1"/>
  <c r="AL345" i="1"/>
  <c r="AL344" i="1"/>
  <c r="AL341" i="1"/>
  <c r="AL337" i="1"/>
  <c r="AL336" i="1"/>
  <c r="AL329" i="1"/>
  <c r="AL328" i="1"/>
  <c r="AL321" i="1"/>
  <c r="AL317" i="1"/>
  <c r="AL316" i="1"/>
  <c r="AL313" i="1"/>
  <c r="AL312" i="1"/>
  <c r="AL308" i="1"/>
  <c r="AL305" i="1"/>
  <c r="AL301" i="1"/>
  <c r="AL300" i="1"/>
  <c r="AL297" i="1"/>
  <c r="AL296" i="1"/>
  <c r="AL293" i="1"/>
  <c r="AL292" i="1"/>
  <c r="AL289" i="1"/>
  <c r="AL288" i="1"/>
  <c r="AL287" i="1"/>
  <c r="AM287" i="1" s="1"/>
  <c r="AL284" i="1"/>
  <c r="AL281" i="1"/>
  <c r="AL277" i="1"/>
  <c r="AL276" i="1"/>
  <c r="AL273" i="1"/>
  <c r="AL268" i="1"/>
  <c r="AL265" i="1"/>
  <c r="AL264" i="1"/>
  <c r="AL261" i="1"/>
  <c r="AL260" i="1"/>
  <c r="AL257" i="1"/>
  <c r="AL256" i="1"/>
  <c r="AL253" i="1"/>
  <c r="AL251" i="1"/>
  <c r="AL249" i="1"/>
  <c r="AL245" i="1"/>
  <c r="AL241" i="1"/>
  <c r="AL240" i="1"/>
  <c r="AL236" i="1"/>
  <c r="AL233" i="1"/>
  <c r="AL229" i="1"/>
  <c r="AL228" i="1"/>
  <c r="AL225" i="1"/>
  <c r="AL221" i="1"/>
  <c r="AL219" i="1"/>
  <c r="AL217" i="1"/>
  <c r="AL213" i="1"/>
  <c r="AL209" i="1"/>
  <c r="AL197" i="1"/>
  <c r="AL193" i="1"/>
  <c r="AL188" i="1"/>
  <c r="AL185" i="1"/>
  <c r="AL177" i="1"/>
  <c r="AL172" i="1"/>
  <c r="AL170" i="1"/>
  <c r="AL169" i="1"/>
  <c r="AL168" i="1"/>
  <c r="AL161" i="1"/>
  <c r="AL160" i="1"/>
  <c r="AL159" i="1"/>
  <c r="AL157" i="1"/>
  <c r="AL145" i="1"/>
  <c r="AL137" i="1"/>
  <c r="AL129" i="1"/>
  <c r="AL125" i="1"/>
  <c r="AL117" i="1"/>
  <c r="AL116" i="1"/>
  <c r="AL104" i="1"/>
  <c r="AL100" i="1"/>
  <c r="AL93" i="1"/>
  <c r="AL92" i="1"/>
  <c r="AL82" i="1"/>
  <c r="AL72" i="1"/>
  <c r="AL68" i="1"/>
  <c r="AL56" i="1"/>
  <c r="AL40" i="1"/>
  <c r="AL36" i="1"/>
  <c r="AL20" i="1"/>
  <c r="AL3804" i="1"/>
  <c r="AL3803" i="1"/>
  <c r="AL3802" i="1"/>
  <c r="AL3801" i="1"/>
  <c r="AL3800" i="1"/>
  <c r="AL3799" i="1"/>
  <c r="AL3798" i="1"/>
  <c r="AL3797" i="1"/>
  <c r="AL3796" i="1"/>
  <c r="AL3795" i="1"/>
  <c r="AL3794" i="1"/>
  <c r="AL3793" i="1"/>
  <c r="AL3792" i="1"/>
  <c r="AL3791" i="1"/>
  <c r="AL3790" i="1"/>
  <c r="AL3789" i="1"/>
  <c r="AL3788" i="1"/>
  <c r="AL3787" i="1"/>
  <c r="AL3786" i="1"/>
  <c r="AL3785" i="1"/>
  <c r="AL3784" i="1"/>
  <c r="AL3783" i="1"/>
  <c r="AL3782" i="1"/>
  <c r="AL3781" i="1"/>
  <c r="AL3780" i="1"/>
  <c r="AL3779" i="1"/>
  <c r="AL3778" i="1"/>
  <c r="AL3777" i="1"/>
  <c r="AL3776" i="1"/>
  <c r="AL3775" i="1"/>
  <c r="AL3774" i="1"/>
  <c r="AL3773" i="1"/>
  <c r="AL3772" i="1"/>
  <c r="AL3771" i="1"/>
  <c r="AL3770" i="1"/>
  <c r="AL3769" i="1"/>
  <c r="AL3768" i="1"/>
  <c r="AL3767" i="1"/>
  <c r="AL3766" i="1"/>
  <c r="AL3765" i="1"/>
  <c r="AL3764" i="1"/>
  <c r="AL3763" i="1"/>
  <c r="AL3762" i="1"/>
  <c r="AL3761" i="1"/>
  <c r="AL3760" i="1"/>
  <c r="AL3759" i="1"/>
  <c r="AL3758" i="1"/>
  <c r="AL3757" i="1"/>
  <c r="AL3756" i="1"/>
  <c r="AL3755" i="1"/>
  <c r="AL3754" i="1"/>
  <c r="AL3753" i="1"/>
  <c r="AL3752" i="1"/>
  <c r="AL3751" i="1"/>
  <c r="AL3750" i="1"/>
  <c r="AL3749" i="1"/>
  <c r="AL3748" i="1"/>
  <c r="AL3747" i="1"/>
  <c r="AL3746" i="1"/>
  <c r="AL3745" i="1"/>
  <c r="AL3744" i="1"/>
  <c r="AL3743" i="1"/>
  <c r="AL3742" i="1"/>
  <c r="AL3741" i="1"/>
  <c r="AL3740" i="1"/>
  <c r="AL3739" i="1"/>
  <c r="AL3738" i="1"/>
  <c r="AL3737" i="1"/>
  <c r="AL3736" i="1"/>
  <c r="AL3735" i="1"/>
  <c r="AL3734" i="1"/>
  <c r="AL3733" i="1"/>
  <c r="AL3732" i="1"/>
  <c r="AL3731" i="1"/>
  <c r="AL3730" i="1"/>
  <c r="AL3729" i="1"/>
  <c r="AL3728" i="1"/>
  <c r="AL3727" i="1"/>
  <c r="AL3726" i="1"/>
  <c r="AL3725" i="1"/>
  <c r="AL3724" i="1"/>
  <c r="AL3723" i="1"/>
  <c r="AL3722" i="1"/>
  <c r="AL3721" i="1"/>
  <c r="AL3720" i="1"/>
  <c r="AL3719" i="1"/>
  <c r="AL3718" i="1"/>
  <c r="AL3717" i="1"/>
  <c r="AL3716" i="1"/>
  <c r="AL3715" i="1"/>
  <c r="AL3714" i="1"/>
  <c r="AL3713" i="1"/>
  <c r="AL3712" i="1"/>
  <c r="AL3711" i="1"/>
  <c r="AL3710" i="1"/>
  <c r="AL3709" i="1"/>
  <c r="AL3708" i="1"/>
  <c r="AL3707" i="1"/>
  <c r="AL3706" i="1"/>
  <c r="AL3705" i="1"/>
  <c r="AL3704" i="1"/>
  <c r="AL3703" i="1"/>
  <c r="AL3702" i="1"/>
  <c r="AL3701" i="1"/>
  <c r="AL3700" i="1"/>
  <c r="AL3699" i="1"/>
  <c r="AL3698" i="1"/>
  <c r="AL3697" i="1"/>
  <c r="AL3696" i="1"/>
  <c r="AL3695" i="1"/>
  <c r="AL3694" i="1"/>
  <c r="AL3693" i="1"/>
  <c r="AL3692" i="1"/>
  <c r="AL3691" i="1"/>
  <c r="AL3690" i="1"/>
  <c r="AL3689" i="1"/>
  <c r="AL3688" i="1"/>
  <c r="AL3687" i="1"/>
  <c r="AL3686" i="1"/>
  <c r="AL3685" i="1"/>
  <c r="AL3684" i="1"/>
  <c r="AL3683" i="1"/>
  <c r="AL3682" i="1"/>
  <c r="AL3681" i="1"/>
  <c r="AL3680" i="1"/>
  <c r="AL3679" i="1"/>
  <c r="AL3678" i="1"/>
  <c r="AL3677" i="1"/>
  <c r="AL3676" i="1"/>
  <c r="AL3675" i="1"/>
  <c r="AL3674" i="1"/>
  <c r="AL3673" i="1"/>
  <c r="AL3672" i="1"/>
  <c r="AL3671" i="1"/>
  <c r="AL3670" i="1"/>
  <c r="AL3669" i="1"/>
  <c r="AL3668" i="1"/>
  <c r="AL3667" i="1"/>
  <c r="AL3666" i="1"/>
  <c r="AL3665" i="1"/>
  <c r="AL3664" i="1"/>
  <c r="AL3663" i="1"/>
  <c r="AL3662" i="1"/>
  <c r="AL3661" i="1"/>
  <c r="AL3660" i="1"/>
  <c r="AL3659" i="1"/>
  <c r="AL3658" i="1"/>
  <c r="AL3657" i="1"/>
  <c r="AL3656" i="1"/>
  <c r="AL3655" i="1"/>
  <c r="AL3654" i="1"/>
  <c r="AL3653" i="1"/>
  <c r="AL3652" i="1"/>
  <c r="AL3651" i="1"/>
  <c r="AL3650" i="1"/>
  <c r="AL3649" i="1"/>
  <c r="AL3648" i="1"/>
  <c r="AL3647" i="1"/>
  <c r="AL3646" i="1"/>
  <c r="AL3645" i="1"/>
  <c r="AL3644" i="1"/>
  <c r="AL3643" i="1"/>
  <c r="AL3642" i="1"/>
  <c r="AL3641" i="1"/>
  <c r="AL3640" i="1"/>
  <c r="AL3639" i="1"/>
  <c r="AL3638" i="1"/>
  <c r="AL3637" i="1"/>
  <c r="AL3636" i="1"/>
  <c r="AL3635" i="1"/>
  <c r="AL3634" i="1"/>
  <c r="AL3633" i="1"/>
  <c r="AL3632" i="1"/>
  <c r="AL3631" i="1"/>
  <c r="AL3630" i="1"/>
  <c r="AL3629" i="1"/>
  <c r="AL3628" i="1"/>
  <c r="AL3627" i="1"/>
  <c r="AL3626" i="1"/>
  <c r="AL3625" i="1"/>
  <c r="AL3624" i="1"/>
  <c r="AL3623" i="1"/>
  <c r="AL3622" i="1"/>
  <c r="AL3621" i="1"/>
  <c r="AL3620" i="1"/>
  <c r="AL3619" i="1"/>
  <c r="AL3618" i="1"/>
  <c r="AL3617" i="1"/>
  <c r="AL3616" i="1"/>
  <c r="AL3615" i="1"/>
  <c r="AL3614" i="1"/>
  <c r="AL3613" i="1"/>
  <c r="AL3612" i="1"/>
  <c r="AL3611" i="1"/>
  <c r="AL3610" i="1"/>
  <c r="AL3609" i="1"/>
  <c r="AL3608" i="1"/>
  <c r="AL3607" i="1"/>
  <c r="AL3606" i="1"/>
  <c r="AL3605" i="1"/>
  <c r="AL3604" i="1"/>
  <c r="AL3603" i="1"/>
  <c r="AL3602" i="1"/>
  <c r="AL3601" i="1"/>
  <c r="AL3600" i="1"/>
  <c r="AL3599" i="1"/>
  <c r="AL3598" i="1"/>
  <c r="AL3597" i="1"/>
  <c r="AL3596" i="1"/>
  <c r="AL3595" i="1"/>
  <c r="AL3594" i="1"/>
  <c r="AL3593" i="1"/>
  <c r="AL3592" i="1"/>
  <c r="AL3591" i="1"/>
  <c r="AL3590" i="1"/>
  <c r="AL3589" i="1"/>
  <c r="AL3588" i="1"/>
  <c r="AL3587" i="1"/>
  <c r="AL3586" i="1"/>
  <c r="AL3585" i="1"/>
  <c r="AL3584" i="1"/>
  <c r="AL3583" i="1"/>
  <c r="AL3582" i="1"/>
  <c r="AL3581" i="1"/>
  <c r="AL3580" i="1"/>
  <c r="AL3579" i="1"/>
  <c r="AL3578" i="1"/>
  <c r="AL3577" i="1"/>
  <c r="AL3576" i="1"/>
  <c r="AL3575" i="1"/>
  <c r="AL3574" i="1"/>
  <c r="AL3573" i="1"/>
  <c r="AL3572" i="1"/>
  <c r="AL3571" i="1"/>
  <c r="AL3570" i="1"/>
  <c r="AL3569" i="1"/>
  <c r="AL3568" i="1"/>
  <c r="AL3567" i="1"/>
  <c r="AL3566" i="1"/>
  <c r="AL3565" i="1"/>
  <c r="AL3564" i="1"/>
  <c r="AL3563" i="1"/>
  <c r="AL3562" i="1"/>
  <c r="AL3561" i="1"/>
  <c r="AL3560" i="1"/>
  <c r="AL3559" i="1"/>
  <c r="AL3558" i="1"/>
  <c r="AL3557" i="1"/>
  <c r="AL3556" i="1"/>
  <c r="AL3555" i="1"/>
  <c r="AL3554" i="1"/>
  <c r="AL3553" i="1"/>
  <c r="AL3552" i="1"/>
  <c r="AL3551" i="1"/>
  <c r="AL3550" i="1"/>
  <c r="AL3549" i="1"/>
  <c r="AL3548" i="1"/>
  <c r="AL3547" i="1"/>
  <c r="AL3546" i="1"/>
  <c r="AL3545" i="1"/>
  <c r="AL3544" i="1"/>
  <c r="AL3543" i="1"/>
  <c r="AL3542" i="1"/>
  <c r="AL3541" i="1"/>
  <c r="AL3540" i="1"/>
  <c r="AL3539" i="1"/>
  <c r="AL3538" i="1"/>
  <c r="AL3537" i="1"/>
  <c r="AL3536" i="1"/>
  <c r="AL3535" i="1"/>
  <c r="AL3534" i="1"/>
  <c r="AL3533" i="1"/>
  <c r="AL3532" i="1"/>
  <c r="AL3531" i="1"/>
  <c r="AL3530" i="1"/>
  <c r="AL3529" i="1"/>
  <c r="AL3528" i="1"/>
  <c r="AL3527" i="1"/>
  <c r="AL3526" i="1"/>
  <c r="AL3525" i="1"/>
  <c r="AL3524" i="1"/>
  <c r="AL3523" i="1"/>
  <c r="AL3522" i="1"/>
  <c r="AL3521" i="1"/>
  <c r="AL3520" i="1"/>
  <c r="AL3519" i="1"/>
  <c r="AL3518" i="1"/>
  <c r="AL3517" i="1"/>
  <c r="AL3516" i="1"/>
  <c r="AL3515" i="1"/>
  <c r="AL3514" i="1"/>
  <c r="AL3513" i="1"/>
  <c r="AL3512" i="1"/>
  <c r="AL3511" i="1"/>
  <c r="AL3510" i="1"/>
  <c r="AL3509" i="1"/>
  <c r="AL3508" i="1"/>
  <c r="AL3507" i="1"/>
  <c r="AL3506" i="1"/>
  <c r="AL3505" i="1"/>
  <c r="AL3504" i="1"/>
  <c r="AL3503" i="1"/>
  <c r="AL3502" i="1"/>
  <c r="AL3501" i="1"/>
  <c r="AL3500" i="1"/>
  <c r="AL3499" i="1"/>
  <c r="AL3498" i="1"/>
  <c r="AL3497" i="1"/>
  <c r="AL3496" i="1"/>
  <c r="AL3495" i="1"/>
  <c r="AL3494" i="1"/>
  <c r="AL3493" i="1"/>
  <c r="AL3492" i="1"/>
  <c r="AL3491" i="1"/>
  <c r="AL3490" i="1"/>
  <c r="AL3489" i="1"/>
  <c r="AL3488" i="1"/>
  <c r="AL3487" i="1"/>
  <c r="AL3486" i="1"/>
  <c r="AL3485" i="1"/>
  <c r="AL3484" i="1"/>
  <c r="AL3483" i="1"/>
  <c r="AL3482" i="1"/>
  <c r="AL3481" i="1"/>
  <c r="AL3480" i="1"/>
  <c r="AL3479" i="1"/>
  <c r="AL3478" i="1"/>
  <c r="AL3477" i="1"/>
  <c r="AL3476" i="1"/>
  <c r="AL3475" i="1"/>
  <c r="AL3474" i="1"/>
  <c r="AL3473" i="1"/>
  <c r="AL3472" i="1"/>
  <c r="AL3471" i="1"/>
  <c r="AL3470" i="1"/>
  <c r="AL3469" i="1"/>
  <c r="AL3468" i="1"/>
  <c r="AL3467" i="1"/>
  <c r="AL3466" i="1"/>
  <c r="AL3465" i="1"/>
  <c r="AL3464" i="1"/>
  <c r="AL3463" i="1"/>
  <c r="AL3462" i="1"/>
  <c r="AL3461" i="1"/>
  <c r="AL3460" i="1"/>
  <c r="AL3459" i="1"/>
  <c r="AL3458" i="1"/>
  <c r="AL3457" i="1"/>
  <c r="AL3456" i="1"/>
  <c r="AL3455" i="1"/>
  <c r="AL3454" i="1"/>
  <c r="AL3453" i="1"/>
  <c r="AL3452" i="1"/>
  <c r="AL3451" i="1"/>
  <c r="AL3450" i="1"/>
  <c r="AL3449" i="1"/>
  <c r="AL3448" i="1"/>
  <c r="AL3447" i="1"/>
  <c r="AL3446" i="1"/>
  <c r="AL3445" i="1"/>
  <c r="AL3444" i="1"/>
  <c r="AL3443" i="1"/>
  <c r="AL3442" i="1"/>
  <c r="AL3441" i="1"/>
  <c r="AL3440" i="1"/>
  <c r="AL3439" i="1"/>
  <c r="AL3438" i="1"/>
  <c r="AL3437" i="1"/>
  <c r="AL3436" i="1"/>
  <c r="AL3435" i="1"/>
  <c r="AL3434" i="1"/>
  <c r="AL3433" i="1"/>
  <c r="AL3432" i="1"/>
  <c r="AL3431" i="1"/>
  <c r="AL3430" i="1"/>
  <c r="AL3429" i="1"/>
  <c r="AL3428" i="1"/>
  <c r="AL3427" i="1"/>
  <c r="AL3426" i="1"/>
  <c r="AL3425" i="1"/>
  <c r="AL3424" i="1"/>
  <c r="AL3423" i="1"/>
  <c r="AL3422" i="1"/>
  <c r="AL3421" i="1"/>
  <c r="AL3420" i="1"/>
  <c r="AL3419" i="1"/>
  <c r="AL3418" i="1"/>
  <c r="AL3417" i="1"/>
  <c r="AL3416" i="1"/>
  <c r="AL3415" i="1"/>
  <c r="AL3414" i="1"/>
  <c r="AL3413" i="1"/>
  <c r="AL3412" i="1"/>
  <c r="AL3411" i="1"/>
  <c r="AL3410" i="1"/>
  <c r="AL3409" i="1"/>
  <c r="AL3408" i="1"/>
  <c r="AL3407" i="1"/>
  <c r="AL3406" i="1"/>
  <c r="AL3405" i="1"/>
  <c r="AL3404" i="1"/>
  <c r="AL3403" i="1"/>
  <c r="AL3402" i="1"/>
  <c r="AL3401" i="1"/>
  <c r="AL3400" i="1"/>
  <c r="AL3399" i="1"/>
  <c r="AL3398" i="1"/>
  <c r="AL3397" i="1"/>
  <c r="AL3396" i="1"/>
  <c r="AL3395" i="1"/>
  <c r="AL3394" i="1"/>
  <c r="AL3393" i="1"/>
  <c r="AL3392" i="1"/>
  <c r="AL3391" i="1"/>
  <c r="AL3390" i="1"/>
  <c r="AL3389" i="1"/>
  <c r="AL3388" i="1"/>
  <c r="AL3387" i="1"/>
  <c r="AL3386" i="1"/>
  <c r="AL3385" i="1"/>
  <c r="AL3384" i="1"/>
  <c r="AL3383" i="1"/>
  <c r="AL3382" i="1"/>
  <c r="AL3381" i="1"/>
  <c r="AL3380" i="1"/>
  <c r="AL3379" i="1"/>
  <c r="AL3378" i="1"/>
  <c r="AL3377" i="1"/>
  <c r="AL3376" i="1"/>
  <c r="AL3375" i="1"/>
  <c r="AL3374" i="1"/>
  <c r="AL3373" i="1"/>
  <c r="AL3372" i="1"/>
  <c r="AL3371" i="1"/>
  <c r="AL3370" i="1"/>
  <c r="AL3369" i="1"/>
  <c r="AL3368" i="1"/>
  <c r="AL3367" i="1"/>
  <c r="AL3366" i="1"/>
  <c r="AL3365" i="1"/>
  <c r="AL3364" i="1"/>
  <c r="AL3363" i="1"/>
  <c r="AL3362" i="1"/>
  <c r="AL3361" i="1"/>
  <c r="AL3360" i="1"/>
  <c r="AL3359" i="1"/>
  <c r="AL3358" i="1"/>
  <c r="AL3357" i="1"/>
  <c r="AL3356" i="1"/>
  <c r="AL3355" i="1"/>
  <c r="AL3354" i="1"/>
  <c r="AL3353" i="1"/>
  <c r="AL3352" i="1"/>
  <c r="AL3351" i="1"/>
  <c r="AL3350" i="1"/>
  <c r="AL3349" i="1"/>
  <c r="AL3348" i="1"/>
  <c r="AL3347" i="1"/>
  <c r="AL3346" i="1"/>
  <c r="AL3345" i="1"/>
  <c r="AL3344" i="1"/>
  <c r="AL3343" i="1"/>
  <c r="AL3342" i="1"/>
  <c r="AL3341" i="1"/>
  <c r="AL3340" i="1"/>
  <c r="AL3339" i="1"/>
  <c r="AL3338" i="1"/>
  <c r="AL3337" i="1"/>
  <c r="AL3336" i="1"/>
  <c r="AL3335" i="1"/>
  <c r="AL3334" i="1"/>
  <c r="AL3333" i="1"/>
  <c r="AL3332" i="1"/>
  <c r="AL3331" i="1"/>
  <c r="AL3330" i="1"/>
  <c r="AL3329" i="1"/>
  <c r="AL3328" i="1"/>
  <c r="AL3327" i="1"/>
  <c r="AL3326" i="1"/>
  <c r="AL3325" i="1"/>
  <c r="AL3324" i="1"/>
  <c r="AL3323" i="1"/>
  <c r="AL3322" i="1"/>
  <c r="AL3321" i="1"/>
  <c r="AL3320" i="1"/>
  <c r="AL3319" i="1"/>
  <c r="AL3318" i="1"/>
  <c r="AL3317" i="1"/>
  <c r="AL3316" i="1"/>
  <c r="AL3315" i="1"/>
  <c r="AL3314" i="1"/>
  <c r="AL3313" i="1"/>
  <c r="AL3312" i="1"/>
  <c r="AL3311" i="1"/>
  <c r="AL3310" i="1"/>
  <c r="AL3309" i="1"/>
  <c r="AL3308" i="1"/>
  <c r="AL3307" i="1"/>
  <c r="AL3306" i="1"/>
  <c r="AL3305" i="1"/>
  <c r="AL3304" i="1"/>
  <c r="AL3303" i="1"/>
  <c r="AL3302" i="1"/>
  <c r="AL3301" i="1"/>
  <c r="AL3300" i="1"/>
  <c r="AL3299" i="1"/>
  <c r="AL3298" i="1"/>
  <c r="AL3297" i="1"/>
  <c r="AL3296" i="1"/>
  <c r="AL3295" i="1"/>
  <c r="AL3294" i="1"/>
  <c r="AL3293" i="1"/>
  <c r="AL3292" i="1"/>
  <c r="AL3291" i="1"/>
  <c r="AL3290" i="1"/>
  <c r="AL3289" i="1"/>
  <c r="AL3288" i="1"/>
  <c r="AL3287" i="1"/>
  <c r="AL3286" i="1"/>
  <c r="AL3285" i="1"/>
  <c r="AL3284" i="1"/>
  <c r="AL3283" i="1"/>
  <c r="AL3282" i="1"/>
  <c r="AL3281" i="1"/>
  <c r="AL3280" i="1"/>
  <c r="AL3279" i="1"/>
  <c r="AL3278" i="1"/>
  <c r="AL3277" i="1"/>
  <c r="AL3276" i="1"/>
  <c r="AL3275" i="1"/>
  <c r="AL3274" i="1"/>
  <c r="AL3273" i="1"/>
  <c r="AL3272" i="1"/>
  <c r="AL3271" i="1"/>
  <c r="AL3270" i="1"/>
  <c r="AL3269" i="1"/>
  <c r="AL3268" i="1"/>
  <c r="AL3267" i="1"/>
  <c r="AL3266" i="1"/>
  <c r="AL3265" i="1"/>
  <c r="AL3264" i="1"/>
  <c r="AL3263" i="1"/>
  <c r="AL3262" i="1"/>
  <c r="AL3261" i="1"/>
  <c r="AL3260" i="1"/>
  <c r="AL3259" i="1"/>
  <c r="AL3258" i="1"/>
  <c r="AL3257" i="1"/>
  <c r="AL3256" i="1"/>
  <c r="AL3255" i="1"/>
  <c r="AL3254" i="1"/>
  <c r="AL3253" i="1"/>
  <c r="AL3252" i="1"/>
  <c r="AL3251" i="1"/>
  <c r="AL3250" i="1"/>
  <c r="AL3249" i="1"/>
  <c r="AL3248" i="1"/>
  <c r="AL3247" i="1"/>
  <c r="AL3246" i="1"/>
  <c r="AL3245" i="1"/>
  <c r="AL3244" i="1"/>
  <c r="AL3243" i="1"/>
  <c r="AL3242" i="1"/>
  <c r="AL3241" i="1"/>
  <c r="AL3240" i="1"/>
  <c r="AL3239" i="1"/>
  <c r="AL3238" i="1"/>
  <c r="AL3237" i="1"/>
  <c r="AL3236" i="1"/>
  <c r="AL3235" i="1"/>
  <c r="AL3234" i="1"/>
  <c r="AL3233" i="1"/>
  <c r="AL3232" i="1"/>
  <c r="AL3231" i="1"/>
  <c r="AL3230" i="1"/>
  <c r="AL3229" i="1"/>
  <c r="AL3228" i="1"/>
  <c r="AL3227" i="1"/>
  <c r="AL3226" i="1"/>
  <c r="AL3225" i="1"/>
  <c r="AL3224" i="1"/>
  <c r="AL3223" i="1"/>
  <c r="AL3222" i="1"/>
  <c r="AL3221" i="1"/>
  <c r="AL3220" i="1"/>
  <c r="AL3219" i="1"/>
  <c r="AL3218" i="1"/>
  <c r="AL3217" i="1"/>
  <c r="AL3216" i="1"/>
  <c r="AL3215" i="1"/>
  <c r="AL3214" i="1"/>
  <c r="AL3213" i="1"/>
  <c r="AL3212" i="1"/>
  <c r="AL3211" i="1"/>
  <c r="AL3210" i="1"/>
  <c r="AL3209" i="1"/>
  <c r="AL3208" i="1"/>
  <c r="AL3207" i="1"/>
  <c r="AL3206" i="1"/>
  <c r="AL3205" i="1"/>
  <c r="AL3204" i="1"/>
  <c r="AL3203" i="1"/>
  <c r="AL3202" i="1"/>
  <c r="AL3201" i="1"/>
  <c r="AL3200" i="1"/>
  <c r="AL3199" i="1"/>
  <c r="AL3198" i="1"/>
  <c r="AL3197" i="1"/>
  <c r="AL3196" i="1"/>
  <c r="AL3195" i="1"/>
  <c r="AL3194" i="1"/>
  <c r="AL3193" i="1"/>
  <c r="AL3192" i="1"/>
  <c r="AL3191" i="1"/>
  <c r="AL3190" i="1"/>
  <c r="AL3189" i="1"/>
  <c r="AL3188" i="1"/>
  <c r="AL3187" i="1"/>
  <c r="AL3186" i="1"/>
  <c r="AL3185" i="1"/>
  <c r="AL3184" i="1"/>
  <c r="AL3183" i="1"/>
  <c r="AL3182" i="1"/>
  <c r="AL3181" i="1"/>
  <c r="AL3180" i="1"/>
  <c r="AL3179" i="1"/>
  <c r="AL3178" i="1"/>
  <c r="AL3177" i="1"/>
  <c r="AL3176" i="1"/>
  <c r="AL3175" i="1"/>
  <c r="AL3174" i="1"/>
  <c r="AL3173" i="1"/>
  <c r="AL3172" i="1"/>
  <c r="AL3171" i="1"/>
  <c r="AL3170" i="1"/>
  <c r="AL3169" i="1"/>
  <c r="AL3168" i="1"/>
  <c r="AL3167" i="1"/>
  <c r="AL3166" i="1"/>
  <c r="AL3165" i="1"/>
  <c r="AL3164" i="1"/>
  <c r="AL3163" i="1"/>
  <c r="AL3162" i="1"/>
  <c r="AL3161" i="1"/>
  <c r="AL3160" i="1"/>
  <c r="AL3159" i="1"/>
  <c r="AL3158" i="1"/>
  <c r="AL3157" i="1"/>
  <c r="AL3156" i="1"/>
  <c r="AL3155" i="1"/>
  <c r="AL3154" i="1"/>
  <c r="AL3153" i="1"/>
  <c r="AL3152" i="1"/>
  <c r="AL3151" i="1"/>
  <c r="AL3150" i="1"/>
  <c r="AL3149" i="1"/>
  <c r="AL3148" i="1"/>
  <c r="AL3147" i="1"/>
  <c r="AL3146" i="1"/>
  <c r="AL3145" i="1"/>
  <c r="AL3144" i="1"/>
  <c r="AL3143" i="1"/>
  <c r="AL3142" i="1"/>
  <c r="AL3141" i="1"/>
  <c r="AL3140" i="1"/>
  <c r="AL3139" i="1"/>
  <c r="AL3138" i="1"/>
  <c r="AL3137" i="1"/>
  <c r="AL3136" i="1"/>
  <c r="AL3135" i="1"/>
  <c r="AL3134" i="1"/>
  <c r="AL3133" i="1"/>
  <c r="AL3132" i="1"/>
  <c r="AL3131" i="1"/>
  <c r="AL3130" i="1"/>
  <c r="AL3129" i="1"/>
  <c r="AL3128" i="1"/>
  <c r="AL3127" i="1"/>
  <c r="AL3126" i="1"/>
  <c r="AL3125" i="1"/>
  <c r="AL3124" i="1"/>
  <c r="AL3123" i="1"/>
  <c r="AL3122" i="1"/>
  <c r="AL3121" i="1"/>
  <c r="AL3120" i="1"/>
  <c r="AL3119" i="1"/>
  <c r="AL3118" i="1"/>
  <c r="AL3117" i="1"/>
  <c r="AL3116" i="1"/>
  <c r="AL3115" i="1"/>
  <c r="AL3114" i="1"/>
  <c r="AL3113" i="1"/>
  <c r="AL3112" i="1"/>
  <c r="AL3111" i="1"/>
  <c r="AL3110" i="1"/>
  <c r="AL3109" i="1"/>
  <c r="AL3108" i="1"/>
  <c r="AL3107" i="1"/>
  <c r="AL3106" i="1"/>
  <c r="AL3105" i="1"/>
  <c r="AL3104" i="1"/>
  <c r="AL3103" i="1"/>
  <c r="AL3102" i="1"/>
  <c r="AL3101" i="1"/>
  <c r="AL3100" i="1"/>
  <c r="AL3099" i="1"/>
  <c r="AL3098" i="1"/>
  <c r="AL3097" i="1"/>
  <c r="AL3096" i="1"/>
  <c r="AL3095" i="1"/>
  <c r="AL3094" i="1"/>
  <c r="AL3093" i="1"/>
  <c r="AL3092" i="1"/>
  <c r="AL3091" i="1"/>
  <c r="AL3090" i="1"/>
  <c r="AL3089" i="1"/>
  <c r="AL3088" i="1"/>
  <c r="AL3087" i="1"/>
  <c r="AL3086" i="1"/>
  <c r="AL3085" i="1"/>
  <c r="AL3084" i="1"/>
  <c r="AL3083" i="1"/>
  <c r="AL3082" i="1"/>
  <c r="AL3081" i="1"/>
  <c r="AL3080" i="1"/>
  <c r="AL3079" i="1"/>
  <c r="AL3078" i="1"/>
  <c r="AL3077" i="1"/>
  <c r="AL3076" i="1"/>
  <c r="AL3075" i="1"/>
  <c r="AL3074" i="1"/>
  <c r="AL3073" i="1"/>
  <c r="AL3072" i="1"/>
  <c r="AL3071" i="1"/>
  <c r="AL3070" i="1"/>
  <c r="AL3069" i="1"/>
  <c r="AL3068" i="1"/>
  <c r="AL3067" i="1"/>
  <c r="AL3066" i="1"/>
  <c r="AL3065" i="1"/>
  <c r="AL3064" i="1"/>
  <c r="AL3063" i="1"/>
  <c r="AL3062" i="1"/>
  <c r="AL3061" i="1"/>
  <c r="AL3060" i="1"/>
  <c r="AL3059" i="1"/>
  <c r="AL3058" i="1"/>
  <c r="AL3057" i="1"/>
  <c r="AL3056" i="1"/>
  <c r="AL3055" i="1"/>
  <c r="AL3054" i="1"/>
  <c r="AL3053" i="1"/>
  <c r="AL3052" i="1"/>
  <c r="AL3051" i="1"/>
  <c r="AL3050" i="1"/>
  <c r="AL3049" i="1"/>
  <c r="AL3048" i="1"/>
  <c r="AL3047" i="1"/>
  <c r="AL3046" i="1"/>
  <c r="AL3045" i="1"/>
  <c r="AL3044" i="1"/>
  <c r="AL3043" i="1"/>
  <c r="AL3042" i="1"/>
  <c r="AL3041" i="1"/>
  <c r="AL3040" i="1"/>
  <c r="AL3039" i="1"/>
  <c r="AL3038" i="1"/>
  <c r="AL3037" i="1"/>
  <c r="AL3036" i="1"/>
  <c r="AL3035" i="1"/>
  <c r="AL3034" i="1"/>
  <c r="AL3033" i="1"/>
  <c r="AL3032" i="1"/>
  <c r="AL3031" i="1"/>
  <c r="AL3030" i="1"/>
  <c r="AL3029" i="1"/>
  <c r="AL3028" i="1"/>
  <c r="AL3027" i="1"/>
  <c r="AL3026" i="1"/>
  <c r="AL3025" i="1"/>
  <c r="AL3024" i="1"/>
  <c r="AL3023" i="1"/>
  <c r="AL3022" i="1"/>
  <c r="AL3021" i="1"/>
  <c r="AL3020" i="1"/>
  <c r="AL3019" i="1"/>
  <c r="AL3018" i="1"/>
  <c r="AL3017" i="1"/>
  <c r="AL3016" i="1"/>
  <c r="AL3015" i="1"/>
  <c r="AL3014" i="1"/>
  <c r="AL3013" i="1"/>
  <c r="AL3012" i="1"/>
  <c r="AL3011" i="1"/>
  <c r="AL3010" i="1"/>
  <c r="AL3009" i="1"/>
  <c r="AL3008" i="1"/>
  <c r="AL3007" i="1"/>
  <c r="AL3006" i="1"/>
  <c r="AL3005" i="1"/>
  <c r="AL3004" i="1"/>
  <c r="AL3003" i="1"/>
  <c r="AL3002" i="1"/>
  <c r="AL3001" i="1"/>
  <c r="AL3000" i="1"/>
  <c r="AL2999" i="1"/>
  <c r="AL2998" i="1"/>
  <c r="AL2997" i="1"/>
  <c r="AL2996" i="1"/>
  <c r="AL2995" i="1"/>
  <c r="AL2994" i="1"/>
  <c r="AL2993" i="1"/>
  <c r="AL2992" i="1"/>
  <c r="AL2991" i="1"/>
  <c r="AL2990" i="1"/>
  <c r="AL2989" i="1"/>
  <c r="AL2988" i="1"/>
  <c r="AL2987" i="1"/>
  <c r="AL2986" i="1"/>
  <c r="AL2985" i="1"/>
  <c r="AL2984" i="1"/>
  <c r="AL2983" i="1"/>
  <c r="AL2982" i="1"/>
  <c r="AL2981" i="1"/>
  <c r="AL2980" i="1"/>
  <c r="AL2979" i="1"/>
  <c r="AL2978" i="1"/>
  <c r="AL2977" i="1"/>
  <c r="AL2976" i="1"/>
  <c r="AL2975" i="1"/>
  <c r="AL2974" i="1"/>
  <c r="AL2973" i="1"/>
  <c r="AL2972" i="1"/>
  <c r="AL2971" i="1"/>
  <c r="AL2970" i="1"/>
  <c r="AL2969" i="1"/>
  <c r="AL2968" i="1"/>
  <c r="AL2967" i="1"/>
  <c r="AL2966" i="1"/>
  <c r="AL2965" i="1"/>
  <c r="AL2964" i="1"/>
  <c r="AL2963" i="1"/>
  <c r="AL2962" i="1"/>
  <c r="AL2961" i="1"/>
  <c r="AL2960" i="1"/>
  <c r="AL2959" i="1"/>
  <c r="AL2958" i="1"/>
  <c r="AL2957" i="1"/>
  <c r="AL2956" i="1"/>
  <c r="AL2955" i="1"/>
  <c r="AL2954" i="1"/>
  <c r="AL2953" i="1"/>
  <c r="AL2952" i="1"/>
  <c r="AL2951" i="1"/>
  <c r="AL2950" i="1"/>
  <c r="AL2949" i="1"/>
  <c r="AL2948" i="1"/>
  <c r="AL2947" i="1"/>
  <c r="AL2946" i="1"/>
  <c r="AL2945" i="1"/>
  <c r="AL2944" i="1"/>
  <c r="AL2943" i="1"/>
  <c r="AL2942" i="1"/>
  <c r="AL2941" i="1"/>
  <c r="AL2940" i="1"/>
  <c r="AL2939" i="1"/>
  <c r="AL2938" i="1"/>
  <c r="AL2937" i="1"/>
  <c r="AL2936" i="1"/>
  <c r="AL2935" i="1"/>
  <c r="AL2934" i="1"/>
  <c r="AL2933" i="1"/>
  <c r="AL2932" i="1"/>
  <c r="AL2931" i="1"/>
  <c r="AL2930" i="1"/>
  <c r="AL2929" i="1"/>
  <c r="AL2928" i="1"/>
  <c r="AL2927" i="1"/>
  <c r="AL2926" i="1"/>
  <c r="AL2925" i="1"/>
  <c r="AL2924" i="1"/>
  <c r="AL2923" i="1"/>
  <c r="AL2922" i="1"/>
  <c r="AL2921" i="1"/>
  <c r="AL2920" i="1"/>
  <c r="AL2919" i="1"/>
  <c r="AL2918" i="1"/>
  <c r="AL2917" i="1"/>
  <c r="AL2916" i="1"/>
  <c r="AL2915" i="1"/>
  <c r="AL2914" i="1"/>
  <c r="AL2913" i="1"/>
  <c r="AL2912" i="1"/>
  <c r="AL2911" i="1"/>
  <c r="AL2910" i="1"/>
  <c r="AL2909" i="1"/>
  <c r="AL2908" i="1"/>
  <c r="AL2907" i="1"/>
  <c r="AL2906" i="1"/>
  <c r="AL2905" i="1"/>
  <c r="AL2904" i="1"/>
  <c r="AL2903" i="1"/>
  <c r="AL2902" i="1"/>
  <c r="AL2901" i="1"/>
  <c r="AL2900" i="1"/>
  <c r="AL2899" i="1"/>
  <c r="AL2898" i="1"/>
  <c r="AL2897" i="1"/>
  <c r="AL2896" i="1"/>
  <c r="AL2895" i="1"/>
  <c r="AL2894" i="1"/>
  <c r="AL2893" i="1"/>
  <c r="AL2892" i="1"/>
  <c r="AL2891" i="1"/>
  <c r="AL2890" i="1"/>
  <c r="AL2889" i="1"/>
  <c r="AL2888" i="1"/>
  <c r="AL2887" i="1"/>
  <c r="AL2886" i="1"/>
  <c r="AL2885" i="1"/>
  <c r="AL2884" i="1"/>
  <c r="AL2883" i="1"/>
  <c r="AL2882" i="1"/>
  <c r="AL2881" i="1"/>
  <c r="AL2880" i="1"/>
  <c r="AL2879" i="1"/>
  <c r="AL2878" i="1"/>
  <c r="AL2877" i="1"/>
  <c r="AL2876" i="1"/>
  <c r="AL2875" i="1"/>
  <c r="AL2874" i="1"/>
  <c r="AL2873" i="1"/>
  <c r="AL2872" i="1"/>
  <c r="AL2871" i="1"/>
  <c r="AL2870" i="1"/>
  <c r="AL2869" i="1"/>
  <c r="AL2868" i="1"/>
  <c r="AL2867" i="1"/>
  <c r="AL2866" i="1"/>
  <c r="AL2865" i="1"/>
  <c r="AL2864" i="1"/>
  <c r="AL2863" i="1"/>
  <c r="AL2862" i="1"/>
  <c r="AL2861" i="1"/>
  <c r="AL2860" i="1"/>
  <c r="AL2859" i="1"/>
  <c r="AL2858" i="1"/>
  <c r="AL2857" i="1"/>
  <c r="AL2856" i="1"/>
  <c r="AL2855" i="1"/>
  <c r="AL2854" i="1"/>
  <c r="AL2853" i="1"/>
  <c r="AL2852" i="1"/>
  <c r="AL2851" i="1"/>
  <c r="AL2850" i="1"/>
  <c r="AL2849" i="1"/>
  <c r="AL2848" i="1"/>
  <c r="AL2847" i="1"/>
  <c r="AL2846" i="1"/>
  <c r="AL2845" i="1"/>
  <c r="AL2844" i="1"/>
  <c r="AL2843" i="1"/>
  <c r="AL2842" i="1"/>
  <c r="AL2841" i="1"/>
  <c r="AL2840" i="1"/>
  <c r="AL2839" i="1"/>
  <c r="AL2838" i="1"/>
  <c r="AL2837" i="1"/>
  <c r="AL2836" i="1"/>
  <c r="AL2835" i="1"/>
  <c r="AL2834" i="1"/>
  <c r="AL2833" i="1"/>
  <c r="AL2832" i="1"/>
  <c r="AL2831" i="1"/>
  <c r="AL2830" i="1"/>
  <c r="AL2829" i="1"/>
  <c r="AL2828" i="1"/>
  <c r="AL2827" i="1"/>
  <c r="AL2826" i="1"/>
  <c r="AL2825" i="1"/>
  <c r="AL2824" i="1"/>
  <c r="AL2823" i="1"/>
  <c r="AL2822" i="1"/>
  <c r="AL2821" i="1"/>
  <c r="AL2820" i="1"/>
  <c r="AL2819" i="1"/>
  <c r="AL2818" i="1"/>
  <c r="AL2817" i="1"/>
  <c r="AL2816" i="1"/>
  <c r="AL2815" i="1"/>
  <c r="AL2814" i="1"/>
  <c r="AL2813" i="1"/>
  <c r="AL2812" i="1"/>
  <c r="AL2811" i="1"/>
  <c r="AL2810" i="1"/>
  <c r="AL2809" i="1"/>
  <c r="AL2808" i="1"/>
  <c r="AL2807" i="1"/>
  <c r="AL2806" i="1"/>
  <c r="AL2805" i="1"/>
  <c r="AL2804" i="1"/>
  <c r="AL2803" i="1"/>
  <c r="AL2802" i="1"/>
  <c r="AL2801" i="1"/>
  <c r="AL2800" i="1"/>
  <c r="AL2799" i="1"/>
  <c r="AL2798" i="1"/>
  <c r="AL2797" i="1"/>
  <c r="AL2796" i="1"/>
  <c r="AL2795" i="1"/>
  <c r="AL2794" i="1"/>
  <c r="AL2793" i="1"/>
  <c r="AL2792" i="1"/>
  <c r="AL2791" i="1"/>
  <c r="AL2790" i="1"/>
  <c r="AL2789" i="1"/>
  <c r="AL2788" i="1"/>
  <c r="AL2787" i="1"/>
  <c r="AL2786" i="1"/>
  <c r="AL2785" i="1"/>
  <c r="AL2784" i="1"/>
  <c r="AL2783" i="1"/>
  <c r="AL2782" i="1"/>
  <c r="AL2781" i="1"/>
  <c r="AL2780" i="1"/>
  <c r="AL2779" i="1"/>
  <c r="AL2778" i="1"/>
  <c r="AL2777" i="1"/>
  <c r="AL2776" i="1"/>
  <c r="AL2775" i="1"/>
  <c r="AL2774" i="1"/>
  <c r="AL2773" i="1"/>
  <c r="AL2772" i="1"/>
  <c r="AL2771" i="1"/>
  <c r="AL2770" i="1"/>
  <c r="AL2769" i="1"/>
  <c r="AL2768" i="1"/>
  <c r="AL2767" i="1"/>
  <c r="AL2766" i="1"/>
  <c r="AL2765" i="1"/>
  <c r="AL2764" i="1"/>
  <c r="AL2763" i="1"/>
  <c r="AL2762" i="1"/>
  <c r="AL2761" i="1"/>
  <c r="AL2760" i="1"/>
  <c r="AL2759" i="1"/>
  <c r="AL2758" i="1"/>
  <c r="AL2757" i="1"/>
  <c r="AL2756" i="1"/>
  <c r="AL2755" i="1"/>
  <c r="AL2754" i="1"/>
  <c r="AL2753" i="1"/>
  <c r="AL2752" i="1"/>
  <c r="AL2751" i="1"/>
  <c r="AL2750" i="1"/>
  <c r="AL2749" i="1"/>
  <c r="AL2748" i="1"/>
  <c r="AL2747" i="1"/>
  <c r="AL2746" i="1"/>
  <c r="AL2745" i="1"/>
  <c r="AL2744" i="1"/>
  <c r="AL2743" i="1"/>
  <c r="AL2742" i="1"/>
  <c r="AL2741" i="1"/>
  <c r="AL2740" i="1"/>
  <c r="AL2739" i="1"/>
  <c r="AL2738" i="1"/>
  <c r="AL2737" i="1"/>
  <c r="AL2736" i="1"/>
  <c r="AL2735" i="1"/>
  <c r="AL2734" i="1"/>
  <c r="AL2733" i="1"/>
  <c r="AL2732" i="1"/>
  <c r="AL2731" i="1"/>
  <c r="AL2730" i="1"/>
  <c r="AL2729" i="1"/>
  <c r="AL2728" i="1"/>
  <c r="AL2727" i="1"/>
  <c r="AL2726" i="1"/>
  <c r="AL2725" i="1"/>
  <c r="AL2724" i="1"/>
  <c r="AL2723" i="1"/>
  <c r="AL2722" i="1"/>
  <c r="AL2721" i="1"/>
  <c r="AL2720" i="1"/>
  <c r="AL2719" i="1"/>
  <c r="AL2718" i="1"/>
  <c r="AL2717" i="1"/>
  <c r="AL2716" i="1"/>
  <c r="AL2715" i="1"/>
  <c r="AL2714" i="1"/>
  <c r="AL2713" i="1"/>
  <c r="AL2712" i="1"/>
  <c r="AL2711" i="1"/>
  <c r="AL2710" i="1"/>
  <c r="AL2709" i="1"/>
  <c r="AL2708" i="1"/>
  <c r="AL2707" i="1"/>
  <c r="AL2706" i="1"/>
  <c r="AL2705" i="1"/>
  <c r="AL2704" i="1"/>
  <c r="AL2703" i="1"/>
  <c r="AL2702" i="1"/>
  <c r="AL2701" i="1"/>
  <c r="AL2700" i="1"/>
  <c r="AL2699" i="1"/>
  <c r="AL2698" i="1"/>
  <c r="AL2697" i="1"/>
  <c r="AL2696" i="1"/>
  <c r="AL2695" i="1"/>
  <c r="AL2694" i="1"/>
  <c r="AL2693" i="1"/>
  <c r="AL2692" i="1"/>
  <c r="AL2691" i="1"/>
  <c r="AL2690" i="1"/>
  <c r="AL2689" i="1"/>
  <c r="AL2688" i="1"/>
  <c r="AL2687" i="1"/>
  <c r="AL2686" i="1"/>
  <c r="AL2685" i="1"/>
  <c r="AL2684" i="1"/>
  <c r="AL2683" i="1"/>
  <c r="AL2682" i="1"/>
  <c r="AL2681" i="1"/>
  <c r="AL2680" i="1"/>
  <c r="AL2679" i="1"/>
  <c r="AL2678" i="1"/>
  <c r="AL2677" i="1"/>
  <c r="AL2676" i="1"/>
  <c r="AL2675" i="1"/>
  <c r="AL2674" i="1"/>
  <c r="AL2673" i="1"/>
  <c r="AL2672" i="1"/>
  <c r="AL2671" i="1"/>
  <c r="AL2670" i="1"/>
  <c r="AL2669" i="1"/>
  <c r="AL2668" i="1"/>
  <c r="AL2667" i="1"/>
  <c r="AL2666" i="1"/>
  <c r="AL2665" i="1"/>
  <c r="AL2664" i="1"/>
  <c r="AL2663" i="1"/>
  <c r="AL2662" i="1"/>
  <c r="AL2661" i="1"/>
  <c r="AL2660" i="1"/>
  <c r="AL2659" i="1"/>
  <c r="AL2658" i="1"/>
  <c r="AL2657" i="1"/>
  <c r="AL2656" i="1"/>
  <c r="AL2655" i="1"/>
  <c r="AL2654" i="1"/>
  <c r="AL2653" i="1"/>
  <c r="AL2652" i="1"/>
  <c r="AL2651" i="1"/>
  <c r="AL2650" i="1"/>
  <c r="AL2649" i="1"/>
  <c r="AL2648" i="1"/>
  <c r="AL2647" i="1"/>
  <c r="AL2646" i="1"/>
  <c r="AL2645" i="1"/>
  <c r="AL2644" i="1"/>
  <c r="AL2643" i="1"/>
  <c r="AL2642" i="1"/>
  <c r="AL2641" i="1"/>
  <c r="AL2640" i="1"/>
  <c r="AL2639" i="1"/>
  <c r="AL2638" i="1"/>
  <c r="AL2637" i="1"/>
  <c r="AL2636" i="1"/>
  <c r="AL2635" i="1"/>
  <c r="AL2634" i="1"/>
  <c r="AL2633" i="1"/>
  <c r="AL2632" i="1"/>
  <c r="AL2631" i="1"/>
  <c r="AL2630" i="1"/>
  <c r="AL2629" i="1"/>
  <c r="AL2628" i="1"/>
  <c r="AL2627" i="1"/>
  <c r="AL2626" i="1"/>
  <c r="AL2625" i="1"/>
  <c r="AL2624" i="1"/>
  <c r="AL2623" i="1"/>
  <c r="AL2622" i="1"/>
  <c r="AL2621" i="1"/>
  <c r="AL2620" i="1"/>
  <c r="AL2619" i="1"/>
  <c r="AL2618" i="1"/>
  <c r="AL2617" i="1"/>
  <c r="AL2616" i="1"/>
  <c r="AL2615" i="1"/>
  <c r="AL2614" i="1"/>
  <c r="AL2613" i="1"/>
  <c r="AL2612" i="1"/>
  <c r="AL2611" i="1"/>
  <c r="AL2610" i="1"/>
  <c r="AL2609" i="1"/>
  <c r="AL2608" i="1"/>
  <c r="AL2607" i="1"/>
  <c r="AL2606" i="1"/>
  <c r="AL2605" i="1"/>
  <c r="AL2604" i="1"/>
  <c r="AL2603" i="1"/>
  <c r="AL2602" i="1"/>
  <c r="AL2601" i="1"/>
  <c r="AL2600" i="1"/>
  <c r="AL2599" i="1"/>
  <c r="AL2598" i="1"/>
  <c r="AL2597" i="1"/>
  <c r="AL2596" i="1"/>
  <c r="AL2595" i="1"/>
  <c r="AL2594" i="1"/>
  <c r="AL2593" i="1"/>
  <c r="AL2592" i="1"/>
  <c r="AL2591" i="1"/>
  <c r="AL2590" i="1"/>
  <c r="AL2589" i="1"/>
  <c r="AL2588" i="1"/>
  <c r="AL2587" i="1"/>
  <c r="AL2586" i="1"/>
  <c r="AL2585" i="1"/>
  <c r="AL2584" i="1"/>
  <c r="AL2583" i="1"/>
  <c r="AL2582" i="1"/>
  <c r="AL2581" i="1"/>
  <c r="AL2580" i="1"/>
  <c r="AL2579" i="1"/>
  <c r="AL2578" i="1"/>
  <c r="AL2577" i="1"/>
  <c r="AL2576" i="1"/>
  <c r="AL2575" i="1"/>
  <c r="AL2574" i="1"/>
  <c r="AL2573" i="1"/>
  <c r="AL2572" i="1"/>
  <c r="AL2571" i="1"/>
  <c r="AL2570" i="1"/>
  <c r="AL2569" i="1"/>
  <c r="AL2568" i="1"/>
  <c r="AL2567" i="1"/>
  <c r="AL2566" i="1"/>
  <c r="AL2565" i="1"/>
  <c r="AL2564" i="1"/>
  <c r="AL2563" i="1"/>
  <c r="AL2562" i="1"/>
  <c r="AL2561" i="1"/>
  <c r="AL2560" i="1"/>
  <c r="AL2559" i="1"/>
  <c r="AL2558" i="1"/>
  <c r="AL2557" i="1"/>
  <c r="AL2556" i="1"/>
  <c r="AL2555" i="1"/>
  <c r="AL2554" i="1"/>
  <c r="AL2553" i="1"/>
  <c r="AL2552" i="1"/>
  <c r="AL2551" i="1"/>
  <c r="AL2550" i="1"/>
  <c r="AL2549" i="1"/>
  <c r="AL2548" i="1"/>
  <c r="AL2547" i="1"/>
  <c r="AL2546" i="1"/>
  <c r="AL2545" i="1"/>
  <c r="AL2544" i="1"/>
  <c r="AL2543" i="1"/>
  <c r="AL2542" i="1"/>
  <c r="AL2541" i="1"/>
  <c r="AL2540" i="1"/>
  <c r="AL2539" i="1"/>
  <c r="AL2538" i="1"/>
  <c r="AL2537" i="1"/>
  <c r="AL2536" i="1"/>
  <c r="AL2535" i="1"/>
  <c r="AL2534" i="1"/>
  <c r="AL2533" i="1"/>
  <c r="AL2532" i="1"/>
  <c r="AL2531" i="1"/>
  <c r="AL2530" i="1"/>
  <c r="AL2529" i="1"/>
  <c r="AL2528" i="1"/>
  <c r="AL2527" i="1"/>
  <c r="AL2526" i="1"/>
  <c r="AL2525" i="1"/>
  <c r="AL2524" i="1"/>
  <c r="AL2523" i="1"/>
  <c r="AL2522" i="1"/>
  <c r="AL2521" i="1"/>
  <c r="AL2520" i="1"/>
  <c r="AL2519" i="1"/>
  <c r="AL2518" i="1"/>
  <c r="AL2517" i="1"/>
  <c r="AL2516" i="1"/>
  <c r="AL2515" i="1"/>
  <c r="AL2514" i="1"/>
  <c r="AL2513" i="1"/>
  <c r="AL2512" i="1"/>
  <c r="AL2511" i="1"/>
  <c r="AL2510" i="1"/>
  <c r="AL2509" i="1"/>
  <c r="AL2508" i="1"/>
  <c r="AL2507" i="1"/>
  <c r="AL2506" i="1"/>
  <c r="AL2505" i="1"/>
  <c r="AL2504" i="1"/>
  <c r="AL2503" i="1"/>
  <c r="AL2502" i="1"/>
  <c r="AL2501" i="1"/>
  <c r="AL2500" i="1"/>
  <c r="AL2499" i="1"/>
  <c r="AL2498" i="1"/>
  <c r="AL2497" i="1"/>
  <c r="AL2496" i="1"/>
  <c r="AL2495" i="1"/>
  <c r="AL2494" i="1"/>
  <c r="AL2493" i="1"/>
  <c r="AL2492" i="1"/>
  <c r="AL2491" i="1"/>
  <c r="AL2490" i="1"/>
  <c r="AL2489" i="1"/>
  <c r="AL2488" i="1"/>
  <c r="AL2487" i="1"/>
  <c r="AL2486" i="1"/>
  <c r="AL2485" i="1"/>
  <c r="AL2484" i="1"/>
  <c r="AL2483" i="1"/>
  <c r="AL2482" i="1"/>
  <c r="AL2481" i="1"/>
  <c r="AL2480" i="1"/>
  <c r="AL2479" i="1"/>
  <c r="AL2478" i="1"/>
  <c r="AL2477" i="1"/>
  <c r="AL2476" i="1"/>
  <c r="AL2475" i="1"/>
  <c r="AL2474" i="1"/>
  <c r="AL2473" i="1"/>
  <c r="AL2472" i="1"/>
  <c r="AL2471" i="1"/>
  <c r="AL2470" i="1"/>
  <c r="AL2469" i="1"/>
  <c r="AL2468" i="1"/>
  <c r="AL2467" i="1"/>
  <c r="AL2466" i="1"/>
  <c r="AL2465" i="1"/>
  <c r="AL2464" i="1"/>
  <c r="AL2463" i="1"/>
  <c r="AL2462" i="1"/>
  <c r="AL2461" i="1"/>
  <c r="AL2460" i="1"/>
  <c r="AL2459" i="1"/>
  <c r="AL2458" i="1"/>
  <c r="AL2457" i="1"/>
  <c r="AL2456" i="1"/>
  <c r="AL2455" i="1"/>
  <c r="AL2454" i="1"/>
  <c r="AL2453" i="1"/>
  <c r="AL2452" i="1"/>
  <c r="AL2451" i="1"/>
  <c r="AL2450" i="1"/>
  <c r="AL2449" i="1"/>
  <c r="AL2448" i="1"/>
  <c r="AL2447" i="1"/>
  <c r="AL2446" i="1"/>
  <c r="AL2445" i="1"/>
  <c r="AL2444" i="1"/>
  <c r="AL2443" i="1"/>
  <c r="AL2442" i="1"/>
  <c r="AL2441" i="1"/>
  <c r="AL2440" i="1"/>
  <c r="AL2439" i="1"/>
  <c r="AL2438" i="1"/>
  <c r="AL2437" i="1"/>
  <c r="AL2436" i="1"/>
  <c r="AL2435" i="1"/>
  <c r="AL2434" i="1"/>
  <c r="AL2433" i="1"/>
  <c r="AL2432" i="1"/>
  <c r="AL2431" i="1"/>
  <c r="AL2430" i="1"/>
  <c r="AL2429" i="1"/>
  <c r="AL2428" i="1"/>
  <c r="AL2427" i="1"/>
  <c r="AL2426" i="1"/>
  <c r="AL2425" i="1"/>
  <c r="AL2424" i="1"/>
  <c r="AL2423" i="1"/>
  <c r="AL2422" i="1"/>
  <c r="AL2421" i="1"/>
  <c r="AL2420" i="1"/>
  <c r="AL2419" i="1"/>
  <c r="AL2418" i="1"/>
  <c r="AL2417" i="1"/>
  <c r="AL2416" i="1"/>
  <c r="AL2415" i="1"/>
  <c r="AL2414" i="1"/>
  <c r="AL2413" i="1"/>
  <c r="AL2412" i="1"/>
  <c r="AL2411" i="1"/>
  <c r="AL2410" i="1"/>
  <c r="AL2409" i="1"/>
  <c r="AL2408" i="1"/>
  <c r="AL2407" i="1"/>
  <c r="AL2406" i="1"/>
  <c r="AL2405" i="1"/>
  <c r="AL2404" i="1"/>
  <c r="AL2403" i="1"/>
  <c r="AL2402" i="1"/>
  <c r="AL2401" i="1"/>
  <c r="AL2400" i="1"/>
  <c r="AL2399" i="1"/>
  <c r="AL2398" i="1"/>
  <c r="AL2397" i="1"/>
  <c r="AL2396" i="1"/>
  <c r="AL2395" i="1"/>
  <c r="AL2394" i="1"/>
  <c r="AL2393" i="1"/>
  <c r="AL2392" i="1"/>
  <c r="AL2391" i="1"/>
  <c r="AL2390" i="1"/>
  <c r="AL2389" i="1"/>
  <c r="AL2388" i="1"/>
  <c r="AL2387" i="1"/>
  <c r="AL2386" i="1"/>
  <c r="AL2385" i="1"/>
  <c r="AL2384" i="1"/>
  <c r="AL2383" i="1"/>
  <c r="AL2382" i="1"/>
  <c r="AL2380" i="1"/>
  <c r="AL2379" i="1"/>
  <c r="AL2378" i="1"/>
  <c r="AL2376" i="1"/>
  <c r="AL2375" i="1"/>
  <c r="AL2374" i="1"/>
  <c r="AL2373" i="1"/>
  <c r="AL2372" i="1"/>
  <c r="AL2371" i="1"/>
  <c r="AL2370" i="1"/>
  <c r="AL2369" i="1"/>
  <c r="AL2368" i="1"/>
  <c r="AL2367" i="1"/>
  <c r="AL2366" i="1"/>
  <c r="AL2365" i="1"/>
  <c r="AL2364" i="1"/>
  <c r="AL2362" i="1"/>
  <c r="AL2361" i="1"/>
  <c r="AL2360" i="1"/>
  <c r="AL2359" i="1"/>
  <c r="AL2358" i="1"/>
  <c r="AL2357" i="1"/>
  <c r="AL2356" i="1"/>
  <c r="AL2355" i="1"/>
  <c r="AL2354" i="1"/>
  <c r="AL2353" i="1"/>
  <c r="AL2352" i="1"/>
  <c r="AL2351" i="1"/>
  <c r="AL2350" i="1"/>
  <c r="AL2349" i="1"/>
  <c r="AL2348" i="1"/>
  <c r="AL2347" i="1"/>
  <c r="AL2346" i="1"/>
  <c r="AL2345" i="1"/>
  <c r="AL2344" i="1"/>
  <c r="AL2342" i="1"/>
  <c r="AL2341" i="1"/>
  <c r="AL2340" i="1"/>
  <c r="AL2338" i="1"/>
  <c r="AL2337" i="1"/>
  <c r="AL2336" i="1"/>
  <c r="AL2334" i="1"/>
  <c r="AL2333" i="1"/>
  <c r="AL2332" i="1"/>
  <c r="AL2330" i="1"/>
  <c r="AL2329" i="1"/>
  <c r="AL2328" i="1"/>
  <c r="AL2326" i="1"/>
  <c r="AL2325" i="1"/>
  <c r="AL2324" i="1"/>
  <c r="AL2322" i="1"/>
  <c r="AL2321" i="1"/>
  <c r="AL2320" i="1"/>
  <c r="AL2319" i="1"/>
  <c r="AL2318" i="1"/>
  <c r="AL2317" i="1"/>
  <c r="AL2316" i="1"/>
  <c r="AL2315" i="1"/>
  <c r="AL2314" i="1"/>
  <c r="AL2313" i="1"/>
  <c r="AL2312" i="1"/>
  <c r="AL2311" i="1"/>
  <c r="AL2310" i="1"/>
  <c r="AL2309" i="1"/>
  <c r="AL2308" i="1"/>
  <c r="AL2307" i="1"/>
  <c r="AL2306" i="1"/>
  <c r="AL2305" i="1"/>
  <c r="AL2304" i="1"/>
  <c r="AL2303" i="1"/>
  <c r="AL2302" i="1"/>
  <c r="AL2301" i="1"/>
  <c r="AL2300" i="1"/>
  <c r="AL2299" i="1"/>
  <c r="AL2298" i="1"/>
  <c r="AL2297" i="1"/>
  <c r="AL2296" i="1"/>
  <c r="AL2295" i="1"/>
  <c r="AL2294" i="1"/>
  <c r="AL2293" i="1"/>
  <c r="AL2292" i="1"/>
  <c r="AL2291" i="1"/>
  <c r="AL2290" i="1"/>
  <c r="AL2289" i="1"/>
  <c r="AL2288" i="1"/>
  <c r="AL2287" i="1"/>
  <c r="AL2286" i="1"/>
  <c r="AL2285" i="1"/>
  <c r="AL2284" i="1"/>
  <c r="AL2283" i="1"/>
  <c r="AL2282" i="1"/>
  <c r="AL2281" i="1"/>
  <c r="AL2280" i="1"/>
  <c r="AL2279" i="1"/>
  <c r="AL2278" i="1"/>
  <c r="AL2277" i="1"/>
  <c r="AL2276" i="1"/>
  <c r="AL2275" i="1"/>
  <c r="AL2274" i="1"/>
  <c r="AL2273" i="1"/>
  <c r="AL2272" i="1"/>
  <c r="AL2270" i="1"/>
  <c r="AL2269" i="1"/>
  <c r="AL2268" i="1"/>
  <c r="AL2266" i="1"/>
  <c r="AL2265" i="1"/>
  <c r="AL2264" i="1"/>
  <c r="AL2263" i="1"/>
  <c r="AL2262" i="1"/>
  <c r="AL2261" i="1"/>
  <c r="AL2260" i="1"/>
  <c r="AL2259" i="1"/>
  <c r="AL2258" i="1"/>
  <c r="AL2257" i="1"/>
  <c r="AL2256" i="1"/>
  <c r="AL2255" i="1"/>
  <c r="AL2254" i="1"/>
  <c r="AL2253" i="1"/>
  <c r="AL2252" i="1"/>
  <c r="AL2251" i="1"/>
  <c r="AL2250" i="1"/>
  <c r="AL2249" i="1"/>
  <c r="AL2248" i="1"/>
  <c r="AL2247" i="1"/>
  <c r="AL2246" i="1"/>
  <c r="AL2245" i="1"/>
  <c r="AL2244" i="1"/>
  <c r="AL2243" i="1"/>
  <c r="AL2242" i="1"/>
  <c r="AL2241" i="1"/>
  <c r="AL2240" i="1"/>
  <c r="AL2239" i="1"/>
  <c r="AL2238" i="1"/>
  <c r="AL2237" i="1"/>
  <c r="AL2236" i="1"/>
  <c r="AL2234" i="1"/>
  <c r="AL2233" i="1"/>
  <c r="AL2232" i="1"/>
  <c r="AL2230" i="1"/>
  <c r="AL2229" i="1"/>
  <c r="AL2228" i="1"/>
  <c r="AL2226" i="1"/>
  <c r="AL2225" i="1"/>
  <c r="AL2224" i="1"/>
  <c r="AL2222" i="1"/>
  <c r="AL2221" i="1"/>
  <c r="AL2220" i="1"/>
  <c r="AL2218" i="1"/>
  <c r="AL2217" i="1"/>
  <c r="AL2216" i="1"/>
  <c r="AL2214" i="1"/>
  <c r="AL2213" i="1"/>
  <c r="AL2212" i="1"/>
  <c r="AL2210" i="1"/>
  <c r="AL2209" i="1"/>
  <c r="AL2208" i="1"/>
  <c r="AL2206" i="1"/>
  <c r="AL2205" i="1"/>
  <c r="AL2204" i="1"/>
  <c r="AL2202" i="1"/>
  <c r="AL2201" i="1"/>
  <c r="AL2200" i="1"/>
  <c r="AL2199" i="1"/>
  <c r="AL2198" i="1"/>
  <c r="AL2197" i="1"/>
  <c r="AL2196" i="1"/>
  <c r="AL2195" i="1"/>
  <c r="AL2194" i="1"/>
  <c r="AL2193" i="1"/>
  <c r="AL2192" i="1"/>
  <c r="AL2191" i="1"/>
  <c r="AL2190" i="1"/>
  <c r="AL2189" i="1"/>
  <c r="AL2188" i="1"/>
  <c r="AL2187" i="1"/>
  <c r="AL2186" i="1"/>
  <c r="AL2185" i="1"/>
  <c r="AL2184" i="1"/>
  <c r="AL2183" i="1"/>
  <c r="AL2182" i="1"/>
  <c r="AL2181" i="1"/>
  <c r="AL2180" i="1"/>
  <c r="AL2179" i="1"/>
  <c r="AL2178" i="1"/>
  <c r="AL2177" i="1"/>
  <c r="AL2176" i="1"/>
  <c r="AL2175" i="1"/>
  <c r="AL2174" i="1"/>
  <c r="AL2173" i="1"/>
  <c r="AL2172" i="1"/>
  <c r="AL2171" i="1"/>
  <c r="AL2170" i="1"/>
  <c r="AL2169" i="1"/>
  <c r="AL2168" i="1"/>
  <c r="AL2167" i="1"/>
  <c r="AL2166" i="1"/>
  <c r="AL2165" i="1"/>
  <c r="AL2164" i="1"/>
  <c r="AL2163" i="1"/>
  <c r="AL2162" i="1"/>
  <c r="AL2161" i="1"/>
  <c r="AL2160" i="1"/>
  <c r="AL2159" i="1"/>
  <c r="AL2158" i="1"/>
  <c r="AL2157" i="1"/>
  <c r="AL2156" i="1"/>
  <c r="AL2155" i="1"/>
  <c r="AL2154" i="1"/>
  <c r="AL2152" i="1"/>
  <c r="AL2151" i="1"/>
  <c r="AL2150" i="1"/>
  <c r="AL2149" i="1"/>
  <c r="AL2148" i="1"/>
  <c r="AL2147" i="1"/>
  <c r="AL2146" i="1"/>
  <c r="AL2145" i="1"/>
  <c r="AL2144" i="1"/>
  <c r="AL2143" i="1"/>
  <c r="AL2142" i="1"/>
  <c r="AL2141" i="1"/>
  <c r="AL2140" i="1"/>
  <c r="AL2139" i="1"/>
  <c r="AL2138" i="1"/>
  <c r="AL2137" i="1"/>
  <c r="AL2136" i="1"/>
  <c r="AL2135" i="1"/>
  <c r="AL2133" i="1"/>
  <c r="AL2132" i="1"/>
  <c r="AL2131" i="1"/>
  <c r="AL2129" i="1"/>
  <c r="AL2128" i="1"/>
  <c r="AL2127" i="1"/>
  <c r="AL2125" i="1"/>
  <c r="AL2124" i="1"/>
  <c r="AL2123" i="1"/>
  <c r="AL2121" i="1"/>
  <c r="AL2120" i="1"/>
  <c r="AL2119" i="1"/>
  <c r="AL2118" i="1"/>
  <c r="AL2116" i="1"/>
  <c r="AL2115" i="1"/>
  <c r="AL2114" i="1"/>
  <c r="AL2111" i="1"/>
  <c r="AL2110" i="1"/>
  <c r="AL2108" i="1"/>
  <c r="AL2107" i="1"/>
  <c r="AL2106" i="1"/>
  <c r="AL2104" i="1"/>
  <c r="AL2103" i="1"/>
  <c r="AL2102" i="1"/>
  <c r="AL2101" i="1"/>
  <c r="AL2100" i="1"/>
  <c r="AL2099" i="1"/>
  <c r="AL2098" i="1"/>
  <c r="AL2097" i="1"/>
  <c r="AL2096" i="1"/>
  <c r="AL2095" i="1"/>
  <c r="AL2094" i="1"/>
  <c r="AL2092" i="1"/>
  <c r="AL2091" i="1"/>
  <c r="AL2090" i="1"/>
  <c r="AL2088" i="1"/>
  <c r="AL2087" i="1"/>
  <c r="AL2086" i="1"/>
  <c r="AL2085" i="1"/>
  <c r="AL2084" i="1"/>
  <c r="AL2083" i="1"/>
  <c r="AL2082" i="1"/>
  <c r="AL2080" i="1"/>
  <c r="AL2079" i="1"/>
  <c r="AL2078" i="1"/>
  <c r="AL2077" i="1"/>
  <c r="AL2076" i="1"/>
  <c r="AL2075" i="1"/>
  <c r="AL2074" i="1"/>
  <c r="AL2073" i="1"/>
  <c r="AL2072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8" i="1"/>
  <c r="AL2057" i="1"/>
  <c r="AL2056" i="1"/>
  <c r="AL2055" i="1"/>
  <c r="AL2054" i="1"/>
  <c r="AL2053" i="1"/>
  <c r="AL2052" i="1"/>
  <c r="AL2050" i="1"/>
  <c r="AL2049" i="1"/>
  <c r="AL2048" i="1"/>
  <c r="AL2047" i="1"/>
  <c r="AL2046" i="1"/>
  <c r="AL2044" i="1"/>
  <c r="AL2043" i="1"/>
  <c r="AL2040" i="1"/>
  <c r="AL2039" i="1"/>
  <c r="AL2038" i="1"/>
  <c r="AL2036" i="1"/>
  <c r="AL2035" i="1"/>
  <c r="AL2034" i="1"/>
  <c r="AL2032" i="1"/>
  <c r="AL2031" i="1"/>
  <c r="AL2030" i="1"/>
  <c r="AL2028" i="1"/>
  <c r="AL2027" i="1"/>
  <c r="AL2024" i="1"/>
  <c r="AL2023" i="1"/>
  <c r="AL2022" i="1"/>
  <c r="AL2021" i="1"/>
  <c r="AL2020" i="1"/>
  <c r="AL2019" i="1"/>
  <c r="AL2018" i="1"/>
  <c r="AL2015" i="1"/>
  <c r="AL2014" i="1"/>
  <c r="AL2012" i="1"/>
  <c r="AL2011" i="1"/>
  <c r="AL2010" i="1"/>
  <c r="AL2009" i="1"/>
  <c r="AL2008" i="1"/>
  <c r="AL2007" i="1"/>
  <c r="AL2006" i="1"/>
  <c r="AL2005" i="1"/>
  <c r="AL2004" i="1"/>
  <c r="AL2002" i="1"/>
  <c r="AL2001" i="1"/>
  <c r="AL2000" i="1"/>
  <c r="AL1998" i="1"/>
  <c r="AL1997" i="1"/>
  <c r="AL1996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2" i="1"/>
  <c r="AL1981" i="1"/>
  <c r="AL1980" i="1"/>
  <c r="AL1979" i="1"/>
  <c r="AL1978" i="1"/>
  <c r="AL1977" i="1"/>
  <c r="AL1976" i="1"/>
  <c r="AL1975" i="1"/>
  <c r="AL1974" i="1"/>
  <c r="AL1972" i="1"/>
  <c r="AL1971" i="1"/>
  <c r="AL1968" i="1"/>
  <c r="AL1967" i="1"/>
  <c r="AL1966" i="1"/>
  <c r="AL1965" i="1"/>
  <c r="AL1964" i="1"/>
  <c r="AL1963" i="1"/>
  <c r="AL1962" i="1"/>
  <c r="AL1960" i="1"/>
  <c r="AL1959" i="1"/>
  <c r="AL1958" i="1"/>
  <c r="AL1956" i="1"/>
  <c r="AL1955" i="1"/>
  <c r="AL1954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6" i="1"/>
  <c r="AL1935" i="1"/>
  <c r="AL1934" i="1"/>
  <c r="AL1932" i="1"/>
  <c r="AL1931" i="1"/>
  <c r="AL1930" i="1"/>
  <c r="AL1929" i="1"/>
  <c r="AL1928" i="1"/>
  <c r="AL1927" i="1"/>
  <c r="AL1926" i="1"/>
  <c r="AL1925" i="1"/>
  <c r="AL1924" i="1"/>
  <c r="AL1923" i="1"/>
  <c r="AL1921" i="1"/>
  <c r="AL1920" i="1"/>
  <c r="AL1919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4" i="1"/>
  <c r="AL1863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7" i="1"/>
  <c r="AL1826" i="1"/>
  <c r="AL1825" i="1"/>
  <c r="AL1824" i="1"/>
  <c r="AL1823" i="1"/>
  <c r="AL1822" i="1"/>
  <c r="AL1821" i="1"/>
  <c r="AL1820" i="1"/>
  <c r="AL1819" i="1"/>
  <c r="AL1817" i="1"/>
  <c r="AL1816" i="1"/>
  <c r="AL1815" i="1"/>
  <c r="AL1813" i="1"/>
  <c r="AL1812" i="1"/>
  <c r="AL1811" i="1"/>
  <c r="AL1809" i="1"/>
  <c r="AL1808" i="1"/>
  <c r="AL1807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0" i="1"/>
  <c r="AL1779" i="1"/>
  <c r="AL1778" i="1"/>
  <c r="AL1776" i="1"/>
  <c r="AL1775" i="1"/>
  <c r="AL1774" i="1"/>
  <c r="AL1772" i="1"/>
  <c r="AL1771" i="1"/>
  <c r="AL1768" i="1"/>
  <c r="AL1767" i="1"/>
  <c r="AL1766" i="1"/>
  <c r="AL1763" i="1"/>
  <c r="AL1762" i="1"/>
  <c r="AL1759" i="1"/>
  <c r="AL1758" i="1"/>
  <c r="AL1756" i="1"/>
  <c r="AL1755" i="1"/>
  <c r="AL1754" i="1"/>
  <c r="AL1753" i="1"/>
  <c r="AL1752" i="1"/>
  <c r="AL1751" i="1"/>
  <c r="AL1749" i="1"/>
  <c r="AL1748" i="1"/>
  <c r="AL1747" i="1"/>
  <c r="AL1745" i="1"/>
  <c r="AL1744" i="1"/>
  <c r="AL1743" i="1"/>
  <c r="AL1741" i="1"/>
  <c r="AL1740" i="1"/>
  <c r="AL1739" i="1"/>
  <c r="AL1738" i="1"/>
  <c r="AL1737" i="1"/>
  <c r="AL1736" i="1"/>
  <c r="AL1735" i="1"/>
  <c r="AL1734" i="1"/>
  <c r="AL1732" i="1"/>
  <c r="AL1731" i="1"/>
  <c r="AL1730" i="1"/>
  <c r="AL1727" i="1"/>
  <c r="AL1726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0" i="1"/>
  <c r="AL1709" i="1"/>
  <c r="AL1708" i="1"/>
  <c r="AL1706" i="1"/>
  <c r="AL1705" i="1"/>
  <c r="AL1704" i="1"/>
  <c r="AL1702" i="1"/>
  <c r="AL1701" i="1"/>
  <c r="AL1700" i="1"/>
  <c r="AL1699" i="1"/>
  <c r="AL1698" i="1"/>
  <c r="AL1695" i="1"/>
  <c r="AL1694" i="1"/>
  <c r="AL1692" i="1"/>
  <c r="AL1691" i="1"/>
  <c r="AL1690" i="1"/>
  <c r="AL1689" i="1"/>
  <c r="AL1688" i="1"/>
  <c r="AL1687" i="1"/>
  <c r="AL1685" i="1"/>
  <c r="AL1684" i="1"/>
  <c r="AL1683" i="1"/>
  <c r="AL1682" i="1"/>
  <c r="AL1681" i="1"/>
  <c r="AL1680" i="1"/>
  <c r="AL1679" i="1"/>
  <c r="AL1678" i="1"/>
  <c r="AL1676" i="1"/>
  <c r="AL1675" i="1"/>
  <c r="AL1674" i="1"/>
  <c r="AL1672" i="1"/>
  <c r="AL1671" i="1"/>
  <c r="AL1670" i="1"/>
  <c r="AL1668" i="1"/>
  <c r="AL1667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4" i="1"/>
  <c r="AL1643" i="1"/>
  <c r="AL1642" i="1"/>
  <c r="AL1641" i="1"/>
  <c r="AL1640" i="1"/>
  <c r="AL1639" i="1"/>
  <c r="AL1638" i="1"/>
  <c r="AL1635" i="1"/>
  <c r="AL1634" i="1"/>
  <c r="AL1633" i="1"/>
  <c r="AL1632" i="1"/>
  <c r="AL1631" i="1"/>
  <c r="AL1630" i="1"/>
  <c r="AL1629" i="1"/>
  <c r="AL1628" i="1"/>
  <c r="AL1627" i="1"/>
  <c r="AL1626" i="1"/>
  <c r="AL1623" i="1"/>
  <c r="AL1622" i="1"/>
  <c r="AL1619" i="1"/>
  <c r="AL1618" i="1"/>
  <c r="AL1617" i="1"/>
  <c r="AL1616" i="1"/>
  <c r="AL1615" i="1"/>
  <c r="AL1614" i="1"/>
  <c r="AL1613" i="1"/>
  <c r="AL1612" i="1"/>
  <c r="AL1611" i="1"/>
  <c r="AL1610" i="1"/>
  <c r="AL1607" i="1"/>
  <c r="AL1606" i="1"/>
  <c r="AL1603" i="1"/>
  <c r="AL1602" i="1"/>
  <c r="AL1601" i="1"/>
  <c r="AL1600" i="1"/>
  <c r="AL1597" i="1"/>
  <c r="AL1596" i="1"/>
  <c r="AL1593" i="1"/>
  <c r="AL1592" i="1"/>
  <c r="AL1591" i="1"/>
  <c r="AL1590" i="1"/>
  <c r="AL1589" i="1"/>
  <c r="AL1588" i="1"/>
  <c r="AL1587" i="1"/>
  <c r="AL1586" i="1"/>
  <c r="AL1583" i="1"/>
  <c r="AL1582" i="1"/>
  <c r="AL1579" i="1"/>
  <c r="AL1578" i="1"/>
  <c r="AL1575" i="1"/>
  <c r="AL1574" i="1"/>
  <c r="AL1571" i="1"/>
  <c r="AL1570" i="1"/>
  <c r="AL1568" i="1"/>
  <c r="AL1567" i="1"/>
  <c r="AL1566" i="1"/>
  <c r="AL1564" i="1"/>
  <c r="AL1563" i="1"/>
  <c r="AL1562" i="1"/>
  <c r="AL1559" i="1"/>
  <c r="AL1558" i="1"/>
  <c r="AL1557" i="1"/>
  <c r="AL1556" i="1"/>
  <c r="AL1555" i="1"/>
  <c r="AL1554" i="1"/>
  <c r="AL1553" i="1"/>
  <c r="AL1550" i="1"/>
  <c r="AL1549" i="1"/>
  <c r="AL1547" i="1"/>
  <c r="AL1546" i="1"/>
  <c r="AL1545" i="1"/>
  <c r="AL1543" i="1"/>
  <c r="AL1542" i="1"/>
  <c r="AL1541" i="1"/>
  <c r="AL1538" i="1"/>
  <c r="AL1537" i="1"/>
  <c r="AL1534" i="1"/>
  <c r="AL1533" i="1"/>
  <c r="AL1531" i="1"/>
  <c r="AL1530" i="1"/>
  <c r="AL1529" i="1"/>
  <c r="AL1527" i="1"/>
  <c r="AL1526" i="1"/>
  <c r="AL1525" i="1"/>
  <c r="AL1523" i="1"/>
  <c r="AL1522" i="1"/>
  <c r="AL1521" i="1"/>
  <c r="AL1520" i="1"/>
  <c r="AL1519" i="1"/>
  <c r="AL1518" i="1"/>
  <c r="AL1516" i="1"/>
  <c r="AL1515" i="1"/>
  <c r="AL1514" i="1"/>
  <c r="AL1512" i="1"/>
  <c r="AL1511" i="1"/>
  <c r="AL1508" i="1"/>
  <c r="AL1507" i="1"/>
  <c r="AL1504" i="1"/>
  <c r="AL1503" i="1"/>
  <c r="AL1500" i="1"/>
  <c r="AL1499" i="1"/>
  <c r="AL1498" i="1"/>
  <c r="AL1496" i="1"/>
  <c r="AL1495" i="1"/>
  <c r="AL1492" i="1"/>
  <c r="AL1491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4" i="1"/>
  <c r="AL1473" i="1"/>
  <c r="AL1472" i="1"/>
  <c r="AL1470" i="1"/>
  <c r="AL1469" i="1"/>
  <c r="AL1468" i="1"/>
  <c r="AL1466" i="1"/>
  <c r="AL1465" i="1"/>
  <c r="AL1464" i="1"/>
  <c r="AL1463" i="1"/>
  <c r="AL1462" i="1"/>
  <c r="AL1461" i="1"/>
  <c r="AL1460" i="1"/>
  <c r="AL1459" i="1"/>
  <c r="AL1458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6" i="1"/>
  <c r="AL1415" i="1"/>
  <c r="AL1412" i="1"/>
  <c r="AL1411" i="1"/>
  <c r="AL1410" i="1"/>
  <c r="AL1409" i="1"/>
  <c r="AL1408" i="1"/>
  <c r="AL1407" i="1"/>
  <c r="AL1406" i="1"/>
  <c r="AL1403" i="1"/>
  <c r="AL1402" i="1"/>
  <c r="AL1399" i="1"/>
  <c r="AL1398" i="1"/>
  <c r="AL1395" i="1"/>
  <c r="AL1394" i="1"/>
  <c r="AL1391" i="1"/>
  <c r="AL1390" i="1"/>
  <c r="AL1389" i="1"/>
  <c r="AL1386" i="1"/>
  <c r="AL1385" i="1"/>
  <c r="AL1384" i="1"/>
  <c r="AL1383" i="1"/>
  <c r="AL1382" i="1"/>
  <c r="AL1381" i="1"/>
  <c r="AL1380" i="1"/>
  <c r="AL1377" i="1"/>
  <c r="AL1376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1" i="1"/>
  <c r="AL1360" i="1"/>
  <c r="AL1359" i="1"/>
  <c r="AL1357" i="1"/>
  <c r="AL1356" i="1"/>
  <c r="AL1353" i="1"/>
  <c r="AL1352" i="1"/>
  <c r="AL1349" i="1"/>
  <c r="AL1348" i="1"/>
  <c r="AL1347" i="1"/>
  <c r="AL1345" i="1"/>
  <c r="AL1344" i="1"/>
  <c r="AL1343" i="1"/>
  <c r="AL1341" i="1"/>
  <c r="AL1340" i="1"/>
  <c r="AL1337" i="1"/>
  <c r="AL1336" i="1"/>
  <c r="AL1333" i="1"/>
  <c r="AL1332" i="1"/>
  <c r="AL1331" i="1"/>
  <c r="AL1330" i="1"/>
  <c r="AL1329" i="1"/>
  <c r="AL1328" i="1"/>
  <c r="AL1327" i="1"/>
  <c r="AL1325" i="1"/>
  <c r="AL1324" i="1"/>
  <c r="AL1323" i="1"/>
  <c r="AL1321" i="1"/>
  <c r="AL1319" i="1"/>
  <c r="AL1318" i="1"/>
  <c r="AL1315" i="1"/>
  <c r="AL1314" i="1"/>
  <c r="AL1311" i="1"/>
  <c r="AL1310" i="1"/>
  <c r="AL1308" i="1"/>
  <c r="AL1307" i="1"/>
  <c r="AL1306" i="1"/>
  <c r="AL1305" i="1"/>
  <c r="AL1304" i="1"/>
  <c r="AL1303" i="1"/>
  <c r="AL1302" i="1"/>
  <c r="AL1300" i="1"/>
  <c r="AL1299" i="1"/>
  <c r="AL1296" i="1"/>
  <c r="AL1295" i="1"/>
  <c r="AL1294" i="1"/>
  <c r="AL1293" i="1"/>
  <c r="AL1292" i="1"/>
  <c r="AL1291" i="1"/>
  <c r="AL1290" i="1"/>
  <c r="AL1289" i="1"/>
  <c r="AL1286" i="1"/>
  <c r="AL1285" i="1"/>
  <c r="AL1283" i="1"/>
  <c r="AL1282" i="1"/>
  <c r="AL1281" i="1"/>
  <c r="AL1279" i="1"/>
  <c r="AL1278" i="1"/>
  <c r="AL1277" i="1"/>
  <c r="AL1274" i="1"/>
  <c r="AL1273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39" i="1"/>
  <c r="AL1238" i="1"/>
  <c r="AL1237" i="1"/>
  <c r="AL1236" i="1"/>
  <c r="AL1235" i="1"/>
  <c r="AL1233" i="1"/>
  <c r="AL1232" i="1"/>
  <c r="AL1231" i="1"/>
  <c r="AL1229" i="1"/>
  <c r="AL1228" i="1"/>
  <c r="AL1227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7" i="1"/>
  <c r="AL1206" i="1"/>
  <c r="AL1204" i="1"/>
  <c r="AL1203" i="1"/>
  <c r="AL1202" i="1"/>
  <c r="AL1200" i="1"/>
  <c r="AL1199" i="1"/>
  <c r="AL1198" i="1"/>
  <c r="AL1195" i="1"/>
  <c r="AL1194" i="1"/>
  <c r="AL1191" i="1"/>
  <c r="AL1190" i="1"/>
  <c r="AL1187" i="1"/>
  <c r="AL1186" i="1"/>
  <c r="AL1185" i="1"/>
  <c r="AL1184" i="1"/>
  <c r="AL1183" i="1"/>
  <c r="AL1182" i="1"/>
  <c r="AL1181" i="1"/>
  <c r="AL1180" i="1"/>
  <c r="AL1179" i="1"/>
  <c r="AL1176" i="1"/>
  <c r="AL1175" i="1"/>
  <c r="AL1172" i="1"/>
  <c r="AL1171" i="1"/>
  <c r="AL1170" i="1"/>
  <c r="AL1168" i="1"/>
  <c r="AL1167" i="1"/>
  <c r="AL1166" i="1"/>
  <c r="AL1164" i="1"/>
  <c r="AL1163" i="1"/>
  <c r="AL1160" i="1"/>
  <c r="AL1159" i="1"/>
  <c r="AL1158" i="1"/>
  <c r="AL1157" i="1"/>
  <c r="AL1156" i="1"/>
  <c r="AL1155" i="1"/>
  <c r="AL1154" i="1"/>
  <c r="AL1153" i="1"/>
  <c r="AL1152" i="1"/>
  <c r="AL1151" i="1"/>
  <c r="AL1149" i="1"/>
  <c r="AL1148" i="1"/>
  <c r="AL1147" i="1"/>
  <c r="AL1145" i="1"/>
  <c r="AL1144" i="1"/>
  <c r="AL1143" i="1"/>
  <c r="AL1140" i="1"/>
  <c r="AL1139" i="1"/>
  <c r="AL1138" i="1"/>
  <c r="AL1136" i="1"/>
  <c r="AL1135" i="1"/>
  <c r="AL1134" i="1"/>
  <c r="AL1132" i="1"/>
  <c r="AL1131" i="1"/>
  <c r="AL1128" i="1"/>
  <c r="AL1127" i="1"/>
  <c r="AL1126" i="1"/>
  <c r="AL1125" i="1"/>
  <c r="AL1124" i="1"/>
  <c r="AL1123" i="1"/>
  <c r="AL1122" i="1"/>
  <c r="AL1121" i="1"/>
  <c r="AL1120" i="1"/>
  <c r="AL1119" i="1"/>
  <c r="AL1116" i="1"/>
  <c r="AL1115" i="1"/>
  <c r="AL1114" i="1"/>
  <c r="AL1112" i="1"/>
  <c r="AL1111" i="1"/>
  <c r="AL1110" i="1"/>
  <c r="AL1108" i="1"/>
  <c r="AL1107" i="1"/>
  <c r="AL1106" i="1"/>
  <c r="AL1105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4" i="1"/>
  <c r="AL1083" i="1"/>
  <c r="AL1082" i="1"/>
  <c r="AL1081" i="1"/>
  <c r="AL1080" i="1"/>
  <c r="AL1079" i="1"/>
  <c r="AL1078" i="1"/>
  <c r="AL1077" i="1"/>
  <c r="AL1074" i="1"/>
  <c r="AL1073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1" i="1"/>
  <c r="AL1050" i="1"/>
  <c r="AL1047" i="1"/>
  <c r="AL1046" i="1"/>
  <c r="AL1043" i="1"/>
  <c r="AL1042" i="1"/>
  <c r="AL1039" i="1"/>
  <c r="AL1038" i="1"/>
  <c r="AL1037" i="1"/>
  <c r="AL1036" i="1"/>
  <c r="AL1035" i="1"/>
  <c r="AL1034" i="1"/>
  <c r="AL1033" i="1"/>
  <c r="AL1031" i="1"/>
  <c r="AL1030" i="1"/>
  <c r="AL1029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6" i="1"/>
  <c r="AL1005" i="1"/>
  <c r="AL1002" i="1"/>
  <c r="AL1001" i="1"/>
  <c r="AL999" i="1"/>
  <c r="AL998" i="1"/>
  <c r="AL997" i="1"/>
  <c r="AL995" i="1"/>
  <c r="AL994" i="1"/>
  <c r="AL993" i="1"/>
  <c r="AL990" i="1"/>
  <c r="AL989" i="1"/>
  <c r="AL986" i="1"/>
  <c r="AL985" i="1"/>
  <c r="AL983" i="1"/>
  <c r="AL982" i="1"/>
  <c r="AL981" i="1"/>
  <c r="AL978" i="1"/>
  <c r="AL977" i="1"/>
  <c r="AL974" i="1"/>
  <c r="AL973" i="1"/>
  <c r="AL972" i="1"/>
  <c r="AL971" i="1"/>
  <c r="AL970" i="1"/>
  <c r="AL968" i="1"/>
  <c r="AL967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6" i="1"/>
  <c r="AL945" i="1"/>
  <c r="AL942" i="1"/>
  <c r="AL941" i="1"/>
  <c r="AL938" i="1"/>
  <c r="AL937" i="1"/>
  <c r="AL936" i="1"/>
  <c r="AL933" i="1"/>
  <c r="AL932" i="1"/>
  <c r="AL929" i="1"/>
  <c r="AL928" i="1"/>
  <c r="AL925" i="1"/>
  <c r="AL924" i="1"/>
  <c r="AL921" i="1"/>
  <c r="AL920" i="1"/>
  <c r="AL917" i="1"/>
  <c r="AL916" i="1"/>
  <c r="AL915" i="1"/>
  <c r="AL914" i="1"/>
  <c r="AL913" i="1"/>
  <c r="AL912" i="1"/>
  <c r="AL911" i="1"/>
  <c r="AL910" i="1"/>
  <c r="AL909" i="1"/>
  <c r="AL908" i="1"/>
  <c r="AL907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8" i="1"/>
  <c r="AL877" i="1"/>
  <c r="AL875" i="1"/>
  <c r="AL874" i="1"/>
  <c r="AL873" i="1"/>
  <c r="AL872" i="1"/>
  <c r="AL871" i="1"/>
  <c r="AL867" i="1"/>
  <c r="AL866" i="1"/>
  <c r="AL863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4" i="1"/>
  <c r="AL843" i="1"/>
  <c r="AL842" i="1"/>
  <c r="AL841" i="1"/>
  <c r="AL840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19" i="1"/>
  <c r="AL818" i="1"/>
  <c r="AL815" i="1"/>
  <c r="AL814" i="1"/>
  <c r="AL813" i="1"/>
  <c r="AL812" i="1"/>
  <c r="AL811" i="1"/>
  <c r="AL810" i="1"/>
  <c r="AL809" i="1"/>
  <c r="AL808" i="1"/>
  <c r="AL807" i="1"/>
  <c r="AL803" i="1"/>
  <c r="AL802" i="1"/>
  <c r="AL799" i="1"/>
  <c r="AL795" i="1"/>
  <c r="AL794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1" i="1"/>
  <c r="AL770" i="1"/>
  <c r="AL767" i="1"/>
  <c r="AL766" i="1"/>
  <c r="AL763" i="1"/>
  <c r="AL762" i="1"/>
  <c r="AL759" i="1"/>
  <c r="AL758" i="1"/>
  <c r="AL757" i="1"/>
  <c r="AL756" i="1"/>
  <c r="AL755" i="1"/>
  <c r="AL754" i="1"/>
  <c r="AL753" i="1"/>
  <c r="AL752" i="1"/>
  <c r="AL751" i="1"/>
  <c r="AL747" i="1"/>
  <c r="AL746" i="1"/>
  <c r="AL743" i="1"/>
  <c r="AL739" i="1"/>
  <c r="AL738" i="1"/>
  <c r="AL737" i="1"/>
  <c r="AL734" i="1"/>
  <c r="AL733" i="1"/>
  <c r="AL731" i="1"/>
  <c r="AL730" i="1"/>
  <c r="AL729" i="1"/>
  <c r="AL727" i="1"/>
  <c r="AL726" i="1"/>
  <c r="AL723" i="1"/>
  <c r="AL721" i="1"/>
  <c r="AL719" i="1"/>
  <c r="AL718" i="1"/>
  <c r="AL717" i="1"/>
  <c r="AL715" i="1"/>
  <c r="AL714" i="1"/>
  <c r="AL713" i="1"/>
  <c r="AL711" i="1"/>
  <c r="AL710" i="1"/>
  <c r="AL709" i="1"/>
  <c r="AL707" i="1"/>
  <c r="AL706" i="1"/>
  <c r="AL705" i="1"/>
  <c r="AL703" i="1"/>
  <c r="AL702" i="1"/>
  <c r="AL701" i="1"/>
  <c r="AL699" i="1"/>
  <c r="AL698" i="1"/>
  <c r="AL697" i="1"/>
  <c r="AL695" i="1"/>
  <c r="AL693" i="1"/>
  <c r="AL690" i="1"/>
  <c r="AL689" i="1"/>
  <c r="AL687" i="1"/>
  <c r="AL686" i="1"/>
  <c r="AL685" i="1"/>
  <c r="AL683" i="1"/>
  <c r="AL682" i="1"/>
  <c r="AL681" i="1"/>
  <c r="AL679" i="1"/>
  <c r="AL678" i="1"/>
  <c r="AL677" i="1"/>
  <c r="AL674" i="1"/>
  <c r="AL673" i="1"/>
  <c r="AL671" i="1"/>
  <c r="AL670" i="1"/>
  <c r="AL669" i="1"/>
  <c r="AL667" i="1"/>
  <c r="AL666" i="1"/>
  <c r="AL663" i="1"/>
  <c r="AL662" i="1"/>
  <c r="AL661" i="1"/>
  <c r="AL657" i="1"/>
  <c r="AL653" i="1"/>
  <c r="AL647" i="1"/>
  <c r="AL646" i="1"/>
  <c r="AL645" i="1"/>
  <c r="AL643" i="1"/>
  <c r="AL642" i="1"/>
  <c r="AL641" i="1"/>
  <c r="AL639" i="1"/>
  <c r="AL638" i="1"/>
  <c r="AL637" i="1"/>
  <c r="AL634" i="1"/>
  <c r="AL633" i="1"/>
  <c r="AL630" i="1"/>
  <c r="AL629" i="1"/>
  <c r="AL626" i="1"/>
  <c r="AL625" i="1"/>
  <c r="AL621" i="1"/>
  <c r="AL619" i="1"/>
  <c r="AL618" i="1"/>
  <c r="AL617" i="1"/>
  <c r="AL615" i="1"/>
  <c r="AL614" i="1"/>
  <c r="AL613" i="1"/>
  <c r="AL611" i="1"/>
  <c r="AL610" i="1"/>
  <c r="AL609" i="1"/>
  <c r="AL607" i="1"/>
  <c r="AL605" i="1"/>
  <c r="AL603" i="1"/>
  <c r="AL602" i="1"/>
  <c r="AL601" i="1"/>
  <c r="AL599" i="1"/>
  <c r="AL598" i="1"/>
  <c r="AL597" i="1"/>
  <c r="AL595" i="1"/>
  <c r="AL594" i="1"/>
  <c r="AL593" i="1"/>
  <c r="AL591" i="1"/>
  <c r="AL589" i="1"/>
  <c r="AL587" i="1"/>
  <c r="AL583" i="1"/>
  <c r="AL580" i="1"/>
  <c r="AL579" i="1"/>
  <c r="AL576" i="1"/>
  <c r="AL575" i="1"/>
  <c r="AL571" i="1"/>
  <c r="AL567" i="1"/>
  <c r="AL562" i="1"/>
  <c r="AL559" i="1"/>
  <c r="AL555" i="1"/>
  <c r="AL554" i="1"/>
  <c r="AL551" i="1"/>
  <c r="AL547" i="1"/>
  <c r="AL544" i="1"/>
  <c r="AL543" i="1"/>
  <c r="AL542" i="1"/>
  <c r="AL539" i="1"/>
  <c r="AL535" i="1"/>
  <c r="AL534" i="1"/>
  <c r="AL531" i="1"/>
  <c r="AL527" i="1"/>
  <c r="AL526" i="1"/>
  <c r="AL523" i="1"/>
  <c r="AL519" i="1"/>
  <c r="AL516" i="1"/>
  <c r="AL515" i="1"/>
  <c r="AL514" i="1"/>
  <c r="AL512" i="1"/>
  <c r="AL511" i="1"/>
  <c r="AL507" i="1"/>
  <c r="AL506" i="1"/>
  <c r="AL503" i="1"/>
  <c r="AL499" i="1"/>
  <c r="AL498" i="1"/>
  <c r="AL495" i="1"/>
  <c r="AL491" i="1"/>
  <c r="AL490" i="1"/>
  <c r="AL487" i="1"/>
  <c r="AL483" i="1"/>
  <c r="AL479" i="1"/>
  <c r="AL478" i="1"/>
  <c r="AL476" i="1"/>
  <c r="AL475" i="1"/>
  <c r="AL473" i="1"/>
  <c r="AL472" i="1"/>
  <c r="AL471" i="1"/>
  <c r="AL467" i="1"/>
  <c r="AL463" i="1"/>
  <c r="AL457" i="1"/>
  <c r="AL455" i="1"/>
  <c r="AL452" i="1"/>
  <c r="AL449" i="1"/>
  <c r="AL448" i="1"/>
  <c r="AL444" i="1"/>
  <c r="AL443" i="1"/>
  <c r="AL440" i="1"/>
  <c r="AL438" i="1"/>
  <c r="AL437" i="1"/>
  <c r="AL434" i="1"/>
  <c r="AL430" i="1"/>
  <c r="AL429" i="1"/>
  <c r="AL427" i="1"/>
  <c r="AL421" i="1"/>
  <c r="AL414" i="1"/>
  <c r="AL411" i="1"/>
  <c r="AL406" i="1"/>
  <c r="AL402" i="1"/>
  <c r="AL400" i="1"/>
  <c r="AL396" i="1"/>
  <c r="AL395" i="1"/>
  <c r="AL392" i="1"/>
  <c r="AL387" i="1"/>
  <c r="AL386" i="1"/>
  <c r="AL381" i="1"/>
  <c r="AL380" i="1"/>
  <c r="AL377" i="1"/>
  <c r="AL376" i="1"/>
  <c r="AL373" i="1"/>
  <c r="AL372" i="1"/>
  <c r="AL367" i="1"/>
  <c r="AM367" i="1" s="1"/>
  <c r="AL366" i="1"/>
  <c r="AL365" i="1"/>
  <c r="AL358" i="1"/>
  <c r="AL357" i="1"/>
  <c r="AL352" i="1"/>
  <c r="AL348" i="1"/>
  <c r="AL342" i="1"/>
  <c r="AL338" i="1"/>
  <c r="AL333" i="1"/>
  <c r="AL330" i="1"/>
  <c r="AL326" i="1"/>
  <c r="AL325" i="1"/>
  <c r="AL322" i="1"/>
  <c r="AL318" i="1"/>
  <c r="AL306" i="1"/>
  <c r="AL302" i="1"/>
  <c r="AL295" i="1"/>
  <c r="AL285" i="1"/>
  <c r="AL282" i="1"/>
  <c r="AL269" i="1"/>
  <c r="AL266" i="1"/>
  <c r="AL248" i="1"/>
  <c r="AL237" i="1"/>
  <c r="AL218" i="1"/>
  <c r="AL205" i="1"/>
  <c r="AL202" i="1"/>
  <c r="AL201" i="1"/>
  <c r="AL190" i="1"/>
  <c r="AL189" i="1"/>
  <c r="AL174" i="1"/>
  <c r="AL173" i="1"/>
  <c r="AL158" i="1"/>
  <c r="AL138" i="1"/>
  <c r="AL112" i="1"/>
  <c r="AL89" i="1"/>
  <c r="AL26" i="1"/>
  <c r="AM15" i="1" l="1"/>
  <c r="AM96" i="1"/>
  <c r="AM126" i="1"/>
  <c r="AM158" i="1"/>
  <c r="AM256" i="1"/>
  <c r="AM278" i="1"/>
  <c r="AM303" i="1"/>
  <c r="AM324" i="1"/>
  <c r="AM358" i="1"/>
  <c r="AM375" i="1"/>
  <c r="AM392" i="1"/>
  <c r="AM409" i="1"/>
  <c r="AM435" i="1"/>
  <c r="AM457" i="1"/>
  <c r="AM471" i="1"/>
  <c r="AM490" i="1"/>
  <c r="AM522" i="1"/>
  <c r="AM543" i="1"/>
  <c r="AM564" i="1"/>
  <c r="AM586" i="1"/>
  <c r="AM598" i="1"/>
  <c r="AM606" i="1"/>
  <c r="AM626" i="1"/>
  <c r="AM646" i="1"/>
  <c r="AM662" i="1"/>
  <c r="AM678" i="1"/>
  <c r="AM694" i="1"/>
  <c r="AM710" i="1"/>
  <c r="AM726" i="1"/>
  <c r="AM742" i="1"/>
  <c r="AM758" i="1"/>
  <c r="AM778" i="1"/>
  <c r="AM802" i="1"/>
  <c r="AM818" i="1"/>
  <c r="AM834" i="1"/>
  <c r="AM850" i="1"/>
  <c r="AM874" i="1"/>
  <c r="AM890" i="1"/>
  <c r="AM906" i="1"/>
  <c r="AM922" i="1"/>
  <c r="AM930" i="1"/>
  <c r="AM950" i="1"/>
  <c r="AM966" i="1"/>
  <c r="AM982" i="1"/>
  <c r="AM1002" i="1"/>
  <c r="AM1018" i="1"/>
  <c r="AM1034" i="1"/>
  <c r="AM1050" i="1"/>
  <c r="AM1066" i="1"/>
  <c r="AM1078" i="1"/>
  <c r="AM1090" i="1"/>
  <c r="AM1106" i="1"/>
  <c r="AM1122" i="1"/>
  <c r="AM1138" i="1"/>
  <c r="AM1154" i="1"/>
  <c r="AM1170" i="1"/>
  <c r="AM1186" i="1"/>
  <c r="AM1202" i="1"/>
  <c r="AM1218" i="1"/>
  <c r="AM1238" i="1"/>
  <c r="AM1254" i="1"/>
  <c r="AM1266" i="1"/>
  <c r="AM1282" i="1"/>
  <c r="AM1298" i="1"/>
  <c r="AM1314" i="1"/>
  <c r="AM1330" i="1"/>
  <c r="AM1346" i="1"/>
  <c r="AM1362" i="1"/>
  <c r="AM1378" i="1"/>
  <c r="AM1394" i="1"/>
  <c r="AM1410" i="1"/>
  <c r="AM1426" i="1"/>
  <c r="AM1442" i="1"/>
  <c r="AM1458" i="1"/>
  <c r="AM1474" i="1"/>
  <c r="AM1494" i="1"/>
  <c r="AM1510" i="1"/>
  <c r="AM1526" i="1"/>
  <c r="AM1546" i="1"/>
  <c r="AM1566" i="1"/>
  <c r="AM1578" i="1"/>
  <c r="AM1598" i="1"/>
  <c r="AM1618" i="1"/>
  <c r="AM1638" i="1"/>
  <c r="AM1650" i="1"/>
  <c r="AM1666" i="1"/>
  <c r="AM1682" i="1"/>
  <c r="AM1702" i="1"/>
  <c r="AM1718" i="1"/>
  <c r="AM1730" i="1"/>
  <c r="AM1746" i="1"/>
  <c r="AM1762" i="1"/>
  <c r="AM1778" i="1"/>
  <c r="AM1798" i="1"/>
  <c r="AM1818" i="1"/>
  <c r="AM1838" i="1"/>
  <c r="AM1858" i="1"/>
  <c r="AM1874" i="1"/>
  <c r="AM1890" i="1"/>
  <c r="AM1902" i="1"/>
  <c r="AM1918" i="1"/>
  <c r="AM1934" i="1"/>
  <c r="AM1950" i="1"/>
  <c r="AM1966" i="1"/>
  <c r="AM1982" i="1"/>
  <c r="AM1998" i="1"/>
  <c r="AM2018" i="1"/>
  <c r="AM2034" i="1"/>
  <c r="AM2050" i="1"/>
  <c r="AM2058" i="1"/>
  <c r="AM2074" i="1"/>
  <c r="AM2086" i="1"/>
  <c r="AM2098" i="1"/>
  <c r="AM2110" i="1"/>
  <c r="AM2122" i="1"/>
  <c r="AM2134" i="1"/>
  <c r="AM2146" i="1"/>
  <c r="AM2158" i="1"/>
  <c r="AM2170" i="1"/>
  <c r="AM2182" i="1"/>
  <c r="AM2202" i="1"/>
  <c r="AM2214" i="1"/>
  <c r="AM2226" i="1"/>
  <c r="AM2238" i="1"/>
  <c r="AM2250" i="1"/>
  <c r="AM2262" i="1"/>
  <c r="AM2270" i="1"/>
  <c r="AM2282" i="1"/>
  <c r="AM2294" i="1"/>
  <c r="AM2302" i="1"/>
  <c r="AM2310" i="1"/>
  <c r="AM2322" i="1"/>
  <c r="AM2334" i="1"/>
  <c r="AM2346" i="1"/>
  <c r="AM2358" i="1"/>
  <c r="AM2370" i="1"/>
  <c r="AM2382" i="1"/>
  <c r="AM2390" i="1"/>
  <c r="AM2402" i="1"/>
  <c r="AM2414" i="1"/>
  <c r="AM2426" i="1"/>
  <c r="AM2438" i="1"/>
  <c r="AM2450" i="1"/>
  <c r="AM2462" i="1"/>
  <c r="AM2470" i="1"/>
  <c r="AM2486" i="1"/>
  <c r="AM2498" i="1"/>
  <c r="AM2510" i="1"/>
  <c r="AM2522" i="1"/>
  <c r="AM2534" i="1"/>
  <c r="AM2546" i="1"/>
  <c r="AM2554" i="1"/>
  <c r="AM2566" i="1"/>
  <c r="AM2578" i="1"/>
  <c r="AM2590" i="1"/>
  <c r="AM2602" i="1"/>
  <c r="AM2610" i="1"/>
  <c r="AM2622" i="1"/>
  <c r="AM2638" i="1"/>
  <c r="AM2650" i="1"/>
  <c r="AM2662" i="1"/>
  <c r="AM2674" i="1"/>
  <c r="AM2686" i="1"/>
  <c r="AM2694" i="1"/>
  <c r="AM2706" i="1"/>
  <c r="AM2718" i="1"/>
  <c r="AM2730" i="1"/>
  <c r="AM2738" i="1"/>
  <c r="AM2750" i="1"/>
  <c r="AM2766" i="1"/>
  <c r="AM2774" i="1"/>
  <c r="AM2786" i="1"/>
  <c r="AM2798" i="1"/>
  <c r="AM2802" i="1"/>
  <c r="AM2814" i="1"/>
  <c r="AM2826" i="1"/>
  <c r="AM2842" i="1"/>
  <c r="AM2854" i="1"/>
  <c r="AM2862" i="1"/>
  <c r="AM2870" i="1"/>
  <c r="AM2882" i="1"/>
  <c r="AM2894" i="1"/>
  <c r="AM2906" i="1"/>
  <c r="AM2922" i="1"/>
  <c r="AM2934" i="1"/>
  <c r="AM2946" i="1"/>
  <c r="AM2954" i="1"/>
  <c r="AM2966" i="1"/>
  <c r="AM2974" i="1"/>
  <c r="AM2990" i="1"/>
  <c r="AM3002" i="1"/>
  <c r="AM3010" i="1"/>
  <c r="AM3022" i="1"/>
  <c r="AM3030" i="1"/>
  <c r="AM3042" i="1"/>
  <c r="AM3050" i="1"/>
  <c r="AM3058" i="1"/>
  <c r="AM3066" i="1"/>
  <c r="AM3078" i="1"/>
  <c r="AM3082" i="1"/>
  <c r="AM3094" i="1"/>
  <c r="AM3106" i="1"/>
  <c r="AM3118" i="1"/>
  <c r="AM3126" i="1"/>
  <c r="AM3134" i="1"/>
  <c r="AM3142" i="1"/>
  <c r="AM3150" i="1"/>
  <c r="AM3154" i="1"/>
  <c r="AM3162" i="1"/>
  <c r="AM3170" i="1"/>
  <c r="AM3178" i="1"/>
  <c r="AM3186" i="1"/>
  <c r="AM3194" i="1"/>
  <c r="AM3202" i="1"/>
  <c r="AM3210" i="1"/>
  <c r="AM3218" i="1"/>
  <c r="AM3226" i="1"/>
  <c r="AM3234" i="1"/>
  <c r="AM3242" i="1"/>
  <c r="AM3250" i="1"/>
  <c r="AM3258" i="1"/>
  <c r="AM3270" i="1"/>
  <c r="AM3274" i="1"/>
  <c r="AM3282" i="1"/>
  <c r="AM3290" i="1"/>
  <c r="AM3298" i="1"/>
  <c r="AM3306" i="1"/>
  <c r="AM3314" i="1"/>
  <c r="AM3322" i="1"/>
  <c r="AM3330" i="1"/>
  <c r="AM3338" i="1"/>
  <c r="AM3346" i="1"/>
  <c r="AM3354" i="1"/>
  <c r="AM3362" i="1"/>
  <c r="AM3370" i="1"/>
  <c r="AM3378" i="1"/>
  <c r="AM3386" i="1"/>
  <c r="AM3394" i="1"/>
  <c r="AM3402" i="1"/>
  <c r="AM3410" i="1"/>
  <c r="AM3418" i="1"/>
  <c r="AM3426" i="1"/>
  <c r="AM3434" i="1"/>
  <c r="AM3442" i="1"/>
  <c r="AM3450" i="1"/>
  <c r="AM3458" i="1"/>
  <c r="AM3466" i="1"/>
  <c r="AM3474" i="1"/>
  <c r="AM3486" i="1"/>
  <c r="AM3494" i="1"/>
  <c r="AM3498" i="1"/>
  <c r="AM3506" i="1"/>
  <c r="AM3514" i="1"/>
  <c r="AM3522" i="1"/>
  <c r="AM3530" i="1"/>
  <c r="AM3538" i="1"/>
  <c r="AM3546" i="1"/>
  <c r="AM3554" i="1"/>
  <c r="AM3562" i="1"/>
  <c r="AM3570" i="1"/>
  <c r="AM3578" i="1"/>
  <c r="AM3586" i="1"/>
  <c r="AM3594" i="1"/>
  <c r="AM3602" i="1"/>
  <c r="AM3610" i="1"/>
  <c r="AM3618" i="1"/>
  <c r="AM3626" i="1"/>
  <c r="AM3634" i="1"/>
  <c r="AM3642" i="1"/>
  <c r="AM3650" i="1"/>
  <c r="AM3658" i="1"/>
  <c r="AM3666" i="1"/>
  <c r="AM3674" i="1"/>
  <c r="AM3682" i="1"/>
  <c r="AM3690" i="1"/>
  <c r="AM3698" i="1"/>
  <c r="AM3706" i="1"/>
  <c r="AM3714" i="1"/>
  <c r="AM3722" i="1"/>
  <c r="AM3730" i="1"/>
  <c r="AM3738" i="1"/>
  <c r="AM3746" i="1"/>
  <c r="AM3754" i="1"/>
  <c r="AM3762" i="1"/>
  <c r="AM3770" i="1"/>
  <c r="AM3778" i="1"/>
  <c r="AM3786" i="1"/>
  <c r="AM3794" i="1"/>
  <c r="AM18" i="1"/>
  <c r="AM22" i="1"/>
  <c r="AM34" i="1"/>
  <c r="AM38" i="1"/>
  <c r="AM50" i="1"/>
  <c r="AM54" i="1"/>
  <c r="AM66" i="1"/>
  <c r="AM70" i="1"/>
  <c r="AM82" i="1"/>
  <c r="AM86" i="1"/>
  <c r="AM90" i="1"/>
  <c r="AM94" i="1"/>
  <c r="AM10" i="1"/>
  <c r="AM30" i="1"/>
  <c r="AM101" i="1"/>
  <c r="AM176" i="1"/>
  <c r="AM272" i="1"/>
  <c r="AM296" i="1"/>
  <c r="AM318" i="1"/>
  <c r="AM342" i="1"/>
  <c r="AM362" i="1"/>
  <c r="AM379" i="1"/>
  <c r="AM396" i="1"/>
  <c r="AM413" i="1"/>
  <c r="AM439" i="1"/>
  <c r="AM452" i="1"/>
  <c r="AM475" i="1"/>
  <c r="AM500" i="1"/>
  <c r="AM527" i="1"/>
  <c r="AM548" i="1"/>
  <c r="AM570" i="1"/>
  <c r="AM590" i="1"/>
  <c r="AM614" i="1"/>
  <c r="AM634" i="1"/>
  <c r="AM650" i="1"/>
  <c r="AM666" i="1"/>
  <c r="AM682" i="1"/>
  <c r="AM698" i="1"/>
  <c r="AM714" i="1"/>
  <c r="AM730" i="1"/>
  <c r="AM746" i="1"/>
  <c r="AM762" i="1"/>
  <c r="AM774" i="1"/>
  <c r="AM790" i="1"/>
  <c r="AM814" i="1"/>
  <c r="AM830" i="1"/>
  <c r="AM846" i="1"/>
  <c r="AM862" i="1"/>
  <c r="AM878" i="1"/>
  <c r="AM894" i="1"/>
  <c r="AM910" i="1"/>
  <c r="AM938" i="1"/>
  <c r="AM954" i="1"/>
  <c r="AM970" i="1"/>
  <c r="AM990" i="1"/>
  <c r="AM1006" i="1"/>
  <c r="AM1022" i="1"/>
  <c r="AM1038" i="1"/>
  <c r="AM1054" i="1"/>
  <c r="AM1070" i="1"/>
  <c r="AM1086" i="1"/>
  <c r="AM1102" i="1"/>
  <c r="AM1118" i="1"/>
  <c r="AM1126" i="1"/>
  <c r="AM1142" i="1"/>
  <c r="AM1158" i="1"/>
  <c r="AM1174" i="1"/>
  <c r="AM1190" i="1"/>
  <c r="AM1206" i="1"/>
  <c r="AM1222" i="1"/>
  <c r="AM1234" i="1"/>
  <c r="AM1250" i="1"/>
  <c r="AM1270" i="1"/>
  <c r="AM1286" i="1"/>
  <c r="AM1302" i="1"/>
  <c r="AM1318" i="1"/>
  <c r="AM1334" i="1"/>
  <c r="AM1350" i="1"/>
  <c r="AM1366" i="1"/>
  <c r="AM1382" i="1"/>
  <c r="AM1398" i="1"/>
  <c r="AM1414" i="1"/>
  <c r="AM1430" i="1"/>
  <c r="AM1446" i="1"/>
  <c r="AM1462" i="1"/>
  <c r="AM1478" i="1"/>
  <c r="AM1490" i="1"/>
  <c r="AM1506" i="1"/>
  <c r="AM1522" i="1"/>
  <c r="AM1538" i="1"/>
  <c r="AM1554" i="1"/>
  <c r="AM1574" i="1"/>
  <c r="AM1590" i="1"/>
  <c r="AM1606" i="1"/>
  <c r="AM1622" i="1"/>
  <c r="AM1634" i="1"/>
  <c r="AM1654" i="1"/>
  <c r="AM1670" i="1"/>
  <c r="AM1686" i="1"/>
  <c r="AM1698" i="1"/>
  <c r="AM1714" i="1"/>
  <c r="AM1734" i="1"/>
  <c r="AM1750" i="1"/>
  <c r="AM1770" i="1"/>
  <c r="AM1786" i="1"/>
  <c r="AM1802" i="1"/>
  <c r="AM1814" i="1"/>
  <c r="AM1830" i="1"/>
  <c r="AM1850" i="1"/>
  <c r="AM1866" i="1"/>
  <c r="AM1882" i="1"/>
  <c r="AM1906" i="1"/>
  <c r="AM1922" i="1"/>
  <c r="AM1938" i="1"/>
  <c r="AM1954" i="1"/>
  <c r="AM1970" i="1"/>
  <c r="AM1986" i="1"/>
  <c r="AM2002" i="1"/>
  <c r="AM2014" i="1"/>
  <c r="AM2030" i="1"/>
  <c r="AM2046" i="1"/>
  <c r="AM2062" i="1"/>
  <c r="AM2078" i="1"/>
  <c r="AM2090" i="1"/>
  <c r="AM2102" i="1"/>
  <c r="AM2114" i="1"/>
  <c r="AM2126" i="1"/>
  <c r="AM2138" i="1"/>
  <c r="AM2150" i="1"/>
  <c r="AM2162" i="1"/>
  <c r="AM2174" i="1"/>
  <c r="AM2186" i="1"/>
  <c r="AM2198" i="1"/>
  <c r="AM2210" i="1"/>
  <c r="AM2222" i="1"/>
  <c r="AM2234" i="1"/>
  <c r="AM2246" i="1"/>
  <c r="AM2254" i="1"/>
  <c r="AM2266" i="1"/>
  <c r="AM2278" i="1"/>
  <c r="AM2290" i="1"/>
  <c r="AM2306" i="1"/>
  <c r="AM2314" i="1"/>
  <c r="AM2326" i="1"/>
  <c r="AM2338" i="1"/>
  <c r="AM2350" i="1"/>
  <c r="AM2362" i="1"/>
  <c r="AM2374" i="1"/>
  <c r="AM2386" i="1"/>
  <c r="AM2394" i="1"/>
  <c r="AM2406" i="1"/>
  <c r="AM2418" i="1"/>
  <c r="AM2430" i="1"/>
  <c r="AM2442" i="1"/>
  <c r="AM2454" i="1"/>
  <c r="AM2466" i="1"/>
  <c r="AM2478" i="1"/>
  <c r="AM2482" i="1"/>
  <c r="AM2494" i="1"/>
  <c r="AM2506" i="1"/>
  <c r="AM2518" i="1"/>
  <c r="AM2530" i="1"/>
  <c r="AM2538" i="1"/>
  <c r="AM2550" i="1"/>
  <c r="AM2562" i="1"/>
  <c r="AM2570" i="1"/>
  <c r="AM2582" i="1"/>
  <c r="AM2594" i="1"/>
  <c r="AM2606" i="1"/>
  <c r="AM2618" i="1"/>
  <c r="AM2626" i="1"/>
  <c r="AM2634" i="1"/>
  <c r="AM2646" i="1"/>
  <c r="AM2658" i="1"/>
  <c r="AM2670" i="1"/>
  <c r="AM2682" i="1"/>
  <c r="AM2690" i="1"/>
  <c r="AM2702" i="1"/>
  <c r="AM2714" i="1"/>
  <c r="AM2722" i="1"/>
  <c r="AM2734" i="1"/>
  <c r="AM2746" i="1"/>
  <c r="AM2758" i="1"/>
  <c r="AM2762" i="1"/>
  <c r="AM2778" i="1"/>
  <c r="AM2790" i="1"/>
  <c r="AM2810" i="1"/>
  <c r="AM2818" i="1"/>
  <c r="AM2830" i="1"/>
  <c r="AM2838" i="1"/>
  <c r="AM2846" i="1"/>
  <c r="AM2858" i="1"/>
  <c r="AM2874" i="1"/>
  <c r="AM2886" i="1"/>
  <c r="AM2898" i="1"/>
  <c r="AM2910" i="1"/>
  <c r="AM2918" i="1"/>
  <c r="AM2930" i="1"/>
  <c r="AM2938" i="1"/>
  <c r="AM2950" i="1"/>
  <c r="AM2958" i="1"/>
  <c r="AM2970" i="1"/>
  <c r="AM2982" i="1"/>
  <c r="AM2986" i="1"/>
  <c r="AM2998" i="1"/>
  <c r="AM3006" i="1"/>
  <c r="AM3018" i="1"/>
  <c r="AM3026" i="1"/>
  <c r="AM3034" i="1"/>
  <c r="AM3046" i="1"/>
  <c r="AM3054" i="1"/>
  <c r="AM3062" i="1"/>
  <c r="AM3070" i="1"/>
  <c r="AM3074" i="1"/>
  <c r="AM3086" i="1"/>
  <c r="AM3090" i="1"/>
  <c r="AM3102" i="1"/>
  <c r="AM3114" i="1"/>
  <c r="AM3122" i="1"/>
  <c r="AM3130" i="1"/>
  <c r="AM3138" i="1"/>
  <c r="AM3146" i="1"/>
  <c r="AM3158" i="1"/>
  <c r="AM3166" i="1"/>
  <c r="AM3174" i="1"/>
  <c r="AM3182" i="1"/>
  <c r="AM3190" i="1"/>
  <c r="AM3198" i="1"/>
  <c r="AM3206" i="1"/>
  <c r="AM3214" i="1"/>
  <c r="AM3222" i="1"/>
  <c r="AM3230" i="1"/>
  <c r="AM3238" i="1"/>
  <c r="AM3246" i="1"/>
  <c r="AM3254" i="1"/>
  <c r="AM3262" i="1"/>
  <c r="AM3278" i="1"/>
  <c r="AM3286" i="1"/>
  <c r="AM3294" i="1"/>
  <c r="AM3302" i="1"/>
  <c r="AM3310" i="1"/>
  <c r="AM3318" i="1"/>
  <c r="AM3326" i="1"/>
  <c r="AM3334" i="1"/>
  <c r="AM3342" i="1"/>
  <c r="AM3350" i="1"/>
  <c r="AM3358" i="1"/>
  <c r="AM3366" i="1"/>
  <c r="AM3374" i="1"/>
  <c r="AM3382" i="1"/>
  <c r="AM3390" i="1"/>
  <c r="AM3398" i="1"/>
  <c r="AM3406" i="1"/>
  <c r="AM3414" i="1"/>
  <c r="AM3422" i="1"/>
  <c r="AM3430" i="1"/>
  <c r="AM3438" i="1"/>
  <c r="AM3446" i="1"/>
  <c r="AM3454" i="1"/>
  <c r="AM3462" i="1"/>
  <c r="AM3470" i="1"/>
  <c r="AM3478" i="1"/>
  <c r="AM3482" i="1"/>
  <c r="AM3490" i="1"/>
  <c r="AM3502" i="1"/>
  <c r="AM3510" i="1"/>
  <c r="AM3518" i="1"/>
  <c r="AM3526" i="1"/>
  <c r="AM3534" i="1"/>
  <c r="AM3542" i="1"/>
  <c r="AM3550" i="1"/>
  <c r="AM3558" i="1"/>
  <c r="AM3566" i="1"/>
  <c r="AM3574" i="1"/>
  <c r="AM3582" i="1"/>
  <c r="AM3590" i="1"/>
  <c r="AM3598" i="1"/>
  <c r="AM3606" i="1"/>
  <c r="AM3614" i="1"/>
  <c r="AM3622" i="1"/>
  <c r="AM3630" i="1"/>
  <c r="AM3638" i="1"/>
  <c r="AM3646" i="1"/>
  <c r="AM3654" i="1"/>
  <c r="AM3662" i="1"/>
  <c r="AM3670" i="1"/>
  <c r="AM3678" i="1"/>
  <c r="AM3686" i="1"/>
  <c r="AM3694" i="1"/>
  <c r="AM3702" i="1"/>
  <c r="AM3710" i="1"/>
  <c r="AM3718" i="1"/>
  <c r="AM3726" i="1"/>
  <c r="AM3734" i="1"/>
  <c r="AM3742" i="1"/>
  <c r="AM3750" i="1"/>
  <c r="AM3758" i="1"/>
  <c r="AM3766" i="1"/>
  <c r="AM3774" i="1"/>
  <c r="AM3782" i="1"/>
  <c r="AM3790" i="1"/>
  <c r="AM3798" i="1"/>
  <c r="AM3802" i="1"/>
  <c r="AM3" i="1"/>
  <c r="AM26" i="1"/>
  <c r="AM31" i="1"/>
  <c r="AM40" i="1"/>
  <c r="AM46" i="1"/>
  <c r="AM52" i="1"/>
  <c r="AM67" i="1"/>
  <c r="AM89" i="1"/>
  <c r="AM97" i="1"/>
  <c r="AM116" i="1"/>
  <c r="AM122" i="1"/>
  <c r="AM128" i="1"/>
  <c r="AM148" i="1"/>
  <c r="AM154" i="1"/>
  <c r="AM160" i="1"/>
  <c r="AM196" i="1"/>
  <c r="AM201" i="1"/>
  <c r="AM206" i="1"/>
  <c r="AM214" i="1"/>
  <c r="AM222" i="1"/>
  <c r="AM226" i="1"/>
  <c r="AM231" i="1"/>
  <c r="AM236" i="1"/>
  <c r="AM242" i="1"/>
  <c r="AM250" i="1"/>
  <c r="AM257" i="1"/>
  <c r="AM7" i="1"/>
  <c r="AM23" i="1"/>
  <c r="AM39" i="1"/>
  <c r="AM55" i="1"/>
  <c r="AM71" i="1"/>
  <c r="AM87" i="1"/>
  <c r="AM91" i="1"/>
  <c r="AM95" i="1"/>
  <c r="AM99" i="1"/>
  <c r="AM115" i="1"/>
  <c r="AM131" i="1"/>
  <c r="AM147" i="1"/>
  <c r="AM163" i="1"/>
  <c r="AM179" i="1"/>
  <c r="AM195" i="1"/>
  <c r="AM255" i="1"/>
  <c r="AM259" i="1"/>
  <c r="AM36" i="1"/>
  <c r="AM74" i="1"/>
  <c r="AM88" i="1"/>
  <c r="AM107" i="1"/>
  <c r="AM133" i="1"/>
  <c r="AM171" i="1"/>
  <c r="AM266" i="1"/>
  <c r="AM290" i="1"/>
  <c r="AM314" i="1"/>
  <c r="AM334" i="1"/>
  <c r="AM352" i="1"/>
  <c r="AM366" i="1"/>
  <c r="AM383" i="1"/>
  <c r="AM405" i="1"/>
  <c r="AM422" i="1"/>
  <c r="AM430" i="1"/>
  <c r="AM443" i="1"/>
  <c r="AM462" i="1"/>
  <c r="AM480" i="1"/>
  <c r="AM495" i="1"/>
  <c r="AM511" i="1"/>
  <c r="AM532" i="1"/>
  <c r="AM559" i="1"/>
  <c r="AM580" i="1"/>
  <c r="AM602" i="1"/>
  <c r="AM618" i="1"/>
  <c r="AM630" i="1"/>
  <c r="AM642" i="1"/>
  <c r="AM658" i="1"/>
  <c r="AM674" i="1"/>
  <c r="AM690" i="1"/>
  <c r="AM706" i="1"/>
  <c r="AM722" i="1"/>
  <c r="AM738" i="1"/>
  <c r="AM754" i="1"/>
  <c r="AM766" i="1"/>
  <c r="AM782" i="1"/>
  <c r="AM794" i="1"/>
  <c r="AM810" i="1"/>
  <c r="AM822" i="1"/>
  <c r="AM838" i="1"/>
  <c r="AM854" i="1"/>
  <c r="AM866" i="1"/>
  <c r="AM882" i="1"/>
  <c r="AM898" i="1"/>
  <c r="AM918" i="1"/>
  <c r="AM926" i="1"/>
  <c r="AM942" i="1"/>
  <c r="AM958" i="1"/>
  <c r="AM974" i="1"/>
  <c r="AM986" i="1"/>
  <c r="AM998" i="1"/>
  <c r="AM1014" i="1"/>
  <c r="AM1030" i="1"/>
  <c r="AM1046" i="1"/>
  <c r="AM1062" i="1"/>
  <c r="AM1082" i="1"/>
  <c r="AM1094" i="1"/>
  <c r="AM1110" i="1"/>
  <c r="AM1130" i="1"/>
  <c r="AM1146" i="1"/>
  <c r="AM1162" i="1"/>
  <c r="AM1178" i="1"/>
  <c r="AM1198" i="1"/>
  <c r="AM1214" i="1"/>
  <c r="AM1230" i="1"/>
  <c r="AM1246" i="1"/>
  <c r="AM1262" i="1"/>
  <c r="AM1278" i="1"/>
  <c r="AM1290" i="1"/>
  <c r="AM1306" i="1"/>
  <c r="AM1322" i="1"/>
  <c r="AM1338" i="1"/>
  <c r="AM1354" i="1"/>
  <c r="AM1370" i="1"/>
  <c r="AM1386" i="1"/>
  <c r="AM1406" i="1"/>
  <c r="AM1418" i="1"/>
  <c r="AM1434" i="1"/>
  <c r="AM1450" i="1"/>
  <c r="AM1470" i="1"/>
  <c r="AM1486" i="1"/>
  <c r="AM1502" i="1"/>
  <c r="AM1518" i="1"/>
  <c r="AM1534" i="1"/>
  <c r="AM1550" i="1"/>
  <c r="AM1562" i="1"/>
  <c r="AM1582" i="1"/>
  <c r="AM1594" i="1"/>
  <c r="AM1610" i="1"/>
  <c r="AM1626" i="1"/>
  <c r="AM1642" i="1"/>
  <c r="AM1658" i="1"/>
  <c r="AM1674" i="1"/>
  <c r="AM1694" i="1"/>
  <c r="AM1710" i="1"/>
  <c r="AM1722" i="1"/>
  <c r="AM1742" i="1"/>
  <c r="AM1758" i="1"/>
  <c r="AM1774" i="1"/>
  <c r="AM1790" i="1"/>
  <c r="AM1806" i="1"/>
  <c r="AM1822" i="1"/>
  <c r="AM1834" i="1"/>
  <c r="AM1846" i="1"/>
  <c r="AM1862" i="1"/>
  <c r="AM1878" i="1"/>
  <c r="AM1894" i="1"/>
  <c r="AM1914" i="1"/>
  <c r="AM1930" i="1"/>
  <c r="AM1946" i="1"/>
  <c r="AM1958" i="1"/>
  <c r="AM1974" i="1"/>
  <c r="AM1990" i="1"/>
  <c r="AM2010" i="1"/>
  <c r="AM2026" i="1"/>
  <c r="AM2042" i="1"/>
  <c r="AM2054" i="1"/>
  <c r="AM2070" i="1"/>
  <c r="AM2082" i="1"/>
  <c r="AM2094" i="1"/>
  <c r="AM2106" i="1"/>
  <c r="AM2118" i="1"/>
  <c r="AM2130" i="1"/>
  <c r="AM2142" i="1"/>
  <c r="AM2154" i="1"/>
  <c r="AM2166" i="1"/>
  <c r="AM2178" i="1"/>
  <c r="AM2194" i="1"/>
  <c r="AM2206" i="1"/>
  <c r="AM2218" i="1"/>
  <c r="AM2230" i="1"/>
  <c r="AM2242" i="1"/>
  <c r="AM2258" i="1"/>
  <c r="AM2274" i="1"/>
  <c r="AM2286" i="1"/>
  <c r="AM2298" i="1"/>
  <c r="AM2318" i="1"/>
  <c r="AM2330" i="1"/>
  <c r="AM2342" i="1"/>
  <c r="AM2354" i="1"/>
  <c r="AM2366" i="1"/>
  <c r="AM2378" i="1"/>
  <c r="AM2398" i="1"/>
  <c r="AM2410" i="1"/>
  <c r="AM2422" i="1"/>
  <c r="AM2434" i="1"/>
  <c r="AM2446" i="1"/>
  <c r="AM2458" i="1"/>
  <c r="AM2474" i="1"/>
  <c r="AM2490" i="1"/>
  <c r="AM2502" i="1"/>
  <c r="AM2514" i="1"/>
  <c r="AM2526" i="1"/>
  <c r="AM2542" i="1"/>
  <c r="AM2558" i="1"/>
  <c r="AM2574" i="1"/>
  <c r="AM2586" i="1"/>
  <c r="AM2598" i="1"/>
  <c r="AM2614" i="1"/>
  <c r="AM2630" i="1"/>
  <c r="AM2642" i="1"/>
  <c r="AM2654" i="1"/>
  <c r="AM2666" i="1"/>
  <c r="AM2678" i="1"/>
  <c r="AM2698" i="1"/>
  <c r="AM2710" i="1"/>
  <c r="AM2726" i="1"/>
  <c r="AM2742" i="1"/>
  <c r="AM2754" i="1"/>
  <c r="AM2770" i="1"/>
  <c r="AM2782" i="1"/>
  <c r="AM2794" i="1"/>
  <c r="AM2806" i="1"/>
  <c r="AM2822" i="1"/>
  <c r="AM2834" i="1"/>
  <c r="AM2850" i="1"/>
  <c r="AM2866" i="1"/>
  <c r="AM2878" i="1"/>
  <c r="AM2890" i="1"/>
  <c r="AM2902" i="1"/>
  <c r="AM2914" i="1"/>
  <c r="AM2926" i="1"/>
  <c r="AM2942" i="1"/>
  <c r="AM2962" i="1"/>
  <c r="AM2978" i="1"/>
  <c r="AM2994" i="1"/>
  <c r="AM3014" i="1"/>
  <c r="AM3038" i="1"/>
  <c r="AM3098" i="1"/>
  <c r="AM3266" i="1"/>
  <c r="AM6" i="1"/>
  <c r="AM4" i="1"/>
  <c r="AM19" i="1"/>
  <c r="AM42" i="1"/>
  <c r="AM47" i="1"/>
  <c r="AM56" i="1"/>
  <c r="AM62" i="1"/>
  <c r="AM68" i="1"/>
  <c r="AM83" i="1"/>
  <c r="AM92" i="1"/>
  <c r="AM110" i="1"/>
  <c r="AM117" i="1"/>
  <c r="AM123" i="1"/>
  <c r="AM142" i="1"/>
  <c r="AM149" i="1"/>
  <c r="AM155" i="1"/>
  <c r="AM180" i="1"/>
  <c r="AM186" i="1"/>
  <c r="AM190" i="1"/>
  <c r="AM198" i="1"/>
  <c r="AM202" i="1"/>
  <c r="AM208" i="1"/>
  <c r="AM216" i="1"/>
  <c r="AM223" i="1"/>
  <c r="AM227" i="1"/>
  <c r="AM232" i="1"/>
  <c r="AM237" i="1"/>
  <c r="AM244" i="1"/>
  <c r="AM252" i="1"/>
  <c r="AM24" i="1"/>
  <c r="AM51" i="1"/>
  <c r="AM79" i="1"/>
  <c r="AM139" i="1"/>
  <c r="AM165" i="1"/>
  <c r="AM262" i="1"/>
  <c r="AM284" i="1"/>
  <c r="AM309" i="1"/>
  <c r="AM330" i="1"/>
  <c r="AM347" i="1"/>
  <c r="AM371" i="1"/>
  <c r="AM388" i="1"/>
  <c r="AM400" i="1"/>
  <c r="AM418" i="1"/>
  <c r="AM426" i="1"/>
  <c r="AM448" i="1"/>
  <c r="AM466" i="1"/>
  <c r="AM484" i="1"/>
  <c r="AM506" i="1"/>
  <c r="AM516" i="1"/>
  <c r="AM538" i="1"/>
  <c r="AM554" i="1"/>
  <c r="AM575" i="1"/>
  <c r="AM594" i="1"/>
  <c r="AM610" i="1"/>
  <c r="AM622" i="1"/>
  <c r="AM638" i="1"/>
  <c r="AM654" i="1"/>
  <c r="AM670" i="1"/>
  <c r="AM686" i="1"/>
  <c r="AM702" i="1"/>
  <c r="AM718" i="1"/>
  <c r="AM734" i="1"/>
  <c r="AM750" i="1"/>
  <c r="AM770" i="1"/>
  <c r="AM786" i="1"/>
  <c r="AM798" i="1"/>
  <c r="AM806" i="1"/>
  <c r="AM826" i="1"/>
  <c r="AM842" i="1"/>
  <c r="AM858" i="1"/>
  <c r="AM870" i="1"/>
  <c r="AM886" i="1"/>
  <c r="AM902" i="1"/>
  <c r="AM914" i="1"/>
  <c r="AM934" i="1"/>
  <c r="AM946" i="1"/>
  <c r="AM962" i="1"/>
  <c r="AM978" i="1"/>
  <c r="AM994" i="1"/>
  <c r="AM1010" i="1"/>
  <c r="AM1026" i="1"/>
  <c r="AM1042" i="1"/>
  <c r="AM1058" i="1"/>
  <c r="AM1074" i="1"/>
  <c r="AM1098" i="1"/>
  <c r="AM1114" i="1"/>
  <c r="AM1134" i="1"/>
  <c r="AM1150" i="1"/>
  <c r="AM1166" i="1"/>
  <c r="AM1182" i="1"/>
  <c r="AM1194" i="1"/>
  <c r="AM1210" i="1"/>
  <c r="AM1226" i="1"/>
  <c r="AM1242" i="1"/>
  <c r="AM1258" i="1"/>
  <c r="AM1274" i="1"/>
  <c r="AM1294" i="1"/>
  <c r="AM1310" i="1"/>
  <c r="AM1326" i="1"/>
  <c r="AM1342" i="1"/>
  <c r="AM1358" i="1"/>
  <c r="AM1374" i="1"/>
  <c r="AM1390" i="1"/>
  <c r="AM1402" i="1"/>
  <c r="AM1422" i="1"/>
  <c r="AM1438" i="1"/>
  <c r="AM1454" i="1"/>
  <c r="AM1466" i="1"/>
  <c r="AM1482" i="1"/>
  <c r="AM1498" i="1"/>
  <c r="AM1514" i="1"/>
  <c r="AM1530" i="1"/>
  <c r="AM1542" i="1"/>
  <c r="AM1558" i="1"/>
  <c r="AM1570" i="1"/>
  <c r="AM1586" i="1"/>
  <c r="AM1602" i="1"/>
  <c r="AM1614" i="1"/>
  <c r="AM1630" i="1"/>
  <c r="AM1646" i="1"/>
  <c r="AM1662" i="1"/>
  <c r="AM1678" i="1"/>
  <c r="AM1690" i="1"/>
  <c r="AM1706" i="1"/>
  <c r="AM1726" i="1"/>
  <c r="AM1738" i="1"/>
  <c r="AM1754" i="1"/>
  <c r="AM1766" i="1"/>
  <c r="AM1782" i="1"/>
  <c r="AM1794" i="1"/>
  <c r="AM1810" i="1"/>
  <c r="AM1826" i="1"/>
  <c r="AM1842" i="1"/>
  <c r="AM1854" i="1"/>
  <c r="AM1870" i="1"/>
  <c r="AM1886" i="1"/>
  <c r="AM1898" i="1"/>
  <c r="AM1910" i="1"/>
  <c r="AM1926" i="1"/>
  <c r="AM1942" i="1"/>
  <c r="AM1962" i="1"/>
  <c r="AM1978" i="1"/>
  <c r="AM1994" i="1"/>
  <c r="AM2006" i="1"/>
  <c r="AM2022" i="1"/>
  <c r="AM2038" i="1"/>
  <c r="AM2066" i="1"/>
  <c r="AM2190" i="1"/>
  <c r="AM3110" i="1"/>
  <c r="AM8" i="1"/>
  <c r="AM14" i="1"/>
  <c r="AM20" i="1"/>
  <c r="AM35" i="1"/>
  <c r="AM58" i="1"/>
  <c r="AM63" i="1"/>
  <c r="AM72" i="1"/>
  <c r="AM78" i="1"/>
  <c r="AM84" i="1"/>
  <c r="AM93" i="1"/>
  <c r="AM100" i="1"/>
  <c r="AM106" i="1"/>
  <c r="AM112" i="1"/>
  <c r="AM132" i="1"/>
  <c r="AM138" i="1"/>
  <c r="AM144" i="1"/>
  <c r="AM164" i="1"/>
  <c r="AM170" i="1"/>
  <c r="AM174" i="1"/>
  <c r="AM181" i="1"/>
  <c r="AM187" i="1"/>
  <c r="AM192" i="1"/>
  <c r="AM260" i="1"/>
  <c r="AM265" i="1"/>
  <c r="AM270" i="1"/>
  <c r="AM276" i="1"/>
  <c r="AM282" i="1"/>
  <c r="AM288" i="1"/>
  <c r="AM295" i="1"/>
  <c r="AM302" i="1"/>
  <c r="AM308" i="1"/>
  <c r="AM313" i="1"/>
  <c r="AM317" i="1"/>
  <c r="AM323" i="1"/>
  <c r="AM328" i="1"/>
  <c r="AM333" i="1"/>
  <c r="AM340" i="1"/>
  <c r="AM346" i="1"/>
  <c r="AM351" i="1"/>
  <c r="AM357" i="1"/>
  <c r="AM361" i="1"/>
  <c r="AM365" i="1"/>
  <c r="AM370" i="1"/>
  <c r="AM374" i="1"/>
  <c r="AM378" i="1"/>
  <c r="AM382" i="1"/>
  <c r="AM387" i="1"/>
  <c r="AM391" i="1"/>
  <c r="AM395" i="1"/>
  <c r="AM399" i="1"/>
  <c r="AM404" i="1"/>
  <c r="AM408" i="1"/>
  <c r="AM412" i="1"/>
  <c r="AM416" i="1"/>
  <c r="AM421" i="1"/>
  <c r="AM425" i="1"/>
  <c r="AM429" i="1"/>
  <c r="AM434" i="1"/>
  <c r="AM438" i="1"/>
  <c r="AM442" i="1"/>
  <c r="AM447" i="1"/>
  <c r="AM451" i="1"/>
  <c r="AM456" i="1"/>
  <c r="AM460" i="1"/>
  <c r="AM465" i="1"/>
  <c r="AM470" i="1"/>
  <c r="AM474" i="1"/>
  <c r="AM479" i="1"/>
  <c r="AM483" i="1"/>
  <c r="AM488" i="1"/>
  <c r="AM494" i="1"/>
  <c r="AM499" i="1"/>
  <c r="AM504" i="1"/>
  <c r="AM510" i="1"/>
  <c r="AM515" i="1"/>
  <c r="AM520" i="1"/>
  <c r="AM526" i="1"/>
  <c r="AM531" i="1"/>
  <c r="AM536" i="1"/>
  <c r="AM542" i="1"/>
  <c r="AM547" i="1"/>
  <c r="AM552" i="1"/>
  <c r="AM558" i="1"/>
  <c r="AM563" i="1"/>
  <c r="AM568" i="1"/>
  <c r="AM574" i="1"/>
  <c r="AM579" i="1"/>
  <c r="AM584" i="1"/>
  <c r="AM589" i="1"/>
  <c r="AM593" i="1"/>
  <c r="AM597" i="1"/>
  <c r="AM601" i="1"/>
  <c r="AM605" i="1"/>
  <c r="AM609" i="1"/>
  <c r="AM613" i="1"/>
  <c r="AM617" i="1"/>
  <c r="AM621" i="1"/>
  <c r="AM625" i="1"/>
  <c r="AM629" i="1"/>
  <c r="AM633" i="1"/>
  <c r="AM637" i="1"/>
  <c r="AM641" i="1"/>
  <c r="AM645" i="1"/>
  <c r="AM649" i="1"/>
  <c r="AM653" i="1"/>
  <c r="AM657" i="1"/>
  <c r="AM661" i="1"/>
  <c r="AM665" i="1"/>
  <c r="AM669" i="1"/>
  <c r="AM673" i="1"/>
  <c r="AM677" i="1"/>
  <c r="AM681" i="1"/>
  <c r="AM685" i="1"/>
  <c r="AM689" i="1"/>
  <c r="AM693" i="1"/>
  <c r="AM697" i="1"/>
  <c r="AM701" i="1"/>
  <c r="AM705" i="1"/>
  <c r="AM709" i="1"/>
  <c r="AM713" i="1"/>
  <c r="AM717" i="1"/>
  <c r="AM721" i="1"/>
  <c r="AM725" i="1"/>
  <c r="AM729" i="1"/>
  <c r="AM733" i="1"/>
  <c r="AM737" i="1"/>
  <c r="AM741" i="1"/>
  <c r="AM745" i="1"/>
  <c r="AM749" i="1"/>
  <c r="AM753" i="1"/>
  <c r="AM757" i="1"/>
  <c r="AM761" i="1"/>
  <c r="AM765" i="1"/>
  <c r="AM769" i="1"/>
  <c r="AM773" i="1"/>
  <c r="AM777" i="1"/>
  <c r="AM781" i="1"/>
  <c r="AM785" i="1"/>
  <c r="AM789" i="1"/>
  <c r="AM793" i="1"/>
  <c r="AM797" i="1"/>
  <c r="AM801" i="1"/>
  <c r="AM805" i="1"/>
  <c r="AM809" i="1"/>
  <c r="AM813" i="1"/>
  <c r="AM817" i="1"/>
  <c r="AM821" i="1"/>
  <c r="AM825" i="1"/>
  <c r="AM829" i="1"/>
  <c r="AM833" i="1"/>
  <c r="AM837" i="1"/>
  <c r="AM841" i="1"/>
  <c r="AM845" i="1"/>
  <c r="AM849" i="1"/>
  <c r="AM853" i="1"/>
  <c r="AM857" i="1"/>
  <c r="AM861" i="1"/>
  <c r="AM865" i="1"/>
  <c r="AM869" i="1"/>
  <c r="AM873" i="1"/>
  <c r="AM877" i="1"/>
  <c r="AM881" i="1"/>
  <c r="AM885" i="1"/>
  <c r="AM889" i="1"/>
  <c r="AM893" i="1"/>
  <c r="AM897" i="1"/>
  <c r="AM901" i="1"/>
  <c r="AM905" i="1"/>
  <c r="AM909" i="1"/>
  <c r="AM913" i="1"/>
  <c r="AM917" i="1"/>
  <c r="AM921" i="1"/>
  <c r="AM925" i="1"/>
  <c r="AM929" i="1"/>
  <c r="AM933" i="1"/>
  <c r="AM937" i="1"/>
  <c r="AM941" i="1"/>
  <c r="AM945" i="1"/>
  <c r="AM949" i="1"/>
  <c r="AM953" i="1"/>
  <c r="AM957" i="1"/>
  <c r="AM961" i="1"/>
  <c r="AM965" i="1"/>
  <c r="AM969" i="1"/>
  <c r="AM973" i="1"/>
  <c r="AM977" i="1"/>
  <c r="AM981" i="1"/>
  <c r="AM985" i="1"/>
  <c r="AM989" i="1"/>
  <c r="AM993" i="1"/>
  <c r="AM997" i="1"/>
  <c r="AM1001" i="1"/>
  <c r="AM1005" i="1"/>
  <c r="AM1009" i="1"/>
  <c r="AM1013" i="1"/>
  <c r="AM1017" i="1"/>
  <c r="AM1021" i="1"/>
  <c r="AM1025" i="1"/>
  <c r="AM1029" i="1"/>
  <c r="AM1033" i="1"/>
  <c r="AM1037" i="1"/>
  <c r="AM1041" i="1"/>
  <c r="AM1045" i="1"/>
  <c r="AM1049" i="1"/>
  <c r="AM1053" i="1"/>
  <c r="AM1057" i="1"/>
  <c r="AM1061" i="1"/>
  <c r="AM1065" i="1"/>
  <c r="AM1069" i="1"/>
  <c r="AM1073" i="1"/>
  <c r="AM1077" i="1"/>
  <c r="AM1081" i="1"/>
  <c r="AM1085" i="1"/>
  <c r="AM1089" i="1"/>
  <c r="AM1093" i="1"/>
  <c r="AM1097" i="1"/>
  <c r="AM1101" i="1"/>
  <c r="AM1105" i="1"/>
  <c r="AM1109" i="1"/>
  <c r="AM1113" i="1"/>
  <c r="AM1117" i="1"/>
  <c r="AM1121" i="1"/>
  <c r="AM1125" i="1"/>
  <c r="AM1129" i="1"/>
  <c r="AM1133" i="1"/>
  <c r="AM1137" i="1"/>
  <c r="AM1141" i="1"/>
  <c r="AM1145" i="1"/>
  <c r="AM1149" i="1"/>
  <c r="AM1153" i="1"/>
  <c r="AM1157" i="1"/>
  <c r="AM1161" i="1"/>
  <c r="AM1165" i="1"/>
  <c r="AM1169" i="1"/>
  <c r="AM1173" i="1"/>
  <c r="AM1177" i="1"/>
  <c r="AM1181" i="1"/>
  <c r="AM1185" i="1"/>
  <c r="AM1189" i="1"/>
  <c r="AM1193" i="1"/>
  <c r="AM1197" i="1"/>
  <c r="AM1201" i="1"/>
  <c r="AM1205" i="1"/>
  <c r="AM1209" i="1"/>
  <c r="AM1213" i="1"/>
  <c r="AM1217" i="1"/>
  <c r="AM1221" i="1"/>
  <c r="AM1225" i="1"/>
  <c r="AM1229" i="1"/>
  <c r="AM1233" i="1"/>
  <c r="AM1237" i="1"/>
  <c r="AM1241" i="1"/>
  <c r="AM1245" i="1"/>
  <c r="AM1249" i="1"/>
  <c r="AM1253" i="1"/>
  <c r="AM1257" i="1"/>
  <c r="AM1261" i="1"/>
  <c r="AM1265" i="1"/>
  <c r="AM1269" i="1"/>
  <c r="AM1273" i="1"/>
  <c r="AM1277" i="1"/>
  <c r="AM1281" i="1"/>
  <c r="AM1285" i="1"/>
  <c r="AM1289" i="1"/>
  <c r="AM1293" i="1"/>
  <c r="AM1297" i="1"/>
  <c r="AM1301" i="1"/>
  <c r="AM1305" i="1"/>
  <c r="AM1309" i="1"/>
  <c r="AM1313" i="1"/>
  <c r="AM1317" i="1"/>
  <c r="AM1321" i="1"/>
  <c r="AM1325" i="1"/>
  <c r="AM1329" i="1"/>
  <c r="AM1333" i="1"/>
  <c r="AM1337" i="1"/>
  <c r="AM1341" i="1"/>
  <c r="AM1345" i="1"/>
  <c r="AM1349" i="1"/>
  <c r="AM1353" i="1"/>
  <c r="AM1357" i="1"/>
  <c r="AM1361" i="1"/>
  <c r="AM1365" i="1"/>
  <c r="AM1369" i="1"/>
  <c r="AM1373" i="1"/>
  <c r="AM1377" i="1"/>
  <c r="AM1381" i="1"/>
  <c r="AM1385" i="1"/>
  <c r="AM1389" i="1"/>
  <c r="AM1393" i="1"/>
  <c r="AM1397" i="1"/>
  <c r="AM1401" i="1"/>
  <c r="AM1405" i="1"/>
  <c r="AM1409" i="1"/>
  <c r="AM1413" i="1"/>
  <c r="AM1417" i="1"/>
  <c r="AM1421" i="1"/>
  <c r="AM1425" i="1"/>
  <c r="AM1429" i="1"/>
  <c r="AM1433" i="1"/>
  <c r="AM1437" i="1"/>
  <c r="AM1441" i="1"/>
  <c r="AM1445" i="1"/>
  <c r="AM1449" i="1"/>
  <c r="AM1453" i="1"/>
  <c r="AM1457" i="1"/>
  <c r="AM1461" i="1"/>
  <c r="AM1465" i="1"/>
  <c r="AM1469" i="1"/>
  <c r="AM1473" i="1"/>
  <c r="AM1477" i="1"/>
  <c r="AM1481" i="1"/>
  <c r="AM1485" i="1"/>
  <c r="AM1489" i="1"/>
  <c r="AM1493" i="1"/>
  <c r="AM1497" i="1"/>
  <c r="AM1501" i="1"/>
  <c r="AM1505" i="1"/>
  <c r="AM1509" i="1"/>
  <c r="AM1513" i="1"/>
  <c r="AM1517" i="1"/>
  <c r="AM1521" i="1"/>
  <c r="AM1525" i="1"/>
  <c r="AM1529" i="1"/>
  <c r="AM1533" i="1"/>
  <c r="AM1537" i="1"/>
  <c r="AM1541" i="1"/>
  <c r="AM1545" i="1"/>
  <c r="AM1549" i="1"/>
  <c r="AM1553" i="1"/>
  <c r="AM1557" i="1"/>
  <c r="AM1561" i="1"/>
  <c r="AM1565" i="1"/>
  <c r="AM1569" i="1"/>
  <c r="AM1573" i="1"/>
  <c r="AM1577" i="1"/>
  <c r="AM1581" i="1"/>
  <c r="AM1585" i="1"/>
  <c r="AM1589" i="1"/>
  <c r="AM1593" i="1"/>
  <c r="AM1597" i="1"/>
  <c r="AM1601" i="1"/>
  <c r="AM1605" i="1"/>
  <c r="AM1609" i="1"/>
  <c r="AM1613" i="1"/>
  <c r="AM1617" i="1"/>
  <c r="AM1621" i="1"/>
  <c r="AM1625" i="1"/>
  <c r="AM1629" i="1"/>
  <c r="AM1633" i="1"/>
  <c r="AM1637" i="1"/>
  <c r="AM1641" i="1"/>
  <c r="AM1645" i="1"/>
  <c r="AM1649" i="1"/>
  <c r="AM1653" i="1"/>
  <c r="AM1657" i="1"/>
  <c r="AM1661" i="1"/>
  <c r="AM1665" i="1"/>
  <c r="AM1669" i="1"/>
  <c r="AM1673" i="1"/>
  <c r="AM1677" i="1"/>
  <c r="AM1681" i="1"/>
  <c r="AM1685" i="1"/>
  <c r="AM1689" i="1"/>
  <c r="AM1693" i="1"/>
  <c r="AM1697" i="1"/>
  <c r="AM1701" i="1"/>
  <c r="AM1705" i="1"/>
  <c r="AM1709" i="1"/>
  <c r="AM1713" i="1"/>
  <c r="AM1717" i="1"/>
  <c r="AM1721" i="1"/>
  <c r="AM1725" i="1"/>
  <c r="AM1729" i="1"/>
  <c r="AM1733" i="1"/>
  <c r="AM1737" i="1"/>
  <c r="AM1741" i="1"/>
  <c r="AM1745" i="1"/>
  <c r="AM1749" i="1"/>
  <c r="AM1753" i="1"/>
  <c r="AM1757" i="1"/>
  <c r="AM1761" i="1"/>
  <c r="AM1765" i="1"/>
  <c r="AM1769" i="1"/>
  <c r="AM1773" i="1"/>
  <c r="AM1777" i="1"/>
  <c r="AM1781" i="1"/>
  <c r="AM1785" i="1"/>
  <c r="AM1789" i="1"/>
  <c r="AM1793" i="1"/>
  <c r="AM1797" i="1"/>
  <c r="AM1801" i="1"/>
  <c r="AM1805" i="1"/>
  <c r="AM1809" i="1"/>
  <c r="AM1813" i="1"/>
  <c r="AM1817" i="1"/>
  <c r="AM1821" i="1"/>
  <c r="AM1825" i="1"/>
  <c r="AM1829" i="1"/>
  <c r="AM1833" i="1"/>
  <c r="AM1837" i="1"/>
  <c r="AM1841" i="1"/>
  <c r="AM1845" i="1"/>
  <c r="AM1849" i="1"/>
  <c r="AM1853" i="1"/>
  <c r="AM1857" i="1"/>
  <c r="AM1861" i="1"/>
  <c r="AM1865" i="1"/>
  <c r="AM1869" i="1"/>
  <c r="AM1873" i="1"/>
  <c r="AM1877" i="1"/>
  <c r="AM1881" i="1"/>
  <c r="AM1885" i="1"/>
  <c r="AM1889" i="1"/>
  <c r="AM1893" i="1"/>
  <c r="AM1897" i="1"/>
  <c r="AM1901" i="1"/>
  <c r="AM1905" i="1"/>
  <c r="AM1909" i="1"/>
  <c r="AM1913" i="1"/>
  <c r="AM1917" i="1"/>
  <c r="AM1921" i="1"/>
  <c r="AM1925" i="1"/>
  <c r="AM1929" i="1"/>
  <c r="AM1933" i="1"/>
  <c r="AM1937" i="1"/>
  <c r="AM1941" i="1"/>
  <c r="AM1945" i="1"/>
  <c r="AM1949" i="1"/>
  <c r="AM1953" i="1"/>
  <c r="AM1957" i="1"/>
  <c r="AM1961" i="1"/>
  <c r="AM1965" i="1"/>
  <c r="AM1969" i="1"/>
  <c r="AM1973" i="1"/>
  <c r="AM1977" i="1"/>
  <c r="AM1981" i="1"/>
  <c r="AM1985" i="1"/>
  <c r="AM1989" i="1"/>
  <c r="AM1993" i="1"/>
  <c r="AM1997" i="1"/>
  <c r="AM2001" i="1"/>
  <c r="AM2005" i="1"/>
  <c r="AM2009" i="1"/>
  <c r="AM2013" i="1"/>
  <c r="AM2017" i="1"/>
  <c r="AM2021" i="1"/>
  <c r="AM2025" i="1"/>
  <c r="AM2029" i="1"/>
  <c r="AM2033" i="1"/>
  <c r="AM2037" i="1"/>
  <c r="AM2041" i="1"/>
  <c r="AM2045" i="1"/>
  <c r="AM2049" i="1"/>
  <c r="AM2053" i="1"/>
  <c r="AM2057" i="1"/>
  <c r="AM2061" i="1"/>
  <c r="AM2065" i="1"/>
  <c r="AM2069" i="1"/>
  <c r="AM2073" i="1"/>
  <c r="AM2077" i="1"/>
  <c r="AM2081" i="1"/>
  <c r="AM2085" i="1"/>
  <c r="AM2089" i="1"/>
  <c r="AM2093" i="1"/>
  <c r="AM2097" i="1"/>
  <c r="AM2101" i="1"/>
  <c r="AM2105" i="1"/>
  <c r="AM2109" i="1"/>
  <c r="AM2113" i="1"/>
  <c r="AM2117" i="1"/>
  <c r="AM2121" i="1"/>
  <c r="AM2125" i="1"/>
  <c r="AM2129" i="1"/>
  <c r="AM2133" i="1"/>
  <c r="AM2137" i="1"/>
  <c r="AM2141" i="1"/>
  <c r="AM2145" i="1"/>
  <c r="AM2149" i="1"/>
  <c r="AM2153" i="1"/>
  <c r="AM2157" i="1"/>
  <c r="AM2161" i="1"/>
  <c r="AM2165" i="1"/>
  <c r="AM2169" i="1"/>
  <c r="AM2173" i="1"/>
  <c r="AM2177" i="1"/>
  <c r="AM2181" i="1"/>
  <c r="AM2185" i="1"/>
  <c r="AM2189" i="1"/>
  <c r="AM2193" i="1"/>
  <c r="AM2197" i="1"/>
  <c r="AM2201" i="1"/>
  <c r="AM2205" i="1"/>
  <c r="AM2209" i="1"/>
  <c r="AM2213" i="1"/>
  <c r="AM2217" i="1"/>
  <c r="AM2221" i="1"/>
  <c r="AM2225" i="1"/>
  <c r="AM2229" i="1"/>
  <c r="AM2233" i="1"/>
  <c r="AM2237" i="1"/>
  <c r="AM2241" i="1"/>
  <c r="AM2245" i="1"/>
  <c r="AM2249" i="1"/>
  <c r="AM2253" i="1"/>
  <c r="AM2257" i="1"/>
  <c r="AM2261" i="1"/>
  <c r="AM2265" i="1"/>
  <c r="AM2269" i="1"/>
  <c r="AM2273" i="1"/>
  <c r="AM2277" i="1"/>
  <c r="AM2281" i="1"/>
  <c r="AM2285" i="1"/>
  <c r="AM2289" i="1"/>
  <c r="AM2293" i="1"/>
  <c r="AM2297" i="1"/>
  <c r="AM2301" i="1"/>
  <c r="AM2305" i="1"/>
  <c r="AM2309" i="1"/>
  <c r="AM2313" i="1"/>
  <c r="AM2317" i="1"/>
  <c r="AM2321" i="1"/>
  <c r="AM2325" i="1"/>
  <c r="AM109" i="1"/>
  <c r="AM125" i="1"/>
  <c r="AM141" i="1"/>
  <c r="AM157" i="1"/>
  <c r="AM2329" i="1"/>
  <c r="AM2333" i="1"/>
  <c r="AM2337" i="1"/>
  <c r="AM2341" i="1"/>
  <c r="AM2345" i="1"/>
  <c r="AM2349" i="1"/>
  <c r="AM2353" i="1"/>
  <c r="AM2357" i="1"/>
  <c r="AM2361" i="1"/>
  <c r="AM2365" i="1"/>
  <c r="AM2369" i="1"/>
  <c r="AM2373" i="1"/>
  <c r="AM2377" i="1"/>
  <c r="AM2381" i="1"/>
  <c r="AM2385" i="1"/>
  <c r="AM2389" i="1"/>
  <c r="AM2393" i="1"/>
  <c r="AM2397" i="1"/>
  <c r="AM2401" i="1"/>
  <c r="AM2405" i="1"/>
  <c r="AM2409" i="1"/>
  <c r="AM2413" i="1"/>
  <c r="AM2417" i="1"/>
  <c r="AM2421" i="1"/>
  <c r="AM2425" i="1"/>
  <c r="AM2429" i="1"/>
  <c r="AM2433" i="1"/>
  <c r="AM2437" i="1"/>
  <c r="AM2441" i="1"/>
  <c r="AM2445" i="1"/>
  <c r="AM2449" i="1"/>
  <c r="AM2453" i="1"/>
  <c r="AM2457" i="1"/>
  <c r="AM2461" i="1"/>
  <c r="AM2465" i="1"/>
  <c r="AM2469" i="1"/>
  <c r="AM2473" i="1"/>
  <c r="AM2477" i="1"/>
  <c r="AM2481" i="1"/>
  <c r="AM2485" i="1"/>
  <c r="AM2489" i="1"/>
  <c r="AM2493" i="1"/>
  <c r="AM2497" i="1"/>
  <c r="AM2501" i="1"/>
  <c r="AM2505" i="1"/>
  <c r="AM2509" i="1"/>
  <c r="AM2513" i="1"/>
  <c r="AM2517" i="1"/>
  <c r="AM2521" i="1"/>
  <c r="AM2525" i="1"/>
  <c r="AM2529" i="1"/>
  <c r="AM2533" i="1"/>
  <c r="AM2537" i="1"/>
  <c r="AM2541" i="1"/>
  <c r="AM2545" i="1"/>
  <c r="AM2549" i="1"/>
  <c r="AM2553" i="1"/>
  <c r="AM2557" i="1"/>
  <c r="AM2561" i="1"/>
  <c r="AM2565" i="1"/>
  <c r="AM2569" i="1"/>
  <c r="AM2573" i="1"/>
  <c r="AM2577" i="1"/>
  <c r="AM2581" i="1"/>
  <c r="AM2585" i="1"/>
  <c r="AM2589" i="1"/>
  <c r="AM2593" i="1"/>
  <c r="AM2597" i="1"/>
  <c r="AM2601" i="1"/>
  <c r="AM2605" i="1"/>
  <c r="AM2609" i="1"/>
  <c r="AM2613" i="1"/>
  <c r="AM2617" i="1"/>
  <c r="AM2621" i="1"/>
  <c r="AM2625" i="1"/>
  <c r="AM2629" i="1"/>
  <c r="AM2633" i="1"/>
  <c r="AM2637" i="1"/>
  <c r="AM2641" i="1"/>
  <c r="AM2645" i="1"/>
  <c r="AM2649" i="1"/>
  <c r="AM2653" i="1"/>
  <c r="AM2657" i="1"/>
  <c r="AM2661" i="1"/>
  <c r="AM2665" i="1"/>
  <c r="AM2669" i="1"/>
  <c r="AM2673" i="1"/>
  <c r="AM2677" i="1"/>
  <c r="AM2681" i="1"/>
  <c r="AM2685" i="1"/>
  <c r="AM2689" i="1"/>
  <c r="AM2693" i="1"/>
  <c r="AM2697" i="1"/>
  <c r="AM2701" i="1"/>
  <c r="AM2705" i="1"/>
  <c r="AM2709" i="1"/>
  <c r="AM2713" i="1"/>
  <c r="AM2717" i="1"/>
  <c r="AM2721" i="1"/>
  <c r="AM2725" i="1"/>
  <c r="AM2729" i="1"/>
  <c r="AM2733" i="1"/>
  <c r="AM2737" i="1"/>
  <c r="AM2741" i="1"/>
  <c r="AM2745" i="1"/>
  <c r="AM2749" i="1"/>
  <c r="AM2753" i="1"/>
  <c r="AM2757" i="1"/>
  <c r="AM2761" i="1"/>
  <c r="AM2765" i="1"/>
  <c r="AM2769" i="1"/>
  <c r="AM2773" i="1"/>
  <c r="AM2777" i="1"/>
  <c r="AM2781" i="1"/>
  <c r="AM2785" i="1"/>
  <c r="AM2789" i="1"/>
  <c r="AM2793" i="1"/>
  <c r="AM2797" i="1"/>
  <c r="AM2801" i="1"/>
  <c r="AM2805" i="1"/>
  <c r="AM2809" i="1"/>
  <c r="AM2813" i="1"/>
  <c r="AM2817" i="1"/>
  <c r="AM2821" i="1"/>
  <c r="AM2825" i="1"/>
  <c r="AM2829" i="1"/>
  <c r="AM2833" i="1"/>
  <c r="AM2837" i="1"/>
  <c r="AM2841" i="1"/>
  <c r="AM2845" i="1"/>
  <c r="AM2849" i="1"/>
  <c r="AM2853" i="1"/>
  <c r="AM2857" i="1"/>
  <c r="AM2861" i="1"/>
  <c r="AM2865" i="1"/>
  <c r="AM2869" i="1"/>
  <c r="AM2873" i="1"/>
  <c r="AM2877" i="1"/>
  <c r="AM2881" i="1"/>
  <c r="AM2885" i="1"/>
  <c r="AM2889" i="1"/>
  <c r="AM2893" i="1"/>
  <c r="AM2897" i="1"/>
  <c r="AM2901" i="1"/>
  <c r="AM2905" i="1"/>
  <c r="AM2909" i="1"/>
  <c r="AM2913" i="1"/>
  <c r="AM2917" i="1"/>
  <c r="AM2921" i="1"/>
  <c r="AM2925" i="1"/>
  <c r="AM2929" i="1"/>
  <c r="AM2933" i="1"/>
  <c r="AM2937" i="1"/>
  <c r="AM2941" i="1"/>
  <c r="AM2945" i="1"/>
  <c r="AM2949" i="1"/>
  <c r="AM2953" i="1"/>
  <c r="AM2957" i="1"/>
  <c r="AM2961" i="1"/>
  <c r="AM2965" i="1"/>
  <c r="AM2969" i="1"/>
  <c r="AM2973" i="1"/>
  <c r="AM2977" i="1"/>
  <c r="AM2981" i="1"/>
  <c r="AM2985" i="1"/>
  <c r="AM2989" i="1"/>
  <c r="AM2993" i="1"/>
  <c r="AM2997" i="1"/>
  <c r="AM3001" i="1"/>
  <c r="AM3005" i="1"/>
  <c r="AM3009" i="1"/>
  <c r="AM3013" i="1"/>
  <c r="AM3017" i="1"/>
  <c r="AM3021" i="1"/>
  <c r="AM3025" i="1"/>
  <c r="AM3029" i="1"/>
  <c r="AM3033" i="1"/>
  <c r="AM3037" i="1"/>
  <c r="AM3041" i="1"/>
  <c r="AM3045" i="1"/>
  <c r="AM3049" i="1"/>
  <c r="AM3053" i="1"/>
  <c r="AM3057" i="1"/>
  <c r="AM3061" i="1"/>
  <c r="AM3065" i="1"/>
  <c r="AM3069" i="1"/>
  <c r="AM3073" i="1"/>
  <c r="AM3077" i="1"/>
  <c r="AM3081" i="1"/>
  <c r="AM3085" i="1"/>
  <c r="AM3089" i="1"/>
  <c r="AM3093" i="1"/>
  <c r="AM3097" i="1"/>
  <c r="AM3101" i="1"/>
  <c r="AM3105" i="1"/>
  <c r="AM3109" i="1"/>
  <c r="AM3113" i="1"/>
  <c r="AM3117" i="1"/>
  <c r="AM3121" i="1"/>
  <c r="AM3125" i="1"/>
  <c r="AM3129" i="1"/>
  <c r="AM3133" i="1"/>
  <c r="AM3137" i="1"/>
  <c r="AM3141" i="1"/>
  <c r="AM3145" i="1"/>
  <c r="AM3149" i="1"/>
  <c r="AM3153" i="1"/>
  <c r="AM3157" i="1"/>
  <c r="AM3161" i="1"/>
  <c r="AM3165" i="1"/>
  <c r="AM3169" i="1"/>
  <c r="AM3173" i="1"/>
  <c r="AM3177" i="1"/>
  <c r="AM3181" i="1"/>
  <c r="AM3185" i="1"/>
  <c r="AM3189" i="1"/>
  <c r="AM3193" i="1"/>
  <c r="AM3197" i="1"/>
  <c r="AM3201" i="1"/>
  <c r="AM3205" i="1"/>
  <c r="AM3209" i="1"/>
  <c r="AM3213" i="1"/>
  <c r="AM3217" i="1"/>
  <c r="AM3221" i="1"/>
  <c r="AM3225" i="1"/>
  <c r="AM3229" i="1"/>
  <c r="AM3233" i="1"/>
  <c r="AM3237" i="1"/>
  <c r="AM3241" i="1"/>
  <c r="AM3245" i="1"/>
  <c r="AM3249" i="1"/>
  <c r="AM3253" i="1"/>
  <c r="AM3257" i="1"/>
  <c r="AM3261" i="1"/>
  <c r="AM3265" i="1"/>
  <c r="AM3269" i="1"/>
  <c r="AM3273" i="1"/>
  <c r="AM3277" i="1"/>
  <c r="AM3281" i="1"/>
  <c r="AM3285" i="1"/>
  <c r="AM3289" i="1"/>
  <c r="AM3293" i="1"/>
  <c r="AM3297" i="1"/>
  <c r="AM3301" i="1"/>
  <c r="AM3305" i="1"/>
  <c r="AM3309" i="1"/>
  <c r="AM3313" i="1"/>
  <c r="AM3317" i="1"/>
  <c r="AM3321" i="1"/>
  <c r="AM3325" i="1"/>
  <c r="AM3329" i="1"/>
  <c r="AM3333" i="1"/>
  <c r="AM3337" i="1"/>
  <c r="AM3341" i="1"/>
  <c r="AM3345" i="1"/>
  <c r="AM3349" i="1"/>
  <c r="AM3353" i="1"/>
  <c r="AM3357" i="1"/>
  <c r="AM3361" i="1"/>
  <c r="AM3365" i="1"/>
  <c r="AM3369" i="1"/>
  <c r="AM3373" i="1"/>
  <c r="AM3377" i="1"/>
  <c r="AM3381" i="1"/>
  <c r="AM3385" i="1"/>
  <c r="AM3389" i="1"/>
  <c r="AM3393" i="1"/>
  <c r="AM3397" i="1"/>
  <c r="AM3401" i="1"/>
  <c r="AM3405" i="1"/>
  <c r="AM3409" i="1"/>
  <c r="AM3413" i="1"/>
  <c r="AM3417" i="1"/>
  <c r="AM3421" i="1"/>
  <c r="AM3425" i="1"/>
  <c r="AM3429" i="1"/>
  <c r="AM3433" i="1"/>
  <c r="AM3437" i="1"/>
  <c r="AM3441" i="1"/>
  <c r="AM3445" i="1"/>
  <c r="AM3449" i="1"/>
  <c r="AM3453" i="1"/>
  <c r="AM3457" i="1"/>
  <c r="AM3461" i="1"/>
  <c r="AM3465" i="1"/>
  <c r="AM3469" i="1"/>
  <c r="AM3473" i="1"/>
  <c r="AM3477" i="1"/>
  <c r="AM3481" i="1"/>
  <c r="AM3485" i="1"/>
  <c r="AM3489" i="1"/>
  <c r="AM3493" i="1"/>
  <c r="AM3497" i="1"/>
  <c r="AM3501" i="1"/>
  <c r="AM3505" i="1"/>
  <c r="AM3509" i="1"/>
  <c r="AM3513" i="1"/>
  <c r="AM3517" i="1"/>
  <c r="AM3521" i="1"/>
  <c r="AM3525" i="1"/>
  <c r="AM3529" i="1"/>
  <c r="AM3533" i="1"/>
  <c r="AM3537" i="1"/>
  <c r="AM3541" i="1"/>
  <c r="AM3545" i="1"/>
  <c r="AM3549" i="1"/>
  <c r="AM3553" i="1"/>
  <c r="AM3557" i="1"/>
  <c r="AM3561" i="1"/>
  <c r="AM3565" i="1"/>
  <c r="AM3569" i="1"/>
  <c r="AM3573" i="1"/>
  <c r="AM3577" i="1"/>
  <c r="AM3581" i="1"/>
  <c r="AM3585" i="1"/>
  <c r="AM3589" i="1"/>
  <c r="AM3593" i="1"/>
  <c r="AM3597" i="1"/>
  <c r="AM3601" i="1"/>
  <c r="AM3605" i="1"/>
  <c r="AM3609" i="1"/>
  <c r="AM3613" i="1"/>
  <c r="AM3617" i="1"/>
  <c r="AM3621" i="1"/>
  <c r="AM3625" i="1"/>
  <c r="AM3629" i="1"/>
  <c r="AM3633" i="1"/>
  <c r="AM3637" i="1"/>
  <c r="AM3641" i="1"/>
  <c r="AM3645" i="1"/>
  <c r="AM3649" i="1"/>
  <c r="AM3653" i="1"/>
  <c r="AM3657" i="1"/>
  <c r="AM3661" i="1"/>
  <c r="AM3665" i="1"/>
  <c r="AM3669" i="1"/>
  <c r="AM3673" i="1"/>
  <c r="AM3677" i="1"/>
  <c r="AM3681" i="1"/>
  <c r="AM3685" i="1"/>
  <c r="AM3689" i="1"/>
  <c r="AM3693" i="1"/>
  <c r="AM3697" i="1"/>
  <c r="AM3701" i="1"/>
  <c r="AM3705" i="1"/>
  <c r="AM3709" i="1"/>
  <c r="AM3713" i="1"/>
  <c r="AM3717" i="1"/>
  <c r="AM3721" i="1"/>
  <c r="AM3725" i="1"/>
  <c r="AM3729" i="1"/>
  <c r="AM3733" i="1"/>
  <c r="AM3737" i="1"/>
  <c r="AM3741" i="1"/>
  <c r="AM3745" i="1"/>
  <c r="AM3749" i="1"/>
  <c r="AM3753" i="1"/>
  <c r="AM3757" i="1"/>
  <c r="AM3761" i="1"/>
  <c r="AM3765" i="1"/>
  <c r="AM3769" i="1"/>
  <c r="AM3773" i="1"/>
  <c r="AM3777" i="1"/>
  <c r="AM3781" i="1"/>
  <c r="AM3785" i="1"/>
  <c r="AM3789" i="1"/>
  <c r="AM3793" i="1"/>
  <c r="AM3797" i="1"/>
  <c r="AM3801" i="1"/>
  <c r="AM3805" i="1"/>
  <c r="AM5" i="1"/>
  <c r="AM9" i="1"/>
  <c r="AM17" i="1"/>
  <c r="AM21" i="1"/>
  <c r="AM25" i="1"/>
  <c r="AM33" i="1"/>
  <c r="AM37" i="1"/>
  <c r="AM41" i="1"/>
  <c r="AM49" i="1"/>
  <c r="AM53" i="1"/>
  <c r="AM57" i="1"/>
  <c r="AM65" i="1"/>
  <c r="AM69" i="1"/>
  <c r="AM73" i="1"/>
  <c r="AM81" i="1"/>
  <c r="AM85" i="1"/>
  <c r="AM105" i="1"/>
  <c r="AM113" i="1"/>
  <c r="AM121" i="1"/>
  <c r="AM129" i="1"/>
  <c r="AM137" i="1"/>
  <c r="AM145" i="1"/>
  <c r="AM153" i="1"/>
  <c r="AM161" i="1"/>
  <c r="AM169" i="1"/>
  <c r="AM177" i="1"/>
  <c r="AM185" i="1"/>
  <c r="AM193" i="1"/>
  <c r="AM197" i="1"/>
  <c r="AM209" i="1"/>
  <c r="AM217" i="1"/>
  <c r="AM221" i="1"/>
  <c r="AM229" i="1"/>
  <c r="AM241" i="1"/>
  <c r="AM245" i="1"/>
  <c r="AM249" i="1"/>
  <c r="AM253" i="1"/>
  <c r="AM261" i="1"/>
  <c r="AM273" i="1"/>
  <c r="AM277" i="1"/>
  <c r="AM281" i="1"/>
  <c r="AM289" i="1"/>
  <c r="AM293" i="1"/>
  <c r="AM297" i="1"/>
  <c r="AM301" i="1"/>
  <c r="AM305" i="1"/>
  <c r="AM321" i="1"/>
  <c r="AM329" i="1"/>
  <c r="AM337" i="1"/>
  <c r="AM341" i="1"/>
  <c r="AM345" i="1"/>
  <c r="AM349" i="1"/>
  <c r="AM353" i="1"/>
  <c r="AM369" i="1"/>
  <c r="AM385" i="1"/>
  <c r="AM401" i="1"/>
  <c r="AM417" i="1"/>
  <c r="AM433" i="1"/>
  <c r="AM445" i="1"/>
  <c r="AM453" i="1"/>
  <c r="AM461" i="1"/>
  <c r="AM469" i="1"/>
  <c r="AM477" i="1"/>
  <c r="AM485" i="1"/>
  <c r="AM489" i="1"/>
  <c r="AM493" i="1"/>
  <c r="AM497" i="1"/>
  <c r="AM501" i="1"/>
  <c r="AM505" i="1"/>
  <c r="AM509" i="1"/>
  <c r="AM513" i="1"/>
  <c r="AM517" i="1"/>
  <c r="AM521" i="1"/>
  <c r="AM525" i="1"/>
  <c r="AM529" i="1"/>
  <c r="AM533" i="1"/>
  <c r="AM537" i="1"/>
  <c r="AM541" i="1"/>
  <c r="AM545" i="1"/>
  <c r="AM549" i="1"/>
  <c r="AM553" i="1"/>
  <c r="AM557" i="1"/>
  <c r="AM561" i="1"/>
  <c r="AM565" i="1"/>
  <c r="AM569" i="1"/>
  <c r="AM573" i="1"/>
  <c r="AM577" i="1"/>
  <c r="AM581" i="1"/>
  <c r="AM585" i="1"/>
  <c r="AM61" i="1"/>
  <c r="AM213" i="1"/>
  <c r="AM45" i="1"/>
  <c r="AM11" i="1"/>
  <c r="AM32" i="1"/>
  <c r="AM43" i="1"/>
  <c r="AM64" i="1"/>
  <c r="AM75" i="1"/>
  <c r="AM108" i="1"/>
  <c r="AM118" i="1"/>
  <c r="AM140" i="1"/>
  <c r="AM172" i="1"/>
  <c r="AM188" i="1"/>
  <c r="AM199" i="1"/>
  <c r="AM210" i="1"/>
  <c r="AM224" i="1"/>
  <c r="AM233" i="1"/>
  <c r="AM246" i="1"/>
  <c r="AM258" i="1"/>
  <c r="AM268" i="1"/>
  <c r="AM279" i="1"/>
  <c r="AM292" i="1"/>
  <c r="AM304" i="1"/>
  <c r="AM315" i="1"/>
  <c r="AM325" i="1"/>
  <c r="AM336" i="1"/>
  <c r="AM348" i="1"/>
  <c r="AM354" i="1"/>
  <c r="AM359" i="1"/>
  <c r="AM363" i="1"/>
  <c r="AM372" i="1"/>
  <c r="AM380" i="1"/>
  <c r="AM389" i="1"/>
  <c r="AM397" i="1"/>
  <c r="AM406" i="1"/>
  <c r="AM414" i="1"/>
  <c r="AM423" i="1"/>
  <c r="AM431" i="1"/>
  <c r="AM440" i="1"/>
  <c r="AM449" i="1"/>
  <c r="AM454" i="1"/>
  <c r="AM463" i="1"/>
  <c r="AM472" i="1"/>
  <c r="AM481" i="1"/>
  <c r="AM491" i="1"/>
  <c r="AM502" i="1"/>
  <c r="AM512" i="1"/>
  <c r="AM523" i="1"/>
  <c r="AM534" i="1"/>
  <c r="AM544" i="1"/>
  <c r="AM555" i="1"/>
  <c r="AM571" i="1"/>
  <c r="AM582" i="1"/>
  <c r="AM591" i="1"/>
  <c r="AM599" i="1"/>
  <c r="AM607" i="1"/>
  <c r="AM615" i="1"/>
  <c r="AM623" i="1"/>
  <c r="AM631" i="1"/>
  <c r="AM639" i="1"/>
  <c r="AM647" i="1"/>
  <c r="AM655" i="1"/>
  <c r="AM663" i="1"/>
  <c r="AM671" i="1"/>
  <c r="AM679" i="1"/>
  <c r="AM687" i="1"/>
  <c r="AM699" i="1"/>
  <c r="AM707" i="1"/>
  <c r="AM715" i="1"/>
  <c r="AM727" i="1"/>
  <c r="AM735" i="1"/>
  <c r="AM743" i="1"/>
  <c r="AM751" i="1"/>
  <c r="AM759" i="1"/>
  <c r="AM767" i="1"/>
  <c r="AM775" i="1"/>
  <c r="AM783" i="1"/>
  <c r="AM791" i="1"/>
  <c r="AM799" i="1"/>
  <c r="AM807" i="1"/>
  <c r="AM815" i="1"/>
  <c r="AM823" i="1"/>
  <c r="AM831" i="1"/>
  <c r="AM839" i="1"/>
  <c r="AM851" i="1"/>
  <c r="AM859" i="1"/>
  <c r="AM867" i="1"/>
  <c r="AM875" i="1"/>
  <c r="AM883" i="1"/>
  <c r="AM891" i="1"/>
  <c r="AM899" i="1"/>
  <c r="AM907" i="1"/>
  <c r="AM915" i="1"/>
  <c r="AM923" i="1"/>
  <c r="AM931" i="1"/>
  <c r="AM939" i="1"/>
  <c r="AM947" i="1"/>
  <c r="AM955" i="1"/>
  <c r="AM963" i="1"/>
  <c r="AM971" i="1"/>
  <c r="AM983" i="1"/>
  <c r="AM991" i="1"/>
  <c r="AM999" i="1"/>
  <c r="AM1007" i="1"/>
  <c r="AM1015" i="1"/>
  <c r="AM1023" i="1"/>
  <c r="AM1031" i="1"/>
  <c r="AM1039" i="1"/>
  <c r="AM1047" i="1"/>
  <c r="AM1055" i="1"/>
  <c r="AM1063" i="1"/>
  <c r="AM1071" i="1"/>
  <c r="AM1079" i="1"/>
  <c r="AM1087" i="1"/>
  <c r="AM1095" i="1"/>
  <c r="AM1103" i="1"/>
  <c r="AM1107" i="1"/>
  <c r="AM1115" i="1"/>
  <c r="AM1123" i="1"/>
  <c r="AM1131" i="1"/>
  <c r="AM1139" i="1"/>
  <c r="AM1151" i="1"/>
  <c r="AM1159" i="1"/>
  <c r="AM1167" i="1"/>
  <c r="AM1175" i="1"/>
  <c r="AM1183" i="1"/>
  <c r="AM1191" i="1"/>
  <c r="AM1199" i="1"/>
  <c r="AM1211" i="1"/>
  <c r="AM1219" i="1"/>
  <c r="AM1227" i="1"/>
  <c r="AM1235" i="1"/>
  <c r="AM1243" i="1"/>
  <c r="AM1251" i="1"/>
  <c r="AM1259" i="1"/>
  <c r="AM1267" i="1"/>
  <c r="AM1275" i="1"/>
  <c r="AM1283" i="1"/>
  <c r="AM1291" i="1"/>
  <c r="AM1299" i="1"/>
  <c r="AM1307" i="1"/>
  <c r="AM1315" i="1"/>
  <c r="AM1323" i="1"/>
  <c r="AM1331" i="1"/>
  <c r="AM1339" i="1"/>
  <c r="AM1347" i="1"/>
  <c r="AM1355" i="1"/>
  <c r="AM1363" i="1"/>
  <c r="AM1371" i="1"/>
  <c r="AM1379" i="1"/>
  <c r="AM1387" i="1"/>
  <c r="AM1395" i="1"/>
  <c r="AM1403" i="1"/>
  <c r="AM1411" i="1"/>
  <c r="AM1419" i="1"/>
  <c r="AM1427" i="1"/>
  <c r="AM1435" i="1"/>
  <c r="AM1443" i="1"/>
  <c r="AM1451" i="1"/>
  <c r="AM1459" i="1"/>
  <c r="AM1467" i="1"/>
  <c r="AM1475" i="1"/>
  <c r="AM1487" i="1"/>
  <c r="AM1495" i="1"/>
  <c r="AM1503" i="1"/>
  <c r="AM1515" i="1"/>
  <c r="AM1531" i="1"/>
  <c r="AM1583" i="1"/>
  <c r="AM1591" i="1"/>
  <c r="AM1599" i="1"/>
  <c r="AM1607" i="1"/>
  <c r="AM1611" i="1"/>
  <c r="AM1619" i="1"/>
  <c r="AM1627" i="1"/>
  <c r="AM1635" i="1"/>
  <c r="AM1643" i="1"/>
  <c r="AM1651" i="1"/>
  <c r="AM1659" i="1"/>
  <c r="AM1667" i="1"/>
  <c r="AM1675" i="1"/>
  <c r="AM1683" i="1"/>
  <c r="AM1687" i="1"/>
  <c r="AM1695" i="1"/>
  <c r="AM1703" i="1"/>
  <c r="AM1711" i="1"/>
  <c r="AM1719" i="1"/>
  <c r="AM1727" i="1"/>
  <c r="AM1735" i="1"/>
  <c r="AM1743" i="1"/>
  <c r="AM1751" i="1"/>
  <c r="AM1759" i="1"/>
  <c r="AM1767" i="1"/>
  <c r="AM1775" i="1"/>
  <c r="AM1783" i="1"/>
  <c r="AM1791" i="1"/>
  <c r="AM1803" i="1"/>
  <c r="AM1811" i="1"/>
  <c r="AM1819" i="1"/>
  <c r="AM1827" i="1"/>
  <c r="AM1835" i="1"/>
  <c r="AM1843" i="1"/>
  <c r="AM1851" i="1"/>
  <c r="AM1859" i="1"/>
  <c r="AM1867" i="1"/>
  <c r="AM1875" i="1"/>
  <c r="AM1883" i="1"/>
  <c r="AM1891" i="1"/>
  <c r="AM1899" i="1"/>
  <c r="AM1907" i="1"/>
  <c r="AM1915" i="1"/>
  <c r="AM1923" i="1"/>
  <c r="AM1931" i="1"/>
  <c r="AM1939" i="1"/>
  <c r="AM1947" i="1"/>
  <c r="AM1955" i="1"/>
  <c r="AM1963" i="1"/>
  <c r="AM1971" i="1"/>
  <c r="AM1979" i="1"/>
  <c r="AM1987" i="1"/>
  <c r="AM1995" i="1"/>
  <c r="AM2003" i="1"/>
  <c r="AM2011" i="1"/>
  <c r="AM2019" i="1"/>
  <c r="AM2027" i="1"/>
  <c r="AM2035" i="1"/>
  <c r="AM2043" i="1"/>
  <c r="AM2051" i="1"/>
  <c r="AM2059" i="1"/>
  <c r="AM2067" i="1"/>
  <c r="AM2075" i="1"/>
  <c r="AM2083" i="1"/>
  <c r="AM2091" i="1"/>
  <c r="AM2099" i="1"/>
  <c r="AM2107" i="1"/>
  <c r="AM2119" i="1"/>
  <c r="AM2127" i="1"/>
  <c r="AM2135" i="1"/>
  <c r="AM2143" i="1"/>
  <c r="AM2155" i="1"/>
  <c r="AM2163" i="1"/>
  <c r="AM2171" i="1"/>
  <c r="AM2179" i="1"/>
  <c r="AM2187" i="1"/>
  <c r="AM2195" i="1"/>
  <c r="AM2203" i="1"/>
  <c r="AM2211" i="1"/>
  <c r="AM2219" i="1"/>
  <c r="AM2231" i="1"/>
  <c r="AM2239" i="1"/>
  <c r="AM2247" i="1"/>
  <c r="AM2255" i="1"/>
  <c r="AM2267" i="1"/>
  <c r="AM2275" i="1"/>
  <c r="AM2283" i="1"/>
  <c r="AM2299" i="1"/>
  <c r="AM2303" i="1"/>
  <c r="AM2311" i="1"/>
  <c r="AM2319" i="1"/>
  <c r="AM2327" i="1"/>
  <c r="AM2335" i="1"/>
  <c r="AM2343" i="1"/>
  <c r="AM2351" i="1"/>
  <c r="AM2359" i="1"/>
  <c r="AM2367" i="1"/>
  <c r="AM2375" i="1"/>
  <c r="AM2383" i="1"/>
  <c r="AM2391" i="1"/>
  <c r="AM2399" i="1"/>
  <c r="AM2407" i="1"/>
  <c r="AM2415" i="1"/>
  <c r="AM2423" i="1"/>
  <c r="AM2431" i="1"/>
  <c r="AM2443" i="1"/>
  <c r="AM2451" i="1"/>
  <c r="AM2459" i="1"/>
  <c r="AM2471" i="1"/>
  <c r="AM2479" i="1"/>
  <c r="AM2487" i="1"/>
  <c r="AM2495" i="1"/>
  <c r="AM2503" i="1"/>
  <c r="AM2515" i="1"/>
  <c r="AM2523" i="1"/>
  <c r="AM2531" i="1"/>
  <c r="AM2543" i="1"/>
  <c r="AM2551" i="1"/>
  <c r="AM2559" i="1"/>
  <c r="AM2567" i="1"/>
  <c r="AM2575" i="1"/>
  <c r="AM2583" i="1"/>
  <c r="AM2591" i="1"/>
  <c r="AM2599" i="1"/>
  <c r="AM2607" i="1"/>
  <c r="AM2615" i="1"/>
  <c r="AM2623" i="1"/>
  <c r="AM2631" i="1"/>
  <c r="AM2639" i="1"/>
  <c r="AM2647" i="1"/>
  <c r="AM2659" i="1"/>
  <c r="AM2667" i="1"/>
  <c r="AM2675" i="1"/>
  <c r="AM2683" i="1"/>
  <c r="AM2691" i="1"/>
  <c r="AM2699" i="1"/>
  <c r="AM2707" i="1"/>
  <c r="AM2715" i="1"/>
  <c r="AM2723" i="1"/>
  <c r="AM2731" i="1"/>
  <c r="AM2739" i="1"/>
  <c r="AM2747" i="1"/>
  <c r="AM2755" i="1"/>
  <c r="AM2763" i="1"/>
  <c r="AM2771" i="1"/>
  <c r="AM2779" i="1"/>
  <c r="AM2787" i="1"/>
  <c r="AM2795" i="1"/>
  <c r="AM2803" i="1"/>
  <c r="AM2811" i="1"/>
  <c r="AM2819" i="1"/>
  <c r="AM2827" i="1"/>
  <c r="AM2835" i="1"/>
  <c r="AM2847" i="1"/>
  <c r="AM2855" i="1"/>
  <c r="AM2863" i="1"/>
  <c r="AM2871" i="1"/>
  <c r="AM2879" i="1"/>
  <c r="AM2887" i="1"/>
  <c r="AM2895" i="1"/>
  <c r="AM2903" i="1"/>
  <c r="AM2911" i="1"/>
  <c r="AM2919" i="1"/>
  <c r="AM2927" i="1"/>
  <c r="AM2935" i="1"/>
  <c r="AM2943" i="1"/>
  <c r="AM2951" i="1"/>
  <c r="AM2959" i="1"/>
  <c r="AM2967" i="1"/>
  <c r="AM2975" i="1"/>
  <c r="AM2983" i="1"/>
  <c r="AM2995" i="1"/>
  <c r="AM3003" i="1"/>
  <c r="AM3011" i="1"/>
  <c r="AM3023" i="1"/>
  <c r="AM3031" i="1"/>
  <c r="AM3039" i="1"/>
  <c r="AM3047" i="1"/>
  <c r="AM3055" i="1"/>
  <c r="AM3063" i="1"/>
  <c r="AM3071" i="1"/>
  <c r="AM3079" i="1"/>
  <c r="AM3087" i="1"/>
  <c r="AM3095" i="1"/>
  <c r="AM3103" i="1"/>
  <c r="AM3111" i="1"/>
  <c r="AM3119" i="1"/>
  <c r="AM3127" i="1"/>
  <c r="AM3135" i="1"/>
  <c r="AM3147" i="1"/>
  <c r="AM3155" i="1"/>
  <c r="AM3163" i="1"/>
  <c r="AM3171" i="1"/>
  <c r="AM3179" i="1"/>
  <c r="AM3187" i="1"/>
  <c r="AM3195" i="1"/>
  <c r="AM3203" i="1"/>
  <c r="AM3211" i="1"/>
  <c r="AM3219" i="1"/>
  <c r="AM3227" i="1"/>
  <c r="AM3235" i="1"/>
  <c r="AM3243" i="1"/>
  <c r="AM3251" i="1"/>
  <c r="AM3259" i="1"/>
  <c r="AM3267" i="1"/>
  <c r="AM3275" i="1"/>
  <c r="AM3283" i="1"/>
  <c r="AM3291" i="1"/>
  <c r="AM3299" i="1"/>
  <c r="AM3307" i="1"/>
  <c r="AM3315" i="1"/>
  <c r="AM3323" i="1"/>
  <c r="AM3331" i="1"/>
  <c r="AM3339" i="1"/>
  <c r="AM3347" i="1"/>
  <c r="AM3355" i="1"/>
  <c r="AM3363" i="1"/>
  <c r="AM3371" i="1"/>
  <c r="AM3379" i="1"/>
  <c r="AM3387" i="1"/>
  <c r="AM3395" i="1"/>
  <c r="AM3403" i="1"/>
  <c r="AM3411" i="1"/>
  <c r="AM3419" i="1"/>
  <c r="AM3427" i="1"/>
  <c r="AM3435" i="1"/>
  <c r="AM3447" i="1"/>
  <c r="AM3455" i="1"/>
  <c r="AM3463" i="1"/>
  <c r="AM3471" i="1"/>
  <c r="AM3479" i="1"/>
  <c r="AM3487" i="1"/>
  <c r="AM3495" i="1"/>
  <c r="AM3503" i="1"/>
  <c r="AM3511" i="1"/>
  <c r="AM3523" i="1"/>
  <c r="AM3531" i="1"/>
  <c r="AM3539" i="1"/>
  <c r="AM3547" i="1"/>
  <c r="AM3555" i="1"/>
  <c r="AM3563" i="1"/>
  <c r="AM3571" i="1"/>
  <c r="AM3575" i="1"/>
  <c r="AM3579" i="1"/>
  <c r="AM3587" i="1"/>
  <c r="AM3591" i="1"/>
  <c r="AM3595" i="1"/>
  <c r="AM3599" i="1"/>
  <c r="AM3603" i="1"/>
  <c r="AM3607" i="1"/>
  <c r="AM3611" i="1"/>
  <c r="AM3615" i="1"/>
  <c r="AM3623" i="1"/>
  <c r="AM3627" i="1"/>
  <c r="AM3631" i="1"/>
  <c r="AM3635" i="1"/>
  <c r="AM3639" i="1"/>
  <c r="AM3643" i="1"/>
  <c r="AM3647" i="1"/>
  <c r="AM3651" i="1"/>
  <c r="AM3655" i="1"/>
  <c r="AM3659" i="1"/>
  <c r="AM3663" i="1"/>
  <c r="AM3667" i="1"/>
  <c r="AM3671" i="1"/>
  <c r="AM3675" i="1"/>
  <c r="AM3679" i="1"/>
  <c r="AM3683" i="1"/>
  <c r="AM3687" i="1"/>
  <c r="AM3691" i="1"/>
  <c r="AM3695" i="1"/>
  <c r="AM3699" i="1"/>
  <c r="AM3703" i="1"/>
  <c r="AM3707" i="1"/>
  <c r="AM3711" i="1"/>
  <c r="AM3715" i="1"/>
  <c r="AM3719" i="1"/>
  <c r="AM3723" i="1"/>
  <c r="AM3727" i="1"/>
  <c r="AM3731" i="1"/>
  <c r="AM3735" i="1"/>
  <c r="AM3739" i="1"/>
  <c r="AM3743" i="1"/>
  <c r="AM3747" i="1"/>
  <c r="AM3751" i="1"/>
  <c r="AM3755" i="1"/>
  <c r="AM3759" i="1"/>
  <c r="AM3763" i="1"/>
  <c r="AM3767" i="1"/>
  <c r="AM3771" i="1"/>
  <c r="AM3775" i="1"/>
  <c r="AM3779" i="1"/>
  <c r="AM3783" i="1"/>
  <c r="AM3787" i="1"/>
  <c r="AM3791" i="1"/>
  <c r="AM3795" i="1"/>
  <c r="AM3799" i="1"/>
  <c r="AM3803" i="1"/>
  <c r="AM111" i="1"/>
  <c r="AM127" i="1"/>
  <c r="AM175" i="1"/>
  <c r="AM183" i="1"/>
  <c r="AM207" i="1"/>
  <c r="AM215" i="1"/>
  <c r="AM243" i="1"/>
  <c r="AM251" i="1"/>
  <c r="AM267" i="1"/>
  <c r="AM283" i="1"/>
  <c r="AM291" i="1"/>
  <c r="AM299" i="1"/>
  <c r="AM307" i="1"/>
  <c r="AM311" i="1"/>
  <c r="AM327" i="1"/>
  <c r="AM339" i="1"/>
  <c r="AM355" i="1"/>
  <c r="AM29" i="1"/>
  <c r="AM135" i="1"/>
  <c r="AM191" i="1"/>
  <c r="AM239" i="1"/>
  <c r="AM16" i="1"/>
  <c r="AM27" i="1"/>
  <c r="AM48" i="1"/>
  <c r="AM59" i="1"/>
  <c r="AM80" i="1"/>
  <c r="AM102" i="1"/>
  <c r="AM124" i="1"/>
  <c r="AM134" i="1"/>
  <c r="AM150" i="1"/>
  <c r="AM156" i="1"/>
  <c r="AM166" i="1"/>
  <c r="AM178" i="1"/>
  <c r="AM182" i="1"/>
  <c r="AM194" i="1"/>
  <c r="AM204" i="1"/>
  <c r="AM218" i="1"/>
  <c r="AM228" i="1"/>
  <c r="AM238" i="1"/>
  <c r="AM254" i="1"/>
  <c r="AM263" i="1"/>
  <c r="AM274" i="1"/>
  <c r="AM285" i="1"/>
  <c r="AM298" i="1"/>
  <c r="AM310" i="1"/>
  <c r="AM320" i="1"/>
  <c r="AM331" i="1"/>
  <c r="AM343" i="1"/>
  <c r="AM376" i="1"/>
  <c r="AM384" i="1"/>
  <c r="AM393" i="1"/>
  <c r="AM402" i="1"/>
  <c r="AM410" i="1"/>
  <c r="AM419" i="1"/>
  <c r="AM427" i="1"/>
  <c r="AM436" i="1"/>
  <c r="AM444" i="1"/>
  <c r="AM458" i="1"/>
  <c r="AM467" i="1"/>
  <c r="AM476" i="1"/>
  <c r="AM486" i="1"/>
  <c r="AM496" i="1"/>
  <c r="AM507" i="1"/>
  <c r="AM518" i="1"/>
  <c r="AM528" i="1"/>
  <c r="AM539" i="1"/>
  <c r="AM550" i="1"/>
  <c r="AM560" i="1"/>
  <c r="AM566" i="1"/>
  <c r="AM576" i="1"/>
  <c r="AM587" i="1"/>
  <c r="AM595" i="1"/>
  <c r="AM603" i="1"/>
  <c r="AM611" i="1"/>
  <c r="AM619" i="1"/>
  <c r="AM627" i="1"/>
  <c r="AM635" i="1"/>
  <c r="AM643" i="1"/>
  <c r="AM651" i="1"/>
  <c r="AM659" i="1"/>
  <c r="AM667" i="1"/>
  <c r="AM675" i="1"/>
  <c r="AM683" i="1"/>
  <c r="AM691" i="1"/>
  <c r="AM695" i="1"/>
  <c r="AM703" i="1"/>
  <c r="AM711" i="1"/>
  <c r="AM719" i="1"/>
  <c r="AM723" i="1"/>
  <c r="AM731" i="1"/>
  <c r="AM739" i="1"/>
  <c r="AM747" i="1"/>
  <c r="AM755" i="1"/>
  <c r="AM763" i="1"/>
  <c r="AM771" i="1"/>
  <c r="AM779" i="1"/>
  <c r="AM787" i="1"/>
  <c r="AM795" i="1"/>
  <c r="AM803" i="1"/>
  <c r="AM811" i="1"/>
  <c r="AM819" i="1"/>
  <c r="AM827" i="1"/>
  <c r="AM835" i="1"/>
  <c r="AM843" i="1"/>
  <c r="AM847" i="1"/>
  <c r="AM855" i="1"/>
  <c r="AM863" i="1"/>
  <c r="AM871" i="1"/>
  <c r="AM879" i="1"/>
  <c r="AM887" i="1"/>
  <c r="AM895" i="1"/>
  <c r="AM903" i="1"/>
  <c r="AM911" i="1"/>
  <c r="AM919" i="1"/>
  <c r="AM927" i="1"/>
  <c r="AM935" i="1"/>
  <c r="AM943" i="1"/>
  <c r="AM951" i="1"/>
  <c r="AM959" i="1"/>
  <c r="AM967" i="1"/>
  <c r="AM975" i="1"/>
  <c r="AM979" i="1"/>
  <c r="AM987" i="1"/>
  <c r="AM995" i="1"/>
  <c r="AM1003" i="1"/>
  <c r="AM1011" i="1"/>
  <c r="AM1019" i="1"/>
  <c r="AM1027" i="1"/>
  <c r="AM1035" i="1"/>
  <c r="AM1043" i="1"/>
  <c r="AM1051" i="1"/>
  <c r="AM1059" i="1"/>
  <c r="AM1067" i="1"/>
  <c r="AM1075" i="1"/>
  <c r="AM1083" i="1"/>
  <c r="AM1091" i="1"/>
  <c r="AM1099" i="1"/>
  <c r="AM1111" i="1"/>
  <c r="AM1119" i="1"/>
  <c r="AM1127" i="1"/>
  <c r="AM1135" i="1"/>
  <c r="AM1143" i="1"/>
  <c r="AM1147" i="1"/>
  <c r="AM1155" i="1"/>
  <c r="AM1163" i="1"/>
  <c r="AM1171" i="1"/>
  <c r="AM1179" i="1"/>
  <c r="AM1187" i="1"/>
  <c r="AM1195" i="1"/>
  <c r="AM1203" i="1"/>
  <c r="AM1207" i="1"/>
  <c r="AM1215" i="1"/>
  <c r="AM1223" i="1"/>
  <c r="AM1231" i="1"/>
  <c r="AM1239" i="1"/>
  <c r="AM1247" i="1"/>
  <c r="AM1255" i="1"/>
  <c r="AM1263" i="1"/>
  <c r="AM1271" i="1"/>
  <c r="AM1279" i="1"/>
  <c r="AM1287" i="1"/>
  <c r="AM1295" i="1"/>
  <c r="AM1303" i="1"/>
  <c r="AM1311" i="1"/>
  <c r="AM1319" i="1"/>
  <c r="AM1327" i="1"/>
  <c r="AM1335" i="1"/>
  <c r="AM1343" i="1"/>
  <c r="AM1351" i="1"/>
  <c r="AM1359" i="1"/>
  <c r="AM1367" i="1"/>
  <c r="AM1375" i="1"/>
  <c r="AM1383" i="1"/>
  <c r="AM1391" i="1"/>
  <c r="AM1399" i="1"/>
  <c r="AM1407" i="1"/>
  <c r="AM1415" i="1"/>
  <c r="AM1423" i="1"/>
  <c r="AM1431" i="1"/>
  <c r="AM1439" i="1"/>
  <c r="AM1447" i="1"/>
  <c r="AM1455" i="1"/>
  <c r="AM1463" i="1"/>
  <c r="AM1471" i="1"/>
  <c r="AM1479" i="1"/>
  <c r="AM1483" i="1"/>
  <c r="AM1491" i="1"/>
  <c r="AM1499" i="1"/>
  <c r="AM1507" i="1"/>
  <c r="AM1511" i="1"/>
  <c r="AM1519" i="1"/>
  <c r="AM1523" i="1"/>
  <c r="AM1527" i="1"/>
  <c r="AM1535" i="1"/>
  <c r="AM1539" i="1"/>
  <c r="AM1543" i="1"/>
  <c r="AM1547" i="1"/>
  <c r="AM1551" i="1"/>
  <c r="AM1555" i="1"/>
  <c r="AM1559" i="1"/>
  <c r="AM1563" i="1"/>
  <c r="AM1567" i="1"/>
  <c r="AM1571" i="1"/>
  <c r="AM1575" i="1"/>
  <c r="AM1579" i="1"/>
  <c r="AM1587" i="1"/>
  <c r="AM1595" i="1"/>
  <c r="AM1603" i="1"/>
  <c r="AM1615" i="1"/>
  <c r="AM1623" i="1"/>
  <c r="AM1631" i="1"/>
  <c r="AM1639" i="1"/>
  <c r="AM1647" i="1"/>
  <c r="AM1655" i="1"/>
  <c r="AM1663" i="1"/>
  <c r="AM1671" i="1"/>
  <c r="AM1679" i="1"/>
  <c r="AM1691" i="1"/>
  <c r="AM1699" i="1"/>
  <c r="AM1707" i="1"/>
  <c r="AM1715" i="1"/>
  <c r="AM1723" i="1"/>
  <c r="AM1731" i="1"/>
  <c r="AM1739" i="1"/>
  <c r="AM1747" i="1"/>
  <c r="AM1755" i="1"/>
  <c r="AM1763" i="1"/>
  <c r="AM1771" i="1"/>
  <c r="AM1779" i="1"/>
  <c r="AM1787" i="1"/>
  <c r="AM1795" i="1"/>
  <c r="AM1799" i="1"/>
  <c r="AM1807" i="1"/>
  <c r="AM1815" i="1"/>
  <c r="AM1823" i="1"/>
  <c r="AM1831" i="1"/>
  <c r="AM1839" i="1"/>
  <c r="AM1847" i="1"/>
  <c r="AM1855" i="1"/>
  <c r="AM1863" i="1"/>
  <c r="AM1871" i="1"/>
  <c r="AM1879" i="1"/>
  <c r="AM1887" i="1"/>
  <c r="AM1895" i="1"/>
  <c r="AM1903" i="1"/>
  <c r="AM1911" i="1"/>
  <c r="AM1919" i="1"/>
  <c r="AM1927" i="1"/>
  <c r="AM1935" i="1"/>
  <c r="AM1943" i="1"/>
  <c r="AM1951" i="1"/>
  <c r="AM1959" i="1"/>
  <c r="AM1967" i="1"/>
  <c r="AM1975" i="1"/>
  <c r="AM1983" i="1"/>
  <c r="AM1991" i="1"/>
  <c r="AM1999" i="1"/>
  <c r="AM2007" i="1"/>
  <c r="AM2015" i="1"/>
  <c r="AM2023" i="1"/>
  <c r="AM2031" i="1"/>
  <c r="AM2039" i="1"/>
  <c r="AM2047" i="1"/>
  <c r="AM2055" i="1"/>
  <c r="AM2063" i="1"/>
  <c r="AM2071" i="1"/>
  <c r="AM2079" i="1"/>
  <c r="AM2087" i="1"/>
  <c r="AM2095" i="1"/>
  <c r="AM2103" i="1"/>
  <c r="AM2111" i="1"/>
  <c r="AM2115" i="1"/>
  <c r="AM2123" i="1"/>
  <c r="AM2131" i="1"/>
  <c r="AM2139" i="1"/>
  <c r="AM2147" i="1"/>
  <c r="AM2151" i="1"/>
  <c r="AM2159" i="1"/>
  <c r="AM2167" i="1"/>
  <c r="AM2175" i="1"/>
  <c r="AM2183" i="1"/>
  <c r="AM2191" i="1"/>
  <c r="AM2199" i="1"/>
  <c r="AM2207" i="1"/>
  <c r="AM2215" i="1"/>
  <c r="AM2223" i="1"/>
  <c r="AM2227" i="1"/>
  <c r="AM2235" i="1"/>
  <c r="AM2243" i="1"/>
  <c r="AM2251" i="1"/>
  <c r="AM2259" i="1"/>
  <c r="AM2263" i="1"/>
  <c r="AM2271" i="1"/>
  <c r="AM2279" i="1"/>
  <c r="AM2287" i="1"/>
  <c r="AM2291" i="1"/>
  <c r="AM2295" i="1"/>
  <c r="AM2307" i="1"/>
  <c r="AM2315" i="1"/>
  <c r="AM2323" i="1"/>
  <c r="AM2331" i="1"/>
  <c r="AM2339" i="1"/>
  <c r="AM2347" i="1"/>
  <c r="AM2355" i="1"/>
  <c r="AM2363" i="1"/>
  <c r="AM2371" i="1"/>
  <c r="AM2379" i="1"/>
  <c r="AM2387" i="1"/>
  <c r="AM2395" i="1"/>
  <c r="AM2403" i="1"/>
  <c r="AM2411" i="1"/>
  <c r="AM2419" i="1"/>
  <c r="AM2427" i="1"/>
  <c r="AM2435" i="1"/>
  <c r="AM2439" i="1"/>
  <c r="AM2447" i="1"/>
  <c r="AM2455" i="1"/>
  <c r="AM2463" i="1"/>
  <c r="AM2467" i="1"/>
  <c r="AM2475" i="1"/>
  <c r="AM2483" i="1"/>
  <c r="AM2491" i="1"/>
  <c r="AM2499" i="1"/>
  <c r="AM2507" i="1"/>
  <c r="AM2511" i="1"/>
  <c r="AM2519" i="1"/>
  <c r="AM2527" i="1"/>
  <c r="AM2535" i="1"/>
  <c r="AM2539" i="1"/>
  <c r="AM2547" i="1"/>
  <c r="AM2555" i="1"/>
  <c r="AM2563" i="1"/>
  <c r="AM2571" i="1"/>
  <c r="AM2579" i="1"/>
  <c r="AM2587" i="1"/>
  <c r="AM2595" i="1"/>
  <c r="AM2603" i="1"/>
  <c r="AM2611" i="1"/>
  <c r="AM2619" i="1"/>
  <c r="AM2627" i="1"/>
  <c r="AM2635" i="1"/>
  <c r="AM2643" i="1"/>
  <c r="AM2651" i="1"/>
  <c r="AM2655" i="1"/>
  <c r="AM2663" i="1"/>
  <c r="AM2671" i="1"/>
  <c r="AM2679" i="1"/>
  <c r="AM2687" i="1"/>
  <c r="AM2695" i="1"/>
  <c r="AM2703" i="1"/>
  <c r="AM2711" i="1"/>
  <c r="AM2719" i="1"/>
  <c r="AM2727" i="1"/>
  <c r="AM2735" i="1"/>
  <c r="AM2743" i="1"/>
  <c r="AM2751" i="1"/>
  <c r="AM2759" i="1"/>
  <c r="AM2767" i="1"/>
  <c r="AM2775" i="1"/>
  <c r="AM2783" i="1"/>
  <c r="AM2791" i="1"/>
  <c r="AM2799" i="1"/>
  <c r="AM2807" i="1"/>
  <c r="AM2815" i="1"/>
  <c r="AM2823" i="1"/>
  <c r="AM2831" i="1"/>
  <c r="AM2839" i="1"/>
  <c r="AM2843" i="1"/>
  <c r="AM2851" i="1"/>
  <c r="AM2859" i="1"/>
  <c r="AM2867" i="1"/>
  <c r="AM2875" i="1"/>
  <c r="AM2883" i="1"/>
  <c r="AM2891" i="1"/>
  <c r="AM2899" i="1"/>
  <c r="AM2907" i="1"/>
  <c r="AM2915" i="1"/>
  <c r="AM2923" i="1"/>
  <c r="AM2931" i="1"/>
  <c r="AM2939" i="1"/>
  <c r="AM2947" i="1"/>
  <c r="AM2955" i="1"/>
  <c r="AM2963" i="1"/>
  <c r="AM2971" i="1"/>
  <c r="AM2979" i="1"/>
  <c r="AM2987" i="1"/>
  <c r="AM2991" i="1"/>
  <c r="AM2999" i="1"/>
  <c r="AM3007" i="1"/>
  <c r="AM3015" i="1"/>
  <c r="AM3019" i="1"/>
  <c r="AM3027" i="1"/>
  <c r="AM3035" i="1"/>
  <c r="AM3043" i="1"/>
  <c r="AM3051" i="1"/>
  <c r="AM3059" i="1"/>
  <c r="AM3067" i="1"/>
  <c r="AM3075" i="1"/>
  <c r="AM3083" i="1"/>
  <c r="AM3091" i="1"/>
  <c r="AM3099" i="1"/>
  <c r="AM3107" i="1"/>
  <c r="AM3115" i="1"/>
  <c r="AM3123" i="1"/>
  <c r="AM3131" i="1"/>
  <c r="AM3139" i="1"/>
  <c r="AM3143" i="1"/>
  <c r="AM3151" i="1"/>
  <c r="AM3159" i="1"/>
  <c r="AM3167" i="1"/>
  <c r="AM3175" i="1"/>
  <c r="AM3183" i="1"/>
  <c r="AM3191" i="1"/>
  <c r="AM3199" i="1"/>
  <c r="AM3207" i="1"/>
  <c r="AM3215" i="1"/>
  <c r="AM3223" i="1"/>
  <c r="AM3231" i="1"/>
  <c r="AM3239" i="1"/>
  <c r="AM3247" i="1"/>
  <c r="AM3255" i="1"/>
  <c r="AM3263" i="1"/>
  <c r="AM3271" i="1"/>
  <c r="AM3279" i="1"/>
  <c r="AM3287" i="1"/>
  <c r="AM3295" i="1"/>
  <c r="AM3303" i="1"/>
  <c r="AM3311" i="1"/>
  <c r="AM3319" i="1"/>
  <c r="AM3327" i="1"/>
  <c r="AM3335" i="1"/>
  <c r="AM3343" i="1"/>
  <c r="AM3351" i="1"/>
  <c r="AM3359" i="1"/>
  <c r="AM3367" i="1"/>
  <c r="AM3375" i="1"/>
  <c r="AM3383" i="1"/>
  <c r="AM3391" i="1"/>
  <c r="AM3399" i="1"/>
  <c r="AM3407" i="1"/>
  <c r="AM3415" i="1"/>
  <c r="AM3423" i="1"/>
  <c r="AM3431" i="1"/>
  <c r="AM3439" i="1"/>
  <c r="AM3443" i="1"/>
  <c r="AM3451" i="1"/>
  <c r="AM3459" i="1"/>
  <c r="AM3467" i="1"/>
  <c r="AM3475" i="1"/>
  <c r="AM3483" i="1"/>
  <c r="AM3491" i="1"/>
  <c r="AM3499" i="1"/>
  <c r="AM3507" i="1"/>
  <c r="AM3515" i="1"/>
  <c r="AM3519" i="1"/>
  <c r="AM3527" i="1"/>
  <c r="AM3535" i="1"/>
  <c r="AM3543" i="1"/>
  <c r="AM3551" i="1"/>
  <c r="AM3559" i="1"/>
  <c r="AM3567" i="1"/>
  <c r="AM3583" i="1"/>
  <c r="AM3619" i="1"/>
  <c r="AM143" i="1"/>
  <c r="AM159" i="1"/>
  <c r="AM167" i="1"/>
  <c r="AM203" i="1"/>
  <c r="AM211" i="1"/>
  <c r="AM219" i="1"/>
  <c r="AM235" i="1"/>
  <c r="AM247" i="1"/>
  <c r="AM12" i="1"/>
  <c r="AM28" i="1"/>
  <c r="AM44" i="1"/>
  <c r="AM60" i="1"/>
  <c r="AM76" i="1"/>
  <c r="AM104" i="1"/>
  <c r="AM120" i="1"/>
  <c r="AM136" i="1"/>
  <c r="AM152" i="1"/>
  <c r="AM168" i="1"/>
  <c r="AM173" i="1"/>
  <c r="AM184" i="1"/>
  <c r="AM189" i="1"/>
  <c r="AM200" i="1"/>
  <c r="AM205" i="1"/>
  <c r="AM212" i="1"/>
  <c r="AM220" i="1"/>
  <c r="AM225" i="1"/>
  <c r="AM230" i="1"/>
  <c r="AM234" i="1"/>
  <c r="AM240" i="1"/>
  <c r="AM248" i="1"/>
  <c r="AM264" i="1"/>
  <c r="AM269" i="1"/>
  <c r="AM275" i="1"/>
  <c r="AM280" i="1"/>
  <c r="AM286" i="1"/>
  <c r="AM294" i="1"/>
  <c r="AM300" i="1"/>
  <c r="AM306" i="1"/>
  <c r="AM312" i="1"/>
  <c r="AM316" i="1"/>
  <c r="AM322" i="1"/>
  <c r="AM326" i="1"/>
  <c r="AM332" i="1"/>
  <c r="AM338" i="1"/>
  <c r="AM344" i="1"/>
  <c r="AM350" i="1"/>
  <c r="AM356" i="1"/>
  <c r="AM360" i="1"/>
  <c r="AM364" i="1"/>
  <c r="AM368" i="1"/>
  <c r="AM373" i="1"/>
  <c r="AM377" i="1"/>
  <c r="AM381" i="1"/>
  <c r="AM386" i="1"/>
  <c r="AM390" i="1"/>
  <c r="AM394" i="1"/>
  <c r="AM398" i="1"/>
  <c r="AM403" i="1"/>
  <c r="AM407" i="1"/>
  <c r="AM411" i="1"/>
  <c r="AM415" i="1"/>
  <c r="AM420" i="1"/>
  <c r="AM424" i="1"/>
  <c r="AM428" i="1"/>
  <c r="AM432" i="1"/>
  <c r="AM437" i="1"/>
  <c r="AM441" i="1"/>
  <c r="AM446" i="1"/>
  <c r="AM450" i="1"/>
  <c r="AM455" i="1"/>
  <c r="AM459" i="1"/>
  <c r="AM464" i="1"/>
  <c r="AM468" i="1"/>
  <c r="AM473" i="1"/>
  <c r="AM478" i="1"/>
  <c r="AM482" i="1"/>
  <c r="AM487" i="1"/>
  <c r="AM492" i="1"/>
  <c r="AM498" i="1"/>
  <c r="AM503" i="1"/>
  <c r="AM508" i="1"/>
  <c r="AM514" i="1"/>
  <c r="AM519" i="1"/>
  <c r="AM524" i="1"/>
  <c r="AM530" i="1"/>
  <c r="AM535" i="1"/>
  <c r="AM540" i="1"/>
  <c r="AM546" i="1"/>
  <c r="AM551" i="1"/>
  <c r="AM556" i="1"/>
  <c r="AM562" i="1"/>
  <c r="AM567" i="1"/>
  <c r="AM572" i="1"/>
  <c r="AM578" i="1"/>
  <c r="AM583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AM652" i="1"/>
  <c r="AM656" i="1"/>
  <c r="AM660" i="1"/>
  <c r="AM664" i="1"/>
  <c r="AM668" i="1"/>
  <c r="AM672" i="1"/>
  <c r="AM676" i="1"/>
  <c r="AM680" i="1"/>
  <c r="AM684" i="1"/>
  <c r="AM688" i="1"/>
  <c r="AM692" i="1"/>
  <c r="AM696" i="1"/>
  <c r="AM700" i="1"/>
  <c r="AM704" i="1"/>
  <c r="AM708" i="1"/>
  <c r="AM712" i="1"/>
  <c r="AM716" i="1"/>
  <c r="AM720" i="1"/>
  <c r="AM724" i="1"/>
  <c r="AM728" i="1"/>
  <c r="AM732" i="1"/>
  <c r="AM736" i="1"/>
  <c r="AM740" i="1"/>
  <c r="AM744" i="1"/>
  <c r="AM748" i="1"/>
  <c r="AM752" i="1"/>
  <c r="AM756" i="1"/>
  <c r="AM760" i="1"/>
  <c r="AM764" i="1"/>
  <c r="AM768" i="1"/>
  <c r="AM772" i="1"/>
  <c r="AM776" i="1"/>
  <c r="AM780" i="1"/>
  <c r="AM784" i="1"/>
  <c r="AM788" i="1"/>
  <c r="AM792" i="1"/>
  <c r="AM796" i="1"/>
  <c r="AM800" i="1"/>
  <c r="AM804" i="1"/>
  <c r="AM808" i="1"/>
  <c r="AM812" i="1"/>
  <c r="AM816" i="1"/>
  <c r="AM820" i="1"/>
  <c r="AM824" i="1"/>
  <c r="AM828" i="1"/>
  <c r="AM832" i="1"/>
  <c r="AM836" i="1"/>
  <c r="AM840" i="1"/>
  <c r="AM844" i="1"/>
  <c r="AM848" i="1"/>
  <c r="AM852" i="1"/>
  <c r="AM856" i="1"/>
  <c r="AM860" i="1"/>
  <c r="AM864" i="1"/>
  <c r="AM868" i="1"/>
  <c r="AM872" i="1"/>
  <c r="AM876" i="1"/>
  <c r="AM880" i="1"/>
  <c r="AM884" i="1"/>
  <c r="AM888" i="1"/>
  <c r="AM892" i="1"/>
  <c r="AM896" i="1"/>
  <c r="AM900" i="1"/>
  <c r="AM904" i="1"/>
  <c r="AM908" i="1"/>
  <c r="AM912" i="1"/>
  <c r="AM916" i="1"/>
  <c r="AM920" i="1"/>
  <c r="AM924" i="1"/>
  <c r="AM928" i="1"/>
  <c r="AM932" i="1"/>
  <c r="AM936" i="1"/>
  <c r="AM940" i="1"/>
  <c r="AM944" i="1"/>
  <c r="AM948" i="1"/>
  <c r="AM952" i="1"/>
  <c r="AM956" i="1"/>
  <c r="AM960" i="1"/>
  <c r="AM964" i="1"/>
  <c r="AM968" i="1"/>
  <c r="AM972" i="1"/>
  <c r="AM976" i="1"/>
  <c r="AM980" i="1"/>
  <c r="AM984" i="1"/>
  <c r="AM988" i="1"/>
  <c r="AM992" i="1"/>
  <c r="AM996" i="1"/>
  <c r="AM1000" i="1"/>
  <c r="AM1004" i="1"/>
  <c r="AM1008" i="1"/>
  <c r="AM1012" i="1"/>
  <c r="AM1016" i="1"/>
  <c r="AM1020" i="1"/>
  <c r="AM1024" i="1"/>
  <c r="AM1028" i="1"/>
  <c r="AM1032" i="1"/>
  <c r="AM1036" i="1"/>
  <c r="AM1040" i="1"/>
  <c r="AM1044" i="1"/>
  <c r="AM1048" i="1"/>
  <c r="AM1052" i="1"/>
  <c r="AM1056" i="1"/>
  <c r="AM1060" i="1"/>
  <c r="AM1064" i="1"/>
  <c r="AM1068" i="1"/>
  <c r="AM1072" i="1"/>
  <c r="AM1076" i="1"/>
  <c r="AM1080" i="1"/>
  <c r="AM1084" i="1"/>
  <c r="AM1088" i="1"/>
  <c r="AM1092" i="1"/>
  <c r="AM1096" i="1"/>
  <c r="AM1100" i="1"/>
  <c r="AM1104" i="1"/>
  <c r="AM1108" i="1"/>
  <c r="AM1112" i="1"/>
  <c r="AM1116" i="1"/>
  <c r="AM1120" i="1"/>
  <c r="AM1124" i="1"/>
  <c r="AM1128" i="1"/>
  <c r="AM1132" i="1"/>
  <c r="AM1136" i="1"/>
  <c r="AM1140" i="1"/>
  <c r="AM1144" i="1"/>
  <c r="AM1148" i="1"/>
  <c r="AM1152" i="1"/>
  <c r="AM1156" i="1"/>
  <c r="AM1160" i="1"/>
  <c r="AM1164" i="1"/>
  <c r="AM1168" i="1"/>
  <c r="AM1172" i="1"/>
  <c r="AM1176" i="1"/>
  <c r="AM1180" i="1"/>
  <c r="AM1184" i="1"/>
  <c r="AM1188" i="1"/>
  <c r="AM1192" i="1"/>
  <c r="AM1196" i="1"/>
  <c r="AM1200" i="1"/>
  <c r="AM1204" i="1"/>
  <c r="AM1208" i="1"/>
  <c r="AM1212" i="1"/>
  <c r="AM1216" i="1"/>
  <c r="AM1220" i="1"/>
  <c r="AM1224" i="1"/>
  <c r="AM1228" i="1"/>
  <c r="AM1232" i="1"/>
  <c r="AM1236" i="1"/>
  <c r="AM1240" i="1"/>
  <c r="AM1244" i="1"/>
  <c r="AM1248" i="1"/>
  <c r="AM1252" i="1"/>
  <c r="AM1256" i="1"/>
  <c r="AM1260" i="1"/>
  <c r="AM1264" i="1"/>
  <c r="AM1268" i="1"/>
  <c r="AM1272" i="1"/>
  <c r="AM1276" i="1"/>
  <c r="AM1280" i="1"/>
  <c r="AM1284" i="1"/>
  <c r="AM1288" i="1"/>
  <c r="AM1292" i="1"/>
  <c r="AM1296" i="1"/>
  <c r="AM1300" i="1"/>
  <c r="AM1304" i="1"/>
  <c r="AM1308" i="1"/>
  <c r="AM1312" i="1"/>
  <c r="AM1316" i="1"/>
  <c r="AM1320" i="1"/>
  <c r="AM1324" i="1"/>
  <c r="AM1328" i="1"/>
  <c r="AM1332" i="1"/>
  <c r="AM1336" i="1"/>
  <c r="AM1340" i="1"/>
  <c r="AM1344" i="1"/>
  <c r="AM1348" i="1"/>
  <c r="AM1352" i="1"/>
  <c r="AM1356" i="1"/>
  <c r="AM1360" i="1"/>
  <c r="AM1364" i="1"/>
  <c r="AM1368" i="1"/>
  <c r="AM1372" i="1"/>
  <c r="AM1376" i="1"/>
  <c r="AM1380" i="1"/>
  <c r="AM1384" i="1"/>
  <c r="AM1388" i="1"/>
  <c r="AM1392" i="1"/>
  <c r="AM1396" i="1"/>
  <c r="AM1400" i="1"/>
  <c r="AM1404" i="1"/>
  <c r="AM1408" i="1"/>
  <c r="AM1412" i="1"/>
  <c r="AM1416" i="1"/>
  <c r="AM1420" i="1"/>
  <c r="AM1424" i="1"/>
  <c r="AM1428" i="1"/>
  <c r="AM1432" i="1"/>
  <c r="AM1436" i="1"/>
  <c r="AM1440" i="1"/>
  <c r="AM1444" i="1"/>
  <c r="AM1448" i="1"/>
  <c r="AM1452" i="1"/>
  <c r="AM1456" i="1"/>
  <c r="AM1460" i="1"/>
  <c r="AM1464" i="1"/>
  <c r="AM1468" i="1"/>
  <c r="AM1472" i="1"/>
  <c r="AM1476" i="1"/>
  <c r="AM1480" i="1"/>
  <c r="AM1484" i="1"/>
  <c r="AM1488" i="1"/>
  <c r="AM1492" i="1"/>
  <c r="AM1496" i="1"/>
  <c r="AM1500" i="1"/>
  <c r="AM1504" i="1"/>
  <c r="AM1508" i="1"/>
  <c r="AM1512" i="1"/>
  <c r="AM1516" i="1"/>
  <c r="AM1520" i="1"/>
  <c r="AM1524" i="1"/>
  <c r="AM1528" i="1"/>
  <c r="AM1532" i="1"/>
  <c r="AM1536" i="1"/>
  <c r="AM1540" i="1"/>
  <c r="AM1544" i="1"/>
  <c r="AM1548" i="1"/>
  <c r="AM1552" i="1"/>
  <c r="AM1556" i="1"/>
  <c r="AM1560" i="1"/>
  <c r="AM1564" i="1"/>
  <c r="AM1568" i="1"/>
  <c r="AM1572" i="1"/>
  <c r="AM1576" i="1"/>
  <c r="AM1580" i="1"/>
  <c r="AM1584" i="1"/>
  <c r="AM1588" i="1"/>
  <c r="AM1592" i="1"/>
  <c r="AM1596" i="1"/>
  <c r="AM1600" i="1"/>
  <c r="AM1604" i="1"/>
  <c r="AM1608" i="1"/>
  <c r="AM1612" i="1"/>
  <c r="AM1616" i="1"/>
  <c r="AM1620" i="1"/>
  <c r="AM1624" i="1"/>
  <c r="AM1628" i="1"/>
  <c r="AM1632" i="1"/>
  <c r="AM1636" i="1"/>
  <c r="AM1640" i="1"/>
  <c r="AM1644" i="1"/>
  <c r="AM1648" i="1"/>
  <c r="AM1652" i="1"/>
  <c r="AM1656" i="1"/>
  <c r="AM1660" i="1"/>
  <c r="AM1664" i="1"/>
  <c r="AM1668" i="1"/>
  <c r="AM1672" i="1"/>
  <c r="AM1676" i="1"/>
  <c r="AM1680" i="1"/>
  <c r="AM1684" i="1"/>
  <c r="AM1688" i="1"/>
  <c r="AM1692" i="1"/>
  <c r="AM1696" i="1"/>
  <c r="AM1700" i="1"/>
  <c r="AM1704" i="1"/>
  <c r="AM1708" i="1"/>
  <c r="AM1712" i="1"/>
  <c r="AM1716" i="1"/>
  <c r="AM1720" i="1"/>
  <c r="AM1724" i="1"/>
  <c r="AM1728" i="1"/>
  <c r="AM1732" i="1"/>
  <c r="AM1736" i="1"/>
  <c r="AM1740" i="1"/>
  <c r="AM1744" i="1"/>
  <c r="AM1748" i="1"/>
  <c r="AM1752" i="1"/>
  <c r="AM1756" i="1"/>
  <c r="AM1760" i="1"/>
  <c r="AM1764" i="1"/>
  <c r="AM1768" i="1"/>
  <c r="AM1772" i="1"/>
  <c r="AM1776" i="1"/>
  <c r="AM1780" i="1"/>
  <c r="AM1784" i="1"/>
  <c r="AM1788" i="1"/>
  <c r="AM1792" i="1"/>
  <c r="AM1796" i="1"/>
  <c r="AM1800" i="1"/>
  <c r="AM1804" i="1"/>
  <c r="AM1808" i="1"/>
  <c r="AM1812" i="1"/>
  <c r="AM1816" i="1"/>
  <c r="AM1820" i="1"/>
  <c r="AM1824" i="1"/>
  <c r="AM1828" i="1"/>
  <c r="AM1832" i="1"/>
  <c r="AM1836" i="1"/>
  <c r="AM1840" i="1"/>
  <c r="AM1844" i="1"/>
  <c r="AM1848" i="1"/>
  <c r="AM1852" i="1"/>
  <c r="AM1856" i="1"/>
  <c r="AM1860" i="1"/>
  <c r="AM1864" i="1"/>
  <c r="AM1868" i="1"/>
  <c r="AM1872" i="1"/>
  <c r="AM1876" i="1"/>
  <c r="AM1880" i="1"/>
  <c r="AM1884" i="1"/>
  <c r="AM1888" i="1"/>
  <c r="AM1892" i="1"/>
  <c r="AM1896" i="1"/>
  <c r="AM1900" i="1"/>
  <c r="AM1904" i="1"/>
  <c r="AM1908" i="1"/>
  <c r="AM1912" i="1"/>
  <c r="AM1916" i="1"/>
  <c r="AM1920" i="1"/>
  <c r="AM1924" i="1"/>
  <c r="AM1928" i="1"/>
  <c r="AM1932" i="1"/>
  <c r="AM1936" i="1"/>
  <c r="AM1940" i="1"/>
  <c r="AM1944" i="1"/>
  <c r="AM1948" i="1"/>
  <c r="AM1952" i="1"/>
  <c r="AM1956" i="1"/>
  <c r="AM1960" i="1"/>
  <c r="AM1964" i="1"/>
  <c r="AM1968" i="1"/>
  <c r="AM1972" i="1"/>
  <c r="AM1976" i="1"/>
  <c r="AM1980" i="1"/>
  <c r="AM1984" i="1"/>
  <c r="AM1988" i="1"/>
  <c r="AM1992" i="1"/>
  <c r="AM1996" i="1"/>
  <c r="AM2000" i="1"/>
  <c r="AM2004" i="1"/>
  <c r="AM2008" i="1"/>
  <c r="AM2012" i="1"/>
  <c r="AM2016" i="1"/>
  <c r="AM2020" i="1"/>
  <c r="AM2024" i="1"/>
  <c r="AM2028" i="1"/>
  <c r="AM2032" i="1"/>
  <c r="AM2036" i="1"/>
  <c r="AM2040" i="1"/>
  <c r="AM2044" i="1"/>
  <c r="AM2048" i="1"/>
  <c r="AM2052" i="1"/>
  <c r="AM2056" i="1"/>
  <c r="AM2060" i="1"/>
  <c r="AM2064" i="1"/>
  <c r="AM2068" i="1"/>
  <c r="AM2072" i="1"/>
  <c r="AM2076" i="1"/>
  <c r="AM2080" i="1"/>
  <c r="AM2084" i="1"/>
  <c r="AM2088" i="1"/>
  <c r="AM2092" i="1"/>
  <c r="AM2096" i="1"/>
  <c r="AM2100" i="1"/>
  <c r="AM2104" i="1"/>
  <c r="AM2108" i="1"/>
  <c r="AM2112" i="1"/>
  <c r="AM2116" i="1"/>
  <c r="AM2120" i="1"/>
  <c r="AM2124" i="1"/>
  <c r="AM2128" i="1"/>
  <c r="AM2132" i="1"/>
  <c r="AM2136" i="1"/>
  <c r="AM2140" i="1"/>
  <c r="AM2144" i="1"/>
  <c r="AM2148" i="1"/>
  <c r="AM2152" i="1"/>
  <c r="AM2156" i="1"/>
  <c r="AM2160" i="1"/>
  <c r="AM2164" i="1"/>
  <c r="AM2168" i="1"/>
  <c r="AM2172" i="1"/>
  <c r="AM2176" i="1"/>
  <c r="AM2180" i="1"/>
  <c r="AM2184" i="1"/>
  <c r="AM2188" i="1"/>
  <c r="AM2192" i="1"/>
  <c r="AM2196" i="1"/>
  <c r="AM2200" i="1"/>
  <c r="AM2204" i="1"/>
  <c r="AM2208" i="1"/>
  <c r="AM2212" i="1"/>
  <c r="AM2216" i="1"/>
  <c r="AM2220" i="1"/>
  <c r="AM2224" i="1"/>
  <c r="AM2228" i="1"/>
  <c r="AM2232" i="1"/>
  <c r="AM2236" i="1"/>
  <c r="AM2240" i="1"/>
  <c r="AM2244" i="1"/>
  <c r="AM2248" i="1"/>
  <c r="AM2252" i="1"/>
  <c r="AM2256" i="1"/>
  <c r="AM2260" i="1"/>
  <c r="AM2264" i="1"/>
  <c r="AM2268" i="1"/>
  <c r="AM2272" i="1"/>
  <c r="AM2276" i="1"/>
  <c r="AM2280" i="1"/>
  <c r="AM2284" i="1"/>
  <c r="AM2288" i="1"/>
  <c r="AM2292" i="1"/>
  <c r="AM2296" i="1"/>
  <c r="AM2300" i="1"/>
  <c r="AM2304" i="1"/>
  <c r="AM2308" i="1"/>
  <c r="AM2312" i="1"/>
  <c r="AM2316" i="1"/>
  <c r="AM2320" i="1"/>
  <c r="AM2324" i="1"/>
  <c r="AM2328" i="1"/>
  <c r="AM2332" i="1"/>
  <c r="AM2336" i="1"/>
  <c r="AM2340" i="1"/>
  <c r="AM2344" i="1"/>
  <c r="AM2348" i="1"/>
  <c r="AM2352" i="1"/>
  <c r="AM2356" i="1"/>
  <c r="AM2360" i="1"/>
  <c r="AM2364" i="1"/>
  <c r="AM2368" i="1"/>
  <c r="AM2372" i="1"/>
  <c r="AM2376" i="1"/>
  <c r="AM2380" i="1"/>
  <c r="AM2384" i="1"/>
  <c r="AM2388" i="1"/>
  <c r="AM2392" i="1"/>
  <c r="AM2396" i="1"/>
  <c r="AM2400" i="1"/>
  <c r="AM2404" i="1"/>
  <c r="AM2408" i="1"/>
  <c r="AM2412" i="1"/>
  <c r="AM2416" i="1"/>
  <c r="AM2420" i="1"/>
  <c r="AM2424" i="1"/>
  <c r="AM2428" i="1"/>
  <c r="AM2432" i="1"/>
  <c r="AM2436" i="1"/>
  <c r="AM2440" i="1"/>
  <c r="AM2444" i="1"/>
  <c r="AM2448" i="1"/>
  <c r="AM2452" i="1"/>
  <c r="AM2456" i="1"/>
  <c r="AM2460" i="1"/>
  <c r="AM2464" i="1"/>
  <c r="AM2468" i="1"/>
  <c r="AM2472" i="1"/>
  <c r="AM2476" i="1"/>
  <c r="AM2480" i="1"/>
  <c r="AM2484" i="1"/>
  <c r="AM2488" i="1"/>
  <c r="AM2492" i="1"/>
  <c r="AM2496" i="1"/>
  <c r="AM2500" i="1"/>
  <c r="AM2504" i="1"/>
  <c r="AM2508" i="1"/>
  <c r="AM2512" i="1"/>
  <c r="AM2516" i="1"/>
  <c r="AM2520" i="1"/>
  <c r="AM2524" i="1"/>
  <c r="AM2528" i="1"/>
  <c r="AM2532" i="1"/>
  <c r="AM2536" i="1"/>
  <c r="AM2540" i="1"/>
  <c r="AM2544" i="1"/>
  <c r="AM2548" i="1"/>
  <c r="AM2552" i="1"/>
  <c r="AM2556" i="1"/>
  <c r="AM2560" i="1"/>
  <c r="AM2564" i="1"/>
  <c r="AM2568" i="1"/>
  <c r="AM2572" i="1"/>
  <c r="AM2576" i="1"/>
  <c r="AM2580" i="1"/>
  <c r="AM2584" i="1"/>
  <c r="AM2588" i="1"/>
  <c r="AM2592" i="1"/>
  <c r="AM2596" i="1"/>
  <c r="AM2600" i="1"/>
  <c r="AM2604" i="1"/>
  <c r="AM2608" i="1"/>
  <c r="AM2612" i="1"/>
  <c r="AM2616" i="1"/>
  <c r="AM2620" i="1"/>
  <c r="AM2624" i="1"/>
  <c r="AM2628" i="1"/>
  <c r="AM2632" i="1"/>
  <c r="AM2636" i="1"/>
  <c r="AM2640" i="1"/>
  <c r="AM2644" i="1"/>
  <c r="AM2648" i="1"/>
  <c r="AM2652" i="1"/>
  <c r="AM2656" i="1"/>
  <c r="AM2660" i="1"/>
  <c r="AM2664" i="1"/>
  <c r="AM2668" i="1"/>
  <c r="AM2672" i="1"/>
  <c r="AM2676" i="1"/>
  <c r="AM2680" i="1"/>
  <c r="AM2684" i="1"/>
  <c r="AM2688" i="1"/>
  <c r="AM2692" i="1"/>
  <c r="AM2696" i="1"/>
  <c r="AM2700" i="1"/>
  <c r="AM2704" i="1"/>
  <c r="AM2708" i="1"/>
  <c r="AM2712" i="1"/>
  <c r="AM2716" i="1"/>
  <c r="AM2720" i="1"/>
  <c r="AM2724" i="1"/>
  <c r="AM2728" i="1"/>
  <c r="AM2732" i="1"/>
  <c r="AM2736" i="1"/>
  <c r="AM2740" i="1"/>
  <c r="AM2744" i="1"/>
  <c r="AM2748" i="1"/>
  <c r="AM2752" i="1"/>
  <c r="AM2756" i="1"/>
  <c r="AM2760" i="1"/>
  <c r="AM2764" i="1"/>
  <c r="AM2768" i="1"/>
  <c r="AM2772" i="1"/>
  <c r="AM2776" i="1"/>
  <c r="AM2780" i="1"/>
  <c r="AM2784" i="1"/>
  <c r="AM2788" i="1"/>
  <c r="AM2792" i="1"/>
  <c r="AM2796" i="1"/>
  <c r="AM2800" i="1"/>
  <c r="AM2804" i="1"/>
  <c r="AM2808" i="1"/>
  <c r="AM2812" i="1"/>
  <c r="AM2816" i="1"/>
  <c r="AM2820" i="1"/>
  <c r="AM2824" i="1"/>
  <c r="AM2828" i="1"/>
  <c r="AM2832" i="1"/>
  <c r="AM2836" i="1"/>
  <c r="AM2840" i="1"/>
  <c r="AM2844" i="1"/>
  <c r="AM2848" i="1"/>
  <c r="AM2852" i="1"/>
  <c r="AM2856" i="1"/>
  <c r="AM2860" i="1"/>
  <c r="AM2864" i="1"/>
  <c r="AM2868" i="1"/>
  <c r="AM2872" i="1"/>
  <c r="AM2876" i="1"/>
  <c r="AM2880" i="1"/>
  <c r="AM2884" i="1"/>
  <c r="AM2888" i="1"/>
  <c r="AM2892" i="1"/>
  <c r="AM2896" i="1"/>
  <c r="AM2900" i="1"/>
  <c r="AM2904" i="1"/>
  <c r="AM2908" i="1"/>
  <c r="AM2912" i="1"/>
  <c r="AM2916" i="1"/>
  <c r="AM2920" i="1"/>
  <c r="AM2924" i="1"/>
  <c r="AM2928" i="1"/>
  <c r="AM2932" i="1"/>
  <c r="AM2936" i="1"/>
  <c r="AM2940" i="1"/>
  <c r="AM2944" i="1"/>
  <c r="AM2948" i="1"/>
  <c r="AM2952" i="1"/>
  <c r="AM2956" i="1"/>
  <c r="AM2960" i="1"/>
  <c r="AM2964" i="1"/>
  <c r="AM2968" i="1"/>
  <c r="AM2972" i="1"/>
  <c r="AM2976" i="1"/>
  <c r="AM2980" i="1"/>
  <c r="AM2984" i="1"/>
  <c r="AM2988" i="1"/>
  <c r="AM2992" i="1"/>
  <c r="AM2996" i="1"/>
  <c r="AM3000" i="1"/>
  <c r="AM3004" i="1"/>
  <c r="AM3008" i="1"/>
  <c r="AM3012" i="1"/>
  <c r="AM3016" i="1"/>
  <c r="AM3020" i="1"/>
  <c r="AM3024" i="1"/>
  <c r="AM3028" i="1"/>
  <c r="AM3032" i="1"/>
  <c r="AM3036" i="1"/>
  <c r="AM3040" i="1"/>
  <c r="AM3044" i="1"/>
  <c r="AM3048" i="1"/>
  <c r="AM3052" i="1"/>
  <c r="AM3056" i="1"/>
  <c r="AM3060" i="1"/>
  <c r="AM3064" i="1"/>
  <c r="AM3068" i="1"/>
  <c r="AM3072" i="1"/>
  <c r="AM3076" i="1"/>
  <c r="AM3080" i="1"/>
  <c r="AM3084" i="1"/>
  <c r="AM3088" i="1"/>
  <c r="AM3092" i="1"/>
  <c r="AM3096" i="1"/>
  <c r="AM3100" i="1"/>
  <c r="AM3104" i="1"/>
  <c r="AM3108" i="1"/>
  <c r="AM3112" i="1"/>
  <c r="AM3116" i="1"/>
  <c r="AM3120" i="1"/>
  <c r="AM3124" i="1"/>
  <c r="AM3128" i="1"/>
  <c r="AM3132" i="1"/>
  <c r="AM3136" i="1"/>
  <c r="AM3140" i="1"/>
  <c r="AM3144" i="1"/>
  <c r="AM3148" i="1"/>
  <c r="AM3152" i="1"/>
  <c r="AM3156" i="1"/>
  <c r="AM3160" i="1"/>
  <c r="AM3164" i="1"/>
  <c r="AM3168" i="1"/>
  <c r="AM3172" i="1"/>
  <c r="AM3176" i="1"/>
  <c r="AM3180" i="1"/>
  <c r="AM3184" i="1"/>
  <c r="AM3188" i="1"/>
  <c r="AM3192" i="1"/>
  <c r="AM3196" i="1"/>
  <c r="AM3200" i="1"/>
  <c r="AM3204" i="1"/>
  <c r="AM3208" i="1"/>
  <c r="AM3212" i="1"/>
  <c r="AM3216" i="1"/>
  <c r="AM3220" i="1"/>
  <c r="AM3224" i="1"/>
  <c r="AM3228" i="1"/>
  <c r="AM3232" i="1"/>
  <c r="AM3236" i="1"/>
  <c r="AM3240" i="1"/>
  <c r="AM3244" i="1"/>
  <c r="AM3248" i="1"/>
  <c r="AM3252" i="1"/>
  <c r="AM3256" i="1"/>
  <c r="AM3260" i="1"/>
  <c r="AM3264" i="1"/>
  <c r="AM3268" i="1"/>
  <c r="AM3272" i="1"/>
  <c r="AM3276" i="1"/>
  <c r="AM3280" i="1"/>
  <c r="AM3284" i="1"/>
  <c r="AM3288" i="1"/>
  <c r="AM3292" i="1"/>
  <c r="AM3296" i="1"/>
  <c r="AM3300" i="1"/>
  <c r="AM3304" i="1"/>
  <c r="AM3308" i="1"/>
  <c r="AM3312" i="1"/>
  <c r="AM3316" i="1"/>
  <c r="AM3320" i="1"/>
  <c r="AM3324" i="1"/>
  <c r="AM3328" i="1"/>
  <c r="AM3332" i="1"/>
  <c r="AM3336" i="1"/>
  <c r="AM3340" i="1"/>
  <c r="AM3344" i="1"/>
  <c r="AM3348" i="1"/>
  <c r="AM3352" i="1"/>
  <c r="AM3356" i="1"/>
  <c r="AM3360" i="1"/>
  <c r="AM3364" i="1"/>
  <c r="AM3368" i="1"/>
  <c r="AM3372" i="1"/>
  <c r="AM3376" i="1"/>
  <c r="AM3380" i="1"/>
  <c r="AM3384" i="1"/>
  <c r="AM3388" i="1"/>
  <c r="AM3392" i="1"/>
  <c r="AM3396" i="1"/>
  <c r="AM3400" i="1"/>
  <c r="AM3404" i="1"/>
  <c r="AM3408" i="1"/>
  <c r="AM3412" i="1"/>
  <c r="AM3416" i="1"/>
  <c r="AM3420" i="1"/>
  <c r="AM3424" i="1"/>
  <c r="AM3428" i="1"/>
  <c r="AM3432" i="1"/>
  <c r="AM3436" i="1"/>
  <c r="AM3440" i="1"/>
  <c r="AM3444" i="1"/>
  <c r="AM3448" i="1"/>
  <c r="AM3452" i="1"/>
  <c r="AM3456" i="1"/>
  <c r="AM3460" i="1"/>
  <c r="AM3464" i="1"/>
  <c r="AM3468" i="1"/>
  <c r="AM3472" i="1"/>
  <c r="AM3476" i="1"/>
  <c r="AM3480" i="1"/>
  <c r="AM3484" i="1"/>
  <c r="AM3488" i="1"/>
  <c r="AM3492" i="1"/>
  <c r="AM3496" i="1"/>
  <c r="AM3500" i="1"/>
  <c r="AM3504" i="1"/>
  <c r="AM3508" i="1"/>
  <c r="AM3512" i="1"/>
  <c r="AM3516" i="1"/>
  <c r="AM3520" i="1"/>
  <c r="AM3524" i="1"/>
  <c r="AM3528" i="1"/>
  <c r="AM3532" i="1"/>
  <c r="AM3536" i="1"/>
  <c r="AM3540" i="1"/>
  <c r="AM3544" i="1"/>
  <c r="AM3548" i="1"/>
  <c r="AM3552" i="1"/>
  <c r="AM3556" i="1"/>
  <c r="AM3560" i="1"/>
  <c r="AM3564" i="1"/>
  <c r="AM3568" i="1"/>
  <c r="AM3572" i="1"/>
  <c r="AM3576" i="1"/>
  <c r="AM3580" i="1"/>
  <c r="AM3584" i="1"/>
  <c r="AM3588" i="1"/>
  <c r="AM3592" i="1"/>
  <c r="AM3596" i="1"/>
  <c r="AM3600" i="1"/>
  <c r="AM3604" i="1"/>
  <c r="AM3608" i="1"/>
  <c r="AM3612" i="1"/>
  <c r="AM3616" i="1"/>
  <c r="AM3620" i="1"/>
  <c r="AM3624" i="1"/>
  <c r="AM3628" i="1"/>
  <c r="AM3632" i="1"/>
  <c r="AM3636" i="1"/>
  <c r="AM3640" i="1"/>
  <c r="AM3644" i="1"/>
  <c r="AM3648" i="1"/>
  <c r="AM3652" i="1"/>
  <c r="AM3656" i="1"/>
  <c r="AM3660" i="1"/>
  <c r="AM3664" i="1"/>
  <c r="AM3668" i="1"/>
  <c r="AM3672" i="1"/>
  <c r="AM3676" i="1"/>
  <c r="AM3680" i="1"/>
  <c r="AM3684" i="1"/>
  <c r="AM3688" i="1"/>
  <c r="AM3692" i="1"/>
  <c r="AM3696" i="1"/>
  <c r="AM3700" i="1"/>
  <c r="AM3704" i="1"/>
  <c r="AM3708" i="1"/>
  <c r="AM3712" i="1"/>
  <c r="AM3716" i="1"/>
  <c r="AM3720" i="1"/>
  <c r="AM3724" i="1"/>
  <c r="AM3728" i="1"/>
  <c r="AM3732" i="1"/>
  <c r="AM3736" i="1"/>
  <c r="AM3740" i="1"/>
  <c r="AM3744" i="1"/>
  <c r="AM3748" i="1"/>
  <c r="AM3752" i="1"/>
  <c r="AM3756" i="1"/>
  <c r="AM3760" i="1"/>
  <c r="AM3764" i="1"/>
  <c r="AM3768" i="1"/>
  <c r="AM3772" i="1"/>
  <c r="AM3776" i="1"/>
  <c r="AM3780" i="1"/>
  <c r="AM3784" i="1"/>
  <c r="AM3788" i="1"/>
  <c r="AM3792" i="1"/>
  <c r="AM3796" i="1"/>
  <c r="AM3800" i="1"/>
  <c r="AM3804" i="1"/>
  <c r="AM13" i="1"/>
  <c r="AM77" i="1"/>
  <c r="AM98" i="1"/>
  <c r="AM119" i="1"/>
  <c r="AM162" i="1"/>
  <c r="AM319" i="1"/>
  <c r="K64" i="3" l="1"/>
  <c r="H64" i="3"/>
  <c r="D64" i="3"/>
  <c r="H80" i="3" s="1"/>
  <c r="C64" i="3"/>
  <c r="K63" i="3"/>
  <c r="H63" i="3"/>
  <c r="D63" i="3"/>
  <c r="H79" i="3" s="1"/>
  <c r="C63" i="3"/>
  <c r="K62" i="3"/>
  <c r="H62" i="3"/>
  <c r="D62" i="3"/>
  <c r="H78" i="3" s="1"/>
  <c r="C62" i="3"/>
  <c r="K61" i="3"/>
  <c r="H61" i="3"/>
  <c r="D61" i="3"/>
  <c r="H77" i="3" s="1"/>
  <c r="C61" i="3"/>
  <c r="K60" i="3"/>
  <c r="H60" i="3"/>
  <c r="D60" i="3"/>
  <c r="H76" i="3" s="1"/>
  <c r="C60" i="3"/>
  <c r="K59" i="3"/>
  <c r="H59" i="3"/>
  <c r="D59" i="3"/>
  <c r="H75" i="3" s="1"/>
  <c r="C59" i="3"/>
  <c r="K58" i="3"/>
  <c r="H58" i="3"/>
  <c r="D58" i="3"/>
  <c r="H74" i="3" s="1"/>
  <c r="C58" i="3"/>
  <c r="K57" i="3"/>
  <c r="H57" i="3"/>
  <c r="D57" i="3"/>
  <c r="H73" i="3" s="1"/>
  <c r="C57" i="3"/>
  <c r="K56" i="3"/>
  <c r="H56" i="3"/>
  <c r="D56" i="3"/>
  <c r="H72" i="3" s="1"/>
  <c r="C56" i="3"/>
  <c r="K55" i="3"/>
  <c r="H55" i="3"/>
  <c r="D55" i="3"/>
  <c r="H71" i="3" s="1"/>
  <c r="C55" i="3"/>
  <c r="K49" i="3"/>
  <c r="K48" i="3"/>
  <c r="K47" i="3"/>
  <c r="K46" i="3"/>
  <c r="K45" i="3"/>
  <c r="K44" i="3"/>
  <c r="K43" i="3"/>
  <c r="K42" i="3"/>
  <c r="K41" i="3"/>
  <c r="K40" i="3"/>
  <c r="H40" i="3"/>
  <c r="H49" i="3"/>
  <c r="H48" i="3"/>
  <c r="H47" i="3"/>
  <c r="H46" i="3"/>
  <c r="H45" i="3"/>
  <c r="H44" i="3"/>
  <c r="H43" i="3"/>
  <c r="H42" i="3"/>
  <c r="H41" i="3"/>
  <c r="D40" i="3"/>
  <c r="D49" i="3"/>
  <c r="D48" i="3"/>
  <c r="D47" i="3"/>
  <c r="D46" i="3"/>
  <c r="D45" i="3"/>
  <c r="D44" i="3"/>
  <c r="D43" i="3"/>
  <c r="D42" i="3"/>
  <c r="D41" i="3"/>
  <c r="C40" i="3"/>
  <c r="C49" i="3"/>
  <c r="C80" i="3" s="1"/>
  <c r="C48" i="3"/>
  <c r="C79" i="3" s="1"/>
  <c r="C47" i="3"/>
  <c r="C78" i="3" s="1"/>
  <c r="C46" i="3"/>
  <c r="C77" i="3" s="1"/>
  <c r="C45" i="3"/>
  <c r="C76" i="3" s="1"/>
  <c r="C44" i="3"/>
  <c r="C75" i="3" s="1"/>
  <c r="C43" i="3"/>
  <c r="C74" i="3" s="1"/>
  <c r="C42" i="3"/>
  <c r="C73" i="3" s="1"/>
  <c r="C41" i="3"/>
  <c r="C72" i="3" s="1"/>
  <c r="AG3805" i="1"/>
  <c r="AG3804" i="1"/>
  <c r="AG3803" i="1"/>
  <c r="AG3802" i="1"/>
  <c r="AG3801" i="1"/>
  <c r="AG3800" i="1"/>
  <c r="AH3800" i="1" s="1"/>
  <c r="AG3799" i="1"/>
  <c r="AG3798" i="1"/>
  <c r="AH3798" i="1" s="1"/>
  <c r="AG3797" i="1"/>
  <c r="AG3796" i="1"/>
  <c r="AG3795" i="1"/>
  <c r="AG3794" i="1"/>
  <c r="AG3793" i="1"/>
  <c r="AG3792" i="1"/>
  <c r="AH3792" i="1" s="1"/>
  <c r="AG3791" i="1"/>
  <c r="AG3790" i="1"/>
  <c r="AH3790" i="1" s="1"/>
  <c r="AG3789" i="1"/>
  <c r="AG3788" i="1"/>
  <c r="AG3787" i="1"/>
  <c r="AG3786" i="1"/>
  <c r="AG3785" i="1"/>
  <c r="AG3784" i="1"/>
  <c r="AH3784" i="1" s="1"/>
  <c r="AG3783" i="1"/>
  <c r="AG3782" i="1"/>
  <c r="AH3782" i="1" s="1"/>
  <c r="AG3781" i="1"/>
  <c r="AG3780" i="1"/>
  <c r="AG3779" i="1"/>
  <c r="AG3778" i="1"/>
  <c r="AG3777" i="1"/>
  <c r="AG3776" i="1"/>
  <c r="AH3776" i="1" s="1"/>
  <c r="AG3775" i="1"/>
  <c r="AG3774" i="1"/>
  <c r="AH3774" i="1" s="1"/>
  <c r="AG3773" i="1"/>
  <c r="AG3772" i="1"/>
  <c r="AG3771" i="1"/>
  <c r="AG3770" i="1"/>
  <c r="AG3769" i="1"/>
  <c r="AG3768" i="1"/>
  <c r="AH3768" i="1" s="1"/>
  <c r="AG3767" i="1"/>
  <c r="AG3766" i="1"/>
  <c r="AH3766" i="1" s="1"/>
  <c r="AG3765" i="1"/>
  <c r="AG3764" i="1"/>
  <c r="AG3763" i="1"/>
  <c r="AH3763" i="1" s="1"/>
  <c r="AG3762" i="1"/>
  <c r="AG3761" i="1"/>
  <c r="AG3760" i="1"/>
  <c r="AH3760" i="1" s="1"/>
  <c r="AG3759" i="1"/>
  <c r="AG3758" i="1"/>
  <c r="AH3758" i="1" s="1"/>
  <c r="AG3757" i="1"/>
  <c r="AG3756" i="1"/>
  <c r="AG3755" i="1"/>
  <c r="AG3754" i="1"/>
  <c r="AH3754" i="1" s="1"/>
  <c r="AG3753" i="1"/>
  <c r="AG3752" i="1"/>
  <c r="AH3752" i="1" s="1"/>
  <c r="AG3751" i="1"/>
  <c r="AH3751" i="1" s="1"/>
  <c r="AG3750" i="1"/>
  <c r="AH3750" i="1" s="1"/>
  <c r="AG3749" i="1"/>
  <c r="AG3748" i="1"/>
  <c r="AG3747" i="1"/>
  <c r="AG3746" i="1"/>
  <c r="AG3745" i="1"/>
  <c r="AG3744" i="1"/>
  <c r="AH3744" i="1" s="1"/>
  <c r="AG3743" i="1"/>
  <c r="AH3743" i="1" s="1"/>
  <c r="AG3742" i="1"/>
  <c r="AH3742" i="1" s="1"/>
  <c r="AG3741" i="1"/>
  <c r="AG3740" i="1"/>
  <c r="AG3739" i="1"/>
  <c r="AG3738" i="1"/>
  <c r="AG3737" i="1"/>
  <c r="AG3736" i="1"/>
  <c r="AH3736" i="1" s="1"/>
  <c r="AG3735" i="1"/>
  <c r="AH3735" i="1" s="1"/>
  <c r="AG3734" i="1"/>
  <c r="AH3734" i="1" s="1"/>
  <c r="AG3733" i="1"/>
  <c r="AG3732" i="1"/>
  <c r="AG3731" i="1"/>
  <c r="AH3731" i="1" s="1"/>
  <c r="AG3730" i="1"/>
  <c r="AG3729" i="1"/>
  <c r="AG3728" i="1"/>
  <c r="AH3728" i="1" s="1"/>
  <c r="AG3727" i="1"/>
  <c r="AH3727" i="1" s="1"/>
  <c r="AG3726" i="1"/>
  <c r="AH3726" i="1" s="1"/>
  <c r="AG3725" i="1"/>
  <c r="AG3724" i="1"/>
  <c r="AG3723" i="1"/>
  <c r="AG3722" i="1"/>
  <c r="AG3721" i="1"/>
  <c r="AG3720" i="1"/>
  <c r="AH3720" i="1" s="1"/>
  <c r="AG3719" i="1"/>
  <c r="AG3718" i="1"/>
  <c r="AH3718" i="1" s="1"/>
  <c r="AG3717" i="1"/>
  <c r="AG3716" i="1"/>
  <c r="AG3715" i="1"/>
  <c r="AG3714" i="1"/>
  <c r="AG3713" i="1"/>
  <c r="AG3712" i="1"/>
  <c r="AH3712" i="1" s="1"/>
  <c r="AG3711" i="1"/>
  <c r="AH3711" i="1" s="1"/>
  <c r="AG3710" i="1"/>
  <c r="AH3710" i="1" s="1"/>
  <c r="AG3709" i="1"/>
  <c r="AG3708" i="1"/>
  <c r="AG3707" i="1"/>
  <c r="AG3706" i="1"/>
  <c r="AG3705" i="1"/>
  <c r="AG3704" i="1"/>
  <c r="AH3704" i="1" s="1"/>
  <c r="AG3703" i="1"/>
  <c r="AH3703" i="1" s="1"/>
  <c r="AG3702" i="1"/>
  <c r="AH3702" i="1" s="1"/>
  <c r="AG3701" i="1"/>
  <c r="AG3700" i="1"/>
  <c r="AG3699" i="1"/>
  <c r="AH3699" i="1" s="1"/>
  <c r="AG3698" i="1"/>
  <c r="AG3697" i="1"/>
  <c r="AG3696" i="1"/>
  <c r="AH3696" i="1" s="1"/>
  <c r="AG3695" i="1"/>
  <c r="AH3695" i="1" s="1"/>
  <c r="AG3694" i="1"/>
  <c r="AH3694" i="1" s="1"/>
  <c r="AG3693" i="1"/>
  <c r="AG3692" i="1"/>
  <c r="AG3691" i="1"/>
  <c r="AG3690" i="1"/>
  <c r="AH3690" i="1" s="1"/>
  <c r="AG3689" i="1"/>
  <c r="AG3688" i="1"/>
  <c r="AH3688" i="1" s="1"/>
  <c r="AG3687" i="1"/>
  <c r="AH3687" i="1" s="1"/>
  <c r="AG3686" i="1"/>
  <c r="AH3686" i="1" s="1"/>
  <c r="AG3685" i="1"/>
  <c r="AG3684" i="1"/>
  <c r="AG3683" i="1"/>
  <c r="AG3682" i="1"/>
  <c r="AH3682" i="1" s="1"/>
  <c r="AG3681" i="1"/>
  <c r="AG3680" i="1"/>
  <c r="AH3680" i="1" s="1"/>
  <c r="AG3679" i="1"/>
  <c r="AH3679" i="1" s="1"/>
  <c r="AG3678" i="1"/>
  <c r="AH3678" i="1" s="1"/>
  <c r="AG3677" i="1"/>
  <c r="AG3676" i="1"/>
  <c r="AG3675" i="1"/>
  <c r="AG3674" i="1"/>
  <c r="AG3673" i="1"/>
  <c r="AG3672" i="1"/>
  <c r="AH3672" i="1" s="1"/>
  <c r="AG3671" i="1"/>
  <c r="AH3671" i="1" s="1"/>
  <c r="AG3670" i="1"/>
  <c r="AH3670" i="1" s="1"/>
  <c r="AG3669" i="1"/>
  <c r="AG3668" i="1"/>
  <c r="AG3667" i="1"/>
  <c r="AG3666" i="1"/>
  <c r="AG3665" i="1"/>
  <c r="AG3664" i="1"/>
  <c r="AH3664" i="1" s="1"/>
  <c r="AG3663" i="1"/>
  <c r="AH3663" i="1" s="1"/>
  <c r="AG3662" i="1"/>
  <c r="AH3662" i="1" s="1"/>
  <c r="AG3661" i="1"/>
  <c r="AG3660" i="1"/>
  <c r="AG3659" i="1"/>
  <c r="AG3658" i="1"/>
  <c r="AG3657" i="1"/>
  <c r="AG3656" i="1"/>
  <c r="AH3656" i="1" s="1"/>
  <c r="AG3655" i="1"/>
  <c r="AH3655" i="1" s="1"/>
  <c r="AG3654" i="1"/>
  <c r="AH3654" i="1" s="1"/>
  <c r="AG3653" i="1"/>
  <c r="AG3652" i="1"/>
  <c r="AG3651" i="1"/>
  <c r="AG3650" i="1"/>
  <c r="AG3649" i="1"/>
  <c r="AG3648" i="1"/>
  <c r="AH3648" i="1" s="1"/>
  <c r="AG3647" i="1"/>
  <c r="AG3646" i="1"/>
  <c r="AH3646" i="1" s="1"/>
  <c r="AG3645" i="1"/>
  <c r="AG3644" i="1"/>
  <c r="AG3643" i="1"/>
  <c r="AH3643" i="1" s="1"/>
  <c r="AG3642" i="1"/>
  <c r="AG3641" i="1"/>
  <c r="AG3640" i="1"/>
  <c r="AH3640" i="1" s="1"/>
  <c r="AG3639" i="1"/>
  <c r="AH3639" i="1" s="1"/>
  <c r="AG3638" i="1"/>
  <c r="AH3638" i="1" s="1"/>
  <c r="AG3637" i="1"/>
  <c r="AG3636" i="1"/>
  <c r="AG3635" i="1"/>
  <c r="AH3635" i="1" s="1"/>
  <c r="AG3634" i="1"/>
  <c r="AG3633" i="1"/>
  <c r="AG3632" i="1"/>
  <c r="AH3632" i="1" s="1"/>
  <c r="AG3631" i="1"/>
  <c r="AH3631" i="1" s="1"/>
  <c r="AG3630" i="1"/>
  <c r="AH3630" i="1" s="1"/>
  <c r="AG3629" i="1"/>
  <c r="AG3628" i="1"/>
  <c r="AG3627" i="1"/>
  <c r="AG3626" i="1"/>
  <c r="AH3626" i="1" s="1"/>
  <c r="AG3625" i="1"/>
  <c r="AG3624" i="1"/>
  <c r="AH3624" i="1" s="1"/>
  <c r="AG3623" i="1"/>
  <c r="AG3622" i="1"/>
  <c r="AH3622" i="1" s="1"/>
  <c r="AG3621" i="1"/>
  <c r="AG3620" i="1"/>
  <c r="AG3619" i="1"/>
  <c r="AG3618" i="1"/>
  <c r="AG3617" i="1"/>
  <c r="AG3616" i="1"/>
  <c r="AH3616" i="1" s="1"/>
  <c r="AG3615" i="1"/>
  <c r="AH3615" i="1" s="1"/>
  <c r="AG3614" i="1"/>
  <c r="AH3614" i="1" s="1"/>
  <c r="AG3613" i="1"/>
  <c r="AG3612" i="1"/>
  <c r="AG3611" i="1"/>
  <c r="AG3610" i="1"/>
  <c r="AG3609" i="1"/>
  <c r="AG3608" i="1"/>
  <c r="AH3608" i="1" s="1"/>
  <c r="AG3607" i="1"/>
  <c r="AH3607" i="1" s="1"/>
  <c r="AG3606" i="1"/>
  <c r="AH3606" i="1" s="1"/>
  <c r="AG3605" i="1"/>
  <c r="AG3604" i="1"/>
  <c r="AG3603" i="1"/>
  <c r="AH3603" i="1" s="1"/>
  <c r="AG3602" i="1"/>
  <c r="AG3601" i="1"/>
  <c r="AG3600" i="1"/>
  <c r="AH3600" i="1" s="1"/>
  <c r="AG3599" i="1"/>
  <c r="AH3599" i="1" s="1"/>
  <c r="AG3598" i="1"/>
  <c r="AH3598" i="1" s="1"/>
  <c r="AG3597" i="1"/>
  <c r="AG3596" i="1"/>
  <c r="AG3595" i="1"/>
  <c r="AG3594" i="1"/>
  <c r="AG3593" i="1"/>
  <c r="AG3592" i="1"/>
  <c r="AH3592" i="1" s="1"/>
  <c r="AG3591" i="1"/>
  <c r="AH3591" i="1" s="1"/>
  <c r="AG3590" i="1"/>
  <c r="AH3590" i="1" s="1"/>
  <c r="AG3589" i="1"/>
  <c r="AG3588" i="1"/>
  <c r="AG3587" i="1"/>
  <c r="AG3586" i="1"/>
  <c r="AG3585" i="1"/>
  <c r="AG3584" i="1"/>
  <c r="AH3584" i="1" s="1"/>
  <c r="AG3583" i="1"/>
  <c r="AH3583" i="1" s="1"/>
  <c r="AG3582" i="1"/>
  <c r="AH3582" i="1" s="1"/>
  <c r="AG3581" i="1"/>
  <c r="AG3580" i="1"/>
  <c r="AG3579" i="1"/>
  <c r="AG3578" i="1"/>
  <c r="AG3577" i="1"/>
  <c r="AG3576" i="1"/>
  <c r="AH3576" i="1" s="1"/>
  <c r="AG3575" i="1"/>
  <c r="AH3575" i="1" s="1"/>
  <c r="AG3574" i="1"/>
  <c r="AH3574" i="1" s="1"/>
  <c r="AG3573" i="1"/>
  <c r="AG3572" i="1"/>
  <c r="AG3571" i="1"/>
  <c r="AH3571" i="1" s="1"/>
  <c r="AG3570" i="1"/>
  <c r="AG3569" i="1"/>
  <c r="AG3568" i="1"/>
  <c r="AH3568" i="1" s="1"/>
  <c r="AG3567" i="1"/>
  <c r="AH3567" i="1" s="1"/>
  <c r="AG3566" i="1"/>
  <c r="AH3566" i="1" s="1"/>
  <c r="AG3565" i="1"/>
  <c r="AG3564" i="1"/>
  <c r="AG3563" i="1"/>
  <c r="AG3562" i="1"/>
  <c r="AH3562" i="1" s="1"/>
  <c r="AG3561" i="1"/>
  <c r="AG3560" i="1"/>
  <c r="AH3560" i="1" s="1"/>
  <c r="AG3559" i="1"/>
  <c r="AH3559" i="1" s="1"/>
  <c r="AG3558" i="1"/>
  <c r="AH3558" i="1" s="1"/>
  <c r="AG3557" i="1"/>
  <c r="AG3556" i="1"/>
  <c r="AG3555" i="1"/>
  <c r="AG3554" i="1"/>
  <c r="AH3554" i="1" s="1"/>
  <c r="AG3553" i="1"/>
  <c r="AG3552" i="1"/>
  <c r="AH3552" i="1" s="1"/>
  <c r="AG3551" i="1"/>
  <c r="AG3550" i="1"/>
  <c r="AH3550" i="1" s="1"/>
  <c r="AG3549" i="1"/>
  <c r="AG3548" i="1"/>
  <c r="AG3547" i="1"/>
  <c r="AG3546" i="1"/>
  <c r="AG3545" i="1"/>
  <c r="AG3544" i="1"/>
  <c r="AH3544" i="1" s="1"/>
  <c r="AG3543" i="1"/>
  <c r="AH3543" i="1" s="1"/>
  <c r="AG3542" i="1"/>
  <c r="AH3542" i="1" s="1"/>
  <c r="AG3541" i="1"/>
  <c r="AG3540" i="1"/>
  <c r="AG3539" i="1"/>
  <c r="AG3538" i="1"/>
  <c r="AG3537" i="1"/>
  <c r="AG3536" i="1"/>
  <c r="AH3536" i="1" s="1"/>
  <c r="AG3535" i="1"/>
  <c r="AH3535" i="1" s="1"/>
  <c r="AG3534" i="1"/>
  <c r="AH3534" i="1" s="1"/>
  <c r="AG3533" i="1"/>
  <c r="AG3532" i="1"/>
  <c r="AG3531" i="1"/>
  <c r="AG3530" i="1"/>
  <c r="AG3529" i="1"/>
  <c r="AG3528" i="1"/>
  <c r="AH3528" i="1" s="1"/>
  <c r="AG3527" i="1"/>
  <c r="AH3527" i="1" s="1"/>
  <c r="AG3526" i="1"/>
  <c r="AH3526" i="1" s="1"/>
  <c r="AG3525" i="1"/>
  <c r="AG3524" i="1"/>
  <c r="AG3523" i="1"/>
  <c r="AG3522" i="1"/>
  <c r="AG3521" i="1"/>
  <c r="AG3520" i="1"/>
  <c r="AH3520" i="1" s="1"/>
  <c r="AG3519" i="1"/>
  <c r="AG3518" i="1"/>
  <c r="AH3518" i="1" s="1"/>
  <c r="AG3517" i="1"/>
  <c r="AG3516" i="1"/>
  <c r="AG3515" i="1"/>
  <c r="AH3515" i="1" s="1"/>
  <c r="AG3514" i="1"/>
  <c r="AG3513" i="1"/>
  <c r="AG3512" i="1"/>
  <c r="AH3512" i="1" s="1"/>
  <c r="AG3511" i="1"/>
  <c r="AH3511" i="1" s="1"/>
  <c r="AG3510" i="1"/>
  <c r="AH3510" i="1" s="1"/>
  <c r="AG3509" i="1"/>
  <c r="AG3508" i="1"/>
  <c r="AG3507" i="1"/>
  <c r="AH3507" i="1" s="1"/>
  <c r="AG3506" i="1"/>
  <c r="AG3505" i="1"/>
  <c r="AG3504" i="1"/>
  <c r="AH3504" i="1" s="1"/>
  <c r="AG3503" i="1"/>
  <c r="AG3502" i="1"/>
  <c r="AH3502" i="1" s="1"/>
  <c r="AG3501" i="1"/>
  <c r="AG3500" i="1"/>
  <c r="AG3499" i="1"/>
  <c r="AG3498" i="1"/>
  <c r="AH3498" i="1" s="1"/>
  <c r="AG3497" i="1"/>
  <c r="AG3496" i="1"/>
  <c r="AH3496" i="1" s="1"/>
  <c r="AG3495" i="1"/>
  <c r="AH3495" i="1" s="1"/>
  <c r="AG3494" i="1"/>
  <c r="AH3494" i="1" s="1"/>
  <c r="AG3493" i="1"/>
  <c r="AG3492" i="1"/>
  <c r="AG3491" i="1"/>
  <c r="AG3490" i="1"/>
  <c r="AG3489" i="1"/>
  <c r="AG3488" i="1"/>
  <c r="AH3488" i="1" s="1"/>
  <c r="AG3487" i="1"/>
  <c r="AH3487" i="1" s="1"/>
  <c r="AG3486" i="1"/>
  <c r="AH3486" i="1" s="1"/>
  <c r="AG3485" i="1"/>
  <c r="AG3484" i="1"/>
  <c r="AG3483" i="1"/>
  <c r="AG3482" i="1"/>
  <c r="AG3481" i="1"/>
  <c r="AG3480" i="1"/>
  <c r="AH3480" i="1" s="1"/>
  <c r="AG3479" i="1"/>
  <c r="AH3479" i="1" s="1"/>
  <c r="AG3478" i="1"/>
  <c r="AH3478" i="1" s="1"/>
  <c r="AG3477" i="1"/>
  <c r="AG3476" i="1"/>
  <c r="AG3475" i="1"/>
  <c r="AH3475" i="1" s="1"/>
  <c r="AG3474" i="1"/>
  <c r="AG3473" i="1"/>
  <c r="AG3472" i="1"/>
  <c r="AH3472" i="1" s="1"/>
  <c r="AG3471" i="1"/>
  <c r="AH3471" i="1" s="1"/>
  <c r="AG3470" i="1"/>
  <c r="AH3470" i="1" s="1"/>
  <c r="AG3469" i="1"/>
  <c r="AG3468" i="1"/>
  <c r="AG3467" i="1"/>
  <c r="AG3466" i="1"/>
  <c r="AG3465" i="1"/>
  <c r="AG3464" i="1"/>
  <c r="AH3464" i="1" s="1"/>
  <c r="AG3463" i="1"/>
  <c r="AH3463" i="1" s="1"/>
  <c r="AG3462" i="1"/>
  <c r="AH3462" i="1" s="1"/>
  <c r="AG3461" i="1"/>
  <c r="AG3460" i="1"/>
  <c r="AG3459" i="1"/>
  <c r="AG3458" i="1"/>
  <c r="AG3457" i="1"/>
  <c r="AG3456" i="1"/>
  <c r="AH3456" i="1" s="1"/>
  <c r="AG3455" i="1"/>
  <c r="AH3455" i="1" s="1"/>
  <c r="AG3454" i="1"/>
  <c r="AH3454" i="1" s="1"/>
  <c r="AG3453" i="1"/>
  <c r="AG3452" i="1"/>
  <c r="AG3451" i="1"/>
  <c r="AG3450" i="1"/>
  <c r="AG3449" i="1"/>
  <c r="AG3448" i="1"/>
  <c r="AH3448" i="1" s="1"/>
  <c r="AG3447" i="1"/>
  <c r="AH3447" i="1" s="1"/>
  <c r="AG3446" i="1"/>
  <c r="AH3446" i="1" s="1"/>
  <c r="AG3445" i="1"/>
  <c r="AG3444" i="1"/>
  <c r="AG3443" i="1"/>
  <c r="AH3443" i="1" s="1"/>
  <c r="AG3442" i="1"/>
  <c r="AG3441" i="1"/>
  <c r="AG3440" i="1"/>
  <c r="AH3440" i="1" s="1"/>
  <c r="AG3439" i="1"/>
  <c r="AH3439" i="1" s="1"/>
  <c r="AG3438" i="1"/>
  <c r="AH3438" i="1" s="1"/>
  <c r="AG3437" i="1"/>
  <c r="AG3436" i="1"/>
  <c r="AG3435" i="1"/>
  <c r="AG3434" i="1"/>
  <c r="AH3434" i="1" s="1"/>
  <c r="AG3433" i="1"/>
  <c r="AG3432" i="1"/>
  <c r="AH3432" i="1" s="1"/>
  <c r="AG3431" i="1"/>
  <c r="AH3431" i="1" s="1"/>
  <c r="AG3430" i="1"/>
  <c r="AH3430" i="1" s="1"/>
  <c r="AG3429" i="1"/>
  <c r="AG3428" i="1"/>
  <c r="AG3427" i="1"/>
  <c r="AG3426" i="1"/>
  <c r="AH3426" i="1" s="1"/>
  <c r="AG3425" i="1"/>
  <c r="AG3424" i="1"/>
  <c r="AH3424" i="1" s="1"/>
  <c r="AG3423" i="1"/>
  <c r="AH3423" i="1" s="1"/>
  <c r="AG3422" i="1"/>
  <c r="AH3422" i="1" s="1"/>
  <c r="AG3421" i="1"/>
  <c r="AG3420" i="1"/>
  <c r="AG3419" i="1"/>
  <c r="AG3418" i="1"/>
  <c r="AG3417" i="1"/>
  <c r="AG3416" i="1"/>
  <c r="AH3416" i="1" s="1"/>
  <c r="AG3415" i="1"/>
  <c r="AH3415" i="1" s="1"/>
  <c r="AG3414" i="1"/>
  <c r="AH3414" i="1" s="1"/>
  <c r="AG3413" i="1"/>
  <c r="AG3412" i="1"/>
  <c r="AG3411" i="1"/>
  <c r="AG3410" i="1"/>
  <c r="AG3409" i="1"/>
  <c r="AG3408" i="1"/>
  <c r="AH3408" i="1" s="1"/>
  <c r="AG3407" i="1"/>
  <c r="AH3407" i="1" s="1"/>
  <c r="AG3406" i="1"/>
  <c r="AH3406" i="1" s="1"/>
  <c r="AG3405" i="1"/>
  <c r="AG3404" i="1"/>
  <c r="AG3403" i="1"/>
  <c r="AG3402" i="1"/>
  <c r="AG3401" i="1"/>
  <c r="AG3400" i="1"/>
  <c r="AH3400" i="1" s="1"/>
  <c r="AG3399" i="1"/>
  <c r="AH3399" i="1" s="1"/>
  <c r="AG3398" i="1"/>
  <c r="AH3398" i="1" s="1"/>
  <c r="AG3397" i="1"/>
  <c r="AG3396" i="1"/>
  <c r="AG3395" i="1"/>
  <c r="AG3394" i="1"/>
  <c r="AG3393" i="1"/>
  <c r="AG3392" i="1"/>
  <c r="AH3392" i="1" s="1"/>
  <c r="AG3391" i="1"/>
  <c r="AH3391" i="1" s="1"/>
  <c r="AG3390" i="1"/>
  <c r="AH3390" i="1" s="1"/>
  <c r="AG3389" i="1"/>
  <c r="AG3388" i="1"/>
  <c r="AG3387" i="1"/>
  <c r="AH3387" i="1" s="1"/>
  <c r="AG3386" i="1"/>
  <c r="AG3385" i="1"/>
  <c r="AG3384" i="1"/>
  <c r="AH3384" i="1" s="1"/>
  <c r="AG3383" i="1"/>
  <c r="AH3383" i="1" s="1"/>
  <c r="AG3382" i="1"/>
  <c r="AH3382" i="1" s="1"/>
  <c r="AG3381" i="1"/>
  <c r="AG3380" i="1"/>
  <c r="AG3379" i="1"/>
  <c r="AH3379" i="1" s="1"/>
  <c r="AG3378" i="1"/>
  <c r="AG3377" i="1"/>
  <c r="AG3376" i="1"/>
  <c r="AH3376" i="1" s="1"/>
  <c r="AG3375" i="1"/>
  <c r="AH3375" i="1" s="1"/>
  <c r="AG3374" i="1"/>
  <c r="AH3374" i="1" s="1"/>
  <c r="AG3373" i="1"/>
  <c r="AG3372" i="1"/>
  <c r="AG3371" i="1"/>
  <c r="AG3370" i="1"/>
  <c r="AH3370" i="1" s="1"/>
  <c r="AG3369" i="1"/>
  <c r="AG3368" i="1"/>
  <c r="AH3368" i="1" s="1"/>
  <c r="AG3367" i="1"/>
  <c r="AH3367" i="1" s="1"/>
  <c r="AG3366" i="1"/>
  <c r="AH3366" i="1" s="1"/>
  <c r="AG3365" i="1"/>
  <c r="AG3364" i="1"/>
  <c r="AG3363" i="1"/>
  <c r="AG3362" i="1"/>
  <c r="AG3361" i="1"/>
  <c r="AG3360" i="1"/>
  <c r="AH3360" i="1" s="1"/>
  <c r="AG3359" i="1"/>
  <c r="AH3359" i="1" s="1"/>
  <c r="AG3358" i="1"/>
  <c r="AH3358" i="1" s="1"/>
  <c r="AG3357" i="1"/>
  <c r="AG3356" i="1"/>
  <c r="AG3355" i="1"/>
  <c r="AG3354" i="1"/>
  <c r="AH3354" i="1" s="1"/>
  <c r="AG3353" i="1"/>
  <c r="AG3352" i="1"/>
  <c r="AH3352" i="1" s="1"/>
  <c r="AG3351" i="1"/>
  <c r="AH3351" i="1" s="1"/>
  <c r="AG3350" i="1"/>
  <c r="AH3350" i="1" s="1"/>
  <c r="AG3349" i="1"/>
  <c r="AG3348" i="1"/>
  <c r="AG3347" i="1"/>
  <c r="AH3347" i="1" s="1"/>
  <c r="AG3346" i="1"/>
  <c r="AH3346" i="1" s="1"/>
  <c r="AG3345" i="1"/>
  <c r="AG3344" i="1"/>
  <c r="AH3344" i="1" s="1"/>
  <c r="AG3343" i="1"/>
  <c r="AH3343" i="1" s="1"/>
  <c r="AG3342" i="1"/>
  <c r="AH3342" i="1" s="1"/>
  <c r="AG3341" i="1"/>
  <c r="AG3340" i="1"/>
  <c r="AG3339" i="1"/>
  <c r="AG3338" i="1"/>
  <c r="AG3337" i="1"/>
  <c r="AG3336" i="1"/>
  <c r="AH3336" i="1" s="1"/>
  <c r="AG3335" i="1"/>
  <c r="AH3335" i="1" s="1"/>
  <c r="AG3334" i="1"/>
  <c r="AH3334" i="1" s="1"/>
  <c r="AG3333" i="1"/>
  <c r="AG3332" i="1"/>
  <c r="AG3331" i="1"/>
  <c r="AG3330" i="1"/>
  <c r="AG3329" i="1"/>
  <c r="AG3328" i="1"/>
  <c r="AH3328" i="1" s="1"/>
  <c r="AG3327" i="1"/>
  <c r="AH3327" i="1" s="1"/>
  <c r="AG3326" i="1"/>
  <c r="AH3326" i="1" s="1"/>
  <c r="AG3325" i="1"/>
  <c r="AG3324" i="1"/>
  <c r="AG3323" i="1"/>
  <c r="AG3322" i="1"/>
  <c r="AG3321" i="1"/>
  <c r="AG3320" i="1"/>
  <c r="AH3320" i="1" s="1"/>
  <c r="AG3319" i="1"/>
  <c r="AH3319" i="1" s="1"/>
  <c r="AG3318" i="1"/>
  <c r="AH3318" i="1" s="1"/>
  <c r="AG3317" i="1"/>
  <c r="AG3316" i="1"/>
  <c r="AG3315" i="1"/>
  <c r="AH3315" i="1" s="1"/>
  <c r="AG3314" i="1"/>
  <c r="AH3314" i="1" s="1"/>
  <c r="AG3313" i="1"/>
  <c r="AG3312" i="1"/>
  <c r="AH3312" i="1" s="1"/>
  <c r="AG3311" i="1"/>
  <c r="AH3311" i="1" s="1"/>
  <c r="AG3310" i="1"/>
  <c r="AH3310" i="1" s="1"/>
  <c r="AG3309" i="1"/>
  <c r="AG3308" i="1"/>
  <c r="AG3307" i="1"/>
  <c r="AG3306" i="1"/>
  <c r="AH3306" i="1" s="1"/>
  <c r="AG3305" i="1"/>
  <c r="AG3304" i="1"/>
  <c r="AH3304" i="1" s="1"/>
  <c r="AG3303" i="1"/>
  <c r="AH3303" i="1" s="1"/>
  <c r="AG3302" i="1"/>
  <c r="AH3302" i="1" s="1"/>
  <c r="AG3301" i="1"/>
  <c r="AG3300" i="1"/>
  <c r="AG3299" i="1"/>
  <c r="AG3298" i="1"/>
  <c r="AH3298" i="1" s="1"/>
  <c r="AG3297" i="1"/>
  <c r="AG3296" i="1"/>
  <c r="AH3296" i="1" s="1"/>
  <c r="AG3295" i="1"/>
  <c r="AH3295" i="1" s="1"/>
  <c r="AG3294" i="1"/>
  <c r="AH3294" i="1" s="1"/>
  <c r="AG3293" i="1"/>
  <c r="AG3292" i="1"/>
  <c r="AG3291" i="1"/>
  <c r="AG3290" i="1"/>
  <c r="AG3289" i="1"/>
  <c r="AG3288" i="1"/>
  <c r="AH3288" i="1" s="1"/>
  <c r="AG3287" i="1"/>
  <c r="AH3287" i="1" s="1"/>
  <c r="AG3286" i="1"/>
  <c r="AH3286" i="1" s="1"/>
  <c r="AG3285" i="1"/>
  <c r="AG3284" i="1"/>
  <c r="AG3283" i="1"/>
  <c r="AG3282" i="1"/>
  <c r="AG3281" i="1"/>
  <c r="AG3280" i="1"/>
  <c r="AH3280" i="1" s="1"/>
  <c r="AG3279" i="1"/>
  <c r="AH3279" i="1" s="1"/>
  <c r="AG3278" i="1"/>
  <c r="AH3278" i="1" s="1"/>
  <c r="AG3277" i="1"/>
  <c r="AG3276" i="1"/>
  <c r="AG3275" i="1"/>
  <c r="AG3274" i="1"/>
  <c r="AH3274" i="1" s="1"/>
  <c r="AG3273" i="1"/>
  <c r="AG3272" i="1"/>
  <c r="AH3272" i="1" s="1"/>
  <c r="AG3271" i="1"/>
  <c r="AG3270" i="1"/>
  <c r="AH3270" i="1" s="1"/>
  <c r="AG3269" i="1"/>
  <c r="AG3268" i="1"/>
  <c r="AG3267" i="1"/>
  <c r="AG3266" i="1"/>
  <c r="AG3265" i="1"/>
  <c r="AG3264" i="1"/>
  <c r="AH3264" i="1" s="1"/>
  <c r="AG3263" i="1"/>
  <c r="AH3263" i="1" s="1"/>
  <c r="AG3262" i="1"/>
  <c r="AH3262" i="1" s="1"/>
  <c r="AG3261" i="1"/>
  <c r="AG3260" i="1"/>
  <c r="AG3259" i="1"/>
  <c r="AH3259" i="1" s="1"/>
  <c r="AG3258" i="1"/>
  <c r="AG3257" i="1"/>
  <c r="AG3256" i="1"/>
  <c r="AH3256" i="1" s="1"/>
  <c r="AG3255" i="1"/>
  <c r="AH3255" i="1" s="1"/>
  <c r="AG3254" i="1"/>
  <c r="AH3254" i="1" s="1"/>
  <c r="AG3253" i="1"/>
  <c r="AG3252" i="1"/>
  <c r="AG3251" i="1"/>
  <c r="AH3251" i="1" s="1"/>
  <c r="AG3250" i="1"/>
  <c r="AG3249" i="1"/>
  <c r="AG3248" i="1"/>
  <c r="AH3248" i="1" s="1"/>
  <c r="AG3247" i="1"/>
  <c r="AG3246" i="1"/>
  <c r="AH3246" i="1" s="1"/>
  <c r="AG3245" i="1"/>
  <c r="AG3244" i="1"/>
  <c r="AG3243" i="1"/>
  <c r="AG3242" i="1"/>
  <c r="AH3242" i="1" s="1"/>
  <c r="AG3241" i="1"/>
  <c r="AG3240" i="1"/>
  <c r="AH3240" i="1" s="1"/>
  <c r="AG3239" i="1"/>
  <c r="AH3239" i="1" s="1"/>
  <c r="AG3238" i="1"/>
  <c r="AH3238" i="1" s="1"/>
  <c r="AG3237" i="1"/>
  <c r="AG3236" i="1"/>
  <c r="AG3235" i="1"/>
  <c r="AG3234" i="1"/>
  <c r="AH3234" i="1" s="1"/>
  <c r="AG3233" i="1"/>
  <c r="AG3232" i="1"/>
  <c r="AH3232" i="1" s="1"/>
  <c r="AG3231" i="1"/>
  <c r="AH3231" i="1" s="1"/>
  <c r="AG3230" i="1"/>
  <c r="AH3230" i="1" s="1"/>
  <c r="AG3229" i="1"/>
  <c r="AG3228" i="1"/>
  <c r="AG3227" i="1"/>
  <c r="AG3226" i="1"/>
  <c r="AH3226" i="1" s="1"/>
  <c r="AG3225" i="1"/>
  <c r="AG3224" i="1"/>
  <c r="AH3224" i="1" s="1"/>
  <c r="AG3223" i="1"/>
  <c r="AH3223" i="1" s="1"/>
  <c r="AG3222" i="1"/>
  <c r="AH3222" i="1" s="1"/>
  <c r="AG3221" i="1"/>
  <c r="AG3220" i="1"/>
  <c r="AG3219" i="1"/>
  <c r="AH3219" i="1" s="1"/>
  <c r="AG3218" i="1"/>
  <c r="AH3218" i="1" s="1"/>
  <c r="AG3217" i="1"/>
  <c r="AG3216" i="1"/>
  <c r="AH3216" i="1" s="1"/>
  <c r="AG3215" i="1"/>
  <c r="AH3215" i="1" s="1"/>
  <c r="AG3214" i="1"/>
  <c r="AH3214" i="1" s="1"/>
  <c r="AG3213" i="1"/>
  <c r="AG3212" i="1"/>
  <c r="AG3211" i="1"/>
  <c r="AG3210" i="1"/>
  <c r="AH3210" i="1" s="1"/>
  <c r="AG3209" i="1"/>
  <c r="AG3208" i="1"/>
  <c r="AH3208" i="1" s="1"/>
  <c r="AG3207" i="1"/>
  <c r="AH3207" i="1" s="1"/>
  <c r="AG3206" i="1"/>
  <c r="AH3206" i="1" s="1"/>
  <c r="AG3205" i="1"/>
  <c r="AG3204" i="1"/>
  <c r="AG3203" i="1"/>
  <c r="AG3202" i="1"/>
  <c r="AG3201" i="1"/>
  <c r="AG3200" i="1"/>
  <c r="AH3200" i="1" s="1"/>
  <c r="AG3199" i="1"/>
  <c r="AH3199" i="1" s="1"/>
  <c r="AG3198" i="1"/>
  <c r="AH3198" i="1" s="1"/>
  <c r="AG3197" i="1"/>
  <c r="AG3196" i="1"/>
  <c r="AG3195" i="1"/>
  <c r="AG3194" i="1"/>
  <c r="AG3193" i="1"/>
  <c r="AG3192" i="1"/>
  <c r="AH3192" i="1" s="1"/>
  <c r="AG3191" i="1"/>
  <c r="AH3191" i="1" s="1"/>
  <c r="AG3190" i="1"/>
  <c r="AH3190" i="1" s="1"/>
  <c r="AG3189" i="1"/>
  <c r="AG3188" i="1"/>
  <c r="AG3187" i="1"/>
  <c r="AH3187" i="1" s="1"/>
  <c r="AG3186" i="1"/>
  <c r="AH3186" i="1" s="1"/>
  <c r="AG3185" i="1"/>
  <c r="AG3184" i="1"/>
  <c r="AH3184" i="1" s="1"/>
  <c r="AG3183" i="1"/>
  <c r="AH3183" i="1" s="1"/>
  <c r="AG3182" i="1"/>
  <c r="AH3182" i="1" s="1"/>
  <c r="AG3181" i="1"/>
  <c r="AG3180" i="1"/>
  <c r="AG3179" i="1"/>
  <c r="AG3178" i="1"/>
  <c r="AH3178" i="1" s="1"/>
  <c r="AG3177" i="1"/>
  <c r="AG3176" i="1"/>
  <c r="AH3176" i="1" s="1"/>
  <c r="AG3175" i="1"/>
  <c r="AH3175" i="1" s="1"/>
  <c r="AG3174" i="1"/>
  <c r="AH3174" i="1" s="1"/>
  <c r="AG3173" i="1"/>
  <c r="AG3172" i="1"/>
  <c r="AG3171" i="1"/>
  <c r="AG3170" i="1"/>
  <c r="AH3170" i="1" s="1"/>
  <c r="AG3169" i="1"/>
  <c r="AG3168" i="1"/>
  <c r="AH3168" i="1" s="1"/>
  <c r="AG3167" i="1"/>
  <c r="AG3166" i="1"/>
  <c r="AH3166" i="1" s="1"/>
  <c r="AG3165" i="1"/>
  <c r="AG3164" i="1"/>
  <c r="AG3163" i="1"/>
  <c r="AG3162" i="1"/>
  <c r="AG3161" i="1"/>
  <c r="AG3160" i="1"/>
  <c r="AH3160" i="1" s="1"/>
  <c r="AG3159" i="1"/>
  <c r="AH3159" i="1" s="1"/>
  <c r="AG3158" i="1"/>
  <c r="AH3158" i="1" s="1"/>
  <c r="AG3157" i="1"/>
  <c r="AG3156" i="1"/>
  <c r="AG3155" i="1"/>
  <c r="AG3154" i="1"/>
  <c r="AH3154" i="1" s="1"/>
  <c r="AG3153" i="1"/>
  <c r="AG3152" i="1"/>
  <c r="AH3152" i="1" s="1"/>
  <c r="AG3151" i="1"/>
  <c r="AH3151" i="1" s="1"/>
  <c r="AG3150" i="1"/>
  <c r="AH3150" i="1" s="1"/>
  <c r="AG3149" i="1"/>
  <c r="AG3148" i="1"/>
  <c r="AG3147" i="1"/>
  <c r="AG3146" i="1"/>
  <c r="AH3146" i="1" s="1"/>
  <c r="AG3145" i="1"/>
  <c r="AG3144" i="1"/>
  <c r="AH3144" i="1" s="1"/>
  <c r="AG3143" i="1"/>
  <c r="AH3143" i="1" s="1"/>
  <c r="AG3142" i="1"/>
  <c r="AH3142" i="1" s="1"/>
  <c r="AG3141" i="1"/>
  <c r="AG3140" i="1"/>
  <c r="AG3139" i="1"/>
  <c r="AG3138" i="1"/>
  <c r="AG3137" i="1"/>
  <c r="AG3136" i="1"/>
  <c r="AH3136" i="1" s="1"/>
  <c r="AG3135" i="1"/>
  <c r="AH3135" i="1" s="1"/>
  <c r="AG3134" i="1"/>
  <c r="AH3134" i="1" s="1"/>
  <c r="AG3133" i="1"/>
  <c r="AG3132" i="1"/>
  <c r="AG3131" i="1"/>
  <c r="AH3131" i="1" s="1"/>
  <c r="AG3130" i="1"/>
  <c r="AG3129" i="1"/>
  <c r="AG3128" i="1"/>
  <c r="AH3128" i="1" s="1"/>
  <c r="AG3127" i="1"/>
  <c r="AH3127" i="1" s="1"/>
  <c r="AG3126" i="1"/>
  <c r="AH3126" i="1" s="1"/>
  <c r="AG3125" i="1"/>
  <c r="AG3124" i="1"/>
  <c r="AG3123" i="1"/>
  <c r="AH3123" i="1" s="1"/>
  <c r="AG3122" i="1"/>
  <c r="AG3121" i="1"/>
  <c r="AG3120" i="1"/>
  <c r="AG3119" i="1"/>
  <c r="AG3118" i="1"/>
  <c r="AH3118" i="1" s="1"/>
  <c r="AG3117" i="1"/>
  <c r="AG3116" i="1"/>
  <c r="AG3115" i="1"/>
  <c r="AH3115" i="1" s="1"/>
  <c r="AG3114" i="1"/>
  <c r="AG3113" i="1"/>
  <c r="AG3112" i="1"/>
  <c r="AH3112" i="1" s="1"/>
  <c r="AG3111" i="1"/>
  <c r="AH3111" i="1" s="1"/>
  <c r="AG3110" i="1"/>
  <c r="AH3110" i="1" s="1"/>
  <c r="AG3109" i="1"/>
  <c r="AG3108" i="1"/>
  <c r="AG3107" i="1"/>
  <c r="AH3107" i="1" s="1"/>
  <c r="AG3106" i="1"/>
  <c r="AH3106" i="1" s="1"/>
  <c r="AG3105" i="1"/>
  <c r="AG3104" i="1"/>
  <c r="AG3103" i="1"/>
  <c r="AH3103" i="1" s="1"/>
  <c r="AG3102" i="1"/>
  <c r="AH3102" i="1" s="1"/>
  <c r="AG3101" i="1"/>
  <c r="AG3100" i="1"/>
  <c r="AG3099" i="1"/>
  <c r="AH3099" i="1" s="1"/>
  <c r="AG3098" i="1"/>
  <c r="AG3097" i="1"/>
  <c r="AG3096" i="1"/>
  <c r="AH3096" i="1" s="1"/>
  <c r="AG3095" i="1"/>
  <c r="AH3095" i="1" s="1"/>
  <c r="AG3094" i="1"/>
  <c r="AH3094" i="1" s="1"/>
  <c r="AG3093" i="1"/>
  <c r="AG3092" i="1"/>
  <c r="AG3091" i="1"/>
  <c r="AH3091" i="1" s="1"/>
  <c r="AG3090" i="1"/>
  <c r="AH3090" i="1" s="1"/>
  <c r="AG3089" i="1"/>
  <c r="AG3088" i="1"/>
  <c r="AH3088" i="1" s="1"/>
  <c r="AG3087" i="1"/>
  <c r="AH3087" i="1" s="1"/>
  <c r="AG3086" i="1"/>
  <c r="AH3086" i="1" s="1"/>
  <c r="AG3085" i="1"/>
  <c r="AG3084" i="1"/>
  <c r="AG3083" i="1"/>
  <c r="AH3083" i="1" s="1"/>
  <c r="AG3082" i="1"/>
  <c r="AG3081" i="1"/>
  <c r="AG3080" i="1"/>
  <c r="AH3080" i="1" s="1"/>
  <c r="AG3079" i="1"/>
  <c r="AH3079" i="1" s="1"/>
  <c r="AG3078" i="1"/>
  <c r="AH3078" i="1" s="1"/>
  <c r="AG3077" i="1"/>
  <c r="AG3076" i="1"/>
  <c r="AG3075" i="1"/>
  <c r="AH3075" i="1" s="1"/>
  <c r="AG3074" i="1"/>
  <c r="AG3073" i="1"/>
  <c r="AG3072" i="1"/>
  <c r="AH3072" i="1" s="1"/>
  <c r="AG3071" i="1"/>
  <c r="AH3071" i="1" s="1"/>
  <c r="AG3070" i="1"/>
  <c r="AH3070" i="1" s="1"/>
  <c r="AG3069" i="1"/>
  <c r="AG3068" i="1"/>
  <c r="AG3067" i="1"/>
  <c r="AH3067" i="1" s="1"/>
  <c r="AG3066" i="1"/>
  <c r="AH3066" i="1" s="1"/>
  <c r="AG3065" i="1"/>
  <c r="AG3064" i="1"/>
  <c r="AH3064" i="1" s="1"/>
  <c r="AG3063" i="1"/>
  <c r="AH3063" i="1" s="1"/>
  <c r="AG3062" i="1"/>
  <c r="AH3062" i="1" s="1"/>
  <c r="AG3061" i="1"/>
  <c r="AG3060" i="1"/>
  <c r="AG3059" i="1"/>
  <c r="AH3059" i="1" s="1"/>
  <c r="AG3058" i="1"/>
  <c r="AG3057" i="1"/>
  <c r="AG3056" i="1"/>
  <c r="AH3056" i="1" s="1"/>
  <c r="AG3055" i="1"/>
  <c r="AH3055" i="1" s="1"/>
  <c r="AG3054" i="1"/>
  <c r="AH3054" i="1" s="1"/>
  <c r="AG3053" i="1"/>
  <c r="AG3052" i="1"/>
  <c r="AG3051" i="1"/>
  <c r="AH3051" i="1" s="1"/>
  <c r="AG3050" i="1"/>
  <c r="AG3049" i="1"/>
  <c r="AG3048" i="1"/>
  <c r="AH3048" i="1" s="1"/>
  <c r="AG3047" i="1"/>
  <c r="AH3047" i="1" s="1"/>
  <c r="AG3046" i="1"/>
  <c r="AH3046" i="1" s="1"/>
  <c r="AG3045" i="1"/>
  <c r="AG3044" i="1"/>
  <c r="AG3043" i="1"/>
  <c r="AH3043" i="1" s="1"/>
  <c r="AG3042" i="1"/>
  <c r="AH3042" i="1" s="1"/>
  <c r="AG3041" i="1"/>
  <c r="AG3040" i="1"/>
  <c r="AG3039" i="1"/>
  <c r="AH3039" i="1" s="1"/>
  <c r="AG3038" i="1"/>
  <c r="AH3038" i="1" s="1"/>
  <c r="AG3037" i="1"/>
  <c r="AG3036" i="1"/>
  <c r="AG3035" i="1"/>
  <c r="AH3035" i="1" s="1"/>
  <c r="AG3034" i="1"/>
  <c r="AG3033" i="1"/>
  <c r="AG3032" i="1"/>
  <c r="AH3032" i="1" s="1"/>
  <c r="AG3031" i="1"/>
  <c r="AH3031" i="1" s="1"/>
  <c r="AG3030" i="1"/>
  <c r="AH3030" i="1" s="1"/>
  <c r="AG3029" i="1"/>
  <c r="AG3028" i="1"/>
  <c r="AG3027" i="1"/>
  <c r="AH3027" i="1" s="1"/>
  <c r="AG3026" i="1"/>
  <c r="AH3026" i="1" s="1"/>
  <c r="AG3025" i="1"/>
  <c r="AG3024" i="1"/>
  <c r="AH3024" i="1" s="1"/>
  <c r="AG3023" i="1"/>
  <c r="AG3022" i="1"/>
  <c r="AH3022" i="1" s="1"/>
  <c r="AG3021" i="1"/>
  <c r="AG3020" i="1"/>
  <c r="AG3019" i="1"/>
  <c r="AH3019" i="1" s="1"/>
  <c r="AG3018" i="1"/>
  <c r="AG3017" i="1"/>
  <c r="AG3016" i="1"/>
  <c r="AH3016" i="1" s="1"/>
  <c r="AG3015" i="1"/>
  <c r="AH3015" i="1" s="1"/>
  <c r="AG3014" i="1"/>
  <c r="AH3014" i="1" s="1"/>
  <c r="AG3013" i="1"/>
  <c r="AG3012" i="1"/>
  <c r="AG3011" i="1"/>
  <c r="AH3011" i="1" s="1"/>
  <c r="AG3010" i="1"/>
  <c r="AG3009" i="1"/>
  <c r="AG3008" i="1"/>
  <c r="AH3008" i="1" s="1"/>
  <c r="AG3007" i="1"/>
  <c r="AH3007" i="1" s="1"/>
  <c r="AG3006" i="1"/>
  <c r="AH3006" i="1" s="1"/>
  <c r="AG3005" i="1"/>
  <c r="AG3004" i="1"/>
  <c r="AG3003" i="1"/>
  <c r="AH3003" i="1" s="1"/>
  <c r="AG3002" i="1"/>
  <c r="AH3002" i="1" s="1"/>
  <c r="AG3001" i="1"/>
  <c r="AG3000" i="1"/>
  <c r="AH3000" i="1" s="1"/>
  <c r="AG2999" i="1"/>
  <c r="AH2999" i="1" s="1"/>
  <c r="AG2998" i="1"/>
  <c r="AH2998" i="1" s="1"/>
  <c r="AG2997" i="1"/>
  <c r="AG2996" i="1"/>
  <c r="AG2995" i="1"/>
  <c r="AH2995" i="1" s="1"/>
  <c r="AG2994" i="1"/>
  <c r="AG2993" i="1"/>
  <c r="AG2992" i="1"/>
  <c r="AG2991" i="1"/>
  <c r="AH2991" i="1" s="1"/>
  <c r="AG2990" i="1"/>
  <c r="AH2990" i="1" s="1"/>
  <c r="AG2989" i="1"/>
  <c r="AG2988" i="1"/>
  <c r="AG2987" i="1"/>
  <c r="AH2987" i="1" s="1"/>
  <c r="AG2986" i="1"/>
  <c r="AG2985" i="1"/>
  <c r="AG2984" i="1"/>
  <c r="AH2984" i="1" s="1"/>
  <c r="AG2983" i="1"/>
  <c r="AH2983" i="1" s="1"/>
  <c r="AG2982" i="1"/>
  <c r="AH2982" i="1" s="1"/>
  <c r="AG2981" i="1"/>
  <c r="AG2980" i="1"/>
  <c r="AG2979" i="1"/>
  <c r="AH2979" i="1" s="1"/>
  <c r="AG2978" i="1"/>
  <c r="AH2978" i="1" s="1"/>
  <c r="AG2977" i="1"/>
  <c r="AG2976" i="1"/>
  <c r="AH2976" i="1" s="1"/>
  <c r="AG2975" i="1"/>
  <c r="AH2975" i="1" s="1"/>
  <c r="AG2974" i="1"/>
  <c r="AH2974" i="1" s="1"/>
  <c r="AG2973" i="1"/>
  <c r="AG2972" i="1"/>
  <c r="AG2971" i="1"/>
  <c r="AH2971" i="1" s="1"/>
  <c r="AG2970" i="1"/>
  <c r="AG2969" i="1"/>
  <c r="AG2968" i="1"/>
  <c r="AH2968" i="1" s="1"/>
  <c r="AG2967" i="1"/>
  <c r="AH2967" i="1" s="1"/>
  <c r="AG2966" i="1"/>
  <c r="AH2966" i="1" s="1"/>
  <c r="AG2965" i="1"/>
  <c r="AG2964" i="1"/>
  <c r="AG2963" i="1"/>
  <c r="AH2963" i="1" s="1"/>
  <c r="AG2962" i="1"/>
  <c r="AH2962" i="1" s="1"/>
  <c r="AG2961" i="1"/>
  <c r="AG2960" i="1"/>
  <c r="AH2960" i="1" s="1"/>
  <c r="AG2959" i="1"/>
  <c r="AG2958" i="1"/>
  <c r="AH2958" i="1" s="1"/>
  <c r="AG2957" i="1"/>
  <c r="AG2956" i="1"/>
  <c r="AG2955" i="1"/>
  <c r="AH2955" i="1" s="1"/>
  <c r="AG2954" i="1"/>
  <c r="AG2953" i="1"/>
  <c r="AG2952" i="1"/>
  <c r="AH2952" i="1" s="1"/>
  <c r="AG2951" i="1"/>
  <c r="AH2951" i="1" s="1"/>
  <c r="AG2950" i="1"/>
  <c r="AH2950" i="1" s="1"/>
  <c r="AG2949" i="1"/>
  <c r="AG2948" i="1"/>
  <c r="AG2947" i="1"/>
  <c r="AH2947" i="1" s="1"/>
  <c r="AG2946" i="1"/>
  <c r="AG2945" i="1"/>
  <c r="AG2944" i="1"/>
  <c r="AH2944" i="1" s="1"/>
  <c r="AG2943" i="1"/>
  <c r="AH2943" i="1" s="1"/>
  <c r="AG2942" i="1"/>
  <c r="AH2942" i="1" s="1"/>
  <c r="AG2941" i="1"/>
  <c r="AG2940" i="1"/>
  <c r="AG2939" i="1"/>
  <c r="AH2939" i="1" s="1"/>
  <c r="AG2938" i="1"/>
  <c r="AH2938" i="1" s="1"/>
  <c r="AG2937" i="1"/>
  <c r="AG2936" i="1"/>
  <c r="AH2936" i="1" s="1"/>
  <c r="AG2935" i="1"/>
  <c r="AH2935" i="1" s="1"/>
  <c r="AG2934" i="1"/>
  <c r="AH2934" i="1" s="1"/>
  <c r="AG2933" i="1"/>
  <c r="AG2932" i="1"/>
  <c r="AG2931" i="1"/>
  <c r="AH2931" i="1" s="1"/>
  <c r="AG2930" i="1"/>
  <c r="AG2929" i="1"/>
  <c r="AG2928" i="1"/>
  <c r="AG2927" i="1"/>
  <c r="AH2927" i="1" s="1"/>
  <c r="AG2926" i="1"/>
  <c r="AH2926" i="1" s="1"/>
  <c r="AG2925" i="1"/>
  <c r="AG2924" i="1"/>
  <c r="AG2923" i="1"/>
  <c r="AH2923" i="1" s="1"/>
  <c r="AG2922" i="1"/>
  <c r="AG2921" i="1"/>
  <c r="AG2920" i="1"/>
  <c r="AH2920" i="1" s="1"/>
  <c r="AG2919" i="1"/>
  <c r="AH2919" i="1" s="1"/>
  <c r="AG2918" i="1"/>
  <c r="AH2918" i="1" s="1"/>
  <c r="AG2917" i="1"/>
  <c r="AG2916" i="1"/>
  <c r="AG2915" i="1"/>
  <c r="AH2915" i="1" s="1"/>
  <c r="AG2914" i="1"/>
  <c r="AH2914" i="1" s="1"/>
  <c r="AG2913" i="1"/>
  <c r="AG2912" i="1"/>
  <c r="AG2911" i="1"/>
  <c r="AH2911" i="1" s="1"/>
  <c r="AG2910" i="1"/>
  <c r="AH2910" i="1" s="1"/>
  <c r="AG2909" i="1"/>
  <c r="AG2908" i="1"/>
  <c r="AG2907" i="1"/>
  <c r="AH2907" i="1" s="1"/>
  <c r="AG2906" i="1"/>
  <c r="AG2905" i="1"/>
  <c r="AG2904" i="1"/>
  <c r="AH2904" i="1" s="1"/>
  <c r="AG2903" i="1"/>
  <c r="AH2903" i="1" s="1"/>
  <c r="AG2902" i="1"/>
  <c r="AH2902" i="1" s="1"/>
  <c r="AG2901" i="1"/>
  <c r="AG2900" i="1"/>
  <c r="AG2899" i="1"/>
  <c r="AH2899" i="1" s="1"/>
  <c r="AG2898" i="1"/>
  <c r="AH2898" i="1" s="1"/>
  <c r="AG2897" i="1"/>
  <c r="AG2896" i="1"/>
  <c r="AH2896" i="1" s="1"/>
  <c r="AG2895" i="1"/>
  <c r="AH2895" i="1" s="1"/>
  <c r="AG2894" i="1"/>
  <c r="AH2894" i="1" s="1"/>
  <c r="AG2893" i="1"/>
  <c r="AG2892" i="1"/>
  <c r="AG2891" i="1"/>
  <c r="AH2891" i="1" s="1"/>
  <c r="AG2890" i="1"/>
  <c r="AG2889" i="1"/>
  <c r="AG2888" i="1"/>
  <c r="AH2888" i="1" s="1"/>
  <c r="AG2887" i="1"/>
  <c r="AH2887" i="1" s="1"/>
  <c r="AG2886" i="1"/>
  <c r="AH2886" i="1" s="1"/>
  <c r="AG2885" i="1"/>
  <c r="AG2884" i="1"/>
  <c r="AG2883" i="1"/>
  <c r="AH2883" i="1" s="1"/>
  <c r="AG2882" i="1"/>
  <c r="AG2881" i="1"/>
  <c r="AG2880" i="1"/>
  <c r="AH2880" i="1" s="1"/>
  <c r="AG2879" i="1"/>
  <c r="AH2879" i="1" s="1"/>
  <c r="AG2878" i="1"/>
  <c r="AH2878" i="1" s="1"/>
  <c r="AG2877" i="1"/>
  <c r="AG2876" i="1"/>
  <c r="AG2875" i="1"/>
  <c r="AH2875" i="1" s="1"/>
  <c r="AG2874" i="1"/>
  <c r="AH2874" i="1" s="1"/>
  <c r="AG2873" i="1"/>
  <c r="AG2872" i="1"/>
  <c r="AH2872" i="1" s="1"/>
  <c r="AG2871" i="1"/>
  <c r="AH2871" i="1" s="1"/>
  <c r="AG2870" i="1"/>
  <c r="AH2870" i="1" s="1"/>
  <c r="AG2869" i="1"/>
  <c r="AG2868" i="1"/>
  <c r="AG2867" i="1"/>
  <c r="AH2867" i="1" s="1"/>
  <c r="AG2866" i="1"/>
  <c r="AG2865" i="1"/>
  <c r="AG2864" i="1"/>
  <c r="AH2864" i="1" s="1"/>
  <c r="AG2863" i="1"/>
  <c r="AH2863" i="1" s="1"/>
  <c r="AG2862" i="1"/>
  <c r="AH2862" i="1" s="1"/>
  <c r="AG2861" i="1"/>
  <c r="AG2860" i="1"/>
  <c r="AG2859" i="1"/>
  <c r="AH2859" i="1" s="1"/>
  <c r="AG2858" i="1"/>
  <c r="AG2857" i="1"/>
  <c r="AG2856" i="1"/>
  <c r="AH2856" i="1" s="1"/>
  <c r="AG2855" i="1"/>
  <c r="AH2855" i="1" s="1"/>
  <c r="AG2854" i="1"/>
  <c r="AH2854" i="1" s="1"/>
  <c r="AG2853" i="1"/>
  <c r="AG2852" i="1"/>
  <c r="AG2851" i="1"/>
  <c r="AH2851" i="1" s="1"/>
  <c r="AG2850" i="1"/>
  <c r="AH2850" i="1" s="1"/>
  <c r="AG2849" i="1"/>
  <c r="AG2848" i="1"/>
  <c r="AG2847" i="1"/>
  <c r="AH2847" i="1" s="1"/>
  <c r="AG2846" i="1"/>
  <c r="AH2846" i="1" s="1"/>
  <c r="AG2845" i="1"/>
  <c r="AG2844" i="1"/>
  <c r="AG2843" i="1"/>
  <c r="AH2843" i="1" s="1"/>
  <c r="AG2842" i="1"/>
  <c r="AG2841" i="1"/>
  <c r="AG2840" i="1"/>
  <c r="AH2840" i="1" s="1"/>
  <c r="AG2839" i="1"/>
  <c r="AH2839" i="1" s="1"/>
  <c r="AG2838" i="1"/>
  <c r="AH2838" i="1" s="1"/>
  <c r="AG2837" i="1"/>
  <c r="AG2836" i="1"/>
  <c r="AG2835" i="1"/>
  <c r="AH2835" i="1" s="1"/>
  <c r="AG2834" i="1"/>
  <c r="AH2834" i="1" s="1"/>
  <c r="AG2833" i="1"/>
  <c r="AG2832" i="1"/>
  <c r="AH2832" i="1" s="1"/>
  <c r="AG2831" i="1"/>
  <c r="AH2831" i="1" s="1"/>
  <c r="AG2830" i="1"/>
  <c r="AH2830" i="1" s="1"/>
  <c r="AG2829" i="1"/>
  <c r="AG2828" i="1"/>
  <c r="AG2827" i="1"/>
  <c r="AH2827" i="1" s="1"/>
  <c r="AG2826" i="1"/>
  <c r="AG2825" i="1"/>
  <c r="AG2824" i="1"/>
  <c r="AH2824" i="1" s="1"/>
  <c r="AG2823" i="1"/>
  <c r="AH2823" i="1" s="1"/>
  <c r="AG2822" i="1"/>
  <c r="AH2822" i="1" s="1"/>
  <c r="AG2821" i="1"/>
  <c r="AG2820" i="1"/>
  <c r="AG2819" i="1"/>
  <c r="AH2819" i="1" s="1"/>
  <c r="AG2818" i="1"/>
  <c r="AG2817" i="1"/>
  <c r="AG2816" i="1"/>
  <c r="AH2816" i="1" s="1"/>
  <c r="AG2815" i="1"/>
  <c r="AG2814" i="1"/>
  <c r="AH2814" i="1" s="1"/>
  <c r="AG2813" i="1"/>
  <c r="AG2812" i="1"/>
  <c r="AG2811" i="1"/>
  <c r="AH2811" i="1" s="1"/>
  <c r="AG2810" i="1"/>
  <c r="AH2810" i="1" s="1"/>
  <c r="AG2809" i="1"/>
  <c r="AG2808" i="1"/>
  <c r="AH2808" i="1" s="1"/>
  <c r="AG2807" i="1"/>
  <c r="AH2807" i="1" s="1"/>
  <c r="AG2806" i="1"/>
  <c r="AH2806" i="1" s="1"/>
  <c r="AG2805" i="1"/>
  <c r="AG2804" i="1"/>
  <c r="AG2803" i="1"/>
  <c r="AH2803" i="1" s="1"/>
  <c r="AG2802" i="1"/>
  <c r="AG2801" i="1"/>
  <c r="AG2800" i="1"/>
  <c r="AH2800" i="1" s="1"/>
  <c r="AG2799" i="1"/>
  <c r="AH2799" i="1" s="1"/>
  <c r="AG2798" i="1"/>
  <c r="AH2798" i="1" s="1"/>
  <c r="AG2797" i="1"/>
  <c r="AG2796" i="1"/>
  <c r="AG2795" i="1"/>
  <c r="AH2795" i="1" s="1"/>
  <c r="AG2794" i="1"/>
  <c r="AG2793" i="1"/>
  <c r="AG2792" i="1"/>
  <c r="AH2792" i="1" s="1"/>
  <c r="AG2791" i="1"/>
  <c r="AH2791" i="1" s="1"/>
  <c r="AG2790" i="1"/>
  <c r="AH2790" i="1" s="1"/>
  <c r="AG2789" i="1"/>
  <c r="AG2788" i="1"/>
  <c r="AG2787" i="1"/>
  <c r="AH2787" i="1" s="1"/>
  <c r="AG2786" i="1"/>
  <c r="AH2786" i="1" s="1"/>
  <c r="AG2785" i="1"/>
  <c r="AG2784" i="1"/>
  <c r="AH2784" i="1" s="1"/>
  <c r="AG2783" i="1"/>
  <c r="AH2783" i="1" s="1"/>
  <c r="AG2782" i="1"/>
  <c r="AH2782" i="1" s="1"/>
  <c r="AG2781" i="1"/>
  <c r="AG2780" i="1"/>
  <c r="AG2779" i="1"/>
  <c r="AH2779" i="1" s="1"/>
  <c r="AG2778" i="1"/>
  <c r="AG2777" i="1"/>
  <c r="AG2776" i="1"/>
  <c r="AH2776" i="1" s="1"/>
  <c r="AG2775" i="1"/>
  <c r="AG2774" i="1"/>
  <c r="AH2774" i="1" s="1"/>
  <c r="AG2773" i="1"/>
  <c r="AG2772" i="1"/>
  <c r="AG2771" i="1"/>
  <c r="AH2771" i="1" s="1"/>
  <c r="AG2770" i="1"/>
  <c r="AH2770" i="1" s="1"/>
  <c r="AG2769" i="1"/>
  <c r="AG2768" i="1"/>
  <c r="AH2768" i="1" s="1"/>
  <c r="AG2767" i="1"/>
  <c r="AH2767" i="1" s="1"/>
  <c r="AG2766" i="1"/>
  <c r="AH2766" i="1" s="1"/>
  <c r="AG2765" i="1"/>
  <c r="AG2764" i="1"/>
  <c r="AG2763" i="1"/>
  <c r="AH2763" i="1" s="1"/>
  <c r="AG2762" i="1"/>
  <c r="AG2761" i="1"/>
  <c r="AG2760" i="1"/>
  <c r="AH2760" i="1" s="1"/>
  <c r="AG2759" i="1"/>
  <c r="AH2759" i="1" s="1"/>
  <c r="AG2758" i="1"/>
  <c r="AH2758" i="1" s="1"/>
  <c r="AG2757" i="1"/>
  <c r="AG2756" i="1"/>
  <c r="AG2755" i="1"/>
  <c r="AH2755" i="1" s="1"/>
  <c r="AG2754" i="1"/>
  <c r="AG2753" i="1"/>
  <c r="AG2752" i="1"/>
  <c r="AH2752" i="1" s="1"/>
  <c r="AG2751" i="1"/>
  <c r="AG2750" i="1"/>
  <c r="AH2750" i="1" s="1"/>
  <c r="AG2749" i="1"/>
  <c r="AG2748" i="1"/>
  <c r="AG2747" i="1"/>
  <c r="AH2747" i="1" s="1"/>
  <c r="AG2746" i="1"/>
  <c r="AH2746" i="1" s="1"/>
  <c r="AG2745" i="1"/>
  <c r="AG2744" i="1"/>
  <c r="AH2744" i="1" s="1"/>
  <c r="AG2743" i="1"/>
  <c r="AH2743" i="1" s="1"/>
  <c r="AG2742" i="1"/>
  <c r="AH2742" i="1" s="1"/>
  <c r="AG2741" i="1"/>
  <c r="AG2740" i="1"/>
  <c r="AG2739" i="1"/>
  <c r="AH2739" i="1" s="1"/>
  <c r="AG2738" i="1"/>
  <c r="AG2737" i="1"/>
  <c r="AG2736" i="1"/>
  <c r="AG2735" i="1"/>
  <c r="AH2735" i="1" s="1"/>
  <c r="AG2734" i="1"/>
  <c r="AH2734" i="1" s="1"/>
  <c r="AG2733" i="1"/>
  <c r="AG2732" i="1"/>
  <c r="AG2731" i="1"/>
  <c r="AH2731" i="1" s="1"/>
  <c r="AG2730" i="1"/>
  <c r="AG2729" i="1"/>
  <c r="AG2728" i="1"/>
  <c r="AH2728" i="1" s="1"/>
  <c r="AG2727" i="1"/>
  <c r="AH2727" i="1" s="1"/>
  <c r="AG2726" i="1"/>
  <c r="AH2726" i="1" s="1"/>
  <c r="AG2725" i="1"/>
  <c r="AG2724" i="1"/>
  <c r="AG2723" i="1"/>
  <c r="AH2723" i="1" s="1"/>
  <c r="AG2722" i="1"/>
  <c r="AH2722" i="1" s="1"/>
  <c r="AG2721" i="1"/>
  <c r="AG2720" i="1"/>
  <c r="AH2720" i="1" s="1"/>
  <c r="AG2719" i="1"/>
  <c r="AH2719" i="1" s="1"/>
  <c r="AG2718" i="1"/>
  <c r="AH2718" i="1" s="1"/>
  <c r="AG2717" i="1"/>
  <c r="AG2716" i="1"/>
  <c r="AG2715" i="1"/>
  <c r="AH2715" i="1" s="1"/>
  <c r="AG2714" i="1"/>
  <c r="AG2713" i="1"/>
  <c r="AG2712" i="1"/>
  <c r="AH2712" i="1" s="1"/>
  <c r="AG2711" i="1"/>
  <c r="AG2710" i="1"/>
  <c r="AH2710" i="1" s="1"/>
  <c r="AG2709" i="1"/>
  <c r="AG2708" i="1"/>
  <c r="AG2707" i="1"/>
  <c r="AH2707" i="1" s="1"/>
  <c r="AG2706" i="1"/>
  <c r="AH2706" i="1" s="1"/>
  <c r="AG2705" i="1"/>
  <c r="AG2704" i="1"/>
  <c r="AH2704" i="1" s="1"/>
  <c r="AG2703" i="1"/>
  <c r="AH2703" i="1" s="1"/>
  <c r="AG2702" i="1"/>
  <c r="AH2702" i="1" s="1"/>
  <c r="AG2701" i="1"/>
  <c r="AG2700" i="1"/>
  <c r="AG2699" i="1"/>
  <c r="AH2699" i="1" s="1"/>
  <c r="AG2698" i="1"/>
  <c r="AG2697" i="1"/>
  <c r="AG2696" i="1"/>
  <c r="AH2696" i="1" s="1"/>
  <c r="AG2695" i="1"/>
  <c r="AH2695" i="1" s="1"/>
  <c r="AG2694" i="1"/>
  <c r="AH2694" i="1" s="1"/>
  <c r="AG2693" i="1"/>
  <c r="AG2692" i="1"/>
  <c r="AG2691" i="1"/>
  <c r="AH2691" i="1" s="1"/>
  <c r="AG2690" i="1"/>
  <c r="AG2689" i="1"/>
  <c r="AG2688" i="1"/>
  <c r="AH2688" i="1" s="1"/>
  <c r="AG2687" i="1"/>
  <c r="AH2687" i="1" s="1"/>
  <c r="AG2686" i="1"/>
  <c r="AH2686" i="1" s="1"/>
  <c r="AG2685" i="1"/>
  <c r="AG2684" i="1"/>
  <c r="AG2683" i="1"/>
  <c r="AH2683" i="1" s="1"/>
  <c r="AG2682" i="1"/>
  <c r="AH2682" i="1" s="1"/>
  <c r="AG2681" i="1"/>
  <c r="AG2680" i="1"/>
  <c r="AH2680" i="1" s="1"/>
  <c r="AG2679" i="1"/>
  <c r="AH2679" i="1" s="1"/>
  <c r="AG2678" i="1"/>
  <c r="AH2678" i="1" s="1"/>
  <c r="AG2677" i="1"/>
  <c r="AG2676" i="1"/>
  <c r="AG2675" i="1"/>
  <c r="AH2675" i="1" s="1"/>
  <c r="AG2674" i="1"/>
  <c r="AG2673" i="1"/>
  <c r="AG2672" i="1"/>
  <c r="AH2672" i="1" s="1"/>
  <c r="AG2671" i="1"/>
  <c r="AG2670" i="1"/>
  <c r="AH2670" i="1" s="1"/>
  <c r="AG2669" i="1"/>
  <c r="AG2668" i="1"/>
  <c r="AG2667" i="1"/>
  <c r="AH2667" i="1" s="1"/>
  <c r="AG2666" i="1"/>
  <c r="AG2665" i="1"/>
  <c r="AG2664" i="1"/>
  <c r="AH2664" i="1" s="1"/>
  <c r="AG2663" i="1"/>
  <c r="AH2663" i="1" s="1"/>
  <c r="AG2662" i="1"/>
  <c r="AH2662" i="1" s="1"/>
  <c r="AG2661" i="1"/>
  <c r="AG2660" i="1"/>
  <c r="AG2659" i="1"/>
  <c r="AH2659" i="1" s="1"/>
  <c r="AG2658" i="1"/>
  <c r="AH2658" i="1" s="1"/>
  <c r="AG2657" i="1"/>
  <c r="AG2656" i="1"/>
  <c r="AG2655" i="1"/>
  <c r="AH2655" i="1" s="1"/>
  <c r="AG2654" i="1"/>
  <c r="AH2654" i="1" s="1"/>
  <c r="AG2653" i="1"/>
  <c r="AG2652" i="1"/>
  <c r="AG2651" i="1"/>
  <c r="AH2651" i="1" s="1"/>
  <c r="AG2650" i="1"/>
  <c r="AG2649" i="1"/>
  <c r="AG2648" i="1"/>
  <c r="AH2648" i="1" s="1"/>
  <c r="AG2647" i="1"/>
  <c r="AH2647" i="1" s="1"/>
  <c r="AG2646" i="1"/>
  <c r="AH2646" i="1" s="1"/>
  <c r="AG2645" i="1"/>
  <c r="AG2644" i="1"/>
  <c r="AG2643" i="1"/>
  <c r="AH2643" i="1" s="1"/>
  <c r="AG2642" i="1"/>
  <c r="AH2642" i="1" s="1"/>
  <c r="AG2641" i="1"/>
  <c r="AG2640" i="1"/>
  <c r="AH2640" i="1" s="1"/>
  <c r="AG2639" i="1"/>
  <c r="AH2639" i="1" s="1"/>
  <c r="AG2638" i="1"/>
  <c r="AH2638" i="1" s="1"/>
  <c r="AG2637" i="1"/>
  <c r="AG2636" i="1"/>
  <c r="AG2635" i="1"/>
  <c r="AH2635" i="1" s="1"/>
  <c r="AG2634" i="1"/>
  <c r="AG2633" i="1"/>
  <c r="AG2632" i="1"/>
  <c r="AH2632" i="1" s="1"/>
  <c r="AG2631" i="1"/>
  <c r="AH2631" i="1" s="1"/>
  <c r="AG2630" i="1"/>
  <c r="AH2630" i="1" s="1"/>
  <c r="AG2629" i="1"/>
  <c r="AG2628" i="1"/>
  <c r="AG2627" i="1"/>
  <c r="AH2627" i="1" s="1"/>
  <c r="AG2626" i="1"/>
  <c r="AG2625" i="1"/>
  <c r="AG2624" i="1"/>
  <c r="AH2624" i="1" s="1"/>
  <c r="AG2623" i="1"/>
  <c r="AH2623" i="1" s="1"/>
  <c r="AG2622" i="1"/>
  <c r="AH2622" i="1" s="1"/>
  <c r="AG2621" i="1"/>
  <c r="AG2620" i="1"/>
  <c r="AG2619" i="1"/>
  <c r="AH2619" i="1" s="1"/>
  <c r="AG2618" i="1"/>
  <c r="AH2618" i="1" s="1"/>
  <c r="AG2617" i="1"/>
  <c r="AG2616" i="1"/>
  <c r="AH2616" i="1" s="1"/>
  <c r="AG2615" i="1"/>
  <c r="AH2615" i="1" s="1"/>
  <c r="AG2614" i="1"/>
  <c r="AH2614" i="1" s="1"/>
  <c r="AG2613" i="1"/>
  <c r="AG2612" i="1"/>
  <c r="AG2611" i="1"/>
  <c r="AH2611" i="1" s="1"/>
  <c r="AG2610" i="1"/>
  <c r="AH2610" i="1" s="1"/>
  <c r="AG2609" i="1"/>
  <c r="AG2608" i="1"/>
  <c r="AH2608" i="1" s="1"/>
  <c r="AG2607" i="1"/>
  <c r="AG2606" i="1"/>
  <c r="AH2606" i="1" s="1"/>
  <c r="AG2605" i="1"/>
  <c r="AG2604" i="1"/>
  <c r="AG2603" i="1"/>
  <c r="AH2603" i="1" s="1"/>
  <c r="AG2602" i="1"/>
  <c r="AG2601" i="1"/>
  <c r="AG2600" i="1"/>
  <c r="AH2600" i="1" s="1"/>
  <c r="AG2599" i="1"/>
  <c r="AH2599" i="1" s="1"/>
  <c r="AG2598" i="1"/>
  <c r="AH2598" i="1" s="1"/>
  <c r="AG2597" i="1"/>
  <c r="AG2596" i="1"/>
  <c r="AG2595" i="1"/>
  <c r="AH2595" i="1" s="1"/>
  <c r="AG2594" i="1"/>
  <c r="AH2594" i="1" s="1"/>
  <c r="AG2593" i="1"/>
  <c r="AG2592" i="1"/>
  <c r="AG2591" i="1"/>
  <c r="AH2591" i="1" s="1"/>
  <c r="AG2590" i="1"/>
  <c r="AH2590" i="1" s="1"/>
  <c r="AG2589" i="1"/>
  <c r="AG2588" i="1"/>
  <c r="AG2587" i="1"/>
  <c r="AH2587" i="1" s="1"/>
  <c r="AG2586" i="1"/>
  <c r="AG2585" i="1"/>
  <c r="AG2584" i="1"/>
  <c r="AH2584" i="1" s="1"/>
  <c r="AG2583" i="1"/>
  <c r="AH2583" i="1" s="1"/>
  <c r="AG2582" i="1"/>
  <c r="AH2582" i="1" s="1"/>
  <c r="AG2581" i="1"/>
  <c r="AG2580" i="1"/>
  <c r="AG2579" i="1"/>
  <c r="AH2579" i="1" s="1"/>
  <c r="AG2578" i="1"/>
  <c r="AH2578" i="1" s="1"/>
  <c r="AG2577" i="1"/>
  <c r="AG2576" i="1"/>
  <c r="AH2576" i="1" s="1"/>
  <c r="AG2575" i="1"/>
  <c r="AH2575" i="1" s="1"/>
  <c r="AG2574" i="1"/>
  <c r="AH2574" i="1" s="1"/>
  <c r="AG2573" i="1"/>
  <c r="AG2572" i="1"/>
  <c r="AG2571" i="1"/>
  <c r="AH2571" i="1" s="1"/>
  <c r="AG2570" i="1"/>
  <c r="AG2569" i="1"/>
  <c r="AG2568" i="1"/>
  <c r="AH2568" i="1" s="1"/>
  <c r="AG2567" i="1"/>
  <c r="AH2567" i="1" s="1"/>
  <c r="AG2566" i="1"/>
  <c r="AH2566" i="1" s="1"/>
  <c r="AG2565" i="1"/>
  <c r="AG2564" i="1"/>
  <c r="AG2563" i="1"/>
  <c r="AH2563" i="1" s="1"/>
  <c r="AG2562" i="1"/>
  <c r="AG2561" i="1"/>
  <c r="AG2560" i="1"/>
  <c r="AH2560" i="1" s="1"/>
  <c r="AG2559" i="1"/>
  <c r="AH2559" i="1" s="1"/>
  <c r="AG2558" i="1"/>
  <c r="AH2558" i="1" s="1"/>
  <c r="AG2557" i="1"/>
  <c r="AG2556" i="1"/>
  <c r="AG2555" i="1"/>
  <c r="AH2555" i="1" s="1"/>
  <c r="AG2554" i="1"/>
  <c r="AH2554" i="1" s="1"/>
  <c r="AG2553" i="1"/>
  <c r="AG2552" i="1"/>
  <c r="AH2552" i="1" s="1"/>
  <c r="AG2551" i="1"/>
  <c r="AH2551" i="1" s="1"/>
  <c r="AG2550" i="1"/>
  <c r="AG2549" i="1"/>
  <c r="AG2548" i="1"/>
  <c r="AG2547" i="1"/>
  <c r="AH2547" i="1" s="1"/>
  <c r="AG2546" i="1"/>
  <c r="AH2546" i="1" s="1"/>
  <c r="AG2545" i="1"/>
  <c r="AG2544" i="1"/>
  <c r="AH2544" i="1" s="1"/>
  <c r="AG2543" i="1"/>
  <c r="AH2543" i="1" s="1"/>
  <c r="AG2542" i="1"/>
  <c r="AH2542" i="1" s="1"/>
  <c r="AG2541" i="1"/>
  <c r="AG2540" i="1"/>
  <c r="AG2539" i="1"/>
  <c r="AH2539" i="1" s="1"/>
  <c r="AG2538" i="1"/>
  <c r="AG2537" i="1"/>
  <c r="AG2536" i="1"/>
  <c r="AH2536" i="1" s="1"/>
  <c r="AG2535" i="1"/>
  <c r="AH2535" i="1" s="1"/>
  <c r="AG2534" i="1"/>
  <c r="AH2534" i="1" s="1"/>
  <c r="AG2533" i="1"/>
  <c r="AG2532" i="1"/>
  <c r="AG2531" i="1"/>
  <c r="AH2531" i="1" s="1"/>
  <c r="AG2530" i="1"/>
  <c r="AH2530" i="1" s="1"/>
  <c r="AG2529" i="1"/>
  <c r="AG2528" i="1"/>
  <c r="AH2528" i="1" s="1"/>
  <c r="AG2527" i="1"/>
  <c r="AH2527" i="1" s="1"/>
  <c r="AG2526" i="1"/>
  <c r="AH2526" i="1" s="1"/>
  <c r="AG2525" i="1"/>
  <c r="AG2524" i="1"/>
  <c r="AG2523" i="1"/>
  <c r="AH2523" i="1" s="1"/>
  <c r="AG2522" i="1"/>
  <c r="AH2522" i="1" s="1"/>
  <c r="AG2521" i="1"/>
  <c r="AG2520" i="1"/>
  <c r="AH2520" i="1" s="1"/>
  <c r="AG2519" i="1"/>
  <c r="AH2519" i="1" s="1"/>
  <c r="AG2518" i="1"/>
  <c r="AH2518" i="1" s="1"/>
  <c r="AG2517" i="1"/>
  <c r="AG2516" i="1"/>
  <c r="AG2515" i="1"/>
  <c r="AH2515" i="1" s="1"/>
  <c r="AG2514" i="1"/>
  <c r="AH2514" i="1" s="1"/>
  <c r="AG2513" i="1"/>
  <c r="AG2512" i="1"/>
  <c r="AH2512" i="1" s="1"/>
  <c r="AG2511" i="1"/>
  <c r="AH2511" i="1" s="1"/>
  <c r="AG2510" i="1"/>
  <c r="AH2510" i="1" s="1"/>
  <c r="AG2509" i="1"/>
  <c r="AG2508" i="1"/>
  <c r="AG2507" i="1"/>
  <c r="AH2507" i="1" s="1"/>
  <c r="AG2506" i="1"/>
  <c r="AG2505" i="1"/>
  <c r="AG2504" i="1"/>
  <c r="AH2504" i="1" s="1"/>
  <c r="AG2503" i="1"/>
  <c r="AH2503" i="1" s="1"/>
  <c r="AG2502" i="1"/>
  <c r="AH2502" i="1" s="1"/>
  <c r="AG2501" i="1"/>
  <c r="AG2500" i="1"/>
  <c r="AG2499" i="1"/>
  <c r="AH2499" i="1" s="1"/>
  <c r="AG2498" i="1"/>
  <c r="AG2497" i="1"/>
  <c r="AG2496" i="1"/>
  <c r="AH2496" i="1" s="1"/>
  <c r="AG2495" i="1"/>
  <c r="AH2495" i="1" s="1"/>
  <c r="AG2494" i="1"/>
  <c r="AH2494" i="1" s="1"/>
  <c r="AG2493" i="1"/>
  <c r="AG2492" i="1"/>
  <c r="AG2491" i="1"/>
  <c r="AH2491" i="1" s="1"/>
  <c r="AG2490" i="1"/>
  <c r="AH2490" i="1" s="1"/>
  <c r="AG2489" i="1"/>
  <c r="AG2488" i="1"/>
  <c r="AH2488" i="1" s="1"/>
  <c r="AG2487" i="1"/>
  <c r="AH2487" i="1" s="1"/>
  <c r="AG2486" i="1"/>
  <c r="AH2486" i="1" s="1"/>
  <c r="AG2485" i="1"/>
  <c r="AG2484" i="1"/>
  <c r="AG2483" i="1"/>
  <c r="AH2483" i="1" s="1"/>
  <c r="AG2482" i="1"/>
  <c r="AH2482" i="1" s="1"/>
  <c r="AG2481" i="1"/>
  <c r="AG2480" i="1"/>
  <c r="AH2480" i="1" s="1"/>
  <c r="AG2479" i="1"/>
  <c r="AH2479" i="1" s="1"/>
  <c r="AG2478" i="1"/>
  <c r="AH2478" i="1" s="1"/>
  <c r="AG2477" i="1"/>
  <c r="AG2476" i="1"/>
  <c r="AG2475" i="1"/>
  <c r="AH2475" i="1" s="1"/>
  <c r="AG2474" i="1"/>
  <c r="AG2473" i="1"/>
  <c r="AG2472" i="1"/>
  <c r="AH2472" i="1" s="1"/>
  <c r="AG2471" i="1"/>
  <c r="AH2471" i="1" s="1"/>
  <c r="AG2470" i="1"/>
  <c r="AH2470" i="1" s="1"/>
  <c r="AG2469" i="1"/>
  <c r="AG2468" i="1"/>
  <c r="AG2467" i="1"/>
  <c r="AH2467" i="1" s="1"/>
  <c r="AG2466" i="1"/>
  <c r="AH2466" i="1" s="1"/>
  <c r="AG2465" i="1"/>
  <c r="AG2464" i="1"/>
  <c r="AH2464" i="1" s="1"/>
  <c r="AG2463" i="1"/>
  <c r="AH2463" i="1" s="1"/>
  <c r="AG2462" i="1"/>
  <c r="AH2462" i="1" s="1"/>
  <c r="AG2461" i="1"/>
  <c r="AG2460" i="1"/>
  <c r="AG2459" i="1"/>
  <c r="AH2459" i="1" s="1"/>
  <c r="AG2458" i="1"/>
  <c r="AH2458" i="1" s="1"/>
  <c r="AG2457" i="1"/>
  <c r="AG2456" i="1"/>
  <c r="AH2456" i="1" s="1"/>
  <c r="AG2455" i="1"/>
  <c r="AH2455" i="1" s="1"/>
  <c r="AG2454" i="1"/>
  <c r="AH2454" i="1" s="1"/>
  <c r="AG2453" i="1"/>
  <c r="AG2452" i="1"/>
  <c r="AG2451" i="1"/>
  <c r="AH2451" i="1" s="1"/>
  <c r="AG2450" i="1"/>
  <c r="AH2450" i="1" s="1"/>
  <c r="AG2449" i="1"/>
  <c r="AG2448" i="1"/>
  <c r="AH2448" i="1" s="1"/>
  <c r="AG2447" i="1"/>
  <c r="AH2447" i="1" s="1"/>
  <c r="AG2446" i="1"/>
  <c r="AH2446" i="1" s="1"/>
  <c r="AG2445" i="1"/>
  <c r="AG2444" i="1"/>
  <c r="AG2443" i="1"/>
  <c r="AH2443" i="1" s="1"/>
  <c r="AG2442" i="1"/>
  <c r="AH2442" i="1" s="1"/>
  <c r="AG2441" i="1"/>
  <c r="AG2440" i="1"/>
  <c r="AH2440" i="1" s="1"/>
  <c r="AG2439" i="1"/>
  <c r="AH2439" i="1" s="1"/>
  <c r="AG2438" i="1"/>
  <c r="AH2438" i="1" s="1"/>
  <c r="AG2437" i="1"/>
  <c r="AG2436" i="1"/>
  <c r="AG2435" i="1"/>
  <c r="AH2435" i="1" s="1"/>
  <c r="AG2434" i="1"/>
  <c r="AH2434" i="1" s="1"/>
  <c r="AG2433" i="1"/>
  <c r="AG2432" i="1"/>
  <c r="AH2432" i="1" s="1"/>
  <c r="AG2431" i="1"/>
  <c r="AG2430" i="1"/>
  <c r="AH2430" i="1" s="1"/>
  <c r="AG2429" i="1"/>
  <c r="AG2428" i="1"/>
  <c r="AG2427" i="1"/>
  <c r="AH2427" i="1" s="1"/>
  <c r="AG2426" i="1"/>
  <c r="AH2426" i="1" s="1"/>
  <c r="AG2425" i="1"/>
  <c r="AG2424" i="1"/>
  <c r="AH2424" i="1" s="1"/>
  <c r="AG2423" i="1"/>
  <c r="AH2423" i="1" s="1"/>
  <c r="AG2422" i="1"/>
  <c r="AH2422" i="1" s="1"/>
  <c r="AG2421" i="1"/>
  <c r="AG2420" i="1"/>
  <c r="AG2419" i="1"/>
  <c r="AH2419" i="1" s="1"/>
  <c r="AG2418" i="1"/>
  <c r="AH2418" i="1" s="1"/>
  <c r="AG2417" i="1"/>
  <c r="AG2416" i="1"/>
  <c r="AG2415" i="1"/>
  <c r="AH2415" i="1" s="1"/>
  <c r="AG2414" i="1"/>
  <c r="AH2414" i="1" s="1"/>
  <c r="AG2413" i="1"/>
  <c r="AG2412" i="1"/>
  <c r="AG2411" i="1"/>
  <c r="AH2411" i="1" s="1"/>
  <c r="AG2410" i="1"/>
  <c r="AG2409" i="1"/>
  <c r="AG2408" i="1"/>
  <c r="AH2408" i="1" s="1"/>
  <c r="AG2407" i="1"/>
  <c r="AH2407" i="1" s="1"/>
  <c r="AG2406" i="1"/>
  <c r="AH2406" i="1" s="1"/>
  <c r="AG2405" i="1"/>
  <c r="AG2404" i="1"/>
  <c r="AG2403" i="1"/>
  <c r="AH2403" i="1" s="1"/>
  <c r="AG2402" i="1"/>
  <c r="AH2402" i="1" s="1"/>
  <c r="AG2401" i="1"/>
  <c r="AG2400" i="1"/>
  <c r="AH2400" i="1" s="1"/>
  <c r="AG2399" i="1"/>
  <c r="AH2399" i="1" s="1"/>
  <c r="AG2398" i="1"/>
  <c r="AH2398" i="1" s="1"/>
  <c r="AG2397" i="1"/>
  <c r="AG2396" i="1"/>
  <c r="AG2395" i="1"/>
  <c r="AH2395" i="1" s="1"/>
  <c r="AG2394" i="1"/>
  <c r="AH2394" i="1" s="1"/>
  <c r="AG2393" i="1"/>
  <c r="AG2392" i="1"/>
  <c r="AH2392" i="1" s="1"/>
  <c r="AG2391" i="1"/>
  <c r="AH2391" i="1" s="1"/>
  <c r="AG2390" i="1"/>
  <c r="AH2390" i="1" s="1"/>
  <c r="AG2389" i="1"/>
  <c r="AG2388" i="1"/>
  <c r="AG2387" i="1"/>
  <c r="AH2387" i="1" s="1"/>
  <c r="AG2386" i="1"/>
  <c r="AH2386" i="1" s="1"/>
  <c r="AG2385" i="1"/>
  <c r="AG2384" i="1"/>
  <c r="AH2384" i="1" s="1"/>
  <c r="AG2383" i="1"/>
  <c r="AH2383" i="1" s="1"/>
  <c r="AG2382" i="1"/>
  <c r="AH2382" i="1" s="1"/>
  <c r="AG2381" i="1"/>
  <c r="AG2380" i="1"/>
  <c r="AG2379" i="1"/>
  <c r="AH2379" i="1" s="1"/>
  <c r="AG2378" i="1"/>
  <c r="AG2377" i="1"/>
  <c r="AG2376" i="1"/>
  <c r="AH2376" i="1" s="1"/>
  <c r="AG2375" i="1"/>
  <c r="AH2375" i="1" s="1"/>
  <c r="AG2374" i="1"/>
  <c r="AH2374" i="1" s="1"/>
  <c r="AG2373" i="1"/>
  <c r="AG2372" i="1"/>
  <c r="AG2371" i="1"/>
  <c r="AH2371" i="1" s="1"/>
  <c r="AG2370" i="1"/>
  <c r="AH2370" i="1" s="1"/>
  <c r="AG2369" i="1"/>
  <c r="AG2368" i="1"/>
  <c r="AH2368" i="1" s="1"/>
  <c r="AG2367" i="1"/>
  <c r="AH2367" i="1" s="1"/>
  <c r="AG2366" i="1"/>
  <c r="AH2366" i="1" s="1"/>
  <c r="AG2365" i="1"/>
  <c r="AG2364" i="1"/>
  <c r="AG2363" i="1"/>
  <c r="AH2363" i="1" s="1"/>
  <c r="AG2362" i="1"/>
  <c r="AH2362" i="1" s="1"/>
  <c r="AG2361" i="1"/>
  <c r="AG2360" i="1"/>
  <c r="AH2360" i="1" s="1"/>
  <c r="AG2359" i="1"/>
  <c r="AH2359" i="1" s="1"/>
  <c r="AG2358" i="1"/>
  <c r="AH2358" i="1" s="1"/>
  <c r="AG2357" i="1"/>
  <c r="AG2356" i="1"/>
  <c r="AG2355" i="1"/>
  <c r="AH2355" i="1" s="1"/>
  <c r="AG2354" i="1"/>
  <c r="AH2354" i="1" s="1"/>
  <c r="AG2353" i="1"/>
  <c r="AG2352" i="1"/>
  <c r="AH2352" i="1" s="1"/>
  <c r="AG2351" i="1"/>
  <c r="AG2350" i="1"/>
  <c r="AH2350" i="1" s="1"/>
  <c r="AG2349" i="1"/>
  <c r="AG2348" i="1"/>
  <c r="AG2347" i="1"/>
  <c r="AH2347" i="1" s="1"/>
  <c r="AG2346" i="1"/>
  <c r="AH2346" i="1" s="1"/>
  <c r="AG2345" i="1"/>
  <c r="AG2344" i="1"/>
  <c r="AH2344" i="1" s="1"/>
  <c r="AG2343" i="1"/>
  <c r="AH2343" i="1" s="1"/>
  <c r="AG2342" i="1"/>
  <c r="AH2342" i="1" s="1"/>
  <c r="AG2341" i="1"/>
  <c r="AG2340" i="1"/>
  <c r="AG2339" i="1"/>
  <c r="AH2339" i="1" s="1"/>
  <c r="AG2338" i="1"/>
  <c r="AH2338" i="1" s="1"/>
  <c r="AG2337" i="1"/>
  <c r="AG2336" i="1"/>
  <c r="AH2336" i="1" s="1"/>
  <c r="AG2335" i="1"/>
  <c r="AH2335" i="1" s="1"/>
  <c r="AG2334" i="1"/>
  <c r="AH2334" i="1" s="1"/>
  <c r="AG2333" i="1"/>
  <c r="AH2333" i="1" s="1"/>
  <c r="AG2332" i="1"/>
  <c r="AG2331" i="1"/>
  <c r="AH2331" i="1" s="1"/>
  <c r="AG2330" i="1"/>
  <c r="AG2329" i="1"/>
  <c r="AG2328" i="1"/>
  <c r="AH2328" i="1" s="1"/>
  <c r="AG2327" i="1"/>
  <c r="AH2327" i="1" s="1"/>
  <c r="AG2326" i="1"/>
  <c r="AH2326" i="1" s="1"/>
  <c r="AG2325" i="1"/>
  <c r="AG2324" i="1"/>
  <c r="AG2323" i="1"/>
  <c r="AH2323" i="1" s="1"/>
  <c r="AG2322" i="1"/>
  <c r="AH2322" i="1" s="1"/>
  <c r="AG2321" i="1"/>
  <c r="AG2320" i="1"/>
  <c r="AH2320" i="1" s="1"/>
  <c r="AG2319" i="1"/>
  <c r="AH2319" i="1" s="1"/>
  <c r="AG2318" i="1"/>
  <c r="AH2318" i="1" s="1"/>
  <c r="AG2317" i="1"/>
  <c r="AG2316" i="1"/>
  <c r="AG2315" i="1"/>
  <c r="AH2315" i="1" s="1"/>
  <c r="AG2314" i="1"/>
  <c r="AH2314" i="1" s="1"/>
  <c r="AG2313" i="1"/>
  <c r="AG2312" i="1"/>
  <c r="AH2312" i="1" s="1"/>
  <c r="AG2311" i="1"/>
  <c r="AH2311" i="1" s="1"/>
  <c r="AG2310" i="1"/>
  <c r="AH2310" i="1" s="1"/>
  <c r="AG2309" i="1"/>
  <c r="AG2308" i="1"/>
  <c r="AG2307" i="1"/>
  <c r="AH2307" i="1" s="1"/>
  <c r="AG2306" i="1"/>
  <c r="AH2306" i="1" s="1"/>
  <c r="AG2305" i="1"/>
  <c r="AG2304" i="1"/>
  <c r="AH2304" i="1" s="1"/>
  <c r="AG2303" i="1"/>
  <c r="AH2303" i="1" s="1"/>
  <c r="AG2302" i="1"/>
  <c r="AH2302" i="1" s="1"/>
  <c r="AG2301" i="1"/>
  <c r="AG2300" i="1"/>
  <c r="AG2299" i="1"/>
  <c r="AH2299" i="1" s="1"/>
  <c r="AG2298" i="1"/>
  <c r="AH2298" i="1" s="1"/>
  <c r="AG2297" i="1"/>
  <c r="AG2296" i="1"/>
  <c r="AH2296" i="1" s="1"/>
  <c r="AG2295" i="1"/>
  <c r="AH2295" i="1" s="1"/>
  <c r="AG2294" i="1"/>
  <c r="AH2294" i="1" s="1"/>
  <c r="AG2293" i="1"/>
  <c r="AH2293" i="1" s="1"/>
  <c r="AG2292" i="1"/>
  <c r="AG2291" i="1"/>
  <c r="AH2291" i="1" s="1"/>
  <c r="AG2290" i="1"/>
  <c r="AH2290" i="1" s="1"/>
  <c r="AG2289" i="1"/>
  <c r="AG2288" i="1"/>
  <c r="AG2287" i="1"/>
  <c r="AH2287" i="1" s="1"/>
  <c r="AG2286" i="1"/>
  <c r="AH2286" i="1" s="1"/>
  <c r="AG2285" i="1"/>
  <c r="AG2284" i="1"/>
  <c r="AG2283" i="1"/>
  <c r="AH2283" i="1" s="1"/>
  <c r="AG2282" i="1"/>
  <c r="AG2281" i="1"/>
  <c r="AG2280" i="1"/>
  <c r="AH2280" i="1" s="1"/>
  <c r="AG2279" i="1"/>
  <c r="AH2279" i="1" s="1"/>
  <c r="AG2278" i="1"/>
  <c r="AH2278" i="1" s="1"/>
  <c r="AG2277" i="1"/>
  <c r="AH2277" i="1" s="1"/>
  <c r="AG2276" i="1"/>
  <c r="AG2275" i="1"/>
  <c r="AH2275" i="1" s="1"/>
  <c r="AG2274" i="1"/>
  <c r="AH2274" i="1" s="1"/>
  <c r="AG2273" i="1"/>
  <c r="AG2272" i="1"/>
  <c r="AH2272" i="1" s="1"/>
  <c r="AG2271" i="1"/>
  <c r="AH2271" i="1" s="1"/>
  <c r="AG2270" i="1"/>
  <c r="AH2270" i="1" s="1"/>
  <c r="AG2269" i="1"/>
  <c r="AH2269" i="1" s="1"/>
  <c r="AG2268" i="1"/>
  <c r="AG2267" i="1"/>
  <c r="AH2267" i="1" s="1"/>
  <c r="AG2266" i="1"/>
  <c r="AH2266" i="1" s="1"/>
  <c r="AG2265" i="1"/>
  <c r="AG2264" i="1"/>
  <c r="AH2264" i="1" s="1"/>
  <c r="AG2263" i="1"/>
  <c r="AH2263" i="1" s="1"/>
  <c r="AG2262" i="1"/>
  <c r="AH2262" i="1" s="1"/>
  <c r="AG2261" i="1"/>
  <c r="AG2260" i="1"/>
  <c r="AG2259" i="1"/>
  <c r="AH2259" i="1" s="1"/>
  <c r="AG2258" i="1"/>
  <c r="AH2258" i="1" s="1"/>
  <c r="AG2257" i="1"/>
  <c r="AG2256" i="1"/>
  <c r="AH2256" i="1" s="1"/>
  <c r="AG2255" i="1"/>
  <c r="AH2255" i="1" s="1"/>
  <c r="AG2254" i="1"/>
  <c r="AG2253" i="1"/>
  <c r="AG2252" i="1"/>
  <c r="AG2251" i="1"/>
  <c r="AH2251" i="1" s="1"/>
  <c r="AG2250" i="1"/>
  <c r="AG2249" i="1"/>
  <c r="AG2248" i="1"/>
  <c r="AH2248" i="1" s="1"/>
  <c r="AG2247" i="1"/>
  <c r="AH2247" i="1" s="1"/>
  <c r="AG2246" i="1"/>
  <c r="AH2246" i="1" s="1"/>
  <c r="AG2245" i="1"/>
  <c r="AG2244" i="1"/>
  <c r="AG2243" i="1"/>
  <c r="AH2243" i="1" s="1"/>
  <c r="AG2242" i="1"/>
  <c r="AH2242" i="1" s="1"/>
  <c r="AG2241" i="1"/>
  <c r="AG2240" i="1"/>
  <c r="AH2240" i="1" s="1"/>
  <c r="AG2239" i="1"/>
  <c r="AH2239" i="1" s="1"/>
  <c r="AG2238" i="1"/>
  <c r="AH2238" i="1" s="1"/>
  <c r="AG2237" i="1"/>
  <c r="AG2236" i="1"/>
  <c r="AG2235" i="1"/>
  <c r="AH2235" i="1" s="1"/>
  <c r="AG2234" i="1"/>
  <c r="AH2234" i="1" s="1"/>
  <c r="AG2233" i="1"/>
  <c r="AG2232" i="1"/>
  <c r="AH2232" i="1" s="1"/>
  <c r="AG2231" i="1"/>
  <c r="AH2231" i="1" s="1"/>
  <c r="AG2230" i="1"/>
  <c r="AH2230" i="1" s="1"/>
  <c r="AG2229" i="1"/>
  <c r="AG2228" i="1"/>
  <c r="AG2227" i="1"/>
  <c r="AH2227" i="1" s="1"/>
  <c r="AG2226" i="1"/>
  <c r="AH2226" i="1" s="1"/>
  <c r="AG2225" i="1"/>
  <c r="AG2224" i="1"/>
  <c r="AH2224" i="1" s="1"/>
  <c r="AG2223" i="1"/>
  <c r="AH2223" i="1" s="1"/>
  <c r="AG2222" i="1"/>
  <c r="AH2222" i="1" s="1"/>
  <c r="AG2221" i="1"/>
  <c r="AG2220" i="1"/>
  <c r="AG2219" i="1"/>
  <c r="AG2218" i="1"/>
  <c r="AH2218" i="1" s="1"/>
  <c r="AG2217" i="1"/>
  <c r="AG2216" i="1"/>
  <c r="AH2216" i="1" s="1"/>
  <c r="AG2215" i="1"/>
  <c r="AH2215" i="1" s="1"/>
  <c r="AG2214" i="1"/>
  <c r="AH2214" i="1" s="1"/>
  <c r="AG2213" i="1"/>
  <c r="AH2213" i="1" s="1"/>
  <c r="AG2212" i="1"/>
  <c r="AG2211" i="1"/>
  <c r="AH2211" i="1" s="1"/>
  <c r="AG2210" i="1"/>
  <c r="AH2210" i="1" s="1"/>
  <c r="AG2209" i="1"/>
  <c r="AG2208" i="1"/>
  <c r="AG2207" i="1"/>
  <c r="AH2207" i="1" s="1"/>
  <c r="AG2206" i="1"/>
  <c r="AH2206" i="1" s="1"/>
  <c r="AG2205" i="1"/>
  <c r="AG2204" i="1"/>
  <c r="AG2203" i="1"/>
  <c r="AH2203" i="1" s="1"/>
  <c r="AG2202" i="1"/>
  <c r="AH2202" i="1" s="1"/>
  <c r="AG2201" i="1"/>
  <c r="AG2200" i="1"/>
  <c r="AH2200" i="1" s="1"/>
  <c r="AG2199" i="1"/>
  <c r="AH2199" i="1" s="1"/>
  <c r="AG2198" i="1"/>
  <c r="AH2198" i="1" s="1"/>
  <c r="AG2197" i="1"/>
  <c r="AG2196" i="1"/>
  <c r="AG2195" i="1"/>
  <c r="AH2195" i="1" s="1"/>
  <c r="AG2194" i="1"/>
  <c r="AG2193" i="1"/>
  <c r="AG2192" i="1"/>
  <c r="AH2192" i="1" s="1"/>
  <c r="AG2191" i="1"/>
  <c r="AH2191" i="1" s="1"/>
  <c r="AG2190" i="1"/>
  <c r="AH2190" i="1" s="1"/>
  <c r="AG2189" i="1"/>
  <c r="AG2188" i="1"/>
  <c r="AG2187" i="1"/>
  <c r="AH2187" i="1" s="1"/>
  <c r="AG2186" i="1"/>
  <c r="AH2186" i="1" s="1"/>
  <c r="AG2185" i="1"/>
  <c r="AG2184" i="1"/>
  <c r="AH2184" i="1" s="1"/>
  <c r="AG2183" i="1"/>
  <c r="AH2183" i="1" s="1"/>
  <c r="AG2182" i="1"/>
  <c r="AH2182" i="1" s="1"/>
  <c r="AG2181" i="1"/>
  <c r="AG2180" i="1"/>
  <c r="AG2179" i="1"/>
  <c r="AH2179" i="1" s="1"/>
  <c r="AG2178" i="1"/>
  <c r="AG2177" i="1"/>
  <c r="AG2176" i="1"/>
  <c r="AH2176" i="1" s="1"/>
  <c r="AG2175" i="1"/>
  <c r="AH2175" i="1" s="1"/>
  <c r="AG2174" i="1"/>
  <c r="AH2174" i="1" s="1"/>
  <c r="AG2173" i="1"/>
  <c r="AG2172" i="1"/>
  <c r="AG2171" i="1"/>
  <c r="AH2171" i="1" s="1"/>
  <c r="AG2170" i="1"/>
  <c r="AH2170" i="1" s="1"/>
  <c r="AG2169" i="1"/>
  <c r="AG2168" i="1"/>
  <c r="AH2168" i="1" s="1"/>
  <c r="AG2167" i="1"/>
  <c r="AH2167" i="1" s="1"/>
  <c r="AG2166" i="1"/>
  <c r="AH2166" i="1" s="1"/>
  <c r="AG2165" i="1"/>
  <c r="AG2164" i="1"/>
  <c r="AG2163" i="1"/>
  <c r="AH2163" i="1" s="1"/>
  <c r="AG2162" i="1"/>
  <c r="AG2161" i="1"/>
  <c r="AG2160" i="1"/>
  <c r="AH2160" i="1" s="1"/>
  <c r="AG2159" i="1"/>
  <c r="AH2159" i="1" s="1"/>
  <c r="AG2158" i="1"/>
  <c r="AH2158" i="1" s="1"/>
  <c r="AG2157" i="1"/>
  <c r="AG2156" i="1"/>
  <c r="AG2155" i="1"/>
  <c r="AH2155" i="1" s="1"/>
  <c r="AG2154" i="1"/>
  <c r="AH2154" i="1" s="1"/>
  <c r="AG2153" i="1"/>
  <c r="AG2152" i="1"/>
  <c r="AG2151" i="1"/>
  <c r="AH2151" i="1" s="1"/>
  <c r="AG2150" i="1"/>
  <c r="AH2150" i="1" s="1"/>
  <c r="AG2149" i="1"/>
  <c r="AH2149" i="1" s="1"/>
  <c r="AG2148" i="1"/>
  <c r="AG2147" i="1"/>
  <c r="AH2147" i="1" s="1"/>
  <c r="AG2146" i="1"/>
  <c r="AH2146" i="1" s="1"/>
  <c r="AG2145" i="1"/>
  <c r="AG2144" i="1"/>
  <c r="AG2143" i="1"/>
  <c r="AH2143" i="1" s="1"/>
  <c r="AG2142" i="1"/>
  <c r="AH2142" i="1" s="1"/>
  <c r="AG2141" i="1"/>
  <c r="AG2140" i="1"/>
  <c r="AG2139" i="1"/>
  <c r="AG2138" i="1"/>
  <c r="AH2138" i="1" s="1"/>
  <c r="AG2137" i="1"/>
  <c r="AG2136" i="1"/>
  <c r="AH2136" i="1" s="1"/>
  <c r="AG2135" i="1"/>
  <c r="AH2135" i="1" s="1"/>
  <c r="AG2134" i="1"/>
  <c r="AH2134" i="1" s="1"/>
  <c r="AG2133" i="1"/>
  <c r="AH2133" i="1" s="1"/>
  <c r="AG2132" i="1"/>
  <c r="AG2131" i="1"/>
  <c r="AG2130" i="1"/>
  <c r="AH2130" i="1" s="1"/>
  <c r="AG2129" i="1"/>
  <c r="AG2128" i="1"/>
  <c r="AH2128" i="1" s="1"/>
  <c r="AG2127" i="1"/>
  <c r="AH2127" i="1" s="1"/>
  <c r="AG2126" i="1"/>
  <c r="AH2126" i="1" s="1"/>
  <c r="AG2125" i="1"/>
  <c r="AG2124" i="1"/>
  <c r="AG2123" i="1"/>
  <c r="AG2122" i="1"/>
  <c r="AH2122" i="1" s="1"/>
  <c r="AG2121" i="1"/>
  <c r="AG2120" i="1"/>
  <c r="AH2120" i="1" s="1"/>
  <c r="AG2119" i="1"/>
  <c r="AH2119" i="1" s="1"/>
  <c r="AG2118" i="1"/>
  <c r="AH2118" i="1" s="1"/>
  <c r="AG2117" i="1"/>
  <c r="AH2117" i="1" s="1"/>
  <c r="AG2116" i="1"/>
  <c r="AG2115" i="1"/>
  <c r="AG2114" i="1"/>
  <c r="AG2113" i="1"/>
  <c r="AG2112" i="1"/>
  <c r="AH2112" i="1" s="1"/>
  <c r="AG2111" i="1"/>
  <c r="AH2111" i="1" s="1"/>
  <c r="AG2110" i="1"/>
  <c r="AH2110" i="1" s="1"/>
  <c r="AG2109" i="1"/>
  <c r="AH2109" i="1" s="1"/>
  <c r="AG2108" i="1"/>
  <c r="AG2107" i="1"/>
  <c r="AH2107" i="1" s="1"/>
  <c r="AG2106" i="1"/>
  <c r="AH2106" i="1" s="1"/>
  <c r="AG2105" i="1"/>
  <c r="AG2104" i="1"/>
  <c r="AG2103" i="1"/>
  <c r="AH2103" i="1" s="1"/>
  <c r="AG2102" i="1"/>
  <c r="AH2102" i="1" s="1"/>
  <c r="AG2101" i="1"/>
  <c r="AG2100" i="1"/>
  <c r="AG2099" i="1"/>
  <c r="AH2099" i="1" s="1"/>
  <c r="AG2098" i="1"/>
  <c r="AH2098" i="1" s="1"/>
  <c r="AG2097" i="1"/>
  <c r="AG2096" i="1"/>
  <c r="AH2096" i="1" s="1"/>
  <c r="AG2095" i="1"/>
  <c r="AH2095" i="1" s="1"/>
  <c r="AG2094" i="1"/>
  <c r="AH2094" i="1" s="1"/>
  <c r="AG2093" i="1"/>
  <c r="AG2092" i="1"/>
  <c r="AG2091" i="1"/>
  <c r="AG2090" i="1"/>
  <c r="AH2090" i="1" s="1"/>
  <c r="AG2089" i="1"/>
  <c r="AG2088" i="1"/>
  <c r="AH2088" i="1" s="1"/>
  <c r="AG2087" i="1"/>
  <c r="AH2087" i="1" s="1"/>
  <c r="AG2086" i="1"/>
  <c r="AH2086" i="1" s="1"/>
  <c r="AG2085" i="1"/>
  <c r="AH2085" i="1" s="1"/>
  <c r="AG2084" i="1"/>
  <c r="AG2083" i="1"/>
  <c r="AG2082" i="1"/>
  <c r="AH2082" i="1" s="1"/>
  <c r="AG2081" i="1"/>
  <c r="AG2080" i="1"/>
  <c r="AH2080" i="1" s="1"/>
  <c r="AG2079" i="1"/>
  <c r="AH2079" i="1" s="1"/>
  <c r="AG2078" i="1"/>
  <c r="AH2078" i="1" s="1"/>
  <c r="AG2077" i="1"/>
  <c r="AG2076" i="1"/>
  <c r="AG2075" i="1"/>
  <c r="AH2075" i="1" s="1"/>
  <c r="AG2074" i="1"/>
  <c r="AG2073" i="1"/>
  <c r="AG2072" i="1"/>
  <c r="AH2072" i="1" s="1"/>
  <c r="AG2071" i="1"/>
  <c r="AH2071" i="1" s="1"/>
  <c r="AG2070" i="1"/>
  <c r="AH2070" i="1" s="1"/>
  <c r="AG2069" i="1"/>
  <c r="AH2069" i="1" s="1"/>
  <c r="AG2068" i="1"/>
  <c r="AG2067" i="1"/>
  <c r="AH2067" i="1" s="1"/>
  <c r="AG2066" i="1"/>
  <c r="AG2065" i="1"/>
  <c r="AG2064" i="1"/>
  <c r="AH2064" i="1" s="1"/>
  <c r="AG2063" i="1"/>
  <c r="AH2063" i="1" s="1"/>
  <c r="AG2062" i="1"/>
  <c r="AH2062" i="1" s="1"/>
  <c r="AG2061" i="1"/>
  <c r="AG2060" i="1"/>
  <c r="AG2059" i="1"/>
  <c r="AH2059" i="1" s="1"/>
  <c r="AG2058" i="1"/>
  <c r="AG2057" i="1"/>
  <c r="AG2056" i="1"/>
  <c r="AH2056" i="1" s="1"/>
  <c r="AG2055" i="1"/>
  <c r="AH2055" i="1" s="1"/>
  <c r="AG2054" i="1"/>
  <c r="AH2054" i="1" s="1"/>
  <c r="AG2053" i="1"/>
  <c r="AH2053" i="1" s="1"/>
  <c r="AG2052" i="1"/>
  <c r="AG2051" i="1"/>
  <c r="AG2050" i="1"/>
  <c r="AH2050" i="1" s="1"/>
  <c r="AG2049" i="1"/>
  <c r="AG2048" i="1"/>
  <c r="AH2048" i="1" s="1"/>
  <c r="AG2047" i="1"/>
  <c r="AH2047" i="1" s="1"/>
  <c r="AG2046" i="1"/>
  <c r="AH2046" i="1" s="1"/>
  <c r="AG2045" i="1"/>
  <c r="AG2044" i="1"/>
  <c r="AG2043" i="1"/>
  <c r="AH2043" i="1" s="1"/>
  <c r="AG2042" i="1"/>
  <c r="AH2042" i="1" s="1"/>
  <c r="AG2041" i="1"/>
  <c r="AG2040" i="1"/>
  <c r="AH2040" i="1" s="1"/>
  <c r="AG2039" i="1"/>
  <c r="AH2039" i="1" s="1"/>
  <c r="AG2038" i="1"/>
  <c r="AH2038" i="1" s="1"/>
  <c r="AG2037" i="1"/>
  <c r="AG2036" i="1"/>
  <c r="AG2035" i="1"/>
  <c r="AH2035" i="1" s="1"/>
  <c r="AG2034" i="1"/>
  <c r="AH2034" i="1" s="1"/>
  <c r="AG2033" i="1"/>
  <c r="AG2032" i="1"/>
  <c r="AH2032" i="1" s="1"/>
  <c r="AG2031" i="1"/>
  <c r="AH2031" i="1" s="1"/>
  <c r="AG2030" i="1"/>
  <c r="AH2030" i="1" s="1"/>
  <c r="AG2029" i="1"/>
  <c r="AG2028" i="1"/>
  <c r="AG2027" i="1"/>
  <c r="AG2026" i="1"/>
  <c r="AH2026" i="1" s="1"/>
  <c r="AG2025" i="1"/>
  <c r="AG2024" i="1"/>
  <c r="AG2023" i="1"/>
  <c r="AH2023" i="1" s="1"/>
  <c r="AG2022" i="1"/>
  <c r="AH2022" i="1" s="1"/>
  <c r="AG2021" i="1"/>
  <c r="AG2020" i="1"/>
  <c r="AG2019" i="1"/>
  <c r="AG2018" i="1"/>
  <c r="AH2018" i="1" s="1"/>
  <c r="AG2017" i="1"/>
  <c r="AG2016" i="1"/>
  <c r="AH2016" i="1" s="1"/>
  <c r="AG2015" i="1"/>
  <c r="AH2015" i="1" s="1"/>
  <c r="AG2014" i="1"/>
  <c r="AH2014" i="1" s="1"/>
  <c r="AG2013" i="1"/>
  <c r="AG2012" i="1"/>
  <c r="AG2011" i="1"/>
  <c r="AH2011" i="1" s="1"/>
  <c r="AG2010" i="1"/>
  <c r="AH2010" i="1" s="1"/>
  <c r="AG2009" i="1"/>
  <c r="AG2008" i="1"/>
  <c r="AH2008" i="1" s="1"/>
  <c r="AG2007" i="1"/>
  <c r="AH2007" i="1" s="1"/>
  <c r="AG2006" i="1"/>
  <c r="AH2006" i="1" s="1"/>
  <c r="AG2005" i="1"/>
  <c r="AG2004" i="1"/>
  <c r="AG2003" i="1"/>
  <c r="AH2003" i="1" s="1"/>
  <c r="AG2002" i="1"/>
  <c r="AH2002" i="1" s="1"/>
  <c r="AG2001" i="1"/>
  <c r="AG2000" i="1"/>
  <c r="AG1999" i="1"/>
  <c r="AH1999" i="1" s="1"/>
  <c r="AG1998" i="1"/>
  <c r="AH1998" i="1" s="1"/>
  <c r="AG1997" i="1"/>
  <c r="AG1996" i="1"/>
  <c r="AG1995" i="1"/>
  <c r="AH1995" i="1" s="1"/>
  <c r="AG1994" i="1"/>
  <c r="AH1994" i="1" s="1"/>
  <c r="AG1993" i="1"/>
  <c r="AG1992" i="1"/>
  <c r="AH1992" i="1" s="1"/>
  <c r="AG1991" i="1"/>
  <c r="AH1991" i="1" s="1"/>
  <c r="AG1990" i="1"/>
  <c r="AH1990" i="1" s="1"/>
  <c r="AG1989" i="1"/>
  <c r="AG1988" i="1"/>
  <c r="AG1987" i="1"/>
  <c r="AH1987" i="1" s="1"/>
  <c r="AG1986" i="1"/>
  <c r="AH1986" i="1" s="1"/>
  <c r="AG1985" i="1"/>
  <c r="AG1984" i="1"/>
  <c r="AH1984" i="1" s="1"/>
  <c r="AG1983" i="1"/>
  <c r="AH1983" i="1" s="1"/>
  <c r="AG1982" i="1"/>
  <c r="AH1982" i="1" s="1"/>
  <c r="AG1981" i="1"/>
  <c r="AG1980" i="1"/>
  <c r="AG1979" i="1"/>
  <c r="AH1979" i="1" s="1"/>
  <c r="AG1978" i="1"/>
  <c r="AG1977" i="1"/>
  <c r="AG1976" i="1"/>
  <c r="AG1975" i="1"/>
  <c r="AH1975" i="1" s="1"/>
  <c r="AG1974" i="1"/>
  <c r="AH1974" i="1" s="1"/>
  <c r="AG1973" i="1"/>
  <c r="AG1972" i="1"/>
  <c r="AG1971" i="1"/>
  <c r="AH1971" i="1" s="1"/>
  <c r="AG1970" i="1"/>
  <c r="AH1970" i="1" s="1"/>
  <c r="AG1969" i="1"/>
  <c r="AG1968" i="1"/>
  <c r="AH1968" i="1" s="1"/>
  <c r="AG1967" i="1"/>
  <c r="AH1967" i="1" s="1"/>
  <c r="AG1966" i="1"/>
  <c r="AH1966" i="1" s="1"/>
  <c r="AG1965" i="1"/>
  <c r="AG1964" i="1"/>
  <c r="AG1963" i="1"/>
  <c r="AG1962" i="1"/>
  <c r="AH1962" i="1" s="1"/>
  <c r="AG1961" i="1"/>
  <c r="AG1960" i="1"/>
  <c r="AH1960" i="1" s="1"/>
  <c r="AG1959" i="1"/>
  <c r="AH1959" i="1" s="1"/>
  <c r="AG1958" i="1"/>
  <c r="AH1958" i="1" s="1"/>
  <c r="AG1957" i="1"/>
  <c r="AG1956" i="1"/>
  <c r="AG1955" i="1"/>
  <c r="AH1955" i="1" s="1"/>
  <c r="AG1954" i="1"/>
  <c r="AG1953" i="1"/>
  <c r="AG1952" i="1"/>
  <c r="AH1952" i="1" s="1"/>
  <c r="AG1951" i="1"/>
  <c r="AH1951" i="1" s="1"/>
  <c r="AG1950" i="1"/>
  <c r="AH1950" i="1" s="1"/>
  <c r="AG1949" i="1"/>
  <c r="AG1948" i="1"/>
  <c r="AG1947" i="1"/>
  <c r="AH1947" i="1" s="1"/>
  <c r="AG1946" i="1"/>
  <c r="AH1946" i="1" s="1"/>
  <c r="AG1945" i="1"/>
  <c r="AG1944" i="1"/>
  <c r="AH1944" i="1" s="1"/>
  <c r="AG1943" i="1"/>
  <c r="AH1943" i="1" s="1"/>
  <c r="AG1942" i="1"/>
  <c r="AH1942" i="1" s="1"/>
  <c r="AG1941" i="1"/>
  <c r="AG1940" i="1"/>
  <c r="AG1939" i="1"/>
  <c r="AG1938" i="1"/>
  <c r="AH1938" i="1" s="1"/>
  <c r="AG1937" i="1"/>
  <c r="AG1936" i="1"/>
  <c r="AH1936" i="1" s="1"/>
  <c r="AG1935" i="1"/>
  <c r="AH1935" i="1" s="1"/>
  <c r="AG1934" i="1"/>
  <c r="AH1934" i="1" s="1"/>
  <c r="AG1933" i="1"/>
  <c r="AG1932" i="1"/>
  <c r="AG1931" i="1"/>
  <c r="AH1931" i="1" s="1"/>
  <c r="AG1930" i="1"/>
  <c r="AH1930" i="1" s="1"/>
  <c r="AG1929" i="1"/>
  <c r="AG1928" i="1"/>
  <c r="AH1928" i="1" s="1"/>
  <c r="AG1927" i="1"/>
  <c r="AH1927" i="1" s="1"/>
  <c r="AG1926" i="1"/>
  <c r="AH1926" i="1" s="1"/>
  <c r="AG1925" i="1"/>
  <c r="AG1924" i="1"/>
  <c r="AG1923" i="1"/>
  <c r="AH1923" i="1" s="1"/>
  <c r="AG1922" i="1"/>
  <c r="AH1922" i="1" s="1"/>
  <c r="AG1921" i="1"/>
  <c r="AG1920" i="1"/>
  <c r="AH1920" i="1" s="1"/>
  <c r="AG1919" i="1"/>
  <c r="AH1919" i="1" s="1"/>
  <c r="AG1918" i="1"/>
  <c r="AH1918" i="1" s="1"/>
  <c r="AG1917" i="1"/>
  <c r="AG1916" i="1"/>
  <c r="AG1915" i="1"/>
  <c r="AG1914" i="1"/>
  <c r="AH1914" i="1" s="1"/>
  <c r="AG1913" i="1"/>
  <c r="AG1912" i="1"/>
  <c r="AH1912" i="1" s="1"/>
  <c r="AG1911" i="1"/>
  <c r="AH1911" i="1" s="1"/>
  <c r="AG1910" i="1"/>
  <c r="AH1910" i="1" s="1"/>
  <c r="AG1909" i="1"/>
  <c r="AH1909" i="1" s="1"/>
  <c r="AG1908" i="1"/>
  <c r="AG1907" i="1"/>
  <c r="AH1907" i="1" s="1"/>
  <c r="AG1906" i="1"/>
  <c r="AH1906" i="1" s="1"/>
  <c r="AG1905" i="1"/>
  <c r="AG1904" i="1"/>
  <c r="AH1904" i="1" s="1"/>
  <c r="AG1903" i="1"/>
  <c r="AH1903" i="1" s="1"/>
  <c r="AG1902" i="1"/>
  <c r="AH1902" i="1" s="1"/>
  <c r="AG1901" i="1"/>
  <c r="AH1901" i="1" s="1"/>
  <c r="AG1900" i="1"/>
  <c r="AG1899" i="1"/>
  <c r="AG1898" i="1"/>
  <c r="AH1898" i="1" s="1"/>
  <c r="AG1897" i="1"/>
  <c r="AG1896" i="1"/>
  <c r="AH1896" i="1" s="1"/>
  <c r="AG1895" i="1"/>
  <c r="AH1895" i="1" s="1"/>
  <c r="AG1894" i="1"/>
  <c r="AH1894" i="1" s="1"/>
  <c r="AG1893" i="1"/>
  <c r="AG1892" i="1"/>
  <c r="AG1891" i="1"/>
  <c r="AH1891" i="1" s="1"/>
  <c r="AG1890" i="1"/>
  <c r="AH1890" i="1" s="1"/>
  <c r="AG1889" i="1"/>
  <c r="AG1888" i="1"/>
  <c r="AH1888" i="1" s="1"/>
  <c r="AG1887" i="1"/>
  <c r="AH1887" i="1" s="1"/>
  <c r="AG1886" i="1"/>
  <c r="AH1886" i="1" s="1"/>
  <c r="AG1885" i="1"/>
  <c r="AG1884" i="1"/>
  <c r="AG1883" i="1"/>
  <c r="AG1882" i="1"/>
  <c r="AH1882" i="1" s="1"/>
  <c r="AG1881" i="1"/>
  <c r="AG1880" i="1"/>
  <c r="AH1880" i="1" s="1"/>
  <c r="AG1879" i="1"/>
  <c r="AH1879" i="1" s="1"/>
  <c r="AG1878" i="1"/>
  <c r="AH1878" i="1" s="1"/>
  <c r="AG1877" i="1"/>
  <c r="AG1876" i="1"/>
  <c r="AG1875" i="1"/>
  <c r="AH1875" i="1" s="1"/>
  <c r="AG1874" i="1"/>
  <c r="AG1873" i="1"/>
  <c r="AG1872" i="1"/>
  <c r="AH1872" i="1" s="1"/>
  <c r="AG1871" i="1"/>
  <c r="AH1871" i="1" s="1"/>
  <c r="AG1870" i="1"/>
  <c r="AH1870" i="1" s="1"/>
  <c r="AG1869" i="1"/>
  <c r="AH1869" i="1" s="1"/>
  <c r="AG1868" i="1"/>
  <c r="AG1867" i="1"/>
  <c r="AG1866" i="1"/>
  <c r="AG1865" i="1"/>
  <c r="AG1864" i="1"/>
  <c r="AH1864" i="1" s="1"/>
  <c r="AG1863" i="1"/>
  <c r="AH1863" i="1" s="1"/>
  <c r="AG1862" i="1"/>
  <c r="AH1862" i="1" s="1"/>
  <c r="AG1861" i="1"/>
  <c r="AH1861" i="1" s="1"/>
  <c r="AG1860" i="1"/>
  <c r="AG1859" i="1"/>
  <c r="AH1859" i="1" s="1"/>
  <c r="AG1858" i="1"/>
  <c r="AH1858" i="1" s="1"/>
  <c r="AG1857" i="1"/>
  <c r="AG1856" i="1"/>
  <c r="AH1856" i="1" s="1"/>
  <c r="AG1855" i="1"/>
  <c r="AH1855" i="1" s="1"/>
  <c r="AG1854" i="1"/>
  <c r="AH1854" i="1" s="1"/>
  <c r="AG1853" i="1"/>
  <c r="AH1853" i="1" s="1"/>
  <c r="AG1852" i="1"/>
  <c r="AG1851" i="1"/>
  <c r="AG1850" i="1"/>
  <c r="AH1850" i="1" s="1"/>
  <c r="AG1849" i="1"/>
  <c r="AG1848" i="1"/>
  <c r="AH1848" i="1" s="1"/>
  <c r="AG1847" i="1"/>
  <c r="AH1847" i="1" s="1"/>
  <c r="AG1846" i="1"/>
  <c r="AH1846" i="1" s="1"/>
  <c r="AG1845" i="1"/>
  <c r="AG1844" i="1"/>
  <c r="AG1843" i="1"/>
  <c r="AG1842" i="1"/>
  <c r="AH1842" i="1" s="1"/>
  <c r="AG1841" i="1"/>
  <c r="AG1840" i="1"/>
  <c r="AG1839" i="1"/>
  <c r="AH1839" i="1" s="1"/>
  <c r="AG1838" i="1"/>
  <c r="AH1838" i="1" s="1"/>
  <c r="AG1837" i="1"/>
  <c r="AG1836" i="1"/>
  <c r="AG1835" i="1"/>
  <c r="AG1834" i="1"/>
  <c r="AH1834" i="1" s="1"/>
  <c r="AG1833" i="1"/>
  <c r="AG1832" i="1"/>
  <c r="AH1832" i="1" s="1"/>
  <c r="AG1831" i="1"/>
  <c r="AH1831" i="1" s="1"/>
  <c r="AG1830" i="1"/>
  <c r="AH1830" i="1" s="1"/>
  <c r="AG1829" i="1"/>
  <c r="AH1829" i="1" s="1"/>
  <c r="AG1828" i="1"/>
  <c r="AG1827" i="1"/>
  <c r="AG1826" i="1"/>
  <c r="AG1825" i="1"/>
  <c r="AG1824" i="1"/>
  <c r="AH1824" i="1" s="1"/>
  <c r="AG1823" i="1"/>
  <c r="AH1823" i="1" s="1"/>
  <c r="AG1822" i="1"/>
  <c r="AH1822" i="1" s="1"/>
  <c r="AG1821" i="1"/>
  <c r="AG1820" i="1"/>
  <c r="AG1819" i="1"/>
  <c r="AG1818" i="1"/>
  <c r="AH1818" i="1" s="1"/>
  <c r="AG1817" i="1"/>
  <c r="AG1816" i="1"/>
  <c r="AH1816" i="1" s="1"/>
  <c r="AG1815" i="1"/>
  <c r="AH1815" i="1" s="1"/>
  <c r="AG1814" i="1"/>
  <c r="AH1814" i="1" s="1"/>
  <c r="AG1813" i="1"/>
  <c r="AG1812" i="1"/>
  <c r="AG1811" i="1"/>
  <c r="AH1811" i="1" s="1"/>
  <c r="AG1810" i="1"/>
  <c r="AH1810" i="1" s="1"/>
  <c r="AG1809" i="1"/>
  <c r="AG1808" i="1"/>
  <c r="AH1808" i="1" s="1"/>
  <c r="AG1807" i="1"/>
  <c r="AH1807" i="1" s="1"/>
  <c r="AG1806" i="1"/>
  <c r="AH1806" i="1" s="1"/>
  <c r="AG1805" i="1"/>
  <c r="AG1804" i="1"/>
  <c r="AG1803" i="1"/>
  <c r="AH1803" i="1" s="1"/>
  <c r="AG1802" i="1"/>
  <c r="AG1801" i="1"/>
  <c r="AG1800" i="1"/>
  <c r="AH1800" i="1" s="1"/>
  <c r="AG1799" i="1"/>
  <c r="AH1799" i="1" s="1"/>
  <c r="AG1798" i="1"/>
  <c r="AH1798" i="1" s="1"/>
  <c r="AG1797" i="1"/>
  <c r="AG1796" i="1"/>
  <c r="AG1795" i="1"/>
  <c r="AH1795" i="1" s="1"/>
  <c r="AG1794" i="1"/>
  <c r="AH1794" i="1" s="1"/>
  <c r="AG1793" i="1"/>
  <c r="AG1792" i="1"/>
  <c r="AH1792" i="1" s="1"/>
  <c r="AG1791" i="1"/>
  <c r="AH1791" i="1" s="1"/>
  <c r="AG1790" i="1"/>
  <c r="AH1790" i="1" s="1"/>
  <c r="AG1789" i="1"/>
  <c r="AG1788" i="1"/>
  <c r="AG1787" i="1"/>
  <c r="AG1786" i="1"/>
  <c r="AH1786" i="1" s="1"/>
  <c r="AG1785" i="1"/>
  <c r="AG1784" i="1"/>
  <c r="AH1784" i="1" s="1"/>
  <c r="AG1783" i="1"/>
  <c r="AH1783" i="1" s="1"/>
  <c r="AG1782" i="1"/>
  <c r="AH1782" i="1" s="1"/>
  <c r="AG1781" i="1"/>
  <c r="AH1781" i="1" s="1"/>
  <c r="AG1780" i="1"/>
  <c r="AG1779" i="1"/>
  <c r="AH1779" i="1" s="1"/>
  <c r="AG1778" i="1"/>
  <c r="AG1777" i="1"/>
  <c r="AG1776" i="1"/>
  <c r="AG1775" i="1"/>
  <c r="AH1775" i="1" s="1"/>
  <c r="AG1774" i="1"/>
  <c r="AH1774" i="1" s="1"/>
  <c r="AG1773" i="1"/>
  <c r="AG1772" i="1"/>
  <c r="AG1771" i="1"/>
  <c r="AG1770" i="1"/>
  <c r="AH1770" i="1" s="1"/>
  <c r="AG1769" i="1"/>
  <c r="AG1768" i="1"/>
  <c r="AH1768" i="1" s="1"/>
  <c r="AG1767" i="1"/>
  <c r="AH1767" i="1" s="1"/>
  <c r="AG1766" i="1"/>
  <c r="AH1766" i="1" s="1"/>
  <c r="AG1765" i="1"/>
  <c r="AG1764" i="1"/>
  <c r="AG1763" i="1"/>
  <c r="AH1763" i="1" s="1"/>
  <c r="AG1762" i="1"/>
  <c r="AH1762" i="1" s="1"/>
  <c r="AG1761" i="1"/>
  <c r="AG1760" i="1"/>
  <c r="AH1760" i="1" s="1"/>
  <c r="AG1759" i="1"/>
  <c r="AH1759" i="1" s="1"/>
  <c r="AG1758" i="1"/>
  <c r="AH1758" i="1" s="1"/>
  <c r="AG1757" i="1"/>
  <c r="AG1756" i="1"/>
  <c r="AG1755" i="1"/>
  <c r="AG1754" i="1"/>
  <c r="AH1754" i="1" s="1"/>
  <c r="AG1753" i="1"/>
  <c r="AG1752" i="1"/>
  <c r="AH1752" i="1" s="1"/>
  <c r="AG1751" i="1"/>
  <c r="AH1751" i="1" s="1"/>
  <c r="AG1750" i="1"/>
  <c r="AH1750" i="1" s="1"/>
  <c r="AG1749" i="1"/>
  <c r="AH1749" i="1" s="1"/>
  <c r="AG1748" i="1"/>
  <c r="AG1747" i="1"/>
  <c r="AG1746" i="1"/>
  <c r="AG1745" i="1"/>
  <c r="AG1744" i="1"/>
  <c r="AH1744" i="1" s="1"/>
  <c r="AG1743" i="1"/>
  <c r="AH1743" i="1" s="1"/>
  <c r="AG1742" i="1"/>
  <c r="AH1742" i="1" s="1"/>
  <c r="AG1741" i="1"/>
  <c r="AG1740" i="1"/>
  <c r="AG1739" i="1"/>
  <c r="AG1738" i="1"/>
  <c r="AH1738" i="1" s="1"/>
  <c r="AG1737" i="1"/>
  <c r="AG1736" i="1"/>
  <c r="AH1736" i="1" s="1"/>
  <c r="AG1735" i="1"/>
  <c r="AH1735" i="1" s="1"/>
  <c r="AG1734" i="1"/>
  <c r="AH1734" i="1" s="1"/>
  <c r="AG1733" i="1"/>
  <c r="AG1732" i="1"/>
  <c r="AG1731" i="1"/>
  <c r="AH1731" i="1" s="1"/>
  <c r="AG1730" i="1"/>
  <c r="AH1730" i="1" s="1"/>
  <c r="AG1729" i="1"/>
  <c r="AG1728" i="1"/>
  <c r="AG1727" i="1"/>
  <c r="AH1727" i="1" s="1"/>
  <c r="AG1726" i="1"/>
  <c r="AH1726" i="1" s="1"/>
  <c r="AG1725" i="1"/>
  <c r="AG1724" i="1"/>
  <c r="AG1723" i="1"/>
  <c r="AG1722" i="1"/>
  <c r="AH1722" i="1" s="1"/>
  <c r="AG1721" i="1"/>
  <c r="AG1720" i="1"/>
  <c r="AH1720" i="1" s="1"/>
  <c r="AG1719" i="1"/>
  <c r="AH1719" i="1" s="1"/>
  <c r="AG1718" i="1"/>
  <c r="AH1718" i="1" s="1"/>
  <c r="AG1717" i="1"/>
  <c r="AG1716" i="1"/>
  <c r="AG1715" i="1"/>
  <c r="AH1715" i="1" s="1"/>
  <c r="AG1714" i="1"/>
  <c r="AH1714" i="1" s="1"/>
  <c r="AG1713" i="1"/>
  <c r="AG1712" i="1"/>
  <c r="AH1712" i="1" s="1"/>
  <c r="AG1711" i="1"/>
  <c r="AH1711" i="1" s="1"/>
  <c r="AG1710" i="1"/>
  <c r="AH1710" i="1" s="1"/>
  <c r="AG1709" i="1"/>
  <c r="AG1708" i="1"/>
  <c r="AG1707" i="1"/>
  <c r="AG1706" i="1"/>
  <c r="AG1705" i="1"/>
  <c r="AG1704" i="1"/>
  <c r="AH1704" i="1" s="1"/>
  <c r="AG1703" i="1"/>
  <c r="AH1703" i="1" s="1"/>
  <c r="AG1702" i="1"/>
  <c r="AH1702" i="1" s="1"/>
  <c r="AG1701" i="1"/>
  <c r="AG1700" i="1"/>
  <c r="AG1699" i="1"/>
  <c r="AG1698" i="1"/>
  <c r="AH1698" i="1" s="1"/>
  <c r="AG1697" i="1"/>
  <c r="AG1696" i="1"/>
  <c r="AG1695" i="1"/>
  <c r="AH1695" i="1" s="1"/>
  <c r="AG1694" i="1"/>
  <c r="AH1694" i="1" s="1"/>
  <c r="AG1693" i="1"/>
  <c r="AG1692" i="1"/>
  <c r="AG1691" i="1"/>
  <c r="AG1690" i="1"/>
  <c r="AH1690" i="1" s="1"/>
  <c r="AG1689" i="1"/>
  <c r="AG1688" i="1"/>
  <c r="AH1688" i="1" s="1"/>
  <c r="AG1687" i="1"/>
  <c r="AH1687" i="1" s="1"/>
  <c r="AG1686" i="1"/>
  <c r="AH1686" i="1" s="1"/>
  <c r="AG1685" i="1"/>
  <c r="AH1685" i="1" s="1"/>
  <c r="AG1684" i="1"/>
  <c r="AG1683" i="1"/>
  <c r="AG1682" i="1"/>
  <c r="AH1682" i="1" s="1"/>
  <c r="AG1681" i="1"/>
  <c r="AG1680" i="1"/>
  <c r="AH1680" i="1" s="1"/>
  <c r="AG1679" i="1"/>
  <c r="AH1679" i="1" s="1"/>
  <c r="AG1678" i="1"/>
  <c r="AH1678" i="1" s="1"/>
  <c r="AG1677" i="1"/>
  <c r="AG1676" i="1"/>
  <c r="AG1675" i="1"/>
  <c r="AH1675" i="1" s="1"/>
  <c r="AG1674" i="1"/>
  <c r="AH1674" i="1" s="1"/>
  <c r="AG1673" i="1"/>
  <c r="AG1672" i="1"/>
  <c r="AH1672" i="1" s="1"/>
  <c r="AG1671" i="1"/>
  <c r="AH1671" i="1" s="1"/>
  <c r="AG1670" i="1"/>
  <c r="AH1670" i="1" s="1"/>
  <c r="AG1669" i="1"/>
  <c r="AG1668" i="1"/>
  <c r="AG1667" i="1"/>
  <c r="AH1667" i="1" s="1"/>
  <c r="AG1666" i="1"/>
  <c r="AG1665" i="1"/>
  <c r="AG1664" i="1"/>
  <c r="AH1664" i="1" s="1"/>
  <c r="AG1663" i="1"/>
  <c r="AH1663" i="1" s="1"/>
  <c r="AG1662" i="1"/>
  <c r="AH1662" i="1" s="1"/>
  <c r="AG1661" i="1"/>
  <c r="AG1660" i="1"/>
  <c r="AG1659" i="1"/>
  <c r="AH1659" i="1" s="1"/>
  <c r="AG1658" i="1"/>
  <c r="AH1658" i="1" s="1"/>
  <c r="AG1657" i="1"/>
  <c r="AG1656" i="1"/>
  <c r="AH1656" i="1" s="1"/>
  <c r="AG1655" i="1"/>
  <c r="AH1655" i="1" s="1"/>
  <c r="AG1654" i="1"/>
  <c r="AH1654" i="1" s="1"/>
  <c r="AG1653" i="1"/>
  <c r="AG1652" i="1"/>
  <c r="AG1651" i="1"/>
  <c r="AH1651" i="1" s="1"/>
  <c r="AG1650" i="1"/>
  <c r="AG1649" i="1"/>
  <c r="AG1648" i="1"/>
  <c r="AH1648" i="1" s="1"/>
  <c r="AG1647" i="1"/>
  <c r="AH1647" i="1" s="1"/>
  <c r="AG1646" i="1"/>
  <c r="AH1646" i="1" s="1"/>
  <c r="AG1645" i="1"/>
  <c r="AG1644" i="1"/>
  <c r="AG1643" i="1"/>
  <c r="AH1643" i="1" s="1"/>
  <c r="AG1642" i="1"/>
  <c r="AH1642" i="1" s="1"/>
  <c r="AG1641" i="1"/>
  <c r="AG1640" i="1"/>
  <c r="AH1640" i="1" s="1"/>
  <c r="AG1639" i="1"/>
  <c r="AH1639" i="1" s="1"/>
  <c r="AG1638" i="1"/>
  <c r="AG1637" i="1"/>
  <c r="AH1637" i="1" s="1"/>
  <c r="AG1636" i="1"/>
  <c r="AG1635" i="1"/>
  <c r="AH1635" i="1" s="1"/>
  <c r="AG1634" i="1"/>
  <c r="AH1634" i="1" s="1"/>
  <c r="AG1633" i="1"/>
  <c r="AG1632" i="1"/>
  <c r="AH1632" i="1" s="1"/>
  <c r="AG1631" i="1"/>
  <c r="AH1631" i="1" s="1"/>
  <c r="AG1630" i="1"/>
  <c r="AH1630" i="1" s="1"/>
  <c r="AG1629" i="1"/>
  <c r="AG1628" i="1"/>
  <c r="AG1627" i="1"/>
  <c r="AH1627" i="1" s="1"/>
  <c r="AG1626" i="1"/>
  <c r="AG1625" i="1"/>
  <c r="AG1624" i="1"/>
  <c r="AH1624" i="1" s="1"/>
  <c r="AG1623" i="1"/>
  <c r="AH1623" i="1" s="1"/>
  <c r="AG1622" i="1"/>
  <c r="AH1622" i="1" s="1"/>
  <c r="AG1621" i="1"/>
  <c r="AH1621" i="1" s="1"/>
  <c r="AG1620" i="1"/>
  <c r="AG1619" i="1"/>
  <c r="AG1618" i="1"/>
  <c r="AG1617" i="1"/>
  <c r="AG1616" i="1"/>
  <c r="AH1616" i="1" s="1"/>
  <c r="AG1615" i="1"/>
  <c r="AH1615" i="1" s="1"/>
  <c r="AG1614" i="1"/>
  <c r="AH1614" i="1" s="1"/>
  <c r="AG1613" i="1"/>
  <c r="AH1613" i="1" s="1"/>
  <c r="AG1612" i="1"/>
  <c r="AG1611" i="1"/>
  <c r="AG1610" i="1"/>
  <c r="AG1609" i="1"/>
  <c r="AG1608" i="1"/>
  <c r="AH1608" i="1" s="1"/>
  <c r="AG1607" i="1"/>
  <c r="AH1607" i="1" s="1"/>
  <c r="AG1606" i="1"/>
  <c r="AH1606" i="1" s="1"/>
  <c r="AG1605" i="1"/>
  <c r="AG1604" i="1"/>
  <c r="AG1603" i="1"/>
  <c r="AH1603" i="1" s="1"/>
  <c r="AG1602" i="1"/>
  <c r="AH1602" i="1" s="1"/>
  <c r="AG1601" i="1"/>
  <c r="AG1600" i="1"/>
  <c r="AH1600" i="1" s="1"/>
  <c r="AG1599" i="1"/>
  <c r="AH1599" i="1" s="1"/>
  <c r="AG1598" i="1"/>
  <c r="AH1598" i="1" s="1"/>
  <c r="AG1597" i="1"/>
  <c r="AH1597" i="1" s="1"/>
  <c r="AG1596" i="1"/>
  <c r="AG1595" i="1"/>
  <c r="AG1594" i="1"/>
  <c r="AH1594" i="1" s="1"/>
  <c r="AG1593" i="1"/>
  <c r="AG1592" i="1"/>
  <c r="AH1592" i="1" s="1"/>
  <c r="AG1591" i="1"/>
  <c r="AH1591" i="1" s="1"/>
  <c r="AG1590" i="1"/>
  <c r="AH1590" i="1" s="1"/>
  <c r="AG1589" i="1"/>
  <c r="AG1588" i="1"/>
  <c r="AG1587" i="1"/>
  <c r="AG1586" i="1"/>
  <c r="AH1586" i="1" s="1"/>
  <c r="AG1585" i="1"/>
  <c r="AG1584" i="1"/>
  <c r="AH1584" i="1" s="1"/>
  <c r="AG1583" i="1"/>
  <c r="AH1583" i="1" s="1"/>
  <c r="AG1582" i="1"/>
  <c r="AH1582" i="1" s="1"/>
  <c r="AG1581" i="1"/>
  <c r="AH1581" i="1" s="1"/>
  <c r="AG1580" i="1"/>
  <c r="AG1579" i="1"/>
  <c r="AG1578" i="1"/>
  <c r="AH1578" i="1" s="1"/>
  <c r="AG1577" i="1"/>
  <c r="AG1576" i="1"/>
  <c r="AH1576" i="1" s="1"/>
  <c r="AG1575" i="1"/>
  <c r="AH1575" i="1" s="1"/>
  <c r="AG1574" i="1"/>
  <c r="AH1574" i="1" s="1"/>
  <c r="AG1573" i="1"/>
  <c r="AG1572" i="1"/>
  <c r="AG1571" i="1"/>
  <c r="AG1570" i="1"/>
  <c r="AG1569" i="1"/>
  <c r="AG1568" i="1"/>
  <c r="AH1568" i="1" s="1"/>
  <c r="AG1567" i="1"/>
  <c r="AH1567" i="1" s="1"/>
  <c r="AG1566" i="1"/>
  <c r="AH1566" i="1" s="1"/>
  <c r="AG1565" i="1"/>
  <c r="AG1564" i="1"/>
  <c r="AG1563" i="1"/>
  <c r="AH1563" i="1" s="1"/>
  <c r="AG1562" i="1"/>
  <c r="AH1562" i="1" s="1"/>
  <c r="AG1561" i="1"/>
  <c r="AG1560" i="1"/>
  <c r="AG1559" i="1"/>
  <c r="AH1559" i="1" s="1"/>
  <c r="AG1558" i="1"/>
  <c r="AH1558" i="1" s="1"/>
  <c r="AG1557" i="1"/>
  <c r="AG1556" i="1"/>
  <c r="AG1555" i="1"/>
  <c r="AH1555" i="1" s="1"/>
  <c r="AG1554" i="1"/>
  <c r="AH1554" i="1" s="1"/>
  <c r="AG1553" i="1"/>
  <c r="AG1552" i="1"/>
  <c r="AH1552" i="1" s="1"/>
  <c r="AG1551" i="1"/>
  <c r="AH1551" i="1" s="1"/>
  <c r="AG1550" i="1"/>
  <c r="AH1550" i="1" s="1"/>
  <c r="AG1549" i="1"/>
  <c r="AG1548" i="1"/>
  <c r="AG1547" i="1"/>
  <c r="AH1547" i="1" s="1"/>
  <c r="AG1546" i="1"/>
  <c r="AH1546" i="1" s="1"/>
  <c r="AG1545" i="1"/>
  <c r="AG1544" i="1"/>
  <c r="AH1544" i="1" s="1"/>
  <c r="AG1543" i="1"/>
  <c r="AH1543" i="1" s="1"/>
  <c r="AG1542" i="1"/>
  <c r="AH1542" i="1" s="1"/>
  <c r="AG1541" i="1"/>
  <c r="AG1540" i="1"/>
  <c r="AG1539" i="1"/>
  <c r="AH1539" i="1" s="1"/>
  <c r="AG1538" i="1"/>
  <c r="AG1537" i="1"/>
  <c r="AG1536" i="1"/>
  <c r="AG1535" i="1"/>
  <c r="AH1535" i="1" s="1"/>
  <c r="AG1534" i="1"/>
  <c r="AH1534" i="1" s="1"/>
  <c r="AG1533" i="1"/>
  <c r="AG1532" i="1"/>
  <c r="AG1531" i="1"/>
  <c r="AG1530" i="1"/>
  <c r="AH1530" i="1" s="1"/>
  <c r="AG1529" i="1"/>
  <c r="AG1528" i="1"/>
  <c r="AH1528" i="1" s="1"/>
  <c r="AG1527" i="1"/>
  <c r="AH1527" i="1" s="1"/>
  <c r="AG1526" i="1"/>
  <c r="AH1526" i="1" s="1"/>
  <c r="AG1525" i="1"/>
  <c r="AG1524" i="1"/>
  <c r="AG1523" i="1"/>
  <c r="AH1523" i="1" s="1"/>
  <c r="AG1522" i="1"/>
  <c r="AH1522" i="1" s="1"/>
  <c r="AG1521" i="1"/>
  <c r="AG1520" i="1"/>
  <c r="AH1520" i="1" s="1"/>
  <c r="AG1519" i="1"/>
  <c r="AH1519" i="1" s="1"/>
  <c r="AG1518" i="1"/>
  <c r="AH1518" i="1" s="1"/>
  <c r="AG1517" i="1"/>
  <c r="AG1516" i="1"/>
  <c r="AG1515" i="1"/>
  <c r="AH1515" i="1" s="1"/>
  <c r="AG1514" i="1"/>
  <c r="AH1514" i="1" s="1"/>
  <c r="AG1513" i="1"/>
  <c r="AG1512" i="1"/>
  <c r="AH1512" i="1" s="1"/>
  <c r="AG1511" i="1"/>
  <c r="AH1511" i="1" s="1"/>
  <c r="AG1510" i="1"/>
  <c r="AH1510" i="1" s="1"/>
  <c r="AG1509" i="1"/>
  <c r="AG1508" i="1"/>
  <c r="AG1507" i="1"/>
  <c r="AH1507" i="1" s="1"/>
  <c r="AG1506" i="1"/>
  <c r="AG1505" i="1"/>
  <c r="AG1504" i="1"/>
  <c r="AH1504" i="1" s="1"/>
  <c r="AG1503" i="1"/>
  <c r="AH1503" i="1" s="1"/>
  <c r="AG1502" i="1"/>
  <c r="AH1502" i="1" s="1"/>
  <c r="AG1501" i="1"/>
  <c r="AG1500" i="1"/>
  <c r="AG1499" i="1"/>
  <c r="AH1499" i="1" s="1"/>
  <c r="AG1498" i="1"/>
  <c r="AH1498" i="1" s="1"/>
  <c r="AG1497" i="1"/>
  <c r="AG1496" i="1"/>
  <c r="AH1496" i="1" s="1"/>
  <c r="AG1495" i="1"/>
  <c r="AH1495" i="1" s="1"/>
  <c r="AG1494" i="1"/>
  <c r="AH1494" i="1" s="1"/>
  <c r="AG1493" i="1"/>
  <c r="AG1492" i="1"/>
  <c r="AG1491" i="1"/>
  <c r="AG1490" i="1"/>
  <c r="AG1489" i="1"/>
  <c r="AG1488" i="1"/>
  <c r="AH1488" i="1" s="1"/>
  <c r="AG1487" i="1"/>
  <c r="AH1487" i="1" s="1"/>
  <c r="AG1486" i="1"/>
  <c r="AH1486" i="1" s="1"/>
  <c r="AG1485" i="1"/>
  <c r="AG1484" i="1"/>
  <c r="AG1483" i="1"/>
  <c r="AG1482" i="1"/>
  <c r="AH1482" i="1" s="1"/>
  <c r="AG1481" i="1"/>
  <c r="AG1480" i="1"/>
  <c r="AG1479" i="1"/>
  <c r="AH1479" i="1" s="1"/>
  <c r="AG1478" i="1"/>
  <c r="AH1478" i="1" s="1"/>
  <c r="AG1477" i="1"/>
  <c r="AG1476" i="1"/>
  <c r="AG1475" i="1"/>
  <c r="AH1475" i="1" s="1"/>
  <c r="AG1474" i="1"/>
  <c r="AH1474" i="1" s="1"/>
  <c r="AG1473" i="1"/>
  <c r="AG1472" i="1"/>
  <c r="AH1472" i="1" s="1"/>
  <c r="AG1471" i="1"/>
  <c r="AH1471" i="1" s="1"/>
  <c r="AG1470" i="1"/>
  <c r="AH1470" i="1" s="1"/>
  <c r="AG1469" i="1"/>
  <c r="AH1469" i="1" s="1"/>
  <c r="AG1468" i="1"/>
  <c r="AG1467" i="1"/>
  <c r="AH1467" i="1" s="1"/>
  <c r="AG1466" i="1"/>
  <c r="AH1466" i="1" s="1"/>
  <c r="AG1465" i="1"/>
  <c r="AG1464" i="1"/>
  <c r="AH1464" i="1" s="1"/>
  <c r="AG1463" i="1"/>
  <c r="AH1463" i="1" s="1"/>
  <c r="AG1462" i="1"/>
  <c r="AH1462" i="1" s="1"/>
  <c r="AG1461" i="1"/>
  <c r="AG1460" i="1"/>
  <c r="AG1459" i="1"/>
  <c r="AG1458" i="1"/>
  <c r="AH1458" i="1" s="1"/>
  <c r="AG1457" i="1"/>
  <c r="AG1456" i="1"/>
  <c r="AH1456" i="1" s="1"/>
  <c r="AG1455" i="1"/>
  <c r="AH1455" i="1" s="1"/>
  <c r="AG1454" i="1"/>
  <c r="AH1454" i="1" s="1"/>
  <c r="AG1453" i="1"/>
  <c r="AG1452" i="1"/>
  <c r="AG1451" i="1"/>
  <c r="AH1451" i="1" s="1"/>
  <c r="AG1450" i="1"/>
  <c r="AH1450" i="1" s="1"/>
  <c r="AG1449" i="1"/>
  <c r="AG1448" i="1"/>
  <c r="AH1448" i="1" s="1"/>
  <c r="AG1447" i="1"/>
  <c r="AH1447" i="1" s="1"/>
  <c r="AG1446" i="1"/>
  <c r="AH1446" i="1" s="1"/>
  <c r="AG1445" i="1"/>
  <c r="AG1444" i="1"/>
  <c r="AG1443" i="1"/>
  <c r="AG1442" i="1"/>
  <c r="AH1442" i="1" s="1"/>
  <c r="AG1441" i="1"/>
  <c r="AG1440" i="1"/>
  <c r="AH1440" i="1" s="1"/>
  <c r="AG1439" i="1"/>
  <c r="AH1439" i="1" s="1"/>
  <c r="AG1438" i="1"/>
  <c r="AH1438" i="1" s="1"/>
  <c r="AG1437" i="1"/>
  <c r="AG1436" i="1"/>
  <c r="AG1435" i="1"/>
  <c r="AH1435" i="1" s="1"/>
  <c r="AG1434" i="1"/>
  <c r="AH1434" i="1" s="1"/>
  <c r="AG1433" i="1"/>
  <c r="AG1432" i="1"/>
  <c r="AG1431" i="1"/>
  <c r="AH1431" i="1" s="1"/>
  <c r="AG1430" i="1"/>
  <c r="AH1430" i="1" s="1"/>
  <c r="AG1429" i="1"/>
  <c r="AG1428" i="1"/>
  <c r="AG1427" i="1"/>
  <c r="AH1427" i="1" s="1"/>
  <c r="AG1426" i="1"/>
  <c r="AH1426" i="1" s="1"/>
  <c r="AG1425" i="1"/>
  <c r="AG1424" i="1"/>
  <c r="AH1424" i="1" s="1"/>
  <c r="AG1423" i="1"/>
  <c r="AH1423" i="1" s="1"/>
  <c r="AG1422" i="1"/>
  <c r="AH1422" i="1" s="1"/>
  <c r="AG1421" i="1"/>
  <c r="AG1420" i="1"/>
  <c r="AG1419" i="1"/>
  <c r="AH1419" i="1" s="1"/>
  <c r="AG1418" i="1"/>
  <c r="AH1418" i="1" s="1"/>
  <c r="AG1417" i="1"/>
  <c r="AG1416" i="1"/>
  <c r="AH1416" i="1" s="1"/>
  <c r="AG1415" i="1"/>
  <c r="AH1415" i="1" s="1"/>
  <c r="AG1414" i="1"/>
  <c r="AH1414" i="1" s="1"/>
  <c r="AG1413" i="1"/>
  <c r="AG1412" i="1"/>
  <c r="AG1411" i="1"/>
  <c r="AG1410" i="1"/>
  <c r="AH1410" i="1" s="1"/>
  <c r="AG1409" i="1"/>
  <c r="AG1408" i="1"/>
  <c r="AH1408" i="1" s="1"/>
  <c r="AG1407" i="1"/>
  <c r="AH1407" i="1" s="1"/>
  <c r="AG1406" i="1"/>
  <c r="AH1406" i="1" s="1"/>
  <c r="AG1405" i="1"/>
  <c r="AH1405" i="1" s="1"/>
  <c r="AG1404" i="1"/>
  <c r="AG1403" i="1"/>
  <c r="AG1402" i="1"/>
  <c r="AH1402" i="1" s="1"/>
  <c r="AG1401" i="1"/>
  <c r="AG1400" i="1"/>
  <c r="AG1399" i="1"/>
  <c r="AH1399" i="1" s="1"/>
  <c r="AG1398" i="1"/>
  <c r="AH1398" i="1" s="1"/>
  <c r="AG1397" i="1"/>
  <c r="AG1396" i="1"/>
  <c r="AG1395" i="1"/>
  <c r="AH1395" i="1" s="1"/>
  <c r="AG1394" i="1"/>
  <c r="AH1394" i="1" s="1"/>
  <c r="AG1393" i="1"/>
  <c r="AG1392" i="1"/>
  <c r="AH1392" i="1" s="1"/>
  <c r="AG1391" i="1"/>
  <c r="AH1391" i="1" s="1"/>
  <c r="AG1390" i="1"/>
  <c r="AH1390" i="1" s="1"/>
  <c r="AG1389" i="1"/>
  <c r="AH1389" i="1" s="1"/>
  <c r="AG1388" i="1"/>
  <c r="AG1387" i="1"/>
  <c r="AG1386" i="1"/>
  <c r="AG1385" i="1"/>
  <c r="AG1384" i="1"/>
  <c r="AH1384" i="1" s="1"/>
  <c r="AG1383" i="1"/>
  <c r="AH1383" i="1" s="1"/>
  <c r="AG1382" i="1"/>
  <c r="AH1382" i="1" s="1"/>
  <c r="AG1381" i="1"/>
  <c r="AG1380" i="1"/>
  <c r="AG1379" i="1"/>
  <c r="AH1379" i="1" s="1"/>
  <c r="AG1378" i="1"/>
  <c r="AH1378" i="1" s="1"/>
  <c r="AG1377" i="1"/>
  <c r="AG1376" i="1"/>
  <c r="AH1376" i="1" s="1"/>
  <c r="AG1375" i="1"/>
  <c r="AH1375" i="1" s="1"/>
  <c r="AG1374" i="1"/>
  <c r="AH1374" i="1" s="1"/>
  <c r="AG1373" i="1"/>
  <c r="AG1372" i="1"/>
  <c r="AG1371" i="1"/>
  <c r="AH1371" i="1" s="1"/>
  <c r="AG1370" i="1"/>
  <c r="AH1370" i="1" s="1"/>
  <c r="AG1369" i="1"/>
  <c r="AG1368" i="1"/>
  <c r="AH1368" i="1" s="1"/>
  <c r="AG1367" i="1"/>
  <c r="AH1367" i="1" s="1"/>
  <c r="AG1366" i="1"/>
  <c r="AH1366" i="1" s="1"/>
  <c r="AG1365" i="1"/>
  <c r="AG1364" i="1"/>
  <c r="AG1363" i="1"/>
  <c r="AH1363" i="1" s="1"/>
  <c r="AG1362" i="1"/>
  <c r="AH1362" i="1" s="1"/>
  <c r="AG1361" i="1"/>
  <c r="AG1360" i="1"/>
  <c r="AH1360" i="1" s="1"/>
  <c r="AG1359" i="1"/>
  <c r="AH1359" i="1" s="1"/>
  <c r="AG1358" i="1"/>
  <c r="AH1358" i="1" s="1"/>
  <c r="AG1357" i="1"/>
  <c r="AG1356" i="1"/>
  <c r="AG1355" i="1"/>
  <c r="AH1355" i="1" s="1"/>
  <c r="AG1354" i="1"/>
  <c r="AG1353" i="1"/>
  <c r="AG1352" i="1"/>
  <c r="AH1352" i="1" s="1"/>
  <c r="AG1351" i="1"/>
  <c r="AH1351" i="1" s="1"/>
  <c r="AG1350" i="1"/>
  <c r="AH1350" i="1" s="1"/>
  <c r="AG1349" i="1"/>
  <c r="AG1348" i="1"/>
  <c r="AG1347" i="1"/>
  <c r="AH1347" i="1" s="1"/>
  <c r="AG1346" i="1"/>
  <c r="AH1346" i="1" s="1"/>
  <c r="AG1345" i="1"/>
  <c r="AG1344" i="1"/>
  <c r="AH1344" i="1" s="1"/>
  <c r="AG1343" i="1"/>
  <c r="AH1343" i="1" s="1"/>
  <c r="AG1342" i="1"/>
  <c r="AG1341" i="1"/>
  <c r="AH1341" i="1" s="1"/>
  <c r="AG1340" i="1"/>
  <c r="AG1339" i="1"/>
  <c r="AH1339" i="1" s="1"/>
  <c r="AG1338" i="1"/>
  <c r="AH1338" i="1" s="1"/>
  <c r="AG1337" i="1"/>
  <c r="AG1336" i="1"/>
  <c r="AH1336" i="1" s="1"/>
  <c r="AG1335" i="1"/>
  <c r="AH1335" i="1" s="1"/>
  <c r="AG1334" i="1"/>
  <c r="AH1334" i="1" s="1"/>
  <c r="AG1333" i="1"/>
  <c r="AH1333" i="1" s="1"/>
  <c r="AG1332" i="1"/>
  <c r="AG1331" i="1"/>
  <c r="AG1330" i="1"/>
  <c r="AH1330" i="1" s="1"/>
  <c r="AG1329" i="1"/>
  <c r="AG1328" i="1"/>
  <c r="AH1328" i="1" s="1"/>
  <c r="AG1327" i="1"/>
  <c r="AH1327" i="1" s="1"/>
  <c r="AG1326" i="1"/>
  <c r="AH1326" i="1" s="1"/>
  <c r="AG1325" i="1"/>
  <c r="AH1325" i="1" s="1"/>
  <c r="AG1324" i="1"/>
  <c r="AG1323" i="1"/>
  <c r="AH1323" i="1" s="1"/>
  <c r="AG1322" i="1"/>
  <c r="AG1321" i="1"/>
  <c r="AG1320" i="1"/>
  <c r="AG1319" i="1"/>
  <c r="AH1319" i="1" s="1"/>
  <c r="AG1318" i="1"/>
  <c r="AH1318" i="1" s="1"/>
  <c r="AG1317" i="1"/>
  <c r="AH1317" i="1" s="1"/>
  <c r="AG1316" i="1"/>
  <c r="AG1315" i="1"/>
  <c r="AH1315" i="1" s="1"/>
  <c r="AG1314" i="1"/>
  <c r="AH1314" i="1" s="1"/>
  <c r="AG1313" i="1"/>
  <c r="AG1312" i="1"/>
  <c r="AH1312" i="1" s="1"/>
  <c r="AG1311" i="1"/>
  <c r="AH1311" i="1" s="1"/>
  <c r="AG1310" i="1"/>
  <c r="AH1310" i="1" s="1"/>
  <c r="AG1309" i="1"/>
  <c r="AH1309" i="1" s="1"/>
  <c r="AG1308" i="1"/>
  <c r="AG1307" i="1"/>
  <c r="AH1307" i="1" s="1"/>
  <c r="AG1306" i="1"/>
  <c r="AH1306" i="1" s="1"/>
  <c r="AG1305" i="1"/>
  <c r="AG1304" i="1"/>
  <c r="AH1304" i="1" s="1"/>
  <c r="AG1303" i="1"/>
  <c r="AH1303" i="1" s="1"/>
  <c r="AG1302" i="1"/>
  <c r="AH1302" i="1" s="1"/>
  <c r="AG1301" i="1"/>
  <c r="AG1300" i="1"/>
  <c r="AG1299" i="1"/>
  <c r="AH1299" i="1" s="1"/>
  <c r="AG1298" i="1"/>
  <c r="AH1298" i="1" s="1"/>
  <c r="AG1297" i="1"/>
  <c r="AG1296" i="1"/>
  <c r="AH1296" i="1" s="1"/>
  <c r="AG1295" i="1"/>
  <c r="AH1295" i="1" s="1"/>
  <c r="AG1294" i="1"/>
  <c r="AH1294" i="1" s="1"/>
  <c r="AG1293" i="1"/>
  <c r="AH1293" i="1" s="1"/>
  <c r="AG1292" i="1"/>
  <c r="AG1291" i="1"/>
  <c r="AG1290" i="1"/>
  <c r="AH1290" i="1" s="1"/>
  <c r="AG1289" i="1"/>
  <c r="AG1288" i="1"/>
  <c r="AH1288" i="1" s="1"/>
  <c r="AG1287" i="1"/>
  <c r="AH1287" i="1" s="1"/>
  <c r="AG1286" i="1"/>
  <c r="AH1286" i="1" s="1"/>
  <c r="AG1285" i="1"/>
  <c r="AG1284" i="1"/>
  <c r="AG1283" i="1"/>
  <c r="AH1283" i="1" s="1"/>
  <c r="AG1282" i="1"/>
  <c r="AH1282" i="1" s="1"/>
  <c r="AG1281" i="1"/>
  <c r="AG1280" i="1"/>
  <c r="AH1280" i="1" s="1"/>
  <c r="AG1279" i="1"/>
  <c r="AH1279" i="1" s="1"/>
  <c r="AG1278" i="1"/>
  <c r="AH1278" i="1" s="1"/>
  <c r="AG1277" i="1"/>
  <c r="AH1277" i="1" s="1"/>
  <c r="AG1276" i="1"/>
  <c r="AG1275" i="1"/>
  <c r="AG1274" i="1"/>
  <c r="AH1274" i="1" s="1"/>
  <c r="AG1273" i="1"/>
  <c r="AG1272" i="1"/>
  <c r="AH1272" i="1" s="1"/>
  <c r="AG1271" i="1"/>
  <c r="AH1271" i="1" s="1"/>
  <c r="AG1270" i="1"/>
  <c r="AH1270" i="1" s="1"/>
  <c r="AG1269" i="1"/>
  <c r="AG1268" i="1"/>
  <c r="AG1267" i="1"/>
  <c r="AH1267" i="1" s="1"/>
  <c r="AG1266" i="1"/>
  <c r="AG1265" i="1"/>
  <c r="AG1264" i="1"/>
  <c r="AH1264" i="1" s="1"/>
  <c r="AG1263" i="1"/>
  <c r="AH1263" i="1" s="1"/>
  <c r="AG1262" i="1"/>
  <c r="AH1262" i="1" s="1"/>
  <c r="AG1261" i="1"/>
  <c r="AH1261" i="1" s="1"/>
  <c r="AG1260" i="1"/>
  <c r="AG1259" i="1"/>
  <c r="AG1258" i="1"/>
  <c r="AH1258" i="1" s="1"/>
  <c r="AG1257" i="1"/>
  <c r="AG1256" i="1"/>
  <c r="AH1256" i="1" s="1"/>
  <c r="AG1255" i="1"/>
  <c r="AH1255" i="1" s="1"/>
  <c r="AG1254" i="1"/>
  <c r="AH1254" i="1" s="1"/>
  <c r="AG1253" i="1"/>
  <c r="AH1253" i="1" s="1"/>
  <c r="AG1252" i="1"/>
  <c r="AG1251" i="1"/>
  <c r="AH1251" i="1" s="1"/>
  <c r="AG1250" i="1"/>
  <c r="AH1250" i="1" s="1"/>
  <c r="AG1249" i="1"/>
  <c r="AG1248" i="1"/>
  <c r="AH1248" i="1" s="1"/>
  <c r="AG1247" i="1"/>
  <c r="AH1247" i="1" s="1"/>
  <c r="AG1246" i="1"/>
  <c r="AH1246" i="1" s="1"/>
  <c r="AG1245" i="1"/>
  <c r="AH1245" i="1" s="1"/>
  <c r="AG1244" i="1"/>
  <c r="AG1243" i="1"/>
  <c r="AH1243" i="1" s="1"/>
  <c r="AG1242" i="1"/>
  <c r="AG1241" i="1"/>
  <c r="AG1240" i="1"/>
  <c r="AH1240" i="1" s="1"/>
  <c r="AG1239" i="1"/>
  <c r="AH1239" i="1" s="1"/>
  <c r="AG1238" i="1"/>
  <c r="AH1238" i="1" s="1"/>
  <c r="AG1237" i="1"/>
  <c r="AH1237" i="1" s="1"/>
  <c r="AG1236" i="1"/>
  <c r="AG1235" i="1"/>
  <c r="AH1235" i="1" s="1"/>
  <c r="AG1234" i="1"/>
  <c r="AH1234" i="1" s="1"/>
  <c r="AG1233" i="1"/>
  <c r="AG1232" i="1"/>
  <c r="AG1231" i="1"/>
  <c r="AH1231" i="1" s="1"/>
  <c r="AG1230" i="1"/>
  <c r="AH1230" i="1" s="1"/>
  <c r="AG1229" i="1"/>
  <c r="AH1229" i="1" s="1"/>
  <c r="AG1228" i="1"/>
  <c r="AG1227" i="1"/>
  <c r="AH1227" i="1" s="1"/>
  <c r="AG1226" i="1"/>
  <c r="AH1226" i="1" s="1"/>
  <c r="AG1225" i="1"/>
  <c r="AH1225" i="1" s="1"/>
  <c r="AG1224" i="1"/>
  <c r="AH1224" i="1" s="1"/>
  <c r="AG1223" i="1"/>
  <c r="AH1223" i="1" s="1"/>
  <c r="AG1222" i="1"/>
  <c r="AH1222" i="1" s="1"/>
  <c r="AG1221" i="1"/>
  <c r="AH1221" i="1" s="1"/>
  <c r="AG1220" i="1"/>
  <c r="AG1219" i="1"/>
  <c r="AH1219" i="1" s="1"/>
  <c r="AG1218" i="1"/>
  <c r="AG1217" i="1"/>
  <c r="AG1216" i="1"/>
  <c r="AH1216" i="1" s="1"/>
  <c r="AG1215" i="1"/>
  <c r="AH1215" i="1" s="1"/>
  <c r="AG1214" i="1"/>
  <c r="AH1214" i="1" s="1"/>
  <c r="AG1213" i="1"/>
  <c r="AH1213" i="1" s="1"/>
  <c r="AG1212" i="1"/>
  <c r="AG1211" i="1"/>
  <c r="AG1210" i="1"/>
  <c r="AH1210" i="1" s="1"/>
  <c r="AG1209" i="1"/>
  <c r="AG1208" i="1"/>
  <c r="AH1208" i="1" s="1"/>
  <c r="AG1207" i="1"/>
  <c r="AH1207" i="1" s="1"/>
  <c r="AG1206" i="1"/>
  <c r="AH1206" i="1" s="1"/>
  <c r="AG1205" i="1"/>
  <c r="AG1204" i="1"/>
  <c r="AG1203" i="1"/>
  <c r="AH1203" i="1" s="1"/>
  <c r="AG1202" i="1"/>
  <c r="AH1202" i="1" s="1"/>
  <c r="AG1201" i="1"/>
  <c r="AG1200" i="1"/>
  <c r="AH1200" i="1" s="1"/>
  <c r="AG1199" i="1"/>
  <c r="AH1199" i="1" s="1"/>
  <c r="AG1198" i="1"/>
  <c r="AH1198" i="1" s="1"/>
  <c r="AG1197" i="1"/>
  <c r="AG1196" i="1"/>
  <c r="AG1195" i="1"/>
  <c r="AG1194" i="1"/>
  <c r="AH1194" i="1" s="1"/>
  <c r="AG1193" i="1"/>
  <c r="AG1192" i="1"/>
  <c r="AH1192" i="1" s="1"/>
  <c r="AG1191" i="1"/>
  <c r="AH1191" i="1" s="1"/>
  <c r="AG1190" i="1"/>
  <c r="AH1190" i="1" s="1"/>
  <c r="AG1189" i="1"/>
  <c r="AH1189" i="1" s="1"/>
  <c r="AG1188" i="1"/>
  <c r="AG1187" i="1"/>
  <c r="AG1186" i="1"/>
  <c r="AH1186" i="1" s="1"/>
  <c r="AG1185" i="1"/>
  <c r="AH1185" i="1" s="1"/>
  <c r="AG1184" i="1"/>
  <c r="AH1184" i="1" s="1"/>
  <c r="AG1183" i="1"/>
  <c r="AH1183" i="1" s="1"/>
  <c r="AG1182" i="1"/>
  <c r="AH1182" i="1" s="1"/>
  <c r="AG1181" i="1"/>
  <c r="AH1181" i="1" s="1"/>
  <c r="AG1180" i="1"/>
  <c r="AG1179" i="1"/>
  <c r="AH1179" i="1" s="1"/>
  <c r="AG1178" i="1"/>
  <c r="AH1178" i="1" s="1"/>
  <c r="AG1177" i="1"/>
  <c r="AG1176" i="1"/>
  <c r="AH1176" i="1" s="1"/>
  <c r="AG1175" i="1"/>
  <c r="AH1175" i="1" s="1"/>
  <c r="AG1174" i="1"/>
  <c r="AH1174" i="1" s="1"/>
  <c r="AG1173" i="1"/>
  <c r="AH1173" i="1" s="1"/>
  <c r="AG1172" i="1"/>
  <c r="AG1171" i="1"/>
  <c r="AH1171" i="1" s="1"/>
  <c r="AG1170" i="1"/>
  <c r="AH1170" i="1" s="1"/>
  <c r="AG1169" i="1"/>
  <c r="AG1168" i="1"/>
  <c r="AH1168" i="1" s="1"/>
  <c r="AG1167" i="1"/>
  <c r="AH1167" i="1" s="1"/>
  <c r="AG1166" i="1"/>
  <c r="AH1166" i="1" s="1"/>
  <c r="AG1165" i="1"/>
  <c r="AG1164" i="1"/>
  <c r="AG1163" i="1"/>
  <c r="AG1162" i="1"/>
  <c r="AH1162" i="1" s="1"/>
  <c r="AG1161" i="1"/>
  <c r="AG1160" i="1"/>
  <c r="AH1160" i="1" s="1"/>
  <c r="AG1159" i="1"/>
  <c r="AH1159" i="1" s="1"/>
  <c r="AG1158" i="1"/>
  <c r="AH1158" i="1" s="1"/>
  <c r="AG1157" i="1"/>
  <c r="AG1156" i="1"/>
  <c r="AG1155" i="1"/>
  <c r="AH1155" i="1" s="1"/>
  <c r="AG1154" i="1"/>
  <c r="AH1154" i="1" s="1"/>
  <c r="AG1153" i="1"/>
  <c r="AG1152" i="1"/>
  <c r="AH1152" i="1" s="1"/>
  <c r="AG1151" i="1"/>
  <c r="AH1151" i="1" s="1"/>
  <c r="AG1150" i="1"/>
  <c r="AH1150" i="1" s="1"/>
  <c r="AG1149" i="1"/>
  <c r="AH1149" i="1" s="1"/>
  <c r="AG1148" i="1"/>
  <c r="AG1147" i="1"/>
  <c r="AG1146" i="1"/>
  <c r="AG1145" i="1"/>
  <c r="AH1145" i="1" s="1"/>
  <c r="AG1144" i="1"/>
  <c r="AH1144" i="1" s="1"/>
  <c r="AG1143" i="1"/>
  <c r="AH1143" i="1" s="1"/>
  <c r="AG1142" i="1"/>
  <c r="AH1142" i="1" s="1"/>
  <c r="AG1141" i="1"/>
  <c r="AG1140" i="1"/>
  <c r="AG1139" i="1"/>
  <c r="AH1139" i="1" s="1"/>
  <c r="AG1138" i="1"/>
  <c r="AG1137" i="1"/>
  <c r="AH1137" i="1" s="1"/>
  <c r="AG1136" i="1"/>
  <c r="AH1136" i="1" s="1"/>
  <c r="AG1135" i="1"/>
  <c r="AH1135" i="1" s="1"/>
  <c r="AG1134" i="1"/>
  <c r="AH1134" i="1" s="1"/>
  <c r="AG1133" i="1"/>
  <c r="AH1133" i="1" s="1"/>
  <c r="AG1132" i="1"/>
  <c r="AG1131" i="1"/>
  <c r="AH1131" i="1" s="1"/>
  <c r="AG1130" i="1"/>
  <c r="AH1130" i="1" s="1"/>
  <c r="AG1129" i="1"/>
  <c r="AG1128" i="1"/>
  <c r="AH1128" i="1" s="1"/>
  <c r="AG1127" i="1"/>
  <c r="AH1127" i="1" s="1"/>
  <c r="AG1126" i="1"/>
  <c r="AH1126" i="1" s="1"/>
  <c r="AG1125" i="1"/>
  <c r="AG1124" i="1"/>
  <c r="AG1123" i="1"/>
  <c r="AG1122" i="1"/>
  <c r="AH1122" i="1" s="1"/>
  <c r="AG1121" i="1"/>
  <c r="AG1120" i="1"/>
  <c r="AH1120" i="1" s="1"/>
  <c r="AG1119" i="1"/>
  <c r="AH1119" i="1" s="1"/>
  <c r="AG1118" i="1"/>
  <c r="AH1118" i="1" s="1"/>
  <c r="AG1117" i="1"/>
  <c r="AG1116" i="1"/>
  <c r="AG1115" i="1"/>
  <c r="AH1115" i="1" s="1"/>
  <c r="AG1114" i="1"/>
  <c r="AH1114" i="1" s="1"/>
  <c r="AG1113" i="1"/>
  <c r="AG1112" i="1"/>
  <c r="AH1112" i="1" s="1"/>
  <c r="AG1111" i="1"/>
  <c r="AH1111" i="1" s="1"/>
  <c r="AG1110" i="1"/>
  <c r="AH1110" i="1" s="1"/>
  <c r="AG1109" i="1"/>
  <c r="AH1109" i="1" s="1"/>
  <c r="AG1108" i="1"/>
  <c r="AG1107" i="1"/>
  <c r="AG1106" i="1"/>
  <c r="AH1106" i="1" s="1"/>
  <c r="AG1105" i="1"/>
  <c r="AH1105" i="1" s="1"/>
  <c r="AG1104" i="1"/>
  <c r="AH1104" i="1" s="1"/>
  <c r="AG1103" i="1"/>
  <c r="AH1103" i="1" s="1"/>
  <c r="AG1102" i="1"/>
  <c r="AH1102" i="1" s="1"/>
  <c r="AG1101" i="1"/>
  <c r="AH1101" i="1" s="1"/>
  <c r="AG1100" i="1"/>
  <c r="AG1099" i="1"/>
  <c r="AH1099" i="1" s="1"/>
  <c r="AG1098" i="1"/>
  <c r="AH1098" i="1" s="1"/>
  <c r="AG1097" i="1"/>
  <c r="AG1096" i="1"/>
  <c r="AH1096" i="1" s="1"/>
  <c r="AG1095" i="1"/>
  <c r="AH1095" i="1" s="1"/>
  <c r="AG1094" i="1"/>
  <c r="AH1094" i="1" s="1"/>
  <c r="AG1093" i="1"/>
  <c r="AH1093" i="1" s="1"/>
  <c r="AG1092" i="1"/>
  <c r="AG1091" i="1"/>
  <c r="AH1091" i="1" s="1"/>
  <c r="AG1090" i="1"/>
  <c r="AG1089" i="1"/>
  <c r="AH1089" i="1" s="1"/>
  <c r="AG1088" i="1"/>
  <c r="AH1088" i="1" s="1"/>
  <c r="AG1087" i="1"/>
  <c r="AH1087" i="1" s="1"/>
  <c r="AG1086" i="1"/>
  <c r="AH1086" i="1" s="1"/>
  <c r="AG1085" i="1"/>
  <c r="AH1085" i="1" s="1"/>
  <c r="AG1084" i="1"/>
  <c r="AG1083" i="1"/>
  <c r="AH1083" i="1" s="1"/>
  <c r="AG1082" i="1"/>
  <c r="AH1082" i="1" s="1"/>
  <c r="AG1081" i="1"/>
  <c r="AH1081" i="1" s="1"/>
  <c r="AG1080" i="1"/>
  <c r="AH1080" i="1" s="1"/>
  <c r="AG1079" i="1"/>
  <c r="AH1079" i="1" s="1"/>
  <c r="AG1078" i="1"/>
  <c r="AH1078" i="1" s="1"/>
  <c r="AG1077" i="1"/>
  <c r="AH1077" i="1" s="1"/>
  <c r="AG1076" i="1"/>
  <c r="AG1075" i="1"/>
  <c r="AG1074" i="1"/>
  <c r="AH1074" i="1" s="1"/>
  <c r="AG1073" i="1"/>
  <c r="AG1072" i="1"/>
  <c r="AH1072" i="1" s="1"/>
  <c r="AG1071" i="1"/>
  <c r="AH1071" i="1" s="1"/>
  <c r="AG1070" i="1"/>
  <c r="AH1070" i="1" s="1"/>
  <c r="AG1069" i="1"/>
  <c r="AG1068" i="1"/>
  <c r="AG1067" i="1"/>
  <c r="AH1067" i="1" s="1"/>
  <c r="AG1066" i="1"/>
  <c r="AH1066" i="1" s="1"/>
  <c r="AG1065" i="1"/>
  <c r="AH1065" i="1" s="1"/>
  <c r="AG1064" i="1"/>
  <c r="AH1064" i="1" s="1"/>
  <c r="AG1063" i="1"/>
  <c r="AH1063" i="1" s="1"/>
  <c r="AG1062" i="1"/>
  <c r="AH1062" i="1" s="1"/>
  <c r="AG1061" i="1"/>
  <c r="AH1061" i="1" s="1"/>
  <c r="AG1060" i="1"/>
  <c r="AG1059" i="1"/>
  <c r="AH1059" i="1" s="1"/>
  <c r="AG1058" i="1"/>
  <c r="AH1058" i="1" s="1"/>
  <c r="AG1057" i="1"/>
  <c r="AH1057" i="1" s="1"/>
  <c r="AG1056" i="1"/>
  <c r="AH1056" i="1" s="1"/>
  <c r="AG1055" i="1"/>
  <c r="AH1055" i="1" s="1"/>
  <c r="AG1054" i="1"/>
  <c r="AH1054" i="1" s="1"/>
  <c r="AG1053" i="1"/>
  <c r="AH1053" i="1" s="1"/>
  <c r="AG1052" i="1"/>
  <c r="AG1051" i="1"/>
  <c r="AH1051" i="1" s="1"/>
  <c r="AG1050" i="1"/>
  <c r="AH1050" i="1" s="1"/>
  <c r="AG1049" i="1"/>
  <c r="AH1049" i="1" s="1"/>
  <c r="AG1048" i="1"/>
  <c r="AG1047" i="1"/>
  <c r="AH1047" i="1" s="1"/>
  <c r="AG1046" i="1"/>
  <c r="AH1046" i="1" s="1"/>
  <c r="AG1045" i="1"/>
  <c r="AG1044" i="1"/>
  <c r="AG1043" i="1"/>
  <c r="AH1043" i="1" s="1"/>
  <c r="AG1042" i="1"/>
  <c r="AH1042" i="1" s="1"/>
  <c r="AG1041" i="1"/>
  <c r="AH1041" i="1" s="1"/>
  <c r="AG1040" i="1"/>
  <c r="AH1040" i="1" s="1"/>
  <c r="AG1039" i="1"/>
  <c r="AH1039" i="1" s="1"/>
  <c r="AG1038" i="1"/>
  <c r="AH1038" i="1" s="1"/>
  <c r="AG1037" i="1"/>
  <c r="AG1036" i="1"/>
  <c r="AG1035" i="1"/>
  <c r="AG1034" i="1"/>
  <c r="AH1034" i="1" s="1"/>
  <c r="AG1033" i="1"/>
  <c r="AG1032" i="1"/>
  <c r="AH1032" i="1" s="1"/>
  <c r="AG1031" i="1"/>
  <c r="AH1031" i="1" s="1"/>
  <c r="AG1030" i="1"/>
  <c r="AH1030" i="1" s="1"/>
  <c r="AG1029" i="1"/>
  <c r="AH1029" i="1" s="1"/>
  <c r="AG1028" i="1"/>
  <c r="AG1027" i="1"/>
  <c r="AH1027" i="1" s="1"/>
  <c r="AG1026" i="1"/>
  <c r="AH1026" i="1" s="1"/>
  <c r="AG1025" i="1"/>
  <c r="AG1024" i="1"/>
  <c r="AH1024" i="1" s="1"/>
  <c r="AG1023" i="1"/>
  <c r="AH1023" i="1" s="1"/>
  <c r="AG1022" i="1"/>
  <c r="AH1022" i="1" s="1"/>
  <c r="AG1021" i="1"/>
  <c r="AH1021" i="1" s="1"/>
  <c r="AG1020" i="1"/>
  <c r="AG1019" i="1"/>
  <c r="AH1019" i="1" s="1"/>
  <c r="AG1018" i="1"/>
  <c r="AH1018" i="1" s="1"/>
  <c r="AG1017" i="1"/>
  <c r="AH1017" i="1" s="1"/>
  <c r="AG1016" i="1"/>
  <c r="AH1016" i="1" s="1"/>
  <c r="AG1015" i="1"/>
  <c r="AH1015" i="1" s="1"/>
  <c r="AG1014" i="1"/>
  <c r="AH1014" i="1" s="1"/>
  <c r="AG1013" i="1"/>
  <c r="AG1012" i="1"/>
  <c r="AG1011" i="1"/>
  <c r="AG1010" i="1"/>
  <c r="AG1009" i="1"/>
  <c r="AH1009" i="1" s="1"/>
  <c r="AG1008" i="1"/>
  <c r="AH1008" i="1" s="1"/>
  <c r="AG1007" i="1"/>
  <c r="AH1007" i="1" s="1"/>
  <c r="AG1006" i="1"/>
  <c r="AH1006" i="1" s="1"/>
  <c r="AG1005" i="1"/>
  <c r="AH1005" i="1" s="1"/>
  <c r="AG1004" i="1"/>
  <c r="AG1003" i="1"/>
  <c r="AH1003" i="1" s="1"/>
  <c r="AG1002" i="1"/>
  <c r="AH1002" i="1" s="1"/>
  <c r="AG1001" i="1"/>
  <c r="AH1001" i="1" s="1"/>
  <c r="AG1000" i="1"/>
  <c r="AH1000" i="1" s="1"/>
  <c r="AG999" i="1"/>
  <c r="AH999" i="1" s="1"/>
  <c r="AG998" i="1"/>
  <c r="AH998" i="1" s="1"/>
  <c r="AG997" i="1"/>
  <c r="AH997" i="1" s="1"/>
  <c r="AG996" i="1"/>
  <c r="AG995" i="1"/>
  <c r="AH995" i="1" s="1"/>
  <c r="AG994" i="1"/>
  <c r="AH994" i="1" s="1"/>
  <c r="AG993" i="1"/>
  <c r="AG992" i="1"/>
  <c r="AH992" i="1" s="1"/>
  <c r="AG991" i="1"/>
  <c r="AH991" i="1" s="1"/>
  <c r="AG990" i="1"/>
  <c r="AH990" i="1" s="1"/>
  <c r="AG989" i="1"/>
  <c r="AG988" i="1"/>
  <c r="AG987" i="1"/>
  <c r="AG986" i="1"/>
  <c r="AG985" i="1"/>
  <c r="AH985" i="1" s="1"/>
  <c r="AG984" i="1"/>
  <c r="AH984" i="1" s="1"/>
  <c r="AG983" i="1"/>
  <c r="AH983" i="1" s="1"/>
  <c r="AG982" i="1"/>
  <c r="AH982" i="1" s="1"/>
  <c r="AG981" i="1"/>
  <c r="AH981" i="1" s="1"/>
  <c r="AG980" i="1"/>
  <c r="AG979" i="1"/>
  <c r="AG978" i="1"/>
  <c r="AH978" i="1" s="1"/>
  <c r="AG977" i="1"/>
  <c r="AG976" i="1"/>
  <c r="AH976" i="1" s="1"/>
  <c r="AG975" i="1"/>
  <c r="AH975" i="1" s="1"/>
  <c r="AG974" i="1"/>
  <c r="AH974" i="1" s="1"/>
  <c r="AG973" i="1"/>
  <c r="AH973" i="1" s="1"/>
  <c r="AG972" i="1"/>
  <c r="AH972" i="1" s="1"/>
  <c r="AG971" i="1"/>
  <c r="AH971" i="1" s="1"/>
  <c r="AG970" i="1"/>
  <c r="AH970" i="1" s="1"/>
  <c r="AG969" i="1"/>
  <c r="AG968" i="1"/>
  <c r="AH968" i="1" s="1"/>
  <c r="AG967" i="1"/>
  <c r="AH967" i="1" s="1"/>
  <c r="AG966" i="1"/>
  <c r="AH966" i="1" s="1"/>
  <c r="AG965" i="1"/>
  <c r="AH965" i="1" s="1"/>
  <c r="AG964" i="1"/>
  <c r="AG963" i="1"/>
  <c r="AH963" i="1" s="1"/>
  <c r="AG962" i="1"/>
  <c r="AH962" i="1" s="1"/>
  <c r="AG961" i="1"/>
  <c r="AH961" i="1" s="1"/>
  <c r="AG960" i="1"/>
  <c r="AH960" i="1" s="1"/>
  <c r="AG959" i="1"/>
  <c r="AH959" i="1" s="1"/>
  <c r="AG958" i="1"/>
  <c r="AH958" i="1" s="1"/>
  <c r="AG957" i="1"/>
  <c r="AG956" i="1"/>
  <c r="AG955" i="1"/>
  <c r="AH955" i="1" s="1"/>
  <c r="AG954" i="1"/>
  <c r="AH954" i="1" s="1"/>
  <c r="AG953" i="1"/>
  <c r="AH953" i="1" s="1"/>
  <c r="AG952" i="1"/>
  <c r="AH952" i="1" s="1"/>
  <c r="AG951" i="1"/>
  <c r="AH951" i="1" s="1"/>
  <c r="AG950" i="1"/>
  <c r="AH950" i="1" s="1"/>
  <c r="AG949" i="1"/>
  <c r="AH949" i="1" s="1"/>
  <c r="AG948" i="1"/>
  <c r="AH948" i="1" s="1"/>
  <c r="AG947" i="1"/>
  <c r="AG946" i="1"/>
  <c r="AH946" i="1" s="1"/>
  <c r="AG945" i="1"/>
  <c r="AG944" i="1"/>
  <c r="AH944" i="1" s="1"/>
  <c r="AG943" i="1"/>
  <c r="AH943" i="1" s="1"/>
  <c r="AG942" i="1"/>
  <c r="AH942" i="1" s="1"/>
  <c r="AG941" i="1"/>
  <c r="AG940" i="1"/>
  <c r="AG939" i="1"/>
  <c r="AH939" i="1" s="1"/>
  <c r="AG938" i="1"/>
  <c r="AH938" i="1" s="1"/>
  <c r="AG937" i="1"/>
  <c r="AG936" i="1"/>
  <c r="AH936" i="1" s="1"/>
  <c r="AG935" i="1"/>
  <c r="AH935" i="1" s="1"/>
  <c r="AG934" i="1"/>
  <c r="AH934" i="1" s="1"/>
  <c r="AG933" i="1"/>
  <c r="AG932" i="1"/>
  <c r="AG931" i="1"/>
  <c r="AG930" i="1"/>
  <c r="AH930" i="1" s="1"/>
  <c r="AG929" i="1"/>
  <c r="AG928" i="1"/>
  <c r="AH928" i="1" s="1"/>
  <c r="AG927" i="1"/>
  <c r="AH927" i="1" s="1"/>
  <c r="AG926" i="1"/>
  <c r="AH926" i="1" s="1"/>
  <c r="AG925" i="1"/>
  <c r="AH925" i="1" s="1"/>
  <c r="AG924" i="1"/>
  <c r="AG923" i="1"/>
  <c r="AG922" i="1"/>
  <c r="AH922" i="1" s="1"/>
  <c r="AG921" i="1"/>
  <c r="AH921" i="1" s="1"/>
  <c r="AG920" i="1"/>
  <c r="AH920" i="1" s="1"/>
  <c r="AG919" i="1"/>
  <c r="AH919" i="1" s="1"/>
  <c r="AG918" i="1"/>
  <c r="AH918" i="1" s="1"/>
  <c r="AG917" i="1"/>
  <c r="AG916" i="1"/>
  <c r="AG915" i="1"/>
  <c r="AH915" i="1" s="1"/>
  <c r="AG914" i="1"/>
  <c r="AH914" i="1" s="1"/>
  <c r="AG913" i="1"/>
  <c r="AH913" i="1" s="1"/>
  <c r="AG912" i="1"/>
  <c r="AH912" i="1" s="1"/>
  <c r="AG911" i="1"/>
  <c r="AH911" i="1" s="1"/>
  <c r="AG910" i="1"/>
  <c r="AH910" i="1" s="1"/>
  <c r="AG909" i="1"/>
  <c r="AH909" i="1" s="1"/>
  <c r="AG908" i="1"/>
  <c r="AH908" i="1" s="1"/>
  <c r="AG907" i="1"/>
  <c r="AH907" i="1" s="1"/>
  <c r="AG906" i="1"/>
  <c r="AH906" i="1" s="1"/>
  <c r="AG905" i="1"/>
  <c r="AH905" i="1" s="1"/>
  <c r="AG904" i="1"/>
  <c r="AH904" i="1" s="1"/>
  <c r="AG903" i="1"/>
  <c r="AH903" i="1" s="1"/>
  <c r="AG902" i="1"/>
  <c r="AH902" i="1" s="1"/>
  <c r="AG901" i="1"/>
  <c r="AG900" i="1"/>
  <c r="AG899" i="1"/>
  <c r="AH899" i="1" s="1"/>
  <c r="AG898" i="1"/>
  <c r="AG897" i="1"/>
  <c r="AG896" i="1"/>
  <c r="AH896" i="1" s="1"/>
  <c r="AG895" i="1"/>
  <c r="AH895" i="1" s="1"/>
  <c r="AG894" i="1"/>
  <c r="AH894" i="1" s="1"/>
  <c r="AG893" i="1"/>
  <c r="AH893" i="1" s="1"/>
  <c r="AG892" i="1"/>
  <c r="AG891" i="1"/>
  <c r="AH891" i="1" s="1"/>
  <c r="AG890" i="1"/>
  <c r="AH890" i="1" s="1"/>
  <c r="AG889" i="1"/>
  <c r="AH889" i="1" s="1"/>
  <c r="AG888" i="1"/>
  <c r="AH888" i="1" s="1"/>
  <c r="AG887" i="1"/>
  <c r="AH887" i="1" s="1"/>
  <c r="AG886" i="1"/>
  <c r="AH886" i="1" s="1"/>
  <c r="AG885" i="1"/>
  <c r="AH885" i="1" s="1"/>
  <c r="AG884" i="1"/>
  <c r="AG883" i="1"/>
  <c r="AH883" i="1" s="1"/>
  <c r="AG882" i="1"/>
  <c r="AH882" i="1" s="1"/>
  <c r="AG881" i="1"/>
  <c r="AH881" i="1" s="1"/>
  <c r="AG880" i="1"/>
  <c r="AH880" i="1" s="1"/>
  <c r="AG879" i="1"/>
  <c r="AH879" i="1" s="1"/>
  <c r="AG878" i="1"/>
  <c r="AH878" i="1" s="1"/>
  <c r="AG877" i="1"/>
  <c r="AH877" i="1" s="1"/>
  <c r="AG876" i="1"/>
  <c r="AH876" i="1" s="1"/>
  <c r="AG875" i="1"/>
  <c r="AH875" i="1" s="1"/>
  <c r="AG874" i="1"/>
  <c r="AH874" i="1" s="1"/>
  <c r="AG873" i="1"/>
  <c r="AH873" i="1" s="1"/>
  <c r="AG872" i="1"/>
  <c r="AH872" i="1" s="1"/>
  <c r="AG871" i="1"/>
  <c r="AH871" i="1" s="1"/>
  <c r="AG870" i="1"/>
  <c r="AH870" i="1" s="1"/>
  <c r="AG869" i="1"/>
  <c r="AH869" i="1" s="1"/>
  <c r="AG868" i="1"/>
  <c r="AG867" i="1"/>
  <c r="AG866" i="1"/>
  <c r="AH866" i="1" s="1"/>
  <c r="AG865" i="1"/>
  <c r="AH865" i="1" s="1"/>
  <c r="AG864" i="1"/>
  <c r="AH864" i="1" s="1"/>
  <c r="AG863" i="1"/>
  <c r="AH863" i="1" s="1"/>
  <c r="AG862" i="1"/>
  <c r="AH862" i="1" s="1"/>
  <c r="AG861" i="1"/>
  <c r="AH861" i="1" s="1"/>
  <c r="AG860" i="1"/>
  <c r="AG859" i="1"/>
  <c r="AH859" i="1" s="1"/>
  <c r="AG858" i="1"/>
  <c r="AH858" i="1" s="1"/>
  <c r="AG857" i="1"/>
  <c r="AH857" i="1" s="1"/>
  <c r="AG856" i="1"/>
  <c r="AH856" i="1" s="1"/>
  <c r="AG855" i="1"/>
  <c r="AH855" i="1" s="1"/>
  <c r="AG854" i="1"/>
  <c r="AH854" i="1" s="1"/>
  <c r="AG853" i="1"/>
  <c r="AH853" i="1" s="1"/>
  <c r="AG852" i="1"/>
  <c r="AH852" i="1" s="1"/>
  <c r="AG851" i="1"/>
  <c r="AH851" i="1" s="1"/>
  <c r="AG850" i="1"/>
  <c r="AH850" i="1" s="1"/>
  <c r="AG849" i="1"/>
  <c r="AH849" i="1" s="1"/>
  <c r="AG848" i="1"/>
  <c r="AH848" i="1" s="1"/>
  <c r="AG847" i="1"/>
  <c r="AH847" i="1" s="1"/>
  <c r="AG846" i="1"/>
  <c r="AH846" i="1" s="1"/>
  <c r="AG845" i="1"/>
  <c r="AG844" i="1"/>
  <c r="AG843" i="1"/>
  <c r="AG842" i="1"/>
  <c r="AG841" i="1"/>
  <c r="AH841" i="1" s="1"/>
  <c r="AG840" i="1"/>
  <c r="AH840" i="1" s="1"/>
  <c r="AG839" i="1"/>
  <c r="AH839" i="1" s="1"/>
  <c r="AG838" i="1"/>
  <c r="AH838" i="1" s="1"/>
  <c r="AG837" i="1"/>
  <c r="AH837" i="1" s="1"/>
  <c r="AG836" i="1"/>
  <c r="AH836" i="1" s="1"/>
  <c r="AG835" i="1"/>
  <c r="AG834" i="1"/>
  <c r="AH834" i="1" s="1"/>
  <c r="AG833" i="1"/>
  <c r="AG832" i="1"/>
  <c r="AG831" i="1"/>
  <c r="AH831" i="1" s="1"/>
  <c r="AG830" i="1"/>
  <c r="AH830" i="1" s="1"/>
  <c r="AG829" i="1"/>
  <c r="AH829" i="1" s="1"/>
  <c r="AG828" i="1"/>
  <c r="AG827" i="1"/>
  <c r="AH827" i="1" s="1"/>
  <c r="AG826" i="1"/>
  <c r="AH826" i="1" s="1"/>
  <c r="AG825" i="1"/>
  <c r="AG824" i="1"/>
  <c r="AH824" i="1" s="1"/>
  <c r="AG823" i="1"/>
  <c r="AH823" i="1" s="1"/>
  <c r="AG822" i="1"/>
  <c r="AH822" i="1" s="1"/>
  <c r="AG821" i="1"/>
  <c r="AH821" i="1" s="1"/>
  <c r="AG820" i="1"/>
  <c r="AG819" i="1"/>
  <c r="AH819" i="1" s="1"/>
  <c r="AG818" i="1"/>
  <c r="AH818" i="1" s="1"/>
  <c r="AG817" i="1"/>
  <c r="AH817" i="1" s="1"/>
  <c r="AG816" i="1"/>
  <c r="AH816" i="1" s="1"/>
  <c r="AG815" i="1"/>
  <c r="AH815" i="1" s="1"/>
  <c r="AG814" i="1"/>
  <c r="AH814" i="1" s="1"/>
  <c r="AG813" i="1"/>
  <c r="AH813" i="1" s="1"/>
  <c r="AG812" i="1"/>
  <c r="AG811" i="1"/>
  <c r="AH811" i="1" s="1"/>
  <c r="AG810" i="1"/>
  <c r="AH810" i="1" s="1"/>
  <c r="AG809" i="1"/>
  <c r="AH809" i="1" s="1"/>
  <c r="AG808" i="1"/>
  <c r="AG807" i="1"/>
  <c r="AH807" i="1" s="1"/>
  <c r="AG806" i="1"/>
  <c r="AH806" i="1" s="1"/>
  <c r="AG805" i="1"/>
  <c r="AH805" i="1" s="1"/>
  <c r="AG804" i="1"/>
  <c r="AG803" i="1"/>
  <c r="AH803" i="1" s="1"/>
  <c r="AG802" i="1"/>
  <c r="AH802" i="1" s="1"/>
  <c r="AG801" i="1"/>
  <c r="AH801" i="1" s="1"/>
  <c r="AG800" i="1"/>
  <c r="AH800" i="1" s="1"/>
  <c r="AG799" i="1"/>
  <c r="AH799" i="1" s="1"/>
  <c r="AG798" i="1"/>
  <c r="AH798" i="1" s="1"/>
  <c r="AG797" i="1"/>
  <c r="AH797" i="1" s="1"/>
  <c r="AG796" i="1"/>
  <c r="AG795" i="1"/>
  <c r="AH795" i="1" s="1"/>
  <c r="AG794" i="1"/>
  <c r="AG793" i="1"/>
  <c r="AG792" i="1"/>
  <c r="AH792" i="1" s="1"/>
  <c r="AG791" i="1"/>
  <c r="AH791" i="1" s="1"/>
  <c r="AG790" i="1"/>
  <c r="AH790" i="1" s="1"/>
  <c r="AG789" i="1"/>
  <c r="AH789" i="1" s="1"/>
  <c r="AG788" i="1"/>
  <c r="AH788" i="1" s="1"/>
  <c r="AG787" i="1"/>
  <c r="AH787" i="1" s="1"/>
  <c r="AG786" i="1"/>
  <c r="AH786" i="1" s="1"/>
  <c r="AG785" i="1"/>
  <c r="AH785" i="1" s="1"/>
  <c r="AG784" i="1"/>
  <c r="AH784" i="1" s="1"/>
  <c r="AG783" i="1"/>
  <c r="AH783" i="1" s="1"/>
  <c r="AG782" i="1"/>
  <c r="AH782" i="1" s="1"/>
  <c r="AG781" i="1"/>
  <c r="AG780" i="1"/>
  <c r="AG779" i="1"/>
  <c r="AH779" i="1" s="1"/>
  <c r="AG778" i="1"/>
  <c r="AH778" i="1" s="1"/>
  <c r="AG777" i="1"/>
  <c r="AH777" i="1" s="1"/>
  <c r="AG776" i="1"/>
  <c r="AH776" i="1" s="1"/>
  <c r="AG775" i="1"/>
  <c r="AH775" i="1" s="1"/>
  <c r="AG774" i="1"/>
  <c r="AH774" i="1" s="1"/>
  <c r="AG773" i="1"/>
  <c r="AH773" i="1" s="1"/>
  <c r="AG772" i="1"/>
  <c r="AG771" i="1"/>
  <c r="AH771" i="1" s="1"/>
  <c r="AG770" i="1"/>
  <c r="AH770" i="1" s="1"/>
  <c r="AG769" i="1"/>
  <c r="AH769" i="1" s="1"/>
  <c r="AG768" i="1"/>
  <c r="AH768" i="1" s="1"/>
  <c r="AG767" i="1"/>
  <c r="AH767" i="1" s="1"/>
  <c r="AG766" i="1"/>
  <c r="AH766" i="1" s="1"/>
  <c r="AG765" i="1"/>
  <c r="AH765" i="1" s="1"/>
  <c r="AG764" i="1"/>
  <c r="AG763" i="1"/>
  <c r="AH763" i="1" s="1"/>
  <c r="AG762" i="1"/>
  <c r="AH762" i="1" s="1"/>
  <c r="AG761" i="1"/>
  <c r="AG760" i="1"/>
  <c r="AH760" i="1" s="1"/>
  <c r="AG759" i="1"/>
  <c r="AH759" i="1" s="1"/>
  <c r="AG758" i="1"/>
  <c r="AH758" i="1" s="1"/>
  <c r="AG757" i="1"/>
  <c r="AH757" i="1" s="1"/>
  <c r="AG756" i="1"/>
  <c r="AG755" i="1"/>
  <c r="AH755" i="1" s="1"/>
  <c r="AG754" i="1"/>
  <c r="AH754" i="1" s="1"/>
  <c r="AG753" i="1"/>
  <c r="AG752" i="1"/>
  <c r="AH752" i="1" s="1"/>
  <c r="AG751" i="1"/>
  <c r="AH751" i="1" s="1"/>
  <c r="AG750" i="1"/>
  <c r="AH750" i="1" s="1"/>
  <c r="AG749" i="1"/>
  <c r="AH749" i="1" s="1"/>
  <c r="AG748" i="1"/>
  <c r="AG747" i="1"/>
  <c r="AH747" i="1" s="1"/>
  <c r="AG746" i="1"/>
  <c r="AH746" i="1" s="1"/>
  <c r="AG745" i="1"/>
  <c r="AH745" i="1" s="1"/>
  <c r="AG744" i="1"/>
  <c r="AH744" i="1" s="1"/>
  <c r="AG743" i="1"/>
  <c r="AH743" i="1" s="1"/>
  <c r="AG742" i="1"/>
  <c r="AH742" i="1" s="1"/>
  <c r="AG741" i="1"/>
  <c r="AH741" i="1" s="1"/>
  <c r="AG740" i="1"/>
  <c r="AG739" i="1"/>
  <c r="AH739" i="1" s="1"/>
  <c r="AG738" i="1"/>
  <c r="AH738" i="1" s="1"/>
  <c r="AG737" i="1"/>
  <c r="AH737" i="1" s="1"/>
  <c r="AG736" i="1"/>
  <c r="AH736" i="1" s="1"/>
  <c r="AG735" i="1"/>
  <c r="AH735" i="1" s="1"/>
  <c r="AG734" i="1"/>
  <c r="AH734" i="1" s="1"/>
  <c r="AG733" i="1"/>
  <c r="AG732" i="1"/>
  <c r="AH732" i="1" s="1"/>
  <c r="AG731" i="1"/>
  <c r="AH731" i="1" s="1"/>
  <c r="AG730" i="1"/>
  <c r="AH730" i="1" s="1"/>
  <c r="AG729" i="1"/>
  <c r="AG728" i="1"/>
  <c r="AH728" i="1" s="1"/>
  <c r="AG727" i="1"/>
  <c r="AH727" i="1" s="1"/>
  <c r="AG726" i="1"/>
  <c r="AH726" i="1" s="1"/>
  <c r="AG725" i="1"/>
  <c r="AH725" i="1" s="1"/>
  <c r="AG724" i="1"/>
  <c r="AG723" i="1"/>
  <c r="AH723" i="1" s="1"/>
  <c r="AG722" i="1"/>
  <c r="AH722" i="1" s="1"/>
  <c r="AG721" i="1"/>
  <c r="AG720" i="1"/>
  <c r="AH720" i="1" s="1"/>
  <c r="AG719" i="1"/>
  <c r="AH719" i="1" s="1"/>
  <c r="AG718" i="1"/>
  <c r="AH718" i="1" s="1"/>
  <c r="AG717" i="1"/>
  <c r="AH717" i="1" s="1"/>
  <c r="AG716" i="1"/>
  <c r="AG715" i="1"/>
  <c r="AH715" i="1" s="1"/>
  <c r="AG714" i="1"/>
  <c r="AH714" i="1" s="1"/>
  <c r="AG713" i="1"/>
  <c r="AH713" i="1" s="1"/>
  <c r="AG712" i="1"/>
  <c r="AH712" i="1" s="1"/>
  <c r="AG711" i="1"/>
  <c r="AH711" i="1" s="1"/>
  <c r="AG710" i="1"/>
  <c r="AH710" i="1" s="1"/>
  <c r="AG709" i="1"/>
  <c r="AH709" i="1" s="1"/>
  <c r="AG708" i="1"/>
  <c r="AH708" i="1" s="1"/>
  <c r="AG707" i="1"/>
  <c r="AH707" i="1" s="1"/>
  <c r="AG706" i="1"/>
  <c r="AH706" i="1" s="1"/>
  <c r="AG705" i="1"/>
  <c r="AH705" i="1" s="1"/>
  <c r="AG704" i="1"/>
  <c r="AH704" i="1" s="1"/>
  <c r="AG703" i="1"/>
  <c r="AH703" i="1" s="1"/>
  <c r="AG702" i="1"/>
  <c r="AH702" i="1" s="1"/>
  <c r="AG701" i="1"/>
  <c r="AH701" i="1" s="1"/>
  <c r="AG700" i="1"/>
  <c r="AG699" i="1"/>
  <c r="AH699" i="1" s="1"/>
  <c r="AG698" i="1"/>
  <c r="AH698" i="1" s="1"/>
  <c r="AG697" i="1"/>
  <c r="AH697" i="1" s="1"/>
  <c r="AG696" i="1"/>
  <c r="AH696" i="1" s="1"/>
  <c r="AG695" i="1"/>
  <c r="AH695" i="1" s="1"/>
  <c r="AG694" i="1"/>
  <c r="AH694" i="1" s="1"/>
  <c r="AG693" i="1"/>
  <c r="AH693" i="1" s="1"/>
  <c r="AG692" i="1"/>
  <c r="AG691" i="1"/>
  <c r="AG690" i="1"/>
  <c r="AH690" i="1" s="1"/>
  <c r="AG689" i="1"/>
  <c r="AG688" i="1"/>
  <c r="AH688" i="1" s="1"/>
  <c r="AG687" i="1"/>
  <c r="AH687" i="1" s="1"/>
  <c r="AG686" i="1"/>
  <c r="AH686" i="1" s="1"/>
  <c r="AG685" i="1"/>
  <c r="AH685" i="1" s="1"/>
  <c r="AG684" i="1"/>
  <c r="AH684" i="1" s="1"/>
  <c r="AG683" i="1"/>
  <c r="AH683" i="1" s="1"/>
  <c r="AG682" i="1"/>
  <c r="AH682" i="1" s="1"/>
  <c r="AG681" i="1"/>
  <c r="AG680" i="1"/>
  <c r="AH680" i="1" s="1"/>
  <c r="AG679" i="1"/>
  <c r="AH679" i="1" s="1"/>
  <c r="AG678" i="1"/>
  <c r="AH678" i="1" s="1"/>
  <c r="AG677" i="1"/>
  <c r="AH677" i="1" s="1"/>
  <c r="AG676" i="1"/>
  <c r="AG675" i="1"/>
  <c r="AH675" i="1" s="1"/>
  <c r="AG674" i="1"/>
  <c r="AH674" i="1" s="1"/>
  <c r="AG673" i="1"/>
  <c r="AH673" i="1" s="1"/>
  <c r="AG672" i="1"/>
  <c r="AH672" i="1" s="1"/>
  <c r="AG671" i="1"/>
  <c r="AH671" i="1" s="1"/>
  <c r="AG670" i="1"/>
  <c r="AH670" i="1" s="1"/>
  <c r="AG669" i="1"/>
  <c r="AH669" i="1" s="1"/>
  <c r="AG668" i="1"/>
  <c r="AG667" i="1"/>
  <c r="AH667" i="1" s="1"/>
  <c r="AG666" i="1"/>
  <c r="AH666" i="1" s="1"/>
  <c r="AG665" i="1"/>
  <c r="AG664" i="1"/>
  <c r="AH664" i="1" s="1"/>
  <c r="AG663" i="1"/>
  <c r="AH663" i="1" s="1"/>
  <c r="AG662" i="1"/>
  <c r="AH662" i="1" s="1"/>
  <c r="AG661" i="1"/>
  <c r="AH661" i="1" s="1"/>
  <c r="AG660" i="1"/>
  <c r="AH660" i="1" s="1"/>
  <c r="AG659" i="1"/>
  <c r="AH659" i="1" s="1"/>
  <c r="AG658" i="1"/>
  <c r="AH658" i="1" s="1"/>
  <c r="AG657" i="1"/>
  <c r="AG656" i="1"/>
  <c r="AH656" i="1" s="1"/>
  <c r="AG655" i="1"/>
  <c r="AH655" i="1" s="1"/>
  <c r="AG654" i="1"/>
  <c r="AH654" i="1" s="1"/>
  <c r="AG653" i="1"/>
  <c r="AH653" i="1" s="1"/>
  <c r="AG652" i="1"/>
  <c r="AH652" i="1" s="1"/>
  <c r="AG651" i="1"/>
  <c r="AH651" i="1" s="1"/>
  <c r="AG650" i="1"/>
  <c r="AH650" i="1" s="1"/>
  <c r="AG649" i="1"/>
  <c r="AH649" i="1" s="1"/>
  <c r="AG648" i="1"/>
  <c r="AH648" i="1" s="1"/>
  <c r="AG647" i="1"/>
  <c r="AH647" i="1" s="1"/>
  <c r="AG646" i="1"/>
  <c r="AH646" i="1" s="1"/>
  <c r="AG645" i="1"/>
  <c r="AH645" i="1" s="1"/>
  <c r="AG644" i="1"/>
  <c r="AG643" i="1"/>
  <c r="AH643" i="1" s="1"/>
  <c r="AG642" i="1"/>
  <c r="AH642" i="1" s="1"/>
  <c r="AG641" i="1"/>
  <c r="AH641" i="1" s="1"/>
  <c r="AG640" i="1"/>
  <c r="AH640" i="1" s="1"/>
  <c r="AG639" i="1"/>
  <c r="AH639" i="1" s="1"/>
  <c r="AG638" i="1"/>
  <c r="AH638" i="1" s="1"/>
  <c r="AG637" i="1"/>
  <c r="AH637" i="1" s="1"/>
  <c r="AG636" i="1"/>
  <c r="AG635" i="1"/>
  <c r="AG634" i="1"/>
  <c r="AH634" i="1" s="1"/>
  <c r="AG633" i="1"/>
  <c r="AH633" i="1" s="1"/>
  <c r="AG632" i="1"/>
  <c r="AH632" i="1" s="1"/>
  <c r="AG631" i="1"/>
  <c r="AH631" i="1" s="1"/>
  <c r="AG630" i="1"/>
  <c r="AH630" i="1" s="1"/>
  <c r="AG629" i="1"/>
  <c r="AH629" i="1" s="1"/>
  <c r="AG628" i="1"/>
  <c r="AG627" i="1"/>
  <c r="AH627" i="1" s="1"/>
  <c r="AG626" i="1"/>
  <c r="AH626" i="1" s="1"/>
  <c r="AG625" i="1"/>
  <c r="AH625" i="1" s="1"/>
  <c r="AG624" i="1"/>
  <c r="AH624" i="1" s="1"/>
  <c r="AG623" i="1"/>
  <c r="AH623" i="1" s="1"/>
  <c r="AG622" i="1"/>
  <c r="AH622" i="1" s="1"/>
  <c r="AG621" i="1"/>
  <c r="AH621" i="1" s="1"/>
  <c r="AG620" i="1"/>
  <c r="AH620" i="1" s="1"/>
  <c r="AG619" i="1"/>
  <c r="AH619" i="1" s="1"/>
  <c r="AG618" i="1"/>
  <c r="AH618" i="1" s="1"/>
  <c r="AG617" i="1"/>
  <c r="AH617" i="1" s="1"/>
  <c r="AG616" i="1"/>
  <c r="AH616" i="1" s="1"/>
  <c r="AG615" i="1"/>
  <c r="AH615" i="1" s="1"/>
  <c r="AG614" i="1"/>
  <c r="AH614" i="1" s="1"/>
  <c r="AG613" i="1"/>
  <c r="AH613" i="1" s="1"/>
  <c r="AG612" i="1"/>
  <c r="AG611" i="1"/>
  <c r="AH611" i="1" s="1"/>
  <c r="AG610" i="1"/>
  <c r="AH610" i="1" s="1"/>
  <c r="AG609" i="1"/>
  <c r="AH609" i="1" s="1"/>
  <c r="AG608" i="1"/>
  <c r="AH608" i="1" s="1"/>
  <c r="AG607" i="1"/>
  <c r="AH607" i="1" s="1"/>
  <c r="AG606" i="1"/>
  <c r="AH606" i="1" s="1"/>
  <c r="AG605" i="1"/>
  <c r="AH605" i="1" s="1"/>
  <c r="AG604" i="1"/>
  <c r="AH604" i="1" s="1"/>
  <c r="AG603" i="1"/>
  <c r="AH603" i="1" s="1"/>
  <c r="AG602" i="1"/>
  <c r="AH602" i="1" s="1"/>
  <c r="AG601" i="1"/>
  <c r="AH601" i="1" s="1"/>
  <c r="AG600" i="1"/>
  <c r="AH600" i="1" s="1"/>
  <c r="AG599" i="1"/>
  <c r="AH599" i="1" s="1"/>
  <c r="AG598" i="1"/>
  <c r="AH598" i="1" s="1"/>
  <c r="AG597" i="1"/>
  <c r="AH597" i="1" s="1"/>
  <c r="AG596" i="1"/>
  <c r="AG595" i="1"/>
  <c r="AH595" i="1" s="1"/>
  <c r="AG594" i="1"/>
  <c r="AH594" i="1" s="1"/>
  <c r="AG593" i="1"/>
  <c r="AH593" i="1" s="1"/>
  <c r="AG592" i="1"/>
  <c r="AH592" i="1" s="1"/>
  <c r="AG591" i="1"/>
  <c r="AH591" i="1" s="1"/>
  <c r="AG590" i="1"/>
  <c r="AH590" i="1" s="1"/>
  <c r="AG589" i="1"/>
  <c r="AH589" i="1" s="1"/>
  <c r="AG588" i="1"/>
  <c r="AG587" i="1"/>
  <c r="AH587" i="1" s="1"/>
  <c r="AG586" i="1"/>
  <c r="AH586" i="1" s="1"/>
  <c r="AG585" i="1"/>
  <c r="AH585" i="1" s="1"/>
  <c r="AG584" i="1"/>
  <c r="AH584" i="1" s="1"/>
  <c r="AG583" i="1"/>
  <c r="AH583" i="1" s="1"/>
  <c r="AG582" i="1"/>
  <c r="AH582" i="1" s="1"/>
  <c r="AG581" i="1"/>
  <c r="AH581" i="1" s="1"/>
  <c r="AG580" i="1"/>
  <c r="AG579" i="1"/>
  <c r="AH579" i="1" s="1"/>
  <c r="AG578" i="1"/>
  <c r="AH578" i="1" s="1"/>
  <c r="AG577" i="1"/>
  <c r="AH577" i="1" s="1"/>
  <c r="AG576" i="1"/>
  <c r="AH576" i="1" s="1"/>
  <c r="AG575" i="1"/>
  <c r="AH575" i="1" s="1"/>
  <c r="AG574" i="1"/>
  <c r="AH574" i="1" s="1"/>
  <c r="AG573" i="1"/>
  <c r="AH573" i="1" s="1"/>
  <c r="AG572" i="1"/>
  <c r="AH572" i="1" s="1"/>
  <c r="AG571" i="1"/>
  <c r="AH571" i="1" s="1"/>
  <c r="AG570" i="1"/>
  <c r="AH570" i="1" s="1"/>
  <c r="AG569" i="1"/>
  <c r="AH569" i="1" s="1"/>
  <c r="AG568" i="1"/>
  <c r="AH568" i="1" s="1"/>
  <c r="AG567" i="1"/>
  <c r="AH567" i="1" s="1"/>
  <c r="AG566" i="1"/>
  <c r="AH566" i="1" s="1"/>
  <c r="AG565" i="1"/>
  <c r="AH565" i="1" s="1"/>
  <c r="AG564" i="1"/>
  <c r="AG563" i="1"/>
  <c r="AH563" i="1" s="1"/>
  <c r="AG562" i="1"/>
  <c r="AH562" i="1" s="1"/>
  <c r="AG561" i="1"/>
  <c r="AH561" i="1" s="1"/>
  <c r="AG560" i="1"/>
  <c r="AH560" i="1" s="1"/>
  <c r="AG559" i="1"/>
  <c r="AH559" i="1" s="1"/>
  <c r="AG558" i="1"/>
  <c r="AH558" i="1" s="1"/>
  <c r="AG557" i="1"/>
  <c r="AH557" i="1" s="1"/>
  <c r="AG556" i="1"/>
  <c r="AG555" i="1"/>
  <c r="AH555" i="1" s="1"/>
  <c r="AG554" i="1"/>
  <c r="AH554" i="1" s="1"/>
  <c r="AG553" i="1"/>
  <c r="AH553" i="1" s="1"/>
  <c r="AG552" i="1"/>
  <c r="AH552" i="1" s="1"/>
  <c r="AG551" i="1"/>
  <c r="AH551" i="1" s="1"/>
  <c r="AG550" i="1"/>
  <c r="AH550" i="1" s="1"/>
  <c r="AG549" i="1"/>
  <c r="AH549" i="1" s="1"/>
  <c r="AG548" i="1"/>
  <c r="AG547" i="1"/>
  <c r="AH547" i="1" s="1"/>
  <c r="AG546" i="1"/>
  <c r="AG545" i="1"/>
  <c r="AH545" i="1" s="1"/>
  <c r="AG544" i="1"/>
  <c r="AH544" i="1" s="1"/>
  <c r="AG543" i="1"/>
  <c r="AH543" i="1" s="1"/>
  <c r="AG542" i="1"/>
  <c r="AH542" i="1" s="1"/>
  <c r="AG541" i="1"/>
  <c r="AH541" i="1" s="1"/>
  <c r="AG540" i="1"/>
  <c r="AH540" i="1" s="1"/>
  <c r="AG539" i="1"/>
  <c r="AH539" i="1" s="1"/>
  <c r="AG538" i="1"/>
  <c r="AH538" i="1" s="1"/>
  <c r="AG537" i="1"/>
  <c r="AH537" i="1" s="1"/>
  <c r="AG536" i="1"/>
  <c r="AH536" i="1" s="1"/>
  <c r="AG535" i="1"/>
  <c r="AH535" i="1" s="1"/>
  <c r="AG534" i="1"/>
  <c r="AH534" i="1" s="1"/>
  <c r="AG533" i="1"/>
  <c r="AH533" i="1" s="1"/>
  <c r="AG532" i="1"/>
  <c r="AG531" i="1"/>
  <c r="AH531" i="1" s="1"/>
  <c r="AG530" i="1"/>
  <c r="AH530" i="1" s="1"/>
  <c r="AG529" i="1"/>
  <c r="AH529" i="1" s="1"/>
  <c r="AG528" i="1"/>
  <c r="AH528" i="1" s="1"/>
  <c r="AG527" i="1"/>
  <c r="AH527" i="1" s="1"/>
  <c r="AG526" i="1"/>
  <c r="AH526" i="1" s="1"/>
  <c r="AG525" i="1"/>
  <c r="AH525" i="1" s="1"/>
  <c r="AG524" i="1"/>
  <c r="AG523" i="1"/>
  <c r="AH523" i="1" s="1"/>
  <c r="AG522" i="1"/>
  <c r="AG521" i="1"/>
  <c r="AH521" i="1" s="1"/>
  <c r="AG520" i="1"/>
  <c r="AH520" i="1" s="1"/>
  <c r="AG519" i="1"/>
  <c r="AH519" i="1" s="1"/>
  <c r="AG518" i="1"/>
  <c r="AH518" i="1" s="1"/>
  <c r="AG517" i="1"/>
  <c r="AH517" i="1" s="1"/>
  <c r="AG516" i="1"/>
  <c r="AG515" i="1"/>
  <c r="AH515" i="1" s="1"/>
  <c r="AG514" i="1"/>
  <c r="AH514" i="1" s="1"/>
  <c r="AG513" i="1"/>
  <c r="AH513" i="1" s="1"/>
  <c r="AG512" i="1"/>
  <c r="AH512" i="1" s="1"/>
  <c r="AG511" i="1"/>
  <c r="AH511" i="1" s="1"/>
  <c r="AG510" i="1"/>
  <c r="AH510" i="1" s="1"/>
  <c r="AG509" i="1"/>
  <c r="AH509" i="1" s="1"/>
  <c r="AG508" i="1"/>
  <c r="AG507" i="1"/>
  <c r="AH507" i="1" s="1"/>
  <c r="AG506" i="1"/>
  <c r="AH506" i="1" s="1"/>
  <c r="AG505" i="1"/>
  <c r="AH505" i="1" s="1"/>
  <c r="AG504" i="1"/>
  <c r="AH504" i="1" s="1"/>
  <c r="AG503" i="1"/>
  <c r="AH503" i="1" s="1"/>
  <c r="AG502" i="1"/>
  <c r="AH502" i="1" s="1"/>
  <c r="AG501" i="1"/>
  <c r="AH501" i="1" s="1"/>
  <c r="AG500" i="1"/>
  <c r="AH500" i="1" s="1"/>
  <c r="AG499" i="1"/>
  <c r="AH499" i="1" s="1"/>
  <c r="AG498" i="1"/>
  <c r="AH498" i="1" s="1"/>
  <c r="AG497" i="1"/>
  <c r="AH497" i="1" s="1"/>
  <c r="AG496" i="1"/>
  <c r="AH496" i="1" s="1"/>
  <c r="AG495" i="1"/>
  <c r="AH495" i="1" s="1"/>
  <c r="AG494" i="1"/>
  <c r="AH494" i="1" s="1"/>
  <c r="AG493" i="1"/>
  <c r="AH493" i="1" s="1"/>
  <c r="AG492" i="1"/>
  <c r="AH492" i="1" s="1"/>
  <c r="AG491" i="1"/>
  <c r="AH491" i="1" s="1"/>
  <c r="AG490" i="1"/>
  <c r="AH490" i="1" s="1"/>
  <c r="AG489" i="1"/>
  <c r="AH489" i="1" s="1"/>
  <c r="AG488" i="1"/>
  <c r="AH488" i="1" s="1"/>
  <c r="AG487" i="1"/>
  <c r="AH487" i="1" s="1"/>
  <c r="AG486" i="1"/>
  <c r="AH486" i="1" s="1"/>
  <c r="AG485" i="1"/>
  <c r="AH485" i="1" s="1"/>
  <c r="AG484" i="1"/>
  <c r="AG483" i="1"/>
  <c r="AH483" i="1" s="1"/>
  <c r="AG482" i="1"/>
  <c r="AH482" i="1" s="1"/>
  <c r="AG481" i="1"/>
  <c r="AH481" i="1" s="1"/>
  <c r="AG480" i="1"/>
  <c r="AH480" i="1" s="1"/>
  <c r="AG479" i="1"/>
  <c r="AH479" i="1" s="1"/>
  <c r="AG478" i="1"/>
  <c r="AH478" i="1" s="1"/>
  <c r="AG477" i="1"/>
  <c r="AH477" i="1" s="1"/>
  <c r="AG476" i="1"/>
  <c r="AG475" i="1"/>
  <c r="AH475" i="1" s="1"/>
  <c r="AG474" i="1"/>
  <c r="AH474" i="1" s="1"/>
  <c r="AG473" i="1"/>
  <c r="AH473" i="1" s="1"/>
  <c r="AG472" i="1"/>
  <c r="AH472" i="1" s="1"/>
  <c r="AG471" i="1"/>
  <c r="AH471" i="1" s="1"/>
  <c r="AG470" i="1"/>
  <c r="AH470" i="1" s="1"/>
  <c r="AG469" i="1"/>
  <c r="AH469" i="1" s="1"/>
  <c r="AG468" i="1"/>
  <c r="AG467" i="1"/>
  <c r="AH467" i="1" s="1"/>
  <c r="AG466" i="1"/>
  <c r="AH466" i="1" s="1"/>
  <c r="AG465" i="1"/>
  <c r="AH465" i="1" s="1"/>
  <c r="AG464" i="1"/>
  <c r="AH464" i="1" s="1"/>
  <c r="AG463" i="1"/>
  <c r="AH463" i="1" s="1"/>
  <c r="AG462" i="1"/>
  <c r="AH462" i="1" s="1"/>
  <c r="AG461" i="1"/>
  <c r="AH461" i="1" s="1"/>
  <c r="AG460" i="1"/>
  <c r="AH460" i="1" s="1"/>
  <c r="AG459" i="1"/>
  <c r="AH459" i="1" s="1"/>
  <c r="AG458" i="1"/>
  <c r="AH458" i="1" s="1"/>
  <c r="AG457" i="1"/>
  <c r="AH457" i="1" s="1"/>
  <c r="AG456" i="1"/>
  <c r="AH456" i="1" s="1"/>
  <c r="AG455" i="1"/>
  <c r="AH455" i="1" s="1"/>
  <c r="AG454" i="1"/>
  <c r="AH454" i="1" s="1"/>
  <c r="AG453" i="1"/>
  <c r="AH453" i="1" s="1"/>
  <c r="AG452" i="1"/>
  <c r="AH452" i="1" s="1"/>
  <c r="AG451" i="1"/>
  <c r="AH451" i="1" s="1"/>
  <c r="AG450" i="1"/>
  <c r="AH450" i="1" s="1"/>
  <c r="AG449" i="1"/>
  <c r="AH449" i="1" s="1"/>
  <c r="AG448" i="1"/>
  <c r="AH448" i="1" s="1"/>
  <c r="AG447" i="1"/>
  <c r="AH447" i="1" s="1"/>
  <c r="AG446" i="1"/>
  <c r="AH446" i="1" s="1"/>
  <c r="AG445" i="1"/>
  <c r="AG444" i="1"/>
  <c r="AH444" i="1" s="1"/>
  <c r="AG443" i="1"/>
  <c r="AH443" i="1" s="1"/>
  <c r="AG442" i="1"/>
  <c r="AH442" i="1" s="1"/>
  <c r="AG441" i="1"/>
  <c r="AH441" i="1" s="1"/>
  <c r="AG440" i="1"/>
  <c r="AH440" i="1" s="1"/>
  <c r="AG439" i="1"/>
  <c r="AH439" i="1" s="1"/>
  <c r="AG438" i="1"/>
  <c r="AH438" i="1" s="1"/>
  <c r="AG437" i="1"/>
  <c r="AH437" i="1" s="1"/>
  <c r="AG436" i="1"/>
  <c r="AG435" i="1"/>
  <c r="AG434" i="1"/>
  <c r="AH434" i="1" s="1"/>
  <c r="AG433" i="1"/>
  <c r="AG432" i="1"/>
  <c r="AH432" i="1" s="1"/>
  <c r="AG431" i="1"/>
  <c r="AH431" i="1" s="1"/>
  <c r="AG430" i="1"/>
  <c r="AH430" i="1" s="1"/>
  <c r="AG429" i="1"/>
  <c r="AH429" i="1" s="1"/>
  <c r="AG428" i="1"/>
  <c r="AH428" i="1" s="1"/>
  <c r="AG427" i="1"/>
  <c r="AH427" i="1" s="1"/>
  <c r="AG426" i="1"/>
  <c r="AH426" i="1" s="1"/>
  <c r="AG425" i="1"/>
  <c r="AH425" i="1" s="1"/>
  <c r="AG424" i="1"/>
  <c r="AH424" i="1" s="1"/>
  <c r="AG423" i="1"/>
  <c r="AH423" i="1" s="1"/>
  <c r="AG422" i="1"/>
  <c r="AH422" i="1" s="1"/>
  <c r="AG421" i="1"/>
  <c r="AH421" i="1" s="1"/>
  <c r="AG420" i="1"/>
  <c r="AG419" i="1"/>
  <c r="AH419" i="1" s="1"/>
  <c r="AG418" i="1"/>
  <c r="AH418" i="1" s="1"/>
  <c r="AG417" i="1"/>
  <c r="AH417" i="1" s="1"/>
  <c r="AG416" i="1"/>
  <c r="AH416" i="1" s="1"/>
  <c r="AG415" i="1"/>
  <c r="AH415" i="1" s="1"/>
  <c r="AG414" i="1"/>
  <c r="AH414" i="1" s="1"/>
  <c r="AG413" i="1"/>
  <c r="AH413" i="1" s="1"/>
  <c r="AG412" i="1"/>
  <c r="AG411" i="1"/>
  <c r="AH411" i="1" s="1"/>
  <c r="AG410" i="1"/>
  <c r="AH410" i="1" s="1"/>
  <c r="AG409" i="1"/>
  <c r="AH409" i="1" s="1"/>
  <c r="AG408" i="1"/>
  <c r="AH408" i="1" s="1"/>
  <c r="AG407" i="1"/>
  <c r="AH407" i="1" s="1"/>
  <c r="AG406" i="1"/>
  <c r="AH406" i="1" s="1"/>
  <c r="AG405" i="1"/>
  <c r="AH405" i="1" s="1"/>
  <c r="AG404" i="1"/>
  <c r="AH404" i="1" s="1"/>
  <c r="AG403" i="1"/>
  <c r="AH403" i="1" s="1"/>
  <c r="AG402" i="1"/>
  <c r="AH402" i="1" s="1"/>
  <c r="AG401" i="1"/>
  <c r="AH401" i="1" s="1"/>
  <c r="AG400" i="1"/>
  <c r="AH400" i="1" s="1"/>
  <c r="AG399" i="1"/>
  <c r="AH399" i="1" s="1"/>
  <c r="AG398" i="1"/>
  <c r="AH398" i="1" s="1"/>
  <c r="AG397" i="1"/>
  <c r="AH397" i="1" s="1"/>
  <c r="AG396" i="1"/>
  <c r="AH396" i="1" s="1"/>
  <c r="AG395" i="1"/>
  <c r="AH395" i="1" s="1"/>
  <c r="AG394" i="1"/>
  <c r="AH394" i="1" s="1"/>
  <c r="AG393" i="1"/>
  <c r="AH393" i="1" s="1"/>
  <c r="AG392" i="1"/>
  <c r="AH392" i="1" s="1"/>
  <c r="AG391" i="1"/>
  <c r="AH391" i="1" s="1"/>
  <c r="AG390" i="1"/>
  <c r="AH390" i="1" s="1"/>
  <c r="AG389" i="1"/>
  <c r="AH389" i="1" s="1"/>
  <c r="AG388" i="1"/>
  <c r="AG387" i="1"/>
  <c r="AH387" i="1" s="1"/>
  <c r="AG386" i="1"/>
  <c r="AH386" i="1" s="1"/>
  <c r="AG385" i="1"/>
  <c r="AH385" i="1" s="1"/>
  <c r="AG384" i="1"/>
  <c r="AH384" i="1" s="1"/>
  <c r="AG383" i="1"/>
  <c r="AH383" i="1" s="1"/>
  <c r="AG382" i="1"/>
  <c r="AH382" i="1" s="1"/>
  <c r="AG381" i="1"/>
  <c r="AH381" i="1" s="1"/>
  <c r="AG380" i="1"/>
  <c r="AG379" i="1"/>
  <c r="AH379" i="1" s="1"/>
  <c r="AG378" i="1"/>
  <c r="AH378" i="1" s="1"/>
  <c r="AG377" i="1"/>
  <c r="AH377" i="1" s="1"/>
  <c r="AG376" i="1"/>
  <c r="AH376" i="1" s="1"/>
  <c r="AG375" i="1"/>
  <c r="AH375" i="1" s="1"/>
  <c r="AG374" i="1"/>
  <c r="AH374" i="1" s="1"/>
  <c r="AG373" i="1"/>
  <c r="AH373" i="1" s="1"/>
  <c r="AG372" i="1"/>
  <c r="AH372" i="1" s="1"/>
  <c r="AG371" i="1"/>
  <c r="AH371" i="1" s="1"/>
  <c r="AG370" i="1"/>
  <c r="AH370" i="1" s="1"/>
  <c r="AG369" i="1"/>
  <c r="AH369" i="1" s="1"/>
  <c r="AG368" i="1"/>
  <c r="AH368" i="1" s="1"/>
  <c r="AG367" i="1"/>
  <c r="AH367" i="1" s="1"/>
  <c r="AG366" i="1"/>
  <c r="AH366" i="1" s="1"/>
  <c r="AG365" i="1"/>
  <c r="AH365" i="1" s="1"/>
  <c r="AG364" i="1"/>
  <c r="AG363" i="1"/>
  <c r="AH363" i="1" s="1"/>
  <c r="AG362" i="1"/>
  <c r="AG361" i="1"/>
  <c r="AH361" i="1" s="1"/>
  <c r="AG360" i="1"/>
  <c r="AH360" i="1" s="1"/>
  <c r="AG359" i="1"/>
  <c r="AH359" i="1" s="1"/>
  <c r="AG358" i="1"/>
  <c r="AH358" i="1" s="1"/>
  <c r="AG357" i="1"/>
  <c r="AH357" i="1" s="1"/>
  <c r="AG356" i="1"/>
  <c r="AH356" i="1" s="1"/>
  <c r="AG355" i="1"/>
  <c r="AH355" i="1" s="1"/>
  <c r="AG354" i="1"/>
  <c r="AH354" i="1" s="1"/>
  <c r="AG353" i="1"/>
  <c r="AH353" i="1" s="1"/>
  <c r="AG352" i="1"/>
  <c r="AH352" i="1" s="1"/>
  <c r="AG351" i="1"/>
  <c r="AH351" i="1" s="1"/>
  <c r="AG350" i="1"/>
  <c r="AH350" i="1" s="1"/>
  <c r="AG349" i="1"/>
  <c r="AH349" i="1" s="1"/>
  <c r="AG348" i="1"/>
  <c r="AH348" i="1" s="1"/>
  <c r="AG347" i="1"/>
  <c r="AH347" i="1" s="1"/>
  <c r="AG346" i="1"/>
  <c r="AH346" i="1" s="1"/>
  <c r="AG345" i="1"/>
  <c r="AH345" i="1" s="1"/>
  <c r="AG344" i="1"/>
  <c r="AH344" i="1" s="1"/>
  <c r="AG343" i="1"/>
  <c r="AH343" i="1" s="1"/>
  <c r="AG342" i="1"/>
  <c r="AH342" i="1" s="1"/>
  <c r="AG341" i="1"/>
  <c r="AH341" i="1" s="1"/>
  <c r="AG340" i="1"/>
  <c r="AG339" i="1"/>
  <c r="AH339" i="1" s="1"/>
  <c r="AG338" i="1"/>
  <c r="AH338" i="1" s="1"/>
  <c r="AG337" i="1"/>
  <c r="AH337" i="1" s="1"/>
  <c r="AG336" i="1"/>
  <c r="AH336" i="1" s="1"/>
  <c r="AG335" i="1"/>
  <c r="AH335" i="1" s="1"/>
  <c r="AG334" i="1"/>
  <c r="AH334" i="1" s="1"/>
  <c r="AG333" i="1"/>
  <c r="AH333" i="1" s="1"/>
  <c r="AG332" i="1"/>
  <c r="AH332" i="1" s="1"/>
  <c r="AG331" i="1"/>
  <c r="AH331" i="1" s="1"/>
  <c r="AG330" i="1"/>
  <c r="AH330" i="1" s="1"/>
  <c r="AG329" i="1"/>
  <c r="AH329" i="1" s="1"/>
  <c r="AG328" i="1"/>
  <c r="AH328" i="1" s="1"/>
  <c r="AG327" i="1"/>
  <c r="AH327" i="1" s="1"/>
  <c r="AG326" i="1"/>
  <c r="AH326" i="1" s="1"/>
  <c r="AG325" i="1"/>
  <c r="AH325" i="1" s="1"/>
  <c r="AG324" i="1"/>
  <c r="AH324" i="1" s="1"/>
  <c r="AG323" i="1"/>
  <c r="AH323" i="1" s="1"/>
  <c r="AG322" i="1"/>
  <c r="AH322" i="1" s="1"/>
  <c r="AG321" i="1"/>
  <c r="AH321" i="1" s="1"/>
  <c r="AG320" i="1"/>
  <c r="AH320" i="1" s="1"/>
  <c r="AG319" i="1"/>
  <c r="AH319" i="1" s="1"/>
  <c r="AG318" i="1"/>
  <c r="AH318" i="1" s="1"/>
  <c r="AG317" i="1"/>
  <c r="AH317" i="1" s="1"/>
  <c r="AG316" i="1"/>
  <c r="AG315" i="1"/>
  <c r="AH315" i="1" s="1"/>
  <c r="AG314" i="1"/>
  <c r="AG313" i="1"/>
  <c r="AH313" i="1" s="1"/>
  <c r="AG312" i="1"/>
  <c r="AH312" i="1" s="1"/>
  <c r="AG311" i="1"/>
  <c r="AH311" i="1" s="1"/>
  <c r="AG310" i="1"/>
  <c r="AH310" i="1" s="1"/>
  <c r="AG309" i="1"/>
  <c r="AH309" i="1" s="1"/>
  <c r="AG308" i="1"/>
  <c r="AH308" i="1" s="1"/>
  <c r="AG307" i="1"/>
  <c r="AH307" i="1" s="1"/>
  <c r="AG306" i="1"/>
  <c r="AH306" i="1" s="1"/>
  <c r="AG305" i="1"/>
  <c r="AH305" i="1" s="1"/>
  <c r="AG304" i="1"/>
  <c r="AH304" i="1" s="1"/>
  <c r="AG303" i="1"/>
  <c r="AH303" i="1" s="1"/>
  <c r="AG302" i="1"/>
  <c r="AH302" i="1" s="1"/>
  <c r="AG301" i="1"/>
  <c r="AH301" i="1" s="1"/>
  <c r="AG300" i="1"/>
  <c r="AG299" i="1"/>
  <c r="AG298" i="1"/>
  <c r="AH298" i="1" s="1"/>
  <c r="AG297" i="1"/>
  <c r="AG296" i="1"/>
  <c r="AH296" i="1" s="1"/>
  <c r="AG295" i="1"/>
  <c r="AH295" i="1" s="1"/>
  <c r="AG294" i="1"/>
  <c r="AH294" i="1" s="1"/>
  <c r="AG293" i="1"/>
  <c r="AH293" i="1" s="1"/>
  <c r="AG292" i="1"/>
  <c r="AH292" i="1" s="1"/>
  <c r="AG291" i="1"/>
  <c r="AH291" i="1" s="1"/>
  <c r="AG290" i="1"/>
  <c r="AH290" i="1" s="1"/>
  <c r="AG289" i="1"/>
  <c r="AH289" i="1" s="1"/>
  <c r="AG288" i="1"/>
  <c r="AH288" i="1" s="1"/>
  <c r="AG287" i="1"/>
  <c r="AH287" i="1" s="1"/>
  <c r="AG286" i="1"/>
  <c r="AH286" i="1" s="1"/>
  <c r="AG285" i="1"/>
  <c r="AH285" i="1" s="1"/>
  <c r="AG284" i="1"/>
  <c r="AG283" i="1"/>
  <c r="AH283" i="1" s="1"/>
  <c r="AG282" i="1"/>
  <c r="AH282" i="1" s="1"/>
  <c r="AG281" i="1"/>
  <c r="AH281" i="1" s="1"/>
  <c r="AG280" i="1"/>
  <c r="AH280" i="1" s="1"/>
  <c r="AG279" i="1"/>
  <c r="AH279" i="1" s="1"/>
  <c r="AG278" i="1"/>
  <c r="AH278" i="1" s="1"/>
  <c r="AG277" i="1"/>
  <c r="AH277" i="1" s="1"/>
  <c r="AG276" i="1"/>
  <c r="AH276" i="1" s="1"/>
  <c r="AG275" i="1"/>
  <c r="AH275" i="1" s="1"/>
  <c r="AG274" i="1"/>
  <c r="AH274" i="1" s="1"/>
  <c r="AG273" i="1"/>
  <c r="AH273" i="1" s="1"/>
  <c r="AG272" i="1"/>
  <c r="AH272" i="1" s="1"/>
  <c r="AG271" i="1"/>
  <c r="AH271" i="1" s="1"/>
  <c r="AG270" i="1"/>
  <c r="AH270" i="1" s="1"/>
  <c r="AG269" i="1"/>
  <c r="AH269" i="1" s="1"/>
  <c r="AG268" i="1"/>
  <c r="AG267" i="1"/>
  <c r="AH267" i="1" s="1"/>
  <c r="AG266" i="1"/>
  <c r="AH266" i="1" s="1"/>
  <c r="AG265" i="1"/>
  <c r="AH265" i="1" s="1"/>
  <c r="AG264" i="1"/>
  <c r="AH264" i="1" s="1"/>
  <c r="AG263" i="1"/>
  <c r="AH263" i="1" s="1"/>
  <c r="AG262" i="1"/>
  <c r="AH262" i="1" s="1"/>
  <c r="AG261" i="1"/>
  <c r="AH261" i="1" s="1"/>
  <c r="AG260" i="1"/>
  <c r="AG259" i="1"/>
  <c r="AH259" i="1" s="1"/>
  <c r="AG258" i="1"/>
  <c r="AH258" i="1" s="1"/>
  <c r="AG257" i="1"/>
  <c r="AH257" i="1" s="1"/>
  <c r="AG256" i="1"/>
  <c r="AH256" i="1" s="1"/>
  <c r="AG255" i="1"/>
  <c r="AH255" i="1" s="1"/>
  <c r="AG254" i="1"/>
  <c r="AH254" i="1" s="1"/>
  <c r="AG253" i="1"/>
  <c r="AH253" i="1" s="1"/>
  <c r="AG252" i="1"/>
  <c r="AH252" i="1" s="1"/>
  <c r="AG251" i="1"/>
  <c r="AH251" i="1" s="1"/>
  <c r="AG250" i="1"/>
  <c r="AH250" i="1" s="1"/>
  <c r="AG249" i="1"/>
  <c r="AH249" i="1" s="1"/>
  <c r="AG248" i="1"/>
  <c r="AH248" i="1" s="1"/>
  <c r="AG247" i="1"/>
  <c r="AH247" i="1" s="1"/>
  <c r="AG246" i="1"/>
  <c r="AH246" i="1" s="1"/>
  <c r="AG245" i="1"/>
  <c r="AH245" i="1" s="1"/>
  <c r="AG244" i="1"/>
  <c r="AG243" i="1"/>
  <c r="AH243" i="1" s="1"/>
  <c r="AG242" i="1"/>
  <c r="AH242" i="1" s="1"/>
  <c r="AG241" i="1"/>
  <c r="AH241" i="1" s="1"/>
  <c r="AG240" i="1"/>
  <c r="AH240" i="1" s="1"/>
  <c r="AG239" i="1"/>
  <c r="AH239" i="1" s="1"/>
  <c r="AG238" i="1"/>
  <c r="AH238" i="1" s="1"/>
  <c r="AG237" i="1"/>
  <c r="AH237" i="1" s="1"/>
  <c r="AG236" i="1"/>
  <c r="AH236" i="1" s="1"/>
  <c r="AG235" i="1"/>
  <c r="AH235" i="1" s="1"/>
  <c r="AG234" i="1"/>
  <c r="AH234" i="1" s="1"/>
  <c r="AG233" i="1"/>
  <c r="AH233" i="1" s="1"/>
  <c r="AG232" i="1"/>
  <c r="AH232" i="1" s="1"/>
  <c r="AG231" i="1"/>
  <c r="AH231" i="1" s="1"/>
  <c r="AG230" i="1"/>
  <c r="AH230" i="1" s="1"/>
  <c r="AG229" i="1"/>
  <c r="AH229" i="1" s="1"/>
  <c r="AG228" i="1"/>
  <c r="AG227" i="1"/>
  <c r="AH227" i="1" s="1"/>
  <c r="AG226" i="1"/>
  <c r="AH226" i="1" s="1"/>
  <c r="AG225" i="1"/>
  <c r="AH225" i="1" s="1"/>
  <c r="AG224" i="1"/>
  <c r="AH224" i="1" s="1"/>
  <c r="AG223" i="1"/>
  <c r="AH223" i="1" s="1"/>
  <c r="AG222" i="1"/>
  <c r="AH222" i="1" s="1"/>
  <c r="AG221" i="1"/>
  <c r="AH221" i="1" s="1"/>
  <c r="AG220" i="1"/>
  <c r="AH220" i="1" s="1"/>
  <c r="AG219" i="1"/>
  <c r="AH219" i="1" s="1"/>
  <c r="AG218" i="1"/>
  <c r="AH218" i="1" s="1"/>
  <c r="AG217" i="1"/>
  <c r="AH217" i="1" s="1"/>
  <c r="AG216" i="1"/>
  <c r="AH216" i="1" s="1"/>
  <c r="AG215" i="1"/>
  <c r="AH215" i="1" s="1"/>
  <c r="AG214" i="1"/>
  <c r="AH214" i="1" s="1"/>
  <c r="AG213" i="1"/>
  <c r="AH213" i="1" s="1"/>
  <c r="AG212" i="1"/>
  <c r="AH212" i="1" s="1"/>
  <c r="AG211" i="1"/>
  <c r="AH211" i="1" s="1"/>
  <c r="AG210" i="1"/>
  <c r="AH210" i="1" s="1"/>
  <c r="AG209" i="1"/>
  <c r="AH209" i="1" s="1"/>
  <c r="AG208" i="1"/>
  <c r="AH208" i="1" s="1"/>
  <c r="AG207" i="1"/>
  <c r="AH207" i="1" s="1"/>
  <c r="AG206" i="1"/>
  <c r="AH206" i="1" s="1"/>
  <c r="AG205" i="1"/>
  <c r="AH205" i="1" s="1"/>
  <c r="AG204" i="1"/>
  <c r="AG203" i="1"/>
  <c r="AH203" i="1" s="1"/>
  <c r="AG202" i="1"/>
  <c r="AH202" i="1" s="1"/>
  <c r="AG201" i="1"/>
  <c r="AH201" i="1" s="1"/>
  <c r="AG200" i="1"/>
  <c r="AH200" i="1" s="1"/>
  <c r="AG199" i="1"/>
  <c r="AH199" i="1" s="1"/>
  <c r="AG198" i="1"/>
  <c r="AH198" i="1" s="1"/>
  <c r="AG197" i="1"/>
  <c r="AH197" i="1" s="1"/>
  <c r="AG196" i="1"/>
  <c r="AH196" i="1" s="1"/>
  <c r="AG195" i="1"/>
  <c r="AH195" i="1" s="1"/>
  <c r="AG194" i="1"/>
  <c r="AH194" i="1" s="1"/>
  <c r="AG193" i="1"/>
  <c r="AH193" i="1" s="1"/>
  <c r="AG192" i="1"/>
  <c r="AH192" i="1" s="1"/>
  <c r="AG191" i="1"/>
  <c r="AH191" i="1" s="1"/>
  <c r="AG190" i="1"/>
  <c r="AH190" i="1" s="1"/>
  <c r="AG189" i="1"/>
  <c r="AH189" i="1" s="1"/>
  <c r="AG188" i="1"/>
  <c r="AG187" i="1"/>
  <c r="AH187" i="1" s="1"/>
  <c r="AG186" i="1"/>
  <c r="AH186" i="1" s="1"/>
  <c r="AG185" i="1"/>
  <c r="AH185" i="1" s="1"/>
  <c r="AG184" i="1"/>
  <c r="AH184" i="1" s="1"/>
  <c r="AG183" i="1"/>
  <c r="AH183" i="1" s="1"/>
  <c r="AG182" i="1"/>
  <c r="AH182" i="1" s="1"/>
  <c r="AG181" i="1"/>
  <c r="AH181" i="1" s="1"/>
  <c r="AG180" i="1"/>
  <c r="AH180" i="1" s="1"/>
  <c r="AG179" i="1"/>
  <c r="AH179" i="1" s="1"/>
  <c r="AG178" i="1"/>
  <c r="AH178" i="1" s="1"/>
  <c r="AG177" i="1"/>
  <c r="AH177" i="1" s="1"/>
  <c r="AG176" i="1"/>
  <c r="AH176" i="1" s="1"/>
  <c r="AG175" i="1"/>
  <c r="AH175" i="1" s="1"/>
  <c r="AG174" i="1"/>
  <c r="AH174" i="1" s="1"/>
  <c r="AG173" i="1"/>
  <c r="AH173" i="1" s="1"/>
  <c r="AG172" i="1"/>
  <c r="AH172" i="1" s="1"/>
  <c r="AG171" i="1"/>
  <c r="AH171" i="1" s="1"/>
  <c r="AG170" i="1"/>
  <c r="AH170" i="1" s="1"/>
  <c r="AG169" i="1"/>
  <c r="AH169" i="1" s="1"/>
  <c r="AG168" i="1"/>
  <c r="AH168" i="1" s="1"/>
  <c r="AG167" i="1"/>
  <c r="AH167" i="1" s="1"/>
  <c r="AG166" i="1"/>
  <c r="AH166" i="1" s="1"/>
  <c r="AG165" i="1"/>
  <c r="AH165" i="1" s="1"/>
  <c r="AG164" i="1"/>
  <c r="AH164" i="1" s="1"/>
  <c r="AG163" i="1"/>
  <c r="AH163" i="1" s="1"/>
  <c r="AG162" i="1"/>
  <c r="AH162" i="1" s="1"/>
  <c r="AG161" i="1"/>
  <c r="AH161" i="1" s="1"/>
  <c r="AG160" i="1"/>
  <c r="AH160" i="1" s="1"/>
  <c r="AG159" i="1"/>
  <c r="AH159" i="1" s="1"/>
  <c r="AG158" i="1"/>
  <c r="AH158" i="1" s="1"/>
  <c r="AG157" i="1"/>
  <c r="AH157" i="1" s="1"/>
  <c r="AG156" i="1"/>
  <c r="AG155" i="1"/>
  <c r="AH155" i="1" s="1"/>
  <c r="AG154" i="1"/>
  <c r="AH154" i="1" s="1"/>
  <c r="AG153" i="1"/>
  <c r="AH153" i="1" s="1"/>
  <c r="AG152" i="1"/>
  <c r="AH152" i="1" s="1"/>
  <c r="AG151" i="1"/>
  <c r="AH151" i="1" s="1"/>
  <c r="AG150" i="1"/>
  <c r="AH150" i="1" s="1"/>
  <c r="AG149" i="1"/>
  <c r="AH149" i="1" s="1"/>
  <c r="AG148" i="1"/>
  <c r="AG147" i="1"/>
  <c r="AH147" i="1" s="1"/>
  <c r="AG146" i="1"/>
  <c r="AH146" i="1" s="1"/>
  <c r="AG145" i="1"/>
  <c r="AH145" i="1" s="1"/>
  <c r="AG144" i="1"/>
  <c r="AH144" i="1" s="1"/>
  <c r="AG143" i="1"/>
  <c r="AH143" i="1" s="1"/>
  <c r="AG142" i="1"/>
  <c r="AH142" i="1" s="1"/>
  <c r="AG141" i="1"/>
  <c r="AH141" i="1" s="1"/>
  <c r="AG140" i="1"/>
  <c r="AG139" i="1"/>
  <c r="AH139" i="1" s="1"/>
  <c r="AG138" i="1"/>
  <c r="AH138" i="1" s="1"/>
  <c r="AJ138" i="1" s="1"/>
  <c r="AG137" i="1"/>
  <c r="AH137" i="1" s="1"/>
  <c r="AG136" i="1"/>
  <c r="AH136" i="1" s="1"/>
  <c r="AJ136" i="1" s="1"/>
  <c r="AG135" i="1"/>
  <c r="AH135" i="1" s="1"/>
  <c r="AG134" i="1"/>
  <c r="AH134" i="1" s="1"/>
  <c r="AJ134" i="1" s="1"/>
  <c r="AG133" i="1"/>
  <c r="AH133" i="1" s="1"/>
  <c r="AG132" i="1"/>
  <c r="AH132" i="1" s="1"/>
  <c r="AJ132" i="1" s="1"/>
  <c r="AG131" i="1"/>
  <c r="AH131" i="1" s="1"/>
  <c r="AG130" i="1"/>
  <c r="AH130" i="1" s="1"/>
  <c r="AJ130" i="1" s="1"/>
  <c r="AG129" i="1"/>
  <c r="AH129" i="1" s="1"/>
  <c r="AG128" i="1"/>
  <c r="AH128" i="1" s="1"/>
  <c r="AJ128" i="1" s="1"/>
  <c r="AG127" i="1"/>
  <c r="AH127" i="1" s="1"/>
  <c r="AG126" i="1"/>
  <c r="AH126" i="1" s="1"/>
  <c r="AJ126" i="1" s="1"/>
  <c r="AG125" i="1"/>
  <c r="AH125" i="1" s="1"/>
  <c r="AG124" i="1"/>
  <c r="AH124" i="1" s="1"/>
  <c r="AJ124" i="1" s="1"/>
  <c r="AG123" i="1"/>
  <c r="AH123" i="1" s="1"/>
  <c r="AG122" i="1"/>
  <c r="AH122" i="1" s="1"/>
  <c r="AJ122" i="1" s="1"/>
  <c r="AG121" i="1"/>
  <c r="AH121" i="1" s="1"/>
  <c r="AG120" i="1"/>
  <c r="AH120" i="1" s="1"/>
  <c r="AJ120" i="1" s="1"/>
  <c r="AG119" i="1"/>
  <c r="AH119" i="1" s="1"/>
  <c r="AG118" i="1"/>
  <c r="AH118" i="1" s="1"/>
  <c r="AJ118" i="1" s="1"/>
  <c r="AG117" i="1"/>
  <c r="AH117" i="1" s="1"/>
  <c r="AG116" i="1"/>
  <c r="AH116" i="1" s="1"/>
  <c r="AJ116" i="1" s="1"/>
  <c r="AG115" i="1"/>
  <c r="AH115" i="1" s="1"/>
  <c r="AG114" i="1"/>
  <c r="AH114" i="1" s="1"/>
  <c r="AJ114" i="1" s="1"/>
  <c r="AG113" i="1"/>
  <c r="AH113" i="1" s="1"/>
  <c r="AG112" i="1"/>
  <c r="AH112" i="1" s="1"/>
  <c r="AJ112" i="1" s="1"/>
  <c r="AG111" i="1"/>
  <c r="AH111" i="1" s="1"/>
  <c r="AG110" i="1"/>
  <c r="AH110" i="1" s="1"/>
  <c r="AJ110" i="1" s="1"/>
  <c r="AG109" i="1"/>
  <c r="AH109" i="1" s="1"/>
  <c r="AG108" i="1"/>
  <c r="AH108" i="1" s="1"/>
  <c r="AJ108" i="1" s="1"/>
  <c r="AG107" i="1"/>
  <c r="AH107" i="1" s="1"/>
  <c r="AG106" i="1"/>
  <c r="AG105" i="1"/>
  <c r="AH105" i="1" s="1"/>
  <c r="AG104" i="1"/>
  <c r="AH104" i="1" s="1"/>
  <c r="AJ104" i="1" s="1"/>
  <c r="AG103" i="1"/>
  <c r="AH103" i="1" s="1"/>
  <c r="AG102" i="1"/>
  <c r="AH102" i="1" s="1"/>
  <c r="AJ102" i="1" s="1"/>
  <c r="AG101" i="1"/>
  <c r="AH101" i="1" s="1"/>
  <c r="AG100" i="1"/>
  <c r="AH100" i="1" s="1"/>
  <c r="AJ100" i="1" s="1"/>
  <c r="AG99" i="1"/>
  <c r="AH99" i="1" s="1"/>
  <c r="AG98" i="1"/>
  <c r="AH98" i="1" s="1"/>
  <c r="AJ98" i="1" s="1"/>
  <c r="AG97" i="1"/>
  <c r="AH97" i="1" s="1"/>
  <c r="AG96" i="1"/>
  <c r="AH96" i="1" s="1"/>
  <c r="AJ96" i="1" s="1"/>
  <c r="AG95" i="1"/>
  <c r="AH95" i="1" s="1"/>
  <c r="AG94" i="1"/>
  <c r="AH94" i="1" s="1"/>
  <c r="AJ94" i="1" s="1"/>
  <c r="AG93" i="1"/>
  <c r="AH93" i="1" s="1"/>
  <c r="AG92" i="1"/>
  <c r="AH92" i="1" s="1"/>
  <c r="AJ92" i="1" s="1"/>
  <c r="AG91" i="1"/>
  <c r="AH91" i="1" s="1"/>
  <c r="AG90" i="1"/>
  <c r="AH90" i="1" s="1"/>
  <c r="AJ90" i="1" s="1"/>
  <c r="AG89" i="1"/>
  <c r="AH89" i="1" s="1"/>
  <c r="AG88" i="1"/>
  <c r="AH88" i="1" s="1"/>
  <c r="AJ88" i="1" s="1"/>
  <c r="AG87" i="1"/>
  <c r="AH87" i="1" s="1"/>
  <c r="AG86" i="1"/>
  <c r="AH86" i="1" s="1"/>
  <c r="AJ86" i="1" s="1"/>
  <c r="AG85" i="1"/>
  <c r="AH85" i="1" s="1"/>
  <c r="AG84" i="1"/>
  <c r="AG83" i="1"/>
  <c r="AH83" i="1" s="1"/>
  <c r="AG82" i="1"/>
  <c r="AH82" i="1" s="1"/>
  <c r="AJ82" i="1" s="1"/>
  <c r="AG81" i="1"/>
  <c r="AH81" i="1" s="1"/>
  <c r="AG80" i="1"/>
  <c r="AH80" i="1" s="1"/>
  <c r="AJ80" i="1" s="1"/>
  <c r="AG79" i="1"/>
  <c r="AH79" i="1" s="1"/>
  <c r="AG78" i="1"/>
  <c r="AH78" i="1" s="1"/>
  <c r="AJ78" i="1" s="1"/>
  <c r="AG77" i="1"/>
  <c r="AH77" i="1" s="1"/>
  <c r="AG76" i="1"/>
  <c r="AH76" i="1" s="1"/>
  <c r="AJ76" i="1" s="1"/>
  <c r="AG75" i="1"/>
  <c r="AH75" i="1" s="1"/>
  <c r="AG74" i="1"/>
  <c r="AH74" i="1" s="1"/>
  <c r="AJ74" i="1" s="1"/>
  <c r="AG73" i="1"/>
  <c r="AH73" i="1" s="1"/>
  <c r="AG72" i="1"/>
  <c r="AH72" i="1" s="1"/>
  <c r="AJ72" i="1" s="1"/>
  <c r="AG71" i="1"/>
  <c r="AH71" i="1" s="1"/>
  <c r="AG70" i="1"/>
  <c r="AH70" i="1" s="1"/>
  <c r="AJ70" i="1" s="1"/>
  <c r="AG69" i="1"/>
  <c r="AH69" i="1" s="1"/>
  <c r="AG68" i="1"/>
  <c r="AH68" i="1" s="1"/>
  <c r="AJ68" i="1" s="1"/>
  <c r="AG67" i="1"/>
  <c r="AH67" i="1" s="1"/>
  <c r="AG66" i="1"/>
  <c r="AH66" i="1" s="1"/>
  <c r="AJ66" i="1" s="1"/>
  <c r="AG65" i="1"/>
  <c r="AH65" i="1" s="1"/>
  <c r="AG64" i="1"/>
  <c r="AH64" i="1" s="1"/>
  <c r="AJ64" i="1" s="1"/>
  <c r="AG63" i="1"/>
  <c r="AH63" i="1" s="1"/>
  <c r="AG62" i="1"/>
  <c r="AH62" i="1" s="1"/>
  <c r="AJ62" i="1" s="1"/>
  <c r="AG61" i="1"/>
  <c r="AH61" i="1" s="1"/>
  <c r="AG60" i="1"/>
  <c r="AH60" i="1" s="1"/>
  <c r="AJ60" i="1" s="1"/>
  <c r="AG59" i="1"/>
  <c r="AH59" i="1" s="1"/>
  <c r="AG58" i="1"/>
  <c r="AH58" i="1" s="1"/>
  <c r="AJ58" i="1" s="1"/>
  <c r="AG57" i="1"/>
  <c r="AH57" i="1" s="1"/>
  <c r="AG56" i="1"/>
  <c r="AH56" i="1" s="1"/>
  <c r="AJ56" i="1" s="1"/>
  <c r="AG55" i="1"/>
  <c r="AH55" i="1" s="1"/>
  <c r="AG54" i="1"/>
  <c r="AH54" i="1" s="1"/>
  <c r="AJ54" i="1" s="1"/>
  <c r="AG53" i="1"/>
  <c r="AH53" i="1" s="1"/>
  <c r="AG52" i="1"/>
  <c r="AG51" i="1"/>
  <c r="AH51" i="1" s="1"/>
  <c r="AG50" i="1"/>
  <c r="AH50" i="1" s="1"/>
  <c r="AJ50" i="1" s="1"/>
  <c r="AG49" i="1"/>
  <c r="AH49" i="1" s="1"/>
  <c r="AG48" i="1"/>
  <c r="AH48" i="1" s="1"/>
  <c r="AJ48" i="1" s="1"/>
  <c r="AG47" i="1"/>
  <c r="AH47" i="1" s="1"/>
  <c r="AG46" i="1"/>
  <c r="AH46" i="1" s="1"/>
  <c r="AJ46" i="1" s="1"/>
  <c r="AG45" i="1"/>
  <c r="AH45" i="1" s="1"/>
  <c r="AG44" i="1"/>
  <c r="AH44" i="1" s="1"/>
  <c r="AJ44" i="1" s="1"/>
  <c r="AG43" i="1"/>
  <c r="AH43" i="1" s="1"/>
  <c r="AG42" i="1"/>
  <c r="AH42" i="1" s="1"/>
  <c r="AJ42" i="1" s="1"/>
  <c r="AG41" i="1"/>
  <c r="AH41" i="1" s="1"/>
  <c r="AG40" i="1"/>
  <c r="AH40" i="1" s="1"/>
  <c r="AJ40" i="1" s="1"/>
  <c r="AG39" i="1"/>
  <c r="AH39" i="1" s="1"/>
  <c r="AG38" i="1"/>
  <c r="AH38" i="1" s="1"/>
  <c r="AJ38" i="1" s="1"/>
  <c r="AG37" i="1"/>
  <c r="AH37" i="1" s="1"/>
  <c r="AG36" i="1"/>
  <c r="AH36" i="1" s="1"/>
  <c r="AJ36" i="1" s="1"/>
  <c r="AG35" i="1"/>
  <c r="AH35" i="1" s="1"/>
  <c r="AG34" i="1"/>
  <c r="AH34" i="1" s="1"/>
  <c r="AJ34" i="1" s="1"/>
  <c r="AG33" i="1"/>
  <c r="AH33" i="1" s="1"/>
  <c r="AG32" i="1"/>
  <c r="AH32" i="1" s="1"/>
  <c r="AJ32" i="1" s="1"/>
  <c r="AG31" i="1"/>
  <c r="AH31" i="1" s="1"/>
  <c r="AG30" i="1"/>
  <c r="AH30" i="1" s="1"/>
  <c r="AJ30" i="1" s="1"/>
  <c r="AG29" i="1"/>
  <c r="AH29" i="1" s="1"/>
  <c r="AG28" i="1"/>
  <c r="AH28" i="1" s="1"/>
  <c r="AJ28" i="1" s="1"/>
  <c r="AG27" i="1"/>
  <c r="AH27" i="1" s="1"/>
  <c r="AG26" i="1"/>
  <c r="AH26" i="1" s="1"/>
  <c r="AJ26" i="1" s="1"/>
  <c r="AG25" i="1"/>
  <c r="AH25" i="1" s="1"/>
  <c r="AG24" i="1"/>
  <c r="AH24" i="1" s="1"/>
  <c r="AJ24" i="1" s="1"/>
  <c r="AG23" i="1"/>
  <c r="AH23" i="1" s="1"/>
  <c r="AG22" i="1"/>
  <c r="AH22" i="1" s="1"/>
  <c r="AJ22" i="1" s="1"/>
  <c r="AG21" i="1"/>
  <c r="AH21" i="1" s="1"/>
  <c r="AG20" i="1"/>
  <c r="AH20" i="1" s="1"/>
  <c r="AJ20" i="1" s="1"/>
  <c r="AG19" i="1"/>
  <c r="AH19" i="1" s="1"/>
  <c r="AG18" i="1"/>
  <c r="AH18" i="1" s="1"/>
  <c r="AJ18" i="1" s="1"/>
  <c r="AG17" i="1"/>
  <c r="AH17" i="1" s="1"/>
  <c r="AG16" i="1"/>
  <c r="AH16" i="1" s="1"/>
  <c r="AJ16" i="1" s="1"/>
  <c r="AG15" i="1"/>
  <c r="AH15" i="1" s="1"/>
  <c r="AG14" i="1"/>
  <c r="AH14" i="1" s="1"/>
  <c r="AJ14" i="1" s="1"/>
  <c r="AG13" i="1"/>
  <c r="AH13" i="1" s="1"/>
  <c r="AG12" i="1"/>
  <c r="AH12" i="1" s="1"/>
  <c r="AJ12" i="1" s="1"/>
  <c r="AG11" i="1"/>
  <c r="AH11" i="1" s="1"/>
  <c r="AG10" i="1"/>
  <c r="AH10" i="1" s="1"/>
  <c r="AJ10" i="1" s="1"/>
  <c r="AG9" i="1"/>
  <c r="AH9" i="1" s="1"/>
  <c r="AG8" i="1"/>
  <c r="AH8" i="1" s="1"/>
  <c r="AJ8" i="1" s="1"/>
  <c r="AG7" i="1"/>
  <c r="AH7" i="1" s="1"/>
  <c r="AG6" i="1"/>
  <c r="AH6" i="1" s="1"/>
  <c r="AJ6" i="1" s="1"/>
  <c r="AG5" i="1"/>
  <c r="AH5" i="1" s="1"/>
  <c r="AG4" i="1"/>
  <c r="AH4" i="1" s="1"/>
  <c r="AJ4" i="1" s="1"/>
  <c r="AG3" i="1"/>
  <c r="AH3" i="1" s="1"/>
  <c r="AG2" i="1"/>
  <c r="AH2" i="1" s="1"/>
  <c r="AJ2" i="1" s="1"/>
  <c r="AH3805" i="1"/>
  <c r="AH3804" i="1"/>
  <c r="AH3803" i="1"/>
  <c r="AH3802" i="1"/>
  <c r="AH3801" i="1"/>
  <c r="AH3799" i="1"/>
  <c r="AH3797" i="1"/>
  <c r="AH3796" i="1"/>
  <c r="AH3795" i="1"/>
  <c r="AH3794" i="1"/>
  <c r="AH3793" i="1"/>
  <c r="AH3791" i="1"/>
  <c r="AH3789" i="1"/>
  <c r="AH3788" i="1"/>
  <c r="AH3787" i="1"/>
  <c r="AH3786" i="1"/>
  <c r="AH3785" i="1"/>
  <c r="AH3783" i="1"/>
  <c r="AH3781" i="1"/>
  <c r="AH3780" i="1"/>
  <c r="AH3779" i="1"/>
  <c r="AH3778" i="1"/>
  <c r="AH3777" i="1"/>
  <c r="AH3775" i="1"/>
  <c r="AH3773" i="1"/>
  <c r="AH3772" i="1"/>
  <c r="AH3771" i="1"/>
  <c r="AH3770" i="1"/>
  <c r="AH3769" i="1"/>
  <c r="AH3767" i="1"/>
  <c r="AH3765" i="1"/>
  <c r="AH3764" i="1"/>
  <c r="AH3762" i="1"/>
  <c r="AH3761" i="1"/>
  <c r="AH3759" i="1"/>
  <c r="AH3757" i="1"/>
  <c r="AH3756" i="1"/>
  <c r="AH3755" i="1"/>
  <c r="AH3753" i="1"/>
  <c r="AH3749" i="1"/>
  <c r="AH3748" i="1"/>
  <c r="AH3747" i="1"/>
  <c r="AH3746" i="1"/>
  <c r="AH3745" i="1"/>
  <c r="AH3741" i="1"/>
  <c r="AH3740" i="1"/>
  <c r="AH3739" i="1"/>
  <c r="AH3738" i="1"/>
  <c r="AH3737" i="1"/>
  <c r="AH3733" i="1"/>
  <c r="AH3732" i="1"/>
  <c r="AH3730" i="1"/>
  <c r="AH3729" i="1"/>
  <c r="AH3725" i="1"/>
  <c r="AH3724" i="1"/>
  <c r="AH3723" i="1"/>
  <c r="AH3722" i="1"/>
  <c r="AH3721" i="1"/>
  <c r="AH3719" i="1"/>
  <c r="AH3717" i="1"/>
  <c r="AH3716" i="1"/>
  <c r="AH3715" i="1"/>
  <c r="AH3714" i="1"/>
  <c r="AH3713" i="1"/>
  <c r="AH3709" i="1"/>
  <c r="AH3708" i="1"/>
  <c r="AH3707" i="1"/>
  <c r="AH3706" i="1"/>
  <c r="AH3705" i="1"/>
  <c r="AH3701" i="1"/>
  <c r="AH3700" i="1"/>
  <c r="AH3698" i="1"/>
  <c r="AH3697" i="1"/>
  <c r="AH3693" i="1"/>
  <c r="AH3692" i="1"/>
  <c r="AH3691" i="1"/>
  <c r="AH3689" i="1"/>
  <c r="AH3685" i="1"/>
  <c r="AH3684" i="1"/>
  <c r="AH3683" i="1"/>
  <c r="AH3681" i="1"/>
  <c r="AH3677" i="1"/>
  <c r="AH3676" i="1"/>
  <c r="AH3675" i="1"/>
  <c r="AH3674" i="1"/>
  <c r="AH3673" i="1"/>
  <c r="AH3669" i="1"/>
  <c r="AH3668" i="1"/>
  <c r="AH3667" i="1"/>
  <c r="AH3666" i="1"/>
  <c r="AH3665" i="1"/>
  <c r="AH3661" i="1"/>
  <c r="AH3660" i="1"/>
  <c r="AH3659" i="1"/>
  <c r="AH3658" i="1"/>
  <c r="AH3657" i="1"/>
  <c r="AH3653" i="1"/>
  <c r="AH3652" i="1"/>
  <c r="AH3651" i="1"/>
  <c r="AH3650" i="1"/>
  <c r="AH3649" i="1"/>
  <c r="AH3647" i="1"/>
  <c r="AH3645" i="1"/>
  <c r="AH3644" i="1"/>
  <c r="AH3642" i="1"/>
  <c r="AH3641" i="1"/>
  <c r="AH3637" i="1"/>
  <c r="AH3636" i="1"/>
  <c r="AH3634" i="1"/>
  <c r="AH3633" i="1"/>
  <c r="AH3629" i="1"/>
  <c r="AH3628" i="1"/>
  <c r="AH3627" i="1"/>
  <c r="AH3625" i="1"/>
  <c r="AH3623" i="1"/>
  <c r="AH3621" i="1"/>
  <c r="AH3620" i="1"/>
  <c r="AH3619" i="1"/>
  <c r="AH3618" i="1"/>
  <c r="AH3617" i="1"/>
  <c r="AH3613" i="1"/>
  <c r="AH3612" i="1"/>
  <c r="AH3611" i="1"/>
  <c r="AH3610" i="1"/>
  <c r="AH3609" i="1"/>
  <c r="AH3605" i="1"/>
  <c r="AH3604" i="1"/>
  <c r="AH3602" i="1"/>
  <c r="AH3601" i="1"/>
  <c r="AH3597" i="1"/>
  <c r="AH3596" i="1"/>
  <c r="AH3595" i="1"/>
  <c r="AH3594" i="1"/>
  <c r="AH3593" i="1"/>
  <c r="AH3589" i="1"/>
  <c r="AH3588" i="1"/>
  <c r="AH3587" i="1"/>
  <c r="AH3586" i="1"/>
  <c r="AH3585" i="1"/>
  <c r="AH3581" i="1"/>
  <c r="AH3580" i="1"/>
  <c r="AH3579" i="1"/>
  <c r="AH3578" i="1"/>
  <c r="AH3577" i="1"/>
  <c r="AH3573" i="1"/>
  <c r="AH3572" i="1"/>
  <c r="AH3570" i="1"/>
  <c r="AH3569" i="1"/>
  <c r="AH3565" i="1"/>
  <c r="AH3564" i="1"/>
  <c r="AH3563" i="1"/>
  <c r="AH3561" i="1"/>
  <c r="AH3557" i="1"/>
  <c r="AH3556" i="1"/>
  <c r="AH3555" i="1"/>
  <c r="AH3553" i="1"/>
  <c r="AH3551" i="1"/>
  <c r="AH3549" i="1"/>
  <c r="AH3548" i="1"/>
  <c r="AH3547" i="1"/>
  <c r="AH3546" i="1"/>
  <c r="AH3545" i="1"/>
  <c r="AH3541" i="1"/>
  <c r="AH3540" i="1"/>
  <c r="AH3539" i="1"/>
  <c r="AH3538" i="1"/>
  <c r="AH3537" i="1"/>
  <c r="AH3533" i="1"/>
  <c r="AH3532" i="1"/>
  <c r="AH3531" i="1"/>
  <c r="AH3530" i="1"/>
  <c r="AH3529" i="1"/>
  <c r="AH3525" i="1"/>
  <c r="AH3524" i="1"/>
  <c r="AH3523" i="1"/>
  <c r="AH3522" i="1"/>
  <c r="AH3521" i="1"/>
  <c r="AH3519" i="1"/>
  <c r="AH3517" i="1"/>
  <c r="AH3516" i="1"/>
  <c r="AH3514" i="1"/>
  <c r="AH3513" i="1"/>
  <c r="AH3509" i="1"/>
  <c r="AH3508" i="1"/>
  <c r="AH3506" i="1"/>
  <c r="AH3505" i="1"/>
  <c r="AH3503" i="1"/>
  <c r="AH3501" i="1"/>
  <c r="AH3500" i="1"/>
  <c r="AH3499" i="1"/>
  <c r="AH3497" i="1"/>
  <c r="AH3493" i="1"/>
  <c r="AH3492" i="1"/>
  <c r="AH3491" i="1"/>
  <c r="AH3490" i="1"/>
  <c r="AH3489" i="1"/>
  <c r="AH3485" i="1"/>
  <c r="AH3484" i="1"/>
  <c r="AH3483" i="1"/>
  <c r="AH3482" i="1"/>
  <c r="AH3481" i="1"/>
  <c r="AH3477" i="1"/>
  <c r="AH3476" i="1"/>
  <c r="AH3474" i="1"/>
  <c r="AH3473" i="1"/>
  <c r="AH3469" i="1"/>
  <c r="AH3468" i="1"/>
  <c r="AH3467" i="1"/>
  <c r="AH3466" i="1"/>
  <c r="AH3465" i="1"/>
  <c r="AH3461" i="1"/>
  <c r="AH3460" i="1"/>
  <c r="AH3459" i="1"/>
  <c r="AH3458" i="1"/>
  <c r="AH3457" i="1"/>
  <c r="AH3453" i="1"/>
  <c r="AH3452" i="1"/>
  <c r="AH3451" i="1"/>
  <c r="AH3450" i="1"/>
  <c r="AH3449" i="1"/>
  <c r="AH3445" i="1"/>
  <c r="AH3444" i="1"/>
  <c r="AH3442" i="1"/>
  <c r="AH3441" i="1"/>
  <c r="AH3437" i="1"/>
  <c r="AH3436" i="1"/>
  <c r="AH3435" i="1"/>
  <c r="AH3433" i="1"/>
  <c r="AH3429" i="1"/>
  <c r="AH3428" i="1"/>
  <c r="AH3427" i="1"/>
  <c r="AH3425" i="1"/>
  <c r="AH3421" i="1"/>
  <c r="AH3420" i="1"/>
  <c r="AH3419" i="1"/>
  <c r="AH3418" i="1"/>
  <c r="AH3417" i="1"/>
  <c r="AH3413" i="1"/>
  <c r="AH3412" i="1"/>
  <c r="AH3411" i="1"/>
  <c r="AH3410" i="1"/>
  <c r="AH3409" i="1"/>
  <c r="AH3405" i="1"/>
  <c r="AH3404" i="1"/>
  <c r="AH3403" i="1"/>
  <c r="AH3402" i="1"/>
  <c r="AH3401" i="1"/>
  <c r="AH3397" i="1"/>
  <c r="AH3396" i="1"/>
  <c r="AH3395" i="1"/>
  <c r="AH3394" i="1"/>
  <c r="AH3393" i="1"/>
  <c r="AH3389" i="1"/>
  <c r="AH3388" i="1"/>
  <c r="AH3386" i="1"/>
  <c r="AH3385" i="1"/>
  <c r="AH3381" i="1"/>
  <c r="AH3380" i="1"/>
  <c r="AH3378" i="1"/>
  <c r="AH3377" i="1"/>
  <c r="AH3373" i="1"/>
  <c r="AH3372" i="1"/>
  <c r="AH3371" i="1"/>
  <c r="AH3369" i="1"/>
  <c r="AH3365" i="1"/>
  <c r="AH3364" i="1"/>
  <c r="AH3363" i="1"/>
  <c r="AH3362" i="1"/>
  <c r="AH3361" i="1"/>
  <c r="AH3357" i="1"/>
  <c r="AH3356" i="1"/>
  <c r="AH3355" i="1"/>
  <c r="AH3353" i="1"/>
  <c r="AH3349" i="1"/>
  <c r="AH3348" i="1"/>
  <c r="AH3345" i="1"/>
  <c r="AH3341" i="1"/>
  <c r="AH3340" i="1"/>
  <c r="AH3339" i="1"/>
  <c r="AH3338" i="1"/>
  <c r="AH3337" i="1"/>
  <c r="AH3333" i="1"/>
  <c r="AH3332" i="1"/>
  <c r="AH3331" i="1"/>
  <c r="AH3330" i="1"/>
  <c r="AH3329" i="1"/>
  <c r="AH3325" i="1"/>
  <c r="AH3324" i="1"/>
  <c r="AH3323" i="1"/>
  <c r="AH3322" i="1"/>
  <c r="AH3321" i="1"/>
  <c r="AH3317" i="1"/>
  <c r="AH3316" i="1"/>
  <c r="AH3313" i="1"/>
  <c r="AH3309" i="1"/>
  <c r="AH3308" i="1"/>
  <c r="AH3307" i="1"/>
  <c r="AH3305" i="1"/>
  <c r="AH3301" i="1"/>
  <c r="AH3300" i="1"/>
  <c r="AH3299" i="1"/>
  <c r="AH3297" i="1"/>
  <c r="AH3293" i="1"/>
  <c r="AH3292" i="1"/>
  <c r="AH3291" i="1"/>
  <c r="AH3290" i="1"/>
  <c r="AH3289" i="1"/>
  <c r="AH3285" i="1"/>
  <c r="AH3284" i="1"/>
  <c r="AH3283" i="1"/>
  <c r="AH3282" i="1"/>
  <c r="AH3281" i="1"/>
  <c r="AH3277" i="1"/>
  <c r="AH3276" i="1"/>
  <c r="AH3275" i="1"/>
  <c r="AH3273" i="1"/>
  <c r="AH3271" i="1"/>
  <c r="AH3269" i="1"/>
  <c r="AH3268" i="1"/>
  <c r="AH3267" i="1"/>
  <c r="AH3266" i="1"/>
  <c r="AH3265" i="1"/>
  <c r="AH3261" i="1"/>
  <c r="AH3260" i="1"/>
  <c r="AH3258" i="1"/>
  <c r="AH3257" i="1"/>
  <c r="AH3253" i="1"/>
  <c r="AH3252" i="1"/>
  <c r="AH3250" i="1"/>
  <c r="AH3249" i="1"/>
  <c r="AH3247" i="1"/>
  <c r="AH3245" i="1"/>
  <c r="AH3244" i="1"/>
  <c r="AH3243" i="1"/>
  <c r="AH3241" i="1"/>
  <c r="AH3237" i="1"/>
  <c r="AH3236" i="1"/>
  <c r="AH3235" i="1"/>
  <c r="AH3233" i="1"/>
  <c r="AH3229" i="1"/>
  <c r="AH3228" i="1"/>
  <c r="AH3227" i="1"/>
  <c r="AH3225" i="1"/>
  <c r="AH3221" i="1"/>
  <c r="AH3220" i="1"/>
  <c r="AH3217" i="1"/>
  <c r="AH3213" i="1"/>
  <c r="AH3212" i="1"/>
  <c r="AH3211" i="1"/>
  <c r="AH3209" i="1"/>
  <c r="AH3205" i="1"/>
  <c r="AH3204" i="1"/>
  <c r="AH3203" i="1"/>
  <c r="AH3202" i="1"/>
  <c r="AH3201" i="1"/>
  <c r="AH3197" i="1"/>
  <c r="AH3196" i="1"/>
  <c r="AH3195" i="1"/>
  <c r="AH3194" i="1"/>
  <c r="AH3193" i="1"/>
  <c r="AH3189" i="1"/>
  <c r="AH3188" i="1"/>
  <c r="AH3185" i="1"/>
  <c r="AH3181" i="1"/>
  <c r="AH3180" i="1"/>
  <c r="AH3179" i="1"/>
  <c r="AH3177" i="1"/>
  <c r="AH3173" i="1"/>
  <c r="AH3172" i="1"/>
  <c r="AH3171" i="1"/>
  <c r="AH3169" i="1"/>
  <c r="AH3167" i="1"/>
  <c r="AH3165" i="1"/>
  <c r="AH3164" i="1"/>
  <c r="AH3163" i="1"/>
  <c r="AH3162" i="1"/>
  <c r="AH3161" i="1"/>
  <c r="AH3157" i="1"/>
  <c r="AH3156" i="1"/>
  <c r="AH3155" i="1"/>
  <c r="AH3153" i="1"/>
  <c r="AH3149" i="1"/>
  <c r="AH3148" i="1"/>
  <c r="AH3147" i="1"/>
  <c r="AH3145" i="1"/>
  <c r="AH3141" i="1"/>
  <c r="AH3140" i="1"/>
  <c r="AH3139" i="1"/>
  <c r="AH3138" i="1"/>
  <c r="AH3137" i="1"/>
  <c r="AH3133" i="1"/>
  <c r="AH3132" i="1"/>
  <c r="AH3130" i="1"/>
  <c r="AH3129" i="1"/>
  <c r="AH3125" i="1"/>
  <c r="AH3124" i="1"/>
  <c r="AH3122" i="1"/>
  <c r="AH3121" i="1"/>
  <c r="AH3120" i="1"/>
  <c r="AH3119" i="1"/>
  <c r="AH3117" i="1"/>
  <c r="AH3116" i="1"/>
  <c r="AH3114" i="1"/>
  <c r="AH3113" i="1"/>
  <c r="AH3109" i="1"/>
  <c r="AH3108" i="1"/>
  <c r="AH3105" i="1"/>
  <c r="AH3104" i="1"/>
  <c r="AH3101" i="1"/>
  <c r="AH3100" i="1"/>
  <c r="AH3098" i="1"/>
  <c r="AH3097" i="1"/>
  <c r="AH3093" i="1"/>
  <c r="AH3092" i="1"/>
  <c r="AH3089" i="1"/>
  <c r="AH3085" i="1"/>
  <c r="AH3084" i="1"/>
  <c r="AH3082" i="1"/>
  <c r="AH3081" i="1"/>
  <c r="AH3077" i="1"/>
  <c r="AH3076" i="1"/>
  <c r="AH3074" i="1"/>
  <c r="AH3073" i="1"/>
  <c r="AH3069" i="1"/>
  <c r="AH3068" i="1"/>
  <c r="AH3065" i="1"/>
  <c r="AH3061" i="1"/>
  <c r="AH3060" i="1"/>
  <c r="AH3058" i="1"/>
  <c r="AH3057" i="1"/>
  <c r="AH3053" i="1"/>
  <c r="AH3052" i="1"/>
  <c r="AH3050" i="1"/>
  <c r="AH3049" i="1"/>
  <c r="AH3045" i="1"/>
  <c r="AH3044" i="1"/>
  <c r="AH3041" i="1"/>
  <c r="AH3040" i="1"/>
  <c r="AH3037" i="1"/>
  <c r="AH3036" i="1"/>
  <c r="AH3034" i="1"/>
  <c r="AH3033" i="1"/>
  <c r="AH3029" i="1"/>
  <c r="AH3028" i="1"/>
  <c r="AH3025" i="1"/>
  <c r="AH3023" i="1"/>
  <c r="AH3021" i="1"/>
  <c r="AH3020" i="1"/>
  <c r="AH3018" i="1"/>
  <c r="AH3017" i="1"/>
  <c r="AH3013" i="1"/>
  <c r="AH3012" i="1"/>
  <c r="AH3010" i="1"/>
  <c r="AH3009" i="1"/>
  <c r="AH3005" i="1"/>
  <c r="AH3004" i="1"/>
  <c r="AH3001" i="1"/>
  <c r="AH2997" i="1"/>
  <c r="AH2996" i="1"/>
  <c r="AH2994" i="1"/>
  <c r="AH2993" i="1"/>
  <c r="AH2992" i="1"/>
  <c r="AH2989" i="1"/>
  <c r="AH2988" i="1"/>
  <c r="AH2986" i="1"/>
  <c r="AH2985" i="1"/>
  <c r="AH2981" i="1"/>
  <c r="AH2980" i="1"/>
  <c r="AH2977" i="1"/>
  <c r="AH2973" i="1"/>
  <c r="AH2972" i="1"/>
  <c r="AH2970" i="1"/>
  <c r="AH2969" i="1"/>
  <c r="AH2965" i="1"/>
  <c r="AH2964" i="1"/>
  <c r="AH2961" i="1"/>
  <c r="AH2959" i="1"/>
  <c r="AH2957" i="1"/>
  <c r="AH2956" i="1"/>
  <c r="AH2954" i="1"/>
  <c r="AH2953" i="1"/>
  <c r="AH2949" i="1"/>
  <c r="AH2948" i="1"/>
  <c r="AH2946" i="1"/>
  <c r="AH2945" i="1"/>
  <c r="AH2941" i="1"/>
  <c r="AH2940" i="1"/>
  <c r="AH2937" i="1"/>
  <c r="AH2933" i="1"/>
  <c r="AH2932" i="1"/>
  <c r="AH2930" i="1"/>
  <c r="AH2929" i="1"/>
  <c r="AH2928" i="1"/>
  <c r="AH2925" i="1"/>
  <c r="AH2924" i="1"/>
  <c r="AH2922" i="1"/>
  <c r="AH2921" i="1"/>
  <c r="AH2917" i="1"/>
  <c r="AH2916" i="1"/>
  <c r="AH2913" i="1"/>
  <c r="AH2912" i="1"/>
  <c r="AH2909" i="1"/>
  <c r="AH2908" i="1"/>
  <c r="AH2906" i="1"/>
  <c r="AH2905" i="1"/>
  <c r="AH2901" i="1"/>
  <c r="AH2900" i="1"/>
  <c r="AH2897" i="1"/>
  <c r="AH2893" i="1"/>
  <c r="AH2892" i="1"/>
  <c r="AH2890" i="1"/>
  <c r="AH2889" i="1"/>
  <c r="AH2885" i="1"/>
  <c r="AH2884" i="1"/>
  <c r="AH2882" i="1"/>
  <c r="AH2881" i="1"/>
  <c r="AH2877" i="1"/>
  <c r="AH2876" i="1"/>
  <c r="AH2873" i="1"/>
  <c r="AH2869" i="1"/>
  <c r="AH2868" i="1"/>
  <c r="AH2866" i="1"/>
  <c r="AH2865" i="1"/>
  <c r="AH2861" i="1"/>
  <c r="AH2860" i="1"/>
  <c r="AH2858" i="1"/>
  <c r="AH2857" i="1"/>
  <c r="AH2853" i="1"/>
  <c r="AH2852" i="1"/>
  <c r="AH2849" i="1"/>
  <c r="AH2848" i="1"/>
  <c r="AH2845" i="1"/>
  <c r="AH2844" i="1"/>
  <c r="AH2842" i="1"/>
  <c r="AH2841" i="1"/>
  <c r="AH2837" i="1"/>
  <c r="AH2836" i="1"/>
  <c r="AH2833" i="1"/>
  <c r="AH2829" i="1"/>
  <c r="AH2828" i="1"/>
  <c r="AH2826" i="1"/>
  <c r="AH2825" i="1"/>
  <c r="AH2821" i="1"/>
  <c r="AH2820" i="1"/>
  <c r="AH2818" i="1"/>
  <c r="AH2817" i="1"/>
  <c r="AH2815" i="1"/>
  <c r="AH2813" i="1"/>
  <c r="AH2812" i="1"/>
  <c r="AH2809" i="1"/>
  <c r="AH2805" i="1"/>
  <c r="AH2804" i="1"/>
  <c r="AH2802" i="1"/>
  <c r="AH2801" i="1"/>
  <c r="AH2797" i="1"/>
  <c r="AH2796" i="1"/>
  <c r="AH2794" i="1"/>
  <c r="AH2793" i="1"/>
  <c r="AH2789" i="1"/>
  <c r="AH2788" i="1"/>
  <c r="AH2785" i="1"/>
  <c r="AH2781" i="1"/>
  <c r="AH2780" i="1"/>
  <c r="AH2778" i="1"/>
  <c r="AH2777" i="1"/>
  <c r="AH2775" i="1"/>
  <c r="AH2773" i="1"/>
  <c r="AH2772" i="1"/>
  <c r="AH2769" i="1"/>
  <c r="AH2765" i="1"/>
  <c r="AH2764" i="1"/>
  <c r="AH2762" i="1"/>
  <c r="AH2761" i="1"/>
  <c r="AH2757" i="1"/>
  <c r="AH2756" i="1"/>
  <c r="AH2754" i="1"/>
  <c r="AH2753" i="1"/>
  <c r="AH2751" i="1"/>
  <c r="AH2749" i="1"/>
  <c r="AH2748" i="1"/>
  <c r="AH2745" i="1"/>
  <c r="AH2741" i="1"/>
  <c r="AH2740" i="1"/>
  <c r="AH2738" i="1"/>
  <c r="AH2737" i="1"/>
  <c r="AH2736" i="1"/>
  <c r="AH2733" i="1"/>
  <c r="AH2732" i="1"/>
  <c r="AH2730" i="1"/>
  <c r="AH2729" i="1"/>
  <c r="AH2725" i="1"/>
  <c r="AH2724" i="1"/>
  <c r="AH2721" i="1"/>
  <c r="AH2717" i="1"/>
  <c r="AH2716" i="1"/>
  <c r="AH2714" i="1"/>
  <c r="AH2713" i="1"/>
  <c r="AH2711" i="1"/>
  <c r="AH2709" i="1"/>
  <c r="AH2708" i="1"/>
  <c r="AH2705" i="1"/>
  <c r="AH2701" i="1"/>
  <c r="AH2700" i="1"/>
  <c r="AH2698" i="1"/>
  <c r="AH2697" i="1"/>
  <c r="AH2693" i="1"/>
  <c r="AH2692" i="1"/>
  <c r="AH2690" i="1"/>
  <c r="AH2689" i="1"/>
  <c r="AH2685" i="1"/>
  <c r="AH2684" i="1"/>
  <c r="AH2681" i="1"/>
  <c r="AH2677" i="1"/>
  <c r="AH2676" i="1"/>
  <c r="AH2674" i="1"/>
  <c r="AH2673" i="1"/>
  <c r="AH2671" i="1"/>
  <c r="AH2669" i="1"/>
  <c r="AH2668" i="1"/>
  <c r="AH2666" i="1"/>
  <c r="AH2665" i="1"/>
  <c r="AH2661" i="1"/>
  <c r="AH2660" i="1"/>
  <c r="AH2657" i="1"/>
  <c r="AH2656" i="1"/>
  <c r="AH2653" i="1"/>
  <c r="AH2652" i="1"/>
  <c r="AH2650" i="1"/>
  <c r="AH2649" i="1"/>
  <c r="AH2645" i="1"/>
  <c r="AH2644" i="1"/>
  <c r="AH2641" i="1"/>
  <c r="AH2637" i="1"/>
  <c r="AH2636" i="1"/>
  <c r="AH2634" i="1"/>
  <c r="AH2633" i="1"/>
  <c r="AH2629" i="1"/>
  <c r="AH2628" i="1"/>
  <c r="AH2626" i="1"/>
  <c r="AH2625" i="1"/>
  <c r="AH2621" i="1"/>
  <c r="AH2620" i="1"/>
  <c r="AH2617" i="1"/>
  <c r="AH2613" i="1"/>
  <c r="AH2612" i="1"/>
  <c r="AH2609" i="1"/>
  <c r="AH2607" i="1"/>
  <c r="AH2605" i="1"/>
  <c r="AH2604" i="1"/>
  <c r="AH2602" i="1"/>
  <c r="AH2601" i="1"/>
  <c r="AH2597" i="1"/>
  <c r="AH2596" i="1"/>
  <c r="AH2593" i="1"/>
  <c r="AH2592" i="1"/>
  <c r="AH2589" i="1"/>
  <c r="AH2588" i="1"/>
  <c r="AH2586" i="1"/>
  <c r="AH2585" i="1"/>
  <c r="AH2581" i="1"/>
  <c r="AH2580" i="1"/>
  <c r="AH2577" i="1"/>
  <c r="AH2573" i="1"/>
  <c r="AH2572" i="1"/>
  <c r="AH2570" i="1"/>
  <c r="AH2569" i="1"/>
  <c r="AH2565" i="1"/>
  <c r="AH2564" i="1"/>
  <c r="AH2562" i="1"/>
  <c r="AH2561" i="1"/>
  <c r="AH2557" i="1"/>
  <c r="AH2556" i="1"/>
  <c r="AH2553" i="1"/>
  <c r="AH2550" i="1"/>
  <c r="AH2549" i="1"/>
  <c r="AH2548" i="1"/>
  <c r="AH2545" i="1"/>
  <c r="AH2541" i="1"/>
  <c r="AH2540" i="1"/>
  <c r="AH2538" i="1"/>
  <c r="AH2537" i="1"/>
  <c r="AH2533" i="1"/>
  <c r="AH2532" i="1"/>
  <c r="AH2529" i="1"/>
  <c r="AH2525" i="1"/>
  <c r="AH2524" i="1"/>
  <c r="AH2521" i="1"/>
  <c r="AH2517" i="1"/>
  <c r="AH2516" i="1"/>
  <c r="AH2513" i="1"/>
  <c r="AH2509" i="1"/>
  <c r="AH2508" i="1"/>
  <c r="AH2506" i="1"/>
  <c r="AH2505" i="1"/>
  <c r="AH2501" i="1"/>
  <c r="AH2500" i="1"/>
  <c r="AH2498" i="1"/>
  <c r="AH2497" i="1"/>
  <c r="AH2493" i="1"/>
  <c r="AH2492" i="1"/>
  <c r="AH2489" i="1"/>
  <c r="AH2485" i="1"/>
  <c r="AH2484" i="1"/>
  <c r="AH2481" i="1"/>
  <c r="AH2477" i="1"/>
  <c r="AH2476" i="1"/>
  <c r="AH2474" i="1"/>
  <c r="AH2473" i="1"/>
  <c r="AH2469" i="1"/>
  <c r="AH2468" i="1"/>
  <c r="AH2465" i="1"/>
  <c r="AH2461" i="1"/>
  <c r="AH2460" i="1"/>
  <c r="AH2457" i="1"/>
  <c r="AH2453" i="1"/>
  <c r="AH2452" i="1"/>
  <c r="AH2449" i="1"/>
  <c r="AH2445" i="1"/>
  <c r="AH2444" i="1"/>
  <c r="AH2441" i="1"/>
  <c r="AH2437" i="1"/>
  <c r="AH2436" i="1"/>
  <c r="AH2433" i="1"/>
  <c r="AH2431" i="1"/>
  <c r="AH2429" i="1"/>
  <c r="AH2428" i="1"/>
  <c r="AH2425" i="1"/>
  <c r="AH2421" i="1"/>
  <c r="AH2420" i="1"/>
  <c r="AH2417" i="1"/>
  <c r="AH2416" i="1"/>
  <c r="AH2413" i="1"/>
  <c r="AH2412" i="1"/>
  <c r="AH2410" i="1"/>
  <c r="AH2409" i="1"/>
  <c r="AH2405" i="1"/>
  <c r="AH2404" i="1"/>
  <c r="AH2401" i="1"/>
  <c r="AH2397" i="1"/>
  <c r="AH2396" i="1"/>
  <c r="AH2393" i="1"/>
  <c r="AH2389" i="1"/>
  <c r="AH2388" i="1"/>
  <c r="AH2385" i="1"/>
  <c r="AH2381" i="1"/>
  <c r="AH2380" i="1"/>
  <c r="AH2378" i="1"/>
  <c r="AH2377" i="1"/>
  <c r="AH2373" i="1"/>
  <c r="AH2372" i="1"/>
  <c r="AH2369" i="1"/>
  <c r="AH2365" i="1"/>
  <c r="AH2364" i="1"/>
  <c r="AH2361" i="1"/>
  <c r="AH2357" i="1"/>
  <c r="AH2356" i="1"/>
  <c r="AH2353" i="1"/>
  <c r="AH2351" i="1"/>
  <c r="AH2349" i="1"/>
  <c r="AH2348" i="1"/>
  <c r="AH2345" i="1"/>
  <c r="AH2341" i="1"/>
  <c r="AH2340" i="1"/>
  <c r="AH2337" i="1"/>
  <c r="AH2332" i="1"/>
  <c r="AH2330" i="1"/>
  <c r="AH2329" i="1"/>
  <c r="AH2325" i="1"/>
  <c r="AH2324" i="1"/>
  <c r="AH2321" i="1"/>
  <c r="AH2317" i="1"/>
  <c r="AH2316" i="1"/>
  <c r="AH2313" i="1"/>
  <c r="AH2309" i="1"/>
  <c r="AH2308" i="1"/>
  <c r="AH2305" i="1"/>
  <c r="AH2301" i="1"/>
  <c r="AH2300" i="1"/>
  <c r="AH2297" i="1"/>
  <c r="AH2292" i="1"/>
  <c r="AH2289" i="1"/>
  <c r="AH2288" i="1"/>
  <c r="AH2285" i="1"/>
  <c r="AH2284" i="1"/>
  <c r="AH2282" i="1"/>
  <c r="AH2281" i="1"/>
  <c r="AH2276" i="1"/>
  <c r="AH2273" i="1"/>
  <c r="AH2268" i="1"/>
  <c r="AH2265" i="1"/>
  <c r="AH2261" i="1"/>
  <c r="AH2260" i="1"/>
  <c r="AH2257" i="1"/>
  <c r="AH2254" i="1"/>
  <c r="AH2253" i="1"/>
  <c r="AH2252" i="1"/>
  <c r="AH2250" i="1"/>
  <c r="AH2249" i="1"/>
  <c r="AH2245" i="1"/>
  <c r="AH2244" i="1"/>
  <c r="AH2241" i="1"/>
  <c r="AH2237" i="1"/>
  <c r="AH2236" i="1"/>
  <c r="AH2233" i="1"/>
  <c r="AH2229" i="1"/>
  <c r="AH2228" i="1"/>
  <c r="AH2225" i="1"/>
  <c r="AH2221" i="1"/>
  <c r="AH2220" i="1"/>
  <c r="AH2219" i="1"/>
  <c r="AH2217" i="1"/>
  <c r="AH2212" i="1"/>
  <c r="AH2209" i="1"/>
  <c r="AH2208" i="1"/>
  <c r="AH2205" i="1"/>
  <c r="AH2204" i="1"/>
  <c r="AH2201" i="1"/>
  <c r="AH2197" i="1"/>
  <c r="AH2196" i="1"/>
  <c r="AH2194" i="1"/>
  <c r="AH2193" i="1"/>
  <c r="AH2189" i="1"/>
  <c r="AH2188" i="1"/>
  <c r="AH2185" i="1"/>
  <c r="AH2181" i="1"/>
  <c r="AH2180" i="1"/>
  <c r="AH2178" i="1"/>
  <c r="AH2177" i="1"/>
  <c r="AH2173" i="1"/>
  <c r="AH2172" i="1"/>
  <c r="AH2169" i="1"/>
  <c r="AH2165" i="1"/>
  <c r="AH2164" i="1"/>
  <c r="AH2162" i="1"/>
  <c r="AH2161" i="1"/>
  <c r="AH2157" i="1"/>
  <c r="AH2156" i="1"/>
  <c r="AH2153" i="1"/>
  <c r="AH2152" i="1"/>
  <c r="AH2148" i="1"/>
  <c r="AH2145" i="1"/>
  <c r="AH2144" i="1"/>
  <c r="AH2141" i="1"/>
  <c r="AH2140" i="1"/>
  <c r="AH2139" i="1"/>
  <c r="AH2137" i="1"/>
  <c r="AH2132" i="1"/>
  <c r="AH2131" i="1"/>
  <c r="AH2129" i="1"/>
  <c r="AH2125" i="1"/>
  <c r="AH2124" i="1"/>
  <c r="AH2123" i="1"/>
  <c r="AH2121" i="1"/>
  <c r="AH2116" i="1"/>
  <c r="AH2115" i="1"/>
  <c r="AH2114" i="1"/>
  <c r="AH2113" i="1"/>
  <c r="AH2108" i="1"/>
  <c r="AH2105" i="1"/>
  <c r="AH2104" i="1"/>
  <c r="AH2101" i="1"/>
  <c r="AH2100" i="1"/>
  <c r="AH2097" i="1"/>
  <c r="AH2093" i="1"/>
  <c r="AH2092" i="1"/>
  <c r="AH2091" i="1"/>
  <c r="AH2089" i="1"/>
  <c r="AH2084" i="1"/>
  <c r="AH2083" i="1"/>
  <c r="AH2081" i="1"/>
  <c r="AH2077" i="1"/>
  <c r="AH2076" i="1"/>
  <c r="AH2074" i="1"/>
  <c r="AH2073" i="1"/>
  <c r="AH2068" i="1"/>
  <c r="AH2066" i="1"/>
  <c r="AH2065" i="1"/>
  <c r="AH2061" i="1"/>
  <c r="AH2060" i="1"/>
  <c r="AH2058" i="1"/>
  <c r="AH2057" i="1"/>
  <c r="AH2052" i="1"/>
  <c r="AH2051" i="1"/>
  <c r="AH2049" i="1"/>
  <c r="AH2045" i="1"/>
  <c r="AH2044" i="1"/>
  <c r="AH2041" i="1"/>
  <c r="AH2037" i="1"/>
  <c r="AH2036" i="1"/>
  <c r="AH2033" i="1"/>
  <c r="AH2029" i="1"/>
  <c r="AH2028" i="1"/>
  <c r="AH2027" i="1"/>
  <c r="AH2025" i="1"/>
  <c r="AH2024" i="1"/>
  <c r="AH2021" i="1"/>
  <c r="AH2020" i="1"/>
  <c r="AH2019" i="1"/>
  <c r="AH2017" i="1"/>
  <c r="AH2013" i="1"/>
  <c r="AH2012" i="1"/>
  <c r="AH2009" i="1"/>
  <c r="AH2005" i="1"/>
  <c r="AH2004" i="1"/>
  <c r="AH2001" i="1"/>
  <c r="AH2000" i="1"/>
  <c r="AH1997" i="1"/>
  <c r="AH1996" i="1"/>
  <c r="AH1993" i="1"/>
  <c r="AH1989" i="1"/>
  <c r="AH1988" i="1"/>
  <c r="AH1985" i="1"/>
  <c r="AH1981" i="1"/>
  <c r="AH1980" i="1"/>
  <c r="AH1978" i="1"/>
  <c r="AH1977" i="1"/>
  <c r="AH1976" i="1"/>
  <c r="AH1973" i="1"/>
  <c r="AH1972" i="1"/>
  <c r="AH1969" i="1"/>
  <c r="AH1965" i="1"/>
  <c r="AH1964" i="1"/>
  <c r="AH1963" i="1"/>
  <c r="AH1961" i="1"/>
  <c r="AH1957" i="1"/>
  <c r="AH1956" i="1"/>
  <c r="AH1954" i="1"/>
  <c r="AH1953" i="1"/>
  <c r="AH1949" i="1"/>
  <c r="AH1948" i="1"/>
  <c r="AH1945" i="1"/>
  <c r="AH1941" i="1"/>
  <c r="AH1940" i="1"/>
  <c r="AH1939" i="1"/>
  <c r="AH1937" i="1"/>
  <c r="AH1933" i="1"/>
  <c r="AH1932" i="1"/>
  <c r="AH1929" i="1"/>
  <c r="AH1925" i="1"/>
  <c r="AH1924" i="1"/>
  <c r="AH1921" i="1"/>
  <c r="AH1917" i="1"/>
  <c r="AH1916" i="1"/>
  <c r="AH1915" i="1"/>
  <c r="AH1913" i="1"/>
  <c r="AH1908" i="1"/>
  <c r="AH1905" i="1"/>
  <c r="AH1900" i="1"/>
  <c r="AH1899" i="1"/>
  <c r="AH1897" i="1"/>
  <c r="AH1893" i="1"/>
  <c r="AH1892" i="1"/>
  <c r="AH1889" i="1"/>
  <c r="AH1885" i="1"/>
  <c r="AH1884" i="1"/>
  <c r="AH1883" i="1"/>
  <c r="AH1881" i="1"/>
  <c r="AH1877" i="1"/>
  <c r="AH1876" i="1"/>
  <c r="AH1874" i="1"/>
  <c r="AH1873" i="1"/>
  <c r="AH1868" i="1"/>
  <c r="AH1867" i="1"/>
  <c r="AH1866" i="1"/>
  <c r="AH1865" i="1"/>
  <c r="AH1860" i="1"/>
  <c r="AH1857" i="1"/>
  <c r="AH1852" i="1"/>
  <c r="AH1851" i="1"/>
  <c r="AH1849" i="1"/>
  <c r="AH1845" i="1"/>
  <c r="AH1844" i="1"/>
  <c r="AH1843" i="1"/>
  <c r="AH1841" i="1"/>
  <c r="AH1840" i="1"/>
  <c r="AH1837" i="1"/>
  <c r="AH1836" i="1"/>
  <c r="AH1835" i="1"/>
  <c r="AH1833" i="1"/>
  <c r="AH1828" i="1"/>
  <c r="AH1827" i="1"/>
  <c r="AH1826" i="1"/>
  <c r="AH1825" i="1"/>
  <c r="AH1821" i="1"/>
  <c r="AH1820" i="1"/>
  <c r="AH1819" i="1"/>
  <c r="AH1817" i="1"/>
  <c r="AH1813" i="1"/>
  <c r="AH1812" i="1"/>
  <c r="AH1809" i="1"/>
  <c r="AH1805" i="1"/>
  <c r="AH1804" i="1"/>
  <c r="AH1802" i="1"/>
  <c r="AH1801" i="1"/>
  <c r="AH1797" i="1"/>
  <c r="AH1796" i="1"/>
  <c r="AH1793" i="1"/>
  <c r="AH1789" i="1"/>
  <c r="AH1788" i="1"/>
  <c r="AH1787" i="1"/>
  <c r="AH1785" i="1"/>
  <c r="AH1780" i="1"/>
  <c r="AH1778" i="1"/>
  <c r="AH1777" i="1"/>
  <c r="AH1776" i="1"/>
  <c r="AH1773" i="1"/>
  <c r="AH1772" i="1"/>
  <c r="AH1771" i="1"/>
  <c r="AH1769" i="1"/>
  <c r="AH1765" i="1"/>
  <c r="AH1764" i="1"/>
  <c r="AH1761" i="1"/>
  <c r="AH1757" i="1"/>
  <c r="AH1756" i="1"/>
  <c r="AH1755" i="1"/>
  <c r="AH1753" i="1"/>
  <c r="AH1748" i="1"/>
  <c r="AH1747" i="1"/>
  <c r="AH1746" i="1"/>
  <c r="AH1745" i="1"/>
  <c r="AH1741" i="1"/>
  <c r="AH1740" i="1"/>
  <c r="AH1739" i="1"/>
  <c r="AH1737" i="1"/>
  <c r="AH1733" i="1"/>
  <c r="AH1732" i="1"/>
  <c r="AH1729" i="1"/>
  <c r="AH1728" i="1"/>
  <c r="AH1725" i="1"/>
  <c r="AH1724" i="1"/>
  <c r="AH1723" i="1"/>
  <c r="AH1721" i="1"/>
  <c r="AH1717" i="1"/>
  <c r="AH1716" i="1"/>
  <c r="AH1713" i="1"/>
  <c r="AH1709" i="1"/>
  <c r="AH1708" i="1"/>
  <c r="AH1707" i="1"/>
  <c r="AH1706" i="1"/>
  <c r="AH1705" i="1"/>
  <c r="AH1701" i="1"/>
  <c r="AH1700" i="1"/>
  <c r="AH1699" i="1"/>
  <c r="AH1697" i="1"/>
  <c r="AH1696" i="1"/>
  <c r="AH1693" i="1"/>
  <c r="AH1692" i="1"/>
  <c r="AH1691" i="1"/>
  <c r="AH1689" i="1"/>
  <c r="AH1684" i="1"/>
  <c r="AH1683" i="1"/>
  <c r="AH1681" i="1"/>
  <c r="AH1677" i="1"/>
  <c r="AH1676" i="1"/>
  <c r="AH1673" i="1"/>
  <c r="AH1669" i="1"/>
  <c r="AH1668" i="1"/>
  <c r="AH1666" i="1"/>
  <c r="AH1665" i="1"/>
  <c r="AH1661" i="1"/>
  <c r="AH1660" i="1"/>
  <c r="AH1657" i="1"/>
  <c r="AH1653" i="1"/>
  <c r="AH1652" i="1"/>
  <c r="AH1650" i="1"/>
  <c r="AH1649" i="1"/>
  <c r="AH1645" i="1"/>
  <c r="AH1644" i="1"/>
  <c r="AH1641" i="1"/>
  <c r="AH1638" i="1"/>
  <c r="AH1636" i="1"/>
  <c r="AH1633" i="1"/>
  <c r="AH1629" i="1"/>
  <c r="AH1628" i="1"/>
  <c r="AH1626" i="1"/>
  <c r="AH1625" i="1"/>
  <c r="AH1620" i="1"/>
  <c r="AH1619" i="1"/>
  <c r="AH1618" i="1"/>
  <c r="AH1617" i="1"/>
  <c r="AH1612" i="1"/>
  <c r="AH1611" i="1"/>
  <c r="AH1610" i="1"/>
  <c r="AH1609" i="1"/>
  <c r="AH1605" i="1"/>
  <c r="AH1604" i="1"/>
  <c r="AH1601" i="1"/>
  <c r="AH1596" i="1"/>
  <c r="AH1595" i="1"/>
  <c r="AH1593" i="1"/>
  <c r="AH1589" i="1"/>
  <c r="AH1588" i="1"/>
  <c r="AH1587" i="1"/>
  <c r="AH1585" i="1"/>
  <c r="AH1580" i="1"/>
  <c r="AH1579" i="1"/>
  <c r="AH1577" i="1"/>
  <c r="AH1573" i="1"/>
  <c r="AH1572" i="1"/>
  <c r="AH1571" i="1"/>
  <c r="AH1570" i="1"/>
  <c r="AH1569" i="1"/>
  <c r="AH1565" i="1"/>
  <c r="AH1564" i="1"/>
  <c r="AH1561" i="1"/>
  <c r="AH1560" i="1"/>
  <c r="AH1557" i="1"/>
  <c r="AH1556" i="1"/>
  <c r="AH1553" i="1"/>
  <c r="AH1549" i="1"/>
  <c r="AH1548" i="1"/>
  <c r="AH1545" i="1"/>
  <c r="AH1541" i="1"/>
  <c r="AH1540" i="1"/>
  <c r="AH1538" i="1"/>
  <c r="AH1537" i="1"/>
  <c r="AH1536" i="1"/>
  <c r="AH1533" i="1"/>
  <c r="AH1532" i="1"/>
  <c r="AH1531" i="1"/>
  <c r="AH1529" i="1"/>
  <c r="AH1525" i="1"/>
  <c r="AH1524" i="1"/>
  <c r="AH1521" i="1"/>
  <c r="AH1517" i="1"/>
  <c r="AH1516" i="1"/>
  <c r="AH1513" i="1"/>
  <c r="AH1509" i="1"/>
  <c r="AH1508" i="1"/>
  <c r="AH1506" i="1"/>
  <c r="AH1505" i="1"/>
  <c r="AH1501" i="1"/>
  <c r="AH1500" i="1"/>
  <c r="AH1497" i="1"/>
  <c r="AH1493" i="1"/>
  <c r="AH1492" i="1"/>
  <c r="AH1491" i="1"/>
  <c r="AH1490" i="1"/>
  <c r="AH1489" i="1"/>
  <c r="AH1485" i="1"/>
  <c r="AH1484" i="1"/>
  <c r="AH1483" i="1"/>
  <c r="AH1481" i="1"/>
  <c r="AH1480" i="1"/>
  <c r="AH1477" i="1"/>
  <c r="AH1476" i="1"/>
  <c r="AH1473" i="1"/>
  <c r="AH1468" i="1"/>
  <c r="AH1465" i="1"/>
  <c r="AH1461" i="1"/>
  <c r="AH1460" i="1"/>
  <c r="AH1459" i="1"/>
  <c r="AH1457" i="1"/>
  <c r="AH1453" i="1"/>
  <c r="AH1452" i="1"/>
  <c r="AH1449" i="1"/>
  <c r="AH1445" i="1"/>
  <c r="AH1444" i="1"/>
  <c r="AH1443" i="1"/>
  <c r="AH1441" i="1"/>
  <c r="AH1437" i="1"/>
  <c r="AH1436" i="1"/>
  <c r="AH1433" i="1"/>
  <c r="AH1432" i="1"/>
  <c r="AH1429" i="1"/>
  <c r="AH1428" i="1"/>
  <c r="AH1425" i="1"/>
  <c r="AH1421" i="1"/>
  <c r="AH1420" i="1"/>
  <c r="AH1417" i="1"/>
  <c r="AH1413" i="1"/>
  <c r="AH1412" i="1"/>
  <c r="AH1411" i="1"/>
  <c r="AH1409" i="1"/>
  <c r="AH1404" i="1"/>
  <c r="AH1403" i="1"/>
  <c r="AH1401" i="1"/>
  <c r="AH1400" i="1"/>
  <c r="AH1397" i="1"/>
  <c r="AH1396" i="1"/>
  <c r="AH1393" i="1"/>
  <c r="AH1388" i="1"/>
  <c r="AH1387" i="1"/>
  <c r="AH1386" i="1"/>
  <c r="AH1385" i="1"/>
  <c r="AH1381" i="1"/>
  <c r="AH1380" i="1"/>
  <c r="AH1377" i="1"/>
  <c r="AH1373" i="1"/>
  <c r="AH1372" i="1"/>
  <c r="AH1369" i="1"/>
  <c r="AH1365" i="1"/>
  <c r="AH1364" i="1"/>
  <c r="AH1361" i="1"/>
  <c r="AH1357" i="1"/>
  <c r="AH1356" i="1"/>
  <c r="AH1354" i="1"/>
  <c r="AH1353" i="1"/>
  <c r="AH1349" i="1"/>
  <c r="AH1348" i="1"/>
  <c r="AH1345" i="1"/>
  <c r="AH1342" i="1"/>
  <c r="AH1340" i="1"/>
  <c r="AH1337" i="1"/>
  <c r="AH1332" i="1"/>
  <c r="AH1331" i="1"/>
  <c r="AH1329" i="1"/>
  <c r="AH1324" i="1"/>
  <c r="AH1322" i="1"/>
  <c r="AH1321" i="1"/>
  <c r="AH1320" i="1"/>
  <c r="AH1316" i="1"/>
  <c r="AH1313" i="1"/>
  <c r="AH1308" i="1"/>
  <c r="AH1305" i="1"/>
  <c r="AH1301" i="1"/>
  <c r="AH1300" i="1"/>
  <c r="AH1297" i="1"/>
  <c r="AH1292" i="1"/>
  <c r="AH1291" i="1"/>
  <c r="AH1289" i="1"/>
  <c r="AH1285" i="1"/>
  <c r="AH1284" i="1"/>
  <c r="AH1281" i="1"/>
  <c r="AH1276" i="1"/>
  <c r="AH1275" i="1"/>
  <c r="AH1273" i="1"/>
  <c r="AH1269" i="1"/>
  <c r="AH1268" i="1"/>
  <c r="AH1266" i="1"/>
  <c r="AH1265" i="1"/>
  <c r="AH1260" i="1"/>
  <c r="AH1259" i="1"/>
  <c r="AH1257" i="1"/>
  <c r="AH1252" i="1"/>
  <c r="AH1249" i="1"/>
  <c r="AH1244" i="1"/>
  <c r="AH1242" i="1"/>
  <c r="AH1241" i="1"/>
  <c r="AH1236" i="1"/>
  <c r="AH1233" i="1"/>
  <c r="AH1232" i="1"/>
  <c r="AH1228" i="1"/>
  <c r="AH1220" i="1"/>
  <c r="AH1218" i="1"/>
  <c r="AH1217" i="1"/>
  <c r="AH1212" i="1"/>
  <c r="AH1211" i="1"/>
  <c r="AH1209" i="1"/>
  <c r="AH1205" i="1"/>
  <c r="AH1204" i="1"/>
  <c r="AH1201" i="1"/>
  <c r="AH1197" i="1"/>
  <c r="AH1196" i="1"/>
  <c r="AH1195" i="1"/>
  <c r="AH1193" i="1"/>
  <c r="AH1188" i="1"/>
  <c r="AH1187" i="1"/>
  <c r="AH1180" i="1"/>
  <c r="AH1177" i="1"/>
  <c r="AH1172" i="1"/>
  <c r="AH1169" i="1"/>
  <c r="AH1165" i="1"/>
  <c r="AH1164" i="1"/>
  <c r="AH1163" i="1"/>
  <c r="AH1161" i="1"/>
  <c r="AH1157" i="1"/>
  <c r="AH1156" i="1"/>
  <c r="AH1153" i="1"/>
  <c r="AH1148" i="1"/>
  <c r="AH1147" i="1"/>
  <c r="AH1146" i="1"/>
  <c r="AH1141" i="1"/>
  <c r="AH1140" i="1"/>
  <c r="AH1138" i="1"/>
  <c r="AH1132" i="1"/>
  <c r="AH1129" i="1"/>
  <c r="AH1125" i="1"/>
  <c r="AH1124" i="1"/>
  <c r="AH1123" i="1"/>
  <c r="AH1121" i="1"/>
  <c r="AH1117" i="1"/>
  <c r="AH1116" i="1"/>
  <c r="AH1113" i="1"/>
  <c r="AH1108" i="1"/>
  <c r="AH1107" i="1"/>
  <c r="AH1100" i="1"/>
  <c r="AH1097" i="1"/>
  <c r="AH1092" i="1"/>
  <c r="AH1090" i="1"/>
  <c r="AH1084" i="1"/>
  <c r="AH1076" i="1"/>
  <c r="AH1075" i="1"/>
  <c r="AH1073" i="1"/>
  <c r="AH1069" i="1"/>
  <c r="AH1068" i="1"/>
  <c r="AH1060" i="1"/>
  <c r="AH1052" i="1"/>
  <c r="AH1048" i="1"/>
  <c r="AH1045" i="1"/>
  <c r="AH1044" i="1"/>
  <c r="AH1037" i="1"/>
  <c r="AH1036" i="1"/>
  <c r="AH1035" i="1"/>
  <c r="AH1033" i="1"/>
  <c r="AH1028" i="1"/>
  <c r="AH1025" i="1"/>
  <c r="AH1020" i="1"/>
  <c r="AH1013" i="1"/>
  <c r="AH1012" i="1"/>
  <c r="AH1011" i="1"/>
  <c r="AH1010" i="1"/>
  <c r="AH1004" i="1"/>
  <c r="AH996" i="1"/>
  <c r="AH993" i="1"/>
  <c r="AH989" i="1"/>
  <c r="AH988" i="1"/>
  <c r="AH987" i="1"/>
  <c r="AH986" i="1"/>
  <c r="AH980" i="1"/>
  <c r="AH979" i="1"/>
  <c r="AH977" i="1"/>
  <c r="AH969" i="1"/>
  <c r="AH964" i="1"/>
  <c r="AH957" i="1"/>
  <c r="AH956" i="1"/>
  <c r="AH947" i="1"/>
  <c r="AH945" i="1"/>
  <c r="AH941" i="1"/>
  <c r="AH940" i="1"/>
  <c r="AH937" i="1"/>
  <c r="AH933" i="1"/>
  <c r="AH932" i="1"/>
  <c r="AH931" i="1"/>
  <c r="AH929" i="1"/>
  <c r="AH924" i="1"/>
  <c r="AH923" i="1"/>
  <c r="AH917" i="1"/>
  <c r="AH916" i="1"/>
  <c r="AH901" i="1"/>
  <c r="AH900" i="1"/>
  <c r="AH898" i="1"/>
  <c r="AH897" i="1"/>
  <c r="AH892" i="1"/>
  <c r="AH884" i="1"/>
  <c r="AH868" i="1"/>
  <c r="AH867" i="1"/>
  <c r="AH860" i="1"/>
  <c r="AH845" i="1"/>
  <c r="AH844" i="1"/>
  <c r="AH843" i="1"/>
  <c r="AH842" i="1"/>
  <c r="AH835" i="1"/>
  <c r="AH833" i="1"/>
  <c r="AH832" i="1"/>
  <c r="AH828" i="1"/>
  <c r="AH825" i="1"/>
  <c r="AH820" i="1"/>
  <c r="AH812" i="1"/>
  <c r="AH808" i="1"/>
  <c r="AH804" i="1"/>
  <c r="AH796" i="1"/>
  <c r="AH794" i="1"/>
  <c r="AH793" i="1"/>
  <c r="AH781" i="1"/>
  <c r="AH780" i="1"/>
  <c r="AH772" i="1"/>
  <c r="AH764" i="1"/>
  <c r="AH761" i="1"/>
  <c r="AH756" i="1"/>
  <c r="AH753" i="1"/>
  <c r="AH748" i="1"/>
  <c r="AH740" i="1"/>
  <c r="AH733" i="1"/>
  <c r="AH729" i="1"/>
  <c r="AH724" i="1"/>
  <c r="AH721" i="1"/>
  <c r="AH716" i="1"/>
  <c r="AH700" i="1"/>
  <c r="AH692" i="1"/>
  <c r="AH691" i="1"/>
  <c r="AH689" i="1"/>
  <c r="AH681" i="1"/>
  <c r="AH676" i="1"/>
  <c r="AH668" i="1"/>
  <c r="AH665" i="1"/>
  <c r="AH657" i="1"/>
  <c r="AH644" i="1"/>
  <c r="AH636" i="1"/>
  <c r="AH635" i="1"/>
  <c r="AH628" i="1"/>
  <c r="AH612" i="1"/>
  <c r="AH596" i="1"/>
  <c r="AH588" i="1"/>
  <c r="AH580" i="1"/>
  <c r="AH564" i="1"/>
  <c r="AH556" i="1"/>
  <c r="AH548" i="1"/>
  <c r="AH546" i="1"/>
  <c r="AH532" i="1"/>
  <c r="AH524" i="1"/>
  <c r="AH522" i="1"/>
  <c r="AH516" i="1"/>
  <c r="AH508" i="1"/>
  <c r="AH484" i="1"/>
  <c r="AH476" i="1"/>
  <c r="AH468" i="1"/>
  <c r="AH445" i="1"/>
  <c r="AH436" i="1"/>
  <c r="AH435" i="1"/>
  <c r="AH433" i="1"/>
  <c r="AH420" i="1"/>
  <c r="AH412" i="1"/>
  <c r="AH388" i="1"/>
  <c r="AH380" i="1"/>
  <c r="AH364" i="1"/>
  <c r="AH362" i="1"/>
  <c r="AH340" i="1"/>
  <c r="AH316" i="1"/>
  <c r="AH314" i="1"/>
  <c r="AH300" i="1"/>
  <c r="AH299" i="1"/>
  <c r="AH297" i="1"/>
  <c r="AH284" i="1"/>
  <c r="AH268" i="1"/>
  <c r="AH260" i="1"/>
  <c r="AH244" i="1"/>
  <c r="AH228" i="1"/>
  <c r="AH204" i="1"/>
  <c r="AH188" i="1"/>
  <c r="AH156" i="1"/>
  <c r="AH148" i="1"/>
  <c r="AH140" i="1"/>
  <c r="AJ140" i="1" s="1"/>
  <c r="AH106" i="1"/>
  <c r="AJ106" i="1" s="1"/>
  <c r="AH84" i="1"/>
  <c r="AJ84" i="1" s="1"/>
  <c r="AH52" i="1"/>
  <c r="AJ52" i="1" s="1"/>
  <c r="I74" i="3" l="1"/>
  <c r="H82" i="3"/>
  <c r="I71" i="3"/>
  <c r="I73" i="3"/>
  <c r="I75" i="3"/>
  <c r="I77" i="3"/>
  <c r="I79" i="3"/>
  <c r="I76" i="3"/>
  <c r="I78" i="3"/>
  <c r="I80" i="3"/>
  <c r="I72" i="3"/>
  <c r="K51" i="3"/>
  <c r="H51" i="3"/>
  <c r="D76" i="3"/>
  <c r="L76" i="3" s="1"/>
  <c r="D77" i="3"/>
  <c r="L77" i="3" s="1"/>
  <c r="D78" i="3"/>
  <c r="L78" i="3" s="1"/>
  <c r="C71" i="3"/>
  <c r="C82" i="3" s="1"/>
  <c r="C51" i="3"/>
  <c r="D79" i="3"/>
  <c r="L79" i="3" s="1"/>
  <c r="D72" i="3"/>
  <c r="L72" i="3" s="1"/>
  <c r="D80" i="3"/>
  <c r="L80" i="3" s="1"/>
  <c r="D73" i="3"/>
  <c r="L73" i="3" s="1"/>
  <c r="D71" i="3"/>
  <c r="L71" i="3" s="1"/>
  <c r="D51" i="3"/>
  <c r="D75" i="3"/>
  <c r="L75" i="3" s="1"/>
  <c r="D74" i="3"/>
  <c r="L74" i="3" s="1"/>
  <c r="K66" i="3"/>
  <c r="H66" i="3"/>
  <c r="J64" i="3"/>
  <c r="L64" i="3" s="1"/>
  <c r="M64" i="3" s="1"/>
  <c r="D66" i="3"/>
  <c r="J63" i="3"/>
  <c r="L63" i="3" s="1"/>
  <c r="M63" i="3" s="1"/>
  <c r="K80" i="3"/>
  <c r="K74" i="3"/>
  <c r="K75" i="3"/>
  <c r="K72" i="3"/>
  <c r="K76" i="3"/>
  <c r="K77" i="3"/>
  <c r="C66" i="3"/>
  <c r="K73" i="3"/>
  <c r="K78" i="3"/>
  <c r="K79" i="3"/>
  <c r="J60" i="3"/>
  <c r="L60" i="3" s="1"/>
  <c r="M60" i="3" s="1"/>
  <c r="J62" i="3"/>
  <c r="L62" i="3" s="1"/>
  <c r="M62" i="3" s="1"/>
  <c r="J44" i="3"/>
  <c r="L44" i="3" s="1"/>
  <c r="M44" i="3" s="1"/>
  <c r="J48" i="3"/>
  <c r="L48" i="3" s="1"/>
  <c r="M48" i="3" s="1"/>
  <c r="J43" i="3"/>
  <c r="L43" i="3" s="1"/>
  <c r="M43" i="3" s="1"/>
  <c r="I49" i="3"/>
  <c r="I48" i="3"/>
  <c r="J41" i="3"/>
  <c r="L41" i="3" s="1"/>
  <c r="M41" i="3" s="1"/>
  <c r="J45" i="3"/>
  <c r="L45" i="3" s="1"/>
  <c r="M45" i="3" s="1"/>
  <c r="J49" i="3"/>
  <c r="L49" i="3" s="1"/>
  <c r="M49" i="3" s="1"/>
  <c r="I47" i="3"/>
  <c r="I59" i="3"/>
  <c r="I60" i="3"/>
  <c r="I45" i="3"/>
  <c r="I61" i="3"/>
  <c r="I62" i="3"/>
  <c r="I42" i="3"/>
  <c r="I46" i="3"/>
  <c r="J57" i="3"/>
  <c r="L57" i="3" s="1"/>
  <c r="M57" i="3" s="1"/>
  <c r="I58" i="3"/>
  <c r="AJ11" i="1"/>
  <c r="AI11" i="1"/>
  <c r="AJ23" i="1"/>
  <c r="AI23" i="1"/>
  <c r="AJ39" i="1"/>
  <c r="AI39" i="1"/>
  <c r="AJ55" i="1"/>
  <c r="AI55" i="1"/>
  <c r="AJ75" i="1"/>
  <c r="AI75" i="1"/>
  <c r="AJ87" i="1"/>
  <c r="AI87" i="1"/>
  <c r="AJ103" i="1"/>
  <c r="AI103" i="1"/>
  <c r="AJ115" i="1"/>
  <c r="AI115" i="1"/>
  <c r="AJ135" i="1"/>
  <c r="AI135" i="1"/>
  <c r="AJ155" i="1"/>
  <c r="AI155" i="1"/>
  <c r="AJ171" i="1"/>
  <c r="AI171" i="1"/>
  <c r="AJ183" i="1"/>
  <c r="AI183" i="1"/>
  <c r="AJ199" i="1"/>
  <c r="AI199" i="1"/>
  <c r="AJ211" i="1"/>
  <c r="AI211" i="1"/>
  <c r="AJ223" i="1"/>
  <c r="AI223" i="1"/>
  <c r="AJ243" i="1"/>
  <c r="AI243" i="1"/>
  <c r="AJ251" i="1"/>
  <c r="AI251" i="1"/>
  <c r="AJ267" i="1"/>
  <c r="AI267" i="1"/>
  <c r="AJ283" i="1"/>
  <c r="AI283" i="1"/>
  <c r="AJ295" i="1"/>
  <c r="AI295" i="1"/>
  <c r="AJ311" i="1"/>
  <c r="AI311" i="1"/>
  <c r="AJ327" i="1"/>
  <c r="AI327" i="1"/>
  <c r="AJ343" i="1"/>
  <c r="AI343" i="1"/>
  <c r="AJ359" i="1"/>
  <c r="AI359" i="1"/>
  <c r="AJ375" i="1"/>
  <c r="AI375" i="1"/>
  <c r="AJ431" i="1"/>
  <c r="AI431" i="1"/>
  <c r="AJ5" i="1"/>
  <c r="AI5" i="1"/>
  <c r="AJ13" i="1"/>
  <c r="AI13" i="1"/>
  <c r="AJ25" i="1"/>
  <c r="AI25" i="1"/>
  <c r="AJ33" i="1"/>
  <c r="AI33" i="1"/>
  <c r="AJ41" i="1"/>
  <c r="AI41" i="1"/>
  <c r="AJ49" i="1"/>
  <c r="AI49" i="1"/>
  <c r="AJ57" i="1"/>
  <c r="AI57" i="1"/>
  <c r="AJ69" i="1"/>
  <c r="AI69" i="1"/>
  <c r="AJ77" i="1"/>
  <c r="AI77" i="1"/>
  <c r="AJ85" i="1"/>
  <c r="AI85" i="1"/>
  <c r="AJ97" i="1"/>
  <c r="AI97" i="1"/>
  <c r="AJ105" i="1"/>
  <c r="AI105" i="1"/>
  <c r="AJ113" i="1"/>
  <c r="AI113" i="1"/>
  <c r="AJ121" i="1"/>
  <c r="AI121" i="1"/>
  <c r="AJ129" i="1"/>
  <c r="AI129" i="1"/>
  <c r="AJ137" i="1"/>
  <c r="AI137" i="1"/>
  <c r="AJ149" i="1"/>
  <c r="AI149" i="1"/>
  <c r="AJ157" i="1"/>
  <c r="AI157" i="1"/>
  <c r="AJ165" i="1"/>
  <c r="AI165" i="1"/>
  <c r="AJ173" i="1"/>
  <c r="AI173" i="1"/>
  <c r="AJ181" i="1"/>
  <c r="AI181" i="1"/>
  <c r="AJ189" i="1"/>
  <c r="AI189" i="1"/>
  <c r="AJ201" i="1"/>
  <c r="AI201" i="1"/>
  <c r="AJ209" i="1"/>
  <c r="AI209" i="1"/>
  <c r="AJ221" i="1"/>
  <c r="AI221" i="1"/>
  <c r="AJ229" i="1"/>
  <c r="AI229" i="1"/>
  <c r="AJ241" i="1"/>
  <c r="AI241" i="1"/>
  <c r="AJ249" i="1"/>
  <c r="AI249" i="1"/>
  <c r="AJ257" i="1"/>
  <c r="AI257" i="1"/>
  <c r="AJ269" i="1"/>
  <c r="AI269" i="1"/>
  <c r="AJ281" i="1"/>
  <c r="AI281" i="1"/>
  <c r="AJ289" i="1"/>
  <c r="AI289" i="1"/>
  <c r="AJ297" i="1"/>
  <c r="AI297" i="1"/>
  <c r="AJ309" i="1"/>
  <c r="AI309" i="1"/>
  <c r="AJ317" i="1"/>
  <c r="AI317" i="1"/>
  <c r="AJ325" i="1"/>
  <c r="AI325" i="1"/>
  <c r="AJ333" i="1"/>
  <c r="AI333" i="1"/>
  <c r="AJ341" i="1"/>
  <c r="AI341" i="1"/>
  <c r="AJ353" i="1"/>
  <c r="AI353" i="1"/>
  <c r="AJ361" i="1"/>
  <c r="AI361" i="1"/>
  <c r="AJ369" i="1"/>
  <c r="AI369" i="1"/>
  <c r="AJ381" i="1"/>
  <c r="AI381" i="1"/>
  <c r="AJ389" i="1"/>
  <c r="AI389" i="1"/>
  <c r="AJ397" i="1"/>
  <c r="AI397" i="1"/>
  <c r="AJ405" i="1"/>
  <c r="AI405" i="1"/>
  <c r="AJ413" i="1"/>
  <c r="AI413" i="1"/>
  <c r="AJ421" i="1"/>
  <c r="AI421" i="1"/>
  <c r="AJ429" i="1"/>
  <c r="AI429" i="1"/>
  <c r="AJ437" i="1"/>
  <c r="AI437" i="1"/>
  <c r="AJ445" i="1"/>
  <c r="AI445" i="1"/>
  <c r="AJ457" i="1"/>
  <c r="AI457" i="1"/>
  <c r="AJ465" i="1"/>
  <c r="AI465" i="1"/>
  <c r="AJ477" i="1"/>
  <c r="AI477" i="1"/>
  <c r="AJ485" i="1"/>
  <c r="AI485" i="1"/>
  <c r="AJ493" i="1"/>
  <c r="AI493" i="1"/>
  <c r="AJ501" i="1"/>
  <c r="AI501" i="1"/>
  <c r="AJ509" i="1"/>
  <c r="AI509" i="1"/>
  <c r="AJ517" i="1"/>
  <c r="AI517" i="1"/>
  <c r="AJ525" i="1"/>
  <c r="AI525" i="1"/>
  <c r="AJ537" i="1"/>
  <c r="AI537" i="1"/>
  <c r="AJ545" i="1"/>
  <c r="AI545" i="1"/>
  <c r="AJ553" i="1"/>
  <c r="AI553" i="1"/>
  <c r="AJ561" i="1"/>
  <c r="AI561" i="1"/>
  <c r="AJ573" i="1"/>
  <c r="AI573" i="1"/>
  <c r="AJ581" i="1"/>
  <c r="AI581" i="1"/>
  <c r="AJ589" i="1"/>
  <c r="AI589" i="1"/>
  <c r="AJ601" i="1"/>
  <c r="AI601" i="1"/>
  <c r="AJ609" i="1"/>
  <c r="AI609" i="1"/>
  <c r="AJ617" i="1"/>
  <c r="AI617" i="1"/>
  <c r="AJ625" i="1"/>
  <c r="AI625" i="1"/>
  <c r="AJ637" i="1"/>
  <c r="AI637" i="1"/>
  <c r="AJ645" i="1"/>
  <c r="AI645" i="1"/>
  <c r="AJ657" i="1"/>
  <c r="AI657" i="1"/>
  <c r="AJ665" i="1"/>
  <c r="AI665" i="1"/>
  <c r="AJ677" i="1"/>
  <c r="AI677" i="1"/>
  <c r="AJ685" i="1"/>
  <c r="AI685" i="1"/>
  <c r="AJ697" i="1"/>
  <c r="AI697" i="1"/>
  <c r="AJ705" i="1"/>
  <c r="AI705" i="1"/>
  <c r="AJ713" i="1"/>
  <c r="AI713" i="1"/>
  <c r="AJ725" i="1"/>
  <c r="AI725" i="1"/>
  <c r="AJ733" i="1"/>
  <c r="AI733" i="1"/>
  <c r="AJ741" i="1"/>
  <c r="AI741" i="1"/>
  <c r="AJ753" i="1"/>
  <c r="AI753" i="1"/>
  <c r="AJ761" i="1"/>
  <c r="AI761" i="1"/>
  <c r="AJ769" i="1"/>
  <c r="AI769" i="1"/>
  <c r="AJ777" i="1"/>
  <c r="AI777" i="1"/>
  <c r="AJ789" i="1"/>
  <c r="AI789" i="1"/>
  <c r="AJ793" i="1"/>
  <c r="AI793" i="1"/>
  <c r="AJ801" i="1"/>
  <c r="AI801" i="1"/>
  <c r="AJ809" i="1"/>
  <c r="AI809" i="1"/>
  <c r="AJ813" i="1"/>
  <c r="AI813" i="1"/>
  <c r="AJ817" i="1"/>
  <c r="AI817" i="1"/>
  <c r="AJ821" i="1"/>
  <c r="AI821" i="1"/>
  <c r="AJ825" i="1"/>
  <c r="AI825" i="1"/>
  <c r="AJ829" i="1"/>
  <c r="AI829" i="1"/>
  <c r="AJ833" i="1"/>
  <c r="AI833" i="1"/>
  <c r="AJ837" i="1"/>
  <c r="AI837" i="1"/>
  <c r="AJ841" i="1"/>
  <c r="AI841" i="1"/>
  <c r="AJ845" i="1"/>
  <c r="AI845" i="1"/>
  <c r="AJ849" i="1"/>
  <c r="AI849" i="1"/>
  <c r="AJ853" i="1"/>
  <c r="AI853" i="1"/>
  <c r="AJ857" i="1"/>
  <c r="AI857" i="1"/>
  <c r="AJ861" i="1"/>
  <c r="AI861" i="1"/>
  <c r="AJ865" i="1"/>
  <c r="AI865" i="1"/>
  <c r="AJ869" i="1"/>
  <c r="AI869" i="1"/>
  <c r="AJ873" i="1"/>
  <c r="AI873" i="1"/>
  <c r="AJ877" i="1"/>
  <c r="AI877" i="1"/>
  <c r="AJ881" i="1"/>
  <c r="AI881" i="1"/>
  <c r="AJ885" i="1"/>
  <c r="AI885" i="1"/>
  <c r="AJ889" i="1"/>
  <c r="AI889" i="1"/>
  <c r="AJ893" i="1"/>
  <c r="AI893" i="1"/>
  <c r="AJ897" i="1"/>
  <c r="AI897" i="1"/>
  <c r="AJ901" i="1"/>
  <c r="AI901" i="1"/>
  <c r="AJ905" i="1"/>
  <c r="AI905" i="1"/>
  <c r="AJ909" i="1"/>
  <c r="AI909" i="1"/>
  <c r="AJ913" i="1"/>
  <c r="AI913" i="1"/>
  <c r="AJ917" i="1"/>
  <c r="AI917" i="1"/>
  <c r="AJ925" i="1"/>
  <c r="AI925" i="1"/>
  <c r="AJ929" i="1"/>
  <c r="AI929" i="1"/>
  <c r="AJ933" i="1"/>
  <c r="AI933" i="1"/>
  <c r="AJ937" i="1"/>
  <c r="AI937" i="1"/>
  <c r="AJ941" i="1"/>
  <c r="AI941" i="1"/>
  <c r="AJ945" i="1"/>
  <c r="AI945" i="1"/>
  <c r="AJ949" i="1"/>
  <c r="AI949" i="1"/>
  <c r="AJ953" i="1"/>
  <c r="AI953" i="1"/>
  <c r="AJ957" i="1"/>
  <c r="AI957" i="1"/>
  <c r="AJ961" i="1"/>
  <c r="AI961" i="1"/>
  <c r="AJ965" i="1"/>
  <c r="AI965" i="1"/>
  <c r="AJ969" i="1"/>
  <c r="AI969" i="1"/>
  <c r="AJ973" i="1"/>
  <c r="AI973" i="1"/>
  <c r="AJ977" i="1"/>
  <c r="AI977" i="1"/>
  <c r="AJ981" i="1"/>
  <c r="AI981" i="1"/>
  <c r="AJ985" i="1"/>
  <c r="AI985" i="1"/>
  <c r="AJ989" i="1"/>
  <c r="AI989" i="1"/>
  <c r="AJ993" i="1"/>
  <c r="AI993" i="1"/>
  <c r="AJ997" i="1"/>
  <c r="AI997" i="1"/>
  <c r="AJ1001" i="1"/>
  <c r="AI1001" i="1"/>
  <c r="AJ1005" i="1"/>
  <c r="AI1005" i="1"/>
  <c r="AJ1009" i="1"/>
  <c r="AI1009" i="1"/>
  <c r="AJ1013" i="1"/>
  <c r="AI1013" i="1"/>
  <c r="AJ1017" i="1"/>
  <c r="AI1017" i="1"/>
  <c r="AJ1021" i="1"/>
  <c r="AI1021" i="1"/>
  <c r="AJ1025" i="1"/>
  <c r="AI1025" i="1"/>
  <c r="AJ1029" i="1"/>
  <c r="AI1029" i="1"/>
  <c r="AJ1033" i="1"/>
  <c r="AI1033" i="1"/>
  <c r="AJ1037" i="1"/>
  <c r="AI1037" i="1"/>
  <c r="AJ1041" i="1"/>
  <c r="AI1041" i="1"/>
  <c r="AJ1045" i="1"/>
  <c r="AI1045" i="1"/>
  <c r="AJ1049" i="1"/>
  <c r="AI1049" i="1"/>
  <c r="AJ1053" i="1"/>
  <c r="AI1053" i="1"/>
  <c r="AJ1057" i="1"/>
  <c r="AI1057" i="1"/>
  <c r="AJ1061" i="1"/>
  <c r="AI1061" i="1"/>
  <c r="AJ1065" i="1"/>
  <c r="AI1065" i="1"/>
  <c r="AJ1069" i="1"/>
  <c r="AI1069" i="1"/>
  <c r="AI1073" i="1"/>
  <c r="AJ1073" i="1"/>
  <c r="AJ1077" i="1"/>
  <c r="AI1077" i="1"/>
  <c r="AI1081" i="1"/>
  <c r="AJ1081" i="1"/>
  <c r="AI1085" i="1"/>
  <c r="AJ1085" i="1"/>
  <c r="AI1089" i="1"/>
  <c r="AJ1089" i="1"/>
  <c r="AI1093" i="1"/>
  <c r="AJ1093" i="1"/>
  <c r="AI1097" i="1"/>
  <c r="AJ1097" i="1"/>
  <c r="AI1101" i="1"/>
  <c r="AJ1101" i="1"/>
  <c r="AI1105" i="1"/>
  <c r="AJ1105" i="1"/>
  <c r="AI1109" i="1"/>
  <c r="AJ1109" i="1"/>
  <c r="AI1113" i="1"/>
  <c r="AJ1113" i="1"/>
  <c r="AI1117" i="1"/>
  <c r="AJ1117" i="1"/>
  <c r="AI1121" i="1"/>
  <c r="AJ1121" i="1"/>
  <c r="AI1125" i="1"/>
  <c r="AJ1125" i="1"/>
  <c r="AI1129" i="1"/>
  <c r="AJ1129" i="1"/>
  <c r="AI1133" i="1"/>
  <c r="AJ1133" i="1"/>
  <c r="AI1137" i="1"/>
  <c r="AJ1137" i="1"/>
  <c r="AI1141" i="1"/>
  <c r="AJ1141" i="1"/>
  <c r="AI1145" i="1"/>
  <c r="AJ1145" i="1"/>
  <c r="AI1149" i="1"/>
  <c r="AJ1149" i="1"/>
  <c r="AI1153" i="1"/>
  <c r="AJ1153" i="1"/>
  <c r="AI1157" i="1"/>
  <c r="AJ1157" i="1"/>
  <c r="AI1161" i="1"/>
  <c r="AJ1161" i="1"/>
  <c r="AI1165" i="1"/>
  <c r="AJ1165" i="1"/>
  <c r="AI1169" i="1"/>
  <c r="AJ1169" i="1"/>
  <c r="AI1173" i="1"/>
  <c r="AJ1173" i="1"/>
  <c r="AI1177" i="1"/>
  <c r="AJ1177" i="1"/>
  <c r="AI1181" i="1"/>
  <c r="AJ1181" i="1"/>
  <c r="AI1185" i="1"/>
  <c r="AJ1185" i="1"/>
  <c r="AI1189" i="1"/>
  <c r="AJ1189" i="1"/>
  <c r="AI1193" i="1"/>
  <c r="AJ1193" i="1"/>
  <c r="AI1197" i="1"/>
  <c r="AJ1197" i="1"/>
  <c r="AI1201" i="1"/>
  <c r="AJ1201" i="1"/>
  <c r="AI1205" i="1"/>
  <c r="AJ1205" i="1"/>
  <c r="AI1209" i="1"/>
  <c r="AJ1209" i="1"/>
  <c r="AI1213" i="1"/>
  <c r="AJ1213" i="1"/>
  <c r="AI1217" i="1"/>
  <c r="AJ1217" i="1"/>
  <c r="AI1221" i="1"/>
  <c r="AJ1221" i="1"/>
  <c r="AI1225" i="1"/>
  <c r="AJ1225" i="1"/>
  <c r="AI1229" i="1"/>
  <c r="AJ1229" i="1"/>
  <c r="AI1233" i="1"/>
  <c r="AJ1233" i="1"/>
  <c r="AI1237" i="1"/>
  <c r="AJ1237" i="1"/>
  <c r="AI1241" i="1"/>
  <c r="AJ1241" i="1"/>
  <c r="AI1245" i="1"/>
  <c r="AJ1245" i="1"/>
  <c r="AI1249" i="1"/>
  <c r="AJ1249" i="1"/>
  <c r="AI1253" i="1"/>
  <c r="AJ1253" i="1"/>
  <c r="AI1257" i="1"/>
  <c r="AJ1257" i="1"/>
  <c r="AI1261" i="1"/>
  <c r="AJ1261" i="1"/>
  <c r="AI1265" i="1"/>
  <c r="AJ1265" i="1"/>
  <c r="AI1269" i="1"/>
  <c r="AJ1269" i="1"/>
  <c r="AI1273" i="1"/>
  <c r="AJ1273" i="1"/>
  <c r="AI1277" i="1"/>
  <c r="AJ1277" i="1"/>
  <c r="AI1281" i="1"/>
  <c r="AJ1281" i="1"/>
  <c r="AI1285" i="1"/>
  <c r="AJ1285" i="1"/>
  <c r="AI1289" i="1"/>
  <c r="AJ1289" i="1"/>
  <c r="AI1293" i="1"/>
  <c r="AJ1293" i="1"/>
  <c r="AI1297" i="1"/>
  <c r="AJ1297" i="1"/>
  <c r="AI1301" i="1"/>
  <c r="AJ1301" i="1"/>
  <c r="AI1305" i="1"/>
  <c r="AJ1305" i="1"/>
  <c r="AI1309" i="1"/>
  <c r="AJ1309" i="1"/>
  <c r="AI1313" i="1"/>
  <c r="AJ1313" i="1"/>
  <c r="AI1317" i="1"/>
  <c r="AJ1317" i="1"/>
  <c r="AI1321" i="1"/>
  <c r="AJ1321" i="1"/>
  <c r="AI1325" i="1"/>
  <c r="AJ1325" i="1"/>
  <c r="AI1329" i="1"/>
  <c r="AJ1329" i="1"/>
  <c r="AI1333" i="1"/>
  <c r="AJ1333" i="1"/>
  <c r="AI1337" i="1"/>
  <c r="AJ1337" i="1"/>
  <c r="AI1341" i="1"/>
  <c r="AJ1341" i="1"/>
  <c r="AI1345" i="1"/>
  <c r="AJ1345" i="1"/>
  <c r="AI1349" i="1"/>
  <c r="AJ1349" i="1"/>
  <c r="AI1353" i="1"/>
  <c r="AJ1353" i="1"/>
  <c r="AI1357" i="1"/>
  <c r="AJ1357" i="1"/>
  <c r="AI1361" i="1"/>
  <c r="AJ1361" i="1"/>
  <c r="AI1365" i="1"/>
  <c r="AJ1365" i="1"/>
  <c r="AI1369" i="1"/>
  <c r="AJ1369" i="1"/>
  <c r="AI1373" i="1"/>
  <c r="AJ1373" i="1"/>
  <c r="AI1377" i="1"/>
  <c r="AJ1377" i="1"/>
  <c r="AI1381" i="1"/>
  <c r="AJ1381" i="1"/>
  <c r="AI1385" i="1"/>
  <c r="AJ1385" i="1"/>
  <c r="AI1389" i="1"/>
  <c r="AJ1389" i="1"/>
  <c r="AI1393" i="1"/>
  <c r="AJ1393" i="1"/>
  <c r="AI1397" i="1"/>
  <c r="AJ1397" i="1"/>
  <c r="AI1401" i="1"/>
  <c r="AJ1401" i="1"/>
  <c r="AI1405" i="1"/>
  <c r="AJ1405" i="1"/>
  <c r="AI1409" i="1"/>
  <c r="AJ1409" i="1"/>
  <c r="AI1413" i="1"/>
  <c r="AJ1413" i="1"/>
  <c r="AI1417" i="1"/>
  <c r="AJ1417" i="1"/>
  <c r="AI1421" i="1"/>
  <c r="AJ1421" i="1"/>
  <c r="AI1425" i="1"/>
  <c r="AJ1425" i="1"/>
  <c r="AI1429" i="1"/>
  <c r="AJ1429" i="1"/>
  <c r="AI1433" i="1"/>
  <c r="AJ1433" i="1"/>
  <c r="AI1437" i="1"/>
  <c r="AJ1437" i="1"/>
  <c r="AI1441" i="1"/>
  <c r="AJ1441" i="1"/>
  <c r="AI1445" i="1"/>
  <c r="AJ1445" i="1"/>
  <c r="AI1449" i="1"/>
  <c r="AJ1449" i="1"/>
  <c r="AI1453" i="1"/>
  <c r="AJ1453" i="1"/>
  <c r="AI1457" i="1"/>
  <c r="AJ1457" i="1"/>
  <c r="AI1461" i="1"/>
  <c r="AJ1461" i="1"/>
  <c r="AI1465" i="1"/>
  <c r="AJ1465" i="1"/>
  <c r="AI1469" i="1"/>
  <c r="AJ1469" i="1"/>
  <c r="AI1473" i="1"/>
  <c r="AJ1473" i="1"/>
  <c r="AI1477" i="1"/>
  <c r="AJ1477" i="1"/>
  <c r="AI1481" i="1"/>
  <c r="AJ1481" i="1"/>
  <c r="AI1485" i="1"/>
  <c r="AJ1485" i="1"/>
  <c r="AI1489" i="1"/>
  <c r="AJ1489" i="1"/>
  <c r="AI1493" i="1"/>
  <c r="AJ1493" i="1"/>
  <c r="AI1497" i="1"/>
  <c r="AJ1497" i="1"/>
  <c r="AI1501" i="1"/>
  <c r="AJ1501" i="1"/>
  <c r="AI1505" i="1"/>
  <c r="AJ1505" i="1"/>
  <c r="AI1509" i="1"/>
  <c r="AJ1509" i="1"/>
  <c r="AI1513" i="1"/>
  <c r="AJ1513" i="1"/>
  <c r="AI1517" i="1"/>
  <c r="AJ1517" i="1"/>
  <c r="AI1521" i="1"/>
  <c r="AJ1521" i="1"/>
  <c r="AI1525" i="1"/>
  <c r="AJ1525" i="1"/>
  <c r="AI1529" i="1"/>
  <c r="AJ1529" i="1"/>
  <c r="AI1533" i="1"/>
  <c r="AJ1533" i="1"/>
  <c r="AI1537" i="1"/>
  <c r="AJ1537" i="1"/>
  <c r="AI1541" i="1"/>
  <c r="AJ1541" i="1"/>
  <c r="AI1545" i="1"/>
  <c r="AJ1545" i="1"/>
  <c r="AI1549" i="1"/>
  <c r="AJ1549" i="1"/>
  <c r="AI1553" i="1"/>
  <c r="AJ1553" i="1"/>
  <c r="AI1557" i="1"/>
  <c r="AJ1557" i="1"/>
  <c r="AI1561" i="1"/>
  <c r="AJ1561" i="1"/>
  <c r="AI1565" i="1"/>
  <c r="AJ1565" i="1"/>
  <c r="AI1569" i="1"/>
  <c r="AJ1569" i="1"/>
  <c r="AI1573" i="1"/>
  <c r="AJ1573" i="1"/>
  <c r="AI1577" i="1"/>
  <c r="AJ1577" i="1"/>
  <c r="AI1581" i="1"/>
  <c r="AJ1581" i="1"/>
  <c r="AI1585" i="1"/>
  <c r="AJ1585" i="1"/>
  <c r="AI1589" i="1"/>
  <c r="AJ1589" i="1"/>
  <c r="AI1593" i="1"/>
  <c r="AJ1593" i="1"/>
  <c r="AI1597" i="1"/>
  <c r="AJ1597" i="1"/>
  <c r="AI1601" i="1"/>
  <c r="AJ1601" i="1"/>
  <c r="AI1605" i="1"/>
  <c r="AJ1605" i="1"/>
  <c r="AI1609" i="1"/>
  <c r="AJ1609" i="1"/>
  <c r="AI1613" i="1"/>
  <c r="AJ1613" i="1"/>
  <c r="AI1617" i="1"/>
  <c r="AJ1617" i="1"/>
  <c r="AI1621" i="1"/>
  <c r="AJ1621" i="1"/>
  <c r="AI1625" i="1"/>
  <c r="AJ1625" i="1"/>
  <c r="AI1629" i="1"/>
  <c r="AJ1629" i="1"/>
  <c r="AI1633" i="1"/>
  <c r="AJ1633" i="1"/>
  <c r="AI1637" i="1"/>
  <c r="AJ1637" i="1"/>
  <c r="AI1641" i="1"/>
  <c r="AJ1641" i="1"/>
  <c r="AI1645" i="1"/>
  <c r="AJ1645" i="1"/>
  <c r="AI1649" i="1"/>
  <c r="AJ1649" i="1"/>
  <c r="AI1653" i="1"/>
  <c r="AJ1653" i="1"/>
  <c r="AI1657" i="1"/>
  <c r="AJ1657" i="1"/>
  <c r="AI1661" i="1"/>
  <c r="AJ1661" i="1"/>
  <c r="AI1665" i="1"/>
  <c r="AJ1665" i="1"/>
  <c r="AI1669" i="1"/>
  <c r="AJ1669" i="1"/>
  <c r="AI1673" i="1"/>
  <c r="AJ1673" i="1"/>
  <c r="AI1677" i="1"/>
  <c r="AJ1677" i="1"/>
  <c r="AI1681" i="1"/>
  <c r="AJ1681" i="1"/>
  <c r="AI1685" i="1"/>
  <c r="AJ1685" i="1"/>
  <c r="AI1689" i="1"/>
  <c r="AJ1689" i="1"/>
  <c r="AI1693" i="1"/>
  <c r="AJ1693" i="1"/>
  <c r="AI1697" i="1"/>
  <c r="AJ1697" i="1"/>
  <c r="AI1701" i="1"/>
  <c r="AJ1701" i="1"/>
  <c r="AI1705" i="1"/>
  <c r="AJ1705" i="1"/>
  <c r="AI1709" i="1"/>
  <c r="AJ1709" i="1"/>
  <c r="AI1713" i="1"/>
  <c r="AJ1713" i="1"/>
  <c r="AI1717" i="1"/>
  <c r="AJ1717" i="1"/>
  <c r="AI1721" i="1"/>
  <c r="AJ1721" i="1"/>
  <c r="AI1725" i="1"/>
  <c r="AJ1725" i="1"/>
  <c r="AI1729" i="1"/>
  <c r="AJ1729" i="1"/>
  <c r="AI1733" i="1"/>
  <c r="AJ1733" i="1"/>
  <c r="AI1737" i="1"/>
  <c r="AJ1737" i="1"/>
  <c r="AI1741" i="1"/>
  <c r="AJ1741" i="1"/>
  <c r="AI1745" i="1"/>
  <c r="AJ1745" i="1"/>
  <c r="AI1749" i="1"/>
  <c r="AJ1749" i="1"/>
  <c r="AI1753" i="1"/>
  <c r="AJ1753" i="1"/>
  <c r="AI1757" i="1"/>
  <c r="AJ1757" i="1"/>
  <c r="AI1761" i="1"/>
  <c r="AJ1761" i="1"/>
  <c r="AI1765" i="1"/>
  <c r="AJ1765" i="1"/>
  <c r="AI1769" i="1"/>
  <c r="AJ1769" i="1"/>
  <c r="AI1773" i="1"/>
  <c r="AJ1773" i="1"/>
  <c r="AI1777" i="1"/>
  <c r="AJ1777" i="1"/>
  <c r="AI1781" i="1"/>
  <c r="AJ1781" i="1"/>
  <c r="AI1785" i="1"/>
  <c r="AJ1785" i="1"/>
  <c r="AI1789" i="1"/>
  <c r="AJ1789" i="1"/>
  <c r="AI1793" i="1"/>
  <c r="AJ1793" i="1"/>
  <c r="AI1797" i="1"/>
  <c r="AJ1797" i="1"/>
  <c r="AI1801" i="1"/>
  <c r="AJ1801" i="1"/>
  <c r="AI1805" i="1"/>
  <c r="AJ1805" i="1"/>
  <c r="AI1809" i="1"/>
  <c r="AJ1809" i="1"/>
  <c r="AI1813" i="1"/>
  <c r="AJ1813" i="1"/>
  <c r="AI1817" i="1"/>
  <c r="AJ1817" i="1"/>
  <c r="AI1821" i="1"/>
  <c r="AJ1821" i="1"/>
  <c r="AI1825" i="1"/>
  <c r="AJ1825" i="1"/>
  <c r="AI1829" i="1"/>
  <c r="AJ1829" i="1"/>
  <c r="AI1833" i="1"/>
  <c r="AJ1833" i="1"/>
  <c r="AI1837" i="1"/>
  <c r="AJ1837" i="1"/>
  <c r="AI1841" i="1"/>
  <c r="AJ1841" i="1"/>
  <c r="AI1845" i="1"/>
  <c r="AJ1845" i="1"/>
  <c r="AI1849" i="1"/>
  <c r="AJ1849" i="1"/>
  <c r="AI1853" i="1"/>
  <c r="AJ1853" i="1"/>
  <c r="AI1857" i="1"/>
  <c r="AJ1857" i="1"/>
  <c r="AI1861" i="1"/>
  <c r="AJ1861" i="1"/>
  <c r="AI1865" i="1"/>
  <c r="AJ1865" i="1"/>
  <c r="AI1869" i="1"/>
  <c r="AJ1869" i="1"/>
  <c r="AI1873" i="1"/>
  <c r="AJ1873" i="1"/>
  <c r="AI1877" i="1"/>
  <c r="AJ1877" i="1"/>
  <c r="AI1881" i="1"/>
  <c r="AJ1881" i="1"/>
  <c r="AI1885" i="1"/>
  <c r="AJ1885" i="1"/>
  <c r="AI1889" i="1"/>
  <c r="AJ1889" i="1"/>
  <c r="AI1893" i="1"/>
  <c r="AJ1893" i="1"/>
  <c r="AI1897" i="1"/>
  <c r="AJ1897" i="1"/>
  <c r="AI1901" i="1"/>
  <c r="AJ1901" i="1"/>
  <c r="AI1905" i="1"/>
  <c r="AJ1905" i="1"/>
  <c r="AI1909" i="1"/>
  <c r="AJ1909" i="1"/>
  <c r="AI1913" i="1"/>
  <c r="AJ1913" i="1"/>
  <c r="AI1917" i="1"/>
  <c r="AJ1917" i="1"/>
  <c r="AI1921" i="1"/>
  <c r="AJ1921" i="1"/>
  <c r="AI1925" i="1"/>
  <c r="AJ1925" i="1"/>
  <c r="AI1929" i="1"/>
  <c r="AJ1929" i="1"/>
  <c r="AI1933" i="1"/>
  <c r="AJ1933" i="1"/>
  <c r="AI1937" i="1"/>
  <c r="AJ1937" i="1"/>
  <c r="AI1941" i="1"/>
  <c r="AJ1941" i="1"/>
  <c r="AI1945" i="1"/>
  <c r="AJ1945" i="1"/>
  <c r="AI1949" i="1"/>
  <c r="AJ1949" i="1"/>
  <c r="AI1953" i="1"/>
  <c r="AJ1953" i="1"/>
  <c r="AI1957" i="1"/>
  <c r="AJ1957" i="1"/>
  <c r="AI1961" i="1"/>
  <c r="AJ1961" i="1"/>
  <c r="AI1965" i="1"/>
  <c r="AJ1965" i="1"/>
  <c r="AI1969" i="1"/>
  <c r="AJ1969" i="1"/>
  <c r="AI1973" i="1"/>
  <c r="AJ1973" i="1"/>
  <c r="AI1977" i="1"/>
  <c r="AJ1977" i="1"/>
  <c r="AI1981" i="1"/>
  <c r="AJ1981" i="1"/>
  <c r="AI1985" i="1"/>
  <c r="AJ1985" i="1"/>
  <c r="AI1989" i="1"/>
  <c r="AJ1989" i="1"/>
  <c r="AI1993" i="1"/>
  <c r="AJ1993" i="1"/>
  <c r="AI1997" i="1"/>
  <c r="AJ1997" i="1"/>
  <c r="AI2001" i="1"/>
  <c r="AJ2001" i="1"/>
  <c r="AI2005" i="1"/>
  <c r="AJ2005" i="1"/>
  <c r="AI2009" i="1"/>
  <c r="AJ2009" i="1"/>
  <c r="AI2013" i="1"/>
  <c r="AJ2013" i="1"/>
  <c r="AI2017" i="1"/>
  <c r="AJ2017" i="1"/>
  <c r="AI2021" i="1"/>
  <c r="AJ2021" i="1"/>
  <c r="AI2025" i="1"/>
  <c r="AJ2025" i="1"/>
  <c r="AI2029" i="1"/>
  <c r="AJ2029" i="1"/>
  <c r="AJ2033" i="1"/>
  <c r="AI2033" i="1"/>
  <c r="AJ2037" i="1"/>
  <c r="AI2037" i="1"/>
  <c r="AJ2041" i="1"/>
  <c r="AI2041" i="1"/>
  <c r="AJ2045" i="1"/>
  <c r="AI2045" i="1"/>
  <c r="AJ2049" i="1"/>
  <c r="AI2049" i="1"/>
  <c r="AJ2053" i="1"/>
  <c r="AI2053" i="1"/>
  <c r="AJ2057" i="1"/>
  <c r="AI2057" i="1"/>
  <c r="AJ2061" i="1"/>
  <c r="AI2061" i="1"/>
  <c r="AJ2065" i="1"/>
  <c r="AI2065" i="1"/>
  <c r="AJ2069" i="1"/>
  <c r="AI2069" i="1"/>
  <c r="AJ2073" i="1"/>
  <c r="AI2073" i="1"/>
  <c r="AJ2077" i="1"/>
  <c r="AI2077" i="1"/>
  <c r="AJ2081" i="1"/>
  <c r="AI2081" i="1"/>
  <c r="AJ2085" i="1"/>
  <c r="AI2085" i="1"/>
  <c r="AJ2089" i="1"/>
  <c r="AI2089" i="1"/>
  <c r="AJ2093" i="1"/>
  <c r="AI2093" i="1"/>
  <c r="AJ2097" i="1"/>
  <c r="AI2097" i="1"/>
  <c r="AJ2101" i="1"/>
  <c r="AI2101" i="1"/>
  <c r="AJ2105" i="1"/>
  <c r="AI2105" i="1"/>
  <c r="AJ2109" i="1"/>
  <c r="AI2109" i="1"/>
  <c r="AJ2113" i="1"/>
  <c r="AI2113" i="1"/>
  <c r="AJ2117" i="1"/>
  <c r="AI2117" i="1"/>
  <c r="AJ2121" i="1"/>
  <c r="AI2121" i="1"/>
  <c r="AJ2125" i="1"/>
  <c r="AI2125" i="1"/>
  <c r="AJ2129" i="1"/>
  <c r="AI2129" i="1"/>
  <c r="AJ2133" i="1"/>
  <c r="AI2133" i="1"/>
  <c r="AJ2137" i="1"/>
  <c r="AI2137" i="1"/>
  <c r="AJ2141" i="1"/>
  <c r="AI2141" i="1"/>
  <c r="AJ2145" i="1"/>
  <c r="AI2145" i="1"/>
  <c r="AJ2149" i="1"/>
  <c r="AI2149" i="1"/>
  <c r="AJ2153" i="1"/>
  <c r="AI2153" i="1"/>
  <c r="AJ2157" i="1"/>
  <c r="AI2157" i="1"/>
  <c r="AJ2161" i="1"/>
  <c r="AI2161" i="1"/>
  <c r="AJ2165" i="1"/>
  <c r="AI2165" i="1"/>
  <c r="AJ2169" i="1"/>
  <c r="AI2169" i="1"/>
  <c r="AJ2173" i="1"/>
  <c r="AI2173" i="1"/>
  <c r="AJ2177" i="1"/>
  <c r="AI2177" i="1"/>
  <c r="AJ2181" i="1"/>
  <c r="AI2181" i="1"/>
  <c r="AJ2185" i="1"/>
  <c r="AI2185" i="1"/>
  <c r="AJ2189" i="1"/>
  <c r="AI2189" i="1"/>
  <c r="AJ2193" i="1"/>
  <c r="AI2193" i="1"/>
  <c r="AJ2197" i="1"/>
  <c r="AI2197" i="1"/>
  <c r="AJ2201" i="1"/>
  <c r="AI2201" i="1"/>
  <c r="AJ2205" i="1"/>
  <c r="AI2205" i="1"/>
  <c r="AJ2209" i="1"/>
  <c r="AI2209" i="1"/>
  <c r="AJ2213" i="1"/>
  <c r="AI2213" i="1"/>
  <c r="AJ2217" i="1"/>
  <c r="AI2217" i="1"/>
  <c r="AJ2221" i="1"/>
  <c r="AI2221" i="1"/>
  <c r="AJ2225" i="1"/>
  <c r="AI2225" i="1"/>
  <c r="AJ2229" i="1"/>
  <c r="AI2229" i="1"/>
  <c r="AJ2233" i="1"/>
  <c r="AI2233" i="1"/>
  <c r="AJ2237" i="1"/>
  <c r="AI2237" i="1"/>
  <c r="AJ2241" i="1"/>
  <c r="AI2241" i="1"/>
  <c r="AJ2245" i="1"/>
  <c r="AI2245" i="1"/>
  <c r="AJ2249" i="1"/>
  <c r="AI2249" i="1"/>
  <c r="AJ2253" i="1"/>
  <c r="AI2253" i="1"/>
  <c r="AJ2257" i="1"/>
  <c r="AI2257" i="1"/>
  <c r="AJ2261" i="1"/>
  <c r="AI2261" i="1"/>
  <c r="AJ2265" i="1"/>
  <c r="AI2265" i="1"/>
  <c r="AJ2269" i="1"/>
  <c r="AI2269" i="1"/>
  <c r="AJ2273" i="1"/>
  <c r="AI2273" i="1"/>
  <c r="AI2277" i="1"/>
  <c r="AJ2277" i="1"/>
  <c r="AI2281" i="1"/>
  <c r="AJ2281" i="1"/>
  <c r="AI2285" i="1"/>
  <c r="AJ2285" i="1"/>
  <c r="AI2289" i="1"/>
  <c r="AJ2289" i="1"/>
  <c r="AI2293" i="1"/>
  <c r="AJ2293" i="1"/>
  <c r="AI2297" i="1"/>
  <c r="AJ2297" i="1"/>
  <c r="AI2301" i="1"/>
  <c r="AJ2301" i="1"/>
  <c r="AI2305" i="1"/>
  <c r="AJ2305" i="1"/>
  <c r="AI2309" i="1"/>
  <c r="AJ2309" i="1"/>
  <c r="AI2313" i="1"/>
  <c r="AJ2313" i="1"/>
  <c r="AI2317" i="1"/>
  <c r="AJ2317" i="1"/>
  <c r="AI2321" i="1"/>
  <c r="AJ2321" i="1"/>
  <c r="AI2325" i="1"/>
  <c r="AJ2325" i="1"/>
  <c r="AI2329" i="1"/>
  <c r="AJ2329" i="1"/>
  <c r="AI2333" i="1"/>
  <c r="AJ2333" i="1"/>
  <c r="AI2337" i="1"/>
  <c r="AJ2337" i="1"/>
  <c r="AI2341" i="1"/>
  <c r="AJ2341" i="1"/>
  <c r="AI2345" i="1"/>
  <c r="AJ2345" i="1"/>
  <c r="AI2349" i="1"/>
  <c r="AJ2349" i="1"/>
  <c r="AI2353" i="1"/>
  <c r="AJ2353" i="1"/>
  <c r="AI2357" i="1"/>
  <c r="AJ2357" i="1"/>
  <c r="AI2361" i="1"/>
  <c r="AJ2361" i="1"/>
  <c r="AI2365" i="1"/>
  <c r="AJ2365" i="1"/>
  <c r="AI2369" i="1"/>
  <c r="AJ2369" i="1"/>
  <c r="AI2373" i="1"/>
  <c r="AJ2373" i="1"/>
  <c r="AI2377" i="1"/>
  <c r="AJ2377" i="1"/>
  <c r="AJ2381" i="1"/>
  <c r="AI2381" i="1"/>
  <c r="AJ2385" i="1"/>
  <c r="AI2385" i="1"/>
  <c r="AJ2389" i="1"/>
  <c r="AI2389" i="1"/>
  <c r="AJ2393" i="1"/>
  <c r="AI2393" i="1"/>
  <c r="AJ2397" i="1"/>
  <c r="AI2397" i="1"/>
  <c r="AJ2401" i="1"/>
  <c r="AI2401" i="1"/>
  <c r="AJ2405" i="1"/>
  <c r="AI2405" i="1"/>
  <c r="AJ2409" i="1"/>
  <c r="AI2409" i="1"/>
  <c r="AJ2413" i="1"/>
  <c r="AI2413" i="1"/>
  <c r="AJ2417" i="1"/>
  <c r="AI2417" i="1"/>
  <c r="AJ2421" i="1"/>
  <c r="AI2421" i="1"/>
  <c r="AJ2425" i="1"/>
  <c r="AI2425" i="1"/>
  <c r="AJ2429" i="1"/>
  <c r="AI2429" i="1"/>
  <c r="AJ2433" i="1"/>
  <c r="AI2433" i="1"/>
  <c r="AJ2437" i="1"/>
  <c r="AI2437" i="1"/>
  <c r="AJ2441" i="1"/>
  <c r="AI2441" i="1"/>
  <c r="AJ2445" i="1"/>
  <c r="AI2445" i="1"/>
  <c r="AJ2449" i="1"/>
  <c r="AI2449" i="1"/>
  <c r="AJ2453" i="1"/>
  <c r="AI2453" i="1"/>
  <c r="AJ2457" i="1"/>
  <c r="AI2457" i="1"/>
  <c r="AJ2461" i="1"/>
  <c r="AI2461" i="1"/>
  <c r="AJ2465" i="1"/>
  <c r="AI2465" i="1"/>
  <c r="AJ2469" i="1"/>
  <c r="AI2469" i="1"/>
  <c r="AJ2473" i="1"/>
  <c r="AI2473" i="1"/>
  <c r="AJ2477" i="1"/>
  <c r="AI2477" i="1"/>
  <c r="AJ2481" i="1"/>
  <c r="AI2481" i="1"/>
  <c r="AJ2485" i="1"/>
  <c r="AI2485" i="1"/>
  <c r="AJ2489" i="1"/>
  <c r="AI2489" i="1"/>
  <c r="AJ2493" i="1"/>
  <c r="AI2493" i="1"/>
  <c r="AJ2497" i="1"/>
  <c r="AI2497" i="1"/>
  <c r="AJ2501" i="1"/>
  <c r="AI2501" i="1"/>
  <c r="AJ2505" i="1"/>
  <c r="AI2505" i="1"/>
  <c r="AJ2509" i="1"/>
  <c r="AI2509" i="1"/>
  <c r="AJ2513" i="1"/>
  <c r="AI2513" i="1"/>
  <c r="AJ2517" i="1"/>
  <c r="AI2517" i="1"/>
  <c r="AJ2521" i="1"/>
  <c r="AI2521" i="1"/>
  <c r="AJ2525" i="1"/>
  <c r="AI2525" i="1"/>
  <c r="AJ2529" i="1"/>
  <c r="AI2529" i="1"/>
  <c r="AJ2533" i="1"/>
  <c r="AI2533" i="1"/>
  <c r="AJ2537" i="1"/>
  <c r="AI2537" i="1"/>
  <c r="AJ2541" i="1"/>
  <c r="AI2541" i="1"/>
  <c r="AJ2545" i="1"/>
  <c r="AI2545" i="1"/>
  <c r="AJ2549" i="1"/>
  <c r="AI2549" i="1"/>
  <c r="AJ2553" i="1"/>
  <c r="AI2553" i="1"/>
  <c r="AJ2557" i="1"/>
  <c r="AI2557" i="1"/>
  <c r="AJ2561" i="1"/>
  <c r="AI2561" i="1"/>
  <c r="AJ2565" i="1"/>
  <c r="AI2565" i="1"/>
  <c r="AJ2569" i="1"/>
  <c r="AI2569" i="1"/>
  <c r="AJ2573" i="1"/>
  <c r="AI2573" i="1"/>
  <c r="AJ2577" i="1"/>
  <c r="AI2577" i="1"/>
  <c r="AJ2581" i="1"/>
  <c r="AI2581" i="1"/>
  <c r="AJ2585" i="1"/>
  <c r="AI2585" i="1"/>
  <c r="AJ2589" i="1"/>
  <c r="AI2589" i="1"/>
  <c r="AJ2593" i="1"/>
  <c r="AI2593" i="1"/>
  <c r="AJ2597" i="1"/>
  <c r="AI2597" i="1"/>
  <c r="AJ2601" i="1"/>
  <c r="AI2601" i="1"/>
  <c r="AJ2605" i="1"/>
  <c r="AI2605" i="1"/>
  <c r="AJ2609" i="1"/>
  <c r="AI2609" i="1"/>
  <c r="AJ2613" i="1"/>
  <c r="AI2613" i="1"/>
  <c r="AJ2617" i="1"/>
  <c r="AI2617" i="1"/>
  <c r="AJ2621" i="1"/>
  <c r="AI2621" i="1"/>
  <c r="AJ2625" i="1"/>
  <c r="AI2625" i="1"/>
  <c r="AJ2629" i="1"/>
  <c r="AI2629" i="1"/>
  <c r="AJ2633" i="1"/>
  <c r="AI2633" i="1"/>
  <c r="AJ2637" i="1"/>
  <c r="AI2637" i="1"/>
  <c r="AJ2641" i="1"/>
  <c r="AI2641" i="1"/>
  <c r="AJ2645" i="1"/>
  <c r="AI2645" i="1"/>
  <c r="AJ2649" i="1"/>
  <c r="AI2649" i="1"/>
  <c r="AJ2653" i="1"/>
  <c r="AI2653" i="1"/>
  <c r="AJ2657" i="1"/>
  <c r="AI2657" i="1"/>
  <c r="AI2661" i="1"/>
  <c r="AJ2661" i="1"/>
  <c r="AI2665" i="1"/>
  <c r="AJ2665" i="1"/>
  <c r="AI2669" i="1"/>
  <c r="AJ2669" i="1"/>
  <c r="AI2673" i="1"/>
  <c r="AJ2673" i="1"/>
  <c r="AI2677" i="1"/>
  <c r="AJ2677" i="1"/>
  <c r="AI2681" i="1"/>
  <c r="AJ2681" i="1"/>
  <c r="AI2685" i="1"/>
  <c r="AJ2685" i="1"/>
  <c r="AI2689" i="1"/>
  <c r="AJ2689" i="1"/>
  <c r="AI2693" i="1"/>
  <c r="AJ2693" i="1"/>
  <c r="AI2697" i="1"/>
  <c r="AJ2697" i="1"/>
  <c r="AI2701" i="1"/>
  <c r="AJ2701" i="1"/>
  <c r="AI2705" i="1"/>
  <c r="AJ2705" i="1"/>
  <c r="AI2709" i="1"/>
  <c r="AJ2709" i="1"/>
  <c r="AI2713" i="1"/>
  <c r="AJ2713" i="1"/>
  <c r="AI2717" i="1"/>
  <c r="AJ2717" i="1"/>
  <c r="AI2721" i="1"/>
  <c r="AJ2721" i="1"/>
  <c r="AI2725" i="1"/>
  <c r="AJ2725" i="1"/>
  <c r="AI2729" i="1"/>
  <c r="AJ2729" i="1"/>
  <c r="AI2733" i="1"/>
  <c r="AJ2733" i="1"/>
  <c r="AI2737" i="1"/>
  <c r="AJ2737" i="1"/>
  <c r="AI2741" i="1"/>
  <c r="AJ2741" i="1"/>
  <c r="AI2745" i="1"/>
  <c r="AJ2745" i="1"/>
  <c r="AI2749" i="1"/>
  <c r="AJ2749" i="1"/>
  <c r="AI2753" i="1"/>
  <c r="AJ2753" i="1"/>
  <c r="AI2757" i="1"/>
  <c r="AJ2757" i="1"/>
  <c r="AI2761" i="1"/>
  <c r="AJ2761" i="1"/>
  <c r="AI2765" i="1"/>
  <c r="AJ2765" i="1"/>
  <c r="AI2769" i="1"/>
  <c r="AJ2769" i="1"/>
  <c r="AI2773" i="1"/>
  <c r="AJ2773" i="1"/>
  <c r="AI2777" i="1"/>
  <c r="AJ2777" i="1"/>
  <c r="AJ2781" i="1"/>
  <c r="AI2781" i="1"/>
  <c r="AJ2785" i="1"/>
  <c r="AI2785" i="1"/>
  <c r="AJ2789" i="1"/>
  <c r="AI2789" i="1"/>
  <c r="AJ2793" i="1"/>
  <c r="AI2793" i="1"/>
  <c r="AJ2797" i="1"/>
  <c r="AI2797" i="1"/>
  <c r="AJ2801" i="1"/>
  <c r="AI2801" i="1"/>
  <c r="AJ2805" i="1"/>
  <c r="AI2805" i="1"/>
  <c r="AJ2809" i="1"/>
  <c r="AI2809" i="1"/>
  <c r="AJ2813" i="1"/>
  <c r="AI2813" i="1"/>
  <c r="AJ2817" i="1"/>
  <c r="AI2817" i="1"/>
  <c r="AJ2821" i="1"/>
  <c r="AI2821" i="1"/>
  <c r="AJ2825" i="1"/>
  <c r="AI2825" i="1"/>
  <c r="AJ2829" i="1"/>
  <c r="AI2829" i="1"/>
  <c r="AJ2833" i="1"/>
  <c r="AI2833" i="1"/>
  <c r="AJ2837" i="1"/>
  <c r="AI2837" i="1"/>
  <c r="AJ2841" i="1"/>
  <c r="AI2841" i="1"/>
  <c r="AJ2845" i="1"/>
  <c r="AI2845" i="1"/>
  <c r="AJ2849" i="1"/>
  <c r="AI2849" i="1"/>
  <c r="AJ2853" i="1"/>
  <c r="AI2853" i="1"/>
  <c r="AJ2857" i="1"/>
  <c r="AI2857" i="1"/>
  <c r="AJ2861" i="1"/>
  <c r="AI2861" i="1"/>
  <c r="AJ2865" i="1"/>
  <c r="AI2865" i="1"/>
  <c r="AJ2869" i="1"/>
  <c r="AI2869" i="1"/>
  <c r="AJ2873" i="1"/>
  <c r="AI2873" i="1"/>
  <c r="AJ2877" i="1"/>
  <c r="AI2877" i="1"/>
  <c r="AJ2881" i="1"/>
  <c r="AI2881" i="1"/>
  <c r="AJ2885" i="1"/>
  <c r="AI2885" i="1"/>
  <c r="AJ2889" i="1"/>
  <c r="AI2889" i="1"/>
  <c r="AJ2893" i="1"/>
  <c r="AI2893" i="1"/>
  <c r="AJ2897" i="1"/>
  <c r="AI2897" i="1"/>
  <c r="AJ2901" i="1"/>
  <c r="AI2901" i="1"/>
  <c r="AJ2905" i="1"/>
  <c r="AI2905" i="1"/>
  <c r="AJ2909" i="1"/>
  <c r="AI2909" i="1"/>
  <c r="AJ2913" i="1"/>
  <c r="AI2913" i="1"/>
  <c r="AJ2917" i="1"/>
  <c r="AI2917" i="1"/>
  <c r="AJ2921" i="1"/>
  <c r="AI2921" i="1"/>
  <c r="AJ2925" i="1"/>
  <c r="AI2925" i="1"/>
  <c r="AJ2929" i="1"/>
  <c r="AI2929" i="1"/>
  <c r="AJ2933" i="1"/>
  <c r="AI2933" i="1"/>
  <c r="AJ2937" i="1"/>
  <c r="AI2937" i="1"/>
  <c r="AJ2941" i="1"/>
  <c r="AI2941" i="1"/>
  <c r="AJ2945" i="1"/>
  <c r="AI2945" i="1"/>
  <c r="AJ2949" i="1"/>
  <c r="AI2949" i="1"/>
  <c r="AJ2953" i="1"/>
  <c r="AI2953" i="1"/>
  <c r="AJ2957" i="1"/>
  <c r="AI2957" i="1"/>
  <c r="AJ2961" i="1"/>
  <c r="AI2961" i="1"/>
  <c r="AI2965" i="1"/>
  <c r="AJ2965" i="1"/>
  <c r="AI2969" i="1"/>
  <c r="AJ2969" i="1"/>
  <c r="AI2973" i="1"/>
  <c r="AJ2973" i="1"/>
  <c r="AI2977" i="1"/>
  <c r="AJ2977" i="1"/>
  <c r="AI2981" i="1"/>
  <c r="AJ2981" i="1"/>
  <c r="AI2985" i="1"/>
  <c r="AJ2985" i="1"/>
  <c r="AI2989" i="1"/>
  <c r="AJ2989" i="1"/>
  <c r="AI2993" i="1"/>
  <c r="AJ2993" i="1"/>
  <c r="AI2997" i="1"/>
  <c r="AJ2997" i="1"/>
  <c r="AI3001" i="1"/>
  <c r="AJ3001" i="1"/>
  <c r="AI3005" i="1"/>
  <c r="AJ3005" i="1"/>
  <c r="AI3009" i="1"/>
  <c r="AJ3009" i="1"/>
  <c r="AI3013" i="1"/>
  <c r="AJ3013" i="1"/>
  <c r="AI3017" i="1"/>
  <c r="AJ3017" i="1"/>
  <c r="AI3021" i="1"/>
  <c r="AJ3021" i="1"/>
  <c r="AI3025" i="1"/>
  <c r="AJ3025" i="1"/>
  <c r="AI3029" i="1"/>
  <c r="AJ3029" i="1"/>
  <c r="AI3033" i="1"/>
  <c r="AJ3033" i="1"/>
  <c r="AI3037" i="1"/>
  <c r="AJ3037" i="1"/>
  <c r="AJ3041" i="1"/>
  <c r="AI3041" i="1"/>
  <c r="AJ3045" i="1"/>
  <c r="AI3045" i="1"/>
  <c r="AJ3049" i="1"/>
  <c r="AI3049" i="1"/>
  <c r="AJ3053" i="1"/>
  <c r="AI3053" i="1"/>
  <c r="AJ3057" i="1"/>
  <c r="AI3057" i="1"/>
  <c r="AJ3061" i="1"/>
  <c r="AI3061" i="1"/>
  <c r="AJ3065" i="1"/>
  <c r="AI3065" i="1"/>
  <c r="AJ3069" i="1"/>
  <c r="AI3069" i="1"/>
  <c r="AJ3073" i="1"/>
  <c r="AI3073" i="1"/>
  <c r="AJ3077" i="1"/>
  <c r="AI3077" i="1"/>
  <c r="AJ3081" i="1"/>
  <c r="AI3081" i="1"/>
  <c r="AJ3085" i="1"/>
  <c r="AI3085" i="1"/>
  <c r="AJ3089" i="1"/>
  <c r="AI3089" i="1"/>
  <c r="AJ3093" i="1"/>
  <c r="AI3093" i="1"/>
  <c r="AJ3097" i="1"/>
  <c r="AI3097" i="1"/>
  <c r="AJ3101" i="1"/>
  <c r="AI3101" i="1"/>
  <c r="AJ3105" i="1"/>
  <c r="AI3105" i="1"/>
  <c r="AJ3109" i="1"/>
  <c r="AI3109" i="1"/>
  <c r="AJ3113" i="1"/>
  <c r="AI3113" i="1"/>
  <c r="AJ3117" i="1"/>
  <c r="AI3117" i="1"/>
  <c r="AJ3121" i="1"/>
  <c r="AI3121" i="1"/>
  <c r="AJ3125" i="1"/>
  <c r="AI3125" i="1"/>
  <c r="AJ3129" i="1"/>
  <c r="AI3129" i="1"/>
  <c r="AJ3133" i="1"/>
  <c r="AI3133" i="1"/>
  <c r="AJ3137" i="1"/>
  <c r="AI3137" i="1"/>
  <c r="AJ3141" i="1"/>
  <c r="AI3141" i="1"/>
  <c r="AJ3145" i="1"/>
  <c r="AI3145" i="1"/>
  <c r="AJ3149" i="1"/>
  <c r="AI3149" i="1"/>
  <c r="AJ3153" i="1"/>
  <c r="AI3153" i="1"/>
  <c r="AJ3157" i="1"/>
  <c r="AI3157" i="1"/>
  <c r="AJ3161" i="1"/>
  <c r="AI3161" i="1"/>
  <c r="AJ3165" i="1"/>
  <c r="AI3165" i="1"/>
  <c r="AJ3169" i="1"/>
  <c r="AI3169" i="1"/>
  <c r="AJ3173" i="1"/>
  <c r="AI3173" i="1"/>
  <c r="AJ3177" i="1"/>
  <c r="AI3177" i="1"/>
  <c r="AJ3181" i="1"/>
  <c r="AI3181" i="1"/>
  <c r="AJ3185" i="1"/>
  <c r="AI3185" i="1"/>
  <c r="AJ3189" i="1"/>
  <c r="AI3189" i="1"/>
  <c r="AJ3193" i="1"/>
  <c r="AI3193" i="1"/>
  <c r="AJ3197" i="1"/>
  <c r="AI3197" i="1"/>
  <c r="AJ3201" i="1"/>
  <c r="AI3201" i="1"/>
  <c r="AJ3205" i="1"/>
  <c r="AI3205" i="1"/>
  <c r="AJ3209" i="1"/>
  <c r="AI3209" i="1"/>
  <c r="AJ3213" i="1"/>
  <c r="AI3213" i="1"/>
  <c r="AJ3217" i="1"/>
  <c r="AI3217" i="1"/>
  <c r="AJ3221" i="1"/>
  <c r="AI3221" i="1"/>
  <c r="AJ3225" i="1"/>
  <c r="AI3225" i="1"/>
  <c r="AJ3229" i="1"/>
  <c r="AI3229" i="1"/>
  <c r="AJ3233" i="1"/>
  <c r="AI3233" i="1"/>
  <c r="AJ3237" i="1"/>
  <c r="AI3237" i="1"/>
  <c r="AJ3241" i="1"/>
  <c r="AI3241" i="1"/>
  <c r="AJ3245" i="1"/>
  <c r="AI3245" i="1"/>
  <c r="AJ3249" i="1"/>
  <c r="AI3249" i="1"/>
  <c r="AJ3253" i="1"/>
  <c r="AI3253" i="1"/>
  <c r="AJ3257" i="1"/>
  <c r="AI3257" i="1"/>
  <c r="AJ3261" i="1"/>
  <c r="AI3261" i="1"/>
  <c r="AJ3265" i="1"/>
  <c r="AI3265" i="1"/>
  <c r="AJ3269" i="1"/>
  <c r="AI3269" i="1"/>
  <c r="AJ3273" i="1"/>
  <c r="AI3273" i="1"/>
  <c r="AJ3277" i="1"/>
  <c r="AI3277" i="1"/>
  <c r="AJ3281" i="1"/>
  <c r="AI3281" i="1"/>
  <c r="AJ3285" i="1"/>
  <c r="AI3285" i="1"/>
  <c r="AJ3289" i="1"/>
  <c r="AI3289" i="1"/>
  <c r="AJ3293" i="1"/>
  <c r="AI3293" i="1"/>
  <c r="AJ3297" i="1"/>
  <c r="AI3297" i="1"/>
  <c r="AJ3301" i="1"/>
  <c r="AI3301" i="1"/>
  <c r="AI3305" i="1"/>
  <c r="AJ3305" i="1"/>
  <c r="AI3309" i="1"/>
  <c r="AJ3309" i="1"/>
  <c r="AI3313" i="1"/>
  <c r="AJ3313" i="1"/>
  <c r="AI3317" i="1"/>
  <c r="AJ3317" i="1"/>
  <c r="AI3321" i="1"/>
  <c r="AJ3321" i="1"/>
  <c r="AI3325" i="1"/>
  <c r="AJ3325" i="1"/>
  <c r="AI3329" i="1"/>
  <c r="AJ3329" i="1"/>
  <c r="AI3333" i="1"/>
  <c r="AJ3333" i="1"/>
  <c r="AI3337" i="1"/>
  <c r="AJ3337" i="1"/>
  <c r="AI3341" i="1"/>
  <c r="AJ3341" i="1"/>
  <c r="AI3345" i="1"/>
  <c r="AJ3345" i="1"/>
  <c r="AI3349" i="1"/>
  <c r="AJ3349" i="1"/>
  <c r="AI3353" i="1"/>
  <c r="AJ3353" i="1"/>
  <c r="AI3357" i="1"/>
  <c r="AJ3357" i="1"/>
  <c r="AI3361" i="1"/>
  <c r="AJ3361" i="1"/>
  <c r="AI3365" i="1"/>
  <c r="AJ3365" i="1"/>
  <c r="AI3369" i="1"/>
  <c r="AJ3369" i="1"/>
  <c r="AI3373" i="1"/>
  <c r="AJ3373" i="1"/>
  <c r="AI3377" i="1"/>
  <c r="AJ3377" i="1"/>
  <c r="AI3381" i="1"/>
  <c r="AJ3381" i="1"/>
  <c r="AI3385" i="1"/>
  <c r="AJ3385" i="1"/>
  <c r="AI3389" i="1"/>
  <c r="AJ3389" i="1"/>
  <c r="AI3393" i="1"/>
  <c r="AJ3393" i="1"/>
  <c r="AI3397" i="1"/>
  <c r="AJ3397" i="1"/>
  <c r="AI3401" i="1"/>
  <c r="AJ3401" i="1"/>
  <c r="AI3405" i="1"/>
  <c r="AJ3405" i="1"/>
  <c r="AI3409" i="1"/>
  <c r="AJ3409" i="1"/>
  <c r="AI3413" i="1"/>
  <c r="AJ3413" i="1"/>
  <c r="AI3417" i="1"/>
  <c r="AJ3417" i="1"/>
  <c r="AI3421" i="1"/>
  <c r="AJ3421" i="1"/>
  <c r="AI3425" i="1"/>
  <c r="AJ3425" i="1"/>
  <c r="AI3429" i="1"/>
  <c r="AJ3429" i="1"/>
  <c r="AI3433" i="1"/>
  <c r="AJ3433" i="1"/>
  <c r="AI3437" i="1"/>
  <c r="AJ3437" i="1"/>
  <c r="AI3441" i="1"/>
  <c r="AJ3441" i="1"/>
  <c r="AI3445" i="1"/>
  <c r="AJ3445" i="1"/>
  <c r="AI3449" i="1"/>
  <c r="AJ3449" i="1"/>
  <c r="AI3453" i="1"/>
  <c r="AJ3453" i="1"/>
  <c r="AI3457" i="1"/>
  <c r="AJ3457" i="1"/>
  <c r="AI3461" i="1"/>
  <c r="AJ3461" i="1"/>
  <c r="AI3465" i="1"/>
  <c r="AJ3465" i="1"/>
  <c r="AI3469" i="1"/>
  <c r="AJ3469" i="1"/>
  <c r="AI3473" i="1"/>
  <c r="AJ3473" i="1"/>
  <c r="AJ3477" i="1"/>
  <c r="AI3477" i="1"/>
  <c r="AJ3481" i="1"/>
  <c r="AI3481" i="1"/>
  <c r="AJ3485" i="1"/>
  <c r="AI3485" i="1"/>
  <c r="AJ3489" i="1"/>
  <c r="AI3489" i="1"/>
  <c r="AJ3493" i="1"/>
  <c r="AI3493" i="1"/>
  <c r="AJ3497" i="1"/>
  <c r="AI3497" i="1"/>
  <c r="AJ3501" i="1"/>
  <c r="AI3501" i="1"/>
  <c r="AJ3505" i="1"/>
  <c r="AI3505" i="1"/>
  <c r="AJ3509" i="1"/>
  <c r="AI3509" i="1"/>
  <c r="AJ3513" i="1"/>
  <c r="AI3513" i="1"/>
  <c r="AJ3517" i="1"/>
  <c r="AI3517" i="1"/>
  <c r="AJ3521" i="1"/>
  <c r="AI3521" i="1"/>
  <c r="AJ3525" i="1"/>
  <c r="AI3525" i="1"/>
  <c r="AJ3529" i="1"/>
  <c r="AI3529" i="1"/>
  <c r="AJ3533" i="1"/>
  <c r="AI3533" i="1"/>
  <c r="AJ3537" i="1"/>
  <c r="AI3537" i="1"/>
  <c r="AJ3541" i="1"/>
  <c r="AI3541" i="1"/>
  <c r="AJ3545" i="1"/>
  <c r="AI3545" i="1"/>
  <c r="AJ3549" i="1"/>
  <c r="AI3549" i="1"/>
  <c r="AJ3553" i="1"/>
  <c r="AI3553" i="1"/>
  <c r="AJ3557" i="1"/>
  <c r="AI3557" i="1"/>
  <c r="AJ3561" i="1"/>
  <c r="AI3561" i="1"/>
  <c r="AJ3565" i="1"/>
  <c r="AI3565" i="1"/>
  <c r="AJ3569" i="1"/>
  <c r="AI3569" i="1"/>
  <c r="AJ3573" i="1"/>
  <c r="AI3573" i="1"/>
  <c r="AJ3577" i="1"/>
  <c r="AI3577" i="1"/>
  <c r="AJ3581" i="1"/>
  <c r="AI3581" i="1"/>
  <c r="AJ3585" i="1"/>
  <c r="AI3585" i="1"/>
  <c r="AJ3589" i="1"/>
  <c r="AI3589" i="1"/>
  <c r="AJ3593" i="1"/>
  <c r="AI3593" i="1"/>
  <c r="AJ3597" i="1"/>
  <c r="AI3597" i="1"/>
  <c r="AJ3601" i="1"/>
  <c r="AI3601" i="1"/>
  <c r="AJ3605" i="1"/>
  <c r="AI3605" i="1"/>
  <c r="AJ3609" i="1"/>
  <c r="AI3609" i="1"/>
  <c r="AJ3613" i="1"/>
  <c r="AI3613" i="1"/>
  <c r="AJ3617" i="1"/>
  <c r="AI3617" i="1"/>
  <c r="AJ3621" i="1"/>
  <c r="AI3621" i="1"/>
  <c r="AJ3625" i="1"/>
  <c r="AI3625" i="1"/>
  <c r="AJ3629" i="1"/>
  <c r="AI3629" i="1"/>
  <c r="AJ3633" i="1"/>
  <c r="AI3633" i="1"/>
  <c r="AJ3637" i="1"/>
  <c r="AI3637" i="1"/>
  <c r="AJ3641" i="1"/>
  <c r="AI3641" i="1"/>
  <c r="AJ3645" i="1"/>
  <c r="AI3645" i="1"/>
  <c r="AJ3649" i="1"/>
  <c r="AI3649" i="1"/>
  <c r="AJ3653" i="1"/>
  <c r="AI3653" i="1"/>
  <c r="AI3657" i="1"/>
  <c r="AJ3657" i="1"/>
  <c r="AI3661" i="1"/>
  <c r="AJ3661" i="1"/>
  <c r="AI3665" i="1"/>
  <c r="AJ3665" i="1"/>
  <c r="AI3669" i="1"/>
  <c r="AJ3669" i="1"/>
  <c r="AI3673" i="1"/>
  <c r="AJ3673" i="1"/>
  <c r="AI3677" i="1"/>
  <c r="AJ3677" i="1"/>
  <c r="AI3681" i="1"/>
  <c r="AJ3681" i="1"/>
  <c r="AI3685" i="1"/>
  <c r="AJ3685" i="1"/>
  <c r="AI3689" i="1"/>
  <c r="AJ3689" i="1"/>
  <c r="AI3693" i="1"/>
  <c r="AJ3693" i="1"/>
  <c r="AI3697" i="1"/>
  <c r="AJ3697" i="1"/>
  <c r="AI3701" i="1"/>
  <c r="AJ3701" i="1"/>
  <c r="AI3705" i="1"/>
  <c r="AJ3705" i="1"/>
  <c r="AI3709" i="1"/>
  <c r="AJ3709" i="1"/>
  <c r="AI3713" i="1"/>
  <c r="AJ3713" i="1"/>
  <c r="AI3717" i="1"/>
  <c r="AJ3717" i="1"/>
  <c r="AI3721" i="1"/>
  <c r="AJ3721" i="1"/>
  <c r="AI3725" i="1"/>
  <c r="AJ3725" i="1"/>
  <c r="AI3729" i="1"/>
  <c r="AJ3729" i="1"/>
  <c r="AI3733" i="1"/>
  <c r="AJ3733" i="1"/>
  <c r="AI3737" i="1"/>
  <c r="AJ3737" i="1"/>
  <c r="AI3741" i="1"/>
  <c r="AJ3741" i="1"/>
  <c r="AI3745" i="1"/>
  <c r="AJ3745" i="1"/>
  <c r="AI3749" i="1"/>
  <c r="AJ3749" i="1"/>
  <c r="AI3753" i="1"/>
  <c r="AJ3753" i="1"/>
  <c r="AI3757" i="1"/>
  <c r="AJ3757" i="1"/>
  <c r="AI3761" i="1"/>
  <c r="AJ3761" i="1"/>
  <c r="AI3765" i="1"/>
  <c r="AJ3765" i="1"/>
  <c r="AI3769" i="1"/>
  <c r="AJ3769" i="1"/>
  <c r="AI3773" i="1"/>
  <c r="AJ3773" i="1"/>
  <c r="AI3777" i="1"/>
  <c r="AJ3777" i="1"/>
  <c r="AI3781" i="1"/>
  <c r="AJ3781" i="1"/>
  <c r="AI3785" i="1"/>
  <c r="AJ3785" i="1"/>
  <c r="AI3789" i="1"/>
  <c r="AJ3789" i="1"/>
  <c r="AI3793" i="1"/>
  <c r="AJ3793" i="1"/>
  <c r="AI3797" i="1"/>
  <c r="AJ3797" i="1"/>
  <c r="AI3801" i="1"/>
  <c r="AJ3801" i="1"/>
  <c r="AJ3805" i="1"/>
  <c r="AI3805" i="1"/>
  <c r="AI8" i="1"/>
  <c r="AI16" i="1"/>
  <c r="AI24" i="1"/>
  <c r="AI32" i="1"/>
  <c r="AI40" i="1"/>
  <c r="AI48" i="1"/>
  <c r="AI56" i="1"/>
  <c r="AI64" i="1"/>
  <c r="AI72" i="1"/>
  <c r="AI80" i="1"/>
  <c r="AI88" i="1"/>
  <c r="AI96" i="1"/>
  <c r="AI104" i="1"/>
  <c r="AI112" i="1"/>
  <c r="AI120" i="1"/>
  <c r="AI128" i="1"/>
  <c r="AI136" i="1"/>
  <c r="AJ15" i="1"/>
  <c r="AI15" i="1"/>
  <c r="AJ31" i="1"/>
  <c r="AI31" i="1"/>
  <c r="AJ47" i="1"/>
  <c r="AI47" i="1"/>
  <c r="AJ63" i="1"/>
  <c r="AI63" i="1"/>
  <c r="AJ79" i="1"/>
  <c r="AI79" i="1"/>
  <c r="AJ95" i="1"/>
  <c r="AI95" i="1"/>
  <c r="AJ111" i="1"/>
  <c r="AI111" i="1"/>
  <c r="AJ123" i="1"/>
  <c r="AI123" i="1"/>
  <c r="AJ139" i="1"/>
  <c r="AI139" i="1"/>
  <c r="AJ147" i="1"/>
  <c r="AI147" i="1"/>
  <c r="AJ163" i="1"/>
  <c r="AI163" i="1"/>
  <c r="AJ179" i="1"/>
  <c r="AI179" i="1"/>
  <c r="AJ195" i="1"/>
  <c r="AI195" i="1"/>
  <c r="AJ207" i="1"/>
  <c r="AI207" i="1"/>
  <c r="AJ227" i="1"/>
  <c r="AI227" i="1"/>
  <c r="AJ255" i="1"/>
  <c r="AI255" i="1"/>
  <c r="AJ271" i="1"/>
  <c r="AI271" i="1"/>
  <c r="AJ287" i="1"/>
  <c r="AI287" i="1"/>
  <c r="AJ307" i="1"/>
  <c r="AI307" i="1"/>
  <c r="AJ323" i="1"/>
  <c r="AI323" i="1"/>
  <c r="AJ339" i="1"/>
  <c r="AI339" i="1"/>
  <c r="AJ351" i="1"/>
  <c r="AI351" i="1"/>
  <c r="AJ367" i="1"/>
  <c r="AI367" i="1"/>
  <c r="AJ383" i="1"/>
  <c r="AI383" i="1"/>
  <c r="AJ443" i="1"/>
  <c r="AI443" i="1"/>
  <c r="AJ9" i="1"/>
  <c r="AI9" i="1"/>
  <c r="AJ17" i="1"/>
  <c r="AI17" i="1"/>
  <c r="AJ21" i="1"/>
  <c r="AI21" i="1"/>
  <c r="AJ29" i="1"/>
  <c r="AI29" i="1"/>
  <c r="AJ37" i="1"/>
  <c r="AI37" i="1"/>
  <c r="AJ45" i="1"/>
  <c r="AI45" i="1"/>
  <c r="AJ53" i="1"/>
  <c r="AI53" i="1"/>
  <c r="AJ61" i="1"/>
  <c r="AI61" i="1"/>
  <c r="AJ65" i="1"/>
  <c r="AI65" i="1"/>
  <c r="AJ73" i="1"/>
  <c r="AI73" i="1"/>
  <c r="AJ81" i="1"/>
  <c r="AI81" i="1"/>
  <c r="AJ89" i="1"/>
  <c r="AI89" i="1"/>
  <c r="AJ93" i="1"/>
  <c r="AI93" i="1"/>
  <c r="AJ101" i="1"/>
  <c r="AI101" i="1"/>
  <c r="AJ109" i="1"/>
  <c r="AI109" i="1"/>
  <c r="AJ117" i="1"/>
  <c r="AI117" i="1"/>
  <c r="AJ125" i="1"/>
  <c r="AI125" i="1"/>
  <c r="AJ133" i="1"/>
  <c r="AI133" i="1"/>
  <c r="AJ141" i="1"/>
  <c r="AI141" i="1"/>
  <c r="AJ145" i="1"/>
  <c r="AI145" i="1"/>
  <c r="AJ153" i="1"/>
  <c r="AI153" i="1"/>
  <c r="AJ161" i="1"/>
  <c r="AI161" i="1"/>
  <c r="AJ169" i="1"/>
  <c r="AI169" i="1"/>
  <c r="AJ177" i="1"/>
  <c r="AI177" i="1"/>
  <c r="AJ185" i="1"/>
  <c r="AI185" i="1"/>
  <c r="AJ193" i="1"/>
  <c r="AI193" i="1"/>
  <c r="AJ197" i="1"/>
  <c r="AI197" i="1"/>
  <c r="AJ205" i="1"/>
  <c r="AI205" i="1"/>
  <c r="AJ213" i="1"/>
  <c r="AI213" i="1"/>
  <c r="AJ217" i="1"/>
  <c r="AI217" i="1"/>
  <c r="AJ225" i="1"/>
  <c r="AI225" i="1"/>
  <c r="AJ233" i="1"/>
  <c r="AI233" i="1"/>
  <c r="AJ237" i="1"/>
  <c r="AI237" i="1"/>
  <c r="AJ245" i="1"/>
  <c r="AI245" i="1"/>
  <c r="AJ253" i="1"/>
  <c r="AI253" i="1"/>
  <c r="AJ261" i="1"/>
  <c r="AI261" i="1"/>
  <c r="AJ265" i="1"/>
  <c r="AI265" i="1"/>
  <c r="AJ273" i="1"/>
  <c r="AI273" i="1"/>
  <c r="AJ277" i="1"/>
  <c r="AI277" i="1"/>
  <c r="AJ285" i="1"/>
  <c r="AI285" i="1"/>
  <c r="AJ293" i="1"/>
  <c r="AI293" i="1"/>
  <c r="AJ301" i="1"/>
  <c r="AI301" i="1"/>
  <c r="AJ305" i="1"/>
  <c r="AI305" i="1"/>
  <c r="AJ313" i="1"/>
  <c r="AI313" i="1"/>
  <c r="AJ321" i="1"/>
  <c r="AI321" i="1"/>
  <c r="AJ329" i="1"/>
  <c r="AI329" i="1"/>
  <c r="AJ337" i="1"/>
  <c r="AI337" i="1"/>
  <c r="AJ345" i="1"/>
  <c r="AI345" i="1"/>
  <c r="AJ349" i="1"/>
  <c r="AI349" i="1"/>
  <c r="AJ357" i="1"/>
  <c r="AI357" i="1"/>
  <c r="AJ365" i="1"/>
  <c r="AI365" i="1"/>
  <c r="AJ373" i="1"/>
  <c r="AI373" i="1"/>
  <c r="AJ377" i="1"/>
  <c r="AI377" i="1"/>
  <c r="AJ385" i="1"/>
  <c r="AI385" i="1"/>
  <c r="AJ393" i="1"/>
  <c r="AI393" i="1"/>
  <c r="AJ401" i="1"/>
  <c r="AI401" i="1"/>
  <c r="AJ409" i="1"/>
  <c r="AI409" i="1"/>
  <c r="AJ417" i="1"/>
  <c r="AI417" i="1"/>
  <c r="AJ425" i="1"/>
  <c r="AI425" i="1"/>
  <c r="AJ433" i="1"/>
  <c r="AI433" i="1"/>
  <c r="AJ441" i="1"/>
  <c r="AI441" i="1"/>
  <c r="AJ449" i="1"/>
  <c r="AI449" i="1"/>
  <c r="AJ453" i="1"/>
  <c r="AI453" i="1"/>
  <c r="AJ461" i="1"/>
  <c r="AI461" i="1"/>
  <c r="AJ469" i="1"/>
  <c r="AI469" i="1"/>
  <c r="AJ473" i="1"/>
  <c r="AI473" i="1"/>
  <c r="AJ481" i="1"/>
  <c r="AI481" i="1"/>
  <c r="AJ489" i="1"/>
  <c r="AI489" i="1"/>
  <c r="AJ497" i="1"/>
  <c r="AI497" i="1"/>
  <c r="AJ505" i="1"/>
  <c r="AI505" i="1"/>
  <c r="AJ513" i="1"/>
  <c r="AI513" i="1"/>
  <c r="AJ521" i="1"/>
  <c r="AI521" i="1"/>
  <c r="AJ529" i="1"/>
  <c r="AI529" i="1"/>
  <c r="AJ533" i="1"/>
  <c r="AI533" i="1"/>
  <c r="AJ541" i="1"/>
  <c r="AI541" i="1"/>
  <c r="AJ549" i="1"/>
  <c r="AI549" i="1"/>
  <c r="AJ557" i="1"/>
  <c r="AI557" i="1"/>
  <c r="AJ565" i="1"/>
  <c r="AI565" i="1"/>
  <c r="AJ569" i="1"/>
  <c r="AI569" i="1"/>
  <c r="AJ577" i="1"/>
  <c r="AI577" i="1"/>
  <c r="AJ585" i="1"/>
  <c r="AI585" i="1"/>
  <c r="AJ593" i="1"/>
  <c r="AI593" i="1"/>
  <c r="AJ597" i="1"/>
  <c r="AI597" i="1"/>
  <c r="AJ605" i="1"/>
  <c r="AI605" i="1"/>
  <c r="AJ613" i="1"/>
  <c r="AI613" i="1"/>
  <c r="AJ621" i="1"/>
  <c r="AI621" i="1"/>
  <c r="AJ629" i="1"/>
  <c r="AI629" i="1"/>
  <c r="AJ633" i="1"/>
  <c r="AI633" i="1"/>
  <c r="AJ641" i="1"/>
  <c r="AI641" i="1"/>
  <c r="AJ649" i="1"/>
  <c r="AI649" i="1"/>
  <c r="AJ653" i="1"/>
  <c r="AI653" i="1"/>
  <c r="AJ661" i="1"/>
  <c r="AI661" i="1"/>
  <c r="AJ669" i="1"/>
  <c r="AI669" i="1"/>
  <c r="AJ673" i="1"/>
  <c r="AI673" i="1"/>
  <c r="AJ681" i="1"/>
  <c r="AI681" i="1"/>
  <c r="AJ689" i="1"/>
  <c r="AI689" i="1"/>
  <c r="AJ693" i="1"/>
  <c r="AI693" i="1"/>
  <c r="AJ701" i="1"/>
  <c r="AI701" i="1"/>
  <c r="AJ709" i="1"/>
  <c r="AI709" i="1"/>
  <c r="AJ717" i="1"/>
  <c r="AI717" i="1"/>
  <c r="AJ721" i="1"/>
  <c r="AI721" i="1"/>
  <c r="AJ729" i="1"/>
  <c r="AI729" i="1"/>
  <c r="AJ737" i="1"/>
  <c r="AI737" i="1"/>
  <c r="AJ745" i="1"/>
  <c r="AI745" i="1"/>
  <c r="AJ749" i="1"/>
  <c r="AI749" i="1"/>
  <c r="AJ757" i="1"/>
  <c r="AI757" i="1"/>
  <c r="AJ765" i="1"/>
  <c r="AI765" i="1"/>
  <c r="AJ773" i="1"/>
  <c r="AI773" i="1"/>
  <c r="AJ781" i="1"/>
  <c r="AI781" i="1"/>
  <c r="AJ785" i="1"/>
  <c r="AI785" i="1"/>
  <c r="AJ797" i="1"/>
  <c r="AI797" i="1"/>
  <c r="AJ805" i="1"/>
  <c r="AI805" i="1"/>
  <c r="AJ921" i="1"/>
  <c r="AI921" i="1"/>
  <c r="AJ142" i="1"/>
  <c r="AI142" i="1"/>
  <c r="AJ146" i="1"/>
  <c r="AI146" i="1"/>
  <c r="AJ150" i="1"/>
  <c r="AI150" i="1"/>
  <c r="AJ154" i="1"/>
  <c r="AI154" i="1"/>
  <c r="AJ158" i="1"/>
  <c r="AI158" i="1"/>
  <c r="AJ162" i="1"/>
  <c r="AI162" i="1"/>
  <c r="AJ166" i="1"/>
  <c r="AI166" i="1"/>
  <c r="AJ170" i="1"/>
  <c r="AI170" i="1"/>
  <c r="AJ174" i="1"/>
  <c r="AI174" i="1"/>
  <c r="AJ178" i="1"/>
  <c r="AI178" i="1"/>
  <c r="AJ182" i="1"/>
  <c r="AI182" i="1"/>
  <c r="AJ186" i="1"/>
  <c r="AI186" i="1"/>
  <c r="AJ190" i="1"/>
  <c r="AI190" i="1"/>
  <c r="AJ194" i="1"/>
  <c r="AI194" i="1"/>
  <c r="AJ198" i="1"/>
  <c r="AI198" i="1"/>
  <c r="AJ202" i="1"/>
  <c r="AI202" i="1"/>
  <c r="AJ206" i="1"/>
  <c r="AI206" i="1"/>
  <c r="AJ210" i="1"/>
  <c r="AI210" i="1"/>
  <c r="AJ214" i="1"/>
  <c r="AI214" i="1"/>
  <c r="AJ218" i="1"/>
  <c r="AI218" i="1"/>
  <c r="AJ222" i="1"/>
  <c r="AI222" i="1"/>
  <c r="AJ226" i="1"/>
  <c r="AI226" i="1"/>
  <c r="AJ230" i="1"/>
  <c r="AI230" i="1"/>
  <c r="AJ234" i="1"/>
  <c r="AI234" i="1"/>
  <c r="AJ238" i="1"/>
  <c r="AI238" i="1"/>
  <c r="AJ242" i="1"/>
  <c r="AI242" i="1"/>
  <c r="AJ246" i="1"/>
  <c r="AI246" i="1"/>
  <c r="AJ250" i="1"/>
  <c r="AI250" i="1"/>
  <c r="AJ254" i="1"/>
  <c r="AI254" i="1"/>
  <c r="AJ258" i="1"/>
  <c r="AI258" i="1"/>
  <c r="AJ262" i="1"/>
  <c r="AI262" i="1"/>
  <c r="AJ266" i="1"/>
  <c r="AI266" i="1"/>
  <c r="AJ270" i="1"/>
  <c r="AI270" i="1"/>
  <c r="AJ274" i="1"/>
  <c r="AI274" i="1"/>
  <c r="AJ278" i="1"/>
  <c r="AI278" i="1"/>
  <c r="AJ282" i="1"/>
  <c r="AI282" i="1"/>
  <c r="AJ286" i="1"/>
  <c r="AI286" i="1"/>
  <c r="AJ290" i="1"/>
  <c r="AI290" i="1"/>
  <c r="AJ294" i="1"/>
  <c r="AI294" i="1"/>
  <c r="AJ298" i="1"/>
  <c r="AI298" i="1"/>
  <c r="AJ302" i="1"/>
  <c r="AI302" i="1"/>
  <c r="AJ306" i="1"/>
  <c r="AI306" i="1"/>
  <c r="AJ310" i="1"/>
  <c r="AI310" i="1"/>
  <c r="AJ314" i="1"/>
  <c r="AI314" i="1"/>
  <c r="AJ318" i="1"/>
  <c r="AI318" i="1"/>
  <c r="AJ322" i="1"/>
  <c r="AI322" i="1"/>
  <c r="AJ326" i="1"/>
  <c r="AI326" i="1"/>
  <c r="AJ330" i="1"/>
  <c r="AI330" i="1"/>
  <c r="AJ334" i="1"/>
  <c r="AI334" i="1"/>
  <c r="AJ338" i="1"/>
  <c r="AI338" i="1"/>
  <c r="AJ342" i="1"/>
  <c r="AI342" i="1"/>
  <c r="AJ346" i="1"/>
  <c r="AI346" i="1"/>
  <c r="AJ350" i="1"/>
  <c r="AI350" i="1"/>
  <c r="AJ354" i="1"/>
  <c r="AI354" i="1"/>
  <c r="AJ358" i="1"/>
  <c r="AI358" i="1"/>
  <c r="AJ362" i="1"/>
  <c r="AI362" i="1"/>
  <c r="AJ366" i="1"/>
  <c r="AI366" i="1"/>
  <c r="AJ370" i="1"/>
  <c r="AI370" i="1"/>
  <c r="AJ374" i="1"/>
  <c r="AI374" i="1"/>
  <c r="AJ378" i="1"/>
  <c r="AI378" i="1"/>
  <c r="AJ382" i="1"/>
  <c r="AI382" i="1"/>
  <c r="AJ386" i="1"/>
  <c r="AI386" i="1"/>
  <c r="AJ390" i="1"/>
  <c r="AI390" i="1"/>
  <c r="AJ394" i="1"/>
  <c r="AI394" i="1"/>
  <c r="AJ398" i="1"/>
  <c r="AI398" i="1"/>
  <c r="AJ402" i="1"/>
  <c r="AI402" i="1"/>
  <c r="AJ406" i="1"/>
  <c r="AI406" i="1"/>
  <c r="AJ410" i="1"/>
  <c r="AI410" i="1"/>
  <c r="AJ414" i="1"/>
  <c r="AI414" i="1"/>
  <c r="AJ418" i="1"/>
  <c r="AI418" i="1"/>
  <c r="AJ422" i="1"/>
  <c r="AI422" i="1"/>
  <c r="AJ426" i="1"/>
  <c r="AI426" i="1"/>
  <c r="AJ430" i="1"/>
  <c r="AI430" i="1"/>
  <c r="AJ434" i="1"/>
  <c r="AI434" i="1"/>
  <c r="AJ438" i="1"/>
  <c r="AI438" i="1"/>
  <c r="AJ442" i="1"/>
  <c r="AI442" i="1"/>
  <c r="AJ446" i="1"/>
  <c r="AI446" i="1"/>
  <c r="AJ450" i="1"/>
  <c r="AI450" i="1"/>
  <c r="AJ454" i="1"/>
  <c r="AI454" i="1"/>
  <c r="AJ458" i="1"/>
  <c r="AI458" i="1"/>
  <c r="AJ462" i="1"/>
  <c r="AI462" i="1"/>
  <c r="AJ466" i="1"/>
  <c r="AI466" i="1"/>
  <c r="AJ470" i="1"/>
  <c r="AI470" i="1"/>
  <c r="AJ474" i="1"/>
  <c r="AI474" i="1"/>
  <c r="AJ478" i="1"/>
  <c r="AI478" i="1"/>
  <c r="AJ482" i="1"/>
  <c r="AI482" i="1"/>
  <c r="AJ486" i="1"/>
  <c r="AI486" i="1"/>
  <c r="AJ490" i="1"/>
  <c r="AI490" i="1"/>
  <c r="AJ494" i="1"/>
  <c r="AI494" i="1"/>
  <c r="AJ498" i="1"/>
  <c r="AI498" i="1"/>
  <c r="AJ502" i="1"/>
  <c r="AI502" i="1"/>
  <c r="AJ506" i="1"/>
  <c r="AI506" i="1"/>
  <c r="AJ510" i="1"/>
  <c r="AI510" i="1"/>
  <c r="AJ514" i="1"/>
  <c r="AI514" i="1"/>
  <c r="AJ518" i="1"/>
  <c r="AI518" i="1"/>
  <c r="AJ522" i="1"/>
  <c r="AI522" i="1"/>
  <c r="AJ526" i="1"/>
  <c r="AI526" i="1"/>
  <c r="AJ530" i="1"/>
  <c r="AI530" i="1"/>
  <c r="AJ534" i="1"/>
  <c r="AI534" i="1"/>
  <c r="AJ538" i="1"/>
  <c r="AI538" i="1"/>
  <c r="AJ542" i="1"/>
  <c r="AI542" i="1"/>
  <c r="AJ546" i="1"/>
  <c r="AI546" i="1"/>
  <c r="AJ550" i="1"/>
  <c r="AI550" i="1"/>
  <c r="AJ554" i="1"/>
  <c r="AI554" i="1"/>
  <c r="AJ558" i="1"/>
  <c r="AI558" i="1"/>
  <c r="AJ562" i="1"/>
  <c r="AI562" i="1"/>
  <c r="AJ566" i="1"/>
  <c r="AI566" i="1"/>
  <c r="AJ570" i="1"/>
  <c r="AI570" i="1"/>
  <c r="AJ574" i="1"/>
  <c r="AI574" i="1"/>
  <c r="AJ578" i="1"/>
  <c r="AI578" i="1"/>
  <c r="AJ582" i="1"/>
  <c r="AI582" i="1"/>
  <c r="AJ586" i="1"/>
  <c r="AI586" i="1"/>
  <c r="AJ590" i="1"/>
  <c r="AI590" i="1"/>
  <c r="AJ594" i="1"/>
  <c r="AI594" i="1"/>
  <c r="AJ598" i="1"/>
  <c r="AI598" i="1"/>
  <c r="AJ602" i="1"/>
  <c r="AI602" i="1"/>
  <c r="AJ606" i="1"/>
  <c r="AI606" i="1"/>
  <c r="AJ610" i="1"/>
  <c r="AI610" i="1"/>
  <c r="AJ614" i="1"/>
  <c r="AI614" i="1"/>
  <c r="AJ618" i="1"/>
  <c r="AI618" i="1"/>
  <c r="AJ622" i="1"/>
  <c r="AI622" i="1"/>
  <c r="AJ626" i="1"/>
  <c r="AI626" i="1"/>
  <c r="AJ630" i="1"/>
  <c r="AI630" i="1"/>
  <c r="AJ634" i="1"/>
  <c r="AI634" i="1"/>
  <c r="AJ638" i="1"/>
  <c r="AI638" i="1"/>
  <c r="AJ642" i="1"/>
  <c r="AI642" i="1"/>
  <c r="AJ646" i="1"/>
  <c r="AI646" i="1"/>
  <c r="AJ650" i="1"/>
  <c r="AI650" i="1"/>
  <c r="AJ654" i="1"/>
  <c r="AI654" i="1"/>
  <c r="AJ658" i="1"/>
  <c r="AI658" i="1"/>
  <c r="AJ662" i="1"/>
  <c r="AI662" i="1"/>
  <c r="AJ666" i="1"/>
  <c r="AI666" i="1"/>
  <c r="AJ670" i="1"/>
  <c r="AI670" i="1"/>
  <c r="AJ674" i="1"/>
  <c r="AI674" i="1"/>
  <c r="AJ678" i="1"/>
  <c r="AI678" i="1"/>
  <c r="AJ682" i="1"/>
  <c r="AI682" i="1"/>
  <c r="AJ686" i="1"/>
  <c r="AI686" i="1"/>
  <c r="AJ690" i="1"/>
  <c r="AI690" i="1"/>
  <c r="AJ694" i="1"/>
  <c r="AI694" i="1"/>
  <c r="AJ698" i="1"/>
  <c r="AI698" i="1"/>
  <c r="AJ702" i="1"/>
  <c r="AI702" i="1"/>
  <c r="AJ706" i="1"/>
  <c r="AI706" i="1"/>
  <c r="AJ710" i="1"/>
  <c r="AI710" i="1"/>
  <c r="AJ714" i="1"/>
  <c r="AI714" i="1"/>
  <c r="AJ718" i="1"/>
  <c r="AI718" i="1"/>
  <c r="AJ722" i="1"/>
  <c r="AI722" i="1"/>
  <c r="AJ726" i="1"/>
  <c r="AI726" i="1"/>
  <c r="AJ730" i="1"/>
  <c r="AI730" i="1"/>
  <c r="AJ734" i="1"/>
  <c r="AI734" i="1"/>
  <c r="AJ738" i="1"/>
  <c r="AI738" i="1"/>
  <c r="AJ742" i="1"/>
  <c r="AI742" i="1"/>
  <c r="AJ746" i="1"/>
  <c r="AI746" i="1"/>
  <c r="AJ750" i="1"/>
  <c r="AI750" i="1"/>
  <c r="AJ754" i="1"/>
  <c r="AI754" i="1"/>
  <c r="AJ758" i="1"/>
  <c r="AI758" i="1"/>
  <c r="AJ762" i="1"/>
  <c r="AI762" i="1"/>
  <c r="AJ766" i="1"/>
  <c r="AI766" i="1"/>
  <c r="AJ770" i="1"/>
  <c r="AI770" i="1"/>
  <c r="AJ774" i="1"/>
  <c r="AI774" i="1"/>
  <c r="AJ778" i="1"/>
  <c r="AI778" i="1"/>
  <c r="AJ782" i="1"/>
  <c r="AI782" i="1"/>
  <c r="AJ786" i="1"/>
  <c r="AI786" i="1"/>
  <c r="AJ790" i="1"/>
  <c r="AI790" i="1"/>
  <c r="AJ794" i="1"/>
  <c r="AI794" i="1"/>
  <c r="AJ798" i="1"/>
  <c r="AI798" i="1"/>
  <c r="AJ802" i="1"/>
  <c r="AI802" i="1"/>
  <c r="AJ806" i="1"/>
  <c r="AI806" i="1"/>
  <c r="AJ810" i="1"/>
  <c r="AI810" i="1"/>
  <c r="AJ814" i="1"/>
  <c r="AI814" i="1"/>
  <c r="AJ818" i="1"/>
  <c r="AI818" i="1"/>
  <c r="AJ822" i="1"/>
  <c r="AI822" i="1"/>
  <c r="AJ826" i="1"/>
  <c r="AI826" i="1"/>
  <c r="AJ830" i="1"/>
  <c r="AI830" i="1"/>
  <c r="AJ834" i="1"/>
  <c r="AI834" i="1"/>
  <c r="AJ838" i="1"/>
  <c r="AI838" i="1"/>
  <c r="AJ842" i="1"/>
  <c r="AI842" i="1"/>
  <c r="AJ846" i="1"/>
  <c r="AI846" i="1"/>
  <c r="AJ850" i="1"/>
  <c r="AI850" i="1"/>
  <c r="AJ854" i="1"/>
  <c r="AI854" i="1"/>
  <c r="AJ858" i="1"/>
  <c r="AI858" i="1"/>
  <c r="AJ862" i="1"/>
  <c r="AI862" i="1"/>
  <c r="AJ866" i="1"/>
  <c r="AI866" i="1"/>
  <c r="AJ870" i="1"/>
  <c r="AI870" i="1"/>
  <c r="AJ874" i="1"/>
  <c r="AI874" i="1"/>
  <c r="AJ878" i="1"/>
  <c r="AI878" i="1"/>
  <c r="AJ882" i="1"/>
  <c r="AI882" i="1"/>
  <c r="AJ886" i="1"/>
  <c r="AI886" i="1"/>
  <c r="AJ890" i="1"/>
  <c r="AI890" i="1"/>
  <c r="AJ894" i="1"/>
  <c r="AI894" i="1"/>
  <c r="AJ898" i="1"/>
  <c r="AI898" i="1"/>
  <c r="AJ902" i="1"/>
  <c r="AI902" i="1"/>
  <c r="AJ906" i="1"/>
  <c r="AI906" i="1"/>
  <c r="AJ910" i="1"/>
  <c r="AI910" i="1"/>
  <c r="AJ914" i="1"/>
  <c r="AI914" i="1"/>
  <c r="AJ918" i="1"/>
  <c r="AI918" i="1"/>
  <c r="AJ922" i="1"/>
  <c r="AI922" i="1"/>
  <c r="AJ926" i="1"/>
  <c r="AI926" i="1"/>
  <c r="AJ930" i="1"/>
  <c r="AI930" i="1"/>
  <c r="AJ934" i="1"/>
  <c r="AI934" i="1"/>
  <c r="AJ938" i="1"/>
  <c r="AI938" i="1"/>
  <c r="AJ942" i="1"/>
  <c r="AI942" i="1"/>
  <c r="AJ946" i="1"/>
  <c r="AI946" i="1"/>
  <c r="AJ950" i="1"/>
  <c r="AI950" i="1"/>
  <c r="AJ954" i="1"/>
  <c r="AI954" i="1"/>
  <c r="AJ958" i="1"/>
  <c r="AI958" i="1"/>
  <c r="AJ962" i="1"/>
  <c r="AI962" i="1"/>
  <c r="AJ966" i="1"/>
  <c r="AI966" i="1"/>
  <c r="AJ970" i="1"/>
  <c r="AI970" i="1"/>
  <c r="AJ974" i="1"/>
  <c r="AI974" i="1"/>
  <c r="AJ978" i="1"/>
  <c r="AI978" i="1"/>
  <c r="AJ982" i="1"/>
  <c r="AI982" i="1"/>
  <c r="AJ986" i="1"/>
  <c r="AI986" i="1"/>
  <c r="AJ990" i="1"/>
  <c r="AI990" i="1"/>
  <c r="AJ994" i="1"/>
  <c r="AI994" i="1"/>
  <c r="AJ998" i="1"/>
  <c r="AI998" i="1"/>
  <c r="AJ1002" i="1"/>
  <c r="AI1002" i="1"/>
  <c r="AJ1006" i="1"/>
  <c r="AI1006" i="1"/>
  <c r="AJ1010" i="1"/>
  <c r="AI1010" i="1"/>
  <c r="AJ1014" i="1"/>
  <c r="AI1014" i="1"/>
  <c r="AJ1018" i="1"/>
  <c r="AI1018" i="1"/>
  <c r="AJ1022" i="1"/>
  <c r="AI1022" i="1"/>
  <c r="AJ1026" i="1"/>
  <c r="AI1026" i="1"/>
  <c r="AJ1030" i="1"/>
  <c r="AI1030" i="1"/>
  <c r="AJ1034" i="1"/>
  <c r="AI1034" i="1"/>
  <c r="AJ1038" i="1"/>
  <c r="AI1038" i="1"/>
  <c r="AJ1042" i="1"/>
  <c r="AI1042" i="1"/>
  <c r="AJ1046" i="1"/>
  <c r="AI1046" i="1"/>
  <c r="AJ1050" i="1"/>
  <c r="AI1050" i="1"/>
  <c r="AJ1054" i="1"/>
  <c r="AI1054" i="1"/>
  <c r="AJ1058" i="1"/>
  <c r="AI1058" i="1"/>
  <c r="AJ1062" i="1"/>
  <c r="AI1062" i="1"/>
  <c r="AJ1066" i="1"/>
  <c r="AI1066" i="1"/>
  <c r="AI1070" i="1"/>
  <c r="AJ1070" i="1"/>
  <c r="AI1074" i="1"/>
  <c r="AJ1074" i="1"/>
  <c r="AI1078" i="1"/>
  <c r="AJ1078" i="1"/>
  <c r="AI1082" i="1"/>
  <c r="AJ1082" i="1"/>
  <c r="AJ1086" i="1"/>
  <c r="AI1086" i="1"/>
  <c r="AJ1090" i="1"/>
  <c r="AI1090" i="1"/>
  <c r="AJ1094" i="1"/>
  <c r="AI1094" i="1"/>
  <c r="AJ1098" i="1"/>
  <c r="AI1098" i="1"/>
  <c r="AJ1102" i="1"/>
  <c r="AI1102" i="1"/>
  <c r="AJ1106" i="1"/>
  <c r="AI1106" i="1"/>
  <c r="AJ1110" i="1"/>
  <c r="AI1110" i="1"/>
  <c r="AJ1114" i="1"/>
  <c r="AI1114" i="1"/>
  <c r="AJ1118" i="1"/>
  <c r="AI1118" i="1"/>
  <c r="AJ1122" i="1"/>
  <c r="AI1122" i="1"/>
  <c r="AJ1126" i="1"/>
  <c r="AI1126" i="1"/>
  <c r="AJ1130" i="1"/>
  <c r="AI1130" i="1"/>
  <c r="AJ1134" i="1"/>
  <c r="AI1134" i="1"/>
  <c r="AJ1138" i="1"/>
  <c r="AI1138" i="1"/>
  <c r="AJ1142" i="1"/>
  <c r="AI1142" i="1"/>
  <c r="AJ1146" i="1"/>
  <c r="AI1146" i="1"/>
  <c r="AJ1150" i="1"/>
  <c r="AI1150" i="1"/>
  <c r="AJ1154" i="1"/>
  <c r="AI1154" i="1"/>
  <c r="AJ1158" i="1"/>
  <c r="AI1158" i="1"/>
  <c r="AJ1162" i="1"/>
  <c r="AI1162" i="1"/>
  <c r="AJ1166" i="1"/>
  <c r="AI1166" i="1"/>
  <c r="AJ1170" i="1"/>
  <c r="AI1170" i="1"/>
  <c r="AJ1174" i="1"/>
  <c r="AI1174" i="1"/>
  <c r="AJ1178" i="1"/>
  <c r="AI1178" i="1"/>
  <c r="AJ1182" i="1"/>
  <c r="AI1182" i="1"/>
  <c r="AJ1186" i="1"/>
  <c r="AI1186" i="1"/>
  <c r="AJ1190" i="1"/>
  <c r="AI1190" i="1"/>
  <c r="AJ1194" i="1"/>
  <c r="AI1194" i="1"/>
  <c r="AJ1198" i="1"/>
  <c r="AI1198" i="1"/>
  <c r="AJ1202" i="1"/>
  <c r="AI1202" i="1"/>
  <c r="AJ1206" i="1"/>
  <c r="AI1206" i="1"/>
  <c r="AJ1210" i="1"/>
  <c r="AI1210" i="1"/>
  <c r="AJ1214" i="1"/>
  <c r="AI1214" i="1"/>
  <c r="AJ1218" i="1"/>
  <c r="AI1218" i="1"/>
  <c r="AJ1222" i="1"/>
  <c r="AI1222" i="1"/>
  <c r="AJ1226" i="1"/>
  <c r="AI1226" i="1"/>
  <c r="AJ1230" i="1"/>
  <c r="AI1230" i="1"/>
  <c r="AJ1234" i="1"/>
  <c r="AI1234" i="1"/>
  <c r="AJ1238" i="1"/>
  <c r="AI1238" i="1"/>
  <c r="AJ1242" i="1"/>
  <c r="AI1242" i="1"/>
  <c r="AJ1246" i="1"/>
  <c r="AI1246" i="1"/>
  <c r="AJ1250" i="1"/>
  <c r="AI1250" i="1"/>
  <c r="AJ1254" i="1"/>
  <c r="AI1254" i="1"/>
  <c r="AJ1258" i="1"/>
  <c r="AI1258" i="1"/>
  <c r="AJ1262" i="1"/>
  <c r="AI1262" i="1"/>
  <c r="AJ1266" i="1"/>
  <c r="AI1266" i="1"/>
  <c r="AJ1270" i="1"/>
  <c r="AI1270" i="1"/>
  <c r="AJ1274" i="1"/>
  <c r="AI1274" i="1"/>
  <c r="AJ1278" i="1"/>
  <c r="AI1278" i="1"/>
  <c r="AJ1282" i="1"/>
  <c r="AI1282" i="1"/>
  <c r="AJ1286" i="1"/>
  <c r="AI1286" i="1"/>
  <c r="AJ1290" i="1"/>
  <c r="AI1290" i="1"/>
  <c r="AJ1294" i="1"/>
  <c r="AI1294" i="1"/>
  <c r="AJ1298" i="1"/>
  <c r="AI1298" i="1"/>
  <c r="AJ1302" i="1"/>
  <c r="AI1302" i="1"/>
  <c r="AJ1306" i="1"/>
  <c r="AI1306" i="1"/>
  <c r="AJ1310" i="1"/>
  <c r="AI1310" i="1"/>
  <c r="AJ1314" i="1"/>
  <c r="AI1314" i="1"/>
  <c r="AJ1318" i="1"/>
  <c r="AI1318" i="1"/>
  <c r="AJ1322" i="1"/>
  <c r="AI1322" i="1"/>
  <c r="AJ1326" i="1"/>
  <c r="AI1326" i="1"/>
  <c r="AJ1330" i="1"/>
  <c r="AI1330" i="1"/>
  <c r="AJ1334" i="1"/>
  <c r="AI1334" i="1"/>
  <c r="AJ1338" i="1"/>
  <c r="AI1338" i="1"/>
  <c r="AJ1342" i="1"/>
  <c r="AI1342" i="1"/>
  <c r="AJ1346" i="1"/>
  <c r="AI1346" i="1"/>
  <c r="AJ1350" i="1"/>
  <c r="AI1350" i="1"/>
  <c r="AJ1354" i="1"/>
  <c r="AI1354" i="1"/>
  <c r="AJ1358" i="1"/>
  <c r="AI1358" i="1"/>
  <c r="AJ1362" i="1"/>
  <c r="AI1362" i="1"/>
  <c r="AJ1366" i="1"/>
  <c r="AI1366" i="1"/>
  <c r="AJ1370" i="1"/>
  <c r="AI1370" i="1"/>
  <c r="AJ1374" i="1"/>
  <c r="AI1374" i="1"/>
  <c r="AJ1378" i="1"/>
  <c r="AI1378" i="1"/>
  <c r="AJ1382" i="1"/>
  <c r="AI1382" i="1"/>
  <c r="AJ1386" i="1"/>
  <c r="AI1386" i="1"/>
  <c r="AJ1390" i="1"/>
  <c r="AI1390" i="1"/>
  <c r="AJ1394" i="1"/>
  <c r="AI1394" i="1"/>
  <c r="AJ1398" i="1"/>
  <c r="AI1398" i="1"/>
  <c r="AJ1402" i="1"/>
  <c r="AI1402" i="1"/>
  <c r="AJ1406" i="1"/>
  <c r="AI1406" i="1"/>
  <c r="AJ1410" i="1"/>
  <c r="AI1410" i="1"/>
  <c r="AJ1414" i="1"/>
  <c r="AI1414" i="1"/>
  <c r="AJ1418" i="1"/>
  <c r="AI1418" i="1"/>
  <c r="AJ1422" i="1"/>
  <c r="AI1422" i="1"/>
  <c r="AJ1426" i="1"/>
  <c r="AI1426" i="1"/>
  <c r="AJ1430" i="1"/>
  <c r="AI1430" i="1"/>
  <c r="AJ1434" i="1"/>
  <c r="AI1434" i="1"/>
  <c r="AJ1438" i="1"/>
  <c r="AI1438" i="1"/>
  <c r="AI1442" i="1"/>
  <c r="AJ1442" i="1"/>
  <c r="AI1446" i="1"/>
  <c r="AJ1446" i="1"/>
  <c r="AI1450" i="1"/>
  <c r="AJ1450" i="1"/>
  <c r="AI1454" i="1"/>
  <c r="AJ1454" i="1"/>
  <c r="AI1458" i="1"/>
  <c r="AJ1458" i="1"/>
  <c r="AI1462" i="1"/>
  <c r="AJ1462" i="1"/>
  <c r="AI1466" i="1"/>
  <c r="AJ1466" i="1"/>
  <c r="AI1470" i="1"/>
  <c r="AJ1470" i="1"/>
  <c r="AI1474" i="1"/>
  <c r="AJ1474" i="1"/>
  <c r="AI1478" i="1"/>
  <c r="AJ1478" i="1"/>
  <c r="AI1482" i="1"/>
  <c r="AJ1482" i="1"/>
  <c r="AI1486" i="1"/>
  <c r="AJ1486" i="1"/>
  <c r="AI1490" i="1"/>
  <c r="AJ1490" i="1"/>
  <c r="AI1494" i="1"/>
  <c r="AJ1494" i="1"/>
  <c r="AI1498" i="1"/>
  <c r="AJ1498" i="1"/>
  <c r="AI1502" i="1"/>
  <c r="AJ1502" i="1"/>
  <c r="AI1506" i="1"/>
  <c r="AJ1506" i="1"/>
  <c r="AI1510" i="1"/>
  <c r="AJ1510" i="1"/>
  <c r="AI1514" i="1"/>
  <c r="AJ1514" i="1"/>
  <c r="AI1518" i="1"/>
  <c r="AJ1518" i="1"/>
  <c r="AI1522" i="1"/>
  <c r="AJ1522" i="1"/>
  <c r="AI1526" i="1"/>
  <c r="AJ1526" i="1"/>
  <c r="AI1530" i="1"/>
  <c r="AJ1530" i="1"/>
  <c r="AI1534" i="1"/>
  <c r="AJ1534" i="1"/>
  <c r="AI1538" i="1"/>
  <c r="AJ1538" i="1"/>
  <c r="AI1542" i="1"/>
  <c r="AJ1542" i="1"/>
  <c r="AI1546" i="1"/>
  <c r="AJ1546" i="1"/>
  <c r="AI1550" i="1"/>
  <c r="AJ1550" i="1"/>
  <c r="AI1554" i="1"/>
  <c r="AJ1554" i="1"/>
  <c r="AI1558" i="1"/>
  <c r="AJ1558" i="1"/>
  <c r="AI1562" i="1"/>
  <c r="AJ1562" i="1"/>
  <c r="AI1566" i="1"/>
  <c r="AJ1566" i="1"/>
  <c r="AI1570" i="1"/>
  <c r="AJ1570" i="1"/>
  <c r="AI1574" i="1"/>
  <c r="AJ1574" i="1"/>
  <c r="AI1578" i="1"/>
  <c r="AJ1578" i="1"/>
  <c r="AI1582" i="1"/>
  <c r="AJ1582" i="1"/>
  <c r="AI1586" i="1"/>
  <c r="AJ1586" i="1"/>
  <c r="AI1590" i="1"/>
  <c r="AJ1590" i="1"/>
  <c r="AI1594" i="1"/>
  <c r="AJ1594" i="1"/>
  <c r="AI1598" i="1"/>
  <c r="AJ1598" i="1"/>
  <c r="AI1602" i="1"/>
  <c r="AJ1602" i="1"/>
  <c r="AI1606" i="1"/>
  <c r="AJ1606" i="1"/>
  <c r="AI1610" i="1"/>
  <c r="AJ1610" i="1"/>
  <c r="AI1614" i="1"/>
  <c r="AJ1614" i="1"/>
  <c r="AI1618" i="1"/>
  <c r="AJ1618" i="1"/>
  <c r="AI1622" i="1"/>
  <c r="AJ1622" i="1"/>
  <c r="AI1626" i="1"/>
  <c r="AJ1626" i="1"/>
  <c r="AI1630" i="1"/>
  <c r="AJ1630" i="1"/>
  <c r="AI1634" i="1"/>
  <c r="AJ1634" i="1"/>
  <c r="AI1638" i="1"/>
  <c r="AJ1638" i="1"/>
  <c r="AI1642" i="1"/>
  <c r="AJ1642" i="1"/>
  <c r="AI1646" i="1"/>
  <c r="AJ1646" i="1"/>
  <c r="AI1650" i="1"/>
  <c r="AJ1650" i="1"/>
  <c r="AI1654" i="1"/>
  <c r="AJ1654" i="1"/>
  <c r="AI1658" i="1"/>
  <c r="AJ1658" i="1"/>
  <c r="AI1662" i="1"/>
  <c r="AJ1662" i="1"/>
  <c r="AI1666" i="1"/>
  <c r="AJ1666" i="1"/>
  <c r="AI1670" i="1"/>
  <c r="AJ1670" i="1"/>
  <c r="AI1674" i="1"/>
  <c r="AJ1674" i="1"/>
  <c r="AI1678" i="1"/>
  <c r="AJ1678" i="1"/>
  <c r="AI1682" i="1"/>
  <c r="AJ1682" i="1"/>
  <c r="AI1686" i="1"/>
  <c r="AJ1686" i="1"/>
  <c r="AI1690" i="1"/>
  <c r="AJ1690" i="1"/>
  <c r="AI1694" i="1"/>
  <c r="AJ1694" i="1"/>
  <c r="AI1698" i="1"/>
  <c r="AJ1698" i="1"/>
  <c r="AI1702" i="1"/>
  <c r="AJ1702" i="1"/>
  <c r="AI1706" i="1"/>
  <c r="AJ1706" i="1"/>
  <c r="AI1710" i="1"/>
  <c r="AJ1710" i="1"/>
  <c r="AI1714" i="1"/>
  <c r="AJ1714" i="1"/>
  <c r="AI1718" i="1"/>
  <c r="AJ1718" i="1"/>
  <c r="AI1722" i="1"/>
  <c r="AJ1722" i="1"/>
  <c r="AI1726" i="1"/>
  <c r="AJ1726" i="1"/>
  <c r="AI1730" i="1"/>
  <c r="AJ1730" i="1"/>
  <c r="AI1734" i="1"/>
  <c r="AJ1734" i="1"/>
  <c r="AI1738" i="1"/>
  <c r="AJ1738" i="1"/>
  <c r="AI1742" i="1"/>
  <c r="AJ1742" i="1"/>
  <c r="AI1746" i="1"/>
  <c r="AJ1746" i="1"/>
  <c r="AI1750" i="1"/>
  <c r="AJ1750" i="1"/>
  <c r="AI1754" i="1"/>
  <c r="AJ1754" i="1"/>
  <c r="AI1758" i="1"/>
  <c r="AJ1758" i="1"/>
  <c r="AI1762" i="1"/>
  <c r="AJ1762" i="1"/>
  <c r="AI1766" i="1"/>
  <c r="AJ1766" i="1"/>
  <c r="AI1770" i="1"/>
  <c r="AJ1770" i="1"/>
  <c r="AI1774" i="1"/>
  <c r="AJ1774" i="1"/>
  <c r="AI1778" i="1"/>
  <c r="AJ1778" i="1"/>
  <c r="AI1782" i="1"/>
  <c r="AJ1782" i="1"/>
  <c r="AI1786" i="1"/>
  <c r="AJ1786" i="1"/>
  <c r="AI1790" i="1"/>
  <c r="AJ1790" i="1"/>
  <c r="AI1794" i="1"/>
  <c r="AJ1794" i="1"/>
  <c r="AI1798" i="1"/>
  <c r="AJ1798" i="1"/>
  <c r="AI1802" i="1"/>
  <c r="AJ1802" i="1"/>
  <c r="AI1806" i="1"/>
  <c r="AJ1806" i="1"/>
  <c r="AI1810" i="1"/>
  <c r="AJ1810" i="1"/>
  <c r="AI1814" i="1"/>
  <c r="AJ1814" i="1"/>
  <c r="AI1818" i="1"/>
  <c r="AJ1818" i="1"/>
  <c r="AI1822" i="1"/>
  <c r="AJ1822" i="1"/>
  <c r="AI1826" i="1"/>
  <c r="AJ1826" i="1"/>
  <c r="AI1830" i="1"/>
  <c r="AJ1830" i="1"/>
  <c r="AI1834" i="1"/>
  <c r="AJ1834" i="1"/>
  <c r="AI1838" i="1"/>
  <c r="AJ1838" i="1"/>
  <c r="AI1842" i="1"/>
  <c r="AJ1842" i="1"/>
  <c r="AI1846" i="1"/>
  <c r="AJ1846" i="1"/>
  <c r="AI1850" i="1"/>
  <c r="AJ1850" i="1"/>
  <c r="AI1854" i="1"/>
  <c r="AJ1854" i="1"/>
  <c r="AI1858" i="1"/>
  <c r="AJ1858" i="1"/>
  <c r="AI1862" i="1"/>
  <c r="AJ1862" i="1"/>
  <c r="AI1866" i="1"/>
  <c r="AJ1866" i="1"/>
  <c r="AI1870" i="1"/>
  <c r="AJ1870" i="1"/>
  <c r="AI1874" i="1"/>
  <c r="AJ1874" i="1"/>
  <c r="AI1878" i="1"/>
  <c r="AJ1878" i="1"/>
  <c r="AI1882" i="1"/>
  <c r="AJ1882" i="1"/>
  <c r="AI1886" i="1"/>
  <c r="AJ1886" i="1"/>
  <c r="AI1890" i="1"/>
  <c r="AJ1890" i="1"/>
  <c r="AI1894" i="1"/>
  <c r="AJ1894" i="1"/>
  <c r="AI1898" i="1"/>
  <c r="AJ1898" i="1"/>
  <c r="AI1902" i="1"/>
  <c r="AJ1902" i="1"/>
  <c r="AI1906" i="1"/>
  <c r="AJ1906" i="1"/>
  <c r="AI1910" i="1"/>
  <c r="AJ1910" i="1"/>
  <c r="AI1914" i="1"/>
  <c r="AJ1914" i="1"/>
  <c r="AI1918" i="1"/>
  <c r="AJ1918" i="1"/>
  <c r="AI1922" i="1"/>
  <c r="AJ1922" i="1"/>
  <c r="AI1926" i="1"/>
  <c r="AJ1926" i="1"/>
  <c r="AI1930" i="1"/>
  <c r="AJ1930" i="1"/>
  <c r="AI1934" i="1"/>
  <c r="AJ1934" i="1"/>
  <c r="AI1938" i="1"/>
  <c r="AJ1938" i="1"/>
  <c r="AI1942" i="1"/>
  <c r="AJ1942" i="1"/>
  <c r="AI1946" i="1"/>
  <c r="AJ1946" i="1"/>
  <c r="AI1950" i="1"/>
  <c r="AJ1950" i="1"/>
  <c r="AI1954" i="1"/>
  <c r="AJ1954" i="1"/>
  <c r="AI1958" i="1"/>
  <c r="AJ1958" i="1"/>
  <c r="AI1962" i="1"/>
  <c r="AJ1962" i="1"/>
  <c r="AI1966" i="1"/>
  <c r="AJ1966" i="1"/>
  <c r="AI1970" i="1"/>
  <c r="AJ1970" i="1"/>
  <c r="AI1974" i="1"/>
  <c r="AJ1974" i="1"/>
  <c r="AI1978" i="1"/>
  <c r="AJ1978" i="1"/>
  <c r="AI1982" i="1"/>
  <c r="AJ1982" i="1"/>
  <c r="AI1986" i="1"/>
  <c r="AJ1986" i="1"/>
  <c r="AI1990" i="1"/>
  <c r="AJ1990" i="1"/>
  <c r="AI1994" i="1"/>
  <c r="AJ1994" i="1"/>
  <c r="AI1998" i="1"/>
  <c r="AJ1998" i="1"/>
  <c r="AI2002" i="1"/>
  <c r="AJ2002" i="1"/>
  <c r="AI2006" i="1"/>
  <c r="AJ2006" i="1"/>
  <c r="AI2010" i="1"/>
  <c r="AJ2010" i="1"/>
  <c r="AI2014" i="1"/>
  <c r="AJ2014" i="1"/>
  <c r="AI2018" i="1"/>
  <c r="AJ2018" i="1"/>
  <c r="AI2022" i="1"/>
  <c r="AJ2022" i="1"/>
  <c r="AI2026" i="1"/>
  <c r="AJ2026" i="1"/>
  <c r="AI2030" i="1"/>
  <c r="AJ2030" i="1"/>
  <c r="AJ2034" i="1"/>
  <c r="AI2034" i="1"/>
  <c r="AJ2038" i="1"/>
  <c r="AI2038" i="1"/>
  <c r="AJ2042" i="1"/>
  <c r="AI2042" i="1"/>
  <c r="AJ2046" i="1"/>
  <c r="AI2046" i="1"/>
  <c r="AJ2050" i="1"/>
  <c r="AI2050" i="1"/>
  <c r="AJ2054" i="1"/>
  <c r="AI2054" i="1"/>
  <c r="AJ2058" i="1"/>
  <c r="AI2058" i="1"/>
  <c r="AJ2062" i="1"/>
  <c r="AI2062" i="1"/>
  <c r="AJ2066" i="1"/>
  <c r="AI2066" i="1"/>
  <c r="AJ2070" i="1"/>
  <c r="AI2070" i="1"/>
  <c r="AJ2074" i="1"/>
  <c r="AI2074" i="1"/>
  <c r="AJ2078" i="1"/>
  <c r="AI2078" i="1"/>
  <c r="AJ2082" i="1"/>
  <c r="AI2082" i="1"/>
  <c r="AJ2086" i="1"/>
  <c r="AI2086" i="1"/>
  <c r="AJ2090" i="1"/>
  <c r="AI2090" i="1"/>
  <c r="AJ2094" i="1"/>
  <c r="AI2094" i="1"/>
  <c r="AJ2098" i="1"/>
  <c r="AI2098" i="1"/>
  <c r="AJ2102" i="1"/>
  <c r="AI2102" i="1"/>
  <c r="AJ2106" i="1"/>
  <c r="AI2106" i="1"/>
  <c r="AJ2110" i="1"/>
  <c r="AI2110" i="1"/>
  <c r="AJ2114" i="1"/>
  <c r="AI2114" i="1"/>
  <c r="AJ2118" i="1"/>
  <c r="AI2118" i="1"/>
  <c r="AJ2122" i="1"/>
  <c r="AI2122" i="1"/>
  <c r="AJ2126" i="1"/>
  <c r="AI2126" i="1"/>
  <c r="AJ2130" i="1"/>
  <c r="AI2130" i="1"/>
  <c r="AJ2134" i="1"/>
  <c r="AI2134" i="1"/>
  <c r="AJ2138" i="1"/>
  <c r="AI2138" i="1"/>
  <c r="AJ2142" i="1"/>
  <c r="AI2142" i="1"/>
  <c r="AJ2146" i="1"/>
  <c r="AI2146" i="1"/>
  <c r="AJ2150" i="1"/>
  <c r="AI2150" i="1"/>
  <c r="AJ2154" i="1"/>
  <c r="AI2154" i="1"/>
  <c r="AJ2158" i="1"/>
  <c r="AI2158" i="1"/>
  <c r="AJ2162" i="1"/>
  <c r="AI2162" i="1"/>
  <c r="AJ2166" i="1"/>
  <c r="AI2166" i="1"/>
  <c r="AJ2170" i="1"/>
  <c r="AI2170" i="1"/>
  <c r="AJ2174" i="1"/>
  <c r="AI2174" i="1"/>
  <c r="AJ2178" i="1"/>
  <c r="AI2178" i="1"/>
  <c r="AJ2182" i="1"/>
  <c r="AI2182" i="1"/>
  <c r="AJ2186" i="1"/>
  <c r="AI2186" i="1"/>
  <c r="AJ2190" i="1"/>
  <c r="AI2190" i="1"/>
  <c r="AJ2194" i="1"/>
  <c r="AI2194" i="1"/>
  <c r="AJ2198" i="1"/>
  <c r="AI2198" i="1"/>
  <c r="AJ2202" i="1"/>
  <c r="AI2202" i="1"/>
  <c r="AJ2206" i="1"/>
  <c r="AI2206" i="1"/>
  <c r="AJ2210" i="1"/>
  <c r="AI2210" i="1"/>
  <c r="AJ2214" i="1"/>
  <c r="AI2214" i="1"/>
  <c r="AJ2218" i="1"/>
  <c r="AI2218" i="1"/>
  <c r="AJ2222" i="1"/>
  <c r="AI2222" i="1"/>
  <c r="AJ2226" i="1"/>
  <c r="AI2226" i="1"/>
  <c r="AJ2230" i="1"/>
  <c r="AI2230" i="1"/>
  <c r="AJ2234" i="1"/>
  <c r="AI2234" i="1"/>
  <c r="AJ2238" i="1"/>
  <c r="AI2238" i="1"/>
  <c r="AJ2242" i="1"/>
  <c r="AI2242" i="1"/>
  <c r="AJ2246" i="1"/>
  <c r="AI2246" i="1"/>
  <c r="AJ2250" i="1"/>
  <c r="AI2250" i="1"/>
  <c r="AJ2254" i="1"/>
  <c r="AI2254" i="1"/>
  <c r="AJ2258" i="1"/>
  <c r="AI2258" i="1"/>
  <c r="AJ2262" i="1"/>
  <c r="AI2262" i="1"/>
  <c r="AJ2266" i="1"/>
  <c r="AI2266" i="1"/>
  <c r="AJ2270" i="1"/>
  <c r="AI2270" i="1"/>
  <c r="AJ2274" i="1"/>
  <c r="AI2274" i="1"/>
  <c r="AJ2278" i="1"/>
  <c r="AI2278" i="1"/>
  <c r="AJ2282" i="1"/>
  <c r="AI2282" i="1"/>
  <c r="AJ2286" i="1"/>
  <c r="AI2286" i="1"/>
  <c r="AJ2290" i="1"/>
  <c r="AI2290" i="1"/>
  <c r="AJ2294" i="1"/>
  <c r="AI2294" i="1"/>
  <c r="AJ2298" i="1"/>
  <c r="AI2298" i="1"/>
  <c r="AJ2302" i="1"/>
  <c r="AI2302" i="1"/>
  <c r="AJ2306" i="1"/>
  <c r="AI2306" i="1"/>
  <c r="AJ2310" i="1"/>
  <c r="AI2310" i="1"/>
  <c r="AJ2314" i="1"/>
  <c r="AI2314" i="1"/>
  <c r="AJ2318" i="1"/>
  <c r="AI2318" i="1"/>
  <c r="AJ2322" i="1"/>
  <c r="AI2322" i="1"/>
  <c r="AJ2326" i="1"/>
  <c r="AI2326" i="1"/>
  <c r="AJ2330" i="1"/>
  <c r="AI2330" i="1"/>
  <c r="AJ2334" i="1"/>
  <c r="AI2334" i="1"/>
  <c r="AJ2338" i="1"/>
  <c r="AI2338" i="1"/>
  <c r="AJ2342" i="1"/>
  <c r="AI2342" i="1"/>
  <c r="AJ2346" i="1"/>
  <c r="AI2346" i="1"/>
  <c r="AJ2350" i="1"/>
  <c r="AI2350" i="1"/>
  <c r="AJ2354" i="1"/>
  <c r="AI2354" i="1"/>
  <c r="AJ2358" i="1"/>
  <c r="AI2358" i="1"/>
  <c r="AJ2362" i="1"/>
  <c r="AI2362" i="1"/>
  <c r="AJ2366" i="1"/>
  <c r="AI2366" i="1"/>
  <c r="AJ2370" i="1"/>
  <c r="AI2370" i="1"/>
  <c r="AJ2374" i="1"/>
  <c r="AI2374" i="1"/>
  <c r="AJ2378" i="1"/>
  <c r="AI2378" i="1"/>
  <c r="AJ2382" i="1"/>
  <c r="AI2382" i="1"/>
  <c r="AJ2386" i="1"/>
  <c r="AI2386" i="1"/>
  <c r="AJ2390" i="1"/>
  <c r="AI2390" i="1"/>
  <c r="AJ2394" i="1"/>
  <c r="AI2394" i="1"/>
  <c r="AJ2398" i="1"/>
  <c r="AI2398" i="1"/>
  <c r="AJ2402" i="1"/>
  <c r="AI2402" i="1"/>
  <c r="AJ2406" i="1"/>
  <c r="AI2406" i="1"/>
  <c r="AJ2410" i="1"/>
  <c r="AI2410" i="1"/>
  <c r="AJ2414" i="1"/>
  <c r="AI2414" i="1"/>
  <c r="AJ2418" i="1"/>
  <c r="AI2418" i="1"/>
  <c r="AJ2422" i="1"/>
  <c r="AI2422" i="1"/>
  <c r="AJ2426" i="1"/>
  <c r="AI2426" i="1"/>
  <c r="AJ2430" i="1"/>
  <c r="AI2430" i="1"/>
  <c r="AJ2434" i="1"/>
  <c r="AI2434" i="1"/>
  <c r="AJ2438" i="1"/>
  <c r="AI2438" i="1"/>
  <c r="AJ2442" i="1"/>
  <c r="AI2442" i="1"/>
  <c r="AJ2446" i="1"/>
  <c r="AI2446" i="1"/>
  <c r="AJ2450" i="1"/>
  <c r="AI2450" i="1"/>
  <c r="AJ2454" i="1"/>
  <c r="AI2454" i="1"/>
  <c r="AJ2458" i="1"/>
  <c r="AI2458" i="1"/>
  <c r="AJ2462" i="1"/>
  <c r="AI2462" i="1"/>
  <c r="AJ2466" i="1"/>
  <c r="AI2466" i="1"/>
  <c r="AJ2470" i="1"/>
  <c r="AI2470" i="1"/>
  <c r="AJ2474" i="1"/>
  <c r="AI2474" i="1"/>
  <c r="AJ2478" i="1"/>
  <c r="AI2478" i="1"/>
  <c r="AJ2482" i="1"/>
  <c r="AI2482" i="1"/>
  <c r="AJ2486" i="1"/>
  <c r="AI2486" i="1"/>
  <c r="AJ2490" i="1"/>
  <c r="AI2490" i="1"/>
  <c r="AJ2494" i="1"/>
  <c r="AI2494" i="1"/>
  <c r="AJ2498" i="1"/>
  <c r="AI2498" i="1"/>
  <c r="AJ2502" i="1"/>
  <c r="AI2502" i="1"/>
  <c r="AJ2506" i="1"/>
  <c r="AI2506" i="1"/>
  <c r="AJ2510" i="1"/>
  <c r="AI2510" i="1"/>
  <c r="AJ2514" i="1"/>
  <c r="AI2514" i="1"/>
  <c r="AJ2518" i="1"/>
  <c r="AI2518" i="1"/>
  <c r="AJ2522" i="1"/>
  <c r="AI2522" i="1"/>
  <c r="AJ2526" i="1"/>
  <c r="AI2526" i="1"/>
  <c r="AJ2530" i="1"/>
  <c r="AI2530" i="1"/>
  <c r="AJ2534" i="1"/>
  <c r="AI2534" i="1"/>
  <c r="AJ2538" i="1"/>
  <c r="AI2538" i="1"/>
  <c r="AJ2542" i="1"/>
  <c r="AI2542" i="1"/>
  <c r="AJ2546" i="1"/>
  <c r="AI2546" i="1"/>
  <c r="AJ2550" i="1"/>
  <c r="AI2550" i="1"/>
  <c r="AJ2554" i="1"/>
  <c r="AI2554" i="1"/>
  <c r="AJ2558" i="1"/>
  <c r="AI2558" i="1"/>
  <c r="AJ2562" i="1"/>
  <c r="AI2562" i="1"/>
  <c r="AI2566" i="1"/>
  <c r="AJ2566" i="1"/>
  <c r="AI2570" i="1"/>
  <c r="AJ2570" i="1"/>
  <c r="AI2574" i="1"/>
  <c r="AJ2574" i="1"/>
  <c r="AI2578" i="1"/>
  <c r="AJ2578" i="1"/>
  <c r="AI2582" i="1"/>
  <c r="AJ2582" i="1"/>
  <c r="AI2586" i="1"/>
  <c r="AJ2586" i="1"/>
  <c r="AI2590" i="1"/>
  <c r="AJ2590" i="1"/>
  <c r="AI2594" i="1"/>
  <c r="AJ2594" i="1"/>
  <c r="AI2598" i="1"/>
  <c r="AJ2598" i="1"/>
  <c r="AI2602" i="1"/>
  <c r="AJ2602" i="1"/>
  <c r="AI2606" i="1"/>
  <c r="AJ2606" i="1"/>
  <c r="AI2610" i="1"/>
  <c r="AJ2610" i="1"/>
  <c r="AI2614" i="1"/>
  <c r="AJ2614" i="1"/>
  <c r="AI2618" i="1"/>
  <c r="AJ2618" i="1"/>
  <c r="AI2622" i="1"/>
  <c r="AJ2622" i="1"/>
  <c r="AI2626" i="1"/>
  <c r="AJ2626" i="1"/>
  <c r="AI2630" i="1"/>
  <c r="AJ2630" i="1"/>
  <c r="AI2634" i="1"/>
  <c r="AJ2634" i="1"/>
  <c r="AI2638" i="1"/>
  <c r="AJ2638" i="1"/>
  <c r="AI2642" i="1"/>
  <c r="AJ2642" i="1"/>
  <c r="AI2646" i="1"/>
  <c r="AJ2646" i="1"/>
  <c r="AI2650" i="1"/>
  <c r="AJ2650" i="1"/>
  <c r="AI2654" i="1"/>
  <c r="AJ2654" i="1"/>
  <c r="AI2658" i="1"/>
  <c r="AJ2658" i="1"/>
  <c r="AJ2662" i="1"/>
  <c r="AI2662" i="1"/>
  <c r="AJ2666" i="1"/>
  <c r="AI2666" i="1"/>
  <c r="AJ2670" i="1"/>
  <c r="AI2670" i="1"/>
  <c r="AJ2674" i="1"/>
  <c r="AI2674" i="1"/>
  <c r="AJ2678" i="1"/>
  <c r="AI2678" i="1"/>
  <c r="AJ2682" i="1"/>
  <c r="AI2682" i="1"/>
  <c r="AJ2686" i="1"/>
  <c r="AI2686" i="1"/>
  <c r="AJ2690" i="1"/>
  <c r="AI2690" i="1"/>
  <c r="AJ2694" i="1"/>
  <c r="AI2694" i="1"/>
  <c r="AJ2698" i="1"/>
  <c r="AI2698" i="1"/>
  <c r="AJ2702" i="1"/>
  <c r="AI2702" i="1"/>
  <c r="AJ2706" i="1"/>
  <c r="AI2706" i="1"/>
  <c r="AJ2710" i="1"/>
  <c r="AI2710" i="1"/>
  <c r="AJ2714" i="1"/>
  <c r="AI2714" i="1"/>
  <c r="AJ2718" i="1"/>
  <c r="AI2718" i="1"/>
  <c r="AJ2722" i="1"/>
  <c r="AI2722" i="1"/>
  <c r="AJ2726" i="1"/>
  <c r="AI2726" i="1"/>
  <c r="AJ2730" i="1"/>
  <c r="AI2730" i="1"/>
  <c r="AJ2734" i="1"/>
  <c r="AI2734" i="1"/>
  <c r="AJ2738" i="1"/>
  <c r="AI2738" i="1"/>
  <c r="AJ2742" i="1"/>
  <c r="AI2742" i="1"/>
  <c r="AJ2746" i="1"/>
  <c r="AI2746" i="1"/>
  <c r="AJ2750" i="1"/>
  <c r="AI2750" i="1"/>
  <c r="AJ2754" i="1"/>
  <c r="AI2754" i="1"/>
  <c r="AJ2758" i="1"/>
  <c r="AI2758" i="1"/>
  <c r="AJ2762" i="1"/>
  <c r="AI2762" i="1"/>
  <c r="AJ2766" i="1"/>
  <c r="AI2766" i="1"/>
  <c r="AJ2770" i="1"/>
  <c r="AI2770" i="1"/>
  <c r="AJ2774" i="1"/>
  <c r="AI2774" i="1"/>
  <c r="AJ2778" i="1"/>
  <c r="AI2778" i="1"/>
  <c r="AI2782" i="1"/>
  <c r="AJ2782" i="1"/>
  <c r="AI2786" i="1"/>
  <c r="AJ2786" i="1"/>
  <c r="AI2790" i="1"/>
  <c r="AJ2790" i="1"/>
  <c r="AI2794" i="1"/>
  <c r="AJ2794" i="1"/>
  <c r="AI2798" i="1"/>
  <c r="AJ2798" i="1"/>
  <c r="AI2802" i="1"/>
  <c r="AJ2802" i="1"/>
  <c r="AI2806" i="1"/>
  <c r="AJ2806" i="1"/>
  <c r="AI2810" i="1"/>
  <c r="AJ2810" i="1"/>
  <c r="AI2814" i="1"/>
  <c r="AJ2814" i="1"/>
  <c r="AI2818" i="1"/>
  <c r="AJ2818" i="1"/>
  <c r="AI2822" i="1"/>
  <c r="AJ2822" i="1"/>
  <c r="AI2826" i="1"/>
  <c r="AJ2826" i="1"/>
  <c r="AI2830" i="1"/>
  <c r="AJ2830" i="1"/>
  <c r="AI2834" i="1"/>
  <c r="AJ2834" i="1"/>
  <c r="AI2838" i="1"/>
  <c r="AJ2838" i="1"/>
  <c r="AI2842" i="1"/>
  <c r="AJ2842" i="1"/>
  <c r="AI2846" i="1"/>
  <c r="AJ2846" i="1"/>
  <c r="AI2850" i="1"/>
  <c r="AJ2850" i="1"/>
  <c r="AI2854" i="1"/>
  <c r="AJ2854" i="1"/>
  <c r="AI2858" i="1"/>
  <c r="AJ2858" i="1"/>
  <c r="AI2862" i="1"/>
  <c r="AJ2862" i="1"/>
  <c r="AI2866" i="1"/>
  <c r="AJ2866" i="1"/>
  <c r="AI2870" i="1"/>
  <c r="AJ2870" i="1"/>
  <c r="AI2874" i="1"/>
  <c r="AJ2874" i="1"/>
  <c r="AI2878" i="1"/>
  <c r="AJ2878" i="1"/>
  <c r="AI2882" i="1"/>
  <c r="AJ2882" i="1"/>
  <c r="AI2886" i="1"/>
  <c r="AJ2886" i="1"/>
  <c r="AI2890" i="1"/>
  <c r="AJ2890" i="1"/>
  <c r="AI2894" i="1"/>
  <c r="AJ2894" i="1"/>
  <c r="AI2898" i="1"/>
  <c r="AJ2898" i="1"/>
  <c r="AI2902" i="1"/>
  <c r="AJ2902" i="1"/>
  <c r="AI2906" i="1"/>
  <c r="AJ2906" i="1"/>
  <c r="AI2910" i="1"/>
  <c r="AJ2910" i="1"/>
  <c r="AI2914" i="1"/>
  <c r="AJ2914" i="1"/>
  <c r="AI2918" i="1"/>
  <c r="AJ2918" i="1"/>
  <c r="AI2922" i="1"/>
  <c r="AJ2922" i="1"/>
  <c r="AI2926" i="1"/>
  <c r="AJ2926" i="1"/>
  <c r="AI2930" i="1"/>
  <c r="AJ2930" i="1"/>
  <c r="AI2934" i="1"/>
  <c r="AJ2934" i="1"/>
  <c r="AI2938" i="1"/>
  <c r="AJ2938" i="1"/>
  <c r="AI2942" i="1"/>
  <c r="AJ2942" i="1"/>
  <c r="AI2946" i="1"/>
  <c r="AJ2946" i="1"/>
  <c r="AI2950" i="1"/>
  <c r="AJ2950" i="1"/>
  <c r="AI2954" i="1"/>
  <c r="AJ2954" i="1"/>
  <c r="AI2958" i="1"/>
  <c r="AJ2958" i="1"/>
  <c r="AI2962" i="1"/>
  <c r="AJ2962" i="1"/>
  <c r="AJ2966" i="1"/>
  <c r="AI2966" i="1"/>
  <c r="AJ2970" i="1"/>
  <c r="AI2970" i="1"/>
  <c r="AJ2974" i="1"/>
  <c r="AI2974" i="1"/>
  <c r="AJ2978" i="1"/>
  <c r="AI2978" i="1"/>
  <c r="AJ2982" i="1"/>
  <c r="AI2982" i="1"/>
  <c r="AJ2986" i="1"/>
  <c r="AI2986" i="1"/>
  <c r="AJ2990" i="1"/>
  <c r="AI2990" i="1"/>
  <c r="AJ2994" i="1"/>
  <c r="AI2994" i="1"/>
  <c r="AJ2998" i="1"/>
  <c r="AI2998" i="1"/>
  <c r="AJ3002" i="1"/>
  <c r="AI3002" i="1"/>
  <c r="AJ3006" i="1"/>
  <c r="AI3006" i="1"/>
  <c r="AJ3010" i="1"/>
  <c r="AI3010" i="1"/>
  <c r="AJ3014" i="1"/>
  <c r="AI3014" i="1"/>
  <c r="AJ3018" i="1"/>
  <c r="AI3018" i="1"/>
  <c r="AJ3022" i="1"/>
  <c r="AI3022" i="1"/>
  <c r="AJ3026" i="1"/>
  <c r="AI3026" i="1"/>
  <c r="AJ3030" i="1"/>
  <c r="AI3030" i="1"/>
  <c r="AJ3034" i="1"/>
  <c r="AI3034" i="1"/>
  <c r="AJ3038" i="1"/>
  <c r="AI3038" i="1"/>
  <c r="AI3042" i="1"/>
  <c r="AJ3042" i="1"/>
  <c r="AI3046" i="1"/>
  <c r="AJ3046" i="1"/>
  <c r="AI3050" i="1"/>
  <c r="AJ3050" i="1"/>
  <c r="AI3054" i="1"/>
  <c r="AJ3054" i="1"/>
  <c r="AI3058" i="1"/>
  <c r="AJ3058" i="1"/>
  <c r="AI3062" i="1"/>
  <c r="AJ3062" i="1"/>
  <c r="AI3066" i="1"/>
  <c r="AJ3066" i="1"/>
  <c r="AI3070" i="1"/>
  <c r="AJ3070" i="1"/>
  <c r="AI3074" i="1"/>
  <c r="AJ3074" i="1"/>
  <c r="AI3078" i="1"/>
  <c r="AJ3078" i="1"/>
  <c r="AI3082" i="1"/>
  <c r="AJ3082" i="1"/>
  <c r="AI3086" i="1"/>
  <c r="AJ3086" i="1"/>
  <c r="AI3090" i="1"/>
  <c r="AJ3090" i="1"/>
  <c r="AI3094" i="1"/>
  <c r="AJ3094" i="1"/>
  <c r="AI3098" i="1"/>
  <c r="AJ3098" i="1"/>
  <c r="AI3102" i="1"/>
  <c r="AJ3102" i="1"/>
  <c r="AI3106" i="1"/>
  <c r="AJ3106" i="1"/>
  <c r="AI3110" i="1"/>
  <c r="AJ3110" i="1"/>
  <c r="AI3114" i="1"/>
  <c r="AJ3114" i="1"/>
  <c r="AI3118" i="1"/>
  <c r="AJ3118" i="1"/>
  <c r="AI3122" i="1"/>
  <c r="AJ3122" i="1"/>
  <c r="AI3126" i="1"/>
  <c r="AJ3126" i="1"/>
  <c r="AI3130" i="1"/>
  <c r="AJ3130" i="1"/>
  <c r="AI3134" i="1"/>
  <c r="AJ3134" i="1"/>
  <c r="AI3138" i="1"/>
  <c r="AJ3138" i="1"/>
  <c r="AI3142" i="1"/>
  <c r="AJ3142" i="1"/>
  <c r="AI3146" i="1"/>
  <c r="AJ3146" i="1"/>
  <c r="AI3150" i="1"/>
  <c r="AJ3150" i="1"/>
  <c r="AI3154" i="1"/>
  <c r="AJ3154" i="1"/>
  <c r="AI3158" i="1"/>
  <c r="AJ3158" i="1"/>
  <c r="AI3162" i="1"/>
  <c r="AJ3162" i="1"/>
  <c r="AI3166" i="1"/>
  <c r="AJ3166" i="1"/>
  <c r="AI3170" i="1"/>
  <c r="AJ3170" i="1"/>
  <c r="AI3174" i="1"/>
  <c r="AJ3174" i="1"/>
  <c r="AI3178" i="1"/>
  <c r="AJ3178" i="1"/>
  <c r="AI3182" i="1"/>
  <c r="AJ3182" i="1"/>
  <c r="AI3186" i="1"/>
  <c r="AJ3186" i="1"/>
  <c r="AI3190" i="1"/>
  <c r="AJ3190" i="1"/>
  <c r="AI3194" i="1"/>
  <c r="AJ3194" i="1"/>
  <c r="AI3198" i="1"/>
  <c r="AJ3198" i="1"/>
  <c r="AI3202" i="1"/>
  <c r="AJ3202" i="1"/>
  <c r="AI3206" i="1"/>
  <c r="AJ3206" i="1"/>
  <c r="AI3210" i="1"/>
  <c r="AJ3210" i="1"/>
  <c r="AI3214" i="1"/>
  <c r="AJ3214" i="1"/>
  <c r="AI3218" i="1"/>
  <c r="AJ3218" i="1"/>
  <c r="AI3222" i="1"/>
  <c r="AJ3222" i="1"/>
  <c r="AI3226" i="1"/>
  <c r="AJ3226" i="1"/>
  <c r="AI3230" i="1"/>
  <c r="AJ3230" i="1"/>
  <c r="AI3234" i="1"/>
  <c r="AJ3234" i="1"/>
  <c r="AI3238" i="1"/>
  <c r="AJ3238" i="1"/>
  <c r="AI3242" i="1"/>
  <c r="AJ3242" i="1"/>
  <c r="AI3246" i="1"/>
  <c r="AJ3246" i="1"/>
  <c r="AI3250" i="1"/>
  <c r="AJ3250" i="1"/>
  <c r="AI3254" i="1"/>
  <c r="AJ3254" i="1"/>
  <c r="AI3258" i="1"/>
  <c r="AJ3258" i="1"/>
  <c r="AI3262" i="1"/>
  <c r="AJ3262" i="1"/>
  <c r="AI3266" i="1"/>
  <c r="AJ3266" i="1"/>
  <c r="AI3270" i="1"/>
  <c r="AJ3270" i="1"/>
  <c r="AI3274" i="1"/>
  <c r="AJ3274" i="1"/>
  <c r="AI3278" i="1"/>
  <c r="AJ3278" i="1"/>
  <c r="AI3282" i="1"/>
  <c r="AJ3282" i="1"/>
  <c r="AI3286" i="1"/>
  <c r="AJ3286" i="1"/>
  <c r="AI3290" i="1"/>
  <c r="AJ3290" i="1"/>
  <c r="AI3294" i="1"/>
  <c r="AJ3294" i="1"/>
  <c r="AI3298" i="1"/>
  <c r="AJ3298" i="1"/>
  <c r="AI3302" i="1"/>
  <c r="AJ3302" i="1"/>
  <c r="AJ3306" i="1"/>
  <c r="AI3306" i="1"/>
  <c r="AJ3310" i="1"/>
  <c r="AI3310" i="1"/>
  <c r="AJ3314" i="1"/>
  <c r="AI3314" i="1"/>
  <c r="AJ3318" i="1"/>
  <c r="AI3318" i="1"/>
  <c r="AJ3322" i="1"/>
  <c r="AI3322" i="1"/>
  <c r="AJ3326" i="1"/>
  <c r="AI3326" i="1"/>
  <c r="AJ3330" i="1"/>
  <c r="AI3330" i="1"/>
  <c r="AJ3334" i="1"/>
  <c r="AI3334" i="1"/>
  <c r="AJ3338" i="1"/>
  <c r="AI3338" i="1"/>
  <c r="AJ3342" i="1"/>
  <c r="AI3342" i="1"/>
  <c r="AJ3346" i="1"/>
  <c r="AI3346" i="1"/>
  <c r="AJ3350" i="1"/>
  <c r="AI3350" i="1"/>
  <c r="AJ3354" i="1"/>
  <c r="AI3354" i="1"/>
  <c r="AJ3358" i="1"/>
  <c r="AI3358" i="1"/>
  <c r="AJ3362" i="1"/>
  <c r="AI3362" i="1"/>
  <c r="AJ3366" i="1"/>
  <c r="AI3366" i="1"/>
  <c r="AJ3370" i="1"/>
  <c r="AI3370" i="1"/>
  <c r="AJ3374" i="1"/>
  <c r="AI3374" i="1"/>
  <c r="AJ3378" i="1"/>
  <c r="AI3378" i="1"/>
  <c r="AJ3382" i="1"/>
  <c r="AI3382" i="1"/>
  <c r="AJ3386" i="1"/>
  <c r="AI3386" i="1"/>
  <c r="AJ3390" i="1"/>
  <c r="AI3390" i="1"/>
  <c r="AJ3394" i="1"/>
  <c r="AI3394" i="1"/>
  <c r="AJ3398" i="1"/>
  <c r="AI3398" i="1"/>
  <c r="AJ3402" i="1"/>
  <c r="AI3402" i="1"/>
  <c r="AJ3406" i="1"/>
  <c r="AI3406" i="1"/>
  <c r="AJ3410" i="1"/>
  <c r="AI3410" i="1"/>
  <c r="AJ3414" i="1"/>
  <c r="AI3414" i="1"/>
  <c r="AJ3418" i="1"/>
  <c r="AI3418" i="1"/>
  <c r="AJ3422" i="1"/>
  <c r="AI3422" i="1"/>
  <c r="AJ3426" i="1"/>
  <c r="AI3426" i="1"/>
  <c r="AJ3430" i="1"/>
  <c r="AI3430" i="1"/>
  <c r="AJ3434" i="1"/>
  <c r="AI3434" i="1"/>
  <c r="AJ3438" i="1"/>
  <c r="AI3438" i="1"/>
  <c r="AJ3442" i="1"/>
  <c r="AI3442" i="1"/>
  <c r="AJ3446" i="1"/>
  <c r="AI3446" i="1"/>
  <c r="AJ3450" i="1"/>
  <c r="AI3450" i="1"/>
  <c r="AJ3454" i="1"/>
  <c r="AI3454" i="1"/>
  <c r="AJ3458" i="1"/>
  <c r="AI3458" i="1"/>
  <c r="AJ3462" i="1"/>
  <c r="AI3462" i="1"/>
  <c r="AJ3466" i="1"/>
  <c r="AI3466" i="1"/>
  <c r="AJ3470" i="1"/>
  <c r="AI3470" i="1"/>
  <c r="AJ3474" i="1"/>
  <c r="AI3474" i="1"/>
  <c r="AJ3478" i="1"/>
  <c r="AI3478" i="1"/>
  <c r="AJ3482" i="1"/>
  <c r="AI3482" i="1"/>
  <c r="AJ3486" i="1"/>
  <c r="AI3486" i="1"/>
  <c r="AJ3490" i="1"/>
  <c r="AI3490" i="1"/>
  <c r="AJ3494" i="1"/>
  <c r="AI3494" i="1"/>
  <c r="AJ3498" i="1"/>
  <c r="AI3498" i="1"/>
  <c r="AJ3502" i="1"/>
  <c r="AI3502" i="1"/>
  <c r="AJ3506" i="1"/>
  <c r="AI3506" i="1"/>
  <c r="AJ3510" i="1"/>
  <c r="AI3510" i="1"/>
  <c r="AJ3514" i="1"/>
  <c r="AI3514" i="1"/>
  <c r="AJ3518" i="1"/>
  <c r="AI3518" i="1"/>
  <c r="AJ3522" i="1"/>
  <c r="AI3522" i="1"/>
  <c r="AJ3526" i="1"/>
  <c r="AI3526" i="1"/>
  <c r="AJ3530" i="1"/>
  <c r="AI3530" i="1"/>
  <c r="AJ3534" i="1"/>
  <c r="AI3534" i="1"/>
  <c r="AJ3538" i="1"/>
  <c r="AI3538" i="1"/>
  <c r="AJ3542" i="1"/>
  <c r="AI3542" i="1"/>
  <c r="AJ3546" i="1"/>
  <c r="AI3546" i="1"/>
  <c r="AJ3550" i="1"/>
  <c r="AI3550" i="1"/>
  <c r="AJ3554" i="1"/>
  <c r="AI3554" i="1"/>
  <c r="AJ3558" i="1"/>
  <c r="AI3558" i="1"/>
  <c r="AJ3562" i="1"/>
  <c r="AI3562" i="1"/>
  <c r="AJ3566" i="1"/>
  <c r="AI3566" i="1"/>
  <c r="AJ3570" i="1"/>
  <c r="AI3570" i="1"/>
  <c r="AJ3574" i="1"/>
  <c r="AI3574" i="1"/>
  <c r="AJ3578" i="1"/>
  <c r="AI3578" i="1"/>
  <c r="AJ3582" i="1"/>
  <c r="AI3582" i="1"/>
  <c r="AJ3586" i="1"/>
  <c r="AI3586" i="1"/>
  <c r="AJ3590" i="1"/>
  <c r="AI3590" i="1"/>
  <c r="AJ3594" i="1"/>
  <c r="AI3594" i="1"/>
  <c r="AJ3598" i="1"/>
  <c r="AI3598" i="1"/>
  <c r="AJ3602" i="1"/>
  <c r="AI3602" i="1"/>
  <c r="AJ3606" i="1"/>
  <c r="AI3606" i="1"/>
  <c r="AJ3610" i="1"/>
  <c r="AI3610" i="1"/>
  <c r="AJ3614" i="1"/>
  <c r="AI3614" i="1"/>
  <c r="AJ3618" i="1"/>
  <c r="AI3618" i="1"/>
  <c r="AJ3622" i="1"/>
  <c r="AI3622" i="1"/>
  <c r="AJ3626" i="1"/>
  <c r="AI3626" i="1"/>
  <c r="AJ3630" i="1"/>
  <c r="AI3630" i="1"/>
  <c r="AJ3634" i="1"/>
  <c r="AI3634" i="1"/>
  <c r="AJ3638" i="1"/>
  <c r="AI3638" i="1"/>
  <c r="AJ3642" i="1"/>
  <c r="AI3642" i="1"/>
  <c r="AJ3646" i="1"/>
  <c r="AI3646" i="1"/>
  <c r="AJ3650" i="1"/>
  <c r="AI3650" i="1"/>
  <c r="AJ3654" i="1"/>
  <c r="AI3654" i="1"/>
  <c r="AI3658" i="1"/>
  <c r="AJ3658" i="1"/>
  <c r="AJ3662" i="1"/>
  <c r="AI3662" i="1"/>
  <c r="AI3666" i="1"/>
  <c r="AJ3666" i="1"/>
  <c r="AJ3670" i="1"/>
  <c r="AI3670" i="1"/>
  <c r="AI3674" i="1"/>
  <c r="AJ3674" i="1"/>
  <c r="AJ3678" i="1"/>
  <c r="AI3678" i="1"/>
  <c r="AI3682" i="1"/>
  <c r="AJ3682" i="1"/>
  <c r="AJ3686" i="1"/>
  <c r="AI3686" i="1"/>
  <c r="AI3690" i="1"/>
  <c r="AJ3690" i="1"/>
  <c r="AJ3694" i="1"/>
  <c r="AI3694" i="1"/>
  <c r="AI3698" i="1"/>
  <c r="AJ3698" i="1"/>
  <c r="AJ3702" i="1"/>
  <c r="AI3702" i="1"/>
  <c r="AI3706" i="1"/>
  <c r="AJ3706" i="1"/>
  <c r="AJ3710" i="1"/>
  <c r="AI3710" i="1"/>
  <c r="AI3714" i="1"/>
  <c r="AJ3714" i="1"/>
  <c r="AJ3718" i="1"/>
  <c r="AI3718" i="1"/>
  <c r="AI3722" i="1"/>
  <c r="AJ3722" i="1"/>
  <c r="AJ3726" i="1"/>
  <c r="AI3726" i="1"/>
  <c r="AI3730" i="1"/>
  <c r="AJ3730" i="1"/>
  <c r="AJ3734" i="1"/>
  <c r="AI3734" i="1"/>
  <c r="AI3738" i="1"/>
  <c r="AJ3738" i="1"/>
  <c r="AJ3742" i="1"/>
  <c r="AI3742" i="1"/>
  <c r="AI3746" i="1"/>
  <c r="AJ3746" i="1"/>
  <c r="AJ3750" i="1"/>
  <c r="AI3750" i="1"/>
  <c r="AI3754" i="1"/>
  <c r="AJ3754" i="1"/>
  <c r="AJ3758" i="1"/>
  <c r="AI3758" i="1"/>
  <c r="AI3762" i="1"/>
  <c r="AJ3762" i="1"/>
  <c r="AJ3766" i="1"/>
  <c r="AI3766" i="1"/>
  <c r="AI3770" i="1"/>
  <c r="AJ3770" i="1"/>
  <c r="AJ3774" i="1"/>
  <c r="AI3774" i="1"/>
  <c r="AI3778" i="1"/>
  <c r="AJ3778" i="1"/>
  <c r="AJ3782" i="1"/>
  <c r="AI3782" i="1"/>
  <c r="AI3786" i="1"/>
  <c r="AJ3786" i="1"/>
  <c r="AJ3790" i="1"/>
  <c r="AI3790" i="1"/>
  <c r="AI3794" i="1"/>
  <c r="AJ3794" i="1"/>
  <c r="AJ3798" i="1"/>
  <c r="AI3798" i="1"/>
  <c r="AI3802" i="1"/>
  <c r="AJ3802" i="1"/>
  <c r="I56" i="3"/>
  <c r="J56" i="3"/>
  <c r="L56" i="3" s="1"/>
  <c r="M56" i="3" s="1"/>
  <c r="AI2" i="1"/>
  <c r="AI10" i="1"/>
  <c r="AI18" i="1"/>
  <c r="AI26" i="1"/>
  <c r="AI34" i="1"/>
  <c r="AI42" i="1"/>
  <c r="AI50" i="1"/>
  <c r="AI58" i="1"/>
  <c r="AI66" i="1"/>
  <c r="AI74" i="1"/>
  <c r="AI82" i="1"/>
  <c r="AI90" i="1"/>
  <c r="AI98" i="1"/>
  <c r="AI106" i="1"/>
  <c r="AI114" i="1"/>
  <c r="AI122" i="1"/>
  <c r="AI130" i="1"/>
  <c r="AI138" i="1"/>
  <c r="AJ7" i="1"/>
  <c r="AI7" i="1"/>
  <c r="AJ27" i="1"/>
  <c r="AI27" i="1"/>
  <c r="AJ43" i="1"/>
  <c r="AI43" i="1"/>
  <c r="AJ59" i="1"/>
  <c r="AI59" i="1"/>
  <c r="AJ71" i="1"/>
  <c r="AI71" i="1"/>
  <c r="AJ91" i="1"/>
  <c r="AI91" i="1"/>
  <c r="AJ99" i="1"/>
  <c r="AI99" i="1"/>
  <c r="AJ119" i="1"/>
  <c r="AI119" i="1"/>
  <c r="AJ131" i="1"/>
  <c r="AI131" i="1"/>
  <c r="AJ151" i="1"/>
  <c r="AI151" i="1"/>
  <c r="AJ167" i="1"/>
  <c r="AI167" i="1"/>
  <c r="AJ187" i="1"/>
  <c r="AI187" i="1"/>
  <c r="AJ203" i="1"/>
  <c r="AI203" i="1"/>
  <c r="AJ219" i="1"/>
  <c r="AI219" i="1"/>
  <c r="AJ231" i="1"/>
  <c r="AI231" i="1"/>
  <c r="AJ239" i="1"/>
  <c r="AI239" i="1"/>
  <c r="AJ247" i="1"/>
  <c r="AI247" i="1"/>
  <c r="AJ259" i="1"/>
  <c r="AI259" i="1"/>
  <c r="AJ275" i="1"/>
  <c r="AI275" i="1"/>
  <c r="AJ299" i="1"/>
  <c r="AI299" i="1"/>
  <c r="AJ315" i="1"/>
  <c r="AI315" i="1"/>
  <c r="AJ331" i="1"/>
  <c r="AI331" i="1"/>
  <c r="AJ347" i="1"/>
  <c r="AI347" i="1"/>
  <c r="AJ363" i="1"/>
  <c r="AI363" i="1"/>
  <c r="AJ379" i="1"/>
  <c r="AI379" i="1"/>
  <c r="AJ391" i="1"/>
  <c r="AI391" i="1"/>
  <c r="AJ399" i="1"/>
  <c r="AI399" i="1"/>
  <c r="AJ407" i="1"/>
  <c r="AI407" i="1"/>
  <c r="AJ415" i="1"/>
  <c r="AI415" i="1"/>
  <c r="AJ427" i="1"/>
  <c r="AI427" i="1"/>
  <c r="AJ439" i="1"/>
  <c r="AI439" i="1"/>
  <c r="AJ451" i="1"/>
  <c r="AI451" i="1"/>
  <c r="AJ459" i="1"/>
  <c r="AI459" i="1"/>
  <c r="AJ467" i="1"/>
  <c r="AI467" i="1"/>
  <c r="AJ475" i="1"/>
  <c r="AI475" i="1"/>
  <c r="AJ483" i="1"/>
  <c r="AI483" i="1"/>
  <c r="AJ491" i="1"/>
  <c r="AI491" i="1"/>
  <c r="AJ499" i="1"/>
  <c r="AI499" i="1"/>
  <c r="AJ507" i="1"/>
  <c r="AI507" i="1"/>
  <c r="AJ515" i="1"/>
  <c r="AI515" i="1"/>
  <c r="AJ523" i="1"/>
  <c r="AI523" i="1"/>
  <c r="AJ531" i="1"/>
  <c r="AI531" i="1"/>
  <c r="AJ539" i="1"/>
  <c r="AI539" i="1"/>
  <c r="AJ551" i="1"/>
  <c r="AI551" i="1"/>
  <c r="AJ559" i="1"/>
  <c r="AI559" i="1"/>
  <c r="AJ567" i="1"/>
  <c r="AI567" i="1"/>
  <c r="AJ575" i="1"/>
  <c r="AI575" i="1"/>
  <c r="AJ583" i="1"/>
  <c r="AI583" i="1"/>
  <c r="AJ591" i="1"/>
  <c r="AI591" i="1"/>
  <c r="AJ599" i="1"/>
  <c r="AI599" i="1"/>
  <c r="AJ607" i="1"/>
  <c r="AI607" i="1"/>
  <c r="AJ615" i="1"/>
  <c r="AI615" i="1"/>
  <c r="AJ623" i="1"/>
  <c r="AI623" i="1"/>
  <c r="AJ631" i="1"/>
  <c r="AI631" i="1"/>
  <c r="AJ639" i="1"/>
  <c r="AI639" i="1"/>
  <c r="AJ647" i="1"/>
  <c r="AI647" i="1"/>
  <c r="AJ655" i="1"/>
  <c r="AI655" i="1"/>
  <c r="AJ663" i="1"/>
  <c r="AI663" i="1"/>
  <c r="AJ671" i="1"/>
  <c r="AI671" i="1"/>
  <c r="AJ679" i="1"/>
  <c r="AI679" i="1"/>
  <c r="AJ687" i="1"/>
  <c r="AI687" i="1"/>
  <c r="AJ695" i="1"/>
  <c r="AI695" i="1"/>
  <c r="AJ703" i="1"/>
  <c r="AI703" i="1"/>
  <c r="AJ711" i="1"/>
  <c r="AI711" i="1"/>
  <c r="AJ719" i="1"/>
  <c r="AI719" i="1"/>
  <c r="AJ727" i="1"/>
  <c r="AI727" i="1"/>
  <c r="AJ735" i="1"/>
  <c r="AI735" i="1"/>
  <c r="AJ743" i="1"/>
  <c r="AI743" i="1"/>
  <c r="AJ751" i="1"/>
  <c r="AI751" i="1"/>
  <c r="AJ759" i="1"/>
  <c r="AI759" i="1"/>
  <c r="AJ767" i="1"/>
  <c r="AI767" i="1"/>
  <c r="AJ775" i="1"/>
  <c r="AI775" i="1"/>
  <c r="AJ783" i="1"/>
  <c r="AI783" i="1"/>
  <c r="AJ791" i="1"/>
  <c r="AI791" i="1"/>
  <c r="AJ795" i="1"/>
  <c r="AI795" i="1"/>
  <c r="AJ803" i="1"/>
  <c r="AI803" i="1"/>
  <c r="AJ811" i="1"/>
  <c r="AI811" i="1"/>
  <c r="AJ819" i="1"/>
  <c r="AI819" i="1"/>
  <c r="AJ827" i="1"/>
  <c r="AI827" i="1"/>
  <c r="AJ835" i="1"/>
  <c r="AI835" i="1"/>
  <c r="AJ843" i="1"/>
  <c r="AI843" i="1"/>
  <c r="AJ851" i="1"/>
  <c r="AI851" i="1"/>
  <c r="AJ859" i="1"/>
  <c r="AI859" i="1"/>
  <c r="AJ867" i="1"/>
  <c r="AI867" i="1"/>
  <c r="AJ871" i="1"/>
  <c r="AI871" i="1"/>
  <c r="AJ879" i="1"/>
  <c r="AI879" i="1"/>
  <c r="AJ887" i="1"/>
  <c r="AI887" i="1"/>
  <c r="AJ895" i="1"/>
  <c r="AI895" i="1"/>
  <c r="AJ903" i="1"/>
  <c r="AI903" i="1"/>
  <c r="AJ911" i="1"/>
  <c r="AI911" i="1"/>
  <c r="AJ919" i="1"/>
  <c r="AI919" i="1"/>
  <c r="AJ927" i="1"/>
  <c r="AI927" i="1"/>
  <c r="AJ935" i="1"/>
  <c r="AI935" i="1"/>
  <c r="AJ943" i="1"/>
  <c r="AI943" i="1"/>
  <c r="AJ951" i="1"/>
  <c r="AI951" i="1"/>
  <c r="AJ959" i="1"/>
  <c r="AI959" i="1"/>
  <c r="AJ967" i="1"/>
  <c r="AI967" i="1"/>
  <c r="AJ975" i="1"/>
  <c r="AI975" i="1"/>
  <c r="AJ983" i="1"/>
  <c r="AI983" i="1"/>
  <c r="AJ991" i="1"/>
  <c r="AI991" i="1"/>
  <c r="AJ999" i="1"/>
  <c r="AI999" i="1"/>
  <c r="AJ1007" i="1"/>
  <c r="AI1007" i="1"/>
  <c r="AJ1015" i="1"/>
  <c r="AI1015" i="1"/>
  <c r="AJ1023" i="1"/>
  <c r="AI1023" i="1"/>
  <c r="AJ1031" i="1"/>
  <c r="AI1031" i="1"/>
  <c r="AJ1039" i="1"/>
  <c r="AI1039" i="1"/>
  <c r="AJ1047" i="1"/>
  <c r="AI1047" i="1"/>
  <c r="AJ1055" i="1"/>
  <c r="AI1055" i="1"/>
  <c r="AJ1063" i="1"/>
  <c r="AI1063" i="1"/>
  <c r="AJ1071" i="1"/>
  <c r="AI1071" i="1"/>
  <c r="AJ1075" i="1"/>
  <c r="AI1075" i="1"/>
  <c r="AI1083" i="1"/>
  <c r="AJ1083" i="1"/>
  <c r="AI1091" i="1"/>
  <c r="AJ1091" i="1"/>
  <c r="AI1099" i="1"/>
  <c r="AJ1099" i="1"/>
  <c r="AI1107" i="1"/>
  <c r="AJ1107" i="1"/>
  <c r="AI1115" i="1"/>
  <c r="AJ1115" i="1"/>
  <c r="AI1123" i="1"/>
  <c r="AJ1123" i="1"/>
  <c r="AI1131" i="1"/>
  <c r="AJ1131" i="1"/>
  <c r="AI1139" i="1"/>
  <c r="AJ1139" i="1"/>
  <c r="AI1143" i="1"/>
  <c r="AJ1143" i="1"/>
  <c r="AI1151" i="1"/>
  <c r="AJ1151" i="1"/>
  <c r="AI1159" i="1"/>
  <c r="AJ1159" i="1"/>
  <c r="AI1167" i="1"/>
  <c r="AJ1167" i="1"/>
  <c r="AI1175" i="1"/>
  <c r="AJ1175" i="1"/>
  <c r="AI1183" i="1"/>
  <c r="AJ1183" i="1"/>
  <c r="AI1191" i="1"/>
  <c r="AJ1191" i="1"/>
  <c r="AI1199" i="1"/>
  <c r="AJ1199" i="1"/>
  <c r="AI1207" i="1"/>
  <c r="AJ1207" i="1"/>
  <c r="AI1215" i="1"/>
  <c r="AJ1215" i="1"/>
  <c r="AI1223" i="1"/>
  <c r="AJ1223" i="1"/>
  <c r="AI1231" i="1"/>
  <c r="AJ1231" i="1"/>
  <c r="AI1235" i="1"/>
  <c r="AJ1235" i="1"/>
  <c r="AI1239" i="1"/>
  <c r="AJ1239" i="1"/>
  <c r="AI1243" i="1"/>
  <c r="AJ1243" i="1"/>
  <c r="AI1251" i="1"/>
  <c r="AJ1251" i="1"/>
  <c r="AI1255" i="1"/>
  <c r="AJ1255" i="1"/>
  <c r="AI1259" i="1"/>
  <c r="AJ1259" i="1"/>
  <c r="AI1263" i="1"/>
  <c r="AJ1263" i="1"/>
  <c r="AI1271" i="1"/>
  <c r="AJ1271" i="1"/>
  <c r="AI1279" i="1"/>
  <c r="AJ1279" i="1"/>
  <c r="AI1283" i="1"/>
  <c r="AJ1283" i="1"/>
  <c r="AI1291" i="1"/>
  <c r="AJ1291" i="1"/>
  <c r="AI1299" i="1"/>
  <c r="AJ1299" i="1"/>
  <c r="AI1303" i="1"/>
  <c r="AJ1303" i="1"/>
  <c r="AI1311" i="1"/>
  <c r="AJ1311" i="1"/>
  <c r="AI1319" i="1"/>
  <c r="AJ1319" i="1"/>
  <c r="AI1323" i="1"/>
  <c r="AJ1323" i="1"/>
  <c r="AI1331" i="1"/>
  <c r="AJ1331" i="1"/>
  <c r="AI1339" i="1"/>
  <c r="AJ1339" i="1"/>
  <c r="AI1347" i="1"/>
  <c r="AJ1347" i="1"/>
  <c r="AI1355" i="1"/>
  <c r="AJ1355" i="1"/>
  <c r="AI1359" i="1"/>
  <c r="AJ1359" i="1"/>
  <c r="AI1367" i="1"/>
  <c r="AJ1367" i="1"/>
  <c r="AI1375" i="1"/>
  <c r="AJ1375" i="1"/>
  <c r="AI1379" i="1"/>
  <c r="AJ1379" i="1"/>
  <c r="AI1387" i="1"/>
  <c r="AJ1387" i="1"/>
  <c r="AI1395" i="1"/>
  <c r="AJ1395" i="1"/>
  <c r="AI1403" i="1"/>
  <c r="AJ1403" i="1"/>
  <c r="AI1407" i="1"/>
  <c r="AJ1407" i="1"/>
  <c r="AI1415" i="1"/>
  <c r="AJ1415" i="1"/>
  <c r="AI1423" i="1"/>
  <c r="AJ1423" i="1"/>
  <c r="AI1427" i="1"/>
  <c r="AJ1427" i="1"/>
  <c r="AI1435" i="1"/>
  <c r="AJ1435" i="1"/>
  <c r="AI1443" i="1"/>
  <c r="AJ1443" i="1"/>
  <c r="AI1447" i="1"/>
  <c r="AJ1447" i="1"/>
  <c r="AI1455" i="1"/>
  <c r="AJ1455" i="1"/>
  <c r="AI1459" i="1"/>
  <c r="AJ1459" i="1"/>
  <c r="AI1467" i="1"/>
  <c r="AJ1467" i="1"/>
  <c r="AI1475" i="1"/>
  <c r="AJ1475" i="1"/>
  <c r="AI1479" i="1"/>
  <c r="AJ1479" i="1"/>
  <c r="AI1487" i="1"/>
  <c r="AJ1487" i="1"/>
  <c r="AI1491" i="1"/>
  <c r="AJ1491" i="1"/>
  <c r="AI1499" i="1"/>
  <c r="AJ1499" i="1"/>
  <c r="AI1507" i="1"/>
  <c r="AJ1507" i="1"/>
  <c r="AI1515" i="1"/>
  <c r="AJ1515" i="1"/>
  <c r="AI1519" i="1"/>
  <c r="AJ1519" i="1"/>
  <c r="AI1527" i="1"/>
  <c r="AJ1527" i="1"/>
  <c r="AI1535" i="1"/>
  <c r="AJ1535" i="1"/>
  <c r="AI1539" i="1"/>
  <c r="AJ1539" i="1"/>
  <c r="AI1547" i="1"/>
  <c r="AJ1547" i="1"/>
  <c r="AI1551" i="1"/>
  <c r="AJ1551" i="1"/>
  <c r="AI1559" i="1"/>
  <c r="AJ1559" i="1"/>
  <c r="AI1567" i="1"/>
  <c r="AJ1567" i="1"/>
  <c r="AI1571" i="1"/>
  <c r="AJ1571" i="1"/>
  <c r="AI1579" i="1"/>
  <c r="AJ1579" i="1"/>
  <c r="AI1583" i="1"/>
  <c r="AJ1583" i="1"/>
  <c r="AI1591" i="1"/>
  <c r="AJ1591" i="1"/>
  <c r="AI1599" i="1"/>
  <c r="AJ1599" i="1"/>
  <c r="AI1607" i="1"/>
  <c r="AJ1607" i="1"/>
  <c r="AI1619" i="1"/>
  <c r="AJ1619" i="1"/>
  <c r="AI1627" i="1"/>
  <c r="AJ1627" i="1"/>
  <c r="AI1631" i="1"/>
  <c r="AJ1631" i="1"/>
  <c r="AI1639" i="1"/>
  <c r="AJ1639" i="1"/>
  <c r="AI1647" i="1"/>
  <c r="AJ1647" i="1"/>
  <c r="AI1651" i="1"/>
  <c r="AJ1651" i="1"/>
  <c r="AI1659" i="1"/>
  <c r="AJ1659" i="1"/>
  <c r="AI1667" i="1"/>
  <c r="AJ1667" i="1"/>
  <c r="AI1671" i="1"/>
  <c r="AJ1671" i="1"/>
  <c r="AI1679" i="1"/>
  <c r="AJ1679" i="1"/>
  <c r="AI1687" i="1"/>
  <c r="AJ1687" i="1"/>
  <c r="AI1691" i="1"/>
  <c r="AJ1691" i="1"/>
  <c r="AI1699" i="1"/>
  <c r="AJ1699" i="1"/>
  <c r="AI1707" i="1"/>
  <c r="AJ1707" i="1"/>
  <c r="AI1715" i="1"/>
  <c r="AJ1715" i="1"/>
  <c r="AI1719" i="1"/>
  <c r="AJ1719" i="1"/>
  <c r="AI1727" i="1"/>
  <c r="AJ1727" i="1"/>
  <c r="AI1731" i="1"/>
  <c r="AJ1731" i="1"/>
  <c r="AI1739" i="1"/>
  <c r="AJ1739" i="1"/>
  <c r="AI1747" i="1"/>
  <c r="AJ1747" i="1"/>
  <c r="AI1755" i="1"/>
  <c r="AJ1755" i="1"/>
  <c r="AI1759" i="1"/>
  <c r="AJ1759" i="1"/>
  <c r="AI1767" i="1"/>
  <c r="AJ1767" i="1"/>
  <c r="AI1775" i="1"/>
  <c r="AJ1775" i="1"/>
  <c r="AI1779" i="1"/>
  <c r="AJ1779" i="1"/>
  <c r="AI1787" i="1"/>
  <c r="AJ1787" i="1"/>
  <c r="AI1795" i="1"/>
  <c r="AJ1795" i="1"/>
  <c r="AI1799" i="1"/>
  <c r="AJ1799" i="1"/>
  <c r="AI1807" i="1"/>
  <c r="AJ1807" i="1"/>
  <c r="AI1815" i="1"/>
  <c r="AJ1815" i="1"/>
  <c r="AI1819" i="1"/>
  <c r="AJ1819" i="1"/>
  <c r="AI1827" i="1"/>
  <c r="AJ1827" i="1"/>
  <c r="AI1835" i="1"/>
  <c r="AJ1835" i="1"/>
  <c r="AI1843" i="1"/>
  <c r="AJ1843" i="1"/>
  <c r="AI1847" i="1"/>
  <c r="AJ1847" i="1"/>
  <c r="AI1855" i="1"/>
  <c r="AJ1855" i="1"/>
  <c r="AI1863" i="1"/>
  <c r="AJ1863" i="1"/>
  <c r="AI1867" i="1"/>
  <c r="AJ1867" i="1"/>
  <c r="AI1875" i="1"/>
  <c r="AJ1875" i="1"/>
  <c r="AI1879" i="1"/>
  <c r="AJ1879" i="1"/>
  <c r="AI1887" i="1"/>
  <c r="AJ1887" i="1"/>
  <c r="AI1895" i="1"/>
  <c r="AJ1895" i="1"/>
  <c r="AI1899" i="1"/>
  <c r="AJ1899" i="1"/>
  <c r="AI1907" i="1"/>
  <c r="AJ1907" i="1"/>
  <c r="AI1911" i="1"/>
  <c r="AJ1911" i="1"/>
  <c r="AI1919" i="1"/>
  <c r="AJ1919" i="1"/>
  <c r="AI1927" i="1"/>
  <c r="AJ1927" i="1"/>
  <c r="AI1935" i="1"/>
  <c r="AJ1935" i="1"/>
  <c r="AI1943" i="1"/>
  <c r="AJ1943" i="1"/>
  <c r="AI1947" i="1"/>
  <c r="AJ1947" i="1"/>
  <c r="AI1955" i="1"/>
  <c r="AJ1955" i="1"/>
  <c r="AI1959" i="1"/>
  <c r="AJ1959" i="1"/>
  <c r="AI1967" i="1"/>
  <c r="AJ1967" i="1"/>
  <c r="AI1975" i="1"/>
  <c r="AJ1975" i="1"/>
  <c r="AI1983" i="1"/>
  <c r="AJ1983" i="1"/>
  <c r="AI1987" i="1"/>
  <c r="AJ1987" i="1"/>
  <c r="AI1995" i="1"/>
  <c r="AJ1995" i="1"/>
  <c r="AI2003" i="1"/>
  <c r="AJ2003" i="1"/>
  <c r="AI2011" i="1"/>
  <c r="AJ2011" i="1"/>
  <c r="AI2015" i="1"/>
  <c r="AJ2015" i="1"/>
  <c r="AI2023" i="1"/>
  <c r="AJ2023" i="1"/>
  <c r="AI2027" i="1"/>
  <c r="AJ2027" i="1"/>
  <c r="AJ2035" i="1"/>
  <c r="AI2035" i="1"/>
  <c r="AJ2043" i="1"/>
  <c r="AI2043" i="1"/>
  <c r="AJ2051" i="1"/>
  <c r="AI2051" i="1"/>
  <c r="AJ2055" i="1"/>
  <c r="AI2055" i="1"/>
  <c r="AJ2063" i="1"/>
  <c r="AI2063" i="1"/>
  <c r="AJ2071" i="1"/>
  <c r="AI2071" i="1"/>
  <c r="AJ2075" i="1"/>
  <c r="AI2075" i="1"/>
  <c r="AJ2083" i="1"/>
  <c r="AI2083" i="1"/>
  <c r="AJ2091" i="1"/>
  <c r="AI2091" i="1"/>
  <c r="AJ2095" i="1"/>
  <c r="AI2095" i="1"/>
  <c r="AJ2103" i="1"/>
  <c r="AI2103" i="1"/>
  <c r="AJ2111" i="1"/>
  <c r="AI2111" i="1"/>
  <c r="AJ2119" i="1"/>
  <c r="AI2119" i="1"/>
  <c r="AJ2123" i="1"/>
  <c r="AI2123" i="1"/>
  <c r="AJ2131" i="1"/>
  <c r="AI2131" i="1"/>
  <c r="AJ2135" i="1"/>
  <c r="AI2135" i="1"/>
  <c r="AJ2143" i="1"/>
  <c r="AI2143" i="1"/>
  <c r="AJ2151" i="1"/>
  <c r="AI2151" i="1"/>
  <c r="AJ2159" i="1"/>
  <c r="AI2159" i="1"/>
  <c r="AJ2167" i="1"/>
  <c r="AI2167" i="1"/>
  <c r="AJ2171" i="1"/>
  <c r="AI2171" i="1"/>
  <c r="AJ2179" i="1"/>
  <c r="AI2179" i="1"/>
  <c r="AJ2187" i="1"/>
  <c r="AI2187" i="1"/>
  <c r="AJ2191" i="1"/>
  <c r="AI2191" i="1"/>
  <c r="AJ2199" i="1"/>
  <c r="AI2199" i="1"/>
  <c r="AJ2203" i="1"/>
  <c r="AI2203" i="1"/>
  <c r="AJ2211" i="1"/>
  <c r="AI2211" i="1"/>
  <c r="AJ2215" i="1"/>
  <c r="AI2215" i="1"/>
  <c r="AJ2223" i="1"/>
  <c r="AI2223" i="1"/>
  <c r="AJ2231" i="1"/>
  <c r="AI2231" i="1"/>
  <c r="AJ2239" i="1"/>
  <c r="AI2239" i="1"/>
  <c r="AJ2243" i="1"/>
  <c r="AI2243" i="1"/>
  <c r="AJ2251" i="1"/>
  <c r="AI2251" i="1"/>
  <c r="AJ2259" i="1"/>
  <c r="AI2259" i="1"/>
  <c r="AJ2263" i="1"/>
  <c r="AI2263" i="1"/>
  <c r="AJ2271" i="1"/>
  <c r="AI2271" i="1"/>
  <c r="AI2279" i="1"/>
  <c r="AJ2279" i="1"/>
  <c r="AI2283" i="1"/>
  <c r="AJ2283" i="1"/>
  <c r="AI2291" i="1"/>
  <c r="AJ2291" i="1"/>
  <c r="AI2299" i="1"/>
  <c r="AJ2299" i="1"/>
  <c r="AI2307" i="1"/>
  <c r="AJ2307" i="1"/>
  <c r="AI2311" i="1"/>
  <c r="AJ2311" i="1"/>
  <c r="AI2319" i="1"/>
  <c r="AJ2319" i="1"/>
  <c r="AI2327" i="1"/>
  <c r="AJ2327" i="1"/>
  <c r="AI2331" i="1"/>
  <c r="AJ2331" i="1"/>
  <c r="AI2339" i="1"/>
  <c r="AJ2339" i="1"/>
  <c r="AI2347" i="1"/>
  <c r="AJ2347" i="1"/>
  <c r="AI2351" i="1"/>
  <c r="AJ2351" i="1"/>
  <c r="AI2359" i="1"/>
  <c r="AJ2359" i="1"/>
  <c r="AI2367" i="1"/>
  <c r="AJ2367" i="1"/>
  <c r="AI2371" i="1"/>
  <c r="AJ2371" i="1"/>
  <c r="AI2379" i="1"/>
  <c r="AJ2379" i="1"/>
  <c r="AJ2387" i="1"/>
  <c r="AI2387" i="1"/>
  <c r="AJ2391" i="1"/>
  <c r="AI2391" i="1"/>
  <c r="AJ2399" i="1"/>
  <c r="AI2399" i="1"/>
  <c r="AJ2407" i="1"/>
  <c r="AI2407" i="1"/>
  <c r="AJ2415" i="1"/>
  <c r="AI2415" i="1"/>
  <c r="AJ2419" i="1"/>
  <c r="AI2419" i="1"/>
  <c r="AJ2427" i="1"/>
  <c r="AI2427" i="1"/>
  <c r="AJ2431" i="1"/>
  <c r="AI2431" i="1"/>
  <c r="AJ2439" i="1"/>
  <c r="AI2439" i="1"/>
  <c r="AJ2447" i="1"/>
  <c r="AI2447" i="1"/>
  <c r="AJ2451" i="1"/>
  <c r="AI2451" i="1"/>
  <c r="AJ2459" i="1"/>
  <c r="AI2459" i="1"/>
  <c r="AJ2467" i="1"/>
  <c r="AI2467" i="1"/>
  <c r="AJ2471" i="1"/>
  <c r="AI2471" i="1"/>
  <c r="AJ2479" i="1"/>
  <c r="AI2479" i="1"/>
  <c r="AJ2487" i="1"/>
  <c r="AI2487" i="1"/>
  <c r="AJ2495" i="1"/>
  <c r="AI2495" i="1"/>
  <c r="AJ2499" i="1"/>
  <c r="AI2499" i="1"/>
  <c r="AJ2507" i="1"/>
  <c r="AI2507" i="1"/>
  <c r="AJ2515" i="1"/>
  <c r="AI2515" i="1"/>
  <c r="AJ2519" i="1"/>
  <c r="AI2519" i="1"/>
  <c r="AJ2527" i="1"/>
  <c r="AI2527" i="1"/>
  <c r="AJ2535" i="1"/>
  <c r="AI2535" i="1"/>
  <c r="AJ2543" i="1"/>
  <c r="AI2543" i="1"/>
  <c r="AJ2547" i="1"/>
  <c r="AI2547" i="1"/>
  <c r="AJ2555" i="1"/>
  <c r="AI2555" i="1"/>
  <c r="AJ2563" i="1"/>
  <c r="AI2563" i="1"/>
  <c r="AJ2567" i="1"/>
  <c r="AI2567" i="1"/>
  <c r="AJ2575" i="1"/>
  <c r="AI2575" i="1"/>
  <c r="AJ2583" i="1"/>
  <c r="AI2583" i="1"/>
  <c r="AJ2587" i="1"/>
  <c r="AI2587" i="1"/>
  <c r="AJ2595" i="1"/>
  <c r="AI2595" i="1"/>
  <c r="AJ2603" i="1"/>
  <c r="AI2603" i="1"/>
  <c r="AJ2611" i="1"/>
  <c r="AI2611" i="1"/>
  <c r="AJ2623" i="1"/>
  <c r="AI2623" i="1"/>
  <c r="AJ2627" i="1"/>
  <c r="AI2627" i="1"/>
  <c r="AJ2635" i="1"/>
  <c r="AI2635" i="1"/>
  <c r="AJ2643" i="1"/>
  <c r="AI2643" i="1"/>
  <c r="AJ2647" i="1"/>
  <c r="AI2647" i="1"/>
  <c r="AJ2655" i="1"/>
  <c r="AI2655" i="1"/>
  <c r="AJ2659" i="1"/>
  <c r="AI2659" i="1"/>
  <c r="AI2663" i="1"/>
  <c r="AJ2663" i="1"/>
  <c r="AI2667" i="1"/>
  <c r="AJ2667" i="1"/>
  <c r="AI2675" i="1"/>
  <c r="AJ2675" i="1"/>
  <c r="AI2683" i="1"/>
  <c r="AJ2683" i="1"/>
  <c r="AI2687" i="1"/>
  <c r="AJ2687" i="1"/>
  <c r="AI2695" i="1"/>
  <c r="AJ2695" i="1"/>
  <c r="AI2703" i="1"/>
  <c r="AJ2703" i="1"/>
  <c r="AI2707" i="1"/>
  <c r="AJ2707" i="1"/>
  <c r="AI2715" i="1"/>
  <c r="AJ2715" i="1"/>
  <c r="AI2723" i="1"/>
  <c r="AJ2723" i="1"/>
  <c r="AI2727" i="1"/>
  <c r="AJ2727" i="1"/>
  <c r="AI2735" i="1"/>
  <c r="AJ2735" i="1"/>
  <c r="AI2743" i="1"/>
  <c r="AJ2743" i="1"/>
  <c r="AI2747" i="1"/>
  <c r="AJ2747" i="1"/>
  <c r="AI2755" i="1"/>
  <c r="AJ2755" i="1"/>
  <c r="AI2763" i="1"/>
  <c r="AJ2763" i="1"/>
  <c r="AI2771" i="1"/>
  <c r="AJ2771" i="1"/>
  <c r="AI2775" i="1"/>
  <c r="AJ2775" i="1"/>
  <c r="AJ2783" i="1"/>
  <c r="AI2783" i="1"/>
  <c r="AJ2791" i="1"/>
  <c r="AI2791" i="1"/>
  <c r="AJ2795" i="1"/>
  <c r="AI2795" i="1"/>
  <c r="AJ2803" i="1"/>
  <c r="AI2803" i="1"/>
  <c r="AJ2807" i="1"/>
  <c r="AI2807" i="1"/>
  <c r="AJ2815" i="1"/>
  <c r="AI2815" i="1"/>
  <c r="AJ2823" i="1"/>
  <c r="AI2823" i="1"/>
  <c r="AJ2827" i="1"/>
  <c r="AI2827" i="1"/>
  <c r="AJ2835" i="1"/>
  <c r="AI2835" i="1"/>
  <c r="AJ2843" i="1"/>
  <c r="AI2843" i="1"/>
  <c r="AJ2847" i="1"/>
  <c r="AI2847" i="1"/>
  <c r="AJ2855" i="1"/>
  <c r="AI2855" i="1"/>
  <c r="AJ2859" i="1"/>
  <c r="AI2859" i="1"/>
  <c r="AJ2867" i="1"/>
  <c r="AI2867" i="1"/>
  <c r="AJ2875" i="1"/>
  <c r="AI2875" i="1"/>
  <c r="AJ2883" i="1"/>
  <c r="AI2883" i="1"/>
  <c r="AJ2895" i="1"/>
  <c r="AI2895" i="1"/>
  <c r="AJ2903" i="1"/>
  <c r="AI2903" i="1"/>
  <c r="AJ2907" i="1"/>
  <c r="AI2907" i="1"/>
  <c r="AJ2915" i="1"/>
  <c r="AI2915" i="1"/>
  <c r="AJ2923" i="1"/>
  <c r="AI2923" i="1"/>
  <c r="AJ2927" i="1"/>
  <c r="AI2927" i="1"/>
  <c r="AJ2935" i="1"/>
  <c r="AI2935" i="1"/>
  <c r="AJ2943" i="1"/>
  <c r="AI2943" i="1"/>
  <c r="AJ2951" i="1"/>
  <c r="AI2951" i="1"/>
  <c r="AJ2959" i="1"/>
  <c r="AI2959" i="1"/>
  <c r="AJ2963" i="1"/>
  <c r="AI2963" i="1"/>
  <c r="AI2971" i="1"/>
  <c r="AJ2971" i="1"/>
  <c r="AI2979" i="1"/>
  <c r="AJ2979" i="1"/>
  <c r="AI2983" i="1"/>
  <c r="AJ2983" i="1"/>
  <c r="AI2991" i="1"/>
  <c r="AJ2991" i="1"/>
  <c r="AI2999" i="1"/>
  <c r="AJ2999" i="1"/>
  <c r="AI3007" i="1"/>
  <c r="AJ3007" i="1"/>
  <c r="AI3011" i="1"/>
  <c r="AJ3011" i="1"/>
  <c r="AI3019" i="1"/>
  <c r="AJ3019" i="1"/>
  <c r="AI3027" i="1"/>
  <c r="AJ3027" i="1"/>
  <c r="AI3031" i="1"/>
  <c r="AJ3031" i="1"/>
  <c r="AI3039" i="1"/>
  <c r="AJ3039" i="1"/>
  <c r="AJ3043" i="1"/>
  <c r="AI3043" i="1"/>
  <c r="AJ3051" i="1"/>
  <c r="AI3051" i="1"/>
  <c r="AJ3059" i="1"/>
  <c r="AI3059" i="1"/>
  <c r="AJ3063" i="1"/>
  <c r="AI3063" i="1"/>
  <c r="AJ3071" i="1"/>
  <c r="AI3071" i="1"/>
  <c r="AJ3079" i="1"/>
  <c r="AI3079" i="1"/>
  <c r="AJ3087" i="1"/>
  <c r="AI3087" i="1"/>
  <c r="AJ3091" i="1"/>
  <c r="AI3091" i="1"/>
  <c r="AJ3099" i="1"/>
  <c r="AI3099" i="1"/>
  <c r="AJ3107" i="1"/>
  <c r="AI3107" i="1"/>
  <c r="AJ3111" i="1"/>
  <c r="AI3111" i="1"/>
  <c r="AJ3119" i="1"/>
  <c r="AI3119" i="1"/>
  <c r="AJ3127" i="1"/>
  <c r="AI3127" i="1"/>
  <c r="AJ3131" i="1"/>
  <c r="AI3131" i="1"/>
  <c r="AJ3139" i="1"/>
  <c r="AI3139" i="1"/>
  <c r="AJ3147" i="1"/>
  <c r="AI3147" i="1"/>
  <c r="AJ3151" i="1"/>
  <c r="AI3151" i="1"/>
  <c r="AJ3159" i="1"/>
  <c r="AI3159" i="1"/>
  <c r="AJ3163" i="1"/>
  <c r="AI3163" i="1"/>
  <c r="AJ3171" i="1"/>
  <c r="AI3171" i="1"/>
  <c r="AJ3179" i="1"/>
  <c r="AI3179" i="1"/>
  <c r="AJ3183" i="1"/>
  <c r="AI3183" i="1"/>
  <c r="AJ3191" i="1"/>
  <c r="AI3191" i="1"/>
  <c r="AJ3199" i="1"/>
  <c r="AI3199" i="1"/>
  <c r="AJ3203" i="1"/>
  <c r="AI3203" i="1"/>
  <c r="AJ3211" i="1"/>
  <c r="AI3211" i="1"/>
  <c r="AJ3215" i="1"/>
  <c r="AI3215" i="1"/>
  <c r="AJ3223" i="1"/>
  <c r="AI3223" i="1"/>
  <c r="AJ3231" i="1"/>
  <c r="AI3231" i="1"/>
  <c r="AJ3239" i="1"/>
  <c r="AI3239" i="1"/>
  <c r="AJ3243" i="1"/>
  <c r="AI3243" i="1"/>
  <c r="AJ3251" i="1"/>
  <c r="AI3251" i="1"/>
  <c r="AJ3259" i="1"/>
  <c r="AI3259" i="1"/>
  <c r="AJ3263" i="1"/>
  <c r="AI3263" i="1"/>
  <c r="AJ3271" i="1"/>
  <c r="AI3271" i="1"/>
  <c r="AJ3279" i="1"/>
  <c r="AI3279" i="1"/>
  <c r="AJ3283" i="1"/>
  <c r="AI3283" i="1"/>
  <c r="AJ3291" i="1"/>
  <c r="AI3291" i="1"/>
  <c r="AJ3299" i="1"/>
  <c r="AI3299" i="1"/>
  <c r="AJ3303" i="1"/>
  <c r="AI3303" i="1"/>
  <c r="AI3311" i="1"/>
  <c r="AJ3311" i="1"/>
  <c r="AI3319" i="1"/>
  <c r="AJ3319" i="1"/>
  <c r="AI3323" i="1"/>
  <c r="AJ3323" i="1"/>
  <c r="AI3331" i="1"/>
  <c r="AJ3331" i="1"/>
  <c r="AI3339" i="1"/>
  <c r="AJ3339" i="1"/>
  <c r="AI3355" i="1"/>
  <c r="AJ3355" i="1"/>
  <c r="AI3363" i="1"/>
  <c r="AJ3363" i="1"/>
  <c r="AI3371" i="1"/>
  <c r="AJ3371" i="1"/>
  <c r="AI3379" i="1"/>
  <c r="AJ3379" i="1"/>
  <c r="AI3387" i="1"/>
  <c r="AJ3387" i="1"/>
  <c r="AI3395" i="1"/>
  <c r="AJ3395" i="1"/>
  <c r="AI3403" i="1"/>
  <c r="AJ3403" i="1"/>
  <c r="AI3407" i="1"/>
  <c r="AJ3407" i="1"/>
  <c r="AI3415" i="1"/>
  <c r="AJ3415" i="1"/>
  <c r="AI3423" i="1"/>
  <c r="AJ3423" i="1"/>
  <c r="AI3427" i="1"/>
  <c r="AJ3427" i="1"/>
  <c r="AI3435" i="1"/>
  <c r="AJ3435" i="1"/>
  <c r="AI3443" i="1"/>
  <c r="AJ3443" i="1"/>
  <c r="AI3447" i="1"/>
  <c r="AJ3447" i="1"/>
  <c r="AI3455" i="1"/>
  <c r="AJ3455" i="1"/>
  <c r="AI3459" i="1"/>
  <c r="AJ3459" i="1"/>
  <c r="AI3463" i="1"/>
  <c r="AJ3463" i="1"/>
  <c r="AI3471" i="1"/>
  <c r="AJ3471" i="1"/>
  <c r="AJ3475" i="1"/>
  <c r="AI3475" i="1"/>
  <c r="AJ3479" i="1"/>
  <c r="AI3479" i="1"/>
  <c r="AJ3483" i="1"/>
  <c r="AI3483" i="1"/>
  <c r="AJ3487" i="1"/>
  <c r="AI3487" i="1"/>
  <c r="AJ3491" i="1"/>
  <c r="AI3491" i="1"/>
  <c r="AJ3495" i="1"/>
  <c r="AI3495" i="1"/>
  <c r="AJ3499" i="1"/>
  <c r="AI3499" i="1"/>
  <c r="AJ3503" i="1"/>
  <c r="AI3503" i="1"/>
  <c r="AJ3507" i="1"/>
  <c r="AI3507" i="1"/>
  <c r="AJ3511" i="1"/>
  <c r="AI3511" i="1"/>
  <c r="AJ3519" i="1"/>
  <c r="AI3519" i="1"/>
  <c r="AJ3523" i="1"/>
  <c r="AI3523" i="1"/>
  <c r="AJ3527" i="1"/>
  <c r="AI3527" i="1"/>
  <c r="AJ3531" i="1"/>
  <c r="AI3531" i="1"/>
  <c r="AJ3535" i="1"/>
  <c r="AI3535" i="1"/>
  <c r="AJ3539" i="1"/>
  <c r="AI3539" i="1"/>
  <c r="AJ3543" i="1"/>
  <c r="AI3543" i="1"/>
  <c r="AJ3547" i="1"/>
  <c r="AI3547" i="1"/>
  <c r="AJ3551" i="1"/>
  <c r="AI3551" i="1"/>
  <c r="AJ3555" i="1"/>
  <c r="AI3555" i="1"/>
  <c r="AJ3559" i="1"/>
  <c r="AI3559" i="1"/>
  <c r="AJ3563" i="1"/>
  <c r="AI3563" i="1"/>
  <c r="AJ3567" i="1"/>
  <c r="AI3567" i="1"/>
  <c r="AJ3571" i="1"/>
  <c r="AI3571" i="1"/>
  <c r="AJ3575" i="1"/>
  <c r="AI3575" i="1"/>
  <c r="AJ3579" i="1"/>
  <c r="AI3579" i="1"/>
  <c r="AJ3583" i="1"/>
  <c r="AI3583" i="1"/>
  <c r="AJ3587" i="1"/>
  <c r="AI3587" i="1"/>
  <c r="AJ3591" i="1"/>
  <c r="AI3591" i="1"/>
  <c r="AJ3595" i="1"/>
  <c r="AI3595" i="1"/>
  <c r="AJ3599" i="1"/>
  <c r="AI3599" i="1"/>
  <c r="AJ3603" i="1"/>
  <c r="AI3603" i="1"/>
  <c r="AJ3607" i="1"/>
  <c r="AI3607" i="1"/>
  <c r="AJ3611" i="1"/>
  <c r="AI3611" i="1"/>
  <c r="AJ3615" i="1"/>
  <c r="AI3615" i="1"/>
  <c r="AJ3619" i="1"/>
  <c r="AI3619" i="1"/>
  <c r="AJ3623" i="1"/>
  <c r="AI3623" i="1"/>
  <c r="AJ3627" i="1"/>
  <c r="AI3627" i="1"/>
  <c r="AJ3631" i="1"/>
  <c r="AI3631" i="1"/>
  <c r="AJ3635" i="1"/>
  <c r="AI3635" i="1"/>
  <c r="AJ3639" i="1"/>
  <c r="AI3639" i="1"/>
  <c r="AJ3643" i="1"/>
  <c r="AI3643" i="1"/>
  <c r="AJ3647" i="1"/>
  <c r="AI3647" i="1"/>
  <c r="AJ3651" i="1"/>
  <c r="AI3651" i="1"/>
  <c r="AJ3655" i="1"/>
  <c r="AI3655" i="1"/>
  <c r="AI3659" i="1"/>
  <c r="AJ3659" i="1"/>
  <c r="AI3663" i="1"/>
  <c r="AJ3663" i="1"/>
  <c r="AI3667" i="1"/>
  <c r="AJ3667" i="1"/>
  <c r="AI3671" i="1"/>
  <c r="AJ3671" i="1"/>
  <c r="AI3675" i="1"/>
  <c r="AJ3675" i="1"/>
  <c r="AI3679" i="1"/>
  <c r="AJ3679" i="1"/>
  <c r="AI3683" i="1"/>
  <c r="AJ3683" i="1"/>
  <c r="AI3687" i="1"/>
  <c r="AJ3687" i="1"/>
  <c r="AI3691" i="1"/>
  <c r="AJ3691" i="1"/>
  <c r="AI3695" i="1"/>
  <c r="AJ3695" i="1"/>
  <c r="AI3699" i="1"/>
  <c r="AJ3699" i="1"/>
  <c r="AI3703" i="1"/>
  <c r="AJ3703" i="1"/>
  <c r="AI3707" i="1"/>
  <c r="AJ3707" i="1"/>
  <c r="AI3711" i="1"/>
  <c r="AJ3711" i="1"/>
  <c r="AI3715" i="1"/>
  <c r="AJ3715" i="1"/>
  <c r="AI3719" i="1"/>
  <c r="AJ3719" i="1"/>
  <c r="AI3723" i="1"/>
  <c r="AJ3723" i="1"/>
  <c r="AI3727" i="1"/>
  <c r="AJ3727" i="1"/>
  <c r="AI3731" i="1"/>
  <c r="AJ3731" i="1"/>
  <c r="AI3735" i="1"/>
  <c r="AJ3735" i="1"/>
  <c r="AI3739" i="1"/>
  <c r="AJ3739" i="1"/>
  <c r="AI3743" i="1"/>
  <c r="AJ3743" i="1"/>
  <c r="AI3747" i="1"/>
  <c r="AJ3747" i="1"/>
  <c r="AI3751" i="1"/>
  <c r="AJ3751" i="1"/>
  <c r="AI3755" i="1"/>
  <c r="AJ3755" i="1"/>
  <c r="AI3759" i="1"/>
  <c r="AJ3759" i="1"/>
  <c r="AI3763" i="1"/>
  <c r="AJ3763" i="1"/>
  <c r="AI3767" i="1"/>
  <c r="AJ3767" i="1"/>
  <c r="AI3771" i="1"/>
  <c r="AJ3771" i="1"/>
  <c r="AI3775" i="1"/>
  <c r="AJ3775" i="1"/>
  <c r="AI3779" i="1"/>
  <c r="AJ3779" i="1"/>
  <c r="AI3783" i="1"/>
  <c r="AJ3783" i="1"/>
  <c r="AI3787" i="1"/>
  <c r="AJ3787" i="1"/>
  <c r="AI3791" i="1"/>
  <c r="AJ3791" i="1"/>
  <c r="AI3795" i="1"/>
  <c r="AJ3795" i="1"/>
  <c r="AI3799" i="1"/>
  <c r="AJ3799" i="1"/>
  <c r="AI3803" i="1"/>
  <c r="AJ3803" i="1"/>
  <c r="I44" i="3"/>
  <c r="AI4" i="1"/>
  <c r="AI12" i="1"/>
  <c r="AI20" i="1"/>
  <c r="AI28" i="1"/>
  <c r="AI36" i="1"/>
  <c r="AI44" i="1"/>
  <c r="AI52" i="1"/>
  <c r="AI60" i="1"/>
  <c r="AI68" i="1"/>
  <c r="AI76" i="1"/>
  <c r="AI84" i="1"/>
  <c r="AI92" i="1"/>
  <c r="AI100" i="1"/>
  <c r="AI108" i="1"/>
  <c r="AI116" i="1"/>
  <c r="AI124" i="1"/>
  <c r="AI132" i="1"/>
  <c r="AI140" i="1"/>
  <c r="AJ3" i="1"/>
  <c r="AI3" i="1"/>
  <c r="AJ19" i="1"/>
  <c r="AI19" i="1"/>
  <c r="AJ35" i="1"/>
  <c r="AI35" i="1"/>
  <c r="AJ51" i="1"/>
  <c r="AI51" i="1"/>
  <c r="AJ67" i="1"/>
  <c r="AI67" i="1"/>
  <c r="AJ83" i="1"/>
  <c r="AI83" i="1"/>
  <c r="AJ107" i="1"/>
  <c r="AI107" i="1"/>
  <c r="AJ127" i="1"/>
  <c r="AI127" i="1"/>
  <c r="AJ143" i="1"/>
  <c r="AI143" i="1"/>
  <c r="AJ159" i="1"/>
  <c r="AI159" i="1"/>
  <c r="AJ175" i="1"/>
  <c r="AI175" i="1"/>
  <c r="AJ191" i="1"/>
  <c r="AI191" i="1"/>
  <c r="AJ215" i="1"/>
  <c r="AI215" i="1"/>
  <c r="AJ235" i="1"/>
  <c r="AI235" i="1"/>
  <c r="AJ263" i="1"/>
  <c r="AI263" i="1"/>
  <c r="AJ279" i="1"/>
  <c r="AI279" i="1"/>
  <c r="AJ291" i="1"/>
  <c r="AI291" i="1"/>
  <c r="AJ303" i="1"/>
  <c r="AI303" i="1"/>
  <c r="AJ319" i="1"/>
  <c r="AI319" i="1"/>
  <c r="AJ335" i="1"/>
  <c r="AI335" i="1"/>
  <c r="AJ355" i="1"/>
  <c r="AI355" i="1"/>
  <c r="AJ371" i="1"/>
  <c r="AI371" i="1"/>
  <c r="AJ387" i="1"/>
  <c r="AI387" i="1"/>
  <c r="AJ395" i="1"/>
  <c r="AI395" i="1"/>
  <c r="AJ403" i="1"/>
  <c r="AI403" i="1"/>
  <c r="AJ411" i="1"/>
  <c r="AI411" i="1"/>
  <c r="AJ419" i="1"/>
  <c r="AI419" i="1"/>
  <c r="AJ423" i="1"/>
  <c r="AI423" i="1"/>
  <c r="AJ435" i="1"/>
  <c r="AI435" i="1"/>
  <c r="AJ447" i="1"/>
  <c r="AI447" i="1"/>
  <c r="AJ455" i="1"/>
  <c r="AI455" i="1"/>
  <c r="AJ463" i="1"/>
  <c r="AI463" i="1"/>
  <c r="AJ471" i="1"/>
  <c r="AI471" i="1"/>
  <c r="AJ479" i="1"/>
  <c r="AI479" i="1"/>
  <c r="AJ487" i="1"/>
  <c r="AI487" i="1"/>
  <c r="AJ495" i="1"/>
  <c r="AI495" i="1"/>
  <c r="AJ503" i="1"/>
  <c r="AI503" i="1"/>
  <c r="AJ511" i="1"/>
  <c r="AI511" i="1"/>
  <c r="AJ519" i="1"/>
  <c r="AI519" i="1"/>
  <c r="AJ527" i="1"/>
  <c r="AI527" i="1"/>
  <c r="AJ535" i="1"/>
  <c r="AI535" i="1"/>
  <c r="AJ543" i="1"/>
  <c r="AI543" i="1"/>
  <c r="AJ547" i="1"/>
  <c r="AI547" i="1"/>
  <c r="AJ555" i="1"/>
  <c r="AI555" i="1"/>
  <c r="AJ563" i="1"/>
  <c r="AI563" i="1"/>
  <c r="AJ571" i="1"/>
  <c r="AI571" i="1"/>
  <c r="AJ579" i="1"/>
  <c r="AI579" i="1"/>
  <c r="AJ587" i="1"/>
  <c r="AI587" i="1"/>
  <c r="AJ595" i="1"/>
  <c r="AI595" i="1"/>
  <c r="AJ603" i="1"/>
  <c r="AI603" i="1"/>
  <c r="AJ611" i="1"/>
  <c r="AI611" i="1"/>
  <c r="AJ619" i="1"/>
  <c r="AI619" i="1"/>
  <c r="AJ627" i="1"/>
  <c r="AI627" i="1"/>
  <c r="AJ635" i="1"/>
  <c r="AI635" i="1"/>
  <c r="AJ643" i="1"/>
  <c r="AI643" i="1"/>
  <c r="AJ651" i="1"/>
  <c r="AI651" i="1"/>
  <c r="AJ659" i="1"/>
  <c r="AI659" i="1"/>
  <c r="AJ667" i="1"/>
  <c r="AI667" i="1"/>
  <c r="AJ675" i="1"/>
  <c r="AI675" i="1"/>
  <c r="AJ683" i="1"/>
  <c r="AI683" i="1"/>
  <c r="AJ691" i="1"/>
  <c r="AI691" i="1"/>
  <c r="AJ699" i="1"/>
  <c r="AI699" i="1"/>
  <c r="AJ707" i="1"/>
  <c r="AI707" i="1"/>
  <c r="AJ715" i="1"/>
  <c r="AI715" i="1"/>
  <c r="AJ723" i="1"/>
  <c r="AI723" i="1"/>
  <c r="AJ731" i="1"/>
  <c r="AI731" i="1"/>
  <c r="AJ739" i="1"/>
  <c r="AI739" i="1"/>
  <c r="AJ747" i="1"/>
  <c r="AI747" i="1"/>
  <c r="AJ755" i="1"/>
  <c r="AI755" i="1"/>
  <c r="AJ763" i="1"/>
  <c r="AI763" i="1"/>
  <c r="AJ771" i="1"/>
  <c r="AI771" i="1"/>
  <c r="AJ779" i="1"/>
  <c r="AI779" i="1"/>
  <c r="AJ787" i="1"/>
  <c r="AI787" i="1"/>
  <c r="AJ799" i="1"/>
  <c r="AI799" i="1"/>
  <c r="AJ807" i="1"/>
  <c r="AI807" i="1"/>
  <c r="AJ815" i="1"/>
  <c r="AI815" i="1"/>
  <c r="AJ823" i="1"/>
  <c r="AI823" i="1"/>
  <c r="AJ831" i="1"/>
  <c r="AI831" i="1"/>
  <c r="AJ839" i="1"/>
  <c r="AI839" i="1"/>
  <c r="AJ847" i="1"/>
  <c r="AI847" i="1"/>
  <c r="AJ855" i="1"/>
  <c r="AI855" i="1"/>
  <c r="AJ863" i="1"/>
  <c r="AI863" i="1"/>
  <c r="AJ875" i="1"/>
  <c r="AI875" i="1"/>
  <c r="AJ883" i="1"/>
  <c r="AI883" i="1"/>
  <c r="AJ891" i="1"/>
  <c r="AI891" i="1"/>
  <c r="AJ899" i="1"/>
  <c r="AI899" i="1"/>
  <c r="AJ907" i="1"/>
  <c r="AI907" i="1"/>
  <c r="AJ915" i="1"/>
  <c r="AI915" i="1"/>
  <c r="AJ923" i="1"/>
  <c r="AI923" i="1"/>
  <c r="AJ931" i="1"/>
  <c r="AI931" i="1"/>
  <c r="AJ939" i="1"/>
  <c r="AI939" i="1"/>
  <c r="AJ947" i="1"/>
  <c r="AI947" i="1"/>
  <c r="AJ955" i="1"/>
  <c r="AI955" i="1"/>
  <c r="AJ963" i="1"/>
  <c r="AI963" i="1"/>
  <c r="AJ971" i="1"/>
  <c r="AI971" i="1"/>
  <c r="AJ979" i="1"/>
  <c r="AI979" i="1"/>
  <c r="AJ987" i="1"/>
  <c r="AI987" i="1"/>
  <c r="AJ995" i="1"/>
  <c r="AI995" i="1"/>
  <c r="AJ1003" i="1"/>
  <c r="AI1003" i="1"/>
  <c r="AJ1011" i="1"/>
  <c r="AI1011" i="1"/>
  <c r="AJ1019" i="1"/>
  <c r="AI1019" i="1"/>
  <c r="AJ1027" i="1"/>
  <c r="AI1027" i="1"/>
  <c r="AJ1035" i="1"/>
  <c r="AI1035" i="1"/>
  <c r="AJ1043" i="1"/>
  <c r="AI1043" i="1"/>
  <c r="AJ1051" i="1"/>
  <c r="AI1051" i="1"/>
  <c r="AJ1059" i="1"/>
  <c r="AI1059" i="1"/>
  <c r="AJ1067" i="1"/>
  <c r="AI1067" i="1"/>
  <c r="AJ1079" i="1"/>
  <c r="AI1079" i="1"/>
  <c r="AI1087" i="1"/>
  <c r="AJ1087" i="1"/>
  <c r="AI1095" i="1"/>
  <c r="AJ1095" i="1"/>
  <c r="AI1103" i="1"/>
  <c r="AJ1103" i="1"/>
  <c r="AI1111" i="1"/>
  <c r="AJ1111" i="1"/>
  <c r="AI1119" i="1"/>
  <c r="AJ1119" i="1"/>
  <c r="AI1127" i="1"/>
  <c r="AJ1127" i="1"/>
  <c r="AI1135" i="1"/>
  <c r="AJ1135" i="1"/>
  <c r="AI1147" i="1"/>
  <c r="AJ1147" i="1"/>
  <c r="AI1155" i="1"/>
  <c r="AJ1155" i="1"/>
  <c r="AI1163" i="1"/>
  <c r="AJ1163" i="1"/>
  <c r="AI1171" i="1"/>
  <c r="AJ1171" i="1"/>
  <c r="AI1179" i="1"/>
  <c r="AJ1179" i="1"/>
  <c r="AI1187" i="1"/>
  <c r="AJ1187" i="1"/>
  <c r="AI1195" i="1"/>
  <c r="AJ1195" i="1"/>
  <c r="AI1203" i="1"/>
  <c r="AJ1203" i="1"/>
  <c r="AI1211" i="1"/>
  <c r="AJ1211" i="1"/>
  <c r="AI1219" i="1"/>
  <c r="AJ1219" i="1"/>
  <c r="AI1227" i="1"/>
  <c r="AJ1227" i="1"/>
  <c r="AI1247" i="1"/>
  <c r="AJ1247" i="1"/>
  <c r="AI1267" i="1"/>
  <c r="AJ1267" i="1"/>
  <c r="AI1275" i="1"/>
  <c r="AJ1275" i="1"/>
  <c r="AI1287" i="1"/>
  <c r="AJ1287" i="1"/>
  <c r="AI1295" i="1"/>
  <c r="AJ1295" i="1"/>
  <c r="AI1307" i="1"/>
  <c r="AJ1307" i="1"/>
  <c r="AI1315" i="1"/>
  <c r="AJ1315" i="1"/>
  <c r="AI1327" i="1"/>
  <c r="AJ1327" i="1"/>
  <c r="AI1335" i="1"/>
  <c r="AJ1335" i="1"/>
  <c r="AI1343" i="1"/>
  <c r="AJ1343" i="1"/>
  <c r="AI1351" i="1"/>
  <c r="AJ1351" i="1"/>
  <c r="AI1363" i="1"/>
  <c r="AJ1363" i="1"/>
  <c r="AI1371" i="1"/>
  <c r="AJ1371" i="1"/>
  <c r="AI1383" i="1"/>
  <c r="AJ1383" i="1"/>
  <c r="AI1391" i="1"/>
  <c r="AJ1391" i="1"/>
  <c r="AI1399" i="1"/>
  <c r="AJ1399" i="1"/>
  <c r="AI1411" i="1"/>
  <c r="AJ1411" i="1"/>
  <c r="AI1419" i="1"/>
  <c r="AJ1419" i="1"/>
  <c r="AI1431" i="1"/>
  <c r="AJ1431" i="1"/>
  <c r="AI1439" i="1"/>
  <c r="AJ1439" i="1"/>
  <c r="AI1451" i="1"/>
  <c r="AJ1451" i="1"/>
  <c r="AI1463" i="1"/>
  <c r="AJ1463" i="1"/>
  <c r="AI1471" i="1"/>
  <c r="AJ1471" i="1"/>
  <c r="AI1483" i="1"/>
  <c r="AJ1483" i="1"/>
  <c r="AI1495" i="1"/>
  <c r="AJ1495" i="1"/>
  <c r="AI1503" i="1"/>
  <c r="AJ1503" i="1"/>
  <c r="AI1511" i="1"/>
  <c r="AJ1511" i="1"/>
  <c r="AI1523" i="1"/>
  <c r="AJ1523" i="1"/>
  <c r="AI1531" i="1"/>
  <c r="AJ1531" i="1"/>
  <c r="AI1543" i="1"/>
  <c r="AJ1543" i="1"/>
  <c r="AI1555" i="1"/>
  <c r="AJ1555" i="1"/>
  <c r="AI1563" i="1"/>
  <c r="AJ1563" i="1"/>
  <c r="AI1575" i="1"/>
  <c r="AJ1575" i="1"/>
  <c r="AI1587" i="1"/>
  <c r="AJ1587" i="1"/>
  <c r="AI1595" i="1"/>
  <c r="AJ1595" i="1"/>
  <c r="AI1603" i="1"/>
  <c r="AJ1603" i="1"/>
  <c r="AI1611" i="1"/>
  <c r="AJ1611" i="1"/>
  <c r="AI1615" i="1"/>
  <c r="AJ1615" i="1"/>
  <c r="AI1623" i="1"/>
  <c r="AJ1623" i="1"/>
  <c r="AI1635" i="1"/>
  <c r="AJ1635" i="1"/>
  <c r="AI1643" i="1"/>
  <c r="AJ1643" i="1"/>
  <c r="AI1655" i="1"/>
  <c r="AJ1655" i="1"/>
  <c r="AI1663" i="1"/>
  <c r="AJ1663" i="1"/>
  <c r="AI1675" i="1"/>
  <c r="AJ1675" i="1"/>
  <c r="AI1683" i="1"/>
  <c r="AJ1683" i="1"/>
  <c r="AI1695" i="1"/>
  <c r="AJ1695" i="1"/>
  <c r="AI1703" i="1"/>
  <c r="AJ1703" i="1"/>
  <c r="AI1711" i="1"/>
  <c r="AJ1711" i="1"/>
  <c r="AI1723" i="1"/>
  <c r="AJ1723" i="1"/>
  <c r="AI1735" i="1"/>
  <c r="AJ1735" i="1"/>
  <c r="AI1743" i="1"/>
  <c r="AJ1743" i="1"/>
  <c r="AI1751" i="1"/>
  <c r="AJ1751" i="1"/>
  <c r="AI1763" i="1"/>
  <c r="AJ1763" i="1"/>
  <c r="AI1771" i="1"/>
  <c r="AJ1771" i="1"/>
  <c r="AI1783" i="1"/>
  <c r="AJ1783" i="1"/>
  <c r="AI1791" i="1"/>
  <c r="AJ1791" i="1"/>
  <c r="AI1803" i="1"/>
  <c r="AJ1803" i="1"/>
  <c r="AI1811" i="1"/>
  <c r="AJ1811" i="1"/>
  <c r="AI1823" i="1"/>
  <c r="AJ1823" i="1"/>
  <c r="AI1831" i="1"/>
  <c r="AJ1831" i="1"/>
  <c r="AI1839" i="1"/>
  <c r="AJ1839" i="1"/>
  <c r="AI1851" i="1"/>
  <c r="AJ1851" i="1"/>
  <c r="AI1859" i="1"/>
  <c r="AJ1859" i="1"/>
  <c r="AI1871" i="1"/>
  <c r="AJ1871" i="1"/>
  <c r="AI1883" i="1"/>
  <c r="AJ1883" i="1"/>
  <c r="AI1891" i="1"/>
  <c r="AJ1891" i="1"/>
  <c r="AI1903" i="1"/>
  <c r="AJ1903" i="1"/>
  <c r="AI1915" i="1"/>
  <c r="AJ1915" i="1"/>
  <c r="AI1923" i="1"/>
  <c r="AJ1923" i="1"/>
  <c r="AI1931" i="1"/>
  <c r="AJ1931" i="1"/>
  <c r="AI1939" i="1"/>
  <c r="AJ1939" i="1"/>
  <c r="AI1951" i="1"/>
  <c r="AJ1951" i="1"/>
  <c r="AI1963" i="1"/>
  <c r="AJ1963" i="1"/>
  <c r="AI1971" i="1"/>
  <c r="AJ1971" i="1"/>
  <c r="AI1979" i="1"/>
  <c r="AJ1979" i="1"/>
  <c r="AI1991" i="1"/>
  <c r="AJ1991" i="1"/>
  <c r="AI1999" i="1"/>
  <c r="AJ1999" i="1"/>
  <c r="AI2007" i="1"/>
  <c r="AJ2007" i="1"/>
  <c r="AI2019" i="1"/>
  <c r="AJ2019" i="1"/>
  <c r="AI2031" i="1"/>
  <c r="AJ2031" i="1"/>
  <c r="AJ2039" i="1"/>
  <c r="AI2039" i="1"/>
  <c r="AJ2047" i="1"/>
  <c r="AI2047" i="1"/>
  <c r="AJ2059" i="1"/>
  <c r="AI2059" i="1"/>
  <c r="AJ2067" i="1"/>
  <c r="AI2067" i="1"/>
  <c r="AJ2079" i="1"/>
  <c r="AI2079" i="1"/>
  <c r="AJ2087" i="1"/>
  <c r="AI2087" i="1"/>
  <c r="AJ2099" i="1"/>
  <c r="AI2099" i="1"/>
  <c r="AJ2107" i="1"/>
  <c r="AI2107" i="1"/>
  <c r="AJ2115" i="1"/>
  <c r="AI2115" i="1"/>
  <c r="AJ2127" i="1"/>
  <c r="AI2127" i="1"/>
  <c r="AJ2139" i="1"/>
  <c r="AI2139" i="1"/>
  <c r="AJ2147" i="1"/>
  <c r="AI2147" i="1"/>
  <c r="AJ2155" i="1"/>
  <c r="AI2155" i="1"/>
  <c r="AJ2163" i="1"/>
  <c r="AI2163" i="1"/>
  <c r="AJ2175" i="1"/>
  <c r="AI2175" i="1"/>
  <c r="AJ2183" i="1"/>
  <c r="AI2183" i="1"/>
  <c r="AJ2195" i="1"/>
  <c r="AI2195" i="1"/>
  <c r="AJ2207" i="1"/>
  <c r="AI2207" i="1"/>
  <c r="AJ2219" i="1"/>
  <c r="AI2219" i="1"/>
  <c r="AJ2227" i="1"/>
  <c r="AI2227" i="1"/>
  <c r="AJ2235" i="1"/>
  <c r="AI2235" i="1"/>
  <c r="AJ2247" i="1"/>
  <c r="AI2247" i="1"/>
  <c r="AJ2255" i="1"/>
  <c r="AI2255" i="1"/>
  <c r="AJ2267" i="1"/>
  <c r="AI2267" i="1"/>
  <c r="AI2275" i="1"/>
  <c r="AJ2275" i="1"/>
  <c r="AI2287" i="1"/>
  <c r="AJ2287" i="1"/>
  <c r="AI2295" i="1"/>
  <c r="AJ2295" i="1"/>
  <c r="AI2303" i="1"/>
  <c r="AJ2303" i="1"/>
  <c r="AI2315" i="1"/>
  <c r="AJ2315" i="1"/>
  <c r="AI2323" i="1"/>
  <c r="AJ2323" i="1"/>
  <c r="AI2335" i="1"/>
  <c r="AJ2335" i="1"/>
  <c r="AI2343" i="1"/>
  <c r="AJ2343" i="1"/>
  <c r="AI2355" i="1"/>
  <c r="AJ2355" i="1"/>
  <c r="AI2363" i="1"/>
  <c r="AJ2363" i="1"/>
  <c r="AI2375" i="1"/>
  <c r="AJ2375" i="1"/>
  <c r="AJ2383" i="1"/>
  <c r="AI2383" i="1"/>
  <c r="AJ2395" i="1"/>
  <c r="AI2395" i="1"/>
  <c r="AJ2403" i="1"/>
  <c r="AI2403" i="1"/>
  <c r="AJ2411" i="1"/>
  <c r="AI2411" i="1"/>
  <c r="AJ2423" i="1"/>
  <c r="AI2423" i="1"/>
  <c r="AJ2435" i="1"/>
  <c r="AI2435" i="1"/>
  <c r="AJ2443" i="1"/>
  <c r="AI2443" i="1"/>
  <c r="AJ2455" i="1"/>
  <c r="AI2455" i="1"/>
  <c r="AJ2463" i="1"/>
  <c r="AI2463" i="1"/>
  <c r="AJ2475" i="1"/>
  <c r="AI2475" i="1"/>
  <c r="AJ2483" i="1"/>
  <c r="AI2483" i="1"/>
  <c r="AJ2491" i="1"/>
  <c r="AI2491" i="1"/>
  <c r="AJ2503" i="1"/>
  <c r="AI2503" i="1"/>
  <c r="AJ2511" i="1"/>
  <c r="AI2511" i="1"/>
  <c r="AJ2523" i="1"/>
  <c r="AI2523" i="1"/>
  <c r="AJ2531" i="1"/>
  <c r="AI2531" i="1"/>
  <c r="AJ2539" i="1"/>
  <c r="AI2539" i="1"/>
  <c r="AJ2551" i="1"/>
  <c r="AI2551" i="1"/>
  <c r="AJ2559" i="1"/>
  <c r="AI2559" i="1"/>
  <c r="AJ2571" i="1"/>
  <c r="AI2571" i="1"/>
  <c r="AJ2579" i="1"/>
  <c r="AI2579" i="1"/>
  <c r="AJ2591" i="1"/>
  <c r="AI2591" i="1"/>
  <c r="AJ2599" i="1"/>
  <c r="AI2599" i="1"/>
  <c r="AJ2607" i="1"/>
  <c r="AI2607" i="1"/>
  <c r="AJ2615" i="1"/>
  <c r="AI2615" i="1"/>
  <c r="AJ2619" i="1"/>
  <c r="AI2619" i="1"/>
  <c r="AJ2631" i="1"/>
  <c r="AI2631" i="1"/>
  <c r="AJ2639" i="1"/>
  <c r="AI2639" i="1"/>
  <c r="AJ2651" i="1"/>
  <c r="AI2651" i="1"/>
  <c r="AI2671" i="1"/>
  <c r="AJ2671" i="1"/>
  <c r="AI2679" i="1"/>
  <c r="AJ2679" i="1"/>
  <c r="AI2691" i="1"/>
  <c r="AJ2691" i="1"/>
  <c r="AI2699" i="1"/>
  <c r="AJ2699" i="1"/>
  <c r="AI2711" i="1"/>
  <c r="AJ2711" i="1"/>
  <c r="AI2719" i="1"/>
  <c r="AJ2719" i="1"/>
  <c r="AI2731" i="1"/>
  <c r="AJ2731" i="1"/>
  <c r="AI2739" i="1"/>
  <c r="AJ2739" i="1"/>
  <c r="AI2751" i="1"/>
  <c r="AJ2751" i="1"/>
  <c r="AI2759" i="1"/>
  <c r="AJ2759" i="1"/>
  <c r="AI2767" i="1"/>
  <c r="AJ2767" i="1"/>
  <c r="AJ2779" i="1"/>
  <c r="AI2779" i="1"/>
  <c r="AJ2787" i="1"/>
  <c r="AI2787" i="1"/>
  <c r="AJ2799" i="1"/>
  <c r="AI2799" i="1"/>
  <c r="AJ2811" i="1"/>
  <c r="AI2811" i="1"/>
  <c r="AJ2819" i="1"/>
  <c r="AI2819" i="1"/>
  <c r="AJ2831" i="1"/>
  <c r="AI2831" i="1"/>
  <c r="AJ2839" i="1"/>
  <c r="AI2839" i="1"/>
  <c r="AJ2851" i="1"/>
  <c r="AI2851" i="1"/>
  <c r="AJ2863" i="1"/>
  <c r="AI2863" i="1"/>
  <c r="AJ2871" i="1"/>
  <c r="AI2871" i="1"/>
  <c r="AJ2879" i="1"/>
  <c r="AI2879" i="1"/>
  <c r="AJ2887" i="1"/>
  <c r="AI2887" i="1"/>
  <c r="AJ2891" i="1"/>
  <c r="AI2891" i="1"/>
  <c r="AJ2899" i="1"/>
  <c r="AI2899" i="1"/>
  <c r="AJ2911" i="1"/>
  <c r="AI2911" i="1"/>
  <c r="AJ2919" i="1"/>
  <c r="AI2919" i="1"/>
  <c r="AJ2931" i="1"/>
  <c r="AI2931" i="1"/>
  <c r="AJ2939" i="1"/>
  <c r="AI2939" i="1"/>
  <c r="AJ2947" i="1"/>
  <c r="AI2947" i="1"/>
  <c r="AJ2955" i="1"/>
  <c r="AI2955" i="1"/>
  <c r="AI2967" i="1"/>
  <c r="AJ2967" i="1"/>
  <c r="AI2975" i="1"/>
  <c r="AJ2975" i="1"/>
  <c r="AI2987" i="1"/>
  <c r="AJ2987" i="1"/>
  <c r="AI2995" i="1"/>
  <c r="AJ2995" i="1"/>
  <c r="AI3003" i="1"/>
  <c r="AJ3003" i="1"/>
  <c r="AI3015" i="1"/>
  <c r="AJ3015" i="1"/>
  <c r="AI3023" i="1"/>
  <c r="AJ3023" i="1"/>
  <c r="AI3035" i="1"/>
  <c r="AJ3035" i="1"/>
  <c r="AJ3047" i="1"/>
  <c r="AI3047" i="1"/>
  <c r="AJ3055" i="1"/>
  <c r="AI3055" i="1"/>
  <c r="AJ3067" i="1"/>
  <c r="AI3067" i="1"/>
  <c r="AJ3075" i="1"/>
  <c r="AI3075" i="1"/>
  <c r="AJ3083" i="1"/>
  <c r="AI3083" i="1"/>
  <c r="AJ3095" i="1"/>
  <c r="AI3095" i="1"/>
  <c r="AJ3103" i="1"/>
  <c r="AI3103" i="1"/>
  <c r="AJ3115" i="1"/>
  <c r="AI3115" i="1"/>
  <c r="AJ3123" i="1"/>
  <c r="AI3123" i="1"/>
  <c r="AJ3135" i="1"/>
  <c r="AI3135" i="1"/>
  <c r="AJ3143" i="1"/>
  <c r="AI3143" i="1"/>
  <c r="AJ3155" i="1"/>
  <c r="AI3155" i="1"/>
  <c r="AJ3167" i="1"/>
  <c r="AI3167" i="1"/>
  <c r="AJ3175" i="1"/>
  <c r="AI3175" i="1"/>
  <c r="AJ3187" i="1"/>
  <c r="AI3187" i="1"/>
  <c r="AJ3195" i="1"/>
  <c r="AI3195" i="1"/>
  <c r="AJ3207" i="1"/>
  <c r="AI3207" i="1"/>
  <c r="AJ3219" i="1"/>
  <c r="AI3219" i="1"/>
  <c r="AJ3227" i="1"/>
  <c r="AI3227" i="1"/>
  <c r="AJ3235" i="1"/>
  <c r="AI3235" i="1"/>
  <c r="AJ3247" i="1"/>
  <c r="AI3247" i="1"/>
  <c r="AJ3255" i="1"/>
  <c r="AI3255" i="1"/>
  <c r="AJ3267" i="1"/>
  <c r="AI3267" i="1"/>
  <c r="AJ3275" i="1"/>
  <c r="AI3275" i="1"/>
  <c r="AJ3287" i="1"/>
  <c r="AI3287" i="1"/>
  <c r="AJ3295" i="1"/>
  <c r="AI3295" i="1"/>
  <c r="AI3307" i="1"/>
  <c r="AJ3307" i="1"/>
  <c r="AI3315" i="1"/>
  <c r="AJ3315" i="1"/>
  <c r="AI3327" i="1"/>
  <c r="AJ3327" i="1"/>
  <c r="AI3335" i="1"/>
  <c r="AJ3335" i="1"/>
  <c r="AI3343" i="1"/>
  <c r="AJ3343" i="1"/>
  <c r="AI3347" i="1"/>
  <c r="AJ3347" i="1"/>
  <c r="AI3351" i="1"/>
  <c r="AJ3351" i="1"/>
  <c r="AI3359" i="1"/>
  <c r="AJ3359" i="1"/>
  <c r="AI3367" i="1"/>
  <c r="AJ3367" i="1"/>
  <c r="AI3375" i="1"/>
  <c r="AJ3375" i="1"/>
  <c r="AI3383" i="1"/>
  <c r="AJ3383" i="1"/>
  <c r="AI3391" i="1"/>
  <c r="AJ3391" i="1"/>
  <c r="AI3399" i="1"/>
  <c r="AJ3399" i="1"/>
  <c r="AI3411" i="1"/>
  <c r="AJ3411" i="1"/>
  <c r="AI3419" i="1"/>
  <c r="AJ3419" i="1"/>
  <c r="AI3431" i="1"/>
  <c r="AJ3431" i="1"/>
  <c r="AI3439" i="1"/>
  <c r="AJ3439" i="1"/>
  <c r="AI3451" i="1"/>
  <c r="AJ3451" i="1"/>
  <c r="AI3467" i="1"/>
  <c r="AJ3467" i="1"/>
  <c r="AJ3515" i="1"/>
  <c r="AI3515" i="1"/>
  <c r="AJ144" i="1"/>
  <c r="AI144" i="1"/>
  <c r="AJ148" i="1"/>
  <c r="AI148" i="1"/>
  <c r="AJ152" i="1"/>
  <c r="AI152" i="1"/>
  <c r="AJ156" i="1"/>
  <c r="AI156" i="1"/>
  <c r="AJ160" i="1"/>
  <c r="AI160" i="1"/>
  <c r="AJ164" i="1"/>
  <c r="AI164" i="1"/>
  <c r="AJ168" i="1"/>
  <c r="AI168" i="1"/>
  <c r="AJ172" i="1"/>
  <c r="AI172" i="1"/>
  <c r="AJ176" i="1"/>
  <c r="AI176" i="1"/>
  <c r="AJ180" i="1"/>
  <c r="AI180" i="1"/>
  <c r="AJ184" i="1"/>
  <c r="AI184" i="1"/>
  <c r="AJ188" i="1"/>
  <c r="AI188" i="1"/>
  <c r="AJ192" i="1"/>
  <c r="AI192" i="1"/>
  <c r="AJ196" i="1"/>
  <c r="AI196" i="1"/>
  <c r="AJ200" i="1"/>
  <c r="AI200" i="1"/>
  <c r="AJ204" i="1"/>
  <c r="AI204" i="1"/>
  <c r="AJ208" i="1"/>
  <c r="AI208" i="1"/>
  <c r="AJ212" i="1"/>
  <c r="AI212" i="1"/>
  <c r="AJ216" i="1"/>
  <c r="AI216" i="1"/>
  <c r="AJ220" i="1"/>
  <c r="AI220" i="1"/>
  <c r="AJ224" i="1"/>
  <c r="AI224" i="1"/>
  <c r="AJ228" i="1"/>
  <c r="AI228" i="1"/>
  <c r="AJ232" i="1"/>
  <c r="AI232" i="1"/>
  <c r="AJ236" i="1"/>
  <c r="AI236" i="1"/>
  <c r="AJ240" i="1"/>
  <c r="AI240" i="1"/>
  <c r="AJ244" i="1"/>
  <c r="AI244" i="1"/>
  <c r="AJ248" i="1"/>
  <c r="AI248" i="1"/>
  <c r="AJ252" i="1"/>
  <c r="AI252" i="1"/>
  <c r="AJ256" i="1"/>
  <c r="AI256" i="1"/>
  <c r="AJ260" i="1"/>
  <c r="AI260" i="1"/>
  <c r="AJ264" i="1"/>
  <c r="AI264" i="1"/>
  <c r="AJ268" i="1"/>
  <c r="AI268" i="1"/>
  <c r="AJ272" i="1"/>
  <c r="AI272" i="1"/>
  <c r="AJ276" i="1"/>
  <c r="AI276" i="1"/>
  <c r="AJ280" i="1"/>
  <c r="AI280" i="1"/>
  <c r="AJ284" i="1"/>
  <c r="AI284" i="1"/>
  <c r="AJ288" i="1"/>
  <c r="AI288" i="1"/>
  <c r="AJ292" i="1"/>
  <c r="AI292" i="1"/>
  <c r="AJ296" i="1"/>
  <c r="AI296" i="1"/>
  <c r="AJ300" i="1"/>
  <c r="AI300" i="1"/>
  <c r="AJ304" i="1"/>
  <c r="AI304" i="1"/>
  <c r="AJ308" i="1"/>
  <c r="AI308" i="1"/>
  <c r="AJ312" i="1"/>
  <c r="AI312" i="1"/>
  <c r="AJ316" i="1"/>
  <c r="AI316" i="1"/>
  <c r="AJ320" i="1"/>
  <c r="AI320" i="1"/>
  <c r="AJ324" i="1"/>
  <c r="AI324" i="1"/>
  <c r="AJ328" i="1"/>
  <c r="AI328" i="1"/>
  <c r="AJ332" i="1"/>
  <c r="AI332" i="1"/>
  <c r="AJ336" i="1"/>
  <c r="AI336" i="1"/>
  <c r="AJ340" i="1"/>
  <c r="AI340" i="1"/>
  <c r="AJ344" i="1"/>
  <c r="AI344" i="1"/>
  <c r="AJ348" i="1"/>
  <c r="AI348" i="1"/>
  <c r="AJ352" i="1"/>
  <c r="AI352" i="1"/>
  <c r="AJ356" i="1"/>
  <c r="AI356" i="1"/>
  <c r="AJ360" i="1"/>
  <c r="AI360" i="1"/>
  <c r="AJ364" i="1"/>
  <c r="AI364" i="1"/>
  <c r="AJ368" i="1"/>
  <c r="AI368" i="1"/>
  <c r="AJ372" i="1"/>
  <c r="AI372" i="1"/>
  <c r="AJ376" i="1"/>
  <c r="AI376" i="1"/>
  <c r="AJ380" i="1"/>
  <c r="AI380" i="1"/>
  <c r="AJ384" i="1"/>
  <c r="AI384" i="1"/>
  <c r="AJ388" i="1"/>
  <c r="AI388" i="1"/>
  <c r="AJ392" i="1"/>
  <c r="AI392" i="1"/>
  <c r="AJ396" i="1"/>
  <c r="AI396" i="1"/>
  <c r="AJ400" i="1"/>
  <c r="AI400" i="1"/>
  <c r="AJ404" i="1"/>
  <c r="AI404" i="1"/>
  <c r="AJ408" i="1"/>
  <c r="AI408" i="1"/>
  <c r="AJ412" i="1"/>
  <c r="AI412" i="1"/>
  <c r="AJ416" i="1"/>
  <c r="AI416" i="1"/>
  <c r="AJ420" i="1"/>
  <c r="AI420" i="1"/>
  <c r="AJ424" i="1"/>
  <c r="AI424" i="1"/>
  <c r="AJ428" i="1"/>
  <c r="AI428" i="1"/>
  <c r="AJ432" i="1"/>
  <c r="AI432" i="1"/>
  <c r="AJ436" i="1"/>
  <c r="AI436" i="1"/>
  <c r="AJ440" i="1"/>
  <c r="AI440" i="1"/>
  <c r="AJ444" i="1"/>
  <c r="AI444" i="1"/>
  <c r="AJ448" i="1"/>
  <c r="AI448" i="1"/>
  <c r="AJ452" i="1"/>
  <c r="AI452" i="1"/>
  <c r="AJ456" i="1"/>
  <c r="AI456" i="1"/>
  <c r="AJ460" i="1"/>
  <c r="AI460" i="1"/>
  <c r="AJ464" i="1"/>
  <c r="AI464" i="1"/>
  <c r="AJ468" i="1"/>
  <c r="AI468" i="1"/>
  <c r="AJ472" i="1"/>
  <c r="AI472" i="1"/>
  <c r="AJ476" i="1"/>
  <c r="AI476" i="1"/>
  <c r="AJ480" i="1"/>
  <c r="AI480" i="1"/>
  <c r="AJ484" i="1"/>
  <c r="AI484" i="1"/>
  <c r="AJ488" i="1"/>
  <c r="AI488" i="1"/>
  <c r="AJ492" i="1"/>
  <c r="AI492" i="1"/>
  <c r="AJ496" i="1"/>
  <c r="AI496" i="1"/>
  <c r="AJ500" i="1"/>
  <c r="AI500" i="1"/>
  <c r="AJ504" i="1"/>
  <c r="AI504" i="1"/>
  <c r="AJ508" i="1"/>
  <c r="AI508" i="1"/>
  <c r="AJ512" i="1"/>
  <c r="AI512" i="1"/>
  <c r="AJ516" i="1"/>
  <c r="AI516" i="1"/>
  <c r="AJ520" i="1"/>
  <c r="AI520" i="1"/>
  <c r="AJ524" i="1"/>
  <c r="AI524" i="1"/>
  <c r="AJ528" i="1"/>
  <c r="AI528" i="1"/>
  <c r="AJ532" i="1"/>
  <c r="AI532" i="1"/>
  <c r="AJ536" i="1"/>
  <c r="AI536" i="1"/>
  <c r="AJ540" i="1"/>
  <c r="AI540" i="1"/>
  <c r="AJ544" i="1"/>
  <c r="AI544" i="1"/>
  <c r="AJ548" i="1"/>
  <c r="AI548" i="1"/>
  <c r="AJ552" i="1"/>
  <c r="AI552" i="1"/>
  <c r="AJ556" i="1"/>
  <c r="AI556" i="1"/>
  <c r="AJ560" i="1"/>
  <c r="AI560" i="1"/>
  <c r="AJ564" i="1"/>
  <c r="AI564" i="1"/>
  <c r="AI568" i="1"/>
  <c r="AJ568" i="1"/>
  <c r="AJ572" i="1"/>
  <c r="AI572" i="1"/>
  <c r="AI576" i="1"/>
  <c r="AJ576" i="1"/>
  <c r="AJ580" i="1"/>
  <c r="AI580" i="1"/>
  <c r="AI584" i="1"/>
  <c r="AJ584" i="1"/>
  <c r="AJ588" i="1"/>
  <c r="AI588" i="1"/>
  <c r="AI592" i="1"/>
  <c r="AJ592" i="1"/>
  <c r="AJ596" i="1"/>
  <c r="AI596" i="1"/>
  <c r="AI600" i="1"/>
  <c r="AJ600" i="1"/>
  <c r="AJ604" i="1"/>
  <c r="AI604" i="1"/>
  <c r="AI608" i="1"/>
  <c r="AJ608" i="1"/>
  <c r="AJ612" i="1"/>
  <c r="AI612" i="1"/>
  <c r="AI616" i="1"/>
  <c r="AJ616" i="1"/>
  <c r="AJ620" i="1"/>
  <c r="AI620" i="1"/>
  <c r="AI624" i="1"/>
  <c r="AJ624" i="1"/>
  <c r="AJ628" i="1"/>
  <c r="AI628" i="1"/>
  <c r="AI632" i="1"/>
  <c r="AJ632" i="1"/>
  <c r="AJ636" i="1"/>
  <c r="AI636" i="1"/>
  <c r="AI640" i="1"/>
  <c r="AJ640" i="1"/>
  <c r="AJ644" i="1"/>
  <c r="AI644" i="1"/>
  <c r="AI648" i="1"/>
  <c r="AJ648" i="1"/>
  <c r="AJ652" i="1"/>
  <c r="AI652" i="1"/>
  <c r="AJ656" i="1"/>
  <c r="AI656" i="1"/>
  <c r="AJ660" i="1"/>
  <c r="AI660" i="1"/>
  <c r="AJ664" i="1"/>
  <c r="AI664" i="1"/>
  <c r="AJ668" i="1"/>
  <c r="AI668" i="1"/>
  <c r="AJ672" i="1"/>
  <c r="AI672" i="1"/>
  <c r="AJ676" i="1"/>
  <c r="AI676" i="1"/>
  <c r="AJ680" i="1"/>
  <c r="AI680" i="1"/>
  <c r="AJ684" i="1"/>
  <c r="AI684" i="1"/>
  <c r="AJ688" i="1"/>
  <c r="AI688" i="1"/>
  <c r="AJ692" i="1"/>
  <c r="AI692" i="1"/>
  <c r="AJ696" i="1"/>
  <c r="AI696" i="1"/>
  <c r="AJ700" i="1"/>
  <c r="AI700" i="1"/>
  <c r="AJ704" i="1"/>
  <c r="AI704" i="1"/>
  <c r="AJ708" i="1"/>
  <c r="AI708" i="1"/>
  <c r="AJ712" i="1"/>
  <c r="AI712" i="1"/>
  <c r="AJ716" i="1"/>
  <c r="AI716" i="1"/>
  <c r="AJ720" i="1"/>
  <c r="AI720" i="1"/>
  <c r="AJ724" i="1"/>
  <c r="AI724" i="1"/>
  <c r="AJ728" i="1"/>
  <c r="AI728" i="1"/>
  <c r="AJ732" i="1"/>
  <c r="AI732" i="1"/>
  <c r="AJ736" i="1"/>
  <c r="AI736" i="1"/>
  <c r="AJ740" i="1"/>
  <c r="AI740" i="1"/>
  <c r="AJ744" i="1"/>
  <c r="AI744" i="1"/>
  <c r="AJ748" i="1"/>
  <c r="AI748" i="1"/>
  <c r="AJ752" i="1"/>
  <c r="AI752" i="1"/>
  <c r="AJ756" i="1"/>
  <c r="AI756" i="1"/>
  <c r="AJ760" i="1"/>
  <c r="AI760" i="1"/>
  <c r="AJ764" i="1"/>
  <c r="AI764" i="1"/>
  <c r="AJ768" i="1"/>
  <c r="AI768" i="1"/>
  <c r="AJ772" i="1"/>
  <c r="AI772" i="1"/>
  <c r="AJ776" i="1"/>
  <c r="AI776" i="1"/>
  <c r="AJ780" i="1"/>
  <c r="AI780" i="1"/>
  <c r="AJ784" i="1"/>
  <c r="AI784" i="1"/>
  <c r="AJ788" i="1"/>
  <c r="AI788" i="1"/>
  <c r="AJ792" i="1"/>
  <c r="AI792" i="1"/>
  <c r="AJ796" i="1"/>
  <c r="AI796" i="1"/>
  <c r="AJ800" i="1"/>
  <c r="AI800" i="1"/>
  <c r="AJ804" i="1"/>
  <c r="AI804" i="1"/>
  <c r="AJ808" i="1"/>
  <c r="AI808" i="1"/>
  <c r="AJ812" i="1"/>
  <c r="AI812" i="1"/>
  <c r="AJ816" i="1"/>
  <c r="AI816" i="1"/>
  <c r="AJ820" i="1"/>
  <c r="AI820" i="1"/>
  <c r="AJ824" i="1"/>
  <c r="AI824" i="1"/>
  <c r="AJ828" i="1"/>
  <c r="AI828" i="1"/>
  <c r="AJ832" i="1"/>
  <c r="AI832" i="1"/>
  <c r="AJ836" i="1"/>
  <c r="AI836" i="1"/>
  <c r="AJ840" i="1"/>
  <c r="AI840" i="1"/>
  <c r="AJ844" i="1"/>
  <c r="AI844" i="1"/>
  <c r="AJ848" i="1"/>
  <c r="AI848" i="1"/>
  <c r="AJ852" i="1"/>
  <c r="AI852" i="1"/>
  <c r="AJ856" i="1"/>
  <c r="AI856" i="1"/>
  <c r="AJ860" i="1"/>
  <c r="AI860" i="1"/>
  <c r="AJ864" i="1"/>
  <c r="AI864" i="1"/>
  <c r="AJ868" i="1"/>
  <c r="AI868" i="1"/>
  <c r="AJ872" i="1"/>
  <c r="AI872" i="1"/>
  <c r="AJ876" i="1"/>
  <c r="AI876" i="1"/>
  <c r="AJ880" i="1"/>
  <c r="AI880" i="1"/>
  <c r="AJ884" i="1"/>
  <c r="AI884" i="1"/>
  <c r="AJ888" i="1"/>
  <c r="AI888" i="1"/>
  <c r="AJ892" i="1"/>
  <c r="AI892" i="1"/>
  <c r="AJ896" i="1"/>
  <c r="AI896" i="1"/>
  <c r="AJ900" i="1"/>
  <c r="AI900" i="1"/>
  <c r="AJ904" i="1"/>
  <c r="AI904" i="1"/>
  <c r="AJ908" i="1"/>
  <c r="AI908" i="1"/>
  <c r="AJ912" i="1"/>
  <c r="AI912" i="1"/>
  <c r="AJ916" i="1"/>
  <c r="AI916" i="1"/>
  <c r="AJ920" i="1"/>
  <c r="AI920" i="1"/>
  <c r="AJ924" i="1"/>
  <c r="AI924" i="1"/>
  <c r="AJ928" i="1"/>
  <c r="AI928" i="1"/>
  <c r="AJ932" i="1"/>
  <c r="AI932" i="1"/>
  <c r="AJ936" i="1"/>
  <c r="AI936" i="1"/>
  <c r="AJ940" i="1"/>
  <c r="AI940" i="1"/>
  <c r="AJ944" i="1"/>
  <c r="AI944" i="1"/>
  <c r="AJ948" i="1"/>
  <c r="AI948" i="1"/>
  <c r="AJ952" i="1"/>
  <c r="AI952" i="1"/>
  <c r="AJ956" i="1"/>
  <c r="AI956" i="1"/>
  <c r="AJ960" i="1"/>
  <c r="AI960" i="1"/>
  <c r="AJ964" i="1"/>
  <c r="AI964" i="1"/>
  <c r="AJ968" i="1"/>
  <c r="AI968" i="1"/>
  <c r="AJ972" i="1"/>
  <c r="AI972" i="1"/>
  <c r="AJ976" i="1"/>
  <c r="AI976" i="1"/>
  <c r="AJ980" i="1"/>
  <c r="AI980" i="1"/>
  <c r="AJ984" i="1"/>
  <c r="AI984" i="1"/>
  <c r="AJ988" i="1"/>
  <c r="AI988" i="1"/>
  <c r="AJ992" i="1"/>
  <c r="AI992" i="1"/>
  <c r="AJ996" i="1"/>
  <c r="AI996" i="1"/>
  <c r="AJ1000" i="1"/>
  <c r="AI1000" i="1"/>
  <c r="AJ1004" i="1"/>
  <c r="AI1004" i="1"/>
  <c r="AJ1008" i="1"/>
  <c r="AI1008" i="1"/>
  <c r="AJ1012" i="1"/>
  <c r="AI1012" i="1"/>
  <c r="AJ1016" i="1"/>
  <c r="AI1016" i="1"/>
  <c r="AJ1020" i="1"/>
  <c r="AI1020" i="1"/>
  <c r="AJ1024" i="1"/>
  <c r="AI1024" i="1"/>
  <c r="AJ1028" i="1"/>
  <c r="AI1028" i="1"/>
  <c r="AJ1032" i="1"/>
  <c r="AI1032" i="1"/>
  <c r="AJ1036" i="1"/>
  <c r="AI1036" i="1"/>
  <c r="AJ1040" i="1"/>
  <c r="AI1040" i="1"/>
  <c r="AJ1044" i="1"/>
  <c r="AI1044" i="1"/>
  <c r="AJ1048" i="1"/>
  <c r="AI1048" i="1"/>
  <c r="AJ1052" i="1"/>
  <c r="AI1052" i="1"/>
  <c r="AJ1056" i="1"/>
  <c r="AI1056" i="1"/>
  <c r="AJ1060" i="1"/>
  <c r="AI1060" i="1"/>
  <c r="AJ1064" i="1"/>
  <c r="AI1064" i="1"/>
  <c r="AI1068" i="1"/>
  <c r="AJ1068" i="1"/>
  <c r="AI1072" i="1"/>
  <c r="AJ1072" i="1"/>
  <c r="AI1076" i="1"/>
  <c r="AJ1076" i="1"/>
  <c r="AI1080" i="1"/>
  <c r="AJ1080" i="1"/>
  <c r="AJ1084" i="1"/>
  <c r="AI1084" i="1"/>
  <c r="AJ1088" i="1"/>
  <c r="AI1088" i="1"/>
  <c r="AJ1092" i="1"/>
  <c r="AI1092" i="1"/>
  <c r="AJ1096" i="1"/>
  <c r="AI1096" i="1"/>
  <c r="AJ1100" i="1"/>
  <c r="AI1100" i="1"/>
  <c r="AJ1104" i="1"/>
  <c r="AI1104" i="1"/>
  <c r="AJ1108" i="1"/>
  <c r="AI1108" i="1"/>
  <c r="AJ1112" i="1"/>
  <c r="AI1112" i="1"/>
  <c r="AJ1116" i="1"/>
  <c r="AI1116" i="1"/>
  <c r="AJ1120" i="1"/>
  <c r="AI1120" i="1"/>
  <c r="AJ1124" i="1"/>
  <c r="AI1124" i="1"/>
  <c r="AJ1128" i="1"/>
  <c r="AI1128" i="1"/>
  <c r="AJ1132" i="1"/>
  <c r="AI1132" i="1"/>
  <c r="AJ1136" i="1"/>
  <c r="AI1136" i="1"/>
  <c r="AJ1140" i="1"/>
  <c r="AI1140" i="1"/>
  <c r="AJ1144" i="1"/>
  <c r="AI1144" i="1"/>
  <c r="AJ1148" i="1"/>
  <c r="AI1148" i="1"/>
  <c r="AJ1152" i="1"/>
  <c r="AI1152" i="1"/>
  <c r="AJ1156" i="1"/>
  <c r="AI1156" i="1"/>
  <c r="AJ1160" i="1"/>
  <c r="AI1160" i="1"/>
  <c r="AJ1164" i="1"/>
  <c r="AI1164" i="1"/>
  <c r="AJ1168" i="1"/>
  <c r="AI1168" i="1"/>
  <c r="AJ1172" i="1"/>
  <c r="AI1172" i="1"/>
  <c r="AJ1176" i="1"/>
  <c r="AI1176" i="1"/>
  <c r="AJ1180" i="1"/>
  <c r="AI1180" i="1"/>
  <c r="AJ1184" i="1"/>
  <c r="AI1184" i="1"/>
  <c r="AJ1188" i="1"/>
  <c r="AI1188" i="1"/>
  <c r="AJ1192" i="1"/>
  <c r="AI1192" i="1"/>
  <c r="AJ1196" i="1"/>
  <c r="AI1196" i="1"/>
  <c r="AJ1200" i="1"/>
  <c r="AI1200" i="1"/>
  <c r="AJ1204" i="1"/>
  <c r="AI1204" i="1"/>
  <c r="AJ1208" i="1"/>
  <c r="AI1208" i="1"/>
  <c r="AJ1212" i="1"/>
  <c r="AI1212" i="1"/>
  <c r="AJ1216" i="1"/>
  <c r="AI1216" i="1"/>
  <c r="AJ1220" i="1"/>
  <c r="AI1220" i="1"/>
  <c r="AJ1224" i="1"/>
  <c r="AI1224" i="1"/>
  <c r="AJ1228" i="1"/>
  <c r="AI1228" i="1"/>
  <c r="AJ1232" i="1"/>
  <c r="AI1232" i="1"/>
  <c r="AJ1236" i="1"/>
  <c r="AI1236" i="1"/>
  <c r="AJ1240" i="1"/>
  <c r="AI1240" i="1"/>
  <c r="AJ1244" i="1"/>
  <c r="AI1244" i="1"/>
  <c r="AJ1248" i="1"/>
  <c r="AI1248" i="1"/>
  <c r="AJ1252" i="1"/>
  <c r="AI1252" i="1"/>
  <c r="AJ1256" i="1"/>
  <c r="AI1256" i="1"/>
  <c r="AJ1260" i="1"/>
  <c r="AI1260" i="1"/>
  <c r="AJ1264" i="1"/>
  <c r="AI1264" i="1"/>
  <c r="AJ1268" i="1"/>
  <c r="AI1268" i="1"/>
  <c r="AJ1272" i="1"/>
  <c r="AI1272" i="1"/>
  <c r="AJ1276" i="1"/>
  <c r="AI1276" i="1"/>
  <c r="AJ1280" i="1"/>
  <c r="AI1280" i="1"/>
  <c r="AJ1284" i="1"/>
  <c r="AI1284" i="1"/>
  <c r="AJ1288" i="1"/>
  <c r="AI1288" i="1"/>
  <c r="AJ1292" i="1"/>
  <c r="AI1292" i="1"/>
  <c r="AJ1296" i="1"/>
  <c r="AI1296" i="1"/>
  <c r="AJ1300" i="1"/>
  <c r="AI1300" i="1"/>
  <c r="AJ1304" i="1"/>
  <c r="AI1304" i="1"/>
  <c r="AJ1308" i="1"/>
  <c r="AI1308" i="1"/>
  <c r="AJ1312" i="1"/>
  <c r="AI1312" i="1"/>
  <c r="AJ1316" i="1"/>
  <c r="AI1316" i="1"/>
  <c r="AJ1320" i="1"/>
  <c r="AI1320" i="1"/>
  <c r="AJ1324" i="1"/>
  <c r="AI1324" i="1"/>
  <c r="AJ1328" i="1"/>
  <c r="AI1328" i="1"/>
  <c r="AJ1332" i="1"/>
  <c r="AI1332" i="1"/>
  <c r="AJ1336" i="1"/>
  <c r="AI1336" i="1"/>
  <c r="AJ1340" i="1"/>
  <c r="AI1340" i="1"/>
  <c r="AJ1344" i="1"/>
  <c r="AI1344" i="1"/>
  <c r="AJ1348" i="1"/>
  <c r="AI1348" i="1"/>
  <c r="AJ1352" i="1"/>
  <c r="AI1352" i="1"/>
  <c r="AJ1356" i="1"/>
  <c r="AI1356" i="1"/>
  <c r="AJ1360" i="1"/>
  <c r="AI1360" i="1"/>
  <c r="AJ1364" i="1"/>
  <c r="AI1364" i="1"/>
  <c r="AJ1368" i="1"/>
  <c r="AI1368" i="1"/>
  <c r="AJ1372" i="1"/>
  <c r="AI1372" i="1"/>
  <c r="AJ1376" i="1"/>
  <c r="AI1376" i="1"/>
  <c r="AJ1380" i="1"/>
  <c r="AI1380" i="1"/>
  <c r="AJ1384" i="1"/>
  <c r="AI1384" i="1"/>
  <c r="AJ1388" i="1"/>
  <c r="AI1388" i="1"/>
  <c r="AJ1392" i="1"/>
  <c r="AI1392" i="1"/>
  <c r="AJ1396" i="1"/>
  <c r="AI1396" i="1"/>
  <c r="AJ1400" i="1"/>
  <c r="AI1400" i="1"/>
  <c r="AJ1404" i="1"/>
  <c r="AI1404" i="1"/>
  <c r="AJ1408" i="1"/>
  <c r="AI1408" i="1"/>
  <c r="AJ1412" i="1"/>
  <c r="AI1412" i="1"/>
  <c r="AJ1416" i="1"/>
  <c r="AI1416" i="1"/>
  <c r="AJ1420" i="1"/>
  <c r="AI1420" i="1"/>
  <c r="AJ1424" i="1"/>
  <c r="AI1424" i="1"/>
  <c r="AJ1428" i="1"/>
  <c r="AI1428" i="1"/>
  <c r="AJ1432" i="1"/>
  <c r="AI1432" i="1"/>
  <c r="AJ1436" i="1"/>
  <c r="AI1436" i="1"/>
  <c r="AI1440" i="1"/>
  <c r="AJ1440" i="1"/>
  <c r="AI1444" i="1"/>
  <c r="AJ1444" i="1"/>
  <c r="AI1448" i="1"/>
  <c r="AJ1448" i="1"/>
  <c r="AI1452" i="1"/>
  <c r="AJ1452" i="1"/>
  <c r="AI1456" i="1"/>
  <c r="AJ1456" i="1"/>
  <c r="AI1460" i="1"/>
  <c r="AJ1460" i="1"/>
  <c r="AI1464" i="1"/>
  <c r="AJ1464" i="1"/>
  <c r="AI1468" i="1"/>
  <c r="AJ1468" i="1"/>
  <c r="AI1472" i="1"/>
  <c r="AJ1472" i="1"/>
  <c r="AI1476" i="1"/>
  <c r="AJ1476" i="1"/>
  <c r="AI1480" i="1"/>
  <c r="AJ1480" i="1"/>
  <c r="AI1484" i="1"/>
  <c r="AJ1484" i="1"/>
  <c r="AI1488" i="1"/>
  <c r="AJ1488" i="1"/>
  <c r="AI1492" i="1"/>
  <c r="AJ1492" i="1"/>
  <c r="AI1496" i="1"/>
  <c r="AJ1496" i="1"/>
  <c r="AI1500" i="1"/>
  <c r="AJ1500" i="1"/>
  <c r="AI1504" i="1"/>
  <c r="AJ1504" i="1"/>
  <c r="AI1508" i="1"/>
  <c r="AJ1508" i="1"/>
  <c r="AI1512" i="1"/>
  <c r="AJ1512" i="1"/>
  <c r="AI1516" i="1"/>
  <c r="AJ1516" i="1"/>
  <c r="AI1520" i="1"/>
  <c r="AJ1520" i="1"/>
  <c r="AI1524" i="1"/>
  <c r="AJ1524" i="1"/>
  <c r="AI1528" i="1"/>
  <c r="AJ1528" i="1"/>
  <c r="AI1532" i="1"/>
  <c r="AJ1532" i="1"/>
  <c r="AI1536" i="1"/>
  <c r="AJ1536" i="1"/>
  <c r="AI1540" i="1"/>
  <c r="AJ1540" i="1"/>
  <c r="AI1544" i="1"/>
  <c r="AJ1544" i="1"/>
  <c r="AI1548" i="1"/>
  <c r="AJ1548" i="1"/>
  <c r="AI1552" i="1"/>
  <c r="AJ1552" i="1"/>
  <c r="AI1556" i="1"/>
  <c r="AJ1556" i="1"/>
  <c r="AI1560" i="1"/>
  <c r="AJ1560" i="1"/>
  <c r="AI1564" i="1"/>
  <c r="AJ1564" i="1"/>
  <c r="AI1568" i="1"/>
  <c r="AJ1568" i="1"/>
  <c r="AI1572" i="1"/>
  <c r="AJ1572" i="1"/>
  <c r="AI1576" i="1"/>
  <c r="AJ1576" i="1"/>
  <c r="AI1580" i="1"/>
  <c r="AJ1580" i="1"/>
  <c r="AI1584" i="1"/>
  <c r="AJ1584" i="1"/>
  <c r="AI1588" i="1"/>
  <c r="AJ1588" i="1"/>
  <c r="AI1592" i="1"/>
  <c r="AJ1592" i="1"/>
  <c r="AI1596" i="1"/>
  <c r="AJ1596" i="1"/>
  <c r="AI1600" i="1"/>
  <c r="AJ1600" i="1"/>
  <c r="AI1604" i="1"/>
  <c r="AJ1604" i="1"/>
  <c r="AI1608" i="1"/>
  <c r="AJ1608" i="1"/>
  <c r="AI1612" i="1"/>
  <c r="AJ1612" i="1"/>
  <c r="AI1616" i="1"/>
  <c r="AJ1616" i="1"/>
  <c r="AI1620" i="1"/>
  <c r="AJ1620" i="1"/>
  <c r="AI1624" i="1"/>
  <c r="AJ1624" i="1"/>
  <c r="AI1628" i="1"/>
  <c r="AJ1628" i="1"/>
  <c r="AI1632" i="1"/>
  <c r="AJ1632" i="1"/>
  <c r="AI1636" i="1"/>
  <c r="AJ1636" i="1"/>
  <c r="AI1640" i="1"/>
  <c r="AJ1640" i="1"/>
  <c r="AI1644" i="1"/>
  <c r="AJ1644" i="1"/>
  <c r="AI1648" i="1"/>
  <c r="AJ1648" i="1"/>
  <c r="AI1652" i="1"/>
  <c r="AJ1652" i="1"/>
  <c r="AI1656" i="1"/>
  <c r="AJ1656" i="1"/>
  <c r="AI1660" i="1"/>
  <c r="AJ1660" i="1"/>
  <c r="AI1664" i="1"/>
  <c r="AJ1664" i="1"/>
  <c r="AI1668" i="1"/>
  <c r="AJ1668" i="1"/>
  <c r="AI1672" i="1"/>
  <c r="AJ1672" i="1"/>
  <c r="AI1676" i="1"/>
  <c r="AJ1676" i="1"/>
  <c r="AI1680" i="1"/>
  <c r="AJ1680" i="1"/>
  <c r="AI1684" i="1"/>
  <c r="AJ1684" i="1"/>
  <c r="AI1688" i="1"/>
  <c r="AJ1688" i="1"/>
  <c r="AI1692" i="1"/>
  <c r="AJ1692" i="1"/>
  <c r="AI1696" i="1"/>
  <c r="AJ1696" i="1"/>
  <c r="AI1700" i="1"/>
  <c r="AJ1700" i="1"/>
  <c r="AI1704" i="1"/>
  <c r="AJ1704" i="1"/>
  <c r="AI1708" i="1"/>
  <c r="AJ1708" i="1"/>
  <c r="AI1712" i="1"/>
  <c r="AJ1712" i="1"/>
  <c r="AI1716" i="1"/>
  <c r="AJ1716" i="1"/>
  <c r="AI1720" i="1"/>
  <c r="AJ1720" i="1"/>
  <c r="AI1724" i="1"/>
  <c r="AJ1724" i="1"/>
  <c r="AI1728" i="1"/>
  <c r="AJ1728" i="1"/>
  <c r="AI1732" i="1"/>
  <c r="AJ1732" i="1"/>
  <c r="AI1736" i="1"/>
  <c r="AJ1736" i="1"/>
  <c r="AI1740" i="1"/>
  <c r="AJ1740" i="1"/>
  <c r="AI1744" i="1"/>
  <c r="AJ1744" i="1"/>
  <c r="AI1748" i="1"/>
  <c r="AJ1748" i="1"/>
  <c r="AI1752" i="1"/>
  <c r="AJ1752" i="1"/>
  <c r="AI1756" i="1"/>
  <c r="AJ1756" i="1"/>
  <c r="AI1760" i="1"/>
  <c r="AJ1760" i="1"/>
  <c r="AI1764" i="1"/>
  <c r="AJ1764" i="1"/>
  <c r="AI1768" i="1"/>
  <c r="AJ1768" i="1"/>
  <c r="AI1772" i="1"/>
  <c r="AJ1772" i="1"/>
  <c r="AI1776" i="1"/>
  <c r="AJ1776" i="1"/>
  <c r="AI1780" i="1"/>
  <c r="AJ1780" i="1"/>
  <c r="AI1784" i="1"/>
  <c r="AJ1784" i="1"/>
  <c r="AI1788" i="1"/>
  <c r="AJ1788" i="1"/>
  <c r="AI1792" i="1"/>
  <c r="AJ1792" i="1"/>
  <c r="AI1796" i="1"/>
  <c r="AJ1796" i="1"/>
  <c r="AI1800" i="1"/>
  <c r="AJ1800" i="1"/>
  <c r="AI1804" i="1"/>
  <c r="AJ1804" i="1"/>
  <c r="AI1808" i="1"/>
  <c r="AJ1808" i="1"/>
  <c r="AI1812" i="1"/>
  <c r="AJ1812" i="1"/>
  <c r="AI1816" i="1"/>
  <c r="AJ1816" i="1"/>
  <c r="AI1820" i="1"/>
  <c r="AJ1820" i="1"/>
  <c r="AI1824" i="1"/>
  <c r="AJ1824" i="1"/>
  <c r="AI1828" i="1"/>
  <c r="AJ1828" i="1"/>
  <c r="AI1832" i="1"/>
  <c r="AJ1832" i="1"/>
  <c r="AI1836" i="1"/>
  <c r="AJ1836" i="1"/>
  <c r="AI1840" i="1"/>
  <c r="AJ1840" i="1"/>
  <c r="AI1844" i="1"/>
  <c r="AJ1844" i="1"/>
  <c r="AI1848" i="1"/>
  <c r="AJ1848" i="1"/>
  <c r="AI1852" i="1"/>
  <c r="AJ1852" i="1"/>
  <c r="AI1856" i="1"/>
  <c r="AJ1856" i="1"/>
  <c r="AI1860" i="1"/>
  <c r="AJ1860" i="1"/>
  <c r="AI1864" i="1"/>
  <c r="AJ1864" i="1"/>
  <c r="AI1868" i="1"/>
  <c r="AJ1868" i="1"/>
  <c r="AI1872" i="1"/>
  <c r="AJ1872" i="1"/>
  <c r="AI1876" i="1"/>
  <c r="AJ1876" i="1"/>
  <c r="AI1880" i="1"/>
  <c r="AJ1880" i="1"/>
  <c r="AI1884" i="1"/>
  <c r="AJ1884" i="1"/>
  <c r="AI1888" i="1"/>
  <c r="AJ1888" i="1"/>
  <c r="AI1892" i="1"/>
  <c r="AJ1892" i="1"/>
  <c r="AI1896" i="1"/>
  <c r="AJ1896" i="1"/>
  <c r="AI1900" i="1"/>
  <c r="AJ1900" i="1"/>
  <c r="AI1904" i="1"/>
  <c r="AJ1904" i="1"/>
  <c r="AI1908" i="1"/>
  <c r="AJ1908" i="1"/>
  <c r="AI1912" i="1"/>
  <c r="AJ1912" i="1"/>
  <c r="AI1916" i="1"/>
  <c r="AJ1916" i="1"/>
  <c r="AI1920" i="1"/>
  <c r="AJ1920" i="1"/>
  <c r="AI1924" i="1"/>
  <c r="AJ1924" i="1"/>
  <c r="AI1928" i="1"/>
  <c r="AJ1928" i="1"/>
  <c r="AI1932" i="1"/>
  <c r="AJ1932" i="1"/>
  <c r="AI1936" i="1"/>
  <c r="AJ1936" i="1"/>
  <c r="AI1940" i="1"/>
  <c r="AJ1940" i="1"/>
  <c r="AI1944" i="1"/>
  <c r="AJ1944" i="1"/>
  <c r="AI1948" i="1"/>
  <c r="AJ1948" i="1"/>
  <c r="AI1952" i="1"/>
  <c r="AJ1952" i="1"/>
  <c r="AI1956" i="1"/>
  <c r="AJ1956" i="1"/>
  <c r="AI1960" i="1"/>
  <c r="AJ1960" i="1"/>
  <c r="AI1964" i="1"/>
  <c r="AJ1964" i="1"/>
  <c r="AI1968" i="1"/>
  <c r="AJ1968" i="1"/>
  <c r="AI1972" i="1"/>
  <c r="AJ1972" i="1"/>
  <c r="AI1976" i="1"/>
  <c r="AJ1976" i="1"/>
  <c r="AI1980" i="1"/>
  <c r="AJ1980" i="1"/>
  <c r="AI1984" i="1"/>
  <c r="AJ1984" i="1"/>
  <c r="AI1988" i="1"/>
  <c r="AJ1988" i="1"/>
  <c r="AI1992" i="1"/>
  <c r="AJ1992" i="1"/>
  <c r="AI1996" i="1"/>
  <c r="AJ1996" i="1"/>
  <c r="AI2000" i="1"/>
  <c r="AJ2000" i="1"/>
  <c r="AI2004" i="1"/>
  <c r="AJ2004" i="1"/>
  <c r="AI2008" i="1"/>
  <c r="AJ2008" i="1"/>
  <c r="AI2012" i="1"/>
  <c r="AJ2012" i="1"/>
  <c r="AI2016" i="1"/>
  <c r="AJ2016" i="1"/>
  <c r="AI2020" i="1"/>
  <c r="AJ2020" i="1"/>
  <c r="AI2024" i="1"/>
  <c r="AJ2024" i="1"/>
  <c r="AI2028" i="1"/>
  <c r="AJ2028" i="1"/>
  <c r="AJ2032" i="1"/>
  <c r="AI2032" i="1"/>
  <c r="AJ2036" i="1"/>
  <c r="AI2036" i="1"/>
  <c r="AJ2040" i="1"/>
  <c r="AI2040" i="1"/>
  <c r="AJ2044" i="1"/>
  <c r="AI2044" i="1"/>
  <c r="AJ2048" i="1"/>
  <c r="AI2048" i="1"/>
  <c r="AJ2052" i="1"/>
  <c r="AI2052" i="1"/>
  <c r="AJ2056" i="1"/>
  <c r="AI2056" i="1"/>
  <c r="AJ2060" i="1"/>
  <c r="AI2060" i="1"/>
  <c r="AJ2064" i="1"/>
  <c r="AI2064" i="1"/>
  <c r="AJ2068" i="1"/>
  <c r="AI2068" i="1"/>
  <c r="AJ2072" i="1"/>
  <c r="AI2072" i="1"/>
  <c r="AJ2076" i="1"/>
  <c r="AI2076" i="1"/>
  <c r="AJ2080" i="1"/>
  <c r="AI2080" i="1"/>
  <c r="AJ2084" i="1"/>
  <c r="AI2084" i="1"/>
  <c r="AJ2088" i="1"/>
  <c r="AI2088" i="1"/>
  <c r="AJ2092" i="1"/>
  <c r="AI2092" i="1"/>
  <c r="AJ2096" i="1"/>
  <c r="AI2096" i="1"/>
  <c r="AJ2100" i="1"/>
  <c r="AI2100" i="1"/>
  <c r="AJ2104" i="1"/>
  <c r="AI2104" i="1"/>
  <c r="AJ2108" i="1"/>
  <c r="AI2108" i="1"/>
  <c r="AJ2112" i="1"/>
  <c r="AI2112" i="1"/>
  <c r="AJ2116" i="1"/>
  <c r="AI2116" i="1"/>
  <c r="AJ2120" i="1"/>
  <c r="AI2120" i="1"/>
  <c r="AJ2124" i="1"/>
  <c r="AI2124" i="1"/>
  <c r="AJ2128" i="1"/>
  <c r="AI2128" i="1"/>
  <c r="AJ2132" i="1"/>
  <c r="AI2132" i="1"/>
  <c r="AJ2136" i="1"/>
  <c r="AI2136" i="1"/>
  <c r="AJ2140" i="1"/>
  <c r="AI2140" i="1"/>
  <c r="AJ2144" i="1"/>
  <c r="AI2144" i="1"/>
  <c r="AJ2148" i="1"/>
  <c r="AI2148" i="1"/>
  <c r="AJ2152" i="1"/>
  <c r="AI2152" i="1"/>
  <c r="AJ2156" i="1"/>
  <c r="AI2156" i="1"/>
  <c r="AJ2160" i="1"/>
  <c r="AI2160" i="1"/>
  <c r="AJ2164" i="1"/>
  <c r="AI2164" i="1"/>
  <c r="AJ2168" i="1"/>
  <c r="AI2168" i="1"/>
  <c r="AJ2172" i="1"/>
  <c r="AI2172" i="1"/>
  <c r="AJ2176" i="1"/>
  <c r="AI2176" i="1"/>
  <c r="AJ2180" i="1"/>
  <c r="AI2180" i="1"/>
  <c r="AJ2184" i="1"/>
  <c r="AI2184" i="1"/>
  <c r="AJ2188" i="1"/>
  <c r="AI2188" i="1"/>
  <c r="AJ2192" i="1"/>
  <c r="AI2192" i="1"/>
  <c r="AJ2196" i="1"/>
  <c r="AI2196" i="1"/>
  <c r="AJ2200" i="1"/>
  <c r="AI2200" i="1"/>
  <c r="AJ2204" i="1"/>
  <c r="AI2204" i="1"/>
  <c r="AJ2208" i="1"/>
  <c r="AI2208" i="1"/>
  <c r="AJ2212" i="1"/>
  <c r="AI2212" i="1"/>
  <c r="AJ2216" i="1"/>
  <c r="AI2216" i="1"/>
  <c r="AJ2220" i="1"/>
  <c r="AI2220" i="1"/>
  <c r="AJ2224" i="1"/>
  <c r="AI2224" i="1"/>
  <c r="AJ2228" i="1"/>
  <c r="AI2228" i="1"/>
  <c r="AJ2232" i="1"/>
  <c r="AI2232" i="1"/>
  <c r="AJ2236" i="1"/>
  <c r="AI2236" i="1"/>
  <c r="AJ2240" i="1"/>
  <c r="AI2240" i="1"/>
  <c r="AJ2244" i="1"/>
  <c r="AI2244" i="1"/>
  <c r="AJ2248" i="1"/>
  <c r="AI2248" i="1"/>
  <c r="AJ2252" i="1"/>
  <c r="AI2252" i="1"/>
  <c r="AJ2256" i="1"/>
  <c r="AI2256" i="1"/>
  <c r="AJ2260" i="1"/>
  <c r="AI2260" i="1"/>
  <c r="AJ2264" i="1"/>
  <c r="AI2264" i="1"/>
  <c r="AJ2268" i="1"/>
  <c r="AI2268" i="1"/>
  <c r="AJ2272" i="1"/>
  <c r="AI2272" i="1"/>
  <c r="AJ2276" i="1"/>
  <c r="AI2276" i="1"/>
  <c r="AJ2280" i="1"/>
  <c r="AI2280" i="1"/>
  <c r="AJ2284" i="1"/>
  <c r="AI2284" i="1"/>
  <c r="AJ2288" i="1"/>
  <c r="AI2288" i="1"/>
  <c r="AJ2292" i="1"/>
  <c r="AI2292" i="1"/>
  <c r="AJ2296" i="1"/>
  <c r="AI2296" i="1"/>
  <c r="AJ2300" i="1"/>
  <c r="AI2300" i="1"/>
  <c r="AJ2304" i="1"/>
  <c r="AI2304" i="1"/>
  <c r="AJ2308" i="1"/>
  <c r="AI2308" i="1"/>
  <c r="AJ2312" i="1"/>
  <c r="AI2312" i="1"/>
  <c r="AJ2316" i="1"/>
  <c r="AI2316" i="1"/>
  <c r="AJ2320" i="1"/>
  <c r="AI2320" i="1"/>
  <c r="AJ2324" i="1"/>
  <c r="AI2324" i="1"/>
  <c r="AJ2328" i="1"/>
  <c r="AI2328" i="1"/>
  <c r="AJ2332" i="1"/>
  <c r="AI2332" i="1"/>
  <c r="AJ2336" i="1"/>
  <c r="AI2336" i="1"/>
  <c r="AJ2340" i="1"/>
  <c r="AI2340" i="1"/>
  <c r="AJ2344" i="1"/>
  <c r="AI2344" i="1"/>
  <c r="AJ2348" i="1"/>
  <c r="AI2348" i="1"/>
  <c r="AJ2352" i="1"/>
  <c r="AI2352" i="1"/>
  <c r="AJ2356" i="1"/>
  <c r="AI2356" i="1"/>
  <c r="AJ2360" i="1"/>
  <c r="AI2360" i="1"/>
  <c r="AJ2364" i="1"/>
  <c r="AI2364" i="1"/>
  <c r="AJ2368" i="1"/>
  <c r="AI2368" i="1"/>
  <c r="AJ2372" i="1"/>
  <c r="AI2372" i="1"/>
  <c r="AJ2376" i="1"/>
  <c r="AI2376" i="1"/>
  <c r="AJ2380" i="1"/>
  <c r="AI2380" i="1"/>
  <c r="AJ2384" i="1"/>
  <c r="AI2384" i="1"/>
  <c r="AJ2388" i="1"/>
  <c r="AI2388" i="1"/>
  <c r="AJ2392" i="1"/>
  <c r="AI2392" i="1"/>
  <c r="AJ2396" i="1"/>
  <c r="AI2396" i="1"/>
  <c r="AJ2400" i="1"/>
  <c r="AI2400" i="1"/>
  <c r="AJ2404" i="1"/>
  <c r="AI2404" i="1"/>
  <c r="AJ2408" i="1"/>
  <c r="AI2408" i="1"/>
  <c r="AJ2412" i="1"/>
  <c r="AI2412" i="1"/>
  <c r="AJ2416" i="1"/>
  <c r="AI2416" i="1"/>
  <c r="AJ2420" i="1"/>
  <c r="AI2420" i="1"/>
  <c r="AJ2424" i="1"/>
  <c r="AI2424" i="1"/>
  <c r="AJ2428" i="1"/>
  <c r="AI2428" i="1"/>
  <c r="AJ2432" i="1"/>
  <c r="AI2432" i="1"/>
  <c r="AJ2436" i="1"/>
  <c r="AI2436" i="1"/>
  <c r="AJ2440" i="1"/>
  <c r="AI2440" i="1"/>
  <c r="AJ2444" i="1"/>
  <c r="AI2444" i="1"/>
  <c r="AJ2448" i="1"/>
  <c r="AI2448" i="1"/>
  <c r="AJ2452" i="1"/>
  <c r="AI2452" i="1"/>
  <c r="AJ2456" i="1"/>
  <c r="AI2456" i="1"/>
  <c r="AJ2460" i="1"/>
  <c r="AI2460" i="1"/>
  <c r="AJ2464" i="1"/>
  <c r="AI2464" i="1"/>
  <c r="AJ2468" i="1"/>
  <c r="AI2468" i="1"/>
  <c r="AJ2472" i="1"/>
  <c r="AI2472" i="1"/>
  <c r="AJ2476" i="1"/>
  <c r="AI2476" i="1"/>
  <c r="AJ2480" i="1"/>
  <c r="AI2480" i="1"/>
  <c r="AJ2484" i="1"/>
  <c r="AI2484" i="1"/>
  <c r="AJ2488" i="1"/>
  <c r="AI2488" i="1"/>
  <c r="AJ2492" i="1"/>
  <c r="AI2492" i="1"/>
  <c r="AJ2496" i="1"/>
  <c r="AI2496" i="1"/>
  <c r="AJ2500" i="1"/>
  <c r="AI2500" i="1"/>
  <c r="AJ2504" i="1"/>
  <c r="AI2504" i="1"/>
  <c r="AJ2508" i="1"/>
  <c r="AI2508" i="1"/>
  <c r="AJ2512" i="1"/>
  <c r="AI2512" i="1"/>
  <c r="AJ2516" i="1"/>
  <c r="AI2516" i="1"/>
  <c r="AJ2520" i="1"/>
  <c r="AI2520" i="1"/>
  <c r="AJ2524" i="1"/>
  <c r="AI2524" i="1"/>
  <c r="AJ2528" i="1"/>
  <c r="AI2528" i="1"/>
  <c r="AJ2532" i="1"/>
  <c r="AI2532" i="1"/>
  <c r="AJ2536" i="1"/>
  <c r="AI2536" i="1"/>
  <c r="AJ2540" i="1"/>
  <c r="AI2540" i="1"/>
  <c r="AJ2544" i="1"/>
  <c r="AI2544" i="1"/>
  <c r="AJ2548" i="1"/>
  <c r="AI2548" i="1"/>
  <c r="AJ2552" i="1"/>
  <c r="AI2552" i="1"/>
  <c r="AJ2556" i="1"/>
  <c r="AI2556" i="1"/>
  <c r="AJ2560" i="1"/>
  <c r="AI2560" i="1"/>
  <c r="AJ2564" i="1"/>
  <c r="AI2564" i="1"/>
  <c r="AI2568" i="1"/>
  <c r="AJ2568" i="1"/>
  <c r="AI2572" i="1"/>
  <c r="AJ2572" i="1"/>
  <c r="AI2576" i="1"/>
  <c r="AJ2576" i="1"/>
  <c r="AI2580" i="1"/>
  <c r="AJ2580" i="1"/>
  <c r="AI2584" i="1"/>
  <c r="AJ2584" i="1"/>
  <c r="AI2588" i="1"/>
  <c r="AJ2588" i="1"/>
  <c r="AI2592" i="1"/>
  <c r="AJ2592" i="1"/>
  <c r="AI2596" i="1"/>
  <c r="AJ2596" i="1"/>
  <c r="AI2600" i="1"/>
  <c r="AJ2600" i="1"/>
  <c r="AI2604" i="1"/>
  <c r="AJ2604" i="1"/>
  <c r="AI2608" i="1"/>
  <c r="AJ2608" i="1"/>
  <c r="AI2612" i="1"/>
  <c r="AJ2612" i="1"/>
  <c r="AI2616" i="1"/>
  <c r="AJ2616" i="1"/>
  <c r="AI2620" i="1"/>
  <c r="AJ2620" i="1"/>
  <c r="AI2624" i="1"/>
  <c r="AJ2624" i="1"/>
  <c r="AI2628" i="1"/>
  <c r="AJ2628" i="1"/>
  <c r="AI2632" i="1"/>
  <c r="AJ2632" i="1"/>
  <c r="AI2636" i="1"/>
  <c r="AJ2636" i="1"/>
  <c r="AI2640" i="1"/>
  <c r="AJ2640" i="1"/>
  <c r="AI2644" i="1"/>
  <c r="AJ2644" i="1"/>
  <c r="AI2648" i="1"/>
  <c r="AJ2648" i="1"/>
  <c r="AI2652" i="1"/>
  <c r="AJ2652" i="1"/>
  <c r="AI2656" i="1"/>
  <c r="AJ2656" i="1"/>
  <c r="AI2660" i="1"/>
  <c r="AJ2660" i="1"/>
  <c r="AJ2664" i="1"/>
  <c r="AI2664" i="1"/>
  <c r="AJ2668" i="1"/>
  <c r="AI2668" i="1"/>
  <c r="AJ2672" i="1"/>
  <c r="AI2672" i="1"/>
  <c r="AJ2676" i="1"/>
  <c r="AI2676" i="1"/>
  <c r="AJ2680" i="1"/>
  <c r="AI2680" i="1"/>
  <c r="AJ2684" i="1"/>
  <c r="AI2684" i="1"/>
  <c r="AJ2688" i="1"/>
  <c r="AI2688" i="1"/>
  <c r="AJ2692" i="1"/>
  <c r="AI2692" i="1"/>
  <c r="AJ2696" i="1"/>
  <c r="AI2696" i="1"/>
  <c r="AJ2700" i="1"/>
  <c r="AI2700" i="1"/>
  <c r="AJ2704" i="1"/>
  <c r="AI2704" i="1"/>
  <c r="AJ2708" i="1"/>
  <c r="AI2708" i="1"/>
  <c r="AJ2712" i="1"/>
  <c r="AI2712" i="1"/>
  <c r="AJ2716" i="1"/>
  <c r="AI2716" i="1"/>
  <c r="AJ2720" i="1"/>
  <c r="AI2720" i="1"/>
  <c r="AJ2724" i="1"/>
  <c r="AI2724" i="1"/>
  <c r="AJ2728" i="1"/>
  <c r="AI2728" i="1"/>
  <c r="AJ2732" i="1"/>
  <c r="AI2732" i="1"/>
  <c r="AJ2736" i="1"/>
  <c r="AI2736" i="1"/>
  <c r="AJ2740" i="1"/>
  <c r="AI2740" i="1"/>
  <c r="AJ2744" i="1"/>
  <c r="AI2744" i="1"/>
  <c r="AJ2748" i="1"/>
  <c r="AI2748" i="1"/>
  <c r="AJ2752" i="1"/>
  <c r="AI2752" i="1"/>
  <c r="AJ2756" i="1"/>
  <c r="AI2756" i="1"/>
  <c r="AJ2760" i="1"/>
  <c r="AI2760" i="1"/>
  <c r="AJ2764" i="1"/>
  <c r="AI2764" i="1"/>
  <c r="AJ2768" i="1"/>
  <c r="AI2768" i="1"/>
  <c r="AJ2772" i="1"/>
  <c r="AI2772" i="1"/>
  <c r="AJ2776" i="1"/>
  <c r="AI2776" i="1"/>
  <c r="AI2780" i="1"/>
  <c r="AJ2780" i="1"/>
  <c r="AI2784" i="1"/>
  <c r="AJ2784" i="1"/>
  <c r="AI2788" i="1"/>
  <c r="AJ2788" i="1"/>
  <c r="AI2792" i="1"/>
  <c r="AJ2792" i="1"/>
  <c r="AI2796" i="1"/>
  <c r="AJ2796" i="1"/>
  <c r="AI2800" i="1"/>
  <c r="AJ2800" i="1"/>
  <c r="AI2804" i="1"/>
  <c r="AJ2804" i="1"/>
  <c r="AI2808" i="1"/>
  <c r="AJ2808" i="1"/>
  <c r="AI2812" i="1"/>
  <c r="AJ2812" i="1"/>
  <c r="AI2816" i="1"/>
  <c r="AJ2816" i="1"/>
  <c r="AI2820" i="1"/>
  <c r="AJ2820" i="1"/>
  <c r="AI2824" i="1"/>
  <c r="AJ2824" i="1"/>
  <c r="AI2828" i="1"/>
  <c r="AJ2828" i="1"/>
  <c r="AI2832" i="1"/>
  <c r="AJ2832" i="1"/>
  <c r="AI2836" i="1"/>
  <c r="AJ2836" i="1"/>
  <c r="AI2840" i="1"/>
  <c r="AJ2840" i="1"/>
  <c r="AI2844" i="1"/>
  <c r="AJ2844" i="1"/>
  <c r="AI2848" i="1"/>
  <c r="AJ2848" i="1"/>
  <c r="AI2852" i="1"/>
  <c r="AJ2852" i="1"/>
  <c r="AI2856" i="1"/>
  <c r="AJ2856" i="1"/>
  <c r="AI2860" i="1"/>
  <c r="AJ2860" i="1"/>
  <c r="AI2864" i="1"/>
  <c r="AJ2864" i="1"/>
  <c r="AI2868" i="1"/>
  <c r="AJ2868" i="1"/>
  <c r="AI2872" i="1"/>
  <c r="AJ2872" i="1"/>
  <c r="AI2876" i="1"/>
  <c r="AJ2876" i="1"/>
  <c r="AI2880" i="1"/>
  <c r="AJ2880" i="1"/>
  <c r="AI2884" i="1"/>
  <c r="AJ2884" i="1"/>
  <c r="AI2888" i="1"/>
  <c r="AJ2888" i="1"/>
  <c r="AI2892" i="1"/>
  <c r="AJ2892" i="1"/>
  <c r="AI2896" i="1"/>
  <c r="AJ2896" i="1"/>
  <c r="AI2900" i="1"/>
  <c r="AJ2900" i="1"/>
  <c r="AI2904" i="1"/>
  <c r="AJ2904" i="1"/>
  <c r="AI2908" i="1"/>
  <c r="AJ2908" i="1"/>
  <c r="AI2912" i="1"/>
  <c r="AJ2912" i="1"/>
  <c r="AI2916" i="1"/>
  <c r="AJ2916" i="1"/>
  <c r="AI2920" i="1"/>
  <c r="AJ2920" i="1"/>
  <c r="AI2924" i="1"/>
  <c r="AJ2924" i="1"/>
  <c r="AI2928" i="1"/>
  <c r="AJ2928" i="1"/>
  <c r="AI2932" i="1"/>
  <c r="AJ2932" i="1"/>
  <c r="AI2936" i="1"/>
  <c r="AJ2936" i="1"/>
  <c r="AI2940" i="1"/>
  <c r="AJ2940" i="1"/>
  <c r="AI2944" i="1"/>
  <c r="AJ2944" i="1"/>
  <c r="AI2948" i="1"/>
  <c r="AJ2948" i="1"/>
  <c r="AI2952" i="1"/>
  <c r="AJ2952" i="1"/>
  <c r="AI2956" i="1"/>
  <c r="AJ2956" i="1"/>
  <c r="AI2960" i="1"/>
  <c r="AJ2960" i="1"/>
  <c r="AJ2964" i="1"/>
  <c r="AI2964" i="1"/>
  <c r="AJ2968" i="1"/>
  <c r="AI2968" i="1"/>
  <c r="AJ2972" i="1"/>
  <c r="AI2972" i="1"/>
  <c r="AJ2976" i="1"/>
  <c r="AI2976" i="1"/>
  <c r="AJ2980" i="1"/>
  <c r="AI2980" i="1"/>
  <c r="AJ2984" i="1"/>
  <c r="AI2984" i="1"/>
  <c r="AJ2988" i="1"/>
  <c r="AI2988" i="1"/>
  <c r="AJ2992" i="1"/>
  <c r="AI2992" i="1"/>
  <c r="AJ2996" i="1"/>
  <c r="AI2996" i="1"/>
  <c r="AJ3000" i="1"/>
  <c r="AI3000" i="1"/>
  <c r="AJ3004" i="1"/>
  <c r="AI3004" i="1"/>
  <c r="AJ3008" i="1"/>
  <c r="AI3008" i="1"/>
  <c r="AJ3012" i="1"/>
  <c r="AI3012" i="1"/>
  <c r="AJ3016" i="1"/>
  <c r="AI3016" i="1"/>
  <c r="AJ3020" i="1"/>
  <c r="AI3020" i="1"/>
  <c r="AJ3024" i="1"/>
  <c r="AI3024" i="1"/>
  <c r="AJ3028" i="1"/>
  <c r="AI3028" i="1"/>
  <c r="AJ3032" i="1"/>
  <c r="AI3032" i="1"/>
  <c r="AJ3036" i="1"/>
  <c r="AI3036" i="1"/>
  <c r="AI3040" i="1"/>
  <c r="AJ3040" i="1"/>
  <c r="AI3044" i="1"/>
  <c r="AJ3044" i="1"/>
  <c r="AI3048" i="1"/>
  <c r="AJ3048" i="1"/>
  <c r="AI3052" i="1"/>
  <c r="AJ3052" i="1"/>
  <c r="AI3056" i="1"/>
  <c r="AJ3056" i="1"/>
  <c r="AI3060" i="1"/>
  <c r="AJ3060" i="1"/>
  <c r="AI3064" i="1"/>
  <c r="AJ3064" i="1"/>
  <c r="AI3068" i="1"/>
  <c r="AJ3068" i="1"/>
  <c r="AI3072" i="1"/>
  <c r="AJ3072" i="1"/>
  <c r="AI3076" i="1"/>
  <c r="AJ3076" i="1"/>
  <c r="AI3080" i="1"/>
  <c r="AJ3080" i="1"/>
  <c r="AI3084" i="1"/>
  <c r="AJ3084" i="1"/>
  <c r="AI3088" i="1"/>
  <c r="AJ3088" i="1"/>
  <c r="AI3092" i="1"/>
  <c r="AJ3092" i="1"/>
  <c r="AI3096" i="1"/>
  <c r="AJ3096" i="1"/>
  <c r="AI3100" i="1"/>
  <c r="AJ3100" i="1"/>
  <c r="AI3104" i="1"/>
  <c r="AJ3104" i="1"/>
  <c r="AI3108" i="1"/>
  <c r="AJ3108" i="1"/>
  <c r="AI3112" i="1"/>
  <c r="AJ3112" i="1"/>
  <c r="AI3116" i="1"/>
  <c r="AJ3116" i="1"/>
  <c r="AI3120" i="1"/>
  <c r="AJ3120" i="1"/>
  <c r="AI3124" i="1"/>
  <c r="AJ3124" i="1"/>
  <c r="AI3128" i="1"/>
  <c r="AJ3128" i="1"/>
  <c r="AI3132" i="1"/>
  <c r="AJ3132" i="1"/>
  <c r="AI3136" i="1"/>
  <c r="AJ3136" i="1"/>
  <c r="AI3140" i="1"/>
  <c r="AJ3140" i="1"/>
  <c r="AI3144" i="1"/>
  <c r="AJ3144" i="1"/>
  <c r="AI3148" i="1"/>
  <c r="AJ3148" i="1"/>
  <c r="AI3152" i="1"/>
  <c r="AJ3152" i="1"/>
  <c r="AI3156" i="1"/>
  <c r="AJ3156" i="1"/>
  <c r="AI3160" i="1"/>
  <c r="AJ3160" i="1"/>
  <c r="AI3164" i="1"/>
  <c r="AJ3164" i="1"/>
  <c r="AI3168" i="1"/>
  <c r="AJ3168" i="1"/>
  <c r="AI3172" i="1"/>
  <c r="AJ3172" i="1"/>
  <c r="AI3176" i="1"/>
  <c r="AJ3176" i="1"/>
  <c r="AI3180" i="1"/>
  <c r="AJ3180" i="1"/>
  <c r="AI3184" i="1"/>
  <c r="AJ3184" i="1"/>
  <c r="AI3188" i="1"/>
  <c r="AJ3188" i="1"/>
  <c r="AI3192" i="1"/>
  <c r="AJ3192" i="1"/>
  <c r="AI3196" i="1"/>
  <c r="AJ3196" i="1"/>
  <c r="AI3200" i="1"/>
  <c r="AJ3200" i="1"/>
  <c r="AI3204" i="1"/>
  <c r="AJ3204" i="1"/>
  <c r="AI3208" i="1"/>
  <c r="AJ3208" i="1"/>
  <c r="AI3212" i="1"/>
  <c r="AJ3212" i="1"/>
  <c r="AI3216" i="1"/>
  <c r="AJ3216" i="1"/>
  <c r="AI3220" i="1"/>
  <c r="AJ3220" i="1"/>
  <c r="AI3224" i="1"/>
  <c r="AJ3224" i="1"/>
  <c r="AI3228" i="1"/>
  <c r="AJ3228" i="1"/>
  <c r="AI3232" i="1"/>
  <c r="AJ3232" i="1"/>
  <c r="AI3236" i="1"/>
  <c r="AJ3236" i="1"/>
  <c r="AI3240" i="1"/>
  <c r="AJ3240" i="1"/>
  <c r="AI3244" i="1"/>
  <c r="AJ3244" i="1"/>
  <c r="AI3248" i="1"/>
  <c r="AJ3248" i="1"/>
  <c r="AI3252" i="1"/>
  <c r="AJ3252" i="1"/>
  <c r="AI3256" i="1"/>
  <c r="AJ3256" i="1"/>
  <c r="AI3260" i="1"/>
  <c r="AJ3260" i="1"/>
  <c r="AI3264" i="1"/>
  <c r="AJ3264" i="1"/>
  <c r="AI3268" i="1"/>
  <c r="AJ3268" i="1"/>
  <c r="AI3272" i="1"/>
  <c r="AJ3272" i="1"/>
  <c r="AI3276" i="1"/>
  <c r="AJ3276" i="1"/>
  <c r="AI3280" i="1"/>
  <c r="AJ3280" i="1"/>
  <c r="AI3284" i="1"/>
  <c r="AJ3284" i="1"/>
  <c r="AI3288" i="1"/>
  <c r="AJ3288" i="1"/>
  <c r="AI3292" i="1"/>
  <c r="AJ3292" i="1"/>
  <c r="AI3296" i="1"/>
  <c r="AJ3296" i="1"/>
  <c r="AI3300" i="1"/>
  <c r="AJ3300" i="1"/>
  <c r="AJ3304" i="1"/>
  <c r="AI3304" i="1"/>
  <c r="AJ3308" i="1"/>
  <c r="AI3308" i="1"/>
  <c r="AJ3312" i="1"/>
  <c r="AI3312" i="1"/>
  <c r="AJ3316" i="1"/>
  <c r="AI3316" i="1"/>
  <c r="AJ3320" i="1"/>
  <c r="AI3320" i="1"/>
  <c r="AJ3324" i="1"/>
  <c r="AI3324" i="1"/>
  <c r="AJ3328" i="1"/>
  <c r="AI3328" i="1"/>
  <c r="AJ3332" i="1"/>
  <c r="AI3332" i="1"/>
  <c r="AJ3336" i="1"/>
  <c r="AI3336" i="1"/>
  <c r="AJ3340" i="1"/>
  <c r="AI3340" i="1"/>
  <c r="AJ3344" i="1"/>
  <c r="AI3344" i="1"/>
  <c r="AJ3348" i="1"/>
  <c r="AI3348" i="1"/>
  <c r="AJ3352" i="1"/>
  <c r="AI3352" i="1"/>
  <c r="AJ3356" i="1"/>
  <c r="AI3356" i="1"/>
  <c r="AJ3360" i="1"/>
  <c r="AI3360" i="1"/>
  <c r="AJ3364" i="1"/>
  <c r="AI3364" i="1"/>
  <c r="AJ3368" i="1"/>
  <c r="AI3368" i="1"/>
  <c r="AJ3372" i="1"/>
  <c r="AI3372" i="1"/>
  <c r="AJ3376" i="1"/>
  <c r="AI3376" i="1"/>
  <c r="AJ3380" i="1"/>
  <c r="AI3380" i="1"/>
  <c r="AJ3384" i="1"/>
  <c r="AI3384" i="1"/>
  <c r="AJ3388" i="1"/>
  <c r="AI3388" i="1"/>
  <c r="AJ3392" i="1"/>
  <c r="AI3392" i="1"/>
  <c r="AJ3396" i="1"/>
  <c r="AI3396" i="1"/>
  <c r="AJ3400" i="1"/>
  <c r="AI3400" i="1"/>
  <c r="AJ3404" i="1"/>
  <c r="AI3404" i="1"/>
  <c r="AJ3408" i="1"/>
  <c r="AI3408" i="1"/>
  <c r="AJ3412" i="1"/>
  <c r="AI3412" i="1"/>
  <c r="AJ3416" i="1"/>
  <c r="AI3416" i="1"/>
  <c r="AJ3420" i="1"/>
  <c r="AI3420" i="1"/>
  <c r="AJ3424" i="1"/>
  <c r="AI3424" i="1"/>
  <c r="AJ3428" i="1"/>
  <c r="AI3428" i="1"/>
  <c r="AJ3432" i="1"/>
  <c r="AI3432" i="1"/>
  <c r="AJ3436" i="1"/>
  <c r="AI3436" i="1"/>
  <c r="AJ3440" i="1"/>
  <c r="AI3440" i="1"/>
  <c r="AJ3444" i="1"/>
  <c r="AI3444" i="1"/>
  <c r="AJ3448" i="1"/>
  <c r="AI3448" i="1"/>
  <c r="AJ3452" i="1"/>
  <c r="AI3452" i="1"/>
  <c r="AJ3456" i="1"/>
  <c r="AI3456" i="1"/>
  <c r="AJ3460" i="1"/>
  <c r="AI3460" i="1"/>
  <c r="AJ3464" i="1"/>
  <c r="AI3464" i="1"/>
  <c r="AJ3468" i="1"/>
  <c r="AI3468" i="1"/>
  <c r="AJ3472" i="1"/>
  <c r="AI3472" i="1"/>
  <c r="AJ3476" i="1"/>
  <c r="AI3476" i="1"/>
  <c r="AJ3480" i="1"/>
  <c r="AI3480" i="1"/>
  <c r="AJ3484" i="1"/>
  <c r="AI3484" i="1"/>
  <c r="AJ3488" i="1"/>
  <c r="AI3488" i="1"/>
  <c r="AJ3492" i="1"/>
  <c r="AI3492" i="1"/>
  <c r="AJ3496" i="1"/>
  <c r="AI3496" i="1"/>
  <c r="AJ3500" i="1"/>
  <c r="AI3500" i="1"/>
  <c r="AJ3504" i="1"/>
  <c r="AI3504" i="1"/>
  <c r="AJ3508" i="1"/>
  <c r="AI3508" i="1"/>
  <c r="AJ3512" i="1"/>
  <c r="AI3512" i="1"/>
  <c r="AJ3516" i="1"/>
  <c r="AI3516" i="1"/>
  <c r="AJ3520" i="1"/>
  <c r="AI3520" i="1"/>
  <c r="AJ3524" i="1"/>
  <c r="AI3524" i="1"/>
  <c r="AJ3528" i="1"/>
  <c r="AI3528" i="1"/>
  <c r="AJ3532" i="1"/>
  <c r="AI3532" i="1"/>
  <c r="AJ3536" i="1"/>
  <c r="AI3536" i="1"/>
  <c r="AJ3540" i="1"/>
  <c r="AI3540" i="1"/>
  <c r="AJ3544" i="1"/>
  <c r="AI3544" i="1"/>
  <c r="AJ3548" i="1"/>
  <c r="AI3548" i="1"/>
  <c r="AJ3552" i="1"/>
  <c r="AI3552" i="1"/>
  <c r="AJ3556" i="1"/>
  <c r="AI3556" i="1"/>
  <c r="AJ3560" i="1"/>
  <c r="AI3560" i="1"/>
  <c r="AJ3564" i="1"/>
  <c r="AI3564" i="1"/>
  <c r="AJ3568" i="1"/>
  <c r="AI3568" i="1"/>
  <c r="AJ3572" i="1"/>
  <c r="AI3572" i="1"/>
  <c r="AJ3576" i="1"/>
  <c r="AI3576" i="1"/>
  <c r="AJ3580" i="1"/>
  <c r="AI3580" i="1"/>
  <c r="AJ3584" i="1"/>
  <c r="AI3584" i="1"/>
  <c r="AJ3588" i="1"/>
  <c r="AI3588" i="1"/>
  <c r="AJ3592" i="1"/>
  <c r="AI3592" i="1"/>
  <c r="AJ3596" i="1"/>
  <c r="AI3596" i="1"/>
  <c r="AJ3600" i="1"/>
  <c r="AI3600" i="1"/>
  <c r="AJ3604" i="1"/>
  <c r="AI3604" i="1"/>
  <c r="AI3608" i="1"/>
  <c r="AJ3608" i="1"/>
  <c r="AI3612" i="1"/>
  <c r="AJ3612" i="1"/>
  <c r="AI3616" i="1"/>
  <c r="AJ3616" i="1"/>
  <c r="AI3620" i="1"/>
  <c r="AJ3620" i="1"/>
  <c r="AI3624" i="1"/>
  <c r="AJ3624" i="1"/>
  <c r="AI3628" i="1"/>
  <c r="AJ3628" i="1"/>
  <c r="AI3632" i="1"/>
  <c r="AJ3632" i="1"/>
  <c r="AI3636" i="1"/>
  <c r="AJ3636" i="1"/>
  <c r="AI3640" i="1"/>
  <c r="AJ3640" i="1"/>
  <c r="AI3644" i="1"/>
  <c r="AJ3644" i="1"/>
  <c r="AI3648" i="1"/>
  <c r="AJ3648" i="1"/>
  <c r="AI3652" i="1"/>
  <c r="AJ3652" i="1"/>
  <c r="AI3656" i="1"/>
  <c r="AJ3656" i="1"/>
  <c r="AJ3660" i="1"/>
  <c r="AI3660" i="1"/>
  <c r="AJ3664" i="1"/>
  <c r="AI3664" i="1"/>
  <c r="AJ3668" i="1"/>
  <c r="AI3668" i="1"/>
  <c r="AI3672" i="1"/>
  <c r="AJ3672" i="1"/>
  <c r="AJ3676" i="1"/>
  <c r="AI3676" i="1"/>
  <c r="AJ3680" i="1"/>
  <c r="AI3680" i="1"/>
  <c r="AJ3684" i="1"/>
  <c r="AI3684" i="1"/>
  <c r="AI3688" i="1"/>
  <c r="AJ3688" i="1"/>
  <c r="AJ3692" i="1"/>
  <c r="AI3692" i="1"/>
  <c r="AJ3696" i="1"/>
  <c r="AI3696" i="1"/>
  <c r="AJ3700" i="1"/>
  <c r="AI3700" i="1"/>
  <c r="AJ3704" i="1"/>
  <c r="AI3704" i="1"/>
  <c r="AJ3708" i="1"/>
  <c r="AI3708" i="1"/>
  <c r="AJ3712" i="1"/>
  <c r="AI3712" i="1"/>
  <c r="AJ3716" i="1"/>
  <c r="AI3716" i="1"/>
  <c r="AJ3720" i="1"/>
  <c r="AI3720" i="1"/>
  <c r="AJ3724" i="1"/>
  <c r="AI3724" i="1"/>
  <c r="AJ3728" i="1"/>
  <c r="AI3728" i="1"/>
  <c r="AJ3732" i="1"/>
  <c r="AI3732" i="1"/>
  <c r="AJ3736" i="1"/>
  <c r="AI3736" i="1"/>
  <c r="AJ3740" i="1"/>
  <c r="AI3740" i="1"/>
  <c r="AJ3744" i="1"/>
  <c r="AI3744" i="1"/>
  <c r="AJ3748" i="1"/>
  <c r="AI3748" i="1"/>
  <c r="AJ3752" i="1"/>
  <c r="AI3752" i="1"/>
  <c r="AJ3756" i="1"/>
  <c r="AI3756" i="1"/>
  <c r="AJ3760" i="1"/>
  <c r="AI3760" i="1"/>
  <c r="AJ3764" i="1"/>
  <c r="AI3764" i="1"/>
  <c r="AJ3768" i="1"/>
  <c r="AI3768" i="1"/>
  <c r="AJ3772" i="1"/>
  <c r="AI3772" i="1"/>
  <c r="AJ3776" i="1"/>
  <c r="AI3776" i="1"/>
  <c r="AJ3780" i="1"/>
  <c r="AI3780" i="1"/>
  <c r="AJ3784" i="1"/>
  <c r="AI3784" i="1"/>
  <c r="AJ3788" i="1"/>
  <c r="AI3788" i="1"/>
  <c r="AJ3792" i="1"/>
  <c r="AI3792" i="1"/>
  <c r="AJ3796" i="1"/>
  <c r="AI3796" i="1"/>
  <c r="AJ3800" i="1"/>
  <c r="AI3800" i="1"/>
  <c r="AJ3804" i="1"/>
  <c r="AI3804" i="1"/>
  <c r="AI6" i="1"/>
  <c r="AI14" i="1"/>
  <c r="AI22" i="1"/>
  <c r="AI30" i="1"/>
  <c r="AI38" i="1"/>
  <c r="AI46" i="1"/>
  <c r="AI54" i="1"/>
  <c r="AI62" i="1"/>
  <c r="AI70" i="1"/>
  <c r="AI78" i="1"/>
  <c r="AI86" i="1"/>
  <c r="AI94" i="1"/>
  <c r="AI102" i="1"/>
  <c r="AI110" i="1"/>
  <c r="AI118" i="1"/>
  <c r="AI126" i="1"/>
  <c r="AI134" i="1"/>
  <c r="I43" i="3"/>
  <c r="J47" i="3"/>
  <c r="L47" i="3" s="1"/>
  <c r="M47" i="3" s="1"/>
  <c r="I63" i="3"/>
  <c r="I64" i="3"/>
  <c r="I57" i="3"/>
  <c r="J59" i="3"/>
  <c r="L59" i="3" s="1"/>
  <c r="M59" i="3" s="1"/>
  <c r="J58" i="3"/>
  <c r="L58" i="3" s="1"/>
  <c r="M58" i="3" s="1"/>
  <c r="J61" i="3"/>
  <c r="L61" i="3" s="1"/>
  <c r="M61" i="3" s="1"/>
  <c r="J55" i="3"/>
  <c r="L55" i="3" s="1"/>
  <c r="I55" i="3"/>
  <c r="J42" i="3"/>
  <c r="L42" i="3" s="1"/>
  <c r="M42" i="3" s="1"/>
  <c r="J46" i="3"/>
  <c r="L46" i="3" s="1"/>
  <c r="M46" i="3" s="1"/>
  <c r="J40" i="3"/>
  <c r="L40" i="3" s="1"/>
  <c r="I41" i="3"/>
  <c r="I40" i="3"/>
  <c r="K25" i="3"/>
  <c r="K34" i="3"/>
  <c r="H34" i="3"/>
  <c r="D34" i="3"/>
  <c r="C34" i="3"/>
  <c r="K33" i="3"/>
  <c r="H33" i="3"/>
  <c r="D33" i="3"/>
  <c r="C33" i="3"/>
  <c r="K32" i="3"/>
  <c r="H32" i="3"/>
  <c r="D32" i="3"/>
  <c r="C32" i="3"/>
  <c r="K31" i="3"/>
  <c r="H31" i="3"/>
  <c r="D31" i="3"/>
  <c r="C31" i="3"/>
  <c r="K30" i="3"/>
  <c r="H30" i="3"/>
  <c r="D30" i="3"/>
  <c r="C30" i="3"/>
  <c r="K29" i="3"/>
  <c r="H29" i="3"/>
  <c r="D29" i="3"/>
  <c r="C29" i="3"/>
  <c r="K28" i="3"/>
  <c r="H28" i="3"/>
  <c r="D28" i="3"/>
  <c r="C28" i="3"/>
  <c r="K27" i="3"/>
  <c r="H27" i="3"/>
  <c r="D27" i="3"/>
  <c r="C27" i="3"/>
  <c r="K26" i="3"/>
  <c r="H26" i="3"/>
  <c r="D26" i="3"/>
  <c r="C26" i="3"/>
  <c r="H25" i="3"/>
  <c r="D25" i="3"/>
  <c r="C25" i="3"/>
  <c r="G40" i="3" l="1"/>
  <c r="J51" i="3"/>
  <c r="F40" i="3"/>
  <c r="C36" i="3"/>
  <c r="H36" i="3"/>
  <c r="D36" i="3"/>
  <c r="E25" i="3" s="1"/>
  <c r="K36" i="3"/>
  <c r="M75" i="3"/>
  <c r="M78" i="3"/>
  <c r="M71" i="3"/>
  <c r="L82" i="3"/>
  <c r="M77" i="3"/>
  <c r="M73" i="3"/>
  <c r="M76" i="3"/>
  <c r="M80" i="3"/>
  <c r="M72" i="3"/>
  <c r="M79" i="3"/>
  <c r="M74" i="3"/>
  <c r="E41" i="3"/>
  <c r="I51" i="3"/>
  <c r="E43" i="3"/>
  <c r="E77" i="3"/>
  <c r="D82" i="3"/>
  <c r="J82" i="3"/>
  <c r="I82" i="3"/>
  <c r="E74" i="3"/>
  <c r="E42" i="3"/>
  <c r="E80" i="3"/>
  <c r="E76" i="3"/>
  <c r="E72" i="3"/>
  <c r="E44" i="3"/>
  <c r="E79" i="3"/>
  <c r="E71" i="3"/>
  <c r="E49" i="3"/>
  <c r="E47" i="3"/>
  <c r="E46" i="3"/>
  <c r="E75" i="3"/>
  <c r="E78" i="3"/>
  <c r="M40" i="3"/>
  <c r="L51" i="3"/>
  <c r="M51" i="3" s="1"/>
  <c r="K71" i="3"/>
  <c r="K82" i="3" s="1"/>
  <c r="E40" i="3"/>
  <c r="E48" i="3"/>
  <c r="E45" i="3"/>
  <c r="E73" i="3"/>
  <c r="J66" i="3"/>
  <c r="E56" i="3"/>
  <c r="I66" i="3"/>
  <c r="E64" i="3"/>
  <c r="E63" i="3"/>
  <c r="E61" i="3"/>
  <c r="M55" i="3"/>
  <c r="L66" i="3"/>
  <c r="M66" i="3" s="1"/>
  <c r="E62" i="3"/>
  <c r="E59" i="3"/>
  <c r="E60" i="3"/>
  <c r="E57" i="3"/>
  <c r="E58" i="3"/>
  <c r="E55" i="3"/>
  <c r="G56" i="3"/>
  <c r="J33" i="3"/>
  <c r="L33" i="3" s="1"/>
  <c r="M33" i="3" s="1"/>
  <c r="J34" i="3"/>
  <c r="L34" i="3" s="1"/>
  <c r="M34" i="3" s="1"/>
  <c r="G55" i="3"/>
  <c r="G42" i="3"/>
  <c r="F44" i="3"/>
  <c r="F41" i="3"/>
  <c r="F62" i="3"/>
  <c r="F63" i="3"/>
  <c r="G43" i="3"/>
  <c r="F55" i="3"/>
  <c r="F42" i="3"/>
  <c r="F56" i="3"/>
  <c r="F48" i="3"/>
  <c r="G59" i="3"/>
  <c r="G58" i="3"/>
  <c r="G49" i="3"/>
  <c r="G45" i="3"/>
  <c r="G60" i="3"/>
  <c r="G47" i="3"/>
  <c r="G46" i="3"/>
  <c r="F43" i="3"/>
  <c r="G48" i="3"/>
  <c r="G64" i="3"/>
  <c r="F59" i="3"/>
  <c r="F58" i="3"/>
  <c r="F49" i="3"/>
  <c r="F45" i="3"/>
  <c r="F60" i="3"/>
  <c r="F47" i="3"/>
  <c r="F46" i="3"/>
  <c r="G57" i="3"/>
  <c r="G61" i="3"/>
  <c r="F64" i="3"/>
  <c r="G44" i="3"/>
  <c r="G41" i="3"/>
  <c r="G62" i="3"/>
  <c r="G63" i="3"/>
  <c r="F57" i="3"/>
  <c r="F61" i="3"/>
  <c r="J26" i="3"/>
  <c r="L26" i="3" s="1"/>
  <c r="M26" i="3" s="1"/>
  <c r="J27" i="3"/>
  <c r="L27" i="3" s="1"/>
  <c r="M27" i="3" s="1"/>
  <c r="J28" i="3"/>
  <c r="J29" i="3"/>
  <c r="L29" i="3" s="1"/>
  <c r="M29" i="3" s="1"/>
  <c r="J32" i="3"/>
  <c r="L32" i="3" s="1"/>
  <c r="M32" i="3" s="1"/>
  <c r="J25" i="3"/>
  <c r="L25" i="3" s="1"/>
  <c r="M25" i="3" s="1"/>
  <c r="I30" i="3"/>
  <c r="I31" i="3"/>
  <c r="I34" i="3"/>
  <c r="I26" i="3"/>
  <c r="I25" i="3"/>
  <c r="I27" i="3"/>
  <c r="I28" i="3"/>
  <c r="I29" i="3"/>
  <c r="I32" i="3"/>
  <c r="I33" i="3"/>
  <c r="J30" i="3"/>
  <c r="L30" i="3" s="1"/>
  <c r="M30" i="3" s="1"/>
  <c r="J31" i="3"/>
  <c r="L31" i="3" s="1"/>
  <c r="M31" i="3" s="1"/>
  <c r="L28" i="3"/>
  <c r="M28" i="3" s="1"/>
  <c r="Z3805" i="1"/>
  <c r="AA3805" i="1" s="1"/>
  <c r="Z3804" i="1"/>
  <c r="AA3804" i="1" s="1"/>
  <c r="Z3803" i="1"/>
  <c r="AA3803" i="1" s="1"/>
  <c r="Z3802" i="1"/>
  <c r="AA3802" i="1" s="1"/>
  <c r="Z3801" i="1"/>
  <c r="AA3801" i="1" s="1"/>
  <c r="Z3800" i="1"/>
  <c r="AA3800" i="1" s="1"/>
  <c r="Z3799" i="1"/>
  <c r="AA3799" i="1" s="1"/>
  <c r="Z3798" i="1"/>
  <c r="AA3798" i="1" s="1"/>
  <c r="Z3797" i="1"/>
  <c r="AA3797" i="1" s="1"/>
  <c r="Z3796" i="1"/>
  <c r="AA3796" i="1" s="1"/>
  <c r="Z3795" i="1"/>
  <c r="AA3795" i="1" s="1"/>
  <c r="Z3794" i="1"/>
  <c r="AA3794" i="1" s="1"/>
  <c r="Z3793" i="1"/>
  <c r="AA3793" i="1" s="1"/>
  <c r="Z3792" i="1"/>
  <c r="AA3792" i="1" s="1"/>
  <c r="Z3791" i="1"/>
  <c r="AA3791" i="1" s="1"/>
  <c r="Z3790" i="1"/>
  <c r="AA3790" i="1" s="1"/>
  <c r="Z3789" i="1"/>
  <c r="AA3789" i="1" s="1"/>
  <c r="Z3788" i="1"/>
  <c r="AA3788" i="1" s="1"/>
  <c r="Z3787" i="1"/>
  <c r="AA3787" i="1" s="1"/>
  <c r="Z3786" i="1"/>
  <c r="AA3786" i="1" s="1"/>
  <c r="Z3785" i="1"/>
  <c r="AA3785" i="1" s="1"/>
  <c r="Z3784" i="1"/>
  <c r="AA3784" i="1" s="1"/>
  <c r="Z3783" i="1"/>
  <c r="AA3783" i="1" s="1"/>
  <c r="Z3782" i="1"/>
  <c r="AA3782" i="1" s="1"/>
  <c r="Z3781" i="1"/>
  <c r="AA3781" i="1" s="1"/>
  <c r="Z3780" i="1"/>
  <c r="AA3780" i="1" s="1"/>
  <c r="Z3779" i="1"/>
  <c r="AA3779" i="1" s="1"/>
  <c r="Z3778" i="1"/>
  <c r="AA3778" i="1" s="1"/>
  <c r="Z3777" i="1"/>
  <c r="AA3777" i="1" s="1"/>
  <c r="Z3776" i="1"/>
  <c r="AA3776" i="1" s="1"/>
  <c r="Z3775" i="1"/>
  <c r="AA3775" i="1" s="1"/>
  <c r="Z3774" i="1"/>
  <c r="AA3774" i="1" s="1"/>
  <c r="Z3773" i="1"/>
  <c r="AA3773" i="1" s="1"/>
  <c r="Z3772" i="1"/>
  <c r="AA3772" i="1" s="1"/>
  <c r="Z3771" i="1"/>
  <c r="AA3771" i="1" s="1"/>
  <c r="Z3770" i="1"/>
  <c r="AA3770" i="1" s="1"/>
  <c r="Z3769" i="1"/>
  <c r="AA3769" i="1" s="1"/>
  <c r="Z3768" i="1"/>
  <c r="AA3768" i="1" s="1"/>
  <c r="Z3767" i="1"/>
  <c r="AA3767" i="1" s="1"/>
  <c r="Z3766" i="1"/>
  <c r="AA3766" i="1" s="1"/>
  <c r="Z3765" i="1"/>
  <c r="AA3765" i="1" s="1"/>
  <c r="Z3764" i="1"/>
  <c r="AA3764" i="1" s="1"/>
  <c r="Z3763" i="1"/>
  <c r="AA3763" i="1" s="1"/>
  <c r="Z3762" i="1"/>
  <c r="AA3762" i="1" s="1"/>
  <c r="Z3761" i="1"/>
  <c r="AA3761" i="1" s="1"/>
  <c r="Z3760" i="1"/>
  <c r="AA3760" i="1" s="1"/>
  <c r="Z3759" i="1"/>
  <c r="AA3759" i="1" s="1"/>
  <c r="Z3758" i="1"/>
  <c r="AA3758" i="1" s="1"/>
  <c r="Z3757" i="1"/>
  <c r="AA3757" i="1" s="1"/>
  <c r="Z3756" i="1"/>
  <c r="AA3756" i="1" s="1"/>
  <c r="Z3755" i="1"/>
  <c r="AA3755" i="1" s="1"/>
  <c r="Z3754" i="1"/>
  <c r="AA3754" i="1" s="1"/>
  <c r="Z3753" i="1"/>
  <c r="AA3753" i="1" s="1"/>
  <c r="Z3752" i="1"/>
  <c r="AA3752" i="1" s="1"/>
  <c r="Z3751" i="1"/>
  <c r="AA3751" i="1" s="1"/>
  <c r="Z3750" i="1"/>
  <c r="AA3750" i="1" s="1"/>
  <c r="Z3749" i="1"/>
  <c r="AA3749" i="1" s="1"/>
  <c r="Z3748" i="1"/>
  <c r="AA3748" i="1" s="1"/>
  <c r="Z3747" i="1"/>
  <c r="AA3747" i="1" s="1"/>
  <c r="Z3746" i="1"/>
  <c r="AA3746" i="1" s="1"/>
  <c r="Z3745" i="1"/>
  <c r="AA3745" i="1" s="1"/>
  <c r="Z3744" i="1"/>
  <c r="AA3744" i="1" s="1"/>
  <c r="Z3743" i="1"/>
  <c r="AA3743" i="1" s="1"/>
  <c r="Z3742" i="1"/>
  <c r="AA3742" i="1" s="1"/>
  <c r="Z3741" i="1"/>
  <c r="AA3741" i="1" s="1"/>
  <c r="Z3740" i="1"/>
  <c r="AA3740" i="1" s="1"/>
  <c r="Z3739" i="1"/>
  <c r="AA3739" i="1" s="1"/>
  <c r="Z3738" i="1"/>
  <c r="AA3738" i="1" s="1"/>
  <c r="Z3737" i="1"/>
  <c r="AA3737" i="1" s="1"/>
  <c r="Z3736" i="1"/>
  <c r="AA3736" i="1" s="1"/>
  <c r="Z3735" i="1"/>
  <c r="AA3735" i="1" s="1"/>
  <c r="Z3734" i="1"/>
  <c r="AA3734" i="1" s="1"/>
  <c r="Z3733" i="1"/>
  <c r="AA3733" i="1" s="1"/>
  <c r="Z3732" i="1"/>
  <c r="AA3732" i="1" s="1"/>
  <c r="Z3731" i="1"/>
  <c r="AA3731" i="1" s="1"/>
  <c r="Z3730" i="1"/>
  <c r="AA3730" i="1" s="1"/>
  <c r="Z3729" i="1"/>
  <c r="AA3729" i="1" s="1"/>
  <c r="Z3728" i="1"/>
  <c r="AA3728" i="1" s="1"/>
  <c r="Z3727" i="1"/>
  <c r="AA3727" i="1" s="1"/>
  <c r="Z3726" i="1"/>
  <c r="AA3726" i="1" s="1"/>
  <c r="Z3725" i="1"/>
  <c r="AA3725" i="1" s="1"/>
  <c r="Z3724" i="1"/>
  <c r="AA3724" i="1" s="1"/>
  <c r="Z3723" i="1"/>
  <c r="AA3723" i="1" s="1"/>
  <c r="Z3722" i="1"/>
  <c r="AA3722" i="1" s="1"/>
  <c r="Z3721" i="1"/>
  <c r="AA3721" i="1" s="1"/>
  <c r="Z3720" i="1"/>
  <c r="AA3720" i="1" s="1"/>
  <c r="Z3719" i="1"/>
  <c r="AA3719" i="1" s="1"/>
  <c r="Z3718" i="1"/>
  <c r="AA3718" i="1" s="1"/>
  <c r="Z3717" i="1"/>
  <c r="AA3717" i="1" s="1"/>
  <c r="Z3716" i="1"/>
  <c r="AA3716" i="1" s="1"/>
  <c r="Z3715" i="1"/>
  <c r="AA3715" i="1" s="1"/>
  <c r="Z3714" i="1"/>
  <c r="AA3714" i="1" s="1"/>
  <c r="Z3713" i="1"/>
  <c r="AA3713" i="1" s="1"/>
  <c r="Z3712" i="1"/>
  <c r="AA3712" i="1" s="1"/>
  <c r="Z3711" i="1"/>
  <c r="AA3711" i="1" s="1"/>
  <c r="Z3710" i="1"/>
  <c r="AA3710" i="1" s="1"/>
  <c r="Z3709" i="1"/>
  <c r="AA3709" i="1" s="1"/>
  <c r="Z3708" i="1"/>
  <c r="AA3708" i="1" s="1"/>
  <c r="Z3707" i="1"/>
  <c r="AA3707" i="1" s="1"/>
  <c r="Z3706" i="1"/>
  <c r="AA3706" i="1" s="1"/>
  <c r="Z3705" i="1"/>
  <c r="AA3705" i="1" s="1"/>
  <c r="Z3704" i="1"/>
  <c r="AA3704" i="1" s="1"/>
  <c r="Z3703" i="1"/>
  <c r="AA3703" i="1" s="1"/>
  <c r="Z3702" i="1"/>
  <c r="AA3702" i="1" s="1"/>
  <c r="Z3701" i="1"/>
  <c r="AA3701" i="1" s="1"/>
  <c r="Z3700" i="1"/>
  <c r="AA3700" i="1" s="1"/>
  <c r="Z3699" i="1"/>
  <c r="AA3699" i="1" s="1"/>
  <c r="Z3698" i="1"/>
  <c r="AA3698" i="1" s="1"/>
  <c r="Z3697" i="1"/>
  <c r="AA3697" i="1" s="1"/>
  <c r="Z3696" i="1"/>
  <c r="AA3696" i="1" s="1"/>
  <c r="Z3695" i="1"/>
  <c r="AA3695" i="1" s="1"/>
  <c r="Z3694" i="1"/>
  <c r="AA3694" i="1" s="1"/>
  <c r="Z3693" i="1"/>
  <c r="AA3693" i="1" s="1"/>
  <c r="Z3692" i="1"/>
  <c r="AA3692" i="1" s="1"/>
  <c r="Z3691" i="1"/>
  <c r="AA3691" i="1" s="1"/>
  <c r="Z3690" i="1"/>
  <c r="AA3690" i="1" s="1"/>
  <c r="Z3689" i="1"/>
  <c r="AA3689" i="1" s="1"/>
  <c r="Z3688" i="1"/>
  <c r="AA3688" i="1" s="1"/>
  <c r="Z3687" i="1"/>
  <c r="AA3687" i="1" s="1"/>
  <c r="Z3686" i="1"/>
  <c r="AA3686" i="1" s="1"/>
  <c r="Z3685" i="1"/>
  <c r="AA3685" i="1" s="1"/>
  <c r="Z3684" i="1"/>
  <c r="AA3684" i="1" s="1"/>
  <c r="Z3683" i="1"/>
  <c r="AA3683" i="1" s="1"/>
  <c r="Z3682" i="1"/>
  <c r="AA3682" i="1" s="1"/>
  <c r="Z3681" i="1"/>
  <c r="AA3681" i="1" s="1"/>
  <c r="Z3680" i="1"/>
  <c r="AA3680" i="1" s="1"/>
  <c r="Z3679" i="1"/>
  <c r="AA3679" i="1" s="1"/>
  <c r="Z3678" i="1"/>
  <c r="AA3678" i="1" s="1"/>
  <c r="Z3677" i="1"/>
  <c r="AA3677" i="1" s="1"/>
  <c r="Z3676" i="1"/>
  <c r="AA3676" i="1" s="1"/>
  <c r="Z3675" i="1"/>
  <c r="AA3675" i="1" s="1"/>
  <c r="Z3674" i="1"/>
  <c r="AA3674" i="1" s="1"/>
  <c r="Z3673" i="1"/>
  <c r="AA3673" i="1" s="1"/>
  <c r="Z3672" i="1"/>
  <c r="AA3672" i="1" s="1"/>
  <c r="Z3671" i="1"/>
  <c r="AA3671" i="1" s="1"/>
  <c r="Z3670" i="1"/>
  <c r="AA3670" i="1" s="1"/>
  <c r="Z3669" i="1"/>
  <c r="AA3669" i="1" s="1"/>
  <c r="Z3668" i="1"/>
  <c r="AA3668" i="1" s="1"/>
  <c r="Z3667" i="1"/>
  <c r="AA3667" i="1" s="1"/>
  <c r="Z3666" i="1"/>
  <c r="AA3666" i="1" s="1"/>
  <c r="Z3665" i="1"/>
  <c r="AA3665" i="1" s="1"/>
  <c r="Z3664" i="1"/>
  <c r="AA3664" i="1" s="1"/>
  <c r="Z3663" i="1"/>
  <c r="AA3663" i="1" s="1"/>
  <c r="Z3662" i="1"/>
  <c r="AA3662" i="1" s="1"/>
  <c r="Z3661" i="1"/>
  <c r="AA3661" i="1" s="1"/>
  <c r="Z3660" i="1"/>
  <c r="AA3660" i="1" s="1"/>
  <c r="Z3659" i="1"/>
  <c r="AA3659" i="1" s="1"/>
  <c r="Z3658" i="1"/>
  <c r="AA3658" i="1" s="1"/>
  <c r="Z3657" i="1"/>
  <c r="AA3657" i="1" s="1"/>
  <c r="Z3656" i="1"/>
  <c r="AA3656" i="1" s="1"/>
  <c r="Z3655" i="1"/>
  <c r="AA3655" i="1" s="1"/>
  <c r="Z3654" i="1"/>
  <c r="AA3654" i="1" s="1"/>
  <c r="Z3653" i="1"/>
  <c r="AA3653" i="1" s="1"/>
  <c r="Z3652" i="1"/>
  <c r="AA3652" i="1" s="1"/>
  <c r="Z3651" i="1"/>
  <c r="AA3651" i="1" s="1"/>
  <c r="Z3650" i="1"/>
  <c r="AA3650" i="1" s="1"/>
  <c r="Z3649" i="1"/>
  <c r="AA3649" i="1" s="1"/>
  <c r="Z3648" i="1"/>
  <c r="AA3648" i="1" s="1"/>
  <c r="Z3647" i="1"/>
  <c r="AA3647" i="1" s="1"/>
  <c r="Z3646" i="1"/>
  <c r="AA3646" i="1" s="1"/>
  <c r="Z3645" i="1"/>
  <c r="AA3645" i="1" s="1"/>
  <c r="Z3644" i="1"/>
  <c r="AA3644" i="1" s="1"/>
  <c r="Z3643" i="1"/>
  <c r="AA3643" i="1" s="1"/>
  <c r="Z3642" i="1"/>
  <c r="AA3642" i="1" s="1"/>
  <c r="Z3641" i="1"/>
  <c r="AA3641" i="1" s="1"/>
  <c r="Z3640" i="1"/>
  <c r="AA3640" i="1" s="1"/>
  <c r="Z3639" i="1"/>
  <c r="AA3639" i="1" s="1"/>
  <c r="Z3638" i="1"/>
  <c r="AA3638" i="1" s="1"/>
  <c r="Z3637" i="1"/>
  <c r="AA3637" i="1" s="1"/>
  <c r="Z3636" i="1"/>
  <c r="AA3636" i="1" s="1"/>
  <c r="Z3635" i="1"/>
  <c r="AA3635" i="1" s="1"/>
  <c r="Z3634" i="1"/>
  <c r="AA3634" i="1" s="1"/>
  <c r="Z3633" i="1"/>
  <c r="AA3633" i="1" s="1"/>
  <c r="Z3632" i="1"/>
  <c r="AA3632" i="1" s="1"/>
  <c r="Z3631" i="1"/>
  <c r="AA3631" i="1" s="1"/>
  <c r="Z3630" i="1"/>
  <c r="AA3630" i="1" s="1"/>
  <c r="Z3629" i="1"/>
  <c r="AA3629" i="1" s="1"/>
  <c r="Z3628" i="1"/>
  <c r="AA3628" i="1" s="1"/>
  <c r="Z3627" i="1"/>
  <c r="AA3627" i="1" s="1"/>
  <c r="Z3626" i="1"/>
  <c r="AA3626" i="1" s="1"/>
  <c r="Z3625" i="1"/>
  <c r="AA3625" i="1" s="1"/>
  <c r="Z3624" i="1"/>
  <c r="AA3624" i="1" s="1"/>
  <c r="Z3623" i="1"/>
  <c r="AA3623" i="1" s="1"/>
  <c r="Z3622" i="1"/>
  <c r="AA3622" i="1" s="1"/>
  <c r="Z3621" i="1"/>
  <c r="AA3621" i="1" s="1"/>
  <c r="Z3620" i="1"/>
  <c r="AA3620" i="1" s="1"/>
  <c r="Z3619" i="1"/>
  <c r="AA3619" i="1" s="1"/>
  <c r="Z3618" i="1"/>
  <c r="AA3618" i="1" s="1"/>
  <c r="Z3617" i="1"/>
  <c r="AA3617" i="1" s="1"/>
  <c r="Z3616" i="1"/>
  <c r="AA3616" i="1" s="1"/>
  <c r="Z3615" i="1"/>
  <c r="AA3615" i="1" s="1"/>
  <c r="Z3614" i="1"/>
  <c r="AA3614" i="1" s="1"/>
  <c r="Z3613" i="1"/>
  <c r="AA3613" i="1" s="1"/>
  <c r="Z3612" i="1"/>
  <c r="AA3612" i="1" s="1"/>
  <c r="Z3611" i="1"/>
  <c r="AA3611" i="1" s="1"/>
  <c r="Z3610" i="1"/>
  <c r="AA3610" i="1" s="1"/>
  <c r="Z3609" i="1"/>
  <c r="AA3609" i="1" s="1"/>
  <c r="Z3608" i="1"/>
  <c r="AA3608" i="1" s="1"/>
  <c r="Z3607" i="1"/>
  <c r="AA3607" i="1" s="1"/>
  <c r="Z3606" i="1"/>
  <c r="AA3606" i="1" s="1"/>
  <c r="Z3605" i="1"/>
  <c r="AA3605" i="1" s="1"/>
  <c r="Z3604" i="1"/>
  <c r="AA3604" i="1" s="1"/>
  <c r="Z3603" i="1"/>
  <c r="AA3603" i="1" s="1"/>
  <c r="Z3602" i="1"/>
  <c r="AA3602" i="1" s="1"/>
  <c r="Z3601" i="1"/>
  <c r="AA3601" i="1" s="1"/>
  <c r="Z3600" i="1"/>
  <c r="AA3600" i="1" s="1"/>
  <c r="Z3599" i="1"/>
  <c r="AA3599" i="1" s="1"/>
  <c r="Z3598" i="1"/>
  <c r="AA3598" i="1" s="1"/>
  <c r="Z3597" i="1"/>
  <c r="AA3597" i="1" s="1"/>
  <c r="Z3596" i="1"/>
  <c r="AA3596" i="1" s="1"/>
  <c r="Z3595" i="1"/>
  <c r="AA3595" i="1" s="1"/>
  <c r="Z3594" i="1"/>
  <c r="AA3594" i="1" s="1"/>
  <c r="Z3593" i="1"/>
  <c r="AA3593" i="1" s="1"/>
  <c r="Z3592" i="1"/>
  <c r="AA3592" i="1" s="1"/>
  <c r="Z3591" i="1"/>
  <c r="AA3591" i="1" s="1"/>
  <c r="Z3590" i="1"/>
  <c r="AA3590" i="1" s="1"/>
  <c r="Z3589" i="1"/>
  <c r="AA3589" i="1" s="1"/>
  <c r="Z3588" i="1"/>
  <c r="AA3588" i="1" s="1"/>
  <c r="Z3587" i="1"/>
  <c r="AA3587" i="1" s="1"/>
  <c r="Z3586" i="1"/>
  <c r="AA3586" i="1" s="1"/>
  <c r="Z3585" i="1"/>
  <c r="AA3585" i="1" s="1"/>
  <c r="Z3584" i="1"/>
  <c r="AA3584" i="1" s="1"/>
  <c r="Z3583" i="1"/>
  <c r="AA3583" i="1" s="1"/>
  <c r="Z3582" i="1"/>
  <c r="AA3582" i="1" s="1"/>
  <c r="Z3581" i="1"/>
  <c r="AA3581" i="1" s="1"/>
  <c r="Z3580" i="1"/>
  <c r="AA3580" i="1" s="1"/>
  <c r="Z3579" i="1"/>
  <c r="AA3579" i="1" s="1"/>
  <c r="Z3578" i="1"/>
  <c r="AA3578" i="1" s="1"/>
  <c r="Z3577" i="1"/>
  <c r="AA3577" i="1" s="1"/>
  <c r="Z3576" i="1"/>
  <c r="AA3576" i="1" s="1"/>
  <c r="Z3575" i="1"/>
  <c r="AA3575" i="1" s="1"/>
  <c r="Z3574" i="1"/>
  <c r="AA3574" i="1" s="1"/>
  <c r="Z3573" i="1"/>
  <c r="AA3573" i="1" s="1"/>
  <c r="Z3572" i="1"/>
  <c r="AA3572" i="1" s="1"/>
  <c r="Z3571" i="1"/>
  <c r="AA3571" i="1" s="1"/>
  <c r="Z3570" i="1"/>
  <c r="AA3570" i="1" s="1"/>
  <c r="Z3569" i="1"/>
  <c r="AA3569" i="1" s="1"/>
  <c r="Z3568" i="1"/>
  <c r="AA3568" i="1" s="1"/>
  <c r="Z3567" i="1"/>
  <c r="AA3567" i="1" s="1"/>
  <c r="Z3566" i="1"/>
  <c r="AA3566" i="1" s="1"/>
  <c r="Z3565" i="1"/>
  <c r="AA3565" i="1" s="1"/>
  <c r="Z3564" i="1"/>
  <c r="AA3564" i="1" s="1"/>
  <c r="Z3563" i="1"/>
  <c r="AA3563" i="1" s="1"/>
  <c r="Z3562" i="1"/>
  <c r="AA3562" i="1" s="1"/>
  <c r="Z3561" i="1"/>
  <c r="AA3561" i="1" s="1"/>
  <c r="Z3560" i="1"/>
  <c r="AA3560" i="1" s="1"/>
  <c r="Z3559" i="1"/>
  <c r="AA3559" i="1" s="1"/>
  <c r="Z3558" i="1"/>
  <c r="AA3558" i="1" s="1"/>
  <c r="Z3557" i="1"/>
  <c r="AA3557" i="1" s="1"/>
  <c r="Z3556" i="1"/>
  <c r="AA3556" i="1" s="1"/>
  <c r="Z3555" i="1"/>
  <c r="AA3555" i="1" s="1"/>
  <c r="Z3554" i="1"/>
  <c r="AA3554" i="1" s="1"/>
  <c r="Z3553" i="1"/>
  <c r="AA3553" i="1" s="1"/>
  <c r="Z3552" i="1"/>
  <c r="AA3552" i="1" s="1"/>
  <c r="Z3551" i="1"/>
  <c r="AA3551" i="1" s="1"/>
  <c r="Z3550" i="1"/>
  <c r="AA3550" i="1" s="1"/>
  <c r="Z3549" i="1"/>
  <c r="AA3549" i="1" s="1"/>
  <c r="Z3548" i="1"/>
  <c r="AA3548" i="1" s="1"/>
  <c r="Z3547" i="1"/>
  <c r="AA3547" i="1" s="1"/>
  <c r="Z3546" i="1"/>
  <c r="AA3546" i="1" s="1"/>
  <c r="Z3545" i="1"/>
  <c r="AA3545" i="1" s="1"/>
  <c r="Z3544" i="1"/>
  <c r="AA3544" i="1" s="1"/>
  <c r="Z3543" i="1"/>
  <c r="AA3543" i="1" s="1"/>
  <c r="Z3542" i="1"/>
  <c r="AA3542" i="1" s="1"/>
  <c r="Z3541" i="1"/>
  <c r="AA3541" i="1" s="1"/>
  <c r="Z3540" i="1"/>
  <c r="AA3540" i="1" s="1"/>
  <c r="Z3539" i="1"/>
  <c r="AA3539" i="1" s="1"/>
  <c r="Z3538" i="1"/>
  <c r="AA3538" i="1" s="1"/>
  <c r="Z3537" i="1"/>
  <c r="AA3537" i="1" s="1"/>
  <c r="Z3536" i="1"/>
  <c r="AA3536" i="1" s="1"/>
  <c r="Z3535" i="1"/>
  <c r="AA3535" i="1" s="1"/>
  <c r="Z3534" i="1"/>
  <c r="AA3534" i="1" s="1"/>
  <c r="Z3533" i="1"/>
  <c r="AA3533" i="1" s="1"/>
  <c r="Z3532" i="1"/>
  <c r="AA3532" i="1" s="1"/>
  <c r="Z3531" i="1"/>
  <c r="AA3531" i="1" s="1"/>
  <c r="Z3530" i="1"/>
  <c r="AA3530" i="1" s="1"/>
  <c r="Z3529" i="1"/>
  <c r="AA3529" i="1" s="1"/>
  <c r="Z3528" i="1"/>
  <c r="AA3528" i="1" s="1"/>
  <c r="Z3527" i="1"/>
  <c r="AA3527" i="1" s="1"/>
  <c r="Z3526" i="1"/>
  <c r="AA3526" i="1" s="1"/>
  <c r="Z3525" i="1"/>
  <c r="AA3525" i="1" s="1"/>
  <c r="Z3524" i="1"/>
  <c r="AA3524" i="1" s="1"/>
  <c r="Z3523" i="1"/>
  <c r="AA3523" i="1" s="1"/>
  <c r="Z3522" i="1"/>
  <c r="AA3522" i="1" s="1"/>
  <c r="Z3521" i="1"/>
  <c r="AA3521" i="1" s="1"/>
  <c r="Z3520" i="1"/>
  <c r="AA3520" i="1" s="1"/>
  <c r="Z3519" i="1"/>
  <c r="AA3519" i="1" s="1"/>
  <c r="Z3518" i="1"/>
  <c r="AA3518" i="1" s="1"/>
  <c r="Z3517" i="1"/>
  <c r="AA3517" i="1" s="1"/>
  <c r="Z3516" i="1"/>
  <c r="AA3516" i="1" s="1"/>
  <c r="Z3515" i="1"/>
  <c r="AA3515" i="1" s="1"/>
  <c r="Z3514" i="1"/>
  <c r="AA3514" i="1" s="1"/>
  <c r="Z3513" i="1"/>
  <c r="AA3513" i="1" s="1"/>
  <c r="Z3512" i="1"/>
  <c r="AA3512" i="1" s="1"/>
  <c r="Z3511" i="1"/>
  <c r="AA3511" i="1" s="1"/>
  <c r="Z3510" i="1"/>
  <c r="AA3510" i="1" s="1"/>
  <c r="Z3509" i="1"/>
  <c r="AA3509" i="1" s="1"/>
  <c r="Z3508" i="1"/>
  <c r="AA3508" i="1" s="1"/>
  <c r="Z3507" i="1"/>
  <c r="AA3507" i="1" s="1"/>
  <c r="Z3506" i="1"/>
  <c r="AA3506" i="1" s="1"/>
  <c r="Z3505" i="1"/>
  <c r="AA3505" i="1" s="1"/>
  <c r="Z3504" i="1"/>
  <c r="AA3504" i="1" s="1"/>
  <c r="Z3503" i="1"/>
  <c r="AA3503" i="1" s="1"/>
  <c r="Z3502" i="1"/>
  <c r="AA3502" i="1" s="1"/>
  <c r="Z3501" i="1"/>
  <c r="AA3501" i="1" s="1"/>
  <c r="Z3500" i="1"/>
  <c r="AA3500" i="1" s="1"/>
  <c r="Z3499" i="1"/>
  <c r="AA3499" i="1" s="1"/>
  <c r="Z3498" i="1"/>
  <c r="AA3498" i="1" s="1"/>
  <c r="Z3497" i="1"/>
  <c r="AA3497" i="1" s="1"/>
  <c r="Z3496" i="1"/>
  <c r="AA3496" i="1" s="1"/>
  <c r="Z3495" i="1"/>
  <c r="AA3495" i="1" s="1"/>
  <c r="Z3494" i="1"/>
  <c r="AA3494" i="1" s="1"/>
  <c r="Z3493" i="1"/>
  <c r="AA3493" i="1" s="1"/>
  <c r="Z3492" i="1"/>
  <c r="AA3492" i="1" s="1"/>
  <c r="Z3491" i="1"/>
  <c r="AA3491" i="1" s="1"/>
  <c r="Z3490" i="1"/>
  <c r="AA3490" i="1" s="1"/>
  <c r="Z3489" i="1"/>
  <c r="AA3489" i="1" s="1"/>
  <c r="Z3488" i="1"/>
  <c r="AA3488" i="1" s="1"/>
  <c r="Z3487" i="1"/>
  <c r="AA3487" i="1" s="1"/>
  <c r="Z3486" i="1"/>
  <c r="AA3486" i="1" s="1"/>
  <c r="Z3485" i="1"/>
  <c r="AA3485" i="1" s="1"/>
  <c r="Z3484" i="1"/>
  <c r="AA3484" i="1" s="1"/>
  <c r="Z3483" i="1"/>
  <c r="AA3483" i="1" s="1"/>
  <c r="Z3482" i="1"/>
  <c r="AA3482" i="1" s="1"/>
  <c r="Z3481" i="1"/>
  <c r="AA3481" i="1" s="1"/>
  <c r="Z3480" i="1"/>
  <c r="AA3480" i="1" s="1"/>
  <c r="Z3479" i="1"/>
  <c r="AA3479" i="1" s="1"/>
  <c r="Z3478" i="1"/>
  <c r="AA3478" i="1" s="1"/>
  <c r="Z3477" i="1"/>
  <c r="AA3477" i="1" s="1"/>
  <c r="Z3476" i="1"/>
  <c r="AA3476" i="1" s="1"/>
  <c r="Z3475" i="1"/>
  <c r="AA3475" i="1" s="1"/>
  <c r="Z3474" i="1"/>
  <c r="AA3474" i="1" s="1"/>
  <c r="Z3473" i="1"/>
  <c r="AA3473" i="1" s="1"/>
  <c r="Z3472" i="1"/>
  <c r="AA3472" i="1" s="1"/>
  <c r="Z3471" i="1"/>
  <c r="AA3471" i="1" s="1"/>
  <c r="Z3470" i="1"/>
  <c r="AA3470" i="1" s="1"/>
  <c r="Z3469" i="1"/>
  <c r="AA3469" i="1" s="1"/>
  <c r="Z3468" i="1"/>
  <c r="AA3468" i="1" s="1"/>
  <c r="Z3467" i="1"/>
  <c r="AA3467" i="1" s="1"/>
  <c r="Z3466" i="1"/>
  <c r="AA3466" i="1" s="1"/>
  <c r="Z3465" i="1"/>
  <c r="AA3465" i="1" s="1"/>
  <c r="Z3464" i="1"/>
  <c r="AA3464" i="1" s="1"/>
  <c r="Z3463" i="1"/>
  <c r="AA3463" i="1" s="1"/>
  <c r="Z3462" i="1"/>
  <c r="AA3462" i="1" s="1"/>
  <c r="Z3461" i="1"/>
  <c r="AA3461" i="1" s="1"/>
  <c r="Z3460" i="1"/>
  <c r="AA3460" i="1" s="1"/>
  <c r="Z3459" i="1"/>
  <c r="AA3459" i="1" s="1"/>
  <c r="Z3458" i="1"/>
  <c r="AA3458" i="1" s="1"/>
  <c r="Z3457" i="1"/>
  <c r="AA3457" i="1" s="1"/>
  <c r="Z3456" i="1"/>
  <c r="AA3456" i="1" s="1"/>
  <c r="Z3455" i="1"/>
  <c r="AA3455" i="1" s="1"/>
  <c r="Z3454" i="1"/>
  <c r="AA3454" i="1" s="1"/>
  <c r="Z3453" i="1"/>
  <c r="AA3453" i="1" s="1"/>
  <c r="Z3452" i="1"/>
  <c r="AA3452" i="1" s="1"/>
  <c r="Z3451" i="1"/>
  <c r="AA3451" i="1" s="1"/>
  <c r="Z3450" i="1"/>
  <c r="AA3450" i="1" s="1"/>
  <c r="Z3449" i="1"/>
  <c r="AA3449" i="1" s="1"/>
  <c r="Z3448" i="1"/>
  <c r="AA3448" i="1" s="1"/>
  <c r="Z3447" i="1"/>
  <c r="AA3447" i="1" s="1"/>
  <c r="Z3446" i="1"/>
  <c r="AA3446" i="1" s="1"/>
  <c r="Z3445" i="1"/>
  <c r="AA3445" i="1" s="1"/>
  <c r="Z3444" i="1"/>
  <c r="AA3444" i="1" s="1"/>
  <c r="Z3443" i="1"/>
  <c r="AA3443" i="1" s="1"/>
  <c r="Z3442" i="1"/>
  <c r="AA3442" i="1" s="1"/>
  <c r="Z3441" i="1"/>
  <c r="AA3441" i="1" s="1"/>
  <c r="Z3440" i="1"/>
  <c r="AA3440" i="1" s="1"/>
  <c r="Z3439" i="1"/>
  <c r="AA3439" i="1" s="1"/>
  <c r="Z3438" i="1"/>
  <c r="AA3438" i="1" s="1"/>
  <c r="Z3437" i="1"/>
  <c r="AA3437" i="1" s="1"/>
  <c r="Z3436" i="1"/>
  <c r="AA3436" i="1" s="1"/>
  <c r="Z3435" i="1"/>
  <c r="AA3435" i="1" s="1"/>
  <c r="Z3434" i="1"/>
  <c r="AA3434" i="1" s="1"/>
  <c r="Z3433" i="1"/>
  <c r="AA3433" i="1" s="1"/>
  <c r="Z3432" i="1"/>
  <c r="AA3432" i="1" s="1"/>
  <c r="Z3431" i="1"/>
  <c r="AA3431" i="1" s="1"/>
  <c r="Z3430" i="1"/>
  <c r="AA3430" i="1" s="1"/>
  <c r="Z3429" i="1"/>
  <c r="AA3429" i="1" s="1"/>
  <c r="Z3428" i="1"/>
  <c r="AA3428" i="1" s="1"/>
  <c r="Z3427" i="1"/>
  <c r="AA3427" i="1" s="1"/>
  <c r="Z3426" i="1"/>
  <c r="AA3426" i="1" s="1"/>
  <c r="Z3425" i="1"/>
  <c r="AA3425" i="1" s="1"/>
  <c r="Z3424" i="1"/>
  <c r="AA3424" i="1" s="1"/>
  <c r="Z3423" i="1"/>
  <c r="AA3423" i="1" s="1"/>
  <c r="Z3422" i="1"/>
  <c r="AA3422" i="1" s="1"/>
  <c r="Z3421" i="1"/>
  <c r="AA3421" i="1" s="1"/>
  <c r="Z3420" i="1"/>
  <c r="AA3420" i="1" s="1"/>
  <c r="Z3419" i="1"/>
  <c r="AA3419" i="1" s="1"/>
  <c r="Z3418" i="1"/>
  <c r="AA3418" i="1" s="1"/>
  <c r="Z3417" i="1"/>
  <c r="AA3417" i="1" s="1"/>
  <c r="Z3416" i="1"/>
  <c r="AA3416" i="1" s="1"/>
  <c r="Z3415" i="1"/>
  <c r="AA3415" i="1" s="1"/>
  <c r="Z3414" i="1"/>
  <c r="AA3414" i="1" s="1"/>
  <c r="Z3413" i="1"/>
  <c r="AA3413" i="1" s="1"/>
  <c r="Z3412" i="1"/>
  <c r="AA3412" i="1" s="1"/>
  <c r="Z3411" i="1"/>
  <c r="AA3411" i="1" s="1"/>
  <c r="Z3410" i="1"/>
  <c r="AA3410" i="1" s="1"/>
  <c r="Z3409" i="1"/>
  <c r="AA3409" i="1" s="1"/>
  <c r="Z3408" i="1"/>
  <c r="AA3408" i="1" s="1"/>
  <c r="Z3407" i="1"/>
  <c r="AA3407" i="1" s="1"/>
  <c r="Z3406" i="1"/>
  <c r="AA3406" i="1" s="1"/>
  <c r="Z3405" i="1"/>
  <c r="AA3405" i="1" s="1"/>
  <c r="Z3404" i="1"/>
  <c r="AA3404" i="1" s="1"/>
  <c r="Z3403" i="1"/>
  <c r="AA3403" i="1" s="1"/>
  <c r="Z3402" i="1"/>
  <c r="AA3402" i="1" s="1"/>
  <c r="Z3401" i="1"/>
  <c r="AA3401" i="1" s="1"/>
  <c r="Z3400" i="1"/>
  <c r="AA3400" i="1" s="1"/>
  <c r="Z3399" i="1"/>
  <c r="AA3399" i="1" s="1"/>
  <c r="Z3398" i="1"/>
  <c r="AA3398" i="1" s="1"/>
  <c r="Z3397" i="1"/>
  <c r="AA3397" i="1" s="1"/>
  <c r="Z3396" i="1"/>
  <c r="AA3396" i="1" s="1"/>
  <c r="Z3395" i="1"/>
  <c r="AA3395" i="1" s="1"/>
  <c r="Z3394" i="1"/>
  <c r="AA3394" i="1" s="1"/>
  <c r="Z3393" i="1"/>
  <c r="AA3393" i="1" s="1"/>
  <c r="Z3392" i="1"/>
  <c r="AA3392" i="1" s="1"/>
  <c r="Z3391" i="1"/>
  <c r="AA3391" i="1" s="1"/>
  <c r="Z3390" i="1"/>
  <c r="AA3390" i="1" s="1"/>
  <c r="Z3389" i="1"/>
  <c r="AA3389" i="1" s="1"/>
  <c r="Z3388" i="1"/>
  <c r="AA3388" i="1" s="1"/>
  <c r="Z3387" i="1"/>
  <c r="AA3387" i="1" s="1"/>
  <c r="Z3386" i="1"/>
  <c r="AA3386" i="1" s="1"/>
  <c r="Z3385" i="1"/>
  <c r="AA3385" i="1" s="1"/>
  <c r="Z3384" i="1"/>
  <c r="AA3384" i="1" s="1"/>
  <c r="Z3383" i="1"/>
  <c r="AA3383" i="1" s="1"/>
  <c r="Z3382" i="1"/>
  <c r="AA3382" i="1" s="1"/>
  <c r="Z3381" i="1"/>
  <c r="AA3381" i="1" s="1"/>
  <c r="Z3380" i="1"/>
  <c r="AA3380" i="1" s="1"/>
  <c r="Z3379" i="1"/>
  <c r="AA3379" i="1" s="1"/>
  <c r="Z3378" i="1"/>
  <c r="AA3378" i="1" s="1"/>
  <c r="Z3377" i="1"/>
  <c r="AA3377" i="1" s="1"/>
  <c r="Z3376" i="1"/>
  <c r="AA3376" i="1" s="1"/>
  <c r="Z3375" i="1"/>
  <c r="AA3375" i="1" s="1"/>
  <c r="Z3374" i="1"/>
  <c r="AA3374" i="1" s="1"/>
  <c r="Z3373" i="1"/>
  <c r="AA3373" i="1" s="1"/>
  <c r="Z3372" i="1"/>
  <c r="AA3372" i="1" s="1"/>
  <c r="Z3371" i="1"/>
  <c r="AA3371" i="1" s="1"/>
  <c r="Z3370" i="1"/>
  <c r="AA3370" i="1" s="1"/>
  <c r="Z3369" i="1"/>
  <c r="AA3369" i="1" s="1"/>
  <c r="Z3368" i="1"/>
  <c r="AA3368" i="1" s="1"/>
  <c r="Z3367" i="1"/>
  <c r="AA3367" i="1" s="1"/>
  <c r="Z3366" i="1"/>
  <c r="AA3366" i="1" s="1"/>
  <c r="Z3365" i="1"/>
  <c r="AA3365" i="1" s="1"/>
  <c r="Z3364" i="1"/>
  <c r="AA3364" i="1" s="1"/>
  <c r="Z3363" i="1"/>
  <c r="AA3363" i="1" s="1"/>
  <c r="Z3362" i="1"/>
  <c r="AA3362" i="1" s="1"/>
  <c r="Z3361" i="1"/>
  <c r="AA3361" i="1" s="1"/>
  <c r="Z3360" i="1"/>
  <c r="AA3360" i="1" s="1"/>
  <c r="Z3359" i="1"/>
  <c r="AA3359" i="1" s="1"/>
  <c r="Z3358" i="1"/>
  <c r="AA3358" i="1" s="1"/>
  <c r="Z3357" i="1"/>
  <c r="AA3357" i="1" s="1"/>
  <c r="Z3356" i="1"/>
  <c r="AA3356" i="1" s="1"/>
  <c r="Z3355" i="1"/>
  <c r="AA3355" i="1" s="1"/>
  <c r="Z3354" i="1"/>
  <c r="AA3354" i="1" s="1"/>
  <c r="Z3353" i="1"/>
  <c r="AA3353" i="1" s="1"/>
  <c r="Z3352" i="1"/>
  <c r="AA3352" i="1" s="1"/>
  <c r="Z3351" i="1"/>
  <c r="AA3351" i="1" s="1"/>
  <c r="Z3350" i="1"/>
  <c r="AA3350" i="1" s="1"/>
  <c r="Z3349" i="1"/>
  <c r="AA3349" i="1" s="1"/>
  <c r="Z3348" i="1"/>
  <c r="AA3348" i="1" s="1"/>
  <c r="Z3347" i="1"/>
  <c r="AA3347" i="1" s="1"/>
  <c r="Z3346" i="1"/>
  <c r="AA3346" i="1" s="1"/>
  <c r="Z3345" i="1"/>
  <c r="AA3345" i="1" s="1"/>
  <c r="Z3344" i="1"/>
  <c r="AA3344" i="1" s="1"/>
  <c r="Z3343" i="1"/>
  <c r="AA3343" i="1" s="1"/>
  <c r="Z3342" i="1"/>
  <c r="AA3342" i="1" s="1"/>
  <c r="Z3341" i="1"/>
  <c r="AA3341" i="1" s="1"/>
  <c r="Z3340" i="1"/>
  <c r="AA3340" i="1" s="1"/>
  <c r="Z3339" i="1"/>
  <c r="AA3339" i="1" s="1"/>
  <c r="Z3338" i="1"/>
  <c r="AA3338" i="1" s="1"/>
  <c r="Z3337" i="1"/>
  <c r="AA3337" i="1" s="1"/>
  <c r="Z3336" i="1"/>
  <c r="AA3336" i="1" s="1"/>
  <c r="Z3335" i="1"/>
  <c r="AA3335" i="1" s="1"/>
  <c r="Z3334" i="1"/>
  <c r="AA3334" i="1" s="1"/>
  <c r="Z3333" i="1"/>
  <c r="AA3333" i="1" s="1"/>
  <c r="Z3332" i="1"/>
  <c r="AA3332" i="1" s="1"/>
  <c r="Z3331" i="1"/>
  <c r="AA3331" i="1" s="1"/>
  <c r="Z3330" i="1"/>
  <c r="AA3330" i="1" s="1"/>
  <c r="Z3329" i="1"/>
  <c r="AA3329" i="1" s="1"/>
  <c r="Z3328" i="1"/>
  <c r="AA3328" i="1" s="1"/>
  <c r="Z3327" i="1"/>
  <c r="AA3327" i="1" s="1"/>
  <c r="Z3326" i="1"/>
  <c r="AA3326" i="1" s="1"/>
  <c r="Z3325" i="1"/>
  <c r="AA3325" i="1" s="1"/>
  <c r="Z3324" i="1"/>
  <c r="AA3324" i="1" s="1"/>
  <c r="Z3323" i="1"/>
  <c r="AA3323" i="1" s="1"/>
  <c r="Z3322" i="1"/>
  <c r="AA3322" i="1" s="1"/>
  <c r="Z3321" i="1"/>
  <c r="AA3321" i="1" s="1"/>
  <c r="Z3320" i="1"/>
  <c r="AA3320" i="1" s="1"/>
  <c r="Z3319" i="1"/>
  <c r="AA3319" i="1" s="1"/>
  <c r="Z3318" i="1"/>
  <c r="AA3318" i="1" s="1"/>
  <c r="Z3317" i="1"/>
  <c r="AA3317" i="1" s="1"/>
  <c r="Z3316" i="1"/>
  <c r="AA3316" i="1" s="1"/>
  <c r="Z3315" i="1"/>
  <c r="AA3315" i="1" s="1"/>
  <c r="Z3314" i="1"/>
  <c r="AA3314" i="1" s="1"/>
  <c r="Z3313" i="1"/>
  <c r="AA3313" i="1" s="1"/>
  <c r="Z3312" i="1"/>
  <c r="AA3312" i="1" s="1"/>
  <c r="Z3311" i="1"/>
  <c r="AA3311" i="1" s="1"/>
  <c r="Z3310" i="1"/>
  <c r="AA3310" i="1" s="1"/>
  <c r="Z3309" i="1"/>
  <c r="AA3309" i="1" s="1"/>
  <c r="Z3308" i="1"/>
  <c r="AA3308" i="1" s="1"/>
  <c r="Z3307" i="1"/>
  <c r="AA3307" i="1" s="1"/>
  <c r="Z3306" i="1"/>
  <c r="AA3306" i="1" s="1"/>
  <c r="Z3305" i="1"/>
  <c r="AA3305" i="1" s="1"/>
  <c r="Z3304" i="1"/>
  <c r="AA3304" i="1" s="1"/>
  <c r="Z3303" i="1"/>
  <c r="AA3303" i="1" s="1"/>
  <c r="Z3302" i="1"/>
  <c r="AA3302" i="1" s="1"/>
  <c r="Z3301" i="1"/>
  <c r="AA3301" i="1" s="1"/>
  <c r="Z3300" i="1"/>
  <c r="AA3300" i="1" s="1"/>
  <c r="Z3299" i="1"/>
  <c r="AA3299" i="1" s="1"/>
  <c r="Z3298" i="1"/>
  <c r="AA3298" i="1" s="1"/>
  <c r="Z3297" i="1"/>
  <c r="AA3297" i="1" s="1"/>
  <c r="Z3296" i="1"/>
  <c r="AA3296" i="1" s="1"/>
  <c r="Z3295" i="1"/>
  <c r="AA3295" i="1" s="1"/>
  <c r="Z3294" i="1"/>
  <c r="AA3294" i="1" s="1"/>
  <c r="Z3293" i="1"/>
  <c r="AA3293" i="1" s="1"/>
  <c r="Z3292" i="1"/>
  <c r="AA3292" i="1" s="1"/>
  <c r="Z3291" i="1"/>
  <c r="AA3291" i="1" s="1"/>
  <c r="Z3290" i="1"/>
  <c r="AA3290" i="1" s="1"/>
  <c r="Z3289" i="1"/>
  <c r="AA3289" i="1" s="1"/>
  <c r="Z3288" i="1"/>
  <c r="AA3288" i="1" s="1"/>
  <c r="Z3287" i="1"/>
  <c r="AA3287" i="1" s="1"/>
  <c r="Z3286" i="1"/>
  <c r="AA3286" i="1" s="1"/>
  <c r="Z3285" i="1"/>
  <c r="AA3285" i="1" s="1"/>
  <c r="Z3284" i="1"/>
  <c r="AA3284" i="1" s="1"/>
  <c r="Z3283" i="1"/>
  <c r="AA3283" i="1" s="1"/>
  <c r="Z3282" i="1"/>
  <c r="AA3282" i="1" s="1"/>
  <c r="Z3281" i="1"/>
  <c r="AA3281" i="1" s="1"/>
  <c r="Z3280" i="1"/>
  <c r="AA3280" i="1" s="1"/>
  <c r="Z3279" i="1"/>
  <c r="AA3279" i="1" s="1"/>
  <c r="Z3278" i="1"/>
  <c r="AA3278" i="1" s="1"/>
  <c r="Z3277" i="1"/>
  <c r="AA3277" i="1" s="1"/>
  <c r="Z3276" i="1"/>
  <c r="AA3276" i="1" s="1"/>
  <c r="Z3275" i="1"/>
  <c r="AA3275" i="1" s="1"/>
  <c r="Z3274" i="1"/>
  <c r="AA3274" i="1" s="1"/>
  <c r="Z3273" i="1"/>
  <c r="AA3273" i="1" s="1"/>
  <c r="Z3272" i="1"/>
  <c r="AA3272" i="1" s="1"/>
  <c r="Z3271" i="1"/>
  <c r="AA3271" i="1" s="1"/>
  <c r="Z3270" i="1"/>
  <c r="AA3270" i="1" s="1"/>
  <c r="Z3269" i="1"/>
  <c r="AA3269" i="1" s="1"/>
  <c r="Z3268" i="1"/>
  <c r="AA3268" i="1" s="1"/>
  <c r="Z3267" i="1"/>
  <c r="AA3267" i="1" s="1"/>
  <c r="Z3266" i="1"/>
  <c r="AA3266" i="1" s="1"/>
  <c r="Z3265" i="1"/>
  <c r="AA3265" i="1" s="1"/>
  <c r="Z3264" i="1"/>
  <c r="AA3264" i="1" s="1"/>
  <c r="Z3263" i="1"/>
  <c r="AA3263" i="1" s="1"/>
  <c r="Z3262" i="1"/>
  <c r="AA3262" i="1" s="1"/>
  <c r="Z3261" i="1"/>
  <c r="AA3261" i="1" s="1"/>
  <c r="Z3260" i="1"/>
  <c r="AA3260" i="1" s="1"/>
  <c r="Z3259" i="1"/>
  <c r="AA3259" i="1" s="1"/>
  <c r="Z3258" i="1"/>
  <c r="AA3258" i="1" s="1"/>
  <c r="Z3257" i="1"/>
  <c r="AA3257" i="1" s="1"/>
  <c r="Z3256" i="1"/>
  <c r="AA3256" i="1" s="1"/>
  <c r="Z3255" i="1"/>
  <c r="AA3255" i="1" s="1"/>
  <c r="Z3254" i="1"/>
  <c r="AA3254" i="1" s="1"/>
  <c r="Z3253" i="1"/>
  <c r="AA3253" i="1" s="1"/>
  <c r="Z3252" i="1"/>
  <c r="AA3252" i="1" s="1"/>
  <c r="Z3251" i="1"/>
  <c r="AA3251" i="1" s="1"/>
  <c r="Z3250" i="1"/>
  <c r="AA3250" i="1" s="1"/>
  <c r="Z3249" i="1"/>
  <c r="AA3249" i="1" s="1"/>
  <c r="Z3248" i="1"/>
  <c r="AA3248" i="1" s="1"/>
  <c r="Z3247" i="1"/>
  <c r="AA3247" i="1" s="1"/>
  <c r="Z3246" i="1"/>
  <c r="AA3246" i="1" s="1"/>
  <c r="Z3245" i="1"/>
  <c r="AA3245" i="1" s="1"/>
  <c r="Z3244" i="1"/>
  <c r="AA3244" i="1" s="1"/>
  <c r="Z3243" i="1"/>
  <c r="AA3243" i="1" s="1"/>
  <c r="Z3242" i="1"/>
  <c r="AA3242" i="1" s="1"/>
  <c r="Z3241" i="1"/>
  <c r="AA3241" i="1" s="1"/>
  <c r="Z3240" i="1"/>
  <c r="AA3240" i="1" s="1"/>
  <c r="Z3239" i="1"/>
  <c r="AA3239" i="1" s="1"/>
  <c r="Z3238" i="1"/>
  <c r="AA3238" i="1" s="1"/>
  <c r="Z3237" i="1"/>
  <c r="AA3237" i="1" s="1"/>
  <c r="Z3236" i="1"/>
  <c r="AA3236" i="1" s="1"/>
  <c r="Z3235" i="1"/>
  <c r="AA3235" i="1" s="1"/>
  <c r="Z3234" i="1"/>
  <c r="AA3234" i="1" s="1"/>
  <c r="Z3233" i="1"/>
  <c r="AA3233" i="1" s="1"/>
  <c r="Z3232" i="1"/>
  <c r="AA3232" i="1" s="1"/>
  <c r="Z3231" i="1"/>
  <c r="AA3231" i="1" s="1"/>
  <c r="Z3230" i="1"/>
  <c r="AA3230" i="1" s="1"/>
  <c r="Z3229" i="1"/>
  <c r="AA3229" i="1" s="1"/>
  <c r="Z3228" i="1"/>
  <c r="AA3228" i="1" s="1"/>
  <c r="Z3227" i="1"/>
  <c r="AA3227" i="1" s="1"/>
  <c r="Z3226" i="1"/>
  <c r="AA3226" i="1" s="1"/>
  <c r="Z3225" i="1"/>
  <c r="AA3225" i="1" s="1"/>
  <c r="Z3224" i="1"/>
  <c r="AA3224" i="1" s="1"/>
  <c r="Z3223" i="1"/>
  <c r="AA3223" i="1" s="1"/>
  <c r="Z3222" i="1"/>
  <c r="AA3222" i="1" s="1"/>
  <c r="Z3221" i="1"/>
  <c r="AA3221" i="1" s="1"/>
  <c r="Z3220" i="1"/>
  <c r="AA3220" i="1" s="1"/>
  <c r="Z3219" i="1"/>
  <c r="AA3219" i="1" s="1"/>
  <c r="Z3218" i="1"/>
  <c r="AA3218" i="1" s="1"/>
  <c r="Z3217" i="1"/>
  <c r="AA3217" i="1" s="1"/>
  <c r="Z3216" i="1"/>
  <c r="AA3216" i="1" s="1"/>
  <c r="Z3215" i="1"/>
  <c r="AA3215" i="1" s="1"/>
  <c r="Z3214" i="1"/>
  <c r="AA3214" i="1" s="1"/>
  <c r="Z3213" i="1"/>
  <c r="AA3213" i="1" s="1"/>
  <c r="Z3212" i="1"/>
  <c r="AA3212" i="1" s="1"/>
  <c r="Z3211" i="1"/>
  <c r="AA3211" i="1" s="1"/>
  <c r="Z3210" i="1"/>
  <c r="AA3210" i="1" s="1"/>
  <c r="Z3209" i="1"/>
  <c r="AA3209" i="1" s="1"/>
  <c r="Z3208" i="1"/>
  <c r="AA3208" i="1" s="1"/>
  <c r="Z3207" i="1"/>
  <c r="AA3207" i="1" s="1"/>
  <c r="Z3206" i="1"/>
  <c r="AA3206" i="1" s="1"/>
  <c r="Z3205" i="1"/>
  <c r="AA3205" i="1" s="1"/>
  <c r="Z3204" i="1"/>
  <c r="AA3204" i="1" s="1"/>
  <c r="Z3203" i="1"/>
  <c r="AA3203" i="1" s="1"/>
  <c r="Z3202" i="1"/>
  <c r="AA3202" i="1" s="1"/>
  <c r="Z3201" i="1"/>
  <c r="AA3201" i="1" s="1"/>
  <c r="Z3200" i="1"/>
  <c r="AA3200" i="1" s="1"/>
  <c r="Z3199" i="1"/>
  <c r="AA3199" i="1" s="1"/>
  <c r="Z3198" i="1"/>
  <c r="AA3198" i="1" s="1"/>
  <c r="Z3197" i="1"/>
  <c r="AA3197" i="1" s="1"/>
  <c r="Z3196" i="1"/>
  <c r="AA3196" i="1" s="1"/>
  <c r="Z3195" i="1"/>
  <c r="AA3195" i="1" s="1"/>
  <c r="Z3194" i="1"/>
  <c r="AA3194" i="1" s="1"/>
  <c r="Z3193" i="1"/>
  <c r="AA3193" i="1" s="1"/>
  <c r="Z3192" i="1"/>
  <c r="AA3192" i="1" s="1"/>
  <c r="Z3191" i="1"/>
  <c r="AA3191" i="1" s="1"/>
  <c r="Z3190" i="1"/>
  <c r="AA3190" i="1" s="1"/>
  <c r="Z3189" i="1"/>
  <c r="AA3189" i="1" s="1"/>
  <c r="Z3188" i="1"/>
  <c r="AA3188" i="1" s="1"/>
  <c r="Z3187" i="1"/>
  <c r="AA3187" i="1" s="1"/>
  <c r="Z3186" i="1"/>
  <c r="AA3186" i="1" s="1"/>
  <c r="Z3185" i="1"/>
  <c r="AA3185" i="1" s="1"/>
  <c r="Z3184" i="1"/>
  <c r="AA3184" i="1" s="1"/>
  <c r="Z3183" i="1"/>
  <c r="AA3183" i="1" s="1"/>
  <c r="Z3182" i="1"/>
  <c r="AA3182" i="1" s="1"/>
  <c r="Z3181" i="1"/>
  <c r="AA3181" i="1" s="1"/>
  <c r="Z3180" i="1"/>
  <c r="AA3180" i="1" s="1"/>
  <c r="Z3179" i="1"/>
  <c r="AA3179" i="1" s="1"/>
  <c r="Z3178" i="1"/>
  <c r="AA3178" i="1" s="1"/>
  <c r="Z3177" i="1"/>
  <c r="AA3177" i="1" s="1"/>
  <c r="Z3176" i="1"/>
  <c r="AA3176" i="1" s="1"/>
  <c r="Z3175" i="1"/>
  <c r="AA3175" i="1" s="1"/>
  <c r="Z3174" i="1"/>
  <c r="AA3174" i="1" s="1"/>
  <c r="Z3173" i="1"/>
  <c r="AA3173" i="1" s="1"/>
  <c r="Z3172" i="1"/>
  <c r="AA3172" i="1" s="1"/>
  <c r="Z3171" i="1"/>
  <c r="AA3171" i="1" s="1"/>
  <c r="Z3170" i="1"/>
  <c r="AA3170" i="1" s="1"/>
  <c r="Z3169" i="1"/>
  <c r="AA3169" i="1" s="1"/>
  <c r="Z3168" i="1"/>
  <c r="AA3168" i="1" s="1"/>
  <c r="Z3167" i="1"/>
  <c r="AA3167" i="1" s="1"/>
  <c r="Z3166" i="1"/>
  <c r="AA3166" i="1" s="1"/>
  <c r="Z3165" i="1"/>
  <c r="AA3165" i="1" s="1"/>
  <c r="Z3164" i="1"/>
  <c r="AA3164" i="1" s="1"/>
  <c r="Z3163" i="1"/>
  <c r="AA3163" i="1" s="1"/>
  <c r="Z3162" i="1"/>
  <c r="AA3162" i="1" s="1"/>
  <c r="Z3161" i="1"/>
  <c r="AA3161" i="1" s="1"/>
  <c r="Z3160" i="1"/>
  <c r="AA3160" i="1" s="1"/>
  <c r="Z3159" i="1"/>
  <c r="AA3159" i="1" s="1"/>
  <c r="Z3158" i="1"/>
  <c r="AA3158" i="1" s="1"/>
  <c r="Z3157" i="1"/>
  <c r="AA3157" i="1" s="1"/>
  <c r="Z3156" i="1"/>
  <c r="AA3156" i="1" s="1"/>
  <c r="Z3155" i="1"/>
  <c r="AA3155" i="1" s="1"/>
  <c r="Z3154" i="1"/>
  <c r="AA3154" i="1" s="1"/>
  <c r="Z3153" i="1"/>
  <c r="AA3153" i="1" s="1"/>
  <c r="Z3152" i="1"/>
  <c r="AA3152" i="1" s="1"/>
  <c r="Z3151" i="1"/>
  <c r="AA3151" i="1" s="1"/>
  <c r="Z3150" i="1"/>
  <c r="AA3150" i="1" s="1"/>
  <c r="Z3149" i="1"/>
  <c r="AA3149" i="1" s="1"/>
  <c r="Z3148" i="1"/>
  <c r="AA3148" i="1" s="1"/>
  <c r="Z3147" i="1"/>
  <c r="AA3147" i="1" s="1"/>
  <c r="Z3146" i="1"/>
  <c r="AA3146" i="1" s="1"/>
  <c r="Z3145" i="1"/>
  <c r="AA3145" i="1" s="1"/>
  <c r="Z3144" i="1"/>
  <c r="AA3144" i="1" s="1"/>
  <c r="Z3143" i="1"/>
  <c r="AA3143" i="1" s="1"/>
  <c r="Z3142" i="1"/>
  <c r="AA3142" i="1" s="1"/>
  <c r="Z3141" i="1"/>
  <c r="AA3141" i="1" s="1"/>
  <c r="Z3140" i="1"/>
  <c r="AA3140" i="1" s="1"/>
  <c r="Z3139" i="1"/>
  <c r="AA3139" i="1" s="1"/>
  <c r="Z3138" i="1"/>
  <c r="AA3138" i="1" s="1"/>
  <c r="Z3137" i="1"/>
  <c r="AA3137" i="1" s="1"/>
  <c r="Z3136" i="1"/>
  <c r="AA3136" i="1" s="1"/>
  <c r="Z3135" i="1"/>
  <c r="AA3135" i="1" s="1"/>
  <c r="Z3134" i="1"/>
  <c r="AA3134" i="1" s="1"/>
  <c r="Z3133" i="1"/>
  <c r="AA3133" i="1" s="1"/>
  <c r="Z3132" i="1"/>
  <c r="AA3132" i="1" s="1"/>
  <c r="Z3131" i="1"/>
  <c r="AA3131" i="1" s="1"/>
  <c r="Z3130" i="1"/>
  <c r="AA3130" i="1" s="1"/>
  <c r="Z3129" i="1"/>
  <c r="AA3129" i="1" s="1"/>
  <c r="Z3128" i="1"/>
  <c r="AA3128" i="1" s="1"/>
  <c r="Z3127" i="1"/>
  <c r="AA3127" i="1" s="1"/>
  <c r="Z3126" i="1"/>
  <c r="AA3126" i="1" s="1"/>
  <c r="Z3125" i="1"/>
  <c r="AA3125" i="1" s="1"/>
  <c r="Z3124" i="1"/>
  <c r="AA3124" i="1" s="1"/>
  <c r="Z3123" i="1"/>
  <c r="AA3123" i="1" s="1"/>
  <c r="Z3122" i="1"/>
  <c r="AA3122" i="1" s="1"/>
  <c r="Z3121" i="1"/>
  <c r="AA3121" i="1" s="1"/>
  <c r="Z3120" i="1"/>
  <c r="AA3120" i="1" s="1"/>
  <c r="Z3119" i="1"/>
  <c r="AA3119" i="1" s="1"/>
  <c r="Z3118" i="1"/>
  <c r="AA3118" i="1" s="1"/>
  <c r="Z3117" i="1"/>
  <c r="AA3117" i="1" s="1"/>
  <c r="Z3116" i="1"/>
  <c r="AA3116" i="1" s="1"/>
  <c r="Z3115" i="1"/>
  <c r="AA3115" i="1" s="1"/>
  <c r="Z3114" i="1"/>
  <c r="AA3114" i="1" s="1"/>
  <c r="Z3113" i="1"/>
  <c r="AA3113" i="1" s="1"/>
  <c r="Z3112" i="1"/>
  <c r="AA3112" i="1" s="1"/>
  <c r="Z3111" i="1"/>
  <c r="AA3111" i="1" s="1"/>
  <c r="Z3110" i="1"/>
  <c r="AA3110" i="1" s="1"/>
  <c r="Z3109" i="1"/>
  <c r="AA3109" i="1" s="1"/>
  <c r="Z3108" i="1"/>
  <c r="AA3108" i="1" s="1"/>
  <c r="Z3107" i="1"/>
  <c r="AA3107" i="1" s="1"/>
  <c r="Z3106" i="1"/>
  <c r="AA3106" i="1" s="1"/>
  <c r="Z3105" i="1"/>
  <c r="AA3105" i="1" s="1"/>
  <c r="Z3104" i="1"/>
  <c r="AA3104" i="1" s="1"/>
  <c r="Z3103" i="1"/>
  <c r="AA3103" i="1" s="1"/>
  <c r="Z3102" i="1"/>
  <c r="AA3102" i="1" s="1"/>
  <c r="Z3101" i="1"/>
  <c r="AA3101" i="1" s="1"/>
  <c r="Z3100" i="1"/>
  <c r="AA3100" i="1" s="1"/>
  <c r="Z3099" i="1"/>
  <c r="AA3099" i="1" s="1"/>
  <c r="Z3098" i="1"/>
  <c r="AA3098" i="1" s="1"/>
  <c r="Z3097" i="1"/>
  <c r="AA3097" i="1" s="1"/>
  <c r="Z3096" i="1"/>
  <c r="AA3096" i="1" s="1"/>
  <c r="Z3095" i="1"/>
  <c r="AA3095" i="1" s="1"/>
  <c r="Z3094" i="1"/>
  <c r="AA3094" i="1" s="1"/>
  <c r="Z3093" i="1"/>
  <c r="AA3093" i="1" s="1"/>
  <c r="Z3092" i="1"/>
  <c r="AA3092" i="1" s="1"/>
  <c r="Z3091" i="1"/>
  <c r="AA3091" i="1" s="1"/>
  <c r="Z3090" i="1"/>
  <c r="AA3090" i="1" s="1"/>
  <c r="Z3089" i="1"/>
  <c r="AA3089" i="1" s="1"/>
  <c r="Z3088" i="1"/>
  <c r="AA3088" i="1" s="1"/>
  <c r="Z3087" i="1"/>
  <c r="AA3087" i="1" s="1"/>
  <c r="Z3086" i="1"/>
  <c r="AA3086" i="1" s="1"/>
  <c r="Z3085" i="1"/>
  <c r="AA3085" i="1" s="1"/>
  <c r="Z3084" i="1"/>
  <c r="AA3084" i="1" s="1"/>
  <c r="Z3083" i="1"/>
  <c r="AA3083" i="1" s="1"/>
  <c r="Z3082" i="1"/>
  <c r="AA3082" i="1" s="1"/>
  <c r="Z3081" i="1"/>
  <c r="AA3081" i="1" s="1"/>
  <c r="Z3080" i="1"/>
  <c r="AA3080" i="1" s="1"/>
  <c r="Z3079" i="1"/>
  <c r="AA3079" i="1" s="1"/>
  <c r="Z3078" i="1"/>
  <c r="AA3078" i="1" s="1"/>
  <c r="Z3077" i="1"/>
  <c r="AA3077" i="1" s="1"/>
  <c r="Z3076" i="1"/>
  <c r="AA3076" i="1" s="1"/>
  <c r="Z3075" i="1"/>
  <c r="AA3075" i="1" s="1"/>
  <c r="Z3074" i="1"/>
  <c r="AA3074" i="1" s="1"/>
  <c r="Z3073" i="1"/>
  <c r="AA3073" i="1" s="1"/>
  <c r="Z3072" i="1"/>
  <c r="AA3072" i="1" s="1"/>
  <c r="Z3071" i="1"/>
  <c r="AA3071" i="1" s="1"/>
  <c r="Z3070" i="1"/>
  <c r="AA3070" i="1" s="1"/>
  <c r="Z3069" i="1"/>
  <c r="AA3069" i="1" s="1"/>
  <c r="Z3068" i="1"/>
  <c r="AA3068" i="1" s="1"/>
  <c r="Z3067" i="1"/>
  <c r="AA3067" i="1" s="1"/>
  <c r="Z3066" i="1"/>
  <c r="AA3066" i="1" s="1"/>
  <c r="Z3065" i="1"/>
  <c r="AA3065" i="1" s="1"/>
  <c r="Z3064" i="1"/>
  <c r="AA3064" i="1" s="1"/>
  <c r="Z3063" i="1"/>
  <c r="AA3063" i="1" s="1"/>
  <c r="Z3062" i="1"/>
  <c r="AA3062" i="1" s="1"/>
  <c r="Z3061" i="1"/>
  <c r="AA3061" i="1" s="1"/>
  <c r="Z3060" i="1"/>
  <c r="AA3060" i="1" s="1"/>
  <c r="Z3059" i="1"/>
  <c r="AA3059" i="1" s="1"/>
  <c r="Z3058" i="1"/>
  <c r="AA3058" i="1" s="1"/>
  <c r="Z3057" i="1"/>
  <c r="AA3057" i="1" s="1"/>
  <c r="Z3056" i="1"/>
  <c r="AA3056" i="1" s="1"/>
  <c r="Z3055" i="1"/>
  <c r="AA3055" i="1" s="1"/>
  <c r="Z3054" i="1"/>
  <c r="AA3054" i="1" s="1"/>
  <c r="Z3053" i="1"/>
  <c r="AA3053" i="1" s="1"/>
  <c r="Z3052" i="1"/>
  <c r="AA3052" i="1" s="1"/>
  <c r="Z3051" i="1"/>
  <c r="AA3051" i="1" s="1"/>
  <c r="Z3050" i="1"/>
  <c r="AA3050" i="1" s="1"/>
  <c r="Z3049" i="1"/>
  <c r="AA3049" i="1" s="1"/>
  <c r="Z3048" i="1"/>
  <c r="AA3048" i="1" s="1"/>
  <c r="Z3047" i="1"/>
  <c r="AA3047" i="1" s="1"/>
  <c r="Z3046" i="1"/>
  <c r="AA3046" i="1" s="1"/>
  <c r="Z3045" i="1"/>
  <c r="AA3045" i="1" s="1"/>
  <c r="Z3044" i="1"/>
  <c r="AA3044" i="1" s="1"/>
  <c r="Z3043" i="1"/>
  <c r="AA3043" i="1" s="1"/>
  <c r="Z3042" i="1"/>
  <c r="AA3042" i="1" s="1"/>
  <c r="Z3041" i="1"/>
  <c r="AA3041" i="1" s="1"/>
  <c r="Z3040" i="1"/>
  <c r="AA3040" i="1" s="1"/>
  <c r="Z3039" i="1"/>
  <c r="AA3039" i="1" s="1"/>
  <c r="Z3038" i="1"/>
  <c r="AA3038" i="1" s="1"/>
  <c r="Z3037" i="1"/>
  <c r="AA3037" i="1" s="1"/>
  <c r="Z3036" i="1"/>
  <c r="AA3036" i="1" s="1"/>
  <c r="Z3035" i="1"/>
  <c r="AA3035" i="1" s="1"/>
  <c r="Z3034" i="1"/>
  <c r="AA3034" i="1" s="1"/>
  <c r="Z3033" i="1"/>
  <c r="AA3033" i="1" s="1"/>
  <c r="Z3032" i="1"/>
  <c r="AA3032" i="1" s="1"/>
  <c r="Z3031" i="1"/>
  <c r="AA3031" i="1" s="1"/>
  <c r="Z3030" i="1"/>
  <c r="AA3030" i="1" s="1"/>
  <c r="Z3029" i="1"/>
  <c r="AA3029" i="1" s="1"/>
  <c r="Z3028" i="1"/>
  <c r="AA3028" i="1" s="1"/>
  <c r="Z3027" i="1"/>
  <c r="AA3027" i="1" s="1"/>
  <c r="Z3026" i="1"/>
  <c r="AA3026" i="1" s="1"/>
  <c r="Z3025" i="1"/>
  <c r="AA3025" i="1" s="1"/>
  <c r="Z3024" i="1"/>
  <c r="AA3024" i="1" s="1"/>
  <c r="Z3023" i="1"/>
  <c r="AA3023" i="1" s="1"/>
  <c r="Z3022" i="1"/>
  <c r="AA3022" i="1" s="1"/>
  <c r="Z3021" i="1"/>
  <c r="AA3021" i="1" s="1"/>
  <c r="Z3020" i="1"/>
  <c r="AA3020" i="1" s="1"/>
  <c r="Z3019" i="1"/>
  <c r="AA3019" i="1" s="1"/>
  <c r="Z3018" i="1"/>
  <c r="AA3018" i="1" s="1"/>
  <c r="Z3017" i="1"/>
  <c r="AA3017" i="1" s="1"/>
  <c r="Z3016" i="1"/>
  <c r="AA3016" i="1" s="1"/>
  <c r="Z3015" i="1"/>
  <c r="AA3015" i="1" s="1"/>
  <c r="Z3014" i="1"/>
  <c r="AA3014" i="1" s="1"/>
  <c r="Z3013" i="1"/>
  <c r="AA3013" i="1" s="1"/>
  <c r="Z3012" i="1"/>
  <c r="AA3012" i="1" s="1"/>
  <c r="Z3011" i="1"/>
  <c r="AA3011" i="1" s="1"/>
  <c r="Z3010" i="1"/>
  <c r="AA3010" i="1" s="1"/>
  <c r="Z3009" i="1"/>
  <c r="AA3009" i="1" s="1"/>
  <c r="Z3008" i="1"/>
  <c r="AA3008" i="1" s="1"/>
  <c r="Z3007" i="1"/>
  <c r="AA3007" i="1" s="1"/>
  <c r="Z3006" i="1"/>
  <c r="AA3006" i="1" s="1"/>
  <c r="Z3005" i="1"/>
  <c r="AA3005" i="1" s="1"/>
  <c r="Z3004" i="1"/>
  <c r="AA3004" i="1" s="1"/>
  <c r="Z3003" i="1"/>
  <c r="AA3003" i="1" s="1"/>
  <c r="Z3002" i="1"/>
  <c r="AA3002" i="1" s="1"/>
  <c r="Z3001" i="1"/>
  <c r="AA3001" i="1" s="1"/>
  <c r="Z3000" i="1"/>
  <c r="AA3000" i="1" s="1"/>
  <c r="Z2999" i="1"/>
  <c r="AA2999" i="1" s="1"/>
  <c r="Z2998" i="1"/>
  <c r="AA2998" i="1" s="1"/>
  <c r="Z2997" i="1"/>
  <c r="AA2997" i="1" s="1"/>
  <c r="Z2996" i="1"/>
  <c r="AA2996" i="1" s="1"/>
  <c r="Z2995" i="1"/>
  <c r="AA2995" i="1" s="1"/>
  <c r="Z2994" i="1"/>
  <c r="AA2994" i="1" s="1"/>
  <c r="Z2993" i="1"/>
  <c r="AA2993" i="1" s="1"/>
  <c r="Z2992" i="1"/>
  <c r="AA2992" i="1" s="1"/>
  <c r="Z2991" i="1"/>
  <c r="AA2991" i="1" s="1"/>
  <c r="Z2990" i="1"/>
  <c r="AA2990" i="1" s="1"/>
  <c r="Z2989" i="1"/>
  <c r="AA2989" i="1" s="1"/>
  <c r="Z2988" i="1"/>
  <c r="AA2988" i="1" s="1"/>
  <c r="Z2987" i="1"/>
  <c r="AA2987" i="1" s="1"/>
  <c r="Z2986" i="1"/>
  <c r="AA2986" i="1" s="1"/>
  <c r="Z2985" i="1"/>
  <c r="AA2985" i="1" s="1"/>
  <c r="Z2984" i="1"/>
  <c r="AA2984" i="1" s="1"/>
  <c r="Z2983" i="1"/>
  <c r="AA2983" i="1" s="1"/>
  <c r="Z2982" i="1"/>
  <c r="AA2982" i="1" s="1"/>
  <c r="Z2981" i="1"/>
  <c r="AA2981" i="1" s="1"/>
  <c r="Z2980" i="1"/>
  <c r="AA2980" i="1" s="1"/>
  <c r="Z2979" i="1"/>
  <c r="AA2979" i="1" s="1"/>
  <c r="Z2978" i="1"/>
  <c r="AA2978" i="1" s="1"/>
  <c r="Z2977" i="1"/>
  <c r="AA2977" i="1" s="1"/>
  <c r="Z2976" i="1"/>
  <c r="AA2976" i="1" s="1"/>
  <c r="Z2975" i="1"/>
  <c r="AA2975" i="1" s="1"/>
  <c r="Z2974" i="1"/>
  <c r="AA2974" i="1" s="1"/>
  <c r="Z2973" i="1"/>
  <c r="AA2973" i="1" s="1"/>
  <c r="Z2972" i="1"/>
  <c r="AA2972" i="1" s="1"/>
  <c r="Z2971" i="1"/>
  <c r="AA2971" i="1" s="1"/>
  <c r="Z2970" i="1"/>
  <c r="AA2970" i="1" s="1"/>
  <c r="Z2969" i="1"/>
  <c r="AA2969" i="1" s="1"/>
  <c r="Z2968" i="1"/>
  <c r="AA2968" i="1" s="1"/>
  <c r="Z2967" i="1"/>
  <c r="AA2967" i="1" s="1"/>
  <c r="Z2966" i="1"/>
  <c r="AA2966" i="1" s="1"/>
  <c r="Z2965" i="1"/>
  <c r="AA2965" i="1" s="1"/>
  <c r="Z2964" i="1"/>
  <c r="AA2964" i="1" s="1"/>
  <c r="Z2963" i="1"/>
  <c r="AA2963" i="1" s="1"/>
  <c r="Z2962" i="1"/>
  <c r="AA2962" i="1" s="1"/>
  <c r="Z2961" i="1"/>
  <c r="AA2961" i="1" s="1"/>
  <c r="Z2960" i="1"/>
  <c r="AA2960" i="1" s="1"/>
  <c r="Z2959" i="1"/>
  <c r="AA2959" i="1" s="1"/>
  <c r="Z2958" i="1"/>
  <c r="AA2958" i="1" s="1"/>
  <c r="Z2957" i="1"/>
  <c r="AA2957" i="1" s="1"/>
  <c r="Z2956" i="1"/>
  <c r="AA2956" i="1" s="1"/>
  <c r="Z2955" i="1"/>
  <c r="AA2955" i="1" s="1"/>
  <c r="Z2954" i="1"/>
  <c r="AA2954" i="1" s="1"/>
  <c r="Z2953" i="1"/>
  <c r="AA2953" i="1" s="1"/>
  <c r="Z2952" i="1"/>
  <c r="AA2952" i="1" s="1"/>
  <c r="Z2951" i="1"/>
  <c r="AA2951" i="1" s="1"/>
  <c r="Z2950" i="1"/>
  <c r="AA2950" i="1" s="1"/>
  <c r="Z2949" i="1"/>
  <c r="AA2949" i="1" s="1"/>
  <c r="Z2948" i="1"/>
  <c r="AA2948" i="1" s="1"/>
  <c r="Z2947" i="1"/>
  <c r="AA2947" i="1" s="1"/>
  <c r="Z2946" i="1"/>
  <c r="AA2946" i="1" s="1"/>
  <c r="Z2945" i="1"/>
  <c r="AA2945" i="1" s="1"/>
  <c r="Z2944" i="1"/>
  <c r="AA2944" i="1" s="1"/>
  <c r="Z2943" i="1"/>
  <c r="AA2943" i="1" s="1"/>
  <c r="Z2942" i="1"/>
  <c r="AA2942" i="1" s="1"/>
  <c r="Z2941" i="1"/>
  <c r="AA2941" i="1" s="1"/>
  <c r="Z2940" i="1"/>
  <c r="AA2940" i="1" s="1"/>
  <c r="Z2939" i="1"/>
  <c r="AA2939" i="1" s="1"/>
  <c r="Z2938" i="1"/>
  <c r="AA2938" i="1" s="1"/>
  <c r="Z2937" i="1"/>
  <c r="AA2937" i="1" s="1"/>
  <c r="Z2936" i="1"/>
  <c r="AA2936" i="1" s="1"/>
  <c r="Z2935" i="1"/>
  <c r="AA2935" i="1" s="1"/>
  <c r="Z2934" i="1"/>
  <c r="AA2934" i="1" s="1"/>
  <c r="Z2933" i="1"/>
  <c r="AA2933" i="1" s="1"/>
  <c r="Z2932" i="1"/>
  <c r="AA2932" i="1" s="1"/>
  <c r="Z2931" i="1"/>
  <c r="AA2931" i="1" s="1"/>
  <c r="Z2930" i="1"/>
  <c r="AA2930" i="1" s="1"/>
  <c r="Z2929" i="1"/>
  <c r="AA2929" i="1" s="1"/>
  <c r="Z2928" i="1"/>
  <c r="AA2928" i="1" s="1"/>
  <c r="Z2927" i="1"/>
  <c r="AA2927" i="1" s="1"/>
  <c r="Z2926" i="1"/>
  <c r="AA2926" i="1" s="1"/>
  <c r="Z2925" i="1"/>
  <c r="AA2925" i="1" s="1"/>
  <c r="Z2924" i="1"/>
  <c r="AA2924" i="1" s="1"/>
  <c r="Z2923" i="1"/>
  <c r="AA2923" i="1" s="1"/>
  <c r="Z2922" i="1"/>
  <c r="AA2922" i="1" s="1"/>
  <c r="Z2921" i="1"/>
  <c r="AA2921" i="1" s="1"/>
  <c r="Z2920" i="1"/>
  <c r="AA2920" i="1" s="1"/>
  <c r="Z2919" i="1"/>
  <c r="AA2919" i="1" s="1"/>
  <c r="Z2918" i="1"/>
  <c r="AA2918" i="1" s="1"/>
  <c r="Z2917" i="1"/>
  <c r="AA2917" i="1" s="1"/>
  <c r="Z2916" i="1"/>
  <c r="AA2916" i="1" s="1"/>
  <c r="Z2915" i="1"/>
  <c r="AA2915" i="1" s="1"/>
  <c r="Z2914" i="1"/>
  <c r="AA2914" i="1" s="1"/>
  <c r="Z2913" i="1"/>
  <c r="AA2913" i="1" s="1"/>
  <c r="Z2912" i="1"/>
  <c r="AA2912" i="1" s="1"/>
  <c r="Z2911" i="1"/>
  <c r="AA2911" i="1" s="1"/>
  <c r="Z2910" i="1"/>
  <c r="AA2910" i="1" s="1"/>
  <c r="Z2909" i="1"/>
  <c r="AA2909" i="1" s="1"/>
  <c r="Z2908" i="1"/>
  <c r="AA2908" i="1" s="1"/>
  <c r="Z2907" i="1"/>
  <c r="AA2907" i="1" s="1"/>
  <c r="Z2906" i="1"/>
  <c r="AA2906" i="1" s="1"/>
  <c r="Z2905" i="1"/>
  <c r="AA2905" i="1" s="1"/>
  <c r="Z2904" i="1"/>
  <c r="AA2904" i="1" s="1"/>
  <c r="Z2903" i="1"/>
  <c r="AA2903" i="1" s="1"/>
  <c r="Z2902" i="1"/>
  <c r="AA2902" i="1" s="1"/>
  <c r="Z2901" i="1"/>
  <c r="AA2901" i="1" s="1"/>
  <c r="Z2900" i="1"/>
  <c r="AA2900" i="1" s="1"/>
  <c r="Z2899" i="1"/>
  <c r="AA2899" i="1" s="1"/>
  <c r="Z2898" i="1"/>
  <c r="AA2898" i="1" s="1"/>
  <c r="Z2897" i="1"/>
  <c r="AA2897" i="1" s="1"/>
  <c r="Z2896" i="1"/>
  <c r="AA2896" i="1" s="1"/>
  <c r="Z2895" i="1"/>
  <c r="AA2895" i="1" s="1"/>
  <c r="Z2894" i="1"/>
  <c r="AA2894" i="1" s="1"/>
  <c r="Z2893" i="1"/>
  <c r="AA2893" i="1" s="1"/>
  <c r="Z2892" i="1"/>
  <c r="AA2892" i="1" s="1"/>
  <c r="Z2891" i="1"/>
  <c r="AA2891" i="1" s="1"/>
  <c r="Z2890" i="1"/>
  <c r="AA2890" i="1" s="1"/>
  <c r="Z2889" i="1"/>
  <c r="AA2889" i="1" s="1"/>
  <c r="Z2888" i="1"/>
  <c r="AA2888" i="1" s="1"/>
  <c r="Z2887" i="1"/>
  <c r="AA2887" i="1" s="1"/>
  <c r="Z2886" i="1"/>
  <c r="AA2886" i="1" s="1"/>
  <c r="Z2885" i="1"/>
  <c r="AA2885" i="1" s="1"/>
  <c r="Z2884" i="1"/>
  <c r="AA2884" i="1" s="1"/>
  <c r="Z2883" i="1"/>
  <c r="AA2883" i="1" s="1"/>
  <c r="Z2882" i="1"/>
  <c r="AA2882" i="1" s="1"/>
  <c r="Z2881" i="1"/>
  <c r="AA2881" i="1" s="1"/>
  <c r="Z2880" i="1"/>
  <c r="AA2880" i="1" s="1"/>
  <c r="Z2879" i="1"/>
  <c r="AA2879" i="1" s="1"/>
  <c r="Z2878" i="1"/>
  <c r="AA2878" i="1" s="1"/>
  <c r="Z2877" i="1"/>
  <c r="AA2877" i="1" s="1"/>
  <c r="Z2876" i="1"/>
  <c r="AA2876" i="1" s="1"/>
  <c r="Z2875" i="1"/>
  <c r="AA2875" i="1" s="1"/>
  <c r="Z2874" i="1"/>
  <c r="AA2874" i="1" s="1"/>
  <c r="Z2873" i="1"/>
  <c r="AA2873" i="1" s="1"/>
  <c r="Z2872" i="1"/>
  <c r="AA2872" i="1" s="1"/>
  <c r="Z2871" i="1"/>
  <c r="AA2871" i="1" s="1"/>
  <c r="Z2870" i="1"/>
  <c r="AA2870" i="1" s="1"/>
  <c r="Z2869" i="1"/>
  <c r="AA2869" i="1" s="1"/>
  <c r="Z2868" i="1"/>
  <c r="AA2868" i="1" s="1"/>
  <c r="Z2867" i="1"/>
  <c r="AA2867" i="1" s="1"/>
  <c r="Z2866" i="1"/>
  <c r="AA2866" i="1" s="1"/>
  <c r="Z2865" i="1"/>
  <c r="AA2865" i="1" s="1"/>
  <c r="Z2864" i="1"/>
  <c r="AA2864" i="1" s="1"/>
  <c r="Z2863" i="1"/>
  <c r="AA2863" i="1" s="1"/>
  <c r="Z2862" i="1"/>
  <c r="AA2862" i="1" s="1"/>
  <c r="Z2861" i="1"/>
  <c r="AA2861" i="1" s="1"/>
  <c r="Z2860" i="1"/>
  <c r="AA2860" i="1" s="1"/>
  <c r="Z2859" i="1"/>
  <c r="AA2859" i="1" s="1"/>
  <c r="Z2858" i="1"/>
  <c r="AA2858" i="1" s="1"/>
  <c r="Z2857" i="1"/>
  <c r="AA2857" i="1" s="1"/>
  <c r="Z2856" i="1"/>
  <c r="AA2856" i="1" s="1"/>
  <c r="Z2855" i="1"/>
  <c r="AA2855" i="1" s="1"/>
  <c r="Z2854" i="1"/>
  <c r="AA2854" i="1" s="1"/>
  <c r="Z2853" i="1"/>
  <c r="AA2853" i="1" s="1"/>
  <c r="Z2852" i="1"/>
  <c r="AA2852" i="1" s="1"/>
  <c r="Z2851" i="1"/>
  <c r="AA2851" i="1" s="1"/>
  <c r="Z2850" i="1"/>
  <c r="AA2850" i="1" s="1"/>
  <c r="Z2849" i="1"/>
  <c r="AA2849" i="1" s="1"/>
  <c r="Z2848" i="1"/>
  <c r="AA2848" i="1" s="1"/>
  <c r="Z2847" i="1"/>
  <c r="AA2847" i="1" s="1"/>
  <c r="Z2846" i="1"/>
  <c r="AA2846" i="1" s="1"/>
  <c r="Z2845" i="1"/>
  <c r="AA2845" i="1" s="1"/>
  <c r="Z2844" i="1"/>
  <c r="AA2844" i="1" s="1"/>
  <c r="Z2843" i="1"/>
  <c r="AA2843" i="1" s="1"/>
  <c r="Z2842" i="1"/>
  <c r="AA2842" i="1" s="1"/>
  <c r="Z2841" i="1"/>
  <c r="AA2841" i="1" s="1"/>
  <c r="Z2840" i="1"/>
  <c r="AA2840" i="1" s="1"/>
  <c r="Z2839" i="1"/>
  <c r="AA2839" i="1" s="1"/>
  <c r="Z2838" i="1"/>
  <c r="AA2838" i="1" s="1"/>
  <c r="Z2837" i="1"/>
  <c r="AA2837" i="1" s="1"/>
  <c r="Z2836" i="1"/>
  <c r="AA2836" i="1" s="1"/>
  <c r="Z2835" i="1"/>
  <c r="AA2835" i="1" s="1"/>
  <c r="Z2834" i="1"/>
  <c r="AA2834" i="1" s="1"/>
  <c r="Z2833" i="1"/>
  <c r="AA2833" i="1" s="1"/>
  <c r="Z2832" i="1"/>
  <c r="AA2832" i="1" s="1"/>
  <c r="Z2831" i="1"/>
  <c r="AA2831" i="1" s="1"/>
  <c r="Z2830" i="1"/>
  <c r="AA2830" i="1" s="1"/>
  <c r="Z2829" i="1"/>
  <c r="AA2829" i="1" s="1"/>
  <c r="Z2828" i="1"/>
  <c r="AA2828" i="1" s="1"/>
  <c r="Z2827" i="1"/>
  <c r="AA2827" i="1" s="1"/>
  <c r="Z2826" i="1"/>
  <c r="AA2826" i="1" s="1"/>
  <c r="Z2825" i="1"/>
  <c r="AA2825" i="1" s="1"/>
  <c r="Z2824" i="1"/>
  <c r="AA2824" i="1" s="1"/>
  <c r="Z2823" i="1"/>
  <c r="AA2823" i="1" s="1"/>
  <c r="Z2822" i="1"/>
  <c r="AA2822" i="1" s="1"/>
  <c r="Z2821" i="1"/>
  <c r="AA2821" i="1" s="1"/>
  <c r="Z2820" i="1"/>
  <c r="AA2820" i="1" s="1"/>
  <c r="Z2819" i="1"/>
  <c r="AA2819" i="1" s="1"/>
  <c r="Z2818" i="1"/>
  <c r="AA2818" i="1" s="1"/>
  <c r="Z2817" i="1"/>
  <c r="AA2817" i="1" s="1"/>
  <c r="Z2816" i="1"/>
  <c r="AA2816" i="1" s="1"/>
  <c r="Z2815" i="1"/>
  <c r="AA2815" i="1" s="1"/>
  <c r="Z2814" i="1"/>
  <c r="AA2814" i="1" s="1"/>
  <c r="Z2813" i="1"/>
  <c r="AA2813" i="1" s="1"/>
  <c r="Z2812" i="1"/>
  <c r="AA2812" i="1" s="1"/>
  <c r="Z2811" i="1"/>
  <c r="AA2811" i="1" s="1"/>
  <c r="Z2810" i="1"/>
  <c r="AA2810" i="1" s="1"/>
  <c r="Z2809" i="1"/>
  <c r="AA2809" i="1" s="1"/>
  <c r="Z2808" i="1"/>
  <c r="AA2808" i="1" s="1"/>
  <c r="Z2807" i="1"/>
  <c r="AA2807" i="1" s="1"/>
  <c r="Z2806" i="1"/>
  <c r="AA2806" i="1" s="1"/>
  <c r="Z2805" i="1"/>
  <c r="AA2805" i="1" s="1"/>
  <c r="Z2804" i="1"/>
  <c r="AA2804" i="1" s="1"/>
  <c r="Z2803" i="1"/>
  <c r="AA2803" i="1" s="1"/>
  <c r="Z2802" i="1"/>
  <c r="AA2802" i="1" s="1"/>
  <c r="Z2801" i="1"/>
  <c r="AA2801" i="1" s="1"/>
  <c r="Z2800" i="1"/>
  <c r="AA2800" i="1" s="1"/>
  <c r="Z2799" i="1"/>
  <c r="AA2799" i="1" s="1"/>
  <c r="Z2798" i="1"/>
  <c r="AA2798" i="1" s="1"/>
  <c r="Z2797" i="1"/>
  <c r="AA2797" i="1" s="1"/>
  <c r="Z2796" i="1"/>
  <c r="AA2796" i="1" s="1"/>
  <c r="Z2795" i="1"/>
  <c r="AA2795" i="1" s="1"/>
  <c r="Z2794" i="1"/>
  <c r="AA2794" i="1" s="1"/>
  <c r="Z2793" i="1"/>
  <c r="AA2793" i="1" s="1"/>
  <c r="Z2792" i="1"/>
  <c r="AA2792" i="1" s="1"/>
  <c r="Z2791" i="1"/>
  <c r="AA2791" i="1" s="1"/>
  <c r="Z2790" i="1"/>
  <c r="AA2790" i="1" s="1"/>
  <c r="Z2789" i="1"/>
  <c r="AA2789" i="1" s="1"/>
  <c r="Z2788" i="1"/>
  <c r="AA2788" i="1" s="1"/>
  <c r="Z2787" i="1"/>
  <c r="AA2787" i="1" s="1"/>
  <c r="Z2786" i="1"/>
  <c r="AA2786" i="1" s="1"/>
  <c r="Z2785" i="1"/>
  <c r="AA2785" i="1" s="1"/>
  <c r="Z2784" i="1"/>
  <c r="AA2784" i="1" s="1"/>
  <c r="Z2783" i="1"/>
  <c r="AA2783" i="1" s="1"/>
  <c r="Z2782" i="1"/>
  <c r="AA2782" i="1" s="1"/>
  <c r="Z2781" i="1"/>
  <c r="AA2781" i="1" s="1"/>
  <c r="Z2780" i="1"/>
  <c r="AA2780" i="1" s="1"/>
  <c r="Z2779" i="1"/>
  <c r="AA2779" i="1" s="1"/>
  <c r="Z2778" i="1"/>
  <c r="AA2778" i="1" s="1"/>
  <c r="Z2777" i="1"/>
  <c r="AA2777" i="1" s="1"/>
  <c r="Z2776" i="1"/>
  <c r="AA2776" i="1" s="1"/>
  <c r="Z2775" i="1"/>
  <c r="AA2775" i="1" s="1"/>
  <c r="Z2774" i="1"/>
  <c r="AA2774" i="1" s="1"/>
  <c r="Z2773" i="1"/>
  <c r="AA2773" i="1" s="1"/>
  <c r="Z2772" i="1"/>
  <c r="AA2772" i="1" s="1"/>
  <c r="Z2771" i="1"/>
  <c r="AA2771" i="1" s="1"/>
  <c r="Z2770" i="1"/>
  <c r="AA2770" i="1" s="1"/>
  <c r="Z2769" i="1"/>
  <c r="AA2769" i="1" s="1"/>
  <c r="Z2768" i="1"/>
  <c r="AA2768" i="1" s="1"/>
  <c r="Z2767" i="1"/>
  <c r="AA2767" i="1" s="1"/>
  <c r="Z2766" i="1"/>
  <c r="AA2766" i="1" s="1"/>
  <c r="Z2765" i="1"/>
  <c r="AA2765" i="1" s="1"/>
  <c r="Z2764" i="1"/>
  <c r="AA2764" i="1" s="1"/>
  <c r="Z2763" i="1"/>
  <c r="AA2763" i="1" s="1"/>
  <c r="Z2762" i="1"/>
  <c r="AA2762" i="1" s="1"/>
  <c r="Z2761" i="1"/>
  <c r="AA2761" i="1" s="1"/>
  <c r="Z2760" i="1"/>
  <c r="AA2760" i="1" s="1"/>
  <c r="Z2759" i="1"/>
  <c r="AA2759" i="1" s="1"/>
  <c r="Z2758" i="1"/>
  <c r="AA2758" i="1" s="1"/>
  <c r="Z2757" i="1"/>
  <c r="AA2757" i="1" s="1"/>
  <c r="Z2756" i="1"/>
  <c r="AA2756" i="1" s="1"/>
  <c r="Z2755" i="1"/>
  <c r="AA2755" i="1" s="1"/>
  <c r="Z2754" i="1"/>
  <c r="AA2754" i="1" s="1"/>
  <c r="Z2753" i="1"/>
  <c r="AA2753" i="1" s="1"/>
  <c r="Z2752" i="1"/>
  <c r="AA2752" i="1" s="1"/>
  <c r="Z2751" i="1"/>
  <c r="AA2751" i="1" s="1"/>
  <c r="Z2750" i="1"/>
  <c r="AA2750" i="1" s="1"/>
  <c r="Z2749" i="1"/>
  <c r="AA2749" i="1" s="1"/>
  <c r="Z2748" i="1"/>
  <c r="AA2748" i="1" s="1"/>
  <c r="Z2747" i="1"/>
  <c r="AA2747" i="1" s="1"/>
  <c r="Z2746" i="1"/>
  <c r="AA2746" i="1" s="1"/>
  <c r="Z2745" i="1"/>
  <c r="AA2745" i="1" s="1"/>
  <c r="Z2744" i="1"/>
  <c r="AA2744" i="1" s="1"/>
  <c r="Z2743" i="1"/>
  <c r="AA2743" i="1" s="1"/>
  <c r="Z2742" i="1"/>
  <c r="AA2742" i="1" s="1"/>
  <c r="Z2741" i="1"/>
  <c r="AA2741" i="1" s="1"/>
  <c r="Z2740" i="1"/>
  <c r="AA2740" i="1" s="1"/>
  <c r="Z2739" i="1"/>
  <c r="AA2739" i="1" s="1"/>
  <c r="Z2738" i="1"/>
  <c r="AA2738" i="1" s="1"/>
  <c r="Z2737" i="1"/>
  <c r="AA2737" i="1" s="1"/>
  <c r="Z2736" i="1"/>
  <c r="AA2736" i="1" s="1"/>
  <c r="Z2735" i="1"/>
  <c r="AA2735" i="1" s="1"/>
  <c r="Z2734" i="1"/>
  <c r="AA2734" i="1" s="1"/>
  <c r="Z2733" i="1"/>
  <c r="AA2733" i="1" s="1"/>
  <c r="Z2732" i="1"/>
  <c r="AA2732" i="1" s="1"/>
  <c r="Z2731" i="1"/>
  <c r="AA2731" i="1" s="1"/>
  <c r="Z2730" i="1"/>
  <c r="AA2730" i="1" s="1"/>
  <c r="Z2729" i="1"/>
  <c r="AA2729" i="1" s="1"/>
  <c r="Z2728" i="1"/>
  <c r="AA2728" i="1" s="1"/>
  <c r="Z2727" i="1"/>
  <c r="AA2727" i="1" s="1"/>
  <c r="Z2726" i="1"/>
  <c r="AA2726" i="1" s="1"/>
  <c r="Z2725" i="1"/>
  <c r="AA2725" i="1" s="1"/>
  <c r="Z2724" i="1"/>
  <c r="AA2724" i="1" s="1"/>
  <c r="Z2723" i="1"/>
  <c r="AA2723" i="1" s="1"/>
  <c r="Z2722" i="1"/>
  <c r="AA2722" i="1" s="1"/>
  <c r="Z2721" i="1"/>
  <c r="AA2721" i="1" s="1"/>
  <c r="Z2720" i="1"/>
  <c r="AA2720" i="1" s="1"/>
  <c r="Z2719" i="1"/>
  <c r="AA2719" i="1" s="1"/>
  <c r="Z2718" i="1"/>
  <c r="AA2718" i="1" s="1"/>
  <c r="Z2717" i="1"/>
  <c r="AA2717" i="1" s="1"/>
  <c r="Z2716" i="1"/>
  <c r="AA2716" i="1" s="1"/>
  <c r="Z2715" i="1"/>
  <c r="AA2715" i="1" s="1"/>
  <c r="Z2714" i="1"/>
  <c r="AA2714" i="1" s="1"/>
  <c r="Z2713" i="1"/>
  <c r="AA2713" i="1" s="1"/>
  <c r="Z2712" i="1"/>
  <c r="AA2712" i="1" s="1"/>
  <c r="Z2711" i="1"/>
  <c r="AA2711" i="1" s="1"/>
  <c r="Z2710" i="1"/>
  <c r="AA2710" i="1" s="1"/>
  <c r="Z2709" i="1"/>
  <c r="AA2709" i="1" s="1"/>
  <c r="Z2708" i="1"/>
  <c r="AA2708" i="1" s="1"/>
  <c r="Z2707" i="1"/>
  <c r="AA2707" i="1" s="1"/>
  <c r="Z2706" i="1"/>
  <c r="AA2706" i="1" s="1"/>
  <c r="Z2705" i="1"/>
  <c r="AA2705" i="1" s="1"/>
  <c r="Z2704" i="1"/>
  <c r="AA2704" i="1" s="1"/>
  <c r="Z2703" i="1"/>
  <c r="AA2703" i="1" s="1"/>
  <c r="Z2702" i="1"/>
  <c r="AA2702" i="1" s="1"/>
  <c r="Z2701" i="1"/>
  <c r="AA2701" i="1" s="1"/>
  <c r="Z2700" i="1"/>
  <c r="AA2700" i="1" s="1"/>
  <c r="Z2699" i="1"/>
  <c r="AA2699" i="1" s="1"/>
  <c r="Z2698" i="1"/>
  <c r="AA2698" i="1" s="1"/>
  <c r="Z2697" i="1"/>
  <c r="AA2697" i="1" s="1"/>
  <c r="Z2696" i="1"/>
  <c r="AA2696" i="1" s="1"/>
  <c r="Z2695" i="1"/>
  <c r="AA2695" i="1" s="1"/>
  <c r="Z2694" i="1"/>
  <c r="AA2694" i="1" s="1"/>
  <c r="Z2693" i="1"/>
  <c r="AA2693" i="1" s="1"/>
  <c r="Z2692" i="1"/>
  <c r="AA2692" i="1" s="1"/>
  <c r="Z2691" i="1"/>
  <c r="AA2691" i="1" s="1"/>
  <c r="Z2690" i="1"/>
  <c r="AA2690" i="1" s="1"/>
  <c r="Z2689" i="1"/>
  <c r="AA2689" i="1" s="1"/>
  <c r="Z2688" i="1"/>
  <c r="AA2688" i="1" s="1"/>
  <c r="Z2687" i="1"/>
  <c r="AA2687" i="1" s="1"/>
  <c r="Z2686" i="1"/>
  <c r="AA2686" i="1" s="1"/>
  <c r="Z2685" i="1"/>
  <c r="AA2685" i="1" s="1"/>
  <c r="Z2684" i="1"/>
  <c r="AA2684" i="1" s="1"/>
  <c r="Z2683" i="1"/>
  <c r="AA2683" i="1" s="1"/>
  <c r="Z2682" i="1"/>
  <c r="AA2682" i="1" s="1"/>
  <c r="Z2681" i="1"/>
  <c r="AA2681" i="1" s="1"/>
  <c r="Z2680" i="1"/>
  <c r="AA2680" i="1" s="1"/>
  <c r="Z2679" i="1"/>
  <c r="AA2679" i="1" s="1"/>
  <c r="Z2678" i="1"/>
  <c r="AA2678" i="1" s="1"/>
  <c r="Z2677" i="1"/>
  <c r="AA2677" i="1" s="1"/>
  <c r="Z2676" i="1"/>
  <c r="AA2676" i="1" s="1"/>
  <c r="Z2675" i="1"/>
  <c r="AA2675" i="1" s="1"/>
  <c r="Z2674" i="1"/>
  <c r="AA2674" i="1" s="1"/>
  <c r="Z2673" i="1"/>
  <c r="AA2673" i="1" s="1"/>
  <c r="Z2672" i="1"/>
  <c r="AA2672" i="1" s="1"/>
  <c r="Z2671" i="1"/>
  <c r="AA2671" i="1" s="1"/>
  <c r="Z2670" i="1"/>
  <c r="AA2670" i="1" s="1"/>
  <c r="Z2669" i="1"/>
  <c r="AA2669" i="1" s="1"/>
  <c r="Z2668" i="1"/>
  <c r="AA2668" i="1" s="1"/>
  <c r="Z2667" i="1"/>
  <c r="AA2667" i="1" s="1"/>
  <c r="Z2666" i="1"/>
  <c r="AA2666" i="1" s="1"/>
  <c r="Z2665" i="1"/>
  <c r="AA2665" i="1" s="1"/>
  <c r="Z2664" i="1"/>
  <c r="AA2664" i="1" s="1"/>
  <c r="Z2663" i="1"/>
  <c r="AA2663" i="1" s="1"/>
  <c r="Z2662" i="1"/>
  <c r="AA2662" i="1" s="1"/>
  <c r="Z2661" i="1"/>
  <c r="AA2661" i="1" s="1"/>
  <c r="Z2660" i="1"/>
  <c r="AA2660" i="1" s="1"/>
  <c r="Z2659" i="1"/>
  <c r="AA2659" i="1" s="1"/>
  <c r="Z2658" i="1"/>
  <c r="AA2658" i="1" s="1"/>
  <c r="Z2657" i="1"/>
  <c r="AA2657" i="1" s="1"/>
  <c r="Z2656" i="1"/>
  <c r="AA2656" i="1" s="1"/>
  <c r="Z2655" i="1"/>
  <c r="AA2655" i="1" s="1"/>
  <c r="Z2654" i="1"/>
  <c r="AA2654" i="1" s="1"/>
  <c r="Z2653" i="1"/>
  <c r="AA2653" i="1" s="1"/>
  <c r="Z2652" i="1"/>
  <c r="AA2652" i="1" s="1"/>
  <c r="Z2651" i="1"/>
  <c r="AA2651" i="1" s="1"/>
  <c r="Z2650" i="1"/>
  <c r="AA2650" i="1" s="1"/>
  <c r="Z2649" i="1"/>
  <c r="AA2649" i="1" s="1"/>
  <c r="Z2648" i="1"/>
  <c r="AA2648" i="1" s="1"/>
  <c r="Z2647" i="1"/>
  <c r="AA2647" i="1" s="1"/>
  <c r="Z2646" i="1"/>
  <c r="AA2646" i="1" s="1"/>
  <c r="Z2645" i="1"/>
  <c r="AA2645" i="1" s="1"/>
  <c r="Z2644" i="1"/>
  <c r="AA2644" i="1" s="1"/>
  <c r="Z2643" i="1"/>
  <c r="AA2643" i="1" s="1"/>
  <c r="Z2642" i="1"/>
  <c r="AA2642" i="1" s="1"/>
  <c r="Z2641" i="1"/>
  <c r="AA2641" i="1" s="1"/>
  <c r="Z2640" i="1"/>
  <c r="AA2640" i="1" s="1"/>
  <c r="Z2639" i="1"/>
  <c r="AA2639" i="1" s="1"/>
  <c r="Z2638" i="1"/>
  <c r="AA2638" i="1" s="1"/>
  <c r="Z2637" i="1"/>
  <c r="AA2637" i="1" s="1"/>
  <c r="Z2636" i="1"/>
  <c r="AA2636" i="1" s="1"/>
  <c r="Z2635" i="1"/>
  <c r="AA2635" i="1" s="1"/>
  <c r="Z2634" i="1"/>
  <c r="AA2634" i="1" s="1"/>
  <c r="Z2633" i="1"/>
  <c r="AA2633" i="1" s="1"/>
  <c r="Z2632" i="1"/>
  <c r="AA2632" i="1" s="1"/>
  <c r="Z2631" i="1"/>
  <c r="AA2631" i="1" s="1"/>
  <c r="Z2630" i="1"/>
  <c r="AA2630" i="1" s="1"/>
  <c r="Z2629" i="1"/>
  <c r="AA2629" i="1" s="1"/>
  <c r="Z2628" i="1"/>
  <c r="AA2628" i="1" s="1"/>
  <c r="Z2627" i="1"/>
  <c r="AA2627" i="1" s="1"/>
  <c r="Z2626" i="1"/>
  <c r="AA2626" i="1" s="1"/>
  <c r="Z2625" i="1"/>
  <c r="AA2625" i="1" s="1"/>
  <c r="Z2624" i="1"/>
  <c r="AA2624" i="1" s="1"/>
  <c r="Z2623" i="1"/>
  <c r="AA2623" i="1" s="1"/>
  <c r="Z2622" i="1"/>
  <c r="AA2622" i="1" s="1"/>
  <c r="Z2621" i="1"/>
  <c r="AA2621" i="1" s="1"/>
  <c r="Z2620" i="1"/>
  <c r="AA2620" i="1" s="1"/>
  <c r="Z2619" i="1"/>
  <c r="AA2619" i="1" s="1"/>
  <c r="Z2618" i="1"/>
  <c r="AA2618" i="1" s="1"/>
  <c r="Z2617" i="1"/>
  <c r="AA2617" i="1" s="1"/>
  <c r="Z2616" i="1"/>
  <c r="AA2616" i="1" s="1"/>
  <c r="Z2615" i="1"/>
  <c r="AA2615" i="1" s="1"/>
  <c r="Z2614" i="1"/>
  <c r="AA2614" i="1" s="1"/>
  <c r="Z2613" i="1"/>
  <c r="AA2613" i="1" s="1"/>
  <c r="Z2612" i="1"/>
  <c r="AA2612" i="1" s="1"/>
  <c r="Z2611" i="1"/>
  <c r="AA2611" i="1" s="1"/>
  <c r="Z2610" i="1"/>
  <c r="AA2610" i="1" s="1"/>
  <c r="Z2609" i="1"/>
  <c r="AA2609" i="1" s="1"/>
  <c r="Z2608" i="1"/>
  <c r="AA2608" i="1" s="1"/>
  <c r="Z2607" i="1"/>
  <c r="AA2607" i="1" s="1"/>
  <c r="Z2606" i="1"/>
  <c r="AA2606" i="1" s="1"/>
  <c r="Z2605" i="1"/>
  <c r="AA2605" i="1" s="1"/>
  <c r="Z2604" i="1"/>
  <c r="AA2604" i="1" s="1"/>
  <c r="Z2603" i="1"/>
  <c r="AA2603" i="1" s="1"/>
  <c r="Z2602" i="1"/>
  <c r="AA2602" i="1" s="1"/>
  <c r="Z2601" i="1"/>
  <c r="AA2601" i="1" s="1"/>
  <c r="Z2600" i="1"/>
  <c r="AA2600" i="1" s="1"/>
  <c r="Z2599" i="1"/>
  <c r="AA2599" i="1" s="1"/>
  <c r="Z2598" i="1"/>
  <c r="AA2598" i="1" s="1"/>
  <c r="Z2597" i="1"/>
  <c r="AA2597" i="1" s="1"/>
  <c r="Z2596" i="1"/>
  <c r="AA2596" i="1" s="1"/>
  <c r="Z2595" i="1"/>
  <c r="AA2595" i="1" s="1"/>
  <c r="Z2594" i="1"/>
  <c r="AA2594" i="1" s="1"/>
  <c r="Z2593" i="1"/>
  <c r="AA2593" i="1" s="1"/>
  <c r="Z2592" i="1"/>
  <c r="AA2592" i="1" s="1"/>
  <c r="Z2591" i="1"/>
  <c r="AA2591" i="1" s="1"/>
  <c r="Z2590" i="1"/>
  <c r="AA2590" i="1" s="1"/>
  <c r="Z2589" i="1"/>
  <c r="AA2589" i="1" s="1"/>
  <c r="Z2588" i="1"/>
  <c r="AA2588" i="1" s="1"/>
  <c r="Z2587" i="1"/>
  <c r="AA2587" i="1" s="1"/>
  <c r="Z2586" i="1"/>
  <c r="AA2586" i="1" s="1"/>
  <c r="Z2585" i="1"/>
  <c r="AA2585" i="1" s="1"/>
  <c r="Z2584" i="1"/>
  <c r="AA2584" i="1" s="1"/>
  <c r="Z2583" i="1"/>
  <c r="AA2583" i="1" s="1"/>
  <c r="Z2582" i="1"/>
  <c r="AA2582" i="1" s="1"/>
  <c r="Z2581" i="1"/>
  <c r="AA2581" i="1" s="1"/>
  <c r="Z2580" i="1"/>
  <c r="AA2580" i="1" s="1"/>
  <c r="Z2579" i="1"/>
  <c r="AA2579" i="1" s="1"/>
  <c r="Z2578" i="1"/>
  <c r="AA2578" i="1" s="1"/>
  <c r="Z2577" i="1"/>
  <c r="AA2577" i="1" s="1"/>
  <c r="Z2576" i="1"/>
  <c r="AA2576" i="1" s="1"/>
  <c r="Z2575" i="1"/>
  <c r="AA2575" i="1" s="1"/>
  <c r="Z2574" i="1"/>
  <c r="AA2574" i="1" s="1"/>
  <c r="Z2573" i="1"/>
  <c r="AA2573" i="1" s="1"/>
  <c r="Z2572" i="1"/>
  <c r="AA2572" i="1" s="1"/>
  <c r="Z2571" i="1"/>
  <c r="AA2571" i="1" s="1"/>
  <c r="Z2570" i="1"/>
  <c r="AA2570" i="1" s="1"/>
  <c r="Z2569" i="1"/>
  <c r="AA2569" i="1" s="1"/>
  <c r="Z2568" i="1"/>
  <c r="AA2568" i="1" s="1"/>
  <c r="Z2567" i="1"/>
  <c r="AA2567" i="1" s="1"/>
  <c r="Z2566" i="1"/>
  <c r="AA2566" i="1" s="1"/>
  <c r="Z2565" i="1"/>
  <c r="AA2565" i="1" s="1"/>
  <c r="Z2564" i="1"/>
  <c r="AA2564" i="1" s="1"/>
  <c r="Z2563" i="1"/>
  <c r="AA2563" i="1" s="1"/>
  <c r="Z2562" i="1"/>
  <c r="AA2562" i="1" s="1"/>
  <c r="Z2561" i="1"/>
  <c r="AA2561" i="1" s="1"/>
  <c r="Z2560" i="1"/>
  <c r="AA2560" i="1" s="1"/>
  <c r="Z2559" i="1"/>
  <c r="AA2559" i="1" s="1"/>
  <c r="Z2558" i="1"/>
  <c r="AA2558" i="1" s="1"/>
  <c r="Z2557" i="1"/>
  <c r="AA2557" i="1" s="1"/>
  <c r="Z2556" i="1"/>
  <c r="AA2556" i="1" s="1"/>
  <c r="Z2555" i="1"/>
  <c r="AA2555" i="1" s="1"/>
  <c r="Z2554" i="1"/>
  <c r="AA2554" i="1" s="1"/>
  <c r="Z2553" i="1"/>
  <c r="AA2553" i="1" s="1"/>
  <c r="Z2552" i="1"/>
  <c r="AA2552" i="1" s="1"/>
  <c r="Z2551" i="1"/>
  <c r="AA2551" i="1" s="1"/>
  <c r="Z2550" i="1"/>
  <c r="AA2550" i="1" s="1"/>
  <c r="Z2549" i="1"/>
  <c r="AA2549" i="1" s="1"/>
  <c r="Z2548" i="1"/>
  <c r="AA2548" i="1" s="1"/>
  <c r="Z2547" i="1"/>
  <c r="AA2547" i="1" s="1"/>
  <c r="Z2546" i="1"/>
  <c r="AA2546" i="1" s="1"/>
  <c r="Z2545" i="1"/>
  <c r="AA2545" i="1" s="1"/>
  <c r="Z2544" i="1"/>
  <c r="AA2544" i="1" s="1"/>
  <c r="Z2543" i="1"/>
  <c r="AA2543" i="1" s="1"/>
  <c r="Z2542" i="1"/>
  <c r="AA2542" i="1" s="1"/>
  <c r="Z2541" i="1"/>
  <c r="AA2541" i="1" s="1"/>
  <c r="Z2540" i="1"/>
  <c r="AA2540" i="1" s="1"/>
  <c r="Z2539" i="1"/>
  <c r="AA2539" i="1" s="1"/>
  <c r="Z2538" i="1"/>
  <c r="AA2538" i="1" s="1"/>
  <c r="Z2537" i="1"/>
  <c r="AA2537" i="1" s="1"/>
  <c r="Z2536" i="1"/>
  <c r="AA2536" i="1" s="1"/>
  <c r="Z2535" i="1"/>
  <c r="AA2535" i="1" s="1"/>
  <c r="Z2534" i="1"/>
  <c r="AA2534" i="1" s="1"/>
  <c r="Z2533" i="1"/>
  <c r="AA2533" i="1" s="1"/>
  <c r="Z2532" i="1"/>
  <c r="AA2532" i="1" s="1"/>
  <c r="Z2531" i="1"/>
  <c r="AA2531" i="1" s="1"/>
  <c r="Z2530" i="1"/>
  <c r="AA2530" i="1" s="1"/>
  <c r="Z2529" i="1"/>
  <c r="AA2529" i="1" s="1"/>
  <c r="Z2528" i="1"/>
  <c r="AA2528" i="1" s="1"/>
  <c r="Z2527" i="1"/>
  <c r="AA2527" i="1" s="1"/>
  <c r="Z2526" i="1"/>
  <c r="AA2526" i="1" s="1"/>
  <c r="Z2525" i="1"/>
  <c r="AA2525" i="1" s="1"/>
  <c r="Z2524" i="1"/>
  <c r="AA2524" i="1" s="1"/>
  <c r="Z2523" i="1"/>
  <c r="AA2523" i="1" s="1"/>
  <c r="Z2522" i="1"/>
  <c r="AA2522" i="1" s="1"/>
  <c r="Z2521" i="1"/>
  <c r="AA2521" i="1" s="1"/>
  <c r="Z2520" i="1"/>
  <c r="AA2520" i="1" s="1"/>
  <c r="Z2519" i="1"/>
  <c r="AA2519" i="1" s="1"/>
  <c r="Z2518" i="1"/>
  <c r="AA2518" i="1" s="1"/>
  <c r="Z2517" i="1"/>
  <c r="AA2517" i="1" s="1"/>
  <c r="Z2516" i="1"/>
  <c r="AA2516" i="1" s="1"/>
  <c r="Z2515" i="1"/>
  <c r="AA2515" i="1" s="1"/>
  <c r="Z2514" i="1"/>
  <c r="AA2514" i="1" s="1"/>
  <c r="Z2513" i="1"/>
  <c r="AA2513" i="1" s="1"/>
  <c r="Z2512" i="1"/>
  <c r="AA2512" i="1" s="1"/>
  <c r="Z2511" i="1"/>
  <c r="AA2511" i="1" s="1"/>
  <c r="Z2510" i="1"/>
  <c r="AA2510" i="1" s="1"/>
  <c r="Z2509" i="1"/>
  <c r="AA2509" i="1" s="1"/>
  <c r="Z2508" i="1"/>
  <c r="AA2508" i="1" s="1"/>
  <c r="Z2507" i="1"/>
  <c r="AA2507" i="1" s="1"/>
  <c r="Z2506" i="1"/>
  <c r="AA2506" i="1" s="1"/>
  <c r="Z2505" i="1"/>
  <c r="AA2505" i="1" s="1"/>
  <c r="Z2504" i="1"/>
  <c r="AA2504" i="1" s="1"/>
  <c r="Z2503" i="1"/>
  <c r="AA2503" i="1" s="1"/>
  <c r="Z2502" i="1"/>
  <c r="AA2502" i="1" s="1"/>
  <c r="Z2501" i="1"/>
  <c r="AA2501" i="1" s="1"/>
  <c r="Z2500" i="1"/>
  <c r="AA2500" i="1" s="1"/>
  <c r="Z2499" i="1"/>
  <c r="AA2499" i="1" s="1"/>
  <c r="Z2498" i="1"/>
  <c r="AA2498" i="1" s="1"/>
  <c r="Z2497" i="1"/>
  <c r="AA2497" i="1" s="1"/>
  <c r="Z2496" i="1"/>
  <c r="AA2496" i="1" s="1"/>
  <c r="Z2495" i="1"/>
  <c r="AA2495" i="1" s="1"/>
  <c r="Z2494" i="1"/>
  <c r="AA2494" i="1" s="1"/>
  <c r="Z2493" i="1"/>
  <c r="AA2493" i="1" s="1"/>
  <c r="Z2492" i="1"/>
  <c r="AA2492" i="1" s="1"/>
  <c r="Z2491" i="1"/>
  <c r="AA2491" i="1" s="1"/>
  <c r="Z2490" i="1"/>
  <c r="AA2490" i="1" s="1"/>
  <c r="Z2489" i="1"/>
  <c r="AA2489" i="1" s="1"/>
  <c r="Z2488" i="1"/>
  <c r="AA2488" i="1" s="1"/>
  <c r="Z2487" i="1"/>
  <c r="AA2487" i="1" s="1"/>
  <c r="Z2486" i="1"/>
  <c r="AA2486" i="1" s="1"/>
  <c r="Z2485" i="1"/>
  <c r="AA2485" i="1" s="1"/>
  <c r="Z2484" i="1"/>
  <c r="AA2484" i="1" s="1"/>
  <c r="Z2483" i="1"/>
  <c r="AA2483" i="1" s="1"/>
  <c r="Z2482" i="1"/>
  <c r="AA2482" i="1" s="1"/>
  <c r="Z2481" i="1"/>
  <c r="AA2481" i="1" s="1"/>
  <c r="Z2480" i="1"/>
  <c r="AA2480" i="1" s="1"/>
  <c r="Z2479" i="1"/>
  <c r="AA2479" i="1" s="1"/>
  <c r="Z2478" i="1"/>
  <c r="AA2478" i="1" s="1"/>
  <c r="Z2477" i="1"/>
  <c r="AA2477" i="1" s="1"/>
  <c r="Z2476" i="1"/>
  <c r="AA2476" i="1" s="1"/>
  <c r="Z2475" i="1"/>
  <c r="AA2475" i="1" s="1"/>
  <c r="Z2474" i="1"/>
  <c r="AA2474" i="1" s="1"/>
  <c r="Z2473" i="1"/>
  <c r="AA2473" i="1" s="1"/>
  <c r="Z2472" i="1"/>
  <c r="AA2472" i="1" s="1"/>
  <c r="Z2471" i="1"/>
  <c r="AA2471" i="1" s="1"/>
  <c r="Z2470" i="1"/>
  <c r="AA2470" i="1" s="1"/>
  <c r="Z2469" i="1"/>
  <c r="AA2469" i="1" s="1"/>
  <c r="Z2468" i="1"/>
  <c r="AA2468" i="1" s="1"/>
  <c r="Z2467" i="1"/>
  <c r="AA2467" i="1" s="1"/>
  <c r="Z2466" i="1"/>
  <c r="AA2466" i="1" s="1"/>
  <c r="Z2465" i="1"/>
  <c r="AA2465" i="1" s="1"/>
  <c r="Z2464" i="1"/>
  <c r="AA2464" i="1" s="1"/>
  <c r="Z2463" i="1"/>
  <c r="AA2463" i="1" s="1"/>
  <c r="Z2462" i="1"/>
  <c r="AA2462" i="1" s="1"/>
  <c r="Z2461" i="1"/>
  <c r="AA2461" i="1" s="1"/>
  <c r="Z2460" i="1"/>
  <c r="AA2460" i="1" s="1"/>
  <c r="Z2459" i="1"/>
  <c r="AA2459" i="1" s="1"/>
  <c r="Z2458" i="1"/>
  <c r="AA2458" i="1" s="1"/>
  <c r="Z2457" i="1"/>
  <c r="AA2457" i="1" s="1"/>
  <c r="Z2456" i="1"/>
  <c r="AA2456" i="1" s="1"/>
  <c r="Z2455" i="1"/>
  <c r="AA2455" i="1" s="1"/>
  <c r="Z2454" i="1"/>
  <c r="AA2454" i="1" s="1"/>
  <c r="Z2453" i="1"/>
  <c r="AA2453" i="1" s="1"/>
  <c r="Z2452" i="1"/>
  <c r="AA2452" i="1" s="1"/>
  <c r="Z2451" i="1"/>
  <c r="AA2451" i="1" s="1"/>
  <c r="Z2450" i="1"/>
  <c r="AA2450" i="1" s="1"/>
  <c r="Z2449" i="1"/>
  <c r="AA2449" i="1" s="1"/>
  <c r="Z2448" i="1"/>
  <c r="AA2448" i="1" s="1"/>
  <c r="Z2447" i="1"/>
  <c r="AA2447" i="1" s="1"/>
  <c r="Z2446" i="1"/>
  <c r="AA2446" i="1" s="1"/>
  <c r="Z2445" i="1"/>
  <c r="AA2445" i="1" s="1"/>
  <c r="Z2444" i="1"/>
  <c r="AA2444" i="1" s="1"/>
  <c r="Z2443" i="1"/>
  <c r="AA2443" i="1" s="1"/>
  <c r="Z2442" i="1"/>
  <c r="AA2442" i="1" s="1"/>
  <c r="Z2441" i="1"/>
  <c r="AA2441" i="1" s="1"/>
  <c r="Z2440" i="1"/>
  <c r="AA2440" i="1" s="1"/>
  <c r="Z2439" i="1"/>
  <c r="AA2439" i="1" s="1"/>
  <c r="Z2438" i="1"/>
  <c r="AA2438" i="1" s="1"/>
  <c r="Z2437" i="1"/>
  <c r="AA2437" i="1" s="1"/>
  <c r="Z2436" i="1"/>
  <c r="AA2436" i="1" s="1"/>
  <c r="Z2435" i="1"/>
  <c r="AA2435" i="1" s="1"/>
  <c r="Z2434" i="1"/>
  <c r="AA2434" i="1" s="1"/>
  <c r="Z2433" i="1"/>
  <c r="AA2433" i="1" s="1"/>
  <c r="Z2432" i="1"/>
  <c r="AA2432" i="1" s="1"/>
  <c r="Z2431" i="1"/>
  <c r="AA2431" i="1" s="1"/>
  <c r="Z2430" i="1"/>
  <c r="AA2430" i="1" s="1"/>
  <c r="Z2429" i="1"/>
  <c r="AA2429" i="1" s="1"/>
  <c r="Z2428" i="1"/>
  <c r="AA2428" i="1" s="1"/>
  <c r="Z2427" i="1"/>
  <c r="AA2427" i="1" s="1"/>
  <c r="Z2426" i="1"/>
  <c r="AA2426" i="1" s="1"/>
  <c r="Z2425" i="1"/>
  <c r="AA2425" i="1" s="1"/>
  <c r="Z2424" i="1"/>
  <c r="AA2424" i="1" s="1"/>
  <c r="Z2423" i="1"/>
  <c r="AA2423" i="1" s="1"/>
  <c r="Z2422" i="1"/>
  <c r="AA2422" i="1" s="1"/>
  <c r="Z2421" i="1"/>
  <c r="AA2421" i="1" s="1"/>
  <c r="Z2420" i="1"/>
  <c r="AA2420" i="1" s="1"/>
  <c r="Z2419" i="1"/>
  <c r="AA2419" i="1" s="1"/>
  <c r="Z2418" i="1"/>
  <c r="AA2418" i="1" s="1"/>
  <c r="Z2417" i="1"/>
  <c r="AA2417" i="1" s="1"/>
  <c r="Z2416" i="1"/>
  <c r="AA2416" i="1" s="1"/>
  <c r="Z2415" i="1"/>
  <c r="AA2415" i="1" s="1"/>
  <c r="Z2414" i="1"/>
  <c r="AA2414" i="1" s="1"/>
  <c r="Z2413" i="1"/>
  <c r="AA2413" i="1" s="1"/>
  <c r="Z2412" i="1"/>
  <c r="AA2412" i="1" s="1"/>
  <c r="Z2411" i="1"/>
  <c r="AA2411" i="1" s="1"/>
  <c r="Z2410" i="1"/>
  <c r="AA2410" i="1" s="1"/>
  <c r="Z2409" i="1"/>
  <c r="AA2409" i="1" s="1"/>
  <c r="Z2408" i="1"/>
  <c r="AA2408" i="1" s="1"/>
  <c r="Z2407" i="1"/>
  <c r="AA2407" i="1" s="1"/>
  <c r="Z2406" i="1"/>
  <c r="AA2406" i="1" s="1"/>
  <c r="Z2405" i="1"/>
  <c r="AA2405" i="1" s="1"/>
  <c r="Z2404" i="1"/>
  <c r="AA2404" i="1" s="1"/>
  <c r="Z2403" i="1"/>
  <c r="AA2403" i="1" s="1"/>
  <c r="Z2402" i="1"/>
  <c r="AA2402" i="1" s="1"/>
  <c r="Z2401" i="1"/>
  <c r="AA2401" i="1" s="1"/>
  <c r="Z2400" i="1"/>
  <c r="AA2400" i="1" s="1"/>
  <c r="Z2399" i="1"/>
  <c r="AA2399" i="1" s="1"/>
  <c r="Z2398" i="1"/>
  <c r="AA2398" i="1" s="1"/>
  <c r="Z2397" i="1"/>
  <c r="AA2397" i="1" s="1"/>
  <c r="Z2396" i="1"/>
  <c r="AA2396" i="1" s="1"/>
  <c r="Z2395" i="1"/>
  <c r="AA2395" i="1" s="1"/>
  <c r="Z2394" i="1"/>
  <c r="AA2394" i="1" s="1"/>
  <c r="Z2393" i="1"/>
  <c r="AA2393" i="1" s="1"/>
  <c r="Z2392" i="1"/>
  <c r="AA2392" i="1" s="1"/>
  <c r="Z2391" i="1"/>
  <c r="AA2391" i="1" s="1"/>
  <c r="Z2390" i="1"/>
  <c r="AA2390" i="1" s="1"/>
  <c r="Z2389" i="1"/>
  <c r="AA2389" i="1" s="1"/>
  <c r="Z2388" i="1"/>
  <c r="AA2388" i="1" s="1"/>
  <c r="Z2387" i="1"/>
  <c r="AA2387" i="1" s="1"/>
  <c r="Z2386" i="1"/>
  <c r="AA2386" i="1" s="1"/>
  <c r="Z2385" i="1"/>
  <c r="AA2385" i="1" s="1"/>
  <c r="Z2384" i="1"/>
  <c r="AA2384" i="1" s="1"/>
  <c r="Z2383" i="1"/>
  <c r="AA2383" i="1" s="1"/>
  <c r="Z2382" i="1"/>
  <c r="AA2382" i="1" s="1"/>
  <c r="Z2381" i="1"/>
  <c r="AA2381" i="1" s="1"/>
  <c r="Z2380" i="1"/>
  <c r="AA2380" i="1" s="1"/>
  <c r="Z2379" i="1"/>
  <c r="AA2379" i="1" s="1"/>
  <c r="Z2378" i="1"/>
  <c r="AA2378" i="1" s="1"/>
  <c r="Z2377" i="1"/>
  <c r="AA2377" i="1" s="1"/>
  <c r="Z2376" i="1"/>
  <c r="AA2376" i="1" s="1"/>
  <c r="Z2375" i="1"/>
  <c r="AA2375" i="1" s="1"/>
  <c r="Z2374" i="1"/>
  <c r="AA2374" i="1" s="1"/>
  <c r="Z2373" i="1"/>
  <c r="AA2373" i="1" s="1"/>
  <c r="Z2372" i="1"/>
  <c r="AA2372" i="1" s="1"/>
  <c r="Z2371" i="1"/>
  <c r="AA2371" i="1" s="1"/>
  <c r="Z2370" i="1"/>
  <c r="AA2370" i="1" s="1"/>
  <c r="Z2369" i="1"/>
  <c r="AA2369" i="1" s="1"/>
  <c r="Z2368" i="1"/>
  <c r="AA2368" i="1" s="1"/>
  <c r="Z2367" i="1"/>
  <c r="AA2367" i="1" s="1"/>
  <c r="Z2366" i="1"/>
  <c r="AA2366" i="1" s="1"/>
  <c r="Z2365" i="1"/>
  <c r="AA2365" i="1" s="1"/>
  <c r="Z2364" i="1"/>
  <c r="AA2364" i="1" s="1"/>
  <c r="Z2363" i="1"/>
  <c r="AA2363" i="1" s="1"/>
  <c r="Z2362" i="1"/>
  <c r="AA2362" i="1" s="1"/>
  <c r="Z2361" i="1"/>
  <c r="AA2361" i="1" s="1"/>
  <c r="Z2360" i="1"/>
  <c r="AA2360" i="1" s="1"/>
  <c r="Z2359" i="1"/>
  <c r="AA2359" i="1" s="1"/>
  <c r="Z2358" i="1"/>
  <c r="AA2358" i="1" s="1"/>
  <c r="Z2357" i="1"/>
  <c r="AA2357" i="1" s="1"/>
  <c r="Z2356" i="1"/>
  <c r="AA2356" i="1" s="1"/>
  <c r="Z2355" i="1"/>
  <c r="AA2355" i="1" s="1"/>
  <c r="Z2354" i="1"/>
  <c r="AA2354" i="1" s="1"/>
  <c r="Z2353" i="1"/>
  <c r="AA2353" i="1" s="1"/>
  <c r="Z2352" i="1"/>
  <c r="AA2352" i="1" s="1"/>
  <c r="Z2351" i="1"/>
  <c r="AA2351" i="1" s="1"/>
  <c r="Z2350" i="1"/>
  <c r="AA2350" i="1" s="1"/>
  <c r="Z2349" i="1"/>
  <c r="AA2349" i="1" s="1"/>
  <c r="Z2348" i="1"/>
  <c r="AA2348" i="1" s="1"/>
  <c r="Z2347" i="1"/>
  <c r="AA2347" i="1" s="1"/>
  <c r="Z2346" i="1"/>
  <c r="AA2346" i="1" s="1"/>
  <c r="Z2345" i="1"/>
  <c r="AA2345" i="1" s="1"/>
  <c r="Z2344" i="1"/>
  <c r="AA2344" i="1" s="1"/>
  <c r="Z2343" i="1"/>
  <c r="AA2343" i="1" s="1"/>
  <c r="Z2342" i="1"/>
  <c r="AA2342" i="1" s="1"/>
  <c r="Z2341" i="1"/>
  <c r="AA2341" i="1" s="1"/>
  <c r="Z2340" i="1"/>
  <c r="AA2340" i="1" s="1"/>
  <c r="Z2339" i="1"/>
  <c r="AA2339" i="1" s="1"/>
  <c r="Z2338" i="1"/>
  <c r="AA2338" i="1" s="1"/>
  <c r="Z2337" i="1"/>
  <c r="AA2337" i="1" s="1"/>
  <c r="Z2336" i="1"/>
  <c r="AA2336" i="1" s="1"/>
  <c r="Z2335" i="1"/>
  <c r="AA2335" i="1" s="1"/>
  <c r="Z2334" i="1"/>
  <c r="AA2334" i="1" s="1"/>
  <c r="Z2333" i="1"/>
  <c r="AA2333" i="1" s="1"/>
  <c r="Z2332" i="1"/>
  <c r="AA2332" i="1" s="1"/>
  <c r="Z2331" i="1"/>
  <c r="AA2331" i="1" s="1"/>
  <c r="Z2330" i="1"/>
  <c r="AA2330" i="1" s="1"/>
  <c r="Z2329" i="1"/>
  <c r="AA2329" i="1" s="1"/>
  <c r="Z2328" i="1"/>
  <c r="AA2328" i="1" s="1"/>
  <c r="Z2327" i="1"/>
  <c r="AA2327" i="1" s="1"/>
  <c r="Z2326" i="1"/>
  <c r="AA2326" i="1" s="1"/>
  <c r="Z2325" i="1"/>
  <c r="AA2325" i="1" s="1"/>
  <c r="Z2324" i="1"/>
  <c r="AA2324" i="1" s="1"/>
  <c r="Z2323" i="1"/>
  <c r="AA2323" i="1" s="1"/>
  <c r="Z2322" i="1"/>
  <c r="AA2322" i="1" s="1"/>
  <c r="Z2321" i="1"/>
  <c r="AA2321" i="1" s="1"/>
  <c r="Z2320" i="1"/>
  <c r="AA2320" i="1" s="1"/>
  <c r="Z2319" i="1"/>
  <c r="AA2319" i="1" s="1"/>
  <c r="Z2318" i="1"/>
  <c r="AA2318" i="1" s="1"/>
  <c r="Z2317" i="1"/>
  <c r="AA2317" i="1" s="1"/>
  <c r="Z2316" i="1"/>
  <c r="AA2316" i="1" s="1"/>
  <c r="Z2315" i="1"/>
  <c r="AA2315" i="1" s="1"/>
  <c r="Z2314" i="1"/>
  <c r="AA2314" i="1" s="1"/>
  <c r="Z2313" i="1"/>
  <c r="AA2313" i="1" s="1"/>
  <c r="Z2312" i="1"/>
  <c r="AA2312" i="1" s="1"/>
  <c r="Z2311" i="1"/>
  <c r="AA2311" i="1" s="1"/>
  <c r="Z2310" i="1"/>
  <c r="AA2310" i="1" s="1"/>
  <c r="Z2309" i="1"/>
  <c r="AA2309" i="1" s="1"/>
  <c r="Z2308" i="1"/>
  <c r="AA2308" i="1" s="1"/>
  <c r="Z2307" i="1"/>
  <c r="AA2307" i="1" s="1"/>
  <c r="Z2306" i="1"/>
  <c r="AA2306" i="1" s="1"/>
  <c r="Z2305" i="1"/>
  <c r="AA2305" i="1" s="1"/>
  <c r="Z2304" i="1"/>
  <c r="AA2304" i="1" s="1"/>
  <c r="Z2303" i="1"/>
  <c r="AA2303" i="1" s="1"/>
  <c r="Z2302" i="1"/>
  <c r="AA2302" i="1" s="1"/>
  <c r="Z2301" i="1"/>
  <c r="AA2301" i="1" s="1"/>
  <c r="Z2300" i="1"/>
  <c r="AA2300" i="1" s="1"/>
  <c r="Z2299" i="1"/>
  <c r="AA2299" i="1" s="1"/>
  <c r="Z2298" i="1"/>
  <c r="AA2298" i="1" s="1"/>
  <c r="Z2297" i="1"/>
  <c r="AA2297" i="1" s="1"/>
  <c r="Z2296" i="1"/>
  <c r="AA2296" i="1" s="1"/>
  <c r="Z2295" i="1"/>
  <c r="AA2295" i="1" s="1"/>
  <c r="Z2294" i="1"/>
  <c r="AA2294" i="1" s="1"/>
  <c r="Z2293" i="1"/>
  <c r="AA2293" i="1" s="1"/>
  <c r="Z2292" i="1"/>
  <c r="AA2292" i="1" s="1"/>
  <c r="Z2291" i="1"/>
  <c r="AA2291" i="1" s="1"/>
  <c r="Z2290" i="1"/>
  <c r="AA2290" i="1" s="1"/>
  <c r="Z2289" i="1"/>
  <c r="AA2289" i="1" s="1"/>
  <c r="Z2288" i="1"/>
  <c r="AA2288" i="1" s="1"/>
  <c r="Z2287" i="1"/>
  <c r="AA2287" i="1" s="1"/>
  <c r="Z2286" i="1"/>
  <c r="AA2286" i="1" s="1"/>
  <c r="Z2285" i="1"/>
  <c r="AA2285" i="1" s="1"/>
  <c r="Z2284" i="1"/>
  <c r="AA2284" i="1" s="1"/>
  <c r="Z2283" i="1"/>
  <c r="AA2283" i="1" s="1"/>
  <c r="Z2282" i="1"/>
  <c r="AA2282" i="1" s="1"/>
  <c r="Z2281" i="1"/>
  <c r="AA2281" i="1" s="1"/>
  <c r="Z2280" i="1"/>
  <c r="AA2280" i="1" s="1"/>
  <c r="Z2279" i="1"/>
  <c r="AA2279" i="1" s="1"/>
  <c r="Z2278" i="1"/>
  <c r="AA2278" i="1" s="1"/>
  <c r="Z2277" i="1"/>
  <c r="AA2277" i="1" s="1"/>
  <c r="Z2276" i="1"/>
  <c r="AA2276" i="1" s="1"/>
  <c r="Z2275" i="1"/>
  <c r="AA2275" i="1" s="1"/>
  <c r="Z2274" i="1"/>
  <c r="AA2274" i="1" s="1"/>
  <c r="Z2273" i="1"/>
  <c r="AA2273" i="1" s="1"/>
  <c r="Z2272" i="1"/>
  <c r="AA2272" i="1" s="1"/>
  <c r="Z2271" i="1"/>
  <c r="AA2271" i="1" s="1"/>
  <c r="Z2270" i="1"/>
  <c r="AA2270" i="1" s="1"/>
  <c r="Z2269" i="1"/>
  <c r="AA2269" i="1" s="1"/>
  <c r="Z2268" i="1"/>
  <c r="AA2268" i="1" s="1"/>
  <c r="Z2267" i="1"/>
  <c r="AA2267" i="1" s="1"/>
  <c r="Z2266" i="1"/>
  <c r="AA2266" i="1" s="1"/>
  <c r="Z2265" i="1"/>
  <c r="AA2265" i="1" s="1"/>
  <c r="Z2264" i="1"/>
  <c r="AA2264" i="1" s="1"/>
  <c r="Z2263" i="1"/>
  <c r="AA2263" i="1" s="1"/>
  <c r="Z2262" i="1"/>
  <c r="AA2262" i="1" s="1"/>
  <c r="Z2261" i="1"/>
  <c r="AA2261" i="1" s="1"/>
  <c r="Z2260" i="1"/>
  <c r="AA2260" i="1" s="1"/>
  <c r="Z2259" i="1"/>
  <c r="AA2259" i="1" s="1"/>
  <c r="Z2258" i="1"/>
  <c r="AA2258" i="1" s="1"/>
  <c r="Z2257" i="1"/>
  <c r="AA2257" i="1" s="1"/>
  <c r="Z2256" i="1"/>
  <c r="AA2256" i="1" s="1"/>
  <c r="Z2255" i="1"/>
  <c r="AA2255" i="1" s="1"/>
  <c r="Z2254" i="1"/>
  <c r="AA2254" i="1" s="1"/>
  <c r="Z2253" i="1"/>
  <c r="AA2253" i="1" s="1"/>
  <c r="Z2252" i="1"/>
  <c r="AA2252" i="1" s="1"/>
  <c r="Z2251" i="1"/>
  <c r="AA2251" i="1" s="1"/>
  <c r="Z2250" i="1"/>
  <c r="AA2250" i="1" s="1"/>
  <c r="Z2249" i="1"/>
  <c r="AA2249" i="1" s="1"/>
  <c r="Z2248" i="1"/>
  <c r="AA2248" i="1" s="1"/>
  <c r="Z2247" i="1"/>
  <c r="AA2247" i="1" s="1"/>
  <c r="Z2246" i="1"/>
  <c r="AA2246" i="1" s="1"/>
  <c r="Z2245" i="1"/>
  <c r="AA2245" i="1" s="1"/>
  <c r="Z2244" i="1"/>
  <c r="AA2244" i="1" s="1"/>
  <c r="Z2243" i="1"/>
  <c r="AA2243" i="1" s="1"/>
  <c r="Z2242" i="1"/>
  <c r="AA2242" i="1" s="1"/>
  <c r="Z2241" i="1"/>
  <c r="AA2241" i="1" s="1"/>
  <c r="Z2240" i="1"/>
  <c r="AA2240" i="1" s="1"/>
  <c r="Z2239" i="1"/>
  <c r="AA2239" i="1" s="1"/>
  <c r="Z2238" i="1"/>
  <c r="AA2238" i="1" s="1"/>
  <c r="Z2237" i="1"/>
  <c r="AA2237" i="1" s="1"/>
  <c r="Z2236" i="1"/>
  <c r="AA2236" i="1" s="1"/>
  <c r="Z2235" i="1"/>
  <c r="AA2235" i="1" s="1"/>
  <c r="Z2234" i="1"/>
  <c r="AA2234" i="1" s="1"/>
  <c r="Z2233" i="1"/>
  <c r="AA2233" i="1" s="1"/>
  <c r="Z2232" i="1"/>
  <c r="AA2232" i="1" s="1"/>
  <c r="Z2231" i="1"/>
  <c r="AA2231" i="1" s="1"/>
  <c r="Z2230" i="1"/>
  <c r="AA2230" i="1" s="1"/>
  <c r="Z2229" i="1"/>
  <c r="AA2229" i="1" s="1"/>
  <c r="Z2228" i="1"/>
  <c r="AA2228" i="1" s="1"/>
  <c r="Z2227" i="1"/>
  <c r="AA2227" i="1" s="1"/>
  <c r="Z2226" i="1"/>
  <c r="AA2226" i="1" s="1"/>
  <c r="Z2225" i="1"/>
  <c r="AA2225" i="1" s="1"/>
  <c r="Z2224" i="1"/>
  <c r="AA2224" i="1" s="1"/>
  <c r="Z2223" i="1"/>
  <c r="AA2223" i="1" s="1"/>
  <c r="Z2222" i="1"/>
  <c r="AA2222" i="1" s="1"/>
  <c r="Z2221" i="1"/>
  <c r="AA2221" i="1" s="1"/>
  <c r="Z2220" i="1"/>
  <c r="AA2220" i="1" s="1"/>
  <c r="Z2219" i="1"/>
  <c r="AA2219" i="1" s="1"/>
  <c r="Z2218" i="1"/>
  <c r="AA2218" i="1" s="1"/>
  <c r="Z2217" i="1"/>
  <c r="AA2217" i="1" s="1"/>
  <c r="Z2216" i="1"/>
  <c r="AA2216" i="1" s="1"/>
  <c r="Z2215" i="1"/>
  <c r="AA2215" i="1" s="1"/>
  <c r="Z2214" i="1"/>
  <c r="AA2214" i="1" s="1"/>
  <c r="Z2213" i="1"/>
  <c r="AA2213" i="1" s="1"/>
  <c r="Z2212" i="1"/>
  <c r="AA2212" i="1" s="1"/>
  <c r="Z2211" i="1"/>
  <c r="AA2211" i="1" s="1"/>
  <c r="Z2210" i="1"/>
  <c r="AA2210" i="1" s="1"/>
  <c r="Z2209" i="1"/>
  <c r="AA2209" i="1" s="1"/>
  <c r="Z2208" i="1"/>
  <c r="AA2208" i="1" s="1"/>
  <c r="Z2207" i="1"/>
  <c r="AA2207" i="1" s="1"/>
  <c r="Z2206" i="1"/>
  <c r="AA2206" i="1" s="1"/>
  <c r="Z2205" i="1"/>
  <c r="AA2205" i="1" s="1"/>
  <c r="Z2204" i="1"/>
  <c r="AA2204" i="1" s="1"/>
  <c r="Z2203" i="1"/>
  <c r="AA2203" i="1" s="1"/>
  <c r="Z2202" i="1"/>
  <c r="AA2202" i="1" s="1"/>
  <c r="Z2201" i="1"/>
  <c r="AA2201" i="1" s="1"/>
  <c r="Z2200" i="1"/>
  <c r="AA2200" i="1" s="1"/>
  <c r="Z2199" i="1"/>
  <c r="AA2199" i="1" s="1"/>
  <c r="Z2198" i="1"/>
  <c r="AA2198" i="1" s="1"/>
  <c r="Z2197" i="1"/>
  <c r="AA2197" i="1" s="1"/>
  <c r="Z2196" i="1"/>
  <c r="AA2196" i="1" s="1"/>
  <c r="Z2195" i="1"/>
  <c r="AA2195" i="1" s="1"/>
  <c r="Z2194" i="1"/>
  <c r="AA2194" i="1" s="1"/>
  <c r="Z2193" i="1"/>
  <c r="AA2193" i="1" s="1"/>
  <c r="Z2192" i="1"/>
  <c r="AA2192" i="1" s="1"/>
  <c r="Z2191" i="1"/>
  <c r="AA2191" i="1" s="1"/>
  <c r="Z2190" i="1"/>
  <c r="AA2190" i="1" s="1"/>
  <c r="Z2189" i="1"/>
  <c r="AA2189" i="1" s="1"/>
  <c r="Z2188" i="1"/>
  <c r="AA2188" i="1" s="1"/>
  <c r="Z2187" i="1"/>
  <c r="AA2187" i="1" s="1"/>
  <c r="Z2186" i="1"/>
  <c r="AA2186" i="1" s="1"/>
  <c r="Z2185" i="1"/>
  <c r="AA2185" i="1" s="1"/>
  <c r="Z2184" i="1"/>
  <c r="AA2184" i="1" s="1"/>
  <c r="Z2183" i="1"/>
  <c r="AA2183" i="1" s="1"/>
  <c r="Z2182" i="1"/>
  <c r="AA2182" i="1" s="1"/>
  <c r="Z2181" i="1"/>
  <c r="AA2181" i="1" s="1"/>
  <c r="Z2180" i="1"/>
  <c r="AA2180" i="1" s="1"/>
  <c r="Z2179" i="1"/>
  <c r="AA2179" i="1" s="1"/>
  <c r="Z2178" i="1"/>
  <c r="AA2178" i="1" s="1"/>
  <c r="Z2177" i="1"/>
  <c r="AA2177" i="1" s="1"/>
  <c r="Z2176" i="1"/>
  <c r="AA2176" i="1" s="1"/>
  <c r="Z2175" i="1"/>
  <c r="AA2175" i="1" s="1"/>
  <c r="Z2174" i="1"/>
  <c r="AA2174" i="1" s="1"/>
  <c r="Z2173" i="1"/>
  <c r="AA2173" i="1" s="1"/>
  <c r="Z2172" i="1"/>
  <c r="AA2172" i="1" s="1"/>
  <c r="Z2171" i="1"/>
  <c r="AA2171" i="1" s="1"/>
  <c r="Z2170" i="1"/>
  <c r="AA2170" i="1" s="1"/>
  <c r="Z2169" i="1"/>
  <c r="AA2169" i="1" s="1"/>
  <c r="Z2168" i="1"/>
  <c r="AA2168" i="1" s="1"/>
  <c r="Z2167" i="1"/>
  <c r="AA2167" i="1" s="1"/>
  <c r="Z2166" i="1"/>
  <c r="AA2166" i="1" s="1"/>
  <c r="Z2165" i="1"/>
  <c r="AA2165" i="1" s="1"/>
  <c r="Z2164" i="1"/>
  <c r="AA2164" i="1" s="1"/>
  <c r="Z2163" i="1"/>
  <c r="AA2163" i="1" s="1"/>
  <c r="Z2162" i="1"/>
  <c r="AA2162" i="1" s="1"/>
  <c r="Z2161" i="1"/>
  <c r="AA2161" i="1" s="1"/>
  <c r="Z2160" i="1"/>
  <c r="AA2160" i="1" s="1"/>
  <c r="Z2159" i="1"/>
  <c r="AA2159" i="1" s="1"/>
  <c r="Z2158" i="1"/>
  <c r="AA2158" i="1" s="1"/>
  <c r="Z2157" i="1"/>
  <c r="AA2157" i="1" s="1"/>
  <c r="Z2156" i="1"/>
  <c r="AA2156" i="1" s="1"/>
  <c r="Z2155" i="1"/>
  <c r="AA2155" i="1" s="1"/>
  <c r="Z2154" i="1"/>
  <c r="AA2154" i="1" s="1"/>
  <c r="Z2153" i="1"/>
  <c r="AA2153" i="1" s="1"/>
  <c r="Z2152" i="1"/>
  <c r="AA2152" i="1" s="1"/>
  <c r="Z2151" i="1"/>
  <c r="AA2151" i="1" s="1"/>
  <c r="Z2150" i="1"/>
  <c r="AA2150" i="1" s="1"/>
  <c r="Z2149" i="1"/>
  <c r="AA2149" i="1" s="1"/>
  <c r="Z2148" i="1"/>
  <c r="AA2148" i="1" s="1"/>
  <c r="Z2147" i="1"/>
  <c r="AA2147" i="1" s="1"/>
  <c r="Z2146" i="1"/>
  <c r="AA2146" i="1" s="1"/>
  <c r="Z2145" i="1"/>
  <c r="AA2145" i="1" s="1"/>
  <c r="Z2144" i="1"/>
  <c r="AA2144" i="1" s="1"/>
  <c r="Z2143" i="1"/>
  <c r="AA2143" i="1" s="1"/>
  <c r="Z2142" i="1"/>
  <c r="AA2142" i="1" s="1"/>
  <c r="Z2141" i="1"/>
  <c r="AA2141" i="1" s="1"/>
  <c r="Z2140" i="1"/>
  <c r="AA2140" i="1" s="1"/>
  <c r="Z2139" i="1"/>
  <c r="AA2139" i="1" s="1"/>
  <c r="Z2138" i="1"/>
  <c r="AA2138" i="1" s="1"/>
  <c r="Z2137" i="1"/>
  <c r="AA2137" i="1" s="1"/>
  <c r="Z2136" i="1"/>
  <c r="AA2136" i="1" s="1"/>
  <c r="Z2135" i="1"/>
  <c r="AA2135" i="1" s="1"/>
  <c r="Z2134" i="1"/>
  <c r="AA2134" i="1" s="1"/>
  <c r="Z2133" i="1"/>
  <c r="AA2133" i="1" s="1"/>
  <c r="Z2132" i="1"/>
  <c r="AA2132" i="1" s="1"/>
  <c r="Z2131" i="1"/>
  <c r="AA2131" i="1" s="1"/>
  <c r="Z2130" i="1"/>
  <c r="AA2130" i="1" s="1"/>
  <c r="Z2129" i="1"/>
  <c r="AA2129" i="1" s="1"/>
  <c r="Z2128" i="1"/>
  <c r="AA2128" i="1" s="1"/>
  <c r="Z2127" i="1"/>
  <c r="AA2127" i="1" s="1"/>
  <c r="Z2126" i="1"/>
  <c r="AA2126" i="1" s="1"/>
  <c r="Z2125" i="1"/>
  <c r="AA2125" i="1" s="1"/>
  <c r="Z2124" i="1"/>
  <c r="AA2124" i="1" s="1"/>
  <c r="Z2123" i="1"/>
  <c r="AA2123" i="1" s="1"/>
  <c r="Z2122" i="1"/>
  <c r="AA2122" i="1" s="1"/>
  <c r="Z2121" i="1"/>
  <c r="AA2121" i="1" s="1"/>
  <c r="Z2120" i="1"/>
  <c r="AA2120" i="1" s="1"/>
  <c r="Z2119" i="1"/>
  <c r="AA2119" i="1" s="1"/>
  <c r="Z2118" i="1"/>
  <c r="AA2118" i="1" s="1"/>
  <c r="Z2117" i="1"/>
  <c r="AA2117" i="1" s="1"/>
  <c r="Z2116" i="1"/>
  <c r="AA2116" i="1" s="1"/>
  <c r="Z2115" i="1"/>
  <c r="AA2115" i="1" s="1"/>
  <c r="Z2114" i="1"/>
  <c r="AA2114" i="1" s="1"/>
  <c r="Z2113" i="1"/>
  <c r="AA2113" i="1" s="1"/>
  <c r="Z2112" i="1"/>
  <c r="AA2112" i="1" s="1"/>
  <c r="Z2111" i="1"/>
  <c r="AA2111" i="1" s="1"/>
  <c r="Z2110" i="1"/>
  <c r="AA2110" i="1" s="1"/>
  <c r="Z2109" i="1"/>
  <c r="AA2109" i="1" s="1"/>
  <c r="Z2108" i="1"/>
  <c r="AA2108" i="1" s="1"/>
  <c r="Z2107" i="1"/>
  <c r="AA2107" i="1" s="1"/>
  <c r="Z2106" i="1"/>
  <c r="AA2106" i="1" s="1"/>
  <c r="Z2105" i="1"/>
  <c r="AA2105" i="1" s="1"/>
  <c r="Z2104" i="1"/>
  <c r="AA2104" i="1" s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Z2086" i="1"/>
  <c r="AA2086" i="1" s="1"/>
  <c r="Z2085" i="1"/>
  <c r="AA2085" i="1" s="1"/>
  <c r="Z2084" i="1"/>
  <c r="AA2084" i="1" s="1"/>
  <c r="Z2083" i="1"/>
  <c r="AA2083" i="1" s="1"/>
  <c r="Z2082" i="1"/>
  <c r="AA2082" i="1" s="1"/>
  <c r="Z2081" i="1"/>
  <c r="AA2081" i="1" s="1"/>
  <c r="Z2080" i="1"/>
  <c r="AA2080" i="1" s="1"/>
  <c r="Z2079" i="1"/>
  <c r="AA2079" i="1" s="1"/>
  <c r="Z2078" i="1"/>
  <c r="AA2078" i="1" s="1"/>
  <c r="Z2077" i="1"/>
  <c r="AA2077" i="1" s="1"/>
  <c r="Z2076" i="1"/>
  <c r="AA2076" i="1" s="1"/>
  <c r="Z2075" i="1"/>
  <c r="AA2075" i="1" s="1"/>
  <c r="Z2074" i="1"/>
  <c r="AA2074" i="1" s="1"/>
  <c r="Z2073" i="1"/>
  <c r="AA2073" i="1" s="1"/>
  <c r="Z2072" i="1"/>
  <c r="AA2072" i="1" s="1"/>
  <c r="Z2071" i="1"/>
  <c r="AA2071" i="1" s="1"/>
  <c r="Z2070" i="1"/>
  <c r="AA2070" i="1" s="1"/>
  <c r="Z2069" i="1"/>
  <c r="AA2069" i="1" s="1"/>
  <c r="Z2068" i="1"/>
  <c r="AA2068" i="1" s="1"/>
  <c r="Z2067" i="1"/>
  <c r="AA2067" i="1" s="1"/>
  <c r="Z2066" i="1"/>
  <c r="AA2066" i="1" s="1"/>
  <c r="Z2065" i="1"/>
  <c r="AA2065" i="1" s="1"/>
  <c r="Z2064" i="1"/>
  <c r="AA2064" i="1" s="1"/>
  <c r="Z2063" i="1"/>
  <c r="AA2063" i="1" s="1"/>
  <c r="Z2062" i="1"/>
  <c r="AA2062" i="1" s="1"/>
  <c r="Z2061" i="1"/>
  <c r="AA2061" i="1" s="1"/>
  <c r="Z2060" i="1"/>
  <c r="AA2060" i="1" s="1"/>
  <c r="Z2059" i="1"/>
  <c r="AA2059" i="1" s="1"/>
  <c r="Z2058" i="1"/>
  <c r="AA2058" i="1" s="1"/>
  <c r="Z2057" i="1"/>
  <c r="AA2057" i="1" s="1"/>
  <c r="Z2056" i="1"/>
  <c r="AA2056" i="1" s="1"/>
  <c r="Z2055" i="1"/>
  <c r="AA2055" i="1" s="1"/>
  <c r="Z2054" i="1"/>
  <c r="AA2054" i="1" s="1"/>
  <c r="Z2053" i="1"/>
  <c r="AA2053" i="1" s="1"/>
  <c r="Z2052" i="1"/>
  <c r="AA2052" i="1" s="1"/>
  <c r="Z2051" i="1"/>
  <c r="AA2051" i="1" s="1"/>
  <c r="Z2050" i="1"/>
  <c r="AA2050" i="1" s="1"/>
  <c r="Z2049" i="1"/>
  <c r="AA2049" i="1" s="1"/>
  <c r="Z2048" i="1"/>
  <c r="AA2048" i="1" s="1"/>
  <c r="Z2047" i="1"/>
  <c r="AA2047" i="1" s="1"/>
  <c r="Z2046" i="1"/>
  <c r="AA2046" i="1" s="1"/>
  <c r="Z2045" i="1"/>
  <c r="AA2045" i="1" s="1"/>
  <c r="Z2044" i="1"/>
  <c r="AA2044" i="1" s="1"/>
  <c r="Z2043" i="1"/>
  <c r="AA2043" i="1" s="1"/>
  <c r="Z2042" i="1"/>
  <c r="AA2042" i="1" s="1"/>
  <c r="Z2041" i="1"/>
  <c r="AA2041" i="1" s="1"/>
  <c r="Z2040" i="1"/>
  <c r="AA2040" i="1" s="1"/>
  <c r="Z2039" i="1"/>
  <c r="AA2039" i="1" s="1"/>
  <c r="Z2038" i="1"/>
  <c r="AA2038" i="1" s="1"/>
  <c r="Z2037" i="1"/>
  <c r="AA2037" i="1" s="1"/>
  <c r="Z2036" i="1"/>
  <c r="AA2036" i="1" s="1"/>
  <c r="Z2035" i="1"/>
  <c r="AA2035" i="1" s="1"/>
  <c r="Z2034" i="1"/>
  <c r="AA2034" i="1" s="1"/>
  <c r="Z2033" i="1"/>
  <c r="AA2033" i="1" s="1"/>
  <c r="Z2032" i="1"/>
  <c r="AA2032" i="1" s="1"/>
  <c r="Z2031" i="1"/>
  <c r="AA2031" i="1" s="1"/>
  <c r="Z2030" i="1"/>
  <c r="AA2030" i="1" s="1"/>
  <c r="Z2029" i="1"/>
  <c r="AA2029" i="1" s="1"/>
  <c r="Z2028" i="1"/>
  <c r="AA2028" i="1" s="1"/>
  <c r="Z2027" i="1"/>
  <c r="AA2027" i="1" s="1"/>
  <c r="Z2026" i="1"/>
  <c r="AA2026" i="1" s="1"/>
  <c r="Z2025" i="1"/>
  <c r="AA2025" i="1" s="1"/>
  <c r="Z2024" i="1"/>
  <c r="AA2024" i="1" s="1"/>
  <c r="Z2023" i="1"/>
  <c r="AA2023" i="1" s="1"/>
  <c r="Z2022" i="1"/>
  <c r="AA2022" i="1" s="1"/>
  <c r="Z2021" i="1"/>
  <c r="AA2021" i="1" s="1"/>
  <c r="Z2020" i="1"/>
  <c r="AA2020" i="1" s="1"/>
  <c r="Z2019" i="1"/>
  <c r="AA2019" i="1" s="1"/>
  <c r="Z2018" i="1"/>
  <c r="AA2018" i="1" s="1"/>
  <c r="Z2017" i="1"/>
  <c r="AA2017" i="1" s="1"/>
  <c r="Z2016" i="1"/>
  <c r="AA2016" i="1" s="1"/>
  <c r="Z2015" i="1"/>
  <c r="AA2015" i="1" s="1"/>
  <c r="Z2014" i="1"/>
  <c r="AA2014" i="1" s="1"/>
  <c r="Z2013" i="1"/>
  <c r="AA2013" i="1" s="1"/>
  <c r="Z2012" i="1"/>
  <c r="AA2012" i="1" s="1"/>
  <c r="Z2011" i="1"/>
  <c r="AA2011" i="1" s="1"/>
  <c r="Z2010" i="1"/>
  <c r="AA2010" i="1" s="1"/>
  <c r="Z2009" i="1"/>
  <c r="AA2009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Z2002" i="1"/>
  <c r="AA2002" i="1" s="1"/>
  <c r="Z2001" i="1"/>
  <c r="AA2001" i="1" s="1"/>
  <c r="Z2000" i="1"/>
  <c r="AA2000" i="1" s="1"/>
  <c r="Z1999" i="1"/>
  <c r="AA1999" i="1" s="1"/>
  <c r="Z1998" i="1"/>
  <c r="AA1998" i="1" s="1"/>
  <c r="Z1997" i="1"/>
  <c r="AA1997" i="1" s="1"/>
  <c r="Z1996" i="1"/>
  <c r="AA1996" i="1" s="1"/>
  <c r="Z1995" i="1"/>
  <c r="AA1995" i="1" s="1"/>
  <c r="Z1994" i="1"/>
  <c r="AA1994" i="1" s="1"/>
  <c r="Z1993" i="1"/>
  <c r="AA1993" i="1" s="1"/>
  <c r="Z1992" i="1"/>
  <c r="AA1992" i="1" s="1"/>
  <c r="Z1991" i="1"/>
  <c r="AA1991" i="1" s="1"/>
  <c r="Z1990" i="1"/>
  <c r="AA1990" i="1" s="1"/>
  <c r="Z1989" i="1"/>
  <c r="AA1989" i="1" s="1"/>
  <c r="Z1988" i="1"/>
  <c r="AA1988" i="1" s="1"/>
  <c r="Z1987" i="1"/>
  <c r="AA1987" i="1" s="1"/>
  <c r="Z1986" i="1"/>
  <c r="AA1986" i="1" s="1"/>
  <c r="Z1985" i="1"/>
  <c r="AA1985" i="1" s="1"/>
  <c r="Z1984" i="1"/>
  <c r="AA1984" i="1" s="1"/>
  <c r="Z1983" i="1"/>
  <c r="AA1983" i="1" s="1"/>
  <c r="Z1982" i="1"/>
  <c r="AA1982" i="1" s="1"/>
  <c r="Z1981" i="1"/>
  <c r="AA1981" i="1" s="1"/>
  <c r="Z1980" i="1"/>
  <c r="AA1980" i="1" s="1"/>
  <c r="Z1979" i="1"/>
  <c r="AA1979" i="1" s="1"/>
  <c r="Z1978" i="1"/>
  <c r="AA1978" i="1" s="1"/>
  <c r="Z1977" i="1"/>
  <c r="AA1977" i="1" s="1"/>
  <c r="Z1976" i="1"/>
  <c r="AA1976" i="1" s="1"/>
  <c r="Z1975" i="1"/>
  <c r="AA1975" i="1" s="1"/>
  <c r="Z1974" i="1"/>
  <c r="AA1974" i="1" s="1"/>
  <c r="Z1973" i="1"/>
  <c r="AA1973" i="1" s="1"/>
  <c r="Z1972" i="1"/>
  <c r="AA1972" i="1" s="1"/>
  <c r="Z1971" i="1"/>
  <c r="AA1971" i="1" s="1"/>
  <c r="Z1970" i="1"/>
  <c r="AA1970" i="1" s="1"/>
  <c r="Z1969" i="1"/>
  <c r="AA1969" i="1" s="1"/>
  <c r="Z1968" i="1"/>
  <c r="AA1968" i="1" s="1"/>
  <c r="Z1967" i="1"/>
  <c r="AA1967" i="1" s="1"/>
  <c r="Z1966" i="1"/>
  <c r="AA1966" i="1" s="1"/>
  <c r="Z1965" i="1"/>
  <c r="AA1965" i="1" s="1"/>
  <c r="Z1964" i="1"/>
  <c r="AA1964" i="1" s="1"/>
  <c r="Z1963" i="1"/>
  <c r="AA1963" i="1" s="1"/>
  <c r="Z1962" i="1"/>
  <c r="AA1962" i="1" s="1"/>
  <c r="Z1961" i="1"/>
  <c r="AA1961" i="1" s="1"/>
  <c r="Z1960" i="1"/>
  <c r="AA1960" i="1" s="1"/>
  <c r="Z1959" i="1"/>
  <c r="AA1959" i="1" s="1"/>
  <c r="Z1958" i="1"/>
  <c r="AA1958" i="1" s="1"/>
  <c r="Z1957" i="1"/>
  <c r="AA1957" i="1" s="1"/>
  <c r="Z1956" i="1"/>
  <c r="AA1956" i="1" s="1"/>
  <c r="Z1955" i="1"/>
  <c r="AA1955" i="1" s="1"/>
  <c r="Z1954" i="1"/>
  <c r="AA1954" i="1" s="1"/>
  <c r="Z1953" i="1"/>
  <c r="AA1953" i="1" s="1"/>
  <c r="Z1952" i="1"/>
  <c r="AA1952" i="1" s="1"/>
  <c r="Z1951" i="1"/>
  <c r="AA1951" i="1" s="1"/>
  <c r="Z1950" i="1"/>
  <c r="AA1950" i="1" s="1"/>
  <c r="Z1949" i="1"/>
  <c r="AA1949" i="1" s="1"/>
  <c r="Z1948" i="1"/>
  <c r="AA1948" i="1" s="1"/>
  <c r="Z1947" i="1"/>
  <c r="AA1947" i="1" s="1"/>
  <c r="Z1946" i="1"/>
  <c r="AA1946" i="1" s="1"/>
  <c r="Z1945" i="1"/>
  <c r="AA1945" i="1" s="1"/>
  <c r="Z1944" i="1"/>
  <c r="AA1944" i="1" s="1"/>
  <c r="Z1943" i="1"/>
  <c r="AA1943" i="1" s="1"/>
  <c r="Z1942" i="1"/>
  <c r="AA1942" i="1" s="1"/>
  <c r="Z1941" i="1"/>
  <c r="AA1941" i="1" s="1"/>
  <c r="Z1940" i="1"/>
  <c r="AA1940" i="1" s="1"/>
  <c r="Z1939" i="1"/>
  <c r="AA1939" i="1" s="1"/>
  <c r="Z1938" i="1"/>
  <c r="AA1938" i="1" s="1"/>
  <c r="Z1937" i="1"/>
  <c r="AA1937" i="1" s="1"/>
  <c r="Z1936" i="1"/>
  <c r="AA1936" i="1" s="1"/>
  <c r="Z1935" i="1"/>
  <c r="AA1935" i="1" s="1"/>
  <c r="Z1934" i="1"/>
  <c r="AA1934" i="1" s="1"/>
  <c r="Z1933" i="1"/>
  <c r="AA1933" i="1" s="1"/>
  <c r="Z1932" i="1"/>
  <c r="AA1932" i="1" s="1"/>
  <c r="Z1931" i="1"/>
  <c r="AA1931" i="1" s="1"/>
  <c r="Z1930" i="1"/>
  <c r="AA1930" i="1" s="1"/>
  <c r="Z1929" i="1"/>
  <c r="AA1929" i="1" s="1"/>
  <c r="Z1928" i="1"/>
  <c r="AA1928" i="1" s="1"/>
  <c r="Z1927" i="1"/>
  <c r="AA1927" i="1" s="1"/>
  <c r="Z1926" i="1"/>
  <c r="AA1926" i="1" s="1"/>
  <c r="Z1925" i="1"/>
  <c r="AA1925" i="1" s="1"/>
  <c r="Z1924" i="1"/>
  <c r="AA1924" i="1" s="1"/>
  <c r="Z1923" i="1"/>
  <c r="AA1923" i="1" s="1"/>
  <c r="Z1922" i="1"/>
  <c r="AA1922" i="1" s="1"/>
  <c r="Z1921" i="1"/>
  <c r="AA1921" i="1" s="1"/>
  <c r="Z1920" i="1"/>
  <c r="AA1920" i="1" s="1"/>
  <c r="Z1919" i="1"/>
  <c r="AA1919" i="1" s="1"/>
  <c r="Z1918" i="1"/>
  <c r="AA1918" i="1" s="1"/>
  <c r="Z1917" i="1"/>
  <c r="AA1917" i="1" s="1"/>
  <c r="Z1916" i="1"/>
  <c r="AA1916" i="1" s="1"/>
  <c r="Z1915" i="1"/>
  <c r="AA1915" i="1" s="1"/>
  <c r="Z1914" i="1"/>
  <c r="AA1914" i="1" s="1"/>
  <c r="Z1913" i="1"/>
  <c r="AA1913" i="1" s="1"/>
  <c r="Z1912" i="1"/>
  <c r="AA1912" i="1" s="1"/>
  <c r="Z1911" i="1"/>
  <c r="AA1911" i="1" s="1"/>
  <c r="Z1910" i="1"/>
  <c r="AA1910" i="1" s="1"/>
  <c r="Z1909" i="1"/>
  <c r="AA1909" i="1" s="1"/>
  <c r="Z1908" i="1"/>
  <c r="AA1908" i="1" s="1"/>
  <c r="Z1907" i="1"/>
  <c r="AA1907" i="1" s="1"/>
  <c r="Z1906" i="1"/>
  <c r="AA1906" i="1" s="1"/>
  <c r="Z1905" i="1"/>
  <c r="AA1905" i="1" s="1"/>
  <c r="Z1904" i="1"/>
  <c r="AA1904" i="1" s="1"/>
  <c r="Z1903" i="1"/>
  <c r="AA1903" i="1" s="1"/>
  <c r="Z1902" i="1"/>
  <c r="AA1902" i="1" s="1"/>
  <c r="Z1901" i="1"/>
  <c r="AA1901" i="1" s="1"/>
  <c r="Z1900" i="1"/>
  <c r="AA1900" i="1" s="1"/>
  <c r="Z1899" i="1"/>
  <c r="AA1899" i="1" s="1"/>
  <c r="Z1898" i="1"/>
  <c r="AA1898" i="1" s="1"/>
  <c r="Z1897" i="1"/>
  <c r="AA1897" i="1" s="1"/>
  <c r="Z1896" i="1"/>
  <c r="AA1896" i="1" s="1"/>
  <c r="Z1895" i="1"/>
  <c r="AA1895" i="1" s="1"/>
  <c r="Z1894" i="1"/>
  <c r="AA1894" i="1" s="1"/>
  <c r="Z1893" i="1"/>
  <c r="AA1893" i="1" s="1"/>
  <c r="Z1892" i="1"/>
  <c r="AA1892" i="1" s="1"/>
  <c r="Z1891" i="1"/>
  <c r="AA1891" i="1" s="1"/>
  <c r="Z1890" i="1"/>
  <c r="AA1890" i="1" s="1"/>
  <c r="Z1889" i="1"/>
  <c r="AA1889" i="1" s="1"/>
  <c r="Z1888" i="1"/>
  <c r="AA1888" i="1" s="1"/>
  <c r="Z1887" i="1"/>
  <c r="AA1887" i="1" s="1"/>
  <c r="Z1886" i="1"/>
  <c r="AA1886" i="1" s="1"/>
  <c r="Z1885" i="1"/>
  <c r="AA1885" i="1" s="1"/>
  <c r="Z1884" i="1"/>
  <c r="AA1884" i="1" s="1"/>
  <c r="Z1883" i="1"/>
  <c r="AA1883" i="1" s="1"/>
  <c r="Z1882" i="1"/>
  <c r="AA1882" i="1" s="1"/>
  <c r="Z1881" i="1"/>
  <c r="AA1881" i="1" s="1"/>
  <c r="Z1880" i="1"/>
  <c r="AA1880" i="1" s="1"/>
  <c r="Z1879" i="1"/>
  <c r="AA1879" i="1" s="1"/>
  <c r="Z1878" i="1"/>
  <c r="AA1878" i="1" s="1"/>
  <c r="Z1877" i="1"/>
  <c r="AA1877" i="1" s="1"/>
  <c r="Z1876" i="1"/>
  <c r="AA1876" i="1" s="1"/>
  <c r="Z1875" i="1"/>
  <c r="AA1875" i="1" s="1"/>
  <c r="Z1874" i="1"/>
  <c r="AA1874" i="1" s="1"/>
  <c r="Z1873" i="1"/>
  <c r="AA1873" i="1" s="1"/>
  <c r="Z1872" i="1"/>
  <c r="AA1872" i="1" s="1"/>
  <c r="Z1871" i="1"/>
  <c r="AA1871" i="1" s="1"/>
  <c r="Z1870" i="1"/>
  <c r="AA1870" i="1" s="1"/>
  <c r="Z1869" i="1"/>
  <c r="AA1869" i="1" s="1"/>
  <c r="Z1868" i="1"/>
  <c r="AA1868" i="1" s="1"/>
  <c r="Z1867" i="1"/>
  <c r="AA1867" i="1" s="1"/>
  <c r="Z1866" i="1"/>
  <c r="AA1866" i="1" s="1"/>
  <c r="Z1865" i="1"/>
  <c r="AA1865" i="1" s="1"/>
  <c r="Z1864" i="1"/>
  <c r="AA1864" i="1" s="1"/>
  <c r="Z1863" i="1"/>
  <c r="AA1863" i="1" s="1"/>
  <c r="Z1862" i="1"/>
  <c r="AA1862" i="1" s="1"/>
  <c r="Z1861" i="1"/>
  <c r="AA1861" i="1" s="1"/>
  <c r="Z1860" i="1"/>
  <c r="AA1860" i="1" s="1"/>
  <c r="Z1859" i="1"/>
  <c r="AA1859" i="1" s="1"/>
  <c r="Z1858" i="1"/>
  <c r="AA1858" i="1" s="1"/>
  <c r="Z1857" i="1"/>
  <c r="AA1857" i="1" s="1"/>
  <c r="Z1856" i="1"/>
  <c r="AA1856" i="1" s="1"/>
  <c r="Z1855" i="1"/>
  <c r="AA1855" i="1" s="1"/>
  <c r="Z1854" i="1"/>
  <c r="AA1854" i="1" s="1"/>
  <c r="Z1853" i="1"/>
  <c r="AA1853" i="1" s="1"/>
  <c r="Z1852" i="1"/>
  <c r="AA1852" i="1" s="1"/>
  <c r="Z1851" i="1"/>
  <c r="AA1851" i="1" s="1"/>
  <c r="Z1850" i="1"/>
  <c r="AA1850" i="1" s="1"/>
  <c r="Z1849" i="1"/>
  <c r="AA1849" i="1" s="1"/>
  <c r="Z1848" i="1"/>
  <c r="AA1848" i="1" s="1"/>
  <c r="Z1847" i="1"/>
  <c r="AA1847" i="1" s="1"/>
  <c r="Z1846" i="1"/>
  <c r="AA1846" i="1" s="1"/>
  <c r="Z1845" i="1"/>
  <c r="AA1845" i="1" s="1"/>
  <c r="Z1844" i="1"/>
  <c r="AA1844" i="1" s="1"/>
  <c r="Z1843" i="1"/>
  <c r="AA1843" i="1" s="1"/>
  <c r="Z1842" i="1"/>
  <c r="AA1842" i="1" s="1"/>
  <c r="Z1841" i="1"/>
  <c r="AA1841" i="1" s="1"/>
  <c r="Z1840" i="1"/>
  <c r="AA1840" i="1" s="1"/>
  <c r="Z1839" i="1"/>
  <c r="AA1839" i="1" s="1"/>
  <c r="Z1838" i="1"/>
  <c r="AA1838" i="1" s="1"/>
  <c r="Z1837" i="1"/>
  <c r="AA1837" i="1" s="1"/>
  <c r="Z1836" i="1"/>
  <c r="AA1836" i="1" s="1"/>
  <c r="Z1835" i="1"/>
  <c r="AA1835" i="1" s="1"/>
  <c r="Z1834" i="1"/>
  <c r="AA1834" i="1" s="1"/>
  <c r="Z1833" i="1"/>
  <c r="AA1833" i="1" s="1"/>
  <c r="Z1832" i="1"/>
  <c r="AA1832" i="1" s="1"/>
  <c r="Z1831" i="1"/>
  <c r="AA1831" i="1" s="1"/>
  <c r="Z1830" i="1"/>
  <c r="AA1830" i="1" s="1"/>
  <c r="Z1829" i="1"/>
  <c r="AA1829" i="1" s="1"/>
  <c r="Z1828" i="1"/>
  <c r="AA1828" i="1" s="1"/>
  <c r="Z1827" i="1"/>
  <c r="AA1827" i="1" s="1"/>
  <c r="Z1826" i="1"/>
  <c r="AA1826" i="1" s="1"/>
  <c r="Z1825" i="1"/>
  <c r="AA1825" i="1" s="1"/>
  <c r="Z1824" i="1"/>
  <c r="AA1824" i="1" s="1"/>
  <c r="Z1823" i="1"/>
  <c r="AA1823" i="1" s="1"/>
  <c r="Z1822" i="1"/>
  <c r="AA1822" i="1" s="1"/>
  <c r="Z1821" i="1"/>
  <c r="AA1821" i="1" s="1"/>
  <c r="Z1820" i="1"/>
  <c r="AA1820" i="1" s="1"/>
  <c r="Z1819" i="1"/>
  <c r="AA1819" i="1" s="1"/>
  <c r="Z1818" i="1"/>
  <c r="AA1818" i="1" s="1"/>
  <c r="Z1817" i="1"/>
  <c r="AA1817" i="1" s="1"/>
  <c r="Z1816" i="1"/>
  <c r="AA1816" i="1" s="1"/>
  <c r="Z1815" i="1"/>
  <c r="AA1815" i="1" s="1"/>
  <c r="Z1814" i="1"/>
  <c r="AA1814" i="1" s="1"/>
  <c r="Z1813" i="1"/>
  <c r="AA1813" i="1" s="1"/>
  <c r="Z1812" i="1"/>
  <c r="AA1812" i="1" s="1"/>
  <c r="Z1811" i="1"/>
  <c r="AA1811" i="1" s="1"/>
  <c r="Z1810" i="1"/>
  <c r="AA1810" i="1" s="1"/>
  <c r="Z1809" i="1"/>
  <c r="AA1809" i="1" s="1"/>
  <c r="Z1808" i="1"/>
  <c r="AA1808" i="1" s="1"/>
  <c r="Z1807" i="1"/>
  <c r="AA1807" i="1" s="1"/>
  <c r="Z1806" i="1"/>
  <c r="AA1806" i="1" s="1"/>
  <c r="Z1805" i="1"/>
  <c r="AA1805" i="1" s="1"/>
  <c r="Z1804" i="1"/>
  <c r="AA1804" i="1" s="1"/>
  <c r="Z1803" i="1"/>
  <c r="AA1803" i="1" s="1"/>
  <c r="Z1802" i="1"/>
  <c r="AA1802" i="1" s="1"/>
  <c r="Z1801" i="1"/>
  <c r="AA1801" i="1" s="1"/>
  <c r="Z1800" i="1"/>
  <c r="AA1800" i="1" s="1"/>
  <c r="Z1799" i="1"/>
  <c r="AA1799" i="1" s="1"/>
  <c r="Z1798" i="1"/>
  <c r="AA1798" i="1" s="1"/>
  <c r="Z1797" i="1"/>
  <c r="AA1797" i="1" s="1"/>
  <c r="Z1796" i="1"/>
  <c r="AA1796" i="1" s="1"/>
  <c r="Z1795" i="1"/>
  <c r="AA1795" i="1" s="1"/>
  <c r="Z1794" i="1"/>
  <c r="AA1794" i="1" s="1"/>
  <c r="Z1793" i="1"/>
  <c r="AA1793" i="1" s="1"/>
  <c r="Z1792" i="1"/>
  <c r="AA1792" i="1" s="1"/>
  <c r="Z1791" i="1"/>
  <c r="AA1791" i="1" s="1"/>
  <c r="Z1790" i="1"/>
  <c r="AA1790" i="1" s="1"/>
  <c r="Z1789" i="1"/>
  <c r="AA1789" i="1" s="1"/>
  <c r="Z1788" i="1"/>
  <c r="AA1788" i="1" s="1"/>
  <c r="Z1787" i="1"/>
  <c r="AA1787" i="1" s="1"/>
  <c r="Z1786" i="1"/>
  <c r="AA1786" i="1" s="1"/>
  <c r="Z1785" i="1"/>
  <c r="AA1785" i="1" s="1"/>
  <c r="Z1784" i="1"/>
  <c r="AA1784" i="1" s="1"/>
  <c r="Z1783" i="1"/>
  <c r="AA1783" i="1" s="1"/>
  <c r="Z1782" i="1"/>
  <c r="AA1782" i="1" s="1"/>
  <c r="Z1781" i="1"/>
  <c r="AA1781" i="1" s="1"/>
  <c r="Z1780" i="1"/>
  <c r="AA1780" i="1" s="1"/>
  <c r="Z1779" i="1"/>
  <c r="AA1779" i="1" s="1"/>
  <c r="Z1778" i="1"/>
  <c r="AA1778" i="1" s="1"/>
  <c r="Z1777" i="1"/>
  <c r="AA1777" i="1" s="1"/>
  <c r="Z1776" i="1"/>
  <c r="AA1776" i="1" s="1"/>
  <c r="Z1775" i="1"/>
  <c r="AA1775" i="1" s="1"/>
  <c r="Z1774" i="1"/>
  <c r="AA1774" i="1" s="1"/>
  <c r="Z1773" i="1"/>
  <c r="AA1773" i="1" s="1"/>
  <c r="Z1772" i="1"/>
  <c r="AA1772" i="1" s="1"/>
  <c r="Z1771" i="1"/>
  <c r="AA1771" i="1" s="1"/>
  <c r="Z1770" i="1"/>
  <c r="AA1770" i="1" s="1"/>
  <c r="Z1769" i="1"/>
  <c r="AA1769" i="1" s="1"/>
  <c r="Z1768" i="1"/>
  <c r="AA1768" i="1" s="1"/>
  <c r="Z1767" i="1"/>
  <c r="AA1767" i="1" s="1"/>
  <c r="Z1766" i="1"/>
  <c r="AA1766" i="1" s="1"/>
  <c r="Z1765" i="1"/>
  <c r="AA1765" i="1" s="1"/>
  <c r="Z1764" i="1"/>
  <c r="AA1764" i="1" s="1"/>
  <c r="Z1763" i="1"/>
  <c r="AA1763" i="1" s="1"/>
  <c r="Z1762" i="1"/>
  <c r="AA1762" i="1" s="1"/>
  <c r="Z1761" i="1"/>
  <c r="AA1761" i="1" s="1"/>
  <c r="Z1760" i="1"/>
  <c r="AA1760" i="1" s="1"/>
  <c r="Z1759" i="1"/>
  <c r="AA1759" i="1" s="1"/>
  <c r="Z1758" i="1"/>
  <c r="AA1758" i="1" s="1"/>
  <c r="Z1757" i="1"/>
  <c r="AA1757" i="1" s="1"/>
  <c r="Z1756" i="1"/>
  <c r="AA1756" i="1" s="1"/>
  <c r="Z1755" i="1"/>
  <c r="AA1755" i="1" s="1"/>
  <c r="Z1754" i="1"/>
  <c r="AA1754" i="1" s="1"/>
  <c r="Z1753" i="1"/>
  <c r="AA1753" i="1" s="1"/>
  <c r="Z1752" i="1"/>
  <c r="AA1752" i="1" s="1"/>
  <c r="Z1751" i="1"/>
  <c r="AA1751" i="1" s="1"/>
  <c r="Z1750" i="1"/>
  <c r="AA1750" i="1" s="1"/>
  <c r="Z1749" i="1"/>
  <c r="AA1749" i="1" s="1"/>
  <c r="Z1748" i="1"/>
  <c r="AA1748" i="1" s="1"/>
  <c r="Z1747" i="1"/>
  <c r="AA1747" i="1" s="1"/>
  <c r="Z1746" i="1"/>
  <c r="AA1746" i="1" s="1"/>
  <c r="Z1745" i="1"/>
  <c r="AA1745" i="1" s="1"/>
  <c r="Z1744" i="1"/>
  <c r="AA1744" i="1" s="1"/>
  <c r="Z1743" i="1"/>
  <c r="AA1743" i="1" s="1"/>
  <c r="Z1742" i="1"/>
  <c r="AA1742" i="1" s="1"/>
  <c r="Z1741" i="1"/>
  <c r="AA1741" i="1" s="1"/>
  <c r="Z1740" i="1"/>
  <c r="AA1740" i="1" s="1"/>
  <c r="Z1739" i="1"/>
  <c r="AA1739" i="1" s="1"/>
  <c r="Z1738" i="1"/>
  <c r="AA1738" i="1" s="1"/>
  <c r="Z1737" i="1"/>
  <c r="AA1737" i="1" s="1"/>
  <c r="Z1736" i="1"/>
  <c r="AA1736" i="1" s="1"/>
  <c r="Z1735" i="1"/>
  <c r="AA1735" i="1" s="1"/>
  <c r="Z1734" i="1"/>
  <c r="AA1734" i="1" s="1"/>
  <c r="Z1733" i="1"/>
  <c r="AA1733" i="1" s="1"/>
  <c r="Z1732" i="1"/>
  <c r="AA1732" i="1" s="1"/>
  <c r="Z1731" i="1"/>
  <c r="AA1731" i="1" s="1"/>
  <c r="Z1730" i="1"/>
  <c r="AA1730" i="1" s="1"/>
  <c r="Z1729" i="1"/>
  <c r="AA1729" i="1" s="1"/>
  <c r="Z1728" i="1"/>
  <c r="AA1728" i="1" s="1"/>
  <c r="Z1727" i="1"/>
  <c r="AA1727" i="1" s="1"/>
  <c r="Z1726" i="1"/>
  <c r="AA1726" i="1" s="1"/>
  <c r="Z1725" i="1"/>
  <c r="AA1725" i="1" s="1"/>
  <c r="Z1724" i="1"/>
  <c r="AA1724" i="1" s="1"/>
  <c r="Z1723" i="1"/>
  <c r="AA1723" i="1" s="1"/>
  <c r="Z1722" i="1"/>
  <c r="AA1722" i="1" s="1"/>
  <c r="Z1721" i="1"/>
  <c r="AA1721" i="1" s="1"/>
  <c r="Z1720" i="1"/>
  <c r="AA1720" i="1" s="1"/>
  <c r="Z1719" i="1"/>
  <c r="AA1719" i="1" s="1"/>
  <c r="Z1718" i="1"/>
  <c r="AA1718" i="1" s="1"/>
  <c r="Z1717" i="1"/>
  <c r="AA1717" i="1" s="1"/>
  <c r="Z1716" i="1"/>
  <c r="AA1716" i="1" s="1"/>
  <c r="Z1715" i="1"/>
  <c r="AA1715" i="1" s="1"/>
  <c r="Z1714" i="1"/>
  <c r="AA1714" i="1" s="1"/>
  <c r="Z1713" i="1"/>
  <c r="AA1713" i="1" s="1"/>
  <c r="Z1712" i="1"/>
  <c r="AA1712" i="1" s="1"/>
  <c r="Z1711" i="1"/>
  <c r="AA1711" i="1" s="1"/>
  <c r="Z1710" i="1"/>
  <c r="AA1710" i="1" s="1"/>
  <c r="Z1709" i="1"/>
  <c r="AA1709" i="1" s="1"/>
  <c r="Z1708" i="1"/>
  <c r="AA1708" i="1" s="1"/>
  <c r="Z1707" i="1"/>
  <c r="AA1707" i="1" s="1"/>
  <c r="Z1706" i="1"/>
  <c r="AA1706" i="1" s="1"/>
  <c r="Z1705" i="1"/>
  <c r="AA1705" i="1" s="1"/>
  <c r="Z1704" i="1"/>
  <c r="AA1704" i="1" s="1"/>
  <c r="Z1703" i="1"/>
  <c r="AA1703" i="1" s="1"/>
  <c r="Z1702" i="1"/>
  <c r="AA1702" i="1" s="1"/>
  <c r="Z1701" i="1"/>
  <c r="AA1701" i="1" s="1"/>
  <c r="Z1700" i="1"/>
  <c r="AA1700" i="1" s="1"/>
  <c r="Z1699" i="1"/>
  <c r="AA1699" i="1" s="1"/>
  <c r="Z1698" i="1"/>
  <c r="AA1698" i="1" s="1"/>
  <c r="Z1697" i="1"/>
  <c r="AA1697" i="1" s="1"/>
  <c r="Z1696" i="1"/>
  <c r="AA1696" i="1" s="1"/>
  <c r="Z1695" i="1"/>
  <c r="AA1695" i="1" s="1"/>
  <c r="Z1694" i="1"/>
  <c r="AA1694" i="1" s="1"/>
  <c r="Z1693" i="1"/>
  <c r="AA1693" i="1" s="1"/>
  <c r="Z1692" i="1"/>
  <c r="AA1692" i="1" s="1"/>
  <c r="Z1691" i="1"/>
  <c r="AA1691" i="1" s="1"/>
  <c r="Z1690" i="1"/>
  <c r="AA1690" i="1" s="1"/>
  <c r="Z1689" i="1"/>
  <c r="AA1689" i="1" s="1"/>
  <c r="Z1688" i="1"/>
  <c r="AA1688" i="1" s="1"/>
  <c r="Z1687" i="1"/>
  <c r="AA1687" i="1" s="1"/>
  <c r="Z1686" i="1"/>
  <c r="AA1686" i="1" s="1"/>
  <c r="Z1685" i="1"/>
  <c r="AA1685" i="1" s="1"/>
  <c r="Z1684" i="1"/>
  <c r="AA1684" i="1" s="1"/>
  <c r="Z1683" i="1"/>
  <c r="AA1683" i="1" s="1"/>
  <c r="Z1682" i="1"/>
  <c r="AA1682" i="1" s="1"/>
  <c r="Z1681" i="1"/>
  <c r="AA1681" i="1" s="1"/>
  <c r="Z1680" i="1"/>
  <c r="AA1680" i="1" s="1"/>
  <c r="Z1679" i="1"/>
  <c r="AA1679" i="1" s="1"/>
  <c r="Z1678" i="1"/>
  <c r="AA1678" i="1" s="1"/>
  <c r="Z1677" i="1"/>
  <c r="AA1677" i="1" s="1"/>
  <c r="Z1676" i="1"/>
  <c r="AA1676" i="1" s="1"/>
  <c r="Z1675" i="1"/>
  <c r="AA1675" i="1" s="1"/>
  <c r="Z1674" i="1"/>
  <c r="AA1674" i="1" s="1"/>
  <c r="Z1673" i="1"/>
  <c r="AA1673" i="1" s="1"/>
  <c r="Z1672" i="1"/>
  <c r="AA1672" i="1" s="1"/>
  <c r="Z1671" i="1"/>
  <c r="AA1671" i="1" s="1"/>
  <c r="Z1670" i="1"/>
  <c r="AA1670" i="1" s="1"/>
  <c r="Z1669" i="1"/>
  <c r="AA1669" i="1" s="1"/>
  <c r="Z1668" i="1"/>
  <c r="AA1668" i="1" s="1"/>
  <c r="Z1667" i="1"/>
  <c r="AA1667" i="1" s="1"/>
  <c r="Z1666" i="1"/>
  <c r="AA1666" i="1" s="1"/>
  <c r="Z1665" i="1"/>
  <c r="AA1665" i="1" s="1"/>
  <c r="Z1664" i="1"/>
  <c r="AA1664" i="1" s="1"/>
  <c r="Z1663" i="1"/>
  <c r="AA1663" i="1" s="1"/>
  <c r="Z1662" i="1"/>
  <c r="AA1662" i="1" s="1"/>
  <c r="Z1661" i="1"/>
  <c r="AA1661" i="1" s="1"/>
  <c r="Z1660" i="1"/>
  <c r="AA1660" i="1" s="1"/>
  <c r="Z1659" i="1"/>
  <c r="AA1659" i="1" s="1"/>
  <c r="Z1658" i="1"/>
  <c r="AA1658" i="1" s="1"/>
  <c r="Z1657" i="1"/>
  <c r="AA1657" i="1" s="1"/>
  <c r="Z1656" i="1"/>
  <c r="AA1656" i="1" s="1"/>
  <c r="Z1655" i="1"/>
  <c r="AA1655" i="1" s="1"/>
  <c r="Z1654" i="1"/>
  <c r="AA1654" i="1" s="1"/>
  <c r="Z1653" i="1"/>
  <c r="AA1653" i="1" s="1"/>
  <c r="Z1652" i="1"/>
  <c r="AA1652" i="1" s="1"/>
  <c r="Z1651" i="1"/>
  <c r="AA1651" i="1" s="1"/>
  <c r="Z1650" i="1"/>
  <c r="AA1650" i="1" s="1"/>
  <c r="Z1649" i="1"/>
  <c r="AA1649" i="1" s="1"/>
  <c r="Z1648" i="1"/>
  <c r="AA1648" i="1" s="1"/>
  <c r="Z1647" i="1"/>
  <c r="AA1647" i="1" s="1"/>
  <c r="Z1646" i="1"/>
  <c r="AA1646" i="1" s="1"/>
  <c r="Z1645" i="1"/>
  <c r="AA1645" i="1" s="1"/>
  <c r="Z1644" i="1"/>
  <c r="AA1644" i="1" s="1"/>
  <c r="Z1643" i="1"/>
  <c r="AA1643" i="1" s="1"/>
  <c r="Z1642" i="1"/>
  <c r="AA1642" i="1" s="1"/>
  <c r="Z1641" i="1"/>
  <c r="AA1641" i="1" s="1"/>
  <c r="Z1640" i="1"/>
  <c r="AA1640" i="1" s="1"/>
  <c r="Z1639" i="1"/>
  <c r="AA1639" i="1" s="1"/>
  <c r="Z1638" i="1"/>
  <c r="AA1638" i="1" s="1"/>
  <c r="Z1637" i="1"/>
  <c r="AA1637" i="1" s="1"/>
  <c r="Z1636" i="1"/>
  <c r="AA1636" i="1" s="1"/>
  <c r="Z1635" i="1"/>
  <c r="AA1635" i="1" s="1"/>
  <c r="Z1634" i="1"/>
  <c r="AA1634" i="1" s="1"/>
  <c r="Z1633" i="1"/>
  <c r="AA1633" i="1" s="1"/>
  <c r="Z1632" i="1"/>
  <c r="AA1632" i="1" s="1"/>
  <c r="Z1631" i="1"/>
  <c r="AA1631" i="1" s="1"/>
  <c r="Z1630" i="1"/>
  <c r="AA1630" i="1" s="1"/>
  <c r="Z1629" i="1"/>
  <c r="AA1629" i="1" s="1"/>
  <c r="Z1628" i="1"/>
  <c r="AA1628" i="1" s="1"/>
  <c r="Z1627" i="1"/>
  <c r="AA1627" i="1" s="1"/>
  <c r="Z1626" i="1"/>
  <c r="AA1626" i="1" s="1"/>
  <c r="Z1625" i="1"/>
  <c r="AA1625" i="1" s="1"/>
  <c r="Z1624" i="1"/>
  <c r="AA1624" i="1" s="1"/>
  <c r="Z1623" i="1"/>
  <c r="AA1623" i="1" s="1"/>
  <c r="Z1622" i="1"/>
  <c r="AA1622" i="1" s="1"/>
  <c r="Z1621" i="1"/>
  <c r="AA1621" i="1" s="1"/>
  <c r="Z1620" i="1"/>
  <c r="AA1620" i="1" s="1"/>
  <c r="Z1619" i="1"/>
  <c r="AA1619" i="1" s="1"/>
  <c r="Z1618" i="1"/>
  <c r="AA1618" i="1" s="1"/>
  <c r="Z1617" i="1"/>
  <c r="AA1617" i="1" s="1"/>
  <c r="Z1616" i="1"/>
  <c r="AA1616" i="1" s="1"/>
  <c r="Z1615" i="1"/>
  <c r="AA1615" i="1" s="1"/>
  <c r="Z1614" i="1"/>
  <c r="AA1614" i="1" s="1"/>
  <c r="Z1613" i="1"/>
  <c r="AA1613" i="1" s="1"/>
  <c r="Z1612" i="1"/>
  <c r="AA1612" i="1" s="1"/>
  <c r="Z1611" i="1"/>
  <c r="AA1611" i="1" s="1"/>
  <c r="Z1610" i="1"/>
  <c r="AA1610" i="1" s="1"/>
  <c r="Z1609" i="1"/>
  <c r="AA1609" i="1" s="1"/>
  <c r="Z1608" i="1"/>
  <c r="AA1608" i="1" s="1"/>
  <c r="Z1607" i="1"/>
  <c r="AA1607" i="1" s="1"/>
  <c r="Z1606" i="1"/>
  <c r="AA1606" i="1" s="1"/>
  <c r="Z1605" i="1"/>
  <c r="AA1605" i="1" s="1"/>
  <c r="Z1604" i="1"/>
  <c r="AA1604" i="1" s="1"/>
  <c r="Z1603" i="1"/>
  <c r="AA1603" i="1" s="1"/>
  <c r="Z1602" i="1"/>
  <c r="AA1602" i="1" s="1"/>
  <c r="Z1601" i="1"/>
  <c r="AA1601" i="1" s="1"/>
  <c r="Z1600" i="1"/>
  <c r="AA1600" i="1" s="1"/>
  <c r="Z1599" i="1"/>
  <c r="AA1599" i="1" s="1"/>
  <c r="Z1598" i="1"/>
  <c r="AA1598" i="1" s="1"/>
  <c r="Z1597" i="1"/>
  <c r="AA1597" i="1" s="1"/>
  <c r="Z1596" i="1"/>
  <c r="AA1596" i="1" s="1"/>
  <c r="Z1595" i="1"/>
  <c r="AA1595" i="1" s="1"/>
  <c r="Z1594" i="1"/>
  <c r="AA1594" i="1" s="1"/>
  <c r="Z1593" i="1"/>
  <c r="AA1593" i="1" s="1"/>
  <c r="Z1592" i="1"/>
  <c r="AA1592" i="1" s="1"/>
  <c r="Z1591" i="1"/>
  <c r="AA1591" i="1" s="1"/>
  <c r="Z1590" i="1"/>
  <c r="AA1590" i="1" s="1"/>
  <c r="Z1589" i="1"/>
  <c r="AA1589" i="1" s="1"/>
  <c r="Z1588" i="1"/>
  <c r="AA1588" i="1" s="1"/>
  <c r="Z1587" i="1"/>
  <c r="AA1587" i="1" s="1"/>
  <c r="Z1586" i="1"/>
  <c r="AA1586" i="1" s="1"/>
  <c r="Z1585" i="1"/>
  <c r="AA1585" i="1" s="1"/>
  <c r="Z1584" i="1"/>
  <c r="AA1584" i="1" s="1"/>
  <c r="Z1583" i="1"/>
  <c r="AA1583" i="1" s="1"/>
  <c r="Z1582" i="1"/>
  <c r="AA1582" i="1" s="1"/>
  <c r="Z1581" i="1"/>
  <c r="AA1581" i="1" s="1"/>
  <c r="Z1580" i="1"/>
  <c r="AA1580" i="1" s="1"/>
  <c r="Z1579" i="1"/>
  <c r="AA1579" i="1" s="1"/>
  <c r="Z1578" i="1"/>
  <c r="AA1578" i="1" s="1"/>
  <c r="Z1577" i="1"/>
  <c r="AA1577" i="1" s="1"/>
  <c r="Z1576" i="1"/>
  <c r="AA1576" i="1" s="1"/>
  <c r="Z1575" i="1"/>
  <c r="AA1575" i="1" s="1"/>
  <c r="Z1574" i="1"/>
  <c r="AA1574" i="1" s="1"/>
  <c r="Z1573" i="1"/>
  <c r="AA1573" i="1" s="1"/>
  <c r="Z1572" i="1"/>
  <c r="AA1572" i="1" s="1"/>
  <c r="Z1571" i="1"/>
  <c r="AA1571" i="1" s="1"/>
  <c r="Z1570" i="1"/>
  <c r="AA1570" i="1" s="1"/>
  <c r="Z1569" i="1"/>
  <c r="AA1569" i="1" s="1"/>
  <c r="Z1568" i="1"/>
  <c r="AA1568" i="1" s="1"/>
  <c r="Z1567" i="1"/>
  <c r="AA1567" i="1" s="1"/>
  <c r="Z1566" i="1"/>
  <c r="AA1566" i="1" s="1"/>
  <c r="Z1565" i="1"/>
  <c r="AA1565" i="1" s="1"/>
  <c r="Z1564" i="1"/>
  <c r="AA1564" i="1" s="1"/>
  <c r="Z1563" i="1"/>
  <c r="AA1563" i="1" s="1"/>
  <c r="Z1562" i="1"/>
  <c r="AA1562" i="1" s="1"/>
  <c r="Z1561" i="1"/>
  <c r="AA1561" i="1" s="1"/>
  <c r="Z1560" i="1"/>
  <c r="AA1560" i="1" s="1"/>
  <c r="Z1559" i="1"/>
  <c r="AA1559" i="1" s="1"/>
  <c r="Z1558" i="1"/>
  <c r="AA1558" i="1" s="1"/>
  <c r="Z1557" i="1"/>
  <c r="AA1557" i="1" s="1"/>
  <c r="Z1556" i="1"/>
  <c r="AA1556" i="1" s="1"/>
  <c r="Z1555" i="1"/>
  <c r="AA1555" i="1" s="1"/>
  <c r="Z1554" i="1"/>
  <c r="AA1554" i="1" s="1"/>
  <c r="Z1553" i="1"/>
  <c r="AA1553" i="1" s="1"/>
  <c r="Z1552" i="1"/>
  <c r="AA1552" i="1" s="1"/>
  <c r="Z1551" i="1"/>
  <c r="AA1551" i="1" s="1"/>
  <c r="Z1550" i="1"/>
  <c r="AA1550" i="1" s="1"/>
  <c r="Z1549" i="1"/>
  <c r="AA1549" i="1" s="1"/>
  <c r="Z1548" i="1"/>
  <c r="AA1548" i="1" s="1"/>
  <c r="Z1547" i="1"/>
  <c r="AA1547" i="1" s="1"/>
  <c r="Z1546" i="1"/>
  <c r="AA1546" i="1" s="1"/>
  <c r="Z1545" i="1"/>
  <c r="AA1545" i="1" s="1"/>
  <c r="Z1544" i="1"/>
  <c r="AA1544" i="1" s="1"/>
  <c r="Z1543" i="1"/>
  <c r="AA1543" i="1" s="1"/>
  <c r="Z1542" i="1"/>
  <c r="AA1542" i="1" s="1"/>
  <c r="Z1541" i="1"/>
  <c r="AA1541" i="1" s="1"/>
  <c r="Z1540" i="1"/>
  <c r="AA1540" i="1" s="1"/>
  <c r="Z1539" i="1"/>
  <c r="AA1539" i="1" s="1"/>
  <c r="Z1538" i="1"/>
  <c r="AA1538" i="1" s="1"/>
  <c r="Z1537" i="1"/>
  <c r="AA1537" i="1" s="1"/>
  <c r="Z1536" i="1"/>
  <c r="AA1536" i="1" s="1"/>
  <c r="Z1535" i="1"/>
  <c r="AA1535" i="1" s="1"/>
  <c r="Z1534" i="1"/>
  <c r="AA1534" i="1" s="1"/>
  <c r="Z1533" i="1"/>
  <c r="AA1533" i="1" s="1"/>
  <c r="Z1532" i="1"/>
  <c r="AA1532" i="1" s="1"/>
  <c r="Z1531" i="1"/>
  <c r="AA1531" i="1" s="1"/>
  <c r="Z1530" i="1"/>
  <c r="AA1530" i="1" s="1"/>
  <c r="Z1529" i="1"/>
  <c r="AA1529" i="1" s="1"/>
  <c r="Z1528" i="1"/>
  <c r="AA1528" i="1" s="1"/>
  <c r="Z1527" i="1"/>
  <c r="AA1527" i="1" s="1"/>
  <c r="Z1526" i="1"/>
  <c r="AA1526" i="1" s="1"/>
  <c r="Z1525" i="1"/>
  <c r="AA1525" i="1" s="1"/>
  <c r="Z1524" i="1"/>
  <c r="AA1524" i="1" s="1"/>
  <c r="Z1523" i="1"/>
  <c r="AA1523" i="1" s="1"/>
  <c r="Z1522" i="1"/>
  <c r="AA1522" i="1" s="1"/>
  <c r="Z1521" i="1"/>
  <c r="AA1521" i="1" s="1"/>
  <c r="Z1520" i="1"/>
  <c r="AA1520" i="1" s="1"/>
  <c r="Z1519" i="1"/>
  <c r="AA1519" i="1" s="1"/>
  <c r="Z1518" i="1"/>
  <c r="AA1518" i="1" s="1"/>
  <c r="Z1517" i="1"/>
  <c r="AA1517" i="1" s="1"/>
  <c r="Z1516" i="1"/>
  <c r="AA1516" i="1" s="1"/>
  <c r="Z1515" i="1"/>
  <c r="AA1515" i="1" s="1"/>
  <c r="Z1514" i="1"/>
  <c r="AA1514" i="1" s="1"/>
  <c r="Z1513" i="1"/>
  <c r="AA1513" i="1" s="1"/>
  <c r="Z1512" i="1"/>
  <c r="AA1512" i="1" s="1"/>
  <c r="Z1511" i="1"/>
  <c r="AA1511" i="1" s="1"/>
  <c r="Z1510" i="1"/>
  <c r="AA1510" i="1" s="1"/>
  <c r="Z1509" i="1"/>
  <c r="AA1509" i="1" s="1"/>
  <c r="Z1508" i="1"/>
  <c r="AA1508" i="1" s="1"/>
  <c r="Z1507" i="1"/>
  <c r="AA1507" i="1" s="1"/>
  <c r="Z1506" i="1"/>
  <c r="AA1506" i="1" s="1"/>
  <c r="Z1505" i="1"/>
  <c r="AA1505" i="1" s="1"/>
  <c r="Z1504" i="1"/>
  <c r="AA1504" i="1" s="1"/>
  <c r="Z1503" i="1"/>
  <c r="AA1503" i="1" s="1"/>
  <c r="Z1502" i="1"/>
  <c r="AA1502" i="1" s="1"/>
  <c r="Z1501" i="1"/>
  <c r="AA1501" i="1" s="1"/>
  <c r="Z1500" i="1"/>
  <c r="AA1500" i="1" s="1"/>
  <c r="Z1499" i="1"/>
  <c r="AA1499" i="1" s="1"/>
  <c r="Z1498" i="1"/>
  <c r="AA1498" i="1" s="1"/>
  <c r="Z1497" i="1"/>
  <c r="AA1497" i="1" s="1"/>
  <c r="Z1496" i="1"/>
  <c r="AA1496" i="1" s="1"/>
  <c r="Z1495" i="1"/>
  <c r="AA1495" i="1" s="1"/>
  <c r="Z1494" i="1"/>
  <c r="AA1494" i="1" s="1"/>
  <c r="Z1493" i="1"/>
  <c r="AA1493" i="1" s="1"/>
  <c r="Z1492" i="1"/>
  <c r="AA1492" i="1" s="1"/>
  <c r="Z1491" i="1"/>
  <c r="AA1491" i="1" s="1"/>
  <c r="Z1490" i="1"/>
  <c r="AA1490" i="1" s="1"/>
  <c r="Z1489" i="1"/>
  <c r="AA1489" i="1" s="1"/>
  <c r="Z1488" i="1"/>
  <c r="AA1488" i="1" s="1"/>
  <c r="Z1487" i="1"/>
  <c r="AA1487" i="1" s="1"/>
  <c r="Z1486" i="1"/>
  <c r="AA1486" i="1" s="1"/>
  <c r="Z1485" i="1"/>
  <c r="AA1485" i="1" s="1"/>
  <c r="Z1484" i="1"/>
  <c r="AA1484" i="1" s="1"/>
  <c r="Z1483" i="1"/>
  <c r="AA1483" i="1" s="1"/>
  <c r="Z1482" i="1"/>
  <c r="AA1482" i="1" s="1"/>
  <c r="Z1481" i="1"/>
  <c r="AA1481" i="1" s="1"/>
  <c r="Z1480" i="1"/>
  <c r="AA1480" i="1" s="1"/>
  <c r="Z1479" i="1"/>
  <c r="AA1479" i="1" s="1"/>
  <c r="Z1478" i="1"/>
  <c r="AA1478" i="1" s="1"/>
  <c r="Z1477" i="1"/>
  <c r="AA1477" i="1" s="1"/>
  <c r="Z1476" i="1"/>
  <c r="AA1476" i="1" s="1"/>
  <c r="Z1475" i="1"/>
  <c r="AA1475" i="1" s="1"/>
  <c r="Z1474" i="1"/>
  <c r="AA1474" i="1" s="1"/>
  <c r="Z1473" i="1"/>
  <c r="AA1473" i="1" s="1"/>
  <c r="Z1472" i="1"/>
  <c r="AA1472" i="1" s="1"/>
  <c r="Z1471" i="1"/>
  <c r="AA1471" i="1" s="1"/>
  <c r="Z1470" i="1"/>
  <c r="AA1470" i="1" s="1"/>
  <c r="Z1469" i="1"/>
  <c r="AA1469" i="1" s="1"/>
  <c r="Z1468" i="1"/>
  <c r="AA1468" i="1" s="1"/>
  <c r="Z1467" i="1"/>
  <c r="AA1467" i="1" s="1"/>
  <c r="Z1466" i="1"/>
  <c r="AA1466" i="1" s="1"/>
  <c r="Z1465" i="1"/>
  <c r="AA1465" i="1" s="1"/>
  <c r="Z1464" i="1"/>
  <c r="AA1464" i="1" s="1"/>
  <c r="Z1463" i="1"/>
  <c r="AA1463" i="1" s="1"/>
  <c r="Z1462" i="1"/>
  <c r="AA1462" i="1" s="1"/>
  <c r="Z1461" i="1"/>
  <c r="AA1461" i="1" s="1"/>
  <c r="Z1460" i="1"/>
  <c r="AA1460" i="1" s="1"/>
  <c r="Z1459" i="1"/>
  <c r="AA1459" i="1" s="1"/>
  <c r="Z1458" i="1"/>
  <c r="AA1458" i="1" s="1"/>
  <c r="Z1457" i="1"/>
  <c r="AA1457" i="1" s="1"/>
  <c r="Z1456" i="1"/>
  <c r="AA1456" i="1" s="1"/>
  <c r="Z1455" i="1"/>
  <c r="AA1455" i="1" s="1"/>
  <c r="Z1454" i="1"/>
  <c r="AA1454" i="1" s="1"/>
  <c r="Z1453" i="1"/>
  <c r="AA1453" i="1" s="1"/>
  <c r="Z1452" i="1"/>
  <c r="AA1452" i="1" s="1"/>
  <c r="Z1451" i="1"/>
  <c r="AA1451" i="1" s="1"/>
  <c r="Z1450" i="1"/>
  <c r="AA1450" i="1" s="1"/>
  <c r="Z1449" i="1"/>
  <c r="AA1449" i="1" s="1"/>
  <c r="Z1448" i="1"/>
  <c r="AA1448" i="1" s="1"/>
  <c r="Z1447" i="1"/>
  <c r="AA1447" i="1" s="1"/>
  <c r="Z1446" i="1"/>
  <c r="AA1446" i="1" s="1"/>
  <c r="Z1445" i="1"/>
  <c r="AA1445" i="1" s="1"/>
  <c r="Z1444" i="1"/>
  <c r="AA1444" i="1" s="1"/>
  <c r="Z1443" i="1"/>
  <c r="AA1443" i="1" s="1"/>
  <c r="Z1442" i="1"/>
  <c r="AA1442" i="1" s="1"/>
  <c r="Z1441" i="1"/>
  <c r="AA1441" i="1" s="1"/>
  <c r="Z1440" i="1"/>
  <c r="AA1440" i="1" s="1"/>
  <c r="Z1439" i="1"/>
  <c r="AA1439" i="1" s="1"/>
  <c r="Z1438" i="1"/>
  <c r="AA1438" i="1" s="1"/>
  <c r="Z1437" i="1"/>
  <c r="AA1437" i="1" s="1"/>
  <c r="Z1436" i="1"/>
  <c r="AA1436" i="1" s="1"/>
  <c r="Z1435" i="1"/>
  <c r="AA1435" i="1" s="1"/>
  <c r="Z1434" i="1"/>
  <c r="AA1434" i="1" s="1"/>
  <c r="Z1433" i="1"/>
  <c r="AA1433" i="1" s="1"/>
  <c r="Z1432" i="1"/>
  <c r="AA1432" i="1" s="1"/>
  <c r="Z1431" i="1"/>
  <c r="AA1431" i="1" s="1"/>
  <c r="Z1430" i="1"/>
  <c r="AA1430" i="1" s="1"/>
  <c r="Z1429" i="1"/>
  <c r="AA1429" i="1" s="1"/>
  <c r="Z1428" i="1"/>
  <c r="AA1428" i="1" s="1"/>
  <c r="Z1427" i="1"/>
  <c r="AA1427" i="1" s="1"/>
  <c r="Z1426" i="1"/>
  <c r="AA1426" i="1" s="1"/>
  <c r="Z1425" i="1"/>
  <c r="AA1425" i="1" s="1"/>
  <c r="Z1424" i="1"/>
  <c r="AA1424" i="1" s="1"/>
  <c r="Z1423" i="1"/>
  <c r="AA1423" i="1" s="1"/>
  <c r="Z1422" i="1"/>
  <c r="AA1422" i="1" s="1"/>
  <c r="Z1421" i="1"/>
  <c r="AA1421" i="1" s="1"/>
  <c r="Z1420" i="1"/>
  <c r="AA1420" i="1" s="1"/>
  <c r="Z1419" i="1"/>
  <c r="AA1419" i="1" s="1"/>
  <c r="Z1418" i="1"/>
  <c r="AA1418" i="1" s="1"/>
  <c r="Z1417" i="1"/>
  <c r="AA1417" i="1" s="1"/>
  <c r="Z1416" i="1"/>
  <c r="AA1416" i="1" s="1"/>
  <c r="Z1415" i="1"/>
  <c r="AA1415" i="1" s="1"/>
  <c r="Z1414" i="1"/>
  <c r="AA1414" i="1" s="1"/>
  <c r="Z1413" i="1"/>
  <c r="AA1413" i="1" s="1"/>
  <c r="Z1412" i="1"/>
  <c r="AA1412" i="1" s="1"/>
  <c r="Z1411" i="1"/>
  <c r="AA1411" i="1" s="1"/>
  <c r="Z1410" i="1"/>
  <c r="AA1410" i="1" s="1"/>
  <c r="Z1409" i="1"/>
  <c r="AA1409" i="1" s="1"/>
  <c r="Z1408" i="1"/>
  <c r="AA1408" i="1" s="1"/>
  <c r="Z1407" i="1"/>
  <c r="AA1407" i="1" s="1"/>
  <c r="Z1406" i="1"/>
  <c r="AA1406" i="1" s="1"/>
  <c r="Z1405" i="1"/>
  <c r="AA1405" i="1" s="1"/>
  <c r="Z1404" i="1"/>
  <c r="AA1404" i="1" s="1"/>
  <c r="Z1403" i="1"/>
  <c r="AA1403" i="1" s="1"/>
  <c r="Z1402" i="1"/>
  <c r="AA1402" i="1" s="1"/>
  <c r="Z1401" i="1"/>
  <c r="AA1401" i="1" s="1"/>
  <c r="Z1400" i="1"/>
  <c r="AA1400" i="1" s="1"/>
  <c r="Z1399" i="1"/>
  <c r="AA1399" i="1" s="1"/>
  <c r="Z1398" i="1"/>
  <c r="AA1398" i="1" s="1"/>
  <c r="Z1397" i="1"/>
  <c r="AA1397" i="1" s="1"/>
  <c r="Z1396" i="1"/>
  <c r="AA1396" i="1" s="1"/>
  <c r="Z1395" i="1"/>
  <c r="AA1395" i="1" s="1"/>
  <c r="Z1394" i="1"/>
  <c r="AA1394" i="1" s="1"/>
  <c r="Z1393" i="1"/>
  <c r="AA1393" i="1" s="1"/>
  <c r="Z1392" i="1"/>
  <c r="AA1392" i="1" s="1"/>
  <c r="Z1391" i="1"/>
  <c r="AA1391" i="1" s="1"/>
  <c r="Z1390" i="1"/>
  <c r="AA1390" i="1" s="1"/>
  <c r="Z1389" i="1"/>
  <c r="AA1389" i="1" s="1"/>
  <c r="Z1388" i="1"/>
  <c r="AA1388" i="1" s="1"/>
  <c r="Z1387" i="1"/>
  <c r="AA1387" i="1" s="1"/>
  <c r="Z1386" i="1"/>
  <c r="AA1386" i="1" s="1"/>
  <c r="Z1385" i="1"/>
  <c r="AA1385" i="1" s="1"/>
  <c r="Z1384" i="1"/>
  <c r="AA1384" i="1" s="1"/>
  <c r="Z1383" i="1"/>
  <c r="AA1383" i="1" s="1"/>
  <c r="Z1382" i="1"/>
  <c r="AA1382" i="1" s="1"/>
  <c r="Z1381" i="1"/>
  <c r="AA1381" i="1" s="1"/>
  <c r="Z1380" i="1"/>
  <c r="AA1380" i="1" s="1"/>
  <c r="Z1379" i="1"/>
  <c r="AA1379" i="1" s="1"/>
  <c r="Z1378" i="1"/>
  <c r="AA1378" i="1" s="1"/>
  <c r="Z1377" i="1"/>
  <c r="AA1377" i="1" s="1"/>
  <c r="Z1376" i="1"/>
  <c r="AA1376" i="1" s="1"/>
  <c r="Z1375" i="1"/>
  <c r="AA1375" i="1" s="1"/>
  <c r="Z1374" i="1"/>
  <c r="AA1374" i="1" s="1"/>
  <c r="Z1373" i="1"/>
  <c r="AA1373" i="1" s="1"/>
  <c r="Z1372" i="1"/>
  <c r="AA1372" i="1" s="1"/>
  <c r="Z1371" i="1"/>
  <c r="AA1371" i="1" s="1"/>
  <c r="Z1370" i="1"/>
  <c r="AA1370" i="1" s="1"/>
  <c r="Z1369" i="1"/>
  <c r="AA1369" i="1" s="1"/>
  <c r="Z1368" i="1"/>
  <c r="AA1368" i="1" s="1"/>
  <c r="Z1367" i="1"/>
  <c r="AA1367" i="1" s="1"/>
  <c r="Z1366" i="1"/>
  <c r="AA1366" i="1" s="1"/>
  <c r="Z1365" i="1"/>
  <c r="AA1365" i="1" s="1"/>
  <c r="Z1364" i="1"/>
  <c r="AA1364" i="1" s="1"/>
  <c r="Z1363" i="1"/>
  <c r="AA1363" i="1" s="1"/>
  <c r="Z1362" i="1"/>
  <c r="AA1362" i="1" s="1"/>
  <c r="Z1361" i="1"/>
  <c r="AA1361" i="1" s="1"/>
  <c r="Z1360" i="1"/>
  <c r="AA1360" i="1" s="1"/>
  <c r="Z1359" i="1"/>
  <c r="AA1359" i="1" s="1"/>
  <c r="Z1358" i="1"/>
  <c r="AA1358" i="1" s="1"/>
  <c r="Z1357" i="1"/>
  <c r="AA1357" i="1" s="1"/>
  <c r="Z1356" i="1"/>
  <c r="AA1356" i="1" s="1"/>
  <c r="Z1355" i="1"/>
  <c r="AA1355" i="1" s="1"/>
  <c r="Z1354" i="1"/>
  <c r="AA1354" i="1" s="1"/>
  <c r="Z1353" i="1"/>
  <c r="AA1353" i="1" s="1"/>
  <c r="Z1352" i="1"/>
  <c r="AA1352" i="1" s="1"/>
  <c r="Z1351" i="1"/>
  <c r="AA1351" i="1" s="1"/>
  <c r="Z1350" i="1"/>
  <c r="AA1350" i="1" s="1"/>
  <c r="Z1349" i="1"/>
  <c r="AA1349" i="1" s="1"/>
  <c r="Z1348" i="1"/>
  <c r="AA1348" i="1" s="1"/>
  <c r="Z1347" i="1"/>
  <c r="AA1347" i="1" s="1"/>
  <c r="Z1346" i="1"/>
  <c r="AA1346" i="1" s="1"/>
  <c r="Z1345" i="1"/>
  <c r="AA1345" i="1" s="1"/>
  <c r="Z1344" i="1"/>
  <c r="AA1344" i="1" s="1"/>
  <c r="Z1343" i="1"/>
  <c r="AA1343" i="1" s="1"/>
  <c r="Z1342" i="1"/>
  <c r="AA1342" i="1" s="1"/>
  <c r="Z1341" i="1"/>
  <c r="AA1341" i="1" s="1"/>
  <c r="Z1340" i="1"/>
  <c r="AA1340" i="1" s="1"/>
  <c r="Z1339" i="1"/>
  <c r="AA1339" i="1" s="1"/>
  <c r="Z1338" i="1"/>
  <c r="AA1338" i="1" s="1"/>
  <c r="Z1337" i="1"/>
  <c r="AA1337" i="1" s="1"/>
  <c r="Z1336" i="1"/>
  <c r="AA1336" i="1" s="1"/>
  <c r="Z1335" i="1"/>
  <c r="AA1335" i="1" s="1"/>
  <c r="Z1334" i="1"/>
  <c r="AA1334" i="1" s="1"/>
  <c r="Z1333" i="1"/>
  <c r="AA1333" i="1" s="1"/>
  <c r="Z1332" i="1"/>
  <c r="AA1332" i="1" s="1"/>
  <c r="Z1331" i="1"/>
  <c r="AA1331" i="1" s="1"/>
  <c r="Z1330" i="1"/>
  <c r="AA1330" i="1" s="1"/>
  <c r="Z1329" i="1"/>
  <c r="AA1329" i="1" s="1"/>
  <c r="Z1328" i="1"/>
  <c r="AA1328" i="1" s="1"/>
  <c r="Z1327" i="1"/>
  <c r="AA1327" i="1" s="1"/>
  <c r="Z1326" i="1"/>
  <c r="AA1326" i="1" s="1"/>
  <c r="Z1325" i="1"/>
  <c r="AA1325" i="1" s="1"/>
  <c r="Z1324" i="1"/>
  <c r="AA1324" i="1" s="1"/>
  <c r="Z1323" i="1"/>
  <c r="AA1323" i="1" s="1"/>
  <c r="Z1322" i="1"/>
  <c r="AA1322" i="1" s="1"/>
  <c r="Z1321" i="1"/>
  <c r="AA1321" i="1" s="1"/>
  <c r="Z1320" i="1"/>
  <c r="AA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Z1314" i="1"/>
  <c r="AA1314" i="1" s="1"/>
  <c r="Z1313" i="1"/>
  <c r="AA1313" i="1" s="1"/>
  <c r="Z1312" i="1"/>
  <c r="AA1312" i="1" s="1"/>
  <c r="Z1311" i="1"/>
  <c r="AA1311" i="1" s="1"/>
  <c r="Z1310" i="1"/>
  <c r="AA1310" i="1" s="1"/>
  <c r="Z1309" i="1"/>
  <c r="AA1309" i="1" s="1"/>
  <c r="Z1308" i="1"/>
  <c r="AA1308" i="1" s="1"/>
  <c r="Z1307" i="1"/>
  <c r="AA1307" i="1" s="1"/>
  <c r="Z1306" i="1"/>
  <c r="AA1306" i="1" s="1"/>
  <c r="Z1305" i="1"/>
  <c r="AA1305" i="1" s="1"/>
  <c r="Z1304" i="1"/>
  <c r="AA1304" i="1" s="1"/>
  <c r="Z1303" i="1"/>
  <c r="AA1303" i="1" s="1"/>
  <c r="Z1302" i="1"/>
  <c r="AA1302" i="1" s="1"/>
  <c r="Z1301" i="1"/>
  <c r="AA1301" i="1" s="1"/>
  <c r="Z1300" i="1"/>
  <c r="AA1300" i="1" s="1"/>
  <c r="Z1299" i="1"/>
  <c r="AA1299" i="1" s="1"/>
  <c r="Z1298" i="1"/>
  <c r="AA1298" i="1" s="1"/>
  <c r="Z1297" i="1"/>
  <c r="AA1297" i="1" s="1"/>
  <c r="Z1296" i="1"/>
  <c r="AA1296" i="1" s="1"/>
  <c r="Z1295" i="1"/>
  <c r="AA1295" i="1" s="1"/>
  <c r="Z1294" i="1"/>
  <c r="AA1294" i="1" s="1"/>
  <c r="Z1293" i="1"/>
  <c r="AA1293" i="1" s="1"/>
  <c r="Z1292" i="1"/>
  <c r="AA1292" i="1" s="1"/>
  <c r="Z1291" i="1"/>
  <c r="AA1291" i="1" s="1"/>
  <c r="Z1290" i="1"/>
  <c r="AA1290" i="1" s="1"/>
  <c r="Z1289" i="1"/>
  <c r="AA1289" i="1" s="1"/>
  <c r="Z1288" i="1"/>
  <c r="AA1288" i="1" s="1"/>
  <c r="Z1287" i="1"/>
  <c r="AA1287" i="1" s="1"/>
  <c r="Z1286" i="1"/>
  <c r="AA1286" i="1" s="1"/>
  <c r="Z1285" i="1"/>
  <c r="AA1285" i="1" s="1"/>
  <c r="Z1284" i="1"/>
  <c r="AA1284" i="1" s="1"/>
  <c r="Z1283" i="1"/>
  <c r="AA1283" i="1" s="1"/>
  <c r="Z1282" i="1"/>
  <c r="AA1282" i="1" s="1"/>
  <c r="Z1281" i="1"/>
  <c r="AA1281" i="1" s="1"/>
  <c r="Z1280" i="1"/>
  <c r="AA1280" i="1" s="1"/>
  <c r="Z1279" i="1"/>
  <c r="AA1279" i="1" s="1"/>
  <c r="Z1278" i="1"/>
  <c r="AA1278" i="1" s="1"/>
  <c r="Z1277" i="1"/>
  <c r="AA1277" i="1" s="1"/>
  <c r="Z1276" i="1"/>
  <c r="AA1276" i="1" s="1"/>
  <c r="Z1275" i="1"/>
  <c r="AA1275" i="1" s="1"/>
  <c r="Z1274" i="1"/>
  <c r="AA1274" i="1" s="1"/>
  <c r="Z1273" i="1"/>
  <c r="AA1273" i="1" s="1"/>
  <c r="Z1272" i="1"/>
  <c r="AA1272" i="1" s="1"/>
  <c r="Z1271" i="1"/>
  <c r="AA1271" i="1" s="1"/>
  <c r="Z1270" i="1"/>
  <c r="AA1270" i="1" s="1"/>
  <c r="Z1269" i="1"/>
  <c r="AA1269" i="1" s="1"/>
  <c r="Z1268" i="1"/>
  <c r="AA1268" i="1" s="1"/>
  <c r="Z1267" i="1"/>
  <c r="AA1267" i="1" s="1"/>
  <c r="Z1266" i="1"/>
  <c r="AA1266" i="1" s="1"/>
  <c r="Z1265" i="1"/>
  <c r="AA1265" i="1" s="1"/>
  <c r="Z1264" i="1"/>
  <c r="AA1264" i="1" s="1"/>
  <c r="Z1263" i="1"/>
  <c r="AA1263" i="1" s="1"/>
  <c r="Z1262" i="1"/>
  <c r="AA1262" i="1" s="1"/>
  <c r="Z1261" i="1"/>
  <c r="AA1261" i="1" s="1"/>
  <c r="Z1260" i="1"/>
  <c r="AA1260" i="1" s="1"/>
  <c r="Z1259" i="1"/>
  <c r="AA1259" i="1" s="1"/>
  <c r="Z1258" i="1"/>
  <c r="AA1258" i="1" s="1"/>
  <c r="Z1257" i="1"/>
  <c r="AA1257" i="1" s="1"/>
  <c r="Z1256" i="1"/>
  <c r="AA1256" i="1" s="1"/>
  <c r="Z1255" i="1"/>
  <c r="AA1255" i="1" s="1"/>
  <c r="Z1254" i="1"/>
  <c r="AA1254" i="1" s="1"/>
  <c r="Z1253" i="1"/>
  <c r="AA1253" i="1" s="1"/>
  <c r="Z1252" i="1"/>
  <c r="AA1252" i="1" s="1"/>
  <c r="Z1251" i="1"/>
  <c r="AA1251" i="1" s="1"/>
  <c r="Z1250" i="1"/>
  <c r="AA1250" i="1" s="1"/>
  <c r="Z1249" i="1"/>
  <c r="AA1249" i="1" s="1"/>
  <c r="Z1248" i="1"/>
  <c r="AA1248" i="1" s="1"/>
  <c r="Z1247" i="1"/>
  <c r="AA1247" i="1" s="1"/>
  <c r="Z1246" i="1"/>
  <c r="AA1246" i="1" s="1"/>
  <c r="Z1245" i="1"/>
  <c r="AA1245" i="1" s="1"/>
  <c r="Z1244" i="1"/>
  <c r="AA1244" i="1" s="1"/>
  <c r="Z1243" i="1"/>
  <c r="AA1243" i="1" s="1"/>
  <c r="Z1242" i="1"/>
  <c r="AA1242" i="1" s="1"/>
  <c r="Z1241" i="1"/>
  <c r="AA1241" i="1" s="1"/>
  <c r="Z1240" i="1"/>
  <c r="AA1240" i="1" s="1"/>
  <c r="Z1239" i="1"/>
  <c r="AA1239" i="1" s="1"/>
  <c r="Z1238" i="1"/>
  <c r="AA1238" i="1" s="1"/>
  <c r="Z1237" i="1"/>
  <c r="AA1237" i="1" s="1"/>
  <c r="Z1236" i="1"/>
  <c r="AA1236" i="1" s="1"/>
  <c r="Z1235" i="1"/>
  <c r="AA1235" i="1" s="1"/>
  <c r="Z1234" i="1"/>
  <c r="AA1234" i="1" s="1"/>
  <c r="Z1233" i="1"/>
  <c r="AA1233" i="1" s="1"/>
  <c r="Z1232" i="1"/>
  <c r="AA1232" i="1" s="1"/>
  <c r="Z1231" i="1"/>
  <c r="AA1231" i="1" s="1"/>
  <c r="Z1230" i="1"/>
  <c r="AA1230" i="1" s="1"/>
  <c r="Z1229" i="1"/>
  <c r="AA1229" i="1" s="1"/>
  <c r="Z1228" i="1"/>
  <c r="AA1228" i="1" s="1"/>
  <c r="Z1227" i="1"/>
  <c r="AA1227" i="1" s="1"/>
  <c r="Z1226" i="1"/>
  <c r="AA1226" i="1" s="1"/>
  <c r="Z1225" i="1"/>
  <c r="AA1225" i="1" s="1"/>
  <c r="Z1224" i="1"/>
  <c r="AA1224" i="1" s="1"/>
  <c r="Z1223" i="1"/>
  <c r="AA1223" i="1" s="1"/>
  <c r="Z1222" i="1"/>
  <c r="AA1222" i="1" s="1"/>
  <c r="Z1221" i="1"/>
  <c r="AA1221" i="1" s="1"/>
  <c r="Z1220" i="1"/>
  <c r="AA1220" i="1" s="1"/>
  <c r="Z1219" i="1"/>
  <c r="AA1219" i="1" s="1"/>
  <c r="Z1218" i="1"/>
  <c r="AA1218" i="1" s="1"/>
  <c r="Z1217" i="1"/>
  <c r="AA1217" i="1" s="1"/>
  <c r="Z1216" i="1"/>
  <c r="AA1216" i="1" s="1"/>
  <c r="Z1215" i="1"/>
  <c r="AA1215" i="1" s="1"/>
  <c r="Z1214" i="1"/>
  <c r="AA1214" i="1" s="1"/>
  <c r="Z1213" i="1"/>
  <c r="AA1213" i="1" s="1"/>
  <c r="Z1212" i="1"/>
  <c r="AA1212" i="1" s="1"/>
  <c r="Z1211" i="1"/>
  <c r="AA1211" i="1" s="1"/>
  <c r="Z1210" i="1"/>
  <c r="AA1210" i="1" s="1"/>
  <c r="Z1209" i="1"/>
  <c r="AA1209" i="1" s="1"/>
  <c r="Z1208" i="1"/>
  <c r="AA1208" i="1" s="1"/>
  <c r="Z1207" i="1"/>
  <c r="AA1207" i="1" s="1"/>
  <c r="Z1206" i="1"/>
  <c r="AA1206" i="1" s="1"/>
  <c r="Z1205" i="1"/>
  <c r="AA1205" i="1" s="1"/>
  <c r="Z1204" i="1"/>
  <c r="AA1204" i="1" s="1"/>
  <c r="Z1203" i="1"/>
  <c r="AA1203" i="1" s="1"/>
  <c r="Z1202" i="1"/>
  <c r="AA1202" i="1" s="1"/>
  <c r="Z1201" i="1"/>
  <c r="AA1201" i="1" s="1"/>
  <c r="Z1200" i="1"/>
  <c r="AA1200" i="1" s="1"/>
  <c r="Z1199" i="1"/>
  <c r="AA1199" i="1" s="1"/>
  <c r="Z1198" i="1"/>
  <c r="AA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Z1172" i="1"/>
  <c r="AA1172" i="1" s="1"/>
  <c r="Z1171" i="1"/>
  <c r="AA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Z1165" i="1"/>
  <c r="AA1165" i="1" s="1"/>
  <c r="Z1164" i="1"/>
  <c r="AA1164" i="1" s="1"/>
  <c r="Z1163" i="1"/>
  <c r="AA1163" i="1" s="1"/>
  <c r="Z1162" i="1"/>
  <c r="AA1162" i="1" s="1"/>
  <c r="Z1161" i="1"/>
  <c r="AA1161" i="1" s="1"/>
  <c r="Z1160" i="1"/>
  <c r="AA1160" i="1" s="1"/>
  <c r="Z1159" i="1"/>
  <c r="AA1159" i="1" s="1"/>
  <c r="Z1158" i="1"/>
  <c r="AA1158" i="1" s="1"/>
  <c r="Z1157" i="1"/>
  <c r="AA1157" i="1" s="1"/>
  <c r="Z1156" i="1"/>
  <c r="AA1156" i="1" s="1"/>
  <c r="Z1155" i="1"/>
  <c r="AA1155" i="1" s="1"/>
  <c r="Z1154" i="1"/>
  <c r="AA1154" i="1" s="1"/>
  <c r="Z1153" i="1"/>
  <c r="AA1153" i="1" s="1"/>
  <c r="Z1152" i="1"/>
  <c r="AA1152" i="1" s="1"/>
  <c r="Z1151" i="1"/>
  <c r="AA1151" i="1" s="1"/>
  <c r="Z1150" i="1"/>
  <c r="AA1150" i="1" s="1"/>
  <c r="Z1149" i="1"/>
  <c r="AA1149" i="1" s="1"/>
  <c r="Z1148" i="1"/>
  <c r="AA1148" i="1" s="1"/>
  <c r="Z1147" i="1"/>
  <c r="AA1147" i="1" s="1"/>
  <c r="Z1146" i="1"/>
  <c r="AA1146" i="1" s="1"/>
  <c r="Z1145" i="1"/>
  <c r="AA1145" i="1" s="1"/>
  <c r="Z1144" i="1"/>
  <c r="AA1144" i="1" s="1"/>
  <c r="Z1143" i="1"/>
  <c r="AA1143" i="1" s="1"/>
  <c r="Z1142" i="1"/>
  <c r="AA1142" i="1" s="1"/>
  <c r="Z1141" i="1"/>
  <c r="AA1141" i="1" s="1"/>
  <c r="Z1140" i="1"/>
  <c r="AA1140" i="1" s="1"/>
  <c r="Z1139" i="1"/>
  <c r="AA1139" i="1" s="1"/>
  <c r="Z1138" i="1"/>
  <c r="AA1138" i="1" s="1"/>
  <c r="Z1137" i="1"/>
  <c r="AA1137" i="1" s="1"/>
  <c r="Z1136" i="1"/>
  <c r="AA1136" i="1" s="1"/>
  <c r="Z1135" i="1"/>
  <c r="AA1135" i="1" s="1"/>
  <c r="Z1134" i="1"/>
  <c r="AA1134" i="1" s="1"/>
  <c r="Z1133" i="1"/>
  <c r="AA1133" i="1" s="1"/>
  <c r="Z1132" i="1"/>
  <c r="AA1132" i="1" s="1"/>
  <c r="Z1131" i="1"/>
  <c r="AA1131" i="1" s="1"/>
  <c r="Z1130" i="1"/>
  <c r="AA1130" i="1" s="1"/>
  <c r="Z1129" i="1"/>
  <c r="AA1129" i="1" s="1"/>
  <c r="Z1128" i="1"/>
  <c r="AA1128" i="1" s="1"/>
  <c r="Z1127" i="1"/>
  <c r="AA1127" i="1" s="1"/>
  <c r="Z1126" i="1"/>
  <c r="AA1126" i="1" s="1"/>
  <c r="Z1125" i="1"/>
  <c r="AA1125" i="1" s="1"/>
  <c r="Z1124" i="1"/>
  <c r="AA1124" i="1" s="1"/>
  <c r="Z1123" i="1"/>
  <c r="AA1123" i="1" s="1"/>
  <c r="Z1122" i="1"/>
  <c r="AA1122" i="1" s="1"/>
  <c r="Z1121" i="1"/>
  <c r="AA1121" i="1" s="1"/>
  <c r="Z1120" i="1"/>
  <c r="AA1120" i="1" s="1"/>
  <c r="Z1119" i="1"/>
  <c r="AA1119" i="1" s="1"/>
  <c r="Z1118" i="1"/>
  <c r="AA1118" i="1" s="1"/>
  <c r="Z1117" i="1"/>
  <c r="AA1117" i="1" s="1"/>
  <c r="Z1116" i="1"/>
  <c r="AA1116" i="1" s="1"/>
  <c r="Z1115" i="1"/>
  <c r="AA1115" i="1" s="1"/>
  <c r="Z1114" i="1"/>
  <c r="AA1114" i="1" s="1"/>
  <c r="Z1113" i="1"/>
  <c r="AA1113" i="1" s="1"/>
  <c r="Z1112" i="1"/>
  <c r="AA1112" i="1" s="1"/>
  <c r="Z1111" i="1"/>
  <c r="AA1111" i="1" s="1"/>
  <c r="Z1110" i="1"/>
  <c r="AA1110" i="1" s="1"/>
  <c r="Z1109" i="1"/>
  <c r="AA1109" i="1" s="1"/>
  <c r="Z1108" i="1"/>
  <c r="AA1108" i="1" s="1"/>
  <c r="Z1107" i="1"/>
  <c r="AA1107" i="1" s="1"/>
  <c r="Z1106" i="1"/>
  <c r="AA1106" i="1" s="1"/>
  <c r="Z1105" i="1"/>
  <c r="AA1105" i="1" s="1"/>
  <c r="Z1104" i="1"/>
  <c r="AA1104" i="1" s="1"/>
  <c r="Z1103" i="1"/>
  <c r="AA1103" i="1" s="1"/>
  <c r="Z1102" i="1"/>
  <c r="AA1102" i="1" s="1"/>
  <c r="Z1101" i="1"/>
  <c r="AA1101" i="1" s="1"/>
  <c r="Z1100" i="1"/>
  <c r="AA1100" i="1" s="1"/>
  <c r="Z1099" i="1"/>
  <c r="AA1099" i="1" s="1"/>
  <c r="Z1098" i="1"/>
  <c r="AA1098" i="1" s="1"/>
  <c r="Z1097" i="1"/>
  <c r="AA1097" i="1" s="1"/>
  <c r="Z1096" i="1"/>
  <c r="AA1096" i="1" s="1"/>
  <c r="Z1095" i="1"/>
  <c r="AA1095" i="1" s="1"/>
  <c r="Z1094" i="1"/>
  <c r="AA1094" i="1" s="1"/>
  <c r="Z1093" i="1"/>
  <c r="AA1093" i="1" s="1"/>
  <c r="Z1092" i="1"/>
  <c r="AA1092" i="1" s="1"/>
  <c r="Z1091" i="1"/>
  <c r="AA1091" i="1" s="1"/>
  <c r="Z1090" i="1"/>
  <c r="AA1090" i="1" s="1"/>
  <c r="Z1089" i="1"/>
  <c r="AA1089" i="1" s="1"/>
  <c r="Z1088" i="1"/>
  <c r="AA1088" i="1" s="1"/>
  <c r="Z1087" i="1"/>
  <c r="AA1087" i="1" s="1"/>
  <c r="Z1086" i="1"/>
  <c r="AA1086" i="1" s="1"/>
  <c r="Z1085" i="1"/>
  <c r="AA1085" i="1" s="1"/>
  <c r="Z1084" i="1"/>
  <c r="AA1084" i="1" s="1"/>
  <c r="Z1083" i="1"/>
  <c r="AA1083" i="1" s="1"/>
  <c r="Z1082" i="1"/>
  <c r="AA1082" i="1" s="1"/>
  <c r="Z1081" i="1"/>
  <c r="AA1081" i="1" s="1"/>
  <c r="Z1080" i="1"/>
  <c r="AA1080" i="1" s="1"/>
  <c r="Z1079" i="1"/>
  <c r="AA1079" i="1" s="1"/>
  <c r="Z1078" i="1"/>
  <c r="AA1078" i="1" s="1"/>
  <c r="Z1077" i="1"/>
  <c r="AA1077" i="1" s="1"/>
  <c r="Z1076" i="1"/>
  <c r="AA1076" i="1" s="1"/>
  <c r="Z1075" i="1"/>
  <c r="AA1075" i="1" s="1"/>
  <c r="Z1074" i="1"/>
  <c r="AA1074" i="1" s="1"/>
  <c r="Z1073" i="1"/>
  <c r="AA1073" i="1" s="1"/>
  <c r="Z1072" i="1"/>
  <c r="AA1072" i="1" s="1"/>
  <c r="Z1071" i="1"/>
  <c r="AA1071" i="1" s="1"/>
  <c r="Z1070" i="1"/>
  <c r="AA1070" i="1" s="1"/>
  <c r="Z1069" i="1"/>
  <c r="AA1069" i="1" s="1"/>
  <c r="Z1068" i="1"/>
  <c r="AA1068" i="1" s="1"/>
  <c r="Z1067" i="1"/>
  <c r="AA1067" i="1" s="1"/>
  <c r="Z1066" i="1"/>
  <c r="AA1066" i="1" s="1"/>
  <c r="Z1065" i="1"/>
  <c r="AA1065" i="1" s="1"/>
  <c r="Z1064" i="1"/>
  <c r="AA1064" i="1" s="1"/>
  <c r="Z1063" i="1"/>
  <c r="AA1063" i="1" s="1"/>
  <c r="Z1062" i="1"/>
  <c r="AA1062" i="1" s="1"/>
  <c r="Z1061" i="1"/>
  <c r="AA1061" i="1" s="1"/>
  <c r="Z1060" i="1"/>
  <c r="AA1060" i="1" s="1"/>
  <c r="Z1059" i="1"/>
  <c r="AA1059" i="1" s="1"/>
  <c r="Z1058" i="1"/>
  <c r="AA1058" i="1" s="1"/>
  <c r="Z1057" i="1"/>
  <c r="AA1057" i="1" s="1"/>
  <c r="Z1056" i="1"/>
  <c r="AA1056" i="1" s="1"/>
  <c r="Z1055" i="1"/>
  <c r="AA1055" i="1" s="1"/>
  <c r="Z1054" i="1"/>
  <c r="AA1054" i="1" s="1"/>
  <c r="Z1053" i="1"/>
  <c r="AA1053" i="1" s="1"/>
  <c r="Z1052" i="1"/>
  <c r="AA1052" i="1" s="1"/>
  <c r="Z1051" i="1"/>
  <c r="AA1051" i="1" s="1"/>
  <c r="Z1050" i="1"/>
  <c r="AA1050" i="1" s="1"/>
  <c r="Z1049" i="1"/>
  <c r="AA1049" i="1" s="1"/>
  <c r="Z1048" i="1"/>
  <c r="AA1048" i="1" s="1"/>
  <c r="Z1047" i="1"/>
  <c r="AA1047" i="1" s="1"/>
  <c r="Z1046" i="1"/>
  <c r="AA1046" i="1" s="1"/>
  <c r="Z1045" i="1"/>
  <c r="AA1045" i="1" s="1"/>
  <c r="Z1044" i="1"/>
  <c r="AA1044" i="1" s="1"/>
  <c r="Z1043" i="1"/>
  <c r="AA1043" i="1" s="1"/>
  <c r="Z1042" i="1"/>
  <c r="AA1042" i="1" s="1"/>
  <c r="Z1041" i="1"/>
  <c r="AA1041" i="1" s="1"/>
  <c r="Z1040" i="1"/>
  <c r="AA1040" i="1" s="1"/>
  <c r="Z1039" i="1"/>
  <c r="AA1039" i="1" s="1"/>
  <c r="Z1038" i="1"/>
  <c r="AA1038" i="1" s="1"/>
  <c r="Z1037" i="1"/>
  <c r="AA1037" i="1" s="1"/>
  <c r="Z1036" i="1"/>
  <c r="AA1036" i="1" s="1"/>
  <c r="Z1035" i="1"/>
  <c r="AA1035" i="1" s="1"/>
  <c r="Z1034" i="1"/>
  <c r="AA1034" i="1" s="1"/>
  <c r="Z1033" i="1"/>
  <c r="AA1033" i="1" s="1"/>
  <c r="Z1032" i="1"/>
  <c r="AA1032" i="1" s="1"/>
  <c r="Z1031" i="1"/>
  <c r="AA1031" i="1" s="1"/>
  <c r="Z1030" i="1"/>
  <c r="AA1030" i="1" s="1"/>
  <c r="Z1029" i="1"/>
  <c r="AA1029" i="1" s="1"/>
  <c r="Z1028" i="1"/>
  <c r="AA1028" i="1" s="1"/>
  <c r="Z1027" i="1"/>
  <c r="AA1027" i="1" s="1"/>
  <c r="Z1026" i="1"/>
  <c r="AA1026" i="1" s="1"/>
  <c r="Z1025" i="1"/>
  <c r="AA1025" i="1" s="1"/>
  <c r="Z1024" i="1"/>
  <c r="AA1024" i="1" s="1"/>
  <c r="Z1023" i="1"/>
  <c r="AA1023" i="1" s="1"/>
  <c r="Z1022" i="1"/>
  <c r="AA1022" i="1" s="1"/>
  <c r="Z1021" i="1"/>
  <c r="AA1021" i="1" s="1"/>
  <c r="Z1020" i="1"/>
  <c r="AA1020" i="1" s="1"/>
  <c r="Z1019" i="1"/>
  <c r="AA1019" i="1" s="1"/>
  <c r="Z1018" i="1"/>
  <c r="AA1018" i="1" s="1"/>
  <c r="Z1017" i="1"/>
  <c r="AA1017" i="1" s="1"/>
  <c r="Z1016" i="1"/>
  <c r="AA1016" i="1" s="1"/>
  <c r="Z1015" i="1"/>
  <c r="AA1015" i="1" s="1"/>
  <c r="Z1014" i="1"/>
  <c r="AA1014" i="1" s="1"/>
  <c r="Z1013" i="1"/>
  <c r="AA1013" i="1" s="1"/>
  <c r="Z1012" i="1"/>
  <c r="AA1012" i="1" s="1"/>
  <c r="Z1011" i="1"/>
  <c r="AA1011" i="1" s="1"/>
  <c r="Z1010" i="1"/>
  <c r="AA1010" i="1" s="1"/>
  <c r="Z1009" i="1"/>
  <c r="AA1009" i="1" s="1"/>
  <c r="Z1008" i="1"/>
  <c r="AA1008" i="1" s="1"/>
  <c r="Z1007" i="1"/>
  <c r="AA1007" i="1" s="1"/>
  <c r="Z1006" i="1"/>
  <c r="AA1006" i="1" s="1"/>
  <c r="Z1005" i="1"/>
  <c r="AA1005" i="1" s="1"/>
  <c r="Z1004" i="1"/>
  <c r="AA1004" i="1" s="1"/>
  <c r="Z1003" i="1"/>
  <c r="AA1003" i="1" s="1"/>
  <c r="Z1002" i="1"/>
  <c r="AA1002" i="1" s="1"/>
  <c r="Z1001" i="1"/>
  <c r="AA1001" i="1" s="1"/>
  <c r="Z1000" i="1"/>
  <c r="AA1000" i="1" s="1"/>
  <c r="Z999" i="1"/>
  <c r="AA999" i="1" s="1"/>
  <c r="Z998" i="1"/>
  <c r="AA998" i="1" s="1"/>
  <c r="Z997" i="1"/>
  <c r="AA997" i="1" s="1"/>
  <c r="Z996" i="1"/>
  <c r="AA996" i="1" s="1"/>
  <c r="Z995" i="1"/>
  <c r="AA995" i="1" s="1"/>
  <c r="Z994" i="1"/>
  <c r="AA994" i="1" s="1"/>
  <c r="Z993" i="1"/>
  <c r="AA993" i="1" s="1"/>
  <c r="Z992" i="1"/>
  <c r="AA992" i="1" s="1"/>
  <c r="Z991" i="1"/>
  <c r="AA991" i="1" s="1"/>
  <c r="Z990" i="1"/>
  <c r="AA990" i="1" s="1"/>
  <c r="Z989" i="1"/>
  <c r="AA989" i="1" s="1"/>
  <c r="Z988" i="1"/>
  <c r="AA988" i="1" s="1"/>
  <c r="Z987" i="1"/>
  <c r="AA987" i="1" s="1"/>
  <c r="Z986" i="1"/>
  <c r="AA986" i="1" s="1"/>
  <c r="Z985" i="1"/>
  <c r="AA985" i="1" s="1"/>
  <c r="Z984" i="1"/>
  <c r="AA984" i="1" s="1"/>
  <c r="Z983" i="1"/>
  <c r="AA983" i="1" s="1"/>
  <c r="Z982" i="1"/>
  <c r="AA982" i="1" s="1"/>
  <c r="Z981" i="1"/>
  <c r="AA981" i="1" s="1"/>
  <c r="Z980" i="1"/>
  <c r="AA980" i="1" s="1"/>
  <c r="Z979" i="1"/>
  <c r="AA979" i="1" s="1"/>
  <c r="Z978" i="1"/>
  <c r="AA978" i="1" s="1"/>
  <c r="Z977" i="1"/>
  <c r="AA977" i="1" s="1"/>
  <c r="Z976" i="1"/>
  <c r="AA976" i="1" s="1"/>
  <c r="Z975" i="1"/>
  <c r="AA975" i="1" s="1"/>
  <c r="Z974" i="1"/>
  <c r="AA974" i="1" s="1"/>
  <c r="Z973" i="1"/>
  <c r="AA973" i="1" s="1"/>
  <c r="Z972" i="1"/>
  <c r="AA972" i="1" s="1"/>
  <c r="Z971" i="1"/>
  <c r="AA971" i="1" s="1"/>
  <c r="Z970" i="1"/>
  <c r="AA970" i="1" s="1"/>
  <c r="Z969" i="1"/>
  <c r="AA969" i="1" s="1"/>
  <c r="Z968" i="1"/>
  <c r="AA968" i="1" s="1"/>
  <c r="Z967" i="1"/>
  <c r="AA967" i="1" s="1"/>
  <c r="Z966" i="1"/>
  <c r="AA966" i="1" s="1"/>
  <c r="Z965" i="1"/>
  <c r="AA965" i="1" s="1"/>
  <c r="Z964" i="1"/>
  <c r="AA964" i="1" s="1"/>
  <c r="Z963" i="1"/>
  <c r="AA963" i="1" s="1"/>
  <c r="Z962" i="1"/>
  <c r="AA962" i="1" s="1"/>
  <c r="Z961" i="1"/>
  <c r="AA961" i="1" s="1"/>
  <c r="Z960" i="1"/>
  <c r="AA960" i="1" s="1"/>
  <c r="Z959" i="1"/>
  <c r="AA959" i="1" s="1"/>
  <c r="Z958" i="1"/>
  <c r="AA958" i="1" s="1"/>
  <c r="Z957" i="1"/>
  <c r="AA957" i="1" s="1"/>
  <c r="Z956" i="1"/>
  <c r="AA956" i="1" s="1"/>
  <c r="Z955" i="1"/>
  <c r="AA955" i="1" s="1"/>
  <c r="Z954" i="1"/>
  <c r="AA954" i="1" s="1"/>
  <c r="Z953" i="1"/>
  <c r="AA953" i="1" s="1"/>
  <c r="Z952" i="1"/>
  <c r="AA952" i="1" s="1"/>
  <c r="Z951" i="1"/>
  <c r="AA951" i="1" s="1"/>
  <c r="Z950" i="1"/>
  <c r="AA950" i="1" s="1"/>
  <c r="Z949" i="1"/>
  <c r="AA949" i="1" s="1"/>
  <c r="Z948" i="1"/>
  <c r="AA948" i="1" s="1"/>
  <c r="Z947" i="1"/>
  <c r="AA947" i="1" s="1"/>
  <c r="Z946" i="1"/>
  <c r="AA946" i="1" s="1"/>
  <c r="Z945" i="1"/>
  <c r="AA945" i="1" s="1"/>
  <c r="Z944" i="1"/>
  <c r="AA944" i="1" s="1"/>
  <c r="Z943" i="1"/>
  <c r="AA943" i="1" s="1"/>
  <c r="Z942" i="1"/>
  <c r="AA942" i="1" s="1"/>
  <c r="Z941" i="1"/>
  <c r="AA941" i="1" s="1"/>
  <c r="Z940" i="1"/>
  <c r="AA940" i="1" s="1"/>
  <c r="Z939" i="1"/>
  <c r="AA939" i="1" s="1"/>
  <c r="Z938" i="1"/>
  <c r="AA938" i="1" s="1"/>
  <c r="Z937" i="1"/>
  <c r="AA937" i="1" s="1"/>
  <c r="Z936" i="1"/>
  <c r="AA936" i="1" s="1"/>
  <c r="Z935" i="1"/>
  <c r="AA935" i="1" s="1"/>
  <c r="Z934" i="1"/>
  <c r="AA934" i="1" s="1"/>
  <c r="Z933" i="1"/>
  <c r="AA933" i="1" s="1"/>
  <c r="Z932" i="1"/>
  <c r="AA932" i="1" s="1"/>
  <c r="Z931" i="1"/>
  <c r="AA931" i="1" s="1"/>
  <c r="Z930" i="1"/>
  <c r="AA930" i="1" s="1"/>
  <c r="Z929" i="1"/>
  <c r="AA929" i="1" s="1"/>
  <c r="Z928" i="1"/>
  <c r="AA928" i="1" s="1"/>
  <c r="Z927" i="1"/>
  <c r="AA927" i="1" s="1"/>
  <c r="Z926" i="1"/>
  <c r="AA926" i="1" s="1"/>
  <c r="Z925" i="1"/>
  <c r="AA925" i="1" s="1"/>
  <c r="Z924" i="1"/>
  <c r="AA924" i="1" s="1"/>
  <c r="Z923" i="1"/>
  <c r="AA923" i="1" s="1"/>
  <c r="Z922" i="1"/>
  <c r="AA922" i="1" s="1"/>
  <c r="Z921" i="1"/>
  <c r="AA921" i="1" s="1"/>
  <c r="Z920" i="1"/>
  <c r="AA920" i="1" s="1"/>
  <c r="Z919" i="1"/>
  <c r="AA919" i="1" s="1"/>
  <c r="Z918" i="1"/>
  <c r="AA918" i="1" s="1"/>
  <c r="Z917" i="1"/>
  <c r="AA917" i="1" s="1"/>
  <c r="Z916" i="1"/>
  <c r="AA916" i="1" s="1"/>
  <c r="Z915" i="1"/>
  <c r="AA915" i="1" s="1"/>
  <c r="Z914" i="1"/>
  <c r="AA914" i="1" s="1"/>
  <c r="Z913" i="1"/>
  <c r="AA913" i="1" s="1"/>
  <c r="Z912" i="1"/>
  <c r="AA912" i="1" s="1"/>
  <c r="Z911" i="1"/>
  <c r="AA911" i="1" s="1"/>
  <c r="Z910" i="1"/>
  <c r="AA910" i="1" s="1"/>
  <c r="Z909" i="1"/>
  <c r="AA909" i="1" s="1"/>
  <c r="Z908" i="1"/>
  <c r="AA908" i="1" s="1"/>
  <c r="Z907" i="1"/>
  <c r="AA907" i="1" s="1"/>
  <c r="Z906" i="1"/>
  <c r="AA906" i="1" s="1"/>
  <c r="Z905" i="1"/>
  <c r="AA905" i="1" s="1"/>
  <c r="Z904" i="1"/>
  <c r="AA904" i="1" s="1"/>
  <c r="Z903" i="1"/>
  <c r="AA903" i="1" s="1"/>
  <c r="Z902" i="1"/>
  <c r="AA902" i="1" s="1"/>
  <c r="Z901" i="1"/>
  <c r="AA901" i="1" s="1"/>
  <c r="Z900" i="1"/>
  <c r="AA900" i="1" s="1"/>
  <c r="Z899" i="1"/>
  <c r="AA899" i="1" s="1"/>
  <c r="Z898" i="1"/>
  <c r="AA898" i="1" s="1"/>
  <c r="Z897" i="1"/>
  <c r="AA897" i="1" s="1"/>
  <c r="Z896" i="1"/>
  <c r="AA896" i="1" s="1"/>
  <c r="Z895" i="1"/>
  <c r="AA895" i="1" s="1"/>
  <c r="Z894" i="1"/>
  <c r="AA894" i="1" s="1"/>
  <c r="Z893" i="1"/>
  <c r="AA893" i="1" s="1"/>
  <c r="Z892" i="1"/>
  <c r="AA892" i="1" s="1"/>
  <c r="Z891" i="1"/>
  <c r="AA891" i="1" s="1"/>
  <c r="Z890" i="1"/>
  <c r="AA890" i="1" s="1"/>
  <c r="Z889" i="1"/>
  <c r="AA889" i="1" s="1"/>
  <c r="Z888" i="1"/>
  <c r="AA888" i="1" s="1"/>
  <c r="Z887" i="1"/>
  <c r="AA887" i="1" s="1"/>
  <c r="Z886" i="1"/>
  <c r="AA886" i="1" s="1"/>
  <c r="Z885" i="1"/>
  <c r="AA885" i="1" s="1"/>
  <c r="Z884" i="1"/>
  <c r="AA884" i="1" s="1"/>
  <c r="Z883" i="1"/>
  <c r="AA883" i="1" s="1"/>
  <c r="Z882" i="1"/>
  <c r="AA882" i="1" s="1"/>
  <c r="Z881" i="1"/>
  <c r="AA881" i="1" s="1"/>
  <c r="Z880" i="1"/>
  <c r="AA880" i="1" s="1"/>
  <c r="Z879" i="1"/>
  <c r="AA879" i="1" s="1"/>
  <c r="Z878" i="1"/>
  <c r="AA878" i="1" s="1"/>
  <c r="Z877" i="1"/>
  <c r="AA877" i="1" s="1"/>
  <c r="Z876" i="1"/>
  <c r="AA876" i="1" s="1"/>
  <c r="Z875" i="1"/>
  <c r="AA875" i="1" s="1"/>
  <c r="Z874" i="1"/>
  <c r="AA874" i="1" s="1"/>
  <c r="Z873" i="1"/>
  <c r="AA873" i="1" s="1"/>
  <c r="Z872" i="1"/>
  <c r="AA872" i="1" s="1"/>
  <c r="Z871" i="1"/>
  <c r="AA871" i="1" s="1"/>
  <c r="Z870" i="1"/>
  <c r="AA870" i="1" s="1"/>
  <c r="Z869" i="1"/>
  <c r="AA869" i="1" s="1"/>
  <c r="Z868" i="1"/>
  <c r="AA868" i="1" s="1"/>
  <c r="Z867" i="1"/>
  <c r="AA867" i="1" s="1"/>
  <c r="Z866" i="1"/>
  <c r="AA866" i="1" s="1"/>
  <c r="Z865" i="1"/>
  <c r="AA865" i="1" s="1"/>
  <c r="Z864" i="1"/>
  <c r="AA864" i="1" s="1"/>
  <c r="Z863" i="1"/>
  <c r="AA863" i="1" s="1"/>
  <c r="Z862" i="1"/>
  <c r="AA862" i="1" s="1"/>
  <c r="Z861" i="1"/>
  <c r="AA861" i="1" s="1"/>
  <c r="Z860" i="1"/>
  <c r="AA860" i="1" s="1"/>
  <c r="Z859" i="1"/>
  <c r="AA859" i="1" s="1"/>
  <c r="Z858" i="1"/>
  <c r="AA858" i="1" s="1"/>
  <c r="Z857" i="1"/>
  <c r="AA857" i="1" s="1"/>
  <c r="Z856" i="1"/>
  <c r="AA856" i="1" s="1"/>
  <c r="Z855" i="1"/>
  <c r="AA855" i="1" s="1"/>
  <c r="Z854" i="1"/>
  <c r="AA854" i="1" s="1"/>
  <c r="Z853" i="1"/>
  <c r="AA853" i="1" s="1"/>
  <c r="Z852" i="1"/>
  <c r="AA852" i="1" s="1"/>
  <c r="Z851" i="1"/>
  <c r="AA851" i="1" s="1"/>
  <c r="Z850" i="1"/>
  <c r="AA850" i="1" s="1"/>
  <c r="Z849" i="1"/>
  <c r="AA849" i="1" s="1"/>
  <c r="Z848" i="1"/>
  <c r="AA848" i="1" s="1"/>
  <c r="Z847" i="1"/>
  <c r="AA847" i="1" s="1"/>
  <c r="Z846" i="1"/>
  <c r="AA846" i="1" s="1"/>
  <c r="Z845" i="1"/>
  <c r="AA845" i="1" s="1"/>
  <c r="Z844" i="1"/>
  <c r="AA844" i="1" s="1"/>
  <c r="Z843" i="1"/>
  <c r="AA843" i="1" s="1"/>
  <c r="Z842" i="1"/>
  <c r="AA842" i="1" s="1"/>
  <c r="Z841" i="1"/>
  <c r="AA841" i="1" s="1"/>
  <c r="Z840" i="1"/>
  <c r="AA840" i="1" s="1"/>
  <c r="Z839" i="1"/>
  <c r="AA839" i="1" s="1"/>
  <c r="Z838" i="1"/>
  <c r="AA838" i="1" s="1"/>
  <c r="Z837" i="1"/>
  <c r="AA837" i="1" s="1"/>
  <c r="Z836" i="1"/>
  <c r="AA836" i="1" s="1"/>
  <c r="Z835" i="1"/>
  <c r="AA835" i="1" s="1"/>
  <c r="Z834" i="1"/>
  <c r="AA834" i="1" s="1"/>
  <c r="Z833" i="1"/>
  <c r="AA833" i="1" s="1"/>
  <c r="Z832" i="1"/>
  <c r="AA832" i="1" s="1"/>
  <c r="Z831" i="1"/>
  <c r="AA831" i="1" s="1"/>
  <c r="Z830" i="1"/>
  <c r="AA830" i="1" s="1"/>
  <c r="Z829" i="1"/>
  <c r="AA829" i="1" s="1"/>
  <c r="Z828" i="1"/>
  <c r="AA828" i="1" s="1"/>
  <c r="Z827" i="1"/>
  <c r="AA827" i="1" s="1"/>
  <c r="Z826" i="1"/>
  <c r="AA826" i="1" s="1"/>
  <c r="Z825" i="1"/>
  <c r="AA825" i="1" s="1"/>
  <c r="Z824" i="1"/>
  <c r="AA824" i="1" s="1"/>
  <c r="Z823" i="1"/>
  <c r="AA823" i="1" s="1"/>
  <c r="Z822" i="1"/>
  <c r="AA822" i="1" s="1"/>
  <c r="Z821" i="1"/>
  <c r="AA821" i="1" s="1"/>
  <c r="Z820" i="1"/>
  <c r="AA820" i="1" s="1"/>
  <c r="Z819" i="1"/>
  <c r="AA819" i="1" s="1"/>
  <c r="Z818" i="1"/>
  <c r="AA818" i="1" s="1"/>
  <c r="Z817" i="1"/>
  <c r="AA817" i="1" s="1"/>
  <c r="Z816" i="1"/>
  <c r="AA816" i="1" s="1"/>
  <c r="Z815" i="1"/>
  <c r="AA815" i="1" s="1"/>
  <c r="Z814" i="1"/>
  <c r="AA814" i="1" s="1"/>
  <c r="Z813" i="1"/>
  <c r="AA813" i="1" s="1"/>
  <c r="Z812" i="1"/>
  <c r="AA812" i="1" s="1"/>
  <c r="Z811" i="1"/>
  <c r="AA811" i="1" s="1"/>
  <c r="Z810" i="1"/>
  <c r="AA810" i="1" s="1"/>
  <c r="Z809" i="1"/>
  <c r="AA809" i="1" s="1"/>
  <c r="Z808" i="1"/>
  <c r="AA808" i="1" s="1"/>
  <c r="Z807" i="1"/>
  <c r="AA807" i="1" s="1"/>
  <c r="Z806" i="1"/>
  <c r="AA806" i="1" s="1"/>
  <c r="Z805" i="1"/>
  <c r="AA805" i="1" s="1"/>
  <c r="Z804" i="1"/>
  <c r="AA804" i="1" s="1"/>
  <c r="Z803" i="1"/>
  <c r="AA803" i="1" s="1"/>
  <c r="Z802" i="1"/>
  <c r="AA802" i="1" s="1"/>
  <c r="Z801" i="1"/>
  <c r="AA801" i="1" s="1"/>
  <c r="Z800" i="1"/>
  <c r="AA800" i="1" s="1"/>
  <c r="Z799" i="1"/>
  <c r="AA799" i="1" s="1"/>
  <c r="Z798" i="1"/>
  <c r="AA798" i="1" s="1"/>
  <c r="Z797" i="1"/>
  <c r="AA797" i="1" s="1"/>
  <c r="Z796" i="1"/>
  <c r="AA796" i="1" s="1"/>
  <c r="Z795" i="1"/>
  <c r="AA795" i="1" s="1"/>
  <c r="Z794" i="1"/>
  <c r="AA794" i="1" s="1"/>
  <c r="Z793" i="1"/>
  <c r="AA793" i="1" s="1"/>
  <c r="Z792" i="1"/>
  <c r="AA792" i="1" s="1"/>
  <c r="Z791" i="1"/>
  <c r="AA791" i="1" s="1"/>
  <c r="Z790" i="1"/>
  <c r="AA790" i="1" s="1"/>
  <c r="Z789" i="1"/>
  <c r="AA789" i="1" s="1"/>
  <c r="Z788" i="1"/>
  <c r="AA788" i="1" s="1"/>
  <c r="Z787" i="1"/>
  <c r="AA787" i="1" s="1"/>
  <c r="Z786" i="1"/>
  <c r="AA786" i="1" s="1"/>
  <c r="Z785" i="1"/>
  <c r="AA785" i="1" s="1"/>
  <c r="Z784" i="1"/>
  <c r="AA784" i="1" s="1"/>
  <c r="Z783" i="1"/>
  <c r="AA783" i="1" s="1"/>
  <c r="Z782" i="1"/>
  <c r="AA782" i="1" s="1"/>
  <c r="Z781" i="1"/>
  <c r="AA781" i="1" s="1"/>
  <c r="Z780" i="1"/>
  <c r="AA780" i="1" s="1"/>
  <c r="Z779" i="1"/>
  <c r="AA779" i="1" s="1"/>
  <c r="Z778" i="1"/>
  <c r="AA778" i="1" s="1"/>
  <c r="Z777" i="1"/>
  <c r="AA777" i="1" s="1"/>
  <c r="Z776" i="1"/>
  <c r="AA776" i="1" s="1"/>
  <c r="Z775" i="1"/>
  <c r="AA775" i="1" s="1"/>
  <c r="Z774" i="1"/>
  <c r="AA774" i="1" s="1"/>
  <c r="Z773" i="1"/>
  <c r="AA773" i="1" s="1"/>
  <c r="Z772" i="1"/>
  <c r="AA772" i="1" s="1"/>
  <c r="Z771" i="1"/>
  <c r="AA771" i="1" s="1"/>
  <c r="Z770" i="1"/>
  <c r="AA770" i="1" s="1"/>
  <c r="Z769" i="1"/>
  <c r="AA769" i="1" s="1"/>
  <c r="Z768" i="1"/>
  <c r="AA768" i="1" s="1"/>
  <c r="Z767" i="1"/>
  <c r="AA767" i="1" s="1"/>
  <c r="Z766" i="1"/>
  <c r="AA766" i="1" s="1"/>
  <c r="Z765" i="1"/>
  <c r="AA765" i="1" s="1"/>
  <c r="Z764" i="1"/>
  <c r="AA764" i="1" s="1"/>
  <c r="Z763" i="1"/>
  <c r="AA763" i="1" s="1"/>
  <c r="Z762" i="1"/>
  <c r="AA762" i="1" s="1"/>
  <c r="Z761" i="1"/>
  <c r="AA761" i="1" s="1"/>
  <c r="Z760" i="1"/>
  <c r="AA760" i="1" s="1"/>
  <c r="Z759" i="1"/>
  <c r="AA759" i="1" s="1"/>
  <c r="Z758" i="1"/>
  <c r="AA758" i="1" s="1"/>
  <c r="Z757" i="1"/>
  <c r="AA757" i="1" s="1"/>
  <c r="Z756" i="1"/>
  <c r="AA756" i="1" s="1"/>
  <c r="Z755" i="1"/>
  <c r="AA755" i="1" s="1"/>
  <c r="Z754" i="1"/>
  <c r="AA754" i="1" s="1"/>
  <c r="Z753" i="1"/>
  <c r="AA753" i="1" s="1"/>
  <c r="Z752" i="1"/>
  <c r="AA752" i="1" s="1"/>
  <c r="Z751" i="1"/>
  <c r="AA751" i="1" s="1"/>
  <c r="Z750" i="1"/>
  <c r="AA750" i="1" s="1"/>
  <c r="Z749" i="1"/>
  <c r="AA749" i="1" s="1"/>
  <c r="Z748" i="1"/>
  <c r="AA748" i="1" s="1"/>
  <c r="Z747" i="1"/>
  <c r="AA747" i="1" s="1"/>
  <c r="Z746" i="1"/>
  <c r="AA746" i="1" s="1"/>
  <c r="Z745" i="1"/>
  <c r="AA745" i="1" s="1"/>
  <c r="Z744" i="1"/>
  <c r="AA744" i="1" s="1"/>
  <c r="Z743" i="1"/>
  <c r="AA743" i="1" s="1"/>
  <c r="Z742" i="1"/>
  <c r="AA742" i="1" s="1"/>
  <c r="Z741" i="1"/>
  <c r="AA741" i="1" s="1"/>
  <c r="Z740" i="1"/>
  <c r="AA740" i="1" s="1"/>
  <c r="Z739" i="1"/>
  <c r="AA739" i="1" s="1"/>
  <c r="Z738" i="1"/>
  <c r="AA738" i="1" s="1"/>
  <c r="Z737" i="1"/>
  <c r="AA737" i="1" s="1"/>
  <c r="Z736" i="1"/>
  <c r="AA736" i="1" s="1"/>
  <c r="Z735" i="1"/>
  <c r="AA735" i="1" s="1"/>
  <c r="Z734" i="1"/>
  <c r="AA734" i="1" s="1"/>
  <c r="Z733" i="1"/>
  <c r="AA733" i="1" s="1"/>
  <c r="Z732" i="1"/>
  <c r="AA732" i="1" s="1"/>
  <c r="Z731" i="1"/>
  <c r="AA731" i="1" s="1"/>
  <c r="Z730" i="1"/>
  <c r="AA730" i="1" s="1"/>
  <c r="Z729" i="1"/>
  <c r="AA729" i="1" s="1"/>
  <c r="Z728" i="1"/>
  <c r="AA728" i="1" s="1"/>
  <c r="Z727" i="1"/>
  <c r="AA727" i="1" s="1"/>
  <c r="Z726" i="1"/>
  <c r="AA726" i="1" s="1"/>
  <c r="Z725" i="1"/>
  <c r="AA725" i="1" s="1"/>
  <c r="Z724" i="1"/>
  <c r="AA724" i="1" s="1"/>
  <c r="Z723" i="1"/>
  <c r="AA723" i="1" s="1"/>
  <c r="Z722" i="1"/>
  <c r="AA722" i="1" s="1"/>
  <c r="Z721" i="1"/>
  <c r="AA721" i="1" s="1"/>
  <c r="Z720" i="1"/>
  <c r="AA720" i="1" s="1"/>
  <c r="Z719" i="1"/>
  <c r="AA719" i="1" s="1"/>
  <c r="Z718" i="1"/>
  <c r="AA718" i="1" s="1"/>
  <c r="Z717" i="1"/>
  <c r="AA717" i="1" s="1"/>
  <c r="Z716" i="1"/>
  <c r="AA716" i="1" s="1"/>
  <c r="Z715" i="1"/>
  <c r="AA715" i="1" s="1"/>
  <c r="Z714" i="1"/>
  <c r="AA714" i="1" s="1"/>
  <c r="Z713" i="1"/>
  <c r="AA713" i="1" s="1"/>
  <c r="Z712" i="1"/>
  <c r="AA712" i="1" s="1"/>
  <c r="Z711" i="1"/>
  <c r="AA711" i="1" s="1"/>
  <c r="Z710" i="1"/>
  <c r="AA710" i="1" s="1"/>
  <c r="Z709" i="1"/>
  <c r="AA709" i="1" s="1"/>
  <c r="Z708" i="1"/>
  <c r="AA708" i="1" s="1"/>
  <c r="Z707" i="1"/>
  <c r="AA707" i="1" s="1"/>
  <c r="Z706" i="1"/>
  <c r="AA706" i="1" s="1"/>
  <c r="Z705" i="1"/>
  <c r="AA705" i="1" s="1"/>
  <c r="Z704" i="1"/>
  <c r="AA704" i="1" s="1"/>
  <c r="Z703" i="1"/>
  <c r="AA703" i="1" s="1"/>
  <c r="Z702" i="1"/>
  <c r="AA702" i="1" s="1"/>
  <c r="Z701" i="1"/>
  <c r="AA701" i="1" s="1"/>
  <c r="Z700" i="1"/>
  <c r="AA700" i="1" s="1"/>
  <c r="Z699" i="1"/>
  <c r="AA699" i="1" s="1"/>
  <c r="Z698" i="1"/>
  <c r="AA698" i="1" s="1"/>
  <c r="Z697" i="1"/>
  <c r="AA697" i="1" s="1"/>
  <c r="Z696" i="1"/>
  <c r="AA696" i="1" s="1"/>
  <c r="Z695" i="1"/>
  <c r="AA695" i="1" s="1"/>
  <c r="Z694" i="1"/>
  <c r="AA694" i="1" s="1"/>
  <c r="Z693" i="1"/>
  <c r="AA693" i="1" s="1"/>
  <c r="Z692" i="1"/>
  <c r="AA692" i="1" s="1"/>
  <c r="Z691" i="1"/>
  <c r="AA691" i="1" s="1"/>
  <c r="Z690" i="1"/>
  <c r="AA690" i="1" s="1"/>
  <c r="Z689" i="1"/>
  <c r="AA689" i="1" s="1"/>
  <c r="Z688" i="1"/>
  <c r="AA688" i="1" s="1"/>
  <c r="Z687" i="1"/>
  <c r="AA687" i="1" s="1"/>
  <c r="Z686" i="1"/>
  <c r="AA686" i="1" s="1"/>
  <c r="Z685" i="1"/>
  <c r="AA685" i="1" s="1"/>
  <c r="Z684" i="1"/>
  <c r="AA684" i="1" s="1"/>
  <c r="Z683" i="1"/>
  <c r="AA683" i="1" s="1"/>
  <c r="Z682" i="1"/>
  <c r="AA682" i="1" s="1"/>
  <c r="Z681" i="1"/>
  <c r="AA681" i="1" s="1"/>
  <c r="Z680" i="1"/>
  <c r="AA680" i="1" s="1"/>
  <c r="Z679" i="1"/>
  <c r="AA679" i="1" s="1"/>
  <c r="Z678" i="1"/>
  <c r="AA678" i="1" s="1"/>
  <c r="Z677" i="1"/>
  <c r="AA677" i="1" s="1"/>
  <c r="Z676" i="1"/>
  <c r="AA676" i="1" s="1"/>
  <c r="Z675" i="1"/>
  <c r="AA675" i="1" s="1"/>
  <c r="Z674" i="1"/>
  <c r="AA674" i="1" s="1"/>
  <c r="Z673" i="1"/>
  <c r="AA673" i="1" s="1"/>
  <c r="Z672" i="1"/>
  <c r="AA672" i="1" s="1"/>
  <c r="Z671" i="1"/>
  <c r="AA671" i="1" s="1"/>
  <c r="Z670" i="1"/>
  <c r="AA670" i="1" s="1"/>
  <c r="Z669" i="1"/>
  <c r="AA669" i="1" s="1"/>
  <c r="Z668" i="1"/>
  <c r="AA668" i="1" s="1"/>
  <c r="Z667" i="1"/>
  <c r="AA667" i="1" s="1"/>
  <c r="Z666" i="1"/>
  <c r="AA666" i="1" s="1"/>
  <c r="Z665" i="1"/>
  <c r="AA665" i="1" s="1"/>
  <c r="Z664" i="1"/>
  <c r="AA664" i="1" s="1"/>
  <c r="Z663" i="1"/>
  <c r="AA663" i="1" s="1"/>
  <c r="Z662" i="1"/>
  <c r="AA662" i="1" s="1"/>
  <c r="Z661" i="1"/>
  <c r="AA661" i="1" s="1"/>
  <c r="Z660" i="1"/>
  <c r="AA660" i="1" s="1"/>
  <c r="Z659" i="1"/>
  <c r="AA659" i="1" s="1"/>
  <c r="Z658" i="1"/>
  <c r="AA658" i="1" s="1"/>
  <c r="Z657" i="1"/>
  <c r="AA657" i="1" s="1"/>
  <c r="Z656" i="1"/>
  <c r="AA656" i="1" s="1"/>
  <c r="Z655" i="1"/>
  <c r="AA655" i="1" s="1"/>
  <c r="Z654" i="1"/>
  <c r="AA654" i="1" s="1"/>
  <c r="Z653" i="1"/>
  <c r="AA653" i="1" s="1"/>
  <c r="Z652" i="1"/>
  <c r="AA652" i="1" s="1"/>
  <c r="Z651" i="1"/>
  <c r="AA651" i="1" s="1"/>
  <c r="Z650" i="1"/>
  <c r="AA650" i="1" s="1"/>
  <c r="Z649" i="1"/>
  <c r="AA649" i="1" s="1"/>
  <c r="Z648" i="1"/>
  <c r="AA648" i="1" s="1"/>
  <c r="Z647" i="1"/>
  <c r="AA647" i="1" s="1"/>
  <c r="Z646" i="1"/>
  <c r="AA646" i="1" s="1"/>
  <c r="Z645" i="1"/>
  <c r="AA645" i="1" s="1"/>
  <c r="Z644" i="1"/>
  <c r="AA644" i="1" s="1"/>
  <c r="Z643" i="1"/>
  <c r="AA643" i="1" s="1"/>
  <c r="Z642" i="1"/>
  <c r="AA642" i="1" s="1"/>
  <c r="Z641" i="1"/>
  <c r="AA641" i="1" s="1"/>
  <c r="Z640" i="1"/>
  <c r="AA640" i="1" s="1"/>
  <c r="Z639" i="1"/>
  <c r="AA639" i="1" s="1"/>
  <c r="Z638" i="1"/>
  <c r="AA638" i="1" s="1"/>
  <c r="Z637" i="1"/>
  <c r="AA637" i="1" s="1"/>
  <c r="Z636" i="1"/>
  <c r="AA636" i="1" s="1"/>
  <c r="Z635" i="1"/>
  <c r="AA635" i="1" s="1"/>
  <c r="Z634" i="1"/>
  <c r="AA634" i="1" s="1"/>
  <c r="Z633" i="1"/>
  <c r="AA633" i="1" s="1"/>
  <c r="Z632" i="1"/>
  <c r="AA632" i="1" s="1"/>
  <c r="Z631" i="1"/>
  <c r="AA631" i="1" s="1"/>
  <c r="Z630" i="1"/>
  <c r="AA630" i="1" s="1"/>
  <c r="Z629" i="1"/>
  <c r="AA629" i="1" s="1"/>
  <c r="Z628" i="1"/>
  <c r="AA628" i="1" s="1"/>
  <c r="Z627" i="1"/>
  <c r="AA627" i="1" s="1"/>
  <c r="Z626" i="1"/>
  <c r="AA626" i="1" s="1"/>
  <c r="Z625" i="1"/>
  <c r="AA625" i="1" s="1"/>
  <c r="Z624" i="1"/>
  <c r="AA624" i="1" s="1"/>
  <c r="Z623" i="1"/>
  <c r="AA623" i="1" s="1"/>
  <c r="Z622" i="1"/>
  <c r="AA622" i="1" s="1"/>
  <c r="Z621" i="1"/>
  <c r="AA621" i="1" s="1"/>
  <c r="Z620" i="1"/>
  <c r="AA620" i="1" s="1"/>
  <c r="Z619" i="1"/>
  <c r="AA619" i="1" s="1"/>
  <c r="Z618" i="1"/>
  <c r="AA618" i="1" s="1"/>
  <c r="Z617" i="1"/>
  <c r="AA617" i="1" s="1"/>
  <c r="Z616" i="1"/>
  <c r="AA616" i="1" s="1"/>
  <c r="Z615" i="1"/>
  <c r="AA615" i="1" s="1"/>
  <c r="Z614" i="1"/>
  <c r="AA614" i="1" s="1"/>
  <c r="Z613" i="1"/>
  <c r="AA613" i="1" s="1"/>
  <c r="Z612" i="1"/>
  <c r="AA612" i="1" s="1"/>
  <c r="Z611" i="1"/>
  <c r="AA611" i="1" s="1"/>
  <c r="Z610" i="1"/>
  <c r="AA610" i="1" s="1"/>
  <c r="Z609" i="1"/>
  <c r="AA609" i="1" s="1"/>
  <c r="Z608" i="1"/>
  <c r="AA608" i="1" s="1"/>
  <c r="Z607" i="1"/>
  <c r="AA607" i="1" s="1"/>
  <c r="Z606" i="1"/>
  <c r="AA606" i="1" s="1"/>
  <c r="Z605" i="1"/>
  <c r="AA605" i="1" s="1"/>
  <c r="Z604" i="1"/>
  <c r="AA604" i="1" s="1"/>
  <c r="Z603" i="1"/>
  <c r="AA603" i="1" s="1"/>
  <c r="Z602" i="1"/>
  <c r="AA602" i="1" s="1"/>
  <c r="Z601" i="1"/>
  <c r="AA601" i="1" s="1"/>
  <c r="Z600" i="1"/>
  <c r="AA600" i="1" s="1"/>
  <c r="Z599" i="1"/>
  <c r="AA599" i="1" s="1"/>
  <c r="Z598" i="1"/>
  <c r="AA598" i="1" s="1"/>
  <c r="Z597" i="1"/>
  <c r="AA597" i="1" s="1"/>
  <c r="Z596" i="1"/>
  <c r="AA596" i="1" s="1"/>
  <c r="Z595" i="1"/>
  <c r="AA595" i="1" s="1"/>
  <c r="Z594" i="1"/>
  <c r="AA594" i="1" s="1"/>
  <c r="Z593" i="1"/>
  <c r="AA593" i="1" s="1"/>
  <c r="Z592" i="1"/>
  <c r="AA592" i="1" s="1"/>
  <c r="Z591" i="1"/>
  <c r="AA591" i="1" s="1"/>
  <c r="Z590" i="1"/>
  <c r="AA590" i="1" s="1"/>
  <c r="Z589" i="1"/>
  <c r="AA589" i="1" s="1"/>
  <c r="Z588" i="1"/>
  <c r="AA588" i="1" s="1"/>
  <c r="Z587" i="1"/>
  <c r="AA587" i="1" s="1"/>
  <c r="Z586" i="1"/>
  <c r="AA586" i="1" s="1"/>
  <c r="Z585" i="1"/>
  <c r="AA585" i="1" s="1"/>
  <c r="Z584" i="1"/>
  <c r="AA584" i="1" s="1"/>
  <c r="Z583" i="1"/>
  <c r="AA583" i="1" s="1"/>
  <c r="Z582" i="1"/>
  <c r="AA582" i="1" s="1"/>
  <c r="Z581" i="1"/>
  <c r="AA581" i="1" s="1"/>
  <c r="Z580" i="1"/>
  <c r="AA580" i="1" s="1"/>
  <c r="Z579" i="1"/>
  <c r="AA579" i="1" s="1"/>
  <c r="Z578" i="1"/>
  <c r="AA578" i="1" s="1"/>
  <c r="Z577" i="1"/>
  <c r="AA577" i="1" s="1"/>
  <c r="Z576" i="1"/>
  <c r="AA576" i="1" s="1"/>
  <c r="Z575" i="1"/>
  <c r="AA575" i="1" s="1"/>
  <c r="Z574" i="1"/>
  <c r="AA574" i="1" s="1"/>
  <c r="Z573" i="1"/>
  <c r="AA573" i="1" s="1"/>
  <c r="Z572" i="1"/>
  <c r="AA572" i="1" s="1"/>
  <c r="Z571" i="1"/>
  <c r="AA571" i="1" s="1"/>
  <c r="Z570" i="1"/>
  <c r="AA570" i="1" s="1"/>
  <c r="Z569" i="1"/>
  <c r="AA569" i="1" s="1"/>
  <c r="Z568" i="1"/>
  <c r="AA568" i="1" s="1"/>
  <c r="Z567" i="1"/>
  <c r="AA567" i="1" s="1"/>
  <c r="Z566" i="1"/>
  <c r="AA566" i="1" s="1"/>
  <c r="Z565" i="1"/>
  <c r="AA565" i="1" s="1"/>
  <c r="Z564" i="1"/>
  <c r="AA564" i="1" s="1"/>
  <c r="Z563" i="1"/>
  <c r="AA563" i="1" s="1"/>
  <c r="Z562" i="1"/>
  <c r="AA562" i="1" s="1"/>
  <c r="Z561" i="1"/>
  <c r="AA561" i="1" s="1"/>
  <c r="Z560" i="1"/>
  <c r="AA560" i="1" s="1"/>
  <c r="Z559" i="1"/>
  <c r="AA559" i="1" s="1"/>
  <c r="Z558" i="1"/>
  <c r="AA558" i="1" s="1"/>
  <c r="Z557" i="1"/>
  <c r="AA557" i="1" s="1"/>
  <c r="Z556" i="1"/>
  <c r="AA556" i="1" s="1"/>
  <c r="Z555" i="1"/>
  <c r="AA555" i="1" s="1"/>
  <c r="Z554" i="1"/>
  <c r="AA554" i="1" s="1"/>
  <c r="Z553" i="1"/>
  <c r="AA553" i="1" s="1"/>
  <c r="Z552" i="1"/>
  <c r="AA552" i="1" s="1"/>
  <c r="Z551" i="1"/>
  <c r="AA551" i="1" s="1"/>
  <c r="Z550" i="1"/>
  <c r="AA550" i="1" s="1"/>
  <c r="Z549" i="1"/>
  <c r="AA549" i="1" s="1"/>
  <c r="Z548" i="1"/>
  <c r="AA548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Z532" i="1"/>
  <c r="AA532" i="1" s="1"/>
  <c r="Z531" i="1"/>
  <c r="AA531" i="1" s="1"/>
  <c r="Z530" i="1"/>
  <c r="AA530" i="1" s="1"/>
  <c r="Z529" i="1"/>
  <c r="AA529" i="1" s="1"/>
  <c r="Z528" i="1"/>
  <c r="AA528" i="1" s="1"/>
  <c r="Z527" i="1"/>
  <c r="AA527" i="1" s="1"/>
  <c r="Z526" i="1"/>
  <c r="AA526" i="1" s="1"/>
  <c r="Z525" i="1"/>
  <c r="AA525" i="1" s="1"/>
  <c r="Z524" i="1"/>
  <c r="AA524" i="1" s="1"/>
  <c r="Z523" i="1"/>
  <c r="AA523" i="1" s="1"/>
  <c r="Z522" i="1"/>
  <c r="AA522" i="1" s="1"/>
  <c r="Z521" i="1"/>
  <c r="AA521" i="1" s="1"/>
  <c r="Z520" i="1"/>
  <c r="AA520" i="1" s="1"/>
  <c r="Z519" i="1"/>
  <c r="AA519" i="1" s="1"/>
  <c r="Z518" i="1"/>
  <c r="AA518" i="1" s="1"/>
  <c r="Z517" i="1"/>
  <c r="AA517" i="1" s="1"/>
  <c r="Z516" i="1"/>
  <c r="AA516" i="1" s="1"/>
  <c r="Z515" i="1"/>
  <c r="AA515" i="1" s="1"/>
  <c r="Z514" i="1"/>
  <c r="AA514" i="1" s="1"/>
  <c r="Z513" i="1"/>
  <c r="AA513" i="1" s="1"/>
  <c r="Z512" i="1"/>
  <c r="AA512" i="1" s="1"/>
  <c r="Z511" i="1"/>
  <c r="AA511" i="1" s="1"/>
  <c r="Z510" i="1"/>
  <c r="AA510" i="1" s="1"/>
  <c r="Z509" i="1"/>
  <c r="AA509" i="1" s="1"/>
  <c r="Z508" i="1"/>
  <c r="AA508" i="1" s="1"/>
  <c r="Z507" i="1"/>
  <c r="AA507" i="1" s="1"/>
  <c r="Z506" i="1"/>
  <c r="AA506" i="1" s="1"/>
  <c r="Z505" i="1"/>
  <c r="AA505" i="1" s="1"/>
  <c r="Z504" i="1"/>
  <c r="AA504" i="1" s="1"/>
  <c r="Z503" i="1"/>
  <c r="AA503" i="1" s="1"/>
  <c r="Z502" i="1"/>
  <c r="AA502" i="1" s="1"/>
  <c r="Z501" i="1"/>
  <c r="AA501" i="1" s="1"/>
  <c r="Z500" i="1"/>
  <c r="AA500" i="1" s="1"/>
  <c r="Z499" i="1"/>
  <c r="AA499" i="1" s="1"/>
  <c r="Z498" i="1"/>
  <c r="AA498" i="1" s="1"/>
  <c r="Z497" i="1"/>
  <c r="AA497" i="1" s="1"/>
  <c r="Z496" i="1"/>
  <c r="AA496" i="1" s="1"/>
  <c r="Z495" i="1"/>
  <c r="AA495" i="1" s="1"/>
  <c r="Z494" i="1"/>
  <c r="AA494" i="1" s="1"/>
  <c r="Z493" i="1"/>
  <c r="AA493" i="1" s="1"/>
  <c r="Z492" i="1"/>
  <c r="AA492" i="1" s="1"/>
  <c r="Z491" i="1"/>
  <c r="AA491" i="1" s="1"/>
  <c r="Z490" i="1"/>
  <c r="AA490" i="1" s="1"/>
  <c r="Z489" i="1"/>
  <c r="AA489" i="1" s="1"/>
  <c r="Z488" i="1"/>
  <c r="AA488" i="1" s="1"/>
  <c r="Z487" i="1"/>
  <c r="AA487" i="1" s="1"/>
  <c r="Z486" i="1"/>
  <c r="AA486" i="1" s="1"/>
  <c r="Z485" i="1"/>
  <c r="AA485" i="1" s="1"/>
  <c r="Z484" i="1"/>
  <c r="AA484" i="1" s="1"/>
  <c r="Z483" i="1"/>
  <c r="AA483" i="1" s="1"/>
  <c r="Z482" i="1"/>
  <c r="AA482" i="1" s="1"/>
  <c r="Z481" i="1"/>
  <c r="AA481" i="1" s="1"/>
  <c r="Z480" i="1"/>
  <c r="AA480" i="1" s="1"/>
  <c r="Z479" i="1"/>
  <c r="AA479" i="1" s="1"/>
  <c r="Z478" i="1"/>
  <c r="AA478" i="1" s="1"/>
  <c r="Z477" i="1"/>
  <c r="AA477" i="1" s="1"/>
  <c r="Z476" i="1"/>
  <c r="AA476" i="1" s="1"/>
  <c r="Z475" i="1"/>
  <c r="AA475" i="1" s="1"/>
  <c r="Z474" i="1"/>
  <c r="AA474" i="1" s="1"/>
  <c r="Z473" i="1"/>
  <c r="AA473" i="1" s="1"/>
  <c r="Z472" i="1"/>
  <c r="AA472" i="1" s="1"/>
  <c r="Z471" i="1"/>
  <c r="AA471" i="1" s="1"/>
  <c r="Z470" i="1"/>
  <c r="AA470" i="1" s="1"/>
  <c r="Z469" i="1"/>
  <c r="AA469" i="1" s="1"/>
  <c r="Z468" i="1"/>
  <c r="AA468" i="1" s="1"/>
  <c r="Z467" i="1"/>
  <c r="AA467" i="1" s="1"/>
  <c r="Z466" i="1"/>
  <c r="AA466" i="1" s="1"/>
  <c r="Z465" i="1"/>
  <c r="AA465" i="1" s="1"/>
  <c r="Z464" i="1"/>
  <c r="AA464" i="1" s="1"/>
  <c r="Z463" i="1"/>
  <c r="AA463" i="1" s="1"/>
  <c r="Z462" i="1"/>
  <c r="AA462" i="1" s="1"/>
  <c r="Z461" i="1"/>
  <c r="AA461" i="1" s="1"/>
  <c r="Z460" i="1"/>
  <c r="AA460" i="1" s="1"/>
  <c r="Z459" i="1"/>
  <c r="AA459" i="1" s="1"/>
  <c r="Z458" i="1"/>
  <c r="AA458" i="1" s="1"/>
  <c r="Z457" i="1"/>
  <c r="AA457" i="1" s="1"/>
  <c r="Z456" i="1"/>
  <c r="AA456" i="1" s="1"/>
  <c r="Z455" i="1"/>
  <c r="AA455" i="1" s="1"/>
  <c r="Z454" i="1"/>
  <c r="AA454" i="1" s="1"/>
  <c r="Z453" i="1"/>
  <c r="AA453" i="1" s="1"/>
  <c r="Z452" i="1"/>
  <c r="AA452" i="1" s="1"/>
  <c r="Z451" i="1"/>
  <c r="AA451" i="1" s="1"/>
  <c r="Z450" i="1"/>
  <c r="AA450" i="1" s="1"/>
  <c r="Z449" i="1"/>
  <c r="AA449" i="1" s="1"/>
  <c r="Z448" i="1"/>
  <c r="AA448" i="1" s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Z439" i="1"/>
  <c r="AA439" i="1" s="1"/>
  <c r="Z438" i="1"/>
  <c r="AA438" i="1" s="1"/>
  <c r="Z437" i="1"/>
  <c r="AA437" i="1" s="1"/>
  <c r="Z436" i="1"/>
  <c r="AA436" i="1" s="1"/>
  <c r="Z435" i="1"/>
  <c r="AA435" i="1" s="1"/>
  <c r="Z434" i="1"/>
  <c r="AA434" i="1" s="1"/>
  <c r="Z433" i="1"/>
  <c r="AA433" i="1" s="1"/>
  <c r="Z432" i="1"/>
  <c r="AA432" i="1" s="1"/>
  <c r="Z431" i="1"/>
  <c r="AA431" i="1" s="1"/>
  <c r="Z430" i="1"/>
  <c r="AA430" i="1" s="1"/>
  <c r="Z429" i="1"/>
  <c r="AA429" i="1" s="1"/>
  <c r="Z428" i="1"/>
  <c r="AA428" i="1" s="1"/>
  <c r="Z427" i="1"/>
  <c r="AA427" i="1" s="1"/>
  <c r="Z426" i="1"/>
  <c r="AA426" i="1" s="1"/>
  <c r="Z425" i="1"/>
  <c r="AA425" i="1" s="1"/>
  <c r="Z424" i="1"/>
  <c r="AA424" i="1" s="1"/>
  <c r="Z423" i="1"/>
  <c r="AA423" i="1" s="1"/>
  <c r="Z422" i="1"/>
  <c r="AA422" i="1" s="1"/>
  <c r="Z421" i="1"/>
  <c r="AA421" i="1" s="1"/>
  <c r="Z420" i="1"/>
  <c r="AA420" i="1" s="1"/>
  <c r="Z419" i="1"/>
  <c r="AA419" i="1" s="1"/>
  <c r="Z418" i="1"/>
  <c r="AA418" i="1" s="1"/>
  <c r="Z417" i="1"/>
  <c r="AA417" i="1" s="1"/>
  <c r="Z416" i="1"/>
  <c r="AA416" i="1" s="1"/>
  <c r="Z415" i="1"/>
  <c r="AA415" i="1" s="1"/>
  <c r="Z414" i="1"/>
  <c r="AA414" i="1" s="1"/>
  <c r="Z413" i="1"/>
  <c r="AA413" i="1" s="1"/>
  <c r="Z412" i="1"/>
  <c r="AA412" i="1" s="1"/>
  <c r="Z411" i="1"/>
  <c r="AA411" i="1" s="1"/>
  <c r="Z410" i="1"/>
  <c r="AA410" i="1" s="1"/>
  <c r="Z409" i="1"/>
  <c r="AA409" i="1" s="1"/>
  <c r="Z408" i="1"/>
  <c r="AA408" i="1" s="1"/>
  <c r="Z407" i="1"/>
  <c r="AA407" i="1" s="1"/>
  <c r="Z406" i="1"/>
  <c r="AA406" i="1" s="1"/>
  <c r="Z405" i="1"/>
  <c r="AA405" i="1" s="1"/>
  <c r="Z404" i="1"/>
  <c r="AA404" i="1" s="1"/>
  <c r="Z403" i="1"/>
  <c r="AA403" i="1" s="1"/>
  <c r="Z402" i="1"/>
  <c r="AA402" i="1" s="1"/>
  <c r="Z401" i="1"/>
  <c r="AA401" i="1" s="1"/>
  <c r="Z400" i="1"/>
  <c r="AA400" i="1" s="1"/>
  <c r="Z399" i="1"/>
  <c r="AA399" i="1" s="1"/>
  <c r="Z398" i="1"/>
  <c r="AA398" i="1" s="1"/>
  <c r="Z397" i="1"/>
  <c r="AA397" i="1" s="1"/>
  <c r="Z396" i="1"/>
  <c r="AA396" i="1" s="1"/>
  <c r="Z395" i="1"/>
  <c r="AA395" i="1" s="1"/>
  <c r="Z394" i="1"/>
  <c r="AA394" i="1" s="1"/>
  <c r="Z393" i="1"/>
  <c r="AA393" i="1" s="1"/>
  <c r="Z392" i="1"/>
  <c r="AA392" i="1" s="1"/>
  <c r="Z391" i="1"/>
  <c r="AA391" i="1" s="1"/>
  <c r="Z390" i="1"/>
  <c r="AA390" i="1" s="1"/>
  <c r="Z389" i="1"/>
  <c r="AA389" i="1" s="1"/>
  <c r="Z388" i="1"/>
  <c r="AA388" i="1" s="1"/>
  <c r="Z387" i="1"/>
  <c r="AA387" i="1" s="1"/>
  <c r="Z386" i="1"/>
  <c r="AA386" i="1" s="1"/>
  <c r="Z385" i="1"/>
  <c r="AA385" i="1" s="1"/>
  <c r="Z384" i="1"/>
  <c r="AA384" i="1" s="1"/>
  <c r="Z383" i="1"/>
  <c r="AA383" i="1" s="1"/>
  <c r="Z382" i="1"/>
  <c r="AA382" i="1" s="1"/>
  <c r="Z381" i="1"/>
  <c r="AA381" i="1" s="1"/>
  <c r="Z380" i="1"/>
  <c r="AA380" i="1" s="1"/>
  <c r="Z379" i="1"/>
  <c r="AA379" i="1" s="1"/>
  <c r="Z378" i="1"/>
  <c r="AA378" i="1" s="1"/>
  <c r="Z377" i="1"/>
  <c r="AA377" i="1" s="1"/>
  <c r="Z376" i="1"/>
  <c r="AA376" i="1" s="1"/>
  <c r="Z375" i="1"/>
  <c r="AA375" i="1" s="1"/>
  <c r="Z374" i="1"/>
  <c r="AA374" i="1" s="1"/>
  <c r="Z373" i="1"/>
  <c r="AA373" i="1" s="1"/>
  <c r="Z372" i="1"/>
  <c r="AA372" i="1" s="1"/>
  <c r="Z371" i="1"/>
  <c r="AA371" i="1" s="1"/>
  <c r="Z370" i="1"/>
  <c r="AA370" i="1" s="1"/>
  <c r="Z369" i="1"/>
  <c r="AA369" i="1" s="1"/>
  <c r="Z368" i="1"/>
  <c r="AA368" i="1" s="1"/>
  <c r="Z367" i="1"/>
  <c r="AA367" i="1" s="1"/>
  <c r="Z366" i="1"/>
  <c r="AA366" i="1" s="1"/>
  <c r="Z365" i="1"/>
  <c r="AA365" i="1" s="1"/>
  <c r="Z364" i="1"/>
  <c r="AA364" i="1" s="1"/>
  <c r="Z363" i="1"/>
  <c r="AA363" i="1" s="1"/>
  <c r="Z362" i="1"/>
  <c r="AA362" i="1" s="1"/>
  <c r="Z361" i="1"/>
  <c r="AA361" i="1" s="1"/>
  <c r="Z360" i="1"/>
  <c r="AA360" i="1" s="1"/>
  <c r="Z359" i="1"/>
  <c r="AA359" i="1" s="1"/>
  <c r="Z358" i="1"/>
  <c r="AA358" i="1" s="1"/>
  <c r="Z357" i="1"/>
  <c r="AA357" i="1" s="1"/>
  <c r="Z356" i="1"/>
  <c r="AA356" i="1" s="1"/>
  <c r="Z355" i="1"/>
  <c r="AA355" i="1" s="1"/>
  <c r="Z354" i="1"/>
  <c r="AA354" i="1" s="1"/>
  <c r="Z353" i="1"/>
  <c r="AA353" i="1" s="1"/>
  <c r="Z352" i="1"/>
  <c r="AA352" i="1" s="1"/>
  <c r="Z351" i="1"/>
  <c r="AA351" i="1" s="1"/>
  <c r="Z350" i="1"/>
  <c r="AA350" i="1" s="1"/>
  <c r="Z349" i="1"/>
  <c r="AA349" i="1" s="1"/>
  <c r="Z348" i="1"/>
  <c r="AA348" i="1" s="1"/>
  <c r="Z347" i="1"/>
  <c r="AA347" i="1" s="1"/>
  <c r="Z346" i="1"/>
  <c r="AA346" i="1" s="1"/>
  <c r="Z345" i="1"/>
  <c r="AA345" i="1" s="1"/>
  <c r="Z344" i="1"/>
  <c r="AA344" i="1" s="1"/>
  <c r="Z343" i="1"/>
  <c r="AA343" i="1" s="1"/>
  <c r="Z342" i="1"/>
  <c r="AA342" i="1" s="1"/>
  <c r="Z341" i="1"/>
  <c r="AA341" i="1" s="1"/>
  <c r="Z340" i="1"/>
  <c r="AA340" i="1" s="1"/>
  <c r="Z339" i="1"/>
  <c r="AA339" i="1" s="1"/>
  <c r="Z338" i="1"/>
  <c r="AA338" i="1" s="1"/>
  <c r="Z337" i="1"/>
  <c r="AA337" i="1" s="1"/>
  <c r="Z336" i="1"/>
  <c r="AA336" i="1" s="1"/>
  <c r="Z335" i="1"/>
  <c r="AA335" i="1" s="1"/>
  <c r="Z334" i="1"/>
  <c r="AA334" i="1" s="1"/>
  <c r="Z333" i="1"/>
  <c r="AA333" i="1" s="1"/>
  <c r="Z332" i="1"/>
  <c r="AA332" i="1" s="1"/>
  <c r="Z331" i="1"/>
  <c r="AA331" i="1" s="1"/>
  <c r="Z330" i="1"/>
  <c r="AA330" i="1" s="1"/>
  <c r="Z329" i="1"/>
  <c r="AA329" i="1" s="1"/>
  <c r="Z328" i="1"/>
  <c r="AA328" i="1" s="1"/>
  <c r="Z327" i="1"/>
  <c r="AA327" i="1" s="1"/>
  <c r="Z326" i="1"/>
  <c r="AA326" i="1" s="1"/>
  <c r="Z325" i="1"/>
  <c r="AA325" i="1" s="1"/>
  <c r="Z324" i="1"/>
  <c r="AA324" i="1" s="1"/>
  <c r="Z323" i="1"/>
  <c r="AA323" i="1" s="1"/>
  <c r="Z322" i="1"/>
  <c r="AA322" i="1" s="1"/>
  <c r="Z321" i="1"/>
  <c r="AA321" i="1" s="1"/>
  <c r="Z320" i="1"/>
  <c r="AA320" i="1" s="1"/>
  <c r="Z319" i="1"/>
  <c r="AA319" i="1" s="1"/>
  <c r="Z318" i="1"/>
  <c r="AA318" i="1" s="1"/>
  <c r="Z317" i="1"/>
  <c r="AA317" i="1" s="1"/>
  <c r="Z316" i="1"/>
  <c r="AA316" i="1" s="1"/>
  <c r="Z315" i="1"/>
  <c r="AA315" i="1" s="1"/>
  <c r="Z314" i="1"/>
  <c r="AA314" i="1" s="1"/>
  <c r="Z313" i="1"/>
  <c r="AA313" i="1" s="1"/>
  <c r="Z312" i="1"/>
  <c r="AA312" i="1" s="1"/>
  <c r="Z311" i="1"/>
  <c r="AA311" i="1" s="1"/>
  <c r="Z310" i="1"/>
  <c r="AA310" i="1" s="1"/>
  <c r="Z309" i="1"/>
  <c r="AA309" i="1" s="1"/>
  <c r="Z308" i="1"/>
  <c r="AA308" i="1" s="1"/>
  <c r="Z307" i="1"/>
  <c r="AA307" i="1" s="1"/>
  <c r="Z306" i="1"/>
  <c r="AA306" i="1" s="1"/>
  <c r="Z305" i="1"/>
  <c r="AA305" i="1" s="1"/>
  <c r="Z304" i="1"/>
  <c r="AA304" i="1" s="1"/>
  <c r="Z303" i="1"/>
  <c r="AA303" i="1" s="1"/>
  <c r="Z302" i="1"/>
  <c r="AA302" i="1" s="1"/>
  <c r="Z301" i="1"/>
  <c r="AA301" i="1" s="1"/>
  <c r="Z300" i="1"/>
  <c r="AA300" i="1" s="1"/>
  <c r="Z299" i="1"/>
  <c r="AA299" i="1" s="1"/>
  <c r="Z298" i="1"/>
  <c r="AA298" i="1" s="1"/>
  <c r="Z297" i="1"/>
  <c r="AA297" i="1" s="1"/>
  <c r="Z296" i="1"/>
  <c r="AA296" i="1" s="1"/>
  <c r="Z295" i="1"/>
  <c r="AA295" i="1" s="1"/>
  <c r="Z294" i="1"/>
  <c r="AA294" i="1" s="1"/>
  <c r="Z293" i="1"/>
  <c r="AA293" i="1" s="1"/>
  <c r="Z292" i="1"/>
  <c r="AA292" i="1" s="1"/>
  <c r="Z291" i="1"/>
  <c r="AA291" i="1" s="1"/>
  <c r="Z290" i="1"/>
  <c r="AA290" i="1" s="1"/>
  <c r="Z289" i="1"/>
  <c r="AA289" i="1" s="1"/>
  <c r="Z288" i="1"/>
  <c r="AA288" i="1" s="1"/>
  <c r="Z287" i="1"/>
  <c r="AA287" i="1" s="1"/>
  <c r="Z286" i="1"/>
  <c r="AA286" i="1" s="1"/>
  <c r="Z285" i="1"/>
  <c r="AA285" i="1" s="1"/>
  <c r="Z284" i="1"/>
  <c r="AA284" i="1" s="1"/>
  <c r="Z283" i="1"/>
  <c r="AA283" i="1" s="1"/>
  <c r="Z282" i="1"/>
  <c r="AA282" i="1" s="1"/>
  <c r="Z281" i="1"/>
  <c r="AA281" i="1" s="1"/>
  <c r="Z280" i="1"/>
  <c r="AA280" i="1" s="1"/>
  <c r="Z279" i="1"/>
  <c r="AA279" i="1" s="1"/>
  <c r="Z278" i="1"/>
  <c r="AA278" i="1" s="1"/>
  <c r="Z277" i="1"/>
  <c r="AA277" i="1" s="1"/>
  <c r="Z276" i="1"/>
  <c r="AA276" i="1" s="1"/>
  <c r="Z275" i="1"/>
  <c r="AA275" i="1" s="1"/>
  <c r="Z274" i="1"/>
  <c r="AA274" i="1" s="1"/>
  <c r="Z273" i="1"/>
  <c r="AA273" i="1" s="1"/>
  <c r="Z272" i="1"/>
  <c r="AA272" i="1" s="1"/>
  <c r="Z271" i="1"/>
  <c r="AA271" i="1" s="1"/>
  <c r="Z270" i="1"/>
  <c r="AA270" i="1" s="1"/>
  <c r="Z269" i="1"/>
  <c r="AA269" i="1" s="1"/>
  <c r="Z268" i="1"/>
  <c r="AA268" i="1" s="1"/>
  <c r="Z267" i="1"/>
  <c r="AA267" i="1" s="1"/>
  <c r="Z266" i="1"/>
  <c r="AA266" i="1" s="1"/>
  <c r="Z265" i="1"/>
  <c r="AA265" i="1" s="1"/>
  <c r="Z264" i="1"/>
  <c r="AA264" i="1" s="1"/>
  <c r="Z263" i="1"/>
  <c r="AA263" i="1" s="1"/>
  <c r="Z262" i="1"/>
  <c r="AA262" i="1" s="1"/>
  <c r="Z261" i="1"/>
  <c r="AA261" i="1" s="1"/>
  <c r="Z260" i="1"/>
  <c r="AA260" i="1" s="1"/>
  <c r="Z259" i="1"/>
  <c r="AA259" i="1" s="1"/>
  <c r="Z258" i="1"/>
  <c r="AA258" i="1" s="1"/>
  <c r="Z257" i="1"/>
  <c r="AA257" i="1" s="1"/>
  <c r="Z256" i="1"/>
  <c r="AA256" i="1" s="1"/>
  <c r="Z255" i="1"/>
  <c r="AA255" i="1" s="1"/>
  <c r="Z254" i="1"/>
  <c r="AA254" i="1" s="1"/>
  <c r="Z253" i="1"/>
  <c r="AA253" i="1" s="1"/>
  <c r="Z252" i="1"/>
  <c r="AA252" i="1" s="1"/>
  <c r="Z251" i="1"/>
  <c r="AA251" i="1" s="1"/>
  <c r="Z250" i="1"/>
  <c r="AA250" i="1" s="1"/>
  <c r="Z249" i="1"/>
  <c r="AA249" i="1" s="1"/>
  <c r="Z248" i="1"/>
  <c r="AA248" i="1" s="1"/>
  <c r="Z247" i="1"/>
  <c r="AA247" i="1" s="1"/>
  <c r="Z246" i="1"/>
  <c r="AA246" i="1" s="1"/>
  <c r="Z245" i="1"/>
  <c r="AA245" i="1" s="1"/>
  <c r="Z244" i="1"/>
  <c r="AA244" i="1" s="1"/>
  <c r="Z243" i="1"/>
  <c r="AA243" i="1" s="1"/>
  <c r="Z242" i="1"/>
  <c r="AA242" i="1" s="1"/>
  <c r="Z241" i="1"/>
  <c r="AA241" i="1" s="1"/>
  <c r="Z240" i="1"/>
  <c r="AA240" i="1" s="1"/>
  <c r="Z239" i="1"/>
  <c r="AA239" i="1" s="1"/>
  <c r="Z238" i="1"/>
  <c r="AA238" i="1" s="1"/>
  <c r="Z237" i="1"/>
  <c r="AA237" i="1" s="1"/>
  <c r="Z236" i="1"/>
  <c r="AA236" i="1" s="1"/>
  <c r="Z235" i="1"/>
  <c r="AA235" i="1" s="1"/>
  <c r="Z234" i="1"/>
  <c r="AA234" i="1" s="1"/>
  <c r="Z233" i="1"/>
  <c r="AA233" i="1" s="1"/>
  <c r="Z232" i="1"/>
  <c r="AA232" i="1" s="1"/>
  <c r="Z231" i="1"/>
  <c r="AA231" i="1" s="1"/>
  <c r="Z230" i="1"/>
  <c r="AA230" i="1" s="1"/>
  <c r="Z229" i="1"/>
  <c r="AA229" i="1" s="1"/>
  <c r="Z228" i="1"/>
  <c r="AA228" i="1" s="1"/>
  <c r="Z227" i="1"/>
  <c r="AA227" i="1" s="1"/>
  <c r="Z226" i="1"/>
  <c r="AA226" i="1" s="1"/>
  <c r="Z225" i="1"/>
  <c r="AA225" i="1" s="1"/>
  <c r="Z224" i="1"/>
  <c r="AA224" i="1" s="1"/>
  <c r="Z223" i="1"/>
  <c r="AA223" i="1" s="1"/>
  <c r="Z222" i="1"/>
  <c r="AA222" i="1" s="1"/>
  <c r="Z221" i="1"/>
  <c r="AA221" i="1" s="1"/>
  <c r="Z220" i="1"/>
  <c r="AA220" i="1" s="1"/>
  <c r="Z219" i="1"/>
  <c r="AA219" i="1" s="1"/>
  <c r="Z218" i="1"/>
  <c r="AA218" i="1" s="1"/>
  <c r="Z217" i="1"/>
  <c r="AA217" i="1" s="1"/>
  <c r="Z216" i="1"/>
  <c r="AA216" i="1" s="1"/>
  <c r="Z215" i="1"/>
  <c r="AA215" i="1" s="1"/>
  <c r="Z214" i="1"/>
  <c r="AA214" i="1" s="1"/>
  <c r="Z213" i="1"/>
  <c r="AA213" i="1" s="1"/>
  <c r="Z212" i="1"/>
  <c r="AA212" i="1" s="1"/>
  <c r="Z211" i="1"/>
  <c r="AA211" i="1" s="1"/>
  <c r="Z210" i="1"/>
  <c r="AA210" i="1" s="1"/>
  <c r="Z209" i="1"/>
  <c r="AA209" i="1" s="1"/>
  <c r="Z208" i="1"/>
  <c r="AA208" i="1" s="1"/>
  <c r="Z207" i="1"/>
  <c r="AA207" i="1" s="1"/>
  <c r="Z206" i="1"/>
  <c r="AA206" i="1" s="1"/>
  <c r="Z205" i="1"/>
  <c r="AA205" i="1" s="1"/>
  <c r="Z204" i="1"/>
  <c r="AA204" i="1" s="1"/>
  <c r="Z203" i="1"/>
  <c r="AA203" i="1" s="1"/>
  <c r="Z202" i="1"/>
  <c r="AA202" i="1" s="1"/>
  <c r="Z201" i="1"/>
  <c r="AA201" i="1" s="1"/>
  <c r="Z200" i="1"/>
  <c r="AA200" i="1" s="1"/>
  <c r="Z199" i="1"/>
  <c r="AA199" i="1" s="1"/>
  <c r="Z198" i="1"/>
  <c r="AA198" i="1" s="1"/>
  <c r="Z197" i="1"/>
  <c r="AA197" i="1" s="1"/>
  <c r="Z196" i="1"/>
  <c r="AA196" i="1" s="1"/>
  <c r="Z195" i="1"/>
  <c r="AA195" i="1" s="1"/>
  <c r="Z194" i="1"/>
  <c r="AA194" i="1" s="1"/>
  <c r="Z193" i="1"/>
  <c r="AA193" i="1" s="1"/>
  <c r="Z192" i="1"/>
  <c r="AA192" i="1" s="1"/>
  <c r="Z191" i="1"/>
  <c r="AA191" i="1" s="1"/>
  <c r="Z190" i="1"/>
  <c r="AA190" i="1" s="1"/>
  <c r="Z189" i="1"/>
  <c r="AA189" i="1" s="1"/>
  <c r="Z188" i="1"/>
  <c r="AA188" i="1" s="1"/>
  <c r="Z187" i="1"/>
  <c r="AA187" i="1" s="1"/>
  <c r="Z186" i="1"/>
  <c r="AA186" i="1" s="1"/>
  <c r="Z185" i="1"/>
  <c r="AA185" i="1" s="1"/>
  <c r="Z184" i="1"/>
  <c r="AA184" i="1" s="1"/>
  <c r="Z183" i="1"/>
  <c r="AA183" i="1" s="1"/>
  <c r="Z182" i="1"/>
  <c r="AA182" i="1" s="1"/>
  <c r="Z181" i="1"/>
  <c r="AA181" i="1" s="1"/>
  <c r="Z180" i="1"/>
  <c r="AA180" i="1" s="1"/>
  <c r="Z179" i="1"/>
  <c r="AA179" i="1" s="1"/>
  <c r="Z178" i="1"/>
  <c r="AA178" i="1" s="1"/>
  <c r="Z177" i="1"/>
  <c r="AA177" i="1" s="1"/>
  <c r="Z176" i="1"/>
  <c r="AA176" i="1" s="1"/>
  <c r="Z175" i="1"/>
  <c r="AA175" i="1" s="1"/>
  <c r="Z174" i="1"/>
  <c r="AA174" i="1" s="1"/>
  <c r="Z173" i="1"/>
  <c r="AA173" i="1" s="1"/>
  <c r="Z172" i="1"/>
  <c r="AA172" i="1" s="1"/>
  <c r="Z171" i="1"/>
  <c r="AA171" i="1" s="1"/>
  <c r="Z170" i="1"/>
  <c r="AA170" i="1" s="1"/>
  <c r="Z169" i="1"/>
  <c r="AA169" i="1" s="1"/>
  <c r="Z168" i="1"/>
  <c r="AA168" i="1" s="1"/>
  <c r="Z167" i="1"/>
  <c r="AA167" i="1" s="1"/>
  <c r="Z166" i="1"/>
  <c r="AA166" i="1" s="1"/>
  <c r="Z165" i="1"/>
  <c r="AA165" i="1" s="1"/>
  <c r="Z164" i="1"/>
  <c r="AA164" i="1" s="1"/>
  <c r="Z163" i="1"/>
  <c r="AA163" i="1" s="1"/>
  <c r="Z162" i="1"/>
  <c r="AA162" i="1" s="1"/>
  <c r="Z161" i="1"/>
  <c r="AA161" i="1" s="1"/>
  <c r="Z160" i="1"/>
  <c r="AA160" i="1" s="1"/>
  <c r="Z159" i="1"/>
  <c r="AA159" i="1" s="1"/>
  <c r="Z158" i="1"/>
  <c r="AA158" i="1" s="1"/>
  <c r="Z157" i="1"/>
  <c r="AA157" i="1" s="1"/>
  <c r="Z156" i="1"/>
  <c r="AA156" i="1" s="1"/>
  <c r="Z155" i="1"/>
  <c r="AA155" i="1" s="1"/>
  <c r="Z154" i="1"/>
  <c r="AA154" i="1" s="1"/>
  <c r="Z153" i="1"/>
  <c r="AA153" i="1" s="1"/>
  <c r="Z152" i="1"/>
  <c r="AA152" i="1" s="1"/>
  <c r="Z151" i="1"/>
  <c r="AA151" i="1" s="1"/>
  <c r="Z150" i="1"/>
  <c r="AA150" i="1" s="1"/>
  <c r="Z149" i="1"/>
  <c r="AA149" i="1" s="1"/>
  <c r="Z148" i="1"/>
  <c r="AA148" i="1" s="1"/>
  <c r="Z147" i="1"/>
  <c r="AA147" i="1" s="1"/>
  <c r="Z146" i="1"/>
  <c r="AA146" i="1" s="1"/>
  <c r="Z145" i="1"/>
  <c r="AA145" i="1" s="1"/>
  <c r="Z144" i="1"/>
  <c r="AA144" i="1" s="1"/>
  <c r="Z143" i="1"/>
  <c r="AA143" i="1" s="1"/>
  <c r="Z142" i="1"/>
  <c r="AA142" i="1" s="1"/>
  <c r="Z141" i="1"/>
  <c r="AA141" i="1" s="1"/>
  <c r="Z140" i="1"/>
  <c r="AA140" i="1" s="1"/>
  <c r="Z139" i="1"/>
  <c r="AA139" i="1" s="1"/>
  <c r="Z138" i="1"/>
  <c r="AA138" i="1" s="1"/>
  <c r="Z137" i="1"/>
  <c r="AA137" i="1" s="1"/>
  <c r="Z136" i="1"/>
  <c r="AA136" i="1" s="1"/>
  <c r="Z135" i="1"/>
  <c r="AA135" i="1" s="1"/>
  <c r="Z134" i="1"/>
  <c r="AA134" i="1" s="1"/>
  <c r="Z133" i="1"/>
  <c r="AA133" i="1" s="1"/>
  <c r="Z132" i="1"/>
  <c r="AA132" i="1" s="1"/>
  <c r="Z131" i="1"/>
  <c r="AA131" i="1" s="1"/>
  <c r="Z130" i="1"/>
  <c r="AA130" i="1" s="1"/>
  <c r="Z129" i="1"/>
  <c r="AA129" i="1" s="1"/>
  <c r="Z128" i="1"/>
  <c r="AA128" i="1" s="1"/>
  <c r="Z127" i="1"/>
  <c r="AA127" i="1" s="1"/>
  <c r="Z126" i="1"/>
  <c r="AA126" i="1" s="1"/>
  <c r="Z125" i="1"/>
  <c r="AA125" i="1" s="1"/>
  <c r="Z124" i="1"/>
  <c r="AA124" i="1" s="1"/>
  <c r="Z123" i="1"/>
  <c r="AA123" i="1" s="1"/>
  <c r="Z122" i="1"/>
  <c r="AA122" i="1" s="1"/>
  <c r="Z121" i="1"/>
  <c r="AA121" i="1" s="1"/>
  <c r="Z120" i="1"/>
  <c r="AA120" i="1" s="1"/>
  <c r="Z119" i="1"/>
  <c r="AA119" i="1" s="1"/>
  <c r="Z118" i="1"/>
  <c r="AA118" i="1" s="1"/>
  <c r="Z117" i="1"/>
  <c r="AA117" i="1" s="1"/>
  <c r="Z116" i="1"/>
  <c r="AA116" i="1" s="1"/>
  <c r="Z115" i="1"/>
  <c r="AA115" i="1" s="1"/>
  <c r="Z114" i="1"/>
  <c r="AA114" i="1" s="1"/>
  <c r="Z113" i="1"/>
  <c r="AA113" i="1" s="1"/>
  <c r="Z112" i="1"/>
  <c r="AA112" i="1" s="1"/>
  <c r="Z111" i="1"/>
  <c r="AA111" i="1" s="1"/>
  <c r="Z110" i="1"/>
  <c r="AA110" i="1" s="1"/>
  <c r="Z109" i="1"/>
  <c r="AA109" i="1" s="1"/>
  <c r="Z108" i="1"/>
  <c r="AA108" i="1" s="1"/>
  <c r="Z107" i="1"/>
  <c r="AA107" i="1" s="1"/>
  <c r="Z106" i="1"/>
  <c r="AA106" i="1" s="1"/>
  <c r="Z105" i="1"/>
  <c r="AA105" i="1" s="1"/>
  <c r="Z104" i="1"/>
  <c r="AA104" i="1" s="1"/>
  <c r="Z103" i="1"/>
  <c r="AA103" i="1" s="1"/>
  <c r="Z102" i="1"/>
  <c r="AA102" i="1" s="1"/>
  <c r="Z101" i="1"/>
  <c r="AA101" i="1" s="1"/>
  <c r="Z100" i="1"/>
  <c r="AA100" i="1" s="1"/>
  <c r="Z99" i="1"/>
  <c r="AA99" i="1" s="1"/>
  <c r="Z98" i="1"/>
  <c r="AA98" i="1" s="1"/>
  <c r="Z97" i="1"/>
  <c r="AA97" i="1" s="1"/>
  <c r="Z96" i="1"/>
  <c r="AA96" i="1" s="1"/>
  <c r="Z95" i="1"/>
  <c r="AA95" i="1" s="1"/>
  <c r="Z94" i="1"/>
  <c r="AA94" i="1" s="1"/>
  <c r="Z93" i="1"/>
  <c r="AA93" i="1" s="1"/>
  <c r="Z92" i="1"/>
  <c r="AA92" i="1" s="1"/>
  <c r="Z91" i="1"/>
  <c r="AA91" i="1" s="1"/>
  <c r="Z90" i="1"/>
  <c r="AA90" i="1" s="1"/>
  <c r="Z89" i="1"/>
  <c r="AA89" i="1" s="1"/>
  <c r="Z88" i="1"/>
  <c r="AA88" i="1" s="1"/>
  <c r="Z87" i="1"/>
  <c r="AA87" i="1" s="1"/>
  <c r="Z86" i="1"/>
  <c r="AA86" i="1" s="1"/>
  <c r="Z85" i="1"/>
  <c r="AA85" i="1" s="1"/>
  <c r="Z84" i="1"/>
  <c r="AA84" i="1" s="1"/>
  <c r="Z83" i="1"/>
  <c r="AA83" i="1" s="1"/>
  <c r="Z82" i="1"/>
  <c r="AA82" i="1" s="1"/>
  <c r="Z81" i="1"/>
  <c r="AA81" i="1" s="1"/>
  <c r="Z80" i="1"/>
  <c r="AA80" i="1" s="1"/>
  <c r="Z79" i="1"/>
  <c r="AA79" i="1" s="1"/>
  <c r="Z78" i="1"/>
  <c r="AA78" i="1" s="1"/>
  <c r="Z77" i="1"/>
  <c r="AA77" i="1" s="1"/>
  <c r="Z76" i="1"/>
  <c r="AA76" i="1" s="1"/>
  <c r="Z75" i="1"/>
  <c r="AA75" i="1" s="1"/>
  <c r="Z74" i="1"/>
  <c r="AA74" i="1" s="1"/>
  <c r="Z73" i="1"/>
  <c r="AA73" i="1" s="1"/>
  <c r="Z72" i="1"/>
  <c r="AA72" i="1" s="1"/>
  <c r="Z71" i="1"/>
  <c r="AA71" i="1" s="1"/>
  <c r="Z70" i="1"/>
  <c r="AA70" i="1" s="1"/>
  <c r="Z69" i="1"/>
  <c r="AA69" i="1" s="1"/>
  <c r="Z68" i="1"/>
  <c r="AA68" i="1" s="1"/>
  <c r="Z67" i="1"/>
  <c r="AA67" i="1" s="1"/>
  <c r="Z66" i="1"/>
  <c r="AA66" i="1" s="1"/>
  <c r="Z65" i="1"/>
  <c r="AA65" i="1" s="1"/>
  <c r="Z64" i="1"/>
  <c r="AA64" i="1" s="1"/>
  <c r="Z63" i="1"/>
  <c r="AA63" i="1" s="1"/>
  <c r="Z62" i="1"/>
  <c r="AA62" i="1" s="1"/>
  <c r="Z61" i="1"/>
  <c r="AA61" i="1" s="1"/>
  <c r="Z60" i="1"/>
  <c r="AA60" i="1" s="1"/>
  <c r="Z59" i="1"/>
  <c r="AA59" i="1" s="1"/>
  <c r="Z58" i="1"/>
  <c r="AA58" i="1" s="1"/>
  <c r="Z57" i="1"/>
  <c r="AA57" i="1" s="1"/>
  <c r="Z56" i="1"/>
  <c r="AA56" i="1" s="1"/>
  <c r="Z55" i="1"/>
  <c r="AA55" i="1" s="1"/>
  <c r="Z54" i="1"/>
  <c r="AA54" i="1" s="1"/>
  <c r="Z53" i="1"/>
  <c r="AA53" i="1" s="1"/>
  <c r="Z52" i="1"/>
  <c r="AA52" i="1" s="1"/>
  <c r="Z51" i="1"/>
  <c r="AA51" i="1" s="1"/>
  <c r="Z50" i="1"/>
  <c r="AA50" i="1" s="1"/>
  <c r="Z49" i="1"/>
  <c r="AA49" i="1" s="1"/>
  <c r="Z48" i="1"/>
  <c r="AA48" i="1" s="1"/>
  <c r="Z47" i="1"/>
  <c r="AA47" i="1" s="1"/>
  <c r="Z46" i="1"/>
  <c r="AA46" i="1" s="1"/>
  <c r="Z45" i="1"/>
  <c r="AA45" i="1" s="1"/>
  <c r="Z44" i="1"/>
  <c r="AA44" i="1" s="1"/>
  <c r="Z43" i="1"/>
  <c r="AA43" i="1" s="1"/>
  <c r="Z42" i="1"/>
  <c r="AA42" i="1" s="1"/>
  <c r="Z41" i="1"/>
  <c r="AA41" i="1" s="1"/>
  <c r="Z40" i="1"/>
  <c r="AA40" i="1" s="1"/>
  <c r="Z39" i="1"/>
  <c r="AA39" i="1" s="1"/>
  <c r="Z38" i="1"/>
  <c r="AA38" i="1" s="1"/>
  <c r="Z37" i="1"/>
  <c r="AA37" i="1" s="1"/>
  <c r="Z36" i="1"/>
  <c r="AA36" i="1" s="1"/>
  <c r="Z35" i="1"/>
  <c r="AA35" i="1" s="1"/>
  <c r="Z34" i="1"/>
  <c r="AA34" i="1" s="1"/>
  <c r="Z33" i="1"/>
  <c r="AA33" i="1" s="1"/>
  <c r="Z32" i="1"/>
  <c r="AA32" i="1" s="1"/>
  <c r="Z31" i="1"/>
  <c r="AA31" i="1" s="1"/>
  <c r="Z30" i="1"/>
  <c r="AA30" i="1" s="1"/>
  <c r="Z29" i="1"/>
  <c r="AA29" i="1" s="1"/>
  <c r="Z28" i="1"/>
  <c r="AA28" i="1" s="1"/>
  <c r="Z27" i="1"/>
  <c r="AA27" i="1" s="1"/>
  <c r="Z26" i="1"/>
  <c r="AA26" i="1" s="1"/>
  <c r="Z25" i="1"/>
  <c r="AA25" i="1" s="1"/>
  <c r="Z24" i="1"/>
  <c r="AA24" i="1" s="1"/>
  <c r="Z23" i="1"/>
  <c r="AA23" i="1" s="1"/>
  <c r="Z22" i="1"/>
  <c r="AA22" i="1" s="1"/>
  <c r="Z21" i="1"/>
  <c r="AA21" i="1" s="1"/>
  <c r="Z20" i="1"/>
  <c r="AA20" i="1" s="1"/>
  <c r="Z19" i="1"/>
  <c r="AA19" i="1" s="1"/>
  <c r="Z18" i="1"/>
  <c r="AA18" i="1" s="1"/>
  <c r="Z17" i="1"/>
  <c r="AA17" i="1" s="1"/>
  <c r="Z16" i="1"/>
  <c r="AA16" i="1" s="1"/>
  <c r="Z15" i="1"/>
  <c r="AA15" i="1" s="1"/>
  <c r="Z14" i="1"/>
  <c r="AA14" i="1" s="1"/>
  <c r="Z13" i="1"/>
  <c r="AA13" i="1" s="1"/>
  <c r="Z12" i="1"/>
  <c r="AA12" i="1" s="1"/>
  <c r="Z11" i="1"/>
  <c r="AA11" i="1" s="1"/>
  <c r="Z10" i="1"/>
  <c r="AA10" i="1" s="1"/>
  <c r="Z9" i="1"/>
  <c r="AA9" i="1" s="1"/>
  <c r="Z8" i="1"/>
  <c r="AA8" i="1" s="1"/>
  <c r="Z7" i="1"/>
  <c r="AA7" i="1" s="1"/>
  <c r="Z6" i="1"/>
  <c r="AA6" i="1" s="1"/>
  <c r="Z5" i="1"/>
  <c r="AA5" i="1" s="1"/>
  <c r="Z4" i="1"/>
  <c r="AA4" i="1" s="1"/>
  <c r="Z3" i="1"/>
  <c r="AA3" i="1" s="1"/>
  <c r="Z2" i="1"/>
  <c r="AA2" i="1" s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D8" i="2"/>
  <c r="C8" i="2"/>
  <c r="R3805" i="1"/>
  <c r="S3805" i="1" s="1"/>
  <c r="U3805" i="1" s="1"/>
  <c r="AN3805" i="1" s="1"/>
  <c r="R3804" i="1"/>
  <c r="S3804" i="1" s="1"/>
  <c r="U3804" i="1" s="1"/>
  <c r="AN3804" i="1" s="1"/>
  <c r="R3803" i="1"/>
  <c r="S3803" i="1" s="1"/>
  <c r="U3803" i="1" s="1"/>
  <c r="AN3803" i="1" s="1"/>
  <c r="R3802" i="1"/>
  <c r="S3802" i="1" s="1"/>
  <c r="U3802" i="1" s="1"/>
  <c r="AN3802" i="1" s="1"/>
  <c r="R3801" i="1"/>
  <c r="S3801" i="1" s="1"/>
  <c r="U3801" i="1" s="1"/>
  <c r="AN3801" i="1" s="1"/>
  <c r="R3800" i="1"/>
  <c r="S3800" i="1" s="1"/>
  <c r="U3800" i="1" s="1"/>
  <c r="AN3800" i="1" s="1"/>
  <c r="R3799" i="1"/>
  <c r="S3799" i="1" s="1"/>
  <c r="U3799" i="1" s="1"/>
  <c r="AN3799" i="1" s="1"/>
  <c r="R3798" i="1"/>
  <c r="S3798" i="1" s="1"/>
  <c r="U3798" i="1" s="1"/>
  <c r="AN3798" i="1" s="1"/>
  <c r="R3797" i="1"/>
  <c r="S3797" i="1" s="1"/>
  <c r="U3797" i="1" s="1"/>
  <c r="AN3797" i="1" s="1"/>
  <c r="R3796" i="1"/>
  <c r="S3796" i="1" s="1"/>
  <c r="U3796" i="1" s="1"/>
  <c r="AN3796" i="1" s="1"/>
  <c r="R3795" i="1"/>
  <c r="S3795" i="1" s="1"/>
  <c r="U3795" i="1" s="1"/>
  <c r="AN3795" i="1" s="1"/>
  <c r="R3794" i="1"/>
  <c r="S3794" i="1" s="1"/>
  <c r="U3794" i="1" s="1"/>
  <c r="AN3794" i="1" s="1"/>
  <c r="R3793" i="1"/>
  <c r="S3793" i="1" s="1"/>
  <c r="U3793" i="1" s="1"/>
  <c r="AN3793" i="1" s="1"/>
  <c r="R3792" i="1"/>
  <c r="S3792" i="1" s="1"/>
  <c r="U3792" i="1" s="1"/>
  <c r="AN3792" i="1" s="1"/>
  <c r="R3791" i="1"/>
  <c r="S3791" i="1" s="1"/>
  <c r="U3791" i="1" s="1"/>
  <c r="AN3791" i="1" s="1"/>
  <c r="R3790" i="1"/>
  <c r="S3790" i="1" s="1"/>
  <c r="U3790" i="1" s="1"/>
  <c r="AN3790" i="1" s="1"/>
  <c r="R3789" i="1"/>
  <c r="S3789" i="1" s="1"/>
  <c r="U3789" i="1" s="1"/>
  <c r="AN3789" i="1" s="1"/>
  <c r="R3788" i="1"/>
  <c r="S3788" i="1" s="1"/>
  <c r="U3788" i="1" s="1"/>
  <c r="AN3788" i="1" s="1"/>
  <c r="R3787" i="1"/>
  <c r="S3787" i="1" s="1"/>
  <c r="U3787" i="1" s="1"/>
  <c r="AN3787" i="1" s="1"/>
  <c r="R3786" i="1"/>
  <c r="S3786" i="1" s="1"/>
  <c r="U3786" i="1" s="1"/>
  <c r="AN3786" i="1" s="1"/>
  <c r="R3785" i="1"/>
  <c r="S3785" i="1" s="1"/>
  <c r="U3785" i="1" s="1"/>
  <c r="AN3785" i="1" s="1"/>
  <c r="R3784" i="1"/>
  <c r="S3784" i="1" s="1"/>
  <c r="U3784" i="1" s="1"/>
  <c r="AN3784" i="1" s="1"/>
  <c r="R3783" i="1"/>
  <c r="S3783" i="1" s="1"/>
  <c r="U3783" i="1" s="1"/>
  <c r="AN3783" i="1" s="1"/>
  <c r="R3782" i="1"/>
  <c r="S3782" i="1" s="1"/>
  <c r="U3782" i="1" s="1"/>
  <c r="AN3782" i="1" s="1"/>
  <c r="R3781" i="1"/>
  <c r="S3781" i="1" s="1"/>
  <c r="U3781" i="1" s="1"/>
  <c r="AN3781" i="1" s="1"/>
  <c r="R3780" i="1"/>
  <c r="S3780" i="1" s="1"/>
  <c r="U3780" i="1" s="1"/>
  <c r="AN3780" i="1" s="1"/>
  <c r="R3779" i="1"/>
  <c r="S3779" i="1" s="1"/>
  <c r="U3779" i="1" s="1"/>
  <c r="AN3779" i="1" s="1"/>
  <c r="R3778" i="1"/>
  <c r="S3778" i="1" s="1"/>
  <c r="U3778" i="1" s="1"/>
  <c r="AN3778" i="1" s="1"/>
  <c r="R3777" i="1"/>
  <c r="S3777" i="1" s="1"/>
  <c r="U3777" i="1" s="1"/>
  <c r="AN3777" i="1" s="1"/>
  <c r="R3776" i="1"/>
  <c r="S3776" i="1" s="1"/>
  <c r="U3776" i="1" s="1"/>
  <c r="AN3776" i="1" s="1"/>
  <c r="R3775" i="1"/>
  <c r="S3775" i="1" s="1"/>
  <c r="U3775" i="1" s="1"/>
  <c r="AN3775" i="1" s="1"/>
  <c r="R3774" i="1"/>
  <c r="S3774" i="1" s="1"/>
  <c r="U3774" i="1" s="1"/>
  <c r="AN3774" i="1" s="1"/>
  <c r="R3773" i="1"/>
  <c r="S3773" i="1" s="1"/>
  <c r="U3773" i="1" s="1"/>
  <c r="AN3773" i="1" s="1"/>
  <c r="R3772" i="1"/>
  <c r="S3772" i="1" s="1"/>
  <c r="U3772" i="1" s="1"/>
  <c r="AN3772" i="1" s="1"/>
  <c r="R3771" i="1"/>
  <c r="S3771" i="1" s="1"/>
  <c r="U3771" i="1" s="1"/>
  <c r="AN3771" i="1" s="1"/>
  <c r="R3770" i="1"/>
  <c r="S3770" i="1" s="1"/>
  <c r="U3770" i="1" s="1"/>
  <c r="AN3770" i="1" s="1"/>
  <c r="R3769" i="1"/>
  <c r="S3769" i="1" s="1"/>
  <c r="U3769" i="1" s="1"/>
  <c r="AN3769" i="1" s="1"/>
  <c r="R3768" i="1"/>
  <c r="S3768" i="1" s="1"/>
  <c r="U3768" i="1" s="1"/>
  <c r="AN3768" i="1" s="1"/>
  <c r="R3767" i="1"/>
  <c r="S3767" i="1" s="1"/>
  <c r="U3767" i="1" s="1"/>
  <c r="AN3767" i="1" s="1"/>
  <c r="R3766" i="1"/>
  <c r="S3766" i="1" s="1"/>
  <c r="U3766" i="1" s="1"/>
  <c r="AN3766" i="1" s="1"/>
  <c r="R3765" i="1"/>
  <c r="S3765" i="1" s="1"/>
  <c r="U3765" i="1" s="1"/>
  <c r="AN3765" i="1" s="1"/>
  <c r="R3764" i="1"/>
  <c r="S3764" i="1" s="1"/>
  <c r="U3764" i="1" s="1"/>
  <c r="AN3764" i="1" s="1"/>
  <c r="R3763" i="1"/>
  <c r="S3763" i="1" s="1"/>
  <c r="U3763" i="1" s="1"/>
  <c r="AN3763" i="1" s="1"/>
  <c r="R3762" i="1"/>
  <c r="S3762" i="1" s="1"/>
  <c r="U3762" i="1" s="1"/>
  <c r="AN3762" i="1" s="1"/>
  <c r="R3761" i="1"/>
  <c r="S3761" i="1" s="1"/>
  <c r="U3761" i="1" s="1"/>
  <c r="AN3761" i="1" s="1"/>
  <c r="R3760" i="1"/>
  <c r="S3760" i="1" s="1"/>
  <c r="U3760" i="1" s="1"/>
  <c r="AN3760" i="1" s="1"/>
  <c r="R3759" i="1"/>
  <c r="S3759" i="1" s="1"/>
  <c r="U3759" i="1" s="1"/>
  <c r="AN3759" i="1" s="1"/>
  <c r="R3758" i="1"/>
  <c r="S3758" i="1" s="1"/>
  <c r="U3758" i="1" s="1"/>
  <c r="AN3758" i="1" s="1"/>
  <c r="R3757" i="1"/>
  <c r="S3757" i="1" s="1"/>
  <c r="U3757" i="1" s="1"/>
  <c r="AN3757" i="1" s="1"/>
  <c r="R3756" i="1"/>
  <c r="S3756" i="1" s="1"/>
  <c r="U3756" i="1" s="1"/>
  <c r="AN3756" i="1" s="1"/>
  <c r="R3755" i="1"/>
  <c r="S3755" i="1" s="1"/>
  <c r="U3755" i="1" s="1"/>
  <c r="AN3755" i="1" s="1"/>
  <c r="R3754" i="1"/>
  <c r="S3754" i="1" s="1"/>
  <c r="U3754" i="1" s="1"/>
  <c r="AN3754" i="1" s="1"/>
  <c r="R3753" i="1"/>
  <c r="S3753" i="1" s="1"/>
  <c r="U3753" i="1" s="1"/>
  <c r="AN3753" i="1" s="1"/>
  <c r="R3752" i="1"/>
  <c r="S3752" i="1" s="1"/>
  <c r="U3752" i="1" s="1"/>
  <c r="AN3752" i="1" s="1"/>
  <c r="R3751" i="1"/>
  <c r="S3751" i="1" s="1"/>
  <c r="U3751" i="1" s="1"/>
  <c r="AN3751" i="1" s="1"/>
  <c r="R3750" i="1"/>
  <c r="S3750" i="1" s="1"/>
  <c r="U3750" i="1" s="1"/>
  <c r="AN3750" i="1" s="1"/>
  <c r="R3749" i="1"/>
  <c r="S3749" i="1" s="1"/>
  <c r="U3749" i="1" s="1"/>
  <c r="AN3749" i="1" s="1"/>
  <c r="R3748" i="1"/>
  <c r="S3748" i="1" s="1"/>
  <c r="U3748" i="1" s="1"/>
  <c r="AN3748" i="1" s="1"/>
  <c r="R3747" i="1"/>
  <c r="S3747" i="1" s="1"/>
  <c r="U3747" i="1" s="1"/>
  <c r="AN3747" i="1" s="1"/>
  <c r="R3746" i="1"/>
  <c r="S3746" i="1" s="1"/>
  <c r="U3746" i="1" s="1"/>
  <c r="AN3746" i="1" s="1"/>
  <c r="R3745" i="1"/>
  <c r="S3745" i="1" s="1"/>
  <c r="U3745" i="1" s="1"/>
  <c r="AN3745" i="1" s="1"/>
  <c r="R3744" i="1"/>
  <c r="S3744" i="1" s="1"/>
  <c r="U3744" i="1" s="1"/>
  <c r="AN3744" i="1" s="1"/>
  <c r="R3743" i="1"/>
  <c r="S3743" i="1" s="1"/>
  <c r="U3743" i="1" s="1"/>
  <c r="AN3743" i="1" s="1"/>
  <c r="R3742" i="1"/>
  <c r="S3742" i="1" s="1"/>
  <c r="U3742" i="1" s="1"/>
  <c r="AN3742" i="1" s="1"/>
  <c r="R3741" i="1"/>
  <c r="S3741" i="1" s="1"/>
  <c r="U3741" i="1" s="1"/>
  <c r="AN3741" i="1" s="1"/>
  <c r="R3740" i="1"/>
  <c r="S3740" i="1" s="1"/>
  <c r="U3740" i="1" s="1"/>
  <c r="AN3740" i="1" s="1"/>
  <c r="R3739" i="1"/>
  <c r="S3739" i="1" s="1"/>
  <c r="U3739" i="1" s="1"/>
  <c r="AN3739" i="1" s="1"/>
  <c r="R3738" i="1"/>
  <c r="S3738" i="1" s="1"/>
  <c r="U3738" i="1" s="1"/>
  <c r="AN3738" i="1" s="1"/>
  <c r="R3737" i="1"/>
  <c r="S3737" i="1" s="1"/>
  <c r="U3737" i="1" s="1"/>
  <c r="AN3737" i="1" s="1"/>
  <c r="R3736" i="1"/>
  <c r="S3736" i="1" s="1"/>
  <c r="U3736" i="1" s="1"/>
  <c r="AN3736" i="1" s="1"/>
  <c r="R3735" i="1"/>
  <c r="S3735" i="1" s="1"/>
  <c r="U3735" i="1" s="1"/>
  <c r="AN3735" i="1" s="1"/>
  <c r="R3734" i="1"/>
  <c r="S3734" i="1" s="1"/>
  <c r="U3734" i="1" s="1"/>
  <c r="AN3734" i="1" s="1"/>
  <c r="R3733" i="1"/>
  <c r="S3733" i="1" s="1"/>
  <c r="U3733" i="1" s="1"/>
  <c r="AN3733" i="1" s="1"/>
  <c r="R3732" i="1"/>
  <c r="S3732" i="1" s="1"/>
  <c r="U3732" i="1" s="1"/>
  <c r="AN3732" i="1" s="1"/>
  <c r="R3731" i="1"/>
  <c r="S3731" i="1" s="1"/>
  <c r="U3731" i="1" s="1"/>
  <c r="AN3731" i="1" s="1"/>
  <c r="R3730" i="1"/>
  <c r="S3730" i="1" s="1"/>
  <c r="U3730" i="1" s="1"/>
  <c r="AN3730" i="1" s="1"/>
  <c r="R3729" i="1"/>
  <c r="S3729" i="1" s="1"/>
  <c r="U3729" i="1" s="1"/>
  <c r="AN3729" i="1" s="1"/>
  <c r="R3728" i="1"/>
  <c r="S3728" i="1" s="1"/>
  <c r="U3728" i="1" s="1"/>
  <c r="AN3728" i="1" s="1"/>
  <c r="R3727" i="1"/>
  <c r="S3727" i="1" s="1"/>
  <c r="U3727" i="1" s="1"/>
  <c r="AN3727" i="1" s="1"/>
  <c r="R3726" i="1"/>
  <c r="S3726" i="1" s="1"/>
  <c r="U3726" i="1" s="1"/>
  <c r="AN3726" i="1" s="1"/>
  <c r="R3725" i="1"/>
  <c r="S3725" i="1" s="1"/>
  <c r="U3725" i="1" s="1"/>
  <c r="AN3725" i="1" s="1"/>
  <c r="R3724" i="1"/>
  <c r="S3724" i="1" s="1"/>
  <c r="U3724" i="1" s="1"/>
  <c r="AN3724" i="1" s="1"/>
  <c r="R3723" i="1"/>
  <c r="S3723" i="1" s="1"/>
  <c r="U3723" i="1" s="1"/>
  <c r="AN3723" i="1" s="1"/>
  <c r="R3722" i="1"/>
  <c r="S3722" i="1" s="1"/>
  <c r="U3722" i="1" s="1"/>
  <c r="AN3722" i="1" s="1"/>
  <c r="R3721" i="1"/>
  <c r="S3721" i="1" s="1"/>
  <c r="U3721" i="1" s="1"/>
  <c r="AN3721" i="1" s="1"/>
  <c r="R3720" i="1"/>
  <c r="S3720" i="1" s="1"/>
  <c r="U3720" i="1" s="1"/>
  <c r="AN3720" i="1" s="1"/>
  <c r="R3719" i="1"/>
  <c r="S3719" i="1" s="1"/>
  <c r="U3719" i="1" s="1"/>
  <c r="AN3719" i="1" s="1"/>
  <c r="R3718" i="1"/>
  <c r="S3718" i="1" s="1"/>
  <c r="U3718" i="1" s="1"/>
  <c r="AN3718" i="1" s="1"/>
  <c r="R3717" i="1"/>
  <c r="S3717" i="1" s="1"/>
  <c r="U3717" i="1" s="1"/>
  <c r="AN3717" i="1" s="1"/>
  <c r="R3716" i="1"/>
  <c r="S3716" i="1" s="1"/>
  <c r="U3716" i="1" s="1"/>
  <c r="AN3716" i="1" s="1"/>
  <c r="R3715" i="1"/>
  <c r="S3715" i="1" s="1"/>
  <c r="U3715" i="1" s="1"/>
  <c r="AN3715" i="1" s="1"/>
  <c r="R3714" i="1"/>
  <c r="S3714" i="1" s="1"/>
  <c r="U3714" i="1" s="1"/>
  <c r="AN3714" i="1" s="1"/>
  <c r="R3713" i="1"/>
  <c r="S3713" i="1" s="1"/>
  <c r="U3713" i="1" s="1"/>
  <c r="AN3713" i="1" s="1"/>
  <c r="R3712" i="1"/>
  <c r="S3712" i="1" s="1"/>
  <c r="U3712" i="1" s="1"/>
  <c r="AN3712" i="1" s="1"/>
  <c r="R3711" i="1"/>
  <c r="S3711" i="1" s="1"/>
  <c r="U3711" i="1" s="1"/>
  <c r="AN3711" i="1" s="1"/>
  <c r="R3710" i="1"/>
  <c r="S3710" i="1" s="1"/>
  <c r="U3710" i="1" s="1"/>
  <c r="AN3710" i="1" s="1"/>
  <c r="R3709" i="1"/>
  <c r="S3709" i="1" s="1"/>
  <c r="U3709" i="1" s="1"/>
  <c r="AN3709" i="1" s="1"/>
  <c r="R3708" i="1"/>
  <c r="S3708" i="1" s="1"/>
  <c r="U3708" i="1" s="1"/>
  <c r="AN3708" i="1" s="1"/>
  <c r="R3707" i="1"/>
  <c r="S3707" i="1" s="1"/>
  <c r="U3707" i="1" s="1"/>
  <c r="AN3707" i="1" s="1"/>
  <c r="R3706" i="1"/>
  <c r="S3706" i="1" s="1"/>
  <c r="U3706" i="1" s="1"/>
  <c r="AN3706" i="1" s="1"/>
  <c r="R3705" i="1"/>
  <c r="S3705" i="1" s="1"/>
  <c r="U3705" i="1" s="1"/>
  <c r="AN3705" i="1" s="1"/>
  <c r="R3704" i="1"/>
  <c r="S3704" i="1" s="1"/>
  <c r="U3704" i="1" s="1"/>
  <c r="AN3704" i="1" s="1"/>
  <c r="R3703" i="1"/>
  <c r="S3703" i="1" s="1"/>
  <c r="U3703" i="1" s="1"/>
  <c r="AN3703" i="1" s="1"/>
  <c r="R3702" i="1"/>
  <c r="S3702" i="1" s="1"/>
  <c r="U3702" i="1" s="1"/>
  <c r="AN3702" i="1" s="1"/>
  <c r="R3701" i="1"/>
  <c r="S3701" i="1" s="1"/>
  <c r="U3701" i="1" s="1"/>
  <c r="AN3701" i="1" s="1"/>
  <c r="R3700" i="1"/>
  <c r="S3700" i="1" s="1"/>
  <c r="U3700" i="1" s="1"/>
  <c r="AN3700" i="1" s="1"/>
  <c r="R3699" i="1"/>
  <c r="S3699" i="1" s="1"/>
  <c r="U3699" i="1" s="1"/>
  <c r="AN3699" i="1" s="1"/>
  <c r="R3698" i="1"/>
  <c r="S3698" i="1" s="1"/>
  <c r="U3698" i="1" s="1"/>
  <c r="AN3698" i="1" s="1"/>
  <c r="R3697" i="1"/>
  <c r="S3697" i="1" s="1"/>
  <c r="U3697" i="1" s="1"/>
  <c r="AN3697" i="1" s="1"/>
  <c r="R3696" i="1"/>
  <c r="S3696" i="1" s="1"/>
  <c r="U3696" i="1" s="1"/>
  <c r="AN3696" i="1" s="1"/>
  <c r="R3695" i="1"/>
  <c r="S3695" i="1" s="1"/>
  <c r="U3695" i="1" s="1"/>
  <c r="AN3695" i="1" s="1"/>
  <c r="R3694" i="1"/>
  <c r="S3694" i="1" s="1"/>
  <c r="U3694" i="1" s="1"/>
  <c r="AN3694" i="1" s="1"/>
  <c r="R3693" i="1"/>
  <c r="S3693" i="1" s="1"/>
  <c r="U3693" i="1" s="1"/>
  <c r="AN3693" i="1" s="1"/>
  <c r="R3692" i="1"/>
  <c r="S3692" i="1" s="1"/>
  <c r="U3692" i="1" s="1"/>
  <c r="AN3692" i="1" s="1"/>
  <c r="R3691" i="1"/>
  <c r="S3691" i="1" s="1"/>
  <c r="U3691" i="1" s="1"/>
  <c r="AN3691" i="1" s="1"/>
  <c r="R3690" i="1"/>
  <c r="S3690" i="1" s="1"/>
  <c r="U3690" i="1" s="1"/>
  <c r="AN3690" i="1" s="1"/>
  <c r="R3689" i="1"/>
  <c r="S3689" i="1" s="1"/>
  <c r="U3689" i="1" s="1"/>
  <c r="AN3689" i="1" s="1"/>
  <c r="R3688" i="1"/>
  <c r="S3688" i="1" s="1"/>
  <c r="U3688" i="1" s="1"/>
  <c r="AN3688" i="1" s="1"/>
  <c r="R3687" i="1"/>
  <c r="S3687" i="1" s="1"/>
  <c r="U3687" i="1" s="1"/>
  <c r="AN3687" i="1" s="1"/>
  <c r="R3686" i="1"/>
  <c r="S3686" i="1" s="1"/>
  <c r="U3686" i="1" s="1"/>
  <c r="AN3686" i="1" s="1"/>
  <c r="R3685" i="1"/>
  <c r="S3685" i="1" s="1"/>
  <c r="U3685" i="1" s="1"/>
  <c r="AN3685" i="1" s="1"/>
  <c r="R3684" i="1"/>
  <c r="S3684" i="1" s="1"/>
  <c r="U3684" i="1" s="1"/>
  <c r="AN3684" i="1" s="1"/>
  <c r="R3683" i="1"/>
  <c r="S3683" i="1" s="1"/>
  <c r="U3683" i="1" s="1"/>
  <c r="AN3683" i="1" s="1"/>
  <c r="R3682" i="1"/>
  <c r="S3682" i="1" s="1"/>
  <c r="U3682" i="1" s="1"/>
  <c r="AN3682" i="1" s="1"/>
  <c r="R3681" i="1"/>
  <c r="S3681" i="1" s="1"/>
  <c r="U3681" i="1" s="1"/>
  <c r="AN3681" i="1" s="1"/>
  <c r="R3680" i="1"/>
  <c r="S3680" i="1" s="1"/>
  <c r="U3680" i="1" s="1"/>
  <c r="AN3680" i="1" s="1"/>
  <c r="R3679" i="1"/>
  <c r="S3679" i="1" s="1"/>
  <c r="U3679" i="1" s="1"/>
  <c r="AN3679" i="1" s="1"/>
  <c r="R3678" i="1"/>
  <c r="S3678" i="1" s="1"/>
  <c r="U3678" i="1" s="1"/>
  <c r="AN3678" i="1" s="1"/>
  <c r="R3677" i="1"/>
  <c r="S3677" i="1" s="1"/>
  <c r="U3677" i="1" s="1"/>
  <c r="AN3677" i="1" s="1"/>
  <c r="R3676" i="1"/>
  <c r="S3676" i="1" s="1"/>
  <c r="U3676" i="1" s="1"/>
  <c r="AN3676" i="1" s="1"/>
  <c r="R3675" i="1"/>
  <c r="S3675" i="1" s="1"/>
  <c r="U3675" i="1" s="1"/>
  <c r="AN3675" i="1" s="1"/>
  <c r="R3674" i="1"/>
  <c r="S3674" i="1" s="1"/>
  <c r="U3674" i="1" s="1"/>
  <c r="AN3674" i="1" s="1"/>
  <c r="R3673" i="1"/>
  <c r="S3673" i="1" s="1"/>
  <c r="U3673" i="1" s="1"/>
  <c r="AN3673" i="1" s="1"/>
  <c r="R3672" i="1"/>
  <c r="S3672" i="1" s="1"/>
  <c r="U3672" i="1" s="1"/>
  <c r="AN3672" i="1" s="1"/>
  <c r="R3671" i="1"/>
  <c r="S3671" i="1" s="1"/>
  <c r="U3671" i="1" s="1"/>
  <c r="AN3671" i="1" s="1"/>
  <c r="R3670" i="1"/>
  <c r="S3670" i="1" s="1"/>
  <c r="U3670" i="1" s="1"/>
  <c r="AN3670" i="1" s="1"/>
  <c r="R3669" i="1"/>
  <c r="S3669" i="1" s="1"/>
  <c r="U3669" i="1" s="1"/>
  <c r="AN3669" i="1" s="1"/>
  <c r="R3668" i="1"/>
  <c r="S3668" i="1" s="1"/>
  <c r="U3668" i="1" s="1"/>
  <c r="AN3668" i="1" s="1"/>
  <c r="R3667" i="1"/>
  <c r="S3667" i="1" s="1"/>
  <c r="U3667" i="1" s="1"/>
  <c r="AN3667" i="1" s="1"/>
  <c r="R3666" i="1"/>
  <c r="S3666" i="1" s="1"/>
  <c r="U3666" i="1" s="1"/>
  <c r="AN3666" i="1" s="1"/>
  <c r="R3665" i="1"/>
  <c r="S3665" i="1" s="1"/>
  <c r="U3665" i="1" s="1"/>
  <c r="AN3665" i="1" s="1"/>
  <c r="R3664" i="1"/>
  <c r="S3664" i="1" s="1"/>
  <c r="U3664" i="1" s="1"/>
  <c r="AN3664" i="1" s="1"/>
  <c r="R3663" i="1"/>
  <c r="S3663" i="1" s="1"/>
  <c r="U3663" i="1" s="1"/>
  <c r="AN3663" i="1" s="1"/>
  <c r="R3662" i="1"/>
  <c r="S3662" i="1" s="1"/>
  <c r="U3662" i="1" s="1"/>
  <c r="AN3662" i="1" s="1"/>
  <c r="R3661" i="1"/>
  <c r="S3661" i="1" s="1"/>
  <c r="U3661" i="1" s="1"/>
  <c r="AN3661" i="1" s="1"/>
  <c r="R3660" i="1"/>
  <c r="S3660" i="1" s="1"/>
  <c r="U3660" i="1" s="1"/>
  <c r="AN3660" i="1" s="1"/>
  <c r="R3659" i="1"/>
  <c r="S3659" i="1" s="1"/>
  <c r="U3659" i="1" s="1"/>
  <c r="AN3659" i="1" s="1"/>
  <c r="R3658" i="1"/>
  <c r="S3658" i="1" s="1"/>
  <c r="U3658" i="1" s="1"/>
  <c r="AN3658" i="1" s="1"/>
  <c r="R3657" i="1"/>
  <c r="S3657" i="1" s="1"/>
  <c r="U3657" i="1" s="1"/>
  <c r="AN3657" i="1" s="1"/>
  <c r="R3656" i="1"/>
  <c r="S3656" i="1" s="1"/>
  <c r="U3656" i="1" s="1"/>
  <c r="AN3656" i="1" s="1"/>
  <c r="R3655" i="1"/>
  <c r="S3655" i="1" s="1"/>
  <c r="U3655" i="1" s="1"/>
  <c r="AN3655" i="1" s="1"/>
  <c r="R3654" i="1"/>
  <c r="S3654" i="1" s="1"/>
  <c r="U3654" i="1" s="1"/>
  <c r="AN3654" i="1" s="1"/>
  <c r="R3653" i="1"/>
  <c r="S3653" i="1" s="1"/>
  <c r="U3653" i="1" s="1"/>
  <c r="AN3653" i="1" s="1"/>
  <c r="R3652" i="1"/>
  <c r="S3652" i="1" s="1"/>
  <c r="U3652" i="1" s="1"/>
  <c r="AN3652" i="1" s="1"/>
  <c r="R3651" i="1"/>
  <c r="S3651" i="1" s="1"/>
  <c r="U3651" i="1" s="1"/>
  <c r="AN3651" i="1" s="1"/>
  <c r="R3650" i="1"/>
  <c r="S3650" i="1" s="1"/>
  <c r="U3650" i="1" s="1"/>
  <c r="AN3650" i="1" s="1"/>
  <c r="R3649" i="1"/>
  <c r="S3649" i="1" s="1"/>
  <c r="U3649" i="1" s="1"/>
  <c r="AN3649" i="1" s="1"/>
  <c r="R3648" i="1"/>
  <c r="S3648" i="1" s="1"/>
  <c r="U3648" i="1" s="1"/>
  <c r="AN3648" i="1" s="1"/>
  <c r="R3647" i="1"/>
  <c r="S3647" i="1" s="1"/>
  <c r="U3647" i="1" s="1"/>
  <c r="AN3647" i="1" s="1"/>
  <c r="R3646" i="1"/>
  <c r="S3646" i="1" s="1"/>
  <c r="U3646" i="1" s="1"/>
  <c r="AN3646" i="1" s="1"/>
  <c r="R3645" i="1"/>
  <c r="S3645" i="1" s="1"/>
  <c r="U3645" i="1" s="1"/>
  <c r="AN3645" i="1" s="1"/>
  <c r="R3644" i="1"/>
  <c r="S3644" i="1" s="1"/>
  <c r="U3644" i="1" s="1"/>
  <c r="AN3644" i="1" s="1"/>
  <c r="R3643" i="1"/>
  <c r="S3643" i="1" s="1"/>
  <c r="U3643" i="1" s="1"/>
  <c r="AN3643" i="1" s="1"/>
  <c r="R3642" i="1"/>
  <c r="S3642" i="1" s="1"/>
  <c r="U3642" i="1" s="1"/>
  <c r="AN3642" i="1" s="1"/>
  <c r="R3641" i="1"/>
  <c r="S3641" i="1" s="1"/>
  <c r="U3641" i="1" s="1"/>
  <c r="AN3641" i="1" s="1"/>
  <c r="R3640" i="1"/>
  <c r="S3640" i="1" s="1"/>
  <c r="U3640" i="1" s="1"/>
  <c r="AN3640" i="1" s="1"/>
  <c r="R3639" i="1"/>
  <c r="S3639" i="1" s="1"/>
  <c r="U3639" i="1" s="1"/>
  <c r="AN3639" i="1" s="1"/>
  <c r="R3638" i="1"/>
  <c r="S3638" i="1" s="1"/>
  <c r="U3638" i="1" s="1"/>
  <c r="AN3638" i="1" s="1"/>
  <c r="R3637" i="1"/>
  <c r="S3637" i="1" s="1"/>
  <c r="U3637" i="1" s="1"/>
  <c r="AN3637" i="1" s="1"/>
  <c r="R3636" i="1"/>
  <c r="S3636" i="1" s="1"/>
  <c r="U3636" i="1" s="1"/>
  <c r="AN3636" i="1" s="1"/>
  <c r="R3635" i="1"/>
  <c r="S3635" i="1" s="1"/>
  <c r="U3635" i="1" s="1"/>
  <c r="AN3635" i="1" s="1"/>
  <c r="R3634" i="1"/>
  <c r="S3634" i="1" s="1"/>
  <c r="U3634" i="1" s="1"/>
  <c r="AN3634" i="1" s="1"/>
  <c r="R3633" i="1"/>
  <c r="S3633" i="1" s="1"/>
  <c r="U3633" i="1" s="1"/>
  <c r="AN3633" i="1" s="1"/>
  <c r="R3632" i="1"/>
  <c r="S3632" i="1" s="1"/>
  <c r="U3632" i="1" s="1"/>
  <c r="AN3632" i="1" s="1"/>
  <c r="R3631" i="1"/>
  <c r="S3631" i="1" s="1"/>
  <c r="U3631" i="1" s="1"/>
  <c r="AN3631" i="1" s="1"/>
  <c r="R3630" i="1"/>
  <c r="S3630" i="1" s="1"/>
  <c r="U3630" i="1" s="1"/>
  <c r="AN3630" i="1" s="1"/>
  <c r="R3629" i="1"/>
  <c r="S3629" i="1" s="1"/>
  <c r="U3629" i="1" s="1"/>
  <c r="AN3629" i="1" s="1"/>
  <c r="R3628" i="1"/>
  <c r="S3628" i="1" s="1"/>
  <c r="U3628" i="1" s="1"/>
  <c r="AN3628" i="1" s="1"/>
  <c r="R3627" i="1"/>
  <c r="S3627" i="1" s="1"/>
  <c r="U3627" i="1" s="1"/>
  <c r="AN3627" i="1" s="1"/>
  <c r="R3626" i="1"/>
  <c r="S3626" i="1" s="1"/>
  <c r="U3626" i="1" s="1"/>
  <c r="AN3626" i="1" s="1"/>
  <c r="R3625" i="1"/>
  <c r="S3625" i="1" s="1"/>
  <c r="U3625" i="1" s="1"/>
  <c r="AN3625" i="1" s="1"/>
  <c r="R3624" i="1"/>
  <c r="S3624" i="1" s="1"/>
  <c r="U3624" i="1" s="1"/>
  <c r="AN3624" i="1" s="1"/>
  <c r="R3623" i="1"/>
  <c r="S3623" i="1" s="1"/>
  <c r="U3623" i="1" s="1"/>
  <c r="AN3623" i="1" s="1"/>
  <c r="R3622" i="1"/>
  <c r="S3622" i="1" s="1"/>
  <c r="U3622" i="1" s="1"/>
  <c r="AN3622" i="1" s="1"/>
  <c r="R3621" i="1"/>
  <c r="S3621" i="1" s="1"/>
  <c r="U3621" i="1" s="1"/>
  <c r="AN3621" i="1" s="1"/>
  <c r="R3620" i="1"/>
  <c r="S3620" i="1" s="1"/>
  <c r="U3620" i="1" s="1"/>
  <c r="AN3620" i="1" s="1"/>
  <c r="R3619" i="1"/>
  <c r="S3619" i="1" s="1"/>
  <c r="U3619" i="1" s="1"/>
  <c r="AN3619" i="1" s="1"/>
  <c r="R3618" i="1"/>
  <c r="S3618" i="1" s="1"/>
  <c r="U3618" i="1" s="1"/>
  <c r="AN3618" i="1" s="1"/>
  <c r="R3617" i="1"/>
  <c r="S3617" i="1" s="1"/>
  <c r="U3617" i="1" s="1"/>
  <c r="AN3617" i="1" s="1"/>
  <c r="R3616" i="1"/>
  <c r="S3616" i="1" s="1"/>
  <c r="U3616" i="1" s="1"/>
  <c r="AN3616" i="1" s="1"/>
  <c r="R3615" i="1"/>
  <c r="S3615" i="1" s="1"/>
  <c r="U3615" i="1" s="1"/>
  <c r="AN3615" i="1" s="1"/>
  <c r="R3614" i="1"/>
  <c r="S3614" i="1" s="1"/>
  <c r="U3614" i="1" s="1"/>
  <c r="AN3614" i="1" s="1"/>
  <c r="R3613" i="1"/>
  <c r="S3613" i="1" s="1"/>
  <c r="U3613" i="1" s="1"/>
  <c r="AN3613" i="1" s="1"/>
  <c r="R3612" i="1"/>
  <c r="S3612" i="1" s="1"/>
  <c r="U3612" i="1" s="1"/>
  <c r="AN3612" i="1" s="1"/>
  <c r="R3611" i="1"/>
  <c r="S3611" i="1" s="1"/>
  <c r="U3611" i="1" s="1"/>
  <c r="AN3611" i="1" s="1"/>
  <c r="R3610" i="1"/>
  <c r="S3610" i="1" s="1"/>
  <c r="U3610" i="1" s="1"/>
  <c r="AN3610" i="1" s="1"/>
  <c r="R3609" i="1"/>
  <c r="S3609" i="1" s="1"/>
  <c r="U3609" i="1" s="1"/>
  <c r="AN3609" i="1" s="1"/>
  <c r="R3608" i="1"/>
  <c r="S3608" i="1" s="1"/>
  <c r="U3608" i="1" s="1"/>
  <c r="AN3608" i="1" s="1"/>
  <c r="R3607" i="1"/>
  <c r="S3607" i="1" s="1"/>
  <c r="U3607" i="1" s="1"/>
  <c r="AN3607" i="1" s="1"/>
  <c r="R3606" i="1"/>
  <c r="S3606" i="1" s="1"/>
  <c r="U3606" i="1" s="1"/>
  <c r="AN3606" i="1" s="1"/>
  <c r="R3605" i="1"/>
  <c r="S3605" i="1" s="1"/>
  <c r="U3605" i="1" s="1"/>
  <c r="AN3605" i="1" s="1"/>
  <c r="R3604" i="1"/>
  <c r="S3604" i="1" s="1"/>
  <c r="U3604" i="1" s="1"/>
  <c r="AN3604" i="1" s="1"/>
  <c r="R3603" i="1"/>
  <c r="S3603" i="1" s="1"/>
  <c r="U3603" i="1" s="1"/>
  <c r="AN3603" i="1" s="1"/>
  <c r="R3602" i="1"/>
  <c r="S3602" i="1" s="1"/>
  <c r="U3602" i="1" s="1"/>
  <c r="AN3602" i="1" s="1"/>
  <c r="R3601" i="1"/>
  <c r="S3601" i="1" s="1"/>
  <c r="U3601" i="1" s="1"/>
  <c r="AN3601" i="1" s="1"/>
  <c r="R3600" i="1"/>
  <c r="S3600" i="1" s="1"/>
  <c r="U3600" i="1" s="1"/>
  <c r="AN3600" i="1" s="1"/>
  <c r="R3599" i="1"/>
  <c r="S3599" i="1" s="1"/>
  <c r="U3599" i="1" s="1"/>
  <c r="AN3599" i="1" s="1"/>
  <c r="R3598" i="1"/>
  <c r="S3598" i="1" s="1"/>
  <c r="U3598" i="1" s="1"/>
  <c r="AN3598" i="1" s="1"/>
  <c r="R3597" i="1"/>
  <c r="S3597" i="1" s="1"/>
  <c r="U3597" i="1" s="1"/>
  <c r="AN3597" i="1" s="1"/>
  <c r="R3596" i="1"/>
  <c r="S3596" i="1" s="1"/>
  <c r="U3596" i="1" s="1"/>
  <c r="AN3596" i="1" s="1"/>
  <c r="R3595" i="1"/>
  <c r="S3595" i="1" s="1"/>
  <c r="U3595" i="1" s="1"/>
  <c r="AN3595" i="1" s="1"/>
  <c r="R3594" i="1"/>
  <c r="S3594" i="1" s="1"/>
  <c r="U3594" i="1" s="1"/>
  <c r="AN3594" i="1" s="1"/>
  <c r="R3593" i="1"/>
  <c r="S3593" i="1" s="1"/>
  <c r="U3593" i="1" s="1"/>
  <c r="AN3593" i="1" s="1"/>
  <c r="R3592" i="1"/>
  <c r="S3592" i="1" s="1"/>
  <c r="U3592" i="1" s="1"/>
  <c r="AN3592" i="1" s="1"/>
  <c r="R3591" i="1"/>
  <c r="S3591" i="1" s="1"/>
  <c r="U3591" i="1" s="1"/>
  <c r="AN3591" i="1" s="1"/>
  <c r="R3590" i="1"/>
  <c r="S3590" i="1" s="1"/>
  <c r="U3590" i="1" s="1"/>
  <c r="AN3590" i="1" s="1"/>
  <c r="R3589" i="1"/>
  <c r="S3589" i="1" s="1"/>
  <c r="U3589" i="1" s="1"/>
  <c r="AN3589" i="1" s="1"/>
  <c r="R3588" i="1"/>
  <c r="S3588" i="1" s="1"/>
  <c r="U3588" i="1" s="1"/>
  <c r="AN3588" i="1" s="1"/>
  <c r="R3587" i="1"/>
  <c r="S3587" i="1" s="1"/>
  <c r="U3587" i="1" s="1"/>
  <c r="AN3587" i="1" s="1"/>
  <c r="R3586" i="1"/>
  <c r="S3586" i="1" s="1"/>
  <c r="U3586" i="1" s="1"/>
  <c r="AN3586" i="1" s="1"/>
  <c r="R3585" i="1"/>
  <c r="S3585" i="1" s="1"/>
  <c r="U3585" i="1" s="1"/>
  <c r="AN3585" i="1" s="1"/>
  <c r="R3584" i="1"/>
  <c r="S3584" i="1" s="1"/>
  <c r="U3584" i="1" s="1"/>
  <c r="AN3584" i="1" s="1"/>
  <c r="R3583" i="1"/>
  <c r="S3583" i="1" s="1"/>
  <c r="U3583" i="1" s="1"/>
  <c r="AN3583" i="1" s="1"/>
  <c r="R3582" i="1"/>
  <c r="S3582" i="1" s="1"/>
  <c r="U3582" i="1" s="1"/>
  <c r="AN3582" i="1" s="1"/>
  <c r="R3581" i="1"/>
  <c r="S3581" i="1" s="1"/>
  <c r="U3581" i="1" s="1"/>
  <c r="AN3581" i="1" s="1"/>
  <c r="R3580" i="1"/>
  <c r="S3580" i="1" s="1"/>
  <c r="U3580" i="1" s="1"/>
  <c r="AN3580" i="1" s="1"/>
  <c r="R3579" i="1"/>
  <c r="S3579" i="1" s="1"/>
  <c r="U3579" i="1" s="1"/>
  <c r="AN3579" i="1" s="1"/>
  <c r="R3578" i="1"/>
  <c r="S3578" i="1" s="1"/>
  <c r="U3578" i="1" s="1"/>
  <c r="AN3578" i="1" s="1"/>
  <c r="R3577" i="1"/>
  <c r="S3577" i="1" s="1"/>
  <c r="U3577" i="1" s="1"/>
  <c r="AN3577" i="1" s="1"/>
  <c r="R3576" i="1"/>
  <c r="S3576" i="1" s="1"/>
  <c r="U3576" i="1" s="1"/>
  <c r="AN3576" i="1" s="1"/>
  <c r="R3575" i="1"/>
  <c r="S3575" i="1" s="1"/>
  <c r="U3575" i="1" s="1"/>
  <c r="AN3575" i="1" s="1"/>
  <c r="R3574" i="1"/>
  <c r="S3574" i="1" s="1"/>
  <c r="U3574" i="1" s="1"/>
  <c r="AN3574" i="1" s="1"/>
  <c r="R3573" i="1"/>
  <c r="S3573" i="1" s="1"/>
  <c r="U3573" i="1" s="1"/>
  <c r="AN3573" i="1" s="1"/>
  <c r="R3572" i="1"/>
  <c r="S3572" i="1" s="1"/>
  <c r="U3572" i="1" s="1"/>
  <c r="AN3572" i="1" s="1"/>
  <c r="R3571" i="1"/>
  <c r="S3571" i="1" s="1"/>
  <c r="U3571" i="1" s="1"/>
  <c r="AN3571" i="1" s="1"/>
  <c r="R3570" i="1"/>
  <c r="S3570" i="1" s="1"/>
  <c r="U3570" i="1" s="1"/>
  <c r="AN3570" i="1" s="1"/>
  <c r="R3569" i="1"/>
  <c r="S3569" i="1" s="1"/>
  <c r="U3569" i="1" s="1"/>
  <c r="AN3569" i="1" s="1"/>
  <c r="R3568" i="1"/>
  <c r="S3568" i="1" s="1"/>
  <c r="U3568" i="1" s="1"/>
  <c r="AN3568" i="1" s="1"/>
  <c r="R3567" i="1"/>
  <c r="S3567" i="1" s="1"/>
  <c r="U3567" i="1" s="1"/>
  <c r="AN3567" i="1" s="1"/>
  <c r="R3566" i="1"/>
  <c r="S3566" i="1" s="1"/>
  <c r="U3566" i="1" s="1"/>
  <c r="AN3566" i="1" s="1"/>
  <c r="R3565" i="1"/>
  <c r="S3565" i="1" s="1"/>
  <c r="U3565" i="1" s="1"/>
  <c r="AN3565" i="1" s="1"/>
  <c r="R3564" i="1"/>
  <c r="S3564" i="1" s="1"/>
  <c r="U3564" i="1" s="1"/>
  <c r="AN3564" i="1" s="1"/>
  <c r="R3563" i="1"/>
  <c r="S3563" i="1" s="1"/>
  <c r="U3563" i="1" s="1"/>
  <c r="AN3563" i="1" s="1"/>
  <c r="R3562" i="1"/>
  <c r="S3562" i="1" s="1"/>
  <c r="U3562" i="1" s="1"/>
  <c r="AN3562" i="1" s="1"/>
  <c r="R3561" i="1"/>
  <c r="S3561" i="1" s="1"/>
  <c r="U3561" i="1" s="1"/>
  <c r="AN3561" i="1" s="1"/>
  <c r="R3560" i="1"/>
  <c r="S3560" i="1" s="1"/>
  <c r="U3560" i="1" s="1"/>
  <c r="AN3560" i="1" s="1"/>
  <c r="R3559" i="1"/>
  <c r="S3559" i="1" s="1"/>
  <c r="U3559" i="1" s="1"/>
  <c r="AN3559" i="1" s="1"/>
  <c r="R3558" i="1"/>
  <c r="S3558" i="1" s="1"/>
  <c r="U3558" i="1" s="1"/>
  <c r="AN3558" i="1" s="1"/>
  <c r="R3557" i="1"/>
  <c r="S3557" i="1" s="1"/>
  <c r="U3557" i="1" s="1"/>
  <c r="AN3557" i="1" s="1"/>
  <c r="R3556" i="1"/>
  <c r="S3556" i="1" s="1"/>
  <c r="U3556" i="1" s="1"/>
  <c r="AN3556" i="1" s="1"/>
  <c r="R3555" i="1"/>
  <c r="S3555" i="1" s="1"/>
  <c r="U3555" i="1" s="1"/>
  <c r="AN3555" i="1" s="1"/>
  <c r="R3554" i="1"/>
  <c r="S3554" i="1" s="1"/>
  <c r="U3554" i="1" s="1"/>
  <c r="AN3554" i="1" s="1"/>
  <c r="R3553" i="1"/>
  <c r="S3553" i="1" s="1"/>
  <c r="U3553" i="1" s="1"/>
  <c r="AN3553" i="1" s="1"/>
  <c r="R3552" i="1"/>
  <c r="S3552" i="1" s="1"/>
  <c r="U3552" i="1" s="1"/>
  <c r="AN3552" i="1" s="1"/>
  <c r="R3551" i="1"/>
  <c r="S3551" i="1" s="1"/>
  <c r="U3551" i="1" s="1"/>
  <c r="AN3551" i="1" s="1"/>
  <c r="R3550" i="1"/>
  <c r="S3550" i="1" s="1"/>
  <c r="U3550" i="1" s="1"/>
  <c r="AN3550" i="1" s="1"/>
  <c r="R3549" i="1"/>
  <c r="S3549" i="1" s="1"/>
  <c r="U3549" i="1" s="1"/>
  <c r="AN3549" i="1" s="1"/>
  <c r="R3548" i="1"/>
  <c r="S3548" i="1" s="1"/>
  <c r="U3548" i="1" s="1"/>
  <c r="AN3548" i="1" s="1"/>
  <c r="R3547" i="1"/>
  <c r="S3547" i="1" s="1"/>
  <c r="U3547" i="1" s="1"/>
  <c r="AN3547" i="1" s="1"/>
  <c r="R3546" i="1"/>
  <c r="S3546" i="1" s="1"/>
  <c r="U3546" i="1" s="1"/>
  <c r="AN3546" i="1" s="1"/>
  <c r="R3545" i="1"/>
  <c r="S3545" i="1" s="1"/>
  <c r="U3545" i="1" s="1"/>
  <c r="AN3545" i="1" s="1"/>
  <c r="R3544" i="1"/>
  <c r="S3544" i="1" s="1"/>
  <c r="U3544" i="1" s="1"/>
  <c r="AN3544" i="1" s="1"/>
  <c r="R3543" i="1"/>
  <c r="S3543" i="1" s="1"/>
  <c r="U3543" i="1" s="1"/>
  <c r="AN3543" i="1" s="1"/>
  <c r="R3542" i="1"/>
  <c r="S3542" i="1" s="1"/>
  <c r="U3542" i="1" s="1"/>
  <c r="AN3542" i="1" s="1"/>
  <c r="R3541" i="1"/>
  <c r="S3541" i="1" s="1"/>
  <c r="U3541" i="1" s="1"/>
  <c r="AN3541" i="1" s="1"/>
  <c r="R3540" i="1"/>
  <c r="S3540" i="1" s="1"/>
  <c r="U3540" i="1" s="1"/>
  <c r="AN3540" i="1" s="1"/>
  <c r="R3539" i="1"/>
  <c r="S3539" i="1" s="1"/>
  <c r="U3539" i="1" s="1"/>
  <c r="AN3539" i="1" s="1"/>
  <c r="R3538" i="1"/>
  <c r="S3538" i="1" s="1"/>
  <c r="U3538" i="1" s="1"/>
  <c r="AN3538" i="1" s="1"/>
  <c r="R3537" i="1"/>
  <c r="S3537" i="1" s="1"/>
  <c r="U3537" i="1" s="1"/>
  <c r="AN3537" i="1" s="1"/>
  <c r="R3536" i="1"/>
  <c r="S3536" i="1" s="1"/>
  <c r="U3536" i="1" s="1"/>
  <c r="AN3536" i="1" s="1"/>
  <c r="R3535" i="1"/>
  <c r="S3535" i="1" s="1"/>
  <c r="U3535" i="1" s="1"/>
  <c r="AN3535" i="1" s="1"/>
  <c r="R3534" i="1"/>
  <c r="S3534" i="1" s="1"/>
  <c r="U3534" i="1" s="1"/>
  <c r="AN3534" i="1" s="1"/>
  <c r="R3533" i="1"/>
  <c r="S3533" i="1" s="1"/>
  <c r="U3533" i="1" s="1"/>
  <c r="AN3533" i="1" s="1"/>
  <c r="R3532" i="1"/>
  <c r="S3532" i="1" s="1"/>
  <c r="U3532" i="1" s="1"/>
  <c r="AN3532" i="1" s="1"/>
  <c r="R3531" i="1"/>
  <c r="S3531" i="1" s="1"/>
  <c r="U3531" i="1" s="1"/>
  <c r="AN3531" i="1" s="1"/>
  <c r="R3530" i="1"/>
  <c r="S3530" i="1" s="1"/>
  <c r="U3530" i="1" s="1"/>
  <c r="AN3530" i="1" s="1"/>
  <c r="R3529" i="1"/>
  <c r="S3529" i="1" s="1"/>
  <c r="U3529" i="1" s="1"/>
  <c r="AN3529" i="1" s="1"/>
  <c r="R3528" i="1"/>
  <c r="S3528" i="1" s="1"/>
  <c r="U3528" i="1" s="1"/>
  <c r="AN3528" i="1" s="1"/>
  <c r="R3527" i="1"/>
  <c r="S3527" i="1" s="1"/>
  <c r="U3527" i="1" s="1"/>
  <c r="AN3527" i="1" s="1"/>
  <c r="R3526" i="1"/>
  <c r="S3526" i="1" s="1"/>
  <c r="U3526" i="1" s="1"/>
  <c r="AN3526" i="1" s="1"/>
  <c r="R3525" i="1"/>
  <c r="S3525" i="1" s="1"/>
  <c r="U3525" i="1" s="1"/>
  <c r="AN3525" i="1" s="1"/>
  <c r="R3524" i="1"/>
  <c r="S3524" i="1" s="1"/>
  <c r="U3524" i="1" s="1"/>
  <c r="AN3524" i="1" s="1"/>
  <c r="R3523" i="1"/>
  <c r="S3523" i="1" s="1"/>
  <c r="U3523" i="1" s="1"/>
  <c r="AN3523" i="1" s="1"/>
  <c r="R3522" i="1"/>
  <c r="S3522" i="1" s="1"/>
  <c r="U3522" i="1" s="1"/>
  <c r="AN3522" i="1" s="1"/>
  <c r="R3521" i="1"/>
  <c r="S3521" i="1" s="1"/>
  <c r="U3521" i="1" s="1"/>
  <c r="AN3521" i="1" s="1"/>
  <c r="R3520" i="1"/>
  <c r="S3520" i="1" s="1"/>
  <c r="U3520" i="1" s="1"/>
  <c r="AN3520" i="1" s="1"/>
  <c r="R3519" i="1"/>
  <c r="S3519" i="1" s="1"/>
  <c r="U3519" i="1" s="1"/>
  <c r="AN3519" i="1" s="1"/>
  <c r="R3518" i="1"/>
  <c r="S3518" i="1" s="1"/>
  <c r="U3518" i="1" s="1"/>
  <c r="AN3518" i="1" s="1"/>
  <c r="R3517" i="1"/>
  <c r="S3517" i="1" s="1"/>
  <c r="U3517" i="1" s="1"/>
  <c r="AN3517" i="1" s="1"/>
  <c r="R3516" i="1"/>
  <c r="S3516" i="1" s="1"/>
  <c r="U3516" i="1" s="1"/>
  <c r="AN3516" i="1" s="1"/>
  <c r="R3515" i="1"/>
  <c r="S3515" i="1" s="1"/>
  <c r="U3515" i="1" s="1"/>
  <c r="AN3515" i="1" s="1"/>
  <c r="R3514" i="1"/>
  <c r="S3514" i="1" s="1"/>
  <c r="U3514" i="1" s="1"/>
  <c r="AN3514" i="1" s="1"/>
  <c r="R3513" i="1"/>
  <c r="S3513" i="1" s="1"/>
  <c r="U3513" i="1" s="1"/>
  <c r="AN3513" i="1" s="1"/>
  <c r="R3512" i="1"/>
  <c r="S3512" i="1" s="1"/>
  <c r="U3512" i="1" s="1"/>
  <c r="AN3512" i="1" s="1"/>
  <c r="R3511" i="1"/>
  <c r="S3511" i="1" s="1"/>
  <c r="U3511" i="1" s="1"/>
  <c r="AN3511" i="1" s="1"/>
  <c r="R3510" i="1"/>
  <c r="S3510" i="1" s="1"/>
  <c r="U3510" i="1" s="1"/>
  <c r="AN3510" i="1" s="1"/>
  <c r="R3509" i="1"/>
  <c r="S3509" i="1" s="1"/>
  <c r="U3509" i="1" s="1"/>
  <c r="AN3509" i="1" s="1"/>
  <c r="R3508" i="1"/>
  <c r="S3508" i="1" s="1"/>
  <c r="U3508" i="1" s="1"/>
  <c r="AN3508" i="1" s="1"/>
  <c r="R3507" i="1"/>
  <c r="S3507" i="1" s="1"/>
  <c r="U3507" i="1" s="1"/>
  <c r="AN3507" i="1" s="1"/>
  <c r="R3506" i="1"/>
  <c r="S3506" i="1" s="1"/>
  <c r="U3506" i="1" s="1"/>
  <c r="AN3506" i="1" s="1"/>
  <c r="R3505" i="1"/>
  <c r="S3505" i="1" s="1"/>
  <c r="U3505" i="1" s="1"/>
  <c r="AN3505" i="1" s="1"/>
  <c r="R3504" i="1"/>
  <c r="S3504" i="1" s="1"/>
  <c r="U3504" i="1" s="1"/>
  <c r="AN3504" i="1" s="1"/>
  <c r="R3503" i="1"/>
  <c r="S3503" i="1" s="1"/>
  <c r="U3503" i="1" s="1"/>
  <c r="AN3503" i="1" s="1"/>
  <c r="R3502" i="1"/>
  <c r="S3502" i="1" s="1"/>
  <c r="U3502" i="1" s="1"/>
  <c r="AN3502" i="1" s="1"/>
  <c r="R3501" i="1"/>
  <c r="S3501" i="1" s="1"/>
  <c r="U3501" i="1" s="1"/>
  <c r="AN3501" i="1" s="1"/>
  <c r="R3500" i="1"/>
  <c r="S3500" i="1" s="1"/>
  <c r="U3500" i="1" s="1"/>
  <c r="AN3500" i="1" s="1"/>
  <c r="R3499" i="1"/>
  <c r="S3499" i="1" s="1"/>
  <c r="U3499" i="1" s="1"/>
  <c r="AN3499" i="1" s="1"/>
  <c r="R3498" i="1"/>
  <c r="S3498" i="1" s="1"/>
  <c r="U3498" i="1" s="1"/>
  <c r="AN3498" i="1" s="1"/>
  <c r="R3497" i="1"/>
  <c r="S3497" i="1" s="1"/>
  <c r="U3497" i="1" s="1"/>
  <c r="AN3497" i="1" s="1"/>
  <c r="R3496" i="1"/>
  <c r="S3496" i="1" s="1"/>
  <c r="U3496" i="1" s="1"/>
  <c r="AN3496" i="1" s="1"/>
  <c r="R3495" i="1"/>
  <c r="S3495" i="1" s="1"/>
  <c r="U3495" i="1" s="1"/>
  <c r="AN3495" i="1" s="1"/>
  <c r="R3494" i="1"/>
  <c r="S3494" i="1" s="1"/>
  <c r="U3494" i="1" s="1"/>
  <c r="AN3494" i="1" s="1"/>
  <c r="R3493" i="1"/>
  <c r="S3493" i="1" s="1"/>
  <c r="U3493" i="1" s="1"/>
  <c r="AN3493" i="1" s="1"/>
  <c r="R3492" i="1"/>
  <c r="S3492" i="1" s="1"/>
  <c r="U3492" i="1" s="1"/>
  <c r="AN3492" i="1" s="1"/>
  <c r="R3491" i="1"/>
  <c r="S3491" i="1" s="1"/>
  <c r="U3491" i="1" s="1"/>
  <c r="AN3491" i="1" s="1"/>
  <c r="R3490" i="1"/>
  <c r="S3490" i="1" s="1"/>
  <c r="U3490" i="1" s="1"/>
  <c r="AN3490" i="1" s="1"/>
  <c r="R3489" i="1"/>
  <c r="S3489" i="1" s="1"/>
  <c r="U3489" i="1" s="1"/>
  <c r="AN3489" i="1" s="1"/>
  <c r="R3488" i="1"/>
  <c r="S3488" i="1" s="1"/>
  <c r="U3488" i="1" s="1"/>
  <c r="AN3488" i="1" s="1"/>
  <c r="R3487" i="1"/>
  <c r="S3487" i="1" s="1"/>
  <c r="U3487" i="1" s="1"/>
  <c r="AN3487" i="1" s="1"/>
  <c r="R3486" i="1"/>
  <c r="S3486" i="1" s="1"/>
  <c r="U3486" i="1" s="1"/>
  <c r="AN3486" i="1" s="1"/>
  <c r="R3485" i="1"/>
  <c r="S3485" i="1" s="1"/>
  <c r="U3485" i="1" s="1"/>
  <c r="AN3485" i="1" s="1"/>
  <c r="R3484" i="1"/>
  <c r="S3484" i="1" s="1"/>
  <c r="U3484" i="1" s="1"/>
  <c r="AN3484" i="1" s="1"/>
  <c r="R3483" i="1"/>
  <c r="S3483" i="1" s="1"/>
  <c r="U3483" i="1" s="1"/>
  <c r="AN3483" i="1" s="1"/>
  <c r="R3482" i="1"/>
  <c r="S3482" i="1" s="1"/>
  <c r="U3482" i="1" s="1"/>
  <c r="AN3482" i="1" s="1"/>
  <c r="R3481" i="1"/>
  <c r="S3481" i="1" s="1"/>
  <c r="U3481" i="1" s="1"/>
  <c r="AN3481" i="1" s="1"/>
  <c r="R3480" i="1"/>
  <c r="S3480" i="1" s="1"/>
  <c r="U3480" i="1" s="1"/>
  <c r="AN3480" i="1" s="1"/>
  <c r="R3479" i="1"/>
  <c r="S3479" i="1" s="1"/>
  <c r="U3479" i="1" s="1"/>
  <c r="AN3479" i="1" s="1"/>
  <c r="R3478" i="1"/>
  <c r="S3478" i="1" s="1"/>
  <c r="U3478" i="1" s="1"/>
  <c r="AN3478" i="1" s="1"/>
  <c r="R3477" i="1"/>
  <c r="S3477" i="1" s="1"/>
  <c r="U3477" i="1" s="1"/>
  <c r="AN3477" i="1" s="1"/>
  <c r="R3476" i="1"/>
  <c r="S3476" i="1" s="1"/>
  <c r="U3476" i="1" s="1"/>
  <c r="AN3476" i="1" s="1"/>
  <c r="R3475" i="1"/>
  <c r="S3475" i="1" s="1"/>
  <c r="U3475" i="1" s="1"/>
  <c r="AN3475" i="1" s="1"/>
  <c r="R3474" i="1"/>
  <c r="S3474" i="1" s="1"/>
  <c r="U3474" i="1" s="1"/>
  <c r="AN3474" i="1" s="1"/>
  <c r="R3473" i="1"/>
  <c r="S3473" i="1" s="1"/>
  <c r="U3473" i="1" s="1"/>
  <c r="AN3473" i="1" s="1"/>
  <c r="R3472" i="1"/>
  <c r="S3472" i="1" s="1"/>
  <c r="U3472" i="1" s="1"/>
  <c r="AN3472" i="1" s="1"/>
  <c r="R3471" i="1"/>
  <c r="S3471" i="1" s="1"/>
  <c r="U3471" i="1" s="1"/>
  <c r="AN3471" i="1" s="1"/>
  <c r="R3470" i="1"/>
  <c r="S3470" i="1" s="1"/>
  <c r="U3470" i="1" s="1"/>
  <c r="AN3470" i="1" s="1"/>
  <c r="R3469" i="1"/>
  <c r="S3469" i="1" s="1"/>
  <c r="U3469" i="1" s="1"/>
  <c r="AN3469" i="1" s="1"/>
  <c r="R3468" i="1"/>
  <c r="S3468" i="1" s="1"/>
  <c r="U3468" i="1" s="1"/>
  <c r="AN3468" i="1" s="1"/>
  <c r="R3467" i="1"/>
  <c r="S3467" i="1" s="1"/>
  <c r="U3467" i="1" s="1"/>
  <c r="AN3467" i="1" s="1"/>
  <c r="R3466" i="1"/>
  <c r="S3466" i="1" s="1"/>
  <c r="U3466" i="1" s="1"/>
  <c r="AN3466" i="1" s="1"/>
  <c r="R3465" i="1"/>
  <c r="S3465" i="1" s="1"/>
  <c r="U3465" i="1" s="1"/>
  <c r="AN3465" i="1" s="1"/>
  <c r="R3464" i="1"/>
  <c r="S3464" i="1" s="1"/>
  <c r="U3464" i="1" s="1"/>
  <c r="AN3464" i="1" s="1"/>
  <c r="R3463" i="1"/>
  <c r="S3463" i="1" s="1"/>
  <c r="U3463" i="1" s="1"/>
  <c r="AN3463" i="1" s="1"/>
  <c r="R3462" i="1"/>
  <c r="S3462" i="1" s="1"/>
  <c r="U3462" i="1" s="1"/>
  <c r="AN3462" i="1" s="1"/>
  <c r="R3461" i="1"/>
  <c r="S3461" i="1" s="1"/>
  <c r="U3461" i="1" s="1"/>
  <c r="AN3461" i="1" s="1"/>
  <c r="R3460" i="1"/>
  <c r="S3460" i="1" s="1"/>
  <c r="U3460" i="1" s="1"/>
  <c r="AN3460" i="1" s="1"/>
  <c r="R3459" i="1"/>
  <c r="S3459" i="1" s="1"/>
  <c r="U3459" i="1" s="1"/>
  <c r="AN3459" i="1" s="1"/>
  <c r="R3458" i="1"/>
  <c r="S3458" i="1" s="1"/>
  <c r="U3458" i="1" s="1"/>
  <c r="AN3458" i="1" s="1"/>
  <c r="R3457" i="1"/>
  <c r="S3457" i="1" s="1"/>
  <c r="U3457" i="1" s="1"/>
  <c r="AN3457" i="1" s="1"/>
  <c r="R3456" i="1"/>
  <c r="S3456" i="1" s="1"/>
  <c r="U3456" i="1" s="1"/>
  <c r="AN3456" i="1" s="1"/>
  <c r="R3455" i="1"/>
  <c r="S3455" i="1" s="1"/>
  <c r="U3455" i="1" s="1"/>
  <c r="AN3455" i="1" s="1"/>
  <c r="R3454" i="1"/>
  <c r="S3454" i="1" s="1"/>
  <c r="U3454" i="1" s="1"/>
  <c r="AN3454" i="1" s="1"/>
  <c r="R3453" i="1"/>
  <c r="S3453" i="1" s="1"/>
  <c r="U3453" i="1" s="1"/>
  <c r="AN3453" i="1" s="1"/>
  <c r="R3452" i="1"/>
  <c r="S3452" i="1" s="1"/>
  <c r="U3452" i="1" s="1"/>
  <c r="AN3452" i="1" s="1"/>
  <c r="R3451" i="1"/>
  <c r="S3451" i="1" s="1"/>
  <c r="U3451" i="1" s="1"/>
  <c r="AN3451" i="1" s="1"/>
  <c r="R3450" i="1"/>
  <c r="S3450" i="1" s="1"/>
  <c r="U3450" i="1" s="1"/>
  <c r="AN3450" i="1" s="1"/>
  <c r="R3449" i="1"/>
  <c r="S3449" i="1" s="1"/>
  <c r="U3449" i="1" s="1"/>
  <c r="AN3449" i="1" s="1"/>
  <c r="R3448" i="1"/>
  <c r="S3448" i="1" s="1"/>
  <c r="U3448" i="1" s="1"/>
  <c r="AN3448" i="1" s="1"/>
  <c r="R3447" i="1"/>
  <c r="S3447" i="1" s="1"/>
  <c r="U3447" i="1" s="1"/>
  <c r="AN3447" i="1" s="1"/>
  <c r="R3446" i="1"/>
  <c r="S3446" i="1" s="1"/>
  <c r="U3446" i="1" s="1"/>
  <c r="AN3446" i="1" s="1"/>
  <c r="R3445" i="1"/>
  <c r="S3445" i="1" s="1"/>
  <c r="U3445" i="1" s="1"/>
  <c r="AN3445" i="1" s="1"/>
  <c r="R3444" i="1"/>
  <c r="S3444" i="1" s="1"/>
  <c r="U3444" i="1" s="1"/>
  <c r="AN3444" i="1" s="1"/>
  <c r="R3443" i="1"/>
  <c r="S3443" i="1" s="1"/>
  <c r="U3443" i="1" s="1"/>
  <c r="AN3443" i="1" s="1"/>
  <c r="R3442" i="1"/>
  <c r="S3442" i="1" s="1"/>
  <c r="U3442" i="1" s="1"/>
  <c r="AN3442" i="1" s="1"/>
  <c r="R3441" i="1"/>
  <c r="S3441" i="1" s="1"/>
  <c r="U3441" i="1" s="1"/>
  <c r="AN3441" i="1" s="1"/>
  <c r="R3440" i="1"/>
  <c r="S3440" i="1" s="1"/>
  <c r="U3440" i="1" s="1"/>
  <c r="AN3440" i="1" s="1"/>
  <c r="R3439" i="1"/>
  <c r="S3439" i="1" s="1"/>
  <c r="U3439" i="1" s="1"/>
  <c r="AN3439" i="1" s="1"/>
  <c r="R3438" i="1"/>
  <c r="S3438" i="1" s="1"/>
  <c r="U3438" i="1" s="1"/>
  <c r="AN3438" i="1" s="1"/>
  <c r="R3437" i="1"/>
  <c r="S3437" i="1" s="1"/>
  <c r="U3437" i="1" s="1"/>
  <c r="AN3437" i="1" s="1"/>
  <c r="R3436" i="1"/>
  <c r="S3436" i="1" s="1"/>
  <c r="U3436" i="1" s="1"/>
  <c r="AN3436" i="1" s="1"/>
  <c r="R3435" i="1"/>
  <c r="S3435" i="1" s="1"/>
  <c r="U3435" i="1" s="1"/>
  <c r="AN3435" i="1" s="1"/>
  <c r="R3434" i="1"/>
  <c r="S3434" i="1" s="1"/>
  <c r="U3434" i="1" s="1"/>
  <c r="AN3434" i="1" s="1"/>
  <c r="R3433" i="1"/>
  <c r="S3433" i="1" s="1"/>
  <c r="U3433" i="1" s="1"/>
  <c r="AN3433" i="1" s="1"/>
  <c r="R3432" i="1"/>
  <c r="S3432" i="1" s="1"/>
  <c r="U3432" i="1" s="1"/>
  <c r="AN3432" i="1" s="1"/>
  <c r="R3431" i="1"/>
  <c r="S3431" i="1" s="1"/>
  <c r="U3431" i="1" s="1"/>
  <c r="AN3431" i="1" s="1"/>
  <c r="R3430" i="1"/>
  <c r="S3430" i="1" s="1"/>
  <c r="U3430" i="1" s="1"/>
  <c r="AN3430" i="1" s="1"/>
  <c r="R3429" i="1"/>
  <c r="S3429" i="1" s="1"/>
  <c r="U3429" i="1" s="1"/>
  <c r="AN3429" i="1" s="1"/>
  <c r="R3428" i="1"/>
  <c r="S3428" i="1" s="1"/>
  <c r="U3428" i="1" s="1"/>
  <c r="AN3428" i="1" s="1"/>
  <c r="R3427" i="1"/>
  <c r="S3427" i="1" s="1"/>
  <c r="U3427" i="1" s="1"/>
  <c r="AN3427" i="1" s="1"/>
  <c r="R3426" i="1"/>
  <c r="S3426" i="1" s="1"/>
  <c r="U3426" i="1" s="1"/>
  <c r="AN3426" i="1" s="1"/>
  <c r="R3425" i="1"/>
  <c r="S3425" i="1" s="1"/>
  <c r="U3425" i="1" s="1"/>
  <c r="AN3425" i="1" s="1"/>
  <c r="R3424" i="1"/>
  <c r="S3424" i="1" s="1"/>
  <c r="U3424" i="1" s="1"/>
  <c r="AN3424" i="1" s="1"/>
  <c r="R3423" i="1"/>
  <c r="S3423" i="1" s="1"/>
  <c r="U3423" i="1" s="1"/>
  <c r="AN3423" i="1" s="1"/>
  <c r="R3422" i="1"/>
  <c r="S3422" i="1" s="1"/>
  <c r="U3422" i="1" s="1"/>
  <c r="AN3422" i="1" s="1"/>
  <c r="R3421" i="1"/>
  <c r="S3421" i="1" s="1"/>
  <c r="U3421" i="1" s="1"/>
  <c r="AN3421" i="1" s="1"/>
  <c r="R3420" i="1"/>
  <c r="S3420" i="1" s="1"/>
  <c r="U3420" i="1" s="1"/>
  <c r="AN3420" i="1" s="1"/>
  <c r="R3419" i="1"/>
  <c r="S3419" i="1" s="1"/>
  <c r="U3419" i="1" s="1"/>
  <c r="AN3419" i="1" s="1"/>
  <c r="R3418" i="1"/>
  <c r="S3418" i="1" s="1"/>
  <c r="U3418" i="1" s="1"/>
  <c r="AN3418" i="1" s="1"/>
  <c r="R3417" i="1"/>
  <c r="S3417" i="1" s="1"/>
  <c r="U3417" i="1" s="1"/>
  <c r="AN3417" i="1" s="1"/>
  <c r="R3416" i="1"/>
  <c r="S3416" i="1" s="1"/>
  <c r="U3416" i="1" s="1"/>
  <c r="AN3416" i="1" s="1"/>
  <c r="R3415" i="1"/>
  <c r="S3415" i="1" s="1"/>
  <c r="U3415" i="1" s="1"/>
  <c r="AN3415" i="1" s="1"/>
  <c r="R3414" i="1"/>
  <c r="S3414" i="1" s="1"/>
  <c r="U3414" i="1" s="1"/>
  <c r="AN3414" i="1" s="1"/>
  <c r="R3413" i="1"/>
  <c r="S3413" i="1" s="1"/>
  <c r="U3413" i="1" s="1"/>
  <c r="AN3413" i="1" s="1"/>
  <c r="R3412" i="1"/>
  <c r="S3412" i="1" s="1"/>
  <c r="U3412" i="1" s="1"/>
  <c r="AN3412" i="1" s="1"/>
  <c r="R3411" i="1"/>
  <c r="S3411" i="1" s="1"/>
  <c r="U3411" i="1" s="1"/>
  <c r="AN3411" i="1" s="1"/>
  <c r="R3410" i="1"/>
  <c r="S3410" i="1" s="1"/>
  <c r="U3410" i="1" s="1"/>
  <c r="AN3410" i="1" s="1"/>
  <c r="R3409" i="1"/>
  <c r="S3409" i="1" s="1"/>
  <c r="U3409" i="1" s="1"/>
  <c r="AN3409" i="1" s="1"/>
  <c r="R3408" i="1"/>
  <c r="S3408" i="1" s="1"/>
  <c r="U3408" i="1" s="1"/>
  <c r="AN3408" i="1" s="1"/>
  <c r="R3407" i="1"/>
  <c r="S3407" i="1" s="1"/>
  <c r="U3407" i="1" s="1"/>
  <c r="AN3407" i="1" s="1"/>
  <c r="R3406" i="1"/>
  <c r="S3406" i="1" s="1"/>
  <c r="U3406" i="1" s="1"/>
  <c r="AN3406" i="1" s="1"/>
  <c r="R3405" i="1"/>
  <c r="S3405" i="1" s="1"/>
  <c r="U3405" i="1" s="1"/>
  <c r="AN3405" i="1" s="1"/>
  <c r="R3404" i="1"/>
  <c r="S3404" i="1" s="1"/>
  <c r="U3404" i="1" s="1"/>
  <c r="AN3404" i="1" s="1"/>
  <c r="R3403" i="1"/>
  <c r="S3403" i="1" s="1"/>
  <c r="U3403" i="1" s="1"/>
  <c r="AN3403" i="1" s="1"/>
  <c r="R3402" i="1"/>
  <c r="S3402" i="1" s="1"/>
  <c r="U3402" i="1" s="1"/>
  <c r="AN3402" i="1" s="1"/>
  <c r="R3401" i="1"/>
  <c r="S3401" i="1" s="1"/>
  <c r="U3401" i="1" s="1"/>
  <c r="AN3401" i="1" s="1"/>
  <c r="R3400" i="1"/>
  <c r="S3400" i="1" s="1"/>
  <c r="U3400" i="1" s="1"/>
  <c r="AN3400" i="1" s="1"/>
  <c r="R3399" i="1"/>
  <c r="S3399" i="1" s="1"/>
  <c r="U3399" i="1" s="1"/>
  <c r="AN3399" i="1" s="1"/>
  <c r="R3398" i="1"/>
  <c r="S3398" i="1" s="1"/>
  <c r="U3398" i="1" s="1"/>
  <c r="AN3398" i="1" s="1"/>
  <c r="R3397" i="1"/>
  <c r="S3397" i="1" s="1"/>
  <c r="U3397" i="1" s="1"/>
  <c r="AN3397" i="1" s="1"/>
  <c r="R3396" i="1"/>
  <c r="S3396" i="1" s="1"/>
  <c r="U3396" i="1" s="1"/>
  <c r="AN3396" i="1" s="1"/>
  <c r="R3395" i="1"/>
  <c r="S3395" i="1" s="1"/>
  <c r="U3395" i="1" s="1"/>
  <c r="AN3395" i="1" s="1"/>
  <c r="R3394" i="1"/>
  <c r="S3394" i="1" s="1"/>
  <c r="U3394" i="1" s="1"/>
  <c r="AN3394" i="1" s="1"/>
  <c r="R3393" i="1"/>
  <c r="S3393" i="1" s="1"/>
  <c r="U3393" i="1" s="1"/>
  <c r="AN3393" i="1" s="1"/>
  <c r="R3392" i="1"/>
  <c r="S3392" i="1" s="1"/>
  <c r="U3392" i="1" s="1"/>
  <c r="AN3392" i="1" s="1"/>
  <c r="R3391" i="1"/>
  <c r="S3391" i="1" s="1"/>
  <c r="U3391" i="1" s="1"/>
  <c r="AN3391" i="1" s="1"/>
  <c r="R3390" i="1"/>
  <c r="S3390" i="1" s="1"/>
  <c r="U3390" i="1" s="1"/>
  <c r="AN3390" i="1" s="1"/>
  <c r="R3389" i="1"/>
  <c r="S3389" i="1" s="1"/>
  <c r="U3389" i="1" s="1"/>
  <c r="AN3389" i="1" s="1"/>
  <c r="R3388" i="1"/>
  <c r="S3388" i="1" s="1"/>
  <c r="U3388" i="1" s="1"/>
  <c r="AN3388" i="1" s="1"/>
  <c r="R3387" i="1"/>
  <c r="S3387" i="1" s="1"/>
  <c r="U3387" i="1" s="1"/>
  <c r="AN3387" i="1" s="1"/>
  <c r="R3386" i="1"/>
  <c r="S3386" i="1" s="1"/>
  <c r="U3386" i="1" s="1"/>
  <c r="AN3386" i="1" s="1"/>
  <c r="R3385" i="1"/>
  <c r="S3385" i="1" s="1"/>
  <c r="U3385" i="1" s="1"/>
  <c r="AN3385" i="1" s="1"/>
  <c r="R3384" i="1"/>
  <c r="S3384" i="1" s="1"/>
  <c r="U3384" i="1" s="1"/>
  <c r="AN3384" i="1" s="1"/>
  <c r="R3383" i="1"/>
  <c r="S3383" i="1" s="1"/>
  <c r="U3383" i="1" s="1"/>
  <c r="AN3383" i="1" s="1"/>
  <c r="R3382" i="1"/>
  <c r="S3382" i="1" s="1"/>
  <c r="U3382" i="1" s="1"/>
  <c r="AN3382" i="1" s="1"/>
  <c r="R3381" i="1"/>
  <c r="S3381" i="1" s="1"/>
  <c r="U3381" i="1" s="1"/>
  <c r="AN3381" i="1" s="1"/>
  <c r="R3380" i="1"/>
  <c r="S3380" i="1" s="1"/>
  <c r="U3380" i="1" s="1"/>
  <c r="AN3380" i="1" s="1"/>
  <c r="R3379" i="1"/>
  <c r="S3379" i="1" s="1"/>
  <c r="U3379" i="1" s="1"/>
  <c r="AN3379" i="1" s="1"/>
  <c r="R3378" i="1"/>
  <c r="S3378" i="1" s="1"/>
  <c r="U3378" i="1" s="1"/>
  <c r="AN3378" i="1" s="1"/>
  <c r="R3377" i="1"/>
  <c r="S3377" i="1" s="1"/>
  <c r="U3377" i="1" s="1"/>
  <c r="AN3377" i="1" s="1"/>
  <c r="R3376" i="1"/>
  <c r="S3376" i="1" s="1"/>
  <c r="U3376" i="1" s="1"/>
  <c r="AN3376" i="1" s="1"/>
  <c r="R3375" i="1"/>
  <c r="S3375" i="1" s="1"/>
  <c r="U3375" i="1" s="1"/>
  <c r="AN3375" i="1" s="1"/>
  <c r="R3374" i="1"/>
  <c r="S3374" i="1" s="1"/>
  <c r="U3374" i="1" s="1"/>
  <c r="AN3374" i="1" s="1"/>
  <c r="R3373" i="1"/>
  <c r="S3373" i="1" s="1"/>
  <c r="U3373" i="1" s="1"/>
  <c r="AN3373" i="1" s="1"/>
  <c r="R3372" i="1"/>
  <c r="S3372" i="1" s="1"/>
  <c r="U3372" i="1" s="1"/>
  <c r="AN3372" i="1" s="1"/>
  <c r="R3371" i="1"/>
  <c r="S3371" i="1" s="1"/>
  <c r="U3371" i="1" s="1"/>
  <c r="AN3371" i="1" s="1"/>
  <c r="R3370" i="1"/>
  <c r="S3370" i="1" s="1"/>
  <c r="U3370" i="1" s="1"/>
  <c r="AN3370" i="1" s="1"/>
  <c r="R3369" i="1"/>
  <c r="S3369" i="1" s="1"/>
  <c r="U3369" i="1" s="1"/>
  <c r="AN3369" i="1" s="1"/>
  <c r="R3368" i="1"/>
  <c r="S3368" i="1" s="1"/>
  <c r="U3368" i="1" s="1"/>
  <c r="AN3368" i="1" s="1"/>
  <c r="R3367" i="1"/>
  <c r="S3367" i="1" s="1"/>
  <c r="U3367" i="1" s="1"/>
  <c r="AN3367" i="1" s="1"/>
  <c r="R3366" i="1"/>
  <c r="S3366" i="1" s="1"/>
  <c r="U3366" i="1" s="1"/>
  <c r="AN3366" i="1" s="1"/>
  <c r="R3365" i="1"/>
  <c r="S3365" i="1" s="1"/>
  <c r="U3365" i="1" s="1"/>
  <c r="AN3365" i="1" s="1"/>
  <c r="R3364" i="1"/>
  <c r="S3364" i="1" s="1"/>
  <c r="U3364" i="1" s="1"/>
  <c r="AN3364" i="1" s="1"/>
  <c r="R3363" i="1"/>
  <c r="S3363" i="1" s="1"/>
  <c r="U3363" i="1" s="1"/>
  <c r="AN3363" i="1" s="1"/>
  <c r="R3362" i="1"/>
  <c r="S3362" i="1" s="1"/>
  <c r="U3362" i="1" s="1"/>
  <c r="AN3362" i="1" s="1"/>
  <c r="R3361" i="1"/>
  <c r="S3361" i="1" s="1"/>
  <c r="U3361" i="1" s="1"/>
  <c r="AN3361" i="1" s="1"/>
  <c r="R3360" i="1"/>
  <c r="S3360" i="1" s="1"/>
  <c r="U3360" i="1" s="1"/>
  <c r="AN3360" i="1" s="1"/>
  <c r="R3359" i="1"/>
  <c r="S3359" i="1" s="1"/>
  <c r="U3359" i="1" s="1"/>
  <c r="AN3359" i="1" s="1"/>
  <c r="R3358" i="1"/>
  <c r="S3358" i="1" s="1"/>
  <c r="U3358" i="1" s="1"/>
  <c r="AN3358" i="1" s="1"/>
  <c r="R3357" i="1"/>
  <c r="S3357" i="1" s="1"/>
  <c r="U3357" i="1" s="1"/>
  <c r="AN3357" i="1" s="1"/>
  <c r="R3356" i="1"/>
  <c r="S3356" i="1" s="1"/>
  <c r="U3356" i="1" s="1"/>
  <c r="AN3356" i="1" s="1"/>
  <c r="R3355" i="1"/>
  <c r="S3355" i="1" s="1"/>
  <c r="U3355" i="1" s="1"/>
  <c r="AN3355" i="1" s="1"/>
  <c r="R3354" i="1"/>
  <c r="S3354" i="1" s="1"/>
  <c r="U3354" i="1" s="1"/>
  <c r="AN3354" i="1" s="1"/>
  <c r="R3353" i="1"/>
  <c r="S3353" i="1" s="1"/>
  <c r="U3353" i="1" s="1"/>
  <c r="AN3353" i="1" s="1"/>
  <c r="R3352" i="1"/>
  <c r="S3352" i="1" s="1"/>
  <c r="U3352" i="1" s="1"/>
  <c r="AN3352" i="1" s="1"/>
  <c r="R3351" i="1"/>
  <c r="S3351" i="1" s="1"/>
  <c r="U3351" i="1" s="1"/>
  <c r="AN3351" i="1" s="1"/>
  <c r="R3350" i="1"/>
  <c r="S3350" i="1" s="1"/>
  <c r="U3350" i="1" s="1"/>
  <c r="AN3350" i="1" s="1"/>
  <c r="R3349" i="1"/>
  <c r="S3349" i="1" s="1"/>
  <c r="U3349" i="1" s="1"/>
  <c r="AN3349" i="1" s="1"/>
  <c r="R3348" i="1"/>
  <c r="S3348" i="1" s="1"/>
  <c r="U3348" i="1" s="1"/>
  <c r="AN3348" i="1" s="1"/>
  <c r="R3347" i="1"/>
  <c r="S3347" i="1" s="1"/>
  <c r="U3347" i="1" s="1"/>
  <c r="AN3347" i="1" s="1"/>
  <c r="R3346" i="1"/>
  <c r="S3346" i="1" s="1"/>
  <c r="U3346" i="1" s="1"/>
  <c r="AN3346" i="1" s="1"/>
  <c r="R3345" i="1"/>
  <c r="S3345" i="1" s="1"/>
  <c r="U3345" i="1" s="1"/>
  <c r="AN3345" i="1" s="1"/>
  <c r="R3344" i="1"/>
  <c r="S3344" i="1" s="1"/>
  <c r="U3344" i="1" s="1"/>
  <c r="AN3344" i="1" s="1"/>
  <c r="R3343" i="1"/>
  <c r="S3343" i="1" s="1"/>
  <c r="U3343" i="1" s="1"/>
  <c r="AN3343" i="1" s="1"/>
  <c r="R3342" i="1"/>
  <c r="S3342" i="1" s="1"/>
  <c r="U3342" i="1" s="1"/>
  <c r="AN3342" i="1" s="1"/>
  <c r="R3341" i="1"/>
  <c r="S3341" i="1" s="1"/>
  <c r="U3341" i="1" s="1"/>
  <c r="AN3341" i="1" s="1"/>
  <c r="R3340" i="1"/>
  <c r="S3340" i="1" s="1"/>
  <c r="U3340" i="1" s="1"/>
  <c r="AN3340" i="1" s="1"/>
  <c r="R3339" i="1"/>
  <c r="S3339" i="1" s="1"/>
  <c r="U3339" i="1" s="1"/>
  <c r="AN3339" i="1" s="1"/>
  <c r="R3338" i="1"/>
  <c r="S3338" i="1" s="1"/>
  <c r="U3338" i="1" s="1"/>
  <c r="AN3338" i="1" s="1"/>
  <c r="R3337" i="1"/>
  <c r="S3337" i="1" s="1"/>
  <c r="U3337" i="1" s="1"/>
  <c r="AN3337" i="1" s="1"/>
  <c r="R3336" i="1"/>
  <c r="S3336" i="1" s="1"/>
  <c r="U3336" i="1" s="1"/>
  <c r="AN3336" i="1" s="1"/>
  <c r="R3335" i="1"/>
  <c r="S3335" i="1" s="1"/>
  <c r="U3335" i="1" s="1"/>
  <c r="AN3335" i="1" s="1"/>
  <c r="R3334" i="1"/>
  <c r="S3334" i="1" s="1"/>
  <c r="U3334" i="1" s="1"/>
  <c r="AN3334" i="1" s="1"/>
  <c r="R3333" i="1"/>
  <c r="S3333" i="1" s="1"/>
  <c r="U3333" i="1" s="1"/>
  <c r="AN3333" i="1" s="1"/>
  <c r="R3332" i="1"/>
  <c r="S3332" i="1" s="1"/>
  <c r="U3332" i="1" s="1"/>
  <c r="AN3332" i="1" s="1"/>
  <c r="R3331" i="1"/>
  <c r="S3331" i="1" s="1"/>
  <c r="U3331" i="1" s="1"/>
  <c r="AN3331" i="1" s="1"/>
  <c r="R3330" i="1"/>
  <c r="S3330" i="1" s="1"/>
  <c r="U3330" i="1" s="1"/>
  <c r="AN3330" i="1" s="1"/>
  <c r="R3329" i="1"/>
  <c r="S3329" i="1" s="1"/>
  <c r="U3329" i="1" s="1"/>
  <c r="AN3329" i="1" s="1"/>
  <c r="R3328" i="1"/>
  <c r="S3328" i="1" s="1"/>
  <c r="U3328" i="1" s="1"/>
  <c r="AN3328" i="1" s="1"/>
  <c r="R3327" i="1"/>
  <c r="S3327" i="1" s="1"/>
  <c r="U3327" i="1" s="1"/>
  <c r="AN3327" i="1" s="1"/>
  <c r="R3326" i="1"/>
  <c r="S3326" i="1" s="1"/>
  <c r="U3326" i="1" s="1"/>
  <c r="AN3326" i="1" s="1"/>
  <c r="R3325" i="1"/>
  <c r="S3325" i="1" s="1"/>
  <c r="U3325" i="1" s="1"/>
  <c r="AN3325" i="1" s="1"/>
  <c r="R3324" i="1"/>
  <c r="S3324" i="1" s="1"/>
  <c r="U3324" i="1" s="1"/>
  <c r="AN3324" i="1" s="1"/>
  <c r="R3323" i="1"/>
  <c r="S3323" i="1" s="1"/>
  <c r="U3323" i="1" s="1"/>
  <c r="AN3323" i="1" s="1"/>
  <c r="R3322" i="1"/>
  <c r="S3322" i="1" s="1"/>
  <c r="U3322" i="1" s="1"/>
  <c r="AN3322" i="1" s="1"/>
  <c r="R3321" i="1"/>
  <c r="S3321" i="1" s="1"/>
  <c r="U3321" i="1" s="1"/>
  <c r="AN3321" i="1" s="1"/>
  <c r="R3320" i="1"/>
  <c r="S3320" i="1" s="1"/>
  <c r="U3320" i="1" s="1"/>
  <c r="AN3320" i="1" s="1"/>
  <c r="R3319" i="1"/>
  <c r="S3319" i="1" s="1"/>
  <c r="U3319" i="1" s="1"/>
  <c r="AN3319" i="1" s="1"/>
  <c r="R3318" i="1"/>
  <c r="S3318" i="1" s="1"/>
  <c r="U3318" i="1" s="1"/>
  <c r="AN3318" i="1" s="1"/>
  <c r="R3317" i="1"/>
  <c r="S3317" i="1" s="1"/>
  <c r="U3317" i="1" s="1"/>
  <c r="AN3317" i="1" s="1"/>
  <c r="R3316" i="1"/>
  <c r="S3316" i="1" s="1"/>
  <c r="U3316" i="1" s="1"/>
  <c r="AN3316" i="1" s="1"/>
  <c r="R3315" i="1"/>
  <c r="S3315" i="1" s="1"/>
  <c r="U3315" i="1" s="1"/>
  <c r="AN3315" i="1" s="1"/>
  <c r="R3314" i="1"/>
  <c r="S3314" i="1" s="1"/>
  <c r="U3314" i="1" s="1"/>
  <c r="AN3314" i="1" s="1"/>
  <c r="R3313" i="1"/>
  <c r="S3313" i="1" s="1"/>
  <c r="U3313" i="1" s="1"/>
  <c r="AN3313" i="1" s="1"/>
  <c r="R3312" i="1"/>
  <c r="S3312" i="1" s="1"/>
  <c r="U3312" i="1" s="1"/>
  <c r="AN3312" i="1" s="1"/>
  <c r="R3311" i="1"/>
  <c r="S3311" i="1" s="1"/>
  <c r="U3311" i="1" s="1"/>
  <c r="AN3311" i="1" s="1"/>
  <c r="R3310" i="1"/>
  <c r="S3310" i="1" s="1"/>
  <c r="U3310" i="1" s="1"/>
  <c r="AN3310" i="1" s="1"/>
  <c r="R3309" i="1"/>
  <c r="S3309" i="1" s="1"/>
  <c r="U3309" i="1" s="1"/>
  <c r="AN3309" i="1" s="1"/>
  <c r="R3308" i="1"/>
  <c r="S3308" i="1" s="1"/>
  <c r="U3308" i="1" s="1"/>
  <c r="AN3308" i="1" s="1"/>
  <c r="R3307" i="1"/>
  <c r="S3307" i="1" s="1"/>
  <c r="U3307" i="1" s="1"/>
  <c r="AN3307" i="1" s="1"/>
  <c r="R3306" i="1"/>
  <c r="S3306" i="1" s="1"/>
  <c r="U3306" i="1" s="1"/>
  <c r="AN3306" i="1" s="1"/>
  <c r="R3305" i="1"/>
  <c r="S3305" i="1" s="1"/>
  <c r="U3305" i="1" s="1"/>
  <c r="AN3305" i="1" s="1"/>
  <c r="R3304" i="1"/>
  <c r="S3304" i="1" s="1"/>
  <c r="U3304" i="1" s="1"/>
  <c r="AN3304" i="1" s="1"/>
  <c r="R3303" i="1"/>
  <c r="S3303" i="1" s="1"/>
  <c r="U3303" i="1" s="1"/>
  <c r="AN3303" i="1" s="1"/>
  <c r="R3302" i="1"/>
  <c r="S3302" i="1" s="1"/>
  <c r="U3302" i="1" s="1"/>
  <c r="AN3302" i="1" s="1"/>
  <c r="R3301" i="1"/>
  <c r="S3301" i="1" s="1"/>
  <c r="U3301" i="1" s="1"/>
  <c r="AN3301" i="1" s="1"/>
  <c r="R3300" i="1"/>
  <c r="S3300" i="1" s="1"/>
  <c r="U3300" i="1" s="1"/>
  <c r="AN3300" i="1" s="1"/>
  <c r="R3299" i="1"/>
  <c r="S3299" i="1" s="1"/>
  <c r="U3299" i="1" s="1"/>
  <c r="AN3299" i="1" s="1"/>
  <c r="R3298" i="1"/>
  <c r="S3298" i="1" s="1"/>
  <c r="U3298" i="1" s="1"/>
  <c r="AN3298" i="1" s="1"/>
  <c r="R3297" i="1"/>
  <c r="S3297" i="1" s="1"/>
  <c r="U3297" i="1" s="1"/>
  <c r="AN3297" i="1" s="1"/>
  <c r="R3296" i="1"/>
  <c r="S3296" i="1" s="1"/>
  <c r="U3296" i="1" s="1"/>
  <c r="AN3296" i="1" s="1"/>
  <c r="R3295" i="1"/>
  <c r="S3295" i="1" s="1"/>
  <c r="U3295" i="1" s="1"/>
  <c r="AN3295" i="1" s="1"/>
  <c r="R3294" i="1"/>
  <c r="S3294" i="1" s="1"/>
  <c r="U3294" i="1" s="1"/>
  <c r="AN3294" i="1" s="1"/>
  <c r="R3293" i="1"/>
  <c r="S3293" i="1" s="1"/>
  <c r="U3293" i="1" s="1"/>
  <c r="AN3293" i="1" s="1"/>
  <c r="R3292" i="1"/>
  <c r="S3292" i="1" s="1"/>
  <c r="U3292" i="1" s="1"/>
  <c r="AN3292" i="1" s="1"/>
  <c r="R3291" i="1"/>
  <c r="S3291" i="1" s="1"/>
  <c r="U3291" i="1" s="1"/>
  <c r="AN3291" i="1" s="1"/>
  <c r="R3290" i="1"/>
  <c r="S3290" i="1" s="1"/>
  <c r="U3290" i="1" s="1"/>
  <c r="AN3290" i="1" s="1"/>
  <c r="R3289" i="1"/>
  <c r="S3289" i="1" s="1"/>
  <c r="U3289" i="1" s="1"/>
  <c r="AN3289" i="1" s="1"/>
  <c r="R3288" i="1"/>
  <c r="S3288" i="1" s="1"/>
  <c r="U3288" i="1" s="1"/>
  <c r="AN3288" i="1" s="1"/>
  <c r="R3287" i="1"/>
  <c r="S3287" i="1" s="1"/>
  <c r="U3287" i="1" s="1"/>
  <c r="AN3287" i="1" s="1"/>
  <c r="R3286" i="1"/>
  <c r="S3286" i="1" s="1"/>
  <c r="U3286" i="1" s="1"/>
  <c r="AN3286" i="1" s="1"/>
  <c r="R3285" i="1"/>
  <c r="S3285" i="1" s="1"/>
  <c r="U3285" i="1" s="1"/>
  <c r="AN3285" i="1" s="1"/>
  <c r="R3284" i="1"/>
  <c r="S3284" i="1" s="1"/>
  <c r="U3284" i="1" s="1"/>
  <c r="AN3284" i="1" s="1"/>
  <c r="R3283" i="1"/>
  <c r="S3283" i="1" s="1"/>
  <c r="U3283" i="1" s="1"/>
  <c r="AN3283" i="1" s="1"/>
  <c r="R3282" i="1"/>
  <c r="S3282" i="1" s="1"/>
  <c r="U3282" i="1" s="1"/>
  <c r="AN3282" i="1" s="1"/>
  <c r="R3281" i="1"/>
  <c r="S3281" i="1" s="1"/>
  <c r="U3281" i="1" s="1"/>
  <c r="AN3281" i="1" s="1"/>
  <c r="R3280" i="1"/>
  <c r="S3280" i="1" s="1"/>
  <c r="U3280" i="1" s="1"/>
  <c r="AN3280" i="1" s="1"/>
  <c r="R3279" i="1"/>
  <c r="S3279" i="1" s="1"/>
  <c r="U3279" i="1" s="1"/>
  <c r="AN3279" i="1" s="1"/>
  <c r="R3278" i="1"/>
  <c r="S3278" i="1" s="1"/>
  <c r="U3278" i="1" s="1"/>
  <c r="AN3278" i="1" s="1"/>
  <c r="R3277" i="1"/>
  <c r="S3277" i="1" s="1"/>
  <c r="U3277" i="1" s="1"/>
  <c r="AN3277" i="1" s="1"/>
  <c r="R3276" i="1"/>
  <c r="S3276" i="1" s="1"/>
  <c r="U3276" i="1" s="1"/>
  <c r="AN3276" i="1" s="1"/>
  <c r="R3275" i="1"/>
  <c r="S3275" i="1" s="1"/>
  <c r="U3275" i="1" s="1"/>
  <c r="AN3275" i="1" s="1"/>
  <c r="R3274" i="1"/>
  <c r="S3274" i="1" s="1"/>
  <c r="U3274" i="1" s="1"/>
  <c r="AN3274" i="1" s="1"/>
  <c r="R3273" i="1"/>
  <c r="S3273" i="1" s="1"/>
  <c r="U3273" i="1" s="1"/>
  <c r="AN3273" i="1" s="1"/>
  <c r="R3272" i="1"/>
  <c r="S3272" i="1" s="1"/>
  <c r="U3272" i="1" s="1"/>
  <c r="AN3272" i="1" s="1"/>
  <c r="R3271" i="1"/>
  <c r="S3271" i="1" s="1"/>
  <c r="U3271" i="1" s="1"/>
  <c r="AN3271" i="1" s="1"/>
  <c r="R3270" i="1"/>
  <c r="S3270" i="1" s="1"/>
  <c r="U3270" i="1" s="1"/>
  <c r="AN3270" i="1" s="1"/>
  <c r="R3269" i="1"/>
  <c r="S3269" i="1" s="1"/>
  <c r="U3269" i="1" s="1"/>
  <c r="AN3269" i="1" s="1"/>
  <c r="R3268" i="1"/>
  <c r="S3268" i="1" s="1"/>
  <c r="U3268" i="1" s="1"/>
  <c r="AN3268" i="1" s="1"/>
  <c r="R3267" i="1"/>
  <c r="S3267" i="1" s="1"/>
  <c r="U3267" i="1" s="1"/>
  <c r="AN3267" i="1" s="1"/>
  <c r="R3266" i="1"/>
  <c r="S3266" i="1" s="1"/>
  <c r="U3266" i="1" s="1"/>
  <c r="AN3266" i="1" s="1"/>
  <c r="R3265" i="1"/>
  <c r="S3265" i="1" s="1"/>
  <c r="U3265" i="1" s="1"/>
  <c r="AN3265" i="1" s="1"/>
  <c r="R3264" i="1"/>
  <c r="S3264" i="1" s="1"/>
  <c r="U3264" i="1" s="1"/>
  <c r="AN3264" i="1" s="1"/>
  <c r="R3263" i="1"/>
  <c r="S3263" i="1" s="1"/>
  <c r="U3263" i="1" s="1"/>
  <c r="AN3263" i="1" s="1"/>
  <c r="R3262" i="1"/>
  <c r="S3262" i="1" s="1"/>
  <c r="U3262" i="1" s="1"/>
  <c r="AN3262" i="1" s="1"/>
  <c r="R3261" i="1"/>
  <c r="S3261" i="1" s="1"/>
  <c r="U3261" i="1" s="1"/>
  <c r="AN3261" i="1" s="1"/>
  <c r="R3260" i="1"/>
  <c r="S3260" i="1" s="1"/>
  <c r="U3260" i="1" s="1"/>
  <c r="AN3260" i="1" s="1"/>
  <c r="R3259" i="1"/>
  <c r="S3259" i="1" s="1"/>
  <c r="U3259" i="1" s="1"/>
  <c r="AN3259" i="1" s="1"/>
  <c r="R3258" i="1"/>
  <c r="S3258" i="1" s="1"/>
  <c r="U3258" i="1" s="1"/>
  <c r="AN3258" i="1" s="1"/>
  <c r="R3257" i="1"/>
  <c r="S3257" i="1" s="1"/>
  <c r="U3257" i="1" s="1"/>
  <c r="AN3257" i="1" s="1"/>
  <c r="R3256" i="1"/>
  <c r="S3256" i="1" s="1"/>
  <c r="U3256" i="1" s="1"/>
  <c r="AN3256" i="1" s="1"/>
  <c r="R3255" i="1"/>
  <c r="S3255" i="1" s="1"/>
  <c r="U3255" i="1" s="1"/>
  <c r="AN3255" i="1" s="1"/>
  <c r="R3254" i="1"/>
  <c r="S3254" i="1" s="1"/>
  <c r="U3254" i="1" s="1"/>
  <c r="AN3254" i="1" s="1"/>
  <c r="R3253" i="1"/>
  <c r="S3253" i="1" s="1"/>
  <c r="U3253" i="1" s="1"/>
  <c r="AN3253" i="1" s="1"/>
  <c r="R3252" i="1"/>
  <c r="S3252" i="1" s="1"/>
  <c r="U3252" i="1" s="1"/>
  <c r="AN3252" i="1" s="1"/>
  <c r="R3251" i="1"/>
  <c r="S3251" i="1" s="1"/>
  <c r="U3251" i="1" s="1"/>
  <c r="AN3251" i="1" s="1"/>
  <c r="R3250" i="1"/>
  <c r="S3250" i="1" s="1"/>
  <c r="U3250" i="1" s="1"/>
  <c r="AN3250" i="1" s="1"/>
  <c r="R3249" i="1"/>
  <c r="S3249" i="1" s="1"/>
  <c r="U3249" i="1" s="1"/>
  <c r="AN3249" i="1" s="1"/>
  <c r="R3248" i="1"/>
  <c r="S3248" i="1" s="1"/>
  <c r="U3248" i="1" s="1"/>
  <c r="AN3248" i="1" s="1"/>
  <c r="R3247" i="1"/>
  <c r="S3247" i="1" s="1"/>
  <c r="U3247" i="1" s="1"/>
  <c r="AN3247" i="1" s="1"/>
  <c r="R3246" i="1"/>
  <c r="S3246" i="1" s="1"/>
  <c r="U3246" i="1" s="1"/>
  <c r="AN3246" i="1" s="1"/>
  <c r="R3245" i="1"/>
  <c r="S3245" i="1" s="1"/>
  <c r="U3245" i="1" s="1"/>
  <c r="AN3245" i="1" s="1"/>
  <c r="R3244" i="1"/>
  <c r="S3244" i="1" s="1"/>
  <c r="U3244" i="1" s="1"/>
  <c r="AN3244" i="1" s="1"/>
  <c r="R3243" i="1"/>
  <c r="S3243" i="1" s="1"/>
  <c r="U3243" i="1" s="1"/>
  <c r="AN3243" i="1" s="1"/>
  <c r="R3242" i="1"/>
  <c r="S3242" i="1" s="1"/>
  <c r="U3242" i="1" s="1"/>
  <c r="AN3242" i="1" s="1"/>
  <c r="R3241" i="1"/>
  <c r="S3241" i="1" s="1"/>
  <c r="U3241" i="1" s="1"/>
  <c r="AN3241" i="1" s="1"/>
  <c r="R3240" i="1"/>
  <c r="S3240" i="1" s="1"/>
  <c r="U3240" i="1" s="1"/>
  <c r="AN3240" i="1" s="1"/>
  <c r="R3239" i="1"/>
  <c r="S3239" i="1" s="1"/>
  <c r="U3239" i="1" s="1"/>
  <c r="AN3239" i="1" s="1"/>
  <c r="R3238" i="1"/>
  <c r="S3238" i="1" s="1"/>
  <c r="U3238" i="1" s="1"/>
  <c r="AN3238" i="1" s="1"/>
  <c r="R3237" i="1"/>
  <c r="S3237" i="1" s="1"/>
  <c r="U3237" i="1" s="1"/>
  <c r="AN3237" i="1" s="1"/>
  <c r="R3236" i="1"/>
  <c r="S3236" i="1" s="1"/>
  <c r="U3236" i="1" s="1"/>
  <c r="AN3236" i="1" s="1"/>
  <c r="R3235" i="1"/>
  <c r="S3235" i="1" s="1"/>
  <c r="U3235" i="1" s="1"/>
  <c r="AN3235" i="1" s="1"/>
  <c r="R3234" i="1"/>
  <c r="S3234" i="1" s="1"/>
  <c r="U3234" i="1" s="1"/>
  <c r="AN3234" i="1" s="1"/>
  <c r="R3233" i="1"/>
  <c r="S3233" i="1" s="1"/>
  <c r="U3233" i="1" s="1"/>
  <c r="AN3233" i="1" s="1"/>
  <c r="R3232" i="1"/>
  <c r="S3232" i="1" s="1"/>
  <c r="U3232" i="1" s="1"/>
  <c r="AN3232" i="1" s="1"/>
  <c r="R3231" i="1"/>
  <c r="S3231" i="1" s="1"/>
  <c r="U3231" i="1" s="1"/>
  <c r="AN3231" i="1" s="1"/>
  <c r="R3230" i="1"/>
  <c r="S3230" i="1" s="1"/>
  <c r="U3230" i="1" s="1"/>
  <c r="AN3230" i="1" s="1"/>
  <c r="R3229" i="1"/>
  <c r="S3229" i="1" s="1"/>
  <c r="U3229" i="1" s="1"/>
  <c r="AN3229" i="1" s="1"/>
  <c r="R3228" i="1"/>
  <c r="S3228" i="1" s="1"/>
  <c r="U3228" i="1" s="1"/>
  <c r="AN3228" i="1" s="1"/>
  <c r="R3227" i="1"/>
  <c r="S3227" i="1" s="1"/>
  <c r="U3227" i="1" s="1"/>
  <c r="AN3227" i="1" s="1"/>
  <c r="R3226" i="1"/>
  <c r="S3226" i="1" s="1"/>
  <c r="U3226" i="1" s="1"/>
  <c r="AN3226" i="1" s="1"/>
  <c r="R3225" i="1"/>
  <c r="S3225" i="1" s="1"/>
  <c r="U3225" i="1" s="1"/>
  <c r="AN3225" i="1" s="1"/>
  <c r="R3224" i="1"/>
  <c r="S3224" i="1" s="1"/>
  <c r="U3224" i="1" s="1"/>
  <c r="AN3224" i="1" s="1"/>
  <c r="R3223" i="1"/>
  <c r="S3223" i="1" s="1"/>
  <c r="U3223" i="1" s="1"/>
  <c r="AN3223" i="1" s="1"/>
  <c r="R3222" i="1"/>
  <c r="S3222" i="1" s="1"/>
  <c r="U3222" i="1" s="1"/>
  <c r="AN3222" i="1" s="1"/>
  <c r="R3221" i="1"/>
  <c r="S3221" i="1" s="1"/>
  <c r="U3221" i="1" s="1"/>
  <c r="AN3221" i="1" s="1"/>
  <c r="R3220" i="1"/>
  <c r="S3220" i="1" s="1"/>
  <c r="U3220" i="1" s="1"/>
  <c r="AN3220" i="1" s="1"/>
  <c r="R3219" i="1"/>
  <c r="S3219" i="1" s="1"/>
  <c r="U3219" i="1" s="1"/>
  <c r="AN3219" i="1" s="1"/>
  <c r="R3218" i="1"/>
  <c r="S3218" i="1" s="1"/>
  <c r="U3218" i="1" s="1"/>
  <c r="AN3218" i="1" s="1"/>
  <c r="R3217" i="1"/>
  <c r="S3217" i="1" s="1"/>
  <c r="U3217" i="1" s="1"/>
  <c r="AN3217" i="1" s="1"/>
  <c r="R3216" i="1"/>
  <c r="S3216" i="1" s="1"/>
  <c r="U3216" i="1" s="1"/>
  <c r="AN3216" i="1" s="1"/>
  <c r="R3215" i="1"/>
  <c r="S3215" i="1" s="1"/>
  <c r="U3215" i="1" s="1"/>
  <c r="AN3215" i="1" s="1"/>
  <c r="R3214" i="1"/>
  <c r="S3214" i="1" s="1"/>
  <c r="U3214" i="1" s="1"/>
  <c r="AN3214" i="1" s="1"/>
  <c r="R3213" i="1"/>
  <c r="S3213" i="1" s="1"/>
  <c r="U3213" i="1" s="1"/>
  <c r="AN3213" i="1" s="1"/>
  <c r="R3212" i="1"/>
  <c r="S3212" i="1" s="1"/>
  <c r="U3212" i="1" s="1"/>
  <c r="AN3212" i="1" s="1"/>
  <c r="R3211" i="1"/>
  <c r="S3211" i="1" s="1"/>
  <c r="U3211" i="1" s="1"/>
  <c r="AN3211" i="1" s="1"/>
  <c r="R3210" i="1"/>
  <c r="S3210" i="1" s="1"/>
  <c r="U3210" i="1" s="1"/>
  <c r="AN3210" i="1" s="1"/>
  <c r="R3209" i="1"/>
  <c r="S3209" i="1" s="1"/>
  <c r="U3209" i="1" s="1"/>
  <c r="AN3209" i="1" s="1"/>
  <c r="R3208" i="1"/>
  <c r="S3208" i="1" s="1"/>
  <c r="U3208" i="1" s="1"/>
  <c r="AN3208" i="1" s="1"/>
  <c r="R3207" i="1"/>
  <c r="S3207" i="1" s="1"/>
  <c r="U3207" i="1" s="1"/>
  <c r="AN3207" i="1" s="1"/>
  <c r="R3206" i="1"/>
  <c r="S3206" i="1" s="1"/>
  <c r="U3206" i="1" s="1"/>
  <c r="AN3206" i="1" s="1"/>
  <c r="R3205" i="1"/>
  <c r="S3205" i="1" s="1"/>
  <c r="U3205" i="1" s="1"/>
  <c r="AN3205" i="1" s="1"/>
  <c r="R3204" i="1"/>
  <c r="S3204" i="1" s="1"/>
  <c r="U3204" i="1" s="1"/>
  <c r="AN3204" i="1" s="1"/>
  <c r="R3203" i="1"/>
  <c r="S3203" i="1" s="1"/>
  <c r="U3203" i="1" s="1"/>
  <c r="AN3203" i="1" s="1"/>
  <c r="R3202" i="1"/>
  <c r="S3202" i="1" s="1"/>
  <c r="U3202" i="1" s="1"/>
  <c r="AN3202" i="1" s="1"/>
  <c r="R3201" i="1"/>
  <c r="S3201" i="1" s="1"/>
  <c r="U3201" i="1" s="1"/>
  <c r="AN3201" i="1" s="1"/>
  <c r="R3200" i="1"/>
  <c r="S3200" i="1" s="1"/>
  <c r="U3200" i="1" s="1"/>
  <c r="AN3200" i="1" s="1"/>
  <c r="R3199" i="1"/>
  <c r="S3199" i="1" s="1"/>
  <c r="U3199" i="1" s="1"/>
  <c r="AN3199" i="1" s="1"/>
  <c r="R3198" i="1"/>
  <c r="S3198" i="1" s="1"/>
  <c r="U3198" i="1" s="1"/>
  <c r="AN3198" i="1" s="1"/>
  <c r="R3197" i="1"/>
  <c r="S3197" i="1" s="1"/>
  <c r="U3197" i="1" s="1"/>
  <c r="AN3197" i="1" s="1"/>
  <c r="R3196" i="1"/>
  <c r="S3196" i="1" s="1"/>
  <c r="U3196" i="1" s="1"/>
  <c r="AN3196" i="1" s="1"/>
  <c r="R3195" i="1"/>
  <c r="S3195" i="1" s="1"/>
  <c r="U3195" i="1" s="1"/>
  <c r="AN3195" i="1" s="1"/>
  <c r="R3194" i="1"/>
  <c r="S3194" i="1" s="1"/>
  <c r="U3194" i="1" s="1"/>
  <c r="AN3194" i="1" s="1"/>
  <c r="R3193" i="1"/>
  <c r="S3193" i="1" s="1"/>
  <c r="U3193" i="1" s="1"/>
  <c r="AN3193" i="1" s="1"/>
  <c r="R3192" i="1"/>
  <c r="S3192" i="1" s="1"/>
  <c r="U3192" i="1" s="1"/>
  <c r="AN3192" i="1" s="1"/>
  <c r="R3191" i="1"/>
  <c r="S3191" i="1" s="1"/>
  <c r="U3191" i="1" s="1"/>
  <c r="AN3191" i="1" s="1"/>
  <c r="R3190" i="1"/>
  <c r="S3190" i="1" s="1"/>
  <c r="U3190" i="1" s="1"/>
  <c r="AN3190" i="1" s="1"/>
  <c r="R3189" i="1"/>
  <c r="S3189" i="1" s="1"/>
  <c r="U3189" i="1" s="1"/>
  <c r="AN3189" i="1" s="1"/>
  <c r="R3188" i="1"/>
  <c r="S3188" i="1" s="1"/>
  <c r="U3188" i="1" s="1"/>
  <c r="AN3188" i="1" s="1"/>
  <c r="R3187" i="1"/>
  <c r="S3187" i="1" s="1"/>
  <c r="U3187" i="1" s="1"/>
  <c r="AN3187" i="1" s="1"/>
  <c r="R3186" i="1"/>
  <c r="S3186" i="1" s="1"/>
  <c r="U3186" i="1" s="1"/>
  <c r="AN3186" i="1" s="1"/>
  <c r="R3185" i="1"/>
  <c r="S3185" i="1" s="1"/>
  <c r="U3185" i="1" s="1"/>
  <c r="AN3185" i="1" s="1"/>
  <c r="R3184" i="1"/>
  <c r="S3184" i="1" s="1"/>
  <c r="U3184" i="1" s="1"/>
  <c r="AN3184" i="1" s="1"/>
  <c r="R3183" i="1"/>
  <c r="S3183" i="1" s="1"/>
  <c r="U3183" i="1" s="1"/>
  <c r="AN3183" i="1" s="1"/>
  <c r="R3182" i="1"/>
  <c r="S3182" i="1" s="1"/>
  <c r="U3182" i="1" s="1"/>
  <c r="AN3182" i="1" s="1"/>
  <c r="R3181" i="1"/>
  <c r="S3181" i="1" s="1"/>
  <c r="U3181" i="1" s="1"/>
  <c r="AN3181" i="1" s="1"/>
  <c r="R3180" i="1"/>
  <c r="S3180" i="1" s="1"/>
  <c r="U3180" i="1" s="1"/>
  <c r="AN3180" i="1" s="1"/>
  <c r="R3179" i="1"/>
  <c r="S3179" i="1" s="1"/>
  <c r="U3179" i="1" s="1"/>
  <c r="AN3179" i="1" s="1"/>
  <c r="R3178" i="1"/>
  <c r="S3178" i="1" s="1"/>
  <c r="U3178" i="1" s="1"/>
  <c r="AN3178" i="1" s="1"/>
  <c r="R3177" i="1"/>
  <c r="S3177" i="1" s="1"/>
  <c r="U3177" i="1" s="1"/>
  <c r="AN3177" i="1" s="1"/>
  <c r="R3176" i="1"/>
  <c r="S3176" i="1" s="1"/>
  <c r="U3176" i="1" s="1"/>
  <c r="AN3176" i="1" s="1"/>
  <c r="R3175" i="1"/>
  <c r="S3175" i="1" s="1"/>
  <c r="U3175" i="1" s="1"/>
  <c r="AN3175" i="1" s="1"/>
  <c r="R3174" i="1"/>
  <c r="S3174" i="1" s="1"/>
  <c r="U3174" i="1" s="1"/>
  <c r="AN3174" i="1" s="1"/>
  <c r="R3173" i="1"/>
  <c r="S3173" i="1" s="1"/>
  <c r="U3173" i="1" s="1"/>
  <c r="AN3173" i="1" s="1"/>
  <c r="R3172" i="1"/>
  <c r="S3172" i="1" s="1"/>
  <c r="U3172" i="1" s="1"/>
  <c r="AN3172" i="1" s="1"/>
  <c r="R3171" i="1"/>
  <c r="S3171" i="1" s="1"/>
  <c r="U3171" i="1" s="1"/>
  <c r="AN3171" i="1" s="1"/>
  <c r="R3170" i="1"/>
  <c r="S3170" i="1" s="1"/>
  <c r="U3170" i="1" s="1"/>
  <c r="AN3170" i="1" s="1"/>
  <c r="R3169" i="1"/>
  <c r="S3169" i="1" s="1"/>
  <c r="U3169" i="1" s="1"/>
  <c r="AN3169" i="1" s="1"/>
  <c r="R3168" i="1"/>
  <c r="S3168" i="1" s="1"/>
  <c r="U3168" i="1" s="1"/>
  <c r="AN3168" i="1" s="1"/>
  <c r="R3167" i="1"/>
  <c r="S3167" i="1" s="1"/>
  <c r="U3167" i="1" s="1"/>
  <c r="AN3167" i="1" s="1"/>
  <c r="R3166" i="1"/>
  <c r="S3166" i="1" s="1"/>
  <c r="U3166" i="1" s="1"/>
  <c r="AN3166" i="1" s="1"/>
  <c r="R3165" i="1"/>
  <c r="S3165" i="1" s="1"/>
  <c r="U3165" i="1" s="1"/>
  <c r="AN3165" i="1" s="1"/>
  <c r="R3164" i="1"/>
  <c r="S3164" i="1" s="1"/>
  <c r="U3164" i="1" s="1"/>
  <c r="AN3164" i="1" s="1"/>
  <c r="R3163" i="1"/>
  <c r="S3163" i="1" s="1"/>
  <c r="U3163" i="1" s="1"/>
  <c r="AN3163" i="1" s="1"/>
  <c r="R3162" i="1"/>
  <c r="S3162" i="1" s="1"/>
  <c r="U3162" i="1" s="1"/>
  <c r="AN3162" i="1" s="1"/>
  <c r="R3161" i="1"/>
  <c r="S3161" i="1" s="1"/>
  <c r="U3161" i="1" s="1"/>
  <c r="AN3161" i="1" s="1"/>
  <c r="R3160" i="1"/>
  <c r="S3160" i="1" s="1"/>
  <c r="U3160" i="1" s="1"/>
  <c r="AN3160" i="1" s="1"/>
  <c r="R3159" i="1"/>
  <c r="S3159" i="1" s="1"/>
  <c r="U3159" i="1" s="1"/>
  <c r="AN3159" i="1" s="1"/>
  <c r="R3158" i="1"/>
  <c r="S3158" i="1" s="1"/>
  <c r="U3158" i="1" s="1"/>
  <c r="AN3158" i="1" s="1"/>
  <c r="R3157" i="1"/>
  <c r="S3157" i="1" s="1"/>
  <c r="U3157" i="1" s="1"/>
  <c r="AN3157" i="1" s="1"/>
  <c r="R3156" i="1"/>
  <c r="S3156" i="1" s="1"/>
  <c r="U3156" i="1" s="1"/>
  <c r="AN3156" i="1" s="1"/>
  <c r="R3155" i="1"/>
  <c r="S3155" i="1" s="1"/>
  <c r="U3155" i="1" s="1"/>
  <c r="AN3155" i="1" s="1"/>
  <c r="R3154" i="1"/>
  <c r="S3154" i="1" s="1"/>
  <c r="U3154" i="1" s="1"/>
  <c r="AN3154" i="1" s="1"/>
  <c r="R3153" i="1"/>
  <c r="S3153" i="1" s="1"/>
  <c r="U3153" i="1" s="1"/>
  <c r="AN3153" i="1" s="1"/>
  <c r="R3152" i="1"/>
  <c r="S3152" i="1" s="1"/>
  <c r="U3152" i="1" s="1"/>
  <c r="AN3152" i="1" s="1"/>
  <c r="R3151" i="1"/>
  <c r="S3151" i="1" s="1"/>
  <c r="U3151" i="1" s="1"/>
  <c r="AN3151" i="1" s="1"/>
  <c r="R3150" i="1"/>
  <c r="S3150" i="1" s="1"/>
  <c r="U3150" i="1" s="1"/>
  <c r="AN3150" i="1" s="1"/>
  <c r="R3149" i="1"/>
  <c r="S3149" i="1" s="1"/>
  <c r="U3149" i="1" s="1"/>
  <c r="AN3149" i="1" s="1"/>
  <c r="R3148" i="1"/>
  <c r="S3148" i="1" s="1"/>
  <c r="U3148" i="1" s="1"/>
  <c r="AN3148" i="1" s="1"/>
  <c r="R3147" i="1"/>
  <c r="S3147" i="1" s="1"/>
  <c r="U3147" i="1" s="1"/>
  <c r="AN3147" i="1" s="1"/>
  <c r="R3146" i="1"/>
  <c r="S3146" i="1" s="1"/>
  <c r="U3146" i="1" s="1"/>
  <c r="AN3146" i="1" s="1"/>
  <c r="R3145" i="1"/>
  <c r="S3145" i="1" s="1"/>
  <c r="U3145" i="1" s="1"/>
  <c r="AN3145" i="1" s="1"/>
  <c r="R3144" i="1"/>
  <c r="S3144" i="1" s="1"/>
  <c r="U3144" i="1" s="1"/>
  <c r="AN3144" i="1" s="1"/>
  <c r="R3143" i="1"/>
  <c r="S3143" i="1" s="1"/>
  <c r="U3143" i="1" s="1"/>
  <c r="AN3143" i="1" s="1"/>
  <c r="R3142" i="1"/>
  <c r="S3142" i="1" s="1"/>
  <c r="U3142" i="1" s="1"/>
  <c r="AN3142" i="1" s="1"/>
  <c r="R3141" i="1"/>
  <c r="S3141" i="1" s="1"/>
  <c r="U3141" i="1" s="1"/>
  <c r="AN3141" i="1" s="1"/>
  <c r="R3140" i="1"/>
  <c r="S3140" i="1" s="1"/>
  <c r="U3140" i="1" s="1"/>
  <c r="AN3140" i="1" s="1"/>
  <c r="R3139" i="1"/>
  <c r="S3139" i="1" s="1"/>
  <c r="U3139" i="1" s="1"/>
  <c r="AN3139" i="1" s="1"/>
  <c r="R3138" i="1"/>
  <c r="S3138" i="1" s="1"/>
  <c r="U3138" i="1" s="1"/>
  <c r="AN3138" i="1" s="1"/>
  <c r="R3137" i="1"/>
  <c r="S3137" i="1" s="1"/>
  <c r="U3137" i="1" s="1"/>
  <c r="AN3137" i="1" s="1"/>
  <c r="R3136" i="1"/>
  <c r="S3136" i="1" s="1"/>
  <c r="U3136" i="1" s="1"/>
  <c r="AN3136" i="1" s="1"/>
  <c r="R3135" i="1"/>
  <c r="S3135" i="1" s="1"/>
  <c r="U3135" i="1" s="1"/>
  <c r="AN3135" i="1" s="1"/>
  <c r="R3134" i="1"/>
  <c r="S3134" i="1" s="1"/>
  <c r="U3134" i="1" s="1"/>
  <c r="AN3134" i="1" s="1"/>
  <c r="R3133" i="1"/>
  <c r="S3133" i="1" s="1"/>
  <c r="U3133" i="1" s="1"/>
  <c r="AN3133" i="1" s="1"/>
  <c r="R3132" i="1"/>
  <c r="S3132" i="1" s="1"/>
  <c r="U3132" i="1" s="1"/>
  <c r="AN3132" i="1" s="1"/>
  <c r="R3131" i="1"/>
  <c r="S3131" i="1" s="1"/>
  <c r="U3131" i="1" s="1"/>
  <c r="AN3131" i="1" s="1"/>
  <c r="R3130" i="1"/>
  <c r="S3130" i="1" s="1"/>
  <c r="U3130" i="1" s="1"/>
  <c r="AN3130" i="1" s="1"/>
  <c r="R3129" i="1"/>
  <c r="S3129" i="1" s="1"/>
  <c r="U3129" i="1" s="1"/>
  <c r="AN3129" i="1" s="1"/>
  <c r="R3128" i="1"/>
  <c r="S3128" i="1" s="1"/>
  <c r="U3128" i="1" s="1"/>
  <c r="AN3128" i="1" s="1"/>
  <c r="R3127" i="1"/>
  <c r="S3127" i="1" s="1"/>
  <c r="U3127" i="1" s="1"/>
  <c r="AN3127" i="1" s="1"/>
  <c r="R3126" i="1"/>
  <c r="S3126" i="1" s="1"/>
  <c r="U3126" i="1" s="1"/>
  <c r="AN3126" i="1" s="1"/>
  <c r="R3125" i="1"/>
  <c r="S3125" i="1" s="1"/>
  <c r="U3125" i="1" s="1"/>
  <c r="AN3125" i="1" s="1"/>
  <c r="R3124" i="1"/>
  <c r="S3124" i="1" s="1"/>
  <c r="U3124" i="1" s="1"/>
  <c r="AN3124" i="1" s="1"/>
  <c r="R3123" i="1"/>
  <c r="S3123" i="1" s="1"/>
  <c r="U3123" i="1" s="1"/>
  <c r="AN3123" i="1" s="1"/>
  <c r="R3122" i="1"/>
  <c r="S3122" i="1" s="1"/>
  <c r="U3122" i="1" s="1"/>
  <c r="AN3122" i="1" s="1"/>
  <c r="R3121" i="1"/>
  <c r="S3121" i="1" s="1"/>
  <c r="U3121" i="1" s="1"/>
  <c r="AN3121" i="1" s="1"/>
  <c r="R3120" i="1"/>
  <c r="S3120" i="1" s="1"/>
  <c r="U3120" i="1" s="1"/>
  <c r="AN3120" i="1" s="1"/>
  <c r="R3119" i="1"/>
  <c r="S3119" i="1" s="1"/>
  <c r="U3119" i="1" s="1"/>
  <c r="AN3119" i="1" s="1"/>
  <c r="R3118" i="1"/>
  <c r="S3118" i="1" s="1"/>
  <c r="U3118" i="1" s="1"/>
  <c r="AN3118" i="1" s="1"/>
  <c r="R3117" i="1"/>
  <c r="S3117" i="1" s="1"/>
  <c r="U3117" i="1" s="1"/>
  <c r="AN3117" i="1" s="1"/>
  <c r="R3116" i="1"/>
  <c r="S3116" i="1" s="1"/>
  <c r="U3116" i="1" s="1"/>
  <c r="AN3116" i="1" s="1"/>
  <c r="R3115" i="1"/>
  <c r="S3115" i="1" s="1"/>
  <c r="U3115" i="1" s="1"/>
  <c r="AN3115" i="1" s="1"/>
  <c r="R3114" i="1"/>
  <c r="S3114" i="1" s="1"/>
  <c r="U3114" i="1" s="1"/>
  <c r="AN3114" i="1" s="1"/>
  <c r="R3113" i="1"/>
  <c r="S3113" i="1" s="1"/>
  <c r="U3113" i="1" s="1"/>
  <c r="AN3113" i="1" s="1"/>
  <c r="R3112" i="1"/>
  <c r="S3112" i="1" s="1"/>
  <c r="U3112" i="1" s="1"/>
  <c r="AN3112" i="1" s="1"/>
  <c r="R3111" i="1"/>
  <c r="S3111" i="1" s="1"/>
  <c r="U3111" i="1" s="1"/>
  <c r="AN3111" i="1" s="1"/>
  <c r="R3110" i="1"/>
  <c r="S3110" i="1" s="1"/>
  <c r="U3110" i="1" s="1"/>
  <c r="AN3110" i="1" s="1"/>
  <c r="R3109" i="1"/>
  <c r="S3109" i="1" s="1"/>
  <c r="U3109" i="1" s="1"/>
  <c r="AN3109" i="1" s="1"/>
  <c r="R3108" i="1"/>
  <c r="S3108" i="1" s="1"/>
  <c r="U3108" i="1" s="1"/>
  <c r="AN3108" i="1" s="1"/>
  <c r="R3107" i="1"/>
  <c r="S3107" i="1" s="1"/>
  <c r="U3107" i="1" s="1"/>
  <c r="AN3107" i="1" s="1"/>
  <c r="R3106" i="1"/>
  <c r="S3106" i="1" s="1"/>
  <c r="U3106" i="1" s="1"/>
  <c r="AN3106" i="1" s="1"/>
  <c r="R3105" i="1"/>
  <c r="S3105" i="1" s="1"/>
  <c r="U3105" i="1" s="1"/>
  <c r="AN3105" i="1" s="1"/>
  <c r="R3104" i="1"/>
  <c r="S3104" i="1" s="1"/>
  <c r="U3104" i="1" s="1"/>
  <c r="AN3104" i="1" s="1"/>
  <c r="R3103" i="1"/>
  <c r="S3103" i="1" s="1"/>
  <c r="U3103" i="1" s="1"/>
  <c r="AN3103" i="1" s="1"/>
  <c r="R3102" i="1"/>
  <c r="S3102" i="1" s="1"/>
  <c r="U3102" i="1" s="1"/>
  <c r="AN3102" i="1" s="1"/>
  <c r="R3101" i="1"/>
  <c r="S3101" i="1" s="1"/>
  <c r="U3101" i="1" s="1"/>
  <c r="AN3101" i="1" s="1"/>
  <c r="R3100" i="1"/>
  <c r="S3100" i="1" s="1"/>
  <c r="U3100" i="1" s="1"/>
  <c r="AN3100" i="1" s="1"/>
  <c r="R3099" i="1"/>
  <c r="S3099" i="1" s="1"/>
  <c r="U3099" i="1" s="1"/>
  <c r="AN3099" i="1" s="1"/>
  <c r="R3098" i="1"/>
  <c r="S3098" i="1" s="1"/>
  <c r="U3098" i="1" s="1"/>
  <c r="AN3098" i="1" s="1"/>
  <c r="R3097" i="1"/>
  <c r="S3097" i="1" s="1"/>
  <c r="U3097" i="1" s="1"/>
  <c r="AN3097" i="1" s="1"/>
  <c r="R3096" i="1"/>
  <c r="S3096" i="1" s="1"/>
  <c r="U3096" i="1" s="1"/>
  <c r="AN3096" i="1" s="1"/>
  <c r="R3095" i="1"/>
  <c r="S3095" i="1" s="1"/>
  <c r="U3095" i="1" s="1"/>
  <c r="AN3095" i="1" s="1"/>
  <c r="R3094" i="1"/>
  <c r="S3094" i="1" s="1"/>
  <c r="U3094" i="1" s="1"/>
  <c r="AN3094" i="1" s="1"/>
  <c r="R3093" i="1"/>
  <c r="S3093" i="1" s="1"/>
  <c r="U3093" i="1" s="1"/>
  <c r="AN3093" i="1" s="1"/>
  <c r="R3092" i="1"/>
  <c r="S3092" i="1" s="1"/>
  <c r="U3092" i="1" s="1"/>
  <c r="AN3092" i="1" s="1"/>
  <c r="R3091" i="1"/>
  <c r="S3091" i="1" s="1"/>
  <c r="U3091" i="1" s="1"/>
  <c r="AN3091" i="1" s="1"/>
  <c r="R3090" i="1"/>
  <c r="S3090" i="1" s="1"/>
  <c r="U3090" i="1" s="1"/>
  <c r="AN3090" i="1" s="1"/>
  <c r="R3089" i="1"/>
  <c r="S3089" i="1" s="1"/>
  <c r="U3089" i="1" s="1"/>
  <c r="AN3089" i="1" s="1"/>
  <c r="R3088" i="1"/>
  <c r="S3088" i="1" s="1"/>
  <c r="U3088" i="1" s="1"/>
  <c r="AN3088" i="1" s="1"/>
  <c r="R3087" i="1"/>
  <c r="S3087" i="1" s="1"/>
  <c r="U3087" i="1" s="1"/>
  <c r="AN3087" i="1" s="1"/>
  <c r="R3086" i="1"/>
  <c r="S3086" i="1" s="1"/>
  <c r="U3086" i="1" s="1"/>
  <c r="AN3086" i="1" s="1"/>
  <c r="R3085" i="1"/>
  <c r="S3085" i="1" s="1"/>
  <c r="U3085" i="1" s="1"/>
  <c r="AN3085" i="1" s="1"/>
  <c r="R3084" i="1"/>
  <c r="S3084" i="1" s="1"/>
  <c r="U3084" i="1" s="1"/>
  <c r="AN3084" i="1" s="1"/>
  <c r="R3083" i="1"/>
  <c r="S3083" i="1" s="1"/>
  <c r="U3083" i="1" s="1"/>
  <c r="AN3083" i="1" s="1"/>
  <c r="R3082" i="1"/>
  <c r="S3082" i="1" s="1"/>
  <c r="U3082" i="1" s="1"/>
  <c r="AN3082" i="1" s="1"/>
  <c r="R3081" i="1"/>
  <c r="S3081" i="1" s="1"/>
  <c r="U3081" i="1" s="1"/>
  <c r="AN3081" i="1" s="1"/>
  <c r="R3080" i="1"/>
  <c r="S3080" i="1" s="1"/>
  <c r="U3080" i="1" s="1"/>
  <c r="AN3080" i="1" s="1"/>
  <c r="R3079" i="1"/>
  <c r="S3079" i="1" s="1"/>
  <c r="U3079" i="1" s="1"/>
  <c r="AN3079" i="1" s="1"/>
  <c r="R3078" i="1"/>
  <c r="S3078" i="1" s="1"/>
  <c r="U3078" i="1" s="1"/>
  <c r="AN3078" i="1" s="1"/>
  <c r="R3077" i="1"/>
  <c r="S3077" i="1" s="1"/>
  <c r="U3077" i="1" s="1"/>
  <c r="AN3077" i="1" s="1"/>
  <c r="R3076" i="1"/>
  <c r="S3076" i="1" s="1"/>
  <c r="U3076" i="1" s="1"/>
  <c r="AN3076" i="1" s="1"/>
  <c r="R3075" i="1"/>
  <c r="S3075" i="1" s="1"/>
  <c r="U3075" i="1" s="1"/>
  <c r="AN3075" i="1" s="1"/>
  <c r="R3074" i="1"/>
  <c r="S3074" i="1" s="1"/>
  <c r="U3074" i="1" s="1"/>
  <c r="AN3074" i="1" s="1"/>
  <c r="R3073" i="1"/>
  <c r="S3073" i="1" s="1"/>
  <c r="U3073" i="1" s="1"/>
  <c r="AN3073" i="1" s="1"/>
  <c r="R3072" i="1"/>
  <c r="S3072" i="1" s="1"/>
  <c r="U3072" i="1" s="1"/>
  <c r="AN3072" i="1" s="1"/>
  <c r="R3071" i="1"/>
  <c r="S3071" i="1" s="1"/>
  <c r="U3071" i="1" s="1"/>
  <c r="AN3071" i="1" s="1"/>
  <c r="R3070" i="1"/>
  <c r="S3070" i="1" s="1"/>
  <c r="U3070" i="1" s="1"/>
  <c r="AN3070" i="1" s="1"/>
  <c r="R3069" i="1"/>
  <c r="S3069" i="1" s="1"/>
  <c r="U3069" i="1" s="1"/>
  <c r="AN3069" i="1" s="1"/>
  <c r="R3068" i="1"/>
  <c r="S3068" i="1" s="1"/>
  <c r="U3068" i="1" s="1"/>
  <c r="AN3068" i="1" s="1"/>
  <c r="R3067" i="1"/>
  <c r="S3067" i="1" s="1"/>
  <c r="U3067" i="1" s="1"/>
  <c r="AN3067" i="1" s="1"/>
  <c r="R3066" i="1"/>
  <c r="S3066" i="1" s="1"/>
  <c r="U3066" i="1" s="1"/>
  <c r="AN3066" i="1" s="1"/>
  <c r="R3065" i="1"/>
  <c r="S3065" i="1" s="1"/>
  <c r="U3065" i="1" s="1"/>
  <c r="AN3065" i="1" s="1"/>
  <c r="R3064" i="1"/>
  <c r="S3064" i="1" s="1"/>
  <c r="U3064" i="1" s="1"/>
  <c r="AN3064" i="1" s="1"/>
  <c r="R3063" i="1"/>
  <c r="S3063" i="1" s="1"/>
  <c r="U3063" i="1" s="1"/>
  <c r="AN3063" i="1" s="1"/>
  <c r="R3062" i="1"/>
  <c r="S3062" i="1" s="1"/>
  <c r="U3062" i="1" s="1"/>
  <c r="AN3062" i="1" s="1"/>
  <c r="R3061" i="1"/>
  <c r="S3061" i="1" s="1"/>
  <c r="U3061" i="1" s="1"/>
  <c r="AN3061" i="1" s="1"/>
  <c r="R3060" i="1"/>
  <c r="S3060" i="1" s="1"/>
  <c r="U3060" i="1" s="1"/>
  <c r="AN3060" i="1" s="1"/>
  <c r="R3059" i="1"/>
  <c r="S3059" i="1" s="1"/>
  <c r="U3059" i="1" s="1"/>
  <c r="AN3059" i="1" s="1"/>
  <c r="R3058" i="1"/>
  <c r="S3058" i="1" s="1"/>
  <c r="U3058" i="1" s="1"/>
  <c r="AN3058" i="1" s="1"/>
  <c r="R3057" i="1"/>
  <c r="S3057" i="1" s="1"/>
  <c r="U3057" i="1" s="1"/>
  <c r="AN3057" i="1" s="1"/>
  <c r="R3056" i="1"/>
  <c r="S3056" i="1" s="1"/>
  <c r="U3056" i="1" s="1"/>
  <c r="AN3056" i="1" s="1"/>
  <c r="R3055" i="1"/>
  <c r="S3055" i="1" s="1"/>
  <c r="U3055" i="1" s="1"/>
  <c r="AN3055" i="1" s="1"/>
  <c r="R3054" i="1"/>
  <c r="S3054" i="1" s="1"/>
  <c r="U3054" i="1" s="1"/>
  <c r="AN3054" i="1" s="1"/>
  <c r="R3053" i="1"/>
  <c r="S3053" i="1" s="1"/>
  <c r="U3053" i="1" s="1"/>
  <c r="AN3053" i="1" s="1"/>
  <c r="R3052" i="1"/>
  <c r="S3052" i="1" s="1"/>
  <c r="U3052" i="1" s="1"/>
  <c r="AN3052" i="1" s="1"/>
  <c r="R3051" i="1"/>
  <c r="S3051" i="1" s="1"/>
  <c r="U3051" i="1" s="1"/>
  <c r="AN3051" i="1" s="1"/>
  <c r="R3050" i="1"/>
  <c r="S3050" i="1" s="1"/>
  <c r="U3050" i="1" s="1"/>
  <c r="AN3050" i="1" s="1"/>
  <c r="R3049" i="1"/>
  <c r="S3049" i="1" s="1"/>
  <c r="U3049" i="1" s="1"/>
  <c r="AN3049" i="1" s="1"/>
  <c r="R3048" i="1"/>
  <c r="S3048" i="1" s="1"/>
  <c r="U3048" i="1" s="1"/>
  <c r="AN3048" i="1" s="1"/>
  <c r="R3047" i="1"/>
  <c r="S3047" i="1" s="1"/>
  <c r="U3047" i="1" s="1"/>
  <c r="AN3047" i="1" s="1"/>
  <c r="R3046" i="1"/>
  <c r="S3046" i="1" s="1"/>
  <c r="U3046" i="1" s="1"/>
  <c r="AN3046" i="1" s="1"/>
  <c r="R3045" i="1"/>
  <c r="S3045" i="1" s="1"/>
  <c r="U3045" i="1" s="1"/>
  <c r="AN3045" i="1" s="1"/>
  <c r="R3044" i="1"/>
  <c r="S3044" i="1" s="1"/>
  <c r="U3044" i="1" s="1"/>
  <c r="AN3044" i="1" s="1"/>
  <c r="R3043" i="1"/>
  <c r="S3043" i="1" s="1"/>
  <c r="U3043" i="1" s="1"/>
  <c r="AN3043" i="1" s="1"/>
  <c r="R3042" i="1"/>
  <c r="S3042" i="1" s="1"/>
  <c r="U3042" i="1" s="1"/>
  <c r="AN3042" i="1" s="1"/>
  <c r="R3041" i="1"/>
  <c r="S3041" i="1" s="1"/>
  <c r="U3041" i="1" s="1"/>
  <c r="AN3041" i="1" s="1"/>
  <c r="R3040" i="1"/>
  <c r="S3040" i="1" s="1"/>
  <c r="U3040" i="1" s="1"/>
  <c r="AN3040" i="1" s="1"/>
  <c r="R3039" i="1"/>
  <c r="S3039" i="1" s="1"/>
  <c r="U3039" i="1" s="1"/>
  <c r="AN3039" i="1" s="1"/>
  <c r="R3038" i="1"/>
  <c r="S3038" i="1" s="1"/>
  <c r="U3038" i="1" s="1"/>
  <c r="AN3038" i="1" s="1"/>
  <c r="R3037" i="1"/>
  <c r="S3037" i="1" s="1"/>
  <c r="U3037" i="1" s="1"/>
  <c r="AN3037" i="1" s="1"/>
  <c r="R3036" i="1"/>
  <c r="S3036" i="1" s="1"/>
  <c r="U3036" i="1" s="1"/>
  <c r="AN3036" i="1" s="1"/>
  <c r="R3035" i="1"/>
  <c r="S3035" i="1" s="1"/>
  <c r="U3035" i="1" s="1"/>
  <c r="AN3035" i="1" s="1"/>
  <c r="R3034" i="1"/>
  <c r="S3034" i="1" s="1"/>
  <c r="U3034" i="1" s="1"/>
  <c r="AN3034" i="1" s="1"/>
  <c r="R3033" i="1"/>
  <c r="S3033" i="1" s="1"/>
  <c r="U3033" i="1" s="1"/>
  <c r="AN3033" i="1" s="1"/>
  <c r="R3032" i="1"/>
  <c r="S3032" i="1" s="1"/>
  <c r="U3032" i="1" s="1"/>
  <c r="AN3032" i="1" s="1"/>
  <c r="R3031" i="1"/>
  <c r="S3031" i="1" s="1"/>
  <c r="U3031" i="1" s="1"/>
  <c r="AN3031" i="1" s="1"/>
  <c r="R3030" i="1"/>
  <c r="S3030" i="1" s="1"/>
  <c r="U3030" i="1" s="1"/>
  <c r="AN3030" i="1" s="1"/>
  <c r="R3029" i="1"/>
  <c r="S3029" i="1" s="1"/>
  <c r="U3029" i="1" s="1"/>
  <c r="AN3029" i="1" s="1"/>
  <c r="R3028" i="1"/>
  <c r="S3028" i="1" s="1"/>
  <c r="U3028" i="1" s="1"/>
  <c r="AN3028" i="1" s="1"/>
  <c r="R3027" i="1"/>
  <c r="S3027" i="1" s="1"/>
  <c r="U3027" i="1" s="1"/>
  <c r="AN3027" i="1" s="1"/>
  <c r="R3026" i="1"/>
  <c r="S3026" i="1" s="1"/>
  <c r="U3026" i="1" s="1"/>
  <c r="AN3026" i="1" s="1"/>
  <c r="R3025" i="1"/>
  <c r="S3025" i="1" s="1"/>
  <c r="U3025" i="1" s="1"/>
  <c r="AN3025" i="1" s="1"/>
  <c r="R3024" i="1"/>
  <c r="S3024" i="1" s="1"/>
  <c r="U3024" i="1" s="1"/>
  <c r="AN3024" i="1" s="1"/>
  <c r="R3023" i="1"/>
  <c r="S3023" i="1" s="1"/>
  <c r="U3023" i="1" s="1"/>
  <c r="AN3023" i="1" s="1"/>
  <c r="R3022" i="1"/>
  <c r="S3022" i="1" s="1"/>
  <c r="U3022" i="1" s="1"/>
  <c r="AN3022" i="1" s="1"/>
  <c r="R3021" i="1"/>
  <c r="S3021" i="1" s="1"/>
  <c r="U3021" i="1" s="1"/>
  <c r="AN3021" i="1" s="1"/>
  <c r="R3020" i="1"/>
  <c r="S3020" i="1" s="1"/>
  <c r="U3020" i="1" s="1"/>
  <c r="AN3020" i="1" s="1"/>
  <c r="R3019" i="1"/>
  <c r="S3019" i="1" s="1"/>
  <c r="U3019" i="1" s="1"/>
  <c r="AN3019" i="1" s="1"/>
  <c r="R3018" i="1"/>
  <c r="S3018" i="1" s="1"/>
  <c r="U3018" i="1" s="1"/>
  <c r="AN3018" i="1" s="1"/>
  <c r="R3017" i="1"/>
  <c r="S3017" i="1" s="1"/>
  <c r="U3017" i="1" s="1"/>
  <c r="AN3017" i="1" s="1"/>
  <c r="R3016" i="1"/>
  <c r="S3016" i="1" s="1"/>
  <c r="U3016" i="1" s="1"/>
  <c r="AN3016" i="1" s="1"/>
  <c r="R3015" i="1"/>
  <c r="S3015" i="1" s="1"/>
  <c r="U3015" i="1" s="1"/>
  <c r="AN3015" i="1" s="1"/>
  <c r="R3014" i="1"/>
  <c r="S3014" i="1" s="1"/>
  <c r="U3014" i="1" s="1"/>
  <c r="AN3014" i="1" s="1"/>
  <c r="R3013" i="1"/>
  <c r="S3013" i="1" s="1"/>
  <c r="U3013" i="1" s="1"/>
  <c r="AN3013" i="1" s="1"/>
  <c r="R3012" i="1"/>
  <c r="S3012" i="1" s="1"/>
  <c r="U3012" i="1" s="1"/>
  <c r="AN3012" i="1" s="1"/>
  <c r="R3011" i="1"/>
  <c r="S3011" i="1" s="1"/>
  <c r="U3011" i="1" s="1"/>
  <c r="AN3011" i="1" s="1"/>
  <c r="R3010" i="1"/>
  <c r="S3010" i="1" s="1"/>
  <c r="U3010" i="1" s="1"/>
  <c r="AN3010" i="1" s="1"/>
  <c r="R3009" i="1"/>
  <c r="S3009" i="1" s="1"/>
  <c r="U3009" i="1" s="1"/>
  <c r="AN3009" i="1" s="1"/>
  <c r="R3008" i="1"/>
  <c r="S3008" i="1" s="1"/>
  <c r="U3008" i="1" s="1"/>
  <c r="AN3008" i="1" s="1"/>
  <c r="R3007" i="1"/>
  <c r="S3007" i="1" s="1"/>
  <c r="U3007" i="1" s="1"/>
  <c r="AN3007" i="1" s="1"/>
  <c r="R3006" i="1"/>
  <c r="S3006" i="1" s="1"/>
  <c r="U3006" i="1" s="1"/>
  <c r="AN3006" i="1" s="1"/>
  <c r="R3005" i="1"/>
  <c r="S3005" i="1" s="1"/>
  <c r="U3005" i="1" s="1"/>
  <c r="AN3005" i="1" s="1"/>
  <c r="R3004" i="1"/>
  <c r="S3004" i="1" s="1"/>
  <c r="U3004" i="1" s="1"/>
  <c r="AN3004" i="1" s="1"/>
  <c r="R3003" i="1"/>
  <c r="S3003" i="1" s="1"/>
  <c r="U3003" i="1" s="1"/>
  <c r="AN3003" i="1" s="1"/>
  <c r="R3002" i="1"/>
  <c r="S3002" i="1" s="1"/>
  <c r="U3002" i="1" s="1"/>
  <c r="AN3002" i="1" s="1"/>
  <c r="R3001" i="1"/>
  <c r="S3001" i="1" s="1"/>
  <c r="U3001" i="1" s="1"/>
  <c r="AN3001" i="1" s="1"/>
  <c r="R3000" i="1"/>
  <c r="S3000" i="1" s="1"/>
  <c r="U3000" i="1" s="1"/>
  <c r="AN3000" i="1" s="1"/>
  <c r="R2999" i="1"/>
  <c r="S2999" i="1" s="1"/>
  <c r="U2999" i="1" s="1"/>
  <c r="AN2999" i="1" s="1"/>
  <c r="R2998" i="1"/>
  <c r="S2998" i="1" s="1"/>
  <c r="U2998" i="1" s="1"/>
  <c r="AN2998" i="1" s="1"/>
  <c r="R2997" i="1"/>
  <c r="S2997" i="1" s="1"/>
  <c r="U2997" i="1" s="1"/>
  <c r="AN2997" i="1" s="1"/>
  <c r="R2996" i="1"/>
  <c r="S2996" i="1" s="1"/>
  <c r="U2996" i="1" s="1"/>
  <c r="AN2996" i="1" s="1"/>
  <c r="R2995" i="1"/>
  <c r="S2995" i="1" s="1"/>
  <c r="U2995" i="1" s="1"/>
  <c r="AN2995" i="1" s="1"/>
  <c r="R2994" i="1"/>
  <c r="S2994" i="1" s="1"/>
  <c r="U2994" i="1" s="1"/>
  <c r="AN2994" i="1" s="1"/>
  <c r="R2993" i="1"/>
  <c r="S2993" i="1" s="1"/>
  <c r="U2993" i="1" s="1"/>
  <c r="AN2993" i="1" s="1"/>
  <c r="R2992" i="1"/>
  <c r="S2992" i="1" s="1"/>
  <c r="U2992" i="1" s="1"/>
  <c r="AN2992" i="1" s="1"/>
  <c r="R2991" i="1"/>
  <c r="S2991" i="1" s="1"/>
  <c r="U2991" i="1" s="1"/>
  <c r="AN2991" i="1" s="1"/>
  <c r="R2990" i="1"/>
  <c r="S2990" i="1" s="1"/>
  <c r="U2990" i="1" s="1"/>
  <c r="AN2990" i="1" s="1"/>
  <c r="R2989" i="1"/>
  <c r="S2989" i="1" s="1"/>
  <c r="U2989" i="1" s="1"/>
  <c r="AN2989" i="1" s="1"/>
  <c r="R2988" i="1"/>
  <c r="S2988" i="1" s="1"/>
  <c r="U2988" i="1" s="1"/>
  <c r="AN2988" i="1" s="1"/>
  <c r="R2987" i="1"/>
  <c r="S2987" i="1" s="1"/>
  <c r="U2987" i="1" s="1"/>
  <c r="AN2987" i="1" s="1"/>
  <c r="R2986" i="1"/>
  <c r="S2986" i="1" s="1"/>
  <c r="U2986" i="1" s="1"/>
  <c r="AN2986" i="1" s="1"/>
  <c r="R2985" i="1"/>
  <c r="S2985" i="1" s="1"/>
  <c r="U2985" i="1" s="1"/>
  <c r="AN2985" i="1" s="1"/>
  <c r="R2984" i="1"/>
  <c r="S2984" i="1" s="1"/>
  <c r="U2984" i="1" s="1"/>
  <c r="AN2984" i="1" s="1"/>
  <c r="R2983" i="1"/>
  <c r="S2983" i="1" s="1"/>
  <c r="U2983" i="1" s="1"/>
  <c r="AN2983" i="1" s="1"/>
  <c r="R2982" i="1"/>
  <c r="S2982" i="1" s="1"/>
  <c r="U2982" i="1" s="1"/>
  <c r="AN2982" i="1" s="1"/>
  <c r="R2981" i="1"/>
  <c r="S2981" i="1" s="1"/>
  <c r="U2981" i="1" s="1"/>
  <c r="AN2981" i="1" s="1"/>
  <c r="R2980" i="1"/>
  <c r="S2980" i="1" s="1"/>
  <c r="U2980" i="1" s="1"/>
  <c r="AN2980" i="1" s="1"/>
  <c r="R2979" i="1"/>
  <c r="S2979" i="1" s="1"/>
  <c r="U2979" i="1" s="1"/>
  <c r="AN2979" i="1" s="1"/>
  <c r="R2978" i="1"/>
  <c r="S2978" i="1" s="1"/>
  <c r="U2978" i="1" s="1"/>
  <c r="AN2978" i="1" s="1"/>
  <c r="R2977" i="1"/>
  <c r="S2977" i="1" s="1"/>
  <c r="U2977" i="1" s="1"/>
  <c r="AN2977" i="1" s="1"/>
  <c r="R2976" i="1"/>
  <c r="S2976" i="1" s="1"/>
  <c r="U2976" i="1" s="1"/>
  <c r="AN2976" i="1" s="1"/>
  <c r="R2975" i="1"/>
  <c r="S2975" i="1" s="1"/>
  <c r="U2975" i="1" s="1"/>
  <c r="AN2975" i="1" s="1"/>
  <c r="R2974" i="1"/>
  <c r="S2974" i="1" s="1"/>
  <c r="U2974" i="1" s="1"/>
  <c r="AN2974" i="1" s="1"/>
  <c r="R2973" i="1"/>
  <c r="S2973" i="1" s="1"/>
  <c r="U2973" i="1" s="1"/>
  <c r="AN2973" i="1" s="1"/>
  <c r="R2972" i="1"/>
  <c r="S2972" i="1" s="1"/>
  <c r="U2972" i="1" s="1"/>
  <c r="AN2972" i="1" s="1"/>
  <c r="R2971" i="1"/>
  <c r="S2971" i="1" s="1"/>
  <c r="U2971" i="1" s="1"/>
  <c r="AN2971" i="1" s="1"/>
  <c r="R2970" i="1"/>
  <c r="S2970" i="1" s="1"/>
  <c r="U2970" i="1" s="1"/>
  <c r="AN2970" i="1" s="1"/>
  <c r="R2969" i="1"/>
  <c r="S2969" i="1" s="1"/>
  <c r="U2969" i="1" s="1"/>
  <c r="AN2969" i="1" s="1"/>
  <c r="R2968" i="1"/>
  <c r="S2968" i="1" s="1"/>
  <c r="U2968" i="1" s="1"/>
  <c r="AN2968" i="1" s="1"/>
  <c r="R2967" i="1"/>
  <c r="S2967" i="1" s="1"/>
  <c r="U2967" i="1" s="1"/>
  <c r="AN2967" i="1" s="1"/>
  <c r="R2966" i="1"/>
  <c r="S2966" i="1" s="1"/>
  <c r="U2966" i="1" s="1"/>
  <c r="AN2966" i="1" s="1"/>
  <c r="R2965" i="1"/>
  <c r="S2965" i="1" s="1"/>
  <c r="U2965" i="1" s="1"/>
  <c r="AN2965" i="1" s="1"/>
  <c r="R2964" i="1"/>
  <c r="S2964" i="1" s="1"/>
  <c r="U2964" i="1" s="1"/>
  <c r="AN2964" i="1" s="1"/>
  <c r="R2963" i="1"/>
  <c r="S2963" i="1" s="1"/>
  <c r="U2963" i="1" s="1"/>
  <c r="AN2963" i="1" s="1"/>
  <c r="R2962" i="1"/>
  <c r="S2962" i="1" s="1"/>
  <c r="U2962" i="1" s="1"/>
  <c r="AN2962" i="1" s="1"/>
  <c r="R2961" i="1"/>
  <c r="S2961" i="1" s="1"/>
  <c r="U2961" i="1" s="1"/>
  <c r="AN2961" i="1" s="1"/>
  <c r="R2960" i="1"/>
  <c r="S2960" i="1" s="1"/>
  <c r="U2960" i="1" s="1"/>
  <c r="AN2960" i="1" s="1"/>
  <c r="R2959" i="1"/>
  <c r="S2959" i="1" s="1"/>
  <c r="U2959" i="1" s="1"/>
  <c r="AN2959" i="1" s="1"/>
  <c r="R2958" i="1"/>
  <c r="S2958" i="1" s="1"/>
  <c r="U2958" i="1" s="1"/>
  <c r="AN2958" i="1" s="1"/>
  <c r="R2957" i="1"/>
  <c r="S2957" i="1" s="1"/>
  <c r="U2957" i="1" s="1"/>
  <c r="AN2957" i="1" s="1"/>
  <c r="R2956" i="1"/>
  <c r="S2956" i="1" s="1"/>
  <c r="U2956" i="1" s="1"/>
  <c r="AN2956" i="1" s="1"/>
  <c r="R2955" i="1"/>
  <c r="S2955" i="1" s="1"/>
  <c r="U2955" i="1" s="1"/>
  <c r="AN2955" i="1" s="1"/>
  <c r="R2954" i="1"/>
  <c r="S2954" i="1" s="1"/>
  <c r="U2954" i="1" s="1"/>
  <c r="AN2954" i="1" s="1"/>
  <c r="R2953" i="1"/>
  <c r="S2953" i="1" s="1"/>
  <c r="U2953" i="1" s="1"/>
  <c r="AN2953" i="1" s="1"/>
  <c r="R2952" i="1"/>
  <c r="S2952" i="1" s="1"/>
  <c r="U2952" i="1" s="1"/>
  <c r="AN2952" i="1" s="1"/>
  <c r="R2951" i="1"/>
  <c r="S2951" i="1" s="1"/>
  <c r="U2951" i="1" s="1"/>
  <c r="AN2951" i="1" s="1"/>
  <c r="R2950" i="1"/>
  <c r="S2950" i="1" s="1"/>
  <c r="U2950" i="1" s="1"/>
  <c r="AN2950" i="1" s="1"/>
  <c r="R2949" i="1"/>
  <c r="S2949" i="1" s="1"/>
  <c r="U2949" i="1" s="1"/>
  <c r="AN2949" i="1" s="1"/>
  <c r="R2948" i="1"/>
  <c r="S2948" i="1" s="1"/>
  <c r="U2948" i="1" s="1"/>
  <c r="AN2948" i="1" s="1"/>
  <c r="R2947" i="1"/>
  <c r="S2947" i="1" s="1"/>
  <c r="U2947" i="1" s="1"/>
  <c r="AN2947" i="1" s="1"/>
  <c r="R2946" i="1"/>
  <c r="S2946" i="1" s="1"/>
  <c r="U2946" i="1" s="1"/>
  <c r="AN2946" i="1" s="1"/>
  <c r="R2945" i="1"/>
  <c r="S2945" i="1" s="1"/>
  <c r="U2945" i="1" s="1"/>
  <c r="AN2945" i="1" s="1"/>
  <c r="R2944" i="1"/>
  <c r="S2944" i="1" s="1"/>
  <c r="U2944" i="1" s="1"/>
  <c r="AN2944" i="1" s="1"/>
  <c r="R2943" i="1"/>
  <c r="S2943" i="1" s="1"/>
  <c r="U2943" i="1" s="1"/>
  <c r="AN2943" i="1" s="1"/>
  <c r="R2942" i="1"/>
  <c r="S2942" i="1" s="1"/>
  <c r="U2942" i="1" s="1"/>
  <c r="AN2942" i="1" s="1"/>
  <c r="R2941" i="1"/>
  <c r="S2941" i="1" s="1"/>
  <c r="U2941" i="1" s="1"/>
  <c r="AN2941" i="1" s="1"/>
  <c r="R2940" i="1"/>
  <c r="S2940" i="1" s="1"/>
  <c r="U2940" i="1" s="1"/>
  <c r="AN2940" i="1" s="1"/>
  <c r="R2939" i="1"/>
  <c r="S2939" i="1" s="1"/>
  <c r="U2939" i="1" s="1"/>
  <c r="AN2939" i="1" s="1"/>
  <c r="R2938" i="1"/>
  <c r="S2938" i="1" s="1"/>
  <c r="U2938" i="1" s="1"/>
  <c r="AN2938" i="1" s="1"/>
  <c r="R2937" i="1"/>
  <c r="S2937" i="1" s="1"/>
  <c r="U2937" i="1" s="1"/>
  <c r="AN2937" i="1" s="1"/>
  <c r="R2936" i="1"/>
  <c r="S2936" i="1" s="1"/>
  <c r="U2936" i="1" s="1"/>
  <c r="AN2936" i="1" s="1"/>
  <c r="R2935" i="1"/>
  <c r="S2935" i="1" s="1"/>
  <c r="U2935" i="1" s="1"/>
  <c r="AN2935" i="1" s="1"/>
  <c r="R2934" i="1"/>
  <c r="S2934" i="1" s="1"/>
  <c r="U2934" i="1" s="1"/>
  <c r="AN2934" i="1" s="1"/>
  <c r="R2933" i="1"/>
  <c r="S2933" i="1" s="1"/>
  <c r="U2933" i="1" s="1"/>
  <c r="AN2933" i="1" s="1"/>
  <c r="R2932" i="1"/>
  <c r="S2932" i="1" s="1"/>
  <c r="U2932" i="1" s="1"/>
  <c r="AN2932" i="1" s="1"/>
  <c r="R2931" i="1"/>
  <c r="S2931" i="1" s="1"/>
  <c r="U2931" i="1" s="1"/>
  <c r="AN2931" i="1" s="1"/>
  <c r="R2930" i="1"/>
  <c r="S2930" i="1" s="1"/>
  <c r="U2930" i="1" s="1"/>
  <c r="AN2930" i="1" s="1"/>
  <c r="R2929" i="1"/>
  <c r="S2929" i="1" s="1"/>
  <c r="U2929" i="1" s="1"/>
  <c r="AN2929" i="1" s="1"/>
  <c r="R2928" i="1"/>
  <c r="S2928" i="1" s="1"/>
  <c r="U2928" i="1" s="1"/>
  <c r="AN2928" i="1" s="1"/>
  <c r="R2927" i="1"/>
  <c r="S2927" i="1" s="1"/>
  <c r="U2927" i="1" s="1"/>
  <c r="AN2927" i="1" s="1"/>
  <c r="R2926" i="1"/>
  <c r="S2926" i="1" s="1"/>
  <c r="U2926" i="1" s="1"/>
  <c r="AN2926" i="1" s="1"/>
  <c r="R2925" i="1"/>
  <c r="S2925" i="1" s="1"/>
  <c r="U2925" i="1" s="1"/>
  <c r="AN2925" i="1" s="1"/>
  <c r="R2924" i="1"/>
  <c r="S2924" i="1" s="1"/>
  <c r="U2924" i="1" s="1"/>
  <c r="AN2924" i="1" s="1"/>
  <c r="R2923" i="1"/>
  <c r="S2923" i="1" s="1"/>
  <c r="U2923" i="1" s="1"/>
  <c r="AN2923" i="1" s="1"/>
  <c r="R2922" i="1"/>
  <c r="S2922" i="1" s="1"/>
  <c r="U2922" i="1" s="1"/>
  <c r="AN2922" i="1" s="1"/>
  <c r="R2921" i="1"/>
  <c r="S2921" i="1" s="1"/>
  <c r="U2921" i="1" s="1"/>
  <c r="AN2921" i="1" s="1"/>
  <c r="R2920" i="1"/>
  <c r="S2920" i="1" s="1"/>
  <c r="U2920" i="1" s="1"/>
  <c r="AN2920" i="1" s="1"/>
  <c r="R2919" i="1"/>
  <c r="S2919" i="1" s="1"/>
  <c r="U2919" i="1" s="1"/>
  <c r="AN2919" i="1" s="1"/>
  <c r="R2918" i="1"/>
  <c r="S2918" i="1" s="1"/>
  <c r="U2918" i="1" s="1"/>
  <c r="AN2918" i="1" s="1"/>
  <c r="R2917" i="1"/>
  <c r="S2917" i="1" s="1"/>
  <c r="U2917" i="1" s="1"/>
  <c r="AN2917" i="1" s="1"/>
  <c r="R2916" i="1"/>
  <c r="S2916" i="1" s="1"/>
  <c r="U2916" i="1" s="1"/>
  <c r="AN2916" i="1" s="1"/>
  <c r="R2915" i="1"/>
  <c r="S2915" i="1" s="1"/>
  <c r="U2915" i="1" s="1"/>
  <c r="AN2915" i="1" s="1"/>
  <c r="R2914" i="1"/>
  <c r="S2914" i="1" s="1"/>
  <c r="U2914" i="1" s="1"/>
  <c r="AN2914" i="1" s="1"/>
  <c r="R2913" i="1"/>
  <c r="S2913" i="1" s="1"/>
  <c r="U2913" i="1" s="1"/>
  <c r="AN2913" i="1" s="1"/>
  <c r="R2912" i="1"/>
  <c r="S2912" i="1" s="1"/>
  <c r="U2912" i="1" s="1"/>
  <c r="AN2912" i="1" s="1"/>
  <c r="R2911" i="1"/>
  <c r="S2911" i="1" s="1"/>
  <c r="U2911" i="1" s="1"/>
  <c r="AN2911" i="1" s="1"/>
  <c r="R2910" i="1"/>
  <c r="S2910" i="1" s="1"/>
  <c r="U2910" i="1" s="1"/>
  <c r="AN2910" i="1" s="1"/>
  <c r="R2909" i="1"/>
  <c r="S2909" i="1" s="1"/>
  <c r="U2909" i="1" s="1"/>
  <c r="AN2909" i="1" s="1"/>
  <c r="R2908" i="1"/>
  <c r="S2908" i="1" s="1"/>
  <c r="U2908" i="1" s="1"/>
  <c r="AN2908" i="1" s="1"/>
  <c r="R2907" i="1"/>
  <c r="S2907" i="1" s="1"/>
  <c r="U2907" i="1" s="1"/>
  <c r="AN2907" i="1" s="1"/>
  <c r="R2906" i="1"/>
  <c r="S2906" i="1" s="1"/>
  <c r="U2906" i="1" s="1"/>
  <c r="AN2906" i="1" s="1"/>
  <c r="R2905" i="1"/>
  <c r="S2905" i="1" s="1"/>
  <c r="U2905" i="1" s="1"/>
  <c r="AN2905" i="1" s="1"/>
  <c r="R2904" i="1"/>
  <c r="S2904" i="1" s="1"/>
  <c r="U2904" i="1" s="1"/>
  <c r="AN2904" i="1" s="1"/>
  <c r="R2903" i="1"/>
  <c r="S2903" i="1" s="1"/>
  <c r="U2903" i="1" s="1"/>
  <c r="AN2903" i="1" s="1"/>
  <c r="R2902" i="1"/>
  <c r="S2902" i="1" s="1"/>
  <c r="U2902" i="1" s="1"/>
  <c r="AN2902" i="1" s="1"/>
  <c r="R2901" i="1"/>
  <c r="S2901" i="1" s="1"/>
  <c r="U2901" i="1" s="1"/>
  <c r="AN2901" i="1" s="1"/>
  <c r="R2900" i="1"/>
  <c r="S2900" i="1" s="1"/>
  <c r="U2900" i="1" s="1"/>
  <c r="AN2900" i="1" s="1"/>
  <c r="R2899" i="1"/>
  <c r="S2899" i="1" s="1"/>
  <c r="U2899" i="1" s="1"/>
  <c r="AN2899" i="1" s="1"/>
  <c r="R2898" i="1"/>
  <c r="S2898" i="1" s="1"/>
  <c r="U2898" i="1" s="1"/>
  <c r="AN2898" i="1" s="1"/>
  <c r="R2897" i="1"/>
  <c r="S2897" i="1" s="1"/>
  <c r="U2897" i="1" s="1"/>
  <c r="AN2897" i="1" s="1"/>
  <c r="R2896" i="1"/>
  <c r="S2896" i="1" s="1"/>
  <c r="U2896" i="1" s="1"/>
  <c r="AN2896" i="1" s="1"/>
  <c r="R2895" i="1"/>
  <c r="S2895" i="1" s="1"/>
  <c r="U2895" i="1" s="1"/>
  <c r="AN2895" i="1" s="1"/>
  <c r="R2894" i="1"/>
  <c r="S2894" i="1" s="1"/>
  <c r="U2894" i="1" s="1"/>
  <c r="AN2894" i="1" s="1"/>
  <c r="R2893" i="1"/>
  <c r="S2893" i="1" s="1"/>
  <c r="U2893" i="1" s="1"/>
  <c r="AN2893" i="1" s="1"/>
  <c r="R2892" i="1"/>
  <c r="S2892" i="1" s="1"/>
  <c r="U2892" i="1" s="1"/>
  <c r="AN2892" i="1" s="1"/>
  <c r="R2891" i="1"/>
  <c r="S2891" i="1" s="1"/>
  <c r="U2891" i="1" s="1"/>
  <c r="AN2891" i="1" s="1"/>
  <c r="R2890" i="1"/>
  <c r="S2890" i="1" s="1"/>
  <c r="U2890" i="1" s="1"/>
  <c r="AN2890" i="1" s="1"/>
  <c r="R2889" i="1"/>
  <c r="S2889" i="1" s="1"/>
  <c r="U2889" i="1" s="1"/>
  <c r="AN2889" i="1" s="1"/>
  <c r="R2888" i="1"/>
  <c r="S2888" i="1" s="1"/>
  <c r="U2888" i="1" s="1"/>
  <c r="AN2888" i="1" s="1"/>
  <c r="R2887" i="1"/>
  <c r="S2887" i="1" s="1"/>
  <c r="U2887" i="1" s="1"/>
  <c r="AN2887" i="1" s="1"/>
  <c r="R2886" i="1"/>
  <c r="S2886" i="1" s="1"/>
  <c r="U2886" i="1" s="1"/>
  <c r="AN2886" i="1" s="1"/>
  <c r="R2885" i="1"/>
  <c r="S2885" i="1" s="1"/>
  <c r="U2885" i="1" s="1"/>
  <c r="AN2885" i="1" s="1"/>
  <c r="R2884" i="1"/>
  <c r="S2884" i="1" s="1"/>
  <c r="U2884" i="1" s="1"/>
  <c r="AN2884" i="1" s="1"/>
  <c r="R2883" i="1"/>
  <c r="S2883" i="1" s="1"/>
  <c r="U2883" i="1" s="1"/>
  <c r="AN2883" i="1" s="1"/>
  <c r="R2882" i="1"/>
  <c r="S2882" i="1" s="1"/>
  <c r="U2882" i="1" s="1"/>
  <c r="AN2882" i="1" s="1"/>
  <c r="R2881" i="1"/>
  <c r="S2881" i="1" s="1"/>
  <c r="U2881" i="1" s="1"/>
  <c r="AN2881" i="1" s="1"/>
  <c r="R2880" i="1"/>
  <c r="S2880" i="1" s="1"/>
  <c r="U2880" i="1" s="1"/>
  <c r="AN2880" i="1" s="1"/>
  <c r="R2879" i="1"/>
  <c r="S2879" i="1" s="1"/>
  <c r="U2879" i="1" s="1"/>
  <c r="AN2879" i="1" s="1"/>
  <c r="R2878" i="1"/>
  <c r="S2878" i="1" s="1"/>
  <c r="U2878" i="1" s="1"/>
  <c r="AN2878" i="1" s="1"/>
  <c r="R2877" i="1"/>
  <c r="S2877" i="1" s="1"/>
  <c r="U2877" i="1" s="1"/>
  <c r="AN2877" i="1" s="1"/>
  <c r="R2876" i="1"/>
  <c r="S2876" i="1" s="1"/>
  <c r="U2876" i="1" s="1"/>
  <c r="AN2876" i="1" s="1"/>
  <c r="R2875" i="1"/>
  <c r="S2875" i="1" s="1"/>
  <c r="U2875" i="1" s="1"/>
  <c r="AN2875" i="1" s="1"/>
  <c r="R2874" i="1"/>
  <c r="S2874" i="1" s="1"/>
  <c r="U2874" i="1" s="1"/>
  <c r="AN2874" i="1" s="1"/>
  <c r="R2873" i="1"/>
  <c r="S2873" i="1" s="1"/>
  <c r="U2873" i="1" s="1"/>
  <c r="AN2873" i="1" s="1"/>
  <c r="R2872" i="1"/>
  <c r="S2872" i="1" s="1"/>
  <c r="U2872" i="1" s="1"/>
  <c r="AN2872" i="1" s="1"/>
  <c r="R2871" i="1"/>
  <c r="S2871" i="1" s="1"/>
  <c r="U2871" i="1" s="1"/>
  <c r="AN2871" i="1" s="1"/>
  <c r="R2870" i="1"/>
  <c r="S2870" i="1" s="1"/>
  <c r="U2870" i="1" s="1"/>
  <c r="AN2870" i="1" s="1"/>
  <c r="R2869" i="1"/>
  <c r="S2869" i="1" s="1"/>
  <c r="U2869" i="1" s="1"/>
  <c r="AN2869" i="1" s="1"/>
  <c r="R2868" i="1"/>
  <c r="S2868" i="1" s="1"/>
  <c r="U2868" i="1" s="1"/>
  <c r="AN2868" i="1" s="1"/>
  <c r="R2867" i="1"/>
  <c r="S2867" i="1" s="1"/>
  <c r="U2867" i="1" s="1"/>
  <c r="AN2867" i="1" s="1"/>
  <c r="R2866" i="1"/>
  <c r="S2866" i="1" s="1"/>
  <c r="U2866" i="1" s="1"/>
  <c r="AN2866" i="1" s="1"/>
  <c r="R2865" i="1"/>
  <c r="S2865" i="1" s="1"/>
  <c r="U2865" i="1" s="1"/>
  <c r="AN2865" i="1" s="1"/>
  <c r="R2864" i="1"/>
  <c r="S2864" i="1" s="1"/>
  <c r="U2864" i="1" s="1"/>
  <c r="AN2864" i="1" s="1"/>
  <c r="R2863" i="1"/>
  <c r="S2863" i="1" s="1"/>
  <c r="U2863" i="1" s="1"/>
  <c r="AN2863" i="1" s="1"/>
  <c r="R2862" i="1"/>
  <c r="S2862" i="1" s="1"/>
  <c r="U2862" i="1" s="1"/>
  <c r="AN2862" i="1" s="1"/>
  <c r="R2861" i="1"/>
  <c r="S2861" i="1" s="1"/>
  <c r="U2861" i="1" s="1"/>
  <c r="AN2861" i="1" s="1"/>
  <c r="R2860" i="1"/>
  <c r="S2860" i="1" s="1"/>
  <c r="U2860" i="1" s="1"/>
  <c r="AN2860" i="1" s="1"/>
  <c r="R2859" i="1"/>
  <c r="S2859" i="1" s="1"/>
  <c r="U2859" i="1" s="1"/>
  <c r="AN2859" i="1" s="1"/>
  <c r="R2858" i="1"/>
  <c r="S2858" i="1" s="1"/>
  <c r="U2858" i="1" s="1"/>
  <c r="AN2858" i="1" s="1"/>
  <c r="R2857" i="1"/>
  <c r="S2857" i="1" s="1"/>
  <c r="U2857" i="1" s="1"/>
  <c r="AN2857" i="1" s="1"/>
  <c r="R2856" i="1"/>
  <c r="S2856" i="1" s="1"/>
  <c r="U2856" i="1" s="1"/>
  <c r="AN2856" i="1" s="1"/>
  <c r="R2855" i="1"/>
  <c r="S2855" i="1" s="1"/>
  <c r="U2855" i="1" s="1"/>
  <c r="AN2855" i="1" s="1"/>
  <c r="R2854" i="1"/>
  <c r="S2854" i="1" s="1"/>
  <c r="U2854" i="1" s="1"/>
  <c r="AN2854" i="1" s="1"/>
  <c r="R2853" i="1"/>
  <c r="S2853" i="1" s="1"/>
  <c r="U2853" i="1" s="1"/>
  <c r="AN2853" i="1" s="1"/>
  <c r="R2852" i="1"/>
  <c r="S2852" i="1" s="1"/>
  <c r="U2852" i="1" s="1"/>
  <c r="AN2852" i="1" s="1"/>
  <c r="R2851" i="1"/>
  <c r="S2851" i="1" s="1"/>
  <c r="U2851" i="1" s="1"/>
  <c r="AN2851" i="1" s="1"/>
  <c r="R2850" i="1"/>
  <c r="S2850" i="1" s="1"/>
  <c r="U2850" i="1" s="1"/>
  <c r="AN2850" i="1" s="1"/>
  <c r="R2849" i="1"/>
  <c r="S2849" i="1" s="1"/>
  <c r="U2849" i="1" s="1"/>
  <c r="AN2849" i="1" s="1"/>
  <c r="R2848" i="1"/>
  <c r="S2848" i="1" s="1"/>
  <c r="U2848" i="1" s="1"/>
  <c r="AN2848" i="1" s="1"/>
  <c r="R2847" i="1"/>
  <c r="S2847" i="1" s="1"/>
  <c r="U2847" i="1" s="1"/>
  <c r="AN2847" i="1" s="1"/>
  <c r="R2846" i="1"/>
  <c r="S2846" i="1" s="1"/>
  <c r="U2846" i="1" s="1"/>
  <c r="AN2846" i="1" s="1"/>
  <c r="R2845" i="1"/>
  <c r="S2845" i="1" s="1"/>
  <c r="U2845" i="1" s="1"/>
  <c r="AN2845" i="1" s="1"/>
  <c r="R2844" i="1"/>
  <c r="S2844" i="1" s="1"/>
  <c r="U2844" i="1" s="1"/>
  <c r="AN2844" i="1" s="1"/>
  <c r="R2843" i="1"/>
  <c r="S2843" i="1" s="1"/>
  <c r="U2843" i="1" s="1"/>
  <c r="AN2843" i="1" s="1"/>
  <c r="R2842" i="1"/>
  <c r="S2842" i="1" s="1"/>
  <c r="U2842" i="1" s="1"/>
  <c r="AN2842" i="1" s="1"/>
  <c r="R2841" i="1"/>
  <c r="S2841" i="1" s="1"/>
  <c r="U2841" i="1" s="1"/>
  <c r="AN2841" i="1" s="1"/>
  <c r="R2840" i="1"/>
  <c r="S2840" i="1" s="1"/>
  <c r="U2840" i="1" s="1"/>
  <c r="AN2840" i="1" s="1"/>
  <c r="R2839" i="1"/>
  <c r="S2839" i="1" s="1"/>
  <c r="U2839" i="1" s="1"/>
  <c r="AN2839" i="1" s="1"/>
  <c r="R2838" i="1"/>
  <c r="S2838" i="1" s="1"/>
  <c r="U2838" i="1" s="1"/>
  <c r="AN2838" i="1" s="1"/>
  <c r="R2837" i="1"/>
  <c r="S2837" i="1" s="1"/>
  <c r="U2837" i="1" s="1"/>
  <c r="AN2837" i="1" s="1"/>
  <c r="R2836" i="1"/>
  <c r="S2836" i="1" s="1"/>
  <c r="U2836" i="1" s="1"/>
  <c r="AN2836" i="1" s="1"/>
  <c r="R2835" i="1"/>
  <c r="S2835" i="1" s="1"/>
  <c r="U2835" i="1" s="1"/>
  <c r="AN2835" i="1" s="1"/>
  <c r="R2834" i="1"/>
  <c r="S2834" i="1" s="1"/>
  <c r="U2834" i="1" s="1"/>
  <c r="AN2834" i="1" s="1"/>
  <c r="R2833" i="1"/>
  <c r="S2833" i="1" s="1"/>
  <c r="U2833" i="1" s="1"/>
  <c r="AN2833" i="1" s="1"/>
  <c r="R2832" i="1"/>
  <c r="S2832" i="1" s="1"/>
  <c r="U2832" i="1" s="1"/>
  <c r="AN2832" i="1" s="1"/>
  <c r="R2831" i="1"/>
  <c r="S2831" i="1" s="1"/>
  <c r="U2831" i="1" s="1"/>
  <c r="AN2831" i="1" s="1"/>
  <c r="R2830" i="1"/>
  <c r="S2830" i="1" s="1"/>
  <c r="U2830" i="1" s="1"/>
  <c r="AN2830" i="1" s="1"/>
  <c r="R2829" i="1"/>
  <c r="S2829" i="1" s="1"/>
  <c r="U2829" i="1" s="1"/>
  <c r="AN2829" i="1" s="1"/>
  <c r="R2828" i="1"/>
  <c r="S2828" i="1" s="1"/>
  <c r="U2828" i="1" s="1"/>
  <c r="AN2828" i="1" s="1"/>
  <c r="R2827" i="1"/>
  <c r="S2827" i="1" s="1"/>
  <c r="U2827" i="1" s="1"/>
  <c r="AN2827" i="1" s="1"/>
  <c r="R2826" i="1"/>
  <c r="S2826" i="1" s="1"/>
  <c r="U2826" i="1" s="1"/>
  <c r="AN2826" i="1" s="1"/>
  <c r="R2825" i="1"/>
  <c r="S2825" i="1" s="1"/>
  <c r="U2825" i="1" s="1"/>
  <c r="AN2825" i="1" s="1"/>
  <c r="R2824" i="1"/>
  <c r="S2824" i="1" s="1"/>
  <c r="U2824" i="1" s="1"/>
  <c r="AN2824" i="1" s="1"/>
  <c r="R2823" i="1"/>
  <c r="S2823" i="1" s="1"/>
  <c r="U2823" i="1" s="1"/>
  <c r="AN2823" i="1" s="1"/>
  <c r="R2822" i="1"/>
  <c r="S2822" i="1" s="1"/>
  <c r="U2822" i="1" s="1"/>
  <c r="AN2822" i="1" s="1"/>
  <c r="R2821" i="1"/>
  <c r="S2821" i="1" s="1"/>
  <c r="U2821" i="1" s="1"/>
  <c r="AN2821" i="1" s="1"/>
  <c r="R2820" i="1"/>
  <c r="S2820" i="1" s="1"/>
  <c r="U2820" i="1" s="1"/>
  <c r="AN2820" i="1" s="1"/>
  <c r="R2819" i="1"/>
  <c r="S2819" i="1" s="1"/>
  <c r="U2819" i="1" s="1"/>
  <c r="AN2819" i="1" s="1"/>
  <c r="R2818" i="1"/>
  <c r="S2818" i="1" s="1"/>
  <c r="U2818" i="1" s="1"/>
  <c r="AN2818" i="1" s="1"/>
  <c r="R2817" i="1"/>
  <c r="S2817" i="1" s="1"/>
  <c r="U2817" i="1" s="1"/>
  <c r="AN2817" i="1" s="1"/>
  <c r="R2816" i="1"/>
  <c r="S2816" i="1" s="1"/>
  <c r="U2816" i="1" s="1"/>
  <c r="AN2816" i="1" s="1"/>
  <c r="R2815" i="1"/>
  <c r="S2815" i="1" s="1"/>
  <c r="U2815" i="1" s="1"/>
  <c r="AN2815" i="1" s="1"/>
  <c r="R2814" i="1"/>
  <c r="S2814" i="1" s="1"/>
  <c r="U2814" i="1" s="1"/>
  <c r="AN2814" i="1" s="1"/>
  <c r="R2813" i="1"/>
  <c r="S2813" i="1" s="1"/>
  <c r="U2813" i="1" s="1"/>
  <c r="AN2813" i="1" s="1"/>
  <c r="R2812" i="1"/>
  <c r="S2812" i="1" s="1"/>
  <c r="U2812" i="1" s="1"/>
  <c r="AN2812" i="1" s="1"/>
  <c r="R2811" i="1"/>
  <c r="S2811" i="1" s="1"/>
  <c r="U2811" i="1" s="1"/>
  <c r="AN2811" i="1" s="1"/>
  <c r="R2810" i="1"/>
  <c r="S2810" i="1" s="1"/>
  <c r="U2810" i="1" s="1"/>
  <c r="AN2810" i="1" s="1"/>
  <c r="R2809" i="1"/>
  <c r="S2809" i="1" s="1"/>
  <c r="U2809" i="1" s="1"/>
  <c r="AN2809" i="1" s="1"/>
  <c r="R2808" i="1"/>
  <c r="S2808" i="1" s="1"/>
  <c r="U2808" i="1" s="1"/>
  <c r="AN2808" i="1" s="1"/>
  <c r="R2807" i="1"/>
  <c r="S2807" i="1" s="1"/>
  <c r="U2807" i="1" s="1"/>
  <c r="AN2807" i="1" s="1"/>
  <c r="R2806" i="1"/>
  <c r="S2806" i="1" s="1"/>
  <c r="U2806" i="1" s="1"/>
  <c r="AN2806" i="1" s="1"/>
  <c r="R2805" i="1"/>
  <c r="S2805" i="1" s="1"/>
  <c r="U2805" i="1" s="1"/>
  <c r="AN2805" i="1" s="1"/>
  <c r="R2804" i="1"/>
  <c r="S2804" i="1" s="1"/>
  <c r="U2804" i="1" s="1"/>
  <c r="AN2804" i="1" s="1"/>
  <c r="R2803" i="1"/>
  <c r="S2803" i="1" s="1"/>
  <c r="U2803" i="1" s="1"/>
  <c r="AN2803" i="1" s="1"/>
  <c r="R2802" i="1"/>
  <c r="S2802" i="1" s="1"/>
  <c r="U2802" i="1" s="1"/>
  <c r="AN2802" i="1" s="1"/>
  <c r="R2801" i="1"/>
  <c r="S2801" i="1" s="1"/>
  <c r="U2801" i="1" s="1"/>
  <c r="AN2801" i="1" s="1"/>
  <c r="R2800" i="1"/>
  <c r="S2800" i="1" s="1"/>
  <c r="U2800" i="1" s="1"/>
  <c r="AN2800" i="1" s="1"/>
  <c r="R2799" i="1"/>
  <c r="S2799" i="1" s="1"/>
  <c r="U2799" i="1" s="1"/>
  <c r="AN2799" i="1" s="1"/>
  <c r="R2798" i="1"/>
  <c r="S2798" i="1" s="1"/>
  <c r="U2798" i="1" s="1"/>
  <c r="AN2798" i="1" s="1"/>
  <c r="R2797" i="1"/>
  <c r="S2797" i="1" s="1"/>
  <c r="U2797" i="1" s="1"/>
  <c r="AN2797" i="1" s="1"/>
  <c r="R2796" i="1"/>
  <c r="S2796" i="1" s="1"/>
  <c r="U2796" i="1" s="1"/>
  <c r="AN2796" i="1" s="1"/>
  <c r="R2795" i="1"/>
  <c r="S2795" i="1" s="1"/>
  <c r="U2795" i="1" s="1"/>
  <c r="AN2795" i="1" s="1"/>
  <c r="R2794" i="1"/>
  <c r="S2794" i="1" s="1"/>
  <c r="U2794" i="1" s="1"/>
  <c r="AN2794" i="1" s="1"/>
  <c r="R2793" i="1"/>
  <c r="S2793" i="1" s="1"/>
  <c r="U2793" i="1" s="1"/>
  <c r="AN2793" i="1" s="1"/>
  <c r="R2792" i="1"/>
  <c r="S2792" i="1" s="1"/>
  <c r="U2792" i="1" s="1"/>
  <c r="AN2792" i="1" s="1"/>
  <c r="R2791" i="1"/>
  <c r="S2791" i="1" s="1"/>
  <c r="U2791" i="1" s="1"/>
  <c r="AN2791" i="1" s="1"/>
  <c r="R2790" i="1"/>
  <c r="S2790" i="1" s="1"/>
  <c r="U2790" i="1" s="1"/>
  <c r="AN2790" i="1" s="1"/>
  <c r="R2789" i="1"/>
  <c r="S2789" i="1" s="1"/>
  <c r="U2789" i="1" s="1"/>
  <c r="AN2789" i="1" s="1"/>
  <c r="R2788" i="1"/>
  <c r="S2788" i="1" s="1"/>
  <c r="U2788" i="1" s="1"/>
  <c r="AN2788" i="1" s="1"/>
  <c r="R2787" i="1"/>
  <c r="S2787" i="1" s="1"/>
  <c r="U2787" i="1" s="1"/>
  <c r="AN2787" i="1" s="1"/>
  <c r="R2786" i="1"/>
  <c r="S2786" i="1" s="1"/>
  <c r="U2786" i="1" s="1"/>
  <c r="AN2786" i="1" s="1"/>
  <c r="R2785" i="1"/>
  <c r="S2785" i="1" s="1"/>
  <c r="U2785" i="1" s="1"/>
  <c r="AN2785" i="1" s="1"/>
  <c r="R2784" i="1"/>
  <c r="S2784" i="1" s="1"/>
  <c r="U2784" i="1" s="1"/>
  <c r="AN2784" i="1" s="1"/>
  <c r="R2783" i="1"/>
  <c r="S2783" i="1" s="1"/>
  <c r="U2783" i="1" s="1"/>
  <c r="AN2783" i="1" s="1"/>
  <c r="R2782" i="1"/>
  <c r="S2782" i="1" s="1"/>
  <c r="U2782" i="1" s="1"/>
  <c r="AN2782" i="1" s="1"/>
  <c r="R2781" i="1"/>
  <c r="S2781" i="1" s="1"/>
  <c r="U2781" i="1" s="1"/>
  <c r="AN2781" i="1" s="1"/>
  <c r="R2780" i="1"/>
  <c r="S2780" i="1" s="1"/>
  <c r="U2780" i="1" s="1"/>
  <c r="AN2780" i="1" s="1"/>
  <c r="R2779" i="1"/>
  <c r="S2779" i="1" s="1"/>
  <c r="U2779" i="1" s="1"/>
  <c r="AN2779" i="1" s="1"/>
  <c r="R2778" i="1"/>
  <c r="S2778" i="1" s="1"/>
  <c r="U2778" i="1" s="1"/>
  <c r="AN2778" i="1" s="1"/>
  <c r="R2777" i="1"/>
  <c r="S2777" i="1" s="1"/>
  <c r="U2777" i="1" s="1"/>
  <c r="AN2777" i="1" s="1"/>
  <c r="R2776" i="1"/>
  <c r="S2776" i="1" s="1"/>
  <c r="U2776" i="1" s="1"/>
  <c r="AN2776" i="1" s="1"/>
  <c r="R2775" i="1"/>
  <c r="S2775" i="1" s="1"/>
  <c r="U2775" i="1" s="1"/>
  <c r="AN2775" i="1" s="1"/>
  <c r="R2774" i="1"/>
  <c r="S2774" i="1" s="1"/>
  <c r="U2774" i="1" s="1"/>
  <c r="AN2774" i="1" s="1"/>
  <c r="R2773" i="1"/>
  <c r="S2773" i="1" s="1"/>
  <c r="U2773" i="1" s="1"/>
  <c r="AN2773" i="1" s="1"/>
  <c r="R2772" i="1"/>
  <c r="S2772" i="1" s="1"/>
  <c r="U2772" i="1" s="1"/>
  <c r="AN2772" i="1" s="1"/>
  <c r="R2771" i="1"/>
  <c r="S2771" i="1" s="1"/>
  <c r="U2771" i="1" s="1"/>
  <c r="AN2771" i="1" s="1"/>
  <c r="R2770" i="1"/>
  <c r="S2770" i="1" s="1"/>
  <c r="U2770" i="1" s="1"/>
  <c r="AN2770" i="1" s="1"/>
  <c r="R2769" i="1"/>
  <c r="S2769" i="1" s="1"/>
  <c r="U2769" i="1" s="1"/>
  <c r="AN2769" i="1" s="1"/>
  <c r="R2768" i="1"/>
  <c r="S2768" i="1" s="1"/>
  <c r="U2768" i="1" s="1"/>
  <c r="AN2768" i="1" s="1"/>
  <c r="R2767" i="1"/>
  <c r="S2767" i="1" s="1"/>
  <c r="U2767" i="1" s="1"/>
  <c r="AN2767" i="1" s="1"/>
  <c r="R2766" i="1"/>
  <c r="S2766" i="1" s="1"/>
  <c r="U2766" i="1" s="1"/>
  <c r="AN2766" i="1" s="1"/>
  <c r="R2765" i="1"/>
  <c r="S2765" i="1" s="1"/>
  <c r="U2765" i="1" s="1"/>
  <c r="AN2765" i="1" s="1"/>
  <c r="R2764" i="1"/>
  <c r="S2764" i="1" s="1"/>
  <c r="U2764" i="1" s="1"/>
  <c r="AN2764" i="1" s="1"/>
  <c r="R2763" i="1"/>
  <c r="S2763" i="1" s="1"/>
  <c r="U2763" i="1" s="1"/>
  <c r="AN2763" i="1" s="1"/>
  <c r="R2762" i="1"/>
  <c r="S2762" i="1" s="1"/>
  <c r="U2762" i="1" s="1"/>
  <c r="AN2762" i="1" s="1"/>
  <c r="R2761" i="1"/>
  <c r="S2761" i="1" s="1"/>
  <c r="U2761" i="1" s="1"/>
  <c r="AN2761" i="1" s="1"/>
  <c r="R2760" i="1"/>
  <c r="S2760" i="1" s="1"/>
  <c r="U2760" i="1" s="1"/>
  <c r="AN2760" i="1" s="1"/>
  <c r="R2759" i="1"/>
  <c r="S2759" i="1" s="1"/>
  <c r="U2759" i="1" s="1"/>
  <c r="AN2759" i="1" s="1"/>
  <c r="R2758" i="1"/>
  <c r="S2758" i="1" s="1"/>
  <c r="U2758" i="1" s="1"/>
  <c r="AN2758" i="1" s="1"/>
  <c r="R2757" i="1"/>
  <c r="S2757" i="1" s="1"/>
  <c r="U2757" i="1" s="1"/>
  <c r="AN2757" i="1" s="1"/>
  <c r="R2756" i="1"/>
  <c r="S2756" i="1" s="1"/>
  <c r="U2756" i="1" s="1"/>
  <c r="AN2756" i="1" s="1"/>
  <c r="R2755" i="1"/>
  <c r="S2755" i="1" s="1"/>
  <c r="U2755" i="1" s="1"/>
  <c r="AN2755" i="1" s="1"/>
  <c r="R2754" i="1"/>
  <c r="S2754" i="1" s="1"/>
  <c r="U2754" i="1" s="1"/>
  <c r="AN2754" i="1" s="1"/>
  <c r="R2753" i="1"/>
  <c r="S2753" i="1" s="1"/>
  <c r="U2753" i="1" s="1"/>
  <c r="AN2753" i="1" s="1"/>
  <c r="R2752" i="1"/>
  <c r="S2752" i="1" s="1"/>
  <c r="U2752" i="1" s="1"/>
  <c r="AN2752" i="1" s="1"/>
  <c r="R2751" i="1"/>
  <c r="S2751" i="1" s="1"/>
  <c r="U2751" i="1" s="1"/>
  <c r="AN2751" i="1" s="1"/>
  <c r="R2750" i="1"/>
  <c r="S2750" i="1" s="1"/>
  <c r="U2750" i="1" s="1"/>
  <c r="AN2750" i="1" s="1"/>
  <c r="R2749" i="1"/>
  <c r="S2749" i="1" s="1"/>
  <c r="U2749" i="1" s="1"/>
  <c r="AN2749" i="1" s="1"/>
  <c r="R2748" i="1"/>
  <c r="S2748" i="1" s="1"/>
  <c r="U2748" i="1" s="1"/>
  <c r="AN2748" i="1" s="1"/>
  <c r="R2747" i="1"/>
  <c r="S2747" i="1" s="1"/>
  <c r="U2747" i="1" s="1"/>
  <c r="AN2747" i="1" s="1"/>
  <c r="R2746" i="1"/>
  <c r="S2746" i="1" s="1"/>
  <c r="U2746" i="1" s="1"/>
  <c r="AN2746" i="1" s="1"/>
  <c r="R2745" i="1"/>
  <c r="S2745" i="1" s="1"/>
  <c r="U2745" i="1" s="1"/>
  <c r="AN2745" i="1" s="1"/>
  <c r="R2744" i="1"/>
  <c r="S2744" i="1" s="1"/>
  <c r="U2744" i="1" s="1"/>
  <c r="AN2744" i="1" s="1"/>
  <c r="R2743" i="1"/>
  <c r="S2743" i="1" s="1"/>
  <c r="U2743" i="1" s="1"/>
  <c r="AN2743" i="1" s="1"/>
  <c r="R2742" i="1"/>
  <c r="S2742" i="1" s="1"/>
  <c r="U2742" i="1" s="1"/>
  <c r="AN2742" i="1" s="1"/>
  <c r="R2741" i="1"/>
  <c r="S2741" i="1" s="1"/>
  <c r="U2741" i="1" s="1"/>
  <c r="AN2741" i="1" s="1"/>
  <c r="R2740" i="1"/>
  <c r="S2740" i="1" s="1"/>
  <c r="U2740" i="1" s="1"/>
  <c r="AN2740" i="1" s="1"/>
  <c r="R2739" i="1"/>
  <c r="S2739" i="1" s="1"/>
  <c r="U2739" i="1" s="1"/>
  <c r="AN2739" i="1" s="1"/>
  <c r="R2738" i="1"/>
  <c r="S2738" i="1" s="1"/>
  <c r="U2738" i="1" s="1"/>
  <c r="AN2738" i="1" s="1"/>
  <c r="R2737" i="1"/>
  <c r="S2737" i="1" s="1"/>
  <c r="U2737" i="1" s="1"/>
  <c r="AN2737" i="1" s="1"/>
  <c r="R2736" i="1"/>
  <c r="S2736" i="1" s="1"/>
  <c r="U2736" i="1" s="1"/>
  <c r="AN2736" i="1" s="1"/>
  <c r="R2735" i="1"/>
  <c r="S2735" i="1" s="1"/>
  <c r="U2735" i="1" s="1"/>
  <c r="AN2735" i="1" s="1"/>
  <c r="R2734" i="1"/>
  <c r="S2734" i="1" s="1"/>
  <c r="U2734" i="1" s="1"/>
  <c r="AN2734" i="1" s="1"/>
  <c r="R2733" i="1"/>
  <c r="S2733" i="1" s="1"/>
  <c r="U2733" i="1" s="1"/>
  <c r="AN2733" i="1" s="1"/>
  <c r="R2732" i="1"/>
  <c r="S2732" i="1" s="1"/>
  <c r="U2732" i="1" s="1"/>
  <c r="AN2732" i="1" s="1"/>
  <c r="R2731" i="1"/>
  <c r="S2731" i="1" s="1"/>
  <c r="U2731" i="1" s="1"/>
  <c r="AN2731" i="1" s="1"/>
  <c r="R2730" i="1"/>
  <c r="S2730" i="1" s="1"/>
  <c r="U2730" i="1" s="1"/>
  <c r="AN2730" i="1" s="1"/>
  <c r="R2729" i="1"/>
  <c r="S2729" i="1" s="1"/>
  <c r="U2729" i="1" s="1"/>
  <c r="AN2729" i="1" s="1"/>
  <c r="R2728" i="1"/>
  <c r="S2728" i="1" s="1"/>
  <c r="U2728" i="1" s="1"/>
  <c r="AN2728" i="1" s="1"/>
  <c r="R2727" i="1"/>
  <c r="S2727" i="1" s="1"/>
  <c r="U2727" i="1" s="1"/>
  <c r="AN2727" i="1" s="1"/>
  <c r="R2726" i="1"/>
  <c r="S2726" i="1" s="1"/>
  <c r="U2726" i="1" s="1"/>
  <c r="AN2726" i="1" s="1"/>
  <c r="R2725" i="1"/>
  <c r="S2725" i="1" s="1"/>
  <c r="U2725" i="1" s="1"/>
  <c r="AN2725" i="1" s="1"/>
  <c r="R2724" i="1"/>
  <c r="S2724" i="1" s="1"/>
  <c r="U2724" i="1" s="1"/>
  <c r="AN2724" i="1" s="1"/>
  <c r="R2723" i="1"/>
  <c r="S2723" i="1" s="1"/>
  <c r="U2723" i="1" s="1"/>
  <c r="AN2723" i="1" s="1"/>
  <c r="R2722" i="1"/>
  <c r="S2722" i="1" s="1"/>
  <c r="U2722" i="1" s="1"/>
  <c r="AN2722" i="1" s="1"/>
  <c r="R2721" i="1"/>
  <c r="S2721" i="1" s="1"/>
  <c r="U2721" i="1" s="1"/>
  <c r="AN2721" i="1" s="1"/>
  <c r="R2720" i="1"/>
  <c r="S2720" i="1" s="1"/>
  <c r="U2720" i="1" s="1"/>
  <c r="AN2720" i="1" s="1"/>
  <c r="R2719" i="1"/>
  <c r="S2719" i="1" s="1"/>
  <c r="U2719" i="1" s="1"/>
  <c r="AN2719" i="1" s="1"/>
  <c r="R2718" i="1"/>
  <c r="S2718" i="1" s="1"/>
  <c r="U2718" i="1" s="1"/>
  <c r="AN2718" i="1" s="1"/>
  <c r="R2717" i="1"/>
  <c r="S2717" i="1" s="1"/>
  <c r="U2717" i="1" s="1"/>
  <c r="AN2717" i="1" s="1"/>
  <c r="R2716" i="1"/>
  <c r="S2716" i="1" s="1"/>
  <c r="U2716" i="1" s="1"/>
  <c r="AN2716" i="1" s="1"/>
  <c r="R2715" i="1"/>
  <c r="S2715" i="1" s="1"/>
  <c r="U2715" i="1" s="1"/>
  <c r="AN2715" i="1" s="1"/>
  <c r="R2714" i="1"/>
  <c r="S2714" i="1" s="1"/>
  <c r="U2714" i="1" s="1"/>
  <c r="AN2714" i="1" s="1"/>
  <c r="R2713" i="1"/>
  <c r="S2713" i="1" s="1"/>
  <c r="U2713" i="1" s="1"/>
  <c r="AN2713" i="1" s="1"/>
  <c r="R2712" i="1"/>
  <c r="S2712" i="1" s="1"/>
  <c r="U2712" i="1" s="1"/>
  <c r="AN2712" i="1" s="1"/>
  <c r="R2711" i="1"/>
  <c r="S2711" i="1" s="1"/>
  <c r="U2711" i="1" s="1"/>
  <c r="AN2711" i="1" s="1"/>
  <c r="R2710" i="1"/>
  <c r="S2710" i="1" s="1"/>
  <c r="U2710" i="1" s="1"/>
  <c r="AN2710" i="1" s="1"/>
  <c r="R2709" i="1"/>
  <c r="S2709" i="1" s="1"/>
  <c r="U2709" i="1" s="1"/>
  <c r="AN2709" i="1" s="1"/>
  <c r="R2708" i="1"/>
  <c r="S2708" i="1" s="1"/>
  <c r="U2708" i="1" s="1"/>
  <c r="AN2708" i="1" s="1"/>
  <c r="R2707" i="1"/>
  <c r="S2707" i="1" s="1"/>
  <c r="U2707" i="1" s="1"/>
  <c r="AN2707" i="1" s="1"/>
  <c r="R2706" i="1"/>
  <c r="S2706" i="1" s="1"/>
  <c r="U2706" i="1" s="1"/>
  <c r="AN2706" i="1" s="1"/>
  <c r="R2705" i="1"/>
  <c r="S2705" i="1" s="1"/>
  <c r="U2705" i="1" s="1"/>
  <c r="AN2705" i="1" s="1"/>
  <c r="R2704" i="1"/>
  <c r="S2704" i="1" s="1"/>
  <c r="U2704" i="1" s="1"/>
  <c r="AN2704" i="1" s="1"/>
  <c r="R2703" i="1"/>
  <c r="S2703" i="1" s="1"/>
  <c r="U2703" i="1" s="1"/>
  <c r="AN2703" i="1" s="1"/>
  <c r="R2702" i="1"/>
  <c r="S2702" i="1" s="1"/>
  <c r="U2702" i="1" s="1"/>
  <c r="AN2702" i="1" s="1"/>
  <c r="R2701" i="1"/>
  <c r="S2701" i="1" s="1"/>
  <c r="U2701" i="1" s="1"/>
  <c r="AN2701" i="1" s="1"/>
  <c r="R2700" i="1"/>
  <c r="S2700" i="1" s="1"/>
  <c r="U2700" i="1" s="1"/>
  <c r="AN2700" i="1" s="1"/>
  <c r="R2699" i="1"/>
  <c r="S2699" i="1" s="1"/>
  <c r="U2699" i="1" s="1"/>
  <c r="AN2699" i="1" s="1"/>
  <c r="R2698" i="1"/>
  <c r="S2698" i="1" s="1"/>
  <c r="U2698" i="1" s="1"/>
  <c r="AN2698" i="1" s="1"/>
  <c r="R2697" i="1"/>
  <c r="S2697" i="1" s="1"/>
  <c r="U2697" i="1" s="1"/>
  <c r="AN2697" i="1" s="1"/>
  <c r="R2696" i="1"/>
  <c r="S2696" i="1" s="1"/>
  <c r="U2696" i="1" s="1"/>
  <c r="AN2696" i="1" s="1"/>
  <c r="R2695" i="1"/>
  <c r="S2695" i="1" s="1"/>
  <c r="U2695" i="1" s="1"/>
  <c r="AN2695" i="1" s="1"/>
  <c r="R2694" i="1"/>
  <c r="S2694" i="1" s="1"/>
  <c r="U2694" i="1" s="1"/>
  <c r="AN2694" i="1" s="1"/>
  <c r="R2693" i="1"/>
  <c r="S2693" i="1" s="1"/>
  <c r="U2693" i="1" s="1"/>
  <c r="AN2693" i="1" s="1"/>
  <c r="R2692" i="1"/>
  <c r="S2692" i="1" s="1"/>
  <c r="U2692" i="1" s="1"/>
  <c r="AN2692" i="1" s="1"/>
  <c r="R2691" i="1"/>
  <c r="S2691" i="1" s="1"/>
  <c r="U2691" i="1" s="1"/>
  <c r="AN2691" i="1" s="1"/>
  <c r="R2690" i="1"/>
  <c r="S2690" i="1" s="1"/>
  <c r="U2690" i="1" s="1"/>
  <c r="AN2690" i="1" s="1"/>
  <c r="R2689" i="1"/>
  <c r="S2689" i="1" s="1"/>
  <c r="U2689" i="1" s="1"/>
  <c r="AN2689" i="1" s="1"/>
  <c r="R2688" i="1"/>
  <c r="S2688" i="1" s="1"/>
  <c r="U2688" i="1" s="1"/>
  <c r="AN2688" i="1" s="1"/>
  <c r="R2687" i="1"/>
  <c r="S2687" i="1" s="1"/>
  <c r="U2687" i="1" s="1"/>
  <c r="AN2687" i="1" s="1"/>
  <c r="R2686" i="1"/>
  <c r="S2686" i="1" s="1"/>
  <c r="U2686" i="1" s="1"/>
  <c r="AN2686" i="1" s="1"/>
  <c r="R2685" i="1"/>
  <c r="S2685" i="1" s="1"/>
  <c r="U2685" i="1" s="1"/>
  <c r="AN2685" i="1" s="1"/>
  <c r="R2684" i="1"/>
  <c r="S2684" i="1" s="1"/>
  <c r="U2684" i="1" s="1"/>
  <c r="AN2684" i="1" s="1"/>
  <c r="R2683" i="1"/>
  <c r="S2683" i="1" s="1"/>
  <c r="U2683" i="1" s="1"/>
  <c r="AN2683" i="1" s="1"/>
  <c r="R2682" i="1"/>
  <c r="S2682" i="1" s="1"/>
  <c r="U2682" i="1" s="1"/>
  <c r="AN2682" i="1" s="1"/>
  <c r="R2681" i="1"/>
  <c r="S2681" i="1" s="1"/>
  <c r="U2681" i="1" s="1"/>
  <c r="AN2681" i="1" s="1"/>
  <c r="R2680" i="1"/>
  <c r="S2680" i="1" s="1"/>
  <c r="U2680" i="1" s="1"/>
  <c r="AN2680" i="1" s="1"/>
  <c r="R2679" i="1"/>
  <c r="S2679" i="1" s="1"/>
  <c r="U2679" i="1" s="1"/>
  <c r="AN2679" i="1" s="1"/>
  <c r="R2678" i="1"/>
  <c r="S2678" i="1" s="1"/>
  <c r="U2678" i="1" s="1"/>
  <c r="AN2678" i="1" s="1"/>
  <c r="R2677" i="1"/>
  <c r="S2677" i="1" s="1"/>
  <c r="U2677" i="1" s="1"/>
  <c r="AN2677" i="1" s="1"/>
  <c r="R2676" i="1"/>
  <c r="S2676" i="1" s="1"/>
  <c r="U2676" i="1" s="1"/>
  <c r="AN2676" i="1" s="1"/>
  <c r="R2675" i="1"/>
  <c r="S2675" i="1" s="1"/>
  <c r="U2675" i="1" s="1"/>
  <c r="AN2675" i="1" s="1"/>
  <c r="R2674" i="1"/>
  <c r="S2674" i="1" s="1"/>
  <c r="U2674" i="1" s="1"/>
  <c r="AN2674" i="1" s="1"/>
  <c r="R2673" i="1"/>
  <c r="S2673" i="1" s="1"/>
  <c r="U2673" i="1" s="1"/>
  <c r="AN2673" i="1" s="1"/>
  <c r="R2672" i="1"/>
  <c r="S2672" i="1" s="1"/>
  <c r="U2672" i="1" s="1"/>
  <c r="AN2672" i="1" s="1"/>
  <c r="R2671" i="1"/>
  <c r="S2671" i="1" s="1"/>
  <c r="U2671" i="1" s="1"/>
  <c r="AN2671" i="1" s="1"/>
  <c r="R2670" i="1"/>
  <c r="S2670" i="1" s="1"/>
  <c r="U2670" i="1" s="1"/>
  <c r="AN2670" i="1" s="1"/>
  <c r="R2669" i="1"/>
  <c r="S2669" i="1" s="1"/>
  <c r="U2669" i="1" s="1"/>
  <c r="AN2669" i="1" s="1"/>
  <c r="R2668" i="1"/>
  <c r="S2668" i="1" s="1"/>
  <c r="U2668" i="1" s="1"/>
  <c r="AN2668" i="1" s="1"/>
  <c r="R2667" i="1"/>
  <c r="S2667" i="1" s="1"/>
  <c r="U2667" i="1" s="1"/>
  <c r="AN2667" i="1" s="1"/>
  <c r="R2666" i="1"/>
  <c r="S2666" i="1" s="1"/>
  <c r="U2666" i="1" s="1"/>
  <c r="AN2666" i="1" s="1"/>
  <c r="R2665" i="1"/>
  <c r="S2665" i="1" s="1"/>
  <c r="U2665" i="1" s="1"/>
  <c r="AN2665" i="1" s="1"/>
  <c r="R2664" i="1"/>
  <c r="S2664" i="1" s="1"/>
  <c r="U2664" i="1" s="1"/>
  <c r="AN2664" i="1" s="1"/>
  <c r="R2663" i="1"/>
  <c r="S2663" i="1" s="1"/>
  <c r="U2663" i="1" s="1"/>
  <c r="AN2663" i="1" s="1"/>
  <c r="R2662" i="1"/>
  <c r="S2662" i="1" s="1"/>
  <c r="U2662" i="1" s="1"/>
  <c r="AN2662" i="1" s="1"/>
  <c r="R2661" i="1"/>
  <c r="S2661" i="1" s="1"/>
  <c r="U2661" i="1" s="1"/>
  <c r="AN2661" i="1" s="1"/>
  <c r="R2660" i="1"/>
  <c r="S2660" i="1" s="1"/>
  <c r="U2660" i="1" s="1"/>
  <c r="AN2660" i="1" s="1"/>
  <c r="R2659" i="1"/>
  <c r="S2659" i="1" s="1"/>
  <c r="U2659" i="1" s="1"/>
  <c r="AN2659" i="1" s="1"/>
  <c r="R2658" i="1"/>
  <c r="S2658" i="1" s="1"/>
  <c r="U2658" i="1" s="1"/>
  <c r="AN2658" i="1" s="1"/>
  <c r="R2657" i="1"/>
  <c r="S2657" i="1" s="1"/>
  <c r="U2657" i="1" s="1"/>
  <c r="AN2657" i="1" s="1"/>
  <c r="R2656" i="1"/>
  <c r="S2656" i="1" s="1"/>
  <c r="U2656" i="1" s="1"/>
  <c r="AN2656" i="1" s="1"/>
  <c r="R2655" i="1"/>
  <c r="S2655" i="1" s="1"/>
  <c r="U2655" i="1" s="1"/>
  <c r="AN2655" i="1" s="1"/>
  <c r="R2654" i="1"/>
  <c r="S2654" i="1" s="1"/>
  <c r="U2654" i="1" s="1"/>
  <c r="AN2654" i="1" s="1"/>
  <c r="R2653" i="1"/>
  <c r="S2653" i="1" s="1"/>
  <c r="U2653" i="1" s="1"/>
  <c r="AN2653" i="1" s="1"/>
  <c r="R2652" i="1"/>
  <c r="S2652" i="1" s="1"/>
  <c r="U2652" i="1" s="1"/>
  <c r="AN2652" i="1" s="1"/>
  <c r="R2651" i="1"/>
  <c r="S2651" i="1" s="1"/>
  <c r="U2651" i="1" s="1"/>
  <c r="AN2651" i="1" s="1"/>
  <c r="R2650" i="1"/>
  <c r="S2650" i="1" s="1"/>
  <c r="U2650" i="1" s="1"/>
  <c r="AN2650" i="1" s="1"/>
  <c r="R2649" i="1"/>
  <c r="S2649" i="1" s="1"/>
  <c r="U2649" i="1" s="1"/>
  <c r="AN2649" i="1" s="1"/>
  <c r="R2648" i="1"/>
  <c r="S2648" i="1" s="1"/>
  <c r="U2648" i="1" s="1"/>
  <c r="AN2648" i="1" s="1"/>
  <c r="R2647" i="1"/>
  <c r="S2647" i="1" s="1"/>
  <c r="U2647" i="1" s="1"/>
  <c r="AN2647" i="1" s="1"/>
  <c r="R2646" i="1"/>
  <c r="S2646" i="1" s="1"/>
  <c r="U2646" i="1" s="1"/>
  <c r="AN2646" i="1" s="1"/>
  <c r="R2645" i="1"/>
  <c r="S2645" i="1" s="1"/>
  <c r="U2645" i="1" s="1"/>
  <c r="AN2645" i="1" s="1"/>
  <c r="R2644" i="1"/>
  <c r="S2644" i="1" s="1"/>
  <c r="U2644" i="1" s="1"/>
  <c r="AN2644" i="1" s="1"/>
  <c r="R2643" i="1"/>
  <c r="S2643" i="1" s="1"/>
  <c r="U2643" i="1" s="1"/>
  <c r="AN2643" i="1" s="1"/>
  <c r="R2642" i="1"/>
  <c r="S2642" i="1" s="1"/>
  <c r="U2642" i="1" s="1"/>
  <c r="AN2642" i="1" s="1"/>
  <c r="R2641" i="1"/>
  <c r="S2641" i="1" s="1"/>
  <c r="U2641" i="1" s="1"/>
  <c r="AN2641" i="1" s="1"/>
  <c r="R2640" i="1"/>
  <c r="S2640" i="1" s="1"/>
  <c r="U2640" i="1" s="1"/>
  <c r="AN2640" i="1" s="1"/>
  <c r="R2639" i="1"/>
  <c r="S2639" i="1" s="1"/>
  <c r="U2639" i="1" s="1"/>
  <c r="AN2639" i="1" s="1"/>
  <c r="R2638" i="1"/>
  <c r="S2638" i="1" s="1"/>
  <c r="U2638" i="1" s="1"/>
  <c r="AN2638" i="1" s="1"/>
  <c r="R2637" i="1"/>
  <c r="S2637" i="1" s="1"/>
  <c r="U2637" i="1" s="1"/>
  <c r="AN2637" i="1" s="1"/>
  <c r="R2636" i="1"/>
  <c r="S2636" i="1" s="1"/>
  <c r="U2636" i="1" s="1"/>
  <c r="AN2636" i="1" s="1"/>
  <c r="R2635" i="1"/>
  <c r="S2635" i="1" s="1"/>
  <c r="U2635" i="1" s="1"/>
  <c r="AN2635" i="1" s="1"/>
  <c r="R2634" i="1"/>
  <c r="S2634" i="1" s="1"/>
  <c r="U2634" i="1" s="1"/>
  <c r="AN2634" i="1" s="1"/>
  <c r="R2633" i="1"/>
  <c r="S2633" i="1" s="1"/>
  <c r="U2633" i="1" s="1"/>
  <c r="AN2633" i="1" s="1"/>
  <c r="R2632" i="1"/>
  <c r="S2632" i="1" s="1"/>
  <c r="U2632" i="1" s="1"/>
  <c r="AN2632" i="1" s="1"/>
  <c r="R2631" i="1"/>
  <c r="S2631" i="1" s="1"/>
  <c r="U2631" i="1" s="1"/>
  <c r="AN2631" i="1" s="1"/>
  <c r="R2630" i="1"/>
  <c r="S2630" i="1" s="1"/>
  <c r="U2630" i="1" s="1"/>
  <c r="AN2630" i="1" s="1"/>
  <c r="R2629" i="1"/>
  <c r="S2629" i="1" s="1"/>
  <c r="U2629" i="1" s="1"/>
  <c r="AN2629" i="1" s="1"/>
  <c r="R2628" i="1"/>
  <c r="S2628" i="1" s="1"/>
  <c r="U2628" i="1" s="1"/>
  <c r="AN2628" i="1" s="1"/>
  <c r="R2627" i="1"/>
  <c r="S2627" i="1" s="1"/>
  <c r="U2627" i="1" s="1"/>
  <c r="AN2627" i="1" s="1"/>
  <c r="R2626" i="1"/>
  <c r="S2626" i="1" s="1"/>
  <c r="U2626" i="1" s="1"/>
  <c r="AN2626" i="1" s="1"/>
  <c r="R2625" i="1"/>
  <c r="S2625" i="1" s="1"/>
  <c r="U2625" i="1" s="1"/>
  <c r="AN2625" i="1" s="1"/>
  <c r="R2624" i="1"/>
  <c r="S2624" i="1" s="1"/>
  <c r="U2624" i="1" s="1"/>
  <c r="AN2624" i="1" s="1"/>
  <c r="R2623" i="1"/>
  <c r="S2623" i="1" s="1"/>
  <c r="U2623" i="1" s="1"/>
  <c r="AN2623" i="1" s="1"/>
  <c r="R2622" i="1"/>
  <c r="S2622" i="1" s="1"/>
  <c r="U2622" i="1" s="1"/>
  <c r="AN2622" i="1" s="1"/>
  <c r="R2621" i="1"/>
  <c r="S2621" i="1" s="1"/>
  <c r="U2621" i="1" s="1"/>
  <c r="AN2621" i="1" s="1"/>
  <c r="R2620" i="1"/>
  <c r="S2620" i="1" s="1"/>
  <c r="U2620" i="1" s="1"/>
  <c r="AN2620" i="1" s="1"/>
  <c r="R2619" i="1"/>
  <c r="S2619" i="1" s="1"/>
  <c r="U2619" i="1" s="1"/>
  <c r="AN2619" i="1" s="1"/>
  <c r="R2618" i="1"/>
  <c r="S2618" i="1" s="1"/>
  <c r="U2618" i="1" s="1"/>
  <c r="AN2618" i="1" s="1"/>
  <c r="R2617" i="1"/>
  <c r="S2617" i="1" s="1"/>
  <c r="U2617" i="1" s="1"/>
  <c r="AN2617" i="1" s="1"/>
  <c r="R2616" i="1"/>
  <c r="S2616" i="1" s="1"/>
  <c r="U2616" i="1" s="1"/>
  <c r="AN2616" i="1" s="1"/>
  <c r="R2615" i="1"/>
  <c r="S2615" i="1" s="1"/>
  <c r="U2615" i="1" s="1"/>
  <c r="AN2615" i="1" s="1"/>
  <c r="R2614" i="1"/>
  <c r="S2614" i="1" s="1"/>
  <c r="U2614" i="1" s="1"/>
  <c r="AN2614" i="1" s="1"/>
  <c r="R2613" i="1"/>
  <c r="S2613" i="1" s="1"/>
  <c r="U2613" i="1" s="1"/>
  <c r="AN2613" i="1" s="1"/>
  <c r="R2612" i="1"/>
  <c r="S2612" i="1" s="1"/>
  <c r="U2612" i="1" s="1"/>
  <c r="AN2612" i="1" s="1"/>
  <c r="R2611" i="1"/>
  <c r="S2611" i="1" s="1"/>
  <c r="U2611" i="1" s="1"/>
  <c r="AN2611" i="1" s="1"/>
  <c r="R2610" i="1"/>
  <c r="S2610" i="1" s="1"/>
  <c r="U2610" i="1" s="1"/>
  <c r="AN2610" i="1" s="1"/>
  <c r="R2609" i="1"/>
  <c r="S2609" i="1" s="1"/>
  <c r="U2609" i="1" s="1"/>
  <c r="AN2609" i="1" s="1"/>
  <c r="R2608" i="1"/>
  <c r="S2608" i="1" s="1"/>
  <c r="U2608" i="1" s="1"/>
  <c r="AN2608" i="1" s="1"/>
  <c r="R2607" i="1"/>
  <c r="S2607" i="1" s="1"/>
  <c r="U2607" i="1" s="1"/>
  <c r="AN2607" i="1" s="1"/>
  <c r="R2606" i="1"/>
  <c r="S2606" i="1" s="1"/>
  <c r="U2606" i="1" s="1"/>
  <c r="AN2606" i="1" s="1"/>
  <c r="R2605" i="1"/>
  <c r="S2605" i="1" s="1"/>
  <c r="U2605" i="1" s="1"/>
  <c r="AN2605" i="1" s="1"/>
  <c r="R2604" i="1"/>
  <c r="S2604" i="1" s="1"/>
  <c r="U2604" i="1" s="1"/>
  <c r="AN2604" i="1" s="1"/>
  <c r="R2603" i="1"/>
  <c r="S2603" i="1" s="1"/>
  <c r="U2603" i="1" s="1"/>
  <c r="AN2603" i="1" s="1"/>
  <c r="R2602" i="1"/>
  <c r="S2602" i="1" s="1"/>
  <c r="U2602" i="1" s="1"/>
  <c r="AN2602" i="1" s="1"/>
  <c r="R2601" i="1"/>
  <c r="S2601" i="1" s="1"/>
  <c r="U2601" i="1" s="1"/>
  <c r="AN2601" i="1" s="1"/>
  <c r="R2600" i="1"/>
  <c r="S2600" i="1" s="1"/>
  <c r="U2600" i="1" s="1"/>
  <c r="AN2600" i="1" s="1"/>
  <c r="R2599" i="1"/>
  <c r="S2599" i="1" s="1"/>
  <c r="U2599" i="1" s="1"/>
  <c r="AN2599" i="1" s="1"/>
  <c r="R2598" i="1"/>
  <c r="S2598" i="1" s="1"/>
  <c r="U2598" i="1" s="1"/>
  <c r="AN2598" i="1" s="1"/>
  <c r="R2597" i="1"/>
  <c r="S2597" i="1" s="1"/>
  <c r="U2597" i="1" s="1"/>
  <c r="AN2597" i="1" s="1"/>
  <c r="R2596" i="1"/>
  <c r="S2596" i="1" s="1"/>
  <c r="U2596" i="1" s="1"/>
  <c r="AN2596" i="1" s="1"/>
  <c r="R2595" i="1"/>
  <c r="S2595" i="1" s="1"/>
  <c r="U2595" i="1" s="1"/>
  <c r="AN2595" i="1" s="1"/>
  <c r="R2594" i="1"/>
  <c r="S2594" i="1" s="1"/>
  <c r="U2594" i="1" s="1"/>
  <c r="AN2594" i="1" s="1"/>
  <c r="R2593" i="1"/>
  <c r="S2593" i="1" s="1"/>
  <c r="U2593" i="1" s="1"/>
  <c r="AN2593" i="1" s="1"/>
  <c r="R2592" i="1"/>
  <c r="S2592" i="1" s="1"/>
  <c r="U2592" i="1" s="1"/>
  <c r="AN2592" i="1" s="1"/>
  <c r="R2591" i="1"/>
  <c r="S2591" i="1" s="1"/>
  <c r="U2591" i="1" s="1"/>
  <c r="AN2591" i="1" s="1"/>
  <c r="R2590" i="1"/>
  <c r="S2590" i="1" s="1"/>
  <c r="U2590" i="1" s="1"/>
  <c r="AN2590" i="1" s="1"/>
  <c r="R2589" i="1"/>
  <c r="S2589" i="1" s="1"/>
  <c r="U2589" i="1" s="1"/>
  <c r="AN2589" i="1" s="1"/>
  <c r="R2588" i="1"/>
  <c r="S2588" i="1" s="1"/>
  <c r="U2588" i="1" s="1"/>
  <c r="AN2588" i="1" s="1"/>
  <c r="R2587" i="1"/>
  <c r="S2587" i="1" s="1"/>
  <c r="U2587" i="1" s="1"/>
  <c r="AN2587" i="1" s="1"/>
  <c r="R2586" i="1"/>
  <c r="S2586" i="1" s="1"/>
  <c r="U2586" i="1" s="1"/>
  <c r="AN2586" i="1" s="1"/>
  <c r="R2585" i="1"/>
  <c r="S2585" i="1" s="1"/>
  <c r="U2585" i="1" s="1"/>
  <c r="AN2585" i="1" s="1"/>
  <c r="R2584" i="1"/>
  <c r="S2584" i="1" s="1"/>
  <c r="U2584" i="1" s="1"/>
  <c r="AN2584" i="1" s="1"/>
  <c r="R2583" i="1"/>
  <c r="S2583" i="1" s="1"/>
  <c r="U2583" i="1" s="1"/>
  <c r="AN2583" i="1" s="1"/>
  <c r="R2582" i="1"/>
  <c r="S2582" i="1" s="1"/>
  <c r="U2582" i="1" s="1"/>
  <c r="AN2582" i="1" s="1"/>
  <c r="R2581" i="1"/>
  <c r="S2581" i="1" s="1"/>
  <c r="U2581" i="1" s="1"/>
  <c r="AN2581" i="1" s="1"/>
  <c r="R2580" i="1"/>
  <c r="S2580" i="1" s="1"/>
  <c r="U2580" i="1" s="1"/>
  <c r="AN2580" i="1" s="1"/>
  <c r="R2579" i="1"/>
  <c r="S2579" i="1" s="1"/>
  <c r="U2579" i="1" s="1"/>
  <c r="AN2579" i="1" s="1"/>
  <c r="R2578" i="1"/>
  <c r="S2578" i="1" s="1"/>
  <c r="U2578" i="1" s="1"/>
  <c r="AN2578" i="1" s="1"/>
  <c r="R2577" i="1"/>
  <c r="S2577" i="1" s="1"/>
  <c r="U2577" i="1" s="1"/>
  <c r="AN2577" i="1" s="1"/>
  <c r="R2576" i="1"/>
  <c r="S2576" i="1" s="1"/>
  <c r="U2576" i="1" s="1"/>
  <c r="AN2576" i="1" s="1"/>
  <c r="R2575" i="1"/>
  <c r="S2575" i="1" s="1"/>
  <c r="U2575" i="1" s="1"/>
  <c r="AN2575" i="1" s="1"/>
  <c r="R2574" i="1"/>
  <c r="S2574" i="1" s="1"/>
  <c r="U2574" i="1" s="1"/>
  <c r="AN2574" i="1" s="1"/>
  <c r="R2573" i="1"/>
  <c r="S2573" i="1" s="1"/>
  <c r="U2573" i="1" s="1"/>
  <c r="AN2573" i="1" s="1"/>
  <c r="R2572" i="1"/>
  <c r="S2572" i="1" s="1"/>
  <c r="U2572" i="1" s="1"/>
  <c r="AN2572" i="1" s="1"/>
  <c r="R2571" i="1"/>
  <c r="S2571" i="1" s="1"/>
  <c r="U2571" i="1" s="1"/>
  <c r="AN2571" i="1" s="1"/>
  <c r="R2570" i="1"/>
  <c r="S2570" i="1" s="1"/>
  <c r="U2570" i="1" s="1"/>
  <c r="AN2570" i="1" s="1"/>
  <c r="R2569" i="1"/>
  <c r="S2569" i="1" s="1"/>
  <c r="U2569" i="1" s="1"/>
  <c r="AN2569" i="1" s="1"/>
  <c r="R2568" i="1"/>
  <c r="S2568" i="1" s="1"/>
  <c r="U2568" i="1" s="1"/>
  <c r="AN2568" i="1" s="1"/>
  <c r="R2567" i="1"/>
  <c r="S2567" i="1" s="1"/>
  <c r="U2567" i="1" s="1"/>
  <c r="AN2567" i="1" s="1"/>
  <c r="R2566" i="1"/>
  <c r="S2566" i="1" s="1"/>
  <c r="U2566" i="1" s="1"/>
  <c r="AN2566" i="1" s="1"/>
  <c r="R2565" i="1"/>
  <c r="S2565" i="1" s="1"/>
  <c r="U2565" i="1" s="1"/>
  <c r="AN2565" i="1" s="1"/>
  <c r="R2564" i="1"/>
  <c r="S2564" i="1" s="1"/>
  <c r="U2564" i="1" s="1"/>
  <c r="AN2564" i="1" s="1"/>
  <c r="R2563" i="1"/>
  <c r="S2563" i="1" s="1"/>
  <c r="U2563" i="1" s="1"/>
  <c r="AN2563" i="1" s="1"/>
  <c r="R2562" i="1"/>
  <c r="S2562" i="1" s="1"/>
  <c r="U2562" i="1" s="1"/>
  <c r="AN2562" i="1" s="1"/>
  <c r="R2561" i="1"/>
  <c r="S2561" i="1" s="1"/>
  <c r="U2561" i="1" s="1"/>
  <c r="AN2561" i="1" s="1"/>
  <c r="R2560" i="1"/>
  <c r="S2560" i="1" s="1"/>
  <c r="U2560" i="1" s="1"/>
  <c r="AN2560" i="1" s="1"/>
  <c r="R2559" i="1"/>
  <c r="S2559" i="1" s="1"/>
  <c r="U2559" i="1" s="1"/>
  <c r="AN2559" i="1" s="1"/>
  <c r="R2558" i="1"/>
  <c r="S2558" i="1" s="1"/>
  <c r="U2558" i="1" s="1"/>
  <c r="AN2558" i="1" s="1"/>
  <c r="R2557" i="1"/>
  <c r="S2557" i="1" s="1"/>
  <c r="U2557" i="1" s="1"/>
  <c r="AN2557" i="1" s="1"/>
  <c r="R2556" i="1"/>
  <c r="S2556" i="1" s="1"/>
  <c r="U2556" i="1" s="1"/>
  <c r="AN2556" i="1" s="1"/>
  <c r="R2555" i="1"/>
  <c r="S2555" i="1" s="1"/>
  <c r="U2555" i="1" s="1"/>
  <c r="AN2555" i="1" s="1"/>
  <c r="R2554" i="1"/>
  <c r="S2554" i="1" s="1"/>
  <c r="U2554" i="1" s="1"/>
  <c r="AN2554" i="1" s="1"/>
  <c r="R2553" i="1"/>
  <c r="S2553" i="1" s="1"/>
  <c r="U2553" i="1" s="1"/>
  <c r="AN2553" i="1" s="1"/>
  <c r="R2552" i="1"/>
  <c r="S2552" i="1" s="1"/>
  <c r="U2552" i="1" s="1"/>
  <c r="AN2552" i="1" s="1"/>
  <c r="R2551" i="1"/>
  <c r="S2551" i="1" s="1"/>
  <c r="U2551" i="1" s="1"/>
  <c r="AN2551" i="1" s="1"/>
  <c r="R2550" i="1"/>
  <c r="S2550" i="1" s="1"/>
  <c r="U2550" i="1" s="1"/>
  <c r="AN2550" i="1" s="1"/>
  <c r="R2549" i="1"/>
  <c r="S2549" i="1" s="1"/>
  <c r="U2549" i="1" s="1"/>
  <c r="AN2549" i="1" s="1"/>
  <c r="R2548" i="1"/>
  <c r="S2548" i="1" s="1"/>
  <c r="U2548" i="1" s="1"/>
  <c r="AN2548" i="1" s="1"/>
  <c r="R2547" i="1"/>
  <c r="S2547" i="1" s="1"/>
  <c r="U2547" i="1" s="1"/>
  <c r="AN2547" i="1" s="1"/>
  <c r="R2546" i="1"/>
  <c r="S2546" i="1" s="1"/>
  <c r="U2546" i="1" s="1"/>
  <c r="AN2546" i="1" s="1"/>
  <c r="R2545" i="1"/>
  <c r="S2545" i="1" s="1"/>
  <c r="U2545" i="1" s="1"/>
  <c r="AN2545" i="1" s="1"/>
  <c r="R2544" i="1"/>
  <c r="S2544" i="1" s="1"/>
  <c r="U2544" i="1" s="1"/>
  <c r="AN2544" i="1" s="1"/>
  <c r="R2543" i="1"/>
  <c r="S2543" i="1" s="1"/>
  <c r="U2543" i="1" s="1"/>
  <c r="AN2543" i="1" s="1"/>
  <c r="R2542" i="1"/>
  <c r="S2542" i="1" s="1"/>
  <c r="U2542" i="1" s="1"/>
  <c r="AN2542" i="1" s="1"/>
  <c r="R2541" i="1"/>
  <c r="S2541" i="1" s="1"/>
  <c r="U2541" i="1" s="1"/>
  <c r="AN2541" i="1" s="1"/>
  <c r="R2540" i="1"/>
  <c r="S2540" i="1" s="1"/>
  <c r="U2540" i="1" s="1"/>
  <c r="AN2540" i="1" s="1"/>
  <c r="R2539" i="1"/>
  <c r="S2539" i="1" s="1"/>
  <c r="U2539" i="1" s="1"/>
  <c r="AN2539" i="1" s="1"/>
  <c r="R2538" i="1"/>
  <c r="S2538" i="1" s="1"/>
  <c r="U2538" i="1" s="1"/>
  <c r="AN2538" i="1" s="1"/>
  <c r="R2537" i="1"/>
  <c r="S2537" i="1" s="1"/>
  <c r="U2537" i="1" s="1"/>
  <c r="AN2537" i="1" s="1"/>
  <c r="R2536" i="1"/>
  <c r="S2536" i="1" s="1"/>
  <c r="U2536" i="1" s="1"/>
  <c r="AN2536" i="1" s="1"/>
  <c r="R2535" i="1"/>
  <c r="S2535" i="1" s="1"/>
  <c r="U2535" i="1" s="1"/>
  <c r="AN2535" i="1" s="1"/>
  <c r="R2534" i="1"/>
  <c r="S2534" i="1" s="1"/>
  <c r="U2534" i="1" s="1"/>
  <c r="AN2534" i="1" s="1"/>
  <c r="R2533" i="1"/>
  <c r="S2533" i="1" s="1"/>
  <c r="U2533" i="1" s="1"/>
  <c r="AN2533" i="1" s="1"/>
  <c r="R2532" i="1"/>
  <c r="S2532" i="1" s="1"/>
  <c r="U2532" i="1" s="1"/>
  <c r="AN2532" i="1" s="1"/>
  <c r="R2531" i="1"/>
  <c r="S2531" i="1" s="1"/>
  <c r="U2531" i="1" s="1"/>
  <c r="AN2531" i="1" s="1"/>
  <c r="R2530" i="1"/>
  <c r="S2530" i="1" s="1"/>
  <c r="U2530" i="1" s="1"/>
  <c r="AN2530" i="1" s="1"/>
  <c r="R2529" i="1"/>
  <c r="S2529" i="1" s="1"/>
  <c r="U2529" i="1" s="1"/>
  <c r="AN2529" i="1" s="1"/>
  <c r="R2528" i="1"/>
  <c r="S2528" i="1" s="1"/>
  <c r="U2528" i="1" s="1"/>
  <c r="AN2528" i="1" s="1"/>
  <c r="R2527" i="1"/>
  <c r="S2527" i="1" s="1"/>
  <c r="U2527" i="1" s="1"/>
  <c r="AN2527" i="1" s="1"/>
  <c r="R2526" i="1"/>
  <c r="S2526" i="1" s="1"/>
  <c r="U2526" i="1" s="1"/>
  <c r="AN2526" i="1" s="1"/>
  <c r="R2525" i="1"/>
  <c r="S2525" i="1" s="1"/>
  <c r="U2525" i="1" s="1"/>
  <c r="AN2525" i="1" s="1"/>
  <c r="R2524" i="1"/>
  <c r="S2524" i="1" s="1"/>
  <c r="U2524" i="1" s="1"/>
  <c r="AN2524" i="1" s="1"/>
  <c r="R2523" i="1"/>
  <c r="S2523" i="1" s="1"/>
  <c r="U2523" i="1" s="1"/>
  <c r="AN2523" i="1" s="1"/>
  <c r="R2522" i="1"/>
  <c r="S2522" i="1" s="1"/>
  <c r="U2522" i="1" s="1"/>
  <c r="AN2522" i="1" s="1"/>
  <c r="R2521" i="1"/>
  <c r="S2521" i="1" s="1"/>
  <c r="U2521" i="1" s="1"/>
  <c r="AN2521" i="1" s="1"/>
  <c r="R2520" i="1"/>
  <c r="S2520" i="1" s="1"/>
  <c r="U2520" i="1" s="1"/>
  <c r="AN2520" i="1" s="1"/>
  <c r="R2519" i="1"/>
  <c r="S2519" i="1" s="1"/>
  <c r="U2519" i="1" s="1"/>
  <c r="AN2519" i="1" s="1"/>
  <c r="R2518" i="1"/>
  <c r="S2518" i="1" s="1"/>
  <c r="U2518" i="1" s="1"/>
  <c r="AN2518" i="1" s="1"/>
  <c r="R2517" i="1"/>
  <c r="S2517" i="1" s="1"/>
  <c r="U2517" i="1" s="1"/>
  <c r="AN2517" i="1" s="1"/>
  <c r="R2516" i="1"/>
  <c r="S2516" i="1" s="1"/>
  <c r="U2516" i="1" s="1"/>
  <c r="AN2516" i="1" s="1"/>
  <c r="R2515" i="1"/>
  <c r="S2515" i="1" s="1"/>
  <c r="U2515" i="1" s="1"/>
  <c r="AN2515" i="1" s="1"/>
  <c r="R2514" i="1"/>
  <c r="S2514" i="1" s="1"/>
  <c r="U2514" i="1" s="1"/>
  <c r="AN2514" i="1" s="1"/>
  <c r="R2513" i="1"/>
  <c r="S2513" i="1" s="1"/>
  <c r="U2513" i="1" s="1"/>
  <c r="AN2513" i="1" s="1"/>
  <c r="R2512" i="1"/>
  <c r="S2512" i="1" s="1"/>
  <c r="U2512" i="1" s="1"/>
  <c r="AN2512" i="1" s="1"/>
  <c r="R2511" i="1"/>
  <c r="S2511" i="1" s="1"/>
  <c r="U2511" i="1" s="1"/>
  <c r="AN2511" i="1" s="1"/>
  <c r="R2510" i="1"/>
  <c r="S2510" i="1" s="1"/>
  <c r="U2510" i="1" s="1"/>
  <c r="AN2510" i="1" s="1"/>
  <c r="R2509" i="1"/>
  <c r="S2509" i="1" s="1"/>
  <c r="U2509" i="1" s="1"/>
  <c r="AN2509" i="1" s="1"/>
  <c r="R2508" i="1"/>
  <c r="S2508" i="1" s="1"/>
  <c r="U2508" i="1" s="1"/>
  <c r="AN2508" i="1" s="1"/>
  <c r="R2507" i="1"/>
  <c r="S2507" i="1" s="1"/>
  <c r="U2507" i="1" s="1"/>
  <c r="AN2507" i="1" s="1"/>
  <c r="R2506" i="1"/>
  <c r="S2506" i="1" s="1"/>
  <c r="U2506" i="1" s="1"/>
  <c r="AN2506" i="1" s="1"/>
  <c r="R2505" i="1"/>
  <c r="S2505" i="1" s="1"/>
  <c r="U2505" i="1" s="1"/>
  <c r="AN2505" i="1" s="1"/>
  <c r="R2504" i="1"/>
  <c r="S2504" i="1" s="1"/>
  <c r="U2504" i="1" s="1"/>
  <c r="AN2504" i="1" s="1"/>
  <c r="R2503" i="1"/>
  <c r="S2503" i="1" s="1"/>
  <c r="U2503" i="1" s="1"/>
  <c r="AN2503" i="1" s="1"/>
  <c r="R2502" i="1"/>
  <c r="S2502" i="1" s="1"/>
  <c r="U2502" i="1" s="1"/>
  <c r="AN2502" i="1" s="1"/>
  <c r="R2501" i="1"/>
  <c r="S2501" i="1" s="1"/>
  <c r="U2501" i="1" s="1"/>
  <c r="AN2501" i="1" s="1"/>
  <c r="R2500" i="1"/>
  <c r="S2500" i="1" s="1"/>
  <c r="U2500" i="1" s="1"/>
  <c r="AN2500" i="1" s="1"/>
  <c r="R2499" i="1"/>
  <c r="S2499" i="1" s="1"/>
  <c r="U2499" i="1" s="1"/>
  <c r="AN2499" i="1" s="1"/>
  <c r="R2498" i="1"/>
  <c r="S2498" i="1" s="1"/>
  <c r="U2498" i="1" s="1"/>
  <c r="AN2498" i="1" s="1"/>
  <c r="R2497" i="1"/>
  <c r="S2497" i="1" s="1"/>
  <c r="U2497" i="1" s="1"/>
  <c r="AN2497" i="1" s="1"/>
  <c r="R2496" i="1"/>
  <c r="S2496" i="1" s="1"/>
  <c r="U2496" i="1" s="1"/>
  <c r="AN2496" i="1" s="1"/>
  <c r="R2495" i="1"/>
  <c r="S2495" i="1" s="1"/>
  <c r="U2495" i="1" s="1"/>
  <c r="AN2495" i="1" s="1"/>
  <c r="R2494" i="1"/>
  <c r="S2494" i="1" s="1"/>
  <c r="U2494" i="1" s="1"/>
  <c r="AN2494" i="1" s="1"/>
  <c r="R2493" i="1"/>
  <c r="S2493" i="1" s="1"/>
  <c r="U2493" i="1" s="1"/>
  <c r="AN2493" i="1" s="1"/>
  <c r="R2492" i="1"/>
  <c r="S2492" i="1" s="1"/>
  <c r="U2492" i="1" s="1"/>
  <c r="AN2492" i="1" s="1"/>
  <c r="R2491" i="1"/>
  <c r="S2491" i="1" s="1"/>
  <c r="U2491" i="1" s="1"/>
  <c r="AN2491" i="1" s="1"/>
  <c r="R2490" i="1"/>
  <c r="S2490" i="1" s="1"/>
  <c r="U2490" i="1" s="1"/>
  <c r="AN2490" i="1" s="1"/>
  <c r="R2489" i="1"/>
  <c r="S2489" i="1" s="1"/>
  <c r="U2489" i="1" s="1"/>
  <c r="AN2489" i="1" s="1"/>
  <c r="R2488" i="1"/>
  <c r="S2488" i="1" s="1"/>
  <c r="U2488" i="1" s="1"/>
  <c r="AN2488" i="1" s="1"/>
  <c r="R2487" i="1"/>
  <c r="S2487" i="1" s="1"/>
  <c r="U2487" i="1" s="1"/>
  <c r="AN2487" i="1" s="1"/>
  <c r="R2486" i="1"/>
  <c r="S2486" i="1" s="1"/>
  <c r="U2486" i="1" s="1"/>
  <c r="AN2486" i="1" s="1"/>
  <c r="R2485" i="1"/>
  <c r="S2485" i="1" s="1"/>
  <c r="U2485" i="1" s="1"/>
  <c r="AN2485" i="1" s="1"/>
  <c r="R2484" i="1"/>
  <c r="S2484" i="1" s="1"/>
  <c r="U2484" i="1" s="1"/>
  <c r="AN2484" i="1" s="1"/>
  <c r="R2483" i="1"/>
  <c r="S2483" i="1" s="1"/>
  <c r="U2483" i="1" s="1"/>
  <c r="AN2483" i="1" s="1"/>
  <c r="R2482" i="1"/>
  <c r="S2482" i="1" s="1"/>
  <c r="U2482" i="1" s="1"/>
  <c r="AN2482" i="1" s="1"/>
  <c r="R2481" i="1"/>
  <c r="S2481" i="1" s="1"/>
  <c r="U2481" i="1" s="1"/>
  <c r="AN2481" i="1" s="1"/>
  <c r="R2480" i="1"/>
  <c r="S2480" i="1" s="1"/>
  <c r="U2480" i="1" s="1"/>
  <c r="AN2480" i="1" s="1"/>
  <c r="R2479" i="1"/>
  <c r="S2479" i="1" s="1"/>
  <c r="U2479" i="1" s="1"/>
  <c r="AN2479" i="1" s="1"/>
  <c r="R2478" i="1"/>
  <c r="S2478" i="1" s="1"/>
  <c r="U2478" i="1" s="1"/>
  <c r="AN2478" i="1" s="1"/>
  <c r="R2477" i="1"/>
  <c r="S2477" i="1" s="1"/>
  <c r="U2477" i="1" s="1"/>
  <c r="AN2477" i="1" s="1"/>
  <c r="R2476" i="1"/>
  <c r="S2476" i="1" s="1"/>
  <c r="U2476" i="1" s="1"/>
  <c r="AN2476" i="1" s="1"/>
  <c r="R2475" i="1"/>
  <c r="S2475" i="1" s="1"/>
  <c r="U2475" i="1" s="1"/>
  <c r="AN2475" i="1" s="1"/>
  <c r="R2474" i="1"/>
  <c r="S2474" i="1" s="1"/>
  <c r="U2474" i="1" s="1"/>
  <c r="AN2474" i="1" s="1"/>
  <c r="R2473" i="1"/>
  <c r="S2473" i="1" s="1"/>
  <c r="U2473" i="1" s="1"/>
  <c r="AN2473" i="1" s="1"/>
  <c r="R2472" i="1"/>
  <c r="S2472" i="1" s="1"/>
  <c r="U2472" i="1" s="1"/>
  <c r="AN2472" i="1" s="1"/>
  <c r="R2471" i="1"/>
  <c r="S2471" i="1" s="1"/>
  <c r="U2471" i="1" s="1"/>
  <c r="AN2471" i="1" s="1"/>
  <c r="R2470" i="1"/>
  <c r="S2470" i="1" s="1"/>
  <c r="U2470" i="1" s="1"/>
  <c r="AN2470" i="1" s="1"/>
  <c r="R2469" i="1"/>
  <c r="S2469" i="1" s="1"/>
  <c r="U2469" i="1" s="1"/>
  <c r="AN2469" i="1" s="1"/>
  <c r="R2468" i="1"/>
  <c r="S2468" i="1" s="1"/>
  <c r="U2468" i="1" s="1"/>
  <c r="AN2468" i="1" s="1"/>
  <c r="R2467" i="1"/>
  <c r="S2467" i="1" s="1"/>
  <c r="U2467" i="1" s="1"/>
  <c r="AN2467" i="1" s="1"/>
  <c r="R2466" i="1"/>
  <c r="S2466" i="1" s="1"/>
  <c r="U2466" i="1" s="1"/>
  <c r="AN2466" i="1" s="1"/>
  <c r="R2465" i="1"/>
  <c r="S2465" i="1" s="1"/>
  <c r="U2465" i="1" s="1"/>
  <c r="AN2465" i="1" s="1"/>
  <c r="R2464" i="1"/>
  <c r="S2464" i="1" s="1"/>
  <c r="U2464" i="1" s="1"/>
  <c r="AN2464" i="1" s="1"/>
  <c r="R2463" i="1"/>
  <c r="S2463" i="1" s="1"/>
  <c r="U2463" i="1" s="1"/>
  <c r="AN2463" i="1" s="1"/>
  <c r="R2462" i="1"/>
  <c r="S2462" i="1" s="1"/>
  <c r="U2462" i="1" s="1"/>
  <c r="AN2462" i="1" s="1"/>
  <c r="R2461" i="1"/>
  <c r="S2461" i="1" s="1"/>
  <c r="U2461" i="1" s="1"/>
  <c r="AN2461" i="1" s="1"/>
  <c r="R2460" i="1"/>
  <c r="S2460" i="1" s="1"/>
  <c r="U2460" i="1" s="1"/>
  <c r="AN2460" i="1" s="1"/>
  <c r="R2459" i="1"/>
  <c r="S2459" i="1" s="1"/>
  <c r="U2459" i="1" s="1"/>
  <c r="AN2459" i="1" s="1"/>
  <c r="R2458" i="1"/>
  <c r="S2458" i="1" s="1"/>
  <c r="U2458" i="1" s="1"/>
  <c r="AN2458" i="1" s="1"/>
  <c r="R2457" i="1"/>
  <c r="S2457" i="1" s="1"/>
  <c r="U2457" i="1" s="1"/>
  <c r="AN2457" i="1" s="1"/>
  <c r="R2456" i="1"/>
  <c r="S2456" i="1" s="1"/>
  <c r="U2456" i="1" s="1"/>
  <c r="AN2456" i="1" s="1"/>
  <c r="R2455" i="1"/>
  <c r="S2455" i="1" s="1"/>
  <c r="U2455" i="1" s="1"/>
  <c r="AN2455" i="1" s="1"/>
  <c r="R2454" i="1"/>
  <c r="S2454" i="1" s="1"/>
  <c r="U2454" i="1" s="1"/>
  <c r="AN2454" i="1" s="1"/>
  <c r="R2453" i="1"/>
  <c r="S2453" i="1" s="1"/>
  <c r="U2453" i="1" s="1"/>
  <c r="AN2453" i="1" s="1"/>
  <c r="R2452" i="1"/>
  <c r="S2452" i="1" s="1"/>
  <c r="U2452" i="1" s="1"/>
  <c r="AN2452" i="1" s="1"/>
  <c r="R2451" i="1"/>
  <c r="S2451" i="1" s="1"/>
  <c r="U2451" i="1" s="1"/>
  <c r="AN2451" i="1" s="1"/>
  <c r="R2450" i="1"/>
  <c r="S2450" i="1" s="1"/>
  <c r="U2450" i="1" s="1"/>
  <c r="AN2450" i="1" s="1"/>
  <c r="R2449" i="1"/>
  <c r="S2449" i="1" s="1"/>
  <c r="U2449" i="1" s="1"/>
  <c r="AN2449" i="1" s="1"/>
  <c r="R2448" i="1"/>
  <c r="S2448" i="1" s="1"/>
  <c r="U2448" i="1" s="1"/>
  <c r="AN2448" i="1" s="1"/>
  <c r="R2447" i="1"/>
  <c r="S2447" i="1" s="1"/>
  <c r="U2447" i="1" s="1"/>
  <c r="AN2447" i="1" s="1"/>
  <c r="R2446" i="1"/>
  <c r="S2446" i="1" s="1"/>
  <c r="U2446" i="1" s="1"/>
  <c r="AN2446" i="1" s="1"/>
  <c r="R2445" i="1"/>
  <c r="S2445" i="1" s="1"/>
  <c r="U2445" i="1" s="1"/>
  <c r="AN2445" i="1" s="1"/>
  <c r="R2444" i="1"/>
  <c r="S2444" i="1" s="1"/>
  <c r="U2444" i="1" s="1"/>
  <c r="AN2444" i="1" s="1"/>
  <c r="R2443" i="1"/>
  <c r="S2443" i="1" s="1"/>
  <c r="U2443" i="1" s="1"/>
  <c r="AN2443" i="1" s="1"/>
  <c r="R2442" i="1"/>
  <c r="S2442" i="1" s="1"/>
  <c r="U2442" i="1" s="1"/>
  <c r="AN2442" i="1" s="1"/>
  <c r="R2441" i="1"/>
  <c r="S2441" i="1" s="1"/>
  <c r="U2441" i="1" s="1"/>
  <c r="AN2441" i="1" s="1"/>
  <c r="R2440" i="1"/>
  <c r="S2440" i="1" s="1"/>
  <c r="U2440" i="1" s="1"/>
  <c r="AN2440" i="1" s="1"/>
  <c r="R2439" i="1"/>
  <c r="S2439" i="1" s="1"/>
  <c r="U2439" i="1" s="1"/>
  <c r="AN2439" i="1" s="1"/>
  <c r="R2438" i="1"/>
  <c r="S2438" i="1" s="1"/>
  <c r="U2438" i="1" s="1"/>
  <c r="AN2438" i="1" s="1"/>
  <c r="R2437" i="1"/>
  <c r="S2437" i="1" s="1"/>
  <c r="U2437" i="1" s="1"/>
  <c r="AN2437" i="1" s="1"/>
  <c r="R2436" i="1"/>
  <c r="S2436" i="1" s="1"/>
  <c r="U2436" i="1" s="1"/>
  <c r="AN2436" i="1" s="1"/>
  <c r="R2435" i="1"/>
  <c r="S2435" i="1" s="1"/>
  <c r="U2435" i="1" s="1"/>
  <c r="AN2435" i="1" s="1"/>
  <c r="R2434" i="1"/>
  <c r="S2434" i="1" s="1"/>
  <c r="U2434" i="1" s="1"/>
  <c r="AN2434" i="1" s="1"/>
  <c r="R2433" i="1"/>
  <c r="S2433" i="1" s="1"/>
  <c r="U2433" i="1" s="1"/>
  <c r="AN2433" i="1" s="1"/>
  <c r="R2432" i="1"/>
  <c r="S2432" i="1" s="1"/>
  <c r="U2432" i="1" s="1"/>
  <c r="AN2432" i="1" s="1"/>
  <c r="R2431" i="1"/>
  <c r="S2431" i="1" s="1"/>
  <c r="U2431" i="1" s="1"/>
  <c r="AN2431" i="1" s="1"/>
  <c r="R2430" i="1"/>
  <c r="S2430" i="1" s="1"/>
  <c r="U2430" i="1" s="1"/>
  <c r="AN2430" i="1" s="1"/>
  <c r="R2429" i="1"/>
  <c r="S2429" i="1" s="1"/>
  <c r="U2429" i="1" s="1"/>
  <c r="AN2429" i="1" s="1"/>
  <c r="R2428" i="1"/>
  <c r="S2428" i="1" s="1"/>
  <c r="U2428" i="1" s="1"/>
  <c r="AN2428" i="1" s="1"/>
  <c r="R2427" i="1"/>
  <c r="S2427" i="1" s="1"/>
  <c r="U2427" i="1" s="1"/>
  <c r="AN2427" i="1" s="1"/>
  <c r="R2426" i="1"/>
  <c r="S2426" i="1" s="1"/>
  <c r="U2426" i="1" s="1"/>
  <c r="AN2426" i="1" s="1"/>
  <c r="R2425" i="1"/>
  <c r="S2425" i="1" s="1"/>
  <c r="U2425" i="1" s="1"/>
  <c r="AN2425" i="1" s="1"/>
  <c r="R2424" i="1"/>
  <c r="S2424" i="1" s="1"/>
  <c r="U2424" i="1" s="1"/>
  <c r="AN2424" i="1" s="1"/>
  <c r="R2423" i="1"/>
  <c r="S2423" i="1" s="1"/>
  <c r="U2423" i="1" s="1"/>
  <c r="AN2423" i="1" s="1"/>
  <c r="R2422" i="1"/>
  <c r="S2422" i="1" s="1"/>
  <c r="U2422" i="1" s="1"/>
  <c r="AN2422" i="1" s="1"/>
  <c r="R2421" i="1"/>
  <c r="S2421" i="1" s="1"/>
  <c r="U2421" i="1" s="1"/>
  <c r="AN2421" i="1" s="1"/>
  <c r="R2420" i="1"/>
  <c r="S2420" i="1" s="1"/>
  <c r="U2420" i="1" s="1"/>
  <c r="AN2420" i="1" s="1"/>
  <c r="R2419" i="1"/>
  <c r="S2419" i="1" s="1"/>
  <c r="U2419" i="1" s="1"/>
  <c r="AN2419" i="1" s="1"/>
  <c r="R2418" i="1"/>
  <c r="S2418" i="1" s="1"/>
  <c r="U2418" i="1" s="1"/>
  <c r="AN2418" i="1" s="1"/>
  <c r="R2417" i="1"/>
  <c r="S2417" i="1" s="1"/>
  <c r="U2417" i="1" s="1"/>
  <c r="AN2417" i="1" s="1"/>
  <c r="R2416" i="1"/>
  <c r="S2416" i="1" s="1"/>
  <c r="U2416" i="1" s="1"/>
  <c r="AN2416" i="1" s="1"/>
  <c r="R2415" i="1"/>
  <c r="S2415" i="1" s="1"/>
  <c r="U2415" i="1" s="1"/>
  <c r="AN2415" i="1" s="1"/>
  <c r="R2414" i="1"/>
  <c r="S2414" i="1" s="1"/>
  <c r="U2414" i="1" s="1"/>
  <c r="AN2414" i="1" s="1"/>
  <c r="R2413" i="1"/>
  <c r="S2413" i="1" s="1"/>
  <c r="U2413" i="1" s="1"/>
  <c r="AN2413" i="1" s="1"/>
  <c r="R2412" i="1"/>
  <c r="S2412" i="1" s="1"/>
  <c r="U2412" i="1" s="1"/>
  <c r="AN2412" i="1" s="1"/>
  <c r="R2411" i="1"/>
  <c r="S2411" i="1" s="1"/>
  <c r="U2411" i="1" s="1"/>
  <c r="AN2411" i="1" s="1"/>
  <c r="R2410" i="1"/>
  <c r="S2410" i="1" s="1"/>
  <c r="U2410" i="1" s="1"/>
  <c r="AN2410" i="1" s="1"/>
  <c r="R2409" i="1"/>
  <c r="S2409" i="1" s="1"/>
  <c r="U2409" i="1" s="1"/>
  <c r="AN2409" i="1" s="1"/>
  <c r="R2408" i="1"/>
  <c r="S2408" i="1" s="1"/>
  <c r="U2408" i="1" s="1"/>
  <c r="AN2408" i="1" s="1"/>
  <c r="R2407" i="1"/>
  <c r="S2407" i="1" s="1"/>
  <c r="U2407" i="1" s="1"/>
  <c r="AN2407" i="1" s="1"/>
  <c r="R2406" i="1"/>
  <c r="S2406" i="1" s="1"/>
  <c r="U2406" i="1" s="1"/>
  <c r="AN2406" i="1" s="1"/>
  <c r="R2405" i="1"/>
  <c r="S2405" i="1" s="1"/>
  <c r="U2405" i="1" s="1"/>
  <c r="AN2405" i="1" s="1"/>
  <c r="R2404" i="1"/>
  <c r="S2404" i="1" s="1"/>
  <c r="U2404" i="1" s="1"/>
  <c r="AN2404" i="1" s="1"/>
  <c r="R2403" i="1"/>
  <c r="S2403" i="1" s="1"/>
  <c r="U2403" i="1" s="1"/>
  <c r="AN2403" i="1" s="1"/>
  <c r="R2402" i="1"/>
  <c r="S2402" i="1" s="1"/>
  <c r="U2402" i="1" s="1"/>
  <c r="AN2402" i="1" s="1"/>
  <c r="R2401" i="1"/>
  <c r="S2401" i="1" s="1"/>
  <c r="U2401" i="1" s="1"/>
  <c r="AN2401" i="1" s="1"/>
  <c r="R2400" i="1"/>
  <c r="S2400" i="1" s="1"/>
  <c r="U2400" i="1" s="1"/>
  <c r="AN2400" i="1" s="1"/>
  <c r="R2399" i="1"/>
  <c r="S2399" i="1" s="1"/>
  <c r="U2399" i="1" s="1"/>
  <c r="AN2399" i="1" s="1"/>
  <c r="R2398" i="1"/>
  <c r="S2398" i="1" s="1"/>
  <c r="U2398" i="1" s="1"/>
  <c r="AN2398" i="1" s="1"/>
  <c r="R2397" i="1"/>
  <c r="S2397" i="1" s="1"/>
  <c r="U2397" i="1" s="1"/>
  <c r="AN2397" i="1" s="1"/>
  <c r="R2396" i="1"/>
  <c r="S2396" i="1" s="1"/>
  <c r="U2396" i="1" s="1"/>
  <c r="AN2396" i="1" s="1"/>
  <c r="R2395" i="1"/>
  <c r="S2395" i="1" s="1"/>
  <c r="U2395" i="1" s="1"/>
  <c r="AN2395" i="1" s="1"/>
  <c r="R2394" i="1"/>
  <c r="S2394" i="1" s="1"/>
  <c r="U2394" i="1" s="1"/>
  <c r="AN2394" i="1" s="1"/>
  <c r="R2393" i="1"/>
  <c r="S2393" i="1" s="1"/>
  <c r="U2393" i="1" s="1"/>
  <c r="AN2393" i="1" s="1"/>
  <c r="R2392" i="1"/>
  <c r="S2392" i="1" s="1"/>
  <c r="U2392" i="1" s="1"/>
  <c r="AN2392" i="1" s="1"/>
  <c r="R2391" i="1"/>
  <c r="S2391" i="1" s="1"/>
  <c r="U2391" i="1" s="1"/>
  <c r="AN2391" i="1" s="1"/>
  <c r="R2390" i="1"/>
  <c r="S2390" i="1" s="1"/>
  <c r="U2390" i="1" s="1"/>
  <c r="AN2390" i="1" s="1"/>
  <c r="R2389" i="1"/>
  <c r="S2389" i="1" s="1"/>
  <c r="U2389" i="1" s="1"/>
  <c r="AN2389" i="1" s="1"/>
  <c r="R2388" i="1"/>
  <c r="S2388" i="1" s="1"/>
  <c r="U2388" i="1" s="1"/>
  <c r="AN2388" i="1" s="1"/>
  <c r="R2387" i="1"/>
  <c r="S2387" i="1" s="1"/>
  <c r="U2387" i="1" s="1"/>
  <c r="AN2387" i="1" s="1"/>
  <c r="R2386" i="1"/>
  <c r="S2386" i="1" s="1"/>
  <c r="U2386" i="1" s="1"/>
  <c r="AN2386" i="1" s="1"/>
  <c r="R2385" i="1"/>
  <c r="S2385" i="1" s="1"/>
  <c r="U2385" i="1" s="1"/>
  <c r="AN2385" i="1" s="1"/>
  <c r="R2384" i="1"/>
  <c r="S2384" i="1" s="1"/>
  <c r="U2384" i="1" s="1"/>
  <c r="AN2384" i="1" s="1"/>
  <c r="R2383" i="1"/>
  <c r="S2383" i="1" s="1"/>
  <c r="U2383" i="1" s="1"/>
  <c r="AN2383" i="1" s="1"/>
  <c r="R2382" i="1"/>
  <c r="S2382" i="1" s="1"/>
  <c r="U2382" i="1" s="1"/>
  <c r="AN2382" i="1" s="1"/>
  <c r="R2381" i="1"/>
  <c r="S2381" i="1" s="1"/>
  <c r="U2381" i="1" s="1"/>
  <c r="AN2381" i="1" s="1"/>
  <c r="R2380" i="1"/>
  <c r="S2380" i="1" s="1"/>
  <c r="U2380" i="1" s="1"/>
  <c r="AN2380" i="1" s="1"/>
  <c r="R2379" i="1"/>
  <c r="S2379" i="1" s="1"/>
  <c r="U2379" i="1" s="1"/>
  <c r="AN2379" i="1" s="1"/>
  <c r="R2378" i="1"/>
  <c r="S2378" i="1" s="1"/>
  <c r="U2378" i="1" s="1"/>
  <c r="AN2378" i="1" s="1"/>
  <c r="R2377" i="1"/>
  <c r="S2377" i="1" s="1"/>
  <c r="U2377" i="1" s="1"/>
  <c r="AN2377" i="1" s="1"/>
  <c r="R2376" i="1"/>
  <c r="S2376" i="1" s="1"/>
  <c r="U2376" i="1" s="1"/>
  <c r="AN2376" i="1" s="1"/>
  <c r="R2375" i="1"/>
  <c r="S2375" i="1" s="1"/>
  <c r="U2375" i="1" s="1"/>
  <c r="AN2375" i="1" s="1"/>
  <c r="R2374" i="1"/>
  <c r="S2374" i="1" s="1"/>
  <c r="U2374" i="1" s="1"/>
  <c r="AN2374" i="1" s="1"/>
  <c r="R2373" i="1"/>
  <c r="S2373" i="1" s="1"/>
  <c r="U2373" i="1" s="1"/>
  <c r="AN2373" i="1" s="1"/>
  <c r="R2372" i="1"/>
  <c r="S2372" i="1" s="1"/>
  <c r="U2372" i="1" s="1"/>
  <c r="AN2372" i="1" s="1"/>
  <c r="R2371" i="1"/>
  <c r="S2371" i="1" s="1"/>
  <c r="U2371" i="1" s="1"/>
  <c r="AN2371" i="1" s="1"/>
  <c r="R2370" i="1"/>
  <c r="S2370" i="1" s="1"/>
  <c r="U2370" i="1" s="1"/>
  <c r="AN2370" i="1" s="1"/>
  <c r="R2369" i="1"/>
  <c r="S2369" i="1" s="1"/>
  <c r="U2369" i="1" s="1"/>
  <c r="AN2369" i="1" s="1"/>
  <c r="R2368" i="1"/>
  <c r="S2368" i="1" s="1"/>
  <c r="U2368" i="1" s="1"/>
  <c r="AN2368" i="1" s="1"/>
  <c r="R2367" i="1"/>
  <c r="S2367" i="1" s="1"/>
  <c r="U2367" i="1" s="1"/>
  <c r="AN2367" i="1" s="1"/>
  <c r="R2366" i="1"/>
  <c r="S2366" i="1" s="1"/>
  <c r="U2366" i="1" s="1"/>
  <c r="AN2366" i="1" s="1"/>
  <c r="R2365" i="1"/>
  <c r="S2365" i="1" s="1"/>
  <c r="U2365" i="1" s="1"/>
  <c r="AN2365" i="1" s="1"/>
  <c r="R2364" i="1"/>
  <c r="S2364" i="1" s="1"/>
  <c r="U2364" i="1" s="1"/>
  <c r="AN2364" i="1" s="1"/>
  <c r="R2363" i="1"/>
  <c r="S2363" i="1" s="1"/>
  <c r="U2363" i="1" s="1"/>
  <c r="AN2363" i="1" s="1"/>
  <c r="R2362" i="1"/>
  <c r="S2362" i="1" s="1"/>
  <c r="U2362" i="1" s="1"/>
  <c r="AN2362" i="1" s="1"/>
  <c r="R2361" i="1"/>
  <c r="S2361" i="1" s="1"/>
  <c r="U2361" i="1" s="1"/>
  <c r="AN2361" i="1" s="1"/>
  <c r="R2360" i="1"/>
  <c r="S2360" i="1" s="1"/>
  <c r="U2360" i="1" s="1"/>
  <c r="AN2360" i="1" s="1"/>
  <c r="R2359" i="1"/>
  <c r="S2359" i="1" s="1"/>
  <c r="U2359" i="1" s="1"/>
  <c r="AN2359" i="1" s="1"/>
  <c r="R2358" i="1"/>
  <c r="S2358" i="1" s="1"/>
  <c r="U2358" i="1" s="1"/>
  <c r="AN2358" i="1" s="1"/>
  <c r="R2357" i="1"/>
  <c r="S2357" i="1" s="1"/>
  <c r="U2357" i="1" s="1"/>
  <c r="AN2357" i="1" s="1"/>
  <c r="R2356" i="1"/>
  <c r="S2356" i="1" s="1"/>
  <c r="U2356" i="1" s="1"/>
  <c r="AN2356" i="1" s="1"/>
  <c r="R2355" i="1"/>
  <c r="S2355" i="1" s="1"/>
  <c r="U2355" i="1" s="1"/>
  <c r="AN2355" i="1" s="1"/>
  <c r="R2354" i="1"/>
  <c r="S2354" i="1" s="1"/>
  <c r="U2354" i="1" s="1"/>
  <c r="AN2354" i="1" s="1"/>
  <c r="R2353" i="1"/>
  <c r="S2353" i="1" s="1"/>
  <c r="U2353" i="1" s="1"/>
  <c r="AN2353" i="1" s="1"/>
  <c r="R2352" i="1"/>
  <c r="S2352" i="1" s="1"/>
  <c r="U2352" i="1" s="1"/>
  <c r="AN2352" i="1" s="1"/>
  <c r="R2351" i="1"/>
  <c r="S2351" i="1" s="1"/>
  <c r="U2351" i="1" s="1"/>
  <c r="AN2351" i="1" s="1"/>
  <c r="R2350" i="1"/>
  <c r="S2350" i="1" s="1"/>
  <c r="U2350" i="1" s="1"/>
  <c r="AN2350" i="1" s="1"/>
  <c r="R2349" i="1"/>
  <c r="S2349" i="1" s="1"/>
  <c r="U2349" i="1" s="1"/>
  <c r="AN2349" i="1" s="1"/>
  <c r="R2348" i="1"/>
  <c r="S2348" i="1" s="1"/>
  <c r="U2348" i="1" s="1"/>
  <c r="AN2348" i="1" s="1"/>
  <c r="R2347" i="1"/>
  <c r="S2347" i="1" s="1"/>
  <c r="U2347" i="1" s="1"/>
  <c r="AN2347" i="1" s="1"/>
  <c r="R2346" i="1"/>
  <c r="S2346" i="1" s="1"/>
  <c r="U2346" i="1" s="1"/>
  <c r="AN2346" i="1" s="1"/>
  <c r="R2345" i="1"/>
  <c r="S2345" i="1" s="1"/>
  <c r="U2345" i="1" s="1"/>
  <c r="AN2345" i="1" s="1"/>
  <c r="R2344" i="1"/>
  <c r="S2344" i="1" s="1"/>
  <c r="U2344" i="1" s="1"/>
  <c r="AN2344" i="1" s="1"/>
  <c r="R2343" i="1"/>
  <c r="S2343" i="1" s="1"/>
  <c r="U2343" i="1" s="1"/>
  <c r="AN2343" i="1" s="1"/>
  <c r="R2342" i="1"/>
  <c r="S2342" i="1" s="1"/>
  <c r="U2342" i="1" s="1"/>
  <c r="AN2342" i="1" s="1"/>
  <c r="R2341" i="1"/>
  <c r="S2341" i="1" s="1"/>
  <c r="U2341" i="1" s="1"/>
  <c r="AN2341" i="1" s="1"/>
  <c r="R2340" i="1"/>
  <c r="S2340" i="1" s="1"/>
  <c r="U2340" i="1" s="1"/>
  <c r="AN2340" i="1" s="1"/>
  <c r="R2339" i="1"/>
  <c r="S2339" i="1" s="1"/>
  <c r="U2339" i="1" s="1"/>
  <c r="AN2339" i="1" s="1"/>
  <c r="R2338" i="1"/>
  <c r="S2338" i="1" s="1"/>
  <c r="U2338" i="1" s="1"/>
  <c r="AN2338" i="1" s="1"/>
  <c r="R2337" i="1"/>
  <c r="S2337" i="1" s="1"/>
  <c r="U2337" i="1" s="1"/>
  <c r="AN2337" i="1" s="1"/>
  <c r="R2336" i="1"/>
  <c r="S2336" i="1" s="1"/>
  <c r="U2336" i="1" s="1"/>
  <c r="AN2336" i="1" s="1"/>
  <c r="R2335" i="1"/>
  <c r="S2335" i="1" s="1"/>
  <c r="U2335" i="1" s="1"/>
  <c r="AN2335" i="1" s="1"/>
  <c r="R2334" i="1"/>
  <c r="S2334" i="1" s="1"/>
  <c r="U2334" i="1" s="1"/>
  <c r="AN2334" i="1" s="1"/>
  <c r="R2333" i="1"/>
  <c r="S2333" i="1" s="1"/>
  <c r="U2333" i="1" s="1"/>
  <c r="AN2333" i="1" s="1"/>
  <c r="R2332" i="1"/>
  <c r="S2332" i="1" s="1"/>
  <c r="U2332" i="1" s="1"/>
  <c r="AN2332" i="1" s="1"/>
  <c r="R2331" i="1"/>
  <c r="S2331" i="1" s="1"/>
  <c r="U2331" i="1" s="1"/>
  <c r="AN2331" i="1" s="1"/>
  <c r="R2330" i="1"/>
  <c r="S2330" i="1" s="1"/>
  <c r="U2330" i="1" s="1"/>
  <c r="AN2330" i="1" s="1"/>
  <c r="R2329" i="1"/>
  <c r="S2329" i="1" s="1"/>
  <c r="U2329" i="1" s="1"/>
  <c r="AN2329" i="1" s="1"/>
  <c r="R2328" i="1"/>
  <c r="S2328" i="1" s="1"/>
  <c r="U2328" i="1" s="1"/>
  <c r="AN2328" i="1" s="1"/>
  <c r="R2327" i="1"/>
  <c r="S2327" i="1" s="1"/>
  <c r="U2327" i="1" s="1"/>
  <c r="AN2327" i="1" s="1"/>
  <c r="R2326" i="1"/>
  <c r="S2326" i="1" s="1"/>
  <c r="U2326" i="1" s="1"/>
  <c r="AN2326" i="1" s="1"/>
  <c r="R2325" i="1"/>
  <c r="S2325" i="1" s="1"/>
  <c r="U2325" i="1" s="1"/>
  <c r="AN2325" i="1" s="1"/>
  <c r="R2324" i="1"/>
  <c r="S2324" i="1" s="1"/>
  <c r="U2324" i="1" s="1"/>
  <c r="AN2324" i="1" s="1"/>
  <c r="R2323" i="1"/>
  <c r="S2323" i="1" s="1"/>
  <c r="U2323" i="1" s="1"/>
  <c r="AN2323" i="1" s="1"/>
  <c r="R2322" i="1"/>
  <c r="S2322" i="1" s="1"/>
  <c r="U2322" i="1" s="1"/>
  <c r="AN2322" i="1" s="1"/>
  <c r="R2321" i="1"/>
  <c r="S2321" i="1" s="1"/>
  <c r="U2321" i="1" s="1"/>
  <c r="AN2321" i="1" s="1"/>
  <c r="R2320" i="1"/>
  <c r="S2320" i="1" s="1"/>
  <c r="U2320" i="1" s="1"/>
  <c r="AN2320" i="1" s="1"/>
  <c r="R2319" i="1"/>
  <c r="S2319" i="1" s="1"/>
  <c r="U2319" i="1" s="1"/>
  <c r="AN2319" i="1" s="1"/>
  <c r="R2318" i="1"/>
  <c r="S2318" i="1" s="1"/>
  <c r="U2318" i="1" s="1"/>
  <c r="AN2318" i="1" s="1"/>
  <c r="R2317" i="1"/>
  <c r="S2317" i="1" s="1"/>
  <c r="U2317" i="1" s="1"/>
  <c r="AN2317" i="1" s="1"/>
  <c r="R2316" i="1"/>
  <c r="S2316" i="1" s="1"/>
  <c r="U2316" i="1" s="1"/>
  <c r="AN2316" i="1" s="1"/>
  <c r="R2315" i="1"/>
  <c r="S2315" i="1" s="1"/>
  <c r="U2315" i="1" s="1"/>
  <c r="AN2315" i="1" s="1"/>
  <c r="R2314" i="1"/>
  <c r="S2314" i="1" s="1"/>
  <c r="U2314" i="1" s="1"/>
  <c r="AN2314" i="1" s="1"/>
  <c r="R2313" i="1"/>
  <c r="S2313" i="1" s="1"/>
  <c r="U2313" i="1" s="1"/>
  <c r="AN2313" i="1" s="1"/>
  <c r="R2312" i="1"/>
  <c r="S2312" i="1" s="1"/>
  <c r="U2312" i="1" s="1"/>
  <c r="AN2312" i="1" s="1"/>
  <c r="R2311" i="1"/>
  <c r="S2311" i="1" s="1"/>
  <c r="U2311" i="1" s="1"/>
  <c r="AN2311" i="1" s="1"/>
  <c r="R2310" i="1"/>
  <c r="S2310" i="1" s="1"/>
  <c r="U2310" i="1" s="1"/>
  <c r="AN2310" i="1" s="1"/>
  <c r="R2309" i="1"/>
  <c r="S2309" i="1" s="1"/>
  <c r="U2309" i="1" s="1"/>
  <c r="AN2309" i="1" s="1"/>
  <c r="R2308" i="1"/>
  <c r="S2308" i="1" s="1"/>
  <c r="U2308" i="1" s="1"/>
  <c r="AN2308" i="1" s="1"/>
  <c r="R2307" i="1"/>
  <c r="S2307" i="1" s="1"/>
  <c r="U2307" i="1" s="1"/>
  <c r="AN2307" i="1" s="1"/>
  <c r="R2306" i="1"/>
  <c r="S2306" i="1" s="1"/>
  <c r="U2306" i="1" s="1"/>
  <c r="AN2306" i="1" s="1"/>
  <c r="R2305" i="1"/>
  <c r="S2305" i="1" s="1"/>
  <c r="U2305" i="1" s="1"/>
  <c r="AN2305" i="1" s="1"/>
  <c r="R2304" i="1"/>
  <c r="S2304" i="1" s="1"/>
  <c r="U2304" i="1" s="1"/>
  <c r="AN2304" i="1" s="1"/>
  <c r="R2303" i="1"/>
  <c r="S2303" i="1" s="1"/>
  <c r="U2303" i="1" s="1"/>
  <c r="AN2303" i="1" s="1"/>
  <c r="R2302" i="1"/>
  <c r="S2302" i="1" s="1"/>
  <c r="U2302" i="1" s="1"/>
  <c r="AN2302" i="1" s="1"/>
  <c r="R2301" i="1"/>
  <c r="S2301" i="1" s="1"/>
  <c r="U2301" i="1" s="1"/>
  <c r="AN2301" i="1" s="1"/>
  <c r="R2300" i="1"/>
  <c r="S2300" i="1" s="1"/>
  <c r="U2300" i="1" s="1"/>
  <c r="AN2300" i="1" s="1"/>
  <c r="R2299" i="1"/>
  <c r="S2299" i="1" s="1"/>
  <c r="U2299" i="1" s="1"/>
  <c r="AN2299" i="1" s="1"/>
  <c r="R2298" i="1"/>
  <c r="S2298" i="1" s="1"/>
  <c r="U2298" i="1" s="1"/>
  <c r="AN2298" i="1" s="1"/>
  <c r="R2297" i="1"/>
  <c r="S2297" i="1" s="1"/>
  <c r="U2297" i="1" s="1"/>
  <c r="AN2297" i="1" s="1"/>
  <c r="R2296" i="1"/>
  <c r="S2296" i="1" s="1"/>
  <c r="U2296" i="1" s="1"/>
  <c r="AN2296" i="1" s="1"/>
  <c r="R2295" i="1"/>
  <c r="S2295" i="1" s="1"/>
  <c r="U2295" i="1" s="1"/>
  <c r="AN2295" i="1" s="1"/>
  <c r="R2294" i="1"/>
  <c r="S2294" i="1" s="1"/>
  <c r="U2294" i="1" s="1"/>
  <c r="AN2294" i="1" s="1"/>
  <c r="R2293" i="1"/>
  <c r="S2293" i="1" s="1"/>
  <c r="U2293" i="1" s="1"/>
  <c r="AN2293" i="1" s="1"/>
  <c r="R2292" i="1"/>
  <c r="S2292" i="1" s="1"/>
  <c r="U2292" i="1" s="1"/>
  <c r="AN2292" i="1" s="1"/>
  <c r="R2291" i="1"/>
  <c r="S2291" i="1" s="1"/>
  <c r="U2291" i="1" s="1"/>
  <c r="AN2291" i="1" s="1"/>
  <c r="R2290" i="1"/>
  <c r="S2290" i="1" s="1"/>
  <c r="U2290" i="1" s="1"/>
  <c r="AN2290" i="1" s="1"/>
  <c r="R2289" i="1"/>
  <c r="S2289" i="1" s="1"/>
  <c r="U2289" i="1" s="1"/>
  <c r="AN2289" i="1" s="1"/>
  <c r="R2288" i="1"/>
  <c r="S2288" i="1" s="1"/>
  <c r="U2288" i="1" s="1"/>
  <c r="AN2288" i="1" s="1"/>
  <c r="R2287" i="1"/>
  <c r="S2287" i="1" s="1"/>
  <c r="U2287" i="1" s="1"/>
  <c r="AN2287" i="1" s="1"/>
  <c r="R2286" i="1"/>
  <c r="S2286" i="1" s="1"/>
  <c r="U2286" i="1" s="1"/>
  <c r="AN2286" i="1" s="1"/>
  <c r="R2285" i="1"/>
  <c r="S2285" i="1" s="1"/>
  <c r="U2285" i="1" s="1"/>
  <c r="AN2285" i="1" s="1"/>
  <c r="R2284" i="1"/>
  <c r="S2284" i="1" s="1"/>
  <c r="U2284" i="1" s="1"/>
  <c r="AN2284" i="1" s="1"/>
  <c r="R2283" i="1"/>
  <c r="S2283" i="1" s="1"/>
  <c r="U2283" i="1" s="1"/>
  <c r="AN2283" i="1" s="1"/>
  <c r="R2282" i="1"/>
  <c r="S2282" i="1" s="1"/>
  <c r="U2282" i="1" s="1"/>
  <c r="AN2282" i="1" s="1"/>
  <c r="R2281" i="1"/>
  <c r="S2281" i="1" s="1"/>
  <c r="U2281" i="1" s="1"/>
  <c r="AN2281" i="1" s="1"/>
  <c r="R2280" i="1"/>
  <c r="S2280" i="1" s="1"/>
  <c r="U2280" i="1" s="1"/>
  <c r="AN2280" i="1" s="1"/>
  <c r="R2279" i="1"/>
  <c r="S2279" i="1" s="1"/>
  <c r="U2279" i="1" s="1"/>
  <c r="AN2279" i="1" s="1"/>
  <c r="R2278" i="1"/>
  <c r="S2278" i="1" s="1"/>
  <c r="U2278" i="1" s="1"/>
  <c r="AN2278" i="1" s="1"/>
  <c r="R2277" i="1"/>
  <c r="S2277" i="1" s="1"/>
  <c r="U2277" i="1" s="1"/>
  <c r="AN2277" i="1" s="1"/>
  <c r="R2276" i="1"/>
  <c r="S2276" i="1" s="1"/>
  <c r="U2276" i="1" s="1"/>
  <c r="AN2276" i="1" s="1"/>
  <c r="R2275" i="1"/>
  <c r="S2275" i="1" s="1"/>
  <c r="U2275" i="1" s="1"/>
  <c r="AN2275" i="1" s="1"/>
  <c r="R2274" i="1"/>
  <c r="S2274" i="1" s="1"/>
  <c r="U2274" i="1" s="1"/>
  <c r="AN2274" i="1" s="1"/>
  <c r="R2273" i="1"/>
  <c r="S2273" i="1" s="1"/>
  <c r="U2273" i="1" s="1"/>
  <c r="AN2273" i="1" s="1"/>
  <c r="R2272" i="1"/>
  <c r="S2272" i="1" s="1"/>
  <c r="U2272" i="1" s="1"/>
  <c r="AN2272" i="1" s="1"/>
  <c r="R2271" i="1"/>
  <c r="S2271" i="1" s="1"/>
  <c r="U2271" i="1" s="1"/>
  <c r="AN2271" i="1" s="1"/>
  <c r="R2270" i="1"/>
  <c r="S2270" i="1" s="1"/>
  <c r="U2270" i="1" s="1"/>
  <c r="AN2270" i="1" s="1"/>
  <c r="R2269" i="1"/>
  <c r="S2269" i="1" s="1"/>
  <c r="U2269" i="1" s="1"/>
  <c r="AN2269" i="1" s="1"/>
  <c r="R2268" i="1"/>
  <c r="S2268" i="1" s="1"/>
  <c r="U2268" i="1" s="1"/>
  <c r="AN2268" i="1" s="1"/>
  <c r="R2267" i="1"/>
  <c r="S2267" i="1" s="1"/>
  <c r="U2267" i="1" s="1"/>
  <c r="AN2267" i="1" s="1"/>
  <c r="R2266" i="1"/>
  <c r="S2266" i="1" s="1"/>
  <c r="U2266" i="1" s="1"/>
  <c r="AN2266" i="1" s="1"/>
  <c r="R2265" i="1"/>
  <c r="S2265" i="1" s="1"/>
  <c r="U2265" i="1" s="1"/>
  <c r="AN2265" i="1" s="1"/>
  <c r="R2264" i="1"/>
  <c r="S2264" i="1" s="1"/>
  <c r="U2264" i="1" s="1"/>
  <c r="AN2264" i="1" s="1"/>
  <c r="R2263" i="1"/>
  <c r="S2263" i="1" s="1"/>
  <c r="U2263" i="1" s="1"/>
  <c r="AN2263" i="1" s="1"/>
  <c r="R2262" i="1"/>
  <c r="S2262" i="1" s="1"/>
  <c r="U2262" i="1" s="1"/>
  <c r="AN2262" i="1" s="1"/>
  <c r="R2261" i="1"/>
  <c r="S2261" i="1" s="1"/>
  <c r="U2261" i="1" s="1"/>
  <c r="AN2261" i="1" s="1"/>
  <c r="R2260" i="1"/>
  <c r="S2260" i="1" s="1"/>
  <c r="U2260" i="1" s="1"/>
  <c r="AN2260" i="1" s="1"/>
  <c r="R2259" i="1"/>
  <c r="S2259" i="1" s="1"/>
  <c r="U2259" i="1" s="1"/>
  <c r="AN2259" i="1" s="1"/>
  <c r="R2258" i="1"/>
  <c r="S2258" i="1" s="1"/>
  <c r="U2258" i="1" s="1"/>
  <c r="AN2258" i="1" s="1"/>
  <c r="R2257" i="1"/>
  <c r="S2257" i="1" s="1"/>
  <c r="U2257" i="1" s="1"/>
  <c r="AN2257" i="1" s="1"/>
  <c r="R2256" i="1"/>
  <c r="S2256" i="1" s="1"/>
  <c r="U2256" i="1" s="1"/>
  <c r="AN2256" i="1" s="1"/>
  <c r="R2255" i="1"/>
  <c r="S2255" i="1" s="1"/>
  <c r="U2255" i="1" s="1"/>
  <c r="AN2255" i="1" s="1"/>
  <c r="R2254" i="1"/>
  <c r="S2254" i="1" s="1"/>
  <c r="U2254" i="1" s="1"/>
  <c r="AN2254" i="1" s="1"/>
  <c r="R2253" i="1"/>
  <c r="S2253" i="1" s="1"/>
  <c r="U2253" i="1" s="1"/>
  <c r="AN2253" i="1" s="1"/>
  <c r="R2252" i="1"/>
  <c r="S2252" i="1" s="1"/>
  <c r="U2252" i="1" s="1"/>
  <c r="AN2252" i="1" s="1"/>
  <c r="R2251" i="1"/>
  <c r="S2251" i="1" s="1"/>
  <c r="U2251" i="1" s="1"/>
  <c r="AN2251" i="1" s="1"/>
  <c r="R2250" i="1"/>
  <c r="S2250" i="1" s="1"/>
  <c r="U2250" i="1" s="1"/>
  <c r="AN2250" i="1" s="1"/>
  <c r="R2249" i="1"/>
  <c r="S2249" i="1" s="1"/>
  <c r="U2249" i="1" s="1"/>
  <c r="AN2249" i="1" s="1"/>
  <c r="R2248" i="1"/>
  <c r="S2248" i="1" s="1"/>
  <c r="U2248" i="1" s="1"/>
  <c r="AN2248" i="1" s="1"/>
  <c r="R2247" i="1"/>
  <c r="S2247" i="1" s="1"/>
  <c r="U2247" i="1" s="1"/>
  <c r="AN2247" i="1" s="1"/>
  <c r="R2246" i="1"/>
  <c r="S2246" i="1" s="1"/>
  <c r="U2246" i="1" s="1"/>
  <c r="AN2246" i="1" s="1"/>
  <c r="R2245" i="1"/>
  <c r="S2245" i="1" s="1"/>
  <c r="U2245" i="1" s="1"/>
  <c r="AN2245" i="1" s="1"/>
  <c r="R2244" i="1"/>
  <c r="S2244" i="1" s="1"/>
  <c r="U2244" i="1" s="1"/>
  <c r="AN2244" i="1" s="1"/>
  <c r="R2243" i="1"/>
  <c r="S2243" i="1" s="1"/>
  <c r="U2243" i="1" s="1"/>
  <c r="AN2243" i="1" s="1"/>
  <c r="R2242" i="1"/>
  <c r="S2242" i="1" s="1"/>
  <c r="U2242" i="1" s="1"/>
  <c r="AN2242" i="1" s="1"/>
  <c r="R2241" i="1"/>
  <c r="S2241" i="1" s="1"/>
  <c r="U2241" i="1" s="1"/>
  <c r="AN2241" i="1" s="1"/>
  <c r="R2240" i="1"/>
  <c r="S2240" i="1" s="1"/>
  <c r="U2240" i="1" s="1"/>
  <c r="AN2240" i="1" s="1"/>
  <c r="R2239" i="1"/>
  <c r="S2239" i="1" s="1"/>
  <c r="U2239" i="1" s="1"/>
  <c r="AN2239" i="1" s="1"/>
  <c r="R2238" i="1"/>
  <c r="S2238" i="1" s="1"/>
  <c r="U2238" i="1" s="1"/>
  <c r="AN2238" i="1" s="1"/>
  <c r="R2237" i="1"/>
  <c r="S2237" i="1" s="1"/>
  <c r="U2237" i="1" s="1"/>
  <c r="AN2237" i="1" s="1"/>
  <c r="R2236" i="1"/>
  <c r="S2236" i="1" s="1"/>
  <c r="U2236" i="1" s="1"/>
  <c r="AN2236" i="1" s="1"/>
  <c r="R2235" i="1"/>
  <c r="S2235" i="1" s="1"/>
  <c r="U2235" i="1" s="1"/>
  <c r="AN2235" i="1" s="1"/>
  <c r="R2234" i="1"/>
  <c r="S2234" i="1" s="1"/>
  <c r="U2234" i="1" s="1"/>
  <c r="AN2234" i="1" s="1"/>
  <c r="R2233" i="1"/>
  <c r="S2233" i="1" s="1"/>
  <c r="U2233" i="1" s="1"/>
  <c r="AN2233" i="1" s="1"/>
  <c r="R2232" i="1"/>
  <c r="S2232" i="1" s="1"/>
  <c r="U2232" i="1" s="1"/>
  <c r="AN2232" i="1" s="1"/>
  <c r="R2231" i="1"/>
  <c r="S2231" i="1" s="1"/>
  <c r="U2231" i="1" s="1"/>
  <c r="AN2231" i="1" s="1"/>
  <c r="R2230" i="1"/>
  <c r="S2230" i="1" s="1"/>
  <c r="U2230" i="1" s="1"/>
  <c r="AN2230" i="1" s="1"/>
  <c r="R2229" i="1"/>
  <c r="S2229" i="1" s="1"/>
  <c r="U2229" i="1" s="1"/>
  <c r="AN2229" i="1" s="1"/>
  <c r="R2228" i="1"/>
  <c r="S2228" i="1" s="1"/>
  <c r="U2228" i="1" s="1"/>
  <c r="AN2228" i="1" s="1"/>
  <c r="R2227" i="1"/>
  <c r="S2227" i="1" s="1"/>
  <c r="U2227" i="1" s="1"/>
  <c r="AN2227" i="1" s="1"/>
  <c r="R2226" i="1"/>
  <c r="S2226" i="1" s="1"/>
  <c r="U2226" i="1" s="1"/>
  <c r="AN2226" i="1" s="1"/>
  <c r="R2225" i="1"/>
  <c r="S2225" i="1" s="1"/>
  <c r="U2225" i="1" s="1"/>
  <c r="AN2225" i="1" s="1"/>
  <c r="R2224" i="1"/>
  <c r="S2224" i="1" s="1"/>
  <c r="U2224" i="1" s="1"/>
  <c r="AN2224" i="1" s="1"/>
  <c r="R2223" i="1"/>
  <c r="S2223" i="1" s="1"/>
  <c r="U2223" i="1" s="1"/>
  <c r="AN2223" i="1" s="1"/>
  <c r="R2222" i="1"/>
  <c r="S2222" i="1" s="1"/>
  <c r="U2222" i="1" s="1"/>
  <c r="AN2222" i="1" s="1"/>
  <c r="R2221" i="1"/>
  <c r="S2221" i="1" s="1"/>
  <c r="U2221" i="1" s="1"/>
  <c r="AN2221" i="1" s="1"/>
  <c r="R2220" i="1"/>
  <c r="S2220" i="1" s="1"/>
  <c r="U2220" i="1" s="1"/>
  <c r="AN2220" i="1" s="1"/>
  <c r="R2219" i="1"/>
  <c r="S2219" i="1" s="1"/>
  <c r="U2219" i="1" s="1"/>
  <c r="AN2219" i="1" s="1"/>
  <c r="R2218" i="1"/>
  <c r="S2218" i="1" s="1"/>
  <c r="U2218" i="1" s="1"/>
  <c r="AN2218" i="1" s="1"/>
  <c r="R2217" i="1"/>
  <c r="S2217" i="1" s="1"/>
  <c r="U2217" i="1" s="1"/>
  <c r="AN2217" i="1" s="1"/>
  <c r="R2216" i="1"/>
  <c r="S2216" i="1" s="1"/>
  <c r="U2216" i="1" s="1"/>
  <c r="AN2216" i="1" s="1"/>
  <c r="R2215" i="1"/>
  <c r="S2215" i="1" s="1"/>
  <c r="U2215" i="1" s="1"/>
  <c r="AN2215" i="1" s="1"/>
  <c r="R2214" i="1"/>
  <c r="S2214" i="1" s="1"/>
  <c r="U2214" i="1" s="1"/>
  <c r="AN2214" i="1" s="1"/>
  <c r="R2213" i="1"/>
  <c r="S2213" i="1" s="1"/>
  <c r="U2213" i="1" s="1"/>
  <c r="AN2213" i="1" s="1"/>
  <c r="R2212" i="1"/>
  <c r="S2212" i="1" s="1"/>
  <c r="U2212" i="1" s="1"/>
  <c r="AN2212" i="1" s="1"/>
  <c r="R2211" i="1"/>
  <c r="S2211" i="1" s="1"/>
  <c r="U2211" i="1" s="1"/>
  <c r="AN2211" i="1" s="1"/>
  <c r="R2210" i="1"/>
  <c r="S2210" i="1" s="1"/>
  <c r="U2210" i="1" s="1"/>
  <c r="AN2210" i="1" s="1"/>
  <c r="R2209" i="1"/>
  <c r="S2209" i="1" s="1"/>
  <c r="U2209" i="1" s="1"/>
  <c r="AN2209" i="1" s="1"/>
  <c r="R2208" i="1"/>
  <c r="S2208" i="1" s="1"/>
  <c r="U2208" i="1" s="1"/>
  <c r="AN2208" i="1" s="1"/>
  <c r="R2207" i="1"/>
  <c r="S2207" i="1" s="1"/>
  <c r="U2207" i="1" s="1"/>
  <c r="AN2207" i="1" s="1"/>
  <c r="R2206" i="1"/>
  <c r="S2206" i="1" s="1"/>
  <c r="U2206" i="1" s="1"/>
  <c r="AN2206" i="1" s="1"/>
  <c r="R2205" i="1"/>
  <c r="S2205" i="1" s="1"/>
  <c r="U2205" i="1" s="1"/>
  <c r="AN2205" i="1" s="1"/>
  <c r="R2204" i="1"/>
  <c r="S2204" i="1" s="1"/>
  <c r="U2204" i="1" s="1"/>
  <c r="AN2204" i="1" s="1"/>
  <c r="R2203" i="1"/>
  <c r="S2203" i="1" s="1"/>
  <c r="U2203" i="1" s="1"/>
  <c r="AN2203" i="1" s="1"/>
  <c r="R2202" i="1"/>
  <c r="S2202" i="1" s="1"/>
  <c r="U2202" i="1" s="1"/>
  <c r="AN2202" i="1" s="1"/>
  <c r="R2201" i="1"/>
  <c r="S2201" i="1" s="1"/>
  <c r="U2201" i="1" s="1"/>
  <c r="AN2201" i="1" s="1"/>
  <c r="R2200" i="1"/>
  <c r="S2200" i="1" s="1"/>
  <c r="U2200" i="1" s="1"/>
  <c r="AN2200" i="1" s="1"/>
  <c r="R2199" i="1"/>
  <c r="S2199" i="1" s="1"/>
  <c r="U2199" i="1" s="1"/>
  <c r="AN2199" i="1" s="1"/>
  <c r="R2198" i="1"/>
  <c r="S2198" i="1" s="1"/>
  <c r="U2198" i="1" s="1"/>
  <c r="AN2198" i="1" s="1"/>
  <c r="R2197" i="1"/>
  <c r="S2197" i="1" s="1"/>
  <c r="U2197" i="1" s="1"/>
  <c r="AN2197" i="1" s="1"/>
  <c r="R2196" i="1"/>
  <c r="S2196" i="1" s="1"/>
  <c r="U2196" i="1" s="1"/>
  <c r="AN2196" i="1" s="1"/>
  <c r="R2195" i="1"/>
  <c r="S2195" i="1" s="1"/>
  <c r="U2195" i="1" s="1"/>
  <c r="AN2195" i="1" s="1"/>
  <c r="R2194" i="1"/>
  <c r="S2194" i="1" s="1"/>
  <c r="U2194" i="1" s="1"/>
  <c r="AN2194" i="1" s="1"/>
  <c r="R2193" i="1"/>
  <c r="S2193" i="1" s="1"/>
  <c r="U2193" i="1" s="1"/>
  <c r="AN2193" i="1" s="1"/>
  <c r="R2192" i="1"/>
  <c r="S2192" i="1" s="1"/>
  <c r="U2192" i="1" s="1"/>
  <c r="AN2192" i="1" s="1"/>
  <c r="R2191" i="1"/>
  <c r="S2191" i="1" s="1"/>
  <c r="U2191" i="1" s="1"/>
  <c r="AN2191" i="1" s="1"/>
  <c r="R2190" i="1"/>
  <c r="S2190" i="1" s="1"/>
  <c r="U2190" i="1" s="1"/>
  <c r="AN2190" i="1" s="1"/>
  <c r="R2189" i="1"/>
  <c r="S2189" i="1" s="1"/>
  <c r="U2189" i="1" s="1"/>
  <c r="AN2189" i="1" s="1"/>
  <c r="R2188" i="1"/>
  <c r="S2188" i="1" s="1"/>
  <c r="U2188" i="1" s="1"/>
  <c r="AN2188" i="1" s="1"/>
  <c r="R2187" i="1"/>
  <c r="S2187" i="1" s="1"/>
  <c r="U2187" i="1" s="1"/>
  <c r="AN2187" i="1" s="1"/>
  <c r="R2186" i="1"/>
  <c r="S2186" i="1" s="1"/>
  <c r="U2186" i="1" s="1"/>
  <c r="AN2186" i="1" s="1"/>
  <c r="R2185" i="1"/>
  <c r="S2185" i="1" s="1"/>
  <c r="U2185" i="1" s="1"/>
  <c r="AN2185" i="1" s="1"/>
  <c r="R2184" i="1"/>
  <c r="S2184" i="1" s="1"/>
  <c r="U2184" i="1" s="1"/>
  <c r="AN2184" i="1" s="1"/>
  <c r="R2183" i="1"/>
  <c r="S2183" i="1" s="1"/>
  <c r="U2183" i="1" s="1"/>
  <c r="AN2183" i="1" s="1"/>
  <c r="R2182" i="1"/>
  <c r="S2182" i="1" s="1"/>
  <c r="U2182" i="1" s="1"/>
  <c r="AN2182" i="1" s="1"/>
  <c r="R2181" i="1"/>
  <c r="S2181" i="1" s="1"/>
  <c r="U2181" i="1" s="1"/>
  <c r="AN2181" i="1" s="1"/>
  <c r="R2180" i="1"/>
  <c r="S2180" i="1" s="1"/>
  <c r="U2180" i="1" s="1"/>
  <c r="AN2180" i="1" s="1"/>
  <c r="R2179" i="1"/>
  <c r="S2179" i="1" s="1"/>
  <c r="U2179" i="1" s="1"/>
  <c r="AN2179" i="1" s="1"/>
  <c r="R2178" i="1"/>
  <c r="S2178" i="1" s="1"/>
  <c r="U2178" i="1" s="1"/>
  <c r="AN2178" i="1" s="1"/>
  <c r="R2177" i="1"/>
  <c r="S2177" i="1" s="1"/>
  <c r="U2177" i="1" s="1"/>
  <c r="AN2177" i="1" s="1"/>
  <c r="R2176" i="1"/>
  <c r="S2176" i="1" s="1"/>
  <c r="U2176" i="1" s="1"/>
  <c r="AN2176" i="1" s="1"/>
  <c r="R2175" i="1"/>
  <c r="S2175" i="1" s="1"/>
  <c r="U2175" i="1" s="1"/>
  <c r="AN2175" i="1" s="1"/>
  <c r="R2174" i="1"/>
  <c r="S2174" i="1" s="1"/>
  <c r="U2174" i="1" s="1"/>
  <c r="AN2174" i="1" s="1"/>
  <c r="R2173" i="1"/>
  <c r="S2173" i="1" s="1"/>
  <c r="U2173" i="1" s="1"/>
  <c r="AN2173" i="1" s="1"/>
  <c r="R2172" i="1"/>
  <c r="S2172" i="1" s="1"/>
  <c r="U2172" i="1" s="1"/>
  <c r="AN2172" i="1" s="1"/>
  <c r="R2171" i="1"/>
  <c r="S2171" i="1" s="1"/>
  <c r="U2171" i="1" s="1"/>
  <c r="AN2171" i="1" s="1"/>
  <c r="R2170" i="1"/>
  <c r="S2170" i="1" s="1"/>
  <c r="U2170" i="1" s="1"/>
  <c r="AN2170" i="1" s="1"/>
  <c r="R2169" i="1"/>
  <c r="S2169" i="1" s="1"/>
  <c r="U2169" i="1" s="1"/>
  <c r="AN2169" i="1" s="1"/>
  <c r="R2168" i="1"/>
  <c r="S2168" i="1" s="1"/>
  <c r="U2168" i="1" s="1"/>
  <c r="AN2168" i="1" s="1"/>
  <c r="R2167" i="1"/>
  <c r="S2167" i="1" s="1"/>
  <c r="U2167" i="1" s="1"/>
  <c r="AN2167" i="1" s="1"/>
  <c r="R2166" i="1"/>
  <c r="S2166" i="1" s="1"/>
  <c r="U2166" i="1" s="1"/>
  <c r="AN2166" i="1" s="1"/>
  <c r="R2165" i="1"/>
  <c r="S2165" i="1" s="1"/>
  <c r="U2165" i="1" s="1"/>
  <c r="AN2165" i="1" s="1"/>
  <c r="R2164" i="1"/>
  <c r="S2164" i="1" s="1"/>
  <c r="U2164" i="1" s="1"/>
  <c r="AN2164" i="1" s="1"/>
  <c r="R2163" i="1"/>
  <c r="S2163" i="1" s="1"/>
  <c r="U2163" i="1" s="1"/>
  <c r="AN2163" i="1" s="1"/>
  <c r="R2162" i="1"/>
  <c r="S2162" i="1" s="1"/>
  <c r="U2162" i="1" s="1"/>
  <c r="AN2162" i="1" s="1"/>
  <c r="R2161" i="1"/>
  <c r="S2161" i="1" s="1"/>
  <c r="U2161" i="1" s="1"/>
  <c r="AN2161" i="1" s="1"/>
  <c r="R2160" i="1"/>
  <c r="S2160" i="1" s="1"/>
  <c r="U2160" i="1" s="1"/>
  <c r="AN2160" i="1" s="1"/>
  <c r="R2159" i="1"/>
  <c r="S2159" i="1" s="1"/>
  <c r="U2159" i="1" s="1"/>
  <c r="AN2159" i="1" s="1"/>
  <c r="R2158" i="1"/>
  <c r="S2158" i="1" s="1"/>
  <c r="U2158" i="1" s="1"/>
  <c r="AN2158" i="1" s="1"/>
  <c r="R2157" i="1"/>
  <c r="S2157" i="1" s="1"/>
  <c r="U2157" i="1" s="1"/>
  <c r="AN2157" i="1" s="1"/>
  <c r="R2156" i="1"/>
  <c r="S2156" i="1" s="1"/>
  <c r="U2156" i="1" s="1"/>
  <c r="AN2156" i="1" s="1"/>
  <c r="R2155" i="1"/>
  <c r="S2155" i="1" s="1"/>
  <c r="U2155" i="1" s="1"/>
  <c r="AN2155" i="1" s="1"/>
  <c r="R2154" i="1"/>
  <c r="S2154" i="1" s="1"/>
  <c r="U2154" i="1" s="1"/>
  <c r="AN2154" i="1" s="1"/>
  <c r="R2153" i="1"/>
  <c r="S2153" i="1" s="1"/>
  <c r="U2153" i="1" s="1"/>
  <c r="AN2153" i="1" s="1"/>
  <c r="R2152" i="1"/>
  <c r="S2152" i="1" s="1"/>
  <c r="U2152" i="1" s="1"/>
  <c r="AN2152" i="1" s="1"/>
  <c r="R2151" i="1"/>
  <c r="S2151" i="1" s="1"/>
  <c r="U2151" i="1" s="1"/>
  <c r="AN2151" i="1" s="1"/>
  <c r="R2150" i="1"/>
  <c r="S2150" i="1" s="1"/>
  <c r="U2150" i="1" s="1"/>
  <c r="AN2150" i="1" s="1"/>
  <c r="R2149" i="1"/>
  <c r="S2149" i="1" s="1"/>
  <c r="U2149" i="1" s="1"/>
  <c r="AN2149" i="1" s="1"/>
  <c r="R2148" i="1"/>
  <c r="S2148" i="1" s="1"/>
  <c r="U2148" i="1" s="1"/>
  <c r="AN2148" i="1" s="1"/>
  <c r="R2147" i="1"/>
  <c r="S2147" i="1" s="1"/>
  <c r="U2147" i="1" s="1"/>
  <c r="AN2147" i="1" s="1"/>
  <c r="R2146" i="1"/>
  <c r="S2146" i="1" s="1"/>
  <c r="U2146" i="1" s="1"/>
  <c r="AN2146" i="1" s="1"/>
  <c r="R2145" i="1"/>
  <c r="S2145" i="1" s="1"/>
  <c r="U2145" i="1" s="1"/>
  <c r="AN2145" i="1" s="1"/>
  <c r="R2144" i="1"/>
  <c r="S2144" i="1" s="1"/>
  <c r="U2144" i="1" s="1"/>
  <c r="AN2144" i="1" s="1"/>
  <c r="R2143" i="1"/>
  <c r="S2143" i="1" s="1"/>
  <c r="U2143" i="1" s="1"/>
  <c r="AN2143" i="1" s="1"/>
  <c r="R2142" i="1"/>
  <c r="S2142" i="1" s="1"/>
  <c r="U2142" i="1" s="1"/>
  <c r="AN2142" i="1" s="1"/>
  <c r="R2141" i="1"/>
  <c r="S2141" i="1" s="1"/>
  <c r="U2141" i="1" s="1"/>
  <c r="AN2141" i="1" s="1"/>
  <c r="R2140" i="1"/>
  <c r="S2140" i="1" s="1"/>
  <c r="U2140" i="1" s="1"/>
  <c r="AN2140" i="1" s="1"/>
  <c r="R2139" i="1"/>
  <c r="S2139" i="1" s="1"/>
  <c r="U2139" i="1" s="1"/>
  <c r="AN2139" i="1" s="1"/>
  <c r="R2138" i="1"/>
  <c r="S2138" i="1" s="1"/>
  <c r="U2138" i="1" s="1"/>
  <c r="AN2138" i="1" s="1"/>
  <c r="R2137" i="1"/>
  <c r="S2137" i="1" s="1"/>
  <c r="U2137" i="1" s="1"/>
  <c r="AN2137" i="1" s="1"/>
  <c r="R2136" i="1"/>
  <c r="S2136" i="1" s="1"/>
  <c r="U2136" i="1" s="1"/>
  <c r="AN2136" i="1" s="1"/>
  <c r="R2135" i="1"/>
  <c r="S2135" i="1" s="1"/>
  <c r="U2135" i="1" s="1"/>
  <c r="AN2135" i="1" s="1"/>
  <c r="R2134" i="1"/>
  <c r="S2134" i="1" s="1"/>
  <c r="U2134" i="1" s="1"/>
  <c r="AN2134" i="1" s="1"/>
  <c r="R2133" i="1"/>
  <c r="S2133" i="1" s="1"/>
  <c r="U2133" i="1" s="1"/>
  <c r="AN2133" i="1" s="1"/>
  <c r="R2132" i="1"/>
  <c r="S2132" i="1" s="1"/>
  <c r="U2132" i="1" s="1"/>
  <c r="AN2132" i="1" s="1"/>
  <c r="R2131" i="1"/>
  <c r="S2131" i="1" s="1"/>
  <c r="U2131" i="1" s="1"/>
  <c r="AN2131" i="1" s="1"/>
  <c r="R2130" i="1"/>
  <c r="S2130" i="1" s="1"/>
  <c r="U2130" i="1" s="1"/>
  <c r="AN2130" i="1" s="1"/>
  <c r="R2129" i="1"/>
  <c r="S2129" i="1" s="1"/>
  <c r="U2129" i="1" s="1"/>
  <c r="AN2129" i="1" s="1"/>
  <c r="R2128" i="1"/>
  <c r="S2128" i="1" s="1"/>
  <c r="U2128" i="1" s="1"/>
  <c r="AN2128" i="1" s="1"/>
  <c r="R2127" i="1"/>
  <c r="S2127" i="1" s="1"/>
  <c r="U2127" i="1" s="1"/>
  <c r="AN2127" i="1" s="1"/>
  <c r="R2126" i="1"/>
  <c r="S2126" i="1" s="1"/>
  <c r="U2126" i="1" s="1"/>
  <c r="AN2126" i="1" s="1"/>
  <c r="R2125" i="1"/>
  <c r="S2125" i="1" s="1"/>
  <c r="U2125" i="1" s="1"/>
  <c r="AN2125" i="1" s="1"/>
  <c r="R2124" i="1"/>
  <c r="S2124" i="1" s="1"/>
  <c r="U2124" i="1" s="1"/>
  <c r="AN2124" i="1" s="1"/>
  <c r="R2123" i="1"/>
  <c r="S2123" i="1" s="1"/>
  <c r="U2123" i="1" s="1"/>
  <c r="AN2123" i="1" s="1"/>
  <c r="R2122" i="1"/>
  <c r="S2122" i="1" s="1"/>
  <c r="U2122" i="1" s="1"/>
  <c r="AN2122" i="1" s="1"/>
  <c r="R2121" i="1"/>
  <c r="S2121" i="1" s="1"/>
  <c r="U2121" i="1" s="1"/>
  <c r="AN2121" i="1" s="1"/>
  <c r="R2120" i="1"/>
  <c r="S2120" i="1" s="1"/>
  <c r="U2120" i="1" s="1"/>
  <c r="AN2120" i="1" s="1"/>
  <c r="R2119" i="1"/>
  <c r="S2119" i="1" s="1"/>
  <c r="U2119" i="1" s="1"/>
  <c r="AN2119" i="1" s="1"/>
  <c r="R2118" i="1"/>
  <c r="S2118" i="1" s="1"/>
  <c r="U2118" i="1" s="1"/>
  <c r="AN2118" i="1" s="1"/>
  <c r="R2117" i="1"/>
  <c r="S2117" i="1" s="1"/>
  <c r="U2117" i="1" s="1"/>
  <c r="AN2117" i="1" s="1"/>
  <c r="R2116" i="1"/>
  <c r="S2116" i="1" s="1"/>
  <c r="U2116" i="1" s="1"/>
  <c r="AN2116" i="1" s="1"/>
  <c r="R2115" i="1"/>
  <c r="S2115" i="1" s="1"/>
  <c r="U2115" i="1" s="1"/>
  <c r="AN2115" i="1" s="1"/>
  <c r="R2114" i="1"/>
  <c r="S2114" i="1" s="1"/>
  <c r="U2114" i="1" s="1"/>
  <c r="AN2114" i="1" s="1"/>
  <c r="R2113" i="1"/>
  <c r="S2113" i="1" s="1"/>
  <c r="U2113" i="1" s="1"/>
  <c r="AN2113" i="1" s="1"/>
  <c r="R2112" i="1"/>
  <c r="S2112" i="1" s="1"/>
  <c r="U2112" i="1" s="1"/>
  <c r="AN2112" i="1" s="1"/>
  <c r="R2111" i="1"/>
  <c r="S2111" i="1" s="1"/>
  <c r="U2111" i="1" s="1"/>
  <c r="AN2111" i="1" s="1"/>
  <c r="R2110" i="1"/>
  <c r="S2110" i="1" s="1"/>
  <c r="U2110" i="1" s="1"/>
  <c r="AN2110" i="1" s="1"/>
  <c r="R2109" i="1"/>
  <c r="S2109" i="1" s="1"/>
  <c r="U2109" i="1" s="1"/>
  <c r="AN2109" i="1" s="1"/>
  <c r="R2108" i="1"/>
  <c r="S2108" i="1" s="1"/>
  <c r="U2108" i="1" s="1"/>
  <c r="AN2108" i="1" s="1"/>
  <c r="R2107" i="1"/>
  <c r="S2107" i="1" s="1"/>
  <c r="U2107" i="1" s="1"/>
  <c r="AN2107" i="1" s="1"/>
  <c r="R2106" i="1"/>
  <c r="S2106" i="1" s="1"/>
  <c r="U2106" i="1" s="1"/>
  <c r="AN2106" i="1" s="1"/>
  <c r="R2105" i="1"/>
  <c r="S2105" i="1" s="1"/>
  <c r="U2105" i="1" s="1"/>
  <c r="AN2105" i="1" s="1"/>
  <c r="R2104" i="1"/>
  <c r="S2104" i="1" s="1"/>
  <c r="U2104" i="1" s="1"/>
  <c r="AN2104" i="1" s="1"/>
  <c r="R2103" i="1"/>
  <c r="S2103" i="1" s="1"/>
  <c r="U2103" i="1" s="1"/>
  <c r="AN2103" i="1" s="1"/>
  <c r="R2102" i="1"/>
  <c r="S2102" i="1" s="1"/>
  <c r="U2102" i="1" s="1"/>
  <c r="AN2102" i="1" s="1"/>
  <c r="R2101" i="1"/>
  <c r="S2101" i="1" s="1"/>
  <c r="U2101" i="1" s="1"/>
  <c r="AN2101" i="1" s="1"/>
  <c r="R2100" i="1"/>
  <c r="S2100" i="1" s="1"/>
  <c r="U2100" i="1" s="1"/>
  <c r="AN2100" i="1" s="1"/>
  <c r="R2099" i="1"/>
  <c r="S2099" i="1" s="1"/>
  <c r="U2099" i="1" s="1"/>
  <c r="AN2099" i="1" s="1"/>
  <c r="R2098" i="1"/>
  <c r="S2098" i="1" s="1"/>
  <c r="U2098" i="1" s="1"/>
  <c r="AN2098" i="1" s="1"/>
  <c r="R2097" i="1"/>
  <c r="S2097" i="1" s="1"/>
  <c r="U2097" i="1" s="1"/>
  <c r="AN2097" i="1" s="1"/>
  <c r="R2096" i="1"/>
  <c r="S2096" i="1" s="1"/>
  <c r="U2096" i="1" s="1"/>
  <c r="AN2096" i="1" s="1"/>
  <c r="R2095" i="1"/>
  <c r="S2095" i="1" s="1"/>
  <c r="U2095" i="1" s="1"/>
  <c r="AN2095" i="1" s="1"/>
  <c r="R2094" i="1"/>
  <c r="S2094" i="1" s="1"/>
  <c r="U2094" i="1" s="1"/>
  <c r="AN2094" i="1" s="1"/>
  <c r="R2093" i="1"/>
  <c r="S2093" i="1" s="1"/>
  <c r="U2093" i="1" s="1"/>
  <c r="AN2093" i="1" s="1"/>
  <c r="R2092" i="1"/>
  <c r="S2092" i="1" s="1"/>
  <c r="U2092" i="1" s="1"/>
  <c r="AN2092" i="1" s="1"/>
  <c r="R2091" i="1"/>
  <c r="S2091" i="1" s="1"/>
  <c r="U2091" i="1" s="1"/>
  <c r="AN2091" i="1" s="1"/>
  <c r="R2090" i="1"/>
  <c r="S2090" i="1" s="1"/>
  <c r="U2090" i="1" s="1"/>
  <c r="AN2090" i="1" s="1"/>
  <c r="R2089" i="1"/>
  <c r="S2089" i="1" s="1"/>
  <c r="U2089" i="1" s="1"/>
  <c r="AN2089" i="1" s="1"/>
  <c r="R2088" i="1"/>
  <c r="S2088" i="1" s="1"/>
  <c r="U2088" i="1" s="1"/>
  <c r="AN2088" i="1" s="1"/>
  <c r="R2087" i="1"/>
  <c r="S2087" i="1" s="1"/>
  <c r="U2087" i="1" s="1"/>
  <c r="AN2087" i="1" s="1"/>
  <c r="R2086" i="1"/>
  <c r="S2086" i="1" s="1"/>
  <c r="U2086" i="1" s="1"/>
  <c r="AN2086" i="1" s="1"/>
  <c r="R2085" i="1"/>
  <c r="S2085" i="1" s="1"/>
  <c r="U2085" i="1" s="1"/>
  <c r="AN2085" i="1" s="1"/>
  <c r="R2084" i="1"/>
  <c r="S2084" i="1" s="1"/>
  <c r="U2084" i="1" s="1"/>
  <c r="AN2084" i="1" s="1"/>
  <c r="R2083" i="1"/>
  <c r="S2083" i="1" s="1"/>
  <c r="U2083" i="1" s="1"/>
  <c r="AN2083" i="1" s="1"/>
  <c r="R2082" i="1"/>
  <c r="S2082" i="1" s="1"/>
  <c r="U2082" i="1" s="1"/>
  <c r="AN2082" i="1" s="1"/>
  <c r="R2081" i="1"/>
  <c r="S2081" i="1" s="1"/>
  <c r="U2081" i="1" s="1"/>
  <c r="AN2081" i="1" s="1"/>
  <c r="R2080" i="1"/>
  <c r="S2080" i="1" s="1"/>
  <c r="U2080" i="1" s="1"/>
  <c r="AN2080" i="1" s="1"/>
  <c r="R2079" i="1"/>
  <c r="S2079" i="1" s="1"/>
  <c r="U2079" i="1" s="1"/>
  <c r="AN2079" i="1" s="1"/>
  <c r="R2078" i="1"/>
  <c r="S2078" i="1" s="1"/>
  <c r="U2078" i="1" s="1"/>
  <c r="AN2078" i="1" s="1"/>
  <c r="R2077" i="1"/>
  <c r="S2077" i="1" s="1"/>
  <c r="U2077" i="1" s="1"/>
  <c r="AN2077" i="1" s="1"/>
  <c r="R2076" i="1"/>
  <c r="S2076" i="1" s="1"/>
  <c r="U2076" i="1" s="1"/>
  <c r="AN2076" i="1" s="1"/>
  <c r="R2075" i="1"/>
  <c r="S2075" i="1" s="1"/>
  <c r="U2075" i="1" s="1"/>
  <c r="AN2075" i="1" s="1"/>
  <c r="R2074" i="1"/>
  <c r="S2074" i="1" s="1"/>
  <c r="U2074" i="1" s="1"/>
  <c r="AN2074" i="1" s="1"/>
  <c r="R2073" i="1"/>
  <c r="S2073" i="1" s="1"/>
  <c r="U2073" i="1" s="1"/>
  <c r="AN2073" i="1" s="1"/>
  <c r="R2072" i="1"/>
  <c r="S2072" i="1" s="1"/>
  <c r="U2072" i="1" s="1"/>
  <c r="AN2072" i="1" s="1"/>
  <c r="R2071" i="1"/>
  <c r="S2071" i="1" s="1"/>
  <c r="U2071" i="1" s="1"/>
  <c r="AN2071" i="1" s="1"/>
  <c r="R2070" i="1"/>
  <c r="S2070" i="1" s="1"/>
  <c r="U2070" i="1" s="1"/>
  <c r="AN2070" i="1" s="1"/>
  <c r="R2069" i="1"/>
  <c r="S2069" i="1" s="1"/>
  <c r="U2069" i="1" s="1"/>
  <c r="AN2069" i="1" s="1"/>
  <c r="R2068" i="1"/>
  <c r="S2068" i="1" s="1"/>
  <c r="U2068" i="1" s="1"/>
  <c r="AN2068" i="1" s="1"/>
  <c r="R2067" i="1"/>
  <c r="S2067" i="1" s="1"/>
  <c r="U2067" i="1" s="1"/>
  <c r="AN2067" i="1" s="1"/>
  <c r="R2066" i="1"/>
  <c r="S2066" i="1" s="1"/>
  <c r="U2066" i="1" s="1"/>
  <c r="AN2066" i="1" s="1"/>
  <c r="R2065" i="1"/>
  <c r="S2065" i="1" s="1"/>
  <c r="U2065" i="1" s="1"/>
  <c r="AN2065" i="1" s="1"/>
  <c r="R2064" i="1"/>
  <c r="S2064" i="1" s="1"/>
  <c r="U2064" i="1" s="1"/>
  <c r="AN2064" i="1" s="1"/>
  <c r="R2063" i="1"/>
  <c r="S2063" i="1" s="1"/>
  <c r="U2063" i="1" s="1"/>
  <c r="AN2063" i="1" s="1"/>
  <c r="R2062" i="1"/>
  <c r="S2062" i="1" s="1"/>
  <c r="U2062" i="1" s="1"/>
  <c r="AN2062" i="1" s="1"/>
  <c r="R2061" i="1"/>
  <c r="S2061" i="1" s="1"/>
  <c r="U2061" i="1" s="1"/>
  <c r="AN2061" i="1" s="1"/>
  <c r="R2060" i="1"/>
  <c r="S2060" i="1" s="1"/>
  <c r="U2060" i="1" s="1"/>
  <c r="AN2060" i="1" s="1"/>
  <c r="R2059" i="1"/>
  <c r="S2059" i="1" s="1"/>
  <c r="U2059" i="1" s="1"/>
  <c r="AN2059" i="1" s="1"/>
  <c r="R2058" i="1"/>
  <c r="S2058" i="1" s="1"/>
  <c r="U2058" i="1" s="1"/>
  <c r="AN2058" i="1" s="1"/>
  <c r="R2057" i="1"/>
  <c r="S2057" i="1" s="1"/>
  <c r="U2057" i="1" s="1"/>
  <c r="AN2057" i="1" s="1"/>
  <c r="R2056" i="1"/>
  <c r="S2056" i="1" s="1"/>
  <c r="U2056" i="1" s="1"/>
  <c r="AN2056" i="1" s="1"/>
  <c r="R2055" i="1"/>
  <c r="S2055" i="1" s="1"/>
  <c r="U2055" i="1" s="1"/>
  <c r="AN2055" i="1" s="1"/>
  <c r="R2054" i="1"/>
  <c r="S2054" i="1" s="1"/>
  <c r="U2054" i="1" s="1"/>
  <c r="AN2054" i="1" s="1"/>
  <c r="R2053" i="1"/>
  <c r="S2053" i="1" s="1"/>
  <c r="U2053" i="1" s="1"/>
  <c r="AN2053" i="1" s="1"/>
  <c r="R2052" i="1"/>
  <c r="S2052" i="1" s="1"/>
  <c r="U2052" i="1" s="1"/>
  <c r="AN2052" i="1" s="1"/>
  <c r="R2051" i="1"/>
  <c r="S2051" i="1" s="1"/>
  <c r="U2051" i="1" s="1"/>
  <c r="AN2051" i="1" s="1"/>
  <c r="R2050" i="1"/>
  <c r="S2050" i="1" s="1"/>
  <c r="U2050" i="1" s="1"/>
  <c r="AN2050" i="1" s="1"/>
  <c r="R2049" i="1"/>
  <c r="S2049" i="1" s="1"/>
  <c r="U2049" i="1" s="1"/>
  <c r="AN2049" i="1" s="1"/>
  <c r="R2048" i="1"/>
  <c r="S2048" i="1" s="1"/>
  <c r="U2048" i="1" s="1"/>
  <c r="AN2048" i="1" s="1"/>
  <c r="R2047" i="1"/>
  <c r="S2047" i="1" s="1"/>
  <c r="U2047" i="1" s="1"/>
  <c r="AN2047" i="1" s="1"/>
  <c r="R2046" i="1"/>
  <c r="S2046" i="1" s="1"/>
  <c r="U2046" i="1" s="1"/>
  <c r="AN2046" i="1" s="1"/>
  <c r="R2045" i="1"/>
  <c r="S2045" i="1" s="1"/>
  <c r="U2045" i="1" s="1"/>
  <c r="AN2045" i="1" s="1"/>
  <c r="R2044" i="1"/>
  <c r="S2044" i="1" s="1"/>
  <c r="U2044" i="1" s="1"/>
  <c r="AN2044" i="1" s="1"/>
  <c r="R2043" i="1"/>
  <c r="S2043" i="1" s="1"/>
  <c r="U2043" i="1" s="1"/>
  <c r="AN2043" i="1" s="1"/>
  <c r="R2042" i="1"/>
  <c r="S2042" i="1" s="1"/>
  <c r="U2042" i="1" s="1"/>
  <c r="AN2042" i="1" s="1"/>
  <c r="R2041" i="1"/>
  <c r="S2041" i="1" s="1"/>
  <c r="U2041" i="1" s="1"/>
  <c r="AN2041" i="1" s="1"/>
  <c r="R2040" i="1"/>
  <c r="S2040" i="1" s="1"/>
  <c r="U2040" i="1" s="1"/>
  <c r="AN2040" i="1" s="1"/>
  <c r="R2039" i="1"/>
  <c r="S2039" i="1" s="1"/>
  <c r="U2039" i="1" s="1"/>
  <c r="AN2039" i="1" s="1"/>
  <c r="R2038" i="1"/>
  <c r="S2038" i="1" s="1"/>
  <c r="U2038" i="1" s="1"/>
  <c r="AN2038" i="1" s="1"/>
  <c r="R2037" i="1"/>
  <c r="S2037" i="1" s="1"/>
  <c r="U2037" i="1" s="1"/>
  <c r="AN2037" i="1" s="1"/>
  <c r="R2036" i="1"/>
  <c r="S2036" i="1" s="1"/>
  <c r="U2036" i="1" s="1"/>
  <c r="AN2036" i="1" s="1"/>
  <c r="R2035" i="1"/>
  <c r="S2035" i="1" s="1"/>
  <c r="U2035" i="1" s="1"/>
  <c r="AN2035" i="1" s="1"/>
  <c r="R2034" i="1"/>
  <c r="S2034" i="1" s="1"/>
  <c r="U2034" i="1" s="1"/>
  <c r="AN2034" i="1" s="1"/>
  <c r="R2033" i="1"/>
  <c r="S2033" i="1" s="1"/>
  <c r="U2033" i="1" s="1"/>
  <c r="AN2033" i="1" s="1"/>
  <c r="R2032" i="1"/>
  <c r="S2032" i="1" s="1"/>
  <c r="U2032" i="1" s="1"/>
  <c r="AN2032" i="1" s="1"/>
  <c r="R2031" i="1"/>
  <c r="S2031" i="1" s="1"/>
  <c r="U2031" i="1" s="1"/>
  <c r="AN2031" i="1" s="1"/>
  <c r="R2030" i="1"/>
  <c r="S2030" i="1" s="1"/>
  <c r="U2030" i="1" s="1"/>
  <c r="AN2030" i="1" s="1"/>
  <c r="R2029" i="1"/>
  <c r="S2029" i="1" s="1"/>
  <c r="U2029" i="1" s="1"/>
  <c r="AN2029" i="1" s="1"/>
  <c r="R2028" i="1"/>
  <c r="S2028" i="1" s="1"/>
  <c r="U2028" i="1" s="1"/>
  <c r="AN2028" i="1" s="1"/>
  <c r="R2027" i="1"/>
  <c r="S2027" i="1" s="1"/>
  <c r="U2027" i="1" s="1"/>
  <c r="AN2027" i="1" s="1"/>
  <c r="R2026" i="1"/>
  <c r="S2026" i="1" s="1"/>
  <c r="U2026" i="1" s="1"/>
  <c r="AN2026" i="1" s="1"/>
  <c r="R2025" i="1"/>
  <c r="S2025" i="1" s="1"/>
  <c r="U2025" i="1" s="1"/>
  <c r="AN2025" i="1" s="1"/>
  <c r="R2024" i="1"/>
  <c r="S2024" i="1" s="1"/>
  <c r="U2024" i="1" s="1"/>
  <c r="AN2024" i="1" s="1"/>
  <c r="R2023" i="1"/>
  <c r="S2023" i="1" s="1"/>
  <c r="U2023" i="1" s="1"/>
  <c r="AN2023" i="1" s="1"/>
  <c r="R2022" i="1"/>
  <c r="S2022" i="1" s="1"/>
  <c r="U2022" i="1" s="1"/>
  <c r="AN2022" i="1" s="1"/>
  <c r="R2021" i="1"/>
  <c r="S2021" i="1" s="1"/>
  <c r="U2021" i="1" s="1"/>
  <c r="AN2021" i="1" s="1"/>
  <c r="R2020" i="1"/>
  <c r="S2020" i="1" s="1"/>
  <c r="U2020" i="1" s="1"/>
  <c r="AN2020" i="1" s="1"/>
  <c r="R2019" i="1"/>
  <c r="S2019" i="1" s="1"/>
  <c r="U2019" i="1" s="1"/>
  <c r="AN2019" i="1" s="1"/>
  <c r="R2018" i="1"/>
  <c r="S2018" i="1" s="1"/>
  <c r="U2018" i="1" s="1"/>
  <c r="AN2018" i="1" s="1"/>
  <c r="R2017" i="1"/>
  <c r="S2017" i="1" s="1"/>
  <c r="U2017" i="1" s="1"/>
  <c r="AN2017" i="1" s="1"/>
  <c r="R2016" i="1"/>
  <c r="S2016" i="1" s="1"/>
  <c r="U2016" i="1" s="1"/>
  <c r="AN2016" i="1" s="1"/>
  <c r="R2015" i="1"/>
  <c r="S2015" i="1" s="1"/>
  <c r="U2015" i="1" s="1"/>
  <c r="AN2015" i="1" s="1"/>
  <c r="R2014" i="1"/>
  <c r="S2014" i="1" s="1"/>
  <c r="U2014" i="1" s="1"/>
  <c r="AN2014" i="1" s="1"/>
  <c r="R2013" i="1"/>
  <c r="S2013" i="1" s="1"/>
  <c r="U2013" i="1" s="1"/>
  <c r="AN2013" i="1" s="1"/>
  <c r="R2012" i="1"/>
  <c r="S2012" i="1" s="1"/>
  <c r="U2012" i="1" s="1"/>
  <c r="AN2012" i="1" s="1"/>
  <c r="R2011" i="1"/>
  <c r="S2011" i="1" s="1"/>
  <c r="U2011" i="1" s="1"/>
  <c r="AN2011" i="1" s="1"/>
  <c r="R2010" i="1"/>
  <c r="S2010" i="1" s="1"/>
  <c r="U2010" i="1" s="1"/>
  <c r="AN2010" i="1" s="1"/>
  <c r="R2009" i="1"/>
  <c r="S2009" i="1" s="1"/>
  <c r="U2009" i="1" s="1"/>
  <c r="AN2009" i="1" s="1"/>
  <c r="R2008" i="1"/>
  <c r="S2008" i="1" s="1"/>
  <c r="U2008" i="1" s="1"/>
  <c r="AN2008" i="1" s="1"/>
  <c r="R2007" i="1"/>
  <c r="S2007" i="1" s="1"/>
  <c r="U2007" i="1" s="1"/>
  <c r="AN2007" i="1" s="1"/>
  <c r="R2006" i="1"/>
  <c r="S2006" i="1" s="1"/>
  <c r="U2006" i="1" s="1"/>
  <c r="AN2006" i="1" s="1"/>
  <c r="R2005" i="1"/>
  <c r="S2005" i="1" s="1"/>
  <c r="U2005" i="1" s="1"/>
  <c r="AN2005" i="1" s="1"/>
  <c r="R2004" i="1"/>
  <c r="S2004" i="1" s="1"/>
  <c r="U2004" i="1" s="1"/>
  <c r="AN2004" i="1" s="1"/>
  <c r="R2003" i="1"/>
  <c r="S2003" i="1" s="1"/>
  <c r="U2003" i="1" s="1"/>
  <c r="AN2003" i="1" s="1"/>
  <c r="R2002" i="1"/>
  <c r="S2002" i="1" s="1"/>
  <c r="U2002" i="1" s="1"/>
  <c r="AN2002" i="1" s="1"/>
  <c r="R2001" i="1"/>
  <c r="S2001" i="1" s="1"/>
  <c r="U2001" i="1" s="1"/>
  <c r="AN2001" i="1" s="1"/>
  <c r="R2000" i="1"/>
  <c r="S2000" i="1" s="1"/>
  <c r="U2000" i="1" s="1"/>
  <c r="AN2000" i="1" s="1"/>
  <c r="R1999" i="1"/>
  <c r="S1999" i="1" s="1"/>
  <c r="U1999" i="1" s="1"/>
  <c r="AN1999" i="1" s="1"/>
  <c r="R1998" i="1"/>
  <c r="S1998" i="1" s="1"/>
  <c r="U1998" i="1" s="1"/>
  <c r="AN1998" i="1" s="1"/>
  <c r="R1997" i="1"/>
  <c r="S1997" i="1" s="1"/>
  <c r="U1997" i="1" s="1"/>
  <c r="AN1997" i="1" s="1"/>
  <c r="R1996" i="1"/>
  <c r="S1996" i="1" s="1"/>
  <c r="U1996" i="1" s="1"/>
  <c r="AN1996" i="1" s="1"/>
  <c r="R1995" i="1"/>
  <c r="S1995" i="1" s="1"/>
  <c r="U1995" i="1" s="1"/>
  <c r="AN1995" i="1" s="1"/>
  <c r="R1994" i="1"/>
  <c r="S1994" i="1" s="1"/>
  <c r="U1994" i="1" s="1"/>
  <c r="AN1994" i="1" s="1"/>
  <c r="R1993" i="1"/>
  <c r="S1993" i="1" s="1"/>
  <c r="U1993" i="1" s="1"/>
  <c r="AN1993" i="1" s="1"/>
  <c r="R1992" i="1"/>
  <c r="S1992" i="1" s="1"/>
  <c r="U1992" i="1" s="1"/>
  <c r="AN1992" i="1" s="1"/>
  <c r="R1991" i="1"/>
  <c r="S1991" i="1" s="1"/>
  <c r="U1991" i="1" s="1"/>
  <c r="AN1991" i="1" s="1"/>
  <c r="R1990" i="1"/>
  <c r="S1990" i="1" s="1"/>
  <c r="U1990" i="1" s="1"/>
  <c r="AN1990" i="1" s="1"/>
  <c r="R1989" i="1"/>
  <c r="S1989" i="1" s="1"/>
  <c r="U1989" i="1" s="1"/>
  <c r="AN1989" i="1" s="1"/>
  <c r="R1988" i="1"/>
  <c r="S1988" i="1" s="1"/>
  <c r="U1988" i="1" s="1"/>
  <c r="AN1988" i="1" s="1"/>
  <c r="R1987" i="1"/>
  <c r="S1987" i="1" s="1"/>
  <c r="U1987" i="1" s="1"/>
  <c r="AN1987" i="1" s="1"/>
  <c r="R1986" i="1"/>
  <c r="S1986" i="1" s="1"/>
  <c r="U1986" i="1" s="1"/>
  <c r="AN1986" i="1" s="1"/>
  <c r="R1985" i="1"/>
  <c r="S1985" i="1" s="1"/>
  <c r="U1985" i="1" s="1"/>
  <c r="AN1985" i="1" s="1"/>
  <c r="R1984" i="1"/>
  <c r="S1984" i="1" s="1"/>
  <c r="U1984" i="1" s="1"/>
  <c r="AN1984" i="1" s="1"/>
  <c r="R1983" i="1"/>
  <c r="S1983" i="1" s="1"/>
  <c r="U1983" i="1" s="1"/>
  <c r="AN1983" i="1" s="1"/>
  <c r="R1982" i="1"/>
  <c r="S1982" i="1" s="1"/>
  <c r="U1982" i="1" s="1"/>
  <c r="AN1982" i="1" s="1"/>
  <c r="R1981" i="1"/>
  <c r="S1981" i="1" s="1"/>
  <c r="U1981" i="1" s="1"/>
  <c r="AN1981" i="1" s="1"/>
  <c r="R1980" i="1"/>
  <c r="S1980" i="1" s="1"/>
  <c r="U1980" i="1" s="1"/>
  <c r="AN1980" i="1" s="1"/>
  <c r="R1979" i="1"/>
  <c r="S1979" i="1" s="1"/>
  <c r="U1979" i="1" s="1"/>
  <c r="AN1979" i="1" s="1"/>
  <c r="R1978" i="1"/>
  <c r="S1978" i="1" s="1"/>
  <c r="U1978" i="1" s="1"/>
  <c r="AN1978" i="1" s="1"/>
  <c r="R1977" i="1"/>
  <c r="S1977" i="1" s="1"/>
  <c r="U1977" i="1" s="1"/>
  <c r="AN1977" i="1" s="1"/>
  <c r="R1976" i="1"/>
  <c r="S1976" i="1" s="1"/>
  <c r="U1976" i="1" s="1"/>
  <c r="AN1976" i="1" s="1"/>
  <c r="R1975" i="1"/>
  <c r="S1975" i="1" s="1"/>
  <c r="U1975" i="1" s="1"/>
  <c r="AN1975" i="1" s="1"/>
  <c r="R1974" i="1"/>
  <c r="S1974" i="1" s="1"/>
  <c r="U1974" i="1" s="1"/>
  <c r="AN1974" i="1" s="1"/>
  <c r="R1973" i="1"/>
  <c r="S1973" i="1" s="1"/>
  <c r="U1973" i="1" s="1"/>
  <c r="AN1973" i="1" s="1"/>
  <c r="R1972" i="1"/>
  <c r="S1972" i="1" s="1"/>
  <c r="U1972" i="1" s="1"/>
  <c r="AN1972" i="1" s="1"/>
  <c r="R1971" i="1"/>
  <c r="S1971" i="1" s="1"/>
  <c r="U1971" i="1" s="1"/>
  <c r="AN1971" i="1" s="1"/>
  <c r="R1970" i="1"/>
  <c r="S1970" i="1" s="1"/>
  <c r="U1970" i="1" s="1"/>
  <c r="AN1970" i="1" s="1"/>
  <c r="R1969" i="1"/>
  <c r="S1969" i="1" s="1"/>
  <c r="U1969" i="1" s="1"/>
  <c r="AN1969" i="1" s="1"/>
  <c r="R1968" i="1"/>
  <c r="S1968" i="1" s="1"/>
  <c r="U1968" i="1" s="1"/>
  <c r="AN1968" i="1" s="1"/>
  <c r="R1967" i="1"/>
  <c r="S1967" i="1" s="1"/>
  <c r="U1967" i="1" s="1"/>
  <c r="AN1967" i="1" s="1"/>
  <c r="R1966" i="1"/>
  <c r="S1966" i="1" s="1"/>
  <c r="U1966" i="1" s="1"/>
  <c r="AN1966" i="1" s="1"/>
  <c r="R1965" i="1"/>
  <c r="S1965" i="1" s="1"/>
  <c r="U1965" i="1" s="1"/>
  <c r="AN1965" i="1" s="1"/>
  <c r="R1964" i="1"/>
  <c r="S1964" i="1" s="1"/>
  <c r="U1964" i="1" s="1"/>
  <c r="AN1964" i="1" s="1"/>
  <c r="R1963" i="1"/>
  <c r="S1963" i="1" s="1"/>
  <c r="U1963" i="1" s="1"/>
  <c r="AN1963" i="1" s="1"/>
  <c r="R1962" i="1"/>
  <c r="S1962" i="1" s="1"/>
  <c r="U1962" i="1" s="1"/>
  <c r="AN1962" i="1" s="1"/>
  <c r="R1961" i="1"/>
  <c r="S1961" i="1" s="1"/>
  <c r="U1961" i="1" s="1"/>
  <c r="AN1961" i="1" s="1"/>
  <c r="R1960" i="1"/>
  <c r="S1960" i="1" s="1"/>
  <c r="U1960" i="1" s="1"/>
  <c r="AN1960" i="1" s="1"/>
  <c r="R1959" i="1"/>
  <c r="S1959" i="1" s="1"/>
  <c r="U1959" i="1" s="1"/>
  <c r="AN1959" i="1" s="1"/>
  <c r="R1958" i="1"/>
  <c r="S1958" i="1" s="1"/>
  <c r="U1958" i="1" s="1"/>
  <c r="AN1958" i="1" s="1"/>
  <c r="R1957" i="1"/>
  <c r="S1957" i="1" s="1"/>
  <c r="U1957" i="1" s="1"/>
  <c r="AN1957" i="1" s="1"/>
  <c r="R1956" i="1"/>
  <c r="S1956" i="1" s="1"/>
  <c r="U1956" i="1" s="1"/>
  <c r="AN1956" i="1" s="1"/>
  <c r="R1955" i="1"/>
  <c r="S1955" i="1" s="1"/>
  <c r="U1955" i="1" s="1"/>
  <c r="AN1955" i="1" s="1"/>
  <c r="R1954" i="1"/>
  <c r="S1954" i="1" s="1"/>
  <c r="U1954" i="1" s="1"/>
  <c r="AN1954" i="1" s="1"/>
  <c r="R1953" i="1"/>
  <c r="S1953" i="1" s="1"/>
  <c r="U1953" i="1" s="1"/>
  <c r="AN1953" i="1" s="1"/>
  <c r="R1952" i="1"/>
  <c r="S1952" i="1" s="1"/>
  <c r="U1952" i="1" s="1"/>
  <c r="AN1952" i="1" s="1"/>
  <c r="R1951" i="1"/>
  <c r="S1951" i="1" s="1"/>
  <c r="U1951" i="1" s="1"/>
  <c r="AN1951" i="1" s="1"/>
  <c r="R1950" i="1"/>
  <c r="S1950" i="1" s="1"/>
  <c r="U1950" i="1" s="1"/>
  <c r="AN1950" i="1" s="1"/>
  <c r="R1949" i="1"/>
  <c r="S1949" i="1" s="1"/>
  <c r="U1949" i="1" s="1"/>
  <c r="AN1949" i="1" s="1"/>
  <c r="R1948" i="1"/>
  <c r="S1948" i="1" s="1"/>
  <c r="U1948" i="1" s="1"/>
  <c r="AN1948" i="1" s="1"/>
  <c r="R1947" i="1"/>
  <c r="S1947" i="1" s="1"/>
  <c r="U1947" i="1" s="1"/>
  <c r="AN1947" i="1" s="1"/>
  <c r="R1946" i="1"/>
  <c r="S1946" i="1" s="1"/>
  <c r="U1946" i="1" s="1"/>
  <c r="AN1946" i="1" s="1"/>
  <c r="R1945" i="1"/>
  <c r="S1945" i="1" s="1"/>
  <c r="U1945" i="1" s="1"/>
  <c r="AN1945" i="1" s="1"/>
  <c r="R1944" i="1"/>
  <c r="S1944" i="1" s="1"/>
  <c r="U1944" i="1" s="1"/>
  <c r="AN1944" i="1" s="1"/>
  <c r="R1943" i="1"/>
  <c r="S1943" i="1" s="1"/>
  <c r="U1943" i="1" s="1"/>
  <c r="AN1943" i="1" s="1"/>
  <c r="R1942" i="1"/>
  <c r="S1942" i="1" s="1"/>
  <c r="U1942" i="1" s="1"/>
  <c r="AN1942" i="1" s="1"/>
  <c r="R1941" i="1"/>
  <c r="S1941" i="1" s="1"/>
  <c r="U1941" i="1" s="1"/>
  <c r="AN1941" i="1" s="1"/>
  <c r="R1940" i="1"/>
  <c r="S1940" i="1" s="1"/>
  <c r="U1940" i="1" s="1"/>
  <c r="AN1940" i="1" s="1"/>
  <c r="R1939" i="1"/>
  <c r="S1939" i="1" s="1"/>
  <c r="U1939" i="1" s="1"/>
  <c r="AN1939" i="1" s="1"/>
  <c r="R1938" i="1"/>
  <c r="S1938" i="1" s="1"/>
  <c r="U1938" i="1" s="1"/>
  <c r="AN1938" i="1" s="1"/>
  <c r="R1937" i="1"/>
  <c r="S1937" i="1" s="1"/>
  <c r="U1937" i="1" s="1"/>
  <c r="AN1937" i="1" s="1"/>
  <c r="R1936" i="1"/>
  <c r="S1936" i="1" s="1"/>
  <c r="U1936" i="1" s="1"/>
  <c r="AN1936" i="1" s="1"/>
  <c r="R1935" i="1"/>
  <c r="S1935" i="1" s="1"/>
  <c r="U1935" i="1" s="1"/>
  <c r="AN1935" i="1" s="1"/>
  <c r="R1934" i="1"/>
  <c r="S1934" i="1" s="1"/>
  <c r="U1934" i="1" s="1"/>
  <c r="AN1934" i="1" s="1"/>
  <c r="R1933" i="1"/>
  <c r="S1933" i="1" s="1"/>
  <c r="U1933" i="1" s="1"/>
  <c r="AN1933" i="1" s="1"/>
  <c r="R1932" i="1"/>
  <c r="S1932" i="1" s="1"/>
  <c r="U1932" i="1" s="1"/>
  <c r="AN1932" i="1" s="1"/>
  <c r="R1931" i="1"/>
  <c r="S1931" i="1" s="1"/>
  <c r="U1931" i="1" s="1"/>
  <c r="AN1931" i="1" s="1"/>
  <c r="R1930" i="1"/>
  <c r="S1930" i="1" s="1"/>
  <c r="U1930" i="1" s="1"/>
  <c r="AN1930" i="1" s="1"/>
  <c r="R1929" i="1"/>
  <c r="S1929" i="1" s="1"/>
  <c r="U1929" i="1" s="1"/>
  <c r="AN1929" i="1" s="1"/>
  <c r="R1928" i="1"/>
  <c r="S1928" i="1" s="1"/>
  <c r="U1928" i="1" s="1"/>
  <c r="AN1928" i="1" s="1"/>
  <c r="R1927" i="1"/>
  <c r="S1927" i="1" s="1"/>
  <c r="U1927" i="1" s="1"/>
  <c r="AN1927" i="1" s="1"/>
  <c r="R1926" i="1"/>
  <c r="S1926" i="1" s="1"/>
  <c r="U1926" i="1" s="1"/>
  <c r="AN1926" i="1" s="1"/>
  <c r="R1925" i="1"/>
  <c r="S1925" i="1" s="1"/>
  <c r="U1925" i="1" s="1"/>
  <c r="AN1925" i="1" s="1"/>
  <c r="R1924" i="1"/>
  <c r="S1924" i="1" s="1"/>
  <c r="U1924" i="1" s="1"/>
  <c r="AN1924" i="1" s="1"/>
  <c r="R1923" i="1"/>
  <c r="S1923" i="1" s="1"/>
  <c r="U1923" i="1" s="1"/>
  <c r="AN1923" i="1" s="1"/>
  <c r="R1922" i="1"/>
  <c r="S1922" i="1" s="1"/>
  <c r="U1922" i="1" s="1"/>
  <c r="AN1922" i="1" s="1"/>
  <c r="R1921" i="1"/>
  <c r="S1921" i="1" s="1"/>
  <c r="U1921" i="1" s="1"/>
  <c r="AN1921" i="1" s="1"/>
  <c r="R1920" i="1"/>
  <c r="S1920" i="1" s="1"/>
  <c r="U1920" i="1" s="1"/>
  <c r="AN1920" i="1" s="1"/>
  <c r="R1919" i="1"/>
  <c r="S1919" i="1" s="1"/>
  <c r="U1919" i="1" s="1"/>
  <c r="AN1919" i="1" s="1"/>
  <c r="R1918" i="1"/>
  <c r="S1918" i="1" s="1"/>
  <c r="U1918" i="1" s="1"/>
  <c r="AN1918" i="1" s="1"/>
  <c r="R1917" i="1"/>
  <c r="S1917" i="1" s="1"/>
  <c r="U1917" i="1" s="1"/>
  <c r="AN1917" i="1" s="1"/>
  <c r="R1916" i="1"/>
  <c r="S1916" i="1" s="1"/>
  <c r="U1916" i="1" s="1"/>
  <c r="AN1916" i="1" s="1"/>
  <c r="R1915" i="1"/>
  <c r="S1915" i="1" s="1"/>
  <c r="U1915" i="1" s="1"/>
  <c r="AN1915" i="1" s="1"/>
  <c r="R1914" i="1"/>
  <c r="S1914" i="1" s="1"/>
  <c r="U1914" i="1" s="1"/>
  <c r="AN1914" i="1" s="1"/>
  <c r="R1913" i="1"/>
  <c r="S1913" i="1" s="1"/>
  <c r="U1913" i="1" s="1"/>
  <c r="AN1913" i="1" s="1"/>
  <c r="R1912" i="1"/>
  <c r="S1912" i="1" s="1"/>
  <c r="U1912" i="1" s="1"/>
  <c r="AN1912" i="1" s="1"/>
  <c r="R1911" i="1"/>
  <c r="S1911" i="1" s="1"/>
  <c r="U1911" i="1" s="1"/>
  <c r="AN1911" i="1" s="1"/>
  <c r="R1910" i="1"/>
  <c r="S1910" i="1" s="1"/>
  <c r="U1910" i="1" s="1"/>
  <c r="AN1910" i="1" s="1"/>
  <c r="R1909" i="1"/>
  <c r="S1909" i="1" s="1"/>
  <c r="U1909" i="1" s="1"/>
  <c r="AN1909" i="1" s="1"/>
  <c r="R1908" i="1"/>
  <c r="S1908" i="1" s="1"/>
  <c r="U1908" i="1" s="1"/>
  <c r="AN1908" i="1" s="1"/>
  <c r="R1907" i="1"/>
  <c r="S1907" i="1" s="1"/>
  <c r="U1907" i="1" s="1"/>
  <c r="AN1907" i="1" s="1"/>
  <c r="R1906" i="1"/>
  <c r="S1906" i="1" s="1"/>
  <c r="U1906" i="1" s="1"/>
  <c r="AN1906" i="1" s="1"/>
  <c r="R1905" i="1"/>
  <c r="S1905" i="1" s="1"/>
  <c r="U1905" i="1" s="1"/>
  <c r="AN1905" i="1" s="1"/>
  <c r="R1904" i="1"/>
  <c r="S1904" i="1" s="1"/>
  <c r="U1904" i="1" s="1"/>
  <c r="AN1904" i="1" s="1"/>
  <c r="R1903" i="1"/>
  <c r="S1903" i="1" s="1"/>
  <c r="U1903" i="1" s="1"/>
  <c r="AN1903" i="1" s="1"/>
  <c r="R1902" i="1"/>
  <c r="S1902" i="1" s="1"/>
  <c r="U1902" i="1" s="1"/>
  <c r="AN1902" i="1" s="1"/>
  <c r="R1901" i="1"/>
  <c r="S1901" i="1" s="1"/>
  <c r="U1901" i="1" s="1"/>
  <c r="AN1901" i="1" s="1"/>
  <c r="R1900" i="1"/>
  <c r="S1900" i="1" s="1"/>
  <c r="U1900" i="1" s="1"/>
  <c r="AN1900" i="1" s="1"/>
  <c r="R1899" i="1"/>
  <c r="S1899" i="1" s="1"/>
  <c r="U1899" i="1" s="1"/>
  <c r="AN1899" i="1" s="1"/>
  <c r="R1898" i="1"/>
  <c r="S1898" i="1" s="1"/>
  <c r="U1898" i="1" s="1"/>
  <c r="AN1898" i="1" s="1"/>
  <c r="R1897" i="1"/>
  <c r="S1897" i="1" s="1"/>
  <c r="U1897" i="1" s="1"/>
  <c r="AN1897" i="1" s="1"/>
  <c r="R1896" i="1"/>
  <c r="S1896" i="1" s="1"/>
  <c r="U1896" i="1" s="1"/>
  <c r="AN1896" i="1" s="1"/>
  <c r="R1895" i="1"/>
  <c r="S1895" i="1" s="1"/>
  <c r="U1895" i="1" s="1"/>
  <c r="AN1895" i="1" s="1"/>
  <c r="R1894" i="1"/>
  <c r="S1894" i="1" s="1"/>
  <c r="U1894" i="1" s="1"/>
  <c r="AN1894" i="1" s="1"/>
  <c r="R1893" i="1"/>
  <c r="S1893" i="1" s="1"/>
  <c r="U1893" i="1" s="1"/>
  <c r="AN1893" i="1" s="1"/>
  <c r="R1892" i="1"/>
  <c r="S1892" i="1" s="1"/>
  <c r="U1892" i="1" s="1"/>
  <c r="AN1892" i="1" s="1"/>
  <c r="R1891" i="1"/>
  <c r="S1891" i="1" s="1"/>
  <c r="U1891" i="1" s="1"/>
  <c r="AN1891" i="1" s="1"/>
  <c r="R1890" i="1"/>
  <c r="S1890" i="1" s="1"/>
  <c r="U1890" i="1" s="1"/>
  <c r="AN1890" i="1" s="1"/>
  <c r="R1889" i="1"/>
  <c r="S1889" i="1" s="1"/>
  <c r="U1889" i="1" s="1"/>
  <c r="AN1889" i="1" s="1"/>
  <c r="R1888" i="1"/>
  <c r="S1888" i="1" s="1"/>
  <c r="U1888" i="1" s="1"/>
  <c r="AN1888" i="1" s="1"/>
  <c r="R1887" i="1"/>
  <c r="S1887" i="1" s="1"/>
  <c r="U1887" i="1" s="1"/>
  <c r="AN1887" i="1" s="1"/>
  <c r="R1886" i="1"/>
  <c r="S1886" i="1" s="1"/>
  <c r="U1886" i="1" s="1"/>
  <c r="AN1886" i="1" s="1"/>
  <c r="R1885" i="1"/>
  <c r="S1885" i="1" s="1"/>
  <c r="U1885" i="1" s="1"/>
  <c r="AN1885" i="1" s="1"/>
  <c r="R1884" i="1"/>
  <c r="S1884" i="1" s="1"/>
  <c r="U1884" i="1" s="1"/>
  <c r="AN1884" i="1" s="1"/>
  <c r="R1883" i="1"/>
  <c r="S1883" i="1" s="1"/>
  <c r="U1883" i="1" s="1"/>
  <c r="AN1883" i="1" s="1"/>
  <c r="R1882" i="1"/>
  <c r="S1882" i="1" s="1"/>
  <c r="U1882" i="1" s="1"/>
  <c r="AN1882" i="1" s="1"/>
  <c r="R1881" i="1"/>
  <c r="S1881" i="1" s="1"/>
  <c r="U1881" i="1" s="1"/>
  <c r="AN1881" i="1" s="1"/>
  <c r="R1880" i="1"/>
  <c r="S1880" i="1" s="1"/>
  <c r="U1880" i="1" s="1"/>
  <c r="AN1880" i="1" s="1"/>
  <c r="R1879" i="1"/>
  <c r="S1879" i="1" s="1"/>
  <c r="U1879" i="1" s="1"/>
  <c r="AN1879" i="1" s="1"/>
  <c r="R1878" i="1"/>
  <c r="S1878" i="1" s="1"/>
  <c r="U1878" i="1" s="1"/>
  <c r="AN1878" i="1" s="1"/>
  <c r="R1877" i="1"/>
  <c r="S1877" i="1" s="1"/>
  <c r="U1877" i="1" s="1"/>
  <c r="AN1877" i="1" s="1"/>
  <c r="R1876" i="1"/>
  <c r="S1876" i="1" s="1"/>
  <c r="U1876" i="1" s="1"/>
  <c r="AN1876" i="1" s="1"/>
  <c r="R1875" i="1"/>
  <c r="S1875" i="1" s="1"/>
  <c r="U1875" i="1" s="1"/>
  <c r="AN1875" i="1" s="1"/>
  <c r="R1874" i="1"/>
  <c r="S1874" i="1" s="1"/>
  <c r="U1874" i="1" s="1"/>
  <c r="AN1874" i="1" s="1"/>
  <c r="R1873" i="1"/>
  <c r="S1873" i="1" s="1"/>
  <c r="U1873" i="1" s="1"/>
  <c r="AN1873" i="1" s="1"/>
  <c r="R1872" i="1"/>
  <c r="S1872" i="1" s="1"/>
  <c r="U1872" i="1" s="1"/>
  <c r="AN1872" i="1" s="1"/>
  <c r="R1871" i="1"/>
  <c r="S1871" i="1" s="1"/>
  <c r="U1871" i="1" s="1"/>
  <c r="AN1871" i="1" s="1"/>
  <c r="R1870" i="1"/>
  <c r="S1870" i="1" s="1"/>
  <c r="U1870" i="1" s="1"/>
  <c r="AN1870" i="1" s="1"/>
  <c r="R1869" i="1"/>
  <c r="S1869" i="1" s="1"/>
  <c r="U1869" i="1" s="1"/>
  <c r="AN1869" i="1" s="1"/>
  <c r="R1868" i="1"/>
  <c r="S1868" i="1" s="1"/>
  <c r="U1868" i="1" s="1"/>
  <c r="AN1868" i="1" s="1"/>
  <c r="R1867" i="1"/>
  <c r="S1867" i="1" s="1"/>
  <c r="U1867" i="1" s="1"/>
  <c r="AN1867" i="1" s="1"/>
  <c r="R1866" i="1"/>
  <c r="S1866" i="1" s="1"/>
  <c r="U1866" i="1" s="1"/>
  <c r="AN1866" i="1" s="1"/>
  <c r="R1865" i="1"/>
  <c r="S1865" i="1" s="1"/>
  <c r="U1865" i="1" s="1"/>
  <c r="AN1865" i="1" s="1"/>
  <c r="R1864" i="1"/>
  <c r="S1864" i="1" s="1"/>
  <c r="U1864" i="1" s="1"/>
  <c r="AN1864" i="1" s="1"/>
  <c r="R1863" i="1"/>
  <c r="S1863" i="1" s="1"/>
  <c r="U1863" i="1" s="1"/>
  <c r="AN1863" i="1" s="1"/>
  <c r="R1862" i="1"/>
  <c r="S1862" i="1" s="1"/>
  <c r="U1862" i="1" s="1"/>
  <c r="AN1862" i="1" s="1"/>
  <c r="R1861" i="1"/>
  <c r="S1861" i="1" s="1"/>
  <c r="U1861" i="1" s="1"/>
  <c r="AN1861" i="1" s="1"/>
  <c r="R1860" i="1"/>
  <c r="S1860" i="1" s="1"/>
  <c r="U1860" i="1" s="1"/>
  <c r="AN1860" i="1" s="1"/>
  <c r="R1859" i="1"/>
  <c r="S1859" i="1" s="1"/>
  <c r="U1859" i="1" s="1"/>
  <c r="AN1859" i="1" s="1"/>
  <c r="R1858" i="1"/>
  <c r="S1858" i="1" s="1"/>
  <c r="U1858" i="1" s="1"/>
  <c r="AN1858" i="1" s="1"/>
  <c r="R1857" i="1"/>
  <c r="S1857" i="1" s="1"/>
  <c r="U1857" i="1" s="1"/>
  <c r="AN1857" i="1" s="1"/>
  <c r="R1856" i="1"/>
  <c r="S1856" i="1" s="1"/>
  <c r="U1856" i="1" s="1"/>
  <c r="AN1856" i="1" s="1"/>
  <c r="R1855" i="1"/>
  <c r="S1855" i="1" s="1"/>
  <c r="U1855" i="1" s="1"/>
  <c r="AN1855" i="1" s="1"/>
  <c r="R1854" i="1"/>
  <c r="S1854" i="1" s="1"/>
  <c r="U1854" i="1" s="1"/>
  <c r="AN1854" i="1" s="1"/>
  <c r="R1853" i="1"/>
  <c r="S1853" i="1" s="1"/>
  <c r="U1853" i="1" s="1"/>
  <c r="AN1853" i="1" s="1"/>
  <c r="R1852" i="1"/>
  <c r="S1852" i="1" s="1"/>
  <c r="U1852" i="1" s="1"/>
  <c r="AN1852" i="1" s="1"/>
  <c r="R1851" i="1"/>
  <c r="S1851" i="1" s="1"/>
  <c r="U1851" i="1" s="1"/>
  <c r="AN1851" i="1" s="1"/>
  <c r="R1850" i="1"/>
  <c r="S1850" i="1" s="1"/>
  <c r="U1850" i="1" s="1"/>
  <c r="AN1850" i="1" s="1"/>
  <c r="R1849" i="1"/>
  <c r="S1849" i="1" s="1"/>
  <c r="U1849" i="1" s="1"/>
  <c r="AN1849" i="1" s="1"/>
  <c r="R1848" i="1"/>
  <c r="S1848" i="1" s="1"/>
  <c r="U1848" i="1" s="1"/>
  <c r="AN1848" i="1" s="1"/>
  <c r="R1847" i="1"/>
  <c r="S1847" i="1" s="1"/>
  <c r="U1847" i="1" s="1"/>
  <c r="AN1847" i="1" s="1"/>
  <c r="R1846" i="1"/>
  <c r="S1846" i="1" s="1"/>
  <c r="U1846" i="1" s="1"/>
  <c r="AN1846" i="1" s="1"/>
  <c r="R1845" i="1"/>
  <c r="S1845" i="1" s="1"/>
  <c r="U1845" i="1" s="1"/>
  <c r="AN1845" i="1" s="1"/>
  <c r="R1844" i="1"/>
  <c r="S1844" i="1" s="1"/>
  <c r="U1844" i="1" s="1"/>
  <c r="AN1844" i="1" s="1"/>
  <c r="R1843" i="1"/>
  <c r="S1843" i="1" s="1"/>
  <c r="U1843" i="1" s="1"/>
  <c r="AN1843" i="1" s="1"/>
  <c r="R1842" i="1"/>
  <c r="S1842" i="1" s="1"/>
  <c r="U1842" i="1" s="1"/>
  <c r="AN1842" i="1" s="1"/>
  <c r="R1841" i="1"/>
  <c r="S1841" i="1" s="1"/>
  <c r="U1841" i="1" s="1"/>
  <c r="AN1841" i="1" s="1"/>
  <c r="R1840" i="1"/>
  <c r="S1840" i="1" s="1"/>
  <c r="U1840" i="1" s="1"/>
  <c r="AN1840" i="1" s="1"/>
  <c r="R1839" i="1"/>
  <c r="S1839" i="1" s="1"/>
  <c r="U1839" i="1" s="1"/>
  <c r="AN1839" i="1" s="1"/>
  <c r="R1838" i="1"/>
  <c r="S1838" i="1" s="1"/>
  <c r="U1838" i="1" s="1"/>
  <c r="AN1838" i="1" s="1"/>
  <c r="R1837" i="1"/>
  <c r="S1837" i="1" s="1"/>
  <c r="U1837" i="1" s="1"/>
  <c r="AN1837" i="1" s="1"/>
  <c r="R1836" i="1"/>
  <c r="S1836" i="1" s="1"/>
  <c r="U1836" i="1" s="1"/>
  <c r="AN1836" i="1" s="1"/>
  <c r="R1835" i="1"/>
  <c r="S1835" i="1" s="1"/>
  <c r="U1835" i="1" s="1"/>
  <c r="AN1835" i="1" s="1"/>
  <c r="R1834" i="1"/>
  <c r="S1834" i="1" s="1"/>
  <c r="U1834" i="1" s="1"/>
  <c r="AN1834" i="1" s="1"/>
  <c r="R1833" i="1"/>
  <c r="S1833" i="1" s="1"/>
  <c r="U1833" i="1" s="1"/>
  <c r="AN1833" i="1" s="1"/>
  <c r="R1832" i="1"/>
  <c r="S1832" i="1" s="1"/>
  <c r="U1832" i="1" s="1"/>
  <c r="AN1832" i="1" s="1"/>
  <c r="R1831" i="1"/>
  <c r="S1831" i="1" s="1"/>
  <c r="U1831" i="1" s="1"/>
  <c r="AN1831" i="1" s="1"/>
  <c r="R1830" i="1"/>
  <c r="S1830" i="1" s="1"/>
  <c r="U1830" i="1" s="1"/>
  <c r="AN1830" i="1" s="1"/>
  <c r="R1829" i="1"/>
  <c r="S1829" i="1" s="1"/>
  <c r="U1829" i="1" s="1"/>
  <c r="AN1829" i="1" s="1"/>
  <c r="R1828" i="1"/>
  <c r="S1828" i="1" s="1"/>
  <c r="U1828" i="1" s="1"/>
  <c r="AN1828" i="1" s="1"/>
  <c r="R1827" i="1"/>
  <c r="S1827" i="1" s="1"/>
  <c r="U1827" i="1" s="1"/>
  <c r="AN1827" i="1" s="1"/>
  <c r="R1826" i="1"/>
  <c r="S1826" i="1" s="1"/>
  <c r="U1826" i="1" s="1"/>
  <c r="AN1826" i="1" s="1"/>
  <c r="R1825" i="1"/>
  <c r="S1825" i="1" s="1"/>
  <c r="U1825" i="1" s="1"/>
  <c r="AN1825" i="1" s="1"/>
  <c r="R1824" i="1"/>
  <c r="S1824" i="1" s="1"/>
  <c r="U1824" i="1" s="1"/>
  <c r="AN1824" i="1" s="1"/>
  <c r="R1823" i="1"/>
  <c r="S1823" i="1" s="1"/>
  <c r="U1823" i="1" s="1"/>
  <c r="AN1823" i="1" s="1"/>
  <c r="R1822" i="1"/>
  <c r="S1822" i="1" s="1"/>
  <c r="U1822" i="1" s="1"/>
  <c r="AN1822" i="1" s="1"/>
  <c r="R1821" i="1"/>
  <c r="S1821" i="1" s="1"/>
  <c r="U1821" i="1" s="1"/>
  <c r="AN1821" i="1" s="1"/>
  <c r="R1820" i="1"/>
  <c r="S1820" i="1" s="1"/>
  <c r="U1820" i="1" s="1"/>
  <c r="AN1820" i="1" s="1"/>
  <c r="R1819" i="1"/>
  <c r="S1819" i="1" s="1"/>
  <c r="U1819" i="1" s="1"/>
  <c r="AN1819" i="1" s="1"/>
  <c r="R1818" i="1"/>
  <c r="S1818" i="1" s="1"/>
  <c r="U1818" i="1" s="1"/>
  <c r="AN1818" i="1" s="1"/>
  <c r="R1817" i="1"/>
  <c r="S1817" i="1" s="1"/>
  <c r="U1817" i="1" s="1"/>
  <c r="AN1817" i="1" s="1"/>
  <c r="R1816" i="1"/>
  <c r="S1816" i="1" s="1"/>
  <c r="U1816" i="1" s="1"/>
  <c r="AN1816" i="1" s="1"/>
  <c r="R1815" i="1"/>
  <c r="S1815" i="1" s="1"/>
  <c r="U1815" i="1" s="1"/>
  <c r="AN1815" i="1" s="1"/>
  <c r="R1814" i="1"/>
  <c r="S1814" i="1" s="1"/>
  <c r="U1814" i="1" s="1"/>
  <c r="AN1814" i="1" s="1"/>
  <c r="R1813" i="1"/>
  <c r="S1813" i="1" s="1"/>
  <c r="U1813" i="1" s="1"/>
  <c r="AN1813" i="1" s="1"/>
  <c r="R1812" i="1"/>
  <c r="S1812" i="1" s="1"/>
  <c r="U1812" i="1" s="1"/>
  <c r="AN1812" i="1" s="1"/>
  <c r="R1811" i="1"/>
  <c r="S1811" i="1" s="1"/>
  <c r="U1811" i="1" s="1"/>
  <c r="AN1811" i="1" s="1"/>
  <c r="R1810" i="1"/>
  <c r="S1810" i="1" s="1"/>
  <c r="U1810" i="1" s="1"/>
  <c r="AN1810" i="1" s="1"/>
  <c r="R1809" i="1"/>
  <c r="S1809" i="1" s="1"/>
  <c r="U1809" i="1" s="1"/>
  <c r="AN1809" i="1" s="1"/>
  <c r="R1808" i="1"/>
  <c r="S1808" i="1" s="1"/>
  <c r="U1808" i="1" s="1"/>
  <c r="AN1808" i="1" s="1"/>
  <c r="R1807" i="1"/>
  <c r="S1807" i="1" s="1"/>
  <c r="U1807" i="1" s="1"/>
  <c r="AN1807" i="1" s="1"/>
  <c r="R1806" i="1"/>
  <c r="S1806" i="1" s="1"/>
  <c r="U1806" i="1" s="1"/>
  <c r="AN1806" i="1" s="1"/>
  <c r="R1805" i="1"/>
  <c r="S1805" i="1" s="1"/>
  <c r="U1805" i="1" s="1"/>
  <c r="AN1805" i="1" s="1"/>
  <c r="R1804" i="1"/>
  <c r="S1804" i="1" s="1"/>
  <c r="U1804" i="1" s="1"/>
  <c r="AN1804" i="1" s="1"/>
  <c r="R1803" i="1"/>
  <c r="S1803" i="1" s="1"/>
  <c r="U1803" i="1" s="1"/>
  <c r="AN1803" i="1" s="1"/>
  <c r="R1802" i="1"/>
  <c r="S1802" i="1" s="1"/>
  <c r="U1802" i="1" s="1"/>
  <c r="AN1802" i="1" s="1"/>
  <c r="R1801" i="1"/>
  <c r="S1801" i="1" s="1"/>
  <c r="U1801" i="1" s="1"/>
  <c r="AN1801" i="1" s="1"/>
  <c r="R1800" i="1"/>
  <c r="S1800" i="1" s="1"/>
  <c r="U1800" i="1" s="1"/>
  <c r="AN1800" i="1" s="1"/>
  <c r="R1799" i="1"/>
  <c r="S1799" i="1" s="1"/>
  <c r="U1799" i="1" s="1"/>
  <c r="AN1799" i="1" s="1"/>
  <c r="R1798" i="1"/>
  <c r="S1798" i="1" s="1"/>
  <c r="U1798" i="1" s="1"/>
  <c r="AN1798" i="1" s="1"/>
  <c r="R1797" i="1"/>
  <c r="S1797" i="1" s="1"/>
  <c r="U1797" i="1" s="1"/>
  <c r="AN1797" i="1" s="1"/>
  <c r="R1796" i="1"/>
  <c r="S1796" i="1" s="1"/>
  <c r="U1796" i="1" s="1"/>
  <c r="AN1796" i="1" s="1"/>
  <c r="R1795" i="1"/>
  <c r="S1795" i="1" s="1"/>
  <c r="U1795" i="1" s="1"/>
  <c r="AN1795" i="1" s="1"/>
  <c r="R1794" i="1"/>
  <c r="S1794" i="1" s="1"/>
  <c r="U1794" i="1" s="1"/>
  <c r="AN1794" i="1" s="1"/>
  <c r="R1793" i="1"/>
  <c r="S1793" i="1" s="1"/>
  <c r="U1793" i="1" s="1"/>
  <c r="AN1793" i="1" s="1"/>
  <c r="R1792" i="1"/>
  <c r="S1792" i="1" s="1"/>
  <c r="U1792" i="1" s="1"/>
  <c r="AN1792" i="1" s="1"/>
  <c r="R1791" i="1"/>
  <c r="S1791" i="1" s="1"/>
  <c r="U1791" i="1" s="1"/>
  <c r="AN1791" i="1" s="1"/>
  <c r="R1790" i="1"/>
  <c r="S1790" i="1" s="1"/>
  <c r="U1790" i="1" s="1"/>
  <c r="AN1790" i="1" s="1"/>
  <c r="R1789" i="1"/>
  <c r="S1789" i="1" s="1"/>
  <c r="U1789" i="1" s="1"/>
  <c r="AN1789" i="1" s="1"/>
  <c r="R1788" i="1"/>
  <c r="S1788" i="1" s="1"/>
  <c r="U1788" i="1" s="1"/>
  <c r="AN1788" i="1" s="1"/>
  <c r="R1787" i="1"/>
  <c r="S1787" i="1" s="1"/>
  <c r="U1787" i="1" s="1"/>
  <c r="AN1787" i="1" s="1"/>
  <c r="R1786" i="1"/>
  <c r="S1786" i="1" s="1"/>
  <c r="U1786" i="1" s="1"/>
  <c r="AN1786" i="1" s="1"/>
  <c r="R1785" i="1"/>
  <c r="S1785" i="1" s="1"/>
  <c r="U1785" i="1" s="1"/>
  <c r="AN1785" i="1" s="1"/>
  <c r="R1784" i="1"/>
  <c r="S1784" i="1" s="1"/>
  <c r="U1784" i="1" s="1"/>
  <c r="AN1784" i="1" s="1"/>
  <c r="R1783" i="1"/>
  <c r="S1783" i="1" s="1"/>
  <c r="U1783" i="1" s="1"/>
  <c r="AN1783" i="1" s="1"/>
  <c r="R1782" i="1"/>
  <c r="S1782" i="1" s="1"/>
  <c r="U1782" i="1" s="1"/>
  <c r="AN1782" i="1" s="1"/>
  <c r="R1781" i="1"/>
  <c r="S1781" i="1" s="1"/>
  <c r="U1781" i="1" s="1"/>
  <c r="AN1781" i="1" s="1"/>
  <c r="R1780" i="1"/>
  <c r="S1780" i="1" s="1"/>
  <c r="U1780" i="1" s="1"/>
  <c r="AN1780" i="1" s="1"/>
  <c r="R1779" i="1"/>
  <c r="S1779" i="1" s="1"/>
  <c r="U1779" i="1" s="1"/>
  <c r="AN1779" i="1" s="1"/>
  <c r="R1778" i="1"/>
  <c r="S1778" i="1" s="1"/>
  <c r="U1778" i="1" s="1"/>
  <c r="AN1778" i="1" s="1"/>
  <c r="R1777" i="1"/>
  <c r="S1777" i="1" s="1"/>
  <c r="U1777" i="1" s="1"/>
  <c r="AN1777" i="1" s="1"/>
  <c r="R1776" i="1"/>
  <c r="S1776" i="1" s="1"/>
  <c r="U1776" i="1" s="1"/>
  <c r="AN1776" i="1" s="1"/>
  <c r="R1775" i="1"/>
  <c r="S1775" i="1" s="1"/>
  <c r="U1775" i="1" s="1"/>
  <c r="AN1775" i="1" s="1"/>
  <c r="R1774" i="1"/>
  <c r="S1774" i="1" s="1"/>
  <c r="U1774" i="1" s="1"/>
  <c r="AN1774" i="1" s="1"/>
  <c r="R1773" i="1"/>
  <c r="S1773" i="1" s="1"/>
  <c r="U1773" i="1" s="1"/>
  <c r="AN1773" i="1" s="1"/>
  <c r="R1772" i="1"/>
  <c r="S1772" i="1" s="1"/>
  <c r="U1772" i="1" s="1"/>
  <c r="AN1772" i="1" s="1"/>
  <c r="R1771" i="1"/>
  <c r="S1771" i="1" s="1"/>
  <c r="U1771" i="1" s="1"/>
  <c r="AN1771" i="1" s="1"/>
  <c r="R1770" i="1"/>
  <c r="S1770" i="1" s="1"/>
  <c r="U1770" i="1" s="1"/>
  <c r="AN1770" i="1" s="1"/>
  <c r="R1769" i="1"/>
  <c r="S1769" i="1" s="1"/>
  <c r="U1769" i="1" s="1"/>
  <c r="AN1769" i="1" s="1"/>
  <c r="R1768" i="1"/>
  <c r="S1768" i="1" s="1"/>
  <c r="U1768" i="1" s="1"/>
  <c r="AN1768" i="1" s="1"/>
  <c r="R1767" i="1"/>
  <c r="S1767" i="1" s="1"/>
  <c r="U1767" i="1" s="1"/>
  <c r="AN1767" i="1" s="1"/>
  <c r="R1766" i="1"/>
  <c r="S1766" i="1" s="1"/>
  <c r="U1766" i="1" s="1"/>
  <c r="AN1766" i="1" s="1"/>
  <c r="R1765" i="1"/>
  <c r="S1765" i="1" s="1"/>
  <c r="U1765" i="1" s="1"/>
  <c r="AN1765" i="1" s="1"/>
  <c r="R1764" i="1"/>
  <c r="S1764" i="1" s="1"/>
  <c r="U1764" i="1" s="1"/>
  <c r="AN1764" i="1" s="1"/>
  <c r="R1763" i="1"/>
  <c r="S1763" i="1" s="1"/>
  <c r="U1763" i="1" s="1"/>
  <c r="AN1763" i="1" s="1"/>
  <c r="R1762" i="1"/>
  <c r="S1762" i="1" s="1"/>
  <c r="U1762" i="1" s="1"/>
  <c r="AN1762" i="1" s="1"/>
  <c r="R1761" i="1"/>
  <c r="S1761" i="1" s="1"/>
  <c r="U1761" i="1" s="1"/>
  <c r="AN1761" i="1" s="1"/>
  <c r="R1760" i="1"/>
  <c r="S1760" i="1" s="1"/>
  <c r="U1760" i="1" s="1"/>
  <c r="AN1760" i="1" s="1"/>
  <c r="R1759" i="1"/>
  <c r="S1759" i="1" s="1"/>
  <c r="U1759" i="1" s="1"/>
  <c r="AN1759" i="1" s="1"/>
  <c r="R1758" i="1"/>
  <c r="S1758" i="1" s="1"/>
  <c r="U1758" i="1" s="1"/>
  <c r="AN1758" i="1" s="1"/>
  <c r="R1757" i="1"/>
  <c r="S1757" i="1" s="1"/>
  <c r="U1757" i="1" s="1"/>
  <c r="AN1757" i="1" s="1"/>
  <c r="R1756" i="1"/>
  <c r="S1756" i="1" s="1"/>
  <c r="U1756" i="1" s="1"/>
  <c r="AN1756" i="1" s="1"/>
  <c r="R1755" i="1"/>
  <c r="S1755" i="1" s="1"/>
  <c r="U1755" i="1" s="1"/>
  <c r="AN1755" i="1" s="1"/>
  <c r="R1754" i="1"/>
  <c r="S1754" i="1" s="1"/>
  <c r="U1754" i="1" s="1"/>
  <c r="AN1754" i="1" s="1"/>
  <c r="R1753" i="1"/>
  <c r="S1753" i="1" s="1"/>
  <c r="U1753" i="1" s="1"/>
  <c r="AN1753" i="1" s="1"/>
  <c r="R1752" i="1"/>
  <c r="S1752" i="1" s="1"/>
  <c r="U1752" i="1" s="1"/>
  <c r="AN1752" i="1" s="1"/>
  <c r="R1751" i="1"/>
  <c r="S1751" i="1" s="1"/>
  <c r="U1751" i="1" s="1"/>
  <c r="AN1751" i="1" s="1"/>
  <c r="R1750" i="1"/>
  <c r="S1750" i="1" s="1"/>
  <c r="U1750" i="1" s="1"/>
  <c r="AN1750" i="1" s="1"/>
  <c r="R1749" i="1"/>
  <c r="S1749" i="1" s="1"/>
  <c r="U1749" i="1" s="1"/>
  <c r="AN1749" i="1" s="1"/>
  <c r="R1748" i="1"/>
  <c r="S1748" i="1" s="1"/>
  <c r="U1748" i="1" s="1"/>
  <c r="AN1748" i="1" s="1"/>
  <c r="R1747" i="1"/>
  <c r="S1747" i="1" s="1"/>
  <c r="U1747" i="1" s="1"/>
  <c r="AN1747" i="1" s="1"/>
  <c r="R1746" i="1"/>
  <c r="S1746" i="1" s="1"/>
  <c r="U1746" i="1" s="1"/>
  <c r="AN1746" i="1" s="1"/>
  <c r="R1745" i="1"/>
  <c r="S1745" i="1" s="1"/>
  <c r="U1745" i="1" s="1"/>
  <c r="AN1745" i="1" s="1"/>
  <c r="R1744" i="1"/>
  <c r="S1744" i="1" s="1"/>
  <c r="U1744" i="1" s="1"/>
  <c r="AN1744" i="1" s="1"/>
  <c r="R1743" i="1"/>
  <c r="S1743" i="1" s="1"/>
  <c r="U1743" i="1" s="1"/>
  <c r="AN1743" i="1" s="1"/>
  <c r="R1742" i="1"/>
  <c r="S1742" i="1" s="1"/>
  <c r="U1742" i="1" s="1"/>
  <c r="AN1742" i="1" s="1"/>
  <c r="R1741" i="1"/>
  <c r="S1741" i="1" s="1"/>
  <c r="U1741" i="1" s="1"/>
  <c r="AN1741" i="1" s="1"/>
  <c r="R1740" i="1"/>
  <c r="S1740" i="1" s="1"/>
  <c r="U1740" i="1" s="1"/>
  <c r="AN1740" i="1" s="1"/>
  <c r="R1739" i="1"/>
  <c r="S1739" i="1" s="1"/>
  <c r="U1739" i="1" s="1"/>
  <c r="AN1739" i="1" s="1"/>
  <c r="R1738" i="1"/>
  <c r="S1738" i="1" s="1"/>
  <c r="U1738" i="1" s="1"/>
  <c r="AN1738" i="1" s="1"/>
  <c r="R1737" i="1"/>
  <c r="S1737" i="1" s="1"/>
  <c r="U1737" i="1" s="1"/>
  <c r="AN1737" i="1" s="1"/>
  <c r="R1736" i="1"/>
  <c r="S1736" i="1" s="1"/>
  <c r="U1736" i="1" s="1"/>
  <c r="AN1736" i="1" s="1"/>
  <c r="R1735" i="1"/>
  <c r="S1735" i="1" s="1"/>
  <c r="U1735" i="1" s="1"/>
  <c r="AN1735" i="1" s="1"/>
  <c r="R1734" i="1"/>
  <c r="S1734" i="1" s="1"/>
  <c r="U1734" i="1" s="1"/>
  <c r="AN1734" i="1" s="1"/>
  <c r="R1733" i="1"/>
  <c r="S1733" i="1" s="1"/>
  <c r="U1733" i="1" s="1"/>
  <c r="AN1733" i="1" s="1"/>
  <c r="R1732" i="1"/>
  <c r="S1732" i="1" s="1"/>
  <c r="U1732" i="1" s="1"/>
  <c r="AN1732" i="1" s="1"/>
  <c r="R1731" i="1"/>
  <c r="S1731" i="1" s="1"/>
  <c r="U1731" i="1" s="1"/>
  <c r="AN1731" i="1" s="1"/>
  <c r="R1730" i="1"/>
  <c r="S1730" i="1" s="1"/>
  <c r="U1730" i="1" s="1"/>
  <c r="AN1730" i="1" s="1"/>
  <c r="R1729" i="1"/>
  <c r="S1729" i="1" s="1"/>
  <c r="U1729" i="1" s="1"/>
  <c r="AN1729" i="1" s="1"/>
  <c r="R1728" i="1"/>
  <c r="S1728" i="1" s="1"/>
  <c r="U1728" i="1" s="1"/>
  <c r="AN1728" i="1" s="1"/>
  <c r="R1727" i="1"/>
  <c r="S1727" i="1" s="1"/>
  <c r="U1727" i="1" s="1"/>
  <c r="AN1727" i="1" s="1"/>
  <c r="R1726" i="1"/>
  <c r="S1726" i="1" s="1"/>
  <c r="U1726" i="1" s="1"/>
  <c r="AN1726" i="1" s="1"/>
  <c r="R1725" i="1"/>
  <c r="S1725" i="1" s="1"/>
  <c r="U1725" i="1" s="1"/>
  <c r="AN1725" i="1" s="1"/>
  <c r="R1724" i="1"/>
  <c r="S1724" i="1" s="1"/>
  <c r="U1724" i="1" s="1"/>
  <c r="AN1724" i="1" s="1"/>
  <c r="R1723" i="1"/>
  <c r="S1723" i="1" s="1"/>
  <c r="U1723" i="1" s="1"/>
  <c r="AN1723" i="1" s="1"/>
  <c r="R1722" i="1"/>
  <c r="S1722" i="1" s="1"/>
  <c r="U1722" i="1" s="1"/>
  <c r="AN1722" i="1" s="1"/>
  <c r="R1721" i="1"/>
  <c r="S1721" i="1" s="1"/>
  <c r="U1721" i="1" s="1"/>
  <c r="AN1721" i="1" s="1"/>
  <c r="R1720" i="1"/>
  <c r="S1720" i="1" s="1"/>
  <c r="U1720" i="1" s="1"/>
  <c r="AN1720" i="1" s="1"/>
  <c r="R1719" i="1"/>
  <c r="S1719" i="1" s="1"/>
  <c r="U1719" i="1" s="1"/>
  <c r="AN1719" i="1" s="1"/>
  <c r="R1718" i="1"/>
  <c r="S1718" i="1" s="1"/>
  <c r="U1718" i="1" s="1"/>
  <c r="AN1718" i="1" s="1"/>
  <c r="R1717" i="1"/>
  <c r="S1717" i="1" s="1"/>
  <c r="U1717" i="1" s="1"/>
  <c r="AN1717" i="1" s="1"/>
  <c r="R1716" i="1"/>
  <c r="S1716" i="1" s="1"/>
  <c r="U1716" i="1" s="1"/>
  <c r="AN1716" i="1" s="1"/>
  <c r="R1715" i="1"/>
  <c r="S1715" i="1" s="1"/>
  <c r="U1715" i="1" s="1"/>
  <c r="AN1715" i="1" s="1"/>
  <c r="R1714" i="1"/>
  <c r="S1714" i="1" s="1"/>
  <c r="U1714" i="1" s="1"/>
  <c r="AN1714" i="1" s="1"/>
  <c r="R1713" i="1"/>
  <c r="S1713" i="1" s="1"/>
  <c r="U1713" i="1" s="1"/>
  <c r="AN1713" i="1" s="1"/>
  <c r="R1712" i="1"/>
  <c r="S1712" i="1" s="1"/>
  <c r="U1712" i="1" s="1"/>
  <c r="AN1712" i="1" s="1"/>
  <c r="R1711" i="1"/>
  <c r="S1711" i="1" s="1"/>
  <c r="U1711" i="1" s="1"/>
  <c r="AN1711" i="1" s="1"/>
  <c r="R1710" i="1"/>
  <c r="S1710" i="1" s="1"/>
  <c r="U1710" i="1" s="1"/>
  <c r="AN1710" i="1" s="1"/>
  <c r="R1709" i="1"/>
  <c r="S1709" i="1" s="1"/>
  <c r="U1709" i="1" s="1"/>
  <c r="AN1709" i="1" s="1"/>
  <c r="R1708" i="1"/>
  <c r="S1708" i="1" s="1"/>
  <c r="U1708" i="1" s="1"/>
  <c r="AN1708" i="1" s="1"/>
  <c r="R1707" i="1"/>
  <c r="S1707" i="1" s="1"/>
  <c r="U1707" i="1" s="1"/>
  <c r="AN1707" i="1" s="1"/>
  <c r="R1706" i="1"/>
  <c r="S1706" i="1" s="1"/>
  <c r="U1706" i="1" s="1"/>
  <c r="AN1706" i="1" s="1"/>
  <c r="R1705" i="1"/>
  <c r="S1705" i="1" s="1"/>
  <c r="U1705" i="1" s="1"/>
  <c r="AN1705" i="1" s="1"/>
  <c r="R1704" i="1"/>
  <c r="S1704" i="1" s="1"/>
  <c r="U1704" i="1" s="1"/>
  <c r="AN1704" i="1" s="1"/>
  <c r="R1703" i="1"/>
  <c r="S1703" i="1" s="1"/>
  <c r="U1703" i="1" s="1"/>
  <c r="AN1703" i="1" s="1"/>
  <c r="R1702" i="1"/>
  <c r="S1702" i="1" s="1"/>
  <c r="U1702" i="1" s="1"/>
  <c r="AN1702" i="1" s="1"/>
  <c r="R1701" i="1"/>
  <c r="S1701" i="1" s="1"/>
  <c r="U1701" i="1" s="1"/>
  <c r="AN1701" i="1" s="1"/>
  <c r="R1700" i="1"/>
  <c r="S1700" i="1" s="1"/>
  <c r="U1700" i="1" s="1"/>
  <c r="AN1700" i="1" s="1"/>
  <c r="R1699" i="1"/>
  <c r="S1699" i="1" s="1"/>
  <c r="U1699" i="1" s="1"/>
  <c r="AN1699" i="1" s="1"/>
  <c r="R1698" i="1"/>
  <c r="S1698" i="1" s="1"/>
  <c r="U1698" i="1" s="1"/>
  <c r="AN1698" i="1" s="1"/>
  <c r="R1697" i="1"/>
  <c r="S1697" i="1" s="1"/>
  <c r="U1697" i="1" s="1"/>
  <c r="AN1697" i="1" s="1"/>
  <c r="R1696" i="1"/>
  <c r="S1696" i="1" s="1"/>
  <c r="U1696" i="1" s="1"/>
  <c r="AN1696" i="1" s="1"/>
  <c r="R1695" i="1"/>
  <c r="S1695" i="1" s="1"/>
  <c r="U1695" i="1" s="1"/>
  <c r="AN1695" i="1" s="1"/>
  <c r="R1694" i="1"/>
  <c r="S1694" i="1" s="1"/>
  <c r="U1694" i="1" s="1"/>
  <c r="AN1694" i="1" s="1"/>
  <c r="R1693" i="1"/>
  <c r="S1693" i="1" s="1"/>
  <c r="U1693" i="1" s="1"/>
  <c r="AN1693" i="1" s="1"/>
  <c r="R1692" i="1"/>
  <c r="S1692" i="1" s="1"/>
  <c r="U1692" i="1" s="1"/>
  <c r="AN1692" i="1" s="1"/>
  <c r="R1691" i="1"/>
  <c r="S1691" i="1" s="1"/>
  <c r="U1691" i="1" s="1"/>
  <c r="AN1691" i="1" s="1"/>
  <c r="R1690" i="1"/>
  <c r="S1690" i="1" s="1"/>
  <c r="U1690" i="1" s="1"/>
  <c r="AN1690" i="1" s="1"/>
  <c r="R1689" i="1"/>
  <c r="S1689" i="1" s="1"/>
  <c r="U1689" i="1" s="1"/>
  <c r="AN1689" i="1" s="1"/>
  <c r="R1688" i="1"/>
  <c r="S1688" i="1" s="1"/>
  <c r="U1688" i="1" s="1"/>
  <c r="AN1688" i="1" s="1"/>
  <c r="R1687" i="1"/>
  <c r="S1687" i="1" s="1"/>
  <c r="U1687" i="1" s="1"/>
  <c r="AN1687" i="1" s="1"/>
  <c r="R1686" i="1"/>
  <c r="S1686" i="1" s="1"/>
  <c r="U1686" i="1" s="1"/>
  <c r="AN1686" i="1" s="1"/>
  <c r="R1685" i="1"/>
  <c r="S1685" i="1" s="1"/>
  <c r="U1685" i="1" s="1"/>
  <c r="AN1685" i="1" s="1"/>
  <c r="R1684" i="1"/>
  <c r="S1684" i="1" s="1"/>
  <c r="U1684" i="1" s="1"/>
  <c r="AN1684" i="1" s="1"/>
  <c r="R1683" i="1"/>
  <c r="S1683" i="1" s="1"/>
  <c r="U1683" i="1" s="1"/>
  <c r="AN1683" i="1" s="1"/>
  <c r="R1682" i="1"/>
  <c r="S1682" i="1" s="1"/>
  <c r="U1682" i="1" s="1"/>
  <c r="AN1682" i="1" s="1"/>
  <c r="R1681" i="1"/>
  <c r="S1681" i="1" s="1"/>
  <c r="U1681" i="1" s="1"/>
  <c r="AN1681" i="1" s="1"/>
  <c r="R1680" i="1"/>
  <c r="S1680" i="1" s="1"/>
  <c r="U1680" i="1" s="1"/>
  <c r="AN1680" i="1" s="1"/>
  <c r="R1679" i="1"/>
  <c r="S1679" i="1" s="1"/>
  <c r="U1679" i="1" s="1"/>
  <c r="AN1679" i="1" s="1"/>
  <c r="R1678" i="1"/>
  <c r="S1678" i="1" s="1"/>
  <c r="U1678" i="1" s="1"/>
  <c r="AN1678" i="1" s="1"/>
  <c r="R1677" i="1"/>
  <c r="S1677" i="1" s="1"/>
  <c r="U1677" i="1" s="1"/>
  <c r="AN1677" i="1" s="1"/>
  <c r="R1676" i="1"/>
  <c r="S1676" i="1" s="1"/>
  <c r="U1676" i="1" s="1"/>
  <c r="AN1676" i="1" s="1"/>
  <c r="R1675" i="1"/>
  <c r="S1675" i="1" s="1"/>
  <c r="U1675" i="1" s="1"/>
  <c r="AN1675" i="1" s="1"/>
  <c r="R1674" i="1"/>
  <c r="S1674" i="1" s="1"/>
  <c r="U1674" i="1" s="1"/>
  <c r="AN1674" i="1" s="1"/>
  <c r="R1673" i="1"/>
  <c r="S1673" i="1" s="1"/>
  <c r="U1673" i="1" s="1"/>
  <c r="AN1673" i="1" s="1"/>
  <c r="R1672" i="1"/>
  <c r="S1672" i="1" s="1"/>
  <c r="U1672" i="1" s="1"/>
  <c r="AN1672" i="1" s="1"/>
  <c r="R1671" i="1"/>
  <c r="S1671" i="1" s="1"/>
  <c r="U1671" i="1" s="1"/>
  <c r="AN1671" i="1" s="1"/>
  <c r="R1670" i="1"/>
  <c r="S1670" i="1" s="1"/>
  <c r="U1670" i="1" s="1"/>
  <c r="AN1670" i="1" s="1"/>
  <c r="R1669" i="1"/>
  <c r="S1669" i="1" s="1"/>
  <c r="U1669" i="1" s="1"/>
  <c r="AN1669" i="1" s="1"/>
  <c r="R1668" i="1"/>
  <c r="S1668" i="1" s="1"/>
  <c r="U1668" i="1" s="1"/>
  <c r="AN1668" i="1" s="1"/>
  <c r="R1667" i="1"/>
  <c r="S1667" i="1" s="1"/>
  <c r="U1667" i="1" s="1"/>
  <c r="AN1667" i="1" s="1"/>
  <c r="R1666" i="1"/>
  <c r="S1666" i="1" s="1"/>
  <c r="U1666" i="1" s="1"/>
  <c r="AN1666" i="1" s="1"/>
  <c r="R1665" i="1"/>
  <c r="S1665" i="1" s="1"/>
  <c r="U1665" i="1" s="1"/>
  <c r="AN1665" i="1" s="1"/>
  <c r="R1664" i="1"/>
  <c r="S1664" i="1" s="1"/>
  <c r="U1664" i="1" s="1"/>
  <c r="AN1664" i="1" s="1"/>
  <c r="R1663" i="1"/>
  <c r="S1663" i="1" s="1"/>
  <c r="U1663" i="1" s="1"/>
  <c r="AN1663" i="1" s="1"/>
  <c r="R1662" i="1"/>
  <c r="S1662" i="1" s="1"/>
  <c r="U1662" i="1" s="1"/>
  <c r="AN1662" i="1" s="1"/>
  <c r="R1661" i="1"/>
  <c r="S1661" i="1" s="1"/>
  <c r="U1661" i="1" s="1"/>
  <c r="AN1661" i="1" s="1"/>
  <c r="R1660" i="1"/>
  <c r="S1660" i="1" s="1"/>
  <c r="U1660" i="1" s="1"/>
  <c r="AN1660" i="1" s="1"/>
  <c r="R1659" i="1"/>
  <c r="S1659" i="1" s="1"/>
  <c r="U1659" i="1" s="1"/>
  <c r="AN1659" i="1" s="1"/>
  <c r="R1658" i="1"/>
  <c r="S1658" i="1" s="1"/>
  <c r="U1658" i="1" s="1"/>
  <c r="AN1658" i="1" s="1"/>
  <c r="R1657" i="1"/>
  <c r="S1657" i="1" s="1"/>
  <c r="U1657" i="1" s="1"/>
  <c r="AN1657" i="1" s="1"/>
  <c r="R1656" i="1"/>
  <c r="S1656" i="1" s="1"/>
  <c r="U1656" i="1" s="1"/>
  <c r="AN1656" i="1" s="1"/>
  <c r="R1655" i="1"/>
  <c r="S1655" i="1" s="1"/>
  <c r="U1655" i="1" s="1"/>
  <c r="AN1655" i="1" s="1"/>
  <c r="R1654" i="1"/>
  <c r="S1654" i="1" s="1"/>
  <c r="U1654" i="1" s="1"/>
  <c r="AN1654" i="1" s="1"/>
  <c r="R1653" i="1"/>
  <c r="S1653" i="1" s="1"/>
  <c r="U1653" i="1" s="1"/>
  <c r="AN1653" i="1" s="1"/>
  <c r="R1652" i="1"/>
  <c r="S1652" i="1" s="1"/>
  <c r="U1652" i="1" s="1"/>
  <c r="AN1652" i="1" s="1"/>
  <c r="R1651" i="1"/>
  <c r="S1651" i="1" s="1"/>
  <c r="U1651" i="1" s="1"/>
  <c r="AN1651" i="1" s="1"/>
  <c r="R1650" i="1"/>
  <c r="S1650" i="1" s="1"/>
  <c r="U1650" i="1" s="1"/>
  <c r="AN1650" i="1" s="1"/>
  <c r="R1649" i="1"/>
  <c r="S1649" i="1" s="1"/>
  <c r="U1649" i="1" s="1"/>
  <c r="AN1649" i="1" s="1"/>
  <c r="R1648" i="1"/>
  <c r="S1648" i="1" s="1"/>
  <c r="U1648" i="1" s="1"/>
  <c r="AN1648" i="1" s="1"/>
  <c r="R1647" i="1"/>
  <c r="S1647" i="1" s="1"/>
  <c r="U1647" i="1" s="1"/>
  <c r="AN1647" i="1" s="1"/>
  <c r="R1646" i="1"/>
  <c r="S1646" i="1" s="1"/>
  <c r="U1646" i="1" s="1"/>
  <c r="AN1646" i="1" s="1"/>
  <c r="R1645" i="1"/>
  <c r="S1645" i="1" s="1"/>
  <c r="U1645" i="1" s="1"/>
  <c r="AN1645" i="1" s="1"/>
  <c r="R1644" i="1"/>
  <c r="S1644" i="1" s="1"/>
  <c r="U1644" i="1" s="1"/>
  <c r="AN1644" i="1" s="1"/>
  <c r="R1643" i="1"/>
  <c r="S1643" i="1" s="1"/>
  <c r="U1643" i="1" s="1"/>
  <c r="AN1643" i="1" s="1"/>
  <c r="R1642" i="1"/>
  <c r="S1642" i="1" s="1"/>
  <c r="U1642" i="1" s="1"/>
  <c r="AN1642" i="1" s="1"/>
  <c r="R1641" i="1"/>
  <c r="S1641" i="1" s="1"/>
  <c r="U1641" i="1" s="1"/>
  <c r="AN1641" i="1" s="1"/>
  <c r="R1640" i="1"/>
  <c r="S1640" i="1" s="1"/>
  <c r="U1640" i="1" s="1"/>
  <c r="AN1640" i="1" s="1"/>
  <c r="R1639" i="1"/>
  <c r="S1639" i="1" s="1"/>
  <c r="U1639" i="1" s="1"/>
  <c r="AN1639" i="1" s="1"/>
  <c r="R1638" i="1"/>
  <c r="S1638" i="1" s="1"/>
  <c r="U1638" i="1" s="1"/>
  <c r="AN1638" i="1" s="1"/>
  <c r="R1637" i="1"/>
  <c r="S1637" i="1" s="1"/>
  <c r="U1637" i="1" s="1"/>
  <c r="AN1637" i="1" s="1"/>
  <c r="R1636" i="1"/>
  <c r="S1636" i="1" s="1"/>
  <c r="U1636" i="1" s="1"/>
  <c r="AN1636" i="1" s="1"/>
  <c r="R1635" i="1"/>
  <c r="S1635" i="1" s="1"/>
  <c r="U1635" i="1" s="1"/>
  <c r="AN1635" i="1" s="1"/>
  <c r="R1634" i="1"/>
  <c r="S1634" i="1" s="1"/>
  <c r="U1634" i="1" s="1"/>
  <c r="AN1634" i="1" s="1"/>
  <c r="R1633" i="1"/>
  <c r="S1633" i="1" s="1"/>
  <c r="U1633" i="1" s="1"/>
  <c r="AN1633" i="1" s="1"/>
  <c r="R1632" i="1"/>
  <c r="S1632" i="1" s="1"/>
  <c r="U1632" i="1" s="1"/>
  <c r="AN1632" i="1" s="1"/>
  <c r="R1631" i="1"/>
  <c r="S1631" i="1" s="1"/>
  <c r="U1631" i="1" s="1"/>
  <c r="AN1631" i="1" s="1"/>
  <c r="R1630" i="1"/>
  <c r="S1630" i="1" s="1"/>
  <c r="U1630" i="1" s="1"/>
  <c r="AN1630" i="1" s="1"/>
  <c r="R1629" i="1"/>
  <c r="S1629" i="1" s="1"/>
  <c r="U1629" i="1" s="1"/>
  <c r="AN1629" i="1" s="1"/>
  <c r="R1628" i="1"/>
  <c r="S1628" i="1" s="1"/>
  <c r="U1628" i="1" s="1"/>
  <c r="AN1628" i="1" s="1"/>
  <c r="R1627" i="1"/>
  <c r="S1627" i="1" s="1"/>
  <c r="U1627" i="1" s="1"/>
  <c r="AN1627" i="1" s="1"/>
  <c r="R1626" i="1"/>
  <c r="S1626" i="1" s="1"/>
  <c r="U1626" i="1" s="1"/>
  <c r="AN1626" i="1" s="1"/>
  <c r="R1625" i="1"/>
  <c r="S1625" i="1" s="1"/>
  <c r="U1625" i="1" s="1"/>
  <c r="AN1625" i="1" s="1"/>
  <c r="R1624" i="1"/>
  <c r="S1624" i="1" s="1"/>
  <c r="U1624" i="1" s="1"/>
  <c r="AN1624" i="1" s="1"/>
  <c r="R1623" i="1"/>
  <c r="S1623" i="1" s="1"/>
  <c r="U1623" i="1" s="1"/>
  <c r="AN1623" i="1" s="1"/>
  <c r="R1622" i="1"/>
  <c r="S1622" i="1" s="1"/>
  <c r="U1622" i="1" s="1"/>
  <c r="AN1622" i="1" s="1"/>
  <c r="R1621" i="1"/>
  <c r="S1621" i="1" s="1"/>
  <c r="U1621" i="1" s="1"/>
  <c r="AN1621" i="1" s="1"/>
  <c r="R1620" i="1"/>
  <c r="S1620" i="1" s="1"/>
  <c r="U1620" i="1" s="1"/>
  <c r="AN1620" i="1" s="1"/>
  <c r="R1619" i="1"/>
  <c r="S1619" i="1" s="1"/>
  <c r="U1619" i="1" s="1"/>
  <c r="AN1619" i="1" s="1"/>
  <c r="R1618" i="1"/>
  <c r="S1618" i="1" s="1"/>
  <c r="U1618" i="1" s="1"/>
  <c r="AN1618" i="1" s="1"/>
  <c r="R1617" i="1"/>
  <c r="S1617" i="1" s="1"/>
  <c r="U1617" i="1" s="1"/>
  <c r="AN1617" i="1" s="1"/>
  <c r="R1616" i="1"/>
  <c r="S1616" i="1" s="1"/>
  <c r="U1616" i="1" s="1"/>
  <c r="AN1616" i="1" s="1"/>
  <c r="R1615" i="1"/>
  <c r="S1615" i="1" s="1"/>
  <c r="U1615" i="1" s="1"/>
  <c r="AN1615" i="1" s="1"/>
  <c r="R1614" i="1"/>
  <c r="S1614" i="1" s="1"/>
  <c r="U1614" i="1" s="1"/>
  <c r="AN1614" i="1" s="1"/>
  <c r="R1613" i="1"/>
  <c r="S1613" i="1" s="1"/>
  <c r="U1613" i="1" s="1"/>
  <c r="AN1613" i="1" s="1"/>
  <c r="R1612" i="1"/>
  <c r="S1612" i="1" s="1"/>
  <c r="U1612" i="1" s="1"/>
  <c r="AN1612" i="1" s="1"/>
  <c r="R1611" i="1"/>
  <c r="S1611" i="1" s="1"/>
  <c r="U1611" i="1" s="1"/>
  <c r="AN1611" i="1" s="1"/>
  <c r="R1610" i="1"/>
  <c r="S1610" i="1" s="1"/>
  <c r="U1610" i="1" s="1"/>
  <c r="AN1610" i="1" s="1"/>
  <c r="R1609" i="1"/>
  <c r="S1609" i="1" s="1"/>
  <c r="U1609" i="1" s="1"/>
  <c r="AN1609" i="1" s="1"/>
  <c r="R1608" i="1"/>
  <c r="S1608" i="1" s="1"/>
  <c r="U1608" i="1" s="1"/>
  <c r="AN1608" i="1" s="1"/>
  <c r="R1607" i="1"/>
  <c r="S1607" i="1" s="1"/>
  <c r="U1607" i="1" s="1"/>
  <c r="AN1607" i="1" s="1"/>
  <c r="R1606" i="1"/>
  <c r="S1606" i="1" s="1"/>
  <c r="U1606" i="1" s="1"/>
  <c r="AN1606" i="1" s="1"/>
  <c r="R1605" i="1"/>
  <c r="S1605" i="1" s="1"/>
  <c r="U1605" i="1" s="1"/>
  <c r="AN1605" i="1" s="1"/>
  <c r="R1604" i="1"/>
  <c r="S1604" i="1" s="1"/>
  <c r="U1604" i="1" s="1"/>
  <c r="AN1604" i="1" s="1"/>
  <c r="R1603" i="1"/>
  <c r="S1603" i="1" s="1"/>
  <c r="U1603" i="1" s="1"/>
  <c r="AN1603" i="1" s="1"/>
  <c r="R1602" i="1"/>
  <c r="S1602" i="1" s="1"/>
  <c r="U1602" i="1" s="1"/>
  <c r="AN1602" i="1" s="1"/>
  <c r="R1601" i="1"/>
  <c r="S1601" i="1" s="1"/>
  <c r="U1601" i="1" s="1"/>
  <c r="AN1601" i="1" s="1"/>
  <c r="R1600" i="1"/>
  <c r="S1600" i="1" s="1"/>
  <c r="U1600" i="1" s="1"/>
  <c r="AN1600" i="1" s="1"/>
  <c r="R1599" i="1"/>
  <c r="S1599" i="1" s="1"/>
  <c r="U1599" i="1" s="1"/>
  <c r="AN1599" i="1" s="1"/>
  <c r="R1598" i="1"/>
  <c r="S1598" i="1" s="1"/>
  <c r="U1598" i="1" s="1"/>
  <c r="AN1598" i="1" s="1"/>
  <c r="R1597" i="1"/>
  <c r="S1597" i="1" s="1"/>
  <c r="U1597" i="1" s="1"/>
  <c r="AN1597" i="1" s="1"/>
  <c r="R1596" i="1"/>
  <c r="S1596" i="1" s="1"/>
  <c r="U1596" i="1" s="1"/>
  <c r="AN1596" i="1" s="1"/>
  <c r="R1595" i="1"/>
  <c r="S1595" i="1" s="1"/>
  <c r="U1595" i="1" s="1"/>
  <c r="AN1595" i="1" s="1"/>
  <c r="R1594" i="1"/>
  <c r="S1594" i="1" s="1"/>
  <c r="U1594" i="1" s="1"/>
  <c r="AN1594" i="1" s="1"/>
  <c r="R1593" i="1"/>
  <c r="S1593" i="1" s="1"/>
  <c r="U1593" i="1" s="1"/>
  <c r="AN1593" i="1" s="1"/>
  <c r="R1592" i="1"/>
  <c r="S1592" i="1" s="1"/>
  <c r="U1592" i="1" s="1"/>
  <c r="AN1592" i="1" s="1"/>
  <c r="R1591" i="1"/>
  <c r="S1591" i="1" s="1"/>
  <c r="U1591" i="1" s="1"/>
  <c r="AN1591" i="1" s="1"/>
  <c r="R1590" i="1"/>
  <c r="S1590" i="1" s="1"/>
  <c r="U1590" i="1" s="1"/>
  <c r="AN1590" i="1" s="1"/>
  <c r="R1589" i="1"/>
  <c r="S1589" i="1" s="1"/>
  <c r="U1589" i="1" s="1"/>
  <c r="AN1589" i="1" s="1"/>
  <c r="R1588" i="1"/>
  <c r="S1588" i="1" s="1"/>
  <c r="U1588" i="1" s="1"/>
  <c r="AN1588" i="1" s="1"/>
  <c r="R1587" i="1"/>
  <c r="S1587" i="1" s="1"/>
  <c r="U1587" i="1" s="1"/>
  <c r="AN1587" i="1" s="1"/>
  <c r="R1586" i="1"/>
  <c r="S1586" i="1" s="1"/>
  <c r="U1586" i="1" s="1"/>
  <c r="AN1586" i="1" s="1"/>
  <c r="R1585" i="1"/>
  <c r="S1585" i="1" s="1"/>
  <c r="U1585" i="1" s="1"/>
  <c r="AN1585" i="1" s="1"/>
  <c r="R1584" i="1"/>
  <c r="S1584" i="1" s="1"/>
  <c r="U1584" i="1" s="1"/>
  <c r="AN1584" i="1" s="1"/>
  <c r="R1583" i="1"/>
  <c r="S1583" i="1" s="1"/>
  <c r="U1583" i="1" s="1"/>
  <c r="AN1583" i="1" s="1"/>
  <c r="R1582" i="1"/>
  <c r="S1582" i="1" s="1"/>
  <c r="U1582" i="1" s="1"/>
  <c r="AN1582" i="1" s="1"/>
  <c r="R1581" i="1"/>
  <c r="S1581" i="1" s="1"/>
  <c r="U1581" i="1" s="1"/>
  <c r="AN1581" i="1" s="1"/>
  <c r="R1580" i="1"/>
  <c r="S1580" i="1" s="1"/>
  <c r="U1580" i="1" s="1"/>
  <c r="AN1580" i="1" s="1"/>
  <c r="R1579" i="1"/>
  <c r="S1579" i="1" s="1"/>
  <c r="U1579" i="1" s="1"/>
  <c r="AN1579" i="1" s="1"/>
  <c r="R1578" i="1"/>
  <c r="S1578" i="1" s="1"/>
  <c r="U1578" i="1" s="1"/>
  <c r="AN1578" i="1" s="1"/>
  <c r="R1577" i="1"/>
  <c r="S1577" i="1" s="1"/>
  <c r="U1577" i="1" s="1"/>
  <c r="AN1577" i="1" s="1"/>
  <c r="R1576" i="1"/>
  <c r="S1576" i="1" s="1"/>
  <c r="U1576" i="1" s="1"/>
  <c r="AN1576" i="1" s="1"/>
  <c r="R1575" i="1"/>
  <c r="S1575" i="1" s="1"/>
  <c r="U1575" i="1" s="1"/>
  <c r="AN1575" i="1" s="1"/>
  <c r="R1574" i="1"/>
  <c r="S1574" i="1" s="1"/>
  <c r="U1574" i="1" s="1"/>
  <c r="AN1574" i="1" s="1"/>
  <c r="R1573" i="1"/>
  <c r="S1573" i="1" s="1"/>
  <c r="U1573" i="1" s="1"/>
  <c r="AN1573" i="1" s="1"/>
  <c r="R1572" i="1"/>
  <c r="S1572" i="1" s="1"/>
  <c r="U1572" i="1" s="1"/>
  <c r="AN1572" i="1" s="1"/>
  <c r="R1571" i="1"/>
  <c r="S1571" i="1" s="1"/>
  <c r="U1571" i="1" s="1"/>
  <c r="AN1571" i="1" s="1"/>
  <c r="R1570" i="1"/>
  <c r="S1570" i="1" s="1"/>
  <c r="U1570" i="1" s="1"/>
  <c r="AN1570" i="1" s="1"/>
  <c r="R1569" i="1"/>
  <c r="S1569" i="1" s="1"/>
  <c r="U1569" i="1" s="1"/>
  <c r="AN1569" i="1" s="1"/>
  <c r="R1568" i="1"/>
  <c r="S1568" i="1" s="1"/>
  <c r="U1568" i="1" s="1"/>
  <c r="AN1568" i="1" s="1"/>
  <c r="R1567" i="1"/>
  <c r="S1567" i="1" s="1"/>
  <c r="U1567" i="1" s="1"/>
  <c r="AN1567" i="1" s="1"/>
  <c r="R1566" i="1"/>
  <c r="S1566" i="1" s="1"/>
  <c r="U1566" i="1" s="1"/>
  <c r="AN1566" i="1" s="1"/>
  <c r="R1565" i="1"/>
  <c r="S1565" i="1" s="1"/>
  <c r="U1565" i="1" s="1"/>
  <c r="AN1565" i="1" s="1"/>
  <c r="R1564" i="1"/>
  <c r="S1564" i="1" s="1"/>
  <c r="U1564" i="1" s="1"/>
  <c r="AN1564" i="1" s="1"/>
  <c r="R1563" i="1"/>
  <c r="S1563" i="1" s="1"/>
  <c r="U1563" i="1" s="1"/>
  <c r="AN1563" i="1" s="1"/>
  <c r="R1562" i="1"/>
  <c r="S1562" i="1" s="1"/>
  <c r="U1562" i="1" s="1"/>
  <c r="AN1562" i="1" s="1"/>
  <c r="R1561" i="1"/>
  <c r="S1561" i="1" s="1"/>
  <c r="U1561" i="1" s="1"/>
  <c r="AN1561" i="1" s="1"/>
  <c r="R1560" i="1"/>
  <c r="S1560" i="1" s="1"/>
  <c r="U1560" i="1" s="1"/>
  <c r="AN1560" i="1" s="1"/>
  <c r="R1559" i="1"/>
  <c r="S1559" i="1" s="1"/>
  <c r="U1559" i="1" s="1"/>
  <c r="AN1559" i="1" s="1"/>
  <c r="R1558" i="1"/>
  <c r="S1558" i="1" s="1"/>
  <c r="U1558" i="1" s="1"/>
  <c r="AN1558" i="1" s="1"/>
  <c r="R1557" i="1"/>
  <c r="S1557" i="1" s="1"/>
  <c r="U1557" i="1" s="1"/>
  <c r="AN1557" i="1" s="1"/>
  <c r="R1556" i="1"/>
  <c r="S1556" i="1" s="1"/>
  <c r="U1556" i="1" s="1"/>
  <c r="AN1556" i="1" s="1"/>
  <c r="R1555" i="1"/>
  <c r="S1555" i="1" s="1"/>
  <c r="U1555" i="1" s="1"/>
  <c r="AN1555" i="1" s="1"/>
  <c r="R1554" i="1"/>
  <c r="S1554" i="1" s="1"/>
  <c r="U1554" i="1" s="1"/>
  <c r="AN1554" i="1" s="1"/>
  <c r="R1553" i="1"/>
  <c r="S1553" i="1" s="1"/>
  <c r="U1553" i="1" s="1"/>
  <c r="AN1553" i="1" s="1"/>
  <c r="R1552" i="1"/>
  <c r="S1552" i="1" s="1"/>
  <c r="U1552" i="1" s="1"/>
  <c r="AN1552" i="1" s="1"/>
  <c r="R1551" i="1"/>
  <c r="S1551" i="1" s="1"/>
  <c r="U1551" i="1" s="1"/>
  <c r="AN1551" i="1" s="1"/>
  <c r="R1550" i="1"/>
  <c r="S1550" i="1" s="1"/>
  <c r="U1550" i="1" s="1"/>
  <c r="AN1550" i="1" s="1"/>
  <c r="R1549" i="1"/>
  <c r="S1549" i="1" s="1"/>
  <c r="U1549" i="1" s="1"/>
  <c r="AN1549" i="1" s="1"/>
  <c r="R1548" i="1"/>
  <c r="S1548" i="1" s="1"/>
  <c r="U1548" i="1" s="1"/>
  <c r="AN1548" i="1" s="1"/>
  <c r="R1547" i="1"/>
  <c r="S1547" i="1" s="1"/>
  <c r="U1547" i="1" s="1"/>
  <c r="AN1547" i="1" s="1"/>
  <c r="R1546" i="1"/>
  <c r="S1546" i="1" s="1"/>
  <c r="U1546" i="1" s="1"/>
  <c r="AN1546" i="1" s="1"/>
  <c r="R1545" i="1"/>
  <c r="S1545" i="1" s="1"/>
  <c r="U1545" i="1" s="1"/>
  <c r="AN1545" i="1" s="1"/>
  <c r="R1544" i="1"/>
  <c r="S1544" i="1" s="1"/>
  <c r="U1544" i="1" s="1"/>
  <c r="AN1544" i="1" s="1"/>
  <c r="R1543" i="1"/>
  <c r="S1543" i="1" s="1"/>
  <c r="U1543" i="1" s="1"/>
  <c r="AN1543" i="1" s="1"/>
  <c r="R1542" i="1"/>
  <c r="S1542" i="1" s="1"/>
  <c r="U1542" i="1" s="1"/>
  <c r="AN1542" i="1" s="1"/>
  <c r="R1541" i="1"/>
  <c r="S1541" i="1" s="1"/>
  <c r="U1541" i="1" s="1"/>
  <c r="AN1541" i="1" s="1"/>
  <c r="R1540" i="1"/>
  <c r="S1540" i="1" s="1"/>
  <c r="U1540" i="1" s="1"/>
  <c r="AN1540" i="1" s="1"/>
  <c r="R1539" i="1"/>
  <c r="S1539" i="1" s="1"/>
  <c r="U1539" i="1" s="1"/>
  <c r="AN1539" i="1" s="1"/>
  <c r="R1538" i="1"/>
  <c r="S1538" i="1" s="1"/>
  <c r="U1538" i="1" s="1"/>
  <c r="AN1538" i="1" s="1"/>
  <c r="R1537" i="1"/>
  <c r="S1537" i="1" s="1"/>
  <c r="U1537" i="1" s="1"/>
  <c r="AN1537" i="1" s="1"/>
  <c r="R1536" i="1"/>
  <c r="S1536" i="1" s="1"/>
  <c r="U1536" i="1" s="1"/>
  <c r="AN1536" i="1" s="1"/>
  <c r="R1535" i="1"/>
  <c r="S1535" i="1" s="1"/>
  <c r="U1535" i="1" s="1"/>
  <c r="AN1535" i="1" s="1"/>
  <c r="R1534" i="1"/>
  <c r="S1534" i="1" s="1"/>
  <c r="U1534" i="1" s="1"/>
  <c r="AN1534" i="1" s="1"/>
  <c r="R1533" i="1"/>
  <c r="S1533" i="1" s="1"/>
  <c r="U1533" i="1" s="1"/>
  <c r="AN1533" i="1" s="1"/>
  <c r="R1532" i="1"/>
  <c r="S1532" i="1" s="1"/>
  <c r="U1532" i="1" s="1"/>
  <c r="AN1532" i="1" s="1"/>
  <c r="R1531" i="1"/>
  <c r="S1531" i="1" s="1"/>
  <c r="U1531" i="1" s="1"/>
  <c r="AN1531" i="1" s="1"/>
  <c r="R1530" i="1"/>
  <c r="S1530" i="1" s="1"/>
  <c r="U1530" i="1" s="1"/>
  <c r="AN1530" i="1" s="1"/>
  <c r="R1529" i="1"/>
  <c r="S1529" i="1" s="1"/>
  <c r="U1529" i="1" s="1"/>
  <c r="AN1529" i="1" s="1"/>
  <c r="R1528" i="1"/>
  <c r="S1528" i="1" s="1"/>
  <c r="U1528" i="1" s="1"/>
  <c r="AN1528" i="1" s="1"/>
  <c r="R1527" i="1"/>
  <c r="S1527" i="1" s="1"/>
  <c r="U1527" i="1" s="1"/>
  <c r="AN1527" i="1" s="1"/>
  <c r="R1526" i="1"/>
  <c r="S1526" i="1" s="1"/>
  <c r="U1526" i="1" s="1"/>
  <c r="AN1526" i="1" s="1"/>
  <c r="R1525" i="1"/>
  <c r="S1525" i="1" s="1"/>
  <c r="U1525" i="1" s="1"/>
  <c r="AN1525" i="1" s="1"/>
  <c r="R1524" i="1"/>
  <c r="S1524" i="1" s="1"/>
  <c r="U1524" i="1" s="1"/>
  <c r="AN1524" i="1" s="1"/>
  <c r="R1523" i="1"/>
  <c r="S1523" i="1" s="1"/>
  <c r="U1523" i="1" s="1"/>
  <c r="AN1523" i="1" s="1"/>
  <c r="R1522" i="1"/>
  <c r="S1522" i="1" s="1"/>
  <c r="U1522" i="1" s="1"/>
  <c r="AN1522" i="1" s="1"/>
  <c r="R1521" i="1"/>
  <c r="S1521" i="1" s="1"/>
  <c r="U1521" i="1" s="1"/>
  <c r="AN1521" i="1" s="1"/>
  <c r="R1520" i="1"/>
  <c r="S1520" i="1" s="1"/>
  <c r="U1520" i="1" s="1"/>
  <c r="AN1520" i="1" s="1"/>
  <c r="R1519" i="1"/>
  <c r="S1519" i="1" s="1"/>
  <c r="U1519" i="1" s="1"/>
  <c r="AN1519" i="1" s="1"/>
  <c r="R1518" i="1"/>
  <c r="S1518" i="1" s="1"/>
  <c r="U1518" i="1" s="1"/>
  <c r="AN1518" i="1" s="1"/>
  <c r="R1517" i="1"/>
  <c r="S1517" i="1" s="1"/>
  <c r="U1517" i="1" s="1"/>
  <c r="AN1517" i="1" s="1"/>
  <c r="R1516" i="1"/>
  <c r="S1516" i="1" s="1"/>
  <c r="U1516" i="1" s="1"/>
  <c r="AN1516" i="1" s="1"/>
  <c r="R1515" i="1"/>
  <c r="S1515" i="1" s="1"/>
  <c r="U1515" i="1" s="1"/>
  <c r="AN1515" i="1" s="1"/>
  <c r="R1514" i="1"/>
  <c r="S1514" i="1" s="1"/>
  <c r="U1514" i="1" s="1"/>
  <c r="AN1514" i="1" s="1"/>
  <c r="R1513" i="1"/>
  <c r="S1513" i="1" s="1"/>
  <c r="U1513" i="1" s="1"/>
  <c r="AN1513" i="1" s="1"/>
  <c r="R1512" i="1"/>
  <c r="S1512" i="1" s="1"/>
  <c r="U1512" i="1" s="1"/>
  <c r="AN1512" i="1" s="1"/>
  <c r="R1511" i="1"/>
  <c r="S1511" i="1" s="1"/>
  <c r="U1511" i="1" s="1"/>
  <c r="AN1511" i="1" s="1"/>
  <c r="R1510" i="1"/>
  <c r="S1510" i="1" s="1"/>
  <c r="U1510" i="1" s="1"/>
  <c r="AN1510" i="1" s="1"/>
  <c r="R1509" i="1"/>
  <c r="S1509" i="1" s="1"/>
  <c r="U1509" i="1" s="1"/>
  <c r="AN1509" i="1" s="1"/>
  <c r="R1508" i="1"/>
  <c r="S1508" i="1" s="1"/>
  <c r="U1508" i="1" s="1"/>
  <c r="AN1508" i="1" s="1"/>
  <c r="R1507" i="1"/>
  <c r="S1507" i="1" s="1"/>
  <c r="U1507" i="1" s="1"/>
  <c r="AN1507" i="1" s="1"/>
  <c r="R1506" i="1"/>
  <c r="S1506" i="1" s="1"/>
  <c r="U1506" i="1" s="1"/>
  <c r="AN1506" i="1" s="1"/>
  <c r="R1505" i="1"/>
  <c r="S1505" i="1" s="1"/>
  <c r="U1505" i="1" s="1"/>
  <c r="AN1505" i="1" s="1"/>
  <c r="R1504" i="1"/>
  <c r="S1504" i="1" s="1"/>
  <c r="U1504" i="1" s="1"/>
  <c r="AN1504" i="1" s="1"/>
  <c r="R1503" i="1"/>
  <c r="S1503" i="1" s="1"/>
  <c r="U1503" i="1" s="1"/>
  <c r="AN1503" i="1" s="1"/>
  <c r="R1502" i="1"/>
  <c r="S1502" i="1" s="1"/>
  <c r="U1502" i="1" s="1"/>
  <c r="AN1502" i="1" s="1"/>
  <c r="R1501" i="1"/>
  <c r="S1501" i="1" s="1"/>
  <c r="U1501" i="1" s="1"/>
  <c r="AN1501" i="1" s="1"/>
  <c r="R1500" i="1"/>
  <c r="S1500" i="1" s="1"/>
  <c r="U1500" i="1" s="1"/>
  <c r="AN1500" i="1" s="1"/>
  <c r="R1499" i="1"/>
  <c r="S1499" i="1" s="1"/>
  <c r="U1499" i="1" s="1"/>
  <c r="AN1499" i="1" s="1"/>
  <c r="R1498" i="1"/>
  <c r="S1498" i="1" s="1"/>
  <c r="U1498" i="1" s="1"/>
  <c r="AN1498" i="1" s="1"/>
  <c r="R1497" i="1"/>
  <c r="S1497" i="1" s="1"/>
  <c r="U1497" i="1" s="1"/>
  <c r="AN1497" i="1" s="1"/>
  <c r="R1496" i="1"/>
  <c r="S1496" i="1" s="1"/>
  <c r="U1496" i="1" s="1"/>
  <c r="AN1496" i="1" s="1"/>
  <c r="R1495" i="1"/>
  <c r="S1495" i="1" s="1"/>
  <c r="U1495" i="1" s="1"/>
  <c r="AN1495" i="1" s="1"/>
  <c r="R1494" i="1"/>
  <c r="S1494" i="1" s="1"/>
  <c r="U1494" i="1" s="1"/>
  <c r="AN1494" i="1" s="1"/>
  <c r="R1493" i="1"/>
  <c r="S1493" i="1" s="1"/>
  <c r="U1493" i="1" s="1"/>
  <c r="AN1493" i="1" s="1"/>
  <c r="R1492" i="1"/>
  <c r="S1492" i="1" s="1"/>
  <c r="U1492" i="1" s="1"/>
  <c r="AN1492" i="1" s="1"/>
  <c r="R1491" i="1"/>
  <c r="S1491" i="1" s="1"/>
  <c r="U1491" i="1" s="1"/>
  <c r="AN1491" i="1" s="1"/>
  <c r="R1490" i="1"/>
  <c r="S1490" i="1" s="1"/>
  <c r="U1490" i="1" s="1"/>
  <c r="AN1490" i="1" s="1"/>
  <c r="R1489" i="1"/>
  <c r="S1489" i="1" s="1"/>
  <c r="U1489" i="1" s="1"/>
  <c r="AN1489" i="1" s="1"/>
  <c r="R1488" i="1"/>
  <c r="S1488" i="1" s="1"/>
  <c r="U1488" i="1" s="1"/>
  <c r="AN1488" i="1" s="1"/>
  <c r="R1487" i="1"/>
  <c r="S1487" i="1" s="1"/>
  <c r="U1487" i="1" s="1"/>
  <c r="AN1487" i="1" s="1"/>
  <c r="R1486" i="1"/>
  <c r="S1486" i="1" s="1"/>
  <c r="U1486" i="1" s="1"/>
  <c r="AN1486" i="1" s="1"/>
  <c r="R1485" i="1"/>
  <c r="S1485" i="1" s="1"/>
  <c r="U1485" i="1" s="1"/>
  <c r="AN1485" i="1" s="1"/>
  <c r="R1484" i="1"/>
  <c r="S1484" i="1" s="1"/>
  <c r="U1484" i="1" s="1"/>
  <c r="AN1484" i="1" s="1"/>
  <c r="R1483" i="1"/>
  <c r="S1483" i="1" s="1"/>
  <c r="U1483" i="1" s="1"/>
  <c r="AN1483" i="1" s="1"/>
  <c r="R1482" i="1"/>
  <c r="S1482" i="1" s="1"/>
  <c r="U1482" i="1" s="1"/>
  <c r="AN1482" i="1" s="1"/>
  <c r="R1481" i="1"/>
  <c r="S1481" i="1" s="1"/>
  <c r="U1481" i="1" s="1"/>
  <c r="AN1481" i="1" s="1"/>
  <c r="R1480" i="1"/>
  <c r="S1480" i="1" s="1"/>
  <c r="U1480" i="1" s="1"/>
  <c r="AN1480" i="1" s="1"/>
  <c r="R1479" i="1"/>
  <c r="S1479" i="1" s="1"/>
  <c r="U1479" i="1" s="1"/>
  <c r="AN1479" i="1" s="1"/>
  <c r="R1478" i="1"/>
  <c r="S1478" i="1" s="1"/>
  <c r="U1478" i="1" s="1"/>
  <c r="AN1478" i="1" s="1"/>
  <c r="R1477" i="1"/>
  <c r="S1477" i="1" s="1"/>
  <c r="U1477" i="1" s="1"/>
  <c r="AN1477" i="1" s="1"/>
  <c r="R1476" i="1"/>
  <c r="S1476" i="1" s="1"/>
  <c r="U1476" i="1" s="1"/>
  <c r="AN1476" i="1" s="1"/>
  <c r="R1475" i="1"/>
  <c r="S1475" i="1" s="1"/>
  <c r="U1475" i="1" s="1"/>
  <c r="AN1475" i="1" s="1"/>
  <c r="R1474" i="1"/>
  <c r="S1474" i="1" s="1"/>
  <c r="U1474" i="1" s="1"/>
  <c r="AN1474" i="1" s="1"/>
  <c r="R1473" i="1"/>
  <c r="S1473" i="1" s="1"/>
  <c r="U1473" i="1" s="1"/>
  <c r="AN1473" i="1" s="1"/>
  <c r="R1472" i="1"/>
  <c r="S1472" i="1" s="1"/>
  <c r="U1472" i="1" s="1"/>
  <c r="AN1472" i="1" s="1"/>
  <c r="R1471" i="1"/>
  <c r="S1471" i="1" s="1"/>
  <c r="U1471" i="1" s="1"/>
  <c r="AN1471" i="1" s="1"/>
  <c r="R1470" i="1"/>
  <c r="S1470" i="1" s="1"/>
  <c r="U1470" i="1" s="1"/>
  <c r="AN1470" i="1" s="1"/>
  <c r="R1469" i="1"/>
  <c r="S1469" i="1" s="1"/>
  <c r="U1469" i="1" s="1"/>
  <c r="AN1469" i="1" s="1"/>
  <c r="R1468" i="1"/>
  <c r="S1468" i="1" s="1"/>
  <c r="U1468" i="1" s="1"/>
  <c r="AN1468" i="1" s="1"/>
  <c r="R1467" i="1"/>
  <c r="S1467" i="1" s="1"/>
  <c r="U1467" i="1" s="1"/>
  <c r="AN1467" i="1" s="1"/>
  <c r="R1466" i="1"/>
  <c r="S1466" i="1" s="1"/>
  <c r="U1466" i="1" s="1"/>
  <c r="AN1466" i="1" s="1"/>
  <c r="R1465" i="1"/>
  <c r="S1465" i="1" s="1"/>
  <c r="U1465" i="1" s="1"/>
  <c r="AN1465" i="1" s="1"/>
  <c r="R1464" i="1"/>
  <c r="S1464" i="1" s="1"/>
  <c r="U1464" i="1" s="1"/>
  <c r="AN1464" i="1" s="1"/>
  <c r="R1463" i="1"/>
  <c r="S1463" i="1" s="1"/>
  <c r="U1463" i="1" s="1"/>
  <c r="AN1463" i="1" s="1"/>
  <c r="R1462" i="1"/>
  <c r="S1462" i="1" s="1"/>
  <c r="U1462" i="1" s="1"/>
  <c r="AN1462" i="1" s="1"/>
  <c r="R1461" i="1"/>
  <c r="S1461" i="1" s="1"/>
  <c r="U1461" i="1" s="1"/>
  <c r="AN1461" i="1" s="1"/>
  <c r="R1460" i="1"/>
  <c r="S1460" i="1" s="1"/>
  <c r="U1460" i="1" s="1"/>
  <c r="AN1460" i="1" s="1"/>
  <c r="R1459" i="1"/>
  <c r="S1459" i="1" s="1"/>
  <c r="U1459" i="1" s="1"/>
  <c r="AN1459" i="1" s="1"/>
  <c r="R1458" i="1"/>
  <c r="S1458" i="1" s="1"/>
  <c r="U1458" i="1" s="1"/>
  <c r="AN1458" i="1" s="1"/>
  <c r="R1457" i="1"/>
  <c r="S1457" i="1" s="1"/>
  <c r="U1457" i="1" s="1"/>
  <c r="AN1457" i="1" s="1"/>
  <c r="R1456" i="1"/>
  <c r="S1456" i="1" s="1"/>
  <c r="U1456" i="1" s="1"/>
  <c r="AN1456" i="1" s="1"/>
  <c r="R1455" i="1"/>
  <c r="S1455" i="1" s="1"/>
  <c r="U1455" i="1" s="1"/>
  <c r="AN1455" i="1" s="1"/>
  <c r="R1454" i="1"/>
  <c r="S1454" i="1" s="1"/>
  <c r="U1454" i="1" s="1"/>
  <c r="AN1454" i="1" s="1"/>
  <c r="R1453" i="1"/>
  <c r="S1453" i="1" s="1"/>
  <c r="U1453" i="1" s="1"/>
  <c r="AN1453" i="1" s="1"/>
  <c r="R1452" i="1"/>
  <c r="S1452" i="1" s="1"/>
  <c r="U1452" i="1" s="1"/>
  <c r="AN1452" i="1" s="1"/>
  <c r="R1451" i="1"/>
  <c r="S1451" i="1" s="1"/>
  <c r="U1451" i="1" s="1"/>
  <c r="AN1451" i="1" s="1"/>
  <c r="R1450" i="1"/>
  <c r="S1450" i="1" s="1"/>
  <c r="U1450" i="1" s="1"/>
  <c r="AN1450" i="1" s="1"/>
  <c r="R1449" i="1"/>
  <c r="S1449" i="1" s="1"/>
  <c r="U1449" i="1" s="1"/>
  <c r="AN1449" i="1" s="1"/>
  <c r="R1448" i="1"/>
  <c r="S1448" i="1" s="1"/>
  <c r="U1448" i="1" s="1"/>
  <c r="AN1448" i="1" s="1"/>
  <c r="R1447" i="1"/>
  <c r="S1447" i="1" s="1"/>
  <c r="U1447" i="1" s="1"/>
  <c r="AN1447" i="1" s="1"/>
  <c r="R1446" i="1"/>
  <c r="S1446" i="1" s="1"/>
  <c r="U1446" i="1" s="1"/>
  <c r="AN1446" i="1" s="1"/>
  <c r="R1445" i="1"/>
  <c r="S1445" i="1" s="1"/>
  <c r="U1445" i="1" s="1"/>
  <c r="AN1445" i="1" s="1"/>
  <c r="R1444" i="1"/>
  <c r="S1444" i="1" s="1"/>
  <c r="U1444" i="1" s="1"/>
  <c r="AN1444" i="1" s="1"/>
  <c r="R1443" i="1"/>
  <c r="S1443" i="1" s="1"/>
  <c r="U1443" i="1" s="1"/>
  <c r="AN1443" i="1" s="1"/>
  <c r="R1442" i="1"/>
  <c r="S1442" i="1" s="1"/>
  <c r="U1442" i="1" s="1"/>
  <c r="AN1442" i="1" s="1"/>
  <c r="R1441" i="1"/>
  <c r="S1441" i="1" s="1"/>
  <c r="U1441" i="1" s="1"/>
  <c r="AN1441" i="1" s="1"/>
  <c r="R1440" i="1"/>
  <c r="S1440" i="1" s="1"/>
  <c r="U1440" i="1" s="1"/>
  <c r="AN1440" i="1" s="1"/>
  <c r="R1439" i="1"/>
  <c r="S1439" i="1" s="1"/>
  <c r="U1439" i="1" s="1"/>
  <c r="AN1439" i="1" s="1"/>
  <c r="R1438" i="1"/>
  <c r="S1438" i="1" s="1"/>
  <c r="U1438" i="1" s="1"/>
  <c r="AN1438" i="1" s="1"/>
  <c r="R1437" i="1"/>
  <c r="S1437" i="1" s="1"/>
  <c r="U1437" i="1" s="1"/>
  <c r="AN1437" i="1" s="1"/>
  <c r="R1436" i="1"/>
  <c r="S1436" i="1" s="1"/>
  <c r="U1436" i="1" s="1"/>
  <c r="AN1436" i="1" s="1"/>
  <c r="R1435" i="1"/>
  <c r="S1435" i="1" s="1"/>
  <c r="U1435" i="1" s="1"/>
  <c r="AN1435" i="1" s="1"/>
  <c r="R1434" i="1"/>
  <c r="S1434" i="1" s="1"/>
  <c r="U1434" i="1" s="1"/>
  <c r="AN1434" i="1" s="1"/>
  <c r="R1433" i="1"/>
  <c r="S1433" i="1" s="1"/>
  <c r="U1433" i="1" s="1"/>
  <c r="AN1433" i="1" s="1"/>
  <c r="R1432" i="1"/>
  <c r="S1432" i="1" s="1"/>
  <c r="U1432" i="1" s="1"/>
  <c r="AN1432" i="1" s="1"/>
  <c r="R1431" i="1"/>
  <c r="S1431" i="1" s="1"/>
  <c r="U1431" i="1" s="1"/>
  <c r="AN1431" i="1" s="1"/>
  <c r="R1430" i="1"/>
  <c r="S1430" i="1" s="1"/>
  <c r="U1430" i="1" s="1"/>
  <c r="AN1430" i="1" s="1"/>
  <c r="R1429" i="1"/>
  <c r="S1429" i="1" s="1"/>
  <c r="U1429" i="1" s="1"/>
  <c r="AN1429" i="1" s="1"/>
  <c r="R1428" i="1"/>
  <c r="S1428" i="1" s="1"/>
  <c r="U1428" i="1" s="1"/>
  <c r="AN1428" i="1" s="1"/>
  <c r="R1427" i="1"/>
  <c r="S1427" i="1" s="1"/>
  <c r="U1427" i="1" s="1"/>
  <c r="AN1427" i="1" s="1"/>
  <c r="R1426" i="1"/>
  <c r="S1426" i="1" s="1"/>
  <c r="U1426" i="1" s="1"/>
  <c r="AN1426" i="1" s="1"/>
  <c r="R1425" i="1"/>
  <c r="S1425" i="1" s="1"/>
  <c r="U1425" i="1" s="1"/>
  <c r="AN1425" i="1" s="1"/>
  <c r="R1424" i="1"/>
  <c r="S1424" i="1" s="1"/>
  <c r="U1424" i="1" s="1"/>
  <c r="AN1424" i="1" s="1"/>
  <c r="R1423" i="1"/>
  <c r="S1423" i="1" s="1"/>
  <c r="U1423" i="1" s="1"/>
  <c r="AN1423" i="1" s="1"/>
  <c r="R1422" i="1"/>
  <c r="S1422" i="1" s="1"/>
  <c r="U1422" i="1" s="1"/>
  <c r="AN1422" i="1" s="1"/>
  <c r="R1421" i="1"/>
  <c r="S1421" i="1" s="1"/>
  <c r="U1421" i="1" s="1"/>
  <c r="AN1421" i="1" s="1"/>
  <c r="R1420" i="1"/>
  <c r="S1420" i="1" s="1"/>
  <c r="U1420" i="1" s="1"/>
  <c r="AN1420" i="1" s="1"/>
  <c r="R1419" i="1"/>
  <c r="S1419" i="1" s="1"/>
  <c r="U1419" i="1" s="1"/>
  <c r="AN1419" i="1" s="1"/>
  <c r="R1418" i="1"/>
  <c r="S1418" i="1" s="1"/>
  <c r="U1418" i="1" s="1"/>
  <c r="AN1418" i="1" s="1"/>
  <c r="R1417" i="1"/>
  <c r="S1417" i="1" s="1"/>
  <c r="U1417" i="1" s="1"/>
  <c r="AN1417" i="1" s="1"/>
  <c r="R1416" i="1"/>
  <c r="S1416" i="1" s="1"/>
  <c r="U1416" i="1" s="1"/>
  <c r="AN1416" i="1" s="1"/>
  <c r="R1415" i="1"/>
  <c r="S1415" i="1" s="1"/>
  <c r="U1415" i="1" s="1"/>
  <c r="AN1415" i="1" s="1"/>
  <c r="R1414" i="1"/>
  <c r="S1414" i="1" s="1"/>
  <c r="U1414" i="1" s="1"/>
  <c r="AN1414" i="1" s="1"/>
  <c r="R1413" i="1"/>
  <c r="S1413" i="1" s="1"/>
  <c r="U1413" i="1" s="1"/>
  <c r="AN1413" i="1" s="1"/>
  <c r="R1412" i="1"/>
  <c r="S1412" i="1" s="1"/>
  <c r="U1412" i="1" s="1"/>
  <c r="AN1412" i="1" s="1"/>
  <c r="R1411" i="1"/>
  <c r="S1411" i="1" s="1"/>
  <c r="U1411" i="1" s="1"/>
  <c r="AN1411" i="1" s="1"/>
  <c r="R1410" i="1"/>
  <c r="S1410" i="1" s="1"/>
  <c r="U1410" i="1" s="1"/>
  <c r="AN1410" i="1" s="1"/>
  <c r="R1409" i="1"/>
  <c r="S1409" i="1" s="1"/>
  <c r="U1409" i="1" s="1"/>
  <c r="AN1409" i="1" s="1"/>
  <c r="R1408" i="1"/>
  <c r="S1408" i="1" s="1"/>
  <c r="U1408" i="1" s="1"/>
  <c r="AN1408" i="1" s="1"/>
  <c r="R1407" i="1"/>
  <c r="S1407" i="1" s="1"/>
  <c r="U1407" i="1" s="1"/>
  <c r="AN1407" i="1" s="1"/>
  <c r="R1406" i="1"/>
  <c r="S1406" i="1" s="1"/>
  <c r="U1406" i="1" s="1"/>
  <c r="AN1406" i="1" s="1"/>
  <c r="R1405" i="1"/>
  <c r="S1405" i="1" s="1"/>
  <c r="U1405" i="1" s="1"/>
  <c r="AN1405" i="1" s="1"/>
  <c r="R1404" i="1"/>
  <c r="S1404" i="1" s="1"/>
  <c r="U1404" i="1" s="1"/>
  <c r="AN1404" i="1" s="1"/>
  <c r="R1403" i="1"/>
  <c r="S1403" i="1" s="1"/>
  <c r="U1403" i="1" s="1"/>
  <c r="AN1403" i="1" s="1"/>
  <c r="R1402" i="1"/>
  <c r="S1402" i="1" s="1"/>
  <c r="U1402" i="1" s="1"/>
  <c r="AN1402" i="1" s="1"/>
  <c r="R1401" i="1"/>
  <c r="S1401" i="1" s="1"/>
  <c r="U1401" i="1" s="1"/>
  <c r="AN1401" i="1" s="1"/>
  <c r="R1400" i="1"/>
  <c r="S1400" i="1" s="1"/>
  <c r="U1400" i="1" s="1"/>
  <c r="AN1400" i="1" s="1"/>
  <c r="R1399" i="1"/>
  <c r="S1399" i="1" s="1"/>
  <c r="U1399" i="1" s="1"/>
  <c r="AN1399" i="1" s="1"/>
  <c r="R1398" i="1"/>
  <c r="S1398" i="1" s="1"/>
  <c r="U1398" i="1" s="1"/>
  <c r="AN1398" i="1" s="1"/>
  <c r="R1397" i="1"/>
  <c r="S1397" i="1" s="1"/>
  <c r="U1397" i="1" s="1"/>
  <c r="AN1397" i="1" s="1"/>
  <c r="R1396" i="1"/>
  <c r="S1396" i="1" s="1"/>
  <c r="U1396" i="1" s="1"/>
  <c r="AN1396" i="1" s="1"/>
  <c r="R1395" i="1"/>
  <c r="S1395" i="1" s="1"/>
  <c r="U1395" i="1" s="1"/>
  <c r="AN1395" i="1" s="1"/>
  <c r="R1394" i="1"/>
  <c r="S1394" i="1" s="1"/>
  <c r="U1394" i="1" s="1"/>
  <c r="AN1394" i="1" s="1"/>
  <c r="R1393" i="1"/>
  <c r="S1393" i="1" s="1"/>
  <c r="U1393" i="1" s="1"/>
  <c r="AN1393" i="1" s="1"/>
  <c r="R1392" i="1"/>
  <c r="S1392" i="1" s="1"/>
  <c r="U1392" i="1" s="1"/>
  <c r="AN1392" i="1" s="1"/>
  <c r="R1391" i="1"/>
  <c r="S1391" i="1" s="1"/>
  <c r="U1391" i="1" s="1"/>
  <c r="AN1391" i="1" s="1"/>
  <c r="R1390" i="1"/>
  <c r="S1390" i="1" s="1"/>
  <c r="U1390" i="1" s="1"/>
  <c r="AN1390" i="1" s="1"/>
  <c r="R1389" i="1"/>
  <c r="S1389" i="1" s="1"/>
  <c r="U1389" i="1" s="1"/>
  <c r="AN1389" i="1" s="1"/>
  <c r="R1388" i="1"/>
  <c r="S1388" i="1" s="1"/>
  <c r="U1388" i="1" s="1"/>
  <c r="AN1388" i="1" s="1"/>
  <c r="R1387" i="1"/>
  <c r="S1387" i="1" s="1"/>
  <c r="U1387" i="1" s="1"/>
  <c r="AN1387" i="1" s="1"/>
  <c r="R1386" i="1"/>
  <c r="S1386" i="1" s="1"/>
  <c r="U1386" i="1" s="1"/>
  <c r="AN1386" i="1" s="1"/>
  <c r="R1385" i="1"/>
  <c r="S1385" i="1" s="1"/>
  <c r="U1385" i="1" s="1"/>
  <c r="AN1385" i="1" s="1"/>
  <c r="R1384" i="1"/>
  <c r="S1384" i="1" s="1"/>
  <c r="U1384" i="1" s="1"/>
  <c r="AN1384" i="1" s="1"/>
  <c r="R1383" i="1"/>
  <c r="S1383" i="1" s="1"/>
  <c r="U1383" i="1" s="1"/>
  <c r="AN1383" i="1" s="1"/>
  <c r="R1382" i="1"/>
  <c r="S1382" i="1" s="1"/>
  <c r="U1382" i="1" s="1"/>
  <c r="AN1382" i="1" s="1"/>
  <c r="R1381" i="1"/>
  <c r="S1381" i="1" s="1"/>
  <c r="U1381" i="1" s="1"/>
  <c r="AN1381" i="1" s="1"/>
  <c r="R1380" i="1"/>
  <c r="S1380" i="1" s="1"/>
  <c r="U1380" i="1" s="1"/>
  <c r="AN1380" i="1" s="1"/>
  <c r="R1379" i="1"/>
  <c r="S1379" i="1" s="1"/>
  <c r="U1379" i="1" s="1"/>
  <c r="AN1379" i="1" s="1"/>
  <c r="R1378" i="1"/>
  <c r="S1378" i="1" s="1"/>
  <c r="U1378" i="1" s="1"/>
  <c r="AN1378" i="1" s="1"/>
  <c r="R1377" i="1"/>
  <c r="S1377" i="1" s="1"/>
  <c r="U1377" i="1" s="1"/>
  <c r="AN1377" i="1" s="1"/>
  <c r="R1376" i="1"/>
  <c r="S1376" i="1" s="1"/>
  <c r="U1376" i="1" s="1"/>
  <c r="AN1376" i="1" s="1"/>
  <c r="R1375" i="1"/>
  <c r="S1375" i="1" s="1"/>
  <c r="U1375" i="1" s="1"/>
  <c r="AN1375" i="1" s="1"/>
  <c r="R1374" i="1"/>
  <c r="S1374" i="1" s="1"/>
  <c r="U1374" i="1" s="1"/>
  <c r="AN1374" i="1" s="1"/>
  <c r="R1373" i="1"/>
  <c r="S1373" i="1" s="1"/>
  <c r="U1373" i="1" s="1"/>
  <c r="AN1373" i="1" s="1"/>
  <c r="R1372" i="1"/>
  <c r="S1372" i="1" s="1"/>
  <c r="U1372" i="1" s="1"/>
  <c r="AN1372" i="1" s="1"/>
  <c r="R1371" i="1"/>
  <c r="S1371" i="1" s="1"/>
  <c r="U1371" i="1" s="1"/>
  <c r="AN1371" i="1" s="1"/>
  <c r="R1370" i="1"/>
  <c r="S1370" i="1" s="1"/>
  <c r="U1370" i="1" s="1"/>
  <c r="AN1370" i="1" s="1"/>
  <c r="R1369" i="1"/>
  <c r="S1369" i="1" s="1"/>
  <c r="U1369" i="1" s="1"/>
  <c r="AN1369" i="1" s="1"/>
  <c r="R1368" i="1"/>
  <c r="S1368" i="1" s="1"/>
  <c r="U1368" i="1" s="1"/>
  <c r="AN1368" i="1" s="1"/>
  <c r="R1367" i="1"/>
  <c r="S1367" i="1" s="1"/>
  <c r="U1367" i="1" s="1"/>
  <c r="AN1367" i="1" s="1"/>
  <c r="R1366" i="1"/>
  <c r="S1366" i="1" s="1"/>
  <c r="U1366" i="1" s="1"/>
  <c r="AN1366" i="1" s="1"/>
  <c r="R1365" i="1"/>
  <c r="S1365" i="1" s="1"/>
  <c r="U1365" i="1" s="1"/>
  <c r="AN1365" i="1" s="1"/>
  <c r="R1364" i="1"/>
  <c r="S1364" i="1" s="1"/>
  <c r="U1364" i="1" s="1"/>
  <c r="AN1364" i="1" s="1"/>
  <c r="R1363" i="1"/>
  <c r="S1363" i="1" s="1"/>
  <c r="U1363" i="1" s="1"/>
  <c r="AN1363" i="1" s="1"/>
  <c r="R1362" i="1"/>
  <c r="S1362" i="1" s="1"/>
  <c r="U1362" i="1" s="1"/>
  <c r="AN1362" i="1" s="1"/>
  <c r="R1361" i="1"/>
  <c r="S1361" i="1" s="1"/>
  <c r="U1361" i="1" s="1"/>
  <c r="AN1361" i="1" s="1"/>
  <c r="R1360" i="1"/>
  <c r="S1360" i="1" s="1"/>
  <c r="U1360" i="1" s="1"/>
  <c r="AN1360" i="1" s="1"/>
  <c r="R1359" i="1"/>
  <c r="S1359" i="1" s="1"/>
  <c r="U1359" i="1" s="1"/>
  <c r="AN1359" i="1" s="1"/>
  <c r="R1358" i="1"/>
  <c r="S1358" i="1" s="1"/>
  <c r="U1358" i="1" s="1"/>
  <c r="AN1358" i="1" s="1"/>
  <c r="R1357" i="1"/>
  <c r="S1357" i="1" s="1"/>
  <c r="U1357" i="1" s="1"/>
  <c r="AN1357" i="1" s="1"/>
  <c r="R1356" i="1"/>
  <c r="S1356" i="1" s="1"/>
  <c r="U1356" i="1" s="1"/>
  <c r="AN1356" i="1" s="1"/>
  <c r="R1355" i="1"/>
  <c r="S1355" i="1" s="1"/>
  <c r="U1355" i="1" s="1"/>
  <c r="AN1355" i="1" s="1"/>
  <c r="R1354" i="1"/>
  <c r="S1354" i="1" s="1"/>
  <c r="U1354" i="1" s="1"/>
  <c r="AN1354" i="1" s="1"/>
  <c r="R1353" i="1"/>
  <c r="S1353" i="1" s="1"/>
  <c r="U1353" i="1" s="1"/>
  <c r="AN1353" i="1" s="1"/>
  <c r="R1352" i="1"/>
  <c r="S1352" i="1" s="1"/>
  <c r="U1352" i="1" s="1"/>
  <c r="AN1352" i="1" s="1"/>
  <c r="R1351" i="1"/>
  <c r="S1351" i="1" s="1"/>
  <c r="U1351" i="1" s="1"/>
  <c r="AN1351" i="1" s="1"/>
  <c r="R1350" i="1"/>
  <c r="S1350" i="1" s="1"/>
  <c r="U1350" i="1" s="1"/>
  <c r="AN1350" i="1" s="1"/>
  <c r="R1349" i="1"/>
  <c r="S1349" i="1" s="1"/>
  <c r="U1349" i="1" s="1"/>
  <c r="AN1349" i="1" s="1"/>
  <c r="R1348" i="1"/>
  <c r="S1348" i="1" s="1"/>
  <c r="U1348" i="1" s="1"/>
  <c r="AN1348" i="1" s="1"/>
  <c r="R1347" i="1"/>
  <c r="S1347" i="1" s="1"/>
  <c r="U1347" i="1" s="1"/>
  <c r="AN1347" i="1" s="1"/>
  <c r="R1346" i="1"/>
  <c r="S1346" i="1" s="1"/>
  <c r="U1346" i="1" s="1"/>
  <c r="AN1346" i="1" s="1"/>
  <c r="R1345" i="1"/>
  <c r="S1345" i="1" s="1"/>
  <c r="U1345" i="1" s="1"/>
  <c r="AN1345" i="1" s="1"/>
  <c r="R1344" i="1"/>
  <c r="S1344" i="1" s="1"/>
  <c r="U1344" i="1" s="1"/>
  <c r="AN1344" i="1" s="1"/>
  <c r="R1343" i="1"/>
  <c r="S1343" i="1" s="1"/>
  <c r="U1343" i="1" s="1"/>
  <c r="AN1343" i="1" s="1"/>
  <c r="R1342" i="1"/>
  <c r="S1342" i="1" s="1"/>
  <c r="U1342" i="1" s="1"/>
  <c r="AN1342" i="1" s="1"/>
  <c r="R1341" i="1"/>
  <c r="S1341" i="1" s="1"/>
  <c r="U1341" i="1" s="1"/>
  <c r="AN1341" i="1" s="1"/>
  <c r="R1340" i="1"/>
  <c r="S1340" i="1" s="1"/>
  <c r="U1340" i="1" s="1"/>
  <c r="AN1340" i="1" s="1"/>
  <c r="R1339" i="1"/>
  <c r="S1339" i="1" s="1"/>
  <c r="U1339" i="1" s="1"/>
  <c r="AN1339" i="1" s="1"/>
  <c r="R1338" i="1"/>
  <c r="S1338" i="1" s="1"/>
  <c r="U1338" i="1" s="1"/>
  <c r="AN1338" i="1" s="1"/>
  <c r="R1337" i="1"/>
  <c r="S1337" i="1" s="1"/>
  <c r="U1337" i="1" s="1"/>
  <c r="AN1337" i="1" s="1"/>
  <c r="R1336" i="1"/>
  <c r="S1336" i="1" s="1"/>
  <c r="U1336" i="1" s="1"/>
  <c r="AN1336" i="1" s="1"/>
  <c r="R1335" i="1"/>
  <c r="S1335" i="1" s="1"/>
  <c r="U1335" i="1" s="1"/>
  <c r="AN1335" i="1" s="1"/>
  <c r="R1334" i="1"/>
  <c r="S1334" i="1" s="1"/>
  <c r="U1334" i="1" s="1"/>
  <c r="AN1334" i="1" s="1"/>
  <c r="R1333" i="1"/>
  <c r="S1333" i="1" s="1"/>
  <c r="U1333" i="1" s="1"/>
  <c r="AN1333" i="1" s="1"/>
  <c r="R1332" i="1"/>
  <c r="S1332" i="1" s="1"/>
  <c r="U1332" i="1" s="1"/>
  <c r="AN1332" i="1" s="1"/>
  <c r="R1331" i="1"/>
  <c r="S1331" i="1" s="1"/>
  <c r="U1331" i="1" s="1"/>
  <c r="AN1331" i="1" s="1"/>
  <c r="R1330" i="1"/>
  <c r="S1330" i="1" s="1"/>
  <c r="U1330" i="1" s="1"/>
  <c r="AN1330" i="1" s="1"/>
  <c r="R1329" i="1"/>
  <c r="S1329" i="1" s="1"/>
  <c r="U1329" i="1" s="1"/>
  <c r="AN1329" i="1" s="1"/>
  <c r="R1328" i="1"/>
  <c r="S1328" i="1" s="1"/>
  <c r="U1328" i="1" s="1"/>
  <c r="AN1328" i="1" s="1"/>
  <c r="R1327" i="1"/>
  <c r="S1327" i="1" s="1"/>
  <c r="U1327" i="1" s="1"/>
  <c r="AN1327" i="1" s="1"/>
  <c r="R1326" i="1"/>
  <c r="S1326" i="1" s="1"/>
  <c r="U1326" i="1" s="1"/>
  <c r="AN1326" i="1" s="1"/>
  <c r="R1325" i="1"/>
  <c r="S1325" i="1" s="1"/>
  <c r="U1325" i="1" s="1"/>
  <c r="AN1325" i="1" s="1"/>
  <c r="R1324" i="1"/>
  <c r="S1324" i="1" s="1"/>
  <c r="U1324" i="1" s="1"/>
  <c r="AN1324" i="1" s="1"/>
  <c r="R1323" i="1"/>
  <c r="S1323" i="1" s="1"/>
  <c r="U1323" i="1" s="1"/>
  <c r="AN1323" i="1" s="1"/>
  <c r="R1322" i="1"/>
  <c r="S1322" i="1" s="1"/>
  <c r="U1322" i="1" s="1"/>
  <c r="AN1322" i="1" s="1"/>
  <c r="R1321" i="1"/>
  <c r="S1321" i="1" s="1"/>
  <c r="U1321" i="1" s="1"/>
  <c r="AN1321" i="1" s="1"/>
  <c r="R1320" i="1"/>
  <c r="S1320" i="1" s="1"/>
  <c r="U1320" i="1" s="1"/>
  <c r="AN1320" i="1" s="1"/>
  <c r="R1319" i="1"/>
  <c r="S1319" i="1" s="1"/>
  <c r="U1319" i="1" s="1"/>
  <c r="AN1319" i="1" s="1"/>
  <c r="R1318" i="1"/>
  <c r="S1318" i="1" s="1"/>
  <c r="U1318" i="1" s="1"/>
  <c r="AN1318" i="1" s="1"/>
  <c r="R1317" i="1"/>
  <c r="S1317" i="1" s="1"/>
  <c r="U1317" i="1" s="1"/>
  <c r="AN1317" i="1" s="1"/>
  <c r="R1316" i="1"/>
  <c r="S1316" i="1" s="1"/>
  <c r="U1316" i="1" s="1"/>
  <c r="AN1316" i="1" s="1"/>
  <c r="R1315" i="1"/>
  <c r="S1315" i="1" s="1"/>
  <c r="U1315" i="1" s="1"/>
  <c r="AN1315" i="1" s="1"/>
  <c r="R1314" i="1"/>
  <c r="S1314" i="1" s="1"/>
  <c r="U1314" i="1" s="1"/>
  <c r="AN1314" i="1" s="1"/>
  <c r="R1313" i="1"/>
  <c r="S1313" i="1" s="1"/>
  <c r="U1313" i="1" s="1"/>
  <c r="AN1313" i="1" s="1"/>
  <c r="R1312" i="1"/>
  <c r="S1312" i="1" s="1"/>
  <c r="U1312" i="1" s="1"/>
  <c r="AN1312" i="1" s="1"/>
  <c r="R1311" i="1"/>
  <c r="S1311" i="1" s="1"/>
  <c r="U1311" i="1" s="1"/>
  <c r="AN1311" i="1" s="1"/>
  <c r="R1310" i="1"/>
  <c r="S1310" i="1" s="1"/>
  <c r="U1310" i="1" s="1"/>
  <c r="AN1310" i="1" s="1"/>
  <c r="R1309" i="1"/>
  <c r="S1309" i="1" s="1"/>
  <c r="U1309" i="1" s="1"/>
  <c r="AN1309" i="1" s="1"/>
  <c r="R1308" i="1"/>
  <c r="S1308" i="1" s="1"/>
  <c r="U1308" i="1" s="1"/>
  <c r="AN1308" i="1" s="1"/>
  <c r="R1307" i="1"/>
  <c r="S1307" i="1" s="1"/>
  <c r="U1307" i="1" s="1"/>
  <c r="AN1307" i="1" s="1"/>
  <c r="R1306" i="1"/>
  <c r="S1306" i="1" s="1"/>
  <c r="U1306" i="1" s="1"/>
  <c r="AN1306" i="1" s="1"/>
  <c r="R1305" i="1"/>
  <c r="S1305" i="1" s="1"/>
  <c r="U1305" i="1" s="1"/>
  <c r="AN1305" i="1" s="1"/>
  <c r="R1304" i="1"/>
  <c r="S1304" i="1" s="1"/>
  <c r="U1304" i="1" s="1"/>
  <c r="AN1304" i="1" s="1"/>
  <c r="R1303" i="1"/>
  <c r="S1303" i="1" s="1"/>
  <c r="U1303" i="1" s="1"/>
  <c r="AN1303" i="1" s="1"/>
  <c r="R1302" i="1"/>
  <c r="S1302" i="1" s="1"/>
  <c r="U1302" i="1" s="1"/>
  <c r="AN1302" i="1" s="1"/>
  <c r="R1301" i="1"/>
  <c r="S1301" i="1" s="1"/>
  <c r="U1301" i="1" s="1"/>
  <c r="AN1301" i="1" s="1"/>
  <c r="R1300" i="1"/>
  <c r="S1300" i="1" s="1"/>
  <c r="U1300" i="1" s="1"/>
  <c r="AN1300" i="1" s="1"/>
  <c r="R1299" i="1"/>
  <c r="S1299" i="1" s="1"/>
  <c r="U1299" i="1" s="1"/>
  <c r="AN1299" i="1" s="1"/>
  <c r="R1298" i="1"/>
  <c r="S1298" i="1" s="1"/>
  <c r="U1298" i="1" s="1"/>
  <c r="AN1298" i="1" s="1"/>
  <c r="R1297" i="1"/>
  <c r="S1297" i="1" s="1"/>
  <c r="U1297" i="1" s="1"/>
  <c r="AN1297" i="1" s="1"/>
  <c r="R1296" i="1"/>
  <c r="S1296" i="1" s="1"/>
  <c r="U1296" i="1" s="1"/>
  <c r="AN1296" i="1" s="1"/>
  <c r="R1295" i="1"/>
  <c r="S1295" i="1" s="1"/>
  <c r="U1295" i="1" s="1"/>
  <c r="AN1295" i="1" s="1"/>
  <c r="R1294" i="1"/>
  <c r="S1294" i="1" s="1"/>
  <c r="U1294" i="1" s="1"/>
  <c r="AN1294" i="1" s="1"/>
  <c r="R1293" i="1"/>
  <c r="S1293" i="1" s="1"/>
  <c r="U1293" i="1" s="1"/>
  <c r="AN1293" i="1" s="1"/>
  <c r="R1292" i="1"/>
  <c r="S1292" i="1" s="1"/>
  <c r="U1292" i="1" s="1"/>
  <c r="AN1292" i="1" s="1"/>
  <c r="R1291" i="1"/>
  <c r="S1291" i="1" s="1"/>
  <c r="U1291" i="1" s="1"/>
  <c r="AN1291" i="1" s="1"/>
  <c r="R1290" i="1"/>
  <c r="S1290" i="1" s="1"/>
  <c r="U1290" i="1" s="1"/>
  <c r="AN1290" i="1" s="1"/>
  <c r="R1289" i="1"/>
  <c r="S1289" i="1" s="1"/>
  <c r="U1289" i="1" s="1"/>
  <c r="AN1289" i="1" s="1"/>
  <c r="R1288" i="1"/>
  <c r="S1288" i="1" s="1"/>
  <c r="U1288" i="1" s="1"/>
  <c r="AN1288" i="1" s="1"/>
  <c r="R1287" i="1"/>
  <c r="S1287" i="1" s="1"/>
  <c r="U1287" i="1" s="1"/>
  <c r="AN1287" i="1" s="1"/>
  <c r="R1286" i="1"/>
  <c r="S1286" i="1" s="1"/>
  <c r="U1286" i="1" s="1"/>
  <c r="AN1286" i="1" s="1"/>
  <c r="R1285" i="1"/>
  <c r="S1285" i="1" s="1"/>
  <c r="U1285" i="1" s="1"/>
  <c r="AN1285" i="1" s="1"/>
  <c r="R1284" i="1"/>
  <c r="S1284" i="1" s="1"/>
  <c r="U1284" i="1" s="1"/>
  <c r="AN1284" i="1" s="1"/>
  <c r="R1283" i="1"/>
  <c r="S1283" i="1" s="1"/>
  <c r="U1283" i="1" s="1"/>
  <c r="AN1283" i="1" s="1"/>
  <c r="R1282" i="1"/>
  <c r="S1282" i="1" s="1"/>
  <c r="U1282" i="1" s="1"/>
  <c r="AN1282" i="1" s="1"/>
  <c r="R1281" i="1"/>
  <c r="S1281" i="1" s="1"/>
  <c r="U1281" i="1" s="1"/>
  <c r="AN1281" i="1" s="1"/>
  <c r="R1280" i="1"/>
  <c r="S1280" i="1" s="1"/>
  <c r="U1280" i="1" s="1"/>
  <c r="AN1280" i="1" s="1"/>
  <c r="R1279" i="1"/>
  <c r="S1279" i="1" s="1"/>
  <c r="U1279" i="1" s="1"/>
  <c r="AN1279" i="1" s="1"/>
  <c r="R1278" i="1"/>
  <c r="S1278" i="1" s="1"/>
  <c r="U1278" i="1" s="1"/>
  <c r="AN1278" i="1" s="1"/>
  <c r="R1277" i="1"/>
  <c r="S1277" i="1" s="1"/>
  <c r="U1277" i="1" s="1"/>
  <c r="AN1277" i="1" s="1"/>
  <c r="R1276" i="1"/>
  <c r="S1276" i="1" s="1"/>
  <c r="U1276" i="1" s="1"/>
  <c r="AN1276" i="1" s="1"/>
  <c r="R1275" i="1"/>
  <c r="S1275" i="1" s="1"/>
  <c r="U1275" i="1" s="1"/>
  <c r="AN1275" i="1" s="1"/>
  <c r="R1274" i="1"/>
  <c r="S1274" i="1" s="1"/>
  <c r="U1274" i="1" s="1"/>
  <c r="AN1274" i="1" s="1"/>
  <c r="R1273" i="1"/>
  <c r="S1273" i="1" s="1"/>
  <c r="U1273" i="1" s="1"/>
  <c r="AN1273" i="1" s="1"/>
  <c r="R1272" i="1"/>
  <c r="S1272" i="1" s="1"/>
  <c r="U1272" i="1" s="1"/>
  <c r="AN1272" i="1" s="1"/>
  <c r="R1271" i="1"/>
  <c r="S1271" i="1" s="1"/>
  <c r="U1271" i="1" s="1"/>
  <c r="AN1271" i="1" s="1"/>
  <c r="R1270" i="1"/>
  <c r="S1270" i="1" s="1"/>
  <c r="U1270" i="1" s="1"/>
  <c r="AN1270" i="1" s="1"/>
  <c r="R1269" i="1"/>
  <c r="S1269" i="1" s="1"/>
  <c r="U1269" i="1" s="1"/>
  <c r="AN1269" i="1" s="1"/>
  <c r="R1268" i="1"/>
  <c r="S1268" i="1" s="1"/>
  <c r="U1268" i="1" s="1"/>
  <c r="AN1268" i="1" s="1"/>
  <c r="R1267" i="1"/>
  <c r="S1267" i="1" s="1"/>
  <c r="U1267" i="1" s="1"/>
  <c r="AN1267" i="1" s="1"/>
  <c r="R1266" i="1"/>
  <c r="S1266" i="1" s="1"/>
  <c r="U1266" i="1" s="1"/>
  <c r="AN1266" i="1" s="1"/>
  <c r="R1265" i="1"/>
  <c r="S1265" i="1" s="1"/>
  <c r="U1265" i="1" s="1"/>
  <c r="AN1265" i="1" s="1"/>
  <c r="R1264" i="1"/>
  <c r="S1264" i="1" s="1"/>
  <c r="U1264" i="1" s="1"/>
  <c r="AN1264" i="1" s="1"/>
  <c r="R1263" i="1"/>
  <c r="S1263" i="1" s="1"/>
  <c r="U1263" i="1" s="1"/>
  <c r="AN1263" i="1" s="1"/>
  <c r="R1262" i="1"/>
  <c r="S1262" i="1" s="1"/>
  <c r="U1262" i="1" s="1"/>
  <c r="AN1262" i="1" s="1"/>
  <c r="R1261" i="1"/>
  <c r="S1261" i="1" s="1"/>
  <c r="U1261" i="1" s="1"/>
  <c r="AN1261" i="1" s="1"/>
  <c r="R1260" i="1"/>
  <c r="S1260" i="1" s="1"/>
  <c r="U1260" i="1" s="1"/>
  <c r="AN1260" i="1" s="1"/>
  <c r="R1259" i="1"/>
  <c r="S1259" i="1" s="1"/>
  <c r="U1259" i="1" s="1"/>
  <c r="AN1259" i="1" s="1"/>
  <c r="R1258" i="1"/>
  <c r="S1258" i="1" s="1"/>
  <c r="U1258" i="1" s="1"/>
  <c r="AN1258" i="1" s="1"/>
  <c r="R1257" i="1"/>
  <c r="S1257" i="1" s="1"/>
  <c r="U1257" i="1" s="1"/>
  <c r="AN1257" i="1" s="1"/>
  <c r="R1256" i="1"/>
  <c r="S1256" i="1" s="1"/>
  <c r="U1256" i="1" s="1"/>
  <c r="AN1256" i="1" s="1"/>
  <c r="R1255" i="1"/>
  <c r="S1255" i="1" s="1"/>
  <c r="U1255" i="1" s="1"/>
  <c r="AN1255" i="1" s="1"/>
  <c r="R1254" i="1"/>
  <c r="S1254" i="1" s="1"/>
  <c r="U1254" i="1" s="1"/>
  <c r="AN1254" i="1" s="1"/>
  <c r="R1253" i="1"/>
  <c r="S1253" i="1" s="1"/>
  <c r="U1253" i="1" s="1"/>
  <c r="AN1253" i="1" s="1"/>
  <c r="R1252" i="1"/>
  <c r="S1252" i="1" s="1"/>
  <c r="U1252" i="1" s="1"/>
  <c r="AN1252" i="1" s="1"/>
  <c r="R1251" i="1"/>
  <c r="S1251" i="1" s="1"/>
  <c r="U1251" i="1" s="1"/>
  <c r="AN1251" i="1" s="1"/>
  <c r="R1250" i="1"/>
  <c r="S1250" i="1" s="1"/>
  <c r="U1250" i="1" s="1"/>
  <c r="AN1250" i="1" s="1"/>
  <c r="R1249" i="1"/>
  <c r="S1249" i="1" s="1"/>
  <c r="U1249" i="1" s="1"/>
  <c r="AN1249" i="1" s="1"/>
  <c r="R1248" i="1"/>
  <c r="S1248" i="1" s="1"/>
  <c r="U1248" i="1" s="1"/>
  <c r="AN1248" i="1" s="1"/>
  <c r="R1247" i="1"/>
  <c r="S1247" i="1" s="1"/>
  <c r="U1247" i="1" s="1"/>
  <c r="AN1247" i="1" s="1"/>
  <c r="R1246" i="1"/>
  <c r="S1246" i="1" s="1"/>
  <c r="U1246" i="1" s="1"/>
  <c r="AN1246" i="1" s="1"/>
  <c r="R1245" i="1"/>
  <c r="S1245" i="1" s="1"/>
  <c r="U1245" i="1" s="1"/>
  <c r="AN1245" i="1" s="1"/>
  <c r="R1244" i="1"/>
  <c r="S1244" i="1" s="1"/>
  <c r="U1244" i="1" s="1"/>
  <c r="AN1244" i="1" s="1"/>
  <c r="R1243" i="1"/>
  <c r="S1243" i="1" s="1"/>
  <c r="U1243" i="1" s="1"/>
  <c r="AN1243" i="1" s="1"/>
  <c r="R1242" i="1"/>
  <c r="S1242" i="1" s="1"/>
  <c r="U1242" i="1" s="1"/>
  <c r="AN1242" i="1" s="1"/>
  <c r="R1241" i="1"/>
  <c r="S1241" i="1" s="1"/>
  <c r="U1241" i="1" s="1"/>
  <c r="AN1241" i="1" s="1"/>
  <c r="R1240" i="1"/>
  <c r="S1240" i="1" s="1"/>
  <c r="U1240" i="1" s="1"/>
  <c r="AN1240" i="1" s="1"/>
  <c r="R1239" i="1"/>
  <c r="S1239" i="1" s="1"/>
  <c r="U1239" i="1" s="1"/>
  <c r="AN1239" i="1" s="1"/>
  <c r="R1238" i="1"/>
  <c r="S1238" i="1" s="1"/>
  <c r="U1238" i="1" s="1"/>
  <c r="AN1238" i="1" s="1"/>
  <c r="R1237" i="1"/>
  <c r="S1237" i="1" s="1"/>
  <c r="U1237" i="1" s="1"/>
  <c r="AN1237" i="1" s="1"/>
  <c r="R1236" i="1"/>
  <c r="S1236" i="1" s="1"/>
  <c r="U1236" i="1" s="1"/>
  <c r="AN1236" i="1" s="1"/>
  <c r="R1235" i="1"/>
  <c r="S1235" i="1" s="1"/>
  <c r="U1235" i="1" s="1"/>
  <c r="AN1235" i="1" s="1"/>
  <c r="R1234" i="1"/>
  <c r="S1234" i="1" s="1"/>
  <c r="U1234" i="1" s="1"/>
  <c r="AN1234" i="1" s="1"/>
  <c r="R1233" i="1"/>
  <c r="S1233" i="1" s="1"/>
  <c r="U1233" i="1" s="1"/>
  <c r="AN1233" i="1" s="1"/>
  <c r="R1232" i="1"/>
  <c r="S1232" i="1" s="1"/>
  <c r="U1232" i="1" s="1"/>
  <c r="AN1232" i="1" s="1"/>
  <c r="R1231" i="1"/>
  <c r="S1231" i="1" s="1"/>
  <c r="U1231" i="1" s="1"/>
  <c r="AN1231" i="1" s="1"/>
  <c r="R1230" i="1"/>
  <c r="S1230" i="1" s="1"/>
  <c r="U1230" i="1" s="1"/>
  <c r="AN1230" i="1" s="1"/>
  <c r="R1229" i="1"/>
  <c r="S1229" i="1" s="1"/>
  <c r="U1229" i="1" s="1"/>
  <c r="AN1229" i="1" s="1"/>
  <c r="R1228" i="1"/>
  <c r="S1228" i="1" s="1"/>
  <c r="U1228" i="1" s="1"/>
  <c r="AN1228" i="1" s="1"/>
  <c r="R1227" i="1"/>
  <c r="S1227" i="1" s="1"/>
  <c r="U1227" i="1" s="1"/>
  <c r="AN1227" i="1" s="1"/>
  <c r="R1226" i="1"/>
  <c r="S1226" i="1" s="1"/>
  <c r="U1226" i="1" s="1"/>
  <c r="AN1226" i="1" s="1"/>
  <c r="R1225" i="1"/>
  <c r="S1225" i="1" s="1"/>
  <c r="U1225" i="1" s="1"/>
  <c r="AN1225" i="1" s="1"/>
  <c r="R1224" i="1"/>
  <c r="S1224" i="1" s="1"/>
  <c r="U1224" i="1" s="1"/>
  <c r="AN1224" i="1" s="1"/>
  <c r="R1223" i="1"/>
  <c r="S1223" i="1" s="1"/>
  <c r="U1223" i="1" s="1"/>
  <c r="AN1223" i="1" s="1"/>
  <c r="R1222" i="1"/>
  <c r="S1222" i="1" s="1"/>
  <c r="U1222" i="1" s="1"/>
  <c r="AN1222" i="1" s="1"/>
  <c r="R1221" i="1"/>
  <c r="S1221" i="1" s="1"/>
  <c r="U1221" i="1" s="1"/>
  <c r="AN1221" i="1" s="1"/>
  <c r="R1220" i="1"/>
  <c r="S1220" i="1" s="1"/>
  <c r="U1220" i="1" s="1"/>
  <c r="AN1220" i="1" s="1"/>
  <c r="R1219" i="1"/>
  <c r="S1219" i="1" s="1"/>
  <c r="U1219" i="1" s="1"/>
  <c r="AN1219" i="1" s="1"/>
  <c r="R1218" i="1"/>
  <c r="S1218" i="1" s="1"/>
  <c r="U1218" i="1" s="1"/>
  <c r="AN1218" i="1" s="1"/>
  <c r="R1217" i="1"/>
  <c r="S1217" i="1" s="1"/>
  <c r="U1217" i="1" s="1"/>
  <c r="AN1217" i="1" s="1"/>
  <c r="R1216" i="1"/>
  <c r="S1216" i="1" s="1"/>
  <c r="U1216" i="1" s="1"/>
  <c r="AN1216" i="1" s="1"/>
  <c r="R1215" i="1"/>
  <c r="S1215" i="1" s="1"/>
  <c r="U1215" i="1" s="1"/>
  <c r="AN1215" i="1" s="1"/>
  <c r="R1214" i="1"/>
  <c r="S1214" i="1" s="1"/>
  <c r="U1214" i="1" s="1"/>
  <c r="AN1214" i="1" s="1"/>
  <c r="R1213" i="1"/>
  <c r="S1213" i="1" s="1"/>
  <c r="U1213" i="1" s="1"/>
  <c r="AN1213" i="1" s="1"/>
  <c r="R1212" i="1"/>
  <c r="S1212" i="1" s="1"/>
  <c r="U1212" i="1" s="1"/>
  <c r="AN1212" i="1" s="1"/>
  <c r="R1211" i="1"/>
  <c r="S1211" i="1" s="1"/>
  <c r="U1211" i="1" s="1"/>
  <c r="AN1211" i="1" s="1"/>
  <c r="R1210" i="1"/>
  <c r="S1210" i="1" s="1"/>
  <c r="U1210" i="1" s="1"/>
  <c r="AN1210" i="1" s="1"/>
  <c r="R1209" i="1"/>
  <c r="S1209" i="1" s="1"/>
  <c r="U1209" i="1" s="1"/>
  <c r="AN1209" i="1" s="1"/>
  <c r="R1208" i="1"/>
  <c r="S1208" i="1" s="1"/>
  <c r="U1208" i="1" s="1"/>
  <c r="AN1208" i="1" s="1"/>
  <c r="R1207" i="1"/>
  <c r="S1207" i="1" s="1"/>
  <c r="U1207" i="1" s="1"/>
  <c r="AN1207" i="1" s="1"/>
  <c r="R1206" i="1"/>
  <c r="S1206" i="1" s="1"/>
  <c r="U1206" i="1" s="1"/>
  <c r="AN1206" i="1" s="1"/>
  <c r="R1205" i="1"/>
  <c r="S1205" i="1" s="1"/>
  <c r="U1205" i="1" s="1"/>
  <c r="AN1205" i="1" s="1"/>
  <c r="R1204" i="1"/>
  <c r="S1204" i="1" s="1"/>
  <c r="U1204" i="1" s="1"/>
  <c r="AN1204" i="1" s="1"/>
  <c r="R1203" i="1"/>
  <c r="S1203" i="1" s="1"/>
  <c r="U1203" i="1" s="1"/>
  <c r="AN1203" i="1" s="1"/>
  <c r="R1202" i="1"/>
  <c r="S1202" i="1" s="1"/>
  <c r="U1202" i="1" s="1"/>
  <c r="AN1202" i="1" s="1"/>
  <c r="R1201" i="1"/>
  <c r="S1201" i="1" s="1"/>
  <c r="U1201" i="1" s="1"/>
  <c r="AN1201" i="1" s="1"/>
  <c r="R1200" i="1"/>
  <c r="S1200" i="1" s="1"/>
  <c r="U1200" i="1" s="1"/>
  <c r="AN1200" i="1" s="1"/>
  <c r="R1199" i="1"/>
  <c r="S1199" i="1" s="1"/>
  <c r="U1199" i="1" s="1"/>
  <c r="AN1199" i="1" s="1"/>
  <c r="R1198" i="1"/>
  <c r="S1198" i="1" s="1"/>
  <c r="U1198" i="1" s="1"/>
  <c r="AN1198" i="1" s="1"/>
  <c r="R1197" i="1"/>
  <c r="S1197" i="1" s="1"/>
  <c r="U1197" i="1" s="1"/>
  <c r="AN1197" i="1" s="1"/>
  <c r="R1196" i="1"/>
  <c r="S1196" i="1" s="1"/>
  <c r="U1196" i="1" s="1"/>
  <c r="AN1196" i="1" s="1"/>
  <c r="R1195" i="1"/>
  <c r="S1195" i="1" s="1"/>
  <c r="U1195" i="1" s="1"/>
  <c r="AN1195" i="1" s="1"/>
  <c r="R1194" i="1"/>
  <c r="S1194" i="1" s="1"/>
  <c r="U1194" i="1" s="1"/>
  <c r="AN1194" i="1" s="1"/>
  <c r="R1193" i="1"/>
  <c r="S1193" i="1" s="1"/>
  <c r="U1193" i="1" s="1"/>
  <c r="AN1193" i="1" s="1"/>
  <c r="R1192" i="1"/>
  <c r="S1192" i="1" s="1"/>
  <c r="U1192" i="1" s="1"/>
  <c r="AN1192" i="1" s="1"/>
  <c r="R1191" i="1"/>
  <c r="S1191" i="1" s="1"/>
  <c r="U1191" i="1" s="1"/>
  <c r="AN1191" i="1" s="1"/>
  <c r="R1190" i="1"/>
  <c r="S1190" i="1" s="1"/>
  <c r="U1190" i="1" s="1"/>
  <c r="AN1190" i="1" s="1"/>
  <c r="R1189" i="1"/>
  <c r="S1189" i="1" s="1"/>
  <c r="U1189" i="1" s="1"/>
  <c r="AN1189" i="1" s="1"/>
  <c r="R1188" i="1"/>
  <c r="S1188" i="1" s="1"/>
  <c r="U1188" i="1" s="1"/>
  <c r="AN1188" i="1" s="1"/>
  <c r="R1187" i="1"/>
  <c r="S1187" i="1" s="1"/>
  <c r="U1187" i="1" s="1"/>
  <c r="AN1187" i="1" s="1"/>
  <c r="R1186" i="1"/>
  <c r="S1186" i="1" s="1"/>
  <c r="U1186" i="1" s="1"/>
  <c r="AN1186" i="1" s="1"/>
  <c r="R1185" i="1"/>
  <c r="S1185" i="1" s="1"/>
  <c r="U1185" i="1" s="1"/>
  <c r="AN1185" i="1" s="1"/>
  <c r="R1184" i="1"/>
  <c r="S1184" i="1" s="1"/>
  <c r="U1184" i="1" s="1"/>
  <c r="AN1184" i="1" s="1"/>
  <c r="R1183" i="1"/>
  <c r="S1183" i="1" s="1"/>
  <c r="U1183" i="1" s="1"/>
  <c r="AN1183" i="1" s="1"/>
  <c r="R1182" i="1"/>
  <c r="S1182" i="1" s="1"/>
  <c r="U1182" i="1" s="1"/>
  <c r="AN1182" i="1" s="1"/>
  <c r="R1181" i="1"/>
  <c r="S1181" i="1" s="1"/>
  <c r="U1181" i="1" s="1"/>
  <c r="AN1181" i="1" s="1"/>
  <c r="R1180" i="1"/>
  <c r="S1180" i="1" s="1"/>
  <c r="U1180" i="1" s="1"/>
  <c r="AN1180" i="1" s="1"/>
  <c r="R1179" i="1"/>
  <c r="S1179" i="1" s="1"/>
  <c r="U1179" i="1" s="1"/>
  <c r="AN1179" i="1" s="1"/>
  <c r="R1178" i="1"/>
  <c r="S1178" i="1" s="1"/>
  <c r="U1178" i="1" s="1"/>
  <c r="AN1178" i="1" s="1"/>
  <c r="R1177" i="1"/>
  <c r="S1177" i="1" s="1"/>
  <c r="U1177" i="1" s="1"/>
  <c r="AN1177" i="1" s="1"/>
  <c r="R1176" i="1"/>
  <c r="S1176" i="1" s="1"/>
  <c r="U1176" i="1" s="1"/>
  <c r="AN1176" i="1" s="1"/>
  <c r="R1175" i="1"/>
  <c r="S1175" i="1" s="1"/>
  <c r="U1175" i="1" s="1"/>
  <c r="AN1175" i="1" s="1"/>
  <c r="R1174" i="1"/>
  <c r="S1174" i="1" s="1"/>
  <c r="U1174" i="1" s="1"/>
  <c r="AN1174" i="1" s="1"/>
  <c r="R1173" i="1"/>
  <c r="S1173" i="1" s="1"/>
  <c r="U1173" i="1" s="1"/>
  <c r="AN1173" i="1" s="1"/>
  <c r="R1172" i="1"/>
  <c r="S1172" i="1" s="1"/>
  <c r="U1172" i="1" s="1"/>
  <c r="AN1172" i="1" s="1"/>
  <c r="R1171" i="1"/>
  <c r="S1171" i="1" s="1"/>
  <c r="U1171" i="1" s="1"/>
  <c r="AN1171" i="1" s="1"/>
  <c r="R1170" i="1"/>
  <c r="S1170" i="1" s="1"/>
  <c r="U1170" i="1" s="1"/>
  <c r="AN1170" i="1" s="1"/>
  <c r="R1169" i="1"/>
  <c r="S1169" i="1" s="1"/>
  <c r="U1169" i="1" s="1"/>
  <c r="AN1169" i="1" s="1"/>
  <c r="R1168" i="1"/>
  <c r="S1168" i="1" s="1"/>
  <c r="U1168" i="1" s="1"/>
  <c r="AN1168" i="1" s="1"/>
  <c r="R1167" i="1"/>
  <c r="S1167" i="1" s="1"/>
  <c r="U1167" i="1" s="1"/>
  <c r="AN1167" i="1" s="1"/>
  <c r="R1166" i="1"/>
  <c r="S1166" i="1" s="1"/>
  <c r="U1166" i="1" s="1"/>
  <c r="AN1166" i="1" s="1"/>
  <c r="R1165" i="1"/>
  <c r="S1165" i="1" s="1"/>
  <c r="U1165" i="1" s="1"/>
  <c r="AN1165" i="1" s="1"/>
  <c r="R1164" i="1"/>
  <c r="S1164" i="1" s="1"/>
  <c r="U1164" i="1" s="1"/>
  <c r="AN1164" i="1" s="1"/>
  <c r="R1163" i="1"/>
  <c r="S1163" i="1" s="1"/>
  <c r="U1163" i="1" s="1"/>
  <c r="AN1163" i="1" s="1"/>
  <c r="R1162" i="1"/>
  <c r="S1162" i="1" s="1"/>
  <c r="U1162" i="1" s="1"/>
  <c r="AN1162" i="1" s="1"/>
  <c r="R1161" i="1"/>
  <c r="S1161" i="1" s="1"/>
  <c r="U1161" i="1" s="1"/>
  <c r="AN1161" i="1" s="1"/>
  <c r="R1160" i="1"/>
  <c r="S1160" i="1" s="1"/>
  <c r="U1160" i="1" s="1"/>
  <c r="AN1160" i="1" s="1"/>
  <c r="R1159" i="1"/>
  <c r="S1159" i="1" s="1"/>
  <c r="U1159" i="1" s="1"/>
  <c r="AN1159" i="1" s="1"/>
  <c r="R1158" i="1"/>
  <c r="S1158" i="1" s="1"/>
  <c r="U1158" i="1" s="1"/>
  <c r="AN1158" i="1" s="1"/>
  <c r="R1157" i="1"/>
  <c r="S1157" i="1" s="1"/>
  <c r="U1157" i="1" s="1"/>
  <c r="AN1157" i="1" s="1"/>
  <c r="R1156" i="1"/>
  <c r="S1156" i="1" s="1"/>
  <c r="U1156" i="1" s="1"/>
  <c r="AN1156" i="1" s="1"/>
  <c r="R1155" i="1"/>
  <c r="S1155" i="1" s="1"/>
  <c r="U1155" i="1" s="1"/>
  <c r="AN1155" i="1" s="1"/>
  <c r="R1154" i="1"/>
  <c r="S1154" i="1" s="1"/>
  <c r="U1154" i="1" s="1"/>
  <c r="AN1154" i="1" s="1"/>
  <c r="R1153" i="1"/>
  <c r="S1153" i="1" s="1"/>
  <c r="U1153" i="1" s="1"/>
  <c r="AN1153" i="1" s="1"/>
  <c r="R1152" i="1"/>
  <c r="S1152" i="1" s="1"/>
  <c r="U1152" i="1" s="1"/>
  <c r="AN1152" i="1" s="1"/>
  <c r="R1151" i="1"/>
  <c r="S1151" i="1" s="1"/>
  <c r="U1151" i="1" s="1"/>
  <c r="AN1151" i="1" s="1"/>
  <c r="R1150" i="1"/>
  <c r="S1150" i="1" s="1"/>
  <c r="U1150" i="1" s="1"/>
  <c r="AN1150" i="1" s="1"/>
  <c r="R1149" i="1"/>
  <c r="S1149" i="1" s="1"/>
  <c r="U1149" i="1" s="1"/>
  <c r="AN1149" i="1" s="1"/>
  <c r="R1148" i="1"/>
  <c r="S1148" i="1" s="1"/>
  <c r="U1148" i="1" s="1"/>
  <c r="AN1148" i="1" s="1"/>
  <c r="R1147" i="1"/>
  <c r="S1147" i="1" s="1"/>
  <c r="U1147" i="1" s="1"/>
  <c r="AN1147" i="1" s="1"/>
  <c r="R1146" i="1"/>
  <c r="S1146" i="1" s="1"/>
  <c r="U1146" i="1" s="1"/>
  <c r="AN1146" i="1" s="1"/>
  <c r="R1145" i="1"/>
  <c r="S1145" i="1" s="1"/>
  <c r="U1145" i="1" s="1"/>
  <c r="AN1145" i="1" s="1"/>
  <c r="R1144" i="1"/>
  <c r="S1144" i="1" s="1"/>
  <c r="U1144" i="1" s="1"/>
  <c r="AN1144" i="1" s="1"/>
  <c r="R1143" i="1"/>
  <c r="S1143" i="1" s="1"/>
  <c r="U1143" i="1" s="1"/>
  <c r="AN1143" i="1" s="1"/>
  <c r="R1142" i="1"/>
  <c r="S1142" i="1" s="1"/>
  <c r="U1142" i="1" s="1"/>
  <c r="AN1142" i="1" s="1"/>
  <c r="R1141" i="1"/>
  <c r="S1141" i="1" s="1"/>
  <c r="U1141" i="1" s="1"/>
  <c r="AN1141" i="1" s="1"/>
  <c r="R1140" i="1"/>
  <c r="S1140" i="1" s="1"/>
  <c r="U1140" i="1" s="1"/>
  <c r="AN1140" i="1" s="1"/>
  <c r="R1139" i="1"/>
  <c r="S1139" i="1" s="1"/>
  <c r="U1139" i="1" s="1"/>
  <c r="AN1139" i="1" s="1"/>
  <c r="R1138" i="1"/>
  <c r="S1138" i="1" s="1"/>
  <c r="U1138" i="1" s="1"/>
  <c r="AN1138" i="1" s="1"/>
  <c r="R1137" i="1"/>
  <c r="S1137" i="1" s="1"/>
  <c r="U1137" i="1" s="1"/>
  <c r="AN1137" i="1" s="1"/>
  <c r="R1136" i="1"/>
  <c r="S1136" i="1" s="1"/>
  <c r="U1136" i="1" s="1"/>
  <c r="AN1136" i="1" s="1"/>
  <c r="R1135" i="1"/>
  <c r="S1135" i="1" s="1"/>
  <c r="U1135" i="1" s="1"/>
  <c r="AN1135" i="1" s="1"/>
  <c r="R1134" i="1"/>
  <c r="S1134" i="1" s="1"/>
  <c r="U1134" i="1" s="1"/>
  <c r="AN1134" i="1" s="1"/>
  <c r="R1133" i="1"/>
  <c r="S1133" i="1" s="1"/>
  <c r="U1133" i="1" s="1"/>
  <c r="AN1133" i="1" s="1"/>
  <c r="R1132" i="1"/>
  <c r="S1132" i="1" s="1"/>
  <c r="U1132" i="1" s="1"/>
  <c r="AN1132" i="1" s="1"/>
  <c r="R1131" i="1"/>
  <c r="S1131" i="1" s="1"/>
  <c r="U1131" i="1" s="1"/>
  <c r="AN1131" i="1" s="1"/>
  <c r="R1130" i="1"/>
  <c r="S1130" i="1" s="1"/>
  <c r="U1130" i="1" s="1"/>
  <c r="AN1130" i="1" s="1"/>
  <c r="R1129" i="1"/>
  <c r="S1129" i="1" s="1"/>
  <c r="U1129" i="1" s="1"/>
  <c r="AN1129" i="1" s="1"/>
  <c r="R1128" i="1"/>
  <c r="S1128" i="1" s="1"/>
  <c r="U1128" i="1" s="1"/>
  <c r="AN1128" i="1" s="1"/>
  <c r="R1127" i="1"/>
  <c r="S1127" i="1" s="1"/>
  <c r="U1127" i="1" s="1"/>
  <c r="AN1127" i="1" s="1"/>
  <c r="R1126" i="1"/>
  <c r="S1126" i="1" s="1"/>
  <c r="U1126" i="1" s="1"/>
  <c r="AN1126" i="1" s="1"/>
  <c r="R1125" i="1"/>
  <c r="S1125" i="1" s="1"/>
  <c r="U1125" i="1" s="1"/>
  <c r="AN1125" i="1" s="1"/>
  <c r="R1124" i="1"/>
  <c r="S1124" i="1" s="1"/>
  <c r="U1124" i="1" s="1"/>
  <c r="AN1124" i="1" s="1"/>
  <c r="R1123" i="1"/>
  <c r="S1123" i="1" s="1"/>
  <c r="U1123" i="1" s="1"/>
  <c r="AN1123" i="1" s="1"/>
  <c r="R1122" i="1"/>
  <c r="S1122" i="1" s="1"/>
  <c r="U1122" i="1" s="1"/>
  <c r="AN1122" i="1" s="1"/>
  <c r="R1121" i="1"/>
  <c r="S1121" i="1" s="1"/>
  <c r="U1121" i="1" s="1"/>
  <c r="AN1121" i="1" s="1"/>
  <c r="R1120" i="1"/>
  <c r="S1120" i="1" s="1"/>
  <c r="U1120" i="1" s="1"/>
  <c r="AN1120" i="1" s="1"/>
  <c r="R1119" i="1"/>
  <c r="S1119" i="1" s="1"/>
  <c r="U1119" i="1" s="1"/>
  <c r="AN1119" i="1" s="1"/>
  <c r="R1118" i="1"/>
  <c r="S1118" i="1" s="1"/>
  <c r="U1118" i="1" s="1"/>
  <c r="AN1118" i="1" s="1"/>
  <c r="R1117" i="1"/>
  <c r="S1117" i="1" s="1"/>
  <c r="U1117" i="1" s="1"/>
  <c r="AN1117" i="1" s="1"/>
  <c r="R1116" i="1"/>
  <c r="S1116" i="1" s="1"/>
  <c r="U1116" i="1" s="1"/>
  <c r="AN1116" i="1" s="1"/>
  <c r="R1115" i="1"/>
  <c r="S1115" i="1" s="1"/>
  <c r="U1115" i="1" s="1"/>
  <c r="AN1115" i="1" s="1"/>
  <c r="R1114" i="1"/>
  <c r="S1114" i="1" s="1"/>
  <c r="U1114" i="1" s="1"/>
  <c r="AN1114" i="1" s="1"/>
  <c r="R1113" i="1"/>
  <c r="S1113" i="1" s="1"/>
  <c r="U1113" i="1" s="1"/>
  <c r="AN1113" i="1" s="1"/>
  <c r="R1112" i="1"/>
  <c r="S1112" i="1" s="1"/>
  <c r="U1112" i="1" s="1"/>
  <c r="AN1112" i="1" s="1"/>
  <c r="R1111" i="1"/>
  <c r="S1111" i="1" s="1"/>
  <c r="U1111" i="1" s="1"/>
  <c r="AN1111" i="1" s="1"/>
  <c r="R1110" i="1"/>
  <c r="S1110" i="1" s="1"/>
  <c r="U1110" i="1" s="1"/>
  <c r="AN1110" i="1" s="1"/>
  <c r="R1109" i="1"/>
  <c r="S1109" i="1" s="1"/>
  <c r="U1109" i="1" s="1"/>
  <c r="AN1109" i="1" s="1"/>
  <c r="R1108" i="1"/>
  <c r="S1108" i="1" s="1"/>
  <c r="U1108" i="1" s="1"/>
  <c r="AN1108" i="1" s="1"/>
  <c r="R1107" i="1"/>
  <c r="S1107" i="1" s="1"/>
  <c r="U1107" i="1" s="1"/>
  <c r="AN1107" i="1" s="1"/>
  <c r="R1106" i="1"/>
  <c r="S1106" i="1" s="1"/>
  <c r="U1106" i="1" s="1"/>
  <c r="AN1106" i="1" s="1"/>
  <c r="R1105" i="1"/>
  <c r="S1105" i="1" s="1"/>
  <c r="U1105" i="1" s="1"/>
  <c r="AN1105" i="1" s="1"/>
  <c r="R1104" i="1"/>
  <c r="S1104" i="1" s="1"/>
  <c r="U1104" i="1" s="1"/>
  <c r="AN1104" i="1" s="1"/>
  <c r="R1103" i="1"/>
  <c r="S1103" i="1" s="1"/>
  <c r="U1103" i="1" s="1"/>
  <c r="AN1103" i="1" s="1"/>
  <c r="R1102" i="1"/>
  <c r="S1102" i="1" s="1"/>
  <c r="U1102" i="1" s="1"/>
  <c r="AN1102" i="1" s="1"/>
  <c r="R1101" i="1"/>
  <c r="S1101" i="1" s="1"/>
  <c r="U1101" i="1" s="1"/>
  <c r="AN1101" i="1" s="1"/>
  <c r="R1100" i="1"/>
  <c r="S1100" i="1" s="1"/>
  <c r="U1100" i="1" s="1"/>
  <c r="AN1100" i="1" s="1"/>
  <c r="R1099" i="1"/>
  <c r="S1099" i="1" s="1"/>
  <c r="U1099" i="1" s="1"/>
  <c r="AN1099" i="1" s="1"/>
  <c r="R1098" i="1"/>
  <c r="S1098" i="1" s="1"/>
  <c r="U1098" i="1" s="1"/>
  <c r="AN1098" i="1" s="1"/>
  <c r="R1097" i="1"/>
  <c r="S1097" i="1" s="1"/>
  <c r="U1097" i="1" s="1"/>
  <c r="AN1097" i="1" s="1"/>
  <c r="R1096" i="1"/>
  <c r="S1096" i="1" s="1"/>
  <c r="U1096" i="1" s="1"/>
  <c r="AN1096" i="1" s="1"/>
  <c r="R1095" i="1"/>
  <c r="S1095" i="1" s="1"/>
  <c r="U1095" i="1" s="1"/>
  <c r="AN1095" i="1" s="1"/>
  <c r="R1094" i="1"/>
  <c r="S1094" i="1" s="1"/>
  <c r="U1094" i="1" s="1"/>
  <c r="AN1094" i="1" s="1"/>
  <c r="R1093" i="1"/>
  <c r="S1093" i="1" s="1"/>
  <c r="U1093" i="1" s="1"/>
  <c r="AN1093" i="1" s="1"/>
  <c r="R1092" i="1"/>
  <c r="S1092" i="1" s="1"/>
  <c r="U1092" i="1" s="1"/>
  <c r="AN1092" i="1" s="1"/>
  <c r="R1091" i="1"/>
  <c r="S1091" i="1" s="1"/>
  <c r="U1091" i="1" s="1"/>
  <c r="AN1091" i="1" s="1"/>
  <c r="R1090" i="1"/>
  <c r="S1090" i="1" s="1"/>
  <c r="U1090" i="1" s="1"/>
  <c r="AN1090" i="1" s="1"/>
  <c r="R1089" i="1"/>
  <c r="S1089" i="1" s="1"/>
  <c r="U1089" i="1" s="1"/>
  <c r="AN1089" i="1" s="1"/>
  <c r="R1088" i="1"/>
  <c r="S1088" i="1" s="1"/>
  <c r="U1088" i="1" s="1"/>
  <c r="AN1088" i="1" s="1"/>
  <c r="R1087" i="1"/>
  <c r="S1087" i="1" s="1"/>
  <c r="U1087" i="1" s="1"/>
  <c r="AN1087" i="1" s="1"/>
  <c r="R1086" i="1"/>
  <c r="S1086" i="1" s="1"/>
  <c r="U1086" i="1" s="1"/>
  <c r="AN1086" i="1" s="1"/>
  <c r="R1085" i="1"/>
  <c r="S1085" i="1" s="1"/>
  <c r="U1085" i="1" s="1"/>
  <c r="AN1085" i="1" s="1"/>
  <c r="R1084" i="1"/>
  <c r="S1084" i="1" s="1"/>
  <c r="U1084" i="1" s="1"/>
  <c r="AN1084" i="1" s="1"/>
  <c r="R1083" i="1"/>
  <c r="S1083" i="1" s="1"/>
  <c r="U1083" i="1" s="1"/>
  <c r="AN1083" i="1" s="1"/>
  <c r="R1082" i="1"/>
  <c r="S1082" i="1" s="1"/>
  <c r="U1082" i="1" s="1"/>
  <c r="AN1082" i="1" s="1"/>
  <c r="R1081" i="1"/>
  <c r="S1081" i="1" s="1"/>
  <c r="U1081" i="1" s="1"/>
  <c r="AN1081" i="1" s="1"/>
  <c r="R1080" i="1"/>
  <c r="S1080" i="1" s="1"/>
  <c r="U1080" i="1" s="1"/>
  <c r="AN1080" i="1" s="1"/>
  <c r="R1079" i="1"/>
  <c r="S1079" i="1" s="1"/>
  <c r="U1079" i="1" s="1"/>
  <c r="AN1079" i="1" s="1"/>
  <c r="R1078" i="1"/>
  <c r="S1078" i="1" s="1"/>
  <c r="U1078" i="1" s="1"/>
  <c r="AN1078" i="1" s="1"/>
  <c r="R1077" i="1"/>
  <c r="S1077" i="1" s="1"/>
  <c r="U1077" i="1" s="1"/>
  <c r="AN1077" i="1" s="1"/>
  <c r="R1076" i="1"/>
  <c r="S1076" i="1" s="1"/>
  <c r="U1076" i="1" s="1"/>
  <c r="AN1076" i="1" s="1"/>
  <c r="R1075" i="1"/>
  <c r="S1075" i="1" s="1"/>
  <c r="U1075" i="1" s="1"/>
  <c r="AN1075" i="1" s="1"/>
  <c r="R1074" i="1"/>
  <c r="S1074" i="1" s="1"/>
  <c r="U1074" i="1" s="1"/>
  <c r="AN1074" i="1" s="1"/>
  <c r="R1073" i="1"/>
  <c r="S1073" i="1" s="1"/>
  <c r="U1073" i="1" s="1"/>
  <c r="AN1073" i="1" s="1"/>
  <c r="R1072" i="1"/>
  <c r="S1072" i="1" s="1"/>
  <c r="U1072" i="1" s="1"/>
  <c r="AN1072" i="1" s="1"/>
  <c r="R1071" i="1"/>
  <c r="S1071" i="1" s="1"/>
  <c r="U1071" i="1" s="1"/>
  <c r="AN1071" i="1" s="1"/>
  <c r="R1070" i="1"/>
  <c r="S1070" i="1" s="1"/>
  <c r="U1070" i="1" s="1"/>
  <c r="AN1070" i="1" s="1"/>
  <c r="R1069" i="1"/>
  <c r="S1069" i="1" s="1"/>
  <c r="U1069" i="1" s="1"/>
  <c r="AN1069" i="1" s="1"/>
  <c r="R1068" i="1"/>
  <c r="S1068" i="1" s="1"/>
  <c r="U1068" i="1" s="1"/>
  <c r="AN1068" i="1" s="1"/>
  <c r="R1067" i="1"/>
  <c r="S1067" i="1" s="1"/>
  <c r="U1067" i="1" s="1"/>
  <c r="AN1067" i="1" s="1"/>
  <c r="R1066" i="1"/>
  <c r="S1066" i="1" s="1"/>
  <c r="U1066" i="1" s="1"/>
  <c r="AN1066" i="1" s="1"/>
  <c r="R1065" i="1"/>
  <c r="S1065" i="1" s="1"/>
  <c r="U1065" i="1" s="1"/>
  <c r="AN1065" i="1" s="1"/>
  <c r="R1064" i="1"/>
  <c r="S1064" i="1" s="1"/>
  <c r="U1064" i="1" s="1"/>
  <c r="AN1064" i="1" s="1"/>
  <c r="R1063" i="1"/>
  <c r="S1063" i="1" s="1"/>
  <c r="U1063" i="1" s="1"/>
  <c r="AN1063" i="1" s="1"/>
  <c r="R1062" i="1"/>
  <c r="S1062" i="1" s="1"/>
  <c r="U1062" i="1" s="1"/>
  <c r="AN1062" i="1" s="1"/>
  <c r="R1061" i="1"/>
  <c r="S1061" i="1" s="1"/>
  <c r="U1061" i="1" s="1"/>
  <c r="AN1061" i="1" s="1"/>
  <c r="R1060" i="1"/>
  <c r="S1060" i="1" s="1"/>
  <c r="U1060" i="1" s="1"/>
  <c r="AN1060" i="1" s="1"/>
  <c r="R1059" i="1"/>
  <c r="S1059" i="1" s="1"/>
  <c r="U1059" i="1" s="1"/>
  <c r="AN1059" i="1" s="1"/>
  <c r="R1058" i="1"/>
  <c r="S1058" i="1" s="1"/>
  <c r="U1058" i="1" s="1"/>
  <c r="AN1058" i="1" s="1"/>
  <c r="R1057" i="1"/>
  <c r="S1057" i="1" s="1"/>
  <c r="U1057" i="1" s="1"/>
  <c r="AN1057" i="1" s="1"/>
  <c r="R1056" i="1"/>
  <c r="S1056" i="1" s="1"/>
  <c r="U1056" i="1" s="1"/>
  <c r="AN1056" i="1" s="1"/>
  <c r="R1055" i="1"/>
  <c r="S1055" i="1" s="1"/>
  <c r="U1055" i="1" s="1"/>
  <c r="AN1055" i="1" s="1"/>
  <c r="R1054" i="1"/>
  <c r="S1054" i="1" s="1"/>
  <c r="U1054" i="1" s="1"/>
  <c r="AN1054" i="1" s="1"/>
  <c r="R1053" i="1"/>
  <c r="S1053" i="1" s="1"/>
  <c r="U1053" i="1" s="1"/>
  <c r="AN1053" i="1" s="1"/>
  <c r="R1052" i="1"/>
  <c r="S1052" i="1" s="1"/>
  <c r="U1052" i="1" s="1"/>
  <c r="AN1052" i="1" s="1"/>
  <c r="R1051" i="1"/>
  <c r="S1051" i="1" s="1"/>
  <c r="U1051" i="1" s="1"/>
  <c r="AN1051" i="1" s="1"/>
  <c r="R1050" i="1"/>
  <c r="S1050" i="1" s="1"/>
  <c r="U1050" i="1" s="1"/>
  <c r="AN1050" i="1" s="1"/>
  <c r="R1049" i="1"/>
  <c r="S1049" i="1" s="1"/>
  <c r="U1049" i="1" s="1"/>
  <c r="AN1049" i="1" s="1"/>
  <c r="R1048" i="1"/>
  <c r="S1048" i="1" s="1"/>
  <c r="U1048" i="1" s="1"/>
  <c r="AN1048" i="1" s="1"/>
  <c r="R1047" i="1"/>
  <c r="S1047" i="1" s="1"/>
  <c r="U1047" i="1" s="1"/>
  <c r="AN1047" i="1" s="1"/>
  <c r="R1046" i="1"/>
  <c r="S1046" i="1" s="1"/>
  <c r="U1046" i="1" s="1"/>
  <c r="AN1046" i="1" s="1"/>
  <c r="R1045" i="1"/>
  <c r="S1045" i="1" s="1"/>
  <c r="U1045" i="1" s="1"/>
  <c r="AN1045" i="1" s="1"/>
  <c r="R1044" i="1"/>
  <c r="S1044" i="1" s="1"/>
  <c r="U1044" i="1" s="1"/>
  <c r="AN1044" i="1" s="1"/>
  <c r="R1043" i="1"/>
  <c r="S1043" i="1" s="1"/>
  <c r="U1043" i="1" s="1"/>
  <c r="AN1043" i="1" s="1"/>
  <c r="R1042" i="1"/>
  <c r="S1042" i="1" s="1"/>
  <c r="U1042" i="1" s="1"/>
  <c r="AN1042" i="1" s="1"/>
  <c r="R1041" i="1"/>
  <c r="S1041" i="1" s="1"/>
  <c r="U1041" i="1" s="1"/>
  <c r="AN1041" i="1" s="1"/>
  <c r="R1040" i="1"/>
  <c r="S1040" i="1" s="1"/>
  <c r="U1040" i="1" s="1"/>
  <c r="AN1040" i="1" s="1"/>
  <c r="R1039" i="1"/>
  <c r="S1039" i="1" s="1"/>
  <c r="U1039" i="1" s="1"/>
  <c r="AN1039" i="1" s="1"/>
  <c r="R1038" i="1"/>
  <c r="S1038" i="1" s="1"/>
  <c r="U1038" i="1" s="1"/>
  <c r="AN1038" i="1" s="1"/>
  <c r="R1037" i="1"/>
  <c r="S1037" i="1" s="1"/>
  <c r="U1037" i="1" s="1"/>
  <c r="AN1037" i="1" s="1"/>
  <c r="R1036" i="1"/>
  <c r="S1036" i="1" s="1"/>
  <c r="U1036" i="1" s="1"/>
  <c r="AN1036" i="1" s="1"/>
  <c r="R1035" i="1"/>
  <c r="S1035" i="1" s="1"/>
  <c r="U1035" i="1" s="1"/>
  <c r="AN1035" i="1" s="1"/>
  <c r="R1034" i="1"/>
  <c r="S1034" i="1" s="1"/>
  <c r="U1034" i="1" s="1"/>
  <c r="AN1034" i="1" s="1"/>
  <c r="R1033" i="1"/>
  <c r="S1033" i="1" s="1"/>
  <c r="U1033" i="1" s="1"/>
  <c r="AN1033" i="1" s="1"/>
  <c r="R1032" i="1"/>
  <c r="S1032" i="1" s="1"/>
  <c r="U1032" i="1" s="1"/>
  <c r="AN1032" i="1" s="1"/>
  <c r="R1031" i="1"/>
  <c r="S1031" i="1" s="1"/>
  <c r="U1031" i="1" s="1"/>
  <c r="AN1031" i="1" s="1"/>
  <c r="R1030" i="1"/>
  <c r="S1030" i="1" s="1"/>
  <c r="U1030" i="1" s="1"/>
  <c r="AN1030" i="1" s="1"/>
  <c r="R1029" i="1"/>
  <c r="S1029" i="1" s="1"/>
  <c r="U1029" i="1" s="1"/>
  <c r="AN1029" i="1" s="1"/>
  <c r="R1028" i="1"/>
  <c r="S1028" i="1" s="1"/>
  <c r="U1028" i="1" s="1"/>
  <c r="AN1028" i="1" s="1"/>
  <c r="R1027" i="1"/>
  <c r="S1027" i="1" s="1"/>
  <c r="U1027" i="1" s="1"/>
  <c r="AN1027" i="1" s="1"/>
  <c r="R1026" i="1"/>
  <c r="S1026" i="1" s="1"/>
  <c r="U1026" i="1" s="1"/>
  <c r="AN1026" i="1" s="1"/>
  <c r="R1025" i="1"/>
  <c r="S1025" i="1" s="1"/>
  <c r="U1025" i="1" s="1"/>
  <c r="AN1025" i="1" s="1"/>
  <c r="R1024" i="1"/>
  <c r="S1024" i="1" s="1"/>
  <c r="U1024" i="1" s="1"/>
  <c r="AN1024" i="1" s="1"/>
  <c r="R1023" i="1"/>
  <c r="S1023" i="1" s="1"/>
  <c r="U1023" i="1" s="1"/>
  <c r="AN1023" i="1" s="1"/>
  <c r="R1022" i="1"/>
  <c r="S1022" i="1" s="1"/>
  <c r="U1022" i="1" s="1"/>
  <c r="AN1022" i="1" s="1"/>
  <c r="R1021" i="1"/>
  <c r="S1021" i="1" s="1"/>
  <c r="U1021" i="1" s="1"/>
  <c r="AN1021" i="1" s="1"/>
  <c r="R1020" i="1"/>
  <c r="S1020" i="1" s="1"/>
  <c r="U1020" i="1" s="1"/>
  <c r="AN1020" i="1" s="1"/>
  <c r="R1019" i="1"/>
  <c r="S1019" i="1" s="1"/>
  <c r="U1019" i="1" s="1"/>
  <c r="AN1019" i="1" s="1"/>
  <c r="R1018" i="1"/>
  <c r="S1018" i="1" s="1"/>
  <c r="U1018" i="1" s="1"/>
  <c r="AN1018" i="1" s="1"/>
  <c r="R1017" i="1"/>
  <c r="S1017" i="1" s="1"/>
  <c r="U1017" i="1" s="1"/>
  <c r="AN1017" i="1" s="1"/>
  <c r="R1016" i="1"/>
  <c r="S1016" i="1" s="1"/>
  <c r="U1016" i="1" s="1"/>
  <c r="AN1016" i="1" s="1"/>
  <c r="R1015" i="1"/>
  <c r="S1015" i="1" s="1"/>
  <c r="U1015" i="1" s="1"/>
  <c r="AN1015" i="1" s="1"/>
  <c r="R1014" i="1"/>
  <c r="S1014" i="1" s="1"/>
  <c r="U1014" i="1" s="1"/>
  <c r="AN1014" i="1" s="1"/>
  <c r="R1013" i="1"/>
  <c r="S1013" i="1" s="1"/>
  <c r="U1013" i="1" s="1"/>
  <c r="AN1013" i="1" s="1"/>
  <c r="R1012" i="1"/>
  <c r="S1012" i="1" s="1"/>
  <c r="U1012" i="1" s="1"/>
  <c r="AN1012" i="1" s="1"/>
  <c r="R1011" i="1"/>
  <c r="S1011" i="1" s="1"/>
  <c r="U1011" i="1" s="1"/>
  <c r="AN1011" i="1" s="1"/>
  <c r="R1010" i="1"/>
  <c r="S1010" i="1" s="1"/>
  <c r="U1010" i="1" s="1"/>
  <c r="AN1010" i="1" s="1"/>
  <c r="R1009" i="1"/>
  <c r="S1009" i="1" s="1"/>
  <c r="U1009" i="1" s="1"/>
  <c r="AN1009" i="1" s="1"/>
  <c r="R1008" i="1"/>
  <c r="S1008" i="1" s="1"/>
  <c r="U1008" i="1" s="1"/>
  <c r="AN1008" i="1" s="1"/>
  <c r="R1007" i="1"/>
  <c r="S1007" i="1" s="1"/>
  <c r="U1007" i="1" s="1"/>
  <c r="AN1007" i="1" s="1"/>
  <c r="R1006" i="1"/>
  <c r="S1006" i="1" s="1"/>
  <c r="U1006" i="1" s="1"/>
  <c r="AN1006" i="1" s="1"/>
  <c r="R1005" i="1"/>
  <c r="S1005" i="1" s="1"/>
  <c r="U1005" i="1" s="1"/>
  <c r="AN1005" i="1" s="1"/>
  <c r="R1004" i="1"/>
  <c r="S1004" i="1" s="1"/>
  <c r="U1004" i="1" s="1"/>
  <c r="AN1004" i="1" s="1"/>
  <c r="R1003" i="1"/>
  <c r="S1003" i="1" s="1"/>
  <c r="U1003" i="1" s="1"/>
  <c r="AN1003" i="1" s="1"/>
  <c r="R1002" i="1"/>
  <c r="S1002" i="1" s="1"/>
  <c r="U1002" i="1" s="1"/>
  <c r="AN1002" i="1" s="1"/>
  <c r="R1001" i="1"/>
  <c r="S1001" i="1" s="1"/>
  <c r="U1001" i="1" s="1"/>
  <c r="AN1001" i="1" s="1"/>
  <c r="R1000" i="1"/>
  <c r="S1000" i="1" s="1"/>
  <c r="U1000" i="1" s="1"/>
  <c r="AN1000" i="1" s="1"/>
  <c r="R999" i="1"/>
  <c r="S999" i="1" s="1"/>
  <c r="U999" i="1" s="1"/>
  <c r="AN999" i="1" s="1"/>
  <c r="R998" i="1"/>
  <c r="S998" i="1" s="1"/>
  <c r="U998" i="1" s="1"/>
  <c r="AN998" i="1" s="1"/>
  <c r="R997" i="1"/>
  <c r="S997" i="1" s="1"/>
  <c r="U997" i="1" s="1"/>
  <c r="AN997" i="1" s="1"/>
  <c r="R996" i="1"/>
  <c r="S996" i="1" s="1"/>
  <c r="U996" i="1" s="1"/>
  <c r="AN996" i="1" s="1"/>
  <c r="R995" i="1"/>
  <c r="S995" i="1" s="1"/>
  <c r="U995" i="1" s="1"/>
  <c r="AN995" i="1" s="1"/>
  <c r="R994" i="1"/>
  <c r="S994" i="1" s="1"/>
  <c r="U994" i="1" s="1"/>
  <c r="AN994" i="1" s="1"/>
  <c r="R993" i="1"/>
  <c r="S993" i="1" s="1"/>
  <c r="U993" i="1" s="1"/>
  <c r="AN993" i="1" s="1"/>
  <c r="R992" i="1"/>
  <c r="S992" i="1" s="1"/>
  <c r="U992" i="1" s="1"/>
  <c r="AN992" i="1" s="1"/>
  <c r="R991" i="1"/>
  <c r="S991" i="1" s="1"/>
  <c r="U991" i="1" s="1"/>
  <c r="AN991" i="1" s="1"/>
  <c r="R990" i="1"/>
  <c r="S990" i="1" s="1"/>
  <c r="U990" i="1" s="1"/>
  <c r="AN990" i="1" s="1"/>
  <c r="R989" i="1"/>
  <c r="S989" i="1" s="1"/>
  <c r="U989" i="1" s="1"/>
  <c r="AN989" i="1" s="1"/>
  <c r="R988" i="1"/>
  <c r="S988" i="1" s="1"/>
  <c r="U988" i="1" s="1"/>
  <c r="AN988" i="1" s="1"/>
  <c r="R987" i="1"/>
  <c r="S987" i="1" s="1"/>
  <c r="U987" i="1" s="1"/>
  <c r="AN987" i="1" s="1"/>
  <c r="R986" i="1"/>
  <c r="S986" i="1" s="1"/>
  <c r="U986" i="1" s="1"/>
  <c r="AN986" i="1" s="1"/>
  <c r="R985" i="1"/>
  <c r="S985" i="1" s="1"/>
  <c r="U985" i="1" s="1"/>
  <c r="AN985" i="1" s="1"/>
  <c r="R984" i="1"/>
  <c r="S984" i="1" s="1"/>
  <c r="U984" i="1" s="1"/>
  <c r="AN984" i="1" s="1"/>
  <c r="R983" i="1"/>
  <c r="S983" i="1" s="1"/>
  <c r="U983" i="1" s="1"/>
  <c r="AN983" i="1" s="1"/>
  <c r="R982" i="1"/>
  <c r="S982" i="1" s="1"/>
  <c r="U982" i="1" s="1"/>
  <c r="AN982" i="1" s="1"/>
  <c r="R981" i="1"/>
  <c r="S981" i="1" s="1"/>
  <c r="U981" i="1" s="1"/>
  <c r="AN981" i="1" s="1"/>
  <c r="R980" i="1"/>
  <c r="S980" i="1" s="1"/>
  <c r="U980" i="1" s="1"/>
  <c r="AN980" i="1" s="1"/>
  <c r="R979" i="1"/>
  <c r="S979" i="1" s="1"/>
  <c r="U979" i="1" s="1"/>
  <c r="AN979" i="1" s="1"/>
  <c r="R978" i="1"/>
  <c r="S978" i="1" s="1"/>
  <c r="U978" i="1" s="1"/>
  <c r="AN978" i="1" s="1"/>
  <c r="R977" i="1"/>
  <c r="S977" i="1" s="1"/>
  <c r="U977" i="1" s="1"/>
  <c r="AN977" i="1" s="1"/>
  <c r="R976" i="1"/>
  <c r="S976" i="1" s="1"/>
  <c r="U976" i="1" s="1"/>
  <c r="AN976" i="1" s="1"/>
  <c r="R975" i="1"/>
  <c r="S975" i="1" s="1"/>
  <c r="U975" i="1" s="1"/>
  <c r="AN975" i="1" s="1"/>
  <c r="R974" i="1"/>
  <c r="S974" i="1" s="1"/>
  <c r="U974" i="1" s="1"/>
  <c r="AN974" i="1" s="1"/>
  <c r="R973" i="1"/>
  <c r="S973" i="1" s="1"/>
  <c r="U973" i="1" s="1"/>
  <c r="AN973" i="1" s="1"/>
  <c r="R972" i="1"/>
  <c r="S972" i="1" s="1"/>
  <c r="U972" i="1" s="1"/>
  <c r="AN972" i="1" s="1"/>
  <c r="R971" i="1"/>
  <c r="S971" i="1" s="1"/>
  <c r="U971" i="1" s="1"/>
  <c r="AN971" i="1" s="1"/>
  <c r="R970" i="1"/>
  <c r="S970" i="1" s="1"/>
  <c r="U970" i="1" s="1"/>
  <c r="AN970" i="1" s="1"/>
  <c r="R969" i="1"/>
  <c r="S969" i="1" s="1"/>
  <c r="U969" i="1" s="1"/>
  <c r="AN969" i="1" s="1"/>
  <c r="R968" i="1"/>
  <c r="S968" i="1" s="1"/>
  <c r="U968" i="1" s="1"/>
  <c r="AN968" i="1" s="1"/>
  <c r="R967" i="1"/>
  <c r="S967" i="1" s="1"/>
  <c r="U967" i="1" s="1"/>
  <c r="AN967" i="1" s="1"/>
  <c r="R966" i="1"/>
  <c r="S966" i="1" s="1"/>
  <c r="U966" i="1" s="1"/>
  <c r="AN966" i="1" s="1"/>
  <c r="R965" i="1"/>
  <c r="S965" i="1" s="1"/>
  <c r="U965" i="1" s="1"/>
  <c r="AN965" i="1" s="1"/>
  <c r="R964" i="1"/>
  <c r="S964" i="1" s="1"/>
  <c r="U964" i="1" s="1"/>
  <c r="AN964" i="1" s="1"/>
  <c r="R963" i="1"/>
  <c r="S963" i="1" s="1"/>
  <c r="U963" i="1" s="1"/>
  <c r="AN963" i="1" s="1"/>
  <c r="R962" i="1"/>
  <c r="S962" i="1" s="1"/>
  <c r="U962" i="1" s="1"/>
  <c r="AN962" i="1" s="1"/>
  <c r="R961" i="1"/>
  <c r="S961" i="1" s="1"/>
  <c r="U961" i="1" s="1"/>
  <c r="AN961" i="1" s="1"/>
  <c r="R960" i="1"/>
  <c r="S960" i="1" s="1"/>
  <c r="U960" i="1" s="1"/>
  <c r="AN960" i="1" s="1"/>
  <c r="R959" i="1"/>
  <c r="S959" i="1" s="1"/>
  <c r="U959" i="1" s="1"/>
  <c r="AN959" i="1" s="1"/>
  <c r="R958" i="1"/>
  <c r="S958" i="1" s="1"/>
  <c r="U958" i="1" s="1"/>
  <c r="AN958" i="1" s="1"/>
  <c r="R957" i="1"/>
  <c r="S957" i="1" s="1"/>
  <c r="U957" i="1" s="1"/>
  <c r="AN957" i="1" s="1"/>
  <c r="R956" i="1"/>
  <c r="S956" i="1" s="1"/>
  <c r="U956" i="1" s="1"/>
  <c r="AN956" i="1" s="1"/>
  <c r="R955" i="1"/>
  <c r="S955" i="1" s="1"/>
  <c r="U955" i="1" s="1"/>
  <c r="AN955" i="1" s="1"/>
  <c r="R954" i="1"/>
  <c r="S954" i="1" s="1"/>
  <c r="U954" i="1" s="1"/>
  <c r="AN954" i="1" s="1"/>
  <c r="R953" i="1"/>
  <c r="S953" i="1" s="1"/>
  <c r="U953" i="1" s="1"/>
  <c r="AN953" i="1" s="1"/>
  <c r="R952" i="1"/>
  <c r="S952" i="1" s="1"/>
  <c r="U952" i="1" s="1"/>
  <c r="AN952" i="1" s="1"/>
  <c r="R951" i="1"/>
  <c r="S951" i="1" s="1"/>
  <c r="U951" i="1" s="1"/>
  <c r="AN951" i="1" s="1"/>
  <c r="R950" i="1"/>
  <c r="S950" i="1" s="1"/>
  <c r="U950" i="1" s="1"/>
  <c r="AN950" i="1" s="1"/>
  <c r="R949" i="1"/>
  <c r="S949" i="1" s="1"/>
  <c r="U949" i="1" s="1"/>
  <c r="AN949" i="1" s="1"/>
  <c r="R948" i="1"/>
  <c r="S948" i="1" s="1"/>
  <c r="U948" i="1" s="1"/>
  <c r="AN948" i="1" s="1"/>
  <c r="R947" i="1"/>
  <c r="S947" i="1" s="1"/>
  <c r="U947" i="1" s="1"/>
  <c r="AN947" i="1" s="1"/>
  <c r="R946" i="1"/>
  <c r="S946" i="1" s="1"/>
  <c r="U946" i="1" s="1"/>
  <c r="AN946" i="1" s="1"/>
  <c r="R945" i="1"/>
  <c r="S945" i="1" s="1"/>
  <c r="U945" i="1" s="1"/>
  <c r="AN945" i="1" s="1"/>
  <c r="R944" i="1"/>
  <c r="S944" i="1" s="1"/>
  <c r="U944" i="1" s="1"/>
  <c r="AN944" i="1" s="1"/>
  <c r="R943" i="1"/>
  <c r="S943" i="1" s="1"/>
  <c r="U943" i="1" s="1"/>
  <c r="AN943" i="1" s="1"/>
  <c r="R942" i="1"/>
  <c r="S942" i="1" s="1"/>
  <c r="U942" i="1" s="1"/>
  <c r="AN942" i="1" s="1"/>
  <c r="R941" i="1"/>
  <c r="S941" i="1" s="1"/>
  <c r="U941" i="1" s="1"/>
  <c r="AN941" i="1" s="1"/>
  <c r="R940" i="1"/>
  <c r="S940" i="1" s="1"/>
  <c r="U940" i="1" s="1"/>
  <c r="AN940" i="1" s="1"/>
  <c r="R939" i="1"/>
  <c r="S939" i="1" s="1"/>
  <c r="U939" i="1" s="1"/>
  <c r="AN939" i="1" s="1"/>
  <c r="R938" i="1"/>
  <c r="S938" i="1" s="1"/>
  <c r="U938" i="1" s="1"/>
  <c r="AN938" i="1" s="1"/>
  <c r="R937" i="1"/>
  <c r="S937" i="1" s="1"/>
  <c r="U937" i="1" s="1"/>
  <c r="AN937" i="1" s="1"/>
  <c r="R936" i="1"/>
  <c r="S936" i="1" s="1"/>
  <c r="U936" i="1" s="1"/>
  <c r="AN936" i="1" s="1"/>
  <c r="R935" i="1"/>
  <c r="S935" i="1" s="1"/>
  <c r="U935" i="1" s="1"/>
  <c r="AN935" i="1" s="1"/>
  <c r="R934" i="1"/>
  <c r="S934" i="1" s="1"/>
  <c r="U934" i="1" s="1"/>
  <c r="AN934" i="1" s="1"/>
  <c r="R933" i="1"/>
  <c r="S933" i="1" s="1"/>
  <c r="U933" i="1" s="1"/>
  <c r="AN933" i="1" s="1"/>
  <c r="R932" i="1"/>
  <c r="S932" i="1" s="1"/>
  <c r="U932" i="1" s="1"/>
  <c r="AN932" i="1" s="1"/>
  <c r="R931" i="1"/>
  <c r="S931" i="1" s="1"/>
  <c r="U931" i="1" s="1"/>
  <c r="AN931" i="1" s="1"/>
  <c r="R930" i="1"/>
  <c r="S930" i="1" s="1"/>
  <c r="U930" i="1" s="1"/>
  <c r="AN930" i="1" s="1"/>
  <c r="R929" i="1"/>
  <c r="S929" i="1" s="1"/>
  <c r="U929" i="1" s="1"/>
  <c r="AN929" i="1" s="1"/>
  <c r="R928" i="1"/>
  <c r="S928" i="1" s="1"/>
  <c r="U928" i="1" s="1"/>
  <c r="AN928" i="1" s="1"/>
  <c r="R927" i="1"/>
  <c r="S927" i="1" s="1"/>
  <c r="U927" i="1" s="1"/>
  <c r="AN927" i="1" s="1"/>
  <c r="R926" i="1"/>
  <c r="S926" i="1" s="1"/>
  <c r="U926" i="1" s="1"/>
  <c r="AN926" i="1" s="1"/>
  <c r="R925" i="1"/>
  <c r="S925" i="1" s="1"/>
  <c r="U925" i="1" s="1"/>
  <c r="AN925" i="1" s="1"/>
  <c r="R924" i="1"/>
  <c r="S924" i="1" s="1"/>
  <c r="U924" i="1" s="1"/>
  <c r="AN924" i="1" s="1"/>
  <c r="R923" i="1"/>
  <c r="S923" i="1" s="1"/>
  <c r="U923" i="1" s="1"/>
  <c r="AN923" i="1" s="1"/>
  <c r="R922" i="1"/>
  <c r="S922" i="1" s="1"/>
  <c r="U922" i="1" s="1"/>
  <c r="AN922" i="1" s="1"/>
  <c r="R921" i="1"/>
  <c r="S921" i="1" s="1"/>
  <c r="U921" i="1" s="1"/>
  <c r="AN921" i="1" s="1"/>
  <c r="R920" i="1"/>
  <c r="S920" i="1" s="1"/>
  <c r="U920" i="1" s="1"/>
  <c r="AN920" i="1" s="1"/>
  <c r="R919" i="1"/>
  <c r="S919" i="1" s="1"/>
  <c r="U919" i="1" s="1"/>
  <c r="AN919" i="1" s="1"/>
  <c r="R918" i="1"/>
  <c r="S918" i="1" s="1"/>
  <c r="U918" i="1" s="1"/>
  <c r="AN918" i="1" s="1"/>
  <c r="R917" i="1"/>
  <c r="S917" i="1" s="1"/>
  <c r="U917" i="1" s="1"/>
  <c r="AN917" i="1" s="1"/>
  <c r="R916" i="1"/>
  <c r="S916" i="1" s="1"/>
  <c r="U916" i="1" s="1"/>
  <c r="AN916" i="1" s="1"/>
  <c r="R915" i="1"/>
  <c r="S915" i="1" s="1"/>
  <c r="U915" i="1" s="1"/>
  <c r="AN915" i="1" s="1"/>
  <c r="R914" i="1"/>
  <c r="S914" i="1" s="1"/>
  <c r="U914" i="1" s="1"/>
  <c r="AN914" i="1" s="1"/>
  <c r="R913" i="1"/>
  <c r="S913" i="1" s="1"/>
  <c r="U913" i="1" s="1"/>
  <c r="AN913" i="1" s="1"/>
  <c r="R912" i="1"/>
  <c r="S912" i="1" s="1"/>
  <c r="U912" i="1" s="1"/>
  <c r="AN912" i="1" s="1"/>
  <c r="R911" i="1"/>
  <c r="S911" i="1" s="1"/>
  <c r="U911" i="1" s="1"/>
  <c r="AN911" i="1" s="1"/>
  <c r="R910" i="1"/>
  <c r="S910" i="1" s="1"/>
  <c r="U910" i="1" s="1"/>
  <c r="AN910" i="1" s="1"/>
  <c r="R909" i="1"/>
  <c r="S909" i="1" s="1"/>
  <c r="U909" i="1" s="1"/>
  <c r="AN909" i="1" s="1"/>
  <c r="R908" i="1"/>
  <c r="S908" i="1" s="1"/>
  <c r="U908" i="1" s="1"/>
  <c r="AN908" i="1" s="1"/>
  <c r="R907" i="1"/>
  <c r="S907" i="1" s="1"/>
  <c r="U907" i="1" s="1"/>
  <c r="AN907" i="1" s="1"/>
  <c r="R906" i="1"/>
  <c r="S906" i="1" s="1"/>
  <c r="U906" i="1" s="1"/>
  <c r="AN906" i="1" s="1"/>
  <c r="R905" i="1"/>
  <c r="S905" i="1" s="1"/>
  <c r="U905" i="1" s="1"/>
  <c r="AN905" i="1" s="1"/>
  <c r="R904" i="1"/>
  <c r="S904" i="1" s="1"/>
  <c r="U904" i="1" s="1"/>
  <c r="AN904" i="1" s="1"/>
  <c r="R903" i="1"/>
  <c r="S903" i="1" s="1"/>
  <c r="U903" i="1" s="1"/>
  <c r="AN903" i="1" s="1"/>
  <c r="R902" i="1"/>
  <c r="S902" i="1" s="1"/>
  <c r="U902" i="1" s="1"/>
  <c r="AN902" i="1" s="1"/>
  <c r="R901" i="1"/>
  <c r="S901" i="1" s="1"/>
  <c r="U901" i="1" s="1"/>
  <c r="AN901" i="1" s="1"/>
  <c r="R900" i="1"/>
  <c r="S900" i="1" s="1"/>
  <c r="U900" i="1" s="1"/>
  <c r="AN900" i="1" s="1"/>
  <c r="R899" i="1"/>
  <c r="S899" i="1" s="1"/>
  <c r="U899" i="1" s="1"/>
  <c r="AN899" i="1" s="1"/>
  <c r="R898" i="1"/>
  <c r="S898" i="1" s="1"/>
  <c r="U898" i="1" s="1"/>
  <c r="AN898" i="1" s="1"/>
  <c r="R897" i="1"/>
  <c r="S897" i="1" s="1"/>
  <c r="U897" i="1" s="1"/>
  <c r="AN897" i="1" s="1"/>
  <c r="R896" i="1"/>
  <c r="S896" i="1" s="1"/>
  <c r="U896" i="1" s="1"/>
  <c r="AN896" i="1" s="1"/>
  <c r="R895" i="1"/>
  <c r="S895" i="1" s="1"/>
  <c r="U895" i="1" s="1"/>
  <c r="AN895" i="1" s="1"/>
  <c r="R894" i="1"/>
  <c r="S894" i="1" s="1"/>
  <c r="U894" i="1" s="1"/>
  <c r="AN894" i="1" s="1"/>
  <c r="R893" i="1"/>
  <c r="S893" i="1" s="1"/>
  <c r="U893" i="1" s="1"/>
  <c r="AN893" i="1" s="1"/>
  <c r="R892" i="1"/>
  <c r="S892" i="1" s="1"/>
  <c r="U892" i="1" s="1"/>
  <c r="AN892" i="1" s="1"/>
  <c r="R891" i="1"/>
  <c r="S891" i="1" s="1"/>
  <c r="U891" i="1" s="1"/>
  <c r="AN891" i="1" s="1"/>
  <c r="R890" i="1"/>
  <c r="S890" i="1" s="1"/>
  <c r="U890" i="1" s="1"/>
  <c r="AN890" i="1" s="1"/>
  <c r="R889" i="1"/>
  <c r="S889" i="1" s="1"/>
  <c r="U889" i="1" s="1"/>
  <c r="AN889" i="1" s="1"/>
  <c r="R888" i="1"/>
  <c r="S888" i="1" s="1"/>
  <c r="U888" i="1" s="1"/>
  <c r="AN888" i="1" s="1"/>
  <c r="R887" i="1"/>
  <c r="S887" i="1" s="1"/>
  <c r="U887" i="1" s="1"/>
  <c r="AN887" i="1" s="1"/>
  <c r="R886" i="1"/>
  <c r="S886" i="1" s="1"/>
  <c r="U886" i="1" s="1"/>
  <c r="AN886" i="1" s="1"/>
  <c r="R885" i="1"/>
  <c r="S885" i="1" s="1"/>
  <c r="U885" i="1" s="1"/>
  <c r="AN885" i="1" s="1"/>
  <c r="R884" i="1"/>
  <c r="S884" i="1" s="1"/>
  <c r="U884" i="1" s="1"/>
  <c r="AN884" i="1" s="1"/>
  <c r="R883" i="1"/>
  <c r="S883" i="1" s="1"/>
  <c r="U883" i="1" s="1"/>
  <c r="AN883" i="1" s="1"/>
  <c r="R882" i="1"/>
  <c r="S882" i="1" s="1"/>
  <c r="U882" i="1" s="1"/>
  <c r="AN882" i="1" s="1"/>
  <c r="R881" i="1"/>
  <c r="S881" i="1" s="1"/>
  <c r="U881" i="1" s="1"/>
  <c r="AN881" i="1" s="1"/>
  <c r="R880" i="1"/>
  <c r="S880" i="1" s="1"/>
  <c r="U880" i="1" s="1"/>
  <c r="AN880" i="1" s="1"/>
  <c r="R879" i="1"/>
  <c r="S879" i="1" s="1"/>
  <c r="U879" i="1" s="1"/>
  <c r="AN879" i="1" s="1"/>
  <c r="R878" i="1"/>
  <c r="S878" i="1" s="1"/>
  <c r="U878" i="1" s="1"/>
  <c r="AN878" i="1" s="1"/>
  <c r="R877" i="1"/>
  <c r="S877" i="1" s="1"/>
  <c r="U877" i="1" s="1"/>
  <c r="AN877" i="1" s="1"/>
  <c r="R876" i="1"/>
  <c r="S876" i="1" s="1"/>
  <c r="U876" i="1" s="1"/>
  <c r="AN876" i="1" s="1"/>
  <c r="R875" i="1"/>
  <c r="S875" i="1" s="1"/>
  <c r="U875" i="1" s="1"/>
  <c r="AN875" i="1" s="1"/>
  <c r="R874" i="1"/>
  <c r="S874" i="1" s="1"/>
  <c r="U874" i="1" s="1"/>
  <c r="AN874" i="1" s="1"/>
  <c r="R873" i="1"/>
  <c r="S873" i="1" s="1"/>
  <c r="U873" i="1" s="1"/>
  <c r="AN873" i="1" s="1"/>
  <c r="R872" i="1"/>
  <c r="S872" i="1" s="1"/>
  <c r="U872" i="1" s="1"/>
  <c r="AN872" i="1" s="1"/>
  <c r="R871" i="1"/>
  <c r="S871" i="1" s="1"/>
  <c r="U871" i="1" s="1"/>
  <c r="AN871" i="1" s="1"/>
  <c r="R870" i="1"/>
  <c r="S870" i="1" s="1"/>
  <c r="U870" i="1" s="1"/>
  <c r="AN870" i="1" s="1"/>
  <c r="R869" i="1"/>
  <c r="S869" i="1" s="1"/>
  <c r="U869" i="1" s="1"/>
  <c r="AN869" i="1" s="1"/>
  <c r="R868" i="1"/>
  <c r="S868" i="1" s="1"/>
  <c r="U868" i="1" s="1"/>
  <c r="AN868" i="1" s="1"/>
  <c r="R867" i="1"/>
  <c r="S867" i="1" s="1"/>
  <c r="U867" i="1" s="1"/>
  <c r="AN867" i="1" s="1"/>
  <c r="R866" i="1"/>
  <c r="S866" i="1" s="1"/>
  <c r="U866" i="1" s="1"/>
  <c r="AN866" i="1" s="1"/>
  <c r="R865" i="1"/>
  <c r="S865" i="1" s="1"/>
  <c r="U865" i="1" s="1"/>
  <c r="AN865" i="1" s="1"/>
  <c r="R864" i="1"/>
  <c r="S864" i="1" s="1"/>
  <c r="U864" i="1" s="1"/>
  <c r="AN864" i="1" s="1"/>
  <c r="R863" i="1"/>
  <c r="S863" i="1" s="1"/>
  <c r="U863" i="1" s="1"/>
  <c r="AN863" i="1" s="1"/>
  <c r="R862" i="1"/>
  <c r="S862" i="1" s="1"/>
  <c r="U862" i="1" s="1"/>
  <c r="AN862" i="1" s="1"/>
  <c r="R861" i="1"/>
  <c r="S861" i="1" s="1"/>
  <c r="U861" i="1" s="1"/>
  <c r="AN861" i="1" s="1"/>
  <c r="R860" i="1"/>
  <c r="S860" i="1" s="1"/>
  <c r="U860" i="1" s="1"/>
  <c r="AN860" i="1" s="1"/>
  <c r="R859" i="1"/>
  <c r="S859" i="1" s="1"/>
  <c r="U859" i="1" s="1"/>
  <c r="AN859" i="1" s="1"/>
  <c r="R858" i="1"/>
  <c r="S858" i="1" s="1"/>
  <c r="U858" i="1" s="1"/>
  <c r="AN858" i="1" s="1"/>
  <c r="R857" i="1"/>
  <c r="S857" i="1" s="1"/>
  <c r="U857" i="1" s="1"/>
  <c r="AN857" i="1" s="1"/>
  <c r="R856" i="1"/>
  <c r="S856" i="1" s="1"/>
  <c r="U856" i="1" s="1"/>
  <c r="AN856" i="1" s="1"/>
  <c r="R855" i="1"/>
  <c r="S855" i="1" s="1"/>
  <c r="U855" i="1" s="1"/>
  <c r="AN855" i="1" s="1"/>
  <c r="R854" i="1"/>
  <c r="S854" i="1" s="1"/>
  <c r="U854" i="1" s="1"/>
  <c r="AN854" i="1" s="1"/>
  <c r="R853" i="1"/>
  <c r="S853" i="1" s="1"/>
  <c r="U853" i="1" s="1"/>
  <c r="AN853" i="1" s="1"/>
  <c r="R852" i="1"/>
  <c r="S852" i="1" s="1"/>
  <c r="U852" i="1" s="1"/>
  <c r="AN852" i="1" s="1"/>
  <c r="R851" i="1"/>
  <c r="S851" i="1" s="1"/>
  <c r="U851" i="1" s="1"/>
  <c r="AN851" i="1" s="1"/>
  <c r="R850" i="1"/>
  <c r="S850" i="1" s="1"/>
  <c r="U850" i="1" s="1"/>
  <c r="AN850" i="1" s="1"/>
  <c r="R849" i="1"/>
  <c r="S849" i="1" s="1"/>
  <c r="U849" i="1" s="1"/>
  <c r="AN849" i="1" s="1"/>
  <c r="R848" i="1"/>
  <c r="S848" i="1" s="1"/>
  <c r="U848" i="1" s="1"/>
  <c r="AN848" i="1" s="1"/>
  <c r="R847" i="1"/>
  <c r="S847" i="1" s="1"/>
  <c r="U847" i="1" s="1"/>
  <c r="AN847" i="1" s="1"/>
  <c r="R846" i="1"/>
  <c r="S846" i="1" s="1"/>
  <c r="U846" i="1" s="1"/>
  <c r="AN846" i="1" s="1"/>
  <c r="R845" i="1"/>
  <c r="S845" i="1" s="1"/>
  <c r="U845" i="1" s="1"/>
  <c r="AN845" i="1" s="1"/>
  <c r="R844" i="1"/>
  <c r="S844" i="1" s="1"/>
  <c r="U844" i="1" s="1"/>
  <c r="AN844" i="1" s="1"/>
  <c r="R843" i="1"/>
  <c r="S843" i="1" s="1"/>
  <c r="U843" i="1" s="1"/>
  <c r="AN843" i="1" s="1"/>
  <c r="R842" i="1"/>
  <c r="S842" i="1" s="1"/>
  <c r="U842" i="1" s="1"/>
  <c r="AN842" i="1" s="1"/>
  <c r="R841" i="1"/>
  <c r="S841" i="1" s="1"/>
  <c r="U841" i="1" s="1"/>
  <c r="AN841" i="1" s="1"/>
  <c r="R840" i="1"/>
  <c r="S840" i="1" s="1"/>
  <c r="U840" i="1" s="1"/>
  <c r="AN840" i="1" s="1"/>
  <c r="R839" i="1"/>
  <c r="S839" i="1" s="1"/>
  <c r="U839" i="1" s="1"/>
  <c r="AN839" i="1" s="1"/>
  <c r="R838" i="1"/>
  <c r="S838" i="1" s="1"/>
  <c r="U838" i="1" s="1"/>
  <c r="AN838" i="1" s="1"/>
  <c r="R837" i="1"/>
  <c r="S837" i="1" s="1"/>
  <c r="U837" i="1" s="1"/>
  <c r="AN837" i="1" s="1"/>
  <c r="R836" i="1"/>
  <c r="S836" i="1" s="1"/>
  <c r="U836" i="1" s="1"/>
  <c r="AN836" i="1" s="1"/>
  <c r="R835" i="1"/>
  <c r="S835" i="1" s="1"/>
  <c r="U835" i="1" s="1"/>
  <c r="AN835" i="1" s="1"/>
  <c r="R834" i="1"/>
  <c r="S834" i="1" s="1"/>
  <c r="U834" i="1" s="1"/>
  <c r="AN834" i="1" s="1"/>
  <c r="R833" i="1"/>
  <c r="S833" i="1" s="1"/>
  <c r="U833" i="1" s="1"/>
  <c r="AN833" i="1" s="1"/>
  <c r="R832" i="1"/>
  <c r="S832" i="1" s="1"/>
  <c r="U832" i="1" s="1"/>
  <c r="AN832" i="1" s="1"/>
  <c r="R831" i="1"/>
  <c r="S831" i="1" s="1"/>
  <c r="U831" i="1" s="1"/>
  <c r="AN831" i="1" s="1"/>
  <c r="R830" i="1"/>
  <c r="S830" i="1" s="1"/>
  <c r="U830" i="1" s="1"/>
  <c r="AN830" i="1" s="1"/>
  <c r="R829" i="1"/>
  <c r="S829" i="1" s="1"/>
  <c r="U829" i="1" s="1"/>
  <c r="AN829" i="1" s="1"/>
  <c r="R828" i="1"/>
  <c r="S828" i="1" s="1"/>
  <c r="U828" i="1" s="1"/>
  <c r="AN828" i="1" s="1"/>
  <c r="R827" i="1"/>
  <c r="S827" i="1" s="1"/>
  <c r="U827" i="1" s="1"/>
  <c r="AN827" i="1" s="1"/>
  <c r="R826" i="1"/>
  <c r="S826" i="1" s="1"/>
  <c r="U826" i="1" s="1"/>
  <c r="AN826" i="1" s="1"/>
  <c r="R825" i="1"/>
  <c r="S825" i="1" s="1"/>
  <c r="U825" i="1" s="1"/>
  <c r="AN825" i="1" s="1"/>
  <c r="R824" i="1"/>
  <c r="S824" i="1" s="1"/>
  <c r="U824" i="1" s="1"/>
  <c r="AN824" i="1" s="1"/>
  <c r="R823" i="1"/>
  <c r="S823" i="1" s="1"/>
  <c r="U823" i="1" s="1"/>
  <c r="AN823" i="1" s="1"/>
  <c r="R822" i="1"/>
  <c r="S822" i="1" s="1"/>
  <c r="U822" i="1" s="1"/>
  <c r="AN822" i="1" s="1"/>
  <c r="R821" i="1"/>
  <c r="S821" i="1" s="1"/>
  <c r="U821" i="1" s="1"/>
  <c r="AN821" i="1" s="1"/>
  <c r="R820" i="1"/>
  <c r="S820" i="1" s="1"/>
  <c r="U820" i="1" s="1"/>
  <c r="AN820" i="1" s="1"/>
  <c r="R819" i="1"/>
  <c r="S819" i="1" s="1"/>
  <c r="U819" i="1" s="1"/>
  <c r="AN819" i="1" s="1"/>
  <c r="R818" i="1"/>
  <c r="S818" i="1" s="1"/>
  <c r="U818" i="1" s="1"/>
  <c r="AN818" i="1" s="1"/>
  <c r="R817" i="1"/>
  <c r="S817" i="1" s="1"/>
  <c r="U817" i="1" s="1"/>
  <c r="AN817" i="1" s="1"/>
  <c r="R816" i="1"/>
  <c r="S816" i="1" s="1"/>
  <c r="U816" i="1" s="1"/>
  <c r="AN816" i="1" s="1"/>
  <c r="R815" i="1"/>
  <c r="S815" i="1" s="1"/>
  <c r="U815" i="1" s="1"/>
  <c r="AN815" i="1" s="1"/>
  <c r="R814" i="1"/>
  <c r="S814" i="1" s="1"/>
  <c r="U814" i="1" s="1"/>
  <c r="AN814" i="1" s="1"/>
  <c r="R813" i="1"/>
  <c r="S813" i="1" s="1"/>
  <c r="U813" i="1" s="1"/>
  <c r="AN813" i="1" s="1"/>
  <c r="R812" i="1"/>
  <c r="S812" i="1" s="1"/>
  <c r="U812" i="1" s="1"/>
  <c r="AN812" i="1" s="1"/>
  <c r="R811" i="1"/>
  <c r="S811" i="1" s="1"/>
  <c r="U811" i="1" s="1"/>
  <c r="AN811" i="1" s="1"/>
  <c r="R810" i="1"/>
  <c r="S810" i="1" s="1"/>
  <c r="U810" i="1" s="1"/>
  <c r="AN810" i="1" s="1"/>
  <c r="R809" i="1"/>
  <c r="S809" i="1" s="1"/>
  <c r="U809" i="1" s="1"/>
  <c r="AN809" i="1" s="1"/>
  <c r="R808" i="1"/>
  <c r="S808" i="1" s="1"/>
  <c r="U808" i="1" s="1"/>
  <c r="AN808" i="1" s="1"/>
  <c r="R807" i="1"/>
  <c r="S807" i="1" s="1"/>
  <c r="U807" i="1" s="1"/>
  <c r="AN807" i="1" s="1"/>
  <c r="R806" i="1"/>
  <c r="S806" i="1" s="1"/>
  <c r="U806" i="1" s="1"/>
  <c r="AN806" i="1" s="1"/>
  <c r="R805" i="1"/>
  <c r="S805" i="1" s="1"/>
  <c r="U805" i="1" s="1"/>
  <c r="AN805" i="1" s="1"/>
  <c r="R804" i="1"/>
  <c r="S804" i="1" s="1"/>
  <c r="U804" i="1" s="1"/>
  <c r="AN804" i="1" s="1"/>
  <c r="R803" i="1"/>
  <c r="S803" i="1" s="1"/>
  <c r="U803" i="1" s="1"/>
  <c r="AN803" i="1" s="1"/>
  <c r="R802" i="1"/>
  <c r="S802" i="1" s="1"/>
  <c r="U802" i="1" s="1"/>
  <c r="AN802" i="1" s="1"/>
  <c r="R801" i="1"/>
  <c r="S801" i="1" s="1"/>
  <c r="U801" i="1" s="1"/>
  <c r="AN801" i="1" s="1"/>
  <c r="R800" i="1"/>
  <c r="S800" i="1" s="1"/>
  <c r="U800" i="1" s="1"/>
  <c r="AN800" i="1" s="1"/>
  <c r="R799" i="1"/>
  <c r="S799" i="1" s="1"/>
  <c r="U799" i="1" s="1"/>
  <c r="AN799" i="1" s="1"/>
  <c r="R798" i="1"/>
  <c r="S798" i="1" s="1"/>
  <c r="U798" i="1" s="1"/>
  <c r="AN798" i="1" s="1"/>
  <c r="R797" i="1"/>
  <c r="S797" i="1" s="1"/>
  <c r="U797" i="1" s="1"/>
  <c r="AN797" i="1" s="1"/>
  <c r="R796" i="1"/>
  <c r="S796" i="1" s="1"/>
  <c r="U796" i="1" s="1"/>
  <c r="AN796" i="1" s="1"/>
  <c r="R795" i="1"/>
  <c r="S795" i="1" s="1"/>
  <c r="U795" i="1" s="1"/>
  <c r="AN795" i="1" s="1"/>
  <c r="R794" i="1"/>
  <c r="S794" i="1" s="1"/>
  <c r="U794" i="1" s="1"/>
  <c r="AN794" i="1" s="1"/>
  <c r="R793" i="1"/>
  <c r="S793" i="1" s="1"/>
  <c r="U793" i="1" s="1"/>
  <c r="AN793" i="1" s="1"/>
  <c r="R792" i="1"/>
  <c r="S792" i="1" s="1"/>
  <c r="U792" i="1" s="1"/>
  <c r="AN792" i="1" s="1"/>
  <c r="R791" i="1"/>
  <c r="S791" i="1" s="1"/>
  <c r="U791" i="1" s="1"/>
  <c r="AN791" i="1" s="1"/>
  <c r="R790" i="1"/>
  <c r="S790" i="1" s="1"/>
  <c r="U790" i="1" s="1"/>
  <c r="AN790" i="1" s="1"/>
  <c r="R789" i="1"/>
  <c r="S789" i="1" s="1"/>
  <c r="U789" i="1" s="1"/>
  <c r="AN789" i="1" s="1"/>
  <c r="R788" i="1"/>
  <c r="S788" i="1" s="1"/>
  <c r="U788" i="1" s="1"/>
  <c r="AN788" i="1" s="1"/>
  <c r="R787" i="1"/>
  <c r="S787" i="1" s="1"/>
  <c r="U787" i="1" s="1"/>
  <c r="AN787" i="1" s="1"/>
  <c r="R786" i="1"/>
  <c r="S786" i="1" s="1"/>
  <c r="U786" i="1" s="1"/>
  <c r="AN786" i="1" s="1"/>
  <c r="R785" i="1"/>
  <c r="S785" i="1" s="1"/>
  <c r="U785" i="1" s="1"/>
  <c r="AN785" i="1" s="1"/>
  <c r="R784" i="1"/>
  <c r="S784" i="1" s="1"/>
  <c r="U784" i="1" s="1"/>
  <c r="AN784" i="1" s="1"/>
  <c r="R783" i="1"/>
  <c r="S783" i="1" s="1"/>
  <c r="U783" i="1" s="1"/>
  <c r="AN783" i="1" s="1"/>
  <c r="R782" i="1"/>
  <c r="S782" i="1" s="1"/>
  <c r="U782" i="1" s="1"/>
  <c r="AN782" i="1" s="1"/>
  <c r="R781" i="1"/>
  <c r="S781" i="1" s="1"/>
  <c r="U781" i="1" s="1"/>
  <c r="AN781" i="1" s="1"/>
  <c r="R780" i="1"/>
  <c r="S780" i="1" s="1"/>
  <c r="U780" i="1" s="1"/>
  <c r="AN780" i="1" s="1"/>
  <c r="R779" i="1"/>
  <c r="S779" i="1" s="1"/>
  <c r="U779" i="1" s="1"/>
  <c r="AN779" i="1" s="1"/>
  <c r="R778" i="1"/>
  <c r="S778" i="1" s="1"/>
  <c r="U778" i="1" s="1"/>
  <c r="AN778" i="1" s="1"/>
  <c r="R777" i="1"/>
  <c r="S777" i="1" s="1"/>
  <c r="U777" i="1" s="1"/>
  <c r="AN777" i="1" s="1"/>
  <c r="R776" i="1"/>
  <c r="S776" i="1" s="1"/>
  <c r="U776" i="1" s="1"/>
  <c r="AN776" i="1" s="1"/>
  <c r="R775" i="1"/>
  <c r="S775" i="1" s="1"/>
  <c r="U775" i="1" s="1"/>
  <c r="AN775" i="1" s="1"/>
  <c r="R774" i="1"/>
  <c r="S774" i="1" s="1"/>
  <c r="U774" i="1" s="1"/>
  <c r="AN774" i="1" s="1"/>
  <c r="R773" i="1"/>
  <c r="S773" i="1" s="1"/>
  <c r="U773" i="1" s="1"/>
  <c r="AN773" i="1" s="1"/>
  <c r="R772" i="1"/>
  <c r="S772" i="1" s="1"/>
  <c r="U772" i="1" s="1"/>
  <c r="AN772" i="1" s="1"/>
  <c r="R771" i="1"/>
  <c r="S771" i="1" s="1"/>
  <c r="U771" i="1" s="1"/>
  <c r="AN771" i="1" s="1"/>
  <c r="R770" i="1"/>
  <c r="S770" i="1" s="1"/>
  <c r="U770" i="1" s="1"/>
  <c r="AN770" i="1" s="1"/>
  <c r="R769" i="1"/>
  <c r="S769" i="1" s="1"/>
  <c r="U769" i="1" s="1"/>
  <c r="AN769" i="1" s="1"/>
  <c r="R768" i="1"/>
  <c r="S768" i="1" s="1"/>
  <c r="U768" i="1" s="1"/>
  <c r="AN768" i="1" s="1"/>
  <c r="R767" i="1"/>
  <c r="S767" i="1" s="1"/>
  <c r="U767" i="1" s="1"/>
  <c r="AN767" i="1" s="1"/>
  <c r="R766" i="1"/>
  <c r="S766" i="1" s="1"/>
  <c r="U766" i="1" s="1"/>
  <c r="AN766" i="1" s="1"/>
  <c r="R765" i="1"/>
  <c r="S765" i="1" s="1"/>
  <c r="U765" i="1" s="1"/>
  <c r="AN765" i="1" s="1"/>
  <c r="R764" i="1"/>
  <c r="S764" i="1" s="1"/>
  <c r="U764" i="1" s="1"/>
  <c r="AN764" i="1" s="1"/>
  <c r="R763" i="1"/>
  <c r="S763" i="1" s="1"/>
  <c r="U763" i="1" s="1"/>
  <c r="AN763" i="1" s="1"/>
  <c r="R762" i="1"/>
  <c r="S762" i="1" s="1"/>
  <c r="U762" i="1" s="1"/>
  <c r="AN762" i="1" s="1"/>
  <c r="R761" i="1"/>
  <c r="S761" i="1" s="1"/>
  <c r="U761" i="1" s="1"/>
  <c r="AN761" i="1" s="1"/>
  <c r="R760" i="1"/>
  <c r="S760" i="1" s="1"/>
  <c r="U760" i="1" s="1"/>
  <c r="AN760" i="1" s="1"/>
  <c r="R759" i="1"/>
  <c r="S759" i="1" s="1"/>
  <c r="U759" i="1" s="1"/>
  <c r="AN759" i="1" s="1"/>
  <c r="R758" i="1"/>
  <c r="S758" i="1" s="1"/>
  <c r="U758" i="1" s="1"/>
  <c r="AN758" i="1" s="1"/>
  <c r="R757" i="1"/>
  <c r="S757" i="1" s="1"/>
  <c r="U757" i="1" s="1"/>
  <c r="AN757" i="1" s="1"/>
  <c r="R756" i="1"/>
  <c r="S756" i="1" s="1"/>
  <c r="U756" i="1" s="1"/>
  <c r="AN756" i="1" s="1"/>
  <c r="R755" i="1"/>
  <c r="S755" i="1" s="1"/>
  <c r="U755" i="1" s="1"/>
  <c r="AN755" i="1" s="1"/>
  <c r="R754" i="1"/>
  <c r="S754" i="1" s="1"/>
  <c r="U754" i="1" s="1"/>
  <c r="AN754" i="1" s="1"/>
  <c r="R753" i="1"/>
  <c r="S753" i="1" s="1"/>
  <c r="U753" i="1" s="1"/>
  <c r="AN753" i="1" s="1"/>
  <c r="R752" i="1"/>
  <c r="S752" i="1" s="1"/>
  <c r="U752" i="1" s="1"/>
  <c r="AN752" i="1" s="1"/>
  <c r="R751" i="1"/>
  <c r="S751" i="1" s="1"/>
  <c r="U751" i="1" s="1"/>
  <c r="AN751" i="1" s="1"/>
  <c r="R750" i="1"/>
  <c r="S750" i="1" s="1"/>
  <c r="U750" i="1" s="1"/>
  <c r="AN750" i="1" s="1"/>
  <c r="R749" i="1"/>
  <c r="S749" i="1" s="1"/>
  <c r="U749" i="1" s="1"/>
  <c r="AN749" i="1" s="1"/>
  <c r="R748" i="1"/>
  <c r="S748" i="1" s="1"/>
  <c r="U748" i="1" s="1"/>
  <c r="AN748" i="1" s="1"/>
  <c r="R747" i="1"/>
  <c r="S747" i="1" s="1"/>
  <c r="U747" i="1" s="1"/>
  <c r="AN747" i="1" s="1"/>
  <c r="R746" i="1"/>
  <c r="S746" i="1" s="1"/>
  <c r="U746" i="1" s="1"/>
  <c r="AN746" i="1" s="1"/>
  <c r="R745" i="1"/>
  <c r="S745" i="1" s="1"/>
  <c r="U745" i="1" s="1"/>
  <c r="AN745" i="1" s="1"/>
  <c r="R744" i="1"/>
  <c r="S744" i="1" s="1"/>
  <c r="U744" i="1" s="1"/>
  <c r="AN744" i="1" s="1"/>
  <c r="R743" i="1"/>
  <c r="S743" i="1" s="1"/>
  <c r="U743" i="1" s="1"/>
  <c r="AN743" i="1" s="1"/>
  <c r="R742" i="1"/>
  <c r="S742" i="1" s="1"/>
  <c r="U742" i="1" s="1"/>
  <c r="AN742" i="1" s="1"/>
  <c r="R741" i="1"/>
  <c r="S741" i="1" s="1"/>
  <c r="U741" i="1" s="1"/>
  <c r="AN741" i="1" s="1"/>
  <c r="R740" i="1"/>
  <c r="S740" i="1" s="1"/>
  <c r="U740" i="1" s="1"/>
  <c r="AN740" i="1" s="1"/>
  <c r="R739" i="1"/>
  <c r="S739" i="1" s="1"/>
  <c r="U739" i="1" s="1"/>
  <c r="AN739" i="1" s="1"/>
  <c r="R738" i="1"/>
  <c r="S738" i="1" s="1"/>
  <c r="U738" i="1" s="1"/>
  <c r="AN738" i="1" s="1"/>
  <c r="R737" i="1"/>
  <c r="S737" i="1" s="1"/>
  <c r="U737" i="1" s="1"/>
  <c r="AN737" i="1" s="1"/>
  <c r="R736" i="1"/>
  <c r="S736" i="1" s="1"/>
  <c r="U736" i="1" s="1"/>
  <c r="AN736" i="1" s="1"/>
  <c r="R735" i="1"/>
  <c r="S735" i="1" s="1"/>
  <c r="U735" i="1" s="1"/>
  <c r="AN735" i="1" s="1"/>
  <c r="R734" i="1"/>
  <c r="S734" i="1" s="1"/>
  <c r="U734" i="1" s="1"/>
  <c r="AN734" i="1" s="1"/>
  <c r="R733" i="1"/>
  <c r="S733" i="1" s="1"/>
  <c r="U733" i="1" s="1"/>
  <c r="AN733" i="1" s="1"/>
  <c r="R732" i="1"/>
  <c r="S732" i="1" s="1"/>
  <c r="U732" i="1" s="1"/>
  <c r="AN732" i="1" s="1"/>
  <c r="R731" i="1"/>
  <c r="S731" i="1" s="1"/>
  <c r="U731" i="1" s="1"/>
  <c r="AN731" i="1" s="1"/>
  <c r="R730" i="1"/>
  <c r="S730" i="1" s="1"/>
  <c r="U730" i="1" s="1"/>
  <c r="AN730" i="1" s="1"/>
  <c r="R729" i="1"/>
  <c r="S729" i="1" s="1"/>
  <c r="U729" i="1" s="1"/>
  <c r="AN729" i="1" s="1"/>
  <c r="R728" i="1"/>
  <c r="S728" i="1" s="1"/>
  <c r="U728" i="1" s="1"/>
  <c r="AN728" i="1" s="1"/>
  <c r="R727" i="1"/>
  <c r="S727" i="1" s="1"/>
  <c r="U727" i="1" s="1"/>
  <c r="AN727" i="1" s="1"/>
  <c r="R726" i="1"/>
  <c r="S726" i="1" s="1"/>
  <c r="U726" i="1" s="1"/>
  <c r="AN726" i="1" s="1"/>
  <c r="R725" i="1"/>
  <c r="S725" i="1" s="1"/>
  <c r="U725" i="1" s="1"/>
  <c r="AN725" i="1" s="1"/>
  <c r="R724" i="1"/>
  <c r="S724" i="1" s="1"/>
  <c r="U724" i="1" s="1"/>
  <c r="AN724" i="1" s="1"/>
  <c r="R723" i="1"/>
  <c r="S723" i="1" s="1"/>
  <c r="U723" i="1" s="1"/>
  <c r="AN723" i="1" s="1"/>
  <c r="R722" i="1"/>
  <c r="S722" i="1" s="1"/>
  <c r="U722" i="1" s="1"/>
  <c r="AN722" i="1" s="1"/>
  <c r="R721" i="1"/>
  <c r="S721" i="1" s="1"/>
  <c r="U721" i="1" s="1"/>
  <c r="AN721" i="1" s="1"/>
  <c r="R720" i="1"/>
  <c r="S720" i="1" s="1"/>
  <c r="U720" i="1" s="1"/>
  <c r="AN720" i="1" s="1"/>
  <c r="R719" i="1"/>
  <c r="S719" i="1" s="1"/>
  <c r="U719" i="1" s="1"/>
  <c r="AN719" i="1" s="1"/>
  <c r="R718" i="1"/>
  <c r="S718" i="1" s="1"/>
  <c r="U718" i="1" s="1"/>
  <c r="AN718" i="1" s="1"/>
  <c r="R717" i="1"/>
  <c r="S717" i="1" s="1"/>
  <c r="U717" i="1" s="1"/>
  <c r="AN717" i="1" s="1"/>
  <c r="R716" i="1"/>
  <c r="S716" i="1" s="1"/>
  <c r="U716" i="1" s="1"/>
  <c r="AN716" i="1" s="1"/>
  <c r="R715" i="1"/>
  <c r="S715" i="1" s="1"/>
  <c r="U715" i="1" s="1"/>
  <c r="AN715" i="1" s="1"/>
  <c r="R714" i="1"/>
  <c r="S714" i="1" s="1"/>
  <c r="U714" i="1" s="1"/>
  <c r="AN714" i="1" s="1"/>
  <c r="R713" i="1"/>
  <c r="S713" i="1" s="1"/>
  <c r="U713" i="1" s="1"/>
  <c r="AN713" i="1" s="1"/>
  <c r="R712" i="1"/>
  <c r="S712" i="1" s="1"/>
  <c r="U712" i="1" s="1"/>
  <c r="AN712" i="1" s="1"/>
  <c r="R711" i="1"/>
  <c r="S711" i="1" s="1"/>
  <c r="U711" i="1" s="1"/>
  <c r="AN711" i="1" s="1"/>
  <c r="R710" i="1"/>
  <c r="S710" i="1" s="1"/>
  <c r="U710" i="1" s="1"/>
  <c r="AN710" i="1" s="1"/>
  <c r="R709" i="1"/>
  <c r="S709" i="1" s="1"/>
  <c r="U709" i="1" s="1"/>
  <c r="AN709" i="1" s="1"/>
  <c r="R708" i="1"/>
  <c r="S708" i="1" s="1"/>
  <c r="U708" i="1" s="1"/>
  <c r="AN708" i="1" s="1"/>
  <c r="R707" i="1"/>
  <c r="S707" i="1" s="1"/>
  <c r="U707" i="1" s="1"/>
  <c r="AN707" i="1" s="1"/>
  <c r="R706" i="1"/>
  <c r="S706" i="1" s="1"/>
  <c r="U706" i="1" s="1"/>
  <c r="AN706" i="1" s="1"/>
  <c r="R705" i="1"/>
  <c r="S705" i="1" s="1"/>
  <c r="U705" i="1" s="1"/>
  <c r="AN705" i="1" s="1"/>
  <c r="R704" i="1"/>
  <c r="S704" i="1" s="1"/>
  <c r="U704" i="1" s="1"/>
  <c r="AN704" i="1" s="1"/>
  <c r="R703" i="1"/>
  <c r="S703" i="1" s="1"/>
  <c r="U703" i="1" s="1"/>
  <c r="AN703" i="1" s="1"/>
  <c r="R702" i="1"/>
  <c r="S702" i="1" s="1"/>
  <c r="U702" i="1" s="1"/>
  <c r="AN702" i="1" s="1"/>
  <c r="R701" i="1"/>
  <c r="S701" i="1" s="1"/>
  <c r="U701" i="1" s="1"/>
  <c r="AN701" i="1" s="1"/>
  <c r="R700" i="1"/>
  <c r="S700" i="1" s="1"/>
  <c r="U700" i="1" s="1"/>
  <c r="AN700" i="1" s="1"/>
  <c r="R699" i="1"/>
  <c r="S699" i="1" s="1"/>
  <c r="U699" i="1" s="1"/>
  <c r="AN699" i="1" s="1"/>
  <c r="R698" i="1"/>
  <c r="S698" i="1" s="1"/>
  <c r="U698" i="1" s="1"/>
  <c r="AN698" i="1" s="1"/>
  <c r="R697" i="1"/>
  <c r="S697" i="1" s="1"/>
  <c r="U697" i="1" s="1"/>
  <c r="AN697" i="1" s="1"/>
  <c r="R696" i="1"/>
  <c r="S696" i="1" s="1"/>
  <c r="U696" i="1" s="1"/>
  <c r="AN696" i="1" s="1"/>
  <c r="R695" i="1"/>
  <c r="S695" i="1" s="1"/>
  <c r="U695" i="1" s="1"/>
  <c r="AN695" i="1" s="1"/>
  <c r="R694" i="1"/>
  <c r="S694" i="1" s="1"/>
  <c r="U694" i="1" s="1"/>
  <c r="AN694" i="1" s="1"/>
  <c r="R693" i="1"/>
  <c r="S693" i="1" s="1"/>
  <c r="U693" i="1" s="1"/>
  <c r="AN693" i="1" s="1"/>
  <c r="R692" i="1"/>
  <c r="S692" i="1" s="1"/>
  <c r="U692" i="1" s="1"/>
  <c r="AN692" i="1" s="1"/>
  <c r="R691" i="1"/>
  <c r="S691" i="1" s="1"/>
  <c r="U691" i="1" s="1"/>
  <c r="AN691" i="1" s="1"/>
  <c r="R690" i="1"/>
  <c r="S690" i="1" s="1"/>
  <c r="U690" i="1" s="1"/>
  <c r="AN690" i="1" s="1"/>
  <c r="R689" i="1"/>
  <c r="S689" i="1" s="1"/>
  <c r="U689" i="1" s="1"/>
  <c r="AN689" i="1" s="1"/>
  <c r="R688" i="1"/>
  <c r="S688" i="1" s="1"/>
  <c r="U688" i="1" s="1"/>
  <c r="AN688" i="1" s="1"/>
  <c r="R687" i="1"/>
  <c r="S687" i="1" s="1"/>
  <c r="U687" i="1" s="1"/>
  <c r="AN687" i="1" s="1"/>
  <c r="R686" i="1"/>
  <c r="S686" i="1" s="1"/>
  <c r="U686" i="1" s="1"/>
  <c r="AN686" i="1" s="1"/>
  <c r="R685" i="1"/>
  <c r="S685" i="1" s="1"/>
  <c r="U685" i="1" s="1"/>
  <c r="AN685" i="1" s="1"/>
  <c r="R684" i="1"/>
  <c r="S684" i="1" s="1"/>
  <c r="U684" i="1" s="1"/>
  <c r="AN684" i="1" s="1"/>
  <c r="R683" i="1"/>
  <c r="S683" i="1" s="1"/>
  <c r="U683" i="1" s="1"/>
  <c r="AN683" i="1" s="1"/>
  <c r="R682" i="1"/>
  <c r="S682" i="1" s="1"/>
  <c r="U682" i="1" s="1"/>
  <c r="AN682" i="1" s="1"/>
  <c r="R681" i="1"/>
  <c r="S681" i="1" s="1"/>
  <c r="U681" i="1" s="1"/>
  <c r="AN681" i="1" s="1"/>
  <c r="R680" i="1"/>
  <c r="S680" i="1" s="1"/>
  <c r="U680" i="1" s="1"/>
  <c r="AN680" i="1" s="1"/>
  <c r="R679" i="1"/>
  <c r="S679" i="1" s="1"/>
  <c r="U679" i="1" s="1"/>
  <c r="AN679" i="1" s="1"/>
  <c r="R678" i="1"/>
  <c r="S678" i="1" s="1"/>
  <c r="U678" i="1" s="1"/>
  <c r="AN678" i="1" s="1"/>
  <c r="R677" i="1"/>
  <c r="S677" i="1" s="1"/>
  <c r="U677" i="1" s="1"/>
  <c r="AN677" i="1" s="1"/>
  <c r="R676" i="1"/>
  <c r="S676" i="1" s="1"/>
  <c r="U676" i="1" s="1"/>
  <c r="AN676" i="1" s="1"/>
  <c r="R675" i="1"/>
  <c r="S675" i="1" s="1"/>
  <c r="U675" i="1" s="1"/>
  <c r="AN675" i="1" s="1"/>
  <c r="R674" i="1"/>
  <c r="S674" i="1" s="1"/>
  <c r="U674" i="1" s="1"/>
  <c r="AN674" i="1" s="1"/>
  <c r="R673" i="1"/>
  <c r="S673" i="1" s="1"/>
  <c r="U673" i="1" s="1"/>
  <c r="AN673" i="1" s="1"/>
  <c r="R672" i="1"/>
  <c r="S672" i="1" s="1"/>
  <c r="U672" i="1" s="1"/>
  <c r="AN672" i="1" s="1"/>
  <c r="R671" i="1"/>
  <c r="S671" i="1" s="1"/>
  <c r="U671" i="1" s="1"/>
  <c r="AN671" i="1" s="1"/>
  <c r="R670" i="1"/>
  <c r="S670" i="1" s="1"/>
  <c r="U670" i="1" s="1"/>
  <c r="AN670" i="1" s="1"/>
  <c r="R669" i="1"/>
  <c r="S669" i="1" s="1"/>
  <c r="U669" i="1" s="1"/>
  <c r="AN669" i="1" s="1"/>
  <c r="R668" i="1"/>
  <c r="S668" i="1" s="1"/>
  <c r="U668" i="1" s="1"/>
  <c r="AN668" i="1" s="1"/>
  <c r="R667" i="1"/>
  <c r="S667" i="1" s="1"/>
  <c r="U667" i="1" s="1"/>
  <c r="AN667" i="1" s="1"/>
  <c r="R666" i="1"/>
  <c r="S666" i="1" s="1"/>
  <c r="U666" i="1" s="1"/>
  <c r="AN666" i="1" s="1"/>
  <c r="R665" i="1"/>
  <c r="S665" i="1" s="1"/>
  <c r="U665" i="1" s="1"/>
  <c r="AN665" i="1" s="1"/>
  <c r="R664" i="1"/>
  <c r="S664" i="1" s="1"/>
  <c r="U664" i="1" s="1"/>
  <c r="AN664" i="1" s="1"/>
  <c r="R663" i="1"/>
  <c r="S663" i="1" s="1"/>
  <c r="U663" i="1" s="1"/>
  <c r="AN663" i="1" s="1"/>
  <c r="R662" i="1"/>
  <c r="S662" i="1" s="1"/>
  <c r="U662" i="1" s="1"/>
  <c r="AN662" i="1" s="1"/>
  <c r="R661" i="1"/>
  <c r="S661" i="1" s="1"/>
  <c r="U661" i="1" s="1"/>
  <c r="AN661" i="1" s="1"/>
  <c r="R660" i="1"/>
  <c r="S660" i="1" s="1"/>
  <c r="U660" i="1" s="1"/>
  <c r="AN660" i="1" s="1"/>
  <c r="R659" i="1"/>
  <c r="S659" i="1" s="1"/>
  <c r="U659" i="1" s="1"/>
  <c r="AN659" i="1" s="1"/>
  <c r="R658" i="1"/>
  <c r="S658" i="1" s="1"/>
  <c r="U658" i="1" s="1"/>
  <c r="AN658" i="1" s="1"/>
  <c r="R657" i="1"/>
  <c r="S657" i="1" s="1"/>
  <c r="U657" i="1" s="1"/>
  <c r="AN657" i="1" s="1"/>
  <c r="R656" i="1"/>
  <c r="S656" i="1" s="1"/>
  <c r="U656" i="1" s="1"/>
  <c r="AN656" i="1" s="1"/>
  <c r="R655" i="1"/>
  <c r="S655" i="1" s="1"/>
  <c r="U655" i="1" s="1"/>
  <c r="AN655" i="1" s="1"/>
  <c r="R654" i="1"/>
  <c r="S654" i="1" s="1"/>
  <c r="U654" i="1" s="1"/>
  <c r="AN654" i="1" s="1"/>
  <c r="R653" i="1"/>
  <c r="S653" i="1" s="1"/>
  <c r="U653" i="1" s="1"/>
  <c r="AN653" i="1" s="1"/>
  <c r="R652" i="1"/>
  <c r="S652" i="1" s="1"/>
  <c r="U652" i="1" s="1"/>
  <c r="AN652" i="1" s="1"/>
  <c r="R651" i="1"/>
  <c r="S651" i="1" s="1"/>
  <c r="U651" i="1" s="1"/>
  <c r="AN651" i="1" s="1"/>
  <c r="R650" i="1"/>
  <c r="S650" i="1" s="1"/>
  <c r="U650" i="1" s="1"/>
  <c r="AN650" i="1" s="1"/>
  <c r="R649" i="1"/>
  <c r="S649" i="1" s="1"/>
  <c r="U649" i="1" s="1"/>
  <c r="AN649" i="1" s="1"/>
  <c r="R648" i="1"/>
  <c r="S648" i="1" s="1"/>
  <c r="U648" i="1" s="1"/>
  <c r="AN648" i="1" s="1"/>
  <c r="R647" i="1"/>
  <c r="S647" i="1" s="1"/>
  <c r="U647" i="1" s="1"/>
  <c r="AN647" i="1" s="1"/>
  <c r="R646" i="1"/>
  <c r="S646" i="1" s="1"/>
  <c r="U646" i="1" s="1"/>
  <c r="AN646" i="1" s="1"/>
  <c r="R645" i="1"/>
  <c r="S645" i="1" s="1"/>
  <c r="U645" i="1" s="1"/>
  <c r="AN645" i="1" s="1"/>
  <c r="R644" i="1"/>
  <c r="S644" i="1" s="1"/>
  <c r="U644" i="1" s="1"/>
  <c r="AN644" i="1" s="1"/>
  <c r="R643" i="1"/>
  <c r="S643" i="1" s="1"/>
  <c r="U643" i="1" s="1"/>
  <c r="AN643" i="1" s="1"/>
  <c r="R642" i="1"/>
  <c r="S642" i="1" s="1"/>
  <c r="U642" i="1" s="1"/>
  <c r="AN642" i="1" s="1"/>
  <c r="R641" i="1"/>
  <c r="S641" i="1" s="1"/>
  <c r="U641" i="1" s="1"/>
  <c r="AN641" i="1" s="1"/>
  <c r="R640" i="1"/>
  <c r="S640" i="1" s="1"/>
  <c r="U640" i="1" s="1"/>
  <c r="AN640" i="1" s="1"/>
  <c r="R639" i="1"/>
  <c r="S639" i="1" s="1"/>
  <c r="U639" i="1" s="1"/>
  <c r="AN639" i="1" s="1"/>
  <c r="R638" i="1"/>
  <c r="S638" i="1" s="1"/>
  <c r="U638" i="1" s="1"/>
  <c r="AN638" i="1" s="1"/>
  <c r="R637" i="1"/>
  <c r="S637" i="1" s="1"/>
  <c r="U637" i="1" s="1"/>
  <c r="AN637" i="1" s="1"/>
  <c r="R636" i="1"/>
  <c r="S636" i="1" s="1"/>
  <c r="U636" i="1" s="1"/>
  <c r="AN636" i="1" s="1"/>
  <c r="R635" i="1"/>
  <c r="S635" i="1" s="1"/>
  <c r="U635" i="1" s="1"/>
  <c r="AN635" i="1" s="1"/>
  <c r="R634" i="1"/>
  <c r="S634" i="1" s="1"/>
  <c r="U634" i="1" s="1"/>
  <c r="AN634" i="1" s="1"/>
  <c r="R633" i="1"/>
  <c r="S633" i="1" s="1"/>
  <c r="U633" i="1" s="1"/>
  <c r="AN633" i="1" s="1"/>
  <c r="R632" i="1"/>
  <c r="S632" i="1" s="1"/>
  <c r="U632" i="1" s="1"/>
  <c r="AN632" i="1" s="1"/>
  <c r="R631" i="1"/>
  <c r="S631" i="1" s="1"/>
  <c r="U631" i="1" s="1"/>
  <c r="AN631" i="1" s="1"/>
  <c r="R630" i="1"/>
  <c r="S630" i="1" s="1"/>
  <c r="U630" i="1" s="1"/>
  <c r="AN630" i="1" s="1"/>
  <c r="R629" i="1"/>
  <c r="S629" i="1" s="1"/>
  <c r="U629" i="1" s="1"/>
  <c r="AN629" i="1" s="1"/>
  <c r="R628" i="1"/>
  <c r="S628" i="1" s="1"/>
  <c r="U628" i="1" s="1"/>
  <c r="AN628" i="1" s="1"/>
  <c r="R627" i="1"/>
  <c r="S627" i="1" s="1"/>
  <c r="U627" i="1" s="1"/>
  <c r="AN627" i="1" s="1"/>
  <c r="R626" i="1"/>
  <c r="S626" i="1" s="1"/>
  <c r="U626" i="1" s="1"/>
  <c r="AN626" i="1" s="1"/>
  <c r="R625" i="1"/>
  <c r="S625" i="1" s="1"/>
  <c r="U625" i="1" s="1"/>
  <c r="AN625" i="1" s="1"/>
  <c r="R624" i="1"/>
  <c r="S624" i="1" s="1"/>
  <c r="U624" i="1" s="1"/>
  <c r="AN624" i="1" s="1"/>
  <c r="R623" i="1"/>
  <c r="S623" i="1" s="1"/>
  <c r="U623" i="1" s="1"/>
  <c r="AN623" i="1" s="1"/>
  <c r="R622" i="1"/>
  <c r="S622" i="1" s="1"/>
  <c r="U622" i="1" s="1"/>
  <c r="AN622" i="1" s="1"/>
  <c r="R621" i="1"/>
  <c r="S621" i="1" s="1"/>
  <c r="U621" i="1" s="1"/>
  <c r="AN621" i="1" s="1"/>
  <c r="R620" i="1"/>
  <c r="S620" i="1" s="1"/>
  <c r="U620" i="1" s="1"/>
  <c r="AN620" i="1" s="1"/>
  <c r="R619" i="1"/>
  <c r="S619" i="1" s="1"/>
  <c r="U619" i="1" s="1"/>
  <c r="AN619" i="1" s="1"/>
  <c r="R618" i="1"/>
  <c r="S618" i="1" s="1"/>
  <c r="U618" i="1" s="1"/>
  <c r="AN618" i="1" s="1"/>
  <c r="R617" i="1"/>
  <c r="S617" i="1" s="1"/>
  <c r="U617" i="1" s="1"/>
  <c r="AN617" i="1" s="1"/>
  <c r="R616" i="1"/>
  <c r="S616" i="1" s="1"/>
  <c r="U616" i="1" s="1"/>
  <c r="AN616" i="1" s="1"/>
  <c r="R615" i="1"/>
  <c r="S615" i="1" s="1"/>
  <c r="U615" i="1" s="1"/>
  <c r="AN615" i="1" s="1"/>
  <c r="R614" i="1"/>
  <c r="S614" i="1" s="1"/>
  <c r="U614" i="1" s="1"/>
  <c r="AN614" i="1" s="1"/>
  <c r="R613" i="1"/>
  <c r="S613" i="1" s="1"/>
  <c r="U613" i="1" s="1"/>
  <c r="AN613" i="1" s="1"/>
  <c r="R612" i="1"/>
  <c r="S612" i="1" s="1"/>
  <c r="U612" i="1" s="1"/>
  <c r="AN612" i="1" s="1"/>
  <c r="R611" i="1"/>
  <c r="S611" i="1" s="1"/>
  <c r="U611" i="1" s="1"/>
  <c r="AN611" i="1" s="1"/>
  <c r="R610" i="1"/>
  <c r="S610" i="1" s="1"/>
  <c r="U610" i="1" s="1"/>
  <c r="AN610" i="1" s="1"/>
  <c r="R609" i="1"/>
  <c r="S609" i="1" s="1"/>
  <c r="U609" i="1" s="1"/>
  <c r="AN609" i="1" s="1"/>
  <c r="R608" i="1"/>
  <c r="S608" i="1" s="1"/>
  <c r="U608" i="1" s="1"/>
  <c r="AN608" i="1" s="1"/>
  <c r="R607" i="1"/>
  <c r="S607" i="1" s="1"/>
  <c r="U607" i="1" s="1"/>
  <c r="AN607" i="1" s="1"/>
  <c r="R606" i="1"/>
  <c r="S606" i="1" s="1"/>
  <c r="U606" i="1" s="1"/>
  <c r="AN606" i="1" s="1"/>
  <c r="R605" i="1"/>
  <c r="S605" i="1" s="1"/>
  <c r="U605" i="1" s="1"/>
  <c r="AN605" i="1" s="1"/>
  <c r="R604" i="1"/>
  <c r="S604" i="1" s="1"/>
  <c r="U604" i="1" s="1"/>
  <c r="AN604" i="1" s="1"/>
  <c r="R603" i="1"/>
  <c r="S603" i="1" s="1"/>
  <c r="U603" i="1" s="1"/>
  <c r="AN603" i="1" s="1"/>
  <c r="R602" i="1"/>
  <c r="S602" i="1" s="1"/>
  <c r="U602" i="1" s="1"/>
  <c r="AN602" i="1" s="1"/>
  <c r="R601" i="1"/>
  <c r="S601" i="1" s="1"/>
  <c r="U601" i="1" s="1"/>
  <c r="AN601" i="1" s="1"/>
  <c r="R600" i="1"/>
  <c r="S600" i="1" s="1"/>
  <c r="U600" i="1" s="1"/>
  <c r="AN600" i="1" s="1"/>
  <c r="R599" i="1"/>
  <c r="S599" i="1" s="1"/>
  <c r="U599" i="1" s="1"/>
  <c r="AN599" i="1" s="1"/>
  <c r="R598" i="1"/>
  <c r="S598" i="1" s="1"/>
  <c r="U598" i="1" s="1"/>
  <c r="AN598" i="1" s="1"/>
  <c r="R597" i="1"/>
  <c r="S597" i="1" s="1"/>
  <c r="U597" i="1" s="1"/>
  <c r="AN597" i="1" s="1"/>
  <c r="R596" i="1"/>
  <c r="S596" i="1" s="1"/>
  <c r="U596" i="1" s="1"/>
  <c r="AN596" i="1" s="1"/>
  <c r="R595" i="1"/>
  <c r="S595" i="1" s="1"/>
  <c r="U595" i="1" s="1"/>
  <c r="AN595" i="1" s="1"/>
  <c r="R594" i="1"/>
  <c r="S594" i="1" s="1"/>
  <c r="U594" i="1" s="1"/>
  <c r="AN594" i="1" s="1"/>
  <c r="R593" i="1"/>
  <c r="S593" i="1" s="1"/>
  <c r="U593" i="1" s="1"/>
  <c r="AN593" i="1" s="1"/>
  <c r="R592" i="1"/>
  <c r="S592" i="1" s="1"/>
  <c r="U592" i="1" s="1"/>
  <c r="AN592" i="1" s="1"/>
  <c r="R591" i="1"/>
  <c r="S591" i="1" s="1"/>
  <c r="U591" i="1" s="1"/>
  <c r="AN591" i="1" s="1"/>
  <c r="R590" i="1"/>
  <c r="S590" i="1" s="1"/>
  <c r="U590" i="1" s="1"/>
  <c r="AN590" i="1" s="1"/>
  <c r="R589" i="1"/>
  <c r="S589" i="1" s="1"/>
  <c r="U589" i="1" s="1"/>
  <c r="AN589" i="1" s="1"/>
  <c r="R588" i="1"/>
  <c r="S588" i="1" s="1"/>
  <c r="U588" i="1" s="1"/>
  <c r="AN588" i="1" s="1"/>
  <c r="R587" i="1"/>
  <c r="S587" i="1" s="1"/>
  <c r="U587" i="1" s="1"/>
  <c r="AN587" i="1" s="1"/>
  <c r="R586" i="1"/>
  <c r="S586" i="1" s="1"/>
  <c r="U586" i="1" s="1"/>
  <c r="AN586" i="1" s="1"/>
  <c r="R585" i="1"/>
  <c r="S585" i="1" s="1"/>
  <c r="U585" i="1" s="1"/>
  <c r="AN585" i="1" s="1"/>
  <c r="R584" i="1"/>
  <c r="S584" i="1" s="1"/>
  <c r="U584" i="1" s="1"/>
  <c r="AN584" i="1" s="1"/>
  <c r="R583" i="1"/>
  <c r="S583" i="1" s="1"/>
  <c r="U583" i="1" s="1"/>
  <c r="AN583" i="1" s="1"/>
  <c r="R582" i="1"/>
  <c r="S582" i="1" s="1"/>
  <c r="U582" i="1" s="1"/>
  <c r="AN582" i="1" s="1"/>
  <c r="R581" i="1"/>
  <c r="S581" i="1" s="1"/>
  <c r="U581" i="1" s="1"/>
  <c r="AN581" i="1" s="1"/>
  <c r="R580" i="1"/>
  <c r="S580" i="1" s="1"/>
  <c r="U580" i="1" s="1"/>
  <c r="AN580" i="1" s="1"/>
  <c r="R579" i="1"/>
  <c r="S579" i="1" s="1"/>
  <c r="U579" i="1" s="1"/>
  <c r="AN579" i="1" s="1"/>
  <c r="R578" i="1"/>
  <c r="S578" i="1" s="1"/>
  <c r="U578" i="1" s="1"/>
  <c r="AN578" i="1" s="1"/>
  <c r="R577" i="1"/>
  <c r="S577" i="1" s="1"/>
  <c r="U577" i="1" s="1"/>
  <c r="AN577" i="1" s="1"/>
  <c r="R576" i="1"/>
  <c r="S576" i="1" s="1"/>
  <c r="U576" i="1" s="1"/>
  <c r="AN576" i="1" s="1"/>
  <c r="R575" i="1"/>
  <c r="S575" i="1" s="1"/>
  <c r="U575" i="1" s="1"/>
  <c r="AN575" i="1" s="1"/>
  <c r="R574" i="1"/>
  <c r="S574" i="1" s="1"/>
  <c r="U574" i="1" s="1"/>
  <c r="AN574" i="1" s="1"/>
  <c r="R573" i="1"/>
  <c r="S573" i="1" s="1"/>
  <c r="U573" i="1" s="1"/>
  <c r="AN573" i="1" s="1"/>
  <c r="R572" i="1"/>
  <c r="S572" i="1" s="1"/>
  <c r="U572" i="1" s="1"/>
  <c r="AN572" i="1" s="1"/>
  <c r="R571" i="1"/>
  <c r="S571" i="1" s="1"/>
  <c r="U571" i="1" s="1"/>
  <c r="AN571" i="1" s="1"/>
  <c r="R570" i="1"/>
  <c r="S570" i="1" s="1"/>
  <c r="U570" i="1" s="1"/>
  <c r="AN570" i="1" s="1"/>
  <c r="R569" i="1"/>
  <c r="S569" i="1" s="1"/>
  <c r="U569" i="1" s="1"/>
  <c r="AN569" i="1" s="1"/>
  <c r="R568" i="1"/>
  <c r="S568" i="1" s="1"/>
  <c r="U568" i="1" s="1"/>
  <c r="AN568" i="1" s="1"/>
  <c r="R567" i="1"/>
  <c r="S567" i="1" s="1"/>
  <c r="U567" i="1" s="1"/>
  <c r="AN567" i="1" s="1"/>
  <c r="R566" i="1"/>
  <c r="S566" i="1" s="1"/>
  <c r="U566" i="1" s="1"/>
  <c r="AN566" i="1" s="1"/>
  <c r="R565" i="1"/>
  <c r="S565" i="1" s="1"/>
  <c r="U565" i="1" s="1"/>
  <c r="AN565" i="1" s="1"/>
  <c r="R564" i="1"/>
  <c r="S564" i="1" s="1"/>
  <c r="U564" i="1" s="1"/>
  <c r="AN564" i="1" s="1"/>
  <c r="R563" i="1"/>
  <c r="S563" i="1" s="1"/>
  <c r="U563" i="1" s="1"/>
  <c r="AN563" i="1" s="1"/>
  <c r="R562" i="1"/>
  <c r="S562" i="1" s="1"/>
  <c r="U562" i="1" s="1"/>
  <c r="AN562" i="1" s="1"/>
  <c r="R561" i="1"/>
  <c r="S561" i="1" s="1"/>
  <c r="U561" i="1" s="1"/>
  <c r="AN561" i="1" s="1"/>
  <c r="R560" i="1"/>
  <c r="S560" i="1" s="1"/>
  <c r="U560" i="1" s="1"/>
  <c r="AN560" i="1" s="1"/>
  <c r="R559" i="1"/>
  <c r="S559" i="1" s="1"/>
  <c r="U559" i="1" s="1"/>
  <c r="AN559" i="1" s="1"/>
  <c r="R558" i="1"/>
  <c r="S558" i="1" s="1"/>
  <c r="U558" i="1" s="1"/>
  <c r="AN558" i="1" s="1"/>
  <c r="R557" i="1"/>
  <c r="S557" i="1" s="1"/>
  <c r="U557" i="1" s="1"/>
  <c r="AN557" i="1" s="1"/>
  <c r="R556" i="1"/>
  <c r="S556" i="1" s="1"/>
  <c r="U556" i="1" s="1"/>
  <c r="AN556" i="1" s="1"/>
  <c r="R555" i="1"/>
  <c r="S555" i="1" s="1"/>
  <c r="U555" i="1" s="1"/>
  <c r="AN555" i="1" s="1"/>
  <c r="R554" i="1"/>
  <c r="S554" i="1" s="1"/>
  <c r="U554" i="1" s="1"/>
  <c r="AN554" i="1" s="1"/>
  <c r="R553" i="1"/>
  <c r="S553" i="1" s="1"/>
  <c r="U553" i="1" s="1"/>
  <c r="AN553" i="1" s="1"/>
  <c r="R552" i="1"/>
  <c r="S552" i="1" s="1"/>
  <c r="U552" i="1" s="1"/>
  <c r="AN552" i="1" s="1"/>
  <c r="R551" i="1"/>
  <c r="S551" i="1" s="1"/>
  <c r="U551" i="1" s="1"/>
  <c r="AN551" i="1" s="1"/>
  <c r="R550" i="1"/>
  <c r="S550" i="1" s="1"/>
  <c r="U550" i="1" s="1"/>
  <c r="AN550" i="1" s="1"/>
  <c r="R549" i="1"/>
  <c r="S549" i="1" s="1"/>
  <c r="U549" i="1" s="1"/>
  <c r="AN549" i="1" s="1"/>
  <c r="R548" i="1"/>
  <c r="S548" i="1" s="1"/>
  <c r="U548" i="1" s="1"/>
  <c r="AN548" i="1" s="1"/>
  <c r="R547" i="1"/>
  <c r="S547" i="1" s="1"/>
  <c r="U547" i="1" s="1"/>
  <c r="AN547" i="1" s="1"/>
  <c r="R546" i="1"/>
  <c r="S546" i="1" s="1"/>
  <c r="U546" i="1" s="1"/>
  <c r="AN546" i="1" s="1"/>
  <c r="R545" i="1"/>
  <c r="S545" i="1" s="1"/>
  <c r="U545" i="1" s="1"/>
  <c r="AN545" i="1" s="1"/>
  <c r="R544" i="1"/>
  <c r="S544" i="1" s="1"/>
  <c r="U544" i="1" s="1"/>
  <c r="AN544" i="1" s="1"/>
  <c r="R543" i="1"/>
  <c r="S543" i="1" s="1"/>
  <c r="U543" i="1" s="1"/>
  <c r="AN543" i="1" s="1"/>
  <c r="R542" i="1"/>
  <c r="S542" i="1" s="1"/>
  <c r="U542" i="1" s="1"/>
  <c r="AN542" i="1" s="1"/>
  <c r="R541" i="1"/>
  <c r="S541" i="1" s="1"/>
  <c r="U541" i="1" s="1"/>
  <c r="AN541" i="1" s="1"/>
  <c r="R540" i="1"/>
  <c r="S540" i="1" s="1"/>
  <c r="U540" i="1" s="1"/>
  <c r="AN540" i="1" s="1"/>
  <c r="R539" i="1"/>
  <c r="S539" i="1" s="1"/>
  <c r="U539" i="1" s="1"/>
  <c r="AN539" i="1" s="1"/>
  <c r="R538" i="1"/>
  <c r="S538" i="1" s="1"/>
  <c r="U538" i="1" s="1"/>
  <c r="AN538" i="1" s="1"/>
  <c r="R537" i="1"/>
  <c r="S537" i="1" s="1"/>
  <c r="U537" i="1" s="1"/>
  <c r="AN537" i="1" s="1"/>
  <c r="R536" i="1"/>
  <c r="S536" i="1" s="1"/>
  <c r="U536" i="1" s="1"/>
  <c r="AN536" i="1" s="1"/>
  <c r="R535" i="1"/>
  <c r="S535" i="1" s="1"/>
  <c r="U535" i="1" s="1"/>
  <c r="AN535" i="1" s="1"/>
  <c r="R534" i="1"/>
  <c r="S534" i="1" s="1"/>
  <c r="U534" i="1" s="1"/>
  <c r="AN534" i="1" s="1"/>
  <c r="R533" i="1"/>
  <c r="S533" i="1" s="1"/>
  <c r="U533" i="1" s="1"/>
  <c r="AN533" i="1" s="1"/>
  <c r="R532" i="1"/>
  <c r="S532" i="1" s="1"/>
  <c r="U532" i="1" s="1"/>
  <c r="AN532" i="1" s="1"/>
  <c r="R531" i="1"/>
  <c r="S531" i="1" s="1"/>
  <c r="U531" i="1" s="1"/>
  <c r="AN531" i="1" s="1"/>
  <c r="R530" i="1"/>
  <c r="S530" i="1" s="1"/>
  <c r="U530" i="1" s="1"/>
  <c r="AN530" i="1" s="1"/>
  <c r="R529" i="1"/>
  <c r="S529" i="1" s="1"/>
  <c r="U529" i="1" s="1"/>
  <c r="AN529" i="1" s="1"/>
  <c r="R528" i="1"/>
  <c r="S528" i="1" s="1"/>
  <c r="U528" i="1" s="1"/>
  <c r="AN528" i="1" s="1"/>
  <c r="R527" i="1"/>
  <c r="S527" i="1" s="1"/>
  <c r="U527" i="1" s="1"/>
  <c r="AN527" i="1" s="1"/>
  <c r="R526" i="1"/>
  <c r="S526" i="1" s="1"/>
  <c r="U526" i="1" s="1"/>
  <c r="AN526" i="1" s="1"/>
  <c r="R525" i="1"/>
  <c r="S525" i="1" s="1"/>
  <c r="U525" i="1" s="1"/>
  <c r="AN525" i="1" s="1"/>
  <c r="R524" i="1"/>
  <c r="S524" i="1" s="1"/>
  <c r="U524" i="1" s="1"/>
  <c r="AN524" i="1" s="1"/>
  <c r="R523" i="1"/>
  <c r="S523" i="1" s="1"/>
  <c r="U523" i="1" s="1"/>
  <c r="AN523" i="1" s="1"/>
  <c r="R522" i="1"/>
  <c r="S522" i="1" s="1"/>
  <c r="U522" i="1" s="1"/>
  <c r="AN522" i="1" s="1"/>
  <c r="R521" i="1"/>
  <c r="S521" i="1" s="1"/>
  <c r="U521" i="1" s="1"/>
  <c r="AN521" i="1" s="1"/>
  <c r="R520" i="1"/>
  <c r="S520" i="1" s="1"/>
  <c r="U520" i="1" s="1"/>
  <c r="AN520" i="1" s="1"/>
  <c r="R519" i="1"/>
  <c r="S519" i="1" s="1"/>
  <c r="U519" i="1" s="1"/>
  <c r="AN519" i="1" s="1"/>
  <c r="R518" i="1"/>
  <c r="S518" i="1" s="1"/>
  <c r="U518" i="1" s="1"/>
  <c r="AN518" i="1" s="1"/>
  <c r="R517" i="1"/>
  <c r="S517" i="1" s="1"/>
  <c r="U517" i="1" s="1"/>
  <c r="AN517" i="1" s="1"/>
  <c r="R516" i="1"/>
  <c r="S516" i="1" s="1"/>
  <c r="U516" i="1" s="1"/>
  <c r="AN516" i="1" s="1"/>
  <c r="R515" i="1"/>
  <c r="S515" i="1" s="1"/>
  <c r="U515" i="1" s="1"/>
  <c r="AN515" i="1" s="1"/>
  <c r="R514" i="1"/>
  <c r="S514" i="1" s="1"/>
  <c r="U514" i="1" s="1"/>
  <c r="AN514" i="1" s="1"/>
  <c r="R513" i="1"/>
  <c r="S513" i="1" s="1"/>
  <c r="U513" i="1" s="1"/>
  <c r="AN513" i="1" s="1"/>
  <c r="R512" i="1"/>
  <c r="S512" i="1" s="1"/>
  <c r="U512" i="1" s="1"/>
  <c r="AN512" i="1" s="1"/>
  <c r="R511" i="1"/>
  <c r="S511" i="1" s="1"/>
  <c r="U511" i="1" s="1"/>
  <c r="AN511" i="1" s="1"/>
  <c r="R510" i="1"/>
  <c r="S510" i="1" s="1"/>
  <c r="U510" i="1" s="1"/>
  <c r="AN510" i="1" s="1"/>
  <c r="R509" i="1"/>
  <c r="S509" i="1" s="1"/>
  <c r="U509" i="1" s="1"/>
  <c r="AN509" i="1" s="1"/>
  <c r="R508" i="1"/>
  <c r="S508" i="1" s="1"/>
  <c r="U508" i="1" s="1"/>
  <c r="AN508" i="1" s="1"/>
  <c r="R507" i="1"/>
  <c r="S507" i="1" s="1"/>
  <c r="U507" i="1" s="1"/>
  <c r="AN507" i="1" s="1"/>
  <c r="R506" i="1"/>
  <c r="S506" i="1" s="1"/>
  <c r="U506" i="1" s="1"/>
  <c r="AN506" i="1" s="1"/>
  <c r="R505" i="1"/>
  <c r="S505" i="1" s="1"/>
  <c r="U505" i="1" s="1"/>
  <c r="AN505" i="1" s="1"/>
  <c r="R504" i="1"/>
  <c r="S504" i="1" s="1"/>
  <c r="U504" i="1" s="1"/>
  <c r="AN504" i="1" s="1"/>
  <c r="R503" i="1"/>
  <c r="S503" i="1" s="1"/>
  <c r="U503" i="1" s="1"/>
  <c r="AN503" i="1" s="1"/>
  <c r="R502" i="1"/>
  <c r="S502" i="1" s="1"/>
  <c r="U502" i="1" s="1"/>
  <c r="AN502" i="1" s="1"/>
  <c r="R501" i="1"/>
  <c r="S501" i="1" s="1"/>
  <c r="U501" i="1" s="1"/>
  <c r="AN501" i="1" s="1"/>
  <c r="R500" i="1"/>
  <c r="S500" i="1" s="1"/>
  <c r="U500" i="1" s="1"/>
  <c r="AN500" i="1" s="1"/>
  <c r="R499" i="1"/>
  <c r="S499" i="1" s="1"/>
  <c r="U499" i="1" s="1"/>
  <c r="AN499" i="1" s="1"/>
  <c r="R498" i="1"/>
  <c r="S498" i="1" s="1"/>
  <c r="U498" i="1" s="1"/>
  <c r="AN498" i="1" s="1"/>
  <c r="R497" i="1"/>
  <c r="S497" i="1" s="1"/>
  <c r="U497" i="1" s="1"/>
  <c r="AN497" i="1" s="1"/>
  <c r="R496" i="1"/>
  <c r="S496" i="1" s="1"/>
  <c r="U496" i="1" s="1"/>
  <c r="AN496" i="1" s="1"/>
  <c r="R495" i="1"/>
  <c r="S495" i="1" s="1"/>
  <c r="U495" i="1" s="1"/>
  <c r="AN495" i="1" s="1"/>
  <c r="R494" i="1"/>
  <c r="S494" i="1" s="1"/>
  <c r="U494" i="1" s="1"/>
  <c r="AN494" i="1" s="1"/>
  <c r="R493" i="1"/>
  <c r="S493" i="1" s="1"/>
  <c r="U493" i="1" s="1"/>
  <c r="AN493" i="1" s="1"/>
  <c r="R492" i="1"/>
  <c r="S492" i="1" s="1"/>
  <c r="U492" i="1" s="1"/>
  <c r="AN492" i="1" s="1"/>
  <c r="R491" i="1"/>
  <c r="S491" i="1" s="1"/>
  <c r="U491" i="1" s="1"/>
  <c r="AN491" i="1" s="1"/>
  <c r="R490" i="1"/>
  <c r="S490" i="1" s="1"/>
  <c r="U490" i="1" s="1"/>
  <c r="AN490" i="1" s="1"/>
  <c r="R489" i="1"/>
  <c r="S489" i="1" s="1"/>
  <c r="U489" i="1" s="1"/>
  <c r="AN489" i="1" s="1"/>
  <c r="R488" i="1"/>
  <c r="S488" i="1" s="1"/>
  <c r="U488" i="1" s="1"/>
  <c r="AN488" i="1" s="1"/>
  <c r="R487" i="1"/>
  <c r="S487" i="1" s="1"/>
  <c r="U487" i="1" s="1"/>
  <c r="AN487" i="1" s="1"/>
  <c r="R486" i="1"/>
  <c r="S486" i="1" s="1"/>
  <c r="U486" i="1" s="1"/>
  <c r="AN486" i="1" s="1"/>
  <c r="R485" i="1"/>
  <c r="S485" i="1" s="1"/>
  <c r="U485" i="1" s="1"/>
  <c r="AN485" i="1" s="1"/>
  <c r="R484" i="1"/>
  <c r="S484" i="1" s="1"/>
  <c r="U484" i="1" s="1"/>
  <c r="AN484" i="1" s="1"/>
  <c r="R483" i="1"/>
  <c r="S483" i="1" s="1"/>
  <c r="U483" i="1" s="1"/>
  <c r="AN483" i="1" s="1"/>
  <c r="R482" i="1"/>
  <c r="S482" i="1" s="1"/>
  <c r="U482" i="1" s="1"/>
  <c r="AN482" i="1" s="1"/>
  <c r="R481" i="1"/>
  <c r="S481" i="1" s="1"/>
  <c r="U481" i="1" s="1"/>
  <c r="AN481" i="1" s="1"/>
  <c r="R480" i="1"/>
  <c r="S480" i="1" s="1"/>
  <c r="U480" i="1" s="1"/>
  <c r="AN480" i="1" s="1"/>
  <c r="R479" i="1"/>
  <c r="S479" i="1" s="1"/>
  <c r="U479" i="1" s="1"/>
  <c r="AN479" i="1" s="1"/>
  <c r="R478" i="1"/>
  <c r="S478" i="1" s="1"/>
  <c r="U478" i="1" s="1"/>
  <c r="AN478" i="1" s="1"/>
  <c r="R477" i="1"/>
  <c r="S477" i="1" s="1"/>
  <c r="U477" i="1" s="1"/>
  <c r="AN477" i="1" s="1"/>
  <c r="R476" i="1"/>
  <c r="S476" i="1" s="1"/>
  <c r="U476" i="1" s="1"/>
  <c r="AN476" i="1" s="1"/>
  <c r="R475" i="1"/>
  <c r="S475" i="1" s="1"/>
  <c r="U475" i="1" s="1"/>
  <c r="AN475" i="1" s="1"/>
  <c r="R474" i="1"/>
  <c r="S474" i="1" s="1"/>
  <c r="U474" i="1" s="1"/>
  <c r="AN474" i="1" s="1"/>
  <c r="R473" i="1"/>
  <c r="S473" i="1" s="1"/>
  <c r="U473" i="1" s="1"/>
  <c r="AN473" i="1" s="1"/>
  <c r="R472" i="1"/>
  <c r="S472" i="1" s="1"/>
  <c r="U472" i="1" s="1"/>
  <c r="AN472" i="1" s="1"/>
  <c r="R471" i="1"/>
  <c r="S471" i="1" s="1"/>
  <c r="U471" i="1" s="1"/>
  <c r="AN471" i="1" s="1"/>
  <c r="R470" i="1"/>
  <c r="S470" i="1" s="1"/>
  <c r="U470" i="1" s="1"/>
  <c r="AN470" i="1" s="1"/>
  <c r="R469" i="1"/>
  <c r="S469" i="1" s="1"/>
  <c r="U469" i="1" s="1"/>
  <c r="AN469" i="1" s="1"/>
  <c r="R468" i="1"/>
  <c r="S468" i="1" s="1"/>
  <c r="U468" i="1" s="1"/>
  <c r="AN468" i="1" s="1"/>
  <c r="R467" i="1"/>
  <c r="S467" i="1" s="1"/>
  <c r="U467" i="1" s="1"/>
  <c r="AN467" i="1" s="1"/>
  <c r="R466" i="1"/>
  <c r="S466" i="1" s="1"/>
  <c r="U466" i="1" s="1"/>
  <c r="AN466" i="1" s="1"/>
  <c r="R465" i="1"/>
  <c r="S465" i="1" s="1"/>
  <c r="U465" i="1" s="1"/>
  <c r="AN465" i="1" s="1"/>
  <c r="R464" i="1"/>
  <c r="S464" i="1" s="1"/>
  <c r="U464" i="1" s="1"/>
  <c r="AN464" i="1" s="1"/>
  <c r="R463" i="1"/>
  <c r="S463" i="1" s="1"/>
  <c r="U463" i="1" s="1"/>
  <c r="AN463" i="1" s="1"/>
  <c r="R462" i="1"/>
  <c r="S462" i="1" s="1"/>
  <c r="U462" i="1" s="1"/>
  <c r="AN462" i="1" s="1"/>
  <c r="R461" i="1"/>
  <c r="S461" i="1" s="1"/>
  <c r="U461" i="1" s="1"/>
  <c r="AN461" i="1" s="1"/>
  <c r="R460" i="1"/>
  <c r="S460" i="1" s="1"/>
  <c r="U460" i="1" s="1"/>
  <c r="AN460" i="1" s="1"/>
  <c r="R459" i="1"/>
  <c r="S459" i="1" s="1"/>
  <c r="U459" i="1" s="1"/>
  <c r="AN459" i="1" s="1"/>
  <c r="R458" i="1"/>
  <c r="S458" i="1" s="1"/>
  <c r="U458" i="1" s="1"/>
  <c r="AN458" i="1" s="1"/>
  <c r="R457" i="1"/>
  <c r="S457" i="1" s="1"/>
  <c r="U457" i="1" s="1"/>
  <c r="AN457" i="1" s="1"/>
  <c r="R456" i="1"/>
  <c r="S456" i="1" s="1"/>
  <c r="U456" i="1" s="1"/>
  <c r="AN456" i="1" s="1"/>
  <c r="R455" i="1"/>
  <c r="S455" i="1" s="1"/>
  <c r="U455" i="1" s="1"/>
  <c r="AN455" i="1" s="1"/>
  <c r="R454" i="1"/>
  <c r="S454" i="1" s="1"/>
  <c r="U454" i="1" s="1"/>
  <c r="AN454" i="1" s="1"/>
  <c r="R453" i="1"/>
  <c r="S453" i="1" s="1"/>
  <c r="U453" i="1" s="1"/>
  <c r="AN453" i="1" s="1"/>
  <c r="R452" i="1"/>
  <c r="S452" i="1" s="1"/>
  <c r="U452" i="1" s="1"/>
  <c r="AN452" i="1" s="1"/>
  <c r="R451" i="1"/>
  <c r="S451" i="1" s="1"/>
  <c r="U451" i="1" s="1"/>
  <c r="AN451" i="1" s="1"/>
  <c r="R450" i="1"/>
  <c r="S450" i="1" s="1"/>
  <c r="U450" i="1" s="1"/>
  <c r="AN450" i="1" s="1"/>
  <c r="R449" i="1"/>
  <c r="S449" i="1" s="1"/>
  <c r="U449" i="1" s="1"/>
  <c r="AN449" i="1" s="1"/>
  <c r="R448" i="1"/>
  <c r="S448" i="1" s="1"/>
  <c r="U448" i="1" s="1"/>
  <c r="AN448" i="1" s="1"/>
  <c r="R447" i="1"/>
  <c r="S447" i="1" s="1"/>
  <c r="U447" i="1" s="1"/>
  <c r="AN447" i="1" s="1"/>
  <c r="R446" i="1"/>
  <c r="S446" i="1" s="1"/>
  <c r="U446" i="1" s="1"/>
  <c r="AN446" i="1" s="1"/>
  <c r="R445" i="1"/>
  <c r="S445" i="1" s="1"/>
  <c r="U445" i="1" s="1"/>
  <c r="AN445" i="1" s="1"/>
  <c r="R444" i="1"/>
  <c r="S444" i="1" s="1"/>
  <c r="U444" i="1" s="1"/>
  <c r="AN444" i="1" s="1"/>
  <c r="R443" i="1"/>
  <c r="S443" i="1" s="1"/>
  <c r="U443" i="1" s="1"/>
  <c r="AN443" i="1" s="1"/>
  <c r="R442" i="1"/>
  <c r="S442" i="1" s="1"/>
  <c r="U442" i="1" s="1"/>
  <c r="AN442" i="1" s="1"/>
  <c r="R441" i="1"/>
  <c r="S441" i="1" s="1"/>
  <c r="U441" i="1" s="1"/>
  <c r="AN441" i="1" s="1"/>
  <c r="R440" i="1"/>
  <c r="S440" i="1" s="1"/>
  <c r="U440" i="1" s="1"/>
  <c r="AN440" i="1" s="1"/>
  <c r="R439" i="1"/>
  <c r="S439" i="1" s="1"/>
  <c r="U439" i="1" s="1"/>
  <c r="AN439" i="1" s="1"/>
  <c r="R438" i="1"/>
  <c r="S438" i="1" s="1"/>
  <c r="U438" i="1" s="1"/>
  <c r="AN438" i="1" s="1"/>
  <c r="R437" i="1"/>
  <c r="S437" i="1" s="1"/>
  <c r="U437" i="1" s="1"/>
  <c r="AN437" i="1" s="1"/>
  <c r="R436" i="1"/>
  <c r="S436" i="1" s="1"/>
  <c r="U436" i="1" s="1"/>
  <c r="AN436" i="1" s="1"/>
  <c r="R435" i="1"/>
  <c r="S435" i="1" s="1"/>
  <c r="U435" i="1" s="1"/>
  <c r="AN435" i="1" s="1"/>
  <c r="R434" i="1"/>
  <c r="S434" i="1" s="1"/>
  <c r="U434" i="1" s="1"/>
  <c r="AN434" i="1" s="1"/>
  <c r="R433" i="1"/>
  <c r="S433" i="1" s="1"/>
  <c r="U433" i="1" s="1"/>
  <c r="AN433" i="1" s="1"/>
  <c r="R432" i="1"/>
  <c r="S432" i="1" s="1"/>
  <c r="U432" i="1" s="1"/>
  <c r="AN432" i="1" s="1"/>
  <c r="R431" i="1"/>
  <c r="S431" i="1" s="1"/>
  <c r="U431" i="1" s="1"/>
  <c r="AN431" i="1" s="1"/>
  <c r="R430" i="1"/>
  <c r="S430" i="1" s="1"/>
  <c r="U430" i="1" s="1"/>
  <c r="AN430" i="1" s="1"/>
  <c r="R429" i="1"/>
  <c r="S429" i="1" s="1"/>
  <c r="U429" i="1" s="1"/>
  <c r="AN429" i="1" s="1"/>
  <c r="R428" i="1"/>
  <c r="S428" i="1" s="1"/>
  <c r="U428" i="1" s="1"/>
  <c r="AN428" i="1" s="1"/>
  <c r="R427" i="1"/>
  <c r="S427" i="1" s="1"/>
  <c r="U427" i="1" s="1"/>
  <c r="AN427" i="1" s="1"/>
  <c r="R426" i="1"/>
  <c r="S426" i="1" s="1"/>
  <c r="U426" i="1" s="1"/>
  <c r="AN426" i="1" s="1"/>
  <c r="R425" i="1"/>
  <c r="S425" i="1" s="1"/>
  <c r="U425" i="1" s="1"/>
  <c r="AN425" i="1" s="1"/>
  <c r="R424" i="1"/>
  <c r="S424" i="1" s="1"/>
  <c r="U424" i="1" s="1"/>
  <c r="AN424" i="1" s="1"/>
  <c r="R423" i="1"/>
  <c r="S423" i="1" s="1"/>
  <c r="U423" i="1" s="1"/>
  <c r="AN423" i="1" s="1"/>
  <c r="R422" i="1"/>
  <c r="S422" i="1" s="1"/>
  <c r="U422" i="1" s="1"/>
  <c r="AN422" i="1" s="1"/>
  <c r="R421" i="1"/>
  <c r="S421" i="1" s="1"/>
  <c r="U421" i="1" s="1"/>
  <c r="AN421" i="1" s="1"/>
  <c r="R420" i="1"/>
  <c r="S420" i="1" s="1"/>
  <c r="U420" i="1" s="1"/>
  <c r="AN420" i="1" s="1"/>
  <c r="R419" i="1"/>
  <c r="S419" i="1" s="1"/>
  <c r="U419" i="1" s="1"/>
  <c r="AN419" i="1" s="1"/>
  <c r="R418" i="1"/>
  <c r="S418" i="1" s="1"/>
  <c r="U418" i="1" s="1"/>
  <c r="AN418" i="1" s="1"/>
  <c r="R417" i="1"/>
  <c r="S417" i="1" s="1"/>
  <c r="U417" i="1" s="1"/>
  <c r="AN417" i="1" s="1"/>
  <c r="R416" i="1"/>
  <c r="S416" i="1" s="1"/>
  <c r="U416" i="1" s="1"/>
  <c r="AN416" i="1" s="1"/>
  <c r="R415" i="1"/>
  <c r="S415" i="1" s="1"/>
  <c r="U415" i="1" s="1"/>
  <c r="AN415" i="1" s="1"/>
  <c r="R414" i="1"/>
  <c r="S414" i="1" s="1"/>
  <c r="U414" i="1" s="1"/>
  <c r="AN414" i="1" s="1"/>
  <c r="R413" i="1"/>
  <c r="S413" i="1" s="1"/>
  <c r="U413" i="1" s="1"/>
  <c r="AN413" i="1" s="1"/>
  <c r="R412" i="1"/>
  <c r="S412" i="1" s="1"/>
  <c r="U412" i="1" s="1"/>
  <c r="AN412" i="1" s="1"/>
  <c r="R411" i="1"/>
  <c r="S411" i="1" s="1"/>
  <c r="U411" i="1" s="1"/>
  <c r="AN411" i="1" s="1"/>
  <c r="R410" i="1"/>
  <c r="S410" i="1" s="1"/>
  <c r="U410" i="1" s="1"/>
  <c r="AN410" i="1" s="1"/>
  <c r="R409" i="1"/>
  <c r="S409" i="1" s="1"/>
  <c r="U409" i="1" s="1"/>
  <c r="AN409" i="1" s="1"/>
  <c r="R408" i="1"/>
  <c r="S408" i="1" s="1"/>
  <c r="U408" i="1" s="1"/>
  <c r="AN408" i="1" s="1"/>
  <c r="R407" i="1"/>
  <c r="S407" i="1" s="1"/>
  <c r="U407" i="1" s="1"/>
  <c r="AN407" i="1" s="1"/>
  <c r="R406" i="1"/>
  <c r="S406" i="1" s="1"/>
  <c r="U406" i="1" s="1"/>
  <c r="AN406" i="1" s="1"/>
  <c r="R405" i="1"/>
  <c r="S405" i="1" s="1"/>
  <c r="U405" i="1" s="1"/>
  <c r="AN405" i="1" s="1"/>
  <c r="R404" i="1"/>
  <c r="S404" i="1" s="1"/>
  <c r="U404" i="1" s="1"/>
  <c r="AN404" i="1" s="1"/>
  <c r="R403" i="1"/>
  <c r="S403" i="1" s="1"/>
  <c r="U403" i="1" s="1"/>
  <c r="AN403" i="1" s="1"/>
  <c r="R402" i="1"/>
  <c r="S402" i="1" s="1"/>
  <c r="U402" i="1" s="1"/>
  <c r="AN402" i="1" s="1"/>
  <c r="R401" i="1"/>
  <c r="S401" i="1" s="1"/>
  <c r="U401" i="1" s="1"/>
  <c r="AN401" i="1" s="1"/>
  <c r="R400" i="1"/>
  <c r="S400" i="1" s="1"/>
  <c r="U400" i="1" s="1"/>
  <c r="AN400" i="1" s="1"/>
  <c r="R399" i="1"/>
  <c r="S399" i="1" s="1"/>
  <c r="U399" i="1" s="1"/>
  <c r="AN399" i="1" s="1"/>
  <c r="R398" i="1"/>
  <c r="S398" i="1" s="1"/>
  <c r="U398" i="1" s="1"/>
  <c r="AN398" i="1" s="1"/>
  <c r="R397" i="1"/>
  <c r="S397" i="1" s="1"/>
  <c r="U397" i="1" s="1"/>
  <c r="AN397" i="1" s="1"/>
  <c r="R396" i="1"/>
  <c r="S396" i="1" s="1"/>
  <c r="U396" i="1" s="1"/>
  <c r="AN396" i="1" s="1"/>
  <c r="R395" i="1"/>
  <c r="S395" i="1" s="1"/>
  <c r="U395" i="1" s="1"/>
  <c r="AN395" i="1" s="1"/>
  <c r="R394" i="1"/>
  <c r="S394" i="1" s="1"/>
  <c r="U394" i="1" s="1"/>
  <c r="AN394" i="1" s="1"/>
  <c r="R393" i="1"/>
  <c r="S393" i="1" s="1"/>
  <c r="U393" i="1" s="1"/>
  <c r="AN393" i="1" s="1"/>
  <c r="R392" i="1"/>
  <c r="S392" i="1" s="1"/>
  <c r="U392" i="1" s="1"/>
  <c r="AN392" i="1" s="1"/>
  <c r="R391" i="1"/>
  <c r="S391" i="1" s="1"/>
  <c r="U391" i="1" s="1"/>
  <c r="AN391" i="1" s="1"/>
  <c r="R390" i="1"/>
  <c r="S390" i="1" s="1"/>
  <c r="U390" i="1" s="1"/>
  <c r="AN390" i="1" s="1"/>
  <c r="R389" i="1"/>
  <c r="S389" i="1" s="1"/>
  <c r="U389" i="1" s="1"/>
  <c r="AN389" i="1" s="1"/>
  <c r="R388" i="1"/>
  <c r="S388" i="1" s="1"/>
  <c r="U388" i="1" s="1"/>
  <c r="AN388" i="1" s="1"/>
  <c r="R387" i="1"/>
  <c r="S387" i="1" s="1"/>
  <c r="U387" i="1" s="1"/>
  <c r="AN387" i="1" s="1"/>
  <c r="R386" i="1"/>
  <c r="S386" i="1" s="1"/>
  <c r="U386" i="1" s="1"/>
  <c r="AN386" i="1" s="1"/>
  <c r="R385" i="1"/>
  <c r="S385" i="1" s="1"/>
  <c r="U385" i="1" s="1"/>
  <c r="AN385" i="1" s="1"/>
  <c r="R384" i="1"/>
  <c r="S384" i="1" s="1"/>
  <c r="U384" i="1" s="1"/>
  <c r="AN384" i="1" s="1"/>
  <c r="R383" i="1"/>
  <c r="S383" i="1" s="1"/>
  <c r="U383" i="1" s="1"/>
  <c r="AN383" i="1" s="1"/>
  <c r="R382" i="1"/>
  <c r="S382" i="1" s="1"/>
  <c r="U382" i="1" s="1"/>
  <c r="AN382" i="1" s="1"/>
  <c r="R381" i="1"/>
  <c r="S381" i="1" s="1"/>
  <c r="U381" i="1" s="1"/>
  <c r="AN381" i="1" s="1"/>
  <c r="R380" i="1"/>
  <c r="S380" i="1" s="1"/>
  <c r="U380" i="1" s="1"/>
  <c r="AN380" i="1" s="1"/>
  <c r="R379" i="1"/>
  <c r="S379" i="1" s="1"/>
  <c r="U379" i="1" s="1"/>
  <c r="AN379" i="1" s="1"/>
  <c r="R378" i="1"/>
  <c r="S378" i="1" s="1"/>
  <c r="U378" i="1" s="1"/>
  <c r="AN378" i="1" s="1"/>
  <c r="R377" i="1"/>
  <c r="S377" i="1" s="1"/>
  <c r="U377" i="1" s="1"/>
  <c r="AN377" i="1" s="1"/>
  <c r="R376" i="1"/>
  <c r="S376" i="1" s="1"/>
  <c r="U376" i="1" s="1"/>
  <c r="AN376" i="1" s="1"/>
  <c r="R375" i="1"/>
  <c r="S375" i="1" s="1"/>
  <c r="U375" i="1" s="1"/>
  <c r="AN375" i="1" s="1"/>
  <c r="R374" i="1"/>
  <c r="S374" i="1" s="1"/>
  <c r="U374" i="1" s="1"/>
  <c r="AN374" i="1" s="1"/>
  <c r="R373" i="1"/>
  <c r="S373" i="1" s="1"/>
  <c r="U373" i="1" s="1"/>
  <c r="AN373" i="1" s="1"/>
  <c r="R372" i="1"/>
  <c r="S372" i="1" s="1"/>
  <c r="U372" i="1" s="1"/>
  <c r="AN372" i="1" s="1"/>
  <c r="R371" i="1"/>
  <c r="S371" i="1" s="1"/>
  <c r="U371" i="1" s="1"/>
  <c r="AN371" i="1" s="1"/>
  <c r="R370" i="1"/>
  <c r="S370" i="1" s="1"/>
  <c r="U370" i="1" s="1"/>
  <c r="AN370" i="1" s="1"/>
  <c r="R369" i="1"/>
  <c r="S369" i="1" s="1"/>
  <c r="U369" i="1" s="1"/>
  <c r="AN369" i="1" s="1"/>
  <c r="R368" i="1"/>
  <c r="S368" i="1" s="1"/>
  <c r="U368" i="1" s="1"/>
  <c r="AN368" i="1" s="1"/>
  <c r="R367" i="1"/>
  <c r="S367" i="1" s="1"/>
  <c r="U367" i="1" s="1"/>
  <c r="AN367" i="1" s="1"/>
  <c r="R366" i="1"/>
  <c r="S366" i="1" s="1"/>
  <c r="U366" i="1" s="1"/>
  <c r="AN366" i="1" s="1"/>
  <c r="R365" i="1"/>
  <c r="S365" i="1" s="1"/>
  <c r="U365" i="1" s="1"/>
  <c r="AN365" i="1" s="1"/>
  <c r="R364" i="1"/>
  <c r="S364" i="1" s="1"/>
  <c r="U364" i="1" s="1"/>
  <c r="AN364" i="1" s="1"/>
  <c r="R363" i="1"/>
  <c r="S363" i="1" s="1"/>
  <c r="U363" i="1" s="1"/>
  <c r="AN363" i="1" s="1"/>
  <c r="R362" i="1"/>
  <c r="S362" i="1" s="1"/>
  <c r="U362" i="1" s="1"/>
  <c r="AN362" i="1" s="1"/>
  <c r="R361" i="1"/>
  <c r="S361" i="1" s="1"/>
  <c r="U361" i="1" s="1"/>
  <c r="AN361" i="1" s="1"/>
  <c r="R360" i="1"/>
  <c r="S360" i="1" s="1"/>
  <c r="U360" i="1" s="1"/>
  <c r="AN360" i="1" s="1"/>
  <c r="R359" i="1"/>
  <c r="S359" i="1" s="1"/>
  <c r="U359" i="1" s="1"/>
  <c r="AN359" i="1" s="1"/>
  <c r="R358" i="1"/>
  <c r="S358" i="1" s="1"/>
  <c r="U358" i="1" s="1"/>
  <c r="AN358" i="1" s="1"/>
  <c r="R357" i="1"/>
  <c r="S357" i="1" s="1"/>
  <c r="U357" i="1" s="1"/>
  <c r="AN357" i="1" s="1"/>
  <c r="R356" i="1"/>
  <c r="S356" i="1" s="1"/>
  <c r="U356" i="1" s="1"/>
  <c r="AN356" i="1" s="1"/>
  <c r="R355" i="1"/>
  <c r="S355" i="1" s="1"/>
  <c r="U355" i="1" s="1"/>
  <c r="AN355" i="1" s="1"/>
  <c r="R354" i="1"/>
  <c r="S354" i="1" s="1"/>
  <c r="U354" i="1" s="1"/>
  <c r="AN354" i="1" s="1"/>
  <c r="R353" i="1"/>
  <c r="S353" i="1" s="1"/>
  <c r="U353" i="1" s="1"/>
  <c r="AN353" i="1" s="1"/>
  <c r="R352" i="1"/>
  <c r="S352" i="1" s="1"/>
  <c r="U352" i="1" s="1"/>
  <c r="AN352" i="1" s="1"/>
  <c r="R351" i="1"/>
  <c r="S351" i="1" s="1"/>
  <c r="U351" i="1" s="1"/>
  <c r="AN351" i="1" s="1"/>
  <c r="R350" i="1"/>
  <c r="S350" i="1" s="1"/>
  <c r="U350" i="1" s="1"/>
  <c r="AN350" i="1" s="1"/>
  <c r="R349" i="1"/>
  <c r="S349" i="1" s="1"/>
  <c r="U349" i="1" s="1"/>
  <c r="AN349" i="1" s="1"/>
  <c r="R348" i="1"/>
  <c r="S348" i="1" s="1"/>
  <c r="U348" i="1" s="1"/>
  <c r="AN348" i="1" s="1"/>
  <c r="R347" i="1"/>
  <c r="S347" i="1" s="1"/>
  <c r="U347" i="1" s="1"/>
  <c r="AN347" i="1" s="1"/>
  <c r="R346" i="1"/>
  <c r="S346" i="1" s="1"/>
  <c r="U346" i="1" s="1"/>
  <c r="AN346" i="1" s="1"/>
  <c r="R345" i="1"/>
  <c r="S345" i="1" s="1"/>
  <c r="U345" i="1" s="1"/>
  <c r="AN345" i="1" s="1"/>
  <c r="R344" i="1"/>
  <c r="S344" i="1" s="1"/>
  <c r="U344" i="1" s="1"/>
  <c r="AN344" i="1" s="1"/>
  <c r="R343" i="1"/>
  <c r="S343" i="1" s="1"/>
  <c r="U343" i="1" s="1"/>
  <c r="AN343" i="1" s="1"/>
  <c r="R342" i="1"/>
  <c r="S342" i="1" s="1"/>
  <c r="U342" i="1" s="1"/>
  <c r="AN342" i="1" s="1"/>
  <c r="R341" i="1"/>
  <c r="S341" i="1" s="1"/>
  <c r="U341" i="1" s="1"/>
  <c r="AN341" i="1" s="1"/>
  <c r="R340" i="1"/>
  <c r="S340" i="1" s="1"/>
  <c r="U340" i="1" s="1"/>
  <c r="AN340" i="1" s="1"/>
  <c r="R339" i="1"/>
  <c r="S339" i="1" s="1"/>
  <c r="U339" i="1" s="1"/>
  <c r="AN339" i="1" s="1"/>
  <c r="R338" i="1"/>
  <c r="S338" i="1" s="1"/>
  <c r="U338" i="1" s="1"/>
  <c r="AN338" i="1" s="1"/>
  <c r="R337" i="1"/>
  <c r="S337" i="1" s="1"/>
  <c r="U337" i="1" s="1"/>
  <c r="AN337" i="1" s="1"/>
  <c r="R336" i="1"/>
  <c r="S336" i="1" s="1"/>
  <c r="U336" i="1" s="1"/>
  <c r="AN336" i="1" s="1"/>
  <c r="R335" i="1"/>
  <c r="S335" i="1" s="1"/>
  <c r="U335" i="1" s="1"/>
  <c r="AN335" i="1" s="1"/>
  <c r="R334" i="1"/>
  <c r="S334" i="1" s="1"/>
  <c r="U334" i="1" s="1"/>
  <c r="AN334" i="1" s="1"/>
  <c r="R333" i="1"/>
  <c r="S333" i="1" s="1"/>
  <c r="U333" i="1" s="1"/>
  <c r="AN333" i="1" s="1"/>
  <c r="R332" i="1"/>
  <c r="S332" i="1" s="1"/>
  <c r="U332" i="1" s="1"/>
  <c r="AN332" i="1" s="1"/>
  <c r="R331" i="1"/>
  <c r="S331" i="1" s="1"/>
  <c r="U331" i="1" s="1"/>
  <c r="AN331" i="1" s="1"/>
  <c r="R330" i="1"/>
  <c r="S330" i="1" s="1"/>
  <c r="U330" i="1" s="1"/>
  <c r="AN330" i="1" s="1"/>
  <c r="R329" i="1"/>
  <c r="S329" i="1" s="1"/>
  <c r="U329" i="1" s="1"/>
  <c r="AN329" i="1" s="1"/>
  <c r="R328" i="1"/>
  <c r="S328" i="1" s="1"/>
  <c r="U328" i="1" s="1"/>
  <c r="AN328" i="1" s="1"/>
  <c r="R327" i="1"/>
  <c r="S327" i="1" s="1"/>
  <c r="U327" i="1" s="1"/>
  <c r="AN327" i="1" s="1"/>
  <c r="R326" i="1"/>
  <c r="S326" i="1" s="1"/>
  <c r="U326" i="1" s="1"/>
  <c r="AN326" i="1" s="1"/>
  <c r="R325" i="1"/>
  <c r="S325" i="1" s="1"/>
  <c r="U325" i="1" s="1"/>
  <c r="AN325" i="1" s="1"/>
  <c r="R324" i="1"/>
  <c r="S324" i="1" s="1"/>
  <c r="U324" i="1" s="1"/>
  <c r="AN324" i="1" s="1"/>
  <c r="R323" i="1"/>
  <c r="S323" i="1" s="1"/>
  <c r="U323" i="1" s="1"/>
  <c r="AN323" i="1" s="1"/>
  <c r="R322" i="1"/>
  <c r="S322" i="1" s="1"/>
  <c r="U322" i="1" s="1"/>
  <c r="AN322" i="1" s="1"/>
  <c r="R321" i="1"/>
  <c r="S321" i="1" s="1"/>
  <c r="U321" i="1" s="1"/>
  <c r="AN321" i="1" s="1"/>
  <c r="R320" i="1"/>
  <c r="S320" i="1" s="1"/>
  <c r="U320" i="1" s="1"/>
  <c r="AN320" i="1" s="1"/>
  <c r="R319" i="1"/>
  <c r="S319" i="1" s="1"/>
  <c r="U319" i="1" s="1"/>
  <c r="AN319" i="1" s="1"/>
  <c r="R318" i="1"/>
  <c r="S318" i="1" s="1"/>
  <c r="U318" i="1" s="1"/>
  <c r="AN318" i="1" s="1"/>
  <c r="R317" i="1"/>
  <c r="S317" i="1" s="1"/>
  <c r="U317" i="1" s="1"/>
  <c r="AN317" i="1" s="1"/>
  <c r="R316" i="1"/>
  <c r="S316" i="1" s="1"/>
  <c r="U316" i="1" s="1"/>
  <c r="AN316" i="1" s="1"/>
  <c r="R315" i="1"/>
  <c r="S315" i="1" s="1"/>
  <c r="U315" i="1" s="1"/>
  <c r="AN315" i="1" s="1"/>
  <c r="R314" i="1"/>
  <c r="S314" i="1" s="1"/>
  <c r="U314" i="1" s="1"/>
  <c r="AN314" i="1" s="1"/>
  <c r="R313" i="1"/>
  <c r="S313" i="1" s="1"/>
  <c r="U313" i="1" s="1"/>
  <c r="AN313" i="1" s="1"/>
  <c r="R312" i="1"/>
  <c r="S312" i="1" s="1"/>
  <c r="U312" i="1" s="1"/>
  <c r="AN312" i="1" s="1"/>
  <c r="R311" i="1"/>
  <c r="S311" i="1" s="1"/>
  <c r="U311" i="1" s="1"/>
  <c r="AN311" i="1" s="1"/>
  <c r="R310" i="1"/>
  <c r="S310" i="1" s="1"/>
  <c r="U310" i="1" s="1"/>
  <c r="AN310" i="1" s="1"/>
  <c r="R309" i="1"/>
  <c r="S309" i="1" s="1"/>
  <c r="U309" i="1" s="1"/>
  <c r="AN309" i="1" s="1"/>
  <c r="R308" i="1"/>
  <c r="S308" i="1" s="1"/>
  <c r="U308" i="1" s="1"/>
  <c r="AN308" i="1" s="1"/>
  <c r="R307" i="1"/>
  <c r="S307" i="1" s="1"/>
  <c r="U307" i="1" s="1"/>
  <c r="AN307" i="1" s="1"/>
  <c r="R306" i="1"/>
  <c r="S306" i="1" s="1"/>
  <c r="U306" i="1" s="1"/>
  <c r="AN306" i="1" s="1"/>
  <c r="R305" i="1"/>
  <c r="S305" i="1" s="1"/>
  <c r="U305" i="1" s="1"/>
  <c r="AN305" i="1" s="1"/>
  <c r="R304" i="1"/>
  <c r="S304" i="1" s="1"/>
  <c r="U304" i="1" s="1"/>
  <c r="AN304" i="1" s="1"/>
  <c r="R303" i="1"/>
  <c r="S303" i="1" s="1"/>
  <c r="U303" i="1" s="1"/>
  <c r="AN303" i="1" s="1"/>
  <c r="R302" i="1"/>
  <c r="S302" i="1" s="1"/>
  <c r="U302" i="1" s="1"/>
  <c r="AN302" i="1" s="1"/>
  <c r="R301" i="1"/>
  <c r="S301" i="1" s="1"/>
  <c r="U301" i="1" s="1"/>
  <c r="AN301" i="1" s="1"/>
  <c r="R300" i="1"/>
  <c r="S300" i="1" s="1"/>
  <c r="U300" i="1" s="1"/>
  <c r="AN300" i="1" s="1"/>
  <c r="R299" i="1"/>
  <c r="S299" i="1" s="1"/>
  <c r="U299" i="1" s="1"/>
  <c r="AN299" i="1" s="1"/>
  <c r="R298" i="1"/>
  <c r="S298" i="1" s="1"/>
  <c r="U298" i="1" s="1"/>
  <c r="AN298" i="1" s="1"/>
  <c r="R297" i="1"/>
  <c r="S297" i="1" s="1"/>
  <c r="U297" i="1" s="1"/>
  <c r="AN297" i="1" s="1"/>
  <c r="R296" i="1"/>
  <c r="S296" i="1" s="1"/>
  <c r="U296" i="1" s="1"/>
  <c r="AN296" i="1" s="1"/>
  <c r="R295" i="1"/>
  <c r="S295" i="1" s="1"/>
  <c r="U295" i="1" s="1"/>
  <c r="AN295" i="1" s="1"/>
  <c r="R294" i="1"/>
  <c r="S294" i="1" s="1"/>
  <c r="U294" i="1" s="1"/>
  <c r="AN294" i="1" s="1"/>
  <c r="R293" i="1"/>
  <c r="S293" i="1" s="1"/>
  <c r="U293" i="1" s="1"/>
  <c r="AN293" i="1" s="1"/>
  <c r="R292" i="1"/>
  <c r="S292" i="1" s="1"/>
  <c r="U292" i="1" s="1"/>
  <c r="AN292" i="1" s="1"/>
  <c r="R291" i="1"/>
  <c r="S291" i="1" s="1"/>
  <c r="U291" i="1" s="1"/>
  <c r="AN291" i="1" s="1"/>
  <c r="R290" i="1"/>
  <c r="S290" i="1" s="1"/>
  <c r="U290" i="1" s="1"/>
  <c r="AN290" i="1" s="1"/>
  <c r="R289" i="1"/>
  <c r="S289" i="1" s="1"/>
  <c r="U289" i="1" s="1"/>
  <c r="AN289" i="1" s="1"/>
  <c r="R288" i="1"/>
  <c r="S288" i="1" s="1"/>
  <c r="U288" i="1" s="1"/>
  <c r="AN288" i="1" s="1"/>
  <c r="R287" i="1"/>
  <c r="S287" i="1" s="1"/>
  <c r="U287" i="1" s="1"/>
  <c r="AN287" i="1" s="1"/>
  <c r="R286" i="1"/>
  <c r="S286" i="1" s="1"/>
  <c r="U286" i="1" s="1"/>
  <c r="AN286" i="1" s="1"/>
  <c r="R285" i="1"/>
  <c r="S285" i="1" s="1"/>
  <c r="U285" i="1" s="1"/>
  <c r="AN285" i="1" s="1"/>
  <c r="R284" i="1"/>
  <c r="S284" i="1" s="1"/>
  <c r="U284" i="1" s="1"/>
  <c r="AN284" i="1" s="1"/>
  <c r="R283" i="1"/>
  <c r="S283" i="1" s="1"/>
  <c r="U283" i="1" s="1"/>
  <c r="AN283" i="1" s="1"/>
  <c r="R282" i="1"/>
  <c r="S282" i="1" s="1"/>
  <c r="U282" i="1" s="1"/>
  <c r="AN282" i="1" s="1"/>
  <c r="R281" i="1"/>
  <c r="S281" i="1" s="1"/>
  <c r="U281" i="1" s="1"/>
  <c r="AN281" i="1" s="1"/>
  <c r="R280" i="1"/>
  <c r="S280" i="1" s="1"/>
  <c r="U280" i="1" s="1"/>
  <c r="AN280" i="1" s="1"/>
  <c r="R279" i="1"/>
  <c r="S279" i="1" s="1"/>
  <c r="U279" i="1" s="1"/>
  <c r="AN279" i="1" s="1"/>
  <c r="R278" i="1"/>
  <c r="S278" i="1" s="1"/>
  <c r="U278" i="1" s="1"/>
  <c r="AN278" i="1" s="1"/>
  <c r="R277" i="1"/>
  <c r="S277" i="1" s="1"/>
  <c r="U277" i="1" s="1"/>
  <c r="AN277" i="1" s="1"/>
  <c r="R276" i="1"/>
  <c r="S276" i="1" s="1"/>
  <c r="U276" i="1" s="1"/>
  <c r="AN276" i="1" s="1"/>
  <c r="R275" i="1"/>
  <c r="S275" i="1" s="1"/>
  <c r="U275" i="1" s="1"/>
  <c r="AN275" i="1" s="1"/>
  <c r="R274" i="1"/>
  <c r="S274" i="1" s="1"/>
  <c r="U274" i="1" s="1"/>
  <c r="AN274" i="1" s="1"/>
  <c r="R273" i="1"/>
  <c r="S273" i="1" s="1"/>
  <c r="U273" i="1" s="1"/>
  <c r="AN273" i="1" s="1"/>
  <c r="R272" i="1"/>
  <c r="S272" i="1" s="1"/>
  <c r="U272" i="1" s="1"/>
  <c r="AN272" i="1" s="1"/>
  <c r="R271" i="1"/>
  <c r="S271" i="1" s="1"/>
  <c r="U271" i="1" s="1"/>
  <c r="AN271" i="1" s="1"/>
  <c r="R270" i="1"/>
  <c r="S270" i="1" s="1"/>
  <c r="U270" i="1" s="1"/>
  <c r="AN270" i="1" s="1"/>
  <c r="R269" i="1"/>
  <c r="S269" i="1" s="1"/>
  <c r="U269" i="1" s="1"/>
  <c r="AN269" i="1" s="1"/>
  <c r="R268" i="1"/>
  <c r="S268" i="1" s="1"/>
  <c r="U268" i="1" s="1"/>
  <c r="AN268" i="1" s="1"/>
  <c r="R267" i="1"/>
  <c r="S267" i="1" s="1"/>
  <c r="U267" i="1" s="1"/>
  <c r="AN267" i="1" s="1"/>
  <c r="R266" i="1"/>
  <c r="S266" i="1" s="1"/>
  <c r="U266" i="1" s="1"/>
  <c r="AN266" i="1" s="1"/>
  <c r="R265" i="1"/>
  <c r="S265" i="1" s="1"/>
  <c r="U265" i="1" s="1"/>
  <c r="AN265" i="1" s="1"/>
  <c r="R264" i="1"/>
  <c r="S264" i="1" s="1"/>
  <c r="U264" i="1" s="1"/>
  <c r="AN264" i="1" s="1"/>
  <c r="R263" i="1"/>
  <c r="S263" i="1" s="1"/>
  <c r="U263" i="1" s="1"/>
  <c r="AN263" i="1" s="1"/>
  <c r="R262" i="1"/>
  <c r="S262" i="1" s="1"/>
  <c r="U262" i="1" s="1"/>
  <c r="AN262" i="1" s="1"/>
  <c r="R261" i="1"/>
  <c r="S261" i="1" s="1"/>
  <c r="U261" i="1" s="1"/>
  <c r="AN261" i="1" s="1"/>
  <c r="R260" i="1"/>
  <c r="S260" i="1" s="1"/>
  <c r="U260" i="1" s="1"/>
  <c r="AN260" i="1" s="1"/>
  <c r="R259" i="1"/>
  <c r="S259" i="1" s="1"/>
  <c r="U259" i="1" s="1"/>
  <c r="AN259" i="1" s="1"/>
  <c r="R258" i="1"/>
  <c r="S258" i="1" s="1"/>
  <c r="U258" i="1" s="1"/>
  <c r="AN258" i="1" s="1"/>
  <c r="R257" i="1"/>
  <c r="S257" i="1" s="1"/>
  <c r="U257" i="1" s="1"/>
  <c r="AN257" i="1" s="1"/>
  <c r="R256" i="1"/>
  <c r="S256" i="1" s="1"/>
  <c r="U256" i="1" s="1"/>
  <c r="AN256" i="1" s="1"/>
  <c r="R255" i="1"/>
  <c r="S255" i="1" s="1"/>
  <c r="U255" i="1" s="1"/>
  <c r="AN255" i="1" s="1"/>
  <c r="R254" i="1"/>
  <c r="S254" i="1" s="1"/>
  <c r="U254" i="1" s="1"/>
  <c r="AN254" i="1" s="1"/>
  <c r="R253" i="1"/>
  <c r="S253" i="1" s="1"/>
  <c r="U253" i="1" s="1"/>
  <c r="AN253" i="1" s="1"/>
  <c r="R252" i="1"/>
  <c r="S252" i="1" s="1"/>
  <c r="U252" i="1" s="1"/>
  <c r="AN252" i="1" s="1"/>
  <c r="R251" i="1"/>
  <c r="S251" i="1" s="1"/>
  <c r="U251" i="1" s="1"/>
  <c r="AN251" i="1" s="1"/>
  <c r="R250" i="1"/>
  <c r="S250" i="1" s="1"/>
  <c r="U250" i="1" s="1"/>
  <c r="AN250" i="1" s="1"/>
  <c r="R249" i="1"/>
  <c r="S249" i="1" s="1"/>
  <c r="U249" i="1" s="1"/>
  <c r="AN249" i="1" s="1"/>
  <c r="R248" i="1"/>
  <c r="S248" i="1" s="1"/>
  <c r="U248" i="1" s="1"/>
  <c r="AN248" i="1" s="1"/>
  <c r="R247" i="1"/>
  <c r="S247" i="1" s="1"/>
  <c r="U247" i="1" s="1"/>
  <c r="AN247" i="1" s="1"/>
  <c r="R246" i="1"/>
  <c r="S246" i="1" s="1"/>
  <c r="U246" i="1" s="1"/>
  <c r="AN246" i="1" s="1"/>
  <c r="R245" i="1"/>
  <c r="S245" i="1" s="1"/>
  <c r="U245" i="1" s="1"/>
  <c r="AN245" i="1" s="1"/>
  <c r="R244" i="1"/>
  <c r="S244" i="1" s="1"/>
  <c r="U244" i="1" s="1"/>
  <c r="AN244" i="1" s="1"/>
  <c r="R243" i="1"/>
  <c r="S243" i="1" s="1"/>
  <c r="U243" i="1" s="1"/>
  <c r="AN243" i="1" s="1"/>
  <c r="R242" i="1"/>
  <c r="S242" i="1" s="1"/>
  <c r="U242" i="1" s="1"/>
  <c r="AN242" i="1" s="1"/>
  <c r="R241" i="1"/>
  <c r="S241" i="1" s="1"/>
  <c r="U241" i="1" s="1"/>
  <c r="AN241" i="1" s="1"/>
  <c r="R240" i="1"/>
  <c r="S240" i="1" s="1"/>
  <c r="U240" i="1" s="1"/>
  <c r="AN240" i="1" s="1"/>
  <c r="R239" i="1"/>
  <c r="S239" i="1" s="1"/>
  <c r="U239" i="1" s="1"/>
  <c r="AN239" i="1" s="1"/>
  <c r="R238" i="1"/>
  <c r="S238" i="1" s="1"/>
  <c r="U238" i="1" s="1"/>
  <c r="AN238" i="1" s="1"/>
  <c r="R237" i="1"/>
  <c r="S237" i="1" s="1"/>
  <c r="U237" i="1" s="1"/>
  <c r="AN237" i="1" s="1"/>
  <c r="R236" i="1"/>
  <c r="S236" i="1" s="1"/>
  <c r="U236" i="1" s="1"/>
  <c r="AN236" i="1" s="1"/>
  <c r="R235" i="1"/>
  <c r="S235" i="1" s="1"/>
  <c r="U235" i="1" s="1"/>
  <c r="AN235" i="1" s="1"/>
  <c r="R234" i="1"/>
  <c r="S234" i="1" s="1"/>
  <c r="U234" i="1" s="1"/>
  <c r="AN234" i="1" s="1"/>
  <c r="R233" i="1"/>
  <c r="S233" i="1" s="1"/>
  <c r="U233" i="1" s="1"/>
  <c r="AN233" i="1" s="1"/>
  <c r="R232" i="1"/>
  <c r="S232" i="1" s="1"/>
  <c r="U232" i="1" s="1"/>
  <c r="AN232" i="1" s="1"/>
  <c r="R231" i="1"/>
  <c r="S231" i="1" s="1"/>
  <c r="U231" i="1" s="1"/>
  <c r="AN231" i="1" s="1"/>
  <c r="R230" i="1"/>
  <c r="S230" i="1" s="1"/>
  <c r="U230" i="1" s="1"/>
  <c r="AN230" i="1" s="1"/>
  <c r="R229" i="1"/>
  <c r="S229" i="1" s="1"/>
  <c r="U229" i="1" s="1"/>
  <c r="AN229" i="1" s="1"/>
  <c r="R228" i="1"/>
  <c r="S228" i="1" s="1"/>
  <c r="U228" i="1" s="1"/>
  <c r="AN228" i="1" s="1"/>
  <c r="R227" i="1"/>
  <c r="S227" i="1" s="1"/>
  <c r="U227" i="1" s="1"/>
  <c r="AN227" i="1" s="1"/>
  <c r="R226" i="1"/>
  <c r="S226" i="1" s="1"/>
  <c r="U226" i="1" s="1"/>
  <c r="AN226" i="1" s="1"/>
  <c r="R225" i="1"/>
  <c r="S225" i="1" s="1"/>
  <c r="U225" i="1" s="1"/>
  <c r="AN225" i="1" s="1"/>
  <c r="R224" i="1"/>
  <c r="S224" i="1" s="1"/>
  <c r="U224" i="1" s="1"/>
  <c r="AN224" i="1" s="1"/>
  <c r="R223" i="1"/>
  <c r="S223" i="1" s="1"/>
  <c r="U223" i="1" s="1"/>
  <c r="AN223" i="1" s="1"/>
  <c r="R222" i="1"/>
  <c r="S222" i="1" s="1"/>
  <c r="U222" i="1" s="1"/>
  <c r="AN222" i="1" s="1"/>
  <c r="R221" i="1"/>
  <c r="S221" i="1" s="1"/>
  <c r="U221" i="1" s="1"/>
  <c r="AN221" i="1" s="1"/>
  <c r="R220" i="1"/>
  <c r="S220" i="1" s="1"/>
  <c r="U220" i="1" s="1"/>
  <c r="AN220" i="1" s="1"/>
  <c r="R219" i="1"/>
  <c r="S219" i="1" s="1"/>
  <c r="U219" i="1" s="1"/>
  <c r="AN219" i="1" s="1"/>
  <c r="R218" i="1"/>
  <c r="S218" i="1" s="1"/>
  <c r="U218" i="1" s="1"/>
  <c r="AN218" i="1" s="1"/>
  <c r="R217" i="1"/>
  <c r="S217" i="1" s="1"/>
  <c r="U217" i="1" s="1"/>
  <c r="AN217" i="1" s="1"/>
  <c r="R216" i="1"/>
  <c r="S216" i="1" s="1"/>
  <c r="U216" i="1" s="1"/>
  <c r="AN216" i="1" s="1"/>
  <c r="R215" i="1"/>
  <c r="S215" i="1" s="1"/>
  <c r="U215" i="1" s="1"/>
  <c r="AN215" i="1" s="1"/>
  <c r="R214" i="1"/>
  <c r="S214" i="1" s="1"/>
  <c r="U214" i="1" s="1"/>
  <c r="AN214" i="1" s="1"/>
  <c r="R213" i="1"/>
  <c r="S213" i="1" s="1"/>
  <c r="U213" i="1" s="1"/>
  <c r="AN213" i="1" s="1"/>
  <c r="R212" i="1"/>
  <c r="S212" i="1" s="1"/>
  <c r="U212" i="1" s="1"/>
  <c r="AN212" i="1" s="1"/>
  <c r="R211" i="1"/>
  <c r="S211" i="1" s="1"/>
  <c r="U211" i="1" s="1"/>
  <c r="AN211" i="1" s="1"/>
  <c r="R210" i="1"/>
  <c r="S210" i="1" s="1"/>
  <c r="U210" i="1" s="1"/>
  <c r="AN210" i="1" s="1"/>
  <c r="R209" i="1"/>
  <c r="S209" i="1" s="1"/>
  <c r="U209" i="1" s="1"/>
  <c r="AN209" i="1" s="1"/>
  <c r="R208" i="1"/>
  <c r="S208" i="1" s="1"/>
  <c r="U208" i="1" s="1"/>
  <c r="AN208" i="1" s="1"/>
  <c r="R207" i="1"/>
  <c r="S207" i="1" s="1"/>
  <c r="U207" i="1" s="1"/>
  <c r="AN207" i="1" s="1"/>
  <c r="R206" i="1"/>
  <c r="S206" i="1" s="1"/>
  <c r="U206" i="1" s="1"/>
  <c r="AN206" i="1" s="1"/>
  <c r="R205" i="1"/>
  <c r="S205" i="1" s="1"/>
  <c r="U205" i="1" s="1"/>
  <c r="AN205" i="1" s="1"/>
  <c r="R204" i="1"/>
  <c r="S204" i="1" s="1"/>
  <c r="U204" i="1" s="1"/>
  <c r="AN204" i="1" s="1"/>
  <c r="R203" i="1"/>
  <c r="S203" i="1" s="1"/>
  <c r="U203" i="1" s="1"/>
  <c r="AN203" i="1" s="1"/>
  <c r="R202" i="1"/>
  <c r="S202" i="1" s="1"/>
  <c r="U202" i="1" s="1"/>
  <c r="AN202" i="1" s="1"/>
  <c r="R201" i="1"/>
  <c r="S201" i="1" s="1"/>
  <c r="U201" i="1" s="1"/>
  <c r="AN201" i="1" s="1"/>
  <c r="R200" i="1"/>
  <c r="S200" i="1" s="1"/>
  <c r="U200" i="1" s="1"/>
  <c r="AN200" i="1" s="1"/>
  <c r="R199" i="1"/>
  <c r="S199" i="1" s="1"/>
  <c r="U199" i="1" s="1"/>
  <c r="AN199" i="1" s="1"/>
  <c r="R198" i="1"/>
  <c r="S198" i="1" s="1"/>
  <c r="U198" i="1" s="1"/>
  <c r="AN198" i="1" s="1"/>
  <c r="R197" i="1"/>
  <c r="S197" i="1" s="1"/>
  <c r="U197" i="1" s="1"/>
  <c r="AN197" i="1" s="1"/>
  <c r="R196" i="1"/>
  <c r="S196" i="1" s="1"/>
  <c r="U196" i="1" s="1"/>
  <c r="AN196" i="1" s="1"/>
  <c r="R195" i="1"/>
  <c r="S195" i="1" s="1"/>
  <c r="U195" i="1" s="1"/>
  <c r="AN195" i="1" s="1"/>
  <c r="R194" i="1"/>
  <c r="S194" i="1" s="1"/>
  <c r="U194" i="1" s="1"/>
  <c r="AN194" i="1" s="1"/>
  <c r="R193" i="1"/>
  <c r="S193" i="1" s="1"/>
  <c r="U193" i="1" s="1"/>
  <c r="AN193" i="1" s="1"/>
  <c r="R192" i="1"/>
  <c r="S192" i="1" s="1"/>
  <c r="U192" i="1" s="1"/>
  <c r="AN192" i="1" s="1"/>
  <c r="R191" i="1"/>
  <c r="S191" i="1" s="1"/>
  <c r="U191" i="1" s="1"/>
  <c r="AN191" i="1" s="1"/>
  <c r="R190" i="1"/>
  <c r="S190" i="1" s="1"/>
  <c r="U190" i="1" s="1"/>
  <c r="AN190" i="1" s="1"/>
  <c r="R189" i="1"/>
  <c r="S189" i="1" s="1"/>
  <c r="U189" i="1" s="1"/>
  <c r="AN189" i="1" s="1"/>
  <c r="R188" i="1"/>
  <c r="S188" i="1" s="1"/>
  <c r="U188" i="1" s="1"/>
  <c r="AN188" i="1" s="1"/>
  <c r="R187" i="1"/>
  <c r="S187" i="1" s="1"/>
  <c r="U187" i="1" s="1"/>
  <c r="AN187" i="1" s="1"/>
  <c r="R186" i="1"/>
  <c r="S186" i="1" s="1"/>
  <c r="U186" i="1" s="1"/>
  <c r="AN186" i="1" s="1"/>
  <c r="R185" i="1"/>
  <c r="S185" i="1" s="1"/>
  <c r="U185" i="1" s="1"/>
  <c r="AN185" i="1" s="1"/>
  <c r="R184" i="1"/>
  <c r="S184" i="1" s="1"/>
  <c r="U184" i="1" s="1"/>
  <c r="AN184" i="1" s="1"/>
  <c r="R183" i="1"/>
  <c r="S183" i="1" s="1"/>
  <c r="U183" i="1" s="1"/>
  <c r="AN183" i="1" s="1"/>
  <c r="R182" i="1"/>
  <c r="S182" i="1" s="1"/>
  <c r="U182" i="1" s="1"/>
  <c r="AN182" i="1" s="1"/>
  <c r="R181" i="1"/>
  <c r="S181" i="1" s="1"/>
  <c r="U181" i="1" s="1"/>
  <c r="AN181" i="1" s="1"/>
  <c r="R180" i="1"/>
  <c r="S180" i="1" s="1"/>
  <c r="U180" i="1" s="1"/>
  <c r="AN180" i="1" s="1"/>
  <c r="R179" i="1"/>
  <c r="S179" i="1" s="1"/>
  <c r="U179" i="1" s="1"/>
  <c r="AN179" i="1" s="1"/>
  <c r="R178" i="1"/>
  <c r="S178" i="1" s="1"/>
  <c r="U178" i="1" s="1"/>
  <c r="AN178" i="1" s="1"/>
  <c r="R177" i="1"/>
  <c r="S177" i="1" s="1"/>
  <c r="U177" i="1" s="1"/>
  <c r="AN177" i="1" s="1"/>
  <c r="R176" i="1"/>
  <c r="S176" i="1" s="1"/>
  <c r="U176" i="1" s="1"/>
  <c r="AN176" i="1" s="1"/>
  <c r="R175" i="1"/>
  <c r="S175" i="1" s="1"/>
  <c r="U175" i="1" s="1"/>
  <c r="AN175" i="1" s="1"/>
  <c r="R174" i="1"/>
  <c r="S174" i="1" s="1"/>
  <c r="U174" i="1" s="1"/>
  <c r="AN174" i="1" s="1"/>
  <c r="R173" i="1"/>
  <c r="S173" i="1" s="1"/>
  <c r="U173" i="1" s="1"/>
  <c r="AN173" i="1" s="1"/>
  <c r="R172" i="1"/>
  <c r="S172" i="1" s="1"/>
  <c r="U172" i="1" s="1"/>
  <c r="AN172" i="1" s="1"/>
  <c r="R171" i="1"/>
  <c r="S171" i="1" s="1"/>
  <c r="U171" i="1" s="1"/>
  <c r="AN171" i="1" s="1"/>
  <c r="R170" i="1"/>
  <c r="S170" i="1" s="1"/>
  <c r="U170" i="1" s="1"/>
  <c r="AN170" i="1" s="1"/>
  <c r="R169" i="1"/>
  <c r="S169" i="1" s="1"/>
  <c r="U169" i="1" s="1"/>
  <c r="AN169" i="1" s="1"/>
  <c r="R168" i="1"/>
  <c r="S168" i="1" s="1"/>
  <c r="U168" i="1" s="1"/>
  <c r="AN168" i="1" s="1"/>
  <c r="R167" i="1"/>
  <c r="S167" i="1" s="1"/>
  <c r="U167" i="1" s="1"/>
  <c r="AN167" i="1" s="1"/>
  <c r="R166" i="1"/>
  <c r="S166" i="1" s="1"/>
  <c r="U166" i="1" s="1"/>
  <c r="AN166" i="1" s="1"/>
  <c r="R165" i="1"/>
  <c r="S165" i="1" s="1"/>
  <c r="U165" i="1" s="1"/>
  <c r="AN165" i="1" s="1"/>
  <c r="R164" i="1"/>
  <c r="S164" i="1" s="1"/>
  <c r="U164" i="1" s="1"/>
  <c r="AN164" i="1" s="1"/>
  <c r="R163" i="1"/>
  <c r="S163" i="1" s="1"/>
  <c r="U163" i="1" s="1"/>
  <c r="AN163" i="1" s="1"/>
  <c r="R162" i="1"/>
  <c r="S162" i="1" s="1"/>
  <c r="U162" i="1" s="1"/>
  <c r="AN162" i="1" s="1"/>
  <c r="R161" i="1"/>
  <c r="S161" i="1" s="1"/>
  <c r="U161" i="1" s="1"/>
  <c r="AN161" i="1" s="1"/>
  <c r="R160" i="1"/>
  <c r="S160" i="1" s="1"/>
  <c r="U160" i="1" s="1"/>
  <c r="AN160" i="1" s="1"/>
  <c r="R159" i="1"/>
  <c r="S159" i="1" s="1"/>
  <c r="U159" i="1" s="1"/>
  <c r="AN159" i="1" s="1"/>
  <c r="R158" i="1"/>
  <c r="S158" i="1" s="1"/>
  <c r="U158" i="1" s="1"/>
  <c r="AN158" i="1" s="1"/>
  <c r="R157" i="1"/>
  <c r="S157" i="1" s="1"/>
  <c r="U157" i="1" s="1"/>
  <c r="AN157" i="1" s="1"/>
  <c r="R156" i="1"/>
  <c r="S156" i="1" s="1"/>
  <c r="U156" i="1" s="1"/>
  <c r="AN156" i="1" s="1"/>
  <c r="R155" i="1"/>
  <c r="S155" i="1" s="1"/>
  <c r="U155" i="1" s="1"/>
  <c r="AN155" i="1" s="1"/>
  <c r="R154" i="1"/>
  <c r="S154" i="1" s="1"/>
  <c r="U154" i="1" s="1"/>
  <c r="AN154" i="1" s="1"/>
  <c r="R153" i="1"/>
  <c r="S153" i="1" s="1"/>
  <c r="U153" i="1" s="1"/>
  <c r="AN153" i="1" s="1"/>
  <c r="R152" i="1"/>
  <c r="S152" i="1" s="1"/>
  <c r="U152" i="1" s="1"/>
  <c r="AN152" i="1" s="1"/>
  <c r="R151" i="1"/>
  <c r="S151" i="1" s="1"/>
  <c r="U151" i="1" s="1"/>
  <c r="AN151" i="1" s="1"/>
  <c r="R150" i="1"/>
  <c r="S150" i="1" s="1"/>
  <c r="U150" i="1" s="1"/>
  <c r="AN150" i="1" s="1"/>
  <c r="R149" i="1"/>
  <c r="S149" i="1" s="1"/>
  <c r="U149" i="1" s="1"/>
  <c r="AN149" i="1" s="1"/>
  <c r="R148" i="1"/>
  <c r="S148" i="1" s="1"/>
  <c r="U148" i="1" s="1"/>
  <c r="AN148" i="1" s="1"/>
  <c r="R147" i="1"/>
  <c r="S147" i="1" s="1"/>
  <c r="U147" i="1" s="1"/>
  <c r="AN147" i="1" s="1"/>
  <c r="R146" i="1"/>
  <c r="S146" i="1" s="1"/>
  <c r="U146" i="1" s="1"/>
  <c r="AN146" i="1" s="1"/>
  <c r="R145" i="1"/>
  <c r="S145" i="1" s="1"/>
  <c r="U145" i="1" s="1"/>
  <c r="AN145" i="1" s="1"/>
  <c r="R144" i="1"/>
  <c r="S144" i="1" s="1"/>
  <c r="U144" i="1" s="1"/>
  <c r="AN144" i="1" s="1"/>
  <c r="R143" i="1"/>
  <c r="S143" i="1" s="1"/>
  <c r="U143" i="1" s="1"/>
  <c r="AN143" i="1" s="1"/>
  <c r="R142" i="1"/>
  <c r="S142" i="1" s="1"/>
  <c r="U142" i="1" s="1"/>
  <c r="AN142" i="1" s="1"/>
  <c r="R141" i="1"/>
  <c r="S141" i="1" s="1"/>
  <c r="U141" i="1" s="1"/>
  <c r="AN141" i="1" s="1"/>
  <c r="R140" i="1"/>
  <c r="S140" i="1" s="1"/>
  <c r="U140" i="1" s="1"/>
  <c r="AN140" i="1" s="1"/>
  <c r="R139" i="1"/>
  <c r="S139" i="1" s="1"/>
  <c r="U139" i="1" s="1"/>
  <c r="AN139" i="1" s="1"/>
  <c r="R138" i="1"/>
  <c r="S138" i="1" s="1"/>
  <c r="U138" i="1" s="1"/>
  <c r="AN138" i="1" s="1"/>
  <c r="R137" i="1"/>
  <c r="S137" i="1" s="1"/>
  <c r="U137" i="1" s="1"/>
  <c r="AN137" i="1" s="1"/>
  <c r="R136" i="1"/>
  <c r="S136" i="1" s="1"/>
  <c r="U136" i="1" s="1"/>
  <c r="AN136" i="1" s="1"/>
  <c r="R135" i="1"/>
  <c r="S135" i="1" s="1"/>
  <c r="U135" i="1" s="1"/>
  <c r="AN135" i="1" s="1"/>
  <c r="R134" i="1"/>
  <c r="S134" i="1" s="1"/>
  <c r="U134" i="1" s="1"/>
  <c r="AN134" i="1" s="1"/>
  <c r="R133" i="1"/>
  <c r="S133" i="1" s="1"/>
  <c r="U133" i="1" s="1"/>
  <c r="AN133" i="1" s="1"/>
  <c r="R132" i="1"/>
  <c r="S132" i="1" s="1"/>
  <c r="U132" i="1" s="1"/>
  <c r="AN132" i="1" s="1"/>
  <c r="R131" i="1"/>
  <c r="S131" i="1" s="1"/>
  <c r="U131" i="1" s="1"/>
  <c r="AN131" i="1" s="1"/>
  <c r="R130" i="1"/>
  <c r="S130" i="1" s="1"/>
  <c r="U130" i="1" s="1"/>
  <c r="AN130" i="1" s="1"/>
  <c r="R129" i="1"/>
  <c r="S129" i="1" s="1"/>
  <c r="U129" i="1" s="1"/>
  <c r="AN129" i="1" s="1"/>
  <c r="R128" i="1"/>
  <c r="S128" i="1" s="1"/>
  <c r="U128" i="1" s="1"/>
  <c r="AN128" i="1" s="1"/>
  <c r="R127" i="1"/>
  <c r="S127" i="1" s="1"/>
  <c r="U127" i="1" s="1"/>
  <c r="AN127" i="1" s="1"/>
  <c r="R126" i="1"/>
  <c r="S126" i="1" s="1"/>
  <c r="U126" i="1" s="1"/>
  <c r="AN126" i="1" s="1"/>
  <c r="R125" i="1"/>
  <c r="S125" i="1" s="1"/>
  <c r="U125" i="1" s="1"/>
  <c r="AN125" i="1" s="1"/>
  <c r="R124" i="1"/>
  <c r="S124" i="1" s="1"/>
  <c r="U124" i="1" s="1"/>
  <c r="AN124" i="1" s="1"/>
  <c r="R123" i="1"/>
  <c r="S123" i="1" s="1"/>
  <c r="U123" i="1" s="1"/>
  <c r="AN123" i="1" s="1"/>
  <c r="R122" i="1"/>
  <c r="S122" i="1" s="1"/>
  <c r="U122" i="1" s="1"/>
  <c r="AN122" i="1" s="1"/>
  <c r="R121" i="1"/>
  <c r="S121" i="1" s="1"/>
  <c r="U121" i="1" s="1"/>
  <c r="AN121" i="1" s="1"/>
  <c r="R120" i="1"/>
  <c r="S120" i="1" s="1"/>
  <c r="U120" i="1" s="1"/>
  <c r="AN120" i="1" s="1"/>
  <c r="R119" i="1"/>
  <c r="S119" i="1" s="1"/>
  <c r="U119" i="1" s="1"/>
  <c r="AN119" i="1" s="1"/>
  <c r="R118" i="1"/>
  <c r="S118" i="1" s="1"/>
  <c r="U118" i="1" s="1"/>
  <c r="AN118" i="1" s="1"/>
  <c r="R117" i="1"/>
  <c r="S117" i="1" s="1"/>
  <c r="U117" i="1" s="1"/>
  <c r="AN117" i="1" s="1"/>
  <c r="R116" i="1"/>
  <c r="S116" i="1" s="1"/>
  <c r="U116" i="1" s="1"/>
  <c r="AN116" i="1" s="1"/>
  <c r="R115" i="1"/>
  <c r="S115" i="1" s="1"/>
  <c r="U115" i="1" s="1"/>
  <c r="AN115" i="1" s="1"/>
  <c r="R114" i="1"/>
  <c r="S114" i="1" s="1"/>
  <c r="U114" i="1" s="1"/>
  <c r="AN114" i="1" s="1"/>
  <c r="R113" i="1"/>
  <c r="S113" i="1" s="1"/>
  <c r="U113" i="1" s="1"/>
  <c r="AN113" i="1" s="1"/>
  <c r="R112" i="1"/>
  <c r="S112" i="1" s="1"/>
  <c r="U112" i="1" s="1"/>
  <c r="AN112" i="1" s="1"/>
  <c r="R111" i="1"/>
  <c r="S111" i="1" s="1"/>
  <c r="U111" i="1" s="1"/>
  <c r="AN111" i="1" s="1"/>
  <c r="R110" i="1"/>
  <c r="S110" i="1" s="1"/>
  <c r="U110" i="1" s="1"/>
  <c r="AN110" i="1" s="1"/>
  <c r="R109" i="1"/>
  <c r="S109" i="1" s="1"/>
  <c r="U109" i="1" s="1"/>
  <c r="AN109" i="1" s="1"/>
  <c r="R108" i="1"/>
  <c r="S108" i="1" s="1"/>
  <c r="U108" i="1" s="1"/>
  <c r="AN108" i="1" s="1"/>
  <c r="R107" i="1"/>
  <c r="S107" i="1" s="1"/>
  <c r="U107" i="1" s="1"/>
  <c r="AN107" i="1" s="1"/>
  <c r="R106" i="1"/>
  <c r="S106" i="1" s="1"/>
  <c r="U106" i="1" s="1"/>
  <c r="AN106" i="1" s="1"/>
  <c r="R105" i="1"/>
  <c r="S105" i="1" s="1"/>
  <c r="U105" i="1" s="1"/>
  <c r="AN105" i="1" s="1"/>
  <c r="R104" i="1"/>
  <c r="S104" i="1" s="1"/>
  <c r="U104" i="1" s="1"/>
  <c r="AN104" i="1" s="1"/>
  <c r="R103" i="1"/>
  <c r="S103" i="1" s="1"/>
  <c r="U103" i="1" s="1"/>
  <c r="AN103" i="1" s="1"/>
  <c r="R102" i="1"/>
  <c r="S102" i="1" s="1"/>
  <c r="U102" i="1" s="1"/>
  <c r="AN102" i="1" s="1"/>
  <c r="R101" i="1"/>
  <c r="S101" i="1" s="1"/>
  <c r="U101" i="1" s="1"/>
  <c r="AN101" i="1" s="1"/>
  <c r="R100" i="1"/>
  <c r="S100" i="1" s="1"/>
  <c r="U100" i="1" s="1"/>
  <c r="AN100" i="1" s="1"/>
  <c r="R99" i="1"/>
  <c r="S99" i="1" s="1"/>
  <c r="U99" i="1" s="1"/>
  <c r="AN99" i="1" s="1"/>
  <c r="R98" i="1"/>
  <c r="S98" i="1" s="1"/>
  <c r="U98" i="1" s="1"/>
  <c r="AN98" i="1" s="1"/>
  <c r="R97" i="1"/>
  <c r="S97" i="1" s="1"/>
  <c r="U97" i="1" s="1"/>
  <c r="AN97" i="1" s="1"/>
  <c r="R96" i="1"/>
  <c r="S96" i="1" s="1"/>
  <c r="U96" i="1" s="1"/>
  <c r="AN96" i="1" s="1"/>
  <c r="R95" i="1"/>
  <c r="S95" i="1" s="1"/>
  <c r="U95" i="1" s="1"/>
  <c r="AN95" i="1" s="1"/>
  <c r="R94" i="1"/>
  <c r="S94" i="1" s="1"/>
  <c r="U94" i="1" s="1"/>
  <c r="AN94" i="1" s="1"/>
  <c r="R93" i="1"/>
  <c r="S93" i="1" s="1"/>
  <c r="U93" i="1" s="1"/>
  <c r="AN93" i="1" s="1"/>
  <c r="R92" i="1"/>
  <c r="S92" i="1" s="1"/>
  <c r="U92" i="1" s="1"/>
  <c r="AN92" i="1" s="1"/>
  <c r="R91" i="1"/>
  <c r="S91" i="1" s="1"/>
  <c r="U91" i="1" s="1"/>
  <c r="AN91" i="1" s="1"/>
  <c r="R90" i="1"/>
  <c r="S90" i="1" s="1"/>
  <c r="U90" i="1" s="1"/>
  <c r="AN90" i="1" s="1"/>
  <c r="R89" i="1"/>
  <c r="S89" i="1" s="1"/>
  <c r="U89" i="1" s="1"/>
  <c r="AN89" i="1" s="1"/>
  <c r="R88" i="1"/>
  <c r="S88" i="1" s="1"/>
  <c r="U88" i="1" s="1"/>
  <c r="AN88" i="1" s="1"/>
  <c r="R87" i="1"/>
  <c r="S87" i="1" s="1"/>
  <c r="U87" i="1" s="1"/>
  <c r="AN87" i="1" s="1"/>
  <c r="R86" i="1"/>
  <c r="S86" i="1" s="1"/>
  <c r="U86" i="1" s="1"/>
  <c r="AN86" i="1" s="1"/>
  <c r="R85" i="1"/>
  <c r="S85" i="1" s="1"/>
  <c r="U85" i="1" s="1"/>
  <c r="AN85" i="1" s="1"/>
  <c r="R84" i="1"/>
  <c r="S84" i="1" s="1"/>
  <c r="U84" i="1" s="1"/>
  <c r="AN84" i="1" s="1"/>
  <c r="R83" i="1"/>
  <c r="S83" i="1" s="1"/>
  <c r="U83" i="1" s="1"/>
  <c r="AN83" i="1" s="1"/>
  <c r="R82" i="1"/>
  <c r="S82" i="1" s="1"/>
  <c r="U82" i="1" s="1"/>
  <c r="AN82" i="1" s="1"/>
  <c r="R81" i="1"/>
  <c r="S81" i="1" s="1"/>
  <c r="U81" i="1" s="1"/>
  <c r="AN81" i="1" s="1"/>
  <c r="R80" i="1"/>
  <c r="S80" i="1" s="1"/>
  <c r="U80" i="1" s="1"/>
  <c r="AN80" i="1" s="1"/>
  <c r="R79" i="1"/>
  <c r="S79" i="1" s="1"/>
  <c r="U79" i="1" s="1"/>
  <c r="AN79" i="1" s="1"/>
  <c r="R78" i="1"/>
  <c r="S78" i="1" s="1"/>
  <c r="U78" i="1" s="1"/>
  <c r="AN78" i="1" s="1"/>
  <c r="R77" i="1"/>
  <c r="S77" i="1" s="1"/>
  <c r="U77" i="1" s="1"/>
  <c r="AN77" i="1" s="1"/>
  <c r="R76" i="1"/>
  <c r="S76" i="1" s="1"/>
  <c r="U76" i="1" s="1"/>
  <c r="AN76" i="1" s="1"/>
  <c r="R75" i="1"/>
  <c r="S75" i="1" s="1"/>
  <c r="U75" i="1" s="1"/>
  <c r="AN75" i="1" s="1"/>
  <c r="R74" i="1"/>
  <c r="S74" i="1" s="1"/>
  <c r="U74" i="1" s="1"/>
  <c r="AN74" i="1" s="1"/>
  <c r="R73" i="1"/>
  <c r="S73" i="1" s="1"/>
  <c r="U73" i="1" s="1"/>
  <c r="AN73" i="1" s="1"/>
  <c r="R72" i="1"/>
  <c r="S72" i="1" s="1"/>
  <c r="U72" i="1" s="1"/>
  <c r="AN72" i="1" s="1"/>
  <c r="R71" i="1"/>
  <c r="S71" i="1" s="1"/>
  <c r="U71" i="1" s="1"/>
  <c r="AN71" i="1" s="1"/>
  <c r="R70" i="1"/>
  <c r="S70" i="1" s="1"/>
  <c r="U70" i="1" s="1"/>
  <c r="AN70" i="1" s="1"/>
  <c r="R69" i="1"/>
  <c r="S69" i="1" s="1"/>
  <c r="U69" i="1" s="1"/>
  <c r="AN69" i="1" s="1"/>
  <c r="R68" i="1"/>
  <c r="S68" i="1" s="1"/>
  <c r="U68" i="1" s="1"/>
  <c r="AN68" i="1" s="1"/>
  <c r="R67" i="1"/>
  <c r="S67" i="1" s="1"/>
  <c r="U67" i="1" s="1"/>
  <c r="AN67" i="1" s="1"/>
  <c r="R66" i="1"/>
  <c r="S66" i="1" s="1"/>
  <c r="U66" i="1" s="1"/>
  <c r="AN66" i="1" s="1"/>
  <c r="R65" i="1"/>
  <c r="S65" i="1" s="1"/>
  <c r="U65" i="1" s="1"/>
  <c r="AN65" i="1" s="1"/>
  <c r="R64" i="1"/>
  <c r="S64" i="1" s="1"/>
  <c r="U64" i="1" s="1"/>
  <c r="AN64" i="1" s="1"/>
  <c r="R63" i="1"/>
  <c r="S63" i="1" s="1"/>
  <c r="U63" i="1" s="1"/>
  <c r="AN63" i="1" s="1"/>
  <c r="R62" i="1"/>
  <c r="S62" i="1" s="1"/>
  <c r="U62" i="1" s="1"/>
  <c r="AN62" i="1" s="1"/>
  <c r="R61" i="1"/>
  <c r="S61" i="1" s="1"/>
  <c r="U61" i="1" s="1"/>
  <c r="AN61" i="1" s="1"/>
  <c r="R60" i="1"/>
  <c r="S60" i="1" s="1"/>
  <c r="U60" i="1" s="1"/>
  <c r="AN60" i="1" s="1"/>
  <c r="R59" i="1"/>
  <c r="S59" i="1" s="1"/>
  <c r="U59" i="1" s="1"/>
  <c r="AN59" i="1" s="1"/>
  <c r="R58" i="1"/>
  <c r="S58" i="1" s="1"/>
  <c r="U58" i="1" s="1"/>
  <c r="AN58" i="1" s="1"/>
  <c r="R57" i="1"/>
  <c r="S57" i="1" s="1"/>
  <c r="U57" i="1" s="1"/>
  <c r="AN57" i="1" s="1"/>
  <c r="R56" i="1"/>
  <c r="S56" i="1" s="1"/>
  <c r="U56" i="1" s="1"/>
  <c r="AN56" i="1" s="1"/>
  <c r="R55" i="1"/>
  <c r="S55" i="1" s="1"/>
  <c r="U55" i="1" s="1"/>
  <c r="AN55" i="1" s="1"/>
  <c r="R54" i="1"/>
  <c r="S54" i="1" s="1"/>
  <c r="U54" i="1" s="1"/>
  <c r="AN54" i="1" s="1"/>
  <c r="R53" i="1"/>
  <c r="S53" i="1" s="1"/>
  <c r="U53" i="1" s="1"/>
  <c r="AN53" i="1" s="1"/>
  <c r="R52" i="1"/>
  <c r="S52" i="1" s="1"/>
  <c r="U52" i="1" s="1"/>
  <c r="AN52" i="1" s="1"/>
  <c r="R51" i="1"/>
  <c r="S51" i="1" s="1"/>
  <c r="U51" i="1" s="1"/>
  <c r="AN51" i="1" s="1"/>
  <c r="R50" i="1"/>
  <c r="S50" i="1" s="1"/>
  <c r="U50" i="1" s="1"/>
  <c r="AN50" i="1" s="1"/>
  <c r="R49" i="1"/>
  <c r="S49" i="1" s="1"/>
  <c r="U49" i="1" s="1"/>
  <c r="AN49" i="1" s="1"/>
  <c r="R48" i="1"/>
  <c r="S48" i="1" s="1"/>
  <c r="U48" i="1" s="1"/>
  <c r="AN48" i="1" s="1"/>
  <c r="R47" i="1"/>
  <c r="S47" i="1" s="1"/>
  <c r="U47" i="1" s="1"/>
  <c r="AN47" i="1" s="1"/>
  <c r="R46" i="1"/>
  <c r="S46" i="1" s="1"/>
  <c r="U46" i="1" s="1"/>
  <c r="AN46" i="1" s="1"/>
  <c r="R45" i="1"/>
  <c r="S45" i="1" s="1"/>
  <c r="U45" i="1" s="1"/>
  <c r="AN45" i="1" s="1"/>
  <c r="R44" i="1"/>
  <c r="S44" i="1" s="1"/>
  <c r="U44" i="1" s="1"/>
  <c r="AN44" i="1" s="1"/>
  <c r="R43" i="1"/>
  <c r="S43" i="1" s="1"/>
  <c r="U43" i="1" s="1"/>
  <c r="AN43" i="1" s="1"/>
  <c r="R42" i="1"/>
  <c r="S42" i="1" s="1"/>
  <c r="U42" i="1" s="1"/>
  <c r="AN42" i="1" s="1"/>
  <c r="R41" i="1"/>
  <c r="S41" i="1" s="1"/>
  <c r="U41" i="1" s="1"/>
  <c r="AN41" i="1" s="1"/>
  <c r="R40" i="1"/>
  <c r="S40" i="1" s="1"/>
  <c r="U40" i="1" s="1"/>
  <c r="AN40" i="1" s="1"/>
  <c r="R39" i="1"/>
  <c r="S39" i="1" s="1"/>
  <c r="U39" i="1" s="1"/>
  <c r="AN39" i="1" s="1"/>
  <c r="R38" i="1"/>
  <c r="S38" i="1" s="1"/>
  <c r="U38" i="1" s="1"/>
  <c r="AN38" i="1" s="1"/>
  <c r="R37" i="1"/>
  <c r="S37" i="1" s="1"/>
  <c r="U37" i="1" s="1"/>
  <c r="AN37" i="1" s="1"/>
  <c r="R36" i="1"/>
  <c r="S36" i="1" s="1"/>
  <c r="U36" i="1" s="1"/>
  <c r="AN36" i="1" s="1"/>
  <c r="R35" i="1"/>
  <c r="S35" i="1" s="1"/>
  <c r="U35" i="1" s="1"/>
  <c r="AN35" i="1" s="1"/>
  <c r="R34" i="1"/>
  <c r="S34" i="1" s="1"/>
  <c r="U34" i="1" s="1"/>
  <c r="AN34" i="1" s="1"/>
  <c r="R33" i="1"/>
  <c r="S33" i="1" s="1"/>
  <c r="U33" i="1" s="1"/>
  <c r="AN33" i="1" s="1"/>
  <c r="R32" i="1"/>
  <c r="S32" i="1" s="1"/>
  <c r="U32" i="1" s="1"/>
  <c r="AN32" i="1" s="1"/>
  <c r="R31" i="1"/>
  <c r="S31" i="1" s="1"/>
  <c r="U31" i="1" s="1"/>
  <c r="AN31" i="1" s="1"/>
  <c r="R30" i="1"/>
  <c r="S30" i="1" s="1"/>
  <c r="U30" i="1" s="1"/>
  <c r="AN30" i="1" s="1"/>
  <c r="R29" i="1"/>
  <c r="S29" i="1" s="1"/>
  <c r="U29" i="1" s="1"/>
  <c r="AN29" i="1" s="1"/>
  <c r="R28" i="1"/>
  <c r="S28" i="1" s="1"/>
  <c r="U28" i="1" s="1"/>
  <c r="AN28" i="1" s="1"/>
  <c r="R27" i="1"/>
  <c r="S27" i="1" s="1"/>
  <c r="U27" i="1" s="1"/>
  <c r="AN27" i="1" s="1"/>
  <c r="R26" i="1"/>
  <c r="S26" i="1" s="1"/>
  <c r="U26" i="1" s="1"/>
  <c r="AN26" i="1" s="1"/>
  <c r="R25" i="1"/>
  <c r="S25" i="1" s="1"/>
  <c r="U25" i="1" s="1"/>
  <c r="AN25" i="1" s="1"/>
  <c r="R24" i="1"/>
  <c r="S24" i="1" s="1"/>
  <c r="U24" i="1" s="1"/>
  <c r="AN24" i="1" s="1"/>
  <c r="R23" i="1"/>
  <c r="S23" i="1" s="1"/>
  <c r="U23" i="1" s="1"/>
  <c r="AN23" i="1" s="1"/>
  <c r="R22" i="1"/>
  <c r="S22" i="1" s="1"/>
  <c r="U22" i="1" s="1"/>
  <c r="AN22" i="1" s="1"/>
  <c r="R21" i="1"/>
  <c r="S21" i="1" s="1"/>
  <c r="U21" i="1" s="1"/>
  <c r="AN21" i="1" s="1"/>
  <c r="R20" i="1"/>
  <c r="S20" i="1" s="1"/>
  <c r="U20" i="1" s="1"/>
  <c r="AN20" i="1" s="1"/>
  <c r="R19" i="1"/>
  <c r="S19" i="1" s="1"/>
  <c r="U19" i="1" s="1"/>
  <c r="AN19" i="1" s="1"/>
  <c r="R18" i="1"/>
  <c r="S18" i="1" s="1"/>
  <c r="U18" i="1" s="1"/>
  <c r="AN18" i="1" s="1"/>
  <c r="R17" i="1"/>
  <c r="S17" i="1" s="1"/>
  <c r="U17" i="1" s="1"/>
  <c r="AN17" i="1" s="1"/>
  <c r="R16" i="1"/>
  <c r="S16" i="1" s="1"/>
  <c r="U16" i="1" s="1"/>
  <c r="AN16" i="1" s="1"/>
  <c r="R15" i="1"/>
  <c r="S15" i="1" s="1"/>
  <c r="U15" i="1" s="1"/>
  <c r="AN15" i="1" s="1"/>
  <c r="R14" i="1"/>
  <c r="S14" i="1" s="1"/>
  <c r="U14" i="1" s="1"/>
  <c r="AN14" i="1" s="1"/>
  <c r="R13" i="1"/>
  <c r="S13" i="1" s="1"/>
  <c r="U13" i="1" s="1"/>
  <c r="AN13" i="1" s="1"/>
  <c r="R12" i="1"/>
  <c r="S12" i="1" s="1"/>
  <c r="U12" i="1" s="1"/>
  <c r="AN12" i="1" s="1"/>
  <c r="R11" i="1"/>
  <c r="S11" i="1" s="1"/>
  <c r="U11" i="1" s="1"/>
  <c r="AN11" i="1" s="1"/>
  <c r="R10" i="1"/>
  <c r="S10" i="1" s="1"/>
  <c r="U10" i="1" s="1"/>
  <c r="AN10" i="1" s="1"/>
  <c r="R9" i="1"/>
  <c r="S9" i="1" s="1"/>
  <c r="U9" i="1" s="1"/>
  <c r="AN9" i="1" s="1"/>
  <c r="R8" i="1"/>
  <c r="S8" i="1" s="1"/>
  <c r="U8" i="1" s="1"/>
  <c r="AN8" i="1" s="1"/>
  <c r="R7" i="1"/>
  <c r="S7" i="1" s="1"/>
  <c r="U7" i="1" s="1"/>
  <c r="AN7" i="1" s="1"/>
  <c r="R6" i="1"/>
  <c r="S6" i="1" s="1"/>
  <c r="U6" i="1" s="1"/>
  <c r="AN6" i="1" s="1"/>
  <c r="R5" i="1"/>
  <c r="S5" i="1" s="1"/>
  <c r="U5" i="1" s="1"/>
  <c r="AN5" i="1" s="1"/>
  <c r="R4" i="1"/>
  <c r="S4" i="1" s="1"/>
  <c r="U4" i="1" s="1"/>
  <c r="AN4" i="1" s="1"/>
  <c r="R3" i="1"/>
  <c r="S3" i="1" s="1"/>
  <c r="U3" i="1" s="1"/>
  <c r="AN3" i="1" s="1"/>
  <c r="R2" i="1"/>
  <c r="S2" i="1" s="1"/>
  <c r="D5" i="2"/>
  <c r="C5" i="2"/>
  <c r="D4" i="2"/>
  <c r="C4" i="2"/>
  <c r="B51" i="3" l="1"/>
  <c r="E31" i="3"/>
  <c r="E30" i="3"/>
  <c r="E29" i="3"/>
  <c r="E28" i="3"/>
  <c r="E27" i="3"/>
  <c r="E34" i="3"/>
  <c r="E26" i="3"/>
  <c r="B66" i="3"/>
  <c r="E33" i="3"/>
  <c r="E32" i="3"/>
  <c r="L36" i="3"/>
  <c r="M36" i="3" s="1"/>
  <c r="J36" i="3"/>
  <c r="I36" i="3"/>
  <c r="E82" i="3"/>
  <c r="F82" i="3"/>
  <c r="M82" i="3"/>
  <c r="G51" i="3"/>
  <c r="F51" i="3"/>
  <c r="E51" i="3"/>
  <c r="E66" i="3"/>
  <c r="G66" i="3"/>
  <c r="F66" i="3"/>
  <c r="AB3805" i="1"/>
  <c r="AC3805" i="1"/>
  <c r="AB2" i="1"/>
  <c r="AC2" i="1"/>
  <c r="AB6" i="1"/>
  <c r="AC6" i="1"/>
  <c r="AB10" i="1"/>
  <c r="AC10" i="1"/>
  <c r="AB14" i="1"/>
  <c r="AC14" i="1"/>
  <c r="AB18" i="1"/>
  <c r="AC18" i="1"/>
  <c r="AB22" i="1"/>
  <c r="AC22" i="1"/>
  <c r="AB26" i="1"/>
  <c r="AC26" i="1"/>
  <c r="AB30" i="1"/>
  <c r="AC30" i="1"/>
  <c r="AB34" i="1"/>
  <c r="AC34" i="1"/>
  <c r="AB38" i="1"/>
  <c r="AC38" i="1"/>
  <c r="AB42" i="1"/>
  <c r="AC42" i="1"/>
  <c r="AB46" i="1"/>
  <c r="AC46" i="1"/>
  <c r="AB50" i="1"/>
  <c r="AC50" i="1"/>
  <c r="AB54" i="1"/>
  <c r="AC54" i="1"/>
  <c r="AB58" i="1"/>
  <c r="AC58" i="1"/>
  <c r="AB62" i="1"/>
  <c r="AC62" i="1"/>
  <c r="AB66" i="1"/>
  <c r="AC66" i="1"/>
  <c r="AB70" i="1"/>
  <c r="AC70" i="1"/>
  <c r="AB74" i="1"/>
  <c r="AC74" i="1"/>
  <c r="AB78" i="1"/>
  <c r="AC78" i="1"/>
  <c r="AB82" i="1"/>
  <c r="AC82" i="1"/>
  <c r="AB86" i="1"/>
  <c r="AC86" i="1"/>
  <c r="AB90" i="1"/>
  <c r="AC90" i="1"/>
  <c r="AB94" i="1"/>
  <c r="AC94" i="1"/>
  <c r="AB98" i="1"/>
  <c r="AC98" i="1"/>
  <c r="AB102" i="1"/>
  <c r="AC102" i="1"/>
  <c r="AB106" i="1"/>
  <c r="AC106" i="1"/>
  <c r="AB110" i="1"/>
  <c r="AC110" i="1"/>
  <c r="AB114" i="1"/>
  <c r="AC114" i="1"/>
  <c r="AB118" i="1"/>
  <c r="AC118" i="1"/>
  <c r="AB122" i="1"/>
  <c r="AC122" i="1"/>
  <c r="AB126" i="1"/>
  <c r="AC126" i="1"/>
  <c r="AB130" i="1"/>
  <c r="AC130" i="1"/>
  <c r="AB134" i="1"/>
  <c r="AC134" i="1"/>
  <c r="AB138" i="1"/>
  <c r="AC138" i="1"/>
  <c r="AB142" i="1"/>
  <c r="AC142" i="1"/>
  <c r="AB146" i="1"/>
  <c r="AC146" i="1"/>
  <c r="AB150" i="1"/>
  <c r="AC150" i="1"/>
  <c r="AB154" i="1"/>
  <c r="AC154" i="1"/>
  <c r="AB158" i="1"/>
  <c r="AC158" i="1"/>
  <c r="AB162" i="1"/>
  <c r="AC162" i="1"/>
  <c r="AB166" i="1"/>
  <c r="AC166" i="1"/>
  <c r="AB170" i="1"/>
  <c r="AC170" i="1"/>
  <c r="AB174" i="1"/>
  <c r="AC174" i="1"/>
  <c r="AB178" i="1"/>
  <c r="AC178" i="1"/>
  <c r="AB182" i="1"/>
  <c r="AC182" i="1"/>
  <c r="AB186" i="1"/>
  <c r="AC186" i="1"/>
  <c r="AB190" i="1"/>
  <c r="AC190" i="1"/>
  <c r="AB194" i="1"/>
  <c r="AC194" i="1"/>
  <c r="AB198" i="1"/>
  <c r="AC198" i="1"/>
  <c r="AB202" i="1"/>
  <c r="AC202" i="1"/>
  <c r="AB206" i="1"/>
  <c r="AC206" i="1"/>
  <c r="AB210" i="1"/>
  <c r="AC210" i="1"/>
  <c r="AB214" i="1"/>
  <c r="AC214" i="1"/>
  <c r="AB218" i="1"/>
  <c r="AC218" i="1"/>
  <c r="AB222" i="1"/>
  <c r="AC222" i="1"/>
  <c r="AB226" i="1"/>
  <c r="AC226" i="1"/>
  <c r="AB230" i="1"/>
  <c r="AC230" i="1"/>
  <c r="AB234" i="1"/>
  <c r="AC234" i="1"/>
  <c r="AB238" i="1"/>
  <c r="AC238" i="1"/>
  <c r="AB242" i="1"/>
  <c r="AC242" i="1"/>
  <c r="AB246" i="1"/>
  <c r="AC246" i="1"/>
  <c r="AB250" i="1"/>
  <c r="AC250" i="1"/>
  <c r="AB254" i="1"/>
  <c r="AC254" i="1"/>
  <c r="AB258" i="1"/>
  <c r="AC258" i="1"/>
  <c r="AB262" i="1"/>
  <c r="AC262" i="1"/>
  <c r="AB266" i="1"/>
  <c r="AC266" i="1"/>
  <c r="AB270" i="1"/>
  <c r="AC270" i="1"/>
  <c r="AB274" i="1"/>
  <c r="AC274" i="1"/>
  <c r="AB278" i="1"/>
  <c r="AC278" i="1"/>
  <c r="AB282" i="1"/>
  <c r="AC282" i="1"/>
  <c r="AB286" i="1"/>
  <c r="AC286" i="1"/>
  <c r="AB290" i="1"/>
  <c r="AC290" i="1"/>
  <c r="AB294" i="1"/>
  <c r="AC294" i="1"/>
  <c r="AB298" i="1"/>
  <c r="AC298" i="1"/>
  <c r="AB302" i="1"/>
  <c r="AC302" i="1"/>
  <c r="AB306" i="1"/>
  <c r="AC306" i="1"/>
  <c r="AB310" i="1"/>
  <c r="AC310" i="1"/>
  <c r="AB314" i="1"/>
  <c r="AC314" i="1"/>
  <c r="AB318" i="1"/>
  <c r="AC318" i="1"/>
  <c r="AB322" i="1"/>
  <c r="AC322" i="1"/>
  <c r="AB326" i="1"/>
  <c r="AC326" i="1"/>
  <c r="AB330" i="1"/>
  <c r="AC330" i="1"/>
  <c r="AB334" i="1"/>
  <c r="AC334" i="1"/>
  <c r="AB338" i="1"/>
  <c r="AC338" i="1"/>
  <c r="AB342" i="1"/>
  <c r="AC342" i="1"/>
  <c r="AB346" i="1"/>
  <c r="AC346" i="1"/>
  <c r="AB350" i="1"/>
  <c r="AC350" i="1"/>
  <c r="AB354" i="1"/>
  <c r="AC354" i="1"/>
  <c r="AB358" i="1"/>
  <c r="AC358" i="1"/>
  <c r="AB362" i="1"/>
  <c r="AC362" i="1"/>
  <c r="AB366" i="1"/>
  <c r="AC366" i="1"/>
  <c r="AB370" i="1"/>
  <c r="AC370" i="1"/>
  <c r="AB374" i="1"/>
  <c r="AC374" i="1"/>
  <c r="AB378" i="1"/>
  <c r="AC378" i="1"/>
  <c r="AB382" i="1"/>
  <c r="AC382" i="1"/>
  <c r="AB386" i="1"/>
  <c r="AC386" i="1"/>
  <c r="AB390" i="1"/>
  <c r="AC390" i="1"/>
  <c r="AB394" i="1"/>
  <c r="AC394" i="1"/>
  <c r="AB398" i="1"/>
  <c r="AC398" i="1"/>
  <c r="AB402" i="1"/>
  <c r="AC402" i="1"/>
  <c r="AB406" i="1"/>
  <c r="AC406" i="1"/>
  <c r="AB410" i="1"/>
  <c r="AC410" i="1"/>
  <c r="AB414" i="1"/>
  <c r="AC414" i="1"/>
  <c r="AB418" i="1"/>
  <c r="AC418" i="1"/>
  <c r="AB422" i="1"/>
  <c r="AC422" i="1"/>
  <c r="AB426" i="1"/>
  <c r="AC426" i="1"/>
  <c r="AB430" i="1"/>
  <c r="AC430" i="1"/>
  <c r="AB434" i="1"/>
  <c r="AC434" i="1"/>
  <c r="AB438" i="1"/>
  <c r="AC438" i="1"/>
  <c r="AB442" i="1"/>
  <c r="AC442" i="1"/>
  <c r="AB446" i="1"/>
  <c r="AC446" i="1"/>
  <c r="AB450" i="1"/>
  <c r="AC450" i="1"/>
  <c r="AB454" i="1"/>
  <c r="AC454" i="1"/>
  <c r="AB458" i="1"/>
  <c r="AC458" i="1"/>
  <c r="AB462" i="1"/>
  <c r="AC462" i="1"/>
  <c r="AB466" i="1"/>
  <c r="AC466" i="1"/>
  <c r="AB470" i="1"/>
  <c r="AC470" i="1"/>
  <c r="AB474" i="1"/>
  <c r="AC474" i="1"/>
  <c r="AB478" i="1"/>
  <c r="AC478" i="1"/>
  <c r="AB482" i="1"/>
  <c r="AC482" i="1"/>
  <c r="AB486" i="1"/>
  <c r="AC486" i="1"/>
  <c r="AB490" i="1"/>
  <c r="AC490" i="1"/>
  <c r="AB494" i="1"/>
  <c r="AC494" i="1"/>
  <c r="AB498" i="1"/>
  <c r="AC498" i="1"/>
  <c r="AB502" i="1"/>
  <c r="AC502" i="1"/>
  <c r="AB506" i="1"/>
  <c r="AC506" i="1"/>
  <c r="AB510" i="1"/>
  <c r="AC510" i="1"/>
  <c r="AB514" i="1"/>
  <c r="AC514" i="1"/>
  <c r="AB518" i="1"/>
  <c r="AC518" i="1"/>
  <c r="AB522" i="1"/>
  <c r="AC522" i="1"/>
  <c r="AB526" i="1"/>
  <c r="AC526" i="1"/>
  <c r="AB530" i="1"/>
  <c r="AC530" i="1"/>
  <c r="AB534" i="1"/>
  <c r="AC534" i="1"/>
  <c r="AB538" i="1"/>
  <c r="AC538" i="1"/>
  <c r="AB542" i="1"/>
  <c r="AC542" i="1"/>
  <c r="AB546" i="1"/>
  <c r="AC546" i="1"/>
  <c r="AB550" i="1"/>
  <c r="AC550" i="1"/>
  <c r="AB554" i="1"/>
  <c r="AC554" i="1"/>
  <c r="AC558" i="1"/>
  <c r="AB558" i="1"/>
  <c r="AC562" i="1"/>
  <c r="AB562" i="1"/>
  <c r="AC566" i="1"/>
  <c r="AB566" i="1"/>
  <c r="AC570" i="1"/>
  <c r="AB570" i="1"/>
  <c r="AC574" i="1"/>
  <c r="AB574" i="1"/>
  <c r="AC578" i="1"/>
  <c r="AB578" i="1"/>
  <c r="AC582" i="1"/>
  <c r="AB582" i="1"/>
  <c r="AC586" i="1"/>
  <c r="AB586" i="1"/>
  <c r="AC590" i="1"/>
  <c r="AB590" i="1"/>
  <c r="AC594" i="1"/>
  <c r="AB594" i="1"/>
  <c r="AC598" i="1"/>
  <c r="AB598" i="1"/>
  <c r="AC602" i="1"/>
  <c r="AB602" i="1"/>
  <c r="AC606" i="1"/>
  <c r="AB606" i="1"/>
  <c r="AC610" i="1"/>
  <c r="AB610" i="1"/>
  <c r="AC614" i="1"/>
  <c r="AB614" i="1"/>
  <c r="AC618" i="1"/>
  <c r="AB618" i="1"/>
  <c r="AC622" i="1"/>
  <c r="AB622" i="1"/>
  <c r="AC626" i="1"/>
  <c r="AB626" i="1"/>
  <c r="AC630" i="1"/>
  <c r="AB630" i="1"/>
  <c r="AC634" i="1"/>
  <c r="AB634" i="1"/>
  <c r="AC638" i="1"/>
  <c r="AB638" i="1"/>
  <c r="AC642" i="1"/>
  <c r="AB642" i="1"/>
  <c r="AC646" i="1"/>
  <c r="AB646" i="1"/>
  <c r="AC650" i="1"/>
  <c r="AB650" i="1"/>
  <c r="AC654" i="1"/>
  <c r="AB654" i="1"/>
  <c r="AC658" i="1"/>
  <c r="AB658" i="1"/>
  <c r="AC662" i="1"/>
  <c r="AB662" i="1"/>
  <c r="AC666" i="1"/>
  <c r="AB666" i="1"/>
  <c r="AC670" i="1"/>
  <c r="AB670" i="1"/>
  <c r="AC674" i="1"/>
  <c r="AB674" i="1"/>
  <c r="AC678" i="1"/>
  <c r="AB678" i="1"/>
  <c r="AC682" i="1"/>
  <c r="AB682" i="1"/>
  <c r="AC686" i="1"/>
  <c r="AB686" i="1"/>
  <c r="AC690" i="1"/>
  <c r="AB690" i="1"/>
  <c r="AC694" i="1"/>
  <c r="AB694" i="1"/>
  <c r="AC698" i="1"/>
  <c r="AB698" i="1"/>
  <c r="AC702" i="1"/>
  <c r="AB702" i="1"/>
  <c r="AC706" i="1"/>
  <c r="AB706" i="1"/>
  <c r="AC710" i="1"/>
  <c r="AB710" i="1"/>
  <c r="AC714" i="1"/>
  <c r="AB714" i="1"/>
  <c r="AC718" i="1"/>
  <c r="AB718" i="1"/>
  <c r="AC722" i="1"/>
  <c r="AB722" i="1"/>
  <c r="AC726" i="1"/>
  <c r="AB726" i="1"/>
  <c r="AC730" i="1"/>
  <c r="AB730" i="1"/>
  <c r="AC734" i="1"/>
  <c r="AB734" i="1"/>
  <c r="AC738" i="1"/>
  <c r="AB738" i="1"/>
  <c r="AC742" i="1"/>
  <c r="AB742" i="1"/>
  <c r="AC746" i="1"/>
  <c r="AB746" i="1"/>
  <c r="AC750" i="1"/>
  <c r="AB750" i="1"/>
  <c r="AC754" i="1"/>
  <c r="AB754" i="1"/>
  <c r="AC758" i="1"/>
  <c r="AB758" i="1"/>
  <c r="AC762" i="1"/>
  <c r="AB762" i="1"/>
  <c r="AC766" i="1"/>
  <c r="AB766" i="1"/>
  <c r="AC770" i="1"/>
  <c r="AB770" i="1"/>
  <c r="AC774" i="1"/>
  <c r="AB774" i="1"/>
  <c r="AC778" i="1"/>
  <c r="AB778" i="1"/>
  <c r="AC782" i="1"/>
  <c r="AB782" i="1"/>
  <c r="AC786" i="1"/>
  <c r="AB786" i="1"/>
  <c r="AC790" i="1"/>
  <c r="AB790" i="1"/>
  <c r="AC794" i="1"/>
  <c r="AB794" i="1"/>
  <c r="AC798" i="1"/>
  <c r="AB798" i="1"/>
  <c r="AC802" i="1"/>
  <c r="AB802" i="1"/>
  <c r="AC806" i="1"/>
  <c r="AB806" i="1"/>
  <c r="AC810" i="1"/>
  <c r="AB810" i="1"/>
  <c r="AC814" i="1"/>
  <c r="AB814" i="1"/>
  <c r="AC818" i="1"/>
  <c r="AB818" i="1"/>
  <c r="AC822" i="1"/>
  <c r="AB822" i="1"/>
  <c r="AC826" i="1"/>
  <c r="AB826" i="1"/>
  <c r="AC830" i="1"/>
  <c r="AB830" i="1"/>
  <c r="AC834" i="1"/>
  <c r="AB834" i="1"/>
  <c r="AC838" i="1"/>
  <c r="AB838" i="1"/>
  <c r="AC842" i="1"/>
  <c r="AB842" i="1"/>
  <c r="AC846" i="1"/>
  <c r="AB846" i="1"/>
  <c r="AC850" i="1"/>
  <c r="AB850" i="1"/>
  <c r="AC854" i="1"/>
  <c r="AB854" i="1"/>
  <c r="AC858" i="1"/>
  <c r="AB858" i="1"/>
  <c r="AC862" i="1"/>
  <c r="AB862" i="1"/>
  <c r="AC866" i="1"/>
  <c r="AB866" i="1"/>
  <c r="AC870" i="1"/>
  <c r="AB870" i="1"/>
  <c r="AC874" i="1"/>
  <c r="AB874" i="1"/>
  <c r="AC878" i="1"/>
  <c r="AB878" i="1"/>
  <c r="AC882" i="1"/>
  <c r="AB882" i="1"/>
  <c r="AC886" i="1"/>
  <c r="AB886" i="1"/>
  <c r="AC890" i="1"/>
  <c r="AB890" i="1"/>
  <c r="AC894" i="1"/>
  <c r="AB894" i="1"/>
  <c r="AC898" i="1"/>
  <c r="AB898" i="1"/>
  <c r="AC902" i="1"/>
  <c r="AB902" i="1"/>
  <c r="AC906" i="1"/>
  <c r="AB906" i="1"/>
  <c r="AC910" i="1"/>
  <c r="AB910" i="1"/>
  <c r="AC914" i="1"/>
  <c r="AB914" i="1"/>
  <c r="AC918" i="1"/>
  <c r="AB918" i="1"/>
  <c r="AC922" i="1"/>
  <c r="AB922" i="1"/>
  <c r="AC926" i="1"/>
  <c r="AB926" i="1"/>
  <c r="AC930" i="1"/>
  <c r="AB930" i="1"/>
  <c r="AC934" i="1"/>
  <c r="AB934" i="1"/>
  <c r="AC938" i="1"/>
  <c r="AB938" i="1"/>
  <c r="AC942" i="1"/>
  <c r="AB942" i="1"/>
  <c r="AC946" i="1"/>
  <c r="AB946" i="1"/>
  <c r="AC950" i="1"/>
  <c r="AB950" i="1"/>
  <c r="AC954" i="1"/>
  <c r="AB954" i="1"/>
  <c r="AC958" i="1"/>
  <c r="AB958" i="1"/>
  <c r="AC962" i="1"/>
  <c r="AB962" i="1"/>
  <c r="AC966" i="1"/>
  <c r="AB966" i="1"/>
  <c r="AC970" i="1"/>
  <c r="AB970" i="1"/>
  <c r="AC974" i="1"/>
  <c r="AB974" i="1"/>
  <c r="AC978" i="1"/>
  <c r="AB978" i="1"/>
  <c r="AC982" i="1"/>
  <c r="AB982" i="1"/>
  <c r="AC986" i="1"/>
  <c r="AB986" i="1"/>
  <c r="AC990" i="1"/>
  <c r="AB990" i="1"/>
  <c r="AC994" i="1"/>
  <c r="AB994" i="1"/>
  <c r="AC998" i="1"/>
  <c r="AB998" i="1"/>
  <c r="AC1002" i="1"/>
  <c r="AB1002" i="1"/>
  <c r="AC1006" i="1"/>
  <c r="AB1006" i="1"/>
  <c r="AC1010" i="1"/>
  <c r="AB1010" i="1"/>
  <c r="AC1014" i="1"/>
  <c r="AB1014" i="1"/>
  <c r="AC1018" i="1"/>
  <c r="AB1018" i="1"/>
  <c r="AC1022" i="1"/>
  <c r="AB1022" i="1"/>
  <c r="AC1026" i="1"/>
  <c r="AB1026" i="1"/>
  <c r="AC1030" i="1"/>
  <c r="AB1030" i="1"/>
  <c r="AC1034" i="1"/>
  <c r="AB1034" i="1"/>
  <c r="AC1038" i="1"/>
  <c r="AB1038" i="1"/>
  <c r="AC1042" i="1"/>
  <c r="AB1042" i="1"/>
  <c r="AC1046" i="1"/>
  <c r="AB1046" i="1"/>
  <c r="AC1050" i="1"/>
  <c r="AB1050" i="1"/>
  <c r="AC1054" i="1"/>
  <c r="AB1054" i="1"/>
  <c r="AC1058" i="1"/>
  <c r="AB1058" i="1"/>
  <c r="AC1062" i="1"/>
  <c r="AB1062" i="1"/>
  <c r="AC1066" i="1"/>
  <c r="AB1066" i="1"/>
  <c r="AC1070" i="1"/>
  <c r="AB1070" i="1"/>
  <c r="AC1074" i="1"/>
  <c r="AB1074" i="1"/>
  <c r="AC1078" i="1"/>
  <c r="AB1078" i="1"/>
  <c r="AC1082" i="1"/>
  <c r="AB1082" i="1"/>
  <c r="AC1086" i="1"/>
  <c r="AB1086" i="1"/>
  <c r="AC1090" i="1"/>
  <c r="AB1090" i="1"/>
  <c r="AC1094" i="1"/>
  <c r="AB1094" i="1"/>
  <c r="AC1098" i="1"/>
  <c r="AB1098" i="1"/>
  <c r="AC1102" i="1"/>
  <c r="AB1102" i="1"/>
  <c r="AC1106" i="1"/>
  <c r="AB1106" i="1"/>
  <c r="AC1110" i="1"/>
  <c r="AB1110" i="1"/>
  <c r="AC1114" i="1"/>
  <c r="AB1114" i="1"/>
  <c r="AC1118" i="1"/>
  <c r="AB1118" i="1"/>
  <c r="AC1122" i="1"/>
  <c r="AB1122" i="1"/>
  <c r="AC1126" i="1"/>
  <c r="AB1126" i="1"/>
  <c r="AC1130" i="1"/>
  <c r="AB1130" i="1"/>
  <c r="AC1134" i="1"/>
  <c r="AB1134" i="1"/>
  <c r="AC1138" i="1"/>
  <c r="AB1138" i="1"/>
  <c r="AC1142" i="1"/>
  <c r="AB1142" i="1"/>
  <c r="AC1146" i="1"/>
  <c r="AB1146" i="1"/>
  <c r="AC1150" i="1"/>
  <c r="AB1150" i="1"/>
  <c r="AC1154" i="1"/>
  <c r="AB1154" i="1"/>
  <c r="AC1158" i="1"/>
  <c r="AB1158" i="1"/>
  <c r="AC1162" i="1"/>
  <c r="AB1162" i="1"/>
  <c r="AC1166" i="1"/>
  <c r="AB1166" i="1"/>
  <c r="AC1170" i="1"/>
  <c r="AB1170" i="1"/>
  <c r="AC1174" i="1"/>
  <c r="AB1174" i="1"/>
  <c r="AC1178" i="1"/>
  <c r="AB1178" i="1"/>
  <c r="AC1182" i="1"/>
  <c r="AB1182" i="1"/>
  <c r="AC1186" i="1"/>
  <c r="AB1186" i="1"/>
  <c r="AC1190" i="1"/>
  <c r="AB1190" i="1"/>
  <c r="AC1194" i="1"/>
  <c r="AB1194" i="1"/>
  <c r="AC1198" i="1"/>
  <c r="AB1198" i="1"/>
  <c r="AC1202" i="1"/>
  <c r="AB1202" i="1"/>
  <c r="AC1206" i="1"/>
  <c r="AB1206" i="1"/>
  <c r="AC1210" i="1"/>
  <c r="AB1210" i="1"/>
  <c r="AC1214" i="1"/>
  <c r="AB1214" i="1"/>
  <c r="AC1218" i="1"/>
  <c r="AB1218" i="1"/>
  <c r="AC1222" i="1"/>
  <c r="AB1222" i="1"/>
  <c r="AC1226" i="1"/>
  <c r="AB1226" i="1"/>
  <c r="AC1230" i="1"/>
  <c r="AB1230" i="1"/>
  <c r="AC1234" i="1"/>
  <c r="AB1234" i="1"/>
  <c r="AC1238" i="1"/>
  <c r="AB1238" i="1"/>
  <c r="AC1242" i="1"/>
  <c r="AB1242" i="1"/>
  <c r="AC1246" i="1"/>
  <c r="AB1246" i="1"/>
  <c r="AC1250" i="1"/>
  <c r="AB1250" i="1"/>
  <c r="AC1254" i="1"/>
  <c r="AB1254" i="1"/>
  <c r="AC1258" i="1"/>
  <c r="AB1258" i="1"/>
  <c r="AC1262" i="1"/>
  <c r="AB1262" i="1"/>
  <c r="AC1266" i="1"/>
  <c r="AB1266" i="1"/>
  <c r="AC1270" i="1"/>
  <c r="AB1270" i="1"/>
  <c r="AC1274" i="1"/>
  <c r="AB1274" i="1"/>
  <c r="AC1278" i="1"/>
  <c r="AB1278" i="1"/>
  <c r="AC1282" i="1"/>
  <c r="AB1282" i="1"/>
  <c r="AC1286" i="1"/>
  <c r="AB1286" i="1"/>
  <c r="AC1290" i="1"/>
  <c r="AB1290" i="1"/>
  <c r="AC1294" i="1"/>
  <c r="AB1294" i="1"/>
  <c r="AC1298" i="1"/>
  <c r="AB1298" i="1"/>
  <c r="AC1302" i="1"/>
  <c r="AB1302" i="1"/>
  <c r="AC1306" i="1"/>
  <c r="AB1306" i="1"/>
  <c r="AC1310" i="1"/>
  <c r="AB1310" i="1"/>
  <c r="AC1314" i="1"/>
  <c r="AB1314" i="1"/>
  <c r="AC1318" i="1"/>
  <c r="AB1318" i="1"/>
  <c r="AC1322" i="1"/>
  <c r="AB1322" i="1"/>
  <c r="AC1326" i="1"/>
  <c r="AB1326" i="1"/>
  <c r="AC1330" i="1"/>
  <c r="AB1330" i="1"/>
  <c r="AC1334" i="1"/>
  <c r="AB1334" i="1"/>
  <c r="AC1338" i="1"/>
  <c r="AB1338" i="1"/>
  <c r="AC1342" i="1"/>
  <c r="AB1342" i="1"/>
  <c r="AC1346" i="1"/>
  <c r="AB1346" i="1"/>
  <c r="AC1350" i="1"/>
  <c r="AB1350" i="1"/>
  <c r="AC1354" i="1"/>
  <c r="AB1354" i="1"/>
  <c r="AC1358" i="1"/>
  <c r="AB1358" i="1"/>
  <c r="AC1362" i="1"/>
  <c r="AB1362" i="1"/>
  <c r="AC1366" i="1"/>
  <c r="AB1366" i="1"/>
  <c r="AC1370" i="1"/>
  <c r="AB1370" i="1"/>
  <c r="AC1374" i="1"/>
  <c r="AB1374" i="1"/>
  <c r="AC1378" i="1"/>
  <c r="AB1378" i="1"/>
  <c r="AC1382" i="1"/>
  <c r="AB1382" i="1"/>
  <c r="AC1386" i="1"/>
  <c r="AB1386" i="1"/>
  <c r="AC1390" i="1"/>
  <c r="AB1390" i="1"/>
  <c r="AC1394" i="1"/>
  <c r="AB1394" i="1"/>
  <c r="AC1398" i="1"/>
  <c r="AB1398" i="1"/>
  <c r="AC1402" i="1"/>
  <c r="AB1402" i="1"/>
  <c r="AC1406" i="1"/>
  <c r="AB1406" i="1"/>
  <c r="AC1410" i="1"/>
  <c r="AB1410" i="1"/>
  <c r="AC1414" i="1"/>
  <c r="AB1414" i="1"/>
  <c r="AC1418" i="1"/>
  <c r="AB1418" i="1"/>
  <c r="AC1422" i="1"/>
  <c r="AB1422" i="1"/>
  <c r="AC1426" i="1"/>
  <c r="AB1426" i="1"/>
  <c r="AC1430" i="1"/>
  <c r="AB1430" i="1"/>
  <c r="AC1434" i="1"/>
  <c r="AB1434" i="1"/>
  <c r="AC1438" i="1"/>
  <c r="AB1438" i="1"/>
  <c r="AC1442" i="1"/>
  <c r="AB1442" i="1"/>
  <c r="AC1446" i="1"/>
  <c r="AB1446" i="1"/>
  <c r="AC1450" i="1"/>
  <c r="AB1450" i="1"/>
  <c r="AC1454" i="1"/>
  <c r="AB1454" i="1"/>
  <c r="AC1458" i="1"/>
  <c r="AB1458" i="1"/>
  <c r="AC1462" i="1"/>
  <c r="AB1462" i="1"/>
  <c r="AC1466" i="1"/>
  <c r="AB1466" i="1"/>
  <c r="AC1470" i="1"/>
  <c r="AB1470" i="1"/>
  <c r="AC1474" i="1"/>
  <c r="AB1474" i="1"/>
  <c r="AC1478" i="1"/>
  <c r="AB1478" i="1"/>
  <c r="AC1482" i="1"/>
  <c r="AB1482" i="1"/>
  <c r="AC1486" i="1"/>
  <c r="AB1486" i="1"/>
  <c r="AC1490" i="1"/>
  <c r="AB1490" i="1"/>
  <c r="AC1494" i="1"/>
  <c r="AB1494" i="1"/>
  <c r="AC1498" i="1"/>
  <c r="AB1498" i="1"/>
  <c r="AC1502" i="1"/>
  <c r="AB1502" i="1"/>
  <c r="AC1506" i="1"/>
  <c r="AB1506" i="1"/>
  <c r="AC1510" i="1"/>
  <c r="AB1510" i="1"/>
  <c r="AC1514" i="1"/>
  <c r="AB1514" i="1"/>
  <c r="AC1518" i="1"/>
  <c r="AB1518" i="1"/>
  <c r="AC1522" i="1"/>
  <c r="AB1522" i="1"/>
  <c r="AC1526" i="1"/>
  <c r="AB1526" i="1"/>
  <c r="AC1530" i="1"/>
  <c r="AB1530" i="1"/>
  <c r="AC1534" i="1"/>
  <c r="AB1534" i="1"/>
  <c r="AC1538" i="1"/>
  <c r="AB1538" i="1"/>
  <c r="AC1542" i="1"/>
  <c r="AB1542" i="1"/>
  <c r="AC1546" i="1"/>
  <c r="AB1546" i="1"/>
  <c r="AC1550" i="1"/>
  <c r="AB1550" i="1"/>
  <c r="AC1554" i="1"/>
  <c r="AB1554" i="1"/>
  <c r="AC1558" i="1"/>
  <c r="AB1558" i="1"/>
  <c r="AC1562" i="1"/>
  <c r="AB1562" i="1"/>
  <c r="AC1566" i="1"/>
  <c r="AB1566" i="1"/>
  <c r="AC1570" i="1"/>
  <c r="AB1570" i="1"/>
  <c r="AC1574" i="1"/>
  <c r="AB1574" i="1"/>
  <c r="AC1578" i="1"/>
  <c r="AB1578" i="1"/>
  <c r="AC1582" i="1"/>
  <c r="AB1582" i="1"/>
  <c r="AC1586" i="1"/>
  <c r="AB1586" i="1"/>
  <c r="AC1590" i="1"/>
  <c r="AB1590" i="1"/>
  <c r="AC1594" i="1"/>
  <c r="AB1594" i="1"/>
  <c r="AC1598" i="1"/>
  <c r="AB1598" i="1"/>
  <c r="AC1602" i="1"/>
  <c r="AB1602" i="1"/>
  <c r="AC1606" i="1"/>
  <c r="AB1606" i="1"/>
  <c r="AC1610" i="1"/>
  <c r="AB1610" i="1"/>
  <c r="AC1614" i="1"/>
  <c r="AB1614" i="1"/>
  <c r="AC1618" i="1"/>
  <c r="AB1618" i="1"/>
  <c r="AC1622" i="1"/>
  <c r="AB1622" i="1"/>
  <c r="AC1626" i="1"/>
  <c r="AB1626" i="1"/>
  <c r="AC1630" i="1"/>
  <c r="AB1630" i="1"/>
  <c r="AC1634" i="1"/>
  <c r="AB1634" i="1"/>
  <c r="AC1638" i="1"/>
  <c r="AB1638" i="1"/>
  <c r="AC1642" i="1"/>
  <c r="AB1642" i="1"/>
  <c r="AC1646" i="1"/>
  <c r="AB1646" i="1"/>
  <c r="AC1650" i="1"/>
  <c r="AB1650" i="1"/>
  <c r="AC1654" i="1"/>
  <c r="AB1654" i="1"/>
  <c r="AC1658" i="1"/>
  <c r="AB1658" i="1"/>
  <c r="AC1662" i="1"/>
  <c r="AB1662" i="1"/>
  <c r="AC1666" i="1"/>
  <c r="AB1666" i="1"/>
  <c r="AC1670" i="1"/>
  <c r="AB1670" i="1"/>
  <c r="AC1674" i="1"/>
  <c r="AB1674" i="1"/>
  <c r="AC1678" i="1"/>
  <c r="AB1678" i="1"/>
  <c r="AC1682" i="1"/>
  <c r="AB1682" i="1"/>
  <c r="AC1686" i="1"/>
  <c r="AB1686" i="1"/>
  <c r="AC1690" i="1"/>
  <c r="AB1690" i="1"/>
  <c r="AC1694" i="1"/>
  <c r="AB1694" i="1"/>
  <c r="AC1698" i="1"/>
  <c r="AB1698" i="1"/>
  <c r="AC1702" i="1"/>
  <c r="AB1702" i="1"/>
  <c r="AC1706" i="1"/>
  <c r="AB1706" i="1"/>
  <c r="AC1710" i="1"/>
  <c r="AB1710" i="1"/>
  <c r="AC1714" i="1"/>
  <c r="AB1714" i="1"/>
  <c r="AC1718" i="1"/>
  <c r="AB1718" i="1"/>
  <c r="AC1722" i="1"/>
  <c r="AB1722" i="1"/>
  <c r="AC1726" i="1"/>
  <c r="AB1726" i="1"/>
  <c r="AC1730" i="1"/>
  <c r="AB1730" i="1"/>
  <c r="AC1734" i="1"/>
  <c r="AB1734" i="1"/>
  <c r="AC1738" i="1"/>
  <c r="AB1738" i="1"/>
  <c r="AC1742" i="1"/>
  <c r="AB1742" i="1"/>
  <c r="AC1746" i="1"/>
  <c r="AB1746" i="1"/>
  <c r="AC1750" i="1"/>
  <c r="AB1750" i="1"/>
  <c r="AC1754" i="1"/>
  <c r="AB1754" i="1"/>
  <c r="AC1758" i="1"/>
  <c r="AB1758" i="1"/>
  <c r="AC1762" i="1"/>
  <c r="AB1762" i="1"/>
  <c r="AC1766" i="1"/>
  <c r="AB1766" i="1"/>
  <c r="AC1770" i="1"/>
  <c r="AB1770" i="1"/>
  <c r="AC1774" i="1"/>
  <c r="AB1774" i="1"/>
  <c r="AC1778" i="1"/>
  <c r="AB1778" i="1"/>
  <c r="AC1782" i="1"/>
  <c r="AB1782" i="1"/>
  <c r="AC1786" i="1"/>
  <c r="AB1786" i="1"/>
  <c r="AC1790" i="1"/>
  <c r="AB1790" i="1"/>
  <c r="AC1794" i="1"/>
  <c r="AB1794" i="1"/>
  <c r="AC1798" i="1"/>
  <c r="AB1798" i="1"/>
  <c r="AC1802" i="1"/>
  <c r="AB1802" i="1"/>
  <c r="AC1806" i="1"/>
  <c r="AB1806" i="1"/>
  <c r="AC1810" i="1"/>
  <c r="AB1810" i="1"/>
  <c r="AC1814" i="1"/>
  <c r="AB1814" i="1"/>
  <c r="AC1818" i="1"/>
  <c r="AB1818" i="1"/>
  <c r="AC1822" i="1"/>
  <c r="AB1822" i="1"/>
  <c r="AC1826" i="1"/>
  <c r="AB1826" i="1"/>
  <c r="AC1830" i="1"/>
  <c r="AB1830" i="1"/>
  <c r="AC1834" i="1"/>
  <c r="AB1834" i="1"/>
  <c r="AC1838" i="1"/>
  <c r="AB1838" i="1"/>
  <c r="AC1842" i="1"/>
  <c r="AB1842" i="1"/>
  <c r="AC1846" i="1"/>
  <c r="AB1846" i="1"/>
  <c r="AC1850" i="1"/>
  <c r="AB1850" i="1"/>
  <c r="AC1854" i="1"/>
  <c r="AB1854" i="1"/>
  <c r="AC1858" i="1"/>
  <c r="AB1858" i="1"/>
  <c r="AC1862" i="1"/>
  <c r="AB1862" i="1"/>
  <c r="AC1866" i="1"/>
  <c r="AB1866" i="1"/>
  <c r="AC1870" i="1"/>
  <c r="AB1870" i="1"/>
  <c r="AC1874" i="1"/>
  <c r="AB1874" i="1"/>
  <c r="AC1878" i="1"/>
  <c r="AB1878" i="1"/>
  <c r="AC1882" i="1"/>
  <c r="AB1882" i="1"/>
  <c r="AC1886" i="1"/>
  <c r="AB1886" i="1"/>
  <c r="AC1890" i="1"/>
  <c r="AB1890" i="1"/>
  <c r="AC1894" i="1"/>
  <c r="AB1894" i="1"/>
  <c r="AC1898" i="1"/>
  <c r="AB1898" i="1"/>
  <c r="AC1902" i="1"/>
  <c r="AB1902" i="1"/>
  <c r="AC1906" i="1"/>
  <c r="AB1906" i="1"/>
  <c r="AC1910" i="1"/>
  <c r="AB1910" i="1"/>
  <c r="AC1914" i="1"/>
  <c r="AB1914" i="1"/>
  <c r="AC1918" i="1"/>
  <c r="AB1918" i="1"/>
  <c r="AC1922" i="1"/>
  <c r="AB1922" i="1"/>
  <c r="AC1926" i="1"/>
  <c r="AB1926" i="1"/>
  <c r="AC1930" i="1"/>
  <c r="AB1930" i="1"/>
  <c r="AC1934" i="1"/>
  <c r="AB1934" i="1"/>
  <c r="AC1938" i="1"/>
  <c r="AB1938" i="1"/>
  <c r="AC1942" i="1"/>
  <c r="AB1942" i="1"/>
  <c r="AC1946" i="1"/>
  <c r="AB1946" i="1"/>
  <c r="AC1950" i="1"/>
  <c r="AB1950" i="1"/>
  <c r="AC1954" i="1"/>
  <c r="AB1954" i="1"/>
  <c r="AC1958" i="1"/>
  <c r="AB1958" i="1"/>
  <c r="AC1962" i="1"/>
  <c r="AB1962" i="1"/>
  <c r="AC1966" i="1"/>
  <c r="AB1966" i="1"/>
  <c r="AC1970" i="1"/>
  <c r="AB1970" i="1"/>
  <c r="AC1974" i="1"/>
  <c r="AB1974" i="1"/>
  <c r="AC1978" i="1"/>
  <c r="AB1978" i="1"/>
  <c r="AC1982" i="1"/>
  <c r="AB1982" i="1"/>
  <c r="AC1986" i="1"/>
  <c r="AB1986" i="1"/>
  <c r="AC1990" i="1"/>
  <c r="AB1990" i="1"/>
  <c r="AC1994" i="1"/>
  <c r="AB1994" i="1"/>
  <c r="AC1998" i="1"/>
  <c r="AB1998" i="1"/>
  <c r="AC2002" i="1"/>
  <c r="AB2002" i="1"/>
  <c r="AC2006" i="1"/>
  <c r="AB2006" i="1"/>
  <c r="AC2010" i="1"/>
  <c r="AB2010" i="1"/>
  <c r="AC2014" i="1"/>
  <c r="AB2014" i="1"/>
  <c r="AC2018" i="1"/>
  <c r="AB2018" i="1"/>
  <c r="AC2022" i="1"/>
  <c r="AB2022" i="1"/>
  <c r="AC2026" i="1"/>
  <c r="AB2026" i="1"/>
  <c r="AC2030" i="1"/>
  <c r="AB2030" i="1"/>
  <c r="AC2034" i="1"/>
  <c r="AB2034" i="1"/>
  <c r="AC2038" i="1"/>
  <c r="AB2038" i="1"/>
  <c r="AC2042" i="1"/>
  <c r="AB2042" i="1"/>
  <c r="AC2046" i="1"/>
  <c r="AB2046" i="1"/>
  <c r="AC2050" i="1"/>
  <c r="AB2050" i="1"/>
  <c r="AC2054" i="1"/>
  <c r="AB2054" i="1"/>
  <c r="AC2058" i="1"/>
  <c r="AB2058" i="1"/>
  <c r="AC2062" i="1"/>
  <c r="AB2062" i="1"/>
  <c r="AC2066" i="1"/>
  <c r="AB2066" i="1"/>
  <c r="AC2070" i="1"/>
  <c r="AB2070" i="1"/>
  <c r="AC2074" i="1"/>
  <c r="AB2074" i="1"/>
  <c r="AC2078" i="1"/>
  <c r="AB2078" i="1"/>
  <c r="AC2082" i="1"/>
  <c r="AB2082" i="1"/>
  <c r="AC2086" i="1"/>
  <c r="AB2086" i="1"/>
  <c r="AC2090" i="1"/>
  <c r="AB2090" i="1"/>
  <c r="AC2094" i="1"/>
  <c r="AB2094" i="1"/>
  <c r="AC2098" i="1"/>
  <c r="AB2098" i="1"/>
  <c r="AC2102" i="1"/>
  <c r="AB2102" i="1"/>
  <c r="AC2106" i="1"/>
  <c r="AB2106" i="1"/>
  <c r="AC2110" i="1"/>
  <c r="AB2110" i="1"/>
  <c r="AC2114" i="1"/>
  <c r="AB2114" i="1"/>
  <c r="AC2118" i="1"/>
  <c r="AB2118" i="1"/>
  <c r="AC2122" i="1"/>
  <c r="AB2122" i="1"/>
  <c r="AC2126" i="1"/>
  <c r="AB2126" i="1"/>
  <c r="AC2130" i="1"/>
  <c r="AB2130" i="1"/>
  <c r="AC2134" i="1"/>
  <c r="AB2134" i="1"/>
  <c r="AC2138" i="1"/>
  <c r="AB2138" i="1"/>
  <c r="AC2142" i="1"/>
  <c r="AB2142" i="1"/>
  <c r="AC2146" i="1"/>
  <c r="AB2146" i="1"/>
  <c r="AC2150" i="1"/>
  <c r="AB2150" i="1"/>
  <c r="AC2154" i="1"/>
  <c r="AB2154" i="1"/>
  <c r="AC2158" i="1"/>
  <c r="AB2158" i="1"/>
  <c r="AC2162" i="1"/>
  <c r="AB2162" i="1"/>
  <c r="AC2166" i="1"/>
  <c r="AB2166" i="1"/>
  <c r="AC2170" i="1"/>
  <c r="AB2170" i="1"/>
  <c r="AC2174" i="1"/>
  <c r="AB2174" i="1"/>
  <c r="AC2178" i="1"/>
  <c r="AB2178" i="1"/>
  <c r="AC2182" i="1"/>
  <c r="AB2182" i="1"/>
  <c r="AC2186" i="1"/>
  <c r="AB2186" i="1"/>
  <c r="AC2190" i="1"/>
  <c r="AB2190" i="1"/>
  <c r="AC2194" i="1"/>
  <c r="AB2194" i="1"/>
  <c r="AC2198" i="1"/>
  <c r="AB2198" i="1"/>
  <c r="AC2202" i="1"/>
  <c r="AB2202" i="1"/>
  <c r="AC2206" i="1"/>
  <c r="AB2206" i="1"/>
  <c r="AC2210" i="1"/>
  <c r="AB2210" i="1"/>
  <c r="AC2214" i="1"/>
  <c r="AB2214" i="1"/>
  <c r="AC2218" i="1"/>
  <c r="AB2218" i="1"/>
  <c r="AC2222" i="1"/>
  <c r="AB2222" i="1"/>
  <c r="AC2226" i="1"/>
  <c r="AB2226" i="1"/>
  <c r="AC2230" i="1"/>
  <c r="AB2230" i="1"/>
  <c r="AC2234" i="1"/>
  <c r="AB2234" i="1"/>
  <c r="AC2238" i="1"/>
  <c r="AB2238" i="1"/>
  <c r="AC2242" i="1"/>
  <c r="AB2242" i="1"/>
  <c r="AC2246" i="1"/>
  <c r="AB2246" i="1"/>
  <c r="AC2250" i="1"/>
  <c r="AB2250" i="1"/>
  <c r="AC2254" i="1"/>
  <c r="AB2254" i="1"/>
  <c r="AC2258" i="1"/>
  <c r="AB2258" i="1"/>
  <c r="AC2262" i="1"/>
  <c r="AB2262" i="1"/>
  <c r="AC2266" i="1"/>
  <c r="AB2266" i="1"/>
  <c r="AC2270" i="1"/>
  <c r="AB2270" i="1"/>
  <c r="AC2274" i="1"/>
  <c r="AB2274" i="1"/>
  <c r="AC2278" i="1"/>
  <c r="AB2278" i="1"/>
  <c r="AC2282" i="1"/>
  <c r="AB2282" i="1"/>
  <c r="AC2286" i="1"/>
  <c r="AB2286" i="1"/>
  <c r="AC2290" i="1"/>
  <c r="AB2290" i="1"/>
  <c r="AC2294" i="1"/>
  <c r="AB2294" i="1"/>
  <c r="AC2298" i="1"/>
  <c r="AB2298" i="1"/>
  <c r="AC2302" i="1"/>
  <c r="AB2302" i="1"/>
  <c r="AC2306" i="1"/>
  <c r="AB2306" i="1"/>
  <c r="AC2310" i="1"/>
  <c r="AB2310" i="1"/>
  <c r="AC2314" i="1"/>
  <c r="AB2314" i="1"/>
  <c r="AC2318" i="1"/>
  <c r="AB2318" i="1"/>
  <c r="AC2322" i="1"/>
  <c r="AB2322" i="1"/>
  <c r="AC2326" i="1"/>
  <c r="AB2326" i="1"/>
  <c r="AC2330" i="1"/>
  <c r="AB2330" i="1"/>
  <c r="AC2334" i="1"/>
  <c r="AB2334" i="1"/>
  <c r="AC2338" i="1"/>
  <c r="AB2338" i="1"/>
  <c r="AC2342" i="1"/>
  <c r="AB2342" i="1"/>
  <c r="AC2346" i="1"/>
  <c r="AB2346" i="1"/>
  <c r="AC2350" i="1"/>
  <c r="AB2350" i="1"/>
  <c r="AC2354" i="1"/>
  <c r="AB2354" i="1"/>
  <c r="AC2358" i="1"/>
  <c r="AB2358" i="1"/>
  <c r="AC2362" i="1"/>
  <c r="AB2362" i="1"/>
  <c r="AC2366" i="1"/>
  <c r="AB2366" i="1"/>
  <c r="AC2370" i="1"/>
  <c r="AB2370" i="1"/>
  <c r="AC2374" i="1"/>
  <c r="AB2374" i="1"/>
  <c r="AC2378" i="1"/>
  <c r="AB2378" i="1"/>
  <c r="AC2382" i="1"/>
  <c r="AB2382" i="1"/>
  <c r="AC2386" i="1"/>
  <c r="AB2386" i="1"/>
  <c r="AC2390" i="1"/>
  <c r="AB2390" i="1"/>
  <c r="AC2394" i="1"/>
  <c r="AB2394" i="1"/>
  <c r="AC2398" i="1"/>
  <c r="AB2398" i="1"/>
  <c r="AC2402" i="1"/>
  <c r="AB2402" i="1"/>
  <c r="AC2406" i="1"/>
  <c r="AB2406" i="1"/>
  <c r="AC2410" i="1"/>
  <c r="AB2410" i="1"/>
  <c r="AC2414" i="1"/>
  <c r="AB2414" i="1"/>
  <c r="AC2418" i="1"/>
  <c r="AB2418" i="1"/>
  <c r="AC2422" i="1"/>
  <c r="AB2422" i="1"/>
  <c r="AC2426" i="1"/>
  <c r="AB2426" i="1"/>
  <c r="AC2430" i="1"/>
  <c r="AB2430" i="1"/>
  <c r="AC2434" i="1"/>
  <c r="AB2434" i="1"/>
  <c r="AC2438" i="1"/>
  <c r="AB2438" i="1"/>
  <c r="AC2442" i="1"/>
  <c r="AB2442" i="1"/>
  <c r="AC2446" i="1"/>
  <c r="AB2446" i="1"/>
  <c r="AC2450" i="1"/>
  <c r="AB2450" i="1"/>
  <c r="AC2454" i="1"/>
  <c r="AB2454" i="1"/>
  <c r="AC2458" i="1"/>
  <c r="AB2458" i="1"/>
  <c r="AC2462" i="1"/>
  <c r="AB2462" i="1"/>
  <c r="AC2466" i="1"/>
  <c r="AB2466" i="1"/>
  <c r="AC2470" i="1"/>
  <c r="AB2470" i="1"/>
  <c r="AC2474" i="1"/>
  <c r="AB2474" i="1"/>
  <c r="AC2478" i="1"/>
  <c r="AB2478" i="1"/>
  <c r="AC2482" i="1"/>
  <c r="AB2482" i="1"/>
  <c r="AC2486" i="1"/>
  <c r="AB2486" i="1"/>
  <c r="AC2490" i="1"/>
  <c r="AB2490" i="1"/>
  <c r="AC2494" i="1"/>
  <c r="AB2494" i="1"/>
  <c r="AC2498" i="1"/>
  <c r="AB2498" i="1"/>
  <c r="AC2502" i="1"/>
  <c r="AB2502" i="1"/>
  <c r="AC2506" i="1"/>
  <c r="AB2506" i="1"/>
  <c r="AC2510" i="1"/>
  <c r="AB2510" i="1"/>
  <c r="AC2514" i="1"/>
  <c r="AB2514" i="1"/>
  <c r="AC2518" i="1"/>
  <c r="AB2518" i="1"/>
  <c r="AC2522" i="1"/>
  <c r="AB2522" i="1"/>
  <c r="AC2526" i="1"/>
  <c r="AB2526" i="1"/>
  <c r="AC2530" i="1"/>
  <c r="AB2530" i="1"/>
  <c r="AC2534" i="1"/>
  <c r="AB2534" i="1"/>
  <c r="AC2538" i="1"/>
  <c r="AB2538" i="1"/>
  <c r="AC2542" i="1"/>
  <c r="AB2542" i="1"/>
  <c r="AC2546" i="1"/>
  <c r="AB2546" i="1"/>
  <c r="AC2550" i="1"/>
  <c r="AB2550" i="1"/>
  <c r="AC2554" i="1"/>
  <c r="AB2554" i="1"/>
  <c r="AC2558" i="1"/>
  <c r="AB2558" i="1"/>
  <c r="AC2562" i="1"/>
  <c r="AB2562" i="1"/>
  <c r="AC2566" i="1"/>
  <c r="AB2566" i="1"/>
  <c r="AC2570" i="1"/>
  <c r="AB2570" i="1"/>
  <c r="AC2574" i="1"/>
  <c r="AB2574" i="1"/>
  <c r="AC2578" i="1"/>
  <c r="AB2578" i="1"/>
  <c r="AC2582" i="1"/>
  <c r="AB2582" i="1"/>
  <c r="AC2586" i="1"/>
  <c r="AB2586" i="1"/>
  <c r="AC2590" i="1"/>
  <c r="AB2590" i="1"/>
  <c r="AC2594" i="1"/>
  <c r="AB2594" i="1"/>
  <c r="AC2598" i="1"/>
  <c r="AB2598" i="1"/>
  <c r="AC2602" i="1"/>
  <c r="AB2602" i="1"/>
  <c r="AC2606" i="1"/>
  <c r="AB2606" i="1"/>
  <c r="AC2610" i="1"/>
  <c r="AB2610" i="1"/>
  <c r="AC2614" i="1"/>
  <c r="AB2614" i="1"/>
  <c r="AC2618" i="1"/>
  <c r="AB2618" i="1"/>
  <c r="AC2622" i="1"/>
  <c r="AB2622" i="1"/>
  <c r="AC2626" i="1"/>
  <c r="AB2626" i="1"/>
  <c r="AC2630" i="1"/>
  <c r="AB2630" i="1"/>
  <c r="AC2634" i="1"/>
  <c r="AB2634" i="1"/>
  <c r="AC2638" i="1"/>
  <c r="AB2638" i="1"/>
  <c r="AC2642" i="1"/>
  <c r="AB2642" i="1"/>
  <c r="AC2646" i="1"/>
  <c r="AB2646" i="1"/>
  <c r="AC2650" i="1"/>
  <c r="AB2650" i="1"/>
  <c r="AC2654" i="1"/>
  <c r="AB2654" i="1"/>
  <c r="AC2658" i="1"/>
  <c r="AB2658" i="1"/>
  <c r="AC2662" i="1"/>
  <c r="AB2662" i="1"/>
  <c r="AC2666" i="1"/>
  <c r="AB2666" i="1"/>
  <c r="AC2670" i="1"/>
  <c r="AB2670" i="1"/>
  <c r="AC2674" i="1"/>
  <c r="AB2674" i="1"/>
  <c r="AC2678" i="1"/>
  <c r="AB2678" i="1"/>
  <c r="AC2682" i="1"/>
  <c r="AB2682" i="1"/>
  <c r="AC2686" i="1"/>
  <c r="AB2686" i="1"/>
  <c r="AC2690" i="1"/>
  <c r="AB2690" i="1"/>
  <c r="AC2694" i="1"/>
  <c r="AB2694" i="1"/>
  <c r="AC2698" i="1"/>
  <c r="AB2698" i="1"/>
  <c r="AC2702" i="1"/>
  <c r="AB2702" i="1"/>
  <c r="AC2706" i="1"/>
  <c r="AB2706" i="1"/>
  <c r="AC2710" i="1"/>
  <c r="AB2710" i="1"/>
  <c r="AC2714" i="1"/>
  <c r="AB2714" i="1"/>
  <c r="AC2718" i="1"/>
  <c r="AB2718" i="1"/>
  <c r="AC2722" i="1"/>
  <c r="AB2722" i="1"/>
  <c r="AC2726" i="1"/>
  <c r="AB2726" i="1"/>
  <c r="AC2730" i="1"/>
  <c r="AB2730" i="1"/>
  <c r="AC2734" i="1"/>
  <c r="AB2734" i="1"/>
  <c r="AC2738" i="1"/>
  <c r="AB2738" i="1"/>
  <c r="AC2742" i="1"/>
  <c r="AB2742" i="1"/>
  <c r="AC2746" i="1"/>
  <c r="AB2746" i="1"/>
  <c r="AC2750" i="1"/>
  <c r="AB2750" i="1"/>
  <c r="AC2754" i="1"/>
  <c r="AB2754" i="1"/>
  <c r="AC2758" i="1"/>
  <c r="AB2758" i="1"/>
  <c r="AC2762" i="1"/>
  <c r="AB2762" i="1"/>
  <c r="AC2766" i="1"/>
  <c r="AB2766" i="1"/>
  <c r="AC2770" i="1"/>
  <c r="AB2770" i="1"/>
  <c r="AC2774" i="1"/>
  <c r="AB2774" i="1"/>
  <c r="AC2778" i="1"/>
  <c r="AB2778" i="1"/>
  <c r="AC2782" i="1"/>
  <c r="AB2782" i="1"/>
  <c r="AC2786" i="1"/>
  <c r="AB2786" i="1"/>
  <c r="AC2790" i="1"/>
  <c r="AB2790" i="1"/>
  <c r="AC2794" i="1"/>
  <c r="AB2794" i="1"/>
  <c r="AC2798" i="1"/>
  <c r="AB2798" i="1"/>
  <c r="AC2802" i="1"/>
  <c r="AB2802" i="1"/>
  <c r="AC2806" i="1"/>
  <c r="AB2806" i="1"/>
  <c r="AC2810" i="1"/>
  <c r="AB2810" i="1"/>
  <c r="AC2814" i="1"/>
  <c r="AB2814" i="1"/>
  <c r="AC2818" i="1"/>
  <c r="AB2818" i="1"/>
  <c r="AC2822" i="1"/>
  <c r="AB2822" i="1"/>
  <c r="AC2826" i="1"/>
  <c r="AB2826" i="1"/>
  <c r="AC2830" i="1"/>
  <c r="AB2830" i="1"/>
  <c r="AC2834" i="1"/>
  <c r="AB2834" i="1"/>
  <c r="AC2838" i="1"/>
  <c r="AB2838" i="1"/>
  <c r="AC2842" i="1"/>
  <c r="AB2842" i="1"/>
  <c r="AC2846" i="1"/>
  <c r="AB2846" i="1"/>
  <c r="AC2850" i="1"/>
  <c r="AB2850" i="1"/>
  <c r="AC2854" i="1"/>
  <c r="AB2854" i="1"/>
  <c r="AC2858" i="1"/>
  <c r="AB2858" i="1"/>
  <c r="AC2862" i="1"/>
  <c r="AB2862" i="1"/>
  <c r="AC2866" i="1"/>
  <c r="AB2866" i="1"/>
  <c r="AC2870" i="1"/>
  <c r="AB2870" i="1"/>
  <c r="AC2874" i="1"/>
  <c r="AB2874" i="1"/>
  <c r="AC2878" i="1"/>
  <c r="AB2878" i="1"/>
  <c r="AC2882" i="1"/>
  <c r="AB2882" i="1"/>
  <c r="AC2886" i="1"/>
  <c r="AB2886" i="1"/>
  <c r="AC2890" i="1"/>
  <c r="AB2890" i="1"/>
  <c r="AC2894" i="1"/>
  <c r="AB2894" i="1"/>
  <c r="AC2898" i="1"/>
  <c r="AB2898" i="1"/>
  <c r="AC2902" i="1"/>
  <c r="AB2902" i="1"/>
  <c r="AC2906" i="1"/>
  <c r="AB2906" i="1"/>
  <c r="AC2910" i="1"/>
  <c r="AB2910" i="1"/>
  <c r="AC2914" i="1"/>
  <c r="AB2914" i="1"/>
  <c r="AC2918" i="1"/>
  <c r="AB2918" i="1"/>
  <c r="AC2922" i="1"/>
  <c r="AB2922" i="1"/>
  <c r="AC2926" i="1"/>
  <c r="AB2926" i="1"/>
  <c r="AC2930" i="1"/>
  <c r="AB2930" i="1"/>
  <c r="AC2934" i="1"/>
  <c r="AB2934" i="1"/>
  <c r="AC2938" i="1"/>
  <c r="AB2938" i="1"/>
  <c r="AC2942" i="1"/>
  <c r="AB2942" i="1"/>
  <c r="AC2946" i="1"/>
  <c r="AB2946" i="1"/>
  <c r="AC2950" i="1"/>
  <c r="AB2950" i="1"/>
  <c r="AC2954" i="1"/>
  <c r="AB2954" i="1"/>
  <c r="AC2958" i="1"/>
  <c r="AB2958" i="1"/>
  <c r="AC2962" i="1"/>
  <c r="AB2962" i="1"/>
  <c r="AC2966" i="1"/>
  <c r="AB2966" i="1"/>
  <c r="AC2970" i="1"/>
  <c r="AB2970" i="1"/>
  <c r="AC2974" i="1"/>
  <c r="AB2974" i="1"/>
  <c r="AC2978" i="1"/>
  <c r="AB2978" i="1"/>
  <c r="AC2982" i="1"/>
  <c r="AB2982" i="1"/>
  <c r="AC2986" i="1"/>
  <c r="AB2986" i="1"/>
  <c r="AC2990" i="1"/>
  <c r="AB2990" i="1"/>
  <c r="AC2994" i="1"/>
  <c r="AB2994" i="1"/>
  <c r="AC2998" i="1"/>
  <c r="AB2998" i="1"/>
  <c r="AC3002" i="1"/>
  <c r="AB3002" i="1"/>
  <c r="AC3006" i="1"/>
  <c r="AB3006" i="1"/>
  <c r="AC3010" i="1"/>
  <c r="AB3010" i="1"/>
  <c r="AC3014" i="1"/>
  <c r="AB3014" i="1"/>
  <c r="AC3018" i="1"/>
  <c r="AB3018" i="1"/>
  <c r="AC3022" i="1"/>
  <c r="AB3022" i="1"/>
  <c r="AC3026" i="1"/>
  <c r="AB3026" i="1"/>
  <c r="AC3030" i="1"/>
  <c r="AB3030" i="1"/>
  <c r="AC3034" i="1"/>
  <c r="AB3034" i="1"/>
  <c r="AC3038" i="1"/>
  <c r="AB3038" i="1"/>
  <c r="AC3042" i="1"/>
  <c r="AB3042" i="1"/>
  <c r="AC3046" i="1"/>
  <c r="AB3046" i="1"/>
  <c r="AC3050" i="1"/>
  <c r="AB3050" i="1"/>
  <c r="AC3054" i="1"/>
  <c r="AB3054" i="1"/>
  <c r="AC3058" i="1"/>
  <c r="AB3058" i="1"/>
  <c r="AC3062" i="1"/>
  <c r="AB3062" i="1"/>
  <c r="AC3066" i="1"/>
  <c r="AB3066" i="1"/>
  <c r="AC3070" i="1"/>
  <c r="AB3070" i="1"/>
  <c r="AC3074" i="1"/>
  <c r="AB3074" i="1"/>
  <c r="AC3078" i="1"/>
  <c r="AB3078" i="1"/>
  <c r="AC3082" i="1"/>
  <c r="AB3082" i="1"/>
  <c r="AC3086" i="1"/>
  <c r="AB3086" i="1"/>
  <c r="AC3090" i="1"/>
  <c r="AB3090" i="1"/>
  <c r="AC3094" i="1"/>
  <c r="AB3094" i="1"/>
  <c r="AC3098" i="1"/>
  <c r="AB3098" i="1"/>
  <c r="AC3102" i="1"/>
  <c r="AB3102" i="1"/>
  <c r="AC3106" i="1"/>
  <c r="AB3106" i="1"/>
  <c r="AC3110" i="1"/>
  <c r="AB3110" i="1"/>
  <c r="AC3114" i="1"/>
  <c r="AB3114" i="1"/>
  <c r="AC3118" i="1"/>
  <c r="AB3118" i="1"/>
  <c r="AC3122" i="1"/>
  <c r="AB3122" i="1"/>
  <c r="AC3126" i="1"/>
  <c r="AB3126" i="1"/>
  <c r="AC3130" i="1"/>
  <c r="AB3130" i="1"/>
  <c r="AC3134" i="1"/>
  <c r="AB3134" i="1"/>
  <c r="AC3138" i="1"/>
  <c r="AB3138" i="1"/>
  <c r="AC3142" i="1"/>
  <c r="AB3142" i="1"/>
  <c r="AC3146" i="1"/>
  <c r="AB3146" i="1"/>
  <c r="AC3150" i="1"/>
  <c r="AB3150" i="1"/>
  <c r="AC3154" i="1"/>
  <c r="AB3154" i="1"/>
  <c r="AC3158" i="1"/>
  <c r="AB3158" i="1"/>
  <c r="AC3162" i="1"/>
  <c r="AB3162" i="1"/>
  <c r="AC3166" i="1"/>
  <c r="AB3166" i="1"/>
  <c r="AC3170" i="1"/>
  <c r="AB3170" i="1"/>
  <c r="AC3174" i="1"/>
  <c r="AB3174" i="1"/>
  <c r="AC3178" i="1"/>
  <c r="AB3178" i="1"/>
  <c r="AC3182" i="1"/>
  <c r="AB3182" i="1"/>
  <c r="AC3186" i="1"/>
  <c r="AB3186" i="1"/>
  <c r="AC3190" i="1"/>
  <c r="AB3190" i="1"/>
  <c r="AC3194" i="1"/>
  <c r="AB3194" i="1"/>
  <c r="AC3198" i="1"/>
  <c r="AB3198" i="1"/>
  <c r="AC3202" i="1"/>
  <c r="AB3202" i="1"/>
  <c r="AC3206" i="1"/>
  <c r="AB3206" i="1"/>
  <c r="AC3210" i="1"/>
  <c r="AB3210" i="1"/>
  <c r="AC3214" i="1"/>
  <c r="AB3214" i="1"/>
  <c r="AC3218" i="1"/>
  <c r="AB3218" i="1"/>
  <c r="AC3222" i="1"/>
  <c r="AB3222" i="1"/>
  <c r="AC3226" i="1"/>
  <c r="AB3226" i="1"/>
  <c r="AC3230" i="1"/>
  <c r="AB3230" i="1"/>
  <c r="AC3234" i="1"/>
  <c r="AB3234" i="1"/>
  <c r="AC3238" i="1"/>
  <c r="AB3238" i="1"/>
  <c r="AC3242" i="1"/>
  <c r="AB3242" i="1"/>
  <c r="AC3246" i="1"/>
  <c r="AB3246" i="1"/>
  <c r="AC3250" i="1"/>
  <c r="AB3250" i="1"/>
  <c r="AC3254" i="1"/>
  <c r="AB3254" i="1"/>
  <c r="AC3258" i="1"/>
  <c r="AB3258" i="1"/>
  <c r="AC3262" i="1"/>
  <c r="AB3262" i="1"/>
  <c r="AC3266" i="1"/>
  <c r="AB3266" i="1"/>
  <c r="AC3270" i="1"/>
  <c r="AB3270" i="1"/>
  <c r="AC3274" i="1"/>
  <c r="AB3274" i="1"/>
  <c r="AC3278" i="1"/>
  <c r="AB3278" i="1"/>
  <c r="AC3282" i="1"/>
  <c r="AB3282" i="1"/>
  <c r="AC3286" i="1"/>
  <c r="AB3286" i="1"/>
  <c r="AC3290" i="1"/>
  <c r="AB3290" i="1"/>
  <c r="AC3294" i="1"/>
  <c r="AB3294" i="1"/>
  <c r="AC3298" i="1"/>
  <c r="AB3298" i="1"/>
  <c r="AC3302" i="1"/>
  <c r="AB3302" i="1"/>
  <c r="AC3306" i="1"/>
  <c r="AB3306" i="1"/>
  <c r="AC3310" i="1"/>
  <c r="AB3310" i="1"/>
  <c r="AC3314" i="1"/>
  <c r="AB3314" i="1"/>
  <c r="AC3318" i="1"/>
  <c r="AB3318" i="1"/>
  <c r="AC3322" i="1"/>
  <c r="AB3322" i="1"/>
  <c r="AC3326" i="1"/>
  <c r="AB3326" i="1"/>
  <c r="AC3330" i="1"/>
  <c r="AB3330" i="1"/>
  <c r="AC3334" i="1"/>
  <c r="AB3334" i="1"/>
  <c r="AC3338" i="1"/>
  <c r="AB3338" i="1"/>
  <c r="AC3342" i="1"/>
  <c r="AB3342" i="1"/>
  <c r="AC3346" i="1"/>
  <c r="AB3346" i="1"/>
  <c r="AC3350" i="1"/>
  <c r="AB3350" i="1"/>
  <c r="AC3354" i="1"/>
  <c r="AB3354" i="1"/>
  <c r="AC3358" i="1"/>
  <c r="AB3358" i="1"/>
  <c r="AC3362" i="1"/>
  <c r="AB3362" i="1"/>
  <c r="AC3366" i="1"/>
  <c r="AB3366" i="1"/>
  <c r="AC3370" i="1"/>
  <c r="AB3370" i="1"/>
  <c r="AC3374" i="1"/>
  <c r="AB3374" i="1"/>
  <c r="AC3378" i="1"/>
  <c r="AB3378" i="1"/>
  <c r="AC3382" i="1"/>
  <c r="AB3382" i="1"/>
  <c r="AC3386" i="1"/>
  <c r="AB3386" i="1"/>
  <c r="AC3390" i="1"/>
  <c r="AB3390" i="1"/>
  <c r="AC3394" i="1"/>
  <c r="AB3394" i="1"/>
  <c r="AC3398" i="1"/>
  <c r="AB3398" i="1"/>
  <c r="AC3402" i="1"/>
  <c r="AB3402" i="1"/>
  <c r="AC3406" i="1"/>
  <c r="AB3406" i="1"/>
  <c r="AC3410" i="1"/>
  <c r="AB3410" i="1"/>
  <c r="AC3414" i="1"/>
  <c r="AB3414" i="1"/>
  <c r="AC3418" i="1"/>
  <c r="AB3418" i="1"/>
  <c r="AC3422" i="1"/>
  <c r="AB3422" i="1"/>
  <c r="AC3426" i="1"/>
  <c r="AB3426" i="1"/>
  <c r="AC3430" i="1"/>
  <c r="AB3430" i="1"/>
  <c r="AC3434" i="1"/>
  <c r="AB3434" i="1"/>
  <c r="AC3438" i="1"/>
  <c r="AB3438" i="1"/>
  <c r="AC3442" i="1"/>
  <c r="AB3442" i="1"/>
  <c r="AC3446" i="1"/>
  <c r="AB3446" i="1"/>
  <c r="AC3450" i="1"/>
  <c r="AB3450" i="1"/>
  <c r="AC3454" i="1"/>
  <c r="AB3454" i="1"/>
  <c r="AC3458" i="1"/>
  <c r="AB3458" i="1"/>
  <c r="AC3462" i="1"/>
  <c r="AB3462" i="1"/>
  <c r="AC3466" i="1"/>
  <c r="AB3466" i="1"/>
  <c r="AC3470" i="1"/>
  <c r="AB3470" i="1"/>
  <c r="AC3474" i="1"/>
  <c r="AB3474" i="1"/>
  <c r="AC3478" i="1"/>
  <c r="AB3478" i="1"/>
  <c r="AC3482" i="1"/>
  <c r="AB3482" i="1"/>
  <c r="AC3486" i="1"/>
  <c r="AB3486" i="1"/>
  <c r="AC3490" i="1"/>
  <c r="AB3490" i="1"/>
  <c r="AC3494" i="1"/>
  <c r="AB3494" i="1"/>
  <c r="AC3498" i="1"/>
  <c r="AB3498" i="1"/>
  <c r="AC3502" i="1"/>
  <c r="AB3502" i="1"/>
  <c r="AC3506" i="1"/>
  <c r="AB3506" i="1"/>
  <c r="AC3510" i="1"/>
  <c r="AB3510" i="1"/>
  <c r="AC3514" i="1"/>
  <c r="AB3514" i="1"/>
  <c r="AC3518" i="1"/>
  <c r="AB3518" i="1"/>
  <c r="AC3522" i="1"/>
  <c r="AB3522" i="1"/>
  <c r="AC3526" i="1"/>
  <c r="AB3526" i="1"/>
  <c r="AC3530" i="1"/>
  <c r="AB3530" i="1"/>
  <c r="AC3534" i="1"/>
  <c r="AB3534" i="1"/>
  <c r="AC3538" i="1"/>
  <c r="AB3538" i="1"/>
  <c r="AC3542" i="1"/>
  <c r="AB3542" i="1"/>
  <c r="AC3546" i="1"/>
  <c r="AB3546" i="1"/>
  <c r="AC3550" i="1"/>
  <c r="AB3550" i="1"/>
  <c r="AC3554" i="1"/>
  <c r="AB3554" i="1"/>
  <c r="AC3558" i="1"/>
  <c r="AB3558" i="1"/>
  <c r="AC3562" i="1"/>
  <c r="AB3562" i="1"/>
  <c r="AC3566" i="1"/>
  <c r="AB3566" i="1"/>
  <c r="AC3570" i="1"/>
  <c r="AB3570" i="1"/>
  <c r="AC3574" i="1"/>
  <c r="AB3574" i="1"/>
  <c r="AC3578" i="1"/>
  <c r="AB3578" i="1"/>
  <c r="AC3582" i="1"/>
  <c r="AB3582" i="1"/>
  <c r="AC3586" i="1"/>
  <c r="AB3586" i="1"/>
  <c r="AC3590" i="1"/>
  <c r="AB3590" i="1"/>
  <c r="AC3594" i="1"/>
  <c r="AB3594" i="1"/>
  <c r="AC3598" i="1"/>
  <c r="AB3598" i="1"/>
  <c r="AC3602" i="1"/>
  <c r="AB3602" i="1"/>
  <c r="AC3606" i="1"/>
  <c r="AB3606" i="1"/>
  <c r="AC3610" i="1"/>
  <c r="AB3610" i="1"/>
  <c r="AC3614" i="1"/>
  <c r="AB3614" i="1"/>
  <c r="AC3618" i="1"/>
  <c r="AB3618" i="1"/>
  <c r="AC3622" i="1"/>
  <c r="AB3622" i="1"/>
  <c r="AC3626" i="1"/>
  <c r="AB3626" i="1"/>
  <c r="AC3630" i="1"/>
  <c r="AB3630" i="1"/>
  <c r="AC3634" i="1"/>
  <c r="AB3634" i="1"/>
  <c r="AC3638" i="1"/>
  <c r="AB3638" i="1"/>
  <c r="AC3642" i="1"/>
  <c r="AB3642" i="1"/>
  <c r="AC3646" i="1"/>
  <c r="AB3646" i="1"/>
  <c r="AC3650" i="1"/>
  <c r="AB3650" i="1"/>
  <c r="AC3654" i="1"/>
  <c r="AB3654" i="1"/>
  <c r="AC3658" i="1"/>
  <c r="AB3658" i="1"/>
  <c r="AC3662" i="1"/>
  <c r="AB3662" i="1"/>
  <c r="AC3666" i="1"/>
  <c r="AB3666" i="1"/>
  <c r="AC3670" i="1"/>
  <c r="AB3670" i="1"/>
  <c r="AC3674" i="1"/>
  <c r="AB3674" i="1"/>
  <c r="AC3678" i="1"/>
  <c r="AB3678" i="1"/>
  <c r="AC3682" i="1"/>
  <c r="AB3682" i="1"/>
  <c r="AC3686" i="1"/>
  <c r="AB3686" i="1"/>
  <c r="AC3690" i="1"/>
  <c r="AB3690" i="1"/>
  <c r="AC3694" i="1"/>
  <c r="AB3694" i="1"/>
  <c r="AC3698" i="1"/>
  <c r="AB3698" i="1"/>
  <c r="AC3702" i="1"/>
  <c r="AB3702" i="1"/>
  <c r="AC3706" i="1"/>
  <c r="AB3706" i="1"/>
  <c r="AC3710" i="1"/>
  <c r="AB3710" i="1"/>
  <c r="AC3714" i="1"/>
  <c r="AB3714" i="1"/>
  <c r="AC3718" i="1"/>
  <c r="AB3718" i="1"/>
  <c r="AC3722" i="1"/>
  <c r="AB3722" i="1"/>
  <c r="AC3726" i="1"/>
  <c r="AB3726" i="1"/>
  <c r="AC3730" i="1"/>
  <c r="AB3730" i="1"/>
  <c r="AC3734" i="1"/>
  <c r="AB3734" i="1"/>
  <c r="AC3738" i="1"/>
  <c r="AB3738" i="1"/>
  <c r="AC3742" i="1"/>
  <c r="AB3742" i="1"/>
  <c r="AC3746" i="1"/>
  <c r="AB3746" i="1"/>
  <c r="AC3750" i="1"/>
  <c r="AB3750" i="1"/>
  <c r="AC3754" i="1"/>
  <c r="AB3754" i="1"/>
  <c r="AC3758" i="1"/>
  <c r="AB3758" i="1"/>
  <c r="AC3762" i="1"/>
  <c r="AB3762" i="1"/>
  <c r="AC3766" i="1"/>
  <c r="AB3766" i="1"/>
  <c r="AC3770" i="1"/>
  <c r="AB3770" i="1"/>
  <c r="AC3774" i="1"/>
  <c r="AB3774" i="1"/>
  <c r="AC3778" i="1"/>
  <c r="AB3778" i="1"/>
  <c r="AC3782" i="1"/>
  <c r="AB3782" i="1"/>
  <c r="AC3786" i="1"/>
  <c r="AB3786" i="1"/>
  <c r="AC3790" i="1"/>
  <c r="AB3790" i="1"/>
  <c r="AC3794" i="1"/>
  <c r="AB3794" i="1"/>
  <c r="AC3798" i="1"/>
  <c r="AB3798" i="1"/>
  <c r="AC3802" i="1"/>
  <c r="AB3802" i="1"/>
  <c r="AB3" i="1"/>
  <c r="AC3" i="1"/>
  <c r="AB7" i="1"/>
  <c r="AC7" i="1"/>
  <c r="AB11" i="1"/>
  <c r="AC11" i="1"/>
  <c r="AB15" i="1"/>
  <c r="AC15" i="1"/>
  <c r="AB19" i="1"/>
  <c r="AC19" i="1"/>
  <c r="AB23" i="1"/>
  <c r="AC23" i="1"/>
  <c r="AB27" i="1"/>
  <c r="AC27" i="1"/>
  <c r="AB31" i="1"/>
  <c r="AC31" i="1"/>
  <c r="AB35" i="1"/>
  <c r="AC35" i="1"/>
  <c r="AB39" i="1"/>
  <c r="AC39" i="1"/>
  <c r="AB43" i="1"/>
  <c r="AC43" i="1"/>
  <c r="AB47" i="1"/>
  <c r="AC47" i="1"/>
  <c r="AB51" i="1"/>
  <c r="AC51" i="1"/>
  <c r="AB55" i="1"/>
  <c r="AC55" i="1"/>
  <c r="AB59" i="1"/>
  <c r="AC59" i="1"/>
  <c r="AB63" i="1"/>
  <c r="AC63" i="1"/>
  <c r="AB67" i="1"/>
  <c r="AC67" i="1"/>
  <c r="AB71" i="1"/>
  <c r="AC71" i="1"/>
  <c r="AB75" i="1"/>
  <c r="AC75" i="1"/>
  <c r="AB79" i="1"/>
  <c r="AC79" i="1"/>
  <c r="AB83" i="1"/>
  <c r="AC83" i="1"/>
  <c r="AB87" i="1"/>
  <c r="AC87" i="1"/>
  <c r="AB91" i="1"/>
  <c r="AC91" i="1"/>
  <c r="AB95" i="1"/>
  <c r="AC95" i="1"/>
  <c r="AB99" i="1"/>
  <c r="AC99" i="1"/>
  <c r="AB103" i="1"/>
  <c r="AC103" i="1"/>
  <c r="AB107" i="1"/>
  <c r="AC107" i="1"/>
  <c r="AB111" i="1"/>
  <c r="AC111" i="1"/>
  <c r="AB115" i="1"/>
  <c r="AC115" i="1"/>
  <c r="AB119" i="1"/>
  <c r="AC119" i="1"/>
  <c r="AB123" i="1"/>
  <c r="AC123" i="1"/>
  <c r="AB127" i="1"/>
  <c r="AC127" i="1"/>
  <c r="AB131" i="1"/>
  <c r="AC131" i="1"/>
  <c r="AB135" i="1"/>
  <c r="AC135" i="1"/>
  <c r="AB139" i="1"/>
  <c r="AC139" i="1"/>
  <c r="AB143" i="1"/>
  <c r="AC143" i="1"/>
  <c r="AB147" i="1"/>
  <c r="AC147" i="1"/>
  <c r="AB151" i="1"/>
  <c r="AC151" i="1"/>
  <c r="AB155" i="1"/>
  <c r="AC155" i="1"/>
  <c r="AB159" i="1"/>
  <c r="AC159" i="1"/>
  <c r="AB163" i="1"/>
  <c r="AC163" i="1"/>
  <c r="AB167" i="1"/>
  <c r="AC167" i="1"/>
  <c r="AB171" i="1"/>
  <c r="AC171" i="1"/>
  <c r="AB175" i="1"/>
  <c r="AC175" i="1"/>
  <c r="AB179" i="1"/>
  <c r="AC179" i="1"/>
  <c r="AB183" i="1"/>
  <c r="AC183" i="1"/>
  <c r="AB187" i="1"/>
  <c r="AC187" i="1"/>
  <c r="AB191" i="1"/>
  <c r="AC191" i="1"/>
  <c r="AB195" i="1"/>
  <c r="AC195" i="1"/>
  <c r="AB199" i="1"/>
  <c r="AC199" i="1"/>
  <c r="AB203" i="1"/>
  <c r="AC203" i="1"/>
  <c r="AB207" i="1"/>
  <c r="AC207" i="1"/>
  <c r="AB211" i="1"/>
  <c r="AC211" i="1"/>
  <c r="AB215" i="1"/>
  <c r="AC215" i="1"/>
  <c r="AB219" i="1"/>
  <c r="AC219" i="1"/>
  <c r="AB223" i="1"/>
  <c r="AC223" i="1"/>
  <c r="AB227" i="1"/>
  <c r="AC227" i="1"/>
  <c r="AB231" i="1"/>
  <c r="AC231" i="1"/>
  <c r="AB235" i="1"/>
  <c r="AC235" i="1"/>
  <c r="AB239" i="1"/>
  <c r="AC239" i="1"/>
  <c r="AB243" i="1"/>
  <c r="AC243" i="1"/>
  <c r="AB247" i="1"/>
  <c r="AC247" i="1"/>
  <c r="AB251" i="1"/>
  <c r="AC251" i="1"/>
  <c r="AB255" i="1"/>
  <c r="AC255" i="1"/>
  <c r="AB259" i="1"/>
  <c r="AC259" i="1"/>
  <c r="AB263" i="1"/>
  <c r="AC263" i="1"/>
  <c r="AB267" i="1"/>
  <c r="AC267" i="1"/>
  <c r="AB271" i="1"/>
  <c r="AC271" i="1"/>
  <c r="AB275" i="1"/>
  <c r="AC275" i="1"/>
  <c r="AB279" i="1"/>
  <c r="AC279" i="1"/>
  <c r="AB283" i="1"/>
  <c r="AC283" i="1"/>
  <c r="AB287" i="1"/>
  <c r="AC287" i="1"/>
  <c r="AB291" i="1"/>
  <c r="AC291" i="1"/>
  <c r="AB295" i="1"/>
  <c r="AC295" i="1"/>
  <c r="AB299" i="1"/>
  <c r="AC299" i="1"/>
  <c r="AB303" i="1"/>
  <c r="AC303" i="1"/>
  <c r="AB307" i="1"/>
  <c r="AC307" i="1"/>
  <c r="AB311" i="1"/>
  <c r="AC311" i="1"/>
  <c r="AB315" i="1"/>
  <c r="AC315" i="1"/>
  <c r="AB319" i="1"/>
  <c r="AC319" i="1"/>
  <c r="AB323" i="1"/>
  <c r="AC323" i="1"/>
  <c r="AB327" i="1"/>
  <c r="AC327" i="1"/>
  <c r="AB331" i="1"/>
  <c r="AC331" i="1"/>
  <c r="AB335" i="1"/>
  <c r="AC335" i="1"/>
  <c r="AB339" i="1"/>
  <c r="AC339" i="1"/>
  <c r="AB343" i="1"/>
  <c r="AC343" i="1"/>
  <c r="AB347" i="1"/>
  <c r="AC347" i="1"/>
  <c r="AB351" i="1"/>
  <c r="AC351" i="1"/>
  <c r="AB355" i="1"/>
  <c r="AC355" i="1"/>
  <c r="AB359" i="1"/>
  <c r="AC359" i="1"/>
  <c r="AB363" i="1"/>
  <c r="AC363" i="1"/>
  <c r="AB367" i="1"/>
  <c r="AC367" i="1"/>
  <c r="AB371" i="1"/>
  <c r="AC371" i="1"/>
  <c r="AB375" i="1"/>
  <c r="AC375" i="1"/>
  <c r="AB379" i="1"/>
  <c r="AC379" i="1"/>
  <c r="AB383" i="1"/>
  <c r="AC383" i="1"/>
  <c r="AB387" i="1"/>
  <c r="AC387" i="1"/>
  <c r="AB391" i="1"/>
  <c r="AC391" i="1"/>
  <c r="AB395" i="1"/>
  <c r="AC395" i="1"/>
  <c r="AB399" i="1"/>
  <c r="AC399" i="1"/>
  <c r="AB403" i="1"/>
  <c r="AC403" i="1"/>
  <c r="AB407" i="1"/>
  <c r="AC407" i="1"/>
  <c r="AB411" i="1"/>
  <c r="AC411" i="1"/>
  <c r="AB415" i="1"/>
  <c r="AC415" i="1"/>
  <c r="AB419" i="1"/>
  <c r="AC419" i="1"/>
  <c r="AB423" i="1"/>
  <c r="AC423" i="1"/>
  <c r="AB427" i="1"/>
  <c r="AC427" i="1"/>
  <c r="AB431" i="1"/>
  <c r="AC431" i="1"/>
  <c r="AB435" i="1"/>
  <c r="AC435" i="1"/>
  <c r="AB439" i="1"/>
  <c r="AC439" i="1"/>
  <c r="AB443" i="1"/>
  <c r="AC443" i="1"/>
  <c r="AB447" i="1"/>
  <c r="AC447" i="1"/>
  <c r="AB451" i="1"/>
  <c r="AC451" i="1"/>
  <c r="AB455" i="1"/>
  <c r="AC455" i="1"/>
  <c r="AB459" i="1"/>
  <c r="AC459" i="1"/>
  <c r="AB463" i="1"/>
  <c r="AC463" i="1"/>
  <c r="AB467" i="1"/>
  <c r="AC467" i="1"/>
  <c r="AB471" i="1"/>
  <c r="AC471" i="1"/>
  <c r="AB475" i="1"/>
  <c r="AC475" i="1"/>
  <c r="AB479" i="1"/>
  <c r="AC479" i="1"/>
  <c r="AB483" i="1"/>
  <c r="AC483" i="1"/>
  <c r="AB487" i="1"/>
  <c r="AC487" i="1"/>
  <c r="AB491" i="1"/>
  <c r="AC491" i="1"/>
  <c r="AB495" i="1"/>
  <c r="AC495" i="1"/>
  <c r="AB499" i="1"/>
  <c r="AC499" i="1"/>
  <c r="AB503" i="1"/>
  <c r="AC503" i="1"/>
  <c r="AB507" i="1"/>
  <c r="AC507" i="1"/>
  <c r="AB511" i="1"/>
  <c r="AC511" i="1"/>
  <c r="AB515" i="1"/>
  <c r="AC515" i="1"/>
  <c r="AB519" i="1"/>
  <c r="AC519" i="1"/>
  <c r="AB523" i="1"/>
  <c r="AC523" i="1"/>
  <c r="AB527" i="1"/>
  <c r="AC527" i="1"/>
  <c r="AB531" i="1"/>
  <c r="AC531" i="1"/>
  <c r="AB535" i="1"/>
  <c r="AC535" i="1"/>
  <c r="AB539" i="1"/>
  <c r="AC539" i="1"/>
  <c r="AB543" i="1"/>
  <c r="AC543" i="1"/>
  <c r="AB547" i="1"/>
  <c r="AC547" i="1"/>
  <c r="AB551" i="1"/>
  <c r="AC551" i="1"/>
  <c r="AB555" i="1"/>
  <c r="AC555" i="1"/>
  <c r="AC559" i="1"/>
  <c r="AB559" i="1"/>
  <c r="AC563" i="1"/>
  <c r="AB563" i="1"/>
  <c r="AC567" i="1"/>
  <c r="AB567" i="1"/>
  <c r="AC571" i="1"/>
  <c r="AB571" i="1"/>
  <c r="AC575" i="1"/>
  <c r="AB575" i="1"/>
  <c r="AC579" i="1"/>
  <c r="AB579" i="1"/>
  <c r="AC583" i="1"/>
  <c r="AB583" i="1"/>
  <c r="AC587" i="1"/>
  <c r="AB587" i="1"/>
  <c r="AC591" i="1"/>
  <c r="AB591" i="1"/>
  <c r="AC595" i="1"/>
  <c r="AB595" i="1"/>
  <c r="AC599" i="1"/>
  <c r="AB599" i="1"/>
  <c r="AC603" i="1"/>
  <c r="AB603" i="1"/>
  <c r="AC607" i="1"/>
  <c r="AB607" i="1"/>
  <c r="AC611" i="1"/>
  <c r="AB611" i="1"/>
  <c r="AC615" i="1"/>
  <c r="AB615" i="1"/>
  <c r="AC619" i="1"/>
  <c r="AB619" i="1"/>
  <c r="AC623" i="1"/>
  <c r="AB623" i="1"/>
  <c r="AC627" i="1"/>
  <c r="AB627" i="1"/>
  <c r="AC631" i="1"/>
  <c r="AB631" i="1"/>
  <c r="AC635" i="1"/>
  <c r="AB635" i="1"/>
  <c r="AC639" i="1"/>
  <c r="AB639" i="1"/>
  <c r="AC643" i="1"/>
  <c r="AB643" i="1"/>
  <c r="AC647" i="1"/>
  <c r="AB647" i="1"/>
  <c r="AC651" i="1"/>
  <c r="AB651" i="1"/>
  <c r="AC655" i="1"/>
  <c r="AB655" i="1"/>
  <c r="AC659" i="1"/>
  <c r="AB659" i="1"/>
  <c r="AC663" i="1"/>
  <c r="AB663" i="1"/>
  <c r="AC667" i="1"/>
  <c r="AB667" i="1"/>
  <c r="AC671" i="1"/>
  <c r="AB671" i="1"/>
  <c r="AC675" i="1"/>
  <c r="AB675" i="1"/>
  <c r="AC679" i="1"/>
  <c r="AB679" i="1"/>
  <c r="AC683" i="1"/>
  <c r="AB683" i="1"/>
  <c r="AC687" i="1"/>
  <c r="AB687" i="1"/>
  <c r="AC691" i="1"/>
  <c r="AB691" i="1"/>
  <c r="AC695" i="1"/>
  <c r="AB695" i="1"/>
  <c r="AC699" i="1"/>
  <c r="AB699" i="1"/>
  <c r="AC703" i="1"/>
  <c r="AB703" i="1"/>
  <c r="AC707" i="1"/>
  <c r="AB707" i="1"/>
  <c r="AC711" i="1"/>
  <c r="AB711" i="1"/>
  <c r="AC715" i="1"/>
  <c r="AB715" i="1"/>
  <c r="AC719" i="1"/>
  <c r="AB719" i="1"/>
  <c r="AC723" i="1"/>
  <c r="AB723" i="1"/>
  <c r="AC727" i="1"/>
  <c r="AB727" i="1"/>
  <c r="AC731" i="1"/>
  <c r="AB731" i="1"/>
  <c r="AC735" i="1"/>
  <c r="AB735" i="1"/>
  <c r="AC739" i="1"/>
  <c r="AB739" i="1"/>
  <c r="AC743" i="1"/>
  <c r="AB743" i="1"/>
  <c r="AC747" i="1"/>
  <c r="AB747" i="1"/>
  <c r="AC751" i="1"/>
  <c r="AB751" i="1"/>
  <c r="AC755" i="1"/>
  <c r="AB755" i="1"/>
  <c r="AC759" i="1"/>
  <c r="AB759" i="1"/>
  <c r="AC763" i="1"/>
  <c r="AB763" i="1"/>
  <c r="AC767" i="1"/>
  <c r="AB767" i="1"/>
  <c r="AC771" i="1"/>
  <c r="AB771" i="1"/>
  <c r="AC775" i="1"/>
  <c r="AB775" i="1"/>
  <c r="AC779" i="1"/>
  <c r="AB779" i="1"/>
  <c r="AC783" i="1"/>
  <c r="AB783" i="1"/>
  <c r="AC787" i="1"/>
  <c r="AB787" i="1"/>
  <c r="AC791" i="1"/>
  <c r="AB791" i="1"/>
  <c r="AC795" i="1"/>
  <c r="AB795" i="1"/>
  <c r="AC799" i="1"/>
  <c r="AB799" i="1"/>
  <c r="AC803" i="1"/>
  <c r="AB803" i="1"/>
  <c r="AC807" i="1"/>
  <c r="AB807" i="1"/>
  <c r="AC811" i="1"/>
  <c r="AB811" i="1"/>
  <c r="AC815" i="1"/>
  <c r="AB815" i="1"/>
  <c r="AC819" i="1"/>
  <c r="AB819" i="1"/>
  <c r="AC823" i="1"/>
  <c r="AB823" i="1"/>
  <c r="AC827" i="1"/>
  <c r="AB827" i="1"/>
  <c r="AC831" i="1"/>
  <c r="AB831" i="1"/>
  <c r="AC835" i="1"/>
  <c r="AB835" i="1"/>
  <c r="AC839" i="1"/>
  <c r="AB839" i="1"/>
  <c r="AC843" i="1"/>
  <c r="AB843" i="1"/>
  <c r="AC847" i="1"/>
  <c r="AB847" i="1"/>
  <c r="AC851" i="1"/>
  <c r="AB851" i="1"/>
  <c r="AC855" i="1"/>
  <c r="AB855" i="1"/>
  <c r="AC859" i="1"/>
  <c r="AB859" i="1"/>
  <c r="AC863" i="1"/>
  <c r="AB863" i="1"/>
  <c r="AC867" i="1"/>
  <c r="AB867" i="1"/>
  <c r="AC871" i="1"/>
  <c r="AB871" i="1"/>
  <c r="AC875" i="1"/>
  <c r="AB875" i="1"/>
  <c r="AC879" i="1"/>
  <c r="AB879" i="1"/>
  <c r="AC883" i="1"/>
  <c r="AB883" i="1"/>
  <c r="AC887" i="1"/>
  <c r="AB887" i="1"/>
  <c r="AC891" i="1"/>
  <c r="AB891" i="1"/>
  <c r="AC895" i="1"/>
  <c r="AB895" i="1"/>
  <c r="AC899" i="1"/>
  <c r="AB899" i="1"/>
  <c r="AC903" i="1"/>
  <c r="AB903" i="1"/>
  <c r="AC907" i="1"/>
  <c r="AB907" i="1"/>
  <c r="AC911" i="1"/>
  <c r="AB911" i="1"/>
  <c r="AC915" i="1"/>
  <c r="AB915" i="1"/>
  <c r="AC919" i="1"/>
  <c r="AB919" i="1"/>
  <c r="AC923" i="1"/>
  <c r="AB923" i="1"/>
  <c r="AC927" i="1"/>
  <c r="AB927" i="1"/>
  <c r="AC931" i="1"/>
  <c r="AB931" i="1"/>
  <c r="AC935" i="1"/>
  <c r="AB935" i="1"/>
  <c r="AC939" i="1"/>
  <c r="AB939" i="1"/>
  <c r="AC943" i="1"/>
  <c r="AB943" i="1"/>
  <c r="AC947" i="1"/>
  <c r="AB947" i="1"/>
  <c r="AC951" i="1"/>
  <c r="AB951" i="1"/>
  <c r="AC955" i="1"/>
  <c r="AB955" i="1"/>
  <c r="AC959" i="1"/>
  <c r="AB959" i="1"/>
  <c r="AC963" i="1"/>
  <c r="AB963" i="1"/>
  <c r="AC967" i="1"/>
  <c r="AB967" i="1"/>
  <c r="AC971" i="1"/>
  <c r="AB971" i="1"/>
  <c r="AC975" i="1"/>
  <c r="AB975" i="1"/>
  <c r="AC979" i="1"/>
  <c r="AB979" i="1"/>
  <c r="AC983" i="1"/>
  <c r="AB983" i="1"/>
  <c r="AC987" i="1"/>
  <c r="AB987" i="1"/>
  <c r="AC991" i="1"/>
  <c r="AB991" i="1"/>
  <c r="AC995" i="1"/>
  <c r="AB995" i="1"/>
  <c r="AC999" i="1"/>
  <c r="AB999" i="1"/>
  <c r="AC1003" i="1"/>
  <c r="AB1003" i="1"/>
  <c r="AC1007" i="1"/>
  <c r="AB1007" i="1"/>
  <c r="AC1011" i="1"/>
  <c r="AB1011" i="1"/>
  <c r="AC1015" i="1"/>
  <c r="AB1015" i="1"/>
  <c r="AC1019" i="1"/>
  <c r="AB1019" i="1"/>
  <c r="AC1023" i="1"/>
  <c r="AB1023" i="1"/>
  <c r="AC1027" i="1"/>
  <c r="AB1027" i="1"/>
  <c r="AC1031" i="1"/>
  <c r="AB1031" i="1"/>
  <c r="AC1035" i="1"/>
  <c r="AB1035" i="1"/>
  <c r="AC1039" i="1"/>
  <c r="AB1039" i="1"/>
  <c r="AC1043" i="1"/>
  <c r="AB1043" i="1"/>
  <c r="AC1047" i="1"/>
  <c r="AB1047" i="1"/>
  <c r="AC1051" i="1"/>
  <c r="AB1051" i="1"/>
  <c r="AC1055" i="1"/>
  <c r="AB1055" i="1"/>
  <c r="AC1059" i="1"/>
  <c r="AB1059" i="1"/>
  <c r="AC1063" i="1"/>
  <c r="AB1063" i="1"/>
  <c r="AC1067" i="1"/>
  <c r="AB1067" i="1"/>
  <c r="AC1071" i="1"/>
  <c r="AB1071" i="1"/>
  <c r="AC1075" i="1"/>
  <c r="AB1075" i="1"/>
  <c r="AC1079" i="1"/>
  <c r="AB1079" i="1"/>
  <c r="AC1083" i="1"/>
  <c r="AB1083" i="1"/>
  <c r="AC1087" i="1"/>
  <c r="AB1087" i="1"/>
  <c r="AC1091" i="1"/>
  <c r="AB1091" i="1"/>
  <c r="AC1095" i="1"/>
  <c r="AB1095" i="1"/>
  <c r="AC1099" i="1"/>
  <c r="AB1099" i="1"/>
  <c r="AC1103" i="1"/>
  <c r="AB1103" i="1"/>
  <c r="AC1107" i="1"/>
  <c r="AB1107" i="1"/>
  <c r="AC1111" i="1"/>
  <c r="AB1111" i="1"/>
  <c r="AC1115" i="1"/>
  <c r="AB1115" i="1"/>
  <c r="AC1119" i="1"/>
  <c r="AB1119" i="1"/>
  <c r="AC1123" i="1"/>
  <c r="AB1123" i="1"/>
  <c r="AC1127" i="1"/>
  <c r="AB1127" i="1"/>
  <c r="AC1131" i="1"/>
  <c r="AB1131" i="1"/>
  <c r="AC1135" i="1"/>
  <c r="AB1135" i="1"/>
  <c r="AC1139" i="1"/>
  <c r="AB1139" i="1"/>
  <c r="AC1143" i="1"/>
  <c r="AB1143" i="1"/>
  <c r="AC1147" i="1"/>
  <c r="AB1147" i="1"/>
  <c r="AC1151" i="1"/>
  <c r="AB1151" i="1"/>
  <c r="AC1155" i="1"/>
  <c r="AB1155" i="1"/>
  <c r="AC1159" i="1"/>
  <c r="AB1159" i="1"/>
  <c r="AC1163" i="1"/>
  <c r="AB1163" i="1"/>
  <c r="AC1167" i="1"/>
  <c r="AB1167" i="1"/>
  <c r="AC1171" i="1"/>
  <c r="AB1171" i="1"/>
  <c r="AC1175" i="1"/>
  <c r="AB1175" i="1"/>
  <c r="AC1179" i="1"/>
  <c r="AB1179" i="1"/>
  <c r="AC1183" i="1"/>
  <c r="AB1183" i="1"/>
  <c r="AC1187" i="1"/>
  <c r="AB1187" i="1"/>
  <c r="AC1191" i="1"/>
  <c r="AB1191" i="1"/>
  <c r="AC1195" i="1"/>
  <c r="AB1195" i="1"/>
  <c r="AC1199" i="1"/>
  <c r="AB1199" i="1"/>
  <c r="AC1203" i="1"/>
  <c r="AB1203" i="1"/>
  <c r="AC1207" i="1"/>
  <c r="AB1207" i="1"/>
  <c r="AC1211" i="1"/>
  <c r="AB1211" i="1"/>
  <c r="AC1215" i="1"/>
  <c r="AB1215" i="1"/>
  <c r="AC1219" i="1"/>
  <c r="AB1219" i="1"/>
  <c r="AC1223" i="1"/>
  <c r="AB1223" i="1"/>
  <c r="AC1227" i="1"/>
  <c r="AB1227" i="1"/>
  <c r="AC1231" i="1"/>
  <c r="AB1231" i="1"/>
  <c r="AC1235" i="1"/>
  <c r="AB1235" i="1"/>
  <c r="AC1239" i="1"/>
  <c r="AB1239" i="1"/>
  <c r="AC1243" i="1"/>
  <c r="AB1243" i="1"/>
  <c r="AC1247" i="1"/>
  <c r="AB1247" i="1"/>
  <c r="AC1251" i="1"/>
  <c r="AB1251" i="1"/>
  <c r="AC1255" i="1"/>
  <c r="AB1255" i="1"/>
  <c r="AC1259" i="1"/>
  <c r="AB1259" i="1"/>
  <c r="AC1263" i="1"/>
  <c r="AB1263" i="1"/>
  <c r="AC1267" i="1"/>
  <c r="AB1267" i="1"/>
  <c r="AC1271" i="1"/>
  <c r="AB1271" i="1"/>
  <c r="AC1275" i="1"/>
  <c r="AB1275" i="1"/>
  <c r="AC1279" i="1"/>
  <c r="AB1279" i="1"/>
  <c r="AC1283" i="1"/>
  <c r="AB1283" i="1"/>
  <c r="AC1287" i="1"/>
  <c r="AB1287" i="1"/>
  <c r="AC1291" i="1"/>
  <c r="AB1291" i="1"/>
  <c r="AC1295" i="1"/>
  <c r="AB1295" i="1"/>
  <c r="AC1299" i="1"/>
  <c r="AB1299" i="1"/>
  <c r="AC1303" i="1"/>
  <c r="AB1303" i="1"/>
  <c r="AC1307" i="1"/>
  <c r="AB1307" i="1"/>
  <c r="AC1311" i="1"/>
  <c r="AB1311" i="1"/>
  <c r="AC1315" i="1"/>
  <c r="AB1315" i="1"/>
  <c r="AC1319" i="1"/>
  <c r="AB1319" i="1"/>
  <c r="AC1323" i="1"/>
  <c r="AB1323" i="1"/>
  <c r="AC1327" i="1"/>
  <c r="AB1327" i="1"/>
  <c r="AC1331" i="1"/>
  <c r="AB1331" i="1"/>
  <c r="AC1335" i="1"/>
  <c r="AB1335" i="1"/>
  <c r="AC1339" i="1"/>
  <c r="AB1339" i="1"/>
  <c r="AC1343" i="1"/>
  <c r="AB1343" i="1"/>
  <c r="AC1347" i="1"/>
  <c r="AB1347" i="1"/>
  <c r="AC1351" i="1"/>
  <c r="AB1351" i="1"/>
  <c r="AC1355" i="1"/>
  <c r="AB1355" i="1"/>
  <c r="AC1359" i="1"/>
  <c r="AB1359" i="1"/>
  <c r="AC1363" i="1"/>
  <c r="AB1363" i="1"/>
  <c r="AC1367" i="1"/>
  <c r="AB1367" i="1"/>
  <c r="AC1371" i="1"/>
  <c r="AB1371" i="1"/>
  <c r="AC1375" i="1"/>
  <c r="AB1375" i="1"/>
  <c r="AC1379" i="1"/>
  <c r="AB1379" i="1"/>
  <c r="AC1383" i="1"/>
  <c r="AB1383" i="1"/>
  <c r="AC1387" i="1"/>
  <c r="AB1387" i="1"/>
  <c r="AC1391" i="1"/>
  <c r="AB1391" i="1"/>
  <c r="AC1395" i="1"/>
  <c r="AB1395" i="1"/>
  <c r="AC1399" i="1"/>
  <c r="AB1399" i="1"/>
  <c r="AC1403" i="1"/>
  <c r="AB1403" i="1"/>
  <c r="AC1407" i="1"/>
  <c r="AB1407" i="1"/>
  <c r="AC1411" i="1"/>
  <c r="AB1411" i="1"/>
  <c r="AC1415" i="1"/>
  <c r="AB1415" i="1"/>
  <c r="AC1419" i="1"/>
  <c r="AB1419" i="1"/>
  <c r="AC1423" i="1"/>
  <c r="AB1423" i="1"/>
  <c r="AC1427" i="1"/>
  <c r="AB1427" i="1"/>
  <c r="AC1431" i="1"/>
  <c r="AB1431" i="1"/>
  <c r="AC1435" i="1"/>
  <c r="AB1435" i="1"/>
  <c r="AC1439" i="1"/>
  <c r="AB1439" i="1"/>
  <c r="AC1443" i="1"/>
  <c r="AB1443" i="1"/>
  <c r="AC1447" i="1"/>
  <c r="AB1447" i="1"/>
  <c r="AC1451" i="1"/>
  <c r="AB1451" i="1"/>
  <c r="AC1455" i="1"/>
  <c r="AB1455" i="1"/>
  <c r="AC1459" i="1"/>
  <c r="AB1459" i="1"/>
  <c r="AC1463" i="1"/>
  <c r="AB1463" i="1"/>
  <c r="AC1467" i="1"/>
  <c r="AB1467" i="1"/>
  <c r="AC1471" i="1"/>
  <c r="AB1471" i="1"/>
  <c r="AC1475" i="1"/>
  <c r="AB1475" i="1"/>
  <c r="AC1479" i="1"/>
  <c r="AB1479" i="1"/>
  <c r="AC1483" i="1"/>
  <c r="AB1483" i="1"/>
  <c r="AC1487" i="1"/>
  <c r="AB1487" i="1"/>
  <c r="AC1491" i="1"/>
  <c r="AB1491" i="1"/>
  <c r="AC1495" i="1"/>
  <c r="AB1495" i="1"/>
  <c r="AC1499" i="1"/>
  <c r="AB1499" i="1"/>
  <c r="AC1503" i="1"/>
  <c r="AB1503" i="1"/>
  <c r="AC1507" i="1"/>
  <c r="AB1507" i="1"/>
  <c r="AC1511" i="1"/>
  <c r="AB1511" i="1"/>
  <c r="AC1515" i="1"/>
  <c r="AB1515" i="1"/>
  <c r="AC1519" i="1"/>
  <c r="AB1519" i="1"/>
  <c r="AC1523" i="1"/>
  <c r="AB1523" i="1"/>
  <c r="AC1527" i="1"/>
  <c r="AB1527" i="1"/>
  <c r="AC1531" i="1"/>
  <c r="AB1531" i="1"/>
  <c r="AC1535" i="1"/>
  <c r="AB1535" i="1"/>
  <c r="AC1539" i="1"/>
  <c r="AB1539" i="1"/>
  <c r="AC1543" i="1"/>
  <c r="AB1543" i="1"/>
  <c r="AC1547" i="1"/>
  <c r="AB1547" i="1"/>
  <c r="AC1551" i="1"/>
  <c r="AB1551" i="1"/>
  <c r="AC1555" i="1"/>
  <c r="AB1555" i="1"/>
  <c r="AC1559" i="1"/>
  <c r="AB1559" i="1"/>
  <c r="AC1563" i="1"/>
  <c r="AB1563" i="1"/>
  <c r="AC1567" i="1"/>
  <c r="AB1567" i="1"/>
  <c r="AC1571" i="1"/>
  <c r="AB1571" i="1"/>
  <c r="AC1575" i="1"/>
  <c r="AB1575" i="1"/>
  <c r="AC1579" i="1"/>
  <c r="AB1579" i="1"/>
  <c r="AC1583" i="1"/>
  <c r="AB1583" i="1"/>
  <c r="AC1587" i="1"/>
  <c r="AB1587" i="1"/>
  <c r="AC1591" i="1"/>
  <c r="AB1591" i="1"/>
  <c r="AC1595" i="1"/>
  <c r="AB1595" i="1"/>
  <c r="AC1599" i="1"/>
  <c r="AB1599" i="1"/>
  <c r="AC1603" i="1"/>
  <c r="AB1603" i="1"/>
  <c r="AC1607" i="1"/>
  <c r="AB1607" i="1"/>
  <c r="AC1611" i="1"/>
  <c r="AB1611" i="1"/>
  <c r="AC1615" i="1"/>
  <c r="AB1615" i="1"/>
  <c r="AC1619" i="1"/>
  <c r="AB1619" i="1"/>
  <c r="AC1623" i="1"/>
  <c r="AB1623" i="1"/>
  <c r="AC1627" i="1"/>
  <c r="AB1627" i="1"/>
  <c r="AC1631" i="1"/>
  <c r="AB1631" i="1"/>
  <c r="AC1635" i="1"/>
  <c r="AB1635" i="1"/>
  <c r="AC1639" i="1"/>
  <c r="AB1639" i="1"/>
  <c r="AC1643" i="1"/>
  <c r="AB1643" i="1"/>
  <c r="AC1647" i="1"/>
  <c r="AB1647" i="1"/>
  <c r="AC1651" i="1"/>
  <c r="AB1651" i="1"/>
  <c r="AC1655" i="1"/>
  <c r="AB1655" i="1"/>
  <c r="AC1659" i="1"/>
  <c r="AB1659" i="1"/>
  <c r="AC1663" i="1"/>
  <c r="AB1663" i="1"/>
  <c r="AC1667" i="1"/>
  <c r="AB1667" i="1"/>
  <c r="AC1671" i="1"/>
  <c r="AB1671" i="1"/>
  <c r="AC1675" i="1"/>
  <c r="AB1675" i="1"/>
  <c r="AC1679" i="1"/>
  <c r="AB1679" i="1"/>
  <c r="AC1683" i="1"/>
  <c r="AB1683" i="1"/>
  <c r="AC1687" i="1"/>
  <c r="AB1687" i="1"/>
  <c r="AC1691" i="1"/>
  <c r="AB1691" i="1"/>
  <c r="AC1695" i="1"/>
  <c r="AB1695" i="1"/>
  <c r="AC1699" i="1"/>
  <c r="AB1699" i="1"/>
  <c r="AC1703" i="1"/>
  <c r="AB1703" i="1"/>
  <c r="AC1707" i="1"/>
  <c r="AB1707" i="1"/>
  <c r="AC1711" i="1"/>
  <c r="AB1711" i="1"/>
  <c r="AC1715" i="1"/>
  <c r="AB1715" i="1"/>
  <c r="AC1719" i="1"/>
  <c r="AB1719" i="1"/>
  <c r="AC1723" i="1"/>
  <c r="AB1723" i="1"/>
  <c r="AC1727" i="1"/>
  <c r="AB1727" i="1"/>
  <c r="AC1731" i="1"/>
  <c r="AB1731" i="1"/>
  <c r="AC1735" i="1"/>
  <c r="AB1735" i="1"/>
  <c r="AC1739" i="1"/>
  <c r="AB1739" i="1"/>
  <c r="AC1743" i="1"/>
  <c r="AB1743" i="1"/>
  <c r="AC1747" i="1"/>
  <c r="AB1747" i="1"/>
  <c r="AC1751" i="1"/>
  <c r="AB1751" i="1"/>
  <c r="AC1755" i="1"/>
  <c r="AB1755" i="1"/>
  <c r="AC1759" i="1"/>
  <c r="AB1759" i="1"/>
  <c r="AC1763" i="1"/>
  <c r="AB1763" i="1"/>
  <c r="AC1767" i="1"/>
  <c r="AB1767" i="1"/>
  <c r="AC1771" i="1"/>
  <c r="AB1771" i="1"/>
  <c r="AC1775" i="1"/>
  <c r="AB1775" i="1"/>
  <c r="AC1779" i="1"/>
  <c r="AB1779" i="1"/>
  <c r="AC1783" i="1"/>
  <c r="AB1783" i="1"/>
  <c r="AC1787" i="1"/>
  <c r="AB1787" i="1"/>
  <c r="AC1791" i="1"/>
  <c r="AB1791" i="1"/>
  <c r="AC1795" i="1"/>
  <c r="AB1795" i="1"/>
  <c r="AC1799" i="1"/>
  <c r="AB1799" i="1"/>
  <c r="AC1803" i="1"/>
  <c r="AB1803" i="1"/>
  <c r="AC1807" i="1"/>
  <c r="AB1807" i="1"/>
  <c r="AC1811" i="1"/>
  <c r="AB1811" i="1"/>
  <c r="AC1815" i="1"/>
  <c r="AB1815" i="1"/>
  <c r="AC1819" i="1"/>
  <c r="AB1819" i="1"/>
  <c r="AC1823" i="1"/>
  <c r="AB1823" i="1"/>
  <c r="AC1827" i="1"/>
  <c r="AB1827" i="1"/>
  <c r="AC1831" i="1"/>
  <c r="AB1831" i="1"/>
  <c r="AC1835" i="1"/>
  <c r="AB1835" i="1"/>
  <c r="AC1839" i="1"/>
  <c r="AB1839" i="1"/>
  <c r="AC1843" i="1"/>
  <c r="AB1843" i="1"/>
  <c r="AC1847" i="1"/>
  <c r="AB1847" i="1"/>
  <c r="AC1851" i="1"/>
  <c r="AB1851" i="1"/>
  <c r="AC1855" i="1"/>
  <c r="AB1855" i="1"/>
  <c r="AC1859" i="1"/>
  <c r="AB1859" i="1"/>
  <c r="AC1863" i="1"/>
  <c r="AB1863" i="1"/>
  <c r="AC1867" i="1"/>
  <c r="AB1867" i="1"/>
  <c r="AC1871" i="1"/>
  <c r="AB1871" i="1"/>
  <c r="AC1875" i="1"/>
  <c r="AB1875" i="1"/>
  <c r="AC1879" i="1"/>
  <c r="AB1879" i="1"/>
  <c r="AC1883" i="1"/>
  <c r="AB1883" i="1"/>
  <c r="AC1887" i="1"/>
  <c r="AB1887" i="1"/>
  <c r="AC1891" i="1"/>
  <c r="AB1891" i="1"/>
  <c r="AC1895" i="1"/>
  <c r="AB1895" i="1"/>
  <c r="AC1899" i="1"/>
  <c r="AB1899" i="1"/>
  <c r="AC1903" i="1"/>
  <c r="AB1903" i="1"/>
  <c r="AC1907" i="1"/>
  <c r="AB1907" i="1"/>
  <c r="AC1911" i="1"/>
  <c r="AB1911" i="1"/>
  <c r="AC1915" i="1"/>
  <c r="AB1915" i="1"/>
  <c r="AC1919" i="1"/>
  <c r="AB1919" i="1"/>
  <c r="AC1923" i="1"/>
  <c r="AB1923" i="1"/>
  <c r="AC1927" i="1"/>
  <c r="AB1927" i="1"/>
  <c r="AC1931" i="1"/>
  <c r="AB1931" i="1"/>
  <c r="AC1935" i="1"/>
  <c r="AB1935" i="1"/>
  <c r="AC1939" i="1"/>
  <c r="AB1939" i="1"/>
  <c r="AC1943" i="1"/>
  <c r="AB1943" i="1"/>
  <c r="AC1947" i="1"/>
  <c r="AB1947" i="1"/>
  <c r="AC1951" i="1"/>
  <c r="AB1951" i="1"/>
  <c r="AC1955" i="1"/>
  <c r="AB1955" i="1"/>
  <c r="AC1959" i="1"/>
  <c r="AB1959" i="1"/>
  <c r="AC1963" i="1"/>
  <c r="AB1963" i="1"/>
  <c r="AC1967" i="1"/>
  <c r="AB1967" i="1"/>
  <c r="AC1971" i="1"/>
  <c r="AB1971" i="1"/>
  <c r="AC1975" i="1"/>
  <c r="AB1975" i="1"/>
  <c r="AC1979" i="1"/>
  <c r="AB1979" i="1"/>
  <c r="AC1983" i="1"/>
  <c r="AB1983" i="1"/>
  <c r="AC1987" i="1"/>
  <c r="AB1987" i="1"/>
  <c r="AC1991" i="1"/>
  <c r="AB1991" i="1"/>
  <c r="AC1995" i="1"/>
  <c r="AB1995" i="1"/>
  <c r="AC1999" i="1"/>
  <c r="AB1999" i="1"/>
  <c r="AC2003" i="1"/>
  <c r="AB2003" i="1"/>
  <c r="AC2007" i="1"/>
  <c r="AB2007" i="1"/>
  <c r="AC2011" i="1"/>
  <c r="AB2011" i="1"/>
  <c r="AC2015" i="1"/>
  <c r="AB2015" i="1"/>
  <c r="AC2019" i="1"/>
  <c r="AB2019" i="1"/>
  <c r="AC2023" i="1"/>
  <c r="AB2023" i="1"/>
  <c r="AC2027" i="1"/>
  <c r="AB2027" i="1"/>
  <c r="AC2031" i="1"/>
  <c r="AB2031" i="1"/>
  <c r="AC2035" i="1"/>
  <c r="AB2035" i="1"/>
  <c r="AC2039" i="1"/>
  <c r="AB2039" i="1"/>
  <c r="AC2043" i="1"/>
  <c r="AB2043" i="1"/>
  <c r="AC2047" i="1"/>
  <c r="AB2047" i="1"/>
  <c r="AC2051" i="1"/>
  <c r="AB2051" i="1"/>
  <c r="AC2055" i="1"/>
  <c r="AB2055" i="1"/>
  <c r="AC2059" i="1"/>
  <c r="AB2059" i="1"/>
  <c r="AC2063" i="1"/>
  <c r="AB2063" i="1"/>
  <c r="AC2067" i="1"/>
  <c r="AB2067" i="1"/>
  <c r="AC2071" i="1"/>
  <c r="AB2071" i="1"/>
  <c r="AC2075" i="1"/>
  <c r="AB2075" i="1"/>
  <c r="AC2079" i="1"/>
  <c r="AB2079" i="1"/>
  <c r="AC2083" i="1"/>
  <c r="AB2083" i="1"/>
  <c r="AC2087" i="1"/>
  <c r="AB2087" i="1"/>
  <c r="AC2091" i="1"/>
  <c r="AB2091" i="1"/>
  <c r="AC2095" i="1"/>
  <c r="AB2095" i="1"/>
  <c r="AC2099" i="1"/>
  <c r="AB2099" i="1"/>
  <c r="AC2103" i="1"/>
  <c r="AB2103" i="1"/>
  <c r="AC2107" i="1"/>
  <c r="AB2107" i="1"/>
  <c r="AC2111" i="1"/>
  <c r="AB2111" i="1"/>
  <c r="AC2115" i="1"/>
  <c r="AB2115" i="1"/>
  <c r="AC2119" i="1"/>
  <c r="AB2119" i="1"/>
  <c r="AC2123" i="1"/>
  <c r="AB2123" i="1"/>
  <c r="AC2127" i="1"/>
  <c r="AB2127" i="1"/>
  <c r="AC2131" i="1"/>
  <c r="AB2131" i="1"/>
  <c r="AC2135" i="1"/>
  <c r="AB2135" i="1"/>
  <c r="AC2139" i="1"/>
  <c r="AB2139" i="1"/>
  <c r="AC2143" i="1"/>
  <c r="AB2143" i="1"/>
  <c r="AC2147" i="1"/>
  <c r="AB2147" i="1"/>
  <c r="AC2151" i="1"/>
  <c r="AB2151" i="1"/>
  <c r="AC2155" i="1"/>
  <c r="AB2155" i="1"/>
  <c r="AC2159" i="1"/>
  <c r="AB2159" i="1"/>
  <c r="AC2163" i="1"/>
  <c r="AB2163" i="1"/>
  <c r="AC2167" i="1"/>
  <c r="AB2167" i="1"/>
  <c r="AC2171" i="1"/>
  <c r="AB2171" i="1"/>
  <c r="AC2175" i="1"/>
  <c r="AB2175" i="1"/>
  <c r="AC2179" i="1"/>
  <c r="AB2179" i="1"/>
  <c r="AC2183" i="1"/>
  <c r="AB2183" i="1"/>
  <c r="AC2187" i="1"/>
  <c r="AB2187" i="1"/>
  <c r="AC2191" i="1"/>
  <c r="AB2191" i="1"/>
  <c r="AC2195" i="1"/>
  <c r="AB2195" i="1"/>
  <c r="AC2199" i="1"/>
  <c r="AB2199" i="1"/>
  <c r="AC2203" i="1"/>
  <c r="AB2203" i="1"/>
  <c r="AC2207" i="1"/>
  <c r="AB2207" i="1"/>
  <c r="AC2211" i="1"/>
  <c r="AB2211" i="1"/>
  <c r="AC2215" i="1"/>
  <c r="AB2215" i="1"/>
  <c r="AC2219" i="1"/>
  <c r="AB2219" i="1"/>
  <c r="AC2223" i="1"/>
  <c r="AB2223" i="1"/>
  <c r="AC2227" i="1"/>
  <c r="AB2227" i="1"/>
  <c r="AC2231" i="1"/>
  <c r="AB2231" i="1"/>
  <c r="AC2235" i="1"/>
  <c r="AB2235" i="1"/>
  <c r="AC2239" i="1"/>
  <c r="AB2239" i="1"/>
  <c r="AC2243" i="1"/>
  <c r="AB2243" i="1"/>
  <c r="AC2247" i="1"/>
  <c r="AB2247" i="1"/>
  <c r="AC2251" i="1"/>
  <c r="AB2251" i="1"/>
  <c r="AC2255" i="1"/>
  <c r="AB2255" i="1"/>
  <c r="AC2259" i="1"/>
  <c r="AB2259" i="1"/>
  <c r="AC2263" i="1"/>
  <c r="AB2263" i="1"/>
  <c r="AC2267" i="1"/>
  <c r="AB2267" i="1"/>
  <c r="AC2271" i="1"/>
  <c r="AB2271" i="1"/>
  <c r="AC2275" i="1"/>
  <c r="AB2275" i="1"/>
  <c r="AC2279" i="1"/>
  <c r="AB2279" i="1"/>
  <c r="AC2283" i="1"/>
  <c r="AB2283" i="1"/>
  <c r="AC2287" i="1"/>
  <c r="AB2287" i="1"/>
  <c r="AC2291" i="1"/>
  <c r="AB2291" i="1"/>
  <c r="AC2295" i="1"/>
  <c r="AB2295" i="1"/>
  <c r="AC2299" i="1"/>
  <c r="AB2299" i="1"/>
  <c r="AC2303" i="1"/>
  <c r="AB2303" i="1"/>
  <c r="AC2307" i="1"/>
  <c r="AB2307" i="1"/>
  <c r="AC2311" i="1"/>
  <c r="AB2311" i="1"/>
  <c r="AC2315" i="1"/>
  <c r="AB2315" i="1"/>
  <c r="AC2319" i="1"/>
  <c r="AB2319" i="1"/>
  <c r="AC2323" i="1"/>
  <c r="AB2323" i="1"/>
  <c r="AC2327" i="1"/>
  <c r="AB2327" i="1"/>
  <c r="AC2331" i="1"/>
  <c r="AB2331" i="1"/>
  <c r="AC2335" i="1"/>
  <c r="AB2335" i="1"/>
  <c r="AC2339" i="1"/>
  <c r="AB2339" i="1"/>
  <c r="AC2343" i="1"/>
  <c r="AB2343" i="1"/>
  <c r="AC2347" i="1"/>
  <c r="AB2347" i="1"/>
  <c r="AC2351" i="1"/>
  <c r="AB2351" i="1"/>
  <c r="AC2355" i="1"/>
  <c r="AB2355" i="1"/>
  <c r="AC2359" i="1"/>
  <c r="AB2359" i="1"/>
  <c r="AC2363" i="1"/>
  <c r="AB2363" i="1"/>
  <c r="AC2367" i="1"/>
  <c r="AB2367" i="1"/>
  <c r="AC2371" i="1"/>
  <c r="AB2371" i="1"/>
  <c r="AC2375" i="1"/>
  <c r="AB2375" i="1"/>
  <c r="AC2379" i="1"/>
  <c r="AB2379" i="1"/>
  <c r="AC2383" i="1"/>
  <c r="AB2383" i="1"/>
  <c r="AC2387" i="1"/>
  <c r="AB2387" i="1"/>
  <c r="AC2391" i="1"/>
  <c r="AB2391" i="1"/>
  <c r="AC2395" i="1"/>
  <c r="AB2395" i="1"/>
  <c r="AC2399" i="1"/>
  <c r="AB2399" i="1"/>
  <c r="AC2403" i="1"/>
  <c r="AB2403" i="1"/>
  <c r="AC2407" i="1"/>
  <c r="AB2407" i="1"/>
  <c r="AC2411" i="1"/>
  <c r="AB2411" i="1"/>
  <c r="AC2415" i="1"/>
  <c r="AB2415" i="1"/>
  <c r="AC2419" i="1"/>
  <c r="AB2419" i="1"/>
  <c r="AC2423" i="1"/>
  <c r="AB2423" i="1"/>
  <c r="AC2427" i="1"/>
  <c r="AB2427" i="1"/>
  <c r="AC2431" i="1"/>
  <c r="AB2431" i="1"/>
  <c r="AC2435" i="1"/>
  <c r="AB2435" i="1"/>
  <c r="AC2439" i="1"/>
  <c r="AB2439" i="1"/>
  <c r="AC2443" i="1"/>
  <c r="AB2443" i="1"/>
  <c r="AC2447" i="1"/>
  <c r="AB2447" i="1"/>
  <c r="AC2451" i="1"/>
  <c r="AB2451" i="1"/>
  <c r="AC2455" i="1"/>
  <c r="AB2455" i="1"/>
  <c r="AC2459" i="1"/>
  <c r="AB2459" i="1"/>
  <c r="AC2463" i="1"/>
  <c r="AB2463" i="1"/>
  <c r="AC2467" i="1"/>
  <c r="AB2467" i="1"/>
  <c r="AC2471" i="1"/>
  <c r="AB2471" i="1"/>
  <c r="AC2475" i="1"/>
  <c r="AB2475" i="1"/>
  <c r="AC2479" i="1"/>
  <c r="AB2479" i="1"/>
  <c r="AC2483" i="1"/>
  <c r="AB2483" i="1"/>
  <c r="AC2487" i="1"/>
  <c r="AB2487" i="1"/>
  <c r="AC2491" i="1"/>
  <c r="AB2491" i="1"/>
  <c r="AC2495" i="1"/>
  <c r="AB2495" i="1"/>
  <c r="AC2499" i="1"/>
  <c r="AB2499" i="1"/>
  <c r="AC2503" i="1"/>
  <c r="AB2503" i="1"/>
  <c r="AC2507" i="1"/>
  <c r="AB2507" i="1"/>
  <c r="AC2511" i="1"/>
  <c r="AB2511" i="1"/>
  <c r="AC2515" i="1"/>
  <c r="AB2515" i="1"/>
  <c r="AC2519" i="1"/>
  <c r="AB2519" i="1"/>
  <c r="AC2523" i="1"/>
  <c r="AB2523" i="1"/>
  <c r="AC2527" i="1"/>
  <c r="AB2527" i="1"/>
  <c r="AC2531" i="1"/>
  <c r="AB2531" i="1"/>
  <c r="AC2535" i="1"/>
  <c r="AB2535" i="1"/>
  <c r="AC2539" i="1"/>
  <c r="AB2539" i="1"/>
  <c r="AC2543" i="1"/>
  <c r="AB2543" i="1"/>
  <c r="AC2547" i="1"/>
  <c r="AB2547" i="1"/>
  <c r="AC2551" i="1"/>
  <c r="AB2551" i="1"/>
  <c r="AC2555" i="1"/>
  <c r="AB2555" i="1"/>
  <c r="AC2559" i="1"/>
  <c r="AB2559" i="1"/>
  <c r="AC2563" i="1"/>
  <c r="AB2563" i="1"/>
  <c r="AC2567" i="1"/>
  <c r="AB2567" i="1"/>
  <c r="AC2571" i="1"/>
  <c r="AB2571" i="1"/>
  <c r="AC2575" i="1"/>
  <c r="AB2575" i="1"/>
  <c r="AC2579" i="1"/>
  <c r="AB2579" i="1"/>
  <c r="AC2583" i="1"/>
  <c r="AB2583" i="1"/>
  <c r="AC2587" i="1"/>
  <c r="AB2587" i="1"/>
  <c r="AC2591" i="1"/>
  <c r="AB2591" i="1"/>
  <c r="AC2595" i="1"/>
  <c r="AB2595" i="1"/>
  <c r="AC2599" i="1"/>
  <c r="AB2599" i="1"/>
  <c r="AC2603" i="1"/>
  <c r="AB2603" i="1"/>
  <c r="AC2607" i="1"/>
  <c r="AB2607" i="1"/>
  <c r="AC2611" i="1"/>
  <c r="AB2611" i="1"/>
  <c r="AC2615" i="1"/>
  <c r="AB2615" i="1"/>
  <c r="AC2619" i="1"/>
  <c r="AB2619" i="1"/>
  <c r="AC2623" i="1"/>
  <c r="AB2623" i="1"/>
  <c r="AC2627" i="1"/>
  <c r="AB2627" i="1"/>
  <c r="AC2631" i="1"/>
  <c r="AB2631" i="1"/>
  <c r="AC2635" i="1"/>
  <c r="AB2635" i="1"/>
  <c r="AC2639" i="1"/>
  <c r="AB2639" i="1"/>
  <c r="AC2643" i="1"/>
  <c r="AB2643" i="1"/>
  <c r="AC2647" i="1"/>
  <c r="AB2647" i="1"/>
  <c r="AC2651" i="1"/>
  <c r="AB2651" i="1"/>
  <c r="AC2655" i="1"/>
  <c r="AB2655" i="1"/>
  <c r="AC2659" i="1"/>
  <c r="AB2659" i="1"/>
  <c r="AC2663" i="1"/>
  <c r="AB2663" i="1"/>
  <c r="AC2667" i="1"/>
  <c r="AB2667" i="1"/>
  <c r="AC2671" i="1"/>
  <c r="AB2671" i="1"/>
  <c r="AC2675" i="1"/>
  <c r="AB2675" i="1"/>
  <c r="AC2679" i="1"/>
  <c r="AB2679" i="1"/>
  <c r="AC2683" i="1"/>
  <c r="AB2683" i="1"/>
  <c r="AC2687" i="1"/>
  <c r="AB2687" i="1"/>
  <c r="AC2691" i="1"/>
  <c r="AB2691" i="1"/>
  <c r="AC2695" i="1"/>
  <c r="AB2695" i="1"/>
  <c r="AC2699" i="1"/>
  <c r="AB2699" i="1"/>
  <c r="AC2703" i="1"/>
  <c r="AB2703" i="1"/>
  <c r="AC2707" i="1"/>
  <c r="AB2707" i="1"/>
  <c r="AC2711" i="1"/>
  <c r="AB2711" i="1"/>
  <c r="AC2715" i="1"/>
  <c r="AB2715" i="1"/>
  <c r="AC2719" i="1"/>
  <c r="AB2719" i="1"/>
  <c r="AC2723" i="1"/>
  <c r="AB2723" i="1"/>
  <c r="AC2727" i="1"/>
  <c r="AB2727" i="1"/>
  <c r="AC2731" i="1"/>
  <c r="AB2731" i="1"/>
  <c r="AC2735" i="1"/>
  <c r="AB2735" i="1"/>
  <c r="AC2739" i="1"/>
  <c r="AB2739" i="1"/>
  <c r="AC2743" i="1"/>
  <c r="AB2743" i="1"/>
  <c r="AC2747" i="1"/>
  <c r="AB2747" i="1"/>
  <c r="AC2751" i="1"/>
  <c r="AB2751" i="1"/>
  <c r="AC2755" i="1"/>
  <c r="AB2755" i="1"/>
  <c r="AC2759" i="1"/>
  <c r="AB2759" i="1"/>
  <c r="AC2763" i="1"/>
  <c r="AB2763" i="1"/>
  <c r="AC2767" i="1"/>
  <c r="AB2767" i="1"/>
  <c r="AC2771" i="1"/>
  <c r="AB2771" i="1"/>
  <c r="AC2775" i="1"/>
  <c r="AB2775" i="1"/>
  <c r="AC2779" i="1"/>
  <c r="AB2779" i="1"/>
  <c r="AC2783" i="1"/>
  <c r="AB2783" i="1"/>
  <c r="AC2787" i="1"/>
  <c r="AB2787" i="1"/>
  <c r="AC2791" i="1"/>
  <c r="AB2791" i="1"/>
  <c r="AC2795" i="1"/>
  <c r="AB2795" i="1"/>
  <c r="AC2799" i="1"/>
  <c r="AB2799" i="1"/>
  <c r="AC2803" i="1"/>
  <c r="AB2803" i="1"/>
  <c r="AC2807" i="1"/>
  <c r="AB2807" i="1"/>
  <c r="AC2811" i="1"/>
  <c r="AB2811" i="1"/>
  <c r="AC2815" i="1"/>
  <c r="AB2815" i="1"/>
  <c r="AC2819" i="1"/>
  <c r="AB2819" i="1"/>
  <c r="AC2823" i="1"/>
  <c r="AB2823" i="1"/>
  <c r="AC2827" i="1"/>
  <c r="AB2827" i="1"/>
  <c r="AC2831" i="1"/>
  <c r="AB2831" i="1"/>
  <c r="AC2835" i="1"/>
  <c r="AB2835" i="1"/>
  <c r="AC2839" i="1"/>
  <c r="AB2839" i="1"/>
  <c r="AC2843" i="1"/>
  <c r="AB2843" i="1"/>
  <c r="AC2847" i="1"/>
  <c r="AB2847" i="1"/>
  <c r="AC2851" i="1"/>
  <c r="AB2851" i="1"/>
  <c r="AC2855" i="1"/>
  <c r="AB2855" i="1"/>
  <c r="AC2859" i="1"/>
  <c r="AB2859" i="1"/>
  <c r="AC2863" i="1"/>
  <c r="AB2863" i="1"/>
  <c r="AC2867" i="1"/>
  <c r="AB2867" i="1"/>
  <c r="AC2871" i="1"/>
  <c r="AB2871" i="1"/>
  <c r="AC2875" i="1"/>
  <c r="AB2875" i="1"/>
  <c r="AC2879" i="1"/>
  <c r="AB2879" i="1"/>
  <c r="AC2883" i="1"/>
  <c r="AB2883" i="1"/>
  <c r="AC2887" i="1"/>
  <c r="AB2887" i="1"/>
  <c r="AC2891" i="1"/>
  <c r="AB2891" i="1"/>
  <c r="AC2895" i="1"/>
  <c r="AB2895" i="1"/>
  <c r="AC2899" i="1"/>
  <c r="AB2899" i="1"/>
  <c r="AC2903" i="1"/>
  <c r="AB2903" i="1"/>
  <c r="AC2907" i="1"/>
  <c r="AB2907" i="1"/>
  <c r="AC2911" i="1"/>
  <c r="AB2911" i="1"/>
  <c r="AC2915" i="1"/>
  <c r="AB2915" i="1"/>
  <c r="AC2919" i="1"/>
  <c r="AB2919" i="1"/>
  <c r="AC2923" i="1"/>
  <c r="AB2923" i="1"/>
  <c r="AC2927" i="1"/>
  <c r="AB2927" i="1"/>
  <c r="AC2931" i="1"/>
  <c r="AB2931" i="1"/>
  <c r="AC2935" i="1"/>
  <c r="AB2935" i="1"/>
  <c r="AC2939" i="1"/>
  <c r="AB2939" i="1"/>
  <c r="AC2943" i="1"/>
  <c r="AB2943" i="1"/>
  <c r="AC2947" i="1"/>
  <c r="AB2947" i="1"/>
  <c r="AC2951" i="1"/>
  <c r="AB2951" i="1"/>
  <c r="AC2955" i="1"/>
  <c r="AB2955" i="1"/>
  <c r="AC2959" i="1"/>
  <c r="AB2959" i="1"/>
  <c r="AC2963" i="1"/>
  <c r="AB2963" i="1"/>
  <c r="AC2967" i="1"/>
  <c r="AB2967" i="1"/>
  <c r="AC2971" i="1"/>
  <c r="AB2971" i="1"/>
  <c r="AC2975" i="1"/>
  <c r="AB2975" i="1"/>
  <c r="AC2979" i="1"/>
  <c r="AB2979" i="1"/>
  <c r="AC2983" i="1"/>
  <c r="AB2983" i="1"/>
  <c r="AC2987" i="1"/>
  <c r="AB2987" i="1"/>
  <c r="AC2991" i="1"/>
  <c r="AB2991" i="1"/>
  <c r="AC2995" i="1"/>
  <c r="AB2995" i="1"/>
  <c r="AC2999" i="1"/>
  <c r="AB2999" i="1"/>
  <c r="AC3003" i="1"/>
  <c r="AB3003" i="1"/>
  <c r="AC3007" i="1"/>
  <c r="AB3007" i="1"/>
  <c r="AC3011" i="1"/>
  <c r="AB3011" i="1"/>
  <c r="AC3015" i="1"/>
  <c r="AB3015" i="1"/>
  <c r="AC3019" i="1"/>
  <c r="AB3019" i="1"/>
  <c r="AC3023" i="1"/>
  <c r="AB3023" i="1"/>
  <c r="AC3027" i="1"/>
  <c r="AB3027" i="1"/>
  <c r="AC3031" i="1"/>
  <c r="AB3031" i="1"/>
  <c r="AC3035" i="1"/>
  <c r="AB3035" i="1"/>
  <c r="AC3039" i="1"/>
  <c r="AB3039" i="1"/>
  <c r="AC3043" i="1"/>
  <c r="AB3043" i="1"/>
  <c r="AC3047" i="1"/>
  <c r="AB3047" i="1"/>
  <c r="AC3051" i="1"/>
  <c r="AB3051" i="1"/>
  <c r="AC3055" i="1"/>
  <c r="AB3055" i="1"/>
  <c r="AC3059" i="1"/>
  <c r="AB3059" i="1"/>
  <c r="AC3063" i="1"/>
  <c r="AB3063" i="1"/>
  <c r="AC3067" i="1"/>
  <c r="AB3067" i="1"/>
  <c r="AC3071" i="1"/>
  <c r="AB3071" i="1"/>
  <c r="AC3075" i="1"/>
  <c r="AB3075" i="1"/>
  <c r="AC3079" i="1"/>
  <c r="AB3079" i="1"/>
  <c r="AC3083" i="1"/>
  <c r="AB3083" i="1"/>
  <c r="AC3087" i="1"/>
  <c r="AB3087" i="1"/>
  <c r="AC3091" i="1"/>
  <c r="AB3091" i="1"/>
  <c r="AC3095" i="1"/>
  <c r="AB3095" i="1"/>
  <c r="AC3099" i="1"/>
  <c r="AB3099" i="1"/>
  <c r="AC3103" i="1"/>
  <c r="AB3103" i="1"/>
  <c r="AC3107" i="1"/>
  <c r="AB3107" i="1"/>
  <c r="AC3111" i="1"/>
  <c r="AB3111" i="1"/>
  <c r="AC3115" i="1"/>
  <c r="AB3115" i="1"/>
  <c r="AC3119" i="1"/>
  <c r="AB3119" i="1"/>
  <c r="AC3123" i="1"/>
  <c r="AB3123" i="1"/>
  <c r="AC3127" i="1"/>
  <c r="AB3127" i="1"/>
  <c r="AC3131" i="1"/>
  <c r="AB3131" i="1"/>
  <c r="AC3135" i="1"/>
  <c r="AB3135" i="1"/>
  <c r="AC3139" i="1"/>
  <c r="AB3139" i="1"/>
  <c r="AC3143" i="1"/>
  <c r="AB3143" i="1"/>
  <c r="AC3147" i="1"/>
  <c r="AB3147" i="1"/>
  <c r="AC3151" i="1"/>
  <c r="AB3151" i="1"/>
  <c r="AC3155" i="1"/>
  <c r="AB3155" i="1"/>
  <c r="AC3159" i="1"/>
  <c r="AB3159" i="1"/>
  <c r="AC3163" i="1"/>
  <c r="AB3163" i="1"/>
  <c r="AC3167" i="1"/>
  <c r="AB3167" i="1"/>
  <c r="AC3171" i="1"/>
  <c r="AB3171" i="1"/>
  <c r="AC3175" i="1"/>
  <c r="AB3175" i="1"/>
  <c r="AC3179" i="1"/>
  <c r="AB3179" i="1"/>
  <c r="AC3183" i="1"/>
  <c r="AB3183" i="1"/>
  <c r="AC3187" i="1"/>
  <c r="AB3187" i="1"/>
  <c r="AC3191" i="1"/>
  <c r="AB3191" i="1"/>
  <c r="AC3195" i="1"/>
  <c r="AB3195" i="1"/>
  <c r="AC3199" i="1"/>
  <c r="AB3199" i="1"/>
  <c r="AC3203" i="1"/>
  <c r="AB3203" i="1"/>
  <c r="AC3207" i="1"/>
  <c r="AB3207" i="1"/>
  <c r="AC3211" i="1"/>
  <c r="AB3211" i="1"/>
  <c r="AC3215" i="1"/>
  <c r="AB3215" i="1"/>
  <c r="AC3219" i="1"/>
  <c r="AB3219" i="1"/>
  <c r="AC3223" i="1"/>
  <c r="AB3223" i="1"/>
  <c r="AC3227" i="1"/>
  <c r="AB3227" i="1"/>
  <c r="AC3231" i="1"/>
  <c r="AB3231" i="1"/>
  <c r="AC3235" i="1"/>
  <c r="AB3235" i="1"/>
  <c r="AC3239" i="1"/>
  <c r="AB3239" i="1"/>
  <c r="AC3243" i="1"/>
  <c r="AB3243" i="1"/>
  <c r="AC3247" i="1"/>
  <c r="AB3247" i="1"/>
  <c r="AC3251" i="1"/>
  <c r="AB3251" i="1"/>
  <c r="AC3255" i="1"/>
  <c r="AB3255" i="1"/>
  <c r="AC3259" i="1"/>
  <c r="AB3259" i="1"/>
  <c r="AC3263" i="1"/>
  <c r="AB3263" i="1"/>
  <c r="AC3267" i="1"/>
  <c r="AB3267" i="1"/>
  <c r="AC3271" i="1"/>
  <c r="AB3271" i="1"/>
  <c r="AC3275" i="1"/>
  <c r="AB3275" i="1"/>
  <c r="AC3279" i="1"/>
  <c r="AB3279" i="1"/>
  <c r="AC3283" i="1"/>
  <c r="AB3283" i="1"/>
  <c r="AC3287" i="1"/>
  <c r="AB3287" i="1"/>
  <c r="AC3291" i="1"/>
  <c r="AB3291" i="1"/>
  <c r="AC3295" i="1"/>
  <c r="AB3295" i="1"/>
  <c r="AC3299" i="1"/>
  <c r="AB3299" i="1"/>
  <c r="AC3303" i="1"/>
  <c r="AB3303" i="1"/>
  <c r="AC3307" i="1"/>
  <c r="AB3307" i="1"/>
  <c r="AC3311" i="1"/>
  <c r="AB3311" i="1"/>
  <c r="AC3315" i="1"/>
  <c r="AB3315" i="1"/>
  <c r="AC3319" i="1"/>
  <c r="AB3319" i="1"/>
  <c r="AC3323" i="1"/>
  <c r="AB3323" i="1"/>
  <c r="AC3327" i="1"/>
  <c r="AB3327" i="1"/>
  <c r="AC3331" i="1"/>
  <c r="AB3331" i="1"/>
  <c r="AC3335" i="1"/>
  <c r="AB3335" i="1"/>
  <c r="AC3339" i="1"/>
  <c r="AB3339" i="1"/>
  <c r="AC3343" i="1"/>
  <c r="AB3343" i="1"/>
  <c r="AC3347" i="1"/>
  <c r="AB3347" i="1"/>
  <c r="AC3351" i="1"/>
  <c r="AB3351" i="1"/>
  <c r="AC3355" i="1"/>
  <c r="AB3355" i="1"/>
  <c r="AC3359" i="1"/>
  <c r="AB3359" i="1"/>
  <c r="AC3363" i="1"/>
  <c r="AB3363" i="1"/>
  <c r="AC3367" i="1"/>
  <c r="AB3367" i="1"/>
  <c r="AC3371" i="1"/>
  <c r="AB3371" i="1"/>
  <c r="AC3375" i="1"/>
  <c r="AB3375" i="1"/>
  <c r="AC3379" i="1"/>
  <c r="AB3379" i="1"/>
  <c r="AC3383" i="1"/>
  <c r="AB3383" i="1"/>
  <c r="AC3387" i="1"/>
  <c r="AB3387" i="1"/>
  <c r="AC3391" i="1"/>
  <c r="AB3391" i="1"/>
  <c r="AC3395" i="1"/>
  <c r="AB3395" i="1"/>
  <c r="AC3399" i="1"/>
  <c r="AB3399" i="1"/>
  <c r="AC3403" i="1"/>
  <c r="AB3403" i="1"/>
  <c r="AC3407" i="1"/>
  <c r="AB3407" i="1"/>
  <c r="AC3411" i="1"/>
  <c r="AB3411" i="1"/>
  <c r="AC3415" i="1"/>
  <c r="AB3415" i="1"/>
  <c r="AC3419" i="1"/>
  <c r="AB3419" i="1"/>
  <c r="AC3423" i="1"/>
  <c r="AB3423" i="1"/>
  <c r="AC3427" i="1"/>
  <c r="AB3427" i="1"/>
  <c r="AC3431" i="1"/>
  <c r="AB3431" i="1"/>
  <c r="AC3435" i="1"/>
  <c r="AB3435" i="1"/>
  <c r="AC3439" i="1"/>
  <c r="AB3439" i="1"/>
  <c r="AC3443" i="1"/>
  <c r="AB3443" i="1"/>
  <c r="AC3447" i="1"/>
  <c r="AB3447" i="1"/>
  <c r="AC3451" i="1"/>
  <c r="AB3451" i="1"/>
  <c r="AC3455" i="1"/>
  <c r="AB3455" i="1"/>
  <c r="AC3459" i="1"/>
  <c r="AB3459" i="1"/>
  <c r="AC3463" i="1"/>
  <c r="AB3463" i="1"/>
  <c r="AC3467" i="1"/>
  <c r="AB3467" i="1"/>
  <c r="AC3471" i="1"/>
  <c r="AB3471" i="1"/>
  <c r="AC3475" i="1"/>
  <c r="AB3475" i="1"/>
  <c r="AC3479" i="1"/>
  <c r="AB3479" i="1"/>
  <c r="AC3483" i="1"/>
  <c r="AB3483" i="1"/>
  <c r="AC3487" i="1"/>
  <c r="AB3487" i="1"/>
  <c r="AC3491" i="1"/>
  <c r="AB3491" i="1"/>
  <c r="AC3495" i="1"/>
  <c r="AB3495" i="1"/>
  <c r="AC3499" i="1"/>
  <c r="AB3499" i="1"/>
  <c r="AC3503" i="1"/>
  <c r="AB3503" i="1"/>
  <c r="AC3507" i="1"/>
  <c r="AB3507" i="1"/>
  <c r="AC3511" i="1"/>
  <c r="AB3511" i="1"/>
  <c r="AC3515" i="1"/>
  <c r="AB3515" i="1"/>
  <c r="AC3519" i="1"/>
  <c r="AB3519" i="1"/>
  <c r="AC3523" i="1"/>
  <c r="AB3523" i="1"/>
  <c r="AC3527" i="1"/>
  <c r="AB3527" i="1"/>
  <c r="AC3531" i="1"/>
  <c r="AB3531" i="1"/>
  <c r="AC3535" i="1"/>
  <c r="AB3535" i="1"/>
  <c r="AC3539" i="1"/>
  <c r="AB3539" i="1"/>
  <c r="AC3543" i="1"/>
  <c r="AB3543" i="1"/>
  <c r="AC3547" i="1"/>
  <c r="AB3547" i="1"/>
  <c r="AC3551" i="1"/>
  <c r="AB3551" i="1"/>
  <c r="AC3555" i="1"/>
  <c r="AB3555" i="1"/>
  <c r="AC3559" i="1"/>
  <c r="AB3559" i="1"/>
  <c r="AC3563" i="1"/>
  <c r="AB3563" i="1"/>
  <c r="AC3567" i="1"/>
  <c r="AB3567" i="1"/>
  <c r="AC3571" i="1"/>
  <c r="AB3571" i="1"/>
  <c r="AC3575" i="1"/>
  <c r="AB3575" i="1"/>
  <c r="AC3579" i="1"/>
  <c r="AB3579" i="1"/>
  <c r="AC3583" i="1"/>
  <c r="AB3583" i="1"/>
  <c r="AC3587" i="1"/>
  <c r="AB3587" i="1"/>
  <c r="AC3591" i="1"/>
  <c r="AB3591" i="1"/>
  <c r="AC3595" i="1"/>
  <c r="AB3595" i="1"/>
  <c r="AC3599" i="1"/>
  <c r="AB3599" i="1"/>
  <c r="AC3603" i="1"/>
  <c r="AB3603" i="1"/>
  <c r="AC3607" i="1"/>
  <c r="AB3607" i="1"/>
  <c r="AC3611" i="1"/>
  <c r="AB3611" i="1"/>
  <c r="AC3615" i="1"/>
  <c r="AB3615" i="1"/>
  <c r="AC3619" i="1"/>
  <c r="AB3619" i="1"/>
  <c r="AC3623" i="1"/>
  <c r="AB3623" i="1"/>
  <c r="AC3627" i="1"/>
  <c r="AB3627" i="1"/>
  <c r="AC3631" i="1"/>
  <c r="AB3631" i="1"/>
  <c r="AC3635" i="1"/>
  <c r="AB3635" i="1"/>
  <c r="AC3639" i="1"/>
  <c r="AB3639" i="1"/>
  <c r="AC3643" i="1"/>
  <c r="AB3643" i="1"/>
  <c r="AC3647" i="1"/>
  <c r="AB3647" i="1"/>
  <c r="AC3651" i="1"/>
  <c r="AB3651" i="1"/>
  <c r="AC3655" i="1"/>
  <c r="AB3655" i="1"/>
  <c r="AC3659" i="1"/>
  <c r="AB3659" i="1"/>
  <c r="AC3663" i="1"/>
  <c r="AB3663" i="1"/>
  <c r="AC3667" i="1"/>
  <c r="AB3667" i="1"/>
  <c r="AC3671" i="1"/>
  <c r="AB3671" i="1"/>
  <c r="AC3675" i="1"/>
  <c r="AB3675" i="1"/>
  <c r="AC3679" i="1"/>
  <c r="AB3679" i="1"/>
  <c r="AC3683" i="1"/>
  <c r="AB3683" i="1"/>
  <c r="AC3687" i="1"/>
  <c r="AB3687" i="1"/>
  <c r="AC3691" i="1"/>
  <c r="AB3691" i="1"/>
  <c r="AC3695" i="1"/>
  <c r="AB3695" i="1"/>
  <c r="AC3699" i="1"/>
  <c r="AB3699" i="1"/>
  <c r="AC3703" i="1"/>
  <c r="AB3703" i="1"/>
  <c r="AC3707" i="1"/>
  <c r="AB3707" i="1"/>
  <c r="AC3711" i="1"/>
  <c r="AB3711" i="1"/>
  <c r="AC3715" i="1"/>
  <c r="AB3715" i="1"/>
  <c r="AC3719" i="1"/>
  <c r="AB3719" i="1"/>
  <c r="AC3723" i="1"/>
  <c r="AB3723" i="1"/>
  <c r="AC3727" i="1"/>
  <c r="AB3727" i="1"/>
  <c r="AC3731" i="1"/>
  <c r="AB3731" i="1"/>
  <c r="AC3735" i="1"/>
  <c r="AB3735" i="1"/>
  <c r="AC3739" i="1"/>
  <c r="AB3739" i="1"/>
  <c r="AC3743" i="1"/>
  <c r="AB3743" i="1"/>
  <c r="AC3747" i="1"/>
  <c r="AB3747" i="1"/>
  <c r="AC3751" i="1"/>
  <c r="AB3751" i="1"/>
  <c r="AC3755" i="1"/>
  <c r="AB3755" i="1"/>
  <c r="AC3759" i="1"/>
  <c r="AB3759" i="1"/>
  <c r="AC3763" i="1"/>
  <c r="AB3763" i="1"/>
  <c r="AC3767" i="1"/>
  <c r="AB3767" i="1"/>
  <c r="AC3771" i="1"/>
  <c r="AB3771" i="1"/>
  <c r="AC3775" i="1"/>
  <c r="AB3775" i="1"/>
  <c r="AC3779" i="1"/>
  <c r="AB3779" i="1"/>
  <c r="AC3783" i="1"/>
  <c r="AB3783" i="1"/>
  <c r="AC3787" i="1"/>
  <c r="AB3787" i="1"/>
  <c r="AC3791" i="1"/>
  <c r="AB3791" i="1"/>
  <c r="AC3795" i="1"/>
  <c r="AB3795" i="1"/>
  <c r="AC3799" i="1"/>
  <c r="AB3799" i="1"/>
  <c r="AC3803" i="1"/>
  <c r="AB3803" i="1"/>
  <c r="AC4" i="1"/>
  <c r="AB4" i="1"/>
  <c r="AC8" i="1"/>
  <c r="AB8" i="1"/>
  <c r="AC12" i="1"/>
  <c r="AB12" i="1"/>
  <c r="AC16" i="1"/>
  <c r="AB16" i="1"/>
  <c r="AC20" i="1"/>
  <c r="AB20" i="1"/>
  <c r="AC24" i="1"/>
  <c r="AB24" i="1"/>
  <c r="AC28" i="1"/>
  <c r="AB28" i="1"/>
  <c r="AC32" i="1"/>
  <c r="AB32" i="1"/>
  <c r="AC36" i="1"/>
  <c r="AB36" i="1"/>
  <c r="AC40" i="1"/>
  <c r="AB40" i="1"/>
  <c r="AC44" i="1"/>
  <c r="AB44" i="1"/>
  <c r="AC48" i="1"/>
  <c r="AB48" i="1"/>
  <c r="AC52" i="1"/>
  <c r="AB52" i="1"/>
  <c r="AC56" i="1"/>
  <c r="AB56" i="1"/>
  <c r="AC60" i="1"/>
  <c r="AB60" i="1"/>
  <c r="AC64" i="1"/>
  <c r="AB64" i="1"/>
  <c r="AC68" i="1"/>
  <c r="AB68" i="1"/>
  <c r="AC72" i="1"/>
  <c r="AB72" i="1"/>
  <c r="AC76" i="1"/>
  <c r="AB76" i="1"/>
  <c r="AC80" i="1"/>
  <c r="AB80" i="1"/>
  <c r="AC84" i="1"/>
  <c r="AB84" i="1"/>
  <c r="AC88" i="1"/>
  <c r="AB88" i="1"/>
  <c r="AC92" i="1"/>
  <c r="AB92" i="1"/>
  <c r="AC96" i="1"/>
  <c r="AB96" i="1"/>
  <c r="AC100" i="1"/>
  <c r="AB100" i="1"/>
  <c r="AC104" i="1"/>
  <c r="AB104" i="1"/>
  <c r="AC108" i="1"/>
  <c r="AB108" i="1"/>
  <c r="AC112" i="1"/>
  <c r="AB112" i="1"/>
  <c r="AC116" i="1"/>
  <c r="AB116" i="1"/>
  <c r="AC120" i="1"/>
  <c r="AB120" i="1"/>
  <c r="AC124" i="1"/>
  <c r="AB124" i="1"/>
  <c r="AC128" i="1"/>
  <c r="AB128" i="1"/>
  <c r="AC132" i="1"/>
  <c r="AB132" i="1"/>
  <c r="AC136" i="1"/>
  <c r="AB136" i="1"/>
  <c r="AC140" i="1"/>
  <c r="AB140" i="1"/>
  <c r="AC144" i="1"/>
  <c r="AB144" i="1"/>
  <c r="AC148" i="1"/>
  <c r="AB148" i="1"/>
  <c r="AC152" i="1"/>
  <c r="AB152" i="1"/>
  <c r="AC156" i="1"/>
  <c r="AB156" i="1"/>
  <c r="AC160" i="1"/>
  <c r="AB160" i="1"/>
  <c r="AC164" i="1"/>
  <c r="AB164" i="1"/>
  <c r="AC168" i="1"/>
  <c r="AB168" i="1"/>
  <c r="AC172" i="1"/>
  <c r="AB172" i="1"/>
  <c r="AC176" i="1"/>
  <c r="AB176" i="1"/>
  <c r="AC180" i="1"/>
  <c r="AB180" i="1"/>
  <c r="AC184" i="1"/>
  <c r="AB184" i="1"/>
  <c r="AC188" i="1"/>
  <c r="AB188" i="1"/>
  <c r="AC192" i="1"/>
  <c r="AB192" i="1"/>
  <c r="AC196" i="1"/>
  <c r="AB196" i="1"/>
  <c r="AC200" i="1"/>
  <c r="AB200" i="1"/>
  <c r="AC204" i="1"/>
  <c r="AB204" i="1"/>
  <c r="AC208" i="1"/>
  <c r="AB208" i="1"/>
  <c r="AC212" i="1"/>
  <c r="AB212" i="1"/>
  <c r="AC216" i="1"/>
  <c r="AB216" i="1"/>
  <c r="AC220" i="1"/>
  <c r="AB220" i="1"/>
  <c r="AC224" i="1"/>
  <c r="AB224" i="1"/>
  <c r="AC228" i="1"/>
  <c r="AB228" i="1"/>
  <c r="AC232" i="1"/>
  <c r="AB232" i="1"/>
  <c r="AC236" i="1"/>
  <c r="AB236" i="1"/>
  <c r="AC240" i="1"/>
  <c r="AB240" i="1"/>
  <c r="AC244" i="1"/>
  <c r="AB244" i="1"/>
  <c r="AC248" i="1"/>
  <c r="AB248" i="1"/>
  <c r="AC252" i="1"/>
  <c r="AB252" i="1"/>
  <c r="AC256" i="1"/>
  <c r="AB256" i="1"/>
  <c r="AC260" i="1"/>
  <c r="AB260" i="1"/>
  <c r="AC264" i="1"/>
  <c r="AB264" i="1"/>
  <c r="AC268" i="1"/>
  <c r="AB268" i="1"/>
  <c r="AC272" i="1"/>
  <c r="AB272" i="1"/>
  <c r="AC276" i="1"/>
  <c r="AB276" i="1"/>
  <c r="AC280" i="1"/>
  <c r="AB280" i="1"/>
  <c r="AC284" i="1"/>
  <c r="AB284" i="1"/>
  <c r="AC288" i="1"/>
  <c r="AB288" i="1"/>
  <c r="AC292" i="1"/>
  <c r="AB292" i="1"/>
  <c r="AC296" i="1"/>
  <c r="AB296" i="1"/>
  <c r="AC300" i="1"/>
  <c r="AB300" i="1"/>
  <c r="AC304" i="1"/>
  <c r="AB304" i="1"/>
  <c r="AC308" i="1"/>
  <c r="AB308" i="1"/>
  <c r="AC312" i="1"/>
  <c r="AB312" i="1"/>
  <c r="AC316" i="1"/>
  <c r="AB316" i="1"/>
  <c r="AC320" i="1"/>
  <c r="AB320" i="1"/>
  <c r="AC324" i="1"/>
  <c r="AB324" i="1"/>
  <c r="AC328" i="1"/>
  <c r="AB328" i="1"/>
  <c r="AC332" i="1"/>
  <c r="AB332" i="1"/>
  <c r="AC336" i="1"/>
  <c r="AB336" i="1"/>
  <c r="AC340" i="1"/>
  <c r="AB340" i="1"/>
  <c r="AC344" i="1"/>
  <c r="AB344" i="1"/>
  <c r="AC348" i="1"/>
  <c r="AB348" i="1"/>
  <c r="AC352" i="1"/>
  <c r="AB352" i="1"/>
  <c r="AC356" i="1"/>
  <c r="AB356" i="1"/>
  <c r="AC360" i="1"/>
  <c r="AB360" i="1"/>
  <c r="AC364" i="1"/>
  <c r="AB364" i="1"/>
  <c r="AC368" i="1"/>
  <c r="AB368" i="1"/>
  <c r="AC372" i="1"/>
  <c r="AB372" i="1"/>
  <c r="AC376" i="1"/>
  <c r="AB376" i="1"/>
  <c r="AC380" i="1"/>
  <c r="AB380" i="1"/>
  <c r="AC384" i="1"/>
  <c r="AB384" i="1"/>
  <c r="AC388" i="1"/>
  <c r="AB388" i="1"/>
  <c r="AC392" i="1"/>
  <c r="AB392" i="1"/>
  <c r="AC396" i="1"/>
  <c r="AB396" i="1"/>
  <c r="AC400" i="1"/>
  <c r="AB400" i="1"/>
  <c r="AC404" i="1"/>
  <c r="AB404" i="1"/>
  <c r="AC408" i="1"/>
  <c r="AB408" i="1"/>
  <c r="AC412" i="1"/>
  <c r="AB412" i="1"/>
  <c r="AC416" i="1"/>
  <c r="AB416" i="1"/>
  <c r="AC420" i="1"/>
  <c r="AB420" i="1"/>
  <c r="AC424" i="1"/>
  <c r="AB424" i="1"/>
  <c r="AC428" i="1"/>
  <c r="AB428" i="1"/>
  <c r="AC432" i="1"/>
  <c r="AB432" i="1"/>
  <c r="AC436" i="1"/>
  <c r="AB436" i="1"/>
  <c r="AC440" i="1"/>
  <c r="AB440" i="1"/>
  <c r="AC444" i="1"/>
  <c r="AB444" i="1"/>
  <c r="AC448" i="1"/>
  <c r="AB448" i="1"/>
  <c r="AC452" i="1"/>
  <c r="AB452" i="1"/>
  <c r="AC456" i="1"/>
  <c r="AB456" i="1"/>
  <c r="AC460" i="1"/>
  <c r="AB460" i="1"/>
  <c r="AC464" i="1"/>
  <c r="AB464" i="1"/>
  <c r="AC468" i="1"/>
  <c r="AB468" i="1"/>
  <c r="AC472" i="1"/>
  <c r="AB472" i="1"/>
  <c r="AC476" i="1"/>
  <c r="AB476" i="1"/>
  <c r="AC480" i="1"/>
  <c r="AB480" i="1"/>
  <c r="AC484" i="1"/>
  <c r="AB484" i="1"/>
  <c r="AC488" i="1"/>
  <c r="AB488" i="1"/>
  <c r="AC492" i="1"/>
  <c r="AB492" i="1"/>
  <c r="AC496" i="1"/>
  <c r="AB496" i="1"/>
  <c r="AC500" i="1"/>
  <c r="AB500" i="1"/>
  <c r="AC504" i="1"/>
  <c r="AB504" i="1"/>
  <c r="AC508" i="1"/>
  <c r="AB508" i="1"/>
  <c r="AC512" i="1"/>
  <c r="AB512" i="1"/>
  <c r="AC516" i="1"/>
  <c r="AB516" i="1"/>
  <c r="AC520" i="1"/>
  <c r="AB520" i="1"/>
  <c r="AC524" i="1"/>
  <c r="AB524" i="1"/>
  <c r="AC528" i="1"/>
  <c r="AB528" i="1"/>
  <c r="AC532" i="1"/>
  <c r="AB532" i="1"/>
  <c r="AC536" i="1"/>
  <c r="AB536" i="1"/>
  <c r="AC540" i="1"/>
  <c r="AB540" i="1"/>
  <c r="AC544" i="1"/>
  <c r="AB544" i="1"/>
  <c r="AC548" i="1"/>
  <c r="AB548" i="1"/>
  <c r="AC552" i="1"/>
  <c r="AB552" i="1"/>
  <c r="AC556" i="1"/>
  <c r="AB556" i="1"/>
  <c r="AC560" i="1"/>
  <c r="AB560" i="1"/>
  <c r="AC564" i="1"/>
  <c r="AB564" i="1"/>
  <c r="AC568" i="1"/>
  <c r="AB568" i="1"/>
  <c r="AC572" i="1"/>
  <c r="AB572" i="1"/>
  <c r="AC576" i="1"/>
  <c r="AB576" i="1"/>
  <c r="AC580" i="1"/>
  <c r="AB580" i="1"/>
  <c r="AC584" i="1"/>
  <c r="AB584" i="1"/>
  <c r="AC588" i="1"/>
  <c r="AB588" i="1"/>
  <c r="AC592" i="1"/>
  <c r="AB592" i="1"/>
  <c r="AC596" i="1"/>
  <c r="AB596" i="1"/>
  <c r="AC600" i="1"/>
  <c r="AB600" i="1"/>
  <c r="AC604" i="1"/>
  <c r="AB604" i="1"/>
  <c r="AC608" i="1"/>
  <c r="AB608" i="1"/>
  <c r="AC612" i="1"/>
  <c r="AB612" i="1"/>
  <c r="AC616" i="1"/>
  <c r="AB616" i="1"/>
  <c r="AC620" i="1"/>
  <c r="AB620" i="1"/>
  <c r="AC624" i="1"/>
  <c r="AB624" i="1"/>
  <c r="AC628" i="1"/>
  <c r="AB628" i="1"/>
  <c r="AC632" i="1"/>
  <c r="AB632" i="1"/>
  <c r="AC636" i="1"/>
  <c r="AB636" i="1"/>
  <c r="AC640" i="1"/>
  <c r="AB640" i="1"/>
  <c r="AC644" i="1"/>
  <c r="AB644" i="1"/>
  <c r="AC648" i="1"/>
  <c r="AB648" i="1"/>
  <c r="AC652" i="1"/>
  <c r="AB652" i="1"/>
  <c r="AC656" i="1"/>
  <c r="AB656" i="1"/>
  <c r="AC660" i="1"/>
  <c r="AB660" i="1"/>
  <c r="AC664" i="1"/>
  <c r="AB664" i="1"/>
  <c r="AC668" i="1"/>
  <c r="AB668" i="1"/>
  <c r="AC672" i="1"/>
  <c r="AB672" i="1"/>
  <c r="AC676" i="1"/>
  <c r="AB676" i="1"/>
  <c r="AC680" i="1"/>
  <c r="AB680" i="1"/>
  <c r="AC684" i="1"/>
  <c r="AB684" i="1"/>
  <c r="AC688" i="1"/>
  <c r="AB688" i="1"/>
  <c r="AC692" i="1"/>
  <c r="AB692" i="1"/>
  <c r="AC696" i="1"/>
  <c r="AB696" i="1"/>
  <c r="AC700" i="1"/>
  <c r="AB700" i="1"/>
  <c r="AC704" i="1"/>
  <c r="AB704" i="1"/>
  <c r="AC708" i="1"/>
  <c r="AB708" i="1"/>
  <c r="AC712" i="1"/>
  <c r="AB712" i="1"/>
  <c r="AC716" i="1"/>
  <c r="AB716" i="1"/>
  <c r="AC720" i="1"/>
  <c r="AB720" i="1"/>
  <c r="AC724" i="1"/>
  <c r="AB724" i="1"/>
  <c r="AC728" i="1"/>
  <c r="AB728" i="1"/>
  <c r="AC732" i="1"/>
  <c r="AB732" i="1"/>
  <c r="AC736" i="1"/>
  <c r="AB736" i="1"/>
  <c r="AC740" i="1"/>
  <c r="AB740" i="1"/>
  <c r="AC744" i="1"/>
  <c r="AB744" i="1"/>
  <c r="AC748" i="1"/>
  <c r="AB748" i="1"/>
  <c r="AC752" i="1"/>
  <c r="AB752" i="1"/>
  <c r="AC756" i="1"/>
  <c r="AB756" i="1"/>
  <c r="AC760" i="1"/>
  <c r="AB760" i="1"/>
  <c r="AC764" i="1"/>
  <c r="AB764" i="1"/>
  <c r="AC768" i="1"/>
  <c r="AB768" i="1"/>
  <c r="AC772" i="1"/>
  <c r="AB772" i="1"/>
  <c r="AC776" i="1"/>
  <c r="AB776" i="1"/>
  <c r="AC780" i="1"/>
  <c r="AB780" i="1"/>
  <c r="AC784" i="1"/>
  <c r="AB784" i="1"/>
  <c r="AC788" i="1"/>
  <c r="AB788" i="1"/>
  <c r="AC792" i="1"/>
  <c r="AB792" i="1"/>
  <c r="AC796" i="1"/>
  <c r="AB796" i="1"/>
  <c r="AC800" i="1"/>
  <c r="AB800" i="1"/>
  <c r="AC804" i="1"/>
  <c r="AB804" i="1"/>
  <c r="AC808" i="1"/>
  <c r="AB808" i="1"/>
  <c r="AC812" i="1"/>
  <c r="AB812" i="1"/>
  <c r="AC816" i="1"/>
  <c r="AB816" i="1"/>
  <c r="AC820" i="1"/>
  <c r="AB820" i="1"/>
  <c r="AC824" i="1"/>
  <c r="AB824" i="1"/>
  <c r="AC828" i="1"/>
  <c r="AB828" i="1"/>
  <c r="AC832" i="1"/>
  <c r="AB832" i="1"/>
  <c r="AC836" i="1"/>
  <c r="AB836" i="1"/>
  <c r="AC840" i="1"/>
  <c r="AB840" i="1"/>
  <c r="AC844" i="1"/>
  <c r="AB844" i="1"/>
  <c r="AC848" i="1"/>
  <c r="AB848" i="1"/>
  <c r="AC852" i="1"/>
  <c r="AB852" i="1"/>
  <c r="AC856" i="1"/>
  <c r="AB856" i="1"/>
  <c r="AC860" i="1"/>
  <c r="AB860" i="1"/>
  <c r="AC864" i="1"/>
  <c r="AB864" i="1"/>
  <c r="AC868" i="1"/>
  <c r="AB868" i="1"/>
  <c r="AC872" i="1"/>
  <c r="AB872" i="1"/>
  <c r="AC876" i="1"/>
  <c r="AB876" i="1"/>
  <c r="AC880" i="1"/>
  <c r="AB880" i="1"/>
  <c r="AC884" i="1"/>
  <c r="AB884" i="1"/>
  <c r="AC888" i="1"/>
  <c r="AB888" i="1"/>
  <c r="AC892" i="1"/>
  <c r="AB892" i="1"/>
  <c r="AC896" i="1"/>
  <c r="AB896" i="1"/>
  <c r="AC900" i="1"/>
  <c r="AB900" i="1"/>
  <c r="AC904" i="1"/>
  <c r="AB904" i="1"/>
  <c r="AC908" i="1"/>
  <c r="AB908" i="1"/>
  <c r="AC912" i="1"/>
  <c r="AB912" i="1"/>
  <c r="AC916" i="1"/>
  <c r="AB916" i="1"/>
  <c r="AC920" i="1"/>
  <c r="AB920" i="1"/>
  <c r="AC924" i="1"/>
  <c r="AB924" i="1"/>
  <c r="AC928" i="1"/>
  <c r="AB928" i="1"/>
  <c r="AC932" i="1"/>
  <c r="AB932" i="1"/>
  <c r="AC936" i="1"/>
  <c r="AB936" i="1"/>
  <c r="AC940" i="1"/>
  <c r="AB940" i="1"/>
  <c r="AC944" i="1"/>
  <c r="AB944" i="1"/>
  <c r="AC948" i="1"/>
  <c r="AB948" i="1"/>
  <c r="AC952" i="1"/>
  <c r="AB952" i="1"/>
  <c r="AC956" i="1"/>
  <c r="AB956" i="1"/>
  <c r="AC960" i="1"/>
  <c r="AB960" i="1"/>
  <c r="AC964" i="1"/>
  <c r="AB964" i="1"/>
  <c r="AC968" i="1"/>
  <c r="AB968" i="1"/>
  <c r="AC972" i="1"/>
  <c r="AB972" i="1"/>
  <c r="AC976" i="1"/>
  <c r="AB976" i="1"/>
  <c r="AC980" i="1"/>
  <c r="AB980" i="1"/>
  <c r="AC984" i="1"/>
  <c r="AB984" i="1"/>
  <c r="AC988" i="1"/>
  <c r="AB988" i="1"/>
  <c r="AC992" i="1"/>
  <c r="AB992" i="1"/>
  <c r="AC996" i="1"/>
  <c r="AB996" i="1"/>
  <c r="AC1000" i="1"/>
  <c r="AB1000" i="1"/>
  <c r="AC1004" i="1"/>
  <c r="AB1004" i="1"/>
  <c r="AC1008" i="1"/>
  <c r="AB1008" i="1"/>
  <c r="AC1012" i="1"/>
  <c r="AB1012" i="1"/>
  <c r="AC1016" i="1"/>
  <c r="AB1016" i="1"/>
  <c r="AC1020" i="1"/>
  <c r="AB1020" i="1"/>
  <c r="AC1024" i="1"/>
  <c r="AB1024" i="1"/>
  <c r="AC1028" i="1"/>
  <c r="AB1028" i="1"/>
  <c r="AC1032" i="1"/>
  <c r="AB1032" i="1"/>
  <c r="AC1036" i="1"/>
  <c r="AB1036" i="1"/>
  <c r="AC1040" i="1"/>
  <c r="AB1040" i="1"/>
  <c r="AC1044" i="1"/>
  <c r="AB1044" i="1"/>
  <c r="AC1048" i="1"/>
  <c r="AB1048" i="1"/>
  <c r="AC1052" i="1"/>
  <c r="AB1052" i="1"/>
  <c r="AC1056" i="1"/>
  <c r="AB1056" i="1"/>
  <c r="AC1060" i="1"/>
  <c r="AB1060" i="1"/>
  <c r="AC1064" i="1"/>
  <c r="AB1064" i="1"/>
  <c r="AC1068" i="1"/>
  <c r="AB1068" i="1"/>
  <c r="AC1072" i="1"/>
  <c r="AB1072" i="1"/>
  <c r="AC1076" i="1"/>
  <c r="AB1076" i="1"/>
  <c r="AC1080" i="1"/>
  <c r="AB1080" i="1"/>
  <c r="AC1084" i="1"/>
  <c r="AB1084" i="1"/>
  <c r="AC1088" i="1"/>
  <c r="AB1088" i="1"/>
  <c r="AC1092" i="1"/>
  <c r="AB1092" i="1"/>
  <c r="AC1096" i="1"/>
  <c r="AB1096" i="1"/>
  <c r="AC1100" i="1"/>
  <c r="AB1100" i="1"/>
  <c r="AC1104" i="1"/>
  <c r="AB1104" i="1"/>
  <c r="AC1108" i="1"/>
  <c r="AB1108" i="1"/>
  <c r="AC1112" i="1"/>
  <c r="AB1112" i="1"/>
  <c r="AC1116" i="1"/>
  <c r="AB1116" i="1"/>
  <c r="AC1120" i="1"/>
  <c r="AB1120" i="1"/>
  <c r="AC1124" i="1"/>
  <c r="AB1124" i="1"/>
  <c r="AC1128" i="1"/>
  <c r="AB1128" i="1"/>
  <c r="AC1132" i="1"/>
  <c r="AB1132" i="1"/>
  <c r="AC1136" i="1"/>
  <c r="AB1136" i="1"/>
  <c r="AC1140" i="1"/>
  <c r="AB1140" i="1"/>
  <c r="AC1144" i="1"/>
  <c r="AB1144" i="1"/>
  <c r="AC1148" i="1"/>
  <c r="AB1148" i="1"/>
  <c r="AC1152" i="1"/>
  <c r="AB1152" i="1"/>
  <c r="AC1156" i="1"/>
  <c r="AB1156" i="1"/>
  <c r="AC1160" i="1"/>
  <c r="AB1160" i="1"/>
  <c r="AC1164" i="1"/>
  <c r="AB1164" i="1"/>
  <c r="AC1168" i="1"/>
  <c r="AB1168" i="1"/>
  <c r="AC1172" i="1"/>
  <c r="AB1172" i="1"/>
  <c r="AC1176" i="1"/>
  <c r="AB1176" i="1"/>
  <c r="AC1180" i="1"/>
  <c r="AB1180" i="1"/>
  <c r="AC1184" i="1"/>
  <c r="AB1184" i="1"/>
  <c r="AC1188" i="1"/>
  <c r="AB1188" i="1"/>
  <c r="AC1192" i="1"/>
  <c r="AB1192" i="1"/>
  <c r="AC1196" i="1"/>
  <c r="AB1196" i="1"/>
  <c r="AC1200" i="1"/>
  <c r="AB1200" i="1"/>
  <c r="AC1204" i="1"/>
  <c r="AB1204" i="1"/>
  <c r="AC1208" i="1"/>
  <c r="AB1208" i="1"/>
  <c r="AC1212" i="1"/>
  <c r="AB1212" i="1"/>
  <c r="AC1216" i="1"/>
  <c r="AB1216" i="1"/>
  <c r="AC1220" i="1"/>
  <c r="AB1220" i="1"/>
  <c r="AC1224" i="1"/>
  <c r="AB1224" i="1"/>
  <c r="AC1228" i="1"/>
  <c r="AB1228" i="1"/>
  <c r="AC1232" i="1"/>
  <c r="AB1232" i="1"/>
  <c r="AC1236" i="1"/>
  <c r="AB1236" i="1"/>
  <c r="AC1240" i="1"/>
  <c r="AB1240" i="1"/>
  <c r="AC1244" i="1"/>
  <c r="AB1244" i="1"/>
  <c r="AC1248" i="1"/>
  <c r="AB1248" i="1"/>
  <c r="AC1252" i="1"/>
  <c r="AB1252" i="1"/>
  <c r="AC1256" i="1"/>
  <c r="AB1256" i="1"/>
  <c r="AC1260" i="1"/>
  <c r="AB1260" i="1"/>
  <c r="AC1264" i="1"/>
  <c r="AB1264" i="1"/>
  <c r="AC1268" i="1"/>
  <c r="AB1268" i="1"/>
  <c r="AC1272" i="1"/>
  <c r="AB1272" i="1"/>
  <c r="AC1276" i="1"/>
  <c r="AB1276" i="1"/>
  <c r="AC1280" i="1"/>
  <c r="AB1280" i="1"/>
  <c r="AC1284" i="1"/>
  <c r="AB1284" i="1"/>
  <c r="AC1288" i="1"/>
  <c r="AB1288" i="1"/>
  <c r="AC1292" i="1"/>
  <c r="AB1292" i="1"/>
  <c r="AC1296" i="1"/>
  <c r="AB1296" i="1"/>
  <c r="AC1300" i="1"/>
  <c r="AB1300" i="1"/>
  <c r="AC1304" i="1"/>
  <c r="AB1304" i="1"/>
  <c r="AC1308" i="1"/>
  <c r="AB1308" i="1"/>
  <c r="AC1312" i="1"/>
  <c r="AB1312" i="1"/>
  <c r="AC1316" i="1"/>
  <c r="AB1316" i="1"/>
  <c r="AC1320" i="1"/>
  <c r="AB1320" i="1"/>
  <c r="AC1324" i="1"/>
  <c r="AB1324" i="1"/>
  <c r="AC1328" i="1"/>
  <c r="AB1328" i="1"/>
  <c r="AC1332" i="1"/>
  <c r="AB1332" i="1"/>
  <c r="AC1336" i="1"/>
  <c r="AB1336" i="1"/>
  <c r="AC1340" i="1"/>
  <c r="AB1340" i="1"/>
  <c r="AC1344" i="1"/>
  <c r="AB1344" i="1"/>
  <c r="AC1348" i="1"/>
  <c r="AB1348" i="1"/>
  <c r="AC1352" i="1"/>
  <c r="AB1352" i="1"/>
  <c r="AC1356" i="1"/>
  <c r="AB1356" i="1"/>
  <c r="AC1360" i="1"/>
  <c r="AB1360" i="1"/>
  <c r="AC1364" i="1"/>
  <c r="AB1364" i="1"/>
  <c r="AC1368" i="1"/>
  <c r="AB1368" i="1"/>
  <c r="AC1372" i="1"/>
  <c r="AB1372" i="1"/>
  <c r="AC1376" i="1"/>
  <c r="AB1376" i="1"/>
  <c r="AC1380" i="1"/>
  <c r="AB1380" i="1"/>
  <c r="AC1384" i="1"/>
  <c r="AB1384" i="1"/>
  <c r="AC1388" i="1"/>
  <c r="AB1388" i="1"/>
  <c r="AC1392" i="1"/>
  <c r="AB1392" i="1"/>
  <c r="AC1396" i="1"/>
  <c r="AB1396" i="1"/>
  <c r="AC1400" i="1"/>
  <c r="AB1400" i="1"/>
  <c r="AC1404" i="1"/>
  <c r="AB1404" i="1"/>
  <c r="AC1408" i="1"/>
  <c r="AB1408" i="1"/>
  <c r="AC1412" i="1"/>
  <c r="AB1412" i="1"/>
  <c r="AC1416" i="1"/>
  <c r="AB1416" i="1"/>
  <c r="AC1420" i="1"/>
  <c r="AB1420" i="1"/>
  <c r="AC1424" i="1"/>
  <c r="AB1424" i="1"/>
  <c r="AC1428" i="1"/>
  <c r="AB1428" i="1"/>
  <c r="AC1432" i="1"/>
  <c r="AB1432" i="1"/>
  <c r="AC1436" i="1"/>
  <c r="AB1436" i="1"/>
  <c r="AC1440" i="1"/>
  <c r="AB1440" i="1"/>
  <c r="AC1444" i="1"/>
  <c r="AB1444" i="1"/>
  <c r="AC1448" i="1"/>
  <c r="AB1448" i="1"/>
  <c r="AC1452" i="1"/>
  <c r="AB1452" i="1"/>
  <c r="AC1456" i="1"/>
  <c r="AB1456" i="1"/>
  <c r="AC1460" i="1"/>
  <c r="AB1460" i="1"/>
  <c r="AC1464" i="1"/>
  <c r="AB1464" i="1"/>
  <c r="AC1468" i="1"/>
  <c r="AB1468" i="1"/>
  <c r="AC1472" i="1"/>
  <c r="AB1472" i="1"/>
  <c r="AC1476" i="1"/>
  <c r="AB1476" i="1"/>
  <c r="AC1480" i="1"/>
  <c r="AB1480" i="1"/>
  <c r="AC1484" i="1"/>
  <c r="AB1484" i="1"/>
  <c r="AC1488" i="1"/>
  <c r="AB1488" i="1"/>
  <c r="AC1492" i="1"/>
  <c r="AB1492" i="1"/>
  <c r="AC1496" i="1"/>
  <c r="AB1496" i="1"/>
  <c r="AC1500" i="1"/>
  <c r="AB1500" i="1"/>
  <c r="AC1504" i="1"/>
  <c r="AB1504" i="1"/>
  <c r="AC1508" i="1"/>
  <c r="AB1508" i="1"/>
  <c r="AC1512" i="1"/>
  <c r="AB1512" i="1"/>
  <c r="AC1516" i="1"/>
  <c r="AB1516" i="1"/>
  <c r="AC1520" i="1"/>
  <c r="AB1520" i="1"/>
  <c r="AC1524" i="1"/>
  <c r="AB1524" i="1"/>
  <c r="AC1528" i="1"/>
  <c r="AB1528" i="1"/>
  <c r="AC1532" i="1"/>
  <c r="AB1532" i="1"/>
  <c r="AC1536" i="1"/>
  <c r="AB1536" i="1"/>
  <c r="AC1540" i="1"/>
  <c r="AB1540" i="1"/>
  <c r="AC1544" i="1"/>
  <c r="AB1544" i="1"/>
  <c r="AC1548" i="1"/>
  <c r="AB1548" i="1"/>
  <c r="AC1552" i="1"/>
  <c r="AB1552" i="1"/>
  <c r="AC1556" i="1"/>
  <c r="AB1556" i="1"/>
  <c r="AC1560" i="1"/>
  <c r="AB1560" i="1"/>
  <c r="AC1564" i="1"/>
  <c r="AB1564" i="1"/>
  <c r="AC1568" i="1"/>
  <c r="AB1568" i="1"/>
  <c r="AC1572" i="1"/>
  <c r="AB1572" i="1"/>
  <c r="AC1576" i="1"/>
  <c r="AB1576" i="1"/>
  <c r="AC1580" i="1"/>
  <c r="AB1580" i="1"/>
  <c r="AC1584" i="1"/>
  <c r="AB1584" i="1"/>
  <c r="AC1588" i="1"/>
  <c r="AB1588" i="1"/>
  <c r="AC1592" i="1"/>
  <c r="AB1592" i="1"/>
  <c r="AC1596" i="1"/>
  <c r="AB1596" i="1"/>
  <c r="AC1600" i="1"/>
  <c r="AB1600" i="1"/>
  <c r="AC1604" i="1"/>
  <c r="AB1604" i="1"/>
  <c r="AC1608" i="1"/>
  <c r="AB1608" i="1"/>
  <c r="AC1612" i="1"/>
  <c r="AB1612" i="1"/>
  <c r="AC1616" i="1"/>
  <c r="AB1616" i="1"/>
  <c r="AC1620" i="1"/>
  <c r="AB1620" i="1"/>
  <c r="AC1624" i="1"/>
  <c r="AB1624" i="1"/>
  <c r="AC1628" i="1"/>
  <c r="AB1628" i="1"/>
  <c r="AC1632" i="1"/>
  <c r="AB1632" i="1"/>
  <c r="AC1636" i="1"/>
  <c r="AB1636" i="1"/>
  <c r="AC1640" i="1"/>
  <c r="AB1640" i="1"/>
  <c r="AC1644" i="1"/>
  <c r="AB1644" i="1"/>
  <c r="AC1648" i="1"/>
  <c r="AB1648" i="1"/>
  <c r="AC1652" i="1"/>
  <c r="AB1652" i="1"/>
  <c r="AC1656" i="1"/>
  <c r="AB1656" i="1"/>
  <c r="AC1660" i="1"/>
  <c r="AB1660" i="1"/>
  <c r="AC1664" i="1"/>
  <c r="AB1664" i="1"/>
  <c r="AC1668" i="1"/>
  <c r="AB1668" i="1"/>
  <c r="AC1672" i="1"/>
  <c r="AB1672" i="1"/>
  <c r="AC1676" i="1"/>
  <c r="AB1676" i="1"/>
  <c r="AC1680" i="1"/>
  <c r="AB1680" i="1"/>
  <c r="AC1684" i="1"/>
  <c r="AB1684" i="1"/>
  <c r="AC1688" i="1"/>
  <c r="AB1688" i="1"/>
  <c r="AC1692" i="1"/>
  <c r="AB1692" i="1"/>
  <c r="AC1696" i="1"/>
  <c r="AB1696" i="1"/>
  <c r="AC1700" i="1"/>
  <c r="AB1700" i="1"/>
  <c r="AC1704" i="1"/>
  <c r="AB1704" i="1"/>
  <c r="AC1708" i="1"/>
  <c r="AB1708" i="1"/>
  <c r="AC1712" i="1"/>
  <c r="AB1712" i="1"/>
  <c r="AC1716" i="1"/>
  <c r="AB1716" i="1"/>
  <c r="AC1720" i="1"/>
  <c r="AB1720" i="1"/>
  <c r="AC1724" i="1"/>
  <c r="AB1724" i="1"/>
  <c r="AC1728" i="1"/>
  <c r="AB1728" i="1"/>
  <c r="AC1732" i="1"/>
  <c r="AB1732" i="1"/>
  <c r="AC1736" i="1"/>
  <c r="AB1736" i="1"/>
  <c r="AC1740" i="1"/>
  <c r="AB1740" i="1"/>
  <c r="AC1744" i="1"/>
  <c r="AB1744" i="1"/>
  <c r="AC1748" i="1"/>
  <c r="AB1748" i="1"/>
  <c r="AC1752" i="1"/>
  <c r="AB1752" i="1"/>
  <c r="AC1756" i="1"/>
  <c r="AB1756" i="1"/>
  <c r="AC1760" i="1"/>
  <c r="AB1760" i="1"/>
  <c r="AC1764" i="1"/>
  <c r="AB1764" i="1"/>
  <c r="AC1768" i="1"/>
  <c r="AB1768" i="1"/>
  <c r="AC1772" i="1"/>
  <c r="AB1772" i="1"/>
  <c r="AC1776" i="1"/>
  <c r="AB1776" i="1"/>
  <c r="AC1780" i="1"/>
  <c r="AB1780" i="1"/>
  <c r="AC1784" i="1"/>
  <c r="AB1784" i="1"/>
  <c r="AC1788" i="1"/>
  <c r="AB1788" i="1"/>
  <c r="AC1792" i="1"/>
  <c r="AB1792" i="1"/>
  <c r="AC1796" i="1"/>
  <c r="AB1796" i="1"/>
  <c r="AC1800" i="1"/>
  <c r="AB1800" i="1"/>
  <c r="AC1804" i="1"/>
  <c r="AB1804" i="1"/>
  <c r="AC1808" i="1"/>
  <c r="AB1808" i="1"/>
  <c r="AC1812" i="1"/>
  <c r="AB1812" i="1"/>
  <c r="AC1816" i="1"/>
  <c r="AB1816" i="1"/>
  <c r="AC1820" i="1"/>
  <c r="AB1820" i="1"/>
  <c r="AC1824" i="1"/>
  <c r="AB1824" i="1"/>
  <c r="AC1828" i="1"/>
  <c r="AB1828" i="1"/>
  <c r="AC1832" i="1"/>
  <c r="AB1832" i="1"/>
  <c r="AC1836" i="1"/>
  <c r="AB1836" i="1"/>
  <c r="AC1840" i="1"/>
  <c r="AB1840" i="1"/>
  <c r="AC1844" i="1"/>
  <c r="AB1844" i="1"/>
  <c r="AC1848" i="1"/>
  <c r="AB1848" i="1"/>
  <c r="AC1852" i="1"/>
  <c r="AB1852" i="1"/>
  <c r="AC1856" i="1"/>
  <c r="AB1856" i="1"/>
  <c r="AC1860" i="1"/>
  <c r="AB1860" i="1"/>
  <c r="AC1864" i="1"/>
  <c r="AB1864" i="1"/>
  <c r="AC1868" i="1"/>
  <c r="AB1868" i="1"/>
  <c r="AC1872" i="1"/>
  <c r="AB1872" i="1"/>
  <c r="AC1876" i="1"/>
  <c r="AB1876" i="1"/>
  <c r="AC1880" i="1"/>
  <c r="AB1880" i="1"/>
  <c r="AC1884" i="1"/>
  <c r="AB1884" i="1"/>
  <c r="AC1888" i="1"/>
  <c r="AB1888" i="1"/>
  <c r="AC1892" i="1"/>
  <c r="AB1892" i="1"/>
  <c r="AC1896" i="1"/>
  <c r="AB1896" i="1"/>
  <c r="AC1900" i="1"/>
  <c r="AB1900" i="1"/>
  <c r="AC1904" i="1"/>
  <c r="AB1904" i="1"/>
  <c r="AC1908" i="1"/>
  <c r="AB1908" i="1"/>
  <c r="AC1912" i="1"/>
  <c r="AB1912" i="1"/>
  <c r="AC1916" i="1"/>
  <c r="AB1916" i="1"/>
  <c r="AC1920" i="1"/>
  <c r="AB1920" i="1"/>
  <c r="AC1924" i="1"/>
  <c r="AB1924" i="1"/>
  <c r="AC1928" i="1"/>
  <c r="AB1928" i="1"/>
  <c r="AC1932" i="1"/>
  <c r="AB1932" i="1"/>
  <c r="AC1936" i="1"/>
  <c r="AB1936" i="1"/>
  <c r="AC1940" i="1"/>
  <c r="AB1940" i="1"/>
  <c r="AC1944" i="1"/>
  <c r="AB1944" i="1"/>
  <c r="AC1948" i="1"/>
  <c r="AB1948" i="1"/>
  <c r="AC1952" i="1"/>
  <c r="AB1952" i="1"/>
  <c r="AC1956" i="1"/>
  <c r="AB1956" i="1"/>
  <c r="AC1960" i="1"/>
  <c r="AB1960" i="1"/>
  <c r="AC1964" i="1"/>
  <c r="AB1964" i="1"/>
  <c r="AC1968" i="1"/>
  <c r="AB1968" i="1"/>
  <c r="AC1972" i="1"/>
  <c r="AB1972" i="1"/>
  <c r="AC1976" i="1"/>
  <c r="AB1976" i="1"/>
  <c r="AC1980" i="1"/>
  <c r="AB1980" i="1"/>
  <c r="AC1984" i="1"/>
  <c r="AB1984" i="1"/>
  <c r="AC1988" i="1"/>
  <c r="AB1988" i="1"/>
  <c r="AC1992" i="1"/>
  <c r="AB1992" i="1"/>
  <c r="AC1996" i="1"/>
  <c r="AB1996" i="1"/>
  <c r="AC2000" i="1"/>
  <c r="AB2000" i="1"/>
  <c r="AC2004" i="1"/>
  <c r="AB2004" i="1"/>
  <c r="AC2008" i="1"/>
  <c r="AB2008" i="1"/>
  <c r="AC2012" i="1"/>
  <c r="AB2012" i="1"/>
  <c r="AC2016" i="1"/>
  <c r="AB2016" i="1"/>
  <c r="AC2020" i="1"/>
  <c r="AB2020" i="1"/>
  <c r="AC2024" i="1"/>
  <c r="AB2024" i="1"/>
  <c r="AC2028" i="1"/>
  <c r="AB2028" i="1"/>
  <c r="AC2032" i="1"/>
  <c r="AB2032" i="1"/>
  <c r="AC2036" i="1"/>
  <c r="AB2036" i="1"/>
  <c r="AC2040" i="1"/>
  <c r="AB2040" i="1"/>
  <c r="AC2044" i="1"/>
  <c r="AB2044" i="1"/>
  <c r="AC2048" i="1"/>
  <c r="AB2048" i="1"/>
  <c r="AC2052" i="1"/>
  <c r="AB2052" i="1"/>
  <c r="AC2056" i="1"/>
  <c r="AB2056" i="1"/>
  <c r="AC2060" i="1"/>
  <c r="AB2060" i="1"/>
  <c r="AC2064" i="1"/>
  <c r="AB2064" i="1"/>
  <c r="AC2068" i="1"/>
  <c r="AB2068" i="1"/>
  <c r="AC2072" i="1"/>
  <c r="AB2072" i="1"/>
  <c r="AC2076" i="1"/>
  <c r="AB2076" i="1"/>
  <c r="AC2080" i="1"/>
  <c r="AB2080" i="1"/>
  <c r="AC2084" i="1"/>
  <c r="AB2084" i="1"/>
  <c r="AC2088" i="1"/>
  <c r="AB2088" i="1"/>
  <c r="AC2092" i="1"/>
  <c r="AB2092" i="1"/>
  <c r="AC2096" i="1"/>
  <c r="AB2096" i="1"/>
  <c r="AC2100" i="1"/>
  <c r="AB2100" i="1"/>
  <c r="AC2104" i="1"/>
  <c r="AB2104" i="1"/>
  <c r="AC2108" i="1"/>
  <c r="AB2108" i="1"/>
  <c r="AC2112" i="1"/>
  <c r="AB2112" i="1"/>
  <c r="AC2116" i="1"/>
  <c r="AB2116" i="1"/>
  <c r="AC2120" i="1"/>
  <c r="AB2120" i="1"/>
  <c r="AC2124" i="1"/>
  <c r="AB2124" i="1"/>
  <c r="AC2128" i="1"/>
  <c r="AB2128" i="1"/>
  <c r="AC2132" i="1"/>
  <c r="AB2132" i="1"/>
  <c r="AC2136" i="1"/>
  <c r="AB2136" i="1"/>
  <c r="AC2140" i="1"/>
  <c r="AB2140" i="1"/>
  <c r="AC2144" i="1"/>
  <c r="AB2144" i="1"/>
  <c r="AC2148" i="1"/>
  <c r="AB2148" i="1"/>
  <c r="AC2152" i="1"/>
  <c r="AB2152" i="1"/>
  <c r="AC2156" i="1"/>
  <c r="AB2156" i="1"/>
  <c r="AC2160" i="1"/>
  <c r="AB2160" i="1"/>
  <c r="AC2164" i="1"/>
  <c r="AB2164" i="1"/>
  <c r="AC2168" i="1"/>
  <c r="AB2168" i="1"/>
  <c r="AC2172" i="1"/>
  <c r="AB2172" i="1"/>
  <c r="AC2176" i="1"/>
  <c r="AB2176" i="1"/>
  <c r="AC2180" i="1"/>
  <c r="AB2180" i="1"/>
  <c r="AC2184" i="1"/>
  <c r="AB2184" i="1"/>
  <c r="AC2188" i="1"/>
  <c r="AB2188" i="1"/>
  <c r="AC2192" i="1"/>
  <c r="AB2192" i="1"/>
  <c r="AC2196" i="1"/>
  <c r="AB2196" i="1"/>
  <c r="AC2200" i="1"/>
  <c r="AB2200" i="1"/>
  <c r="AC2204" i="1"/>
  <c r="AB2204" i="1"/>
  <c r="AC2208" i="1"/>
  <c r="AB2208" i="1"/>
  <c r="AC2212" i="1"/>
  <c r="AB2212" i="1"/>
  <c r="AC2216" i="1"/>
  <c r="AB2216" i="1"/>
  <c r="AC2220" i="1"/>
  <c r="AB2220" i="1"/>
  <c r="AC2224" i="1"/>
  <c r="AB2224" i="1"/>
  <c r="AC2228" i="1"/>
  <c r="AB2228" i="1"/>
  <c r="AC2232" i="1"/>
  <c r="AB2232" i="1"/>
  <c r="AC2236" i="1"/>
  <c r="AB2236" i="1"/>
  <c r="AC2240" i="1"/>
  <c r="AB2240" i="1"/>
  <c r="AC2244" i="1"/>
  <c r="AB2244" i="1"/>
  <c r="AC2248" i="1"/>
  <c r="AB2248" i="1"/>
  <c r="AC2252" i="1"/>
  <c r="AB2252" i="1"/>
  <c r="AC2256" i="1"/>
  <c r="AB2256" i="1"/>
  <c r="AC2260" i="1"/>
  <c r="AB2260" i="1"/>
  <c r="AC2264" i="1"/>
  <c r="AB2264" i="1"/>
  <c r="AC2268" i="1"/>
  <c r="AB2268" i="1"/>
  <c r="AC2272" i="1"/>
  <c r="AB2272" i="1"/>
  <c r="AC2276" i="1"/>
  <c r="AB2276" i="1"/>
  <c r="AC2280" i="1"/>
  <c r="AB2280" i="1"/>
  <c r="AC2284" i="1"/>
  <c r="AB2284" i="1"/>
  <c r="AC2288" i="1"/>
  <c r="AB2288" i="1"/>
  <c r="AC2292" i="1"/>
  <c r="AB2292" i="1"/>
  <c r="AC2296" i="1"/>
  <c r="AB2296" i="1"/>
  <c r="AC2300" i="1"/>
  <c r="AB2300" i="1"/>
  <c r="AC2304" i="1"/>
  <c r="AB2304" i="1"/>
  <c r="AC2308" i="1"/>
  <c r="AB2308" i="1"/>
  <c r="AC2312" i="1"/>
  <c r="AB2312" i="1"/>
  <c r="AC2316" i="1"/>
  <c r="AB2316" i="1"/>
  <c r="AC2320" i="1"/>
  <c r="AB2320" i="1"/>
  <c r="AC2324" i="1"/>
  <c r="AB2324" i="1"/>
  <c r="AC2328" i="1"/>
  <c r="AB2328" i="1"/>
  <c r="AC2332" i="1"/>
  <c r="AB2332" i="1"/>
  <c r="AC2336" i="1"/>
  <c r="AB2336" i="1"/>
  <c r="AC2340" i="1"/>
  <c r="AB2340" i="1"/>
  <c r="AC2344" i="1"/>
  <c r="AB2344" i="1"/>
  <c r="AC2348" i="1"/>
  <c r="AB2348" i="1"/>
  <c r="AC2352" i="1"/>
  <c r="AB2352" i="1"/>
  <c r="AC2356" i="1"/>
  <c r="AB2356" i="1"/>
  <c r="AC2360" i="1"/>
  <c r="AB2360" i="1"/>
  <c r="AC2364" i="1"/>
  <c r="AB2364" i="1"/>
  <c r="AC2368" i="1"/>
  <c r="AB2368" i="1"/>
  <c r="AC2372" i="1"/>
  <c r="AB2372" i="1"/>
  <c r="AC2376" i="1"/>
  <c r="AB2376" i="1"/>
  <c r="AC2380" i="1"/>
  <c r="AB2380" i="1"/>
  <c r="AC2384" i="1"/>
  <c r="AB2384" i="1"/>
  <c r="AC2388" i="1"/>
  <c r="AB2388" i="1"/>
  <c r="AC2392" i="1"/>
  <c r="AB2392" i="1"/>
  <c r="AC2396" i="1"/>
  <c r="AB2396" i="1"/>
  <c r="AC2400" i="1"/>
  <c r="AB2400" i="1"/>
  <c r="AC2404" i="1"/>
  <c r="AB2404" i="1"/>
  <c r="AC2408" i="1"/>
  <c r="AB2408" i="1"/>
  <c r="AC2412" i="1"/>
  <c r="AB2412" i="1"/>
  <c r="AC2416" i="1"/>
  <c r="AB2416" i="1"/>
  <c r="AC2420" i="1"/>
  <c r="AB2420" i="1"/>
  <c r="AC2424" i="1"/>
  <c r="AB2424" i="1"/>
  <c r="AC2428" i="1"/>
  <c r="AB2428" i="1"/>
  <c r="AC2432" i="1"/>
  <c r="AB2432" i="1"/>
  <c r="AC2436" i="1"/>
  <c r="AB2436" i="1"/>
  <c r="AC2440" i="1"/>
  <c r="AB2440" i="1"/>
  <c r="AC2444" i="1"/>
  <c r="AB2444" i="1"/>
  <c r="AC2448" i="1"/>
  <c r="AB2448" i="1"/>
  <c r="AC2452" i="1"/>
  <c r="AB2452" i="1"/>
  <c r="AC2456" i="1"/>
  <c r="AB2456" i="1"/>
  <c r="AC2460" i="1"/>
  <c r="AB2460" i="1"/>
  <c r="AC2464" i="1"/>
  <c r="AB2464" i="1"/>
  <c r="AC2468" i="1"/>
  <c r="AB2468" i="1"/>
  <c r="AC2472" i="1"/>
  <c r="AB2472" i="1"/>
  <c r="AC2476" i="1"/>
  <c r="AB2476" i="1"/>
  <c r="AC2480" i="1"/>
  <c r="AB2480" i="1"/>
  <c r="AC2484" i="1"/>
  <c r="AB2484" i="1"/>
  <c r="AC2488" i="1"/>
  <c r="AB2488" i="1"/>
  <c r="AC2492" i="1"/>
  <c r="AB2492" i="1"/>
  <c r="AC2496" i="1"/>
  <c r="AB2496" i="1"/>
  <c r="AC2500" i="1"/>
  <c r="AB2500" i="1"/>
  <c r="AC2504" i="1"/>
  <c r="AB2504" i="1"/>
  <c r="AC2508" i="1"/>
  <c r="AB2508" i="1"/>
  <c r="AC2512" i="1"/>
  <c r="AB2512" i="1"/>
  <c r="AC2516" i="1"/>
  <c r="AB2516" i="1"/>
  <c r="AC2520" i="1"/>
  <c r="AB2520" i="1"/>
  <c r="AC2524" i="1"/>
  <c r="AB2524" i="1"/>
  <c r="AC2528" i="1"/>
  <c r="AB2528" i="1"/>
  <c r="AC2532" i="1"/>
  <c r="AB2532" i="1"/>
  <c r="AC2536" i="1"/>
  <c r="AB2536" i="1"/>
  <c r="AC2540" i="1"/>
  <c r="AB2540" i="1"/>
  <c r="AC2544" i="1"/>
  <c r="AB2544" i="1"/>
  <c r="AC2548" i="1"/>
  <c r="AB2548" i="1"/>
  <c r="AC2552" i="1"/>
  <c r="AB2552" i="1"/>
  <c r="AC2556" i="1"/>
  <c r="AB2556" i="1"/>
  <c r="AC2560" i="1"/>
  <c r="AB2560" i="1"/>
  <c r="AC2564" i="1"/>
  <c r="AB2564" i="1"/>
  <c r="AC2568" i="1"/>
  <c r="AB2568" i="1"/>
  <c r="AC2572" i="1"/>
  <c r="AB2572" i="1"/>
  <c r="AC2576" i="1"/>
  <c r="AB2576" i="1"/>
  <c r="AC2580" i="1"/>
  <c r="AB2580" i="1"/>
  <c r="AC2584" i="1"/>
  <c r="AB2584" i="1"/>
  <c r="AC2588" i="1"/>
  <c r="AB2588" i="1"/>
  <c r="AC2592" i="1"/>
  <c r="AB2592" i="1"/>
  <c r="AC2596" i="1"/>
  <c r="AB2596" i="1"/>
  <c r="AC2600" i="1"/>
  <c r="AB2600" i="1"/>
  <c r="AC2604" i="1"/>
  <c r="AB2604" i="1"/>
  <c r="AC2608" i="1"/>
  <c r="AB2608" i="1"/>
  <c r="AC2612" i="1"/>
  <c r="AB2612" i="1"/>
  <c r="AC2616" i="1"/>
  <c r="AB2616" i="1"/>
  <c r="AC2620" i="1"/>
  <c r="AB2620" i="1"/>
  <c r="AC2624" i="1"/>
  <c r="AB2624" i="1"/>
  <c r="AC2628" i="1"/>
  <c r="AB2628" i="1"/>
  <c r="AC2632" i="1"/>
  <c r="AB2632" i="1"/>
  <c r="AC2636" i="1"/>
  <c r="AB2636" i="1"/>
  <c r="AC2640" i="1"/>
  <c r="AB2640" i="1"/>
  <c r="AC2644" i="1"/>
  <c r="AB2644" i="1"/>
  <c r="AC2648" i="1"/>
  <c r="AB2648" i="1"/>
  <c r="AC2652" i="1"/>
  <c r="AB2652" i="1"/>
  <c r="AC2656" i="1"/>
  <c r="AB2656" i="1"/>
  <c r="AC2660" i="1"/>
  <c r="AB2660" i="1"/>
  <c r="AC2664" i="1"/>
  <c r="AB2664" i="1"/>
  <c r="AC2668" i="1"/>
  <c r="AB2668" i="1"/>
  <c r="AC2672" i="1"/>
  <c r="AB2672" i="1"/>
  <c r="AC2676" i="1"/>
  <c r="AB2676" i="1"/>
  <c r="AC2680" i="1"/>
  <c r="AB2680" i="1"/>
  <c r="AC2684" i="1"/>
  <c r="AB2684" i="1"/>
  <c r="AC2688" i="1"/>
  <c r="AB2688" i="1"/>
  <c r="AC2692" i="1"/>
  <c r="AB2692" i="1"/>
  <c r="AC2696" i="1"/>
  <c r="AB2696" i="1"/>
  <c r="AC2700" i="1"/>
  <c r="AB2700" i="1"/>
  <c r="AC2704" i="1"/>
  <c r="AB2704" i="1"/>
  <c r="AC2708" i="1"/>
  <c r="AB2708" i="1"/>
  <c r="AC2712" i="1"/>
  <c r="AB2712" i="1"/>
  <c r="AC2716" i="1"/>
  <c r="AB2716" i="1"/>
  <c r="AC2720" i="1"/>
  <c r="AB2720" i="1"/>
  <c r="AC2724" i="1"/>
  <c r="AB2724" i="1"/>
  <c r="AC2728" i="1"/>
  <c r="AB2728" i="1"/>
  <c r="AC2732" i="1"/>
  <c r="AB2732" i="1"/>
  <c r="AC2736" i="1"/>
  <c r="AB2736" i="1"/>
  <c r="AC2740" i="1"/>
  <c r="AB2740" i="1"/>
  <c r="AC2744" i="1"/>
  <c r="AB2744" i="1"/>
  <c r="AC2748" i="1"/>
  <c r="AB2748" i="1"/>
  <c r="AC2752" i="1"/>
  <c r="AB2752" i="1"/>
  <c r="AC2756" i="1"/>
  <c r="AB2756" i="1"/>
  <c r="AC2760" i="1"/>
  <c r="AB2760" i="1"/>
  <c r="AC2764" i="1"/>
  <c r="AB2764" i="1"/>
  <c r="AC2768" i="1"/>
  <c r="AB2768" i="1"/>
  <c r="AC2772" i="1"/>
  <c r="AB2772" i="1"/>
  <c r="AC2776" i="1"/>
  <c r="AB2776" i="1"/>
  <c r="AC2780" i="1"/>
  <c r="AB2780" i="1"/>
  <c r="AC2784" i="1"/>
  <c r="AB2784" i="1"/>
  <c r="AC2788" i="1"/>
  <c r="AB2788" i="1"/>
  <c r="AC2792" i="1"/>
  <c r="AB2792" i="1"/>
  <c r="AC2796" i="1"/>
  <c r="AB2796" i="1"/>
  <c r="AC2800" i="1"/>
  <c r="AB2800" i="1"/>
  <c r="AC2804" i="1"/>
  <c r="AB2804" i="1"/>
  <c r="AC2808" i="1"/>
  <c r="AB2808" i="1"/>
  <c r="AC2812" i="1"/>
  <c r="AB2812" i="1"/>
  <c r="AC2816" i="1"/>
  <c r="AB2816" i="1"/>
  <c r="AC2820" i="1"/>
  <c r="AB2820" i="1"/>
  <c r="AC2824" i="1"/>
  <c r="AB2824" i="1"/>
  <c r="AC2828" i="1"/>
  <c r="AB2828" i="1"/>
  <c r="AC2832" i="1"/>
  <c r="AB2832" i="1"/>
  <c r="AC2836" i="1"/>
  <c r="AB2836" i="1"/>
  <c r="AC2840" i="1"/>
  <c r="AB2840" i="1"/>
  <c r="AC2844" i="1"/>
  <c r="AB2844" i="1"/>
  <c r="AC2848" i="1"/>
  <c r="AB2848" i="1"/>
  <c r="AC2852" i="1"/>
  <c r="AB2852" i="1"/>
  <c r="AC2856" i="1"/>
  <c r="AB2856" i="1"/>
  <c r="AC2860" i="1"/>
  <c r="AB2860" i="1"/>
  <c r="AC2864" i="1"/>
  <c r="AB2864" i="1"/>
  <c r="AC2868" i="1"/>
  <c r="AB2868" i="1"/>
  <c r="AC2872" i="1"/>
  <c r="AB2872" i="1"/>
  <c r="AC2876" i="1"/>
  <c r="AB2876" i="1"/>
  <c r="AC2880" i="1"/>
  <c r="AB2880" i="1"/>
  <c r="AC2884" i="1"/>
  <c r="AB2884" i="1"/>
  <c r="AC2888" i="1"/>
  <c r="AB2888" i="1"/>
  <c r="AC2892" i="1"/>
  <c r="AB2892" i="1"/>
  <c r="AC2896" i="1"/>
  <c r="AB2896" i="1"/>
  <c r="AC2900" i="1"/>
  <c r="AB2900" i="1"/>
  <c r="AC2904" i="1"/>
  <c r="AB2904" i="1"/>
  <c r="AC2908" i="1"/>
  <c r="AB2908" i="1"/>
  <c r="AC2912" i="1"/>
  <c r="AB2912" i="1"/>
  <c r="AC2916" i="1"/>
  <c r="AB2916" i="1"/>
  <c r="AC2920" i="1"/>
  <c r="AB2920" i="1"/>
  <c r="AC2924" i="1"/>
  <c r="AB2924" i="1"/>
  <c r="AC2928" i="1"/>
  <c r="AB2928" i="1"/>
  <c r="AC2932" i="1"/>
  <c r="AB2932" i="1"/>
  <c r="AC2936" i="1"/>
  <c r="AB2936" i="1"/>
  <c r="AC2940" i="1"/>
  <c r="AB2940" i="1"/>
  <c r="AC2944" i="1"/>
  <c r="AB2944" i="1"/>
  <c r="AC2948" i="1"/>
  <c r="AB2948" i="1"/>
  <c r="AC2952" i="1"/>
  <c r="AB2952" i="1"/>
  <c r="AC2956" i="1"/>
  <c r="AB2956" i="1"/>
  <c r="AC2960" i="1"/>
  <c r="AB2960" i="1"/>
  <c r="AC2964" i="1"/>
  <c r="AB2964" i="1"/>
  <c r="AC2968" i="1"/>
  <c r="AB2968" i="1"/>
  <c r="AC2972" i="1"/>
  <c r="AB2972" i="1"/>
  <c r="AC2976" i="1"/>
  <c r="AB2976" i="1"/>
  <c r="AC2980" i="1"/>
  <c r="AB2980" i="1"/>
  <c r="AC2984" i="1"/>
  <c r="AB2984" i="1"/>
  <c r="AC2988" i="1"/>
  <c r="AB2988" i="1"/>
  <c r="AC2992" i="1"/>
  <c r="AB2992" i="1"/>
  <c r="AC2996" i="1"/>
  <c r="AB2996" i="1"/>
  <c r="AC3000" i="1"/>
  <c r="AB3000" i="1"/>
  <c r="AC3004" i="1"/>
  <c r="AB3004" i="1"/>
  <c r="AC3008" i="1"/>
  <c r="AB3008" i="1"/>
  <c r="AC3012" i="1"/>
  <c r="AB3012" i="1"/>
  <c r="AC3016" i="1"/>
  <c r="AB3016" i="1"/>
  <c r="AC3020" i="1"/>
  <c r="AB3020" i="1"/>
  <c r="AC3024" i="1"/>
  <c r="AB3024" i="1"/>
  <c r="AC3028" i="1"/>
  <c r="AB3028" i="1"/>
  <c r="AC3032" i="1"/>
  <c r="AB3032" i="1"/>
  <c r="AC3036" i="1"/>
  <c r="AB3036" i="1"/>
  <c r="AC3040" i="1"/>
  <c r="AB3040" i="1"/>
  <c r="AC3044" i="1"/>
  <c r="AB3044" i="1"/>
  <c r="AC3048" i="1"/>
  <c r="AB3048" i="1"/>
  <c r="AC3052" i="1"/>
  <c r="AB3052" i="1"/>
  <c r="AC3056" i="1"/>
  <c r="AB3056" i="1"/>
  <c r="AC3060" i="1"/>
  <c r="AB3060" i="1"/>
  <c r="AC3064" i="1"/>
  <c r="AB3064" i="1"/>
  <c r="AC3068" i="1"/>
  <c r="AB3068" i="1"/>
  <c r="AC3072" i="1"/>
  <c r="AB3072" i="1"/>
  <c r="AC3076" i="1"/>
  <c r="AB3076" i="1"/>
  <c r="AC3080" i="1"/>
  <c r="AB3080" i="1"/>
  <c r="AC3084" i="1"/>
  <c r="AB3084" i="1"/>
  <c r="AC3088" i="1"/>
  <c r="AB3088" i="1"/>
  <c r="AC3092" i="1"/>
  <c r="AB3092" i="1"/>
  <c r="AC3096" i="1"/>
  <c r="AB3096" i="1"/>
  <c r="AC3100" i="1"/>
  <c r="AB3100" i="1"/>
  <c r="AC3104" i="1"/>
  <c r="AB3104" i="1"/>
  <c r="AC3108" i="1"/>
  <c r="AB3108" i="1"/>
  <c r="AC3112" i="1"/>
  <c r="AB3112" i="1"/>
  <c r="AC3116" i="1"/>
  <c r="AB3116" i="1"/>
  <c r="AC3120" i="1"/>
  <c r="AB3120" i="1"/>
  <c r="AC3124" i="1"/>
  <c r="AB3124" i="1"/>
  <c r="AC3128" i="1"/>
  <c r="AB3128" i="1"/>
  <c r="AC3132" i="1"/>
  <c r="AB3132" i="1"/>
  <c r="AC3136" i="1"/>
  <c r="AB3136" i="1"/>
  <c r="AC3140" i="1"/>
  <c r="AB3140" i="1"/>
  <c r="AC3144" i="1"/>
  <c r="AB3144" i="1"/>
  <c r="AC3148" i="1"/>
  <c r="AB3148" i="1"/>
  <c r="AC3152" i="1"/>
  <c r="AB3152" i="1"/>
  <c r="AC3156" i="1"/>
  <c r="AB3156" i="1"/>
  <c r="AC3160" i="1"/>
  <c r="AB3160" i="1"/>
  <c r="AC3164" i="1"/>
  <c r="AB3164" i="1"/>
  <c r="AC3168" i="1"/>
  <c r="AB3168" i="1"/>
  <c r="AC3172" i="1"/>
  <c r="AB3172" i="1"/>
  <c r="AC3176" i="1"/>
  <c r="AB3176" i="1"/>
  <c r="AC3180" i="1"/>
  <c r="AB3180" i="1"/>
  <c r="AC3184" i="1"/>
  <c r="AB3184" i="1"/>
  <c r="AC3188" i="1"/>
  <c r="AB3188" i="1"/>
  <c r="AC3192" i="1"/>
  <c r="AB3192" i="1"/>
  <c r="AC3196" i="1"/>
  <c r="AB3196" i="1"/>
  <c r="AC3200" i="1"/>
  <c r="AB3200" i="1"/>
  <c r="AC3204" i="1"/>
  <c r="AB3204" i="1"/>
  <c r="AC3208" i="1"/>
  <c r="AB3208" i="1"/>
  <c r="AC3212" i="1"/>
  <c r="AB3212" i="1"/>
  <c r="AC3216" i="1"/>
  <c r="AB3216" i="1"/>
  <c r="AC3220" i="1"/>
  <c r="AB3220" i="1"/>
  <c r="AC3224" i="1"/>
  <c r="AB3224" i="1"/>
  <c r="AC3228" i="1"/>
  <c r="AB3228" i="1"/>
  <c r="AC3232" i="1"/>
  <c r="AB3232" i="1"/>
  <c r="AC3236" i="1"/>
  <c r="AB3236" i="1"/>
  <c r="AC3240" i="1"/>
  <c r="AB3240" i="1"/>
  <c r="AC3244" i="1"/>
  <c r="AB3244" i="1"/>
  <c r="AC3248" i="1"/>
  <c r="AB3248" i="1"/>
  <c r="AC3252" i="1"/>
  <c r="AB3252" i="1"/>
  <c r="AC3256" i="1"/>
  <c r="AB3256" i="1"/>
  <c r="AC3260" i="1"/>
  <c r="AB3260" i="1"/>
  <c r="AC3264" i="1"/>
  <c r="AB3264" i="1"/>
  <c r="AC3268" i="1"/>
  <c r="AB3268" i="1"/>
  <c r="AC3272" i="1"/>
  <c r="AB3272" i="1"/>
  <c r="AC3276" i="1"/>
  <c r="AB3276" i="1"/>
  <c r="AC3280" i="1"/>
  <c r="AB3280" i="1"/>
  <c r="AC3284" i="1"/>
  <c r="AB3284" i="1"/>
  <c r="AC3288" i="1"/>
  <c r="AB3288" i="1"/>
  <c r="AC3292" i="1"/>
  <c r="AB3292" i="1"/>
  <c r="AC3296" i="1"/>
  <c r="AB3296" i="1"/>
  <c r="AC3300" i="1"/>
  <c r="AB3300" i="1"/>
  <c r="AC3304" i="1"/>
  <c r="AB3304" i="1"/>
  <c r="AC3308" i="1"/>
  <c r="AB3308" i="1"/>
  <c r="AC3312" i="1"/>
  <c r="AB3312" i="1"/>
  <c r="AC3316" i="1"/>
  <c r="AB3316" i="1"/>
  <c r="AC3320" i="1"/>
  <c r="AB3320" i="1"/>
  <c r="AC3324" i="1"/>
  <c r="AB3324" i="1"/>
  <c r="AC3328" i="1"/>
  <c r="AB3328" i="1"/>
  <c r="AC3332" i="1"/>
  <c r="AB3332" i="1"/>
  <c r="AC3336" i="1"/>
  <c r="AB3336" i="1"/>
  <c r="AC3340" i="1"/>
  <c r="AB3340" i="1"/>
  <c r="AC3344" i="1"/>
  <c r="AB3344" i="1"/>
  <c r="AC3348" i="1"/>
  <c r="AB3348" i="1"/>
  <c r="AC3352" i="1"/>
  <c r="AB3352" i="1"/>
  <c r="AC3356" i="1"/>
  <c r="AB3356" i="1"/>
  <c r="AC3360" i="1"/>
  <c r="AB3360" i="1"/>
  <c r="AC3364" i="1"/>
  <c r="AB3364" i="1"/>
  <c r="AC3368" i="1"/>
  <c r="AB3368" i="1"/>
  <c r="AC3372" i="1"/>
  <c r="AB3372" i="1"/>
  <c r="AC3376" i="1"/>
  <c r="AB3376" i="1"/>
  <c r="AC3380" i="1"/>
  <c r="AB3380" i="1"/>
  <c r="AC3384" i="1"/>
  <c r="AB3384" i="1"/>
  <c r="AC3388" i="1"/>
  <c r="AB3388" i="1"/>
  <c r="AC3392" i="1"/>
  <c r="AB3392" i="1"/>
  <c r="AC3396" i="1"/>
  <c r="AB3396" i="1"/>
  <c r="AC3400" i="1"/>
  <c r="AB3400" i="1"/>
  <c r="AC3404" i="1"/>
  <c r="AB3404" i="1"/>
  <c r="AC3408" i="1"/>
  <c r="AB3408" i="1"/>
  <c r="AC3412" i="1"/>
  <c r="AB3412" i="1"/>
  <c r="AC3416" i="1"/>
  <c r="AB3416" i="1"/>
  <c r="AC3420" i="1"/>
  <c r="AB3420" i="1"/>
  <c r="AC3424" i="1"/>
  <c r="AB3424" i="1"/>
  <c r="AC3428" i="1"/>
  <c r="AB3428" i="1"/>
  <c r="AC3432" i="1"/>
  <c r="AB3432" i="1"/>
  <c r="AC3436" i="1"/>
  <c r="AB3436" i="1"/>
  <c r="AC3440" i="1"/>
  <c r="AB3440" i="1"/>
  <c r="AC3444" i="1"/>
  <c r="AB3444" i="1"/>
  <c r="AC3448" i="1"/>
  <c r="AB3448" i="1"/>
  <c r="AC3452" i="1"/>
  <c r="AB3452" i="1"/>
  <c r="AC3456" i="1"/>
  <c r="AB3456" i="1"/>
  <c r="AC3460" i="1"/>
  <c r="AB3460" i="1"/>
  <c r="AC3464" i="1"/>
  <c r="AB3464" i="1"/>
  <c r="AC3468" i="1"/>
  <c r="AB3468" i="1"/>
  <c r="AC3472" i="1"/>
  <c r="AB3472" i="1"/>
  <c r="AC3476" i="1"/>
  <c r="AB3476" i="1"/>
  <c r="AC3480" i="1"/>
  <c r="AB3480" i="1"/>
  <c r="AC3484" i="1"/>
  <c r="AB3484" i="1"/>
  <c r="AC3488" i="1"/>
  <c r="AB3488" i="1"/>
  <c r="AC3492" i="1"/>
  <c r="AB3492" i="1"/>
  <c r="AC3496" i="1"/>
  <c r="AB3496" i="1"/>
  <c r="AC3500" i="1"/>
  <c r="AB3500" i="1"/>
  <c r="AC3504" i="1"/>
  <c r="AB3504" i="1"/>
  <c r="AC3508" i="1"/>
  <c r="AB3508" i="1"/>
  <c r="AC3512" i="1"/>
  <c r="AB3512" i="1"/>
  <c r="AC3516" i="1"/>
  <c r="AB3516" i="1"/>
  <c r="AC3520" i="1"/>
  <c r="AB3520" i="1"/>
  <c r="AC3524" i="1"/>
  <c r="AB3524" i="1"/>
  <c r="AC3528" i="1"/>
  <c r="AB3528" i="1"/>
  <c r="AC3532" i="1"/>
  <c r="AB3532" i="1"/>
  <c r="AC3536" i="1"/>
  <c r="AB3536" i="1"/>
  <c r="AC3540" i="1"/>
  <c r="AB3540" i="1"/>
  <c r="AC3544" i="1"/>
  <c r="AB3544" i="1"/>
  <c r="AC3548" i="1"/>
  <c r="AB3548" i="1"/>
  <c r="AC3552" i="1"/>
  <c r="AB3552" i="1"/>
  <c r="AC3556" i="1"/>
  <c r="AB3556" i="1"/>
  <c r="AC3560" i="1"/>
  <c r="AB3560" i="1"/>
  <c r="AC3564" i="1"/>
  <c r="AB3564" i="1"/>
  <c r="AC3568" i="1"/>
  <c r="AB3568" i="1"/>
  <c r="AC3572" i="1"/>
  <c r="AB3572" i="1"/>
  <c r="AC3576" i="1"/>
  <c r="AB3576" i="1"/>
  <c r="AC3580" i="1"/>
  <c r="AB3580" i="1"/>
  <c r="AC3584" i="1"/>
  <c r="AB3584" i="1"/>
  <c r="AC3588" i="1"/>
  <c r="AB3588" i="1"/>
  <c r="AC3592" i="1"/>
  <c r="AB3592" i="1"/>
  <c r="AC3596" i="1"/>
  <c r="AB3596" i="1"/>
  <c r="AC3600" i="1"/>
  <c r="AB3600" i="1"/>
  <c r="AC3604" i="1"/>
  <c r="AB3604" i="1"/>
  <c r="AC3608" i="1"/>
  <c r="AB3608" i="1"/>
  <c r="AC3612" i="1"/>
  <c r="AB3612" i="1"/>
  <c r="AC3616" i="1"/>
  <c r="AB3616" i="1"/>
  <c r="AC3620" i="1"/>
  <c r="AB3620" i="1"/>
  <c r="AC3624" i="1"/>
  <c r="AB3624" i="1"/>
  <c r="AC3628" i="1"/>
  <c r="AB3628" i="1"/>
  <c r="AC3632" i="1"/>
  <c r="AB3632" i="1"/>
  <c r="AC3636" i="1"/>
  <c r="AB3636" i="1"/>
  <c r="AC3640" i="1"/>
  <c r="AB3640" i="1"/>
  <c r="AC3644" i="1"/>
  <c r="AB3644" i="1"/>
  <c r="AC3648" i="1"/>
  <c r="AB3648" i="1"/>
  <c r="AC3652" i="1"/>
  <c r="AB3652" i="1"/>
  <c r="AC3656" i="1"/>
  <c r="AB3656" i="1"/>
  <c r="AC3660" i="1"/>
  <c r="AB3660" i="1"/>
  <c r="AC3664" i="1"/>
  <c r="AB3664" i="1"/>
  <c r="AC3668" i="1"/>
  <c r="AB3668" i="1"/>
  <c r="AC3672" i="1"/>
  <c r="AB3672" i="1"/>
  <c r="AC3676" i="1"/>
  <c r="AB3676" i="1"/>
  <c r="AC3680" i="1"/>
  <c r="AB3680" i="1"/>
  <c r="AC3684" i="1"/>
  <c r="AB3684" i="1"/>
  <c r="AC3688" i="1"/>
  <c r="AB3688" i="1"/>
  <c r="AC3692" i="1"/>
  <c r="AB3692" i="1"/>
  <c r="AC3696" i="1"/>
  <c r="AB3696" i="1"/>
  <c r="AC3700" i="1"/>
  <c r="AB3700" i="1"/>
  <c r="AC3704" i="1"/>
  <c r="AB3704" i="1"/>
  <c r="AC3708" i="1"/>
  <c r="AB3708" i="1"/>
  <c r="AC3712" i="1"/>
  <c r="AB3712" i="1"/>
  <c r="AC3716" i="1"/>
  <c r="AB3716" i="1"/>
  <c r="AC3720" i="1"/>
  <c r="AB3720" i="1"/>
  <c r="AC3724" i="1"/>
  <c r="AB3724" i="1"/>
  <c r="AC3728" i="1"/>
  <c r="AB3728" i="1"/>
  <c r="AC3732" i="1"/>
  <c r="AB3732" i="1"/>
  <c r="AC3736" i="1"/>
  <c r="AB3736" i="1"/>
  <c r="AC3740" i="1"/>
  <c r="AB3740" i="1"/>
  <c r="AC3744" i="1"/>
  <c r="AB3744" i="1"/>
  <c r="AC3748" i="1"/>
  <c r="AB3748" i="1"/>
  <c r="AC3752" i="1"/>
  <c r="AB3752" i="1"/>
  <c r="AC3756" i="1"/>
  <c r="AB3756" i="1"/>
  <c r="AC3760" i="1"/>
  <c r="AB3760" i="1"/>
  <c r="AC3764" i="1"/>
  <c r="AB3764" i="1"/>
  <c r="AC3768" i="1"/>
  <c r="AB3768" i="1"/>
  <c r="AC3772" i="1"/>
  <c r="AB3772" i="1"/>
  <c r="AC3776" i="1"/>
  <c r="AB3776" i="1"/>
  <c r="AC3780" i="1"/>
  <c r="AB3780" i="1"/>
  <c r="AC3784" i="1"/>
  <c r="AB3784" i="1"/>
  <c r="AC3788" i="1"/>
  <c r="AB3788" i="1"/>
  <c r="AC3792" i="1"/>
  <c r="AB3792" i="1"/>
  <c r="AC3796" i="1"/>
  <c r="AB3796" i="1"/>
  <c r="AC3800" i="1"/>
  <c r="AB3800" i="1"/>
  <c r="AC3804" i="1"/>
  <c r="AB3804" i="1"/>
  <c r="AC5" i="1"/>
  <c r="AB5" i="1"/>
  <c r="AC9" i="1"/>
  <c r="AB9" i="1"/>
  <c r="AC13" i="1"/>
  <c r="AB13" i="1"/>
  <c r="AC17" i="1"/>
  <c r="AB17" i="1"/>
  <c r="AC21" i="1"/>
  <c r="AB21" i="1"/>
  <c r="AC25" i="1"/>
  <c r="AB25" i="1"/>
  <c r="AC29" i="1"/>
  <c r="AB29" i="1"/>
  <c r="AC33" i="1"/>
  <c r="AB33" i="1"/>
  <c r="AC37" i="1"/>
  <c r="AB37" i="1"/>
  <c r="AC41" i="1"/>
  <c r="AB41" i="1"/>
  <c r="AC45" i="1"/>
  <c r="AB45" i="1"/>
  <c r="AC49" i="1"/>
  <c r="AB49" i="1"/>
  <c r="AC53" i="1"/>
  <c r="AB53" i="1"/>
  <c r="AC57" i="1"/>
  <c r="AB57" i="1"/>
  <c r="AC61" i="1"/>
  <c r="AB61" i="1"/>
  <c r="AC65" i="1"/>
  <c r="AB65" i="1"/>
  <c r="AC69" i="1"/>
  <c r="AB69" i="1"/>
  <c r="AC73" i="1"/>
  <c r="AB73" i="1"/>
  <c r="AC77" i="1"/>
  <c r="AB77" i="1"/>
  <c r="AC81" i="1"/>
  <c r="AB81" i="1"/>
  <c r="AC85" i="1"/>
  <c r="AB85" i="1"/>
  <c r="AC89" i="1"/>
  <c r="AB89" i="1"/>
  <c r="AC93" i="1"/>
  <c r="AB93" i="1"/>
  <c r="AC97" i="1"/>
  <c r="AB97" i="1"/>
  <c r="AC101" i="1"/>
  <c r="AB101" i="1"/>
  <c r="AC105" i="1"/>
  <c r="AB105" i="1"/>
  <c r="AC109" i="1"/>
  <c r="AB109" i="1"/>
  <c r="AC113" i="1"/>
  <c r="AB113" i="1"/>
  <c r="AC117" i="1"/>
  <c r="AB117" i="1"/>
  <c r="AC121" i="1"/>
  <c r="AB121" i="1"/>
  <c r="AC125" i="1"/>
  <c r="AB125" i="1"/>
  <c r="AC129" i="1"/>
  <c r="AB129" i="1"/>
  <c r="AC133" i="1"/>
  <c r="AB133" i="1"/>
  <c r="AC137" i="1"/>
  <c r="AB137" i="1"/>
  <c r="AC141" i="1"/>
  <c r="AB141" i="1"/>
  <c r="AC145" i="1"/>
  <c r="AB145" i="1"/>
  <c r="AC149" i="1"/>
  <c r="AB149" i="1"/>
  <c r="AC153" i="1"/>
  <c r="AB153" i="1"/>
  <c r="AC157" i="1"/>
  <c r="AB157" i="1"/>
  <c r="AC161" i="1"/>
  <c r="AB161" i="1"/>
  <c r="AC165" i="1"/>
  <c r="AB165" i="1"/>
  <c r="AC169" i="1"/>
  <c r="AB169" i="1"/>
  <c r="AC173" i="1"/>
  <c r="AB173" i="1"/>
  <c r="AC177" i="1"/>
  <c r="AB177" i="1"/>
  <c r="AC181" i="1"/>
  <c r="AB181" i="1"/>
  <c r="AC185" i="1"/>
  <c r="AB185" i="1"/>
  <c r="AC189" i="1"/>
  <c r="AB189" i="1"/>
  <c r="AC193" i="1"/>
  <c r="AB193" i="1"/>
  <c r="AC197" i="1"/>
  <c r="AB197" i="1"/>
  <c r="AC201" i="1"/>
  <c r="AB201" i="1"/>
  <c r="AC205" i="1"/>
  <c r="AB205" i="1"/>
  <c r="AC209" i="1"/>
  <c r="AB209" i="1"/>
  <c r="AC213" i="1"/>
  <c r="AB213" i="1"/>
  <c r="AC217" i="1"/>
  <c r="AB217" i="1"/>
  <c r="AC221" i="1"/>
  <c r="AB221" i="1"/>
  <c r="AC225" i="1"/>
  <c r="AB225" i="1"/>
  <c r="AC229" i="1"/>
  <c r="AB229" i="1"/>
  <c r="AC233" i="1"/>
  <c r="AB233" i="1"/>
  <c r="AC237" i="1"/>
  <c r="AB237" i="1"/>
  <c r="AC241" i="1"/>
  <c r="AB241" i="1"/>
  <c r="AC245" i="1"/>
  <c r="AB245" i="1"/>
  <c r="AC249" i="1"/>
  <c r="AB249" i="1"/>
  <c r="AC253" i="1"/>
  <c r="AB253" i="1"/>
  <c r="AC257" i="1"/>
  <c r="AB257" i="1"/>
  <c r="AC261" i="1"/>
  <c r="AB261" i="1"/>
  <c r="AC265" i="1"/>
  <c r="AB265" i="1"/>
  <c r="AC269" i="1"/>
  <c r="AB269" i="1"/>
  <c r="AC273" i="1"/>
  <c r="AB273" i="1"/>
  <c r="AC277" i="1"/>
  <c r="AB277" i="1"/>
  <c r="AC281" i="1"/>
  <c r="AB281" i="1"/>
  <c r="AC285" i="1"/>
  <c r="AB285" i="1"/>
  <c r="AC289" i="1"/>
  <c r="AB289" i="1"/>
  <c r="AC293" i="1"/>
  <c r="AB293" i="1"/>
  <c r="AC297" i="1"/>
  <c r="AB297" i="1"/>
  <c r="AC301" i="1"/>
  <c r="AB301" i="1"/>
  <c r="AC305" i="1"/>
  <c r="AB305" i="1"/>
  <c r="AC309" i="1"/>
  <c r="AB309" i="1"/>
  <c r="AC313" i="1"/>
  <c r="AB313" i="1"/>
  <c r="AC317" i="1"/>
  <c r="AB317" i="1"/>
  <c r="AC321" i="1"/>
  <c r="AB321" i="1"/>
  <c r="AC325" i="1"/>
  <c r="AB325" i="1"/>
  <c r="AC329" i="1"/>
  <c r="AB329" i="1"/>
  <c r="AC333" i="1"/>
  <c r="AB333" i="1"/>
  <c r="AC337" i="1"/>
  <c r="AB337" i="1"/>
  <c r="AC341" i="1"/>
  <c r="AB341" i="1"/>
  <c r="AC345" i="1"/>
  <c r="AB345" i="1"/>
  <c r="AC349" i="1"/>
  <c r="AB349" i="1"/>
  <c r="AC353" i="1"/>
  <c r="AB353" i="1"/>
  <c r="AC357" i="1"/>
  <c r="AB357" i="1"/>
  <c r="AC361" i="1"/>
  <c r="AB361" i="1"/>
  <c r="AC365" i="1"/>
  <c r="AB365" i="1"/>
  <c r="AC369" i="1"/>
  <c r="AB369" i="1"/>
  <c r="AC373" i="1"/>
  <c r="AB373" i="1"/>
  <c r="AC377" i="1"/>
  <c r="AB377" i="1"/>
  <c r="AC381" i="1"/>
  <c r="AB381" i="1"/>
  <c r="AC385" i="1"/>
  <c r="AB385" i="1"/>
  <c r="AC389" i="1"/>
  <c r="AB389" i="1"/>
  <c r="AC393" i="1"/>
  <c r="AB393" i="1"/>
  <c r="AC397" i="1"/>
  <c r="AB397" i="1"/>
  <c r="AC401" i="1"/>
  <c r="AB401" i="1"/>
  <c r="AC405" i="1"/>
  <c r="AB405" i="1"/>
  <c r="AC409" i="1"/>
  <c r="AB409" i="1"/>
  <c r="AC413" i="1"/>
  <c r="AB413" i="1"/>
  <c r="AC417" i="1"/>
  <c r="AB417" i="1"/>
  <c r="AC421" i="1"/>
  <c r="AB421" i="1"/>
  <c r="AC425" i="1"/>
  <c r="AB425" i="1"/>
  <c r="AC429" i="1"/>
  <c r="AB429" i="1"/>
  <c r="AC433" i="1"/>
  <c r="AB433" i="1"/>
  <c r="AC437" i="1"/>
  <c r="AB437" i="1"/>
  <c r="AC441" i="1"/>
  <c r="AB441" i="1"/>
  <c r="AC445" i="1"/>
  <c r="AB445" i="1"/>
  <c r="AC449" i="1"/>
  <c r="AB449" i="1"/>
  <c r="AC453" i="1"/>
  <c r="AB453" i="1"/>
  <c r="AC457" i="1"/>
  <c r="AB457" i="1"/>
  <c r="AC461" i="1"/>
  <c r="AB461" i="1"/>
  <c r="AC465" i="1"/>
  <c r="AB465" i="1"/>
  <c r="AC469" i="1"/>
  <c r="AB469" i="1"/>
  <c r="AC473" i="1"/>
  <c r="AB473" i="1"/>
  <c r="AC477" i="1"/>
  <c r="AB477" i="1"/>
  <c r="AC481" i="1"/>
  <c r="AB481" i="1"/>
  <c r="AC485" i="1"/>
  <c r="AB485" i="1"/>
  <c r="AC489" i="1"/>
  <c r="AB489" i="1"/>
  <c r="AC493" i="1"/>
  <c r="AB493" i="1"/>
  <c r="AC497" i="1"/>
  <c r="AB497" i="1"/>
  <c r="AC501" i="1"/>
  <c r="AB501" i="1"/>
  <c r="AC505" i="1"/>
  <c r="AB505" i="1"/>
  <c r="AC509" i="1"/>
  <c r="AB509" i="1"/>
  <c r="AC513" i="1"/>
  <c r="AB513" i="1"/>
  <c r="AC517" i="1"/>
  <c r="AB517" i="1"/>
  <c r="AC521" i="1"/>
  <c r="AB521" i="1"/>
  <c r="AC525" i="1"/>
  <c r="AB525" i="1"/>
  <c r="AC529" i="1"/>
  <c r="AB529" i="1"/>
  <c r="AC533" i="1"/>
  <c r="AB533" i="1"/>
  <c r="AC537" i="1"/>
  <c r="AB537" i="1"/>
  <c r="AC541" i="1"/>
  <c r="AB541" i="1"/>
  <c r="AC545" i="1"/>
  <c r="AB545" i="1"/>
  <c r="AC549" i="1"/>
  <c r="AB549" i="1"/>
  <c r="AC553" i="1"/>
  <c r="AB553" i="1"/>
  <c r="AC557" i="1"/>
  <c r="AB557" i="1"/>
  <c r="AC561" i="1"/>
  <c r="AB561" i="1"/>
  <c r="AC565" i="1"/>
  <c r="AB565" i="1"/>
  <c r="AC569" i="1"/>
  <c r="AB569" i="1"/>
  <c r="AC573" i="1"/>
  <c r="AB573" i="1"/>
  <c r="AC577" i="1"/>
  <c r="AB577" i="1"/>
  <c r="AC581" i="1"/>
  <c r="AB581" i="1"/>
  <c r="AC585" i="1"/>
  <c r="AB585" i="1"/>
  <c r="AC589" i="1"/>
  <c r="AB589" i="1"/>
  <c r="AC593" i="1"/>
  <c r="AB593" i="1"/>
  <c r="AC597" i="1"/>
  <c r="AB597" i="1"/>
  <c r="AC601" i="1"/>
  <c r="AB601" i="1"/>
  <c r="AC605" i="1"/>
  <c r="AB605" i="1"/>
  <c r="AC609" i="1"/>
  <c r="AB609" i="1"/>
  <c r="AC613" i="1"/>
  <c r="AB613" i="1"/>
  <c r="AC617" i="1"/>
  <c r="AB617" i="1"/>
  <c r="AC621" i="1"/>
  <c r="AB621" i="1"/>
  <c r="AC625" i="1"/>
  <c r="AB625" i="1"/>
  <c r="AC629" i="1"/>
  <c r="AB629" i="1"/>
  <c r="AC633" i="1"/>
  <c r="AB633" i="1"/>
  <c r="AC637" i="1"/>
  <c r="AB637" i="1"/>
  <c r="AC641" i="1"/>
  <c r="AB641" i="1"/>
  <c r="AC645" i="1"/>
  <c r="AB645" i="1"/>
  <c r="AC649" i="1"/>
  <c r="AB649" i="1"/>
  <c r="AC653" i="1"/>
  <c r="AB653" i="1"/>
  <c r="AC657" i="1"/>
  <c r="AB657" i="1"/>
  <c r="AC661" i="1"/>
  <c r="AB661" i="1"/>
  <c r="AC665" i="1"/>
  <c r="AB665" i="1"/>
  <c r="AC669" i="1"/>
  <c r="AB669" i="1"/>
  <c r="AC673" i="1"/>
  <c r="AB673" i="1"/>
  <c r="AC677" i="1"/>
  <c r="AB677" i="1"/>
  <c r="AC681" i="1"/>
  <c r="AB681" i="1"/>
  <c r="AC685" i="1"/>
  <c r="AB685" i="1"/>
  <c r="AC689" i="1"/>
  <c r="AB689" i="1"/>
  <c r="AC693" i="1"/>
  <c r="AB693" i="1"/>
  <c r="AC697" i="1"/>
  <c r="AB697" i="1"/>
  <c r="AC701" i="1"/>
  <c r="AB701" i="1"/>
  <c r="AC705" i="1"/>
  <c r="AB705" i="1"/>
  <c r="AC709" i="1"/>
  <c r="AB709" i="1"/>
  <c r="AC713" i="1"/>
  <c r="AB713" i="1"/>
  <c r="AC717" i="1"/>
  <c r="AB717" i="1"/>
  <c r="AC721" i="1"/>
  <c r="AB721" i="1"/>
  <c r="AC725" i="1"/>
  <c r="AB725" i="1"/>
  <c r="AC729" i="1"/>
  <c r="AB729" i="1"/>
  <c r="AC733" i="1"/>
  <c r="AB733" i="1"/>
  <c r="AC737" i="1"/>
  <c r="AB737" i="1"/>
  <c r="AC741" i="1"/>
  <c r="AB741" i="1"/>
  <c r="AC745" i="1"/>
  <c r="AB745" i="1"/>
  <c r="AC749" i="1"/>
  <c r="AB749" i="1"/>
  <c r="AC753" i="1"/>
  <c r="AB753" i="1"/>
  <c r="AC757" i="1"/>
  <c r="AB757" i="1"/>
  <c r="AC761" i="1"/>
  <c r="AB761" i="1"/>
  <c r="AC765" i="1"/>
  <c r="AB765" i="1"/>
  <c r="AC769" i="1"/>
  <c r="AB769" i="1"/>
  <c r="AC773" i="1"/>
  <c r="AB773" i="1"/>
  <c r="AC777" i="1"/>
  <c r="AB777" i="1"/>
  <c r="AC781" i="1"/>
  <c r="AB781" i="1"/>
  <c r="AC785" i="1"/>
  <c r="AB785" i="1"/>
  <c r="AC789" i="1"/>
  <c r="AB789" i="1"/>
  <c r="AC793" i="1"/>
  <c r="AB793" i="1"/>
  <c r="AC797" i="1"/>
  <c r="AB797" i="1"/>
  <c r="AC801" i="1"/>
  <c r="AB801" i="1"/>
  <c r="AC805" i="1"/>
  <c r="AB805" i="1"/>
  <c r="AC809" i="1"/>
  <c r="AB809" i="1"/>
  <c r="AC813" i="1"/>
  <c r="AB813" i="1"/>
  <c r="AC817" i="1"/>
  <c r="AB817" i="1"/>
  <c r="AC821" i="1"/>
  <c r="AB821" i="1"/>
  <c r="AC825" i="1"/>
  <c r="AB825" i="1"/>
  <c r="AC829" i="1"/>
  <c r="AB829" i="1"/>
  <c r="AC833" i="1"/>
  <c r="AB833" i="1"/>
  <c r="AC837" i="1"/>
  <c r="AB837" i="1"/>
  <c r="AC841" i="1"/>
  <c r="AB841" i="1"/>
  <c r="AC845" i="1"/>
  <c r="AB845" i="1"/>
  <c r="AC849" i="1"/>
  <c r="AB849" i="1"/>
  <c r="AC853" i="1"/>
  <c r="AB853" i="1"/>
  <c r="AC857" i="1"/>
  <c r="AB857" i="1"/>
  <c r="AC861" i="1"/>
  <c r="AB861" i="1"/>
  <c r="AC865" i="1"/>
  <c r="AB865" i="1"/>
  <c r="AC869" i="1"/>
  <c r="AB869" i="1"/>
  <c r="AC873" i="1"/>
  <c r="AB873" i="1"/>
  <c r="AC877" i="1"/>
  <c r="AB877" i="1"/>
  <c r="AC881" i="1"/>
  <c r="AB881" i="1"/>
  <c r="AC885" i="1"/>
  <c r="AB885" i="1"/>
  <c r="AC889" i="1"/>
  <c r="AB889" i="1"/>
  <c r="AC893" i="1"/>
  <c r="AB893" i="1"/>
  <c r="AC897" i="1"/>
  <c r="AB897" i="1"/>
  <c r="AC901" i="1"/>
  <c r="AB901" i="1"/>
  <c r="AC905" i="1"/>
  <c r="AB905" i="1"/>
  <c r="AC909" i="1"/>
  <c r="AB909" i="1"/>
  <c r="AC913" i="1"/>
  <c r="AB913" i="1"/>
  <c r="AC917" i="1"/>
  <c r="AB917" i="1"/>
  <c r="AC921" i="1"/>
  <c r="AB921" i="1"/>
  <c r="AC925" i="1"/>
  <c r="AB925" i="1"/>
  <c r="AC929" i="1"/>
  <c r="AB929" i="1"/>
  <c r="AC933" i="1"/>
  <c r="AB933" i="1"/>
  <c r="AC937" i="1"/>
  <c r="AB937" i="1"/>
  <c r="AC941" i="1"/>
  <c r="AB941" i="1"/>
  <c r="AC945" i="1"/>
  <c r="AB945" i="1"/>
  <c r="AC949" i="1"/>
  <c r="AB949" i="1"/>
  <c r="AC953" i="1"/>
  <c r="AB953" i="1"/>
  <c r="AC957" i="1"/>
  <c r="AB957" i="1"/>
  <c r="AC961" i="1"/>
  <c r="AB961" i="1"/>
  <c r="AC965" i="1"/>
  <c r="AB965" i="1"/>
  <c r="AC969" i="1"/>
  <c r="AB969" i="1"/>
  <c r="AC973" i="1"/>
  <c r="AB973" i="1"/>
  <c r="AC977" i="1"/>
  <c r="AB977" i="1"/>
  <c r="AC981" i="1"/>
  <c r="AB981" i="1"/>
  <c r="AC985" i="1"/>
  <c r="AB985" i="1"/>
  <c r="AC989" i="1"/>
  <c r="AB989" i="1"/>
  <c r="AC993" i="1"/>
  <c r="AB993" i="1"/>
  <c r="AC997" i="1"/>
  <c r="AB997" i="1"/>
  <c r="AC1001" i="1"/>
  <c r="AB1001" i="1"/>
  <c r="AC1005" i="1"/>
  <c r="AB1005" i="1"/>
  <c r="AC1009" i="1"/>
  <c r="AB1009" i="1"/>
  <c r="AC1013" i="1"/>
  <c r="AB1013" i="1"/>
  <c r="AC1017" i="1"/>
  <c r="AB1017" i="1"/>
  <c r="AC1021" i="1"/>
  <c r="AB1021" i="1"/>
  <c r="AC1025" i="1"/>
  <c r="AB1025" i="1"/>
  <c r="AC1029" i="1"/>
  <c r="AB1029" i="1"/>
  <c r="AC1033" i="1"/>
  <c r="AB1033" i="1"/>
  <c r="AC1037" i="1"/>
  <c r="AB1037" i="1"/>
  <c r="AC1041" i="1"/>
  <c r="AB1041" i="1"/>
  <c r="AC1045" i="1"/>
  <c r="AB1045" i="1"/>
  <c r="AC1049" i="1"/>
  <c r="AB1049" i="1"/>
  <c r="AC1053" i="1"/>
  <c r="AB1053" i="1"/>
  <c r="AC1057" i="1"/>
  <c r="AB1057" i="1"/>
  <c r="AC1061" i="1"/>
  <c r="AB1061" i="1"/>
  <c r="AC1065" i="1"/>
  <c r="AB1065" i="1"/>
  <c r="AC1069" i="1"/>
  <c r="AB1069" i="1"/>
  <c r="AC1073" i="1"/>
  <c r="AB1073" i="1"/>
  <c r="AC1077" i="1"/>
  <c r="AB1077" i="1"/>
  <c r="AC1081" i="1"/>
  <c r="AB1081" i="1"/>
  <c r="AC1085" i="1"/>
  <c r="AB1085" i="1"/>
  <c r="AC1089" i="1"/>
  <c r="AB1089" i="1"/>
  <c r="AC1093" i="1"/>
  <c r="AB1093" i="1"/>
  <c r="AC1097" i="1"/>
  <c r="AB1097" i="1"/>
  <c r="AC1101" i="1"/>
  <c r="AB1101" i="1"/>
  <c r="AC1105" i="1"/>
  <c r="AB1105" i="1"/>
  <c r="AC1109" i="1"/>
  <c r="AB1109" i="1"/>
  <c r="AC1113" i="1"/>
  <c r="AB1113" i="1"/>
  <c r="AC1117" i="1"/>
  <c r="AB1117" i="1"/>
  <c r="AC1121" i="1"/>
  <c r="AB1121" i="1"/>
  <c r="AC1125" i="1"/>
  <c r="AB1125" i="1"/>
  <c r="AC1129" i="1"/>
  <c r="AB1129" i="1"/>
  <c r="AC1133" i="1"/>
  <c r="AB1133" i="1"/>
  <c r="AC1137" i="1"/>
  <c r="AB1137" i="1"/>
  <c r="AC1141" i="1"/>
  <c r="AB1141" i="1"/>
  <c r="AC1145" i="1"/>
  <c r="AB1145" i="1"/>
  <c r="AC1149" i="1"/>
  <c r="AB1149" i="1"/>
  <c r="AC1153" i="1"/>
  <c r="AB1153" i="1"/>
  <c r="AC1157" i="1"/>
  <c r="AB1157" i="1"/>
  <c r="AC1161" i="1"/>
  <c r="AB1161" i="1"/>
  <c r="AC1165" i="1"/>
  <c r="AB1165" i="1"/>
  <c r="AC1169" i="1"/>
  <c r="AB1169" i="1"/>
  <c r="AC1173" i="1"/>
  <c r="AB1173" i="1"/>
  <c r="AC1177" i="1"/>
  <c r="AB1177" i="1"/>
  <c r="AC1181" i="1"/>
  <c r="AB1181" i="1"/>
  <c r="AC1185" i="1"/>
  <c r="AB1185" i="1"/>
  <c r="AC1189" i="1"/>
  <c r="AB1189" i="1"/>
  <c r="AC1193" i="1"/>
  <c r="AB1193" i="1"/>
  <c r="AC1197" i="1"/>
  <c r="AB1197" i="1"/>
  <c r="AC1201" i="1"/>
  <c r="AB1201" i="1"/>
  <c r="AC1205" i="1"/>
  <c r="AB1205" i="1"/>
  <c r="AC1209" i="1"/>
  <c r="AB1209" i="1"/>
  <c r="AC1213" i="1"/>
  <c r="AB1213" i="1"/>
  <c r="AC1217" i="1"/>
  <c r="AB1217" i="1"/>
  <c r="AC1221" i="1"/>
  <c r="AB1221" i="1"/>
  <c r="AC1225" i="1"/>
  <c r="AB1225" i="1"/>
  <c r="AC1229" i="1"/>
  <c r="AB1229" i="1"/>
  <c r="AC1233" i="1"/>
  <c r="AB1233" i="1"/>
  <c r="AC1237" i="1"/>
  <c r="AB1237" i="1"/>
  <c r="AC1241" i="1"/>
  <c r="AB1241" i="1"/>
  <c r="AC1245" i="1"/>
  <c r="AB1245" i="1"/>
  <c r="AC1249" i="1"/>
  <c r="AB1249" i="1"/>
  <c r="AC1253" i="1"/>
  <c r="AB1253" i="1"/>
  <c r="AC1257" i="1"/>
  <c r="AB1257" i="1"/>
  <c r="AC1261" i="1"/>
  <c r="AB1261" i="1"/>
  <c r="AC1265" i="1"/>
  <c r="AB1265" i="1"/>
  <c r="AC1269" i="1"/>
  <c r="AB1269" i="1"/>
  <c r="AC1273" i="1"/>
  <c r="AB1273" i="1"/>
  <c r="AC1277" i="1"/>
  <c r="AB1277" i="1"/>
  <c r="AC1281" i="1"/>
  <c r="AB1281" i="1"/>
  <c r="AC1285" i="1"/>
  <c r="AB1285" i="1"/>
  <c r="AC1289" i="1"/>
  <c r="AB1289" i="1"/>
  <c r="AC1293" i="1"/>
  <c r="AB1293" i="1"/>
  <c r="AC1297" i="1"/>
  <c r="AB1297" i="1"/>
  <c r="AC1301" i="1"/>
  <c r="AB1301" i="1"/>
  <c r="AC1305" i="1"/>
  <c r="AB1305" i="1"/>
  <c r="AC1309" i="1"/>
  <c r="AB1309" i="1"/>
  <c r="AC1313" i="1"/>
  <c r="AB1313" i="1"/>
  <c r="AC1317" i="1"/>
  <c r="AB1317" i="1"/>
  <c r="AC1321" i="1"/>
  <c r="AB1321" i="1"/>
  <c r="AC1325" i="1"/>
  <c r="AB1325" i="1"/>
  <c r="AC1329" i="1"/>
  <c r="AB1329" i="1"/>
  <c r="AC1333" i="1"/>
  <c r="AB1333" i="1"/>
  <c r="AC1337" i="1"/>
  <c r="AB1337" i="1"/>
  <c r="AC1341" i="1"/>
  <c r="AB1341" i="1"/>
  <c r="AC1345" i="1"/>
  <c r="AB1345" i="1"/>
  <c r="AC1349" i="1"/>
  <c r="AB1349" i="1"/>
  <c r="AC1353" i="1"/>
  <c r="AB1353" i="1"/>
  <c r="AC1357" i="1"/>
  <c r="AB1357" i="1"/>
  <c r="AC1361" i="1"/>
  <c r="AB1361" i="1"/>
  <c r="AC1365" i="1"/>
  <c r="AB1365" i="1"/>
  <c r="AC1369" i="1"/>
  <c r="AB1369" i="1"/>
  <c r="AC1373" i="1"/>
  <c r="AB1373" i="1"/>
  <c r="AC1377" i="1"/>
  <c r="AB1377" i="1"/>
  <c r="AC1381" i="1"/>
  <c r="AB1381" i="1"/>
  <c r="AC1385" i="1"/>
  <c r="AB1385" i="1"/>
  <c r="AC1389" i="1"/>
  <c r="AB1389" i="1"/>
  <c r="AC1393" i="1"/>
  <c r="AB1393" i="1"/>
  <c r="AC1397" i="1"/>
  <c r="AB1397" i="1"/>
  <c r="AC1401" i="1"/>
  <c r="AB1401" i="1"/>
  <c r="AC1405" i="1"/>
  <c r="AB1405" i="1"/>
  <c r="AC1409" i="1"/>
  <c r="AB1409" i="1"/>
  <c r="AC1413" i="1"/>
  <c r="AB1413" i="1"/>
  <c r="AC1417" i="1"/>
  <c r="AB1417" i="1"/>
  <c r="AC1421" i="1"/>
  <c r="AB1421" i="1"/>
  <c r="AC1425" i="1"/>
  <c r="AB1425" i="1"/>
  <c r="AC1429" i="1"/>
  <c r="AB1429" i="1"/>
  <c r="AC1433" i="1"/>
  <c r="AB1433" i="1"/>
  <c r="AC1437" i="1"/>
  <c r="AB1437" i="1"/>
  <c r="AC1441" i="1"/>
  <c r="AB1441" i="1"/>
  <c r="AC1445" i="1"/>
  <c r="AB1445" i="1"/>
  <c r="AC1449" i="1"/>
  <c r="AB1449" i="1"/>
  <c r="AC1453" i="1"/>
  <c r="AB1453" i="1"/>
  <c r="AC1457" i="1"/>
  <c r="AB1457" i="1"/>
  <c r="AC1461" i="1"/>
  <c r="AB1461" i="1"/>
  <c r="AC1465" i="1"/>
  <c r="AB1465" i="1"/>
  <c r="AC1469" i="1"/>
  <c r="AB1469" i="1"/>
  <c r="AC1473" i="1"/>
  <c r="AB1473" i="1"/>
  <c r="AC1477" i="1"/>
  <c r="AB1477" i="1"/>
  <c r="AC1481" i="1"/>
  <c r="AB1481" i="1"/>
  <c r="AC1485" i="1"/>
  <c r="AB1485" i="1"/>
  <c r="AC1489" i="1"/>
  <c r="AB1489" i="1"/>
  <c r="AC1493" i="1"/>
  <c r="AB1493" i="1"/>
  <c r="AC1497" i="1"/>
  <c r="AB1497" i="1"/>
  <c r="AC1501" i="1"/>
  <c r="AB1501" i="1"/>
  <c r="AC1505" i="1"/>
  <c r="AB1505" i="1"/>
  <c r="AC1509" i="1"/>
  <c r="AB1509" i="1"/>
  <c r="AC1513" i="1"/>
  <c r="AB1513" i="1"/>
  <c r="AC1517" i="1"/>
  <c r="AB1517" i="1"/>
  <c r="AC1521" i="1"/>
  <c r="AB1521" i="1"/>
  <c r="AC1525" i="1"/>
  <c r="AB1525" i="1"/>
  <c r="AC1529" i="1"/>
  <c r="AB1529" i="1"/>
  <c r="AC1533" i="1"/>
  <c r="AB1533" i="1"/>
  <c r="AC1537" i="1"/>
  <c r="AB1537" i="1"/>
  <c r="AC1541" i="1"/>
  <c r="AB1541" i="1"/>
  <c r="AC1545" i="1"/>
  <c r="AB1545" i="1"/>
  <c r="AC1549" i="1"/>
  <c r="AB1549" i="1"/>
  <c r="AC1553" i="1"/>
  <c r="AB1553" i="1"/>
  <c r="AC1557" i="1"/>
  <c r="AB1557" i="1"/>
  <c r="AC1561" i="1"/>
  <c r="AB1561" i="1"/>
  <c r="AC1565" i="1"/>
  <c r="AB1565" i="1"/>
  <c r="AC1569" i="1"/>
  <c r="AB1569" i="1"/>
  <c r="AC1573" i="1"/>
  <c r="AB1573" i="1"/>
  <c r="AC1577" i="1"/>
  <c r="AB1577" i="1"/>
  <c r="AC1581" i="1"/>
  <c r="AB1581" i="1"/>
  <c r="AC1585" i="1"/>
  <c r="AB1585" i="1"/>
  <c r="AC1589" i="1"/>
  <c r="AB1589" i="1"/>
  <c r="AC1593" i="1"/>
  <c r="AB1593" i="1"/>
  <c r="AC1597" i="1"/>
  <c r="AB1597" i="1"/>
  <c r="AC1601" i="1"/>
  <c r="AB1601" i="1"/>
  <c r="AC1605" i="1"/>
  <c r="AB1605" i="1"/>
  <c r="AC1609" i="1"/>
  <c r="AB1609" i="1"/>
  <c r="AC1613" i="1"/>
  <c r="AB1613" i="1"/>
  <c r="AC1617" i="1"/>
  <c r="AB1617" i="1"/>
  <c r="AC1621" i="1"/>
  <c r="AB1621" i="1"/>
  <c r="AC1625" i="1"/>
  <c r="AB1625" i="1"/>
  <c r="AC1629" i="1"/>
  <c r="AB1629" i="1"/>
  <c r="AC1633" i="1"/>
  <c r="AB1633" i="1"/>
  <c r="AC1637" i="1"/>
  <c r="AB1637" i="1"/>
  <c r="AC1641" i="1"/>
  <c r="AB1641" i="1"/>
  <c r="AC1645" i="1"/>
  <c r="AB1645" i="1"/>
  <c r="AC1649" i="1"/>
  <c r="AB1649" i="1"/>
  <c r="AC1653" i="1"/>
  <c r="AB1653" i="1"/>
  <c r="AC1657" i="1"/>
  <c r="AB1657" i="1"/>
  <c r="AC1661" i="1"/>
  <c r="AB1661" i="1"/>
  <c r="AC1665" i="1"/>
  <c r="AB1665" i="1"/>
  <c r="AC1669" i="1"/>
  <c r="AB1669" i="1"/>
  <c r="AC1673" i="1"/>
  <c r="AB1673" i="1"/>
  <c r="AC1677" i="1"/>
  <c r="AB1677" i="1"/>
  <c r="AC1681" i="1"/>
  <c r="AB1681" i="1"/>
  <c r="AC1685" i="1"/>
  <c r="AB1685" i="1"/>
  <c r="AC1689" i="1"/>
  <c r="AB1689" i="1"/>
  <c r="AC1693" i="1"/>
  <c r="AB1693" i="1"/>
  <c r="AC1697" i="1"/>
  <c r="AB1697" i="1"/>
  <c r="AC1701" i="1"/>
  <c r="AB1701" i="1"/>
  <c r="AC1705" i="1"/>
  <c r="AB1705" i="1"/>
  <c r="AC1709" i="1"/>
  <c r="AB1709" i="1"/>
  <c r="AC1713" i="1"/>
  <c r="AB1713" i="1"/>
  <c r="AC1717" i="1"/>
  <c r="AB1717" i="1"/>
  <c r="AC1721" i="1"/>
  <c r="AB1721" i="1"/>
  <c r="AC1725" i="1"/>
  <c r="AB1725" i="1"/>
  <c r="AC1729" i="1"/>
  <c r="AB1729" i="1"/>
  <c r="AC1733" i="1"/>
  <c r="AB1733" i="1"/>
  <c r="AC1737" i="1"/>
  <c r="AB1737" i="1"/>
  <c r="AC1741" i="1"/>
  <c r="AB1741" i="1"/>
  <c r="AC1745" i="1"/>
  <c r="AB1745" i="1"/>
  <c r="AC1749" i="1"/>
  <c r="AB1749" i="1"/>
  <c r="AC1753" i="1"/>
  <c r="AB1753" i="1"/>
  <c r="AC1757" i="1"/>
  <c r="AB1757" i="1"/>
  <c r="AC1761" i="1"/>
  <c r="AB1761" i="1"/>
  <c r="AC1765" i="1"/>
  <c r="AB1765" i="1"/>
  <c r="AC1769" i="1"/>
  <c r="AB1769" i="1"/>
  <c r="AC1773" i="1"/>
  <c r="AB1773" i="1"/>
  <c r="AC1777" i="1"/>
  <c r="AB1777" i="1"/>
  <c r="AC1781" i="1"/>
  <c r="AB1781" i="1"/>
  <c r="AC1785" i="1"/>
  <c r="AB1785" i="1"/>
  <c r="AC1789" i="1"/>
  <c r="AB1789" i="1"/>
  <c r="AC1793" i="1"/>
  <c r="AB1793" i="1"/>
  <c r="AC1797" i="1"/>
  <c r="AB1797" i="1"/>
  <c r="AC1801" i="1"/>
  <c r="AB1801" i="1"/>
  <c r="AC1805" i="1"/>
  <c r="AB1805" i="1"/>
  <c r="AC1809" i="1"/>
  <c r="AB1809" i="1"/>
  <c r="AC1813" i="1"/>
  <c r="AB1813" i="1"/>
  <c r="AC1817" i="1"/>
  <c r="AB1817" i="1"/>
  <c r="AC1821" i="1"/>
  <c r="AB1821" i="1"/>
  <c r="AC1825" i="1"/>
  <c r="AB1825" i="1"/>
  <c r="AC1829" i="1"/>
  <c r="AB1829" i="1"/>
  <c r="AC1833" i="1"/>
  <c r="AB1833" i="1"/>
  <c r="AC1837" i="1"/>
  <c r="AB1837" i="1"/>
  <c r="AC1841" i="1"/>
  <c r="AB1841" i="1"/>
  <c r="AC1845" i="1"/>
  <c r="AB1845" i="1"/>
  <c r="AC1849" i="1"/>
  <c r="AB1849" i="1"/>
  <c r="AC1853" i="1"/>
  <c r="AB1853" i="1"/>
  <c r="AC1857" i="1"/>
  <c r="AB1857" i="1"/>
  <c r="AC1861" i="1"/>
  <c r="AB1861" i="1"/>
  <c r="AC1865" i="1"/>
  <c r="AB1865" i="1"/>
  <c r="AC1869" i="1"/>
  <c r="AB1869" i="1"/>
  <c r="AC1873" i="1"/>
  <c r="AB1873" i="1"/>
  <c r="AC1877" i="1"/>
  <c r="AB1877" i="1"/>
  <c r="AC1881" i="1"/>
  <c r="AB1881" i="1"/>
  <c r="AC1885" i="1"/>
  <c r="AB1885" i="1"/>
  <c r="AC1889" i="1"/>
  <c r="AB1889" i="1"/>
  <c r="AC1893" i="1"/>
  <c r="AB1893" i="1"/>
  <c r="AC1897" i="1"/>
  <c r="AB1897" i="1"/>
  <c r="AC1901" i="1"/>
  <c r="AB1901" i="1"/>
  <c r="AC1905" i="1"/>
  <c r="AB1905" i="1"/>
  <c r="AC1909" i="1"/>
  <c r="AB1909" i="1"/>
  <c r="AC1913" i="1"/>
  <c r="AB1913" i="1"/>
  <c r="AC1917" i="1"/>
  <c r="AB1917" i="1"/>
  <c r="AC1921" i="1"/>
  <c r="AB1921" i="1"/>
  <c r="AC1925" i="1"/>
  <c r="AB1925" i="1"/>
  <c r="AC1929" i="1"/>
  <c r="AB1929" i="1"/>
  <c r="AC1933" i="1"/>
  <c r="AB1933" i="1"/>
  <c r="AC1937" i="1"/>
  <c r="AB1937" i="1"/>
  <c r="AC1941" i="1"/>
  <c r="AB1941" i="1"/>
  <c r="AC1945" i="1"/>
  <c r="AB1945" i="1"/>
  <c r="AC1949" i="1"/>
  <c r="AB1949" i="1"/>
  <c r="AC1953" i="1"/>
  <c r="AB1953" i="1"/>
  <c r="AC1957" i="1"/>
  <c r="AB1957" i="1"/>
  <c r="AC1961" i="1"/>
  <c r="AB1961" i="1"/>
  <c r="AC1965" i="1"/>
  <c r="AB1965" i="1"/>
  <c r="AC1969" i="1"/>
  <c r="AB1969" i="1"/>
  <c r="AC1973" i="1"/>
  <c r="AB1973" i="1"/>
  <c r="AC1977" i="1"/>
  <c r="AB1977" i="1"/>
  <c r="AC1981" i="1"/>
  <c r="AB1981" i="1"/>
  <c r="AC1985" i="1"/>
  <c r="AB1985" i="1"/>
  <c r="AC1989" i="1"/>
  <c r="AB1989" i="1"/>
  <c r="AC1993" i="1"/>
  <c r="AB1993" i="1"/>
  <c r="AC1997" i="1"/>
  <c r="AB1997" i="1"/>
  <c r="AC2001" i="1"/>
  <c r="AB2001" i="1"/>
  <c r="AC2005" i="1"/>
  <c r="AB2005" i="1"/>
  <c r="AC2009" i="1"/>
  <c r="AB2009" i="1"/>
  <c r="AC2013" i="1"/>
  <c r="AB2013" i="1"/>
  <c r="AC2017" i="1"/>
  <c r="AB2017" i="1"/>
  <c r="AC2021" i="1"/>
  <c r="AB2021" i="1"/>
  <c r="AC2025" i="1"/>
  <c r="AB2025" i="1"/>
  <c r="AC2029" i="1"/>
  <c r="AB2029" i="1"/>
  <c r="AC2033" i="1"/>
  <c r="AB2033" i="1"/>
  <c r="AC2037" i="1"/>
  <c r="AB2037" i="1"/>
  <c r="AC2041" i="1"/>
  <c r="AB2041" i="1"/>
  <c r="AC2045" i="1"/>
  <c r="AB2045" i="1"/>
  <c r="AC2049" i="1"/>
  <c r="AB2049" i="1"/>
  <c r="AC2053" i="1"/>
  <c r="AB2053" i="1"/>
  <c r="AC2057" i="1"/>
  <c r="AB2057" i="1"/>
  <c r="AC2061" i="1"/>
  <c r="AB2061" i="1"/>
  <c r="AC2065" i="1"/>
  <c r="AB2065" i="1"/>
  <c r="AC2069" i="1"/>
  <c r="AB2069" i="1"/>
  <c r="AC2073" i="1"/>
  <c r="AB2073" i="1"/>
  <c r="AC2077" i="1"/>
  <c r="AB2077" i="1"/>
  <c r="AC2081" i="1"/>
  <c r="AB2081" i="1"/>
  <c r="AC2085" i="1"/>
  <c r="AB2085" i="1"/>
  <c r="AC2089" i="1"/>
  <c r="AB2089" i="1"/>
  <c r="AC2093" i="1"/>
  <c r="AB2093" i="1"/>
  <c r="AC2097" i="1"/>
  <c r="AB2097" i="1"/>
  <c r="AC2101" i="1"/>
  <c r="AB2101" i="1"/>
  <c r="AC2105" i="1"/>
  <c r="AB2105" i="1"/>
  <c r="AC2109" i="1"/>
  <c r="AB2109" i="1"/>
  <c r="AC2113" i="1"/>
  <c r="AB2113" i="1"/>
  <c r="AC2117" i="1"/>
  <c r="AB2117" i="1"/>
  <c r="AC2121" i="1"/>
  <c r="AB2121" i="1"/>
  <c r="AC2125" i="1"/>
  <c r="AB2125" i="1"/>
  <c r="AC2129" i="1"/>
  <c r="AB2129" i="1"/>
  <c r="AC2133" i="1"/>
  <c r="AB2133" i="1"/>
  <c r="AC2137" i="1"/>
  <c r="AB2137" i="1"/>
  <c r="AC2141" i="1"/>
  <c r="AB2141" i="1"/>
  <c r="AC2145" i="1"/>
  <c r="AB2145" i="1"/>
  <c r="AC2149" i="1"/>
  <c r="AB2149" i="1"/>
  <c r="AC2153" i="1"/>
  <c r="AB2153" i="1"/>
  <c r="AC2157" i="1"/>
  <c r="AB2157" i="1"/>
  <c r="AC2161" i="1"/>
  <c r="AB2161" i="1"/>
  <c r="AC2165" i="1"/>
  <c r="AB2165" i="1"/>
  <c r="AC2169" i="1"/>
  <c r="AB2169" i="1"/>
  <c r="AC2173" i="1"/>
  <c r="AB2173" i="1"/>
  <c r="AC2177" i="1"/>
  <c r="AB2177" i="1"/>
  <c r="AC2181" i="1"/>
  <c r="AB2181" i="1"/>
  <c r="AC2185" i="1"/>
  <c r="AB2185" i="1"/>
  <c r="AC2189" i="1"/>
  <c r="AB2189" i="1"/>
  <c r="AC2193" i="1"/>
  <c r="AB2193" i="1"/>
  <c r="AC2197" i="1"/>
  <c r="AB2197" i="1"/>
  <c r="AC2201" i="1"/>
  <c r="AB2201" i="1"/>
  <c r="AC2205" i="1"/>
  <c r="AB2205" i="1"/>
  <c r="AC2209" i="1"/>
  <c r="AB2209" i="1"/>
  <c r="AC2213" i="1"/>
  <c r="AB2213" i="1"/>
  <c r="AC2217" i="1"/>
  <c r="AB2217" i="1"/>
  <c r="AC2221" i="1"/>
  <c r="AB2221" i="1"/>
  <c r="AC2225" i="1"/>
  <c r="AB2225" i="1"/>
  <c r="AC2229" i="1"/>
  <c r="AB2229" i="1"/>
  <c r="AC2233" i="1"/>
  <c r="AB2233" i="1"/>
  <c r="AC2237" i="1"/>
  <c r="AB2237" i="1"/>
  <c r="AC2241" i="1"/>
  <c r="AB2241" i="1"/>
  <c r="AC2245" i="1"/>
  <c r="AB2245" i="1"/>
  <c r="AC2249" i="1"/>
  <c r="AB2249" i="1"/>
  <c r="AC2253" i="1"/>
  <c r="AB2253" i="1"/>
  <c r="AC2257" i="1"/>
  <c r="AB2257" i="1"/>
  <c r="AC2261" i="1"/>
  <c r="AB2261" i="1"/>
  <c r="AC2265" i="1"/>
  <c r="AB2265" i="1"/>
  <c r="AC2269" i="1"/>
  <c r="AB2269" i="1"/>
  <c r="AC2273" i="1"/>
  <c r="AB2273" i="1"/>
  <c r="AC2277" i="1"/>
  <c r="AB2277" i="1"/>
  <c r="AC2281" i="1"/>
  <c r="AB2281" i="1"/>
  <c r="AC2285" i="1"/>
  <c r="AB2285" i="1"/>
  <c r="AC2289" i="1"/>
  <c r="AB2289" i="1"/>
  <c r="AC2293" i="1"/>
  <c r="AB2293" i="1"/>
  <c r="AC2297" i="1"/>
  <c r="AB2297" i="1"/>
  <c r="AC2301" i="1"/>
  <c r="AB2301" i="1"/>
  <c r="AC2305" i="1"/>
  <c r="AB2305" i="1"/>
  <c r="AC2309" i="1"/>
  <c r="AB2309" i="1"/>
  <c r="AC2313" i="1"/>
  <c r="AB2313" i="1"/>
  <c r="AC2317" i="1"/>
  <c r="AB2317" i="1"/>
  <c r="AC2321" i="1"/>
  <c r="AB2321" i="1"/>
  <c r="AC2325" i="1"/>
  <c r="AB2325" i="1"/>
  <c r="AC2329" i="1"/>
  <c r="AB2329" i="1"/>
  <c r="AC2333" i="1"/>
  <c r="AB2333" i="1"/>
  <c r="AC2337" i="1"/>
  <c r="AB2337" i="1"/>
  <c r="AC2341" i="1"/>
  <c r="AB2341" i="1"/>
  <c r="AC2345" i="1"/>
  <c r="AB2345" i="1"/>
  <c r="AC2349" i="1"/>
  <c r="AB2349" i="1"/>
  <c r="AC2353" i="1"/>
  <c r="AB2353" i="1"/>
  <c r="AC2357" i="1"/>
  <c r="AB2357" i="1"/>
  <c r="AC2361" i="1"/>
  <c r="AB2361" i="1"/>
  <c r="AC2365" i="1"/>
  <c r="AB2365" i="1"/>
  <c r="AC2369" i="1"/>
  <c r="AB2369" i="1"/>
  <c r="AC2373" i="1"/>
  <c r="AB2373" i="1"/>
  <c r="AC2377" i="1"/>
  <c r="AB2377" i="1"/>
  <c r="AC2381" i="1"/>
  <c r="AB2381" i="1"/>
  <c r="AC2385" i="1"/>
  <c r="AB2385" i="1"/>
  <c r="AC2389" i="1"/>
  <c r="AB2389" i="1"/>
  <c r="AC2393" i="1"/>
  <c r="AB2393" i="1"/>
  <c r="AC2397" i="1"/>
  <c r="AB2397" i="1"/>
  <c r="AC2401" i="1"/>
  <c r="AB2401" i="1"/>
  <c r="AC2405" i="1"/>
  <c r="AB2405" i="1"/>
  <c r="AC2409" i="1"/>
  <c r="AB2409" i="1"/>
  <c r="AC2413" i="1"/>
  <c r="AB2413" i="1"/>
  <c r="AC2417" i="1"/>
  <c r="AB2417" i="1"/>
  <c r="AC2421" i="1"/>
  <c r="AB2421" i="1"/>
  <c r="AC2425" i="1"/>
  <c r="AB2425" i="1"/>
  <c r="AC2429" i="1"/>
  <c r="AB2429" i="1"/>
  <c r="AC2433" i="1"/>
  <c r="AB2433" i="1"/>
  <c r="AC2437" i="1"/>
  <c r="AB2437" i="1"/>
  <c r="AC2441" i="1"/>
  <c r="AB2441" i="1"/>
  <c r="AC2445" i="1"/>
  <c r="AB2445" i="1"/>
  <c r="AC2449" i="1"/>
  <c r="AB2449" i="1"/>
  <c r="AC2453" i="1"/>
  <c r="AB2453" i="1"/>
  <c r="AC2457" i="1"/>
  <c r="AB2457" i="1"/>
  <c r="AC2461" i="1"/>
  <c r="AB2461" i="1"/>
  <c r="AC2465" i="1"/>
  <c r="AB2465" i="1"/>
  <c r="AC2469" i="1"/>
  <c r="AB2469" i="1"/>
  <c r="AC2473" i="1"/>
  <c r="AB2473" i="1"/>
  <c r="AC2477" i="1"/>
  <c r="AB2477" i="1"/>
  <c r="AC2481" i="1"/>
  <c r="AB2481" i="1"/>
  <c r="AC2485" i="1"/>
  <c r="AB2485" i="1"/>
  <c r="AC2489" i="1"/>
  <c r="AB2489" i="1"/>
  <c r="AC2493" i="1"/>
  <c r="AB2493" i="1"/>
  <c r="AC2497" i="1"/>
  <c r="AB2497" i="1"/>
  <c r="AC2501" i="1"/>
  <c r="AB2501" i="1"/>
  <c r="AC2505" i="1"/>
  <c r="AB2505" i="1"/>
  <c r="AC2509" i="1"/>
  <c r="AB2509" i="1"/>
  <c r="AC2513" i="1"/>
  <c r="AB2513" i="1"/>
  <c r="AC2517" i="1"/>
  <c r="AB2517" i="1"/>
  <c r="AC2521" i="1"/>
  <c r="AB2521" i="1"/>
  <c r="AC2525" i="1"/>
  <c r="AB2525" i="1"/>
  <c r="AC2529" i="1"/>
  <c r="AB2529" i="1"/>
  <c r="AC2533" i="1"/>
  <c r="AB2533" i="1"/>
  <c r="AC2537" i="1"/>
  <c r="AB2537" i="1"/>
  <c r="AC2541" i="1"/>
  <c r="AB2541" i="1"/>
  <c r="AC2545" i="1"/>
  <c r="AB2545" i="1"/>
  <c r="AC2549" i="1"/>
  <c r="AB2549" i="1"/>
  <c r="AC2553" i="1"/>
  <c r="AB2553" i="1"/>
  <c r="AC2557" i="1"/>
  <c r="AB2557" i="1"/>
  <c r="AC2561" i="1"/>
  <c r="AB2561" i="1"/>
  <c r="AC2565" i="1"/>
  <c r="AB2565" i="1"/>
  <c r="AC2569" i="1"/>
  <c r="AB2569" i="1"/>
  <c r="AC2573" i="1"/>
  <c r="AB2573" i="1"/>
  <c r="AC2577" i="1"/>
  <c r="AB2577" i="1"/>
  <c r="AC2581" i="1"/>
  <c r="AB2581" i="1"/>
  <c r="AC2585" i="1"/>
  <c r="AB2585" i="1"/>
  <c r="AC2589" i="1"/>
  <c r="AB2589" i="1"/>
  <c r="AC2593" i="1"/>
  <c r="AB2593" i="1"/>
  <c r="AC2597" i="1"/>
  <c r="AB2597" i="1"/>
  <c r="AC2601" i="1"/>
  <c r="AB2601" i="1"/>
  <c r="AC2605" i="1"/>
  <c r="AB2605" i="1"/>
  <c r="AC2609" i="1"/>
  <c r="AB2609" i="1"/>
  <c r="AC2613" i="1"/>
  <c r="AB2613" i="1"/>
  <c r="AC2617" i="1"/>
  <c r="AB2617" i="1"/>
  <c r="AC2621" i="1"/>
  <c r="AB2621" i="1"/>
  <c r="AC2625" i="1"/>
  <c r="AB2625" i="1"/>
  <c r="AC2629" i="1"/>
  <c r="AB2629" i="1"/>
  <c r="AC2633" i="1"/>
  <c r="AB2633" i="1"/>
  <c r="AC2637" i="1"/>
  <c r="AB2637" i="1"/>
  <c r="AC2641" i="1"/>
  <c r="AB2641" i="1"/>
  <c r="AC2645" i="1"/>
  <c r="AB2645" i="1"/>
  <c r="AC2649" i="1"/>
  <c r="AB2649" i="1"/>
  <c r="AC2653" i="1"/>
  <c r="AB2653" i="1"/>
  <c r="AC2657" i="1"/>
  <c r="AB2657" i="1"/>
  <c r="AC2661" i="1"/>
  <c r="AB2661" i="1"/>
  <c r="AC2665" i="1"/>
  <c r="AB2665" i="1"/>
  <c r="AC2669" i="1"/>
  <c r="AB2669" i="1"/>
  <c r="AC2673" i="1"/>
  <c r="AB2673" i="1"/>
  <c r="AC2677" i="1"/>
  <c r="AB2677" i="1"/>
  <c r="AC2681" i="1"/>
  <c r="AB2681" i="1"/>
  <c r="AC2685" i="1"/>
  <c r="AB2685" i="1"/>
  <c r="AC2689" i="1"/>
  <c r="AB2689" i="1"/>
  <c r="AC2693" i="1"/>
  <c r="AB2693" i="1"/>
  <c r="AC2697" i="1"/>
  <c r="AB2697" i="1"/>
  <c r="AC2701" i="1"/>
  <c r="AB2701" i="1"/>
  <c r="AC2705" i="1"/>
  <c r="AB2705" i="1"/>
  <c r="AC2709" i="1"/>
  <c r="AB2709" i="1"/>
  <c r="AC2713" i="1"/>
  <c r="AB2713" i="1"/>
  <c r="AC2717" i="1"/>
  <c r="AB2717" i="1"/>
  <c r="AC2721" i="1"/>
  <c r="AB2721" i="1"/>
  <c r="AC2725" i="1"/>
  <c r="AB2725" i="1"/>
  <c r="AC2729" i="1"/>
  <c r="AB2729" i="1"/>
  <c r="AC2733" i="1"/>
  <c r="AB2733" i="1"/>
  <c r="AC2737" i="1"/>
  <c r="AB2737" i="1"/>
  <c r="AC2741" i="1"/>
  <c r="AB2741" i="1"/>
  <c r="AC2745" i="1"/>
  <c r="AB2745" i="1"/>
  <c r="AC2749" i="1"/>
  <c r="AB2749" i="1"/>
  <c r="AC2753" i="1"/>
  <c r="AB2753" i="1"/>
  <c r="AC2757" i="1"/>
  <c r="AB2757" i="1"/>
  <c r="AC2761" i="1"/>
  <c r="AB2761" i="1"/>
  <c r="AC2765" i="1"/>
  <c r="AB2765" i="1"/>
  <c r="AC2769" i="1"/>
  <c r="AB2769" i="1"/>
  <c r="AC2773" i="1"/>
  <c r="AB2773" i="1"/>
  <c r="AC2777" i="1"/>
  <c r="AB2777" i="1"/>
  <c r="AC2781" i="1"/>
  <c r="AB2781" i="1"/>
  <c r="AC2785" i="1"/>
  <c r="AB2785" i="1"/>
  <c r="AC2789" i="1"/>
  <c r="AB2789" i="1"/>
  <c r="AC2793" i="1"/>
  <c r="AB2793" i="1"/>
  <c r="AC2797" i="1"/>
  <c r="AB2797" i="1"/>
  <c r="AC2801" i="1"/>
  <c r="AB2801" i="1"/>
  <c r="AC2805" i="1"/>
  <c r="AB2805" i="1"/>
  <c r="AC2809" i="1"/>
  <c r="AB2809" i="1"/>
  <c r="AC2813" i="1"/>
  <c r="AB2813" i="1"/>
  <c r="AC2817" i="1"/>
  <c r="AB2817" i="1"/>
  <c r="AC2821" i="1"/>
  <c r="AB2821" i="1"/>
  <c r="AC2825" i="1"/>
  <c r="AB2825" i="1"/>
  <c r="AC2829" i="1"/>
  <c r="AB2829" i="1"/>
  <c r="AC2833" i="1"/>
  <c r="AB2833" i="1"/>
  <c r="AC2837" i="1"/>
  <c r="AB2837" i="1"/>
  <c r="AC2841" i="1"/>
  <c r="AB2841" i="1"/>
  <c r="AC2845" i="1"/>
  <c r="AB2845" i="1"/>
  <c r="AC2849" i="1"/>
  <c r="AB2849" i="1"/>
  <c r="AC2853" i="1"/>
  <c r="AB2853" i="1"/>
  <c r="AC2857" i="1"/>
  <c r="AB2857" i="1"/>
  <c r="AC2861" i="1"/>
  <c r="AB2861" i="1"/>
  <c r="AC2865" i="1"/>
  <c r="AB2865" i="1"/>
  <c r="AC2869" i="1"/>
  <c r="AB2869" i="1"/>
  <c r="AC2873" i="1"/>
  <c r="AB2873" i="1"/>
  <c r="AC2877" i="1"/>
  <c r="AB2877" i="1"/>
  <c r="AC2881" i="1"/>
  <c r="AB2881" i="1"/>
  <c r="AC2885" i="1"/>
  <c r="AB2885" i="1"/>
  <c r="AC2889" i="1"/>
  <c r="AB2889" i="1"/>
  <c r="AC2893" i="1"/>
  <c r="AB2893" i="1"/>
  <c r="AC2897" i="1"/>
  <c r="AB2897" i="1"/>
  <c r="AC2901" i="1"/>
  <c r="AB2901" i="1"/>
  <c r="AC2905" i="1"/>
  <c r="AB2905" i="1"/>
  <c r="AC2909" i="1"/>
  <c r="AB2909" i="1"/>
  <c r="AC2913" i="1"/>
  <c r="AB2913" i="1"/>
  <c r="AC2917" i="1"/>
  <c r="AB2917" i="1"/>
  <c r="AC2921" i="1"/>
  <c r="AB2921" i="1"/>
  <c r="AC2925" i="1"/>
  <c r="AB2925" i="1"/>
  <c r="AC2929" i="1"/>
  <c r="AB2929" i="1"/>
  <c r="AC2933" i="1"/>
  <c r="AB2933" i="1"/>
  <c r="AC2937" i="1"/>
  <c r="AB2937" i="1"/>
  <c r="AC2941" i="1"/>
  <c r="AB2941" i="1"/>
  <c r="AC2945" i="1"/>
  <c r="AB2945" i="1"/>
  <c r="AC2949" i="1"/>
  <c r="AB2949" i="1"/>
  <c r="AC2953" i="1"/>
  <c r="AB2953" i="1"/>
  <c r="AC2957" i="1"/>
  <c r="AB2957" i="1"/>
  <c r="AC2961" i="1"/>
  <c r="AB2961" i="1"/>
  <c r="AC2965" i="1"/>
  <c r="AB2965" i="1"/>
  <c r="AC2969" i="1"/>
  <c r="AB2969" i="1"/>
  <c r="AC2973" i="1"/>
  <c r="AB2973" i="1"/>
  <c r="AC2977" i="1"/>
  <c r="AB2977" i="1"/>
  <c r="AC2981" i="1"/>
  <c r="AB2981" i="1"/>
  <c r="AC2985" i="1"/>
  <c r="AB2985" i="1"/>
  <c r="AC2989" i="1"/>
  <c r="AB2989" i="1"/>
  <c r="AC2993" i="1"/>
  <c r="AB2993" i="1"/>
  <c r="AC2997" i="1"/>
  <c r="AB2997" i="1"/>
  <c r="AC3001" i="1"/>
  <c r="AB3001" i="1"/>
  <c r="AC3005" i="1"/>
  <c r="AB3005" i="1"/>
  <c r="AC3009" i="1"/>
  <c r="AB3009" i="1"/>
  <c r="AC3013" i="1"/>
  <c r="AB3013" i="1"/>
  <c r="AC3017" i="1"/>
  <c r="AB3017" i="1"/>
  <c r="AC3021" i="1"/>
  <c r="AB3021" i="1"/>
  <c r="AC3025" i="1"/>
  <c r="AB3025" i="1"/>
  <c r="AC3029" i="1"/>
  <c r="AB3029" i="1"/>
  <c r="AC3033" i="1"/>
  <c r="AB3033" i="1"/>
  <c r="AC3037" i="1"/>
  <c r="AB3037" i="1"/>
  <c r="AC3041" i="1"/>
  <c r="AB3041" i="1"/>
  <c r="AC3045" i="1"/>
  <c r="AB3045" i="1"/>
  <c r="AC3049" i="1"/>
  <c r="AB3049" i="1"/>
  <c r="AC3053" i="1"/>
  <c r="AB3053" i="1"/>
  <c r="AC3057" i="1"/>
  <c r="AB3057" i="1"/>
  <c r="AC3061" i="1"/>
  <c r="AB3061" i="1"/>
  <c r="AC3065" i="1"/>
  <c r="AB3065" i="1"/>
  <c r="AC3069" i="1"/>
  <c r="AB3069" i="1"/>
  <c r="AC3073" i="1"/>
  <c r="AB3073" i="1"/>
  <c r="AC3077" i="1"/>
  <c r="AB3077" i="1"/>
  <c r="AC3081" i="1"/>
  <c r="AB3081" i="1"/>
  <c r="AC3085" i="1"/>
  <c r="AB3085" i="1"/>
  <c r="AC3089" i="1"/>
  <c r="AB3089" i="1"/>
  <c r="AC3093" i="1"/>
  <c r="AB3093" i="1"/>
  <c r="AC3097" i="1"/>
  <c r="AB3097" i="1"/>
  <c r="AC3101" i="1"/>
  <c r="AB3101" i="1"/>
  <c r="AC3105" i="1"/>
  <c r="AB3105" i="1"/>
  <c r="AC3109" i="1"/>
  <c r="AB3109" i="1"/>
  <c r="AC3113" i="1"/>
  <c r="AB3113" i="1"/>
  <c r="AC3117" i="1"/>
  <c r="AB3117" i="1"/>
  <c r="AC3121" i="1"/>
  <c r="AB3121" i="1"/>
  <c r="AC3125" i="1"/>
  <c r="AB3125" i="1"/>
  <c r="AC3129" i="1"/>
  <c r="AB3129" i="1"/>
  <c r="AC3133" i="1"/>
  <c r="AB3133" i="1"/>
  <c r="AC3137" i="1"/>
  <c r="AB3137" i="1"/>
  <c r="AC3141" i="1"/>
  <c r="AB3141" i="1"/>
  <c r="AC3145" i="1"/>
  <c r="AB3145" i="1"/>
  <c r="AC3149" i="1"/>
  <c r="AB3149" i="1"/>
  <c r="AC3153" i="1"/>
  <c r="AB3153" i="1"/>
  <c r="AC3157" i="1"/>
  <c r="AB3157" i="1"/>
  <c r="AC3161" i="1"/>
  <c r="AB3161" i="1"/>
  <c r="AC3165" i="1"/>
  <c r="AB3165" i="1"/>
  <c r="AC3169" i="1"/>
  <c r="AB3169" i="1"/>
  <c r="AC3173" i="1"/>
  <c r="AB3173" i="1"/>
  <c r="AC3177" i="1"/>
  <c r="AB3177" i="1"/>
  <c r="AC3181" i="1"/>
  <c r="AB3181" i="1"/>
  <c r="AC3185" i="1"/>
  <c r="AB3185" i="1"/>
  <c r="AC3189" i="1"/>
  <c r="AB3189" i="1"/>
  <c r="AC3193" i="1"/>
  <c r="AB3193" i="1"/>
  <c r="AC3197" i="1"/>
  <c r="AB3197" i="1"/>
  <c r="AC3201" i="1"/>
  <c r="AB3201" i="1"/>
  <c r="AC3205" i="1"/>
  <c r="AB3205" i="1"/>
  <c r="AC3209" i="1"/>
  <c r="AB3209" i="1"/>
  <c r="AC3213" i="1"/>
  <c r="AB3213" i="1"/>
  <c r="AC3217" i="1"/>
  <c r="AB3217" i="1"/>
  <c r="AC3221" i="1"/>
  <c r="AB3221" i="1"/>
  <c r="AC3225" i="1"/>
  <c r="AB3225" i="1"/>
  <c r="AC3229" i="1"/>
  <c r="AB3229" i="1"/>
  <c r="AC3233" i="1"/>
  <c r="AB3233" i="1"/>
  <c r="AC3237" i="1"/>
  <c r="AB3237" i="1"/>
  <c r="AC3241" i="1"/>
  <c r="AB3241" i="1"/>
  <c r="AC3245" i="1"/>
  <c r="AB3245" i="1"/>
  <c r="AC3249" i="1"/>
  <c r="AB3249" i="1"/>
  <c r="AC3253" i="1"/>
  <c r="AB3253" i="1"/>
  <c r="AC3257" i="1"/>
  <c r="AB3257" i="1"/>
  <c r="AC3261" i="1"/>
  <c r="AB3261" i="1"/>
  <c r="AC3265" i="1"/>
  <c r="AB3265" i="1"/>
  <c r="AC3269" i="1"/>
  <c r="AB3269" i="1"/>
  <c r="AC3273" i="1"/>
  <c r="AB3273" i="1"/>
  <c r="AC3277" i="1"/>
  <c r="AB3277" i="1"/>
  <c r="AC3281" i="1"/>
  <c r="AB3281" i="1"/>
  <c r="AC3285" i="1"/>
  <c r="AB3285" i="1"/>
  <c r="AC3289" i="1"/>
  <c r="AB3289" i="1"/>
  <c r="AC3293" i="1"/>
  <c r="AB3293" i="1"/>
  <c r="AC3297" i="1"/>
  <c r="AB3297" i="1"/>
  <c r="AC3301" i="1"/>
  <c r="AB3301" i="1"/>
  <c r="AC3305" i="1"/>
  <c r="AB3305" i="1"/>
  <c r="AC3309" i="1"/>
  <c r="AB3309" i="1"/>
  <c r="AC3313" i="1"/>
  <c r="AB3313" i="1"/>
  <c r="AC3317" i="1"/>
  <c r="AB3317" i="1"/>
  <c r="AC3321" i="1"/>
  <c r="AB3321" i="1"/>
  <c r="AC3325" i="1"/>
  <c r="AB3325" i="1"/>
  <c r="AC3329" i="1"/>
  <c r="AB3329" i="1"/>
  <c r="AC3333" i="1"/>
  <c r="AB3333" i="1"/>
  <c r="AC3337" i="1"/>
  <c r="AB3337" i="1"/>
  <c r="AC3341" i="1"/>
  <c r="AB3341" i="1"/>
  <c r="AC3345" i="1"/>
  <c r="AB3345" i="1"/>
  <c r="AC3349" i="1"/>
  <c r="AB3349" i="1"/>
  <c r="AC3353" i="1"/>
  <c r="AB3353" i="1"/>
  <c r="AC3357" i="1"/>
  <c r="AB3357" i="1"/>
  <c r="AC3361" i="1"/>
  <c r="AB3361" i="1"/>
  <c r="AC3365" i="1"/>
  <c r="AB3365" i="1"/>
  <c r="AC3369" i="1"/>
  <c r="AB3369" i="1"/>
  <c r="AC3373" i="1"/>
  <c r="AB3373" i="1"/>
  <c r="AC3377" i="1"/>
  <c r="AB3377" i="1"/>
  <c r="AC3381" i="1"/>
  <c r="AB3381" i="1"/>
  <c r="AC3385" i="1"/>
  <c r="AB3385" i="1"/>
  <c r="AC3389" i="1"/>
  <c r="AB3389" i="1"/>
  <c r="AC3393" i="1"/>
  <c r="AB3393" i="1"/>
  <c r="AC3397" i="1"/>
  <c r="AB3397" i="1"/>
  <c r="AC3401" i="1"/>
  <c r="AB3401" i="1"/>
  <c r="AC3405" i="1"/>
  <c r="AB3405" i="1"/>
  <c r="AC3409" i="1"/>
  <c r="AB3409" i="1"/>
  <c r="AC3413" i="1"/>
  <c r="AB3413" i="1"/>
  <c r="AC3417" i="1"/>
  <c r="AB3417" i="1"/>
  <c r="AC3421" i="1"/>
  <c r="AB3421" i="1"/>
  <c r="AC3425" i="1"/>
  <c r="AB3425" i="1"/>
  <c r="AC3429" i="1"/>
  <c r="AB3429" i="1"/>
  <c r="AC3433" i="1"/>
  <c r="AB3433" i="1"/>
  <c r="AC3437" i="1"/>
  <c r="AB3437" i="1"/>
  <c r="AC3441" i="1"/>
  <c r="AB3441" i="1"/>
  <c r="AC3445" i="1"/>
  <c r="AB3445" i="1"/>
  <c r="AC3449" i="1"/>
  <c r="AB3449" i="1"/>
  <c r="AC3453" i="1"/>
  <c r="AB3453" i="1"/>
  <c r="AC3457" i="1"/>
  <c r="AB3457" i="1"/>
  <c r="AC3461" i="1"/>
  <c r="AB3461" i="1"/>
  <c r="AC3465" i="1"/>
  <c r="AB3465" i="1"/>
  <c r="AC3469" i="1"/>
  <c r="AB3469" i="1"/>
  <c r="AC3473" i="1"/>
  <c r="AB3473" i="1"/>
  <c r="AC3477" i="1"/>
  <c r="AB3477" i="1"/>
  <c r="AC3481" i="1"/>
  <c r="AB3481" i="1"/>
  <c r="AC3485" i="1"/>
  <c r="AB3485" i="1"/>
  <c r="AC3489" i="1"/>
  <c r="AB3489" i="1"/>
  <c r="AC3493" i="1"/>
  <c r="AB3493" i="1"/>
  <c r="AC3497" i="1"/>
  <c r="AB3497" i="1"/>
  <c r="AC3501" i="1"/>
  <c r="AB3501" i="1"/>
  <c r="AC3505" i="1"/>
  <c r="AB3505" i="1"/>
  <c r="AC3509" i="1"/>
  <c r="AB3509" i="1"/>
  <c r="AC3513" i="1"/>
  <c r="AB3513" i="1"/>
  <c r="AC3517" i="1"/>
  <c r="AB3517" i="1"/>
  <c r="AC3521" i="1"/>
  <c r="AB3521" i="1"/>
  <c r="AC3525" i="1"/>
  <c r="AB3525" i="1"/>
  <c r="AC3529" i="1"/>
  <c r="AB3529" i="1"/>
  <c r="AC3533" i="1"/>
  <c r="AB3533" i="1"/>
  <c r="AC3537" i="1"/>
  <c r="AB3537" i="1"/>
  <c r="AC3541" i="1"/>
  <c r="AB3541" i="1"/>
  <c r="AC3545" i="1"/>
  <c r="AB3545" i="1"/>
  <c r="AC3549" i="1"/>
  <c r="AB3549" i="1"/>
  <c r="AC3553" i="1"/>
  <c r="AB3553" i="1"/>
  <c r="AC3557" i="1"/>
  <c r="AB3557" i="1"/>
  <c r="AC3561" i="1"/>
  <c r="AB3561" i="1"/>
  <c r="AC3565" i="1"/>
  <c r="AB3565" i="1"/>
  <c r="AC3569" i="1"/>
  <c r="AB3569" i="1"/>
  <c r="AC3573" i="1"/>
  <c r="AB3573" i="1"/>
  <c r="AC3577" i="1"/>
  <c r="AB3577" i="1"/>
  <c r="AC3581" i="1"/>
  <c r="AB3581" i="1"/>
  <c r="AC3585" i="1"/>
  <c r="AB3585" i="1"/>
  <c r="AC3589" i="1"/>
  <c r="AB3589" i="1"/>
  <c r="AC3593" i="1"/>
  <c r="AB3593" i="1"/>
  <c r="AC3597" i="1"/>
  <c r="AB3597" i="1"/>
  <c r="AC3601" i="1"/>
  <c r="AB3601" i="1"/>
  <c r="AC3605" i="1"/>
  <c r="AB3605" i="1"/>
  <c r="AC3609" i="1"/>
  <c r="AB3609" i="1"/>
  <c r="AC3613" i="1"/>
  <c r="AB3613" i="1"/>
  <c r="AC3617" i="1"/>
  <c r="AB3617" i="1"/>
  <c r="AC3621" i="1"/>
  <c r="AB3621" i="1"/>
  <c r="AC3625" i="1"/>
  <c r="AB3625" i="1"/>
  <c r="AC3629" i="1"/>
  <c r="AB3629" i="1"/>
  <c r="AC3633" i="1"/>
  <c r="AB3633" i="1"/>
  <c r="AC3637" i="1"/>
  <c r="AB3637" i="1"/>
  <c r="AC3641" i="1"/>
  <c r="AB3641" i="1"/>
  <c r="AC3645" i="1"/>
  <c r="AB3645" i="1"/>
  <c r="AC3649" i="1"/>
  <c r="AB3649" i="1"/>
  <c r="AC3653" i="1"/>
  <c r="AB3653" i="1"/>
  <c r="AC3657" i="1"/>
  <c r="AB3657" i="1"/>
  <c r="AC3661" i="1"/>
  <c r="AB3661" i="1"/>
  <c r="AC3665" i="1"/>
  <c r="AB3665" i="1"/>
  <c r="AC3669" i="1"/>
  <c r="AB3669" i="1"/>
  <c r="AC3673" i="1"/>
  <c r="AB3673" i="1"/>
  <c r="AC3677" i="1"/>
  <c r="AB3677" i="1"/>
  <c r="AC3681" i="1"/>
  <c r="AB3681" i="1"/>
  <c r="AC3685" i="1"/>
  <c r="AB3685" i="1"/>
  <c r="AC3689" i="1"/>
  <c r="AB3689" i="1"/>
  <c r="AC3693" i="1"/>
  <c r="AB3693" i="1"/>
  <c r="AC3697" i="1"/>
  <c r="AB3697" i="1"/>
  <c r="AC3701" i="1"/>
  <c r="AB3701" i="1"/>
  <c r="AC3705" i="1"/>
  <c r="AB3705" i="1"/>
  <c r="AC3709" i="1"/>
  <c r="AB3709" i="1"/>
  <c r="AC3713" i="1"/>
  <c r="AB3713" i="1"/>
  <c r="AC3717" i="1"/>
  <c r="AB3717" i="1"/>
  <c r="AC3721" i="1"/>
  <c r="AB3721" i="1"/>
  <c r="AC3725" i="1"/>
  <c r="AB3725" i="1"/>
  <c r="AC3729" i="1"/>
  <c r="AB3729" i="1"/>
  <c r="AC3733" i="1"/>
  <c r="AB3733" i="1"/>
  <c r="AC3737" i="1"/>
  <c r="AB3737" i="1"/>
  <c r="AC3741" i="1"/>
  <c r="AB3741" i="1"/>
  <c r="AC3745" i="1"/>
  <c r="AB3745" i="1"/>
  <c r="AC3749" i="1"/>
  <c r="AB3749" i="1"/>
  <c r="AC3753" i="1"/>
  <c r="AB3753" i="1"/>
  <c r="AC3757" i="1"/>
  <c r="AB3757" i="1"/>
  <c r="AC3761" i="1"/>
  <c r="AB3761" i="1"/>
  <c r="AC3765" i="1"/>
  <c r="AB3765" i="1"/>
  <c r="AC3769" i="1"/>
  <c r="AB3769" i="1"/>
  <c r="AC3773" i="1"/>
  <c r="AB3773" i="1"/>
  <c r="AC3777" i="1"/>
  <c r="AB3777" i="1"/>
  <c r="G32" i="3" s="1"/>
  <c r="AC3781" i="1"/>
  <c r="AB3781" i="1"/>
  <c r="AC3785" i="1"/>
  <c r="AB3785" i="1"/>
  <c r="AC3789" i="1"/>
  <c r="AB3789" i="1"/>
  <c r="AC3793" i="1"/>
  <c r="AB3793" i="1"/>
  <c r="AC3797" i="1"/>
  <c r="AB3797" i="1"/>
  <c r="AC3801" i="1"/>
  <c r="AB3801" i="1"/>
  <c r="D6" i="2"/>
  <c r="U2" i="1"/>
  <c r="T2" i="1"/>
  <c r="G34" i="3"/>
  <c r="G20" i="3"/>
  <c r="D18" i="3"/>
  <c r="D5" i="3"/>
  <c r="D21" i="3"/>
  <c r="G19" i="3"/>
  <c r="D4" i="3"/>
  <c r="D19" i="3"/>
  <c r="D6" i="3"/>
  <c r="D20" i="3"/>
  <c r="G18" i="3"/>
  <c r="H18" i="3" s="1"/>
  <c r="D7" i="3"/>
  <c r="G21" i="3"/>
  <c r="V3529" i="1"/>
  <c r="W3529" i="1" s="1"/>
  <c r="V3536" i="1"/>
  <c r="W3536" i="1" s="1"/>
  <c r="V3540" i="1"/>
  <c r="W3540" i="1" s="1"/>
  <c r="V3544" i="1"/>
  <c r="W3544" i="1" s="1"/>
  <c r="V3548" i="1"/>
  <c r="W3548" i="1" s="1"/>
  <c r="V3564" i="1"/>
  <c r="W3564" i="1" s="1"/>
  <c r="V3572" i="1"/>
  <c r="W3572" i="1" s="1"/>
  <c r="V3576" i="1"/>
  <c r="W3576" i="1" s="1"/>
  <c r="V3580" i="1"/>
  <c r="W3580" i="1" s="1"/>
  <c r="V3588" i="1"/>
  <c r="W3588" i="1" s="1"/>
  <c r="V3592" i="1"/>
  <c r="W3592" i="1" s="1"/>
  <c r="V3600" i="1"/>
  <c r="W3600" i="1" s="1"/>
  <c r="V3604" i="1"/>
  <c r="W3604" i="1" s="1"/>
  <c r="V3608" i="1"/>
  <c r="W3608" i="1" s="1"/>
  <c r="V3612" i="1"/>
  <c r="W3612" i="1" s="1"/>
  <c r="V3616" i="1"/>
  <c r="W3616" i="1" s="1"/>
  <c r="V3624" i="1"/>
  <c r="W3624" i="1" s="1"/>
  <c r="V3640" i="1"/>
  <c r="W3640" i="1" s="1"/>
  <c r="V3648" i="1"/>
  <c r="W3648" i="1" s="1"/>
  <c r="V3652" i="1"/>
  <c r="W3652" i="1" s="1"/>
  <c r="V3664" i="1"/>
  <c r="W3664" i="1" s="1"/>
  <c r="V3668" i="1"/>
  <c r="W3668" i="1" s="1"/>
  <c r="V3672" i="1"/>
  <c r="W3672" i="1" s="1"/>
  <c r="V3692" i="1"/>
  <c r="W3692" i="1" s="1"/>
  <c r="V3700" i="1"/>
  <c r="W3700" i="1" s="1"/>
  <c r="V3708" i="1"/>
  <c r="W3708" i="1" s="1"/>
  <c r="V3712" i="1"/>
  <c r="W3712" i="1" s="1"/>
  <c r="V3728" i="1"/>
  <c r="W3728" i="1" s="1"/>
  <c r="V3736" i="1"/>
  <c r="W3736" i="1" s="1"/>
  <c r="V3740" i="1"/>
  <c r="W3740" i="1" s="1"/>
  <c r="V3744" i="1"/>
  <c r="W3744" i="1" s="1"/>
  <c r="V3748" i="1"/>
  <c r="W3748" i="1" s="1"/>
  <c r="V3752" i="1"/>
  <c r="W3752" i="1" s="1"/>
  <c r="V3760" i="1"/>
  <c r="W3760" i="1" s="1"/>
  <c r="V3764" i="1"/>
  <c r="W3764" i="1" s="1"/>
  <c r="V3768" i="1"/>
  <c r="W3768" i="1" s="1"/>
  <c r="V3780" i="1"/>
  <c r="W3780" i="1" s="1"/>
  <c r="V3784" i="1"/>
  <c r="W3784" i="1" s="1"/>
  <c r="V3792" i="1"/>
  <c r="W3792" i="1" s="1"/>
  <c r="V3533" i="1"/>
  <c r="W3533" i="1" s="1"/>
  <c r="V3541" i="1"/>
  <c r="W3541" i="1" s="1"/>
  <c r="V3545" i="1"/>
  <c r="W3545" i="1" s="1"/>
  <c r="V3549" i="1"/>
  <c r="W3549" i="1" s="1"/>
  <c r="V3553" i="1"/>
  <c r="W3553" i="1" s="1"/>
  <c r="V3565" i="1"/>
  <c r="W3565" i="1" s="1"/>
  <c r="V3569" i="1"/>
  <c r="W3569" i="1" s="1"/>
  <c r="V3577" i="1"/>
  <c r="W3577" i="1" s="1"/>
  <c r="V3581" i="1"/>
  <c r="W3581" i="1" s="1"/>
  <c r="V3597" i="1"/>
  <c r="W3597" i="1" s="1"/>
  <c r="V3601" i="1"/>
  <c r="W3601" i="1" s="1"/>
  <c r="V3605" i="1"/>
  <c r="W3605" i="1" s="1"/>
  <c r="V3609" i="1"/>
  <c r="W3609" i="1" s="1"/>
  <c r="V3613" i="1"/>
  <c r="W3613" i="1" s="1"/>
  <c r="V3617" i="1"/>
  <c r="W3617" i="1" s="1"/>
  <c r="V3621" i="1"/>
  <c r="W3621" i="1" s="1"/>
  <c r="V3629" i="1"/>
  <c r="W3629" i="1" s="1"/>
  <c r="V3637" i="1"/>
  <c r="W3637" i="1" s="1"/>
  <c r="V3641" i="1"/>
  <c r="W3641" i="1" s="1"/>
  <c r="V3645" i="1"/>
  <c r="W3645" i="1" s="1"/>
  <c r="V3649" i="1"/>
  <c r="W3649" i="1" s="1"/>
  <c r="V3657" i="1"/>
  <c r="W3657" i="1" s="1"/>
  <c r="V3665" i="1"/>
  <c r="W3665" i="1" s="1"/>
  <c r="V3669" i="1"/>
  <c r="W3669" i="1" s="1"/>
  <c r="V3673" i="1"/>
  <c r="W3673" i="1" s="1"/>
  <c r="V3693" i="1"/>
  <c r="W3693" i="1" s="1"/>
  <c r="V3697" i="1"/>
  <c r="W3697" i="1" s="1"/>
  <c r="V3705" i="1"/>
  <c r="W3705" i="1" s="1"/>
  <c r="V3709" i="1"/>
  <c r="W3709" i="1" s="1"/>
  <c r="V3713" i="1"/>
  <c r="W3713" i="1" s="1"/>
  <c r="V3717" i="1"/>
  <c r="W3717" i="1" s="1"/>
  <c r="V3721" i="1"/>
  <c r="W3721" i="1" s="1"/>
  <c r="V3725" i="1"/>
  <c r="W3725" i="1" s="1"/>
  <c r="V3733" i="1"/>
  <c r="W3733" i="1" s="1"/>
  <c r="V3737" i="1"/>
  <c r="W3737" i="1" s="1"/>
  <c r="V3745" i="1"/>
  <c r="W3745" i="1" s="1"/>
  <c r="V3749" i="1"/>
  <c r="W3749" i="1" s="1"/>
  <c r="V3753" i="1"/>
  <c r="W3753" i="1" s="1"/>
  <c r="V3757" i="1"/>
  <c r="W3757" i="1" s="1"/>
  <c r="V3761" i="1"/>
  <c r="W3761" i="1" s="1"/>
  <c r="V3789" i="1"/>
  <c r="W3789" i="1" s="1"/>
  <c r="V3797" i="1"/>
  <c r="W3797" i="1" s="1"/>
  <c r="V3801" i="1"/>
  <c r="W3801" i="1" s="1"/>
  <c r="V3538" i="1"/>
  <c r="W3538" i="1" s="1"/>
  <c r="V3542" i="1"/>
  <c r="W3542" i="1" s="1"/>
  <c r="V3550" i="1"/>
  <c r="W3550" i="1" s="1"/>
  <c r="V3554" i="1"/>
  <c r="W3554" i="1" s="1"/>
  <c r="V3562" i="1"/>
  <c r="W3562" i="1" s="1"/>
  <c r="V3566" i="1"/>
  <c r="W3566" i="1" s="1"/>
  <c r="V3578" i="1"/>
  <c r="W3578" i="1" s="1"/>
  <c r="V3582" i="1"/>
  <c r="W3582" i="1" s="1"/>
  <c r="V3586" i="1"/>
  <c r="W3586" i="1" s="1"/>
  <c r="V3590" i="1"/>
  <c r="W3590" i="1" s="1"/>
  <c r="V3594" i="1"/>
  <c r="W3594" i="1" s="1"/>
  <c r="V3602" i="1"/>
  <c r="W3602" i="1" s="1"/>
  <c r="V3606" i="1"/>
  <c r="W3606" i="1" s="1"/>
  <c r="V3610" i="1"/>
  <c r="W3610" i="1" s="1"/>
  <c r="V3618" i="1"/>
  <c r="W3618" i="1" s="1"/>
  <c r="V3634" i="1"/>
  <c r="W3634" i="1" s="1"/>
  <c r="V3638" i="1"/>
  <c r="W3638" i="1" s="1"/>
  <c r="V3642" i="1"/>
  <c r="W3642" i="1" s="1"/>
  <c r="V3646" i="1"/>
  <c r="W3646" i="1" s="1"/>
  <c r="V3650" i="1"/>
  <c r="W3650" i="1" s="1"/>
  <c r="V3654" i="1"/>
  <c r="W3654" i="1" s="1"/>
  <c r="V3658" i="1"/>
  <c r="W3658" i="1" s="1"/>
  <c r="V3666" i="1"/>
  <c r="W3666" i="1" s="1"/>
  <c r="V3670" i="1"/>
  <c r="W3670" i="1" s="1"/>
  <c r="V3674" i="1"/>
  <c r="W3674" i="1" s="1"/>
  <c r="V3690" i="1"/>
  <c r="W3690" i="1" s="1"/>
  <c r="V3694" i="1"/>
  <c r="W3694" i="1" s="1"/>
  <c r="V3698" i="1"/>
  <c r="W3698" i="1" s="1"/>
  <c r="V3702" i="1"/>
  <c r="W3702" i="1" s="1"/>
  <c r="V3706" i="1"/>
  <c r="W3706" i="1" s="1"/>
  <c r="V3718" i="1"/>
  <c r="W3718" i="1" s="1"/>
  <c r="V3734" i="1"/>
  <c r="W3734" i="1" s="1"/>
  <c r="V3738" i="1"/>
  <c r="W3738" i="1" s="1"/>
  <c r="V3754" i="1"/>
  <c r="W3754" i="1" s="1"/>
  <c r="V3758" i="1"/>
  <c r="W3758" i="1" s="1"/>
  <c r="V3786" i="1"/>
  <c r="W3786" i="1" s="1"/>
  <c r="V3802" i="1"/>
  <c r="W3802" i="1" s="1"/>
  <c r="V3527" i="1"/>
  <c r="W3527" i="1" s="1"/>
  <c r="V3531" i="1"/>
  <c r="W3531" i="1" s="1"/>
  <c r="V3535" i="1"/>
  <c r="W3535" i="1" s="1"/>
  <c r="V3539" i="1"/>
  <c r="W3539" i="1" s="1"/>
  <c r="V3543" i="1"/>
  <c r="W3543" i="1" s="1"/>
  <c r="V3551" i="1"/>
  <c r="W3551" i="1" s="1"/>
  <c r="V3555" i="1"/>
  <c r="W3555" i="1" s="1"/>
  <c r="V3559" i="1"/>
  <c r="W3559" i="1" s="1"/>
  <c r="V3563" i="1"/>
  <c r="W3563" i="1" s="1"/>
  <c r="V3567" i="1"/>
  <c r="W3567" i="1" s="1"/>
  <c r="V3583" i="1"/>
  <c r="W3583" i="1" s="1"/>
  <c r="V3587" i="1"/>
  <c r="W3587" i="1" s="1"/>
  <c r="V3591" i="1"/>
  <c r="W3591" i="1" s="1"/>
  <c r="V3595" i="1"/>
  <c r="W3595" i="1" s="1"/>
  <c r="V3603" i="1"/>
  <c r="W3603" i="1" s="1"/>
  <c r="V3611" i="1"/>
  <c r="W3611" i="1" s="1"/>
  <c r="V3619" i="1"/>
  <c r="W3619" i="1" s="1"/>
  <c r="V3627" i="1"/>
  <c r="W3627" i="1" s="1"/>
  <c r="V3639" i="1"/>
  <c r="W3639" i="1" s="1"/>
  <c r="V3643" i="1"/>
  <c r="W3643" i="1" s="1"/>
  <c r="V3647" i="1"/>
  <c r="W3647" i="1" s="1"/>
  <c r="V3655" i="1"/>
  <c r="W3655" i="1" s="1"/>
  <c r="V3659" i="1"/>
  <c r="W3659" i="1" s="1"/>
  <c r="V3667" i="1"/>
  <c r="W3667" i="1" s="1"/>
  <c r="V3671" i="1"/>
  <c r="W3671" i="1" s="1"/>
  <c r="V3683" i="1"/>
  <c r="W3683" i="1" s="1"/>
  <c r="V3699" i="1"/>
  <c r="W3699" i="1" s="1"/>
  <c r="V3703" i="1"/>
  <c r="W3703" i="1" s="1"/>
  <c r="V3707" i="1"/>
  <c r="W3707" i="1" s="1"/>
  <c r="V3711" i="1"/>
  <c r="W3711" i="1" s="1"/>
  <c r="V3715" i="1"/>
  <c r="W3715" i="1" s="1"/>
  <c r="V3719" i="1"/>
  <c r="W3719" i="1" s="1"/>
  <c r="V3723" i="1"/>
  <c r="W3723" i="1" s="1"/>
  <c r="V3735" i="1"/>
  <c r="W3735" i="1" s="1"/>
  <c r="V3739" i="1"/>
  <c r="W3739" i="1" s="1"/>
  <c r="V3743" i="1"/>
  <c r="W3743" i="1" s="1"/>
  <c r="V3751" i="1"/>
  <c r="W3751" i="1" s="1"/>
  <c r="V3755" i="1"/>
  <c r="W3755" i="1" s="1"/>
  <c r="V3759" i="1"/>
  <c r="W3759" i="1" s="1"/>
  <c r="V3767" i="1"/>
  <c r="W3767" i="1" s="1"/>
  <c r="V3771" i="1"/>
  <c r="W3771" i="1" s="1"/>
  <c r="V3783" i="1"/>
  <c r="W3783" i="1" s="1"/>
  <c r="V3803" i="1"/>
  <c r="W3803" i="1" s="1"/>
  <c r="V3526" i="1"/>
  <c r="W3526" i="1" s="1"/>
  <c r="V3522" i="1"/>
  <c r="W3522" i="1" s="1"/>
  <c r="V3518" i="1"/>
  <c r="W3518" i="1" s="1"/>
  <c r="V3514" i="1"/>
  <c r="W3514" i="1" s="1"/>
  <c r="V3510" i="1"/>
  <c r="W3510" i="1" s="1"/>
  <c r="V3506" i="1"/>
  <c r="W3506" i="1" s="1"/>
  <c r="V3502" i="1"/>
  <c r="W3502" i="1" s="1"/>
  <c r="V3498" i="1"/>
  <c r="W3498" i="1" s="1"/>
  <c r="V3494" i="1"/>
  <c r="W3494" i="1" s="1"/>
  <c r="V3490" i="1"/>
  <c r="W3490" i="1" s="1"/>
  <c r="V3486" i="1"/>
  <c r="W3486" i="1" s="1"/>
  <c r="V3482" i="1"/>
  <c r="W3482" i="1" s="1"/>
  <c r="V3478" i="1"/>
  <c r="W3478" i="1" s="1"/>
  <c r="V3474" i="1"/>
  <c r="W3474" i="1" s="1"/>
  <c r="V3470" i="1"/>
  <c r="W3470" i="1" s="1"/>
  <c r="V3466" i="1"/>
  <c r="W3466" i="1" s="1"/>
  <c r="V3462" i="1"/>
  <c r="W3462" i="1" s="1"/>
  <c r="V3458" i="1"/>
  <c r="W3458" i="1" s="1"/>
  <c r="V3454" i="1"/>
  <c r="W3454" i="1" s="1"/>
  <c r="V3450" i="1"/>
  <c r="W3450" i="1" s="1"/>
  <c r="V3446" i="1"/>
  <c r="W3446" i="1" s="1"/>
  <c r="V3442" i="1"/>
  <c r="W3442" i="1" s="1"/>
  <c r="V3438" i="1"/>
  <c r="W3438" i="1" s="1"/>
  <c r="V3434" i="1"/>
  <c r="W3434" i="1" s="1"/>
  <c r="V3430" i="1"/>
  <c r="W3430" i="1" s="1"/>
  <c r="V3426" i="1"/>
  <c r="W3426" i="1" s="1"/>
  <c r="V3422" i="1"/>
  <c r="W3422" i="1" s="1"/>
  <c r="V3418" i="1"/>
  <c r="W3418" i="1" s="1"/>
  <c r="V3414" i="1"/>
  <c r="W3414" i="1" s="1"/>
  <c r="V3410" i="1"/>
  <c r="W3410" i="1" s="1"/>
  <c r="V3406" i="1"/>
  <c r="W3406" i="1" s="1"/>
  <c r="V3402" i="1"/>
  <c r="W3402" i="1" s="1"/>
  <c r="V3398" i="1"/>
  <c r="W3398" i="1" s="1"/>
  <c r="V3394" i="1"/>
  <c r="W3394" i="1" s="1"/>
  <c r="V3390" i="1"/>
  <c r="W3390" i="1" s="1"/>
  <c r="V3386" i="1"/>
  <c r="W3386" i="1" s="1"/>
  <c r="V3382" i="1"/>
  <c r="W3382" i="1" s="1"/>
  <c r="V3378" i="1"/>
  <c r="W3378" i="1" s="1"/>
  <c r="V3374" i="1"/>
  <c r="W3374" i="1" s="1"/>
  <c r="V3370" i="1"/>
  <c r="W3370" i="1" s="1"/>
  <c r="V3366" i="1"/>
  <c r="W3366" i="1" s="1"/>
  <c r="V3362" i="1"/>
  <c r="W3362" i="1" s="1"/>
  <c r="V3358" i="1"/>
  <c r="W3358" i="1" s="1"/>
  <c r="V3354" i="1"/>
  <c r="W3354" i="1" s="1"/>
  <c r="V3350" i="1"/>
  <c r="W3350" i="1" s="1"/>
  <c r="V3346" i="1"/>
  <c r="W3346" i="1" s="1"/>
  <c r="V3342" i="1"/>
  <c r="W3342" i="1" s="1"/>
  <c r="V3338" i="1"/>
  <c r="W3338" i="1" s="1"/>
  <c r="V3334" i="1"/>
  <c r="W3334" i="1" s="1"/>
  <c r="V3330" i="1"/>
  <c r="W3330" i="1" s="1"/>
  <c r="V3326" i="1"/>
  <c r="W3326" i="1" s="1"/>
  <c r="V3322" i="1"/>
  <c r="W3322" i="1" s="1"/>
  <c r="V3318" i="1"/>
  <c r="W3318" i="1" s="1"/>
  <c r="V3314" i="1"/>
  <c r="W3314" i="1" s="1"/>
  <c r="V3310" i="1"/>
  <c r="W3310" i="1" s="1"/>
  <c r="V3306" i="1"/>
  <c r="W3306" i="1" s="1"/>
  <c r="V3302" i="1"/>
  <c r="W3302" i="1" s="1"/>
  <c r="V3298" i="1"/>
  <c r="W3298" i="1" s="1"/>
  <c r="V3294" i="1"/>
  <c r="W3294" i="1" s="1"/>
  <c r="V3290" i="1"/>
  <c r="W3290" i="1" s="1"/>
  <c r="V3286" i="1"/>
  <c r="W3286" i="1" s="1"/>
  <c r="V3282" i="1"/>
  <c r="W3282" i="1" s="1"/>
  <c r="V3278" i="1"/>
  <c r="W3278" i="1" s="1"/>
  <c r="V3274" i="1"/>
  <c r="W3274" i="1" s="1"/>
  <c r="V3270" i="1"/>
  <c r="W3270" i="1" s="1"/>
  <c r="V3266" i="1"/>
  <c r="W3266" i="1" s="1"/>
  <c r="V3262" i="1"/>
  <c r="W3262" i="1" s="1"/>
  <c r="V3258" i="1"/>
  <c r="W3258" i="1" s="1"/>
  <c r="V3254" i="1"/>
  <c r="W3254" i="1" s="1"/>
  <c r="V3250" i="1"/>
  <c r="W3250" i="1" s="1"/>
  <c r="V3246" i="1"/>
  <c r="W3246" i="1" s="1"/>
  <c r="V3242" i="1"/>
  <c r="W3242" i="1" s="1"/>
  <c r="V3238" i="1"/>
  <c r="W3238" i="1" s="1"/>
  <c r="V3234" i="1"/>
  <c r="W3234" i="1" s="1"/>
  <c r="V3230" i="1"/>
  <c r="W3230" i="1" s="1"/>
  <c r="V3226" i="1"/>
  <c r="W3226" i="1" s="1"/>
  <c r="V3222" i="1"/>
  <c r="W3222" i="1" s="1"/>
  <c r="V3218" i="1"/>
  <c r="W3218" i="1" s="1"/>
  <c r="V3214" i="1"/>
  <c r="W3214" i="1" s="1"/>
  <c r="V3210" i="1"/>
  <c r="W3210" i="1" s="1"/>
  <c r="V3206" i="1"/>
  <c r="W3206" i="1" s="1"/>
  <c r="V3202" i="1"/>
  <c r="W3202" i="1" s="1"/>
  <c r="V3198" i="1"/>
  <c r="W3198" i="1" s="1"/>
  <c r="V3194" i="1"/>
  <c r="W3194" i="1" s="1"/>
  <c r="V3190" i="1"/>
  <c r="W3190" i="1" s="1"/>
  <c r="V3186" i="1"/>
  <c r="W3186" i="1" s="1"/>
  <c r="V3182" i="1"/>
  <c r="W3182" i="1" s="1"/>
  <c r="V3178" i="1"/>
  <c r="W3178" i="1" s="1"/>
  <c r="V3174" i="1"/>
  <c r="W3174" i="1" s="1"/>
  <c r="V3170" i="1"/>
  <c r="W3170" i="1" s="1"/>
  <c r="V3166" i="1"/>
  <c r="W3166" i="1" s="1"/>
  <c r="V3162" i="1"/>
  <c r="W3162" i="1" s="1"/>
  <c r="V3158" i="1"/>
  <c r="W3158" i="1" s="1"/>
  <c r="V3154" i="1"/>
  <c r="W3154" i="1" s="1"/>
  <c r="V3525" i="1"/>
  <c r="W3525" i="1" s="1"/>
  <c r="V3521" i="1"/>
  <c r="W3521" i="1" s="1"/>
  <c r="V3517" i="1"/>
  <c r="W3517" i="1" s="1"/>
  <c r="V3513" i="1"/>
  <c r="W3513" i="1" s="1"/>
  <c r="V3509" i="1"/>
  <c r="W3509" i="1" s="1"/>
  <c r="V3505" i="1"/>
  <c r="W3505" i="1" s="1"/>
  <c r="V3501" i="1"/>
  <c r="W3501" i="1" s="1"/>
  <c r="V3497" i="1"/>
  <c r="W3497" i="1" s="1"/>
  <c r="V3493" i="1"/>
  <c r="W3493" i="1" s="1"/>
  <c r="V3489" i="1"/>
  <c r="W3489" i="1" s="1"/>
  <c r="V3485" i="1"/>
  <c r="W3485" i="1" s="1"/>
  <c r="V3481" i="1"/>
  <c r="W3481" i="1" s="1"/>
  <c r="V3477" i="1"/>
  <c r="W3477" i="1" s="1"/>
  <c r="V3473" i="1"/>
  <c r="W3473" i="1" s="1"/>
  <c r="V3469" i="1"/>
  <c r="W3469" i="1" s="1"/>
  <c r="V3465" i="1"/>
  <c r="W3465" i="1" s="1"/>
  <c r="V3461" i="1"/>
  <c r="W3461" i="1" s="1"/>
  <c r="V3457" i="1"/>
  <c r="W3457" i="1" s="1"/>
  <c r="V3453" i="1"/>
  <c r="W3453" i="1" s="1"/>
  <c r="V3449" i="1"/>
  <c r="W3449" i="1" s="1"/>
  <c r="V3445" i="1"/>
  <c r="W3445" i="1" s="1"/>
  <c r="V3441" i="1"/>
  <c r="W3441" i="1" s="1"/>
  <c r="V3437" i="1"/>
  <c r="W3437" i="1" s="1"/>
  <c r="V3433" i="1"/>
  <c r="W3433" i="1" s="1"/>
  <c r="V3429" i="1"/>
  <c r="W3429" i="1" s="1"/>
  <c r="V3425" i="1"/>
  <c r="W3425" i="1" s="1"/>
  <c r="V3421" i="1"/>
  <c r="W3421" i="1" s="1"/>
  <c r="V3417" i="1"/>
  <c r="W3417" i="1" s="1"/>
  <c r="V3413" i="1"/>
  <c r="W3413" i="1" s="1"/>
  <c r="V3409" i="1"/>
  <c r="W3409" i="1" s="1"/>
  <c r="V3405" i="1"/>
  <c r="W3405" i="1" s="1"/>
  <c r="V3401" i="1"/>
  <c r="W3401" i="1" s="1"/>
  <c r="V3397" i="1"/>
  <c r="W3397" i="1" s="1"/>
  <c r="V3393" i="1"/>
  <c r="W3393" i="1" s="1"/>
  <c r="V3389" i="1"/>
  <c r="W3389" i="1" s="1"/>
  <c r="V3385" i="1"/>
  <c r="W3385" i="1" s="1"/>
  <c r="V3381" i="1"/>
  <c r="W3381" i="1" s="1"/>
  <c r="V3377" i="1"/>
  <c r="W3377" i="1" s="1"/>
  <c r="V3373" i="1"/>
  <c r="W3373" i="1" s="1"/>
  <c r="V3369" i="1"/>
  <c r="W3369" i="1" s="1"/>
  <c r="V3365" i="1"/>
  <c r="W3365" i="1" s="1"/>
  <c r="V3361" i="1"/>
  <c r="W3361" i="1" s="1"/>
  <c r="V3357" i="1"/>
  <c r="W3357" i="1" s="1"/>
  <c r="V3353" i="1"/>
  <c r="W3353" i="1" s="1"/>
  <c r="V3349" i="1"/>
  <c r="W3349" i="1" s="1"/>
  <c r="V3345" i="1"/>
  <c r="W3345" i="1" s="1"/>
  <c r="V3341" i="1"/>
  <c r="W3341" i="1" s="1"/>
  <c r="V3337" i="1"/>
  <c r="W3337" i="1" s="1"/>
  <c r="V3333" i="1"/>
  <c r="W3333" i="1" s="1"/>
  <c r="V3329" i="1"/>
  <c r="W3329" i="1" s="1"/>
  <c r="V3325" i="1"/>
  <c r="W3325" i="1" s="1"/>
  <c r="V3321" i="1"/>
  <c r="W3321" i="1" s="1"/>
  <c r="V3317" i="1"/>
  <c r="W3317" i="1" s="1"/>
  <c r="V3313" i="1"/>
  <c r="W3313" i="1" s="1"/>
  <c r="V3309" i="1"/>
  <c r="W3309" i="1" s="1"/>
  <c r="V3305" i="1"/>
  <c r="W3305" i="1" s="1"/>
  <c r="V3301" i="1"/>
  <c r="W3301" i="1" s="1"/>
  <c r="V3297" i="1"/>
  <c r="W3297" i="1" s="1"/>
  <c r="V3293" i="1"/>
  <c r="W3293" i="1" s="1"/>
  <c r="V3289" i="1"/>
  <c r="W3289" i="1" s="1"/>
  <c r="V3285" i="1"/>
  <c r="W3285" i="1" s="1"/>
  <c r="V3281" i="1"/>
  <c r="W3281" i="1" s="1"/>
  <c r="V3277" i="1"/>
  <c r="W3277" i="1" s="1"/>
  <c r="V3273" i="1"/>
  <c r="W3273" i="1" s="1"/>
  <c r="V3269" i="1"/>
  <c r="W3269" i="1" s="1"/>
  <c r="V3265" i="1"/>
  <c r="W3265" i="1" s="1"/>
  <c r="V3261" i="1"/>
  <c r="W3261" i="1" s="1"/>
  <c r="V3257" i="1"/>
  <c r="W3257" i="1" s="1"/>
  <c r="V3253" i="1"/>
  <c r="W3253" i="1" s="1"/>
  <c r="V3249" i="1"/>
  <c r="W3249" i="1" s="1"/>
  <c r="V3245" i="1"/>
  <c r="W3245" i="1" s="1"/>
  <c r="V3241" i="1"/>
  <c r="W3241" i="1" s="1"/>
  <c r="V3237" i="1"/>
  <c r="W3237" i="1" s="1"/>
  <c r="V3233" i="1"/>
  <c r="W3233" i="1" s="1"/>
  <c r="V3229" i="1"/>
  <c r="W3229" i="1" s="1"/>
  <c r="V3225" i="1"/>
  <c r="W3225" i="1" s="1"/>
  <c r="V3221" i="1"/>
  <c r="W3221" i="1" s="1"/>
  <c r="V3217" i="1"/>
  <c r="W3217" i="1" s="1"/>
  <c r="V3213" i="1"/>
  <c r="W3213" i="1" s="1"/>
  <c r="V3209" i="1"/>
  <c r="W3209" i="1" s="1"/>
  <c r="V3205" i="1"/>
  <c r="W3205" i="1" s="1"/>
  <c r="V3201" i="1"/>
  <c r="W3201" i="1" s="1"/>
  <c r="V3197" i="1"/>
  <c r="W3197" i="1" s="1"/>
  <c r="V3193" i="1"/>
  <c r="W3193" i="1" s="1"/>
  <c r="V3189" i="1"/>
  <c r="W3189" i="1" s="1"/>
  <c r="V3185" i="1"/>
  <c r="W3185" i="1" s="1"/>
  <c r="V3181" i="1"/>
  <c r="W3181" i="1" s="1"/>
  <c r="V3520" i="1"/>
  <c r="W3520" i="1" s="1"/>
  <c r="V3512" i="1"/>
  <c r="W3512" i="1" s="1"/>
  <c r="V3504" i="1"/>
  <c r="W3504" i="1" s="1"/>
  <c r="V3496" i="1"/>
  <c r="W3496" i="1" s="1"/>
  <c r="V3488" i="1"/>
  <c r="W3488" i="1" s="1"/>
  <c r="V3480" i="1"/>
  <c r="W3480" i="1" s="1"/>
  <c r="V3472" i="1"/>
  <c r="W3472" i="1" s="1"/>
  <c r="V3464" i="1"/>
  <c r="W3464" i="1" s="1"/>
  <c r="V3456" i="1"/>
  <c r="W3456" i="1" s="1"/>
  <c r="V3448" i="1"/>
  <c r="W3448" i="1" s="1"/>
  <c r="V3440" i="1"/>
  <c r="W3440" i="1" s="1"/>
  <c r="V3432" i="1"/>
  <c r="W3432" i="1" s="1"/>
  <c r="V3424" i="1"/>
  <c r="W3424" i="1" s="1"/>
  <c r="V3416" i="1"/>
  <c r="W3416" i="1" s="1"/>
  <c r="V3408" i="1"/>
  <c r="W3408" i="1" s="1"/>
  <c r="V3400" i="1"/>
  <c r="W3400" i="1" s="1"/>
  <c r="V3392" i="1"/>
  <c r="W3392" i="1" s="1"/>
  <c r="V3384" i="1"/>
  <c r="W3384" i="1" s="1"/>
  <c r="V3376" i="1"/>
  <c r="W3376" i="1" s="1"/>
  <c r="V3368" i="1"/>
  <c r="W3368" i="1" s="1"/>
  <c r="V3360" i="1"/>
  <c r="W3360" i="1" s="1"/>
  <c r="V3352" i="1"/>
  <c r="W3352" i="1" s="1"/>
  <c r="V3344" i="1"/>
  <c r="W3344" i="1" s="1"/>
  <c r="V3336" i="1"/>
  <c r="W3336" i="1" s="1"/>
  <c r="V3328" i="1"/>
  <c r="W3328" i="1" s="1"/>
  <c r="V3320" i="1"/>
  <c r="W3320" i="1" s="1"/>
  <c r="V3312" i="1"/>
  <c r="W3312" i="1" s="1"/>
  <c r="V3304" i="1"/>
  <c r="W3304" i="1" s="1"/>
  <c r="V3296" i="1"/>
  <c r="W3296" i="1" s="1"/>
  <c r="V3288" i="1"/>
  <c r="W3288" i="1" s="1"/>
  <c r="V3280" i="1"/>
  <c r="W3280" i="1" s="1"/>
  <c r="V3272" i="1"/>
  <c r="W3272" i="1" s="1"/>
  <c r="V3264" i="1"/>
  <c r="W3264" i="1" s="1"/>
  <c r="V3256" i="1"/>
  <c r="W3256" i="1" s="1"/>
  <c r="V3248" i="1"/>
  <c r="W3248" i="1" s="1"/>
  <c r="V3240" i="1"/>
  <c r="W3240" i="1" s="1"/>
  <c r="V3232" i="1"/>
  <c r="W3232" i="1" s="1"/>
  <c r="V3224" i="1"/>
  <c r="W3224" i="1" s="1"/>
  <c r="V3216" i="1"/>
  <c r="W3216" i="1" s="1"/>
  <c r="V3208" i="1"/>
  <c r="W3208" i="1" s="1"/>
  <c r="V3200" i="1"/>
  <c r="W3200" i="1" s="1"/>
  <c r="V3192" i="1"/>
  <c r="W3192" i="1" s="1"/>
  <c r="V3184" i="1"/>
  <c r="W3184" i="1" s="1"/>
  <c r="V3177" i="1"/>
  <c r="W3177" i="1" s="1"/>
  <c r="V3172" i="1"/>
  <c r="W3172" i="1" s="1"/>
  <c r="V3167" i="1"/>
  <c r="W3167" i="1" s="1"/>
  <c r="V3161" i="1"/>
  <c r="W3161" i="1" s="1"/>
  <c r="V3156" i="1"/>
  <c r="W3156" i="1" s="1"/>
  <c r="V3151" i="1"/>
  <c r="W3151" i="1" s="1"/>
  <c r="V3147" i="1"/>
  <c r="W3147" i="1" s="1"/>
  <c r="V3143" i="1"/>
  <c r="W3143" i="1" s="1"/>
  <c r="V3139" i="1"/>
  <c r="W3139" i="1" s="1"/>
  <c r="V3135" i="1"/>
  <c r="W3135" i="1" s="1"/>
  <c r="V3131" i="1"/>
  <c r="W3131" i="1" s="1"/>
  <c r="V3127" i="1"/>
  <c r="W3127" i="1" s="1"/>
  <c r="V3123" i="1"/>
  <c r="W3123" i="1" s="1"/>
  <c r="V3119" i="1"/>
  <c r="W3119" i="1" s="1"/>
  <c r="V3115" i="1"/>
  <c r="W3115" i="1" s="1"/>
  <c r="V3111" i="1"/>
  <c r="W3111" i="1" s="1"/>
  <c r="V3107" i="1"/>
  <c r="W3107" i="1" s="1"/>
  <c r="V3103" i="1"/>
  <c r="W3103" i="1" s="1"/>
  <c r="V3099" i="1"/>
  <c r="W3099" i="1" s="1"/>
  <c r="V3095" i="1"/>
  <c r="W3095" i="1" s="1"/>
  <c r="V3091" i="1"/>
  <c r="W3091" i="1" s="1"/>
  <c r="V3087" i="1"/>
  <c r="W3087" i="1" s="1"/>
  <c r="V3083" i="1"/>
  <c r="W3083" i="1" s="1"/>
  <c r="V3079" i="1"/>
  <c r="W3079" i="1" s="1"/>
  <c r="V3075" i="1"/>
  <c r="W3075" i="1" s="1"/>
  <c r="V3071" i="1"/>
  <c r="W3071" i="1" s="1"/>
  <c r="V3067" i="1"/>
  <c r="W3067" i="1" s="1"/>
  <c r="V3063" i="1"/>
  <c r="W3063" i="1" s="1"/>
  <c r="V3059" i="1"/>
  <c r="W3059" i="1" s="1"/>
  <c r="V3055" i="1"/>
  <c r="W3055" i="1" s="1"/>
  <c r="V3051" i="1"/>
  <c r="W3051" i="1" s="1"/>
  <c r="V3047" i="1"/>
  <c r="W3047" i="1" s="1"/>
  <c r="V3043" i="1"/>
  <c r="W3043" i="1" s="1"/>
  <c r="V3039" i="1"/>
  <c r="W3039" i="1" s="1"/>
  <c r="V3035" i="1"/>
  <c r="W3035" i="1" s="1"/>
  <c r="V3031" i="1"/>
  <c r="W3031" i="1" s="1"/>
  <c r="V3027" i="1"/>
  <c r="W3027" i="1" s="1"/>
  <c r="V3023" i="1"/>
  <c r="W3023" i="1" s="1"/>
  <c r="V3019" i="1"/>
  <c r="W3019" i="1" s="1"/>
  <c r="V3015" i="1"/>
  <c r="W3015" i="1" s="1"/>
  <c r="V3011" i="1"/>
  <c r="W3011" i="1" s="1"/>
  <c r="V3007" i="1"/>
  <c r="W3007" i="1" s="1"/>
  <c r="V3003" i="1"/>
  <c r="W3003" i="1" s="1"/>
  <c r="V2999" i="1"/>
  <c r="W2999" i="1" s="1"/>
  <c r="V2995" i="1"/>
  <c r="W2995" i="1" s="1"/>
  <c r="V2991" i="1"/>
  <c r="W2991" i="1" s="1"/>
  <c r="V2987" i="1"/>
  <c r="W2987" i="1" s="1"/>
  <c r="V2983" i="1"/>
  <c r="W2983" i="1" s="1"/>
  <c r="V2979" i="1"/>
  <c r="W2979" i="1" s="1"/>
  <c r="V2975" i="1"/>
  <c r="W2975" i="1" s="1"/>
  <c r="V2971" i="1"/>
  <c r="W2971" i="1" s="1"/>
  <c r="V2967" i="1"/>
  <c r="W2967" i="1" s="1"/>
  <c r="V2963" i="1"/>
  <c r="W2963" i="1" s="1"/>
  <c r="V2959" i="1"/>
  <c r="W2959" i="1" s="1"/>
  <c r="V2955" i="1"/>
  <c r="W2955" i="1" s="1"/>
  <c r="V2951" i="1"/>
  <c r="W2951" i="1" s="1"/>
  <c r="V2947" i="1"/>
  <c r="W2947" i="1" s="1"/>
  <c r="V2943" i="1"/>
  <c r="W2943" i="1" s="1"/>
  <c r="V2939" i="1"/>
  <c r="W2939" i="1" s="1"/>
  <c r="V2935" i="1"/>
  <c r="W2935" i="1" s="1"/>
  <c r="V2931" i="1"/>
  <c r="W2931" i="1" s="1"/>
  <c r="V2927" i="1"/>
  <c r="W2927" i="1" s="1"/>
  <c r="V2923" i="1"/>
  <c r="W2923" i="1" s="1"/>
  <c r="V2919" i="1"/>
  <c r="W2919" i="1" s="1"/>
  <c r="V2915" i="1"/>
  <c r="W2915" i="1" s="1"/>
  <c r="V2911" i="1"/>
  <c r="W2911" i="1" s="1"/>
  <c r="V2907" i="1"/>
  <c r="W2907" i="1" s="1"/>
  <c r="V2903" i="1"/>
  <c r="W2903" i="1" s="1"/>
  <c r="V2899" i="1"/>
  <c r="W2899" i="1" s="1"/>
  <c r="V2895" i="1"/>
  <c r="W2895" i="1" s="1"/>
  <c r="V2891" i="1"/>
  <c r="W2891" i="1" s="1"/>
  <c r="V2887" i="1"/>
  <c r="W2887" i="1" s="1"/>
  <c r="V2883" i="1"/>
  <c r="W2883" i="1" s="1"/>
  <c r="V2879" i="1"/>
  <c r="W2879" i="1" s="1"/>
  <c r="V2875" i="1"/>
  <c r="W2875" i="1" s="1"/>
  <c r="V2871" i="1"/>
  <c r="W2871" i="1" s="1"/>
  <c r="V2867" i="1"/>
  <c r="W2867" i="1" s="1"/>
  <c r="V2863" i="1"/>
  <c r="W2863" i="1" s="1"/>
  <c r="V2859" i="1"/>
  <c r="W2859" i="1" s="1"/>
  <c r="V2855" i="1"/>
  <c r="W2855" i="1" s="1"/>
  <c r="V2851" i="1"/>
  <c r="W2851" i="1" s="1"/>
  <c r="V2847" i="1"/>
  <c r="W2847" i="1" s="1"/>
  <c r="V2843" i="1"/>
  <c r="W2843" i="1" s="1"/>
  <c r="V2839" i="1"/>
  <c r="W2839" i="1" s="1"/>
  <c r="V2835" i="1"/>
  <c r="W2835" i="1" s="1"/>
  <c r="V2831" i="1"/>
  <c r="W2831" i="1" s="1"/>
  <c r="V2827" i="1"/>
  <c r="W2827" i="1" s="1"/>
  <c r="V2823" i="1"/>
  <c r="W2823" i="1" s="1"/>
  <c r="V2819" i="1"/>
  <c r="W2819" i="1" s="1"/>
  <c r="V2815" i="1"/>
  <c r="W2815" i="1" s="1"/>
  <c r="V2811" i="1"/>
  <c r="W2811" i="1" s="1"/>
  <c r="V2807" i="1"/>
  <c r="W2807" i="1" s="1"/>
  <c r="V2803" i="1"/>
  <c r="W2803" i="1" s="1"/>
  <c r="V2799" i="1"/>
  <c r="W2799" i="1" s="1"/>
  <c r="V2795" i="1"/>
  <c r="W2795" i="1" s="1"/>
  <c r="V2791" i="1"/>
  <c r="W2791" i="1" s="1"/>
  <c r="V2787" i="1"/>
  <c r="W2787" i="1" s="1"/>
  <c r="V2783" i="1"/>
  <c r="W2783" i="1" s="1"/>
  <c r="V2779" i="1"/>
  <c r="W2779" i="1" s="1"/>
  <c r="V2775" i="1"/>
  <c r="W2775" i="1" s="1"/>
  <c r="V2771" i="1"/>
  <c r="W2771" i="1" s="1"/>
  <c r="V2767" i="1"/>
  <c r="W2767" i="1" s="1"/>
  <c r="V2763" i="1"/>
  <c r="W2763" i="1" s="1"/>
  <c r="V2759" i="1"/>
  <c r="W2759" i="1" s="1"/>
  <c r="V2755" i="1"/>
  <c r="W2755" i="1" s="1"/>
  <c r="V2751" i="1"/>
  <c r="W2751" i="1" s="1"/>
  <c r="V2747" i="1"/>
  <c r="W2747" i="1" s="1"/>
  <c r="V2743" i="1"/>
  <c r="W2743" i="1" s="1"/>
  <c r="V2739" i="1"/>
  <c r="W2739" i="1" s="1"/>
  <c r="V2735" i="1"/>
  <c r="W2735" i="1" s="1"/>
  <c r="V2731" i="1"/>
  <c r="W2731" i="1" s="1"/>
  <c r="V2727" i="1"/>
  <c r="W2727" i="1" s="1"/>
  <c r="V2723" i="1"/>
  <c r="W2723" i="1" s="1"/>
  <c r="V2719" i="1"/>
  <c r="W2719" i="1" s="1"/>
  <c r="V2715" i="1"/>
  <c r="W2715" i="1" s="1"/>
  <c r="V2711" i="1"/>
  <c r="W2711" i="1" s="1"/>
  <c r="V2707" i="1"/>
  <c r="W2707" i="1" s="1"/>
  <c r="V2703" i="1"/>
  <c r="W2703" i="1" s="1"/>
  <c r="V2699" i="1"/>
  <c r="W2699" i="1" s="1"/>
  <c r="V2695" i="1"/>
  <c r="W2695" i="1" s="1"/>
  <c r="V2691" i="1"/>
  <c r="W2691" i="1" s="1"/>
  <c r="V2687" i="1"/>
  <c r="W2687" i="1" s="1"/>
  <c r="V2683" i="1"/>
  <c r="W2683" i="1" s="1"/>
  <c r="V2679" i="1"/>
  <c r="W2679" i="1" s="1"/>
  <c r="V2675" i="1"/>
  <c r="W2675" i="1" s="1"/>
  <c r="V2671" i="1"/>
  <c r="W2671" i="1" s="1"/>
  <c r="V2667" i="1"/>
  <c r="W2667" i="1" s="1"/>
  <c r="V2663" i="1"/>
  <c r="W2663" i="1" s="1"/>
  <c r="V2659" i="1"/>
  <c r="W2659" i="1" s="1"/>
  <c r="V2655" i="1"/>
  <c r="W2655" i="1" s="1"/>
  <c r="V2651" i="1"/>
  <c r="W2651" i="1" s="1"/>
  <c r="V2647" i="1"/>
  <c r="W2647" i="1" s="1"/>
  <c r="V2643" i="1"/>
  <c r="W2643" i="1" s="1"/>
  <c r="V2639" i="1"/>
  <c r="W2639" i="1" s="1"/>
  <c r="V2635" i="1"/>
  <c r="W2635" i="1" s="1"/>
  <c r="V2631" i="1"/>
  <c r="W2631" i="1" s="1"/>
  <c r="V2627" i="1"/>
  <c r="W2627" i="1" s="1"/>
  <c r="V2623" i="1"/>
  <c r="W2623" i="1" s="1"/>
  <c r="V2619" i="1"/>
  <c r="W2619" i="1" s="1"/>
  <c r="V2615" i="1"/>
  <c r="W2615" i="1" s="1"/>
  <c r="V2611" i="1"/>
  <c r="W2611" i="1" s="1"/>
  <c r="V2607" i="1"/>
  <c r="W2607" i="1" s="1"/>
  <c r="V2603" i="1"/>
  <c r="W2603" i="1" s="1"/>
  <c r="V2599" i="1"/>
  <c r="W2599" i="1" s="1"/>
  <c r="V2595" i="1"/>
  <c r="W2595" i="1" s="1"/>
  <c r="V2591" i="1"/>
  <c r="W2591" i="1" s="1"/>
  <c r="V2587" i="1"/>
  <c r="W2587" i="1" s="1"/>
  <c r="V2583" i="1"/>
  <c r="W2583" i="1" s="1"/>
  <c r="V2579" i="1"/>
  <c r="W2579" i="1" s="1"/>
  <c r="V2575" i="1"/>
  <c r="W2575" i="1" s="1"/>
  <c r="V2571" i="1"/>
  <c r="W2571" i="1" s="1"/>
  <c r="V2567" i="1"/>
  <c r="W2567" i="1" s="1"/>
  <c r="V2563" i="1"/>
  <c r="W2563" i="1" s="1"/>
  <c r="V2559" i="1"/>
  <c r="W2559" i="1" s="1"/>
  <c r="V2555" i="1"/>
  <c r="W2555" i="1" s="1"/>
  <c r="V2551" i="1"/>
  <c r="W2551" i="1" s="1"/>
  <c r="V2547" i="1"/>
  <c r="W2547" i="1" s="1"/>
  <c r="V2543" i="1"/>
  <c r="W2543" i="1" s="1"/>
  <c r="V2539" i="1"/>
  <c r="W2539" i="1" s="1"/>
  <c r="V2535" i="1"/>
  <c r="W2535" i="1" s="1"/>
  <c r="V2531" i="1"/>
  <c r="W2531" i="1" s="1"/>
  <c r="V2527" i="1"/>
  <c r="W2527" i="1" s="1"/>
  <c r="V2523" i="1"/>
  <c r="W2523" i="1" s="1"/>
  <c r="V2519" i="1"/>
  <c r="W2519" i="1" s="1"/>
  <c r="V2515" i="1"/>
  <c r="W2515" i="1" s="1"/>
  <c r="V2511" i="1"/>
  <c r="W2511" i="1" s="1"/>
  <c r="V2507" i="1"/>
  <c r="W2507" i="1" s="1"/>
  <c r="V2503" i="1"/>
  <c r="W2503" i="1" s="1"/>
  <c r="V2499" i="1"/>
  <c r="W2499" i="1" s="1"/>
  <c r="V2495" i="1"/>
  <c r="W2495" i="1" s="1"/>
  <c r="V2491" i="1"/>
  <c r="W2491" i="1" s="1"/>
  <c r="V2487" i="1"/>
  <c r="W2487" i="1" s="1"/>
  <c r="V2483" i="1"/>
  <c r="W2483" i="1" s="1"/>
  <c r="V2479" i="1"/>
  <c r="W2479" i="1" s="1"/>
  <c r="V2475" i="1"/>
  <c r="W2475" i="1" s="1"/>
  <c r="V2471" i="1"/>
  <c r="W2471" i="1" s="1"/>
  <c r="V2467" i="1"/>
  <c r="W2467" i="1" s="1"/>
  <c r="V2463" i="1"/>
  <c r="W2463" i="1" s="1"/>
  <c r="V2459" i="1"/>
  <c r="W2459" i="1" s="1"/>
  <c r="V2455" i="1"/>
  <c r="W2455" i="1" s="1"/>
  <c r="V2451" i="1"/>
  <c r="W2451" i="1" s="1"/>
  <c r="V2447" i="1"/>
  <c r="W2447" i="1" s="1"/>
  <c r="V2443" i="1"/>
  <c r="W2443" i="1" s="1"/>
  <c r="V2439" i="1"/>
  <c r="W2439" i="1" s="1"/>
  <c r="V2435" i="1"/>
  <c r="W2435" i="1" s="1"/>
  <c r="V2431" i="1"/>
  <c r="W2431" i="1" s="1"/>
  <c r="V2427" i="1"/>
  <c r="W2427" i="1" s="1"/>
  <c r="V2423" i="1"/>
  <c r="W2423" i="1" s="1"/>
  <c r="V2419" i="1"/>
  <c r="W2419" i="1" s="1"/>
  <c r="V2415" i="1"/>
  <c r="W2415" i="1" s="1"/>
  <c r="V2411" i="1"/>
  <c r="W2411" i="1" s="1"/>
  <c r="V2407" i="1"/>
  <c r="W2407" i="1" s="1"/>
  <c r="V2403" i="1"/>
  <c r="W2403" i="1" s="1"/>
  <c r="V2399" i="1"/>
  <c r="W2399" i="1" s="1"/>
  <c r="V2395" i="1"/>
  <c r="W2395" i="1" s="1"/>
  <c r="V2391" i="1"/>
  <c r="W2391" i="1" s="1"/>
  <c r="V2387" i="1"/>
  <c r="W2387" i="1" s="1"/>
  <c r="V2383" i="1"/>
  <c r="W2383" i="1" s="1"/>
  <c r="V2379" i="1"/>
  <c r="W2379" i="1" s="1"/>
  <c r="V2375" i="1"/>
  <c r="W2375" i="1" s="1"/>
  <c r="V2371" i="1"/>
  <c r="W2371" i="1" s="1"/>
  <c r="V2367" i="1"/>
  <c r="W2367" i="1" s="1"/>
  <c r="V2363" i="1"/>
  <c r="W2363" i="1" s="1"/>
  <c r="V2359" i="1"/>
  <c r="W2359" i="1" s="1"/>
  <c r="V2355" i="1"/>
  <c r="W2355" i="1" s="1"/>
  <c r="V2351" i="1"/>
  <c r="W2351" i="1" s="1"/>
  <c r="V2347" i="1"/>
  <c r="W2347" i="1" s="1"/>
  <c r="V2343" i="1"/>
  <c r="W2343" i="1" s="1"/>
  <c r="V2339" i="1"/>
  <c r="W2339" i="1" s="1"/>
  <c r="V2335" i="1"/>
  <c r="W2335" i="1" s="1"/>
  <c r="V2331" i="1"/>
  <c r="W2331" i="1" s="1"/>
  <c r="V2327" i="1"/>
  <c r="W2327" i="1" s="1"/>
  <c r="V2323" i="1"/>
  <c r="W2323" i="1" s="1"/>
  <c r="V2319" i="1"/>
  <c r="W2319" i="1" s="1"/>
  <c r="V2315" i="1"/>
  <c r="W2315" i="1" s="1"/>
  <c r="V2311" i="1"/>
  <c r="W2311" i="1" s="1"/>
  <c r="V2307" i="1"/>
  <c r="W2307" i="1" s="1"/>
  <c r="V2303" i="1"/>
  <c r="W2303" i="1" s="1"/>
  <c r="V2299" i="1"/>
  <c r="W2299" i="1" s="1"/>
  <c r="V2295" i="1"/>
  <c r="W2295" i="1" s="1"/>
  <c r="V2291" i="1"/>
  <c r="W2291" i="1" s="1"/>
  <c r="V2287" i="1"/>
  <c r="W2287" i="1" s="1"/>
  <c r="V2283" i="1"/>
  <c r="W2283" i="1" s="1"/>
  <c r="V2279" i="1"/>
  <c r="W2279" i="1" s="1"/>
  <c r="V2275" i="1"/>
  <c r="W2275" i="1" s="1"/>
  <c r="V2271" i="1"/>
  <c r="W2271" i="1" s="1"/>
  <c r="V2267" i="1"/>
  <c r="W2267" i="1" s="1"/>
  <c r="V2263" i="1"/>
  <c r="W2263" i="1" s="1"/>
  <c r="V2259" i="1"/>
  <c r="W2259" i="1" s="1"/>
  <c r="V2255" i="1"/>
  <c r="W2255" i="1" s="1"/>
  <c r="V2251" i="1"/>
  <c r="W2251" i="1" s="1"/>
  <c r="V2247" i="1"/>
  <c r="W2247" i="1" s="1"/>
  <c r="V2243" i="1"/>
  <c r="W2243" i="1" s="1"/>
  <c r="V2239" i="1"/>
  <c r="W2239" i="1" s="1"/>
  <c r="V2235" i="1"/>
  <c r="W2235" i="1" s="1"/>
  <c r="V2231" i="1"/>
  <c r="W2231" i="1" s="1"/>
  <c r="V2227" i="1"/>
  <c r="W2227" i="1" s="1"/>
  <c r="V2223" i="1"/>
  <c r="W2223" i="1" s="1"/>
  <c r="V2219" i="1"/>
  <c r="W2219" i="1" s="1"/>
  <c r="V2215" i="1"/>
  <c r="W2215" i="1" s="1"/>
  <c r="V2211" i="1"/>
  <c r="W2211" i="1" s="1"/>
  <c r="V2207" i="1"/>
  <c r="W2207" i="1" s="1"/>
  <c r="V2203" i="1"/>
  <c r="W2203" i="1" s="1"/>
  <c r="V2199" i="1"/>
  <c r="W2199" i="1" s="1"/>
  <c r="V2195" i="1"/>
  <c r="W2195" i="1" s="1"/>
  <c r="V2191" i="1"/>
  <c r="W2191" i="1" s="1"/>
  <c r="V2187" i="1"/>
  <c r="W2187" i="1" s="1"/>
  <c r="V2183" i="1"/>
  <c r="W2183" i="1" s="1"/>
  <c r="V2179" i="1"/>
  <c r="W2179" i="1" s="1"/>
  <c r="V2175" i="1"/>
  <c r="W2175" i="1" s="1"/>
  <c r="V2171" i="1"/>
  <c r="W2171" i="1" s="1"/>
  <c r="V2167" i="1"/>
  <c r="W2167" i="1" s="1"/>
  <c r="V2163" i="1"/>
  <c r="W2163" i="1" s="1"/>
  <c r="V2159" i="1"/>
  <c r="W2159" i="1" s="1"/>
  <c r="V2155" i="1"/>
  <c r="W2155" i="1" s="1"/>
  <c r="V2151" i="1"/>
  <c r="W2151" i="1" s="1"/>
  <c r="V2147" i="1"/>
  <c r="W2147" i="1" s="1"/>
  <c r="V2143" i="1"/>
  <c r="W2143" i="1" s="1"/>
  <c r="V2139" i="1"/>
  <c r="W2139" i="1" s="1"/>
  <c r="V2135" i="1"/>
  <c r="W2135" i="1" s="1"/>
  <c r="V2131" i="1"/>
  <c r="W2131" i="1" s="1"/>
  <c r="V2127" i="1"/>
  <c r="W2127" i="1" s="1"/>
  <c r="V2123" i="1"/>
  <c r="W2123" i="1" s="1"/>
  <c r="V2119" i="1"/>
  <c r="W2119" i="1" s="1"/>
  <c r="V2115" i="1"/>
  <c r="W2115" i="1" s="1"/>
  <c r="V2111" i="1"/>
  <c r="W2111" i="1" s="1"/>
  <c r="V2107" i="1"/>
  <c r="W2107" i="1" s="1"/>
  <c r="V2103" i="1"/>
  <c r="W2103" i="1" s="1"/>
  <c r="V2099" i="1"/>
  <c r="W2099" i="1" s="1"/>
  <c r="V2095" i="1"/>
  <c r="W2095" i="1" s="1"/>
  <c r="V2091" i="1"/>
  <c r="W2091" i="1" s="1"/>
  <c r="V2087" i="1"/>
  <c r="W2087" i="1" s="1"/>
  <c r="V2083" i="1"/>
  <c r="W2083" i="1" s="1"/>
  <c r="V2079" i="1"/>
  <c r="W2079" i="1" s="1"/>
  <c r="V2075" i="1"/>
  <c r="W2075" i="1" s="1"/>
  <c r="V2071" i="1"/>
  <c r="W2071" i="1" s="1"/>
  <c r="V2067" i="1"/>
  <c r="W2067" i="1" s="1"/>
  <c r="V2063" i="1"/>
  <c r="W2063" i="1" s="1"/>
  <c r="V2059" i="1"/>
  <c r="W2059" i="1" s="1"/>
  <c r="V2055" i="1"/>
  <c r="W2055" i="1" s="1"/>
  <c r="V2051" i="1"/>
  <c r="W2051" i="1" s="1"/>
  <c r="V2047" i="1"/>
  <c r="W2047" i="1" s="1"/>
  <c r="V2043" i="1"/>
  <c r="W2043" i="1" s="1"/>
  <c r="V2039" i="1"/>
  <c r="W2039" i="1" s="1"/>
  <c r="V2035" i="1"/>
  <c r="W2035" i="1" s="1"/>
  <c r="V2031" i="1"/>
  <c r="W2031" i="1" s="1"/>
  <c r="V2027" i="1"/>
  <c r="W2027" i="1" s="1"/>
  <c r="V2023" i="1"/>
  <c r="W2023" i="1" s="1"/>
  <c r="V2019" i="1"/>
  <c r="W2019" i="1" s="1"/>
  <c r="V2015" i="1"/>
  <c r="W2015" i="1" s="1"/>
  <c r="V2011" i="1"/>
  <c r="W2011" i="1" s="1"/>
  <c r="V2007" i="1"/>
  <c r="W2007" i="1" s="1"/>
  <c r="V2003" i="1"/>
  <c r="W2003" i="1" s="1"/>
  <c r="V1999" i="1"/>
  <c r="W1999" i="1" s="1"/>
  <c r="V1995" i="1"/>
  <c r="W1995" i="1" s="1"/>
  <c r="V1991" i="1"/>
  <c r="W1991" i="1" s="1"/>
  <c r="V1987" i="1"/>
  <c r="W1987" i="1" s="1"/>
  <c r="V1983" i="1"/>
  <c r="W1983" i="1" s="1"/>
  <c r="V1979" i="1"/>
  <c r="W1979" i="1" s="1"/>
  <c r="V1975" i="1"/>
  <c r="W1975" i="1" s="1"/>
  <c r="V1971" i="1"/>
  <c r="W1971" i="1" s="1"/>
  <c r="V1967" i="1"/>
  <c r="W1967" i="1" s="1"/>
  <c r="V1963" i="1"/>
  <c r="W1963" i="1" s="1"/>
  <c r="V1959" i="1"/>
  <c r="W1959" i="1" s="1"/>
  <c r="V1955" i="1"/>
  <c r="W1955" i="1" s="1"/>
  <c r="V1951" i="1"/>
  <c r="W1951" i="1" s="1"/>
  <c r="V1947" i="1"/>
  <c r="W1947" i="1" s="1"/>
  <c r="V1943" i="1"/>
  <c r="W1943" i="1" s="1"/>
  <c r="V1939" i="1"/>
  <c r="W1939" i="1" s="1"/>
  <c r="V1935" i="1"/>
  <c r="W1935" i="1" s="1"/>
  <c r="V1931" i="1"/>
  <c r="W1931" i="1" s="1"/>
  <c r="V1927" i="1"/>
  <c r="W1927" i="1" s="1"/>
  <c r="V1923" i="1"/>
  <c r="W1923" i="1" s="1"/>
  <c r="V1919" i="1"/>
  <c r="W1919" i="1" s="1"/>
  <c r="V1915" i="1"/>
  <c r="W1915" i="1" s="1"/>
  <c r="V1911" i="1"/>
  <c r="W1911" i="1" s="1"/>
  <c r="V1907" i="1"/>
  <c r="W1907" i="1" s="1"/>
  <c r="V1903" i="1"/>
  <c r="W1903" i="1" s="1"/>
  <c r="V1899" i="1"/>
  <c r="W1899" i="1" s="1"/>
  <c r="V1895" i="1"/>
  <c r="W1895" i="1" s="1"/>
  <c r="V1891" i="1"/>
  <c r="W1891" i="1" s="1"/>
  <c r="V1887" i="1"/>
  <c r="W1887" i="1" s="1"/>
  <c r="V1883" i="1"/>
  <c r="W1883" i="1" s="1"/>
  <c r="V1879" i="1"/>
  <c r="W1879" i="1" s="1"/>
  <c r="V1875" i="1"/>
  <c r="W1875" i="1" s="1"/>
  <c r="V1871" i="1"/>
  <c r="W1871" i="1" s="1"/>
  <c r="V1867" i="1"/>
  <c r="W1867" i="1" s="1"/>
  <c r="V1863" i="1"/>
  <c r="W1863" i="1" s="1"/>
  <c r="V1859" i="1"/>
  <c r="W1859" i="1" s="1"/>
  <c r="V1855" i="1"/>
  <c r="W1855" i="1" s="1"/>
  <c r="V1851" i="1"/>
  <c r="W1851" i="1" s="1"/>
  <c r="V1847" i="1"/>
  <c r="W1847" i="1" s="1"/>
  <c r="V1843" i="1"/>
  <c r="W1843" i="1" s="1"/>
  <c r="V1839" i="1"/>
  <c r="W1839" i="1" s="1"/>
  <c r="V1835" i="1"/>
  <c r="W1835" i="1" s="1"/>
  <c r="V1831" i="1"/>
  <c r="W1831" i="1" s="1"/>
  <c r="V1827" i="1"/>
  <c r="W1827" i="1" s="1"/>
  <c r="V1823" i="1"/>
  <c r="W1823" i="1" s="1"/>
  <c r="V1819" i="1"/>
  <c r="W1819" i="1" s="1"/>
  <c r="V1815" i="1"/>
  <c r="W1815" i="1" s="1"/>
  <c r="V1811" i="1"/>
  <c r="W1811" i="1" s="1"/>
  <c r="V1807" i="1"/>
  <c r="W1807" i="1" s="1"/>
  <c r="V1803" i="1"/>
  <c r="W1803" i="1" s="1"/>
  <c r="V1799" i="1"/>
  <c r="W1799" i="1" s="1"/>
  <c r="V1795" i="1"/>
  <c r="W1795" i="1" s="1"/>
  <c r="V1791" i="1"/>
  <c r="W1791" i="1" s="1"/>
  <c r="V1787" i="1"/>
  <c r="W1787" i="1" s="1"/>
  <c r="V1783" i="1"/>
  <c r="W1783" i="1" s="1"/>
  <c r="V1779" i="1"/>
  <c r="W1779" i="1" s="1"/>
  <c r="V1775" i="1"/>
  <c r="W1775" i="1" s="1"/>
  <c r="V1771" i="1"/>
  <c r="W1771" i="1" s="1"/>
  <c r="V1767" i="1"/>
  <c r="W1767" i="1" s="1"/>
  <c r="V1763" i="1"/>
  <c r="W1763" i="1" s="1"/>
  <c r="V1759" i="1"/>
  <c r="W1759" i="1" s="1"/>
  <c r="V1755" i="1"/>
  <c r="W1755" i="1" s="1"/>
  <c r="V1751" i="1"/>
  <c r="W1751" i="1" s="1"/>
  <c r="V1747" i="1"/>
  <c r="W1747" i="1" s="1"/>
  <c r="V1743" i="1"/>
  <c r="W1743" i="1" s="1"/>
  <c r="V1739" i="1"/>
  <c r="W1739" i="1" s="1"/>
  <c r="V1735" i="1"/>
  <c r="W1735" i="1" s="1"/>
  <c r="V1731" i="1"/>
  <c r="W1731" i="1" s="1"/>
  <c r="V1727" i="1"/>
  <c r="W1727" i="1" s="1"/>
  <c r="V1723" i="1"/>
  <c r="W1723" i="1" s="1"/>
  <c r="V1719" i="1"/>
  <c r="W1719" i="1" s="1"/>
  <c r="V1715" i="1"/>
  <c r="W1715" i="1" s="1"/>
  <c r="V1711" i="1"/>
  <c r="W1711" i="1" s="1"/>
  <c r="V1707" i="1"/>
  <c r="W1707" i="1" s="1"/>
  <c r="V1703" i="1"/>
  <c r="W1703" i="1" s="1"/>
  <c r="V1699" i="1"/>
  <c r="W1699" i="1" s="1"/>
  <c r="V1695" i="1"/>
  <c r="W1695" i="1" s="1"/>
  <c r="V1691" i="1"/>
  <c r="W1691" i="1" s="1"/>
  <c r="V1687" i="1"/>
  <c r="W1687" i="1" s="1"/>
  <c r="V1683" i="1"/>
  <c r="W1683" i="1" s="1"/>
  <c r="V1679" i="1"/>
  <c r="W1679" i="1" s="1"/>
  <c r="V1675" i="1"/>
  <c r="W1675" i="1" s="1"/>
  <c r="V1671" i="1"/>
  <c r="W1671" i="1" s="1"/>
  <c r="V1667" i="1"/>
  <c r="W1667" i="1" s="1"/>
  <c r="V1663" i="1"/>
  <c r="W1663" i="1" s="1"/>
  <c r="V1659" i="1"/>
  <c r="W1659" i="1" s="1"/>
  <c r="V1655" i="1"/>
  <c r="W1655" i="1" s="1"/>
  <c r="V1651" i="1"/>
  <c r="W1651" i="1" s="1"/>
  <c r="V1647" i="1"/>
  <c r="W1647" i="1" s="1"/>
  <c r="V1643" i="1"/>
  <c r="W1643" i="1" s="1"/>
  <c r="V1639" i="1"/>
  <c r="W1639" i="1" s="1"/>
  <c r="V1635" i="1"/>
  <c r="W1635" i="1" s="1"/>
  <c r="V1631" i="1"/>
  <c r="W1631" i="1" s="1"/>
  <c r="V1627" i="1"/>
  <c r="W1627" i="1" s="1"/>
  <c r="V1623" i="1"/>
  <c r="W1623" i="1" s="1"/>
  <c r="V1619" i="1"/>
  <c r="W1619" i="1" s="1"/>
  <c r="V1615" i="1"/>
  <c r="W1615" i="1" s="1"/>
  <c r="V1611" i="1"/>
  <c r="W1611" i="1" s="1"/>
  <c r="V1607" i="1"/>
  <c r="W1607" i="1" s="1"/>
  <c r="V1603" i="1"/>
  <c r="W1603" i="1" s="1"/>
  <c r="V1599" i="1"/>
  <c r="W1599" i="1" s="1"/>
  <c r="V1595" i="1"/>
  <c r="W1595" i="1" s="1"/>
  <c r="V1591" i="1"/>
  <c r="W1591" i="1" s="1"/>
  <c r="V1587" i="1"/>
  <c r="W1587" i="1" s="1"/>
  <c r="V1583" i="1"/>
  <c r="W1583" i="1" s="1"/>
  <c r="V1579" i="1"/>
  <c r="W1579" i="1" s="1"/>
  <c r="V1575" i="1"/>
  <c r="W1575" i="1" s="1"/>
  <c r="V1571" i="1"/>
  <c r="W1571" i="1" s="1"/>
  <c r="V1567" i="1"/>
  <c r="W1567" i="1" s="1"/>
  <c r="V1563" i="1"/>
  <c r="W1563" i="1" s="1"/>
  <c r="V1559" i="1"/>
  <c r="W1559" i="1" s="1"/>
  <c r="V1555" i="1"/>
  <c r="W1555" i="1" s="1"/>
  <c r="V1551" i="1"/>
  <c r="W1551" i="1" s="1"/>
  <c r="V1547" i="1"/>
  <c r="W1547" i="1" s="1"/>
  <c r="V1543" i="1"/>
  <c r="W1543" i="1" s="1"/>
  <c r="V1539" i="1"/>
  <c r="W1539" i="1" s="1"/>
  <c r="V1535" i="1"/>
  <c r="W1535" i="1" s="1"/>
  <c r="V1531" i="1"/>
  <c r="W1531" i="1" s="1"/>
  <c r="V1527" i="1"/>
  <c r="W1527" i="1" s="1"/>
  <c r="V1523" i="1"/>
  <c r="W1523" i="1" s="1"/>
  <c r="V1519" i="1"/>
  <c r="W1519" i="1" s="1"/>
  <c r="V1515" i="1"/>
  <c r="W1515" i="1" s="1"/>
  <c r="V1511" i="1"/>
  <c r="W1511" i="1" s="1"/>
  <c r="V1507" i="1"/>
  <c r="W1507" i="1" s="1"/>
  <c r="V1503" i="1"/>
  <c r="W1503" i="1" s="1"/>
  <c r="V1499" i="1"/>
  <c r="W1499" i="1" s="1"/>
  <c r="V1495" i="1"/>
  <c r="W1495" i="1" s="1"/>
  <c r="V1491" i="1"/>
  <c r="W1491" i="1" s="1"/>
  <c r="V1487" i="1"/>
  <c r="W1487" i="1" s="1"/>
  <c r="V1483" i="1"/>
  <c r="W1483" i="1" s="1"/>
  <c r="V1479" i="1"/>
  <c r="W1479" i="1" s="1"/>
  <c r="V1475" i="1"/>
  <c r="W1475" i="1" s="1"/>
  <c r="V1471" i="1"/>
  <c r="W1471" i="1" s="1"/>
  <c r="V1467" i="1"/>
  <c r="W1467" i="1" s="1"/>
  <c r="V1463" i="1"/>
  <c r="W1463" i="1" s="1"/>
  <c r="V1459" i="1"/>
  <c r="W1459" i="1" s="1"/>
  <c r="V1455" i="1"/>
  <c r="W1455" i="1" s="1"/>
  <c r="V1451" i="1"/>
  <c r="W1451" i="1" s="1"/>
  <c r="V1447" i="1"/>
  <c r="W1447" i="1" s="1"/>
  <c r="V1443" i="1"/>
  <c r="W1443" i="1" s="1"/>
  <c r="V1439" i="1"/>
  <c r="W1439" i="1" s="1"/>
  <c r="V1435" i="1"/>
  <c r="W1435" i="1" s="1"/>
  <c r="V1431" i="1"/>
  <c r="W1431" i="1" s="1"/>
  <c r="V1427" i="1"/>
  <c r="W1427" i="1" s="1"/>
  <c r="V1423" i="1"/>
  <c r="W1423" i="1" s="1"/>
  <c r="V1419" i="1"/>
  <c r="W1419" i="1" s="1"/>
  <c r="V1415" i="1"/>
  <c r="W1415" i="1" s="1"/>
  <c r="V1411" i="1"/>
  <c r="W1411" i="1" s="1"/>
  <c r="V1407" i="1"/>
  <c r="W1407" i="1" s="1"/>
  <c r="V1403" i="1"/>
  <c r="W1403" i="1" s="1"/>
  <c r="V1399" i="1"/>
  <c r="W1399" i="1" s="1"/>
  <c r="V1395" i="1"/>
  <c r="W1395" i="1" s="1"/>
  <c r="V1391" i="1"/>
  <c r="W1391" i="1" s="1"/>
  <c r="V1387" i="1"/>
  <c r="W1387" i="1" s="1"/>
  <c r="V1383" i="1"/>
  <c r="W1383" i="1" s="1"/>
  <c r="V1379" i="1"/>
  <c r="W1379" i="1" s="1"/>
  <c r="V1375" i="1"/>
  <c r="W1375" i="1" s="1"/>
  <c r="V1371" i="1"/>
  <c r="W1371" i="1" s="1"/>
  <c r="V1367" i="1"/>
  <c r="W1367" i="1" s="1"/>
  <c r="V1363" i="1"/>
  <c r="W1363" i="1" s="1"/>
  <c r="V1359" i="1"/>
  <c r="W1359" i="1" s="1"/>
  <c r="V1355" i="1"/>
  <c r="W1355" i="1" s="1"/>
  <c r="V1351" i="1"/>
  <c r="W1351" i="1" s="1"/>
  <c r="V1347" i="1"/>
  <c r="W1347" i="1" s="1"/>
  <c r="V1343" i="1"/>
  <c r="W1343" i="1" s="1"/>
  <c r="V1339" i="1"/>
  <c r="W1339" i="1" s="1"/>
  <c r="V1335" i="1"/>
  <c r="W1335" i="1" s="1"/>
  <c r="V1331" i="1"/>
  <c r="W1331" i="1" s="1"/>
  <c r="V1327" i="1"/>
  <c r="W1327" i="1" s="1"/>
  <c r="V1323" i="1"/>
  <c r="W1323" i="1" s="1"/>
  <c r="V1319" i="1"/>
  <c r="W1319" i="1" s="1"/>
  <c r="V1315" i="1"/>
  <c r="W1315" i="1" s="1"/>
  <c r="V1311" i="1"/>
  <c r="W1311" i="1" s="1"/>
  <c r="V1307" i="1"/>
  <c r="W1307" i="1" s="1"/>
  <c r="V1303" i="1"/>
  <c r="W1303" i="1" s="1"/>
  <c r="V3519" i="1"/>
  <c r="W3519" i="1" s="1"/>
  <c r="V3511" i="1"/>
  <c r="W3511" i="1" s="1"/>
  <c r="V3503" i="1"/>
  <c r="W3503" i="1" s="1"/>
  <c r="V3495" i="1"/>
  <c r="W3495" i="1" s="1"/>
  <c r="V3487" i="1"/>
  <c r="W3487" i="1" s="1"/>
  <c r="V3479" i="1"/>
  <c r="W3479" i="1" s="1"/>
  <c r="V3471" i="1"/>
  <c r="W3471" i="1" s="1"/>
  <c r="V3463" i="1"/>
  <c r="W3463" i="1" s="1"/>
  <c r="V3455" i="1"/>
  <c r="W3455" i="1" s="1"/>
  <c r="V3447" i="1"/>
  <c r="W3447" i="1" s="1"/>
  <c r="V3439" i="1"/>
  <c r="W3439" i="1" s="1"/>
  <c r="V3431" i="1"/>
  <c r="W3431" i="1" s="1"/>
  <c r="V3423" i="1"/>
  <c r="W3423" i="1" s="1"/>
  <c r="V3415" i="1"/>
  <c r="W3415" i="1" s="1"/>
  <c r="V3407" i="1"/>
  <c r="W3407" i="1" s="1"/>
  <c r="V3399" i="1"/>
  <c r="W3399" i="1" s="1"/>
  <c r="V3391" i="1"/>
  <c r="W3391" i="1" s="1"/>
  <c r="V3383" i="1"/>
  <c r="W3383" i="1" s="1"/>
  <c r="V3375" i="1"/>
  <c r="W3375" i="1" s="1"/>
  <c r="V3367" i="1"/>
  <c r="W3367" i="1" s="1"/>
  <c r="V3359" i="1"/>
  <c r="W3359" i="1" s="1"/>
  <c r="V3351" i="1"/>
  <c r="W3351" i="1" s="1"/>
  <c r="V3343" i="1"/>
  <c r="W3343" i="1" s="1"/>
  <c r="V3335" i="1"/>
  <c r="W3335" i="1" s="1"/>
  <c r="V3327" i="1"/>
  <c r="W3327" i="1" s="1"/>
  <c r="V3319" i="1"/>
  <c r="W3319" i="1" s="1"/>
  <c r="V3311" i="1"/>
  <c r="W3311" i="1" s="1"/>
  <c r="V3303" i="1"/>
  <c r="W3303" i="1" s="1"/>
  <c r="V3295" i="1"/>
  <c r="W3295" i="1" s="1"/>
  <c r="V3287" i="1"/>
  <c r="W3287" i="1" s="1"/>
  <c r="V3279" i="1"/>
  <c r="W3279" i="1" s="1"/>
  <c r="V3271" i="1"/>
  <c r="W3271" i="1" s="1"/>
  <c r="V3263" i="1"/>
  <c r="W3263" i="1" s="1"/>
  <c r="V3255" i="1"/>
  <c r="W3255" i="1" s="1"/>
  <c r="V3247" i="1"/>
  <c r="W3247" i="1" s="1"/>
  <c r="V3239" i="1"/>
  <c r="W3239" i="1" s="1"/>
  <c r="V3231" i="1"/>
  <c r="W3231" i="1" s="1"/>
  <c r="V3223" i="1"/>
  <c r="W3223" i="1" s="1"/>
  <c r="V3215" i="1"/>
  <c r="W3215" i="1" s="1"/>
  <c r="V3207" i="1"/>
  <c r="W3207" i="1" s="1"/>
  <c r="V3199" i="1"/>
  <c r="W3199" i="1" s="1"/>
  <c r="V3191" i="1"/>
  <c r="W3191" i="1" s="1"/>
  <c r="V3183" i="1"/>
  <c r="W3183" i="1" s="1"/>
  <c r="V3176" i="1"/>
  <c r="W3176" i="1" s="1"/>
  <c r="V3171" i="1"/>
  <c r="W3171" i="1" s="1"/>
  <c r="V3165" i="1"/>
  <c r="W3165" i="1" s="1"/>
  <c r="V3160" i="1"/>
  <c r="W3160" i="1" s="1"/>
  <c r="V3155" i="1"/>
  <c r="W3155" i="1" s="1"/>
  <c r="V3150" i="1"/>
  <c r="W3150" i="1" s="1"/>
  <c r="V3146" i="1"/>
  <c r="W3146" i="1" s="1"/>
  <c r="V3142" i="1"/>
  <c r="W3142" i="1" s="1"/>
  <c r="V3138" i="1"/>
  <c r="W3138" i="1" s="1"/>
  <c r="V3134" i="1"/>
  <c r="W3134" i="1" s="1"/>
  <c r="V3130" i="1"/>
  <c r="W3130" i="1" s="1"/>
  <c r="V3126" i="1"/>
  <c r="W3126" i="1" s="1"/>
  <c r="V3122" i="1"/>
  <c r="W3122" i="1" s="1"/>
  <c r="V3118" i="1"/>
  <c r="W3118" i="1" s="1"/>
  <c r="V3114" i="1"/>
  <c r="W3114" i="1" s="1"/>
  <c r="V3110" i="1"/>
  <c r="W3110" i="1" s="1"/>
  <c r="V3106" i="1"/>
  <c r="W3106" i="1" s="1"/>
  <c r="V3102" i="1"/>
  <c r="W3102" i="1" s="1"/>
  <c r="V3098" i="1"/>
  <c r="W3098" i="1" s="1"/>
  <c r="V3094" i="1"/>
  <c r="W3094" i="1" s="1"/>
  <c r="V3090" i="1"/>
  <c r="W3090" i="1" s="1"/>
  <c r="V3086" i="1"/>
  <c r="W3086" i="1" s="1"/>
  <c r="V3082" i="1"/>
  <c r="W3082" i="1" s="1"/>
  <c r="V3078" i="1"/>
  <c r="W3078" i="1" s="1"/>
  <c r="V3074" i="1"/>
  <c r="W3074" i="1" s="1"/>
  <c r="V3070" i="1"/>
  <c r="W3070" i="1" s="1"/>
  <c r="V3066" i="1"/>
  <c r="W3066" i="1" s="1"/>
  <c r="V3062" i="1"/>
  <c r="W3062" i="1" s="1"/>
  <c r="V3058" i="1"/>
  <c r="W3058" i="1" s="1"/>
  <c r="V3054" i="1"/>
  <c r="W3054" i="1" s="1"/>
  <c r="V3050" i="1"/>
  <c r="W3050" i="1" s="1"/>
  <c r="V3046" i="1"/>
  <c r="W3046" i="1" s="1"/>
  <c r="V3042" i="1"/>
  <c r="W3042" i="1" s="1"/>
  <c r="V3038" i="1"/>
  <c r="W3038" i="1" s="1"/>
  <c r="V3034" i="1"/>
  <c r="W3034" i="1" s="1"/>
  <c r="V3030" i="1"/>
  <c r="W3030" i="1" s="1"/>
  <c r="V3026" i="1"/>
  <c r="W3026" i="1" s="1"/>
  <c r="V3022" i="1"/>
  <c r="W3022" i="1" s="1"/>
  <c r="V3018" i="1"/>
  <c r="W3018" i="1" s="1"/>
  <c r="V3014" i="1"/>
  <c r="W3014" i="1" s="1"/>
  <c r="V3010" i="1"/>
  <c r="W3010" i="1" s="1"/>
  <c r="V3006" i="1"/>
  <c r="W3006" i="1" s="1"/>
  <c r="V3002" i="1"/>
  <c r="W3002" i="1" s="1"/>
  <c r="V2998" i="1"/>
  <c r="W2998" i="1" s="1"/>
  <c r="V2994" i="1"/>
  <c r="W2994" i="1" s="1"/>
  <c r="V2990" i="1"/>
  <c r="W2990" i="1" s="1"/>
  <c r="V2986" i="1"/>
  <c r="W2986" i="1" s="1"/>
  <c r="V2982" i="1"/>
  <c r="W2982" i="1" s="1"/>
  <c r="V2978" i="1"/>
  <c r="W2978" i="1" s="1"/>
  <c r="V2974" i="1"/>
  <c r="W2974" i="1" s="1"/>
  <c r="V2970" i="1"/>
  <c r="W2970" i="1" s="1"/>
  <c r="V2966" i="1"/>
  <c r="W2966" i="1" s="1"/>
  <c r="V2962" i="1"/>
  <c r="W2962" i="1" s="1"/>
  <c r="V2958" i="1"/>
  <c r="W2958" i="1" s="1"/>
  <c r="V2954" i="1"/>
  <c r="W2954" i="1" s="1"/>
  <c r="V2950" i="1"/>
  <c r="W2950" i="1" s="1"/>
  <c r="V2946" i="1"/>
  <c r="W2946" i="1" s="1"/>
  <c r="V2942" i="1"/>
  <c r="W2942" i="1" s="1"/>
  <c r="V2938" i="1"/>
  <c r="W2938" i="1" s="1"/>
  <c r="V2934" i="1"/>
  <c r="W2934" i="1" s="1"/>
  <c r="V2930" i="1"/>
  <c r="W2930" i="1" s="1"/>
  <c r="V2926" i="1"/>
  <c r="W2926" i="1" s="1"/>
  <c r="V2922" i="1"/>
  <c r="W2922" i="1" s="1"/>
  <c r="V2918" i="1"/>
  <c r="W2918" i="1" s="1"/>
  <c r="V2914" i="1"/>
  <c r="W2914" i="1" s="1"/>
  <c r="V2910" i="1"/>
  <c r="W2910" i="1" s="1"/>
  <c r="V2906" i="1"/>
  <c r="W2906" i="1" s="1"/>
  <c r="V2902" i="1"/>
  <c r="W2902" i="1" s="1"/>
  <c r="V2898" i="1"/>
  <c r="W2898" i="1" s="1"/>
  <c r="V2894" i="1"/>
  <c r="W2894" i="1" s="1"/>
  <c r="V2890" i="1"/>
  <c r="W2890" i="1" s="1"/>
  <c r="V2886" i="1"/>
  <c r="W2886" i="1" s="1"/>
  <c r="V2882" i="1"/>
  <c r="W2882" i="1" s="1"/>
  <c r="V2878" i="1"/>
  <c r="W2878" i="1" s="1"/>
  <c r="V2874" i="1"/>
  <c r="W2874" i="1" s="1"/>
  <c r="V2870" i="1"/>
  <c r="W2870" i="1" s="1"/>
  <c r="V2866" i="1"/>
  <c r="W2866" i="1" s="1"/>
  <c r="V2862" i="1"/>
  <c r="W2862" i="1" s="1"/>
  <c r="V2858" i="1"/>
  <c r="W2858" i="1" s="1"/>
  <c r="V2854" i="1"/>
  <c r="W2854" i="1" s="1"/>
  <c r="V2850" i="1"/>
  <c r="W2850" i="1" s="1"/>
  <c r="V2846" i="1"/>
  <c r="W2846" i="1" s="1"/>
  <c r="V2842" i="1"/>
  <c r="W2842" i="1" s="1"/>
  <c r="V2838" i="1"/>
  <c r="W2838" i="1" s="1"/>
  <c r="V2834" i="1"/>
  <c r="W2834" i="1" s="1"/>
  <c r="V2830" i="1"/>
  <c r="W2830" i="1" s="1"/>
  <c r="V2826" i="1"/>
  <c r="W2826" i="1" s="1"/>
  <c r="V2822" i="1"/>
  <c r="W2822" i="1" s="1"/>
  <c r="V2818" i="1"/>
  <c r="W2818" i="1" s="1"/>
  <c r="V2814" i="1"/>
  <c r="W2814" i="1" s="1"/>
  <c r="V2810" i="1"/>
  <c r="W2810" i="1" s="1"/>
  <c r="V2806" i="1"/>
  <c r="W2806" i="1" s="1"/>
  <c r="V2802" i="1"/>
  <c r="W2802" i="1" s="1"/>
  <c r="V2798" i="1"/>
  <c r="W2798" i="1" s="1"/>
  <c r="V2794" i="1"/>
  <c r="W2794" i="1" s="1"/>
  <c r="V2790" i="1"/>
  <c r="W2790" i="1" s="1"/>
  <c r="V2786" i="1"/>
  <c r="W2786" i="1" s="1"/>
  <c r="V2782" i="1"/>
  <c r="W2782" i="1" s="1"/>
  <c r="V2778" i="1"/>
  <c r="W2778" i="1" s="1"/>
  <c r="V2774" i="1"/>
  <c r="W2774" i="1" s="1"/>
  <c r="V2770" i="1"/>
  <c r="W2770" i="1" s="1"/>
  <c r="V2766" i="1"/>
  <c r="W2766" i="1" s="1"/>
  <c r="V2762" i="1"/>
  <c r="W2762" i="1" s="1"/>
  <c r="V2758" i="1"/>
  <c r="W2758" i="1" s="1"/>
  <c r="V2754" i="1"/>
  <c r="W2754" i="1" s="1"/>
  <c r="V2750" i="1"/>
  <c r="W2750" i="1" s="1"/>
  <c r="V2746" i="1"/>
  <c r="W2746" i="1" s="1"/>
  <c r="V2742" i="1"/>
  <c r="W2742" i="1" s="1"/>
  <c r="V2738" i="1"/>
  <c r="W2738" i="1" s="1"/>
  <c r="V2734" i="1"/>
  <c r="W2734" i="1" s="1"/>
  <c r="V2730" i="1"/>
  <c r="W2730" i="1" s="1"/>
  <c r="V2726" i="1"/>
  <c r="W2726" i="1" s="1"/>
  <c r="V2722" i="1"/>
  <c r="W2722" i="1" s="1"/>
  <c r="V2718" i="1"/>
  <c r="W2718" i="1" s="1"/>
  <c r="V2714" i="1"/>
  <c r="W2714" i="1" s="1"/>
  <c r="V2710" i="1"/>
  <c r="W2710" i="1" s="1"/>
  <c r="V2706" i="1"/>
  <c r="W2706" i="1" s="1"/>
  <c r="V2702" i="1"/>
  <c r="W2702" i="1" s="1"/>
  <c r="V2698" i="1"/>
  <c r="W2698" i="1" s="1"/>
  <c r="V2694" i="1"/>
  <c r="W2694" i="1" s="1"/>
  <c r="V2690" i="1"/>
  <c r="W2690" i="1" s="1"/>
  <c r="V2686" i="1"/>
  <c r="W2686" i="1" s="1"/>
  <c r="V2682" i="1"/>
  <c r="W2682" i="1" s="1"/>
  <c r="V2678" i="1"/>
  <c r="W2678" i="1" s="1"/>
  <c r="V2674" i="1"/>
  <c r="W2674" i="1" s="1"/>
  <c r="V2670" i="1"/>
  <c r="W2670" i="1" s="1"/>
  <c r="V2666" i="1"/>
  <c r="W2666" i="1" s="1"/>
  <c r="V2662" i="1"/>
  <c r="W2662" i="1" s="1"/>
  <c r="V2658" i="1"/>
  <c r="W2658" i="1" s="1"/>
  <c r="V2654" i="1"/>
  <c r="W2654" i="1" s="1"/>
  <c r="V2650" i="1"/>
  <c r="W2650" i="1" s="1"/>
  <c r="V2646" i="1"/>
  <c r="W2646" i="1" s="1"/>
  <c r="V2642" i="1"/>
  <c r="W2642" i="1" s="1"/>
  <c r="V2638" i="1"/>
  <c r="W2638" i="1" s="1"/>
  <c r="V2634" i="1"/>
  <c r="W2634" i="1" s="1"/>
  <c r="V2630" i="1"/>
  <c r="W2630" i="1" s="1"/>
  <c r="V2626" i="1"/>
  <c r="W2626" i="1" s="1"/>
  <c r="V2622" i="1"/>
  <c r="W2622" i="1" s="1"/>
  <c r="V2618" i="1"/>
  <c r="W2618" i="1" s="1"/>
  <c r="V2614" i="1"/>
  <c r="W2614" i="1" s="1"/>
  <c r="V2610" i="1"/>
  <c r="W2610" i="1" s="1"/>
  <c r="V2606" i="1"/>
  <c r="W2606" i="1" s="1"/>
  <c r="V2602" i="1"/>
  <c r="W2602" i="1" s="1"/>
  <c r="V2598" i="1"/>
  <c r="W2598" i="1" s="1"/>
  <c r="V2594" i="1"/>
  <c r="W2594" i="1" s="1"/>
  <c r="V2590" i="1"/>
  <c r="W2590" i="1" s="1"/>
  <c r="V2586" i="1"/>
  <c r="W2586" i="1" s="1"/>
  <c r="V2582" i="1"/>
  <c r="W2582" i="1" s="1"/>
  <c r="V2578" i="1"/>
  <c r="W2578" i="1" s="1"/>
  <c r="V2574" i="1"/>
  <c r="W2574" i="1" s="1"/>
  <c r="V2570" i="1"/>
  <c r="W2570" i="1" s="1"/>
  <c r="V2566" i="1"/>
  <c r="W2566" i="1" s="1"/>
  <c r="V2562" i="1"/>
  <c r="W2562" i="1" s="1"/>
  <c r="V2558" i="1"/>
  <c r="W2558" i="1" s="1"/>
  <c r="V2554" i="1"/>
  <c r="W2554" i="1" s="1"/>
  <c r="V2550" i="1"/>
  <c r="W2550" i="1" s="1"/>
  <c r="V2546" i="1"/>
  <c r="W2546" i="1" s="1"/>
  <c r="V2542" i="1"/>
  <c r="W2542" i="1" s="1"/>
  <c r="V2538" i="1"/>
  <c r="W2538" i="1" s="1"/>
  <c r="V2534" i="1"/>
  <c r="W2534" i="1" s="1"/>
  <c r="V2530" i="1"/>
  <c r="W2530" i="1" s="1"/>
  <c r="V2526" i="1"/>
  <c r="W2526" i="1" s="1"/>
  <c r="V2522" i="1"/>
  <c r="W2522" i="1" s="1"/>
  <c r="V2518" i="1"/>
  <c r="W2518" i="1" s="1"/>
  <c r="V2514" i="1"/>
  <c r="W2514" i="1" s="1"/>
  <c r="V2510" i="1"/>
  <c r="W2510" i="1" s="1"/>
  <c r="V2506" i="1"/>
  <c r="W2506" i="1" s="1"/>
  <c r="V2502" i="1"/>
  <c r="W2502" i="1" s="1"/>
  <c r="V2498" i="1"/>
  <c r="W2498" i="1" s="1"/>
  <c r="V2494" i="1"/>
  <c r="W2494" i="1" s="1"/>
  <c r="V2490" i="1"/>
  <c r="W2490" i="1" s="1"/>
  <c r="V2486" i="1"/>
  <c r="W2486" i="1" s="1"/>
  <c r="V2482" i="1"/>
  <c r="W2482" i="1" s="1"/>
  <c r="V2478" i="1"/>
  <c r="W2478" i="1" s="1"/>
  <c r="V2474" i="1"/>
  <c r="W2474" i="1" s="1"/>
  <c r="V2470" i="1"/>
  <c r="W2470" i="1" s="1"/>
  <c r="V2466" i="1"/>
  <c r="W2466" i="1" s="1"/>
  <c r="V2462" i="1"/>
  <c r="W2462" i="1" s="1"/>
  <c r="V2458" i="1"/>
  <c r="W2458" i="1" s="1"/>
  <c r="V2454" i="1"/>
  <c r="W2454" i="1" s="1"/>
  <c r="V2450" i="1"/>
  <c r="W2450" i="1" s="1"/>
  <c r="V2446" i="1"/>
  <c r="W2446" i="1" s="1"/>
  <c r="V2442" i="1"/>
  <c r="W2442" i="1" s="1"/>
  <c r="V2438" i="1"/>
  <c r="W2438" i="1" s="1"/>
  <c r="V2434" i="1"/>
  <c r="W2434" i="1" s="1"/>
  <c r="V2430" i="1"/>
  <c r="W2430" i="1" s="1"/>
  <c r="V2426" i="1"/>
  <c r="W2426" i="1" s="1"/>
  <c r="V2422" i="1"/>
  <c r="W2422" i="1" s="1"/>
  <c r="V2418" i="1"/>
  <c r="W2418" i="1" s="1"/>
  <c r="V2414" i="1"/>
  <c r="W2414" i="1" s="1"/>
  <c r="V2410" i="1"/>
  <c r="W2410" i="1" s="1"/>
  <c r="V2406" i="1"/>
  <c r="W2406" i="1" s="1"/>
  <c r="V2402" i="1"/>
  <c r="W2402" i="1" s="1"/>
  <c r="V2398" i="1"/>
  <c r="W2398" i="1" s="1"/>
  <c r="V2394" i="1"/>
  <c r="W2394" i="1" s="1"/>
  <c r="V2390" i="1"/>
  <c r="W2390" i="1" s="1"/>
  <c r="V2386" i="1"/>
  <c r="W2386" i="1" s="1"/>
  <c r="V2382" i="1"/>
  <c r="W2382" i="1" s="1"/>
  <c r="V2378" i="1"/>
  <c r="W2378" i="1" s="1"/>
  <c r="V2374" i="1"/>
  <c r="W2374" i="1" s="1"/>
  <c r="V2370" i="1"/>
  <c r="W2370" i="1" s="1"/>
  <c r="V2366" i="1"/>
  <c r="W2366" i="1" s="1"/>
  <c r="V2362" i="1"/>
  <c r="W2362" i="1" s="1"/>
  <c r="V2358" i="1"/>
  <c r="W2358" i="1" s="1"/>
  <c r="V2354" i="1"/>
  <c r="W2354" i="1" s="1"/>
  <c r="V2350" i="1"/>
  <c r="W2350" i="1" s="1"/>
  <c r="V2346" i="1"/>
  <c r="W2346" i="1" s="1"/>
  <c r="V2342" i="1"/>
  <c r="W2342" i="1" s="1"/>
  <c r="V2338" i="1"/>
  <c r="W2338" i="1" s="1"/>
  <c r="V2334" i="1"/>
  <c r="W2334" i="1" s="1"/>
  <c r="V2330" i="1"/>
  <c r="W2330" i="1" s="1"/>
  <c r="V2326" i="1"/>
  <c r="W2326" i="1" s="1"/>
  <c r="V2322" i="1"/>
  <c r="W2322" i="1" s="1"/>
  <c r="V2318" i="1"/>
  <c r="W2318" i="1" s="1"/>
  <c r="V2314" i="1"/>
  <c r="W2314" i="1" s="1"/>
  <c r="V2310" i="1"/>
  <c r="W2310" i="1" s="1"/>
  <c r="V2306" i="1"/>
  <c r="W2306" i="1" s="1"/>
  <c r="V2302" i="1"/>
  <c r="W2302" i="1" s="1"/>
  <c r="V2298" i="1"/>
  <c r="W2298" i="1" s="1"/>
  <c r="V2294" i="1"/>
  <c r="W2294" i="1" s="1"/>
  <c r="V2290" i="1"/>
  <c r="W2290" i="1" s="1"/>
  <c r="V2286" i="1"/>
  <c r="W2286" i="1" s="1"/>
  <c r="V2282" i="1"/>
  <c r="W2282" i="1" s="1"/>
  <c r="V2278" i="1"/>
  <c r="W2278" i="1" s="1"/>
  <c r="V2274" i="1"/>
  <c r="W2274" i="1" s="1"/>
  <c r="V2270" i="1"/>
  <c r="W2270" i="1" s="1"/>
  <c r="V2266" i="1"/>
  <c r="W2266" i="1" s="1"/>
  <c r="V2262" i="1"/>
  <c r="W2262" i="1" s="1"/>
  <c r="V2258" i="1"/>
  <c r="W2258" i="1" s="1"/>
  <c r="V2254" i="1"/>
  <c r="W2254" i="1" s="1"/>
  <c r="V2250" i="1"/>
  <c r="W2250" i="1" s="1"/>
  <c r="V2246" i="1"/>
  <c r="W2246" i="1" s="1"/>
  <c r="V2242" i="1"/>
  <c r="W2242" i="1" s="1"/>
  <c r="V2238" i="1"/>
  <c r="W2238" i="1" s="1"/>
  <c r="V2234" i="1"/>
  <c r="W2234" i="1" s="1"/>
  <c r="V2230" i="1"/>
  <c r="W2230" i="1" s="1"/>
  <c r="V2226" i="1"/>
  <c r="W2226" i="1" s="1"/>
  <c r="V2222" i="1"/>
  <c r="W2222" i="1" s="1"/>
  <c r="V2218" i="1"/>
  <c r="W2218" i="1" s="1"/>
  <c r="V2214" i="1"/>
  <c r="W2214" i="1" s="1"/>
  <c r="V2210" i="1"/>
  <c r="W2210" i="1" s="1"/>
  <c r="V2206" i="1"/>
  <c r="W2206" i="1" s="1"/>
  <c r="V2202" i="1"/>
  <c r="W2202" i="1" s="1"/>
  <c r="V2198" i="1"/>
  <c r="W2198" i="1" s="1"/>
  <c r="V2194" i="1"/>
  <c r="W2194" i="1" s="1"/>
  <c r="V2190" i="1"/>
  <c r="W2190" i="1" s="1"/>
  <c r="V2186" i="1"/>
  <c r="W2186" i="1" s="1"/>
  <c r="V2182" i="1"/>
  <c r="W2182" i="1" s="1"/>
  <c r="V2178" i="1"/>
  <c r="W2178" i="1" s="1"/>
  <c r="V2174" i="1"/>
  <c r="W2174" i="1" s="1"/>
  <c r="V2170" i="1"/>
  <c r="W2170" i="1" s="1"/>
  <c r="V2166" i="1"/>
  <c r="W2166" i="1" s="1"/>
  <c r="V2162" i="1"/>
  <c r="W2162" i="1" s="1"/>
  <c r="V2158" i="1"/>
  <c r="W2158" i="1" s="1"/>
  <c r="V2154" i="1"/>
  <c r="W2154" i="1" s="1"/>
  <c r="V2150" i="1"/>
  <c r="W2150" i="1" s="1"/>
  <c r="V2146" i="1"/>
  <c r="W2146" i="1" s="1"/>
  <c r="V2142" i="1"/>
  <c r="W2142" i="1" s="1"/>
  <c r="V2138" i="1"/>
  <c r="W2138" i="1" s="1"/>
  <c r="V2134" i="1"/>
  <c r="W2134" i="1" s="1"/>
  <c r="V2130" i="1"/>
  <c r="W2130" i="1" s="1"/>
  <c r="V2126" i="1"/>
  <c r="W2126" i="1" s="1"/>
  <c r="V2122" i="1"/>
  <c r="W2122" i="1" s="1"/>
  <c r="V2118" i="1"/>
  <c r="W2118" i="1" s="1"/>
  <c r="V2114" i="1"/>
  <c r="W2114" i="1" s="1"/>
  <c r="V2110" i="1"/>
  <c r="W2110" i="1" s="1"/>
  <c r="V2106" i="1"/>
  <c r="W2106" i="1" s="1"/>
  <c r="V2102" i="1"/>
  <c r="W2102" i="1" s="1"/>
  <c r="V2098" i="1"/>
  <c r="W2098" i="1" s="1"/>
  <c r="V2094" i="1"/>
  <c r="W2094" i="1" s="1"/>
  <c r="V2090" i="1"/>
  <c r="W2090" i="1" s="1"/>
  <c r="V2086" i="1"/>
  <c r="W2086" i="1" s="1"/>
  <c r="V2082" i="1"/>
  <c r="W2082" i="1" s="1"/>
  <c r="V2078" i="1"/>
  <c r="W2078" i="1" s="1"/>
  <c r="V2074" i="1"/>
  <c r="W2074" i="1" s="1"/>
  <c r="V2070" i="1"/>
  <c r="W2070" i="1" s="1"/>
  <c r="V2066" i="1"/>
  <c r="W2066" i="1" s="1"/>
  <c r="V2062" i="1"/>
  <c r="W2062" i="1" s="1"/>
  <c r="V2058" i="1"/>
  <c r="W2058" i="1" s="1"/>
  <c r="V2054" i="1"/>
  <c r="W2054" i="1" s="1"/>
  <c r="V2050" i="1"/>
  <c r="W2050" i="1" s="1"/>
  <c r="V2046" i="1"/>
  <c r="W2046" i="1" s="1"/>
  <c r="V2042" i="1"/>
  <c r="W2042" i="1" s="1"/>
  <c r="V2038" i="1"/>
  <c r="W2038" i="1" s="1"/>
  <c r="V2034" i="1"/>
  <c r="W2034" i="1" s="1"/>
  <c r="V2030" i="1"/>
  <c r="W2030" i="1" s="1"/>
  <c r="V2026" i="1"/>
  <c r="W2026" i="1" s="1"/>
  <c r="V2022" i="1"/>
  <c r="W2022" i="1" s="1"/>
  <c r="V2018" i="1"/>
  <c r="W2018" i="1" s="1"/>
  <c r="V2014" i="1"/>
  <c r="W2014" i="1" s="1"/>
  <c r="V2010" i="1"/>
  <c r="W2010" i="1" s="1"/>
  <c r="V2006" i="1"/>
  <c r="W2006" i="1" s="1"/>
  <c r="V2002" i="1"/>
  <c r="W2002" i="1" s="1"/>
  <c r="V1998" i="1"/>
  <c r="W1998" i="1" s="1"/>
  <c r="V1994" i="1"/>
  <c r="W1994" i="1" s="1"/>
  <c r="V1990" i="1"/>
  <c r="W1990" i="1" s="1"/>
  <c r="V1986" i="1"/>
  <c r="W1986" i="1" s="1"/>
  <c r="V1982" i="1"/>
  <c r="W1982" i="1" s="1"/>
  <c r="V1978" i="1"/>
  <c r="W1978" i="1" s="1"/>
  <c r="V1974" i="1"/>
  <c r="W1974" i="1" s="1"/>
  <c r="V1970" i="1"/>
  <c r="W1970" i="1" s="1"/>
  <c r="V1966" i="1"/>
  <c r="W1966" i="1" s="1"/>
  <c r="V1962" i="1"/>
  <c r="W1962" i="1" s="1"/>
  <c r="V1958" i="1"/>
  <c r="W1958" i="1" s="1"/>
  <c r="V1954" i="1"/>
  <c r="W1954" i="1" s="1"/>
  <c r="V1950" i="1"/>
  <c r="W1950" i="1" s="1"/>
  <c r="V1946" i="1"/>
  <c r="W1946" i="1" s="1"/>
  <c r="V1942" i="1"/>
  <c r="W1942" i="1" s="1"/>
  <c r="V1938" i="1"/>
  <c r="W1938" i="1" s="1"/>
  <c r="V1934" i="1"/>
  <c r="W1934" i="1" s="1"/>
  <c r="V1930" i="1"/>
  <c r="W1930" i="1" s="1"/>
  <c r="V1926" i="1"/>
  <c r="W1926" i="1" s="1"/>
  <c r="V1922" i="1"/>
  <c r="W1922" i="1" s="1"/>
  <c r="V1918" i="1"/>
  <c r="W1918" i="1" s="1"/>
  <c r="V1914" i="1"/>
  <c r="W1914" i="1" s="1"/>
  <c r="V1910" i="1"/>
  <c r="W1910" i="1" s="1"/>
  <c r="V1906" i="1"/>
  <c r="W1906" i="1" s="1"/>
  <c r="V1902" i="1"/>
  <c r="W1902" i="1" s="1"/>
  <c r="V1898" i="1"/>
  <c r="W1898" i="1" s="1"/>
  <c r="V1894" i="1"/>
  <c r="W1894" i="1" s="1"/>
  <c r="V1890" i="1"/>
  <c r="W1890" i="1" s="1"/>
  <c r="V1886" i="1"/>
  <c r="W1886" i="1" s="1"/>
  <c r="V1882" i="1"/>
  <c r="W1882" i="1" s="1"/>
  <c r="V1878" i="1"/>
  <c r="W1878" i="1" s="1"/>
  <c r="V1874" i="1"/>
  <c r="W1874" i="1" s="1"/>
  <c r="V1870" i="1"/>
  <c r="W1870" i="1" s="1"/>
  <c r="V1866" i="1"/>
  <c r="W1866" i="1" s="1"/>
  <c r="V1862" i="1"/>
  <c r="W1862" i="1" s="1"/>
  <c r="V1858" i="1"/>
  <c r="W1858" i="1" s="1"/>
  <c r="V1854" i="1"/>
  <c r="W1854" i="1" s="1"/>
  <c r="V1850" i="1"/>
  <c r="W1850" i="1" s="1"/>
  <c r="V1846" i="1"/>
  <c r="W1846" i="1" s="1"/>
  <c r="V1842" i="1"/>
  <c r="W1842" i="1" s="1"/>
  <c r="V1838" i="1"/>
  <c r="W1838" i="1" s="1"/>
  <c r="V1834" i="1"/>
  <c r="W1834" i="1" s="1"/>
  <c r="V1830" i="1"/>
  <c r="W1830" i="1" s="1"/>
  <c r="V1826" i="1"/>
  <c r="W1826" i="1" s="1"/>
  <c r="V1822" i="1"/>
  <c r="W1822" i="1" s="1"/>
  <c r="V1818" i="1"/>
  <c r="W1818" i="1" s="1"/>
  <c r="V1814" i="1"/>
  <c r="W1814" i="1" s="1"/>
  <c r="V1810" i="1"/>
  <c r="W1810" i="1" s="1"/>
  <c r="V1806" i="1"/>
  <c r="W1806" i="1" s="1"/>
  <c r="V1802" i="1"/>
  <c r="W1802" i="1" s="1"/>
  <c r="V1798" i="1"/>
  <c r="W1798" i="1" s="1"/>
  <c r="V1794" i="1"/>
  <c r="W1794" i="1" s="1"/>
  <c r="V1790" i="1"/>
  <c r="W1790" i="1" s="1"/>
  <c r="V1786" i="1"/>
  <c r="W1786" i="1" s="1"/>
  <c r="V1782" i="1"/>
  <c r="W1782" i="1" s="1"/>
  <c r="V1778" i="1"/>
  <c r="W1778" i="1" s="1"/>
  <c r="V1774" i="1"/>
  <c r="W1774" i="1" s="1"/>
  <c r="V1770" i="1"/>
  <c r="W1770" i="1" s="1"/>
  <c r="V1766" i="1"/>
  <c r="W1766" i="1" s="1"/>
  <c r="V1762" i="1"/>
  <c r="W1762" i="1" s="1"/>
  <c r="V1758" i="1"/>
  <c r="W1758" i="1" s="1"/>
  <c r="V1754" i="1"/>
  <c r="W1754" i="1" s="1"/>
  <c r="V1750" i="1"/>
  <c r="W1750" i="1" s="1"/>
  <c r="V1746" i="1"/>
  <c r="W1746" i="1" s="1"/>
  <c r="V1742" i="1"/>
  <c r="W1742" i="1" s="1"/>
  <c r="V1738" i="1"/>
  <c r="W1738" i="1" s="1"/>
  <c r="V1734" i="1"/>
  <c r="W1734" i="1" s="1"/>
  <c r="V1730" i="1"/>
  <c r="W1730" i="1" s="1"/>
  <c r="V1726" i="1"/>
  <c r="W1726" i="1" s="1"/>
  <c r="V1722" i="1"/>
  <c r="W1722" i="1" s="1"/>
  <c r="V1718" i="1"/>
  <c r="W1718" i="1" s="1"/>
  <c r="V1714" i="1"/>
  <c r="W1714" i="1" s="1"/>
  <c r="V1710" i="1"/>
  <c r="W1710" i="1" s="1"/>
  <c r="V1706" i="1"/>
  <c r="W1706" i="1" s="1"/>
  <c r="V1702" i="1"/>
  <c r="W1702" i="1" s="1"/>
  <c r="V1698" i="1"/>
  <c r="W1698" i="1" s="1"/>
  <c r="V1694" i="1"/>
  <c r="W1694" i="1" s="1"/>
  <c r="V1690" i="1"/>
  <c r="W1690" i="1" s="1"/>
  <c r="V1686" i="1"/>
  <c r="W1686" i="1" s="1"/>
  <c r="V1682" i="1"/>
  <c r="W1682" i="1" s="1"/>
  <c r="V1678" i="1"/>
  <c r="W1678" i="1" s="1"/>
  <c r="V1674" i="1"/>
  <c r="W1674" i="1" s="1"/>
  <c r="V1670" i="1"/>
  <c r="W1670" i="1" s="1"/>
  <c r="V1666" i="1"/>
  <c r="W1666" i="1" s="1"/>
  <c r="V1662" i="1"/>
  <c r="W1662" i="1" s="1"/>
  <c r="V1658" i="1"/>
  <c r="W1658" i="1" s="1"/>
  <c r="V1654" i="1"/>
  <c r="W1654" i="1" s="1"/>
  <c r="V1650" i="1"/>
  <c r="W1650" i="1" s="1"/>
  <c r="V1646" i="1"/>
  <c r="W1646" i="1" s="1"/>
  <c r="V1642" i="1"/>
  <c r="W1642" i="1" s="1"/>
  <c r="V1638" i="1"/>
  <c r="W1638" i="1" s="1"/>
  <c r="V1634" i="1"/>
  <c r="W1634" i="1" s="1"/>
  <c r="V1630" i="1"/>
  <c r="W1630" i="1" s="1"/>
  <c r="V1626" i="1"/>
  <c r="W1626" i="1" s="1"/>
  <c r="V1622" i="1"/>
  <c r="W1622" i="1" s="1"/>
  <c r="V1618" i="1"/>
  <c r="W1618" i="1" s="1"/>
  <c r="V1614" i="1"/>
  <c r="W1614" i="1" s="1"/>
  <c r="V1610" i="1"/>
  <c r="W1610" i="1" s="1"/>
  <c r="V1606" i="1"/>
  <c r="W1606" i="1" s="1"/>
  <c r="V1602" i="1"/>
  <c r="W1602" i="1" s="1"/>
  <c r="V1598" i="1"/>
  <c r="W1598" i="1" s="1"/>
  <c r="V1594" i="1"/>
  <c r="W1594" i="1" s="1"/>
  <c r="V1590" i="1"/>
  <c r="W1590" i="1" s="1"/>
  <c r="V1586" i="1"/>
  <c r="W1586" i="1" s="1"/>
  <c r="V1582" i="1"/>
  <c r="W1582" i="1" s="1"/>
  <c r="V1578" i="1"/>
  <c r="W1578" i="1" s="1"/>
  <c r="V1574" i="1"/>
  <c r="W1574" i="1" s="1"/>
  <c r="V1570" i="1"/>
  <c r="W1570" i="1" s="1"/>
  <c r="V1566" i="1"/>
  <c r="W1566" i="1" s="1"/>
  <c r="V1562" i="1"/>
  <c r="W1562" i="1" s="1"/>
  <c r="V1558" i="1"/>
  <c r="W1558" i="1" s="1"/>
  <c r="V1554" i="1"/>
  <c r="W1554" i="1" s="1"/>
  <c r="V1550" i="1"/>
  <c r="W1550" i="1" s="1"/>
  <c r="V1546" i="1"/>
  <c r="W1546" i="1" s="1"/>
  <c r="V1542" i="1"/>
  <c r="W1542" i="1" s="1"/>
  <c r="V1538" i="1"/>
  <c r="W1538" i="1" s="1"/>
  <c r="V1534" i="1"/>
  <c r="W1534" i="1" s="1"/>
  <c r="V1530" i="1"/>
  <c r="W1530" i="1" s="1"/>
  <c r="V1526" i="1"/>
  <c r="W1526" i="1" s="1"/>
  <c r="V1522" i="1"/>
  <c r="W1522" i="1" s="1"/>
  <c r="V1518" i="1"/>
  <c r="W1518" i="1" s="1"/>
  <c r="V1514" i="1"/>
  <c r="W1514" i="1" s="1"/>
  <c r="V1510" i="1"/>
  <c r="W1510" i="1" s="1"/>
  <c r="V1506" i="1"/>
  <c r="W1506" i="1" s="1"/>
  <c r="V1502" i="1"/>
  <c r="W1502" i="1" s="1"/>
  <c r="V1498" i="1"/>
  <c r="W1498" i="1" s="1"/>
  <c r="V1494" i="1"/>
  <c r="W1494" i="1" s="1"/>
  <c r="V1490" i="1"/>
  <c r="W1490" i="1" s="1"/>
  <c r="V1486" i="1"/>
  <c r="W1486" i="1" s="1"/>
  <c r="V1482" i="1"/>
  <c r="W1482" i="1" s="1"/>
  <c r="V1478" i="1"/>
  <c r="W1478" i="1" s="1"/>
  <c r="V1474" i="1"/>
  <c r="W1474" i="1" s="1"/>
  <c r="V1470" i="1"/>
  <c r="W1470" i="1" s="1"/>
  <c r="V1466" i="1"/>
  <c r="W1466" i="1" s="1"/>
  <c r="V1462" i="1"/>
  <c r="W1462" i="1" s="1"/>
  <c r="V1458" i="1"/>
  <c r="W1458" i="1" s="1"/>
  <c r="V1454" i="1"/>
  <c r="W1454" i="1" s="1"/>
  <c r="V1450" i="1"/>
  <c r="W1450" i="1" s="1"/>
  <c r="V1446" i="1"/>
  <c r="W1446" i="1" s="1"/>
  <c r="V1442" i="1"/>
  <c r="W1442" i="1" s="1"/>
  <c r="V1438" i="1"/>
  <c r="W1438" i="1" s="1"/>
  <c r="V1434" i="1"/>
  <c r="W1434" i="1" s="1"/>
  <c r="V1430" i="1"/>
  <c r="W1430" i="1" s="1"/>
  <c r="V1426" i="1"/>
  <c r="W1426" i="1" s="1"/>
  <c r="V1422" i="1"/>
  <c r="W1422" i="1" s="1"/>
  <c r="V1418" i="1"/>
  <c r="W1418" i="1" s="1"/>
  <c r="V1414" i="1"/>
  <c r="W1414" i="1" s="1"/>
  <c r="V1410" i="1"/>
  <c r="W1410" i="1" s="1"/>
  <c r="V1406" i="1"/>
  <c r="W1406" i="1" s="1"/>
  <c r="V1402" i="1"/>
  <c r="W1402" i="1" s="1"/>
  <c r="V1398" i="1"/>
  <c r="W1398" i="1" s="1"/>
  <c r="V1394" i="1"/>
  <c r="W1394" i="1" s="1"/>
  <c r="V1390" i="1"/>
  <c r="W1390" i="1" s="1"/>
  <c r="V1386" i="1"/>
  <c r="W1386" i="1" s="1"/>
  <c r="V1382" i="1"/>
  <c r="W1382" i="1" s="1"/>
  <c r="V1378" i="1"/>
  <c r="W1378" i="1" s="1"/>
  <c r="V1374" i="1"/>
  <c r="W1374" i="1" s="1"/>
  <c r="V1370" i="1"/>
  <c r="W1370" i="1" s="1"/>
  <c r="V1366" i="1"/>
  <c r="W1366" i="1" s="1"/>
  <c r="V1362" i="1"/>
  <c r="W1362" i="1" s="1"/>
  <c r="V1358" i="1"/>
  <c r="W1358" i="1" s="1"/>
  <c r="V1354" i="1"/>
  <c r="W1354" i="1" s="1"/>
  <c r="V1350" i="1"/>
  <c r="W1350" i="1" s="1"/>
  <c r="V1346" i="1"/>
  <c r="W1346" i="1" s="1"/>
  <c r="V1342" i="1"/>
  <c r="W1342" i="1" s="1"/>
  <c r="V1338" i="1"/>
  <c r="W1338" i="1" s="1"/>
  <c r="V1334" i="1"/>
  <c r="W1334" i="1" s="1"/>
  <c r="V1330" i="1"/>
  <c r="W1330" i="1" s="1"/>
  <c r="V1326" i="1"/>
  <c r="W1326" i="1" s="1"/>
  <c r="V1322" i="1"/>
  <c r="W1322" i="1" s="1"/>
  <c r="V1318" i="1"/>
  <c r="W1318" i="1" s="1"/>
  <c r="V1314" i="1"/>
  <c r="W1314" i="1" s="1"/>
  <c r="V1310" i="1"/>
  <c r="W1310" i="1" s="1"/>
  <c r="V1306" i="1"/>
  <c r="W1306" i="1" s="1"/>
  <c r="V1302" i="1"/>
  <c r="W1302" i="1" s="1"/>
  <c r="V1298" i="1"/>
  <c r="W1298" i="1" s="1"/>
  <c r="V1294" i="1"/>
  <c r="W1294" i="1" s="1"/>
  <c r="V1290" i="1"/>
  <c r="W1290" i="1" s="1"/>
  <c r="V1286" i="1"/>
  <c r="W1286" i="1" s="1"/>
  <c r="V1282" i="1"/>
  <c r="W1282" i="1" s="1"/>
  <c r="V1278" i="1"/>
  <c r="W1278" i="1" s="1"/>
  <c r="V1274" i="1"/>
  <c r="W1274" i="1" s="1"/>
  <c r="V1270" i="1"/>
  <c r="W1270" i="1" s="1"/>
  <c r="V1266" i="1"/>
  <c r="W1266" i="1" s="1"/>
  <c r="V1262" i="1"/>
  <c r="W1262" i="1" s="1"/>
  <c r="V1258" i="1"/>
  <c r="W1258" i="1" s="1"/>
  <c r="V1254" i="1"/>
  <c r="W1254" i="1" s="1"/>
  <c r="V1250" i="1"/>
  <c r="W1250" i="1" s="1"/>
  <c r="V1246" i="1"/>
  <c r="W1246" i="1" s="1"/>
  <c r="V1242" i="1"/>
  <c r="W1242" i="1" s="1"/>
  <c r="V1238" i="1"/>
  <c r="W1238" i="1" s="1"/>
  <c r="V1234" i="1"/>
  <c r="W1234" i="1" s="1"/>
  <c r="V1230" i="1"/>
  <c r="W1230" i="1" s="1"/>
  <c r="V1226" i="1"/>
  <c r="W1226" i="1" s="1"/>
  <c r="V1222" i="1"/>
  <c r="W1222" i="1" s="1"/>
  <c r="V1218" i="1"/>
  <c r="W1218" i="1" s="1"/>
  <c r="V1214" i="1"/>
  <c r="W1214" i="1" s="1"/>
  <c r="V1210" i="1"/>
  <c r="W1210" i="1" s="1"/>
  <c r="V1206" i="1"/>
  <c r="W1206" i="1" s="1"/>
  <c r="V1202" i="1"/>
  <c r="W1202" i="1" s="1"/>
  <c r="V1198" i="1"/>
  <c r="W1198" i="1" s="1"/>
  <c r="V1194" i="1"/>
  <c r="W1194" i="1" s="1"/>
  <c r="V1190" i="1"/>
  <c r="W1190" i="1" s="1"/>
  <c r="V1186" i="1"/>
  <c r="W1186" i="1" s="1"/>
  <c r="V1182" i="1"/>
  <c r="W1182" i="1" s="1"/>
  <c r="V1178" i="1"/>
  <c r="W1178" i="1" s="1"/>
  <c r="V1174" i="1"/>
  <c r="W1174" i="1" s="1"/>
  <c r="V1170" i="1"/>
  <c r="W1170" i="1" s="1"/>
  <c r="V1166" i="1"/>
  <c r="W1166" i="1" s="1"/>
  <c r="V1162" i="1"/>
  <c r="W1162" i="1" s="1"/>
  <c r="V1158" i="1"/>
  <c r="W1158" i="1" s="1"/>
  <c r="V1154" i="1"/>
  <c r="W1154" i="1" s="1"/>
  <c r="V1150" i="1"/>
  <c r="W1150" i="1" s="1"/>
  <c r="V1146" i="1"/>
  <c r="W1146" i="1" s="1"/>
  <c r="V1142" i="1"/>
  <c r="W1142" i="1" s="1"/>
  <c r="V1138" i="1"/>
  <c r="W1138" i="1" s="1"/>
  <c r="V1134" i="1"/>
  <c r="W1134" i="1" s="1"/>
  <c r="V1130" i="1"/>
  <c r="W1130" i="1" s="1"/>
  <c r="V1126" i="1"/>
  <c r="W1126" i="1" s="1"/>
  <c r="V1122" i="1"/>
  <c r="W1122" i="1" s="1"/>
  <c r="V1118" i="1"/>
  <c r="W1118" i="1" s="1"/>
  <c r="V1114" i="1"/>
  <c r="W1114" i="1" s="1"/>
  <c r="V1110" i="1"/>
  <c r="W1110" i="1" s="1"/>
  <c r="V1106" i="1"/>
  <c r="W1106" i="1" s="1"/>
  <c r="V1102" i="1"/>
  <c r="W1102" i="1" s="1"/>
  <c r="V1098" i="1"/>
  <c r="W1098" i="1" s="1"/>
  <c r="V1094" i="1"/>
  <c r="W1094" i="1" s="1"/>
  <c r="V1090" i="1"/>
  <c r="W1090" i="1" s="1"/>
  <c r="V1086" i="1"/>
  <c r="W1086" i="1" s="1"/>
  <c r="V1082" i="1"/>
  <c r="W1082" i="1" s="1"/>
  <c r="V1078" i="1"/>
  <c r="W1078" i="1" s="1"/>
  <c r="V1074" i="1"/>
  <c r="W1074" i="1" s="1"/>
  <c r="V1070" i="1"/>
  <c r="W1070" i="1" s="1"/>
  <c r="V1066" i="1"/>
  <c r="W1066" i="1" s="1"/>
  <c r="V1062" i="1"/>
  <c r="W1062" i="1" s="1"/>
  <c r="V1058" i="1"/>
  <c r="W1058" i="1" s="1"/>
  <c r="V1054" i="1"/>
  <c r="W1054" i="1" s="1"/>
  <c r="V1050" i="1"/>
  <c r="W1050" i="1" s="1"/>
  <c r="V1046" i="1"/>
  <c r="W1046" i="1" s="1"/>
  <c r="V1042" i="1"/>
  <c r="W1042" i="1" s="1"/>
  <c r="V1038" i="1"/>
  <c r="W1038" i="1" s="1"/>
  <c r="V1034" i="1"/>
  <c r="W1034" i="1" s="1"/>
  <c r="V1030" i="1"/>
  <c r="W1030" i="1" s="1"/>
  <c r="V1026" i="1"/>
  <c r="W1026" i="1" s="1"/>
  <c r="V1022" i="1"/>
  <c r="W1022" i="1" s="1"/>
  <c r="V1018" i="1"/>
  <c r="W1018" i="1" s="1"/>
  <c r="V1014" i="1"/>
  <c r="W1014" i="1" s="1"/>
  <c r="V1010" i="1"/>
  <c r="W1010" i="1" s="1"/>
  <c r="V1006" i="1"/>
  <c r="W1006" i="1" s="1"/>
  <c r="V1002" i="1"/>
  <c r="W1002" i="1" s="1"/>
  <c r="V998" i="1"/>
  <c r="W998" i="1" s="1"/>
  <c r="V994" i="1"/>
  <c r="W994" i="1" s="1"/>
  <c r="V990" i="1"/>
  <c r="W990" i="1" s="1"/>
  <c r="V986" i="1"/>
  <c r="W986" i="1" s="1"/>
  <c r="V982" i="1"/>
  <c r="W982" i="1" s="1"/>
  <c r="V978" i="1"/>
  <c r="W978" i="1" s="1"/>
  <c r="V974" i="1"/>
  <c r="W974" i="1" s="1"/>
  <c r="V970" i="1"/>
  <c r="W970" i="1" s="1"/>
  <c r="V966" i="1"/>
  <c r="W966" i="1" s="1"/>
  <c r="V962" i="1"/>
  <c r="W962" i="1" s="1"/>
  <c r="V958" i="1"/>
  <c r="W958" i="1" s="1"/>
  <c r="V954" i="1"/>
  <c r="W954" i="1" s="1"/>
  <c r="V950" i="1"/>
  <c r="W950" i="1" s="1"/>
  <c r="V3524" i="1"/>
  <c r="W3524" i="1" s="1"/>
  <c r="V3516" i="1"/>
  <c r="W3516" i="1" s="1"/>
  <c r="V3508" i="1"/>
  <c r="W3508" i="1" s="1"/>
  <c r="V3500" i="1"/>
  <c r="W3500" i="1" s="1"/>
  <c r="V3492" i="1"/>
  <c r="W3492" i="1" s="1"/>
  <c r="V3484" i="1"/>
  <c r="W3484" i="1" s="1"/>
  <c r="V3476" i="1"/>
  <c r="W3476" i="1" s="1"/>
  <c r="V3468" i="1"/>
  <c r="W3468" i="1" s="1"/>
  <c r="V3460" i="1"/>
  <c r="W3460" i="1" s="1"/>
  <c r="V3452" i="1"/>
  <c r="W3452" i="1" s="1"/>
  <c r="V3444" i="1"/>
  <c r="W3444" i="1" s="1"/>
  <c r="V3436" i="1"/>
  <c r="W3436" i="1" s="1"/>
  <c r="V3428" i="1"/>
  <c r="W3428" i="1" s="1"/>
  <c r="V3420" i="1"/>
  <c r="W3420" i="1" s="1"/>
  <c r="V3412" i="1"/>
  <c r="W3412" i="1" s="1"/>
  <c r="V3404" i="1"/>
  <c r="W3404" i="1" s="1"/>
  <c r="V3396" i="1"/>
  <c r="W3396" i="1" s="1"/>
  <c r="V3388" i="1"/>
  <c r="W3388" i="1" s="1"/>
  <c r="V3380" i="1"/>
  <c r="W3380" i="1" s="1"/>
  <c r="V3372" i="1"/>
  <c r="W3372" i="1" s="1"/>
  <c r="V3364" i="1"/>
  <c r="W3364" i="1" s="1"/>
  <c r="V3356" i="1"/>
  <c r="W3356" i="1" s="1"/>
  <c r="V3348" i="1"/>
  <c r="W3348" i="1" s="1"/>
  <c r="V3340" i="1"/>
  <c r="W3340" i="1" s="1"/>
  <c r="V3332" i="1"/>
  <c r="W3332" i="1" s="1"/>
  <c r="V3324" i="1"/>
  <c r="W3324" i="1" s="1"/>
  <c r="V3316" i="1"/>
  <c r="W3316" i="1" s="1"/>
  <c r="V3308" i="1"/>
  <c r="W3308" i="1" s="1"/>
  <c r="V3300" i="1"/>
  <c r="W3300" i="1" s="1"/>
  <c r="V3292" i="1"/>
  <c r="W3292" i="1" s="1"/>
  <c r="V3284" i="1"/>
  <c r="W3284" i="1" s="1"/>
  <c r="V3276" i="1"/>
  <c r="W3276" i="1" s="1"/>
  <c r="V3268" i="1"/>
  <c r="W3268" i="1" s="1"/>
  <c r="V3260" i="1"/>
  <c r="W3260" i="1" s="1"/>
  <c r="V3252" i="1"/>
  <c r="W3252" i="1" s="1"/>
  <c r="V3244" i="1"/>
  <c r="W3244" i="1" s="1"/>
  <c r="V3236" i="1"/>
  <c r="W3236" i="1" s="1"/>
  <c r="V3228" i="1"/>
  <c r="W3228" i="1" s="1"/>
  <c r="V3220" i="1"/>
  <c r="W3220" i="1" s="1"/>
  <c r="V3212" i="1"/>
  <c r="W3212" i="1" s="1"/>
  <c r="V3204" i="1"/>
  <c r="W3204" i="1" s="1"/>
  <c r="V3196" i="1"/>
  <c r="W3196" i="1" s="1"/>
  <c r="V3188" i="1"/>
  <c r="W3188" i="1" s="1"/>
  <c r="V3180" i="1"/>
  <c r="W3180" i="1" s="1"/>
  <c r="V3175" i="1"/>
  <c r="W3175" i="1" s="1"/>
  <c r="V3169" i="1"/>
  <c r="W3169" i="1" s="1"/>
  <c r="V3164" i="1"/>
  <c r="W3164" i="1" s="1"/>
  <c r="V3159" i="1"/>
  <c r="W3159" i="1" s="1"/>
  <c r="V3153" i="1"/>
  <c r="W3153" i="1" s="1"/>
  <c r="V3149" i="1"/>
  <c r="W3149" i="1" s="1"/>
  <c r="V3145" i="1"/>
  <c r="W3145" i="1" s="1"/>
  <c r="V3141" i="1"/>
  <c r="W3141" i="1" s="1"/>
  <c r="V3137" i="1"/>
  <c r="W3137" i="1" s="1"/>
  <c r="V3133" i="1"/>
  <c r="W3133" i="1" s="1"/>
  <c r="V3129" i="1"/>
  <c r="W3129" i="1" s="1"/>
  <c r="V3125" i="1"/>
  <c r="W3125" i="1" s="1"/>
  <c r="V3121" i="1"/>
  <c r="W3121" i="1" s="1"/>
  <c r="V3117" i="1"/>
  <c r="W3117" i="1" s="1"/>
  <c r="V3113" i="1"/>
  <c r="W3113" i="1" s="1"/>
  <c r="V3109" i="1"/>
  <c r="W3109" i="1" s="1"/>
  <c r="V3105" i="1"/>
  <c r="W3105" i="1" s="1"/>
  <c r="V3101" i="1"/>
  <c r="W3101" i="1" s="1"/>
  <c r="V3097" i="1"/>
  <c r="W3097" i="1" s="1"/>
  <c r="V3093" i="1"/>
  <c r="W3093" i="1" s="1"/>
  <c r="V3089" i="1"/>
  <c r="W3089" i="1" s="1"/>
  <c r="V3085" i="1"/>
  <c r="W3085" i="1" s="1"/>
  <c r="V3081" i="1"/>
  <c r="W3081" i="1" s="1"/>
  <c r="V3077" i="1"/>
  <c r="W3077" i="1" s="1"/>
  <c r="V3073" i="1"/>
  <c r="W3073" i="1" s="1"/>
  <c r="V3069" i="1"/>
  <c r="W3069" i="1" s="1"/>
  <c r="V3065" i="1"/>
  <c r="W3065" i="1" s="1"/>
  <c r="V3061" i="1"/>
  <c r="W3061" i="1" s="1"/>
  <c r="V3057" i="1"/>
  <c r="W3057" i="1" s="1"/>
  <c r="V3053" i="1"/>
  <c r="W3053" i="1" s="1"/>
  <c r="V3049" i="1"/>
  <c r="W3049" i="1" s="1"/>
  <c r="V3045" i="1"/>
  <c r="W3045" i="1" s="1"/>
  <c r="V3041" i="1"/>
  <c r="W3041" i="1" s="1"/>
  <c r="V3037" i="1"/>
  <c r="W3037" i="1" s="1"/>
  <c r="V3033" i="1"/>
  <c r="W3033" i="1" s="1"/>
  <c r="V3029" i="1"/>
  <c r="W3029" i="1" s="1"/>
  <c r="V3025" i="1"/>
  <c r="W3025" i="1" s="1"/>
  <c r="V3021" i="1"/>
  <c r="W3021" i="1" s="1"/>
  <c r="V3017" i="1"/>
  <c r="W3017" i="1" s="1"/>
  <c r="V3013" i="1"/>
  <c r="W3013" i="1" s="1"/>
  <c r="V3009" i="1"/>
  <c r="W3009" i="1" s="1"/>
  <c r="V3005" i="1"/>
  <c r="W3005" i="1" s="1"/>
  <c r="V3001" i="1"/>
  <c r="W3001" i="1" s="1"/>
  <c r="V2997" i="1"/>
  <c r="W2997" i="1" s="1"/>
  <c r="V2993" i="1"/>
  <c r="W2993" i="1" s="1"/>
  <c r="V2989" i="1"/>
  <c r="W2989" i="1" s="1"/>
  <c r="V2985" i="1"/>
  <c r="W2985" i="1" s="1"/>
  <c r="V2981" i="1"/>
  <c r="W2981" i="1" s="1"/>
  <c r="V2977" i="1"/>
  <c r="W2977" i="1" s="1"/>
  <c r="V2973" i="1"/>
  <c r="W2973" i="1" s="1"/>
  <c r="V2969" i="1"/>
  <c r="W2969" i="1" s="1"/>
  <c r="V2965" i="1"/>
  <c r="W2965" i="1" s="1"/>
  <c r="V2961" i="1"/>
  <c r="W2961" i="1" s="1"/>
  <c r="V2957" i="1"/>
  <c r="W2957" i="1" s="1"/>
  <c r="V2953" i="1"/>
  <c r="W2953" i="1" s="1"/>
  <c r="V2949" i="1"/>
  <c r="W2949" i="1" s="1"/>
  <c r="V2945" i="1"/>
  <c r="W2945" i="1" s="1"/>
  <c r="V2941" i="1"/>
  <c r="W2941" i="1" s="1"/>
  <c r="V2937" i="1"/>
  <c r="W2937" i="1" s="1"/>
  <c r="V2933" i="1"/>
  <c r="W2933" i="1" s="1"/>
  <c r="V2929" i="1"/>
  <c r="W2929" i="1" s="1"/>
  <c r="V2925" i="1"/>
  <c r="W2925" i="1" s="1"/>
  <c r="V2921" i="1"/>
  <c r="W2921" i="1" s="1"/>
  <c r="V2917" i="1"/>
  <c r="W2917" i="1" s="1"/>
  <c r="V2913" i="1"/>
  <c r="W2913" i="1" s="1"/>
  <c r="V2909" i="1"/>
  <c r="W2909" i="1" s="1"/>
  <c r="V2905" i="1"/>
  <c r="W2905" i="1" s="1"/>
  <c r="V2901" i="1"/>
  <c r="W2901" i="1" s="1"/>
  <c r="V2897" i="1"/>
  <c r="W2897" i="1" s="1"/>
  <c r="V2893" i="1"/>
  <c r="W2893" i="1" s="1"/>
  <c r="V2889" i="1"/>
  <c r="W2889" i="1" s="1"/>
  <c r="V2885" i="1"/>
  <c r="W2885" i="1" s="1"/>
  <c r="V2881" i="1"/>
  <c r="W2881" i="1" s="1"/>
  <c r="V2877" i="1"/>
  <c r="W2877" i="1" s="1"/>
  <c r="V2873" i="1"/>
  <c r="W2873" i="1" s="1"/>
  <c r="V2869" i="1"/>
  <c r="W2869" i="1" s="1"/>
  <c r="V2865" i="1"/>
  <c r="W2865" i="1" s="1"/>
  <c r="V2861" i="1"/>
  <c r="W2861" i="1" s="1"/>
  <c r="V2857" i="1"/>
  <c r="W2857" i="1" s="1"/>
  <c r="V2853" i="1"/>
  <c r="W2853" i="1" s="1"/>
  <c r="V2849" i="1"/>
  <c r="W2849" i="1" s="1"/>
  <c r="V2845" i="1"/>
  <c r="W2845" i="1" s="1"/>
  <c r="V2841" i="1"/>
  <c r="W2841" i="1" s="1"/>
  <c r="V2837" i="1"/>
  <c r="W2837" i="1" s="1"/>
  <c r="V2833" i="1"/>
  <c r="W2833" i="1" s="1"/>
  <c r="V2829" i="1"/>
  <c r="W2829" i="1" s="1"/>
  <c r="V2825" i="1"/>
  <c r="W2825" i="1" s="1"/>
  <c r="V2821" i="1"/>
  <c r="W2821" i="1" s="1"/>
  <c r="V2817" i="1"/>
  <c r="W2817" i="1" s="1"/>
  <c r="V2813" i="1"/>
  <c r="W2813" i="1" s="1"/>
  <c r="V2809" i="1"/>
  <c r="W2809" i="1" s="1"/>
  <c r="V2805" i="1"/>
  <c r="W2805" i="1" s="1"/>
  <c r="V2801" i="1"/>
  <c r="W2801" i="1" s="1"/>
  <c r="V2797" i="1"/>
  <c r="W2797" i="1" s="1"/>
  <c r="V2793" i="1"/>
  <c r="W2793" i="1" s="1"/>
  <c r="V2789" i="1"/>
  <c r="W2789" i="1" s="1"/>
  <c r="V2785" i="1"/>
  <c r="W2785" i="1" s="1"/>
  <c r="V2781" i="1"/>
  <c r="W2781" i="1" s="1"/>
  <c r="V2777" i="1"/>
  <c r="W2777" i="1" s="1"/>
  <c r="V2773" i="1"/>
  <c r="W2773" i="1" s="1"/>
  <c r="V2769" i="1"/>
  <c r="W2769" i="1" s="1"/>
  <c r="V2765" i="1"/>
  <c r="W2765" i="1" s="1"/>
  <c r="V2761" i="1"/>
  <c r="W2761" i="1" s="1"/>
  <c r="V2757" i="1"/>
  <c r="W2757" i="1" s="1"/>
  <c r="V2753" i="1"/>
  <c r="W2753" i="1" s="1"/>
  <c r="V2749" i="1"/>
  <c r="W2749" i="1" s="1"/>
  <c r="V2745" i="1"/>
  <c r="W2745" i="1" s="1"/>
  <c r="V2741" i="1"/>
  <c r="W2741" i="1" s="1"/>
  <c r="V2737" i="1"/>
  <c r="W2737" i="1" s="1"/>
  <c r="V2733" i="1"/>
  <c r="W2733" i="1" s="1"/>
  <c r="V2729" i="1"/>
  <c r="W2729" i="1" s="1"/>
  <c r="V2725" i="1"/>
  <c r="W2725" i="1" s="1"/>
  <c r="V2721" i="1"/>
  <c r="W2721" i="1" s="1"/>
  <c r="V2717" i="1"/>
  <c r="W2717" i="1" s="1"/>
  <c r="V2713" i="1"/>
  <c r="W2713" i="1" s="1"/>
  <c r="V2709" i="1"/>
  <c r="W2709" i="1" s="1"/>
  <c r="V2705" i="1"/>
  <c r="W2705" i="1" s="1"/>
  <c r="V2701" i="1"/>
  <c r="W2701" i="1" s="1"/>
  <c r="V2697" i="1"/>
  <c r="W2697" i="1" s="1"/>
  <c r="V2693" i="1"/>
  <c r="W2693" i="1" s="1"/>
  <c r="V2689" i="1"/>
  <c r="W2689" i="1" s="1"/>
  <c r="V2685" i="1"/>
  <c r="W2685" i="1" s="1"/>
  <c r="V2681" i="1"/>
  <c r="W2681" i="1" s="1"/>
  <c r="V2677" i="1"/>
  <c r="W2677" i="1" s="1"/>
  <c r="V2673" i="1"/>
  <c r="W2673" i="1" s="1"/>
  <c r="V2669" i="1"/>
  <c r="W2669" i="1" s="1"/>
  <c r="V2665" i="1"/>
  <c r="W2665" i="1" s="1"/>
  <c r="V2661" i="1"/>
  <c r="W2661" i="1" s="1"/>
  <c r="V2657" i="1"/>
  <c r="W2657" i="1" s="1"/>
  <c r="V2653" i="1"/>
  <c r="W2653" i="1" s="1"/>
  <c r="V2649" i="1"/>
  <c r="W2649" i="1" s="1"/>
  <c r="V2645" i="1"/>
  <c r="W2645" i="1" s="1"/>
  <c r="V2641" i="1"/>
  <c r="W2641" i="1" s="1"/>
  <c r="V2637" i="1"/>
  <c r="W2637" i="1" s="1"/>
  <c r="V2633" i="1"/>
  <c r="W2633" i="1" s="1"/>
  <c r="V2629" i="1"/>
  <c r="W2629" i="1" s="1"/>
  <c r="V2625" i="1"/>
  <c r="W2625" i="1" s="1"/>
  <c r="V2621" i="1"/>
  <c r="W2621" i="1" s="1"/>
  <c r="V2617" i="1"/>
  <c r="W2617" i="1" s="1"/>
  <c r="V2613" i="1"/>
  <c r="W2613" i="1" s="1"/>
  <c r="V2609" i="1"/>
  <c r="W2609" i="1" s="1"/>
  <c r="V2605" i="1"/>
  <c r="W2605" i="1" s="1"/>
  <c r="V2601" i="1"/>
  <c r="W2601" i="1" s="1"/>
  <c r="V2597" i="1"/>
  <c r="W2597" i="1" s="1"/>
  <c r="V2593" i="1"/>
  <c r="W2593" i="1" s="1"/>
  <c r="V2589" i="1"/>
  <c r="W2589" i="1" s="1"/>
  <c r="V2585" i="1"/>
  <c r="W2585" i="1" s="1"/>
  <c r="V2581" i="1"/>
  <c r="W2581" i="1" s="1"/>
  <c r="V2577" i="1"/>
  <c r="W2577" i="1" s="1"/>
  <c r="V2573" i="1"/>
  <c r="W2573" i="1" s="1"/>
  <c r="V2569" i="1"/>
  <c r="W2569" i="1" s="1"/>
  <c r="V2565" i="1"/>
  <c r="W2565" i="1" s="1"/>
  <c r="V2561" i="1"/>
  <c r="W2561" i="1" s="1"/>
  <c r="V2557" i="1"/>
  <c r="W2557" i="1" s="1"/>
  <c r="V2553" i="1"/>
  <c r="W2553" i="1" s="1"/>
  <c r="V2549" i="1"/>
  <c r="W2549" i="1" s="1"/>
  <c r="V2545" i="1"/>
  <c r="W2545" i="1" s="1"/>
  <c r="V2541" i="1"/>
  <c r="W2541" i="1" s="1"/>
  <c r="V2537" i="1"/>
  <c r="W2537" i="1" s="1"/>
  <c r="V2533" i="1"/>
  <c r="W2533" i="1" s="1"/>
  <c r="V2529" i="1"/>
  <c r="W2529" i="1" s="1"/>
  <c r="V2525" i="1"/>
  <c r="W2525" i="1" s="1"/>
  <c r="V2521" i="1"/>
  <c r="W2521" i="1" s="1"/>
  <c r="V2517" i="1"/>
  <c r="W2517" i="1" s="1"/>
  <c r="V2513" i="1"/>
  <c r="W2513" i="1" s="1"/>
  <c r="V2509" i="1"/>
  <c r="W2509" i="1" s="1"/>
  <c r="V2505" i="1"/>
  <c r="W2505" i="1" s="1"/>
  <c r="V2501" i="1"/>
  <c r="W2501" i="1" s="1"/>
  <c r="V2497" i="1"/>
  <c r="W2497" i="1" s="1"/>
  <c r="V2493" i="1"/>
  <c r="W2493" i="1" s="1"/>
  <c r="V2489" i="1"/>
  <c r="W2489" i="1" s="1"/>
  <c r="V2485" i="1"/>
  <c r="W2485" i="1" s="1"/>
  <c r="V2481" i="1"/>
  <c r="W2481" i="1" s="1"/>
  <c r="V2477" i="1"/>
  <c r="W2477" i="1" s="1"/>
  <c r="V2473" i="1"/>
  <c r="W2473" i="1" s="1"/>
  <c r="V2469" i="1"/>
  <c r="W2469" i="1" s="1"/>
  <c r="V2465" i="1"/>
  <c r="W2465" i="1" s="1"/>
  <c r="V2461" i="1"/>
  <c r="W2461" i="1" s="1"/>
  <c r="V2457" i="1"/>
  <c r="W2457" i="1" s="1"/>
  <c r="V2453" i="1"/>
  <c r="W2453" i="1" s="1"/>
  <c r="V2449" i="1"/>
  <c r="W2449" i="1" s="1"/>
  <c r="V2445" i="1"/>
  <c r="W2445" i="1" s="1"/>
  <c r="V2441" i="1"/>
  <c r="W2441" i="1" s="1"/>
  <c r="V2437" i="1"/>
  <c r="W2437" i="1" s="1"/>
  <c r="V2433" i="1"/>
  <c r="W2433" i="1" s="1"/>
  <c r="V2429" i="1"/>
  <c r="W2429" i="1" s="1"/>
  <c r="V2425" i="1"/>
  <c r="W2425" i="1" s="1"/>
  <c r="V2421" i="1"/>
  <c r="W2421" i="1" s="1"/>
  <c r="V2417" i="1"/>
  <c r="W2417" i="1" s="1"/>
  <c r="V2413" i="1"/>
  <c r="W2413" i="1" s="1"/>
  <c r="V2409" i="1"/>
  <c r="W2409" i="1" s="1"/>
  <c r="V2405" i="1"/>
  <c r="W2405" i="1" s="1"/>
  <c r="V2401" i="1"/>
  <c r="W2401" i="1" s="1"/>
  <c r="V2397" i="1"/>
  <c r="W2397" i="1" s="1"/>
  <c r="V2393" i="1"/>
  <c r="W2393" i="1" s="1"/>
  <c r="V2389" i="1"/>
  <c r="W2389" i="1" s="1"/>
  <c r="V2385" i="1"/>
  <c r="W2385" i="1" s="1"/>
  <c r="V2381" i="1"/>
  <c r="W2381" i="1" s="1"/>
  <c r="V2377" i="1"/>
  <c r="W2377" i="1" s="1"/>
  <c r="V2373" i="1"/>
  <c r="W2373" i="1" s="1"/>
  <c r="V2369" i="1"/>
  <c r="W2369" i="1" s="1"/>
  <c r="V2365" i="1"/>
  <c r="W2365" i="1" s="1"/>
  <c r="V2361" i="1"/>
  <c r="W2361" i="1" s="1"/>
  <c r="V2357" i="1"/>
  <c r="W2357" i="1" s="1"/>
  <c r="V2353" i="1"/>
  <c r="W2353" i="1" s="1"/>
  <c r="V2349" i="1"/>
  <c r="W2349" i="1" s="1"/>
  <c r="V2345" i="1"/>
  <c r="W2345" i="1" s="1"/>
  <c r="V2341" i="1"/>
  <c r="W2341" i="1" s="1"/>
  <c r="V2337" i="1"/>
  <c r="W2337" i="1" s="1"/>
  <c r="V2333" i="1"/>
  <c r="W2333" i="1" s="1"/>
  <c r="V2329" i="1"/>
  <c r="W2329" i="1" s="1"/>
  <c r="V2325" i="1"/>
  <c r="W2325" i="1" s="1"/>
  <c r="V2321" i="1"/>
  <c r="W2321" i="1" s="1"/>
  <c r="V2317" i="1"/>
  <c r="W2317" i="1" s="1"/>
  <c r="V2313" i="1"/>
  <c r="W2313" i="1" s="1"/>
  <c r="V2309" i="1"/>
  <c r="W2309" i="1" s="1"/>
  <c r="V2305" i="1"/>
  <c r="W2305" i="1" s="1"/>
  <c r="V2301" i="1"/>
  <c r="W2301" i="1" s="1"/>
  <c r="V2297" i="1"/>
  <c r="W2297" i="1" s="1"/>
  <c r="V2293" i="1"/>
  <c r="W2293" i="1" s="1"/>
  <c r="V2289" i="1"/>
  <c r="W2289" i="1" s="1"/>
  <c r="V2285" i="1"/>
  <c r="W2285" i="1" s="1"/>
  <c r="V2281" i="1"/>
  <c r="W2281" i="1" s="1"/>
  <c r="V2277" i="1"/>
  <c r="W2277" i="1" s="1"/>
  <c r="V2273" i="1"/>
  <c r="W2273" i="1" s="1"/>
  <c r="V2269" i="1"/>
  <c r="W2269" i="1" s="1"/>
  <c r="V2265" i="1"/>
  <c r="W2265" i="1" s="1"/>
  <c r="V2261" i="1"/>
  <c r="W2261" i="1" s="1"/>
  <c r="V2257" i="1"/>
  <c r="W2257" i="1" s="1"/>
  <c r="V2253" i="1"/>
  <c r="W2253" i="1" s="1"/>
  <c r="V2249" i="1"/>
  <c r="W2249" i="1" s="1"/>
  <c r="V2245" i="1"/>
  <c r="W2245" i="1" s="1"/>
  <c r="V2241" i="1"/>
  <c r="W2241" i="1" s="1"/>
  <c r="V2237" i="1"/>
  <c r="W2237" i="1" s="1"/>
  <c r="V2233" i="1"/>
  <c r="W2233" i="1" s="1"/>
  <c r="V2229" i="1"/>
  <c r="W2229" i="1" s="1"/>
  <c r="V2225" i="1"/>
  <c r="W2225" i="1" s="1"/>
  <c r="V2221" i="1"/>
  <c r="W2221" i="1" s="1"/>
  <c r="V2217" i="1"/>
  <c r="W2217" i="1" s="1"/>
  <c r="V2213" i="1"/>
  <c r="W2213" i="1" s="1"/>
  <c r="V2209" i="1"/>
  <c r="W2209" i="1" s="1"/>
  <c r="V2205" i="1"/>
  <c r="W2205" i="1" s="1"/>
  <c r="V2201" i="1"/>
  <c r="W2201" i="1" s="1"/>
  <c r="V2197" i="1"/>
  <c r="W2197" i="1" s="1"/>
  <c r="V2193" i="1"/>
  <c r="W2193" i="1" s="1"/>
  <c r="V2189" i="1"/>
  <c r="W2189" i="1" s="1"/>
  <c r="V2185" i="1"/>
  <c r="W2185" i="1" s="1"/>
  <c r="V2181" i="1"/>
  <c r="W2181" i="1" s="1"/>
  <c r="V2177" i="1"/>
  <c r="W2177" i="1" s="1"/>
  <c r="V2173" i="1"/>
  <c r="W2173" i="1" s="1"/>
  <c r="V2169" i="1"/>
  <c r="W2169" i="1" s="1"/>
  <c r="V2165" i="1"/>
  <c r="W2165" i="1" s="1"/>
  <c r="V2161" i="1"/>
  <c r="W2161" i="1" s="1"/>
  <c r="V2157" i="1"/>
  <c r="W2157" i="1" s="1"/>
  <c r="V2153" i="1"/>
  <c r="W2153" i="1" s="1"/>
  <c r="V2149" i="1"/>
  <c r="W2149" i="1" s="1"/>
  <c r="V2145" i="1"/>
  <c r="W2145" i="1" s="1"/>
  <c r="V2141" i="1"/>
  <c r="W2141" i="1" s="1"/>
  <c r="V2137" i="1"/>
  <c r="W2137" i="1" s="1"/>
  <c r="V2133" i="1"/>
  <c r="W2133" i="1" s="1"/>
  <c r="V2129" i="1"/>
  <c r="W2129" i="1" s="1"/>
  <c r="V2125" i="1"/>
  <c r="W2125" i="1" s="1"/>
  <c r="V2121" i="1"/>
  <c r="W2121" i="1" s="1"/>
  <c r="V2117" i="1"/>
  <c r="W2117" i="1" s="1"/>
  <c r="V2113" i="1"/>
  <c r="W2113" i="1" s="1"/>
  <c r="V2109" i="1"/>
  <c r="W2109" i="1" s="1"/>
  <c r="V2105" i="1"/>
  <c r="W2105" i="1" s="1"/>
  <c r="V2101" i="1"/>
  <c r="W2101" i="1" s="1"/>
  <c r="V2097" i="1"/>
  <c r="W2097" i="1" s="1"/>
  <c r="V2093" i="1"/>
  <c r="W2093" i="1" s="1"/>
  <c r="V2089" i="1"/>
  <c r="W2089" i="1" s="1"/>
  <c r="V2085" i="1"/>
  <c r="W2085" i="1" s="1"/>
  <c r="V2081" i="1"/>
  <c r="W2081" i="1" s="1"/>
  <c r="V2077" i="1"/>
  <c r="W2077" i="1" s="1"/>
  <c r="V2073" i="1"/>
  <c r="W2073" i="1" s="1"/>
  <c r="V2069" i="1"/>
  <c r="W2069" i="1" s="1"/>
  <c r="V2065" i="1"/>
  <c r="W2065" i="1" s="1"/>
  <c r="V2061" i="1"/>
  <c r="W2061" i="1" s="1"/>
  <c r="V2057" i="1"/>
  <c r="W2057" i="1" s="1"/>
  <c r="V2053" i="1"/>
  <c r="W2053" i="1" s="1"/>
  <c r="V2049" i="1"/>
  <c r="W2049" i="1" s="1"/>
  <c r="V2045" i="1"/>
  <c r="W2045" i="1" s="1"/>
  <c r="V2041" i="1"/>
  <c r="W2041" i="1" s="1"/>
  <c r="V2037" i="1"/>
  <c r="W2037" i="1" s="1"/>
  <c r="V2033" i="1"/>
  <c r="W2033" i="1" s="1"/>
  <c r="V2029" i="1"/>
  <c r="W2029" i="1" s="1"/>
  <c r="V2025" i="1"/>
  <c r="W2025" i="1" s="1"/>
  <c r="V2021" i="1"/>
  <c r="W2021" i="1" s="1"/>
  <c r="V2017" i="1"/>
  <c r="W2017" i="1" s="1"/>
  <c r="V2013" i="1"/>
  <c r="W2013" i="1" s="1"/>
  <c r="V2009" i="1"/>
  <c r="W2009" i="1" s="1"/>
  <c r="V2005" i="1"/>
  <c r="W2005" i="1" s="1"/>
  <c r="V2001" i="1"/>
  <c r="W2001" i="1" s="1"/>
  <c r="V1997" i="1"/>
  <c r="W1997" i="1" s="1"/>
  <c r="V1993" i="1"/>
  <c r="W1993" i="1" s="1"/>
  <c r="V1989" i="1"/>
  <c r="W1989" i="1" s="1"/>
  <c r="V1985" i="1"/>
  <c r="W1985" i="1" s="1"/>
  <c r="V1981" i="1"/>
  <c r="W1981" i="1" s="1"/>
  <c r="V1977" i="1"/>
  <c r="W1977" i="1" s="1"/>
  <c r="V1973" i="1"/>
  <c r="W1973" i="1" s="1"/>
  <c r="V1969" i="1"/>
  <c r="W1969" i="1" s="1"/>
  <c r="V1965" i="1"/>
  <c r="W1965" i="1" s="1"/>
  <c r="V1961" i="1"/>
  <c r="W1961" i="1" s="1"/>
  <c r="V1957" i="1"/>
  <c r="W1957" i="1" s="1"/>
  <c r="V1953" i="1"/>
  <c r="W1953" i="1" s="1"/>
  <c r="V1949" i="1"/>
  <c r="W1949" i="1" s="1"/>
  <c r="V1945" i="1"/>
  <c r="W1945" i="1" s="1"/>
  <c r="V1941" i="1"/>
  <c r="W1941" i="1" s="1"/>
  <c r="V1937" i="1"/>
  <c r="W1937" i="1" s="1"/>
  <c r="V1933" i="1"/>
  <c r="W1933" i="1" s="1"/>
  <c r="V1929" i="1"/>
  <c r="W1929" i="1" s="1"/>
  <c r="V1925" i="1"/>
  <c r="W1925" i="1" s="1"/>
  <c r="V1921" i="1"/>
  <c r="W1921" i="1" s="1"/>
  <c r="V1917" i="1"/>
  <c r="W1917" i="1" s="1"/>
  <c r="V1913" i="1"/>
  <c r="W1913" i="1" s="1"/>
  <c r="V1909" i="1"/>
  <c r="W1909" i="1" s="1"/>
  <c r="V1905" i="1"/>
  <c r="W1905" i="1" s="1"/>
  <c r="V1901" i="1"/>
  <c r="W1901" i="1" s="1"/>
  <c r="V1897" i="1"/>
  <c r="W1897" i="1" s="1"/>
  <c r="V1893" i="1"/>
  <c r="W1893" i="1" s="1"/>
  <c r="V1889" i="1"/>
  <c r="W1889" i="1" s="1"/>
  <c r="V1885" i="1"/>
  <c r="W1885" i="1" s="1"/>
  <c r="V1881" i="1"/>
  <c r="W1881" i="1" s="1"/>
  <c r="V1877" i="1"/>
  <c r="W1877" i="1" s="1"/>
  <c r="V1873" i="1"/>
  <c r="W1873" i="1" s="1"/>
  <c r="V1869" i="1"/>
  <c r="W1869" i="1" s="1"/>
  <c r="V1865" i="1"/>
  <c r="W1865" i="1" s="1"/>
  <c r="V1861" i="1"/>
  <c r="W1861" i="1" s="1"/>
  <c r="V1857" i="1"/>
  <c r="W1857" i="1" s="1"/>
  <c r="V1853" i="1"/>
  <c r="W1853" i="1" s="1"/>
  <c r="V1849" i="1"/>
  <c r="W1849" i="1" s="1"/>
  <c r="V1845" i="1"/>
  <c r="W1845" i="1" s="1"/>
  <c r="V1841" i="1"/>
  <c r="W1841" i="1" s="1"/>
  <c r="V1837" i="1"/>
  <c r="W1837" i="1" s="1"/>
  <c r="V1833" i="1"/>
  <c r="W1833" i="1" s="1"/>
  <c r="V1829" i="1"/>
  <c r="W1829" i="1" s="1"/>
  <c r="V1825" i="1"/>
  <c r="W1825" i="1" s="1"/>
  <c r="V1821" i="1"/>
  <c r="W1821" i="1" s="1"/>
  <c r="V1817" i="1"/>
  <c r="W1817" i="1" s="1"/>
  <c r="V1813" i="1"/>
  <c r="W1813" i="1" s="1"/>
  <c r="V1809" i="1"/>
  <c r="W1809" i="1" s="1"/>
  <c r="V1805" i="1"/>
  <c r="W1805" i="1" s="1"/>
  <c r="V1801" i="1"/>
  <c r="W1801" i="1" s="1"/>
  <c r="V1797" i="1"/>
  <c r="W1797" i="1" s="1"/>
  <c r="V1793" i="1"/>
  <c r="W1793" i="1" s="1"/>
  <c r="V1789" i="1"/>
  <c r="W1789" i="1" s="1"/>
  <c r="V1785" i="1"/>
  <c r="W1785" i="1" s="1"/>
  <c r="V1781" i="1"/>
  <c r="W1781" i="1" s="1"/>
  <c r="V1777" i="1"/>
  <c r="W1777" i="1" s="1"/>
  <c r="V1773" i="1"/>
  <c r="W1773" i="1" s="1"/>
  <c r="V1769" i="1"/>
  <c r="W1769" i="1" s="1"/>
  <c r="V1765" i="1"/>
  <c r="W1765" i="1" s="1"/>
  <c r="V1761" i="1"/>
  <c r="W1761" i="1" s="1"/>
  <c r="V1757" i="1"/>
  <c r="W1757" i="1" s="1"/>
  <c r="V1753" i="1"/>
  <c r="W1753" i="1" s="1"/>
  <c r="V1749" i="1"/>
  <c r="W1749" i="1" s="1"/>
  <c r="V1745" i="1"/>
  <c r="W1745" i="1" s="1"/>
  <c r="V1741" i="1"/>
  <c r="W1741" i="1" s="1"/>
  <c r="V1737" i="1"/>
  <c r="W1737" i="1" s="1"/>
  <c r="V1733" i="1"/>
  <c r="W1733" i="1" s="1"/>
  <c r="V1729" i="1"/>
  <c r="W1729" i="1" s="1"/>
  <c r="V1725" i="1"/>
  <c r="W1725" i="1" s="1"/>
  <c r="V1721" i="1"/>
  <c r="W1721" i="1" s="1"/>
  <c r="V1717" i="1"/>
  <c r="W1717" i="1" s="1"/>
  <c r="V1713" i="1"/>
  <c r="W1713" i="1" s="1"/>
  <c r="V1709" i="1"/>
  <c r="W1709" i="1" s="1"/>
  <c r="V1705" i="1"/>
  <c r="W1705" i="1" s="1"/>
  <c r="V1701" i="1"/>
  <c r="W1701" i="1" s="1"/>
  <c r="V1697" i="1"/>
  <c r="W1697" i="1" s="1"/>
  <c r="V1693" i="1"/>
  <c r="W1693" i="1" s="1"/>
  <c r="V1689" i="1"/>
  <c r="W1689" i="1" s="1"/>
  <c r="V1685" i="1"/>
  <c r="W1685" i="1" s="1"/>
  <c r="V1681" i="1"/>
  <c r="W1681" i="1" s="1"/>
  <c r="V1677" i="1"/>
  <c r="W1677" i="1" s="1"/>
  <c r="V1673" i="1"/>
  <c r="W1673" i="1" s="1"/>
  <c r="V1669" i="1"/>
  <c r="W1669" i="1" s="1"/>
  <c r="V1665" i="1"/>
  <c r="W1665" i="1" s="1"/>
  <c r="V1661" i="1"/>
  <c r="W1661" i="1" s="1"/>
  <c r="V1657" i="1"/>
  <c r="W1657" i="1" s="1"/>
  <c r="V1653" i="1"/>
  <c r="W1653" i="1" s="1"/>
  <c r="V1649" i="1"/>
  <c r="W1649" i="1" s="1"/>
  <c r="V1645" i="1"/>
  <c r="W1645" i="1" s="1"/>
  <c r="V1641" i="1"/>
  <c r="W1641" i="1" s="1"/>
  <c r="V1637" i="1"/>
  <c r="W1637" i="1" s="1"/>
  <c r="V1633" i="1"/>
  <c r="W1633" i="1" s="1"/>
  <c r="V1629" i="1"/>
  <c r="W1629" i="1" s="1"/>
  <c r="V1625" i="1"/>
  <c r="W1625" i="1" s="1"/>
  <c r="V1621" i="1"/>
  <c r="W1621" i="1" s="1"/>
  <c r="V1617" i="1"/>
  <c r="W1617" i="1" s="1"/>
  <c r="V1613" i="1"/>
  <c r="W1613" i="1" s="1"/>
  <c r="V1609" i="1"/>
  <c r="W1609" i="1" s="1"/>
  <c r="V1605" i="1"/>
  <c r="W1605" i="1" s="1"/>
  <c r="V1601" i="1"/>
  <c r="W1601" i="1" s="1"/>
  <c r="V1597" i="1"/>
  <c r="W1597" i="1" s="1"/>
  <c r="V1593" i="1"/>
  <c r="W1593" i="1" s="1"/>
  <c r="V1589" i="1"/>
  <c r="W1589" i="1" s="1"/>
  <c r="V1585" i="1"/>
  <c r="W1585" i="1" s="1"/>
  <c r="V1581" i="1"/>
  <c r="W1581" i="1" s="1"/>
  <c r="V1577" i="1"/>
  <c r="W1577" i="1" s="1"/>
  <c r="V1573" i="1"/>
  <c r="W1573" i="1" s="1"/>
  <c r="V1569" i="1"/>
  <c r="W1569" i="1" s="1"/>
  <c r="V1565" i="1"/>
  <c r="W1565" i="1" s="1"/>
  <c r="V1561" i="1"/>
  <c r="W1561" i="1" s="1"/>
  <c r="V1557" i="1"/>
  <c r="W1557" i="1" s="1"/>
  <c r="V1553" i="1"/>
  <c r="W1553" i="1" s="1"/>
  <c r="V1549" i="1"/>
  <c r="W1549" i="1" s="1"/>
  <c r="V1545" i="1"/>
  <c r="W1545" i="1" s="1"/>
  <c r="V1541" i="1"/>
  <c r="W1541" i="1" s="1"/>
  <c r="V1537" i="1"/>
  <c r="W1537" i="1" s="1"/>
  <c r="V1533" i="1"/>
  <c r="W1533" i="1" s="1"/>
  <c r="V1529" i="1"/>
  <c r="W1529" i="1" s="1"/>
  <c r="V1525" i="1"/>
  <c r="W1525" i="1" s="1"/>
  <c r="V1521" i="1"/>
  <c r="W1521" i="1" s="1"/>
  <c r="V1517" i="1"/>
  <c r="W1517" i="1" s="1"/>
  <c r="V1513" i="1"/>
  <c r="W1513" i="1" s="1"/>
  <c r="V1509" i="1"/>
  <c r="W1509" i="1" s="1"/>
  <c r="V1505" i="1"/>
  <c r="W1505" i="1" s="1"/>
  <c r="V1501" i="1"/>
  <c r="W1501" i="1" s="1"/>
  <c r="V1497" i="1"/>
  <c r="W1497" i="1" s="1"/>
  <c r="V1493" i="1"/>
  <c r="W1493" i="1" s="1"/>
  <c r="V1489" i="1"/>
  <c r="W1489" i="1" s="1"/>
  <c r="V1485" i="1"/>
  <c r="W1485" i="1" s="1"/>
  <c r="V1481" i="1"/>
  <c r="W1481" i="1" s="1"/>
  <c r="V1477" i="1"/>
  <c r="W1477" i="1" s="1"/>
  <c r="V1473" i="1"/>
  <c r="W1473" i="1" s="1"/>
  <c r="V1469" i="1"/>
  <c r="W1469" i="1" s="1"/>
  <c r="V1465" i="1"/>
  <c r="W1465" i="1" s="1"/>
  <c r="V1461" i="1"/>
  <c r="W1461" i="1" s="1"/>
  <c r="V1457" i="1"/>
  <c r="W1457" i="1" s="1"/>
  <c r="V1453" i="1"/>
  <c r="W1453" i="1" s="1"/>
  <c r="V1449" i="1"/>
  <c r="W1449" i="1" s="1"/>
  <c r="V1445" i="1"/>
  <c r="W1445" i="1" s="1"/>
  <c r="V1441" i="1"/>
  <c r="W1441" i="1" s="1"/>
  <c r="V1437" i="1"/>
  <c r="W1437" i="1" s="1"/>
  <c r="V1433" i="1"/>
  <c r="W1433" i="1" s="1"/>
  <c r="V1429" i="1"/>
  <c r="W1429" i="1" s="1"/>
  <c r="V1425" i="1"/>
  <c r="W1425" i="1" s="1"/>
  <c r="V1421" i="1"/>
  <c r="W1421" i="1" s="1"/>
  <c r="V1417" i="1"/>
  <c r="W1417" i="1" s="1"/>
  <c r="V1413" i="1"/>
  <c r="W1413" i="1" s="1"/>
  <c r="V1409" i="1"/>
  <c r="W1409" i="1" s="1"/>
  <c r="V1405" i="1"/>
  <c r="W1405" i="1" s="1"/>
  <c r="V1401" i="1"/>
  <c r="W1401" i="1" s="1"/>
  <c r="V1397" i="1"/>
  <c r="W1397" i="1" s="1"/>
  <c r="V1393" i="1"/>
  <c r="W1393" i="1" s="1"/>
  <c r="V1389" i="1"/>
  <c r="W1389" i="1" s="1"/>
  <c r="V1385" i="1"/>
  <c r="W1385" i="1" s="1"/>
  <c r="V1381" i="1"/>
  <c r="W1381" i="1" s="1"/>
  <c r="V1377" i="1"/>
  <c r="W1377" i="1" s="1"/>
  <c r="V1373" i="1"/>
  <c r="W1373" i="1" s="1"/>
  <c r="V1369" i="1"/>
  <c r="W1369" i="1" s="1"/>
  <c r="V1365" i="1"/>
  <c r="W1365" i="1" s="1"/>
  <c r="V1361" i="1"/>
  <c r="W1361" i="1" s="1"/>
  <c r="V1357" i="1"/>
  <c r="W1357" i="1" s="1"/>
  <c r="V1353" i="1"/>
  <c r="W1353" i="1" s="1"/>
  <c r="V1349" i="1"/>
  <c r="W1349" i="1" s="1"/>
  <c r="V1345" i="1"/>
  <c r="W1345" i="1" s="1"/>
  <c r="V1341" i="1"/>
  <c r="W1341" i="1" s="1"/>
  <c r="V1337" i="1"/>
  <c r="W1337" i="1" s="1"/>
  <c r="V1333" i="1"/>
  <c r="W1333" i="1" s="1"/>
  <c r="V1329" i="1"/>
  <c r="W1329" i="1" s="1"/>
  <c r="V1325" i="1"/>
  <c r="W1325" i="1" s="1"/>
  <c r="V1321" i="1"/>
  <c r="W1321" i="1" s="1"/>
  <c r="V1317" i="1"/>
  <c r="W1317" i="1" s="1"/>
  <c r="V1313" i="1"/>
  <c r="W1313" i="1" s="1"/>
  <c r="V1309" i="1"/>
  <c r="W1309" i="1" s="1"/>
  <c r="V1305" i="1"/>
  <c r="W1305" i="1" s="1"/>
  <c r="V1301" i="1"/>
  <c r="W1301" i="1" s="1"/>
  <c r="V1297" i="1"/>
  <c r="W1297" i="1" s="1"/>
  <c r="V1293" i="1"/>
  <c r="W1293" i="1" s="1"/>
  <c r="V1289" i="1"/>
  <c r="W1289" i="1" s="1"/>
  <c r="V1285" i="1"/>
  <c r="W1285" i="1" s="1"/>
  <c r="V1281" i="1"/>
  <c r="W1281" i="1" s="1"/>
  <c r="V1277" i="1"/>
  <c r="W1277" i="1" s="1"/>
  <c r="V1273" i="1"/>
  <c r="W1273" i="1" s="1"/>
  <c r="V1269" i="1"/>
  <c r="W1269" i="1" s="1"/>
  <c r="V1265" i="1"/>
  <c r="W1265" i="1" s="1"/>
  <c r="V1261" i="1"/>
  <c r="W1261" i="1" s="1"/>
  <c r="V1257" i="1"/>
  <c r="W1257" i="1" s="1"/>
  <c r="V1253" i="1"/>
  <c r="W1253" i="1" s="1"/>
  <c r="V1249" i="1"/>
  <c r="W1249" i="1" s="1"/>
  <c r="V1245" i="1"/>
  <c r="W1245" i="1" s="1"/>
  <c r="V1241" i="1"/>
  <c r="W1241" i="1" s="1"/>
  <c r="V1237" i="1"/>
  <c r="W1237" i="1" s="1"/>
  <c r="V1233" i="1"/>
  <c r="W1233" i="1" s="1"/>
  <c r="V1229" i="1"/>
  <c r="W1229" i="1" s="1"/>
  <c r="V1225" i="1"/>
  <c r="W1225" i="1" s="1"/>
  <c r="V1221" i="1"/>
  <c r="W1221" i="1" s="1"/>
  <c r="V1217" i="1"/>
  <c r="W1217" i="1" s="1"/>
  <c r="V1213" i="1"/>
  <c r="W1213" i="1" s="1"/>
  <c r="V1209" i="1"/>
  <c r="W1209" i="1" s="1"/>
  <c r="V1205" i="1"/>
  <c r="W1205" i="1" s="1"/>
  <c r="V1201" i="1"/>
  <c r="W1201" i="1" s="1"/>
  <c r="V1197" i="1"/>
  <c r="W1197" i="1" s="1"/>
  <c r="V1193" i="1"/>
  <c r="W1193" i="1" s="1"/>
  <c r="V1189" i="1"/>
  <c r="W1189" i="1" s="1"/>
  <c r="V1185" i="1"/>
  <c r="W1185" i="1" s="1"/>
  <c r="V1181" i="1"/>
  <c r="W1181" i="1" s="1"/>
  <c r="V1177" i="1"/>
  <c r="W1177" i="1" s="1"/>
  <c r="V1173" i="1"/>
  <c r="W1173" i="1" s="1"/>
  <c r="V1169" i="1"/>
  <c r="W1169" i="1" s="1"/>
  <c r="V1165" i="1"/>
  <c r="W1165" i="1" s="1"/>
  <c r="V1161" i="1"/>
  <c r="W1161" i="1" s="1"/>
  <c r="V1157" i="1"/>
  <c r="W1157" i="1" s="1"/>
  <c r="V1153" i="1"/>
  <c r="W1153" i="1" s="1"/>
  <c r="V1149" i="1"/>
  <c r="W1149" i="1" s="1"/>
  <c r="V1145" i="1"/>
  <c r="W1145" i="1" s="1"/>
  <c r="V1141" i="1"/>
  <c r="W1141" i="1" s="1"/>
  <c r="V1137" i="1"/>
  <c r="W1137" i="1" s="1"/>
  <c r="V1133" i="1"/>
  <c r="W1133" i="1" s="1"/>
  <c r="V1129" i="1"/>
  <c r="W1129" i="1" s="1"/>
  <c r="V1125" i="1"/>
  <c r="W1125" i="1" s="1"/>
  <c r="V1121" i="1"/>
  <c r="W1121" i="1" s="1"/>
  <c r="V1117" i="1"/>
  <c r="W1117" i="1" s="1"/>
  <c r="V1113" i="1"/>
  <c r="W1113" i="1" s="1"/>
  <c r="V1109" i="1"/>
  <c r="W1109" i="1" s="1"/>
  <c r="V1105" i="1"/>
  <c r="W1105" i="1" s="1"/>
  <c r="V1101" i="1"/>
  <c r="W1101" i="1" s="1"/>
  <c r="V1097" i="1"/>
  <c r="W1097" i="1" s="1"/>
  <c r="V1093" i="1"/>
  <c r="W1093" i="1" s="1"/>
  <c r="V1089" i="1"/>
  <c r="W1089" i="1" s="1"/>
  <c r="V1085" i="1"/>
  <c r="W1085" i="1" s="1"/>
  <c r="V1081" i="1"/>
  <c r="W1081" i="1" s="1"/>
  <c r="V1077" i="1"/>
  <c r="W1077" i="1" s="1"/>
  <c r="V1073" i="1"/>
  <c r="W1073" i="1" s="1"/>
  <c r="V1069" i="1"/>
  <c r="W1069" i="1" s="1"/>
  <c r="V1065" i="1"/>
  <c r="W1065" i="1" s="1"/>
  <c r="V1061" i="1"/>
  <c r="W1061" i="1" s="1"/>
  <c r="V1057" i="1"/>
  <c r="W1057" i="1" s="1"/>
  <c r="V1053" i="1"/>
  <c r="W1053" i="1" s="1"/>
  <c r="V1049" i="1"/>
  <c r="W1049" i="1" s="1"/>
  <c r="V1045" i="1"/>
  <c r="W1045" i="1" s="1"/>
  <c r="V1041" i="1"/>
  <c r="W1041" i="1" s="1"/>
  <c r="V1037" i="1"/>
  <c r="W1037" i="1" s="1"/>
  <c r="V1033" i="1"/>
  <c r="W1033" i="1" s="1"/>
  <c r="V1029" i="1"/>
  <c r="W1029" i="1" s="1"/>
  <c r="V1025" i="1"/>
  <c r="W1025" i="1" s="1"/>
  <c r="V1021" i="1"/>
  <c r="W1021" i="1" s="1"/>
  <c r="V1017" i="1"/>
  <c r="W1017" i="1" s="1"/>
  <c r="V1013" i="1"/>
  <c r="W1013" i="1" s="1"/>
  <c r="V1009" i="1"/>
  <c r="W1009" i="1" s="1"/>
  <c r="V1005" i="1"/>
  <c r="W1005" i="1" s="1"/>
  <c r="V1001" i="1"/>
  <c r="W1001" i="1" s="1"/>
  <c r="V997" i="1"/>
  <c r="W997" i="1" s="1"/>
  <c r="V993" i="1"/>
  <c r="W993" i="1" s="1"/>
  <c r="V989" i="1"/>
  <c r="W989" i="1" s="1"/>
  <c r="V985" i="1"/>
  <c r="W985" i="1" s="1"/>
  <c r="V981" i="1"/>
  <c r="W981" i="1" s="1"/>
  <c r="V977" i="1"/>
  <c r="W977" i="1" s="1"/>
  <c r="V973" i="1"/>
  <c r="W973" i="1" s="1"/>
  <c r="V969" i="1"/>
  <c r="W969" i="1" s="1"/>
  <c r="V965" i="1"/>
  <c r="W965" i="1" s="1"/>
  <c r="V961" i="1"/>
  <c r="W961" i="1" s="1"/>
  <c r="V957" i="1"/>
  <c r="W957" i="1" s="1"/>
  <c r="V953" i="1"/>
  <c r="W953" i="1" s="1"/>
  <c r="V949" i="1"/>
  <c r="W949" i="1" s="1"/>
  <c r="V945" i="1"/>
  <c r="W945" i="1" s="1"/>
  <c r="V941" i="1"/>
  <c r="W941" i="1" s="1"/>
  <c r="V937" i="1"/>
  <c r="W937" i="1" s="1"/>
  <c r="V933" i="1"/>
  <c r="W933" i="1" s="1"/>
  <c r="V929" i="1"/>
  <c r="W929" i="1" s="1"/>
  <c r="V925" i="1"/>
  <c r="W925" i="1" s="1"/>
  <c r="V921" i="1"/>
  <c r="W921" i="1" s="1"/>
  <c r="V917" i="1"/>
  <c r="W917" i="1" s="1"/>
  <c r="V913" i="1"/>
  <c r="W913" i="1" s="1"/>
  <c r="V909" i="1"/>
  <c r="W909" i="1" s="1"/>
  <c r="V905" i="1"/>
  <c r="W905" i="1" s="1"/>
  <c r="V901" i="1"/>
  <c r="W901" i="1" s="1"/>
  <c r="V897" i="1"/>
  <c r="W897" i="1" s="1"/>
  <c r="V893" i="1"/>
  <c r="W893" i="1" s="1"/>
  <c r="V889" i="1"/>
  <c r="W889" i="1" s="1"/>
  <c r="V885" i="1"/>
  <c r="W885" i="1" s="1"/>
  <c r="V881" i="1"/>
  <c r="W881" i="1" s="1"/>
  <c r="V877" i="1"/>
  <c r="W877" i="1" s="1"/>
  <c r="V873" i="1"/>
  <c r="W873" i="1" s="1"/>
  <c r="V869" i="1"/>
  <c r="W869" i="1" s="1"/>
  <c r="V865" i="1"/>
  <c r="W865" i="1" s="1"/>
  <c r="V861" i="1"/>
  <c r="W861" i="1" s="1"/>
  <c r="V857" i="1"/>
  <c r="W857" i="1" s="1"/>
  <c r="V853" i="1"/>
  <c r="W853" i="1" s="1"/>
  <c r="V849" i="1"/>
  <c r="W849" i="1" s="1"/>
  <c r="V845" i="1"/>
  <c r="W845" i="1" s="1"/>
  <c r="V841" i="1"/>
  <c r="W841" i="1" s="1"/>
  <c r="V837" i="1"/>
  <c r="W837" i="1" s="1"/>
  <c r="V833" i="1"/>
  <c r="W833" i="1" s="1"/>
  <c r="V829" i="1"/>
  <c r="W829" i="1" s="1"/>
  <c r="V825" i="1"/>
  <c r="W825" i="1" s="1"/>
  <c r="V821" i="1"/>
  <c r="W821" i="1" s="1"/>
  <c r="V817" i="1"/>
  <c r="W817" i="1" s="1"/>
  <c r="V813" i="1"/>
  <c r="W813" i="1" s="1"/>
  <c r="V809" i="1"/>
  <c r="W809" i="1" s="1"/>
  <c r="V805" i="1"/>
  <c r="W805" i="1" s="1"/>
  <c r="V801" i="1"/>
  <c r="W801" i="1" s="1"/>
  <c r="V797" i="1"/>
  <c r="W797" i="1" s="1"/>
  <c r="V793" i="1"/>
  <c r="W793" i="1" s="1"/>
  <c r="V789" i="1"/>
  <c r="W789" i="1" s="1"/>
  <c r="V785" i="1"/>
  <c r="W785" i="1" s="1"/>
  <c r="V781" i="1"/>
  <c r="W781" i="1" s="1"/>
  <c r="V777" i="1"/>
  <c r="W777" i="1" s="1"/>
  <c r="V773" i="1"/>
  <c r="W773" i="1" s="1"/>
  <c r="V769" i="1"/>
  <c r="W769" i="1" s="1"/>
  <c r="V765" i="1"/>
  <c r="W765" i="1" s="1"/>
  <c r="V3523" i="1"/>
  <c r="W3523" i="1" s="1"/>
  <c r="V3515" i="1"/>
  <c r="W3515" i="1" s="1"/>
  <c r="V3507" i="1"/>
  <c r="W3507" i="1" s="1"/>
  <c r="V3499" i="1"/>
  <c r="W3499" i="1" s="1"/>
  <c r="V3491" i="1"/>
  <c r="W3491" i="1" s="1"/>
  <c r="V3483" i="1"/>
  <c r="W3483" i="1" s="1"/>
  <c r="V3475" i="1"/>
  <c r="W3475" i="1" s="1"/>
  <c r="V3467" i="1"/>
  <c r="W3467" i="1" s="1"/>
  <c r="V3459" i="1"/>
  <c r="W3459" i="1" s="1"/>
  <c r="V3451" i="1"/>
  <c r="W3451" i="1" s="1"/>
  <c r="V3443" i="1"/>
  <c r="W3443" i="1" s="1"/>
  <c r="V3435" i="1"/>
  <c r="W3435" i="1" s="1"/>
  <c r="V3427" i="1"/>
  <c r="W3427" i="1" s="1"/>
  <c r="V3419" i="1"/>
  <c r="W3419" i="1" s="1"/>
  <c r="V3411" i="1"/>
  <c r="W3411" i="1" s="1"/>
  <c r="V3403" i="1"/>
  <c r="W3403" i="1" s="1"/>
  <c r="V3395" i="1"/>
  <c r="W3395" i="1" s="1"/>
  <c r="V3387" i="1"/>
  <c r="W3387" i="1" s="1"/>
  <c r="V3379" i="1"/>
  <c r="W3379" i="1" s="1"/>
  <c r="V3371" i="1"/>
  <c r="W3371" i="1" s="1"/>
  <c r="V3363" i="1"/>
  <c r="W3363" i="1" s="1"/>
  <c r="V3355" i="1"/>
  <c r="W3355" i="1" s="1"/>
  <c r="V3347" i="1"/>
  <c r="W3347" i="1" s="1"/>
  <c r="V3339" i="1"/>
  <c r="W3339" i="1" s="1"/>
  <c r="V3331" i="1"/>
  <c r="W3331" i="1" s="1"/>
  <c r="V3323" i="1"/>
  <c r="W3323" i="1" s="1"/>
  <c r="V3315" i="1"/>
  <c r="W3315" i="1" s="1"/>
  <c r="V3307" i="1"/>
  <c r="W3307" i="1" s="1"/>
  <c r="V3299" i="1"/>
  <c r="W3299" i="1" s="1"/>
  <c r="V3291" i="1"/>
  <c r="W3291" i="1" s="1"/>
  <c r="V3283" i="1"/>
  <c r="W3283" i="1" s="1"/>
  <c r="V3275" i="1"/>
  <c r="W3275" i="1" s="1"/>
  <c r="V3267" i="1"/>
  <c r="W3267" i="1" s="1"/>
  <c r="V3259" i="1"/>
  <c r="W3259" i="1" s="1"/>
  <c r="V3251" i="1"/>
  <c r="W3251" i="1" s="1"/>
  <c r="V3243" i="1"/>
  <c r="W3243" i="1" s="1"/>
  <c r="V3235" i="1"/>
  <c r="W3235" i="1" s="1"/>
  <c r="V3227" i="1"/>
  <c r="W3227" i="1" s="1"/>
  <c r="V3219" i="1"/>
  <c r="W3219" i="1" s="1"/>
  <c r="V3211" i="1"/>
  <c r="W3211" i="1" s="1"/>
  <c r="V3203" i="1"/>
  <c r="W3203" i="1" s="1"/>
  <c r="V3195" i="1"/>
  <c r="W3195" i="1" s="1"/>
  <c r="V3187" i="1"/>
  <c r="W3187" i="1" s="1"/>
  <c r="V3179" i="1"/>
  <c r="W3179" i="1" s="1"/>
  <c r="V3173" i="1"/>
  <c r="W3173" i="1" s="1"/>
  <c r="V3168" i="1"/>
  <c r="W3168" i="1" s="1"/>
  <c r="V3163" i="1"/>
  <c r="W3163" i="1" s="1"/>
  <c r="V3157" i="1"/>
  <c r="W3157" i="1" s="1"/>
  <c r="V3152" i="1"/>
  <c r="W3152" i="1" s="1"/>
  <c r="V3148" i="1"/>
  <c r="W3148" i="1" s="1"/>
  <c r="V3144" i="1"/>
  <c r="W3144" i="1" s="1"/>
  <c r="V3140" i="1"/>
  <c r="W3140" i="1" s="1"/>
  <c r="V3136" i="1"/>
  <c r="W3136" i="1" s="1"/>
  <c r="V3132" i="1"/>
  <c r="W3132" i="1" s="1"/>
  <c r="V3128" i="1"/>
  <c r="W3128" i="1" s="1"/>
  <c r="V3124" i="1"/>
  <c r="W3124" i="1" s="1"/>
  <c r="V3120" i="1"/>
  <c r="W3120" i="1" s="1"/>
  <c r="V3116" i="1"/>
  <c r="W3116" i="1" s="1"/>
  <c r="V3112" i="1"/>
  <c r="W3112" i="1" s="1"/>
  <c r="V3108" i="1"/>
  <c r="W3108" i="1" s="1"/>
  <c r="V3104" i="1"/>
  <c r="W3104" i="1" s="1"/>
  <c r="V3100" i="1"/>
  <c r="W3100" i="1" s="1"/>
  <c r="V3096" i="1"/>
  <c r="W3096" i="1" s="1"/>
  <c r="V3092" i="1"/>
  <c r="W3092" i="1" s="1"/>
  <c r="V3088" i="1"/>
  <c r="W3088" i="1" s="1"/>
  <c r="V3084" i="1"/>
  <c r="W3084" i="1" s="1"/>
  <c r="V3080" i="1"/>
  <c r="W3080" i="1" s="1"/>
  <c r="V3076" i="1"/>
  <c r="W3076" i="1" s="1"/>
  <c r="V3072" i="1"/>
  <c r="W3072" i="1" s="1"/>
  <c r="V3068" i="1"/>
  <c r="W3068" i="1" s="1"/>
  <c r="V3064" i="1"/>
  <c r="W3064" i="1" s="1"/>
  <c r="V3060" i="1"/>
  <c r="W3060" i="1" s="1"/>
  <c r="V3056" i="1"/>
  <c r="W3056" i="1" s="1"/>
  <c r="V3052" i="1"/>
  <c r="W3052" i="1" s="1"/>
  <c r="V3048" i="1"/>
  <c r="W3048" i="1" s="1"/>
  <c r="V3044" i="1"/>
  <c r="W3044" i="1" s="1"/>
  <c r="V3040" i="1"/>
  <c r="W3040" i="1" s="1"/>
  <c r="V3036" i="1"/>
  <c r="W3036" i="1" s="1"/>
  <c r="V3032" i="1"/>
  <c r="W3032" i="1" s="1"/>
  <c r="V3028" i="1"/>
  <c r="W3028" i="1" s="1"/>
  <c r="V3024" i="1"/>
  <c r="W3024" i="1" s="1"/>
  <c r="V3020" i="1"/>
  <c r="W3020" i="1" s="1"/>
  <c r="V3016" i="1"/>
  <c r="W3016" i="1" s="1"/>
  <c r="V3012" i="1"/>
  <c r="W3012" i="1" s="1"/>
  <c r="V3008" i="1"/>
  <c r="W3008" i="1" s="1"/>
  <c r="V3004" i="1"/>
  <c r="W3004" i="1" s="1"/>
  <c r="V3000" i="1"/>
  <c r="W3000" i="1" s="1"/>
  <c r="V2996" i="1"/>
  <c r="W2996" i="1" s="1"/>
  <c r="V2992" i="1"/>
  <c r="W2992" i="1" s="1"/>
  <c r="V2988" i="1"/>
  <c r="W2988" i="1" s="1"/>
  <c r="V2984" i="1"/>
  <c r="W2984" i="1" s="1"/>
  <c r="V2980" i="1"/>
  <c r="W2980" i="1" s="1"/>
  <c r="V2976" i="1"/>
  <c r="W2976" i="1" s="1"/>
  <c r="V2972" i="1"/>
  <c r="W2972" i="1" s="1"/>
  <c r="V2968" i="1"/>
  <c r="W2968" i="1" s="1"/>
  <c r="V2964" i="1"/>
  <c r="W2964" i="1" s="1"/>
  <c r="V2960" i="1"/>
  <c r="W2960" i="1" s="1"/>
  <c r="V2956" i="1"/>
  <c r="W2956" i="1" s="1"/>
  <c r="V2952" i="1"/>
  <c r="W2952" i="1" s="1"/>
  <c r="V2948" i="1"/>
  <c r="W2948" i="1" s="1"/>
  <c r="V2944" i="1"/>
  <c r="W2944" i="1" s="1"/>
  <c r="V2940" i="1"/>
  <c r="W2940" i="1" s="1"/>
  <c r="V2936" i="1"/>
  <c r="W2936" i="1" s="1"/>
  <c r="V2932" i="1"/>
  <c r="W2932" i="1" s="1"/>
  <c r="V2928" i="1"/>
  <c r="W2928" i="1" s="1"/>
  <c r="V2924" i="1"/>
  <c r="W2924" i="1" s="1"/>
  <c r="V2920" i="1"/>
  <c r="W2920" i="1" s="1"/>
  <c r="V2916" i="1"/>
  <c r="W2916" i="1" s="1"/>
  <c r="V2912" i="1"/>
  <c r="W2912" i="1" s="1"/>
  <c r="V2908" i="1"/>
  <c r="W2908" i="1" s="1"/>
  <c r="V2904" i="1"/>
  <c r="W2904" i="1" s="1"/>
  <c r="V2900" i="1"/>
  <c r="W2900" i="1" s="1"/>
  <c r="V2896" i="1"/>
  <c r="W2896" i="1" s="1"/>
  <c r="V2892" i="1"/>
  <c r="W2892" i="1" s="1"/>
  <c r="V2888" i="1"/>
  <c r="W2888" i="1" s="1"/>
  <c r="V2884" i="1"/>
  <c r="W2884" i="1" s="1"/>
  <c r="V2880" i="1"/>
  <c r="W2880" i="1" s="1"/>
  <c r="V2876" i="1"/>
  <c r="W2876" i="1" s="1"/>
  <c r="V2872" i="1"/>
  <c r="W2872" i="1" s="1"/>
  <c r="V2868" i="1"/>
  <c r="W2868" i="1" s="1"/>
  <c r="V2864" i="1"/>
  <c r="W2864" i="1" s="1"/>
  <c r="V2860" i="1"/>
  <c r="W2860" i="1" s="1"/>
  <c r="V2856" i="1"/>
  <c r="W2856" i="1" s="1"/>
  <c r="V2852" i="1"/>
  <c r="W2852" i="1" s="1"/>
  <c r="V2848" i="1"/>
  <c r="W2848" i="1" s="1"/>
  <c r="V2844" i="1"/>
  <c r="W2844" i="1" s="1"/>
  <c r="V2840" i="1"/>
  <c r="W2840" i="1" s="1"/>
  <c r="V2836" i="1"/>
  <c r="W2836" i="1" s="1"/>
  <c r="V2832" i="1"/>
  <c r="W2832" i="1" s="1"/>
  <c r="V2828" i="1"/>
  <c r="W2828" i="1" s="1"/>
  <c r="V2824" i="1"/>
  <c r="W2824" i="1" s="1"/>
  <c r="V2820" i="1"/>
  <c r="W2820" i="1" s="1"/>
  <c r="V2816" i="1"/>
  <c r="W2816" i="1" s="1"/>
  <c r="V2812" i="1"/>
  <c r="W2812" i="1" s="1"/>
  <c r="V2808" i="1"/>
  <c r="W2808" i="1" s="1"/>
  <c r="V2804" i="1"/>
  <c r="W2804" i="1" s="1"/>
  <c r="V2800" i="1"/>
  <c r="W2800" i="1" s="1"/>
  <c r="V2796" i="1"/>
  <c r="W2796" i="1" s="1"/>
  <c r="V2792" i="1"/>
  <c r="W2792" i="1" s="1"/>
  <c r="V2788" i="1"/>
  <c r="W2788" i="1" s="1"/>
  <c r="V2784" i="1"/>
  <c r="W2784" i="1" s="1"/>
  <c r="V2780" i="1"/>
  <c r="W2780" i="1" s="1"/>
  <c r="V2776" i="1"/>
  <c r="W2776" i="1" s="1"/>
  <c r="V2772" i="1"/>
  <c r="W2772" i="1" s="1"/>
  <c r="V2768" i="1"/>
  <c r="W2768" i="1" s="1"/>
  <c r="V2764" i="1"/>
  <c r="W2764" i="1" s="1"/>
  <c r="V2760" i="1"/>
  <c r="W2760" i="1" s="1"/>
  <c r="V2756" i="1"/>
  <c r="W2756" i="1" s="1"/>
  <c r="V2752" i="1"/>
  <c r="W2752" i="1" s="1"/>
  <c r="V2748" i="1"/>
  <c r="W2748" i="1" s="1"/>
  <c r="V2744" i="1"/>
  <c r="W2744" i="1" s="1"/>
  <c r="V2740" i="1"/>
  <c r="W2740" i="1" s="1"/>
  <c r="V2736" i="1"/>
  <c r="W2736" i="1" s="1"/>
  <c r="V2732" i="1"/>
  <c r="W2732" i="1" s="1"/>
  <c r="V2728" i="1"/>
  <c r="W2728" i="1" s="1"/>
  <c r="V2724" i="1"/>
  <c r="W2724" i="1" s="1"/>
  <c r="V2720" i="1"/>
  <c r="W2720" i="1" s="1"/>
  <c r="V2716" i="1"/>
  <c r="W2716" i="1" s="1"/>
  <c r="V2712" i="1"/>
  <c r="W2712" i="1" s="1"/>
  <c r="V2708" i="1"/>
  <c r="W2708" i="1" s="1"/>
  <c r="V2704" i="1"/>
  <c r="W2704" i="1" s="1"/>
  <c r="V2700" i="1"/>
  <c r="W2700" i="1" s="1"/>
  <c r="V2696" i="1"/>
  <c r="W2696" i="1" s="1"/>
  <c r="V2692" i="1"/>
  <c r="W2692" i="1" s="1"/>
  <c r="V2688" i="1"/>
  <c r="W2688" i="1" s="1"/>
  <c r="V2684" i="1"/>
  <c r="W2684" i="1" s="1"/>
  <c r="V2680" i="1"/>
  <c r="W2680" i="1" s="1"/>
  <c r="V2676" i="1"/>
  <c r="W2676" i="1" s="1"/>
  <c r="V2672" i="1"/>
  <c r="W2672" i="1" s="1"/>
  <c r="V2668" i="1"/>
  <c r="W2668" i="1" s="1"/>
  <c r="V2664" i="1"/>
  <c r="W2664" i="1" s="1"/>
  <c r="V2660" i="1"/>
  <c r="W2660" i="1" s="1"/>
  <c r="V2656" i="1"/>
  <c r="W2656" i="1" s="1"/>
  <c r="V2652" i="1"/>
  <c r="W2652" i="1" s="1"/>
  <c r="V2648" i="1"/>
  <c r="W2648" i="1" s="1"/>
  <c r="V2644" i="1"/>
  <c r="W2644" i="1" s="1"/>
  <c r="V2640" i="1"/>
  <c r="W2640" i="1" s="1"/>
  <c r="V2636" i="1"/>
  <c r="W2636" i="1" s="1"/>
  <c r="V2632" i="1"/>
  <c r="W2632" i="1" s="1"/>
  <c r="V2628" i="1"/>
  <c r="W2628" i="1" s="1"/>
  <c r="V2624" i="1"/>
  <c r="W2624" i="1" s="1"/>
  <c r="V2620" i="1"/>
  <c r="W2620" i="1" s="1"/>
  <c r="V2616" i="1"/>
  <c r="W2616" i="1" s="1"/>
  <c r="V2612" i="1"/>
  <c r="W2612" i="1" s="1"/>
  <c r="V2608" i="1"/>
  <c r="W2608" i="1" s="1"/>
  <c r="V2604" i="1"/>
  <c r="W2604" i="1" s="1"/>
  <c r="V2600" i="1"/>
  <c r="W2600" i="1" s="1"/>
  <c r="V2596" i="1"/>
  <c r="W2596" i="1" s="1"/>
  <c r="V2592" i="1"/>
  <c r="W2592" i="1" s="1"/>
  <c r="V2588" i="1"/>
  <c r="W2588" i="1" s="1"/>
  <c r="V2584" i="1"/>
  <c r="W2584" i="1" s="1"/>
  <c r="V2580" i="1"/>
  <c r="W2580" i="1" s="1"/>
  <c r="V2576" i="1"/>
  <c r="W2576" i="1" s="1"/>
  <c r="V2572" i="1"/>
  <c r="W2572" i="1" s="1"/>
  <c r="V2568" i="1"/>
  <c r="W2568" i="1" s="1"/>
  <c r="V2564" i="1"/>
  <c r="W2564" i="1" s="1"/>
  <c r="V2560" i="1"/>
  <c r="W2560" i="1" s="1"/>
  <c r="V2556" i="1"/>
  <c r="W2556" i="1" s="1"/>
  <c r="V2552" i="1"/>
  <c r="W2552" i="1" s="1"/>
  <c r="V2548" i="1"/>
  <c r="W2548" i="1" s="1"/>
  <c r="V2544" i="1"/>
  <c r="W2544" i="1" s="1"/>
  <c r="V2540" i="1"/>
  <c r="W2540" i="1" s="1"/>
  <c r="V2536" i="1"/>
  <c r="W2536" i="1" s="1"/>
  <c r="V2532" i="1"/>
  <c r="W2532" i="1" s="1"/>
  <c r="V2528" i="1"/>
  <c r="W2528" i="1" s="1"/>
  <c r="V2524" i="1"/>
  <c r="W2524" i="1" s="1"/>
  <c r="V2520" i="1"/>
  <c r="W2520" i="1" s="1"/>
  <c r="V2516" i="1"/>
  <c r="W2516" i="1" s="1"/>
  <c r="V2512" i="1"/>
  <c r="W2512" i="1" s="1"/>
  <c r="V2508" i="1"/>
  <c r="W2508" i="1" s="1"/>
  <c r="V2504" i="1"/>
  <c r="W2504" i="1" s="1"/>
  <c r="V2500" i="1"/>
  <c r="W2500" i="1" s="1"/>
  <c r="V2496" i="1"/>
  <c r="W2496" i="1" s="1"/>
  <c r="V2492" i="1"/>
  <c r="W2492" i="1" s="1"/>
  <c r="V2488" i="1"/>
  <c r="W2488" i="1" s="1"/>
  <c r="V2484" i="1"/>
  <c r="W2484" i="1" s="1"/>
  <c r="V2480" i="1"/>
  <c r="W2480" i="1" s="1"/>
  <c r="V2476" i="1"/>
  <c r="W2476" i="1" s="1"/>
  <c r="V2472" i="1"/>
  <c r="W2472" i="1" s="1"/>
  <c r="V2468" i="1"/>
  <c r="W2468" i="1" s="1"/>
  <c r="V2464" i="1"/>
  <c r="W2464" i="1" s="1"/>
  <c r="V2460" i="1"/>
  <c r="W2460" i="1" s="1"/>
  <c r="V2456" i="1"/>
  <c r="W2456" i="1" s="1"/>
  <c r="V2452" i="1"/>
  <c r="W2452" i="1" s="1"/>
  <c r="V2448" i="1"/>
  <c r="W2448" i="1" s="1"/>
  <c r="V2444" i="1"/>
  <c r="W2444" i="1" s="1"/>
  <c r="V2440" i="1"/>
  <c r="W2440" i="1" s="1"/>
  <c r="V2436" i="1"/>
  <c r="W2436" i="1" s="1"/>
  <c r="V2432" i="1"/>
  <c r="W2432" i="1" s="1"/>
  <c r="V2428" i="1"/>
  <c r="W2428" i="1" s="1"/>
  <c r="V2424" i="1"/>
  <c r="W2424" i="1" s="1"/>
  <c r="V2420" i="1"/>
  <c r="W2420" i="1" s="1"/>
  <c r="V2416" i="1"/>
  <c r="W2416" i="1" s="1"/>
  <c r="V2412" i="1"/>
  <c r="W2412" i="1" s="1"/>
  <c r="V2408" i="1"/>
  <c r="W2408" i="1" s="1"/>
  <c r="V2404" i="1"/>
  <c r="W2404" i="1" s="1"/>
  <c r="V2400" i="1"/>
  <c r="W2400" i="1" s="1"/>
  <c r="V2396" i="1"/>
  <c r="W2396" i="1" s="1"/>
  <c r="V2392" i="1"/>
  <c r="W2392" i="1" s="1"/>
  <c r="V2388" i="1"/>
  <c r="W2388" i="1" s="1"/>
  <c r="V2384" i="1"/>
  <c r="W2384" i="1" s="1"/>
  <c r="V2380" i="1"/>
  <c r="W2380" i="1" s="1"/>
  <c r="V2376" i="1"/>
  <c r="W2376" i="1" s="1"/>
  <c r="V2372" i="1"/>
  <c r="W2372" i="1" s="1"/>
  <c r="V2368" i="1"/>
  <c r="W2368" i="1" s="1"/>
  <c r="V2364" i="1"/>
  <c r="W2364" i="1" s="1"/>
  <c r="V2360" i="1"/>
  <c r="W2360" i="1" s="1"/>
  <c r="V2356" i="1"/>
  <c r="W2356" i="1" s="1"/>
  <c r="V2352" i="1"/>
  <c r="W2352" i="1" s="1"/>
  <c r="V2348" i="1"/>
  <c r="W2348" i="1" s="1"/>
  <c r="V2344" i="1"/>
  <c r="W2344" i="1" s="1"/>
  <c r="V2340" i="1"/>
  <c r="W2340" i="1" s="1"/>
  <c r="V2336" i="1"/>
  <c r="W2336" i="1" s="1"/>
  <c r="V2332" i="1"/>
  <c r="W2332" i="1" s="1"/>
  <c r="V2328" i="1"/>
  <c r="W2328" i="1" s="1"/>
  <c r="V2324" i="1"/>
  <c r="W2324" i="1" s="1"/>
  <c r="V2320" i="1"/>
  <c r="W2320" i="1" s="1"/>
  <c r="V2316" i="1"/>
  <c r="W2316" i="1" s="1"/>
  <c r="V2312" i="1"/>
  <c r="W2312" i="1" s="1"/>
  <c r="V2308" i="1"/>
  <c r="W2308" i="1" s="1"/>
  <c r="V2304" i="1"/>
  <c r="W2304" i="1" s="1"/>
  <c r="V2300" i="1"/>
  <c r="W2300" i="1" s="1"/>
  <c r="V2296" i="1"/>
  <c r="W2296" i="1" s="1"/>
  <c r="V2292" i="1"/>
  <c r="W2292" i="1" s="1"/>
  <c r="V2288" i="1"/>
  <c r="W2288" i="1" s="1"/>
  <c r="V2284" i="1"/>
  <c r="W2284" i="1" s="1"/>
  <c r="V2280" i="1"/>
  <c r="W2280" i="1" s="1"/>
  <c r="V2276" i="1"/>
  <c r="W2276" i="1" s="1"/>
  <c r="V2272" i="1"/>
  <c r="W2272" i="1" s="1"/>
  <c r="V2268" i="1"/>
  <c r="W2268" i="1" s="1"/>
  <c r="V2264" i="1"/>
  <c r="W2264" i="1" s="1"/>
  <c r="V2260" i="1"/>
  <c r="W2260" i="1" s="1"/>
  <c r="V2256" i="1"/>
  <c r="W2256" i="1" s="1"/>
  <c r="V2252" i="1"/>
  <c r="W2252" i="1" s="1"/>
  <c r="V2248" i="1"/>
  <c r="W2248" i="1" s="1"/>
  <c r="V2244" i="1"/>
  <c r="W2244" i="1" s="1"/>
  <c r="V2240" i="1"/>
  <c r="W2240" i="1" s="1"/>
  <c r="V2236" i="1"/>
  <c r="W2236" i="1" s="1"/>
  <c r="V2232" i="1"/>
  <c r="W2232" i="1" s="1"/>
  <c r="V2228" i="1"/>
  <c r="W2228" i="1" s="1"/>
  <c r="V2224" i="1"/>
  <c r="W2224" i="1" s="1"/>
  <c r="V2220" i="1"/>
  <c r="W2220" i="1" s="1"/>
  <c r="V2216" i="1"/>
  <c r="W2216" i="1" s="1"/>
  <c r="V2212" i="1"/>
  <c r="W2212" i="1" s="1"/>
  <c r="V2208" i="1"/>
  <c r="W2208" i="1" s="1"/>
  <c r="V2204" i="1"/>
  <c r="W2204" i="1" s="1"/>
  <c r="V2200" i="1"/>
  <c r="W2200" i="1" s="1"/>
  <c r="V2196" i="1"/>
  <c r="W2196" i="1" s="1"/>
  <c r="V2192" i="1"/>
  <c r="W2192" i="1" s="1"/>
  <c r="V2188" i="1"/>
  <c r="W2188" i="1" s="1"/>
  <c r="V2184" i="1"/>
  <c r="W2184" i="1" s="1"/>
  <c r="V2180" i="1"/>
  <c r="W2180" i="1" s="1"/>
  <c r="V2176" i="1"/>
  <c r="W2176" i="1" s="1"/>
  <c r="V2172" i="1"/>
  <c r="W2172" i="1" s="1"/>
  <c r="V2168" i="1"/>
  <c r="W2168" i="1" s="1"/>
  <c r="V2164" i="1"/>
  <c r="W2164" i="1" s="1"/>
  <c r="V2160" i="1"/>
  <c r="W2160" i="1" s="1"/>
  <c r="V2156" i="1"/>
  <c r="W2156" i="1" s="1"/>
  <c r="V2152" i="1"/>
  <c r="W2152" i="1" s="1"/>
  <c r="V2148" i="1"/>
  <c r="W2148" i="1" s="1"/>
  <c r="V2144" i="1"/>
  <c r="W2144" i="1" s="1"/>
  <c r="V2140" i="1"/>
  <c r="W2140" i="1" s="1"/>
  <c r="V2136" i="1"/>
  <c r="W2136" i="1" s="1"/>
  <c r="V2132" i="1"/>
  <c r="W2132" i="1" s="1"/>
  <c r="V2128" i="1"/>
  <c r="W2128" i="1" s="1"/>
  <c r="V2124" i="1"/>
  <c r="W2124" i="1" s="1"/>
  <c r="V2120" i="1"/>
  <c r="W2120" i="1" s="1"/>
  <c r="V2116" i="1"/>
  <c r="W2116" i="1" s="1"/>
  <c r="V2112" i="1"/>
  <c r="W2112" i="1" s="1"/>
  <c r="V2108" i="1"/>
  <c r="W2108" i="1" s="1"/>
  <c r="V2104" i="1"/>
  <c r="W2104" i="1" s="1"/>
  <c r="V2100" i="1"/>
  <c r="W2100" i="1" s="1"/>
  <c r="V2096" i="1"/>
  <c r="W2096" i="1" s="1"/>
  <c r="V2092" i="1"/>
  <c r="W2092" i="1" s="1"/>
  <c r="V2088" i="1"/>
  <c r="W2088" i="1" s="1"/>
  <c r="V2084" i="1"/>
  <c r="W2084" i="1" s="1"/>
  <c r="V2080" i="1"/>
  <c r="W2080" i="1" s="1"/>
  <c r="V2076" i="1"/>
  <c r="W2076" i="1" s="1"/>
  <c r="V2072" i="1"/>
  <c r="W2072" i="1" s="1"/>
  <c r="V2068" i="1"/>
  <c r="W2068" i="1" s="1"/>
  <c r="V2064" i="1"/>
  <c r="W2064" i="1" s="1"/>
  <c r="V2060" i="1"/>
  <c r="W2060" i="1" s="1"/>
  <c r="V2056" i="1"/>
  <c r="W2056" i="1" s="1"/>
  <c r="V2052" i="1"/>
  <c r="W2052" i="1" s="1"/>
  <c r="V2048" i="1"/>
  <c r="W2048" i="1" s="1"/>
  <c r="V2044" i="1"/>
  <c r="W2044" i="1" s="1"/>
  <c r="V2040" i="1"/>
  <c r="W2040" i="1" s="1"/>
  <c r="V2036" i="1"/>
  <c r="W2036" i="1" s="1"/>
  <c r="V2032" i="1"/>
  <c r="W2032" i="1" s="1"/>
  <c r="V2028" i="1"/>
  <c r="W2028" i="1" s="1"/>
  <c r="V2024" i="1"/>
  <c r="W2024" i="1" s="1"/>
  <c r="V2020" i="1"/>
  <c r="W2020" i="1" s="1"/>
  <c r="V2016" i="1"/>
  <c r="W2016" i="1" s="1"/>
  <c r="V2012" i="1"/>
  <c r="W2012" i="1" s="1"/>
  <c r="V2008" i="1"/>
  <c r="W2008" i="1" s="1"/>
  <c r="V2004" i="1"/>
  <c r="W2004" i="1" s="1"/>
  <c r="V2000" i="1"/>
  <c r="W2000" i="1" s="1"/>
  <c r="V1996" i="1"/>
  <c r="W1996" i="1" s="1"/>
  <c r="V1992" i="1"/>
  <c r="W1992" i="1" s="1"/>
  <c r="V1988" i="1"/>
  <c r="W1988" i="1" s="1"/>
  <c r="V1984" i="1"/>
  <c r="W1984" i="1" s="1"/>
  <c r="V1980" i="1"/>
  <c r="W1980" i="1" s="1"/>
  <c r="V1976" i="1"/>
  <c r="W1976" i="1" s="1"/>
  <c r="V1972" i="1"/>
  <c r="W1972" i="1" s="1"/>
  <c r="V1968" i="1"/>
  <c r="W1968" i="1" s="1"/>
  <c r="V1964" i="1"/>
  <c r="W1964" i="1" s="1"/>
  <c r="V1960" i="1"/>
  <c r="W1960" i="1" s="1"/>
  <c r="V1956" i="1"/>
  <c r="W1956" i="1" s="1"/>
  <c r="V1952" i="1"/>
  <c r="W1952" i="1" s="1"/>
  <c r="V1948" i="1"/>
  <c r="W1948" i="1" s="1"/>
  <c r="V1944" i="1"/>
  <c r="W1944" i="1" s="1"/>
  <c r="V1940" i="1"/>
  <c r="W1940" i="1" s="1"/>
  <c r="V1936" i="1"/>
  <c r="W1936" i="1" s="1"/>
  <c r="V1932" i="1"/>
  <c r="W1932" i="1" s="1"/>
  <c r="V1928" i="1"/>
  <c r="W1928" i="1" s="1"/>
  <c r="V1924" i="1"/>
  <c r="W1924" i="1" s="1"/>
  <c r="V1920" i="1"/>
  <c r="W1920" i="1" s="1"/>
  <c r="V1916" i="1"/>
  <c r="W1916" i="1" s="1"/>
  <c r="V1912" i="1"/>
  <c r="W1912" i="1" s="1"/>
  <c r="V1908" i="1"/>
  <c r="W1908" i="1" s="1"/>
  <c r="V1904" i="1"/>
  <c r="W1904" i="1" s="1"/>
  <c r="V1900" i="1"/>
  <c r="W1900" i="1" s="1"/>
  <c r="V1896" i="1"/>
  <c r="W1896" i="1" s="1"/>
  <c r="V1892" i="1"/>
  <c r="W1892" i="1" s="1"/>
  <c r="V1888" i="1"/>
  <c r="W1888" i="1" s="1"/>
  <c r="V1884" i="1"/>
  <c r="W1884" i="1" s="1"/>
  <c r="V1880" i="1"/>
  <c r="W1880" i="1" s="1"/>
  <c r="V1876" i="1"/>
  <c r="W1876" i="1" s="1"/>
  <c r="V1872" i="1"/>
  <c r="W1872" i="1" s="1"/>
  <c r="V1868" i="1"/>
  <c r="W1868" i="1" s="1"/>
  <c r="V1864" i="1"/>
  <c r="W1864" i="1" s="1"/>
  <c r="V1860" i="1"/>
  <c r="W1860" i="1" s="1"/>
  <c r="V1856" i="1"/>
  <c r="W1856" i="1" s="1"/>
  <c r="V1852" i="1"/>
  <c r="W1852" i="1" s="1"/>
  <c r="V1848" i="1"/>
  <c r="W1848" i="1" s="1"/>
  <c r="V1844" i="1"/>
  <c r="W1844" i="1" s="1"/>
  <c r="V1840" i="1"/>
  <c r="W1840" i="1" s="1"/>
  <c r="V1836" i="1"/>
  <c r="W1836" i="1" s="1"/>
  <c r="V1832" i="1"/>
  <c r="W1832" i="1" s="1"/>
  <c r="V1828" i="1"/>
  <c r="W1828" i="1" s="1"/>
  <c r="V1824" i="1"/>
  <c r="W1824" i="1" s="1"/>
  <c r="V1820" i="1"/>
  <c r="W1820" i="1" s="1"/>
  <c r="V1816" i="1"/>
  <c r="W1816" i="1" s="1"/>
  <c r="V1812" i="1"/>
  <c r="W1812" i="1" s="1"/>
  <c r="V1808" i="1"/>
  <c r="W1808" i="1" s="1"/>
  <c r="V1804" i="1"/>
  <c r="W1804" i="1" s="1"/>
  <c r="V1800" i="1"/>
  <c r="W1800" i="1" s="1"/>
  <c r="V1796" i="1"/>
  <c r="W1796" i="1" s="1"/>
  <c r="V1792" i="1"/>
  <c r="W1792" i="1" s="1"/>
  <c r="V1788" i="1"/>
  <c r="W1788" i="1" s="1"/>
  <c r="V1784" i="1"/>
  <c r="W1784" i="1" s="1"/>
  <c r="V1780" i="1"/>
  <c r="W1780" i="1" s="1"/>
  <c r="V1776" i="1"/>
  <c r="W1776" i="1" s="1"/>
  <c r="V1772" i="1"/>
  <c r="W1772" i="1" s="1"/>
  <c r="V1768" i="1"/>
  <c r="W1768" i="1" s="1"/>
  <c r="V1764" i="1"/>
  <c r="W1764" i="1" s="1"/>
  <c r="V1760" i="1"/>
  <c r="W1760" i="1" s="1"/>
  <c r="V1756" i="1"/>
  <c r="W1756" i="1" s="1"/>
  <c r="V1752" i="1"/>
  <c r="W1752" i="1" s="1"/>
  <c r="V1748" i="1"/>
  <c r="W1748" i="1" s="1"/>
  <c r="V1744" i="1"/>
  <c r="W1744" i="1" s="1"/>
  <c r="V1740" i="1"/>
  <c r="W1740" i="1" s="1"/>
  <c r="V1736" i="1"/>
  <c r="W1736" i="1" s="1"/>
  <c r="V1732" i="1"/>
  <c r="W1732" i="1" s="1"/>
  <c r="V1728" i="1"/>
  <c r="W1728" i="1" s="1"/>
  <c r="V1724" i="1"/>
  <c r="W1724" i="1" s="1"/>
  <c r="V1720" i="1"/>
  <c r="W1720" i="1" s="1"/>
  <c r="V1716" i="1"/>
  <c r="W1716" i="1" s="1"/>
  <c r="V1712" i="1"/>
  <c r="W1712" i="1" s="1"/>
  <c r="V1708" i="1"/>
  <c r="W1708" i="1" s="1"/>
  <c r="V1704" i="1"/>
  <c r="W1704" i="1" s="1"/>
  <c r="V1700" i="1"/>
  <c r="W1700" i="1" s="1"/>
  <c r="V1696" i="1"/>
  <c r="W1696" i="1" s="1"/>
  <c r="V1692" i="1"/>
  <c r="W1692" i="1" s="1"/>
  <c r="V1688" i="1"/>
  <c r="W1688" i="1" s="1"/>
  <c r="V1684" i="1"/>
  <c r="W1684" i="1" s="1"/>
  <c r="V1680" i="1"/>
  <c r="W1680" i="1" s="1"/>
  <c r="V1676" i="1"/>
  <c r="W1676" i="1" s="1"/>
  <c r="V1672" i="1"/>
  <c r="W1672" i="1" s="1"/>
  <c r="V1668" i="1"/>
  <c r="W1668" i="1" s="1"/>
  <c r="V1664" i="1"/>
  <c r="W1664" i="1" s="1"/>
  <c r="V1660" i="1"/>
  <c r="W1660" i="1" s="1"/>
  <c r="V1656" i="1"/>
  <c r="W1656" i="1" s="1"/>
  <c r="V1652" i="1"/>
  <c r="W1652" i="1" s="1"/>
  <c r="V1648" i="1"/>
  <c r="W1648" i="1" s="1"/>
  <c r="V1644" i="1"/>
  <c r="W1644" i="1" s="1"/>
  <c r="V1640" i="1"/>
  <c r="W1640" i="1" s="1"/>
  <c r="V1636" i="1"/>
  <c r="W1636" i="1" s="1"/>
  <c r="V1632" i="1"/>
  <c r="W1632" i="1" s="1"/>
  <c r="V1628" i="1"/>
  <c r="W1628" i="1" s="1"/>
  <c r="V1624" i="1"/>
  <c r="W1624" i="1" s="1"/>
  <c r="V1620" i="1"/>
  <c r="W1620" i="1" s="1"/>
  <c r="V1616" i="1"/>
  <c r="W1616" i="1" s="1"/>
  <c r="V1612" i="1"/>
  <c r="W1612" i="1" s="1"/>
  <c r="V1608" i="1"/>
  <c r="W1608" i="1" s="1"/>
  <c r="V1604" i="1"/>
  <c r="W1604" i="1" s="1"/>
  <c r="V1600" i="1"/>
  <c r="W1600" i="1" s="1"/>
  <c r="V1596" i="1"/>
  <c r="W1596" i="1" s="1"/>
  <c r="V1592" i="1"/>
  <c r="W1592" i="1" s="1"/>
  <c r="V1588" i="1"/>
  <c r="W1588" i="1" s="1"/>
  <c r="V1584" i="1"/>
  <c r="W1584" i="1" s="1"/>
  <c r="V1580" i="1"/>
  <c r="W1580" i="1" s="1"/>
  <c r="V1576" i="1"/>
  <c r="W1576" i="1" s="1"/>
  <c r="V1572" i="1"/>
  <c r="W1572" i="1" s="1"/>
  <c r="V1568" i="1"/>
  <c r="W1568" i="1" s="1"/>
  <c r="V1564" i="1"/>
  <c r="W1564" i="1" s="1"/>
  <c r="V1560" i="1"/>
  <c r="W1560" i="1" s="1"/>
  <c r="V1556" i="1"/>
  <c r="W1556" i="1" s="1"/>
  <c r="V1552" i="1"/>
  <c r="W1552" i="1" s="1"/>
  <c r="V1548" i="1"/>
  <c r="W1548" i="1" s="1"/>
  <c r="V1544" i="1"/>
  <c r="W1544" i="1" s="1"/>
  <c r="V1540" i="1"/>
  <c r="W1540" i="1" s="1"/>
  <c r="V1536" i="1"/>
  <c r="W1536" i="1" s="1"/>
  <c r="V1532" i="1"/>
  <c r="W1532" i="1" s="1"/>
  <c r="V1528" i="1"/>
  <c r="W1528" i="1" s="1"/>
  <c r="V1524" i="1"/>
  <c r="W1524" i="1" s="1"/>
  <c r="V1520" i="1"/>
  <c r="W1520" i="1" s="1"/>
  <c r="V1516" i="1"/>
  <c r="W1516" i="1" s="1"/>
  <c r="V1512" i="1"/>
  <c r="W1512" i="1" s="1"/>
  <c r="V1508" i="1"/>
  <c r="W1508" i="1" s="1"/>
  <c r="V1504" i="1"/>
  <c r="W1504" i="1" s="1"/>
  <c r="V1500" i="1"/>
  <c r="W1500" i="1" s="1"/>
  <c r="V1496" i="1"/>
  <c r="W1496" i="1" s="1"/>
  <c r="V1492" i="1"/>
  <c r="W1492" i="1" s="1"/>
  <c r="V1488" i="1"/>
  <c r="W1488" i="1" s="1"/>
  <c r="V1484" i="1"/>
  <c r="W1484" i="1" s="1"/>
  <c r="V1480" i="1"/>
  <c r="W1480" i="1" s="1"/>
  <c r="V1476" i="1"/>
  <c r="W1476" i="1" s="1"/>
  <c r="V1472" i="1"/>
  <c r="W1472" i="1" s="1"/>
  <c r="V1468" i="1"/>
  <c r="W1468" i="1" s="1"/>
  <c r="V1464" i="1"/>
  <c r="W1464" i="1" s="1"/>
  <c r="V1460" i="1"/>
  <c r="W1460" i="1" s="1"/>
  <c r="V1456" i="1"/>
  <c r="W1456" i="1" s="1"/>
  <c r="V1452" i="1"/>
  <c r="W1452" i="1" s="1"/>
  <c r="V1448" i="1"/>
  <c r="W1448" i="1" s="1"/>
  <c r="V1444" i="1"/>
  <c r="W1444" i="1" s="1"/>
  <c r="V1440" i="1"/>
  <c r="W1440" i="1" s="1"/>
  <c r="V1436" i="1"/>
  <c r="W1436" i="1" s="1"/>
  <c r="V1432" i="1"/>
  <c r="W1432" i="1" s="1"/>
  <c r="V1428" i="1"/>
  <c r="W1428" i="1" s="1"/>
  <c r="V1424" i="1"/>
  <c r="W1424" i="1" s="1"/>
  <c r="V1420" i="1"/>
  <c r="W1420" i="1" s="1"/>
  <c r="V1416" i="1"/>
  <c r="W1416" i="1" s="1"/>
  <c r="V1412" i="1"/>
  <c r="W1412" i="1" s="1"/>
  <c r="V1408" i="1"/>
  <c r="W1408" i="1" s="1"/>
  <c r="V1404" i="1"/>
  <c r="W1404" i="1" s="1"/>
  <c r="V1400" i="1"/>
  <c r="W1400" i="1" s="1"/>
  <c r="V1396" i="1"/>
  <c r="W1396" i="1" s="1"/>
  <c r="V1392" i="1"/>
  <c r="W1392" i="1" s="1"/>
  <c r="V1388" i="1"/>
  <c r="W1388" i="1" s="1"/>
  <c r="V1384" i="1"/>
  <c r="W1384" i="1" s="1"/>
  <c r="V1380" i="1"/>
  <c r="W1380" i="1" s="1"/>
  <c r="V1376" i="1"/>
  <c r="W1376" i="1" s="1"/>
  <c r="V1372" i="1"/>
  <c r="W1372" i="1" s="1"/>
  <c r="V1368" i="1"/>
  <c r="W1368" i="1" s="1"/>
  <c r="V1364" i="1"/>
  <c r="W1364" i="1" s="1"/>
  <c r="V1360" i="1"/>
  <c r="W1360" i="1" s="1"/>
  <c r="V1356" i="1"/>
  <c r="W1356" i="1" s="1"/>
  <c r="V1352" i="1"/>
  <c r="W1352" i="1" s="1"/>
  <c r="V1348" i="1"/>
  <c r="W1348" i="1" s="1"/>
  <c r="V1344" i="1"/>
  <c r="W1344" i="1" s="1"/>
  <c r="V1340" i="1"/>
  <c r="W1340" i="1" s="1"/>
  <c r="V1336" i="1"/>
  <c r="W1336" i="1" s="1"/>
  <c r="V1332" i="1"/>
  <c r="W1332" i="1" s="1"/>
  <c r="V1328" i="1"/>
  <c r="W1328" i="1" s="1"/>
  <c r="V1324" i="1"/>
  <c r="W1324" i="1" s="1"/>
  <c r="V1320" i="1"/>
  <c r="W1320" i="1" s="1"/>
  <c r="V1316" i="1"/>
  <c r="W1316" i="1" s="1"/>
  <c r="V1312" i="1"/>
  <c r="W1312" i="1" s="1"/>
  <c r="V1308" i="1"/>
  <c r="W1308" i="1" s="1"/>
  <c r="V1304" i="1"/>
  <c r="W1304" i="1" s="1"/>
  <c r="V1300" i="1"/>
  <c r="W1300" i="1" s="1"/>
  <c r="V1296" i="1"/>
  <c r="W1296" i="1" s="1"/>
  <c r="V1292" i="1"/>
  <c r="W1292" i="1" s="1"/>
  <c r="V1288" i="1"/>
  <c r="W1288" i="1" s="1"/>
  <c r="V1284" i="1"/>
  <c r="W1284" i="1" s="1"/>
  <c r="V1280" i="1"/>
  <c r="W1280" i="1" s="1"/>
  <c r="V1276" i="1"/>
  <c r="W1276" i="1" s="1"/>
  <c r="V1272" i="1"/>
  <c r="W1272" i="1" s="1"/>
  <c r="V1268" i="1"/>
  <c r="W1268" i="1" s="1"/>
  <c r="V1264" i="1"/>
  <c r="W1264" i="1" s="1"/>
  <c r="V1260" i="1"/>
  <c r="W1260" i="1" s="1"/>
  <c r="V1256" i="1"/>
  <c r="W1256" i="1" s="1"/>
  <c r="V1252" i="1"/>
  <c r="W1252" i="1" s="1"/>
  <c r="V1248" i="1"/>
  <c r="W1248" i="1" s="1"/>
  <c r="V1244" i="1"/>
  <c r="W1244" i="1" s="1"/>
  <c r="V1240" i="1"/>
  <c r="W1240" i="1" s="1"/>
  <c r="V1236" i="1"/>
  <c r="W1236" i="1" s="1"/>
  <c r="V1232" i="1"/>
  <c r="W1232" i="1" s="1"/>
  <c r="V1228" i="1"/>
  <c r="W1228" i="1" s="1"/>
  <c r="V1224" i="1"/>
  <c r="W1224" i="1" s="1"/>
  <c r="V1220" i="1"/>
  <c r="W1220" i="1" s="1"/>
  <c r="V1216" i="1"/>
  <c r="W1216" i="1" s="1"/>
  <c r="V1212" i="1"/>
  <c r="W1212" i="1" s="1"/>
  <c r="V1208" i="1"/>
  <c r="W1208" i="1" s="1"/>
  <c r="V1204" i="1"/>
  <c r="W1204" i="1" s="1"/>
  <c r="V1200" i="1"/>
  <c r="W1200" i="1" s="1"/>
  <c r="V1196" i="1"/>
  <c r="W1196" i="1" s="1"/>
  <c r="V1192" i="1"/>
  <c r="W1192" i="1" s="1"/>
  <c r="V1188" i="1"/>
  <c r="W1188" i="1" s="1"/>
  <c r="V1184" i="1"/>
  <c r="W1184" i="1" s="1"/>
  <c r="V1180" i="1"/>
  <c r="W1180" i="1" s="1"/>
  <c r="V1176" i="1"/>
  <c r="W1176" i="1" s="1"/>
  <c r="V1172" i="1"/>
  <c r="W1172" i="1" s="1"/>
  <c r="V1168" i="1"/>
  <c r="W1168" i="1" s="1"/>
  <c r="V1164" i="1"/>
  <c r="W1164" i="1" s="1"/>
  <c r="V1160" i="1"/>
  <c r="W1160" i="1" s="1"/>
  <c r="V1156" i="1"/>
  <c r="W1156" i="1" s="1"/>
  <c r="V1152" i="1"/>
  <c r="W1152" i="1" s="1"/>
  <c r="V1148" i="1"/>
  <c r="W1148" i="1" s="1"/>
  <c r="V1144" i="1"/>
  <c r="W1144" i="1" s="1"/>
  <c r="V1140" i="1"/>
  <c r="W1140" i="1" s="1"/>
  <c r="V1136" i="1"/>
  <c r="W1136" i="1" s="1"/>
  <c r="V1132" i="1"/>
  <c r="W1132" i="1" s="1"/>
  <c r="V1128" i="1"/>
  <c r="W1128" i="1" s="1"/>
  <c r="V1124" i="1"/>
  <c r="W1124" i="1" s="1"/>
  <c r="V1120" i="1"/>
  <c r="W1120" i="1" s="1"/>
  <c r="V1116" i="1"/>
  <c r="W1116" i="1" s="1"/>
  <c r="V1112" i="1"/>
  <c r="W1112" i="1" s="1"/>
  <c r="V1108" i="1"/>
  <c r="W1108" i="1" s="1"/>
  <c r="V1104" i="1"/>
  <c r="W1104" i="1" s="1"/>
  <c r="V1100" i="1"/>
  <c r="W1100" i="1" s="1"/>
  <c r="V1096" i="1"/>
  <c r="W1096" i="1" s="1"/>
  <c r="V1092" i="1"/>
  <c r="W1092" i="1" s="1"/>
  <c r="V1088" i="1"/>
  <c r="W1088" i="1" s="1"/>
  <c r="V1084" i="1"/>
  <c r="W1084" i="1" s="1"/>
  <c r="V1080" i="1"/>
  <c r="W1080" i="1" s="1"/>
  <c r="V1076" i="1"/>
  <c r="W1076" i="1" s="1"/>
  <c r="V1072" i="1"/>
  <c r="W1072" i="1" s="1"/>
  <c r="V1068" i="1"/>
  <c r="W1068" i="1" s="1"/>
  <c r="V1064" i="1"/>
  <c r="W1064" i="1" s="1"/>
  <c r="V1060" i="1"/>
  <c r="W1060" i="1" s="1"/>
  <c r="V1056" i="1"/>
  <c r="W1056" i="1" s="1"/>
  <c r="V1052" i="1"/>
  <c r="W1052" i="1" s="1"/>
  <c r="V1048" i="1"/>
  <c r="W1048" i="1" s="1"/>
  <c r="V1044" i="1"/>
  <c r="W1044" i="1" s="1"/>
  <c r="V1040" i="1"/>
  <c r="W1040" i="1" s="1"/>
  <c r="V1036" i="1"/>
  <c r="W1036" i="1" s="1"/>
  <c r="V1032" i="1"/>
  <c r="W1032" i="1" s="1"/>
  <c r="V1028" i="1"/>
  <c r="W1028" i="1" s="1"/>
  <c r="V1024" i="1"/>
  <c r="W1024" i="1" s="1"/>
  <c r="V1020" i="1"/>
  <c r="W1020" i="1" s="1"/>
  <c r="V1016" i="1"/>
  <c r="W1016" i="1" s="1"/>
  <c r="V1012" i="1"/>
  <c r="W1012" i="1" s="1"/>
  <c r="V1008" i="1"/>
  <c r="W1008" i="1" s="1"/>
  <c r="V1004" i="1"/>
  <c r="W1004" i="1" s="1"/>
  <c r="V1000" i="1"/>
  <c r="W1000" i="1" s="1"/>
  <c r="V996" i="1"/>
  <c r="W996" i="1" s="1"/>
  <c r="V992" i="1"/>
  <c r="W992" i="1" s="1"/>
  <c r="V988" i="1"/>
  <c r="W988" i="1" s="1"/>
  <c r="V984" i="1"/>
  <c r="W984" i="1" s="1"/>
  <c r="V980" i="1"/>
  <c r="W980" i="1" s="1"/>
  <c r="V976" i="1"/>
  <c r="W976" i="1" s="1"/>
  <c r="V972" i="1"/>
  <c r="W972" i="1" s="1"/>
  <c r="V968" i="1"/>
  <c r="W968" i="1" s="1"/>
  <c r="V964" i="1"/>
  <c r="W964" i="1" s="1"/>
  <c r="V960" i="1"/>
  <c r="W960" i="1" s="1"/>
  <c r="V956" i="1"/>
  <c r="W956" i="1" s="1"/>
  <c r="V952" i="1"/>
  <c r="W952" i="1" s="1"/>
  <c r="V948" i="1"/>
  <c r="W948" i="1" s="1"/>
  <c r="V944" i="1"/>
  <c r="W944" i="1" s="1"/>
  <c r="V940" i="1"/>
  <c r="W940" i="1" s="1"/>
  <c r="V936" i="1"/>
  <c r="W936" i="1" s="1"/>
  <c r="V932" i="1"/>
  <c r="W932" i="1" s="1"/>
  <c r="V928" i="1"/>
  <c r="W928" i="1" s="1"/>
  <c r="V924" i="1"/>
  <c r="W924" i="1" s="1"/>
  <c r="V920" i="1"/>
  <c r="W920" i="1" s="1"/>
  <c r="V916" i="1"/>
  <c r="W916" i="1" s="1"/>
  <c r="V912" i="1"/>
  <c r="W912" i="1" s="1"/>
  <c r="V908" i="1"/>
  <c r="W908" i="1" s="1"/>
  <c r="V904" i="1"/>
  <c r="W904" i="1" s="1"/>
  <c r="V900" i="1"/>
  <c r="W900" i="1" s="1"/>
  <c r="V896" i="1"/>
  <c r="W896" i="1" s="1"/>
  <c r="V892" i="1"/>
  <c r="W892" i="1" s="1"/>
  <c r="V888" i="1"/>
  <c r="W888" i="1" s="1"/>
  <c r="V884" i="1"/>
  <c r="W884" i="1" s="1"/>
  <c r="V880" i="1"/>
  <c r="W880" i="1" s="1"/>
  <c r="V876" i="1"/>
  <c r="W876" i="1" s="1"/>
  <c r="V872" i="1"/>
  <c r="W872" i="1" s="1"/>
  <c r="V868" i="1"/>
  <c r="W868" i="1" s="1"/>
  <c r="V864" i="1"/>
  <c r="W864" i="1" s="1"/>
  <c r="V860" i="1"/>
  <c r="W860" i="1" s="1"/>
  <c r="V856" i="1"/>
  <c r="W856" i="1" s="1"/>
  <c r="V852" i="1"/>
  <c r="W852" i="1" s="1"/>
  <c r="V848" i="1"/>
  <c r="W848" i="1" s="1"/>
  <c r="V844" i="1"/>
  <c r="W844" i="1" s="1"/>
  <c r="V840" i="1"/>
  <c r="W840" i="1" s="1"/>
  <c r="V836" i="1"/>
  <c r="W836" i="1" s="1"/>
  <c r="V832" i="1"/>
  <c r="W832" i="1" s="1"/>
  <c r="V828" i="1"/>
  <c r="W828" i="1" s="1"/>
  <c r="V824" i="1"/>
  <c r="W824" i="1" s="1"/>
  <c r="V820" i="1"/>
  <c r="W820" i="1" s="1"/>
  <c r="V816" i="1"/>
  <c r="W816" i="1" s="1"/>
  <c r="V812" i="1"/>
  <c r="W812" i="1" s="1"/>
  <c r="V808" i="1"/>
  <c r="W808" i="1" s="1"/>
  <c r="V804" i="1"/>
  <c r="W804" i="1" s="1"/>
  <c r="V800" i="1"/>
  <c r="W800" i="1" s="1"/>
  <c r="V796" i="1"/>
  <c r="W796" i="1" s="1"/>
  <c r="V792" i="1"/>
  <c r="W792" i="1" s="1"/>
  <c r="V788" i="1"/>
  <c r="W788" i="1" s="1"/>
  <c r="V784" i="1"/>
  <c r="W784" i="1" s="1"/>
  <c r="V780" i="1"/>
  <c r="W780" i="1" s="1"/>
  <c r="V1291" i="1"/>
  <c r="W1291" i="1" s="1"/>
  <c r="V1275" i="1"/>
  <c r="W1275" i="1" s="1"/>
  <c r="V1259" i="1"/>
  <c r="W1259" i="1" s="1"/>
  <c r="V1243" i="1"/>
  <c r="W1243" i="1" s="1"/>
  <c r="V1227" i="1"/>
  <c r="W1227" i="1" s="1"/>
  <c r="V1211" i="1"/>
  <c r="W1211" i="1" s="1"/>
  <c r="V1195" i="1"/>
  <c r="W1195" i="1" s="1"/>
  <c r="V1179" i="1"/>
  <c r="W1179" i="1" s="1"/>
  <c r="V1163" i="1"/>
  <c r="W1163" i="1" s="1"/>
  <c r="V1147" i="1"/>
  <c r="W1147" i="1" s="1"/>
  <c r="V1131" i="1"/>
  <c r="W1131" i="1" s="1"/>
  <c r="V1115" i="1"/>
  <c r="W1115" i="1" s="1"/>
  <c r="V1099" i="1"/>
  <c r="W1099" i="1" s="1"/>
  <c r="V1083" i="1"/>
  <c r="W1083" i="1" s="1"/>
  <c r="V1067" i="1"/>
  <c r="W1067" i="1" s="1"/>
  <c r="V1051" i="1"/>
  <c r="W1051" i="1" s="1"/>
  <c r="V1035" i="1"/>
  <c r="W1035" i="1" s="1"/>
  <c r="V1019" i="1"/>
  <c r="W1019" i="1" s="1"/>
  <c r="V1003" i="1"/>
  <c r="W1003" i="1" s="1"/>
  <c r="V987" i="1"/>
  <c r="W987" i="1" s="1"/>
  <c r="V971" i="1"/>
  <c r="W971" i="1" s="1"/>
  <c r="V955" i="1"/>
  <c r="W955" i="1" s="1"/>
  <c r="V943" i="1"/>
  <c r="W943" i="1" s="1"/>
  <c r="V935" i="1"/>
  <c r="W935" i="1" s="1"/>
  <c r="V927" i="1"/>
  <c r="W927" i="1" s="1"/>
  <c r="V919" i="1"/>
  <c r="W919" i="1" s="1"/>
  <c r="V911" i="1"/>
  <c r="W911" i="1" s="1"/>
  <c r="V903" i="1"/>
  <c r="W903" i="1" s="1"/>
  <c r="V895" i="1"/>
  <c r="W895" i="1" s="1"/>
  <c r="V887" i="1"/>
  <c r="W887" i="1" s="1"/>
  <c r="V879" i="1"/>
  <c r="W879" i="1" s="1"/>
  <c r="V871" i="1"/>
  <c r="W871" i="1" s="1"/>
  <c r="V863" i="1"/>
  <c r="W863" i="1" s="1"/>
  <c r="V855" i="1"/>
  <c r="W855" i="1" s="1"/>
  <c r="V847" i="1"/>
  <c r="W847" i="1" s="1"/>
  <c r="V839" i="1"/>
  <c r="W839" i="1" s="1"/>
  <c r="V831" i="1"/>
  <c r="W831" i="1" s="1"/>
  <c r="V823" i="1"/>
  <c r="W823" i="1" s="1"/>
  <c r="V815" i="1"/>
  <c r="W815" i="1" s="1"/>
  <c r="V807" i="1"/>
  <c r="W807" i="1" s="1"/>
  <c r="V799" i="1"/>
  <c r="W799" i="1" s="1"/>
  <c r="V791" i="1"/>
  <c r="W791" i="1" s="1"/>
  <c r="V783" i="1"/>
  <c r="W783" i="1" s="1"/>
  <c r="V776" i="1"/>
  <c r="W776" i="1" s="1"/>
  <c r="V771" i="1"/>
  <c r="W771" i="1" s="1"/>
  <c r="V766" i="1"/>
  <c r="W766" i="1" s="1"/>
  <c r="V761" i="1"/>
  <c r="W761" i="1" s="1"/>
  <c r="V757" i="1"/>
  <c r="W757" i="1" s="1"/>
  <c r="V753" i="1"/>
  <c r="W753" i="1" s="1"/>
  <c r="V749" i="1"/>
  <c r="W749" i="1" s="1"/>
  <c r="V745" i="1"/>
  <c r="W745" i="1" s="1"/>
  <c r="V741" i="1"/>
  <c r="W741" i="1" s="1"/>
  <c r="V737" i="1"/>
  <c r="W737" i="1" s="1"/>
  <c r="V733" i="1"/>
  <c r="W733" i="1" s="1"/>
  <c r="V729" i="1"/>
  <c r="W729" i="1" s="1"/>
  <c r="V725" i="1"/>
  <c r="W725" i="1" s="1"/>
  <c r="V721" i="1"/>
  <c r="W721" i="1" s="1"/>
  <c r="V717" i="1"/>
  <c r="W717" i="1" s="1"/>
  <c r="V713" i="1"/>
  <c r="W713" i="1" s="1"/>
  <c r="V709" i="1"/>
  <c r="W709" i="1" s="1"/>
  <c r="V705" i="1"/>
  <c r="W705" i="1" s="1"/>
  <c r="V701" i="1"/>
  <c r="W701" i="1" s="1"/>
  <c r="V697" i="1"/>
  <c r="W697" i="1" s="1"/>
  <c r="V693" i="1"/>
  <c r="W693" i="1" s="1"/>
  <c r="V689" i="1"/>
  <c r="W689" i="1" s="1"/>
  <c r="V685" i="1"/>
  <c r="W685" i="1" s="1"/>
  <c r="V681" i="1"/>
  <c r="W681" i="1" s="1"/>
  <c r="V677" i="1"/>
  <c r="W677" i="1" s="1"/>
  <c r="V673" i="1"/>
  <c r="W673" i="1" s="1"/>
  <c r="V669" i="1"/>
  <c r="W669" i="1" s="1"/>
  <c r="V665" i="1"/>
  <c r="W665" i="1" s="1"/>
  <c r="V661" i="1"/>
  <c r="W661" i="1" s="1"/>
  <c r="V657" i="1"/>
  <c r="W657" i="1" s="1"/>
  <c r="V653" i="1"/>
  <c r="W653" i="1" s="1"/>
  <c r="V649" i="1"/>
  <c r="W649" i="1" s="1"/>
  <c r="V645" i="1"/>
  <c r="W645" i="1" s="1"/>
  <c r="V641" i="1"/>
  <c r="W641" i="1" s="1"/>
  <c r="V637" i="1"/>
  <c r="W637" i="1" s="1"/>
  <c r="V633" i="1"/>
  <c r="W633" i="1" s="1"/>
  <c r="V629" i="1"/>
  <c r="W629" i="1" s="1"/>
  <c r="V625" i="1"/>
  <c r="W625" i="1" s="1"/>
  <c r="V621" i="1"/>
  <c r="W621" i="1" s="1"/>
  <c r="V617" i="1"/>
  <c r="W617" i="1" s="1"/>
  <c r="V613" i="1"/>
  <c r="W613" i="1" s="1"/>
  <c r="V609" i="1"/>
  <c r="W609" i="1" s="1"/>
  <c r="V605" i="1"/>
  <c r="W605" i="1" s="1"/>
  <c r="V601" i="1"/>
  <c r="W601" i="1" s="1"/>
  <c r="V597" i="1"/>
  <c r="W597" i="1" s="1"/>
  <c r="V593" i="1"/>
  <c r="W593" i="1" s="1"/>
  <c r="V589" i="1"/>
  <c r="W589" i="1" s="1"/>
  <c r="V585" i="1"/>
  <c r="W585" i="1" s="1"/>
  <c r="V581" i="1"/>
  <c r="W581" i="1" s="1"/>
  <c r="V577" i="1"/>
  <c r="W577" i="1" s="1"/>
  <c r="V573" i="1"/>
  <c r="W573" i="1" s="1"/>
  <c r="V569" i="1"/>
  <c r="W569" i="1" s="1"/>
  <c r="V565" i="1"/>
  <c r="W565" i="1" s="1"/>
  <c r="V561" i="1"/>
  <c r="W561" i="1" s="1"/>
  <c r="V557" i="1"/>
  <c r="W557" i="1" s="1"/>
  <c r="V553" i="1"/>
  <c r="W553" i="1" s="1"/>
  <c r="V549" i="1"/>
  <c r="W549" i="1" s="1"/>
  <c r="V545" i="1"/>
  <c r="W545" i="1" s="1"/>
  <c r="V541" i="1"/>
  <c r="W541" i="1" s="1"/>
  <c r="V537" i="1"/>
  <c r="W537" i="1" s="1"/>
  <c r="V533" i="1"/>
  <c r="W533" i="1" s="1"/>
  <c r="V529" i="1"/>
  <c r="W529" i="1" s="1"/>
  <c r="V525" i="1"/>
  <c r="W525" i="1" s="1"/>
  <c r="V521" i="1"/>
  <c r="W521" i="1" s="1"/>
  <c r="V517" i="1"/>
  <c r="W517" i="1" s="1"/>
  <c r="V513" i="1"/>
  <c r="W513" i="1" s="1"/>
  <c r="V509" i="1"/>
  <c r="W509" i="1" s="1"/>
  <c r="V505" i="1"/>
  <c r="W505" i="1" s="1"/>
  <c r="V501" i="1"/>
  <c r="W501" i="1" s="1"/>
  <c r="V497" i="1"/>
  <c r="W497" i="1" s="1"/>
  <c r="V493" i="1"/>
  <c r="W493" i="1" s="1"/>
  <c r="V489" i="1"/>
  <c r="W489" i="1" s="1"/>
  <c r="V485" i="1"/>
  <c r="W485" i="1" s="1"/>
  <c r="V481" i="1"/>
  <c r="W481" i="1" s="1"/>
  <c r="V477" i="1"/>
  <c r="W477" i="1" s="1"/>
  <c r="V473" i="1"/>
  <c r="W473" i="1" s="1"/>
  <c r="V469" i="1"/>
  <c r="W469" i="1" s="1"/>
  <c r="V465" i="1"/>
  <c r="W465" i="1" s="1"/>
  <c r="V461" i="1"/>
  <c r="W461" i="1" s="1"/>
  <c r="V457" i="1"/>
  <c r="W457" i="1" s="1"/>
  <c r="V453" i="1"/>
  <c r="W453" i="1" s="1"/>
  <c r="V449" i="1"/>
  <c r="W449" i="1" s="1"/>
  <c r="V445" i="1"/>
  <c r="W445" i="1" s="1"/>
  <c r="V441" i="1"/>
  <c r="W441" i="1" s="1"/>
  <c r="V437" i="1"/>
  <c r="W437" i="1" s="1"/>
  <c r="V433" i="1"/>
  <c r="W433" i="1" s="1"/>
  <c r="V429" i="1"/>
  <c r="W429" i="1" s="1"/>
  <c r="V425" i="1"/>
  <c r="W425" i="1" s="1"/>
  <c r="V421" i="1"/>
  <c r="W421" i="1" s="1"/>
  <c r="V417" i="1"/>
  <c r="W417" i="1" s="1"/>
  <c r="V413" i="1"/>
  <c r="W413" i="1" s="1"/>
  <c r="V409" i="1"/>
  <c r="W409" i="1" s="1"/>
  <c r="V405" i="1"/>
  <c r="W405" i="1" s="1"/>
  <c r="V401" i="1"/>
  <c r="W401" i="1" s="1"/>
  <c r="V397" i="1"/>
  <c r="W397" i="1" s="1"/>
  <c r="V393" i="1"/>
  <c r="W393" i="1" s="1"/>
  <c r="V389" i="1"/>
  <c r="W389" i="1" s="1"/>
  <c r="V385" i="1"/>
  <c r="W385" i="1" s="1"/>
  <c r="V381" i="1"/>
  <c r="W381" i="1" s="1"/>
  <c r="V377" i="1"/>
  <c r="W377" i="1" s="1"/>
  <c r="V373" i="1"/>
  <c r="W373" i="1" s="1"/>
  <c r="V369" i="1"/>
  <c r="W369" i="1" s="1"/>
  <c r="V365" i="1"/>
  <c r="W365" i="1" s="1"/>
  <c r="V361" i="1"/>
  <c r="W361" i="1" s="1"/>
  <c r="V357" i="1"/>
  <c r="W357" i="1" s="1"/>
  <c r="V353" i="1"/>
  <c r="W353" i="1" s="1"/>
  <c r="V349" i="1"/>
  <c r="W349" i="1" s="1"/>
  <c r="V345" i="1"/>
  <c r="W345" i="1" s="1"/>
  <c r="V341" i="1"/>
  <c r="W341" i="1" s="1"/>
  <c r="V337" i="1"/>
  <c r="W337" i="1" s="1"/>
  <c r="V333" i="1"/>
  <c r="W333" i="1" s="1"/>
  <c r="V329" i="1"/>
  <c r="W329" i="1" s="1"/>
  <c r="V325" i="1"/>
  <c r="W325" i="1" s="1"/>
  <c r="V321" i="1"/>
  <c r="W321" i="1" s="1"/>
  <c r="V317" i="1"/>
  <c r="W317" i="1" s="1"/>
  <c r="V313" i="1"/>
  <c r="W313" i="1" s="1"/>
  <c r="V309" i="1"/>
  <c r="W309" i="1" s="1"/>
  <c r="V305" i="1"/>
  <c r="W305" i="1" s="1"/>
  <c r="V301" i="1"/>
  <c r="W301" i="1" s="1"/>
  <c r="V297" i="1"/>
  <c r="W297" i="1" s="1"/>
  <c r="V293" i="1"/>
  <c r="W293" i="1" s="1"/>
  <c r="V289" i="1"/>
  <c r="W289" i="1" s="1"/>
  <c r="V285" i="1"/>
  <c r="W285" i="1" s="1"/>
  <c r="V281" i="1"/>
  <c r="W281" i="1" s="1"/>
  <c r="V277" i="1"/>
  <c r="W277" i="1" s="1"/>
  <c r="V273" i="1"/>
  <c r="W273" i="1" s="1"/>
  <c r="V269" i="1"/>
  <c r="W269" i="1" s="1"/>
  <c r="V265" i="1"/>
  <c r="W265" i="1" s="1"/>
  <c r="V261" i="1"/>
  <c r="W261" i="1" s="1"/>
  <c r="V257" i="1"/>
  <c r="W257" i="1" s="1"/>
  <c r="V253" i="1"/>
  <c r="W253" i="1" s="1"/>
  <c r="V249" i="1"/>
  <c r="W249" i="1" s="1"/>
  <c r="V245" i="1"/>
  <c r="W245" i="1" s="1"/>
  <c r="V241" i="1"/>
  <c r="W241" i="1" s="1"/>
  <c r="V237" i="1"/>
  <c r="W237" i="1" s="1"/>
  <c r="V233" i="1"/>
  <c r="W233" i="1" s="1"/>
  <c r="V229" i="1"/>
  <c r="W229" i="1" s="1"/>
  <c r="V225" i="1"/>
  <c r="W225" i="1" s="1"/>
  <c r="V221" i="1"/>
  <c r="W221" i="1" s="1"/>
  <c r="V217" i="1"/>
  <c r="W217" i="1" s="1"/>
  <c r="V213" i="1"/>
  <c r="W213" i="1" s="1"/>
  <c r="V209" i="1"/>
  <c r="W209" i="1" s="1"/>
  <c r="V205" i="1"/>
  <c r="W205" i="1" s="1"/>
  <c r="V201" i="1"/>
  <c r="W201" i="1" s="1"/>
  <c r="V197" i="1"/>
  <c r="W197" i="1" s="1"/>
  <c r="V193" i="1"/>
  <c r="W193" i="1" s="1"/>
  <c r="V189" i="1"/>
  <c r="W189" i="1" s="1"/>
  <c r="V185" i="1"/>
  <c r="W185" i="1" s="1"/>
  <c r="V181" i="1"/>
  <c r="W181" i="1" s="1"/>
  <c r="V177" i="1"/>
  <c r="W177" i="1" s="1"/>
  <c r="V173" i="1"/>
  <c r="W173" i="1" s="1"/>
  <c r="V169" i="1"/>
  <c r="W169" i="1" s="1"/>
  <c r="V165" i="1"/>
  <c r="W165" i="1" s="1"/>
  <c r="V161" i="1"/>
  <c r="W161" i="1" s="1"/>
  <c r="V157" i="1"/>
  <c r="W157" i="1" s="1"/>
  <c r="V153" i="1"/>
  <c r="W153" i="1" s="1"/>
  <c r="V149" i="1"/>
  <c r="W149" i="1" s="1"/>
  <c r="V145" i="1"/>
  <c r="W145" i="1" s="1"/>
  <c r="V141" i="1"/>
  <c r="W141" i="1" s="1"/>
  <c r="V137" i="1"/>
  <c r="W137" i="1" s="1"/>
  <c r="V133" i="1"/>
  <c r="W133" i="1" s="1"/>
  <c r="V129" i="1"/>
  <c r="W129" i="1" s="1"/>
  <c r="V125" i="1"/>
  <c r="W125" i="1" s="1"/>
  <c r="V121" i="1"/>
  <c r="W121" i="1" s="1"/>
  <c r="V117" i="1"/>
  <c r="W117" i="1" s="1"/>
  <c r="V113" i="1"/>
  <c r="W113" i="1" s="1"/>
  <c r="V109" i="1"/>
  <c r="W109" i="1" s="1"/>
  <c r="V105" i="1"/>
  <c r="W105" i="1" s="1"/>
  <c r="V101" i="1"/>
  <c r="W101" i="1" s="1"/>
  <c r="V97" i="1"/>
  <c r="W97" i="1" s="1"/>
  <c r="V93" i="1"/>
  <c r="W93" i="1" s="1"/>
  <c r="V89" i="1"/>
  <c r="W89" i="1" s="1"/>
  <c r="V85" i="1"/>
  <c r="W85" i="1" s="1"/>
  <c r="V81" i="1"/>
  <c r="W81" i="1" s="1"/>
  <c r="V77" i="1"/>
  <c r="W77" i="1" s="1"/>
  <c r="V73" i="1"/>
  <c r="W73" i="1" s="1"/>
  <c r="V69" i="1"/>
  <c r="W69" i="1" s="1"/>
  <c r="V65" i="1"/>
  <c r="W65" i="1" s="1"/>
  <c r="V61" i="1"/>
  <c r="W61" i="1" s="1"/>
  <c r="V57" i="1"/>
  <c r="W57" i="1" s="1"/>
  <c r="V53" i="1"/>
  <c r="W53" i="1" s="1"/>
  <c r="V49" i="1"/>
  <c r="W49" i="1" s="1"/>
  <c r="V45" i="1"/>
  <c r="W45" i="1" s="1"/>
  <c r="V41" i="1"/>
  <c r="W41" i="1" s="1"/>
  <c r="V37" i="1"/>
  <c r="W37" i="1" s="1"/>
  <c r="V33" i="1"/>
  <c r="W33" i="1" s="1"/>
  <c r="V29" i="1"/>
  <c r="W29" i="1" s="1"/>
  <c r="V25" i="1"/>
  <c r="W25" i="1" s="1"/>
  <c r="V21" i="1"/>
  <c r="W21" i="1" s="1"/>
  <c r="V17" i="1"/>
  <c r="W17" i="1" s="1"/>
  <c r="V13" i="1"/>
  <c r="W13" i="1" s="1"/>
  <c r="V9" i="1"/>
  <c r="W9" i="1" s="1"/>
  <c r="V5" i="1"/>
  <c r="W5" i="1" s="1"/>
  <c r="V1287" i="1"/>
  <c r="W1287" i="1" s="1"/>
  <c r="V1271" i="1"/>
  <c r="W1271" i="1" s="1"/>
  <c r="V1255" i="1"/>
  <c r="W1255" i="1" s="1"/>
  <c r="V1239" i="1"/>
  <c r="W1239" i="1" s="1"/>
  <c r="V1223" i="1"/>
  <c r="W1223" i="1" s="1"/>
  <c r="V1207" i="1"/>
  <c r="W1207" i="1" s="1"/>
  <c r="V1191" i="1"/>
  <c r="W1191" i="1" s="1"/>
  <c r="V1175" i="1"/>
  <c r="W1175" i="1" s="1"/>
  <c r="V1159" i="1"/>
  <c r="W1159" i="1" s="1"/>
  <c r="V1143" i="1"/>
  <c r="W1143" i="1" s="1"/>
  <c r="V1127" i="1"/>
  <c r="W1127" i="1" s="1"/>
  <c r="V1111" i="1"/>
  <c r="W1111" i="1" s="1"/>
  <c r="V1095" i="1"/>
  <c r="W1095" i="1" s="1"/>
  <c r="V1079" i="1"/>
  <c r="W1079" i="1" s="1"/>
  <c r="V1063" i="1"/>
  <c r="W1063" i="1" s="1"/>
  <c r="V1047" i="1"/>
  <c r="W1047" i="1" s="1"/>
  <c r="V1031" i="1"/>
  <c r="W1031" i="1" s="1"/>
  <c r="V1015" i="1"/>
  <c r="W1015" i="1" s="1"/>
  <c r="V999" i="1"/>
  <c r="W999" i="1" s="1"/>
  <c r="V983" i="1"/>
  <c r="W983" i="1" s="1"/>
  <c r="V967" i="1"/>
  <c r="W967" i="1" s="1"/>
  <c r="V951" i="1"/>
  <c r="W951" i="1" s="1"/>
  <c r="V942" i="1"/>
  <c r="W942" i="1" s="1"/>
  <c r="V934" i="1"/>
  <c r="W934" i="1" s="1"/>
  <c r="V926" i="1"/>
  <c r="W926" i="1" s="1"/>
  <c r="V918" i="1"/>
  <c r="W918" i="1" s="1"/>
  <c r="V910" i="1"/>
  <c r="W910" i="1" s="1"/>
  <c r="V902" i="1"/>
  <c r="W902" i="1" s="1"/>
  <c r="V894" i="1"/>
  <c r="W894" i="1" s="1"/>
  <c r="V886" i="1"/>
  <c r="W886" i="1" s="1"/>
  <c r="V878" i="1"/>
  <c r="W878" i="1" s="1"/>
  <c r="V870" i="1"/>
  <c r="W870" i="1" s="1"/>
  <c r="V862" i="1"/>
  <c r="W862" i="1" s="1"/>
  <c r="V854" i="1"/>
  <c r="W854" i="1" s="1"/>
  <c r="V846" i="1"/>
  <c r="W846" i="1" s="1"/>
  <c r="V838" i="1"/>
  <c r="W838" i="1" s="1"/>
  <c r="V830" i="1"/>
  <c r="W830" i="1" s="1"/>
  <c r="V822" i="1"/>
  <c r="W822" i="1" s="1"/>
  <c r="V814" i="1"/>
  <c r="W814" i="1" s="1"/>
  <c r="V806" i="1"/>
  <c r="W806" i="1" s="1"/>
  <c r="V798" i="1"/>
  <c r="W798" i="1" s="1"/>
  <c r="V790" i="1"/>
  <c r="W790" i="1" s="1"/>
  <c r="V782" i="1"/>
  <c r="W782" i="1" s="1"/>
  <c r="V775" i="1"/>
  <c r="W775" i="1" s="1"/>
  <c r="V770" i="1"/>
  <c r="W770" i="1" s="1"/>
  <c r="V764" i="1"/>
  <c r="W764" i="1" s="1"/>
  <c r="V760" i="1"/>
  <c r="W760" i="1" s="1"/>
  <c r="V756" i="1"/>
  <c r="W756" i="1" s="1"/>
  <c r="V752" i="1"/>
  <c r="W752" i="1" s="1"/>
  <c r="V748" i="1"/>
  <c r="W748" i="1" s="1"/>
  <c r="V744" i="1"/>
  <c r="W744" i="1" s="1"/>
  <c r="V740" i="1"/>
  <c r="W740" i="1" s="1"/>
  <c r="V736" i="1"/>
  <c r="W736" i="1" s="1"/>
  <c r="V732" i="1"/>
  <c r="W732" i="1" s="1"/>
  <c r="V728" i="1"/>
  <c r="W728" i="1" s="1"/>
  <c r="V724" i="1"/>
  <c r="W724" i="1" s="1"/>
  <c r="V720" i="1"/>
  <c r="W720" i="1" s="1"/>
  <c r="V716" i="1"/>
  <c r="W716" i="1" s="1"/>
  <c r="V712" i="1"/>
  <c r="W712" i="1" s="1"/>
  <c r="V708" i="1"/>
  <c r="W708" i="1" s="1"/>
  <c r="V704" i="1"/>
  <c r="W704" i="1" s="1"/>
  <c r="V700" i="1"/>
  <c r="W700" i="1" s="1"/>
  <c r="V696" i="1"/>
  <c r="W696" i="1" s="1"/>
  <c r="V692" i="1"/>
  <c r="W692" i="1" s="1"/>
  <c r="V688" i="1"/>
  <c r="W688" i="1" s="1"/>
  <c r="V684" i="1"/>
  <c r="W684" i="1" s="1"/>
  <c r="V680" i="1"/>
  <c r="W680" i="1" s="1"/>
  <c r="V676" i="1"/>
  <c r="W676" i="1" s="1"/>
  <c r="V672" i="1"/>
  <c r="W672" i="1" s="1"/>
  <c r="V668" i="1"/>
  <c r="W668" i="1" s="1"/>
  <c r="V664" i="1"/>
  <c r="W664" i="1" s="1"/>
  <c r="V660" i="1"/>
  <c r="W660" i="1" s="1"/>
  <c r="V656" i="1"/>
  <c r="W656" i="1" s="1"/>
  <c r="V652" i="1"/>
  <c r="W652" i="1" s="1"/>
  <c r="V648" i="1"/>
  <c r="W648" i="1" s="1"/>
  <c r="V644" i="1"/>
  <c r="W644" i="1" s="1"/>
  <c r="V640" i="1"/>
  <c r="W640" i="1" s="1"/>
  <c r="V636" i="1"/>
  <c r="W636" i="1" s="1"/>
  <c r="V632" i="1"/>
  <c r="W632" i="1" s="1"/>
  <c r="V628" i="1"/>
  <c r="W628" i="1" s="1"/>
  <c r="V624" i="1"/>
  <c r="W624" i="1" s="1"/>
  <c r="V620" i="1"/>
  <c r="W620" i="1" s="1"/>
  <c r="V616" i="1"/>
  <c r="W616" i="1" s="1"/>
  <c r="V612" i="1"/>
  <c r="W612" i="1" s="1"/>
  <c r="V608" i="1"/>
  <c r="W608" i="1" s="1"/>
  <c r="V604" i="1"/>
  <c r="W604" i="1" s="1"/>
  <c r="V600" i="1"/>
  <c r="W600" i="1" s="1"/>
  <c r="V596" i="1"/>
  <c r="W596" i="1" s="1"/>
  <c r="V592" i="1"/>
  <c r="W592" i="1" s="1"/>
  <c r="V588" i="1"/>
  <c r="W588" i="1" s="1"/>
  <c r="V584" i="1"/>
  <c r="W584" i="1" s="1"/>
  <c r="V580" i="1"/>
  <c r="W580" i="1" s="1"/>
  <c r="V576" i="1"/>
  <c r="W576" i="1" s="1"/>
  <c r="V572" i="1"/>
  <c r="W572" i="1" s="1"/>
  <c r="V568" i="1"/>
  <c r="W568" i="1" s="1"/>
  <c r="V564" i="1"/>
  <c r="W564" i="1" s="1"/>
  <c r="V560" i="1"/>
  <c r="W560" i="1" s="1"/>
  <c r="V556" i="1"/>
  <c r="W556" i="1" s="1"/>
  <c r="V552" i="1"/>
  <c r="W552" i="1" s="1"/>
  <c r="V548" i="1"/>
  <c r="W548" i="1" s="1"/>
  <c r="V544" i="1"/>
  <c r="W544" i="1" s="1"/>
  <c r="V540" i="1"/>
  <c r="W540" i="1" s="1"/>
  <c r="V536" i="1"/>
  <c r="W536" i="1" s="1"/>
  <c r="V532" i="1"/>
  <c r="W532" i="1" s="1"/>
  <c r="V528" i="1"/>
  <c r="W528" i="1" s="1"/>
  <c r="V524" i="1"/>
  <c r="W524" i="1" s="1"/>
  <c r="V520" i="1"/>
  <c r="W520" i="1" s="1"/>
  <c r="V516" i="1"/>
  <c r="W516" i="1" s="1"/>
  <c r="V512" i="1"/>
  <c r="W512" i="1" s="1"/>
  <c r="V508" i="1"/>
  <c r="W508" i="1" s="1"/>
  <c r="V504" i="1"/>
  <c r="W504" i="1" s="1"/>
  <c r="V500" i="1"/>
  <c r="W500" i="1" s="1"/>
  <c r="V496" i="1"/>
  <c r="W496" i="1" s="1"/>
  <c r="V492" i="1"/>
  <c r="W492" i="1" s="1"/>
  <c r="V488" i="1"/>
  <c r="W488" i="1" s="1"/>
  <c r="V484" i="1"/>
  <c r="W484" i="1" s="1"/>
  <c r="V480" i="1"/>
  <c r="W480" i="1" s="1"/>
  <c r="V476" i="1"/>
  <c r="W476" i="1" s="1"/>
  <c r="V472" i="1"/>
  <c r="W472" i="1" s="1"/>
  <c r="V468" i="1"/>
  <c r="W468" i="1" s="1"/>
  <c r="V464" i="1"/>
  <c r="W464" i="1" s="1"/>
  <c r="V460" i="1"/>
  <c r="W460" i="1" s="1"/>
  <c r="V456" i="1"/>
  <c r="W456" i="1" s="1"/>
  <c r="V452" i="1"/>
  <c r="W452" i="1" s="1"/>
  <c r="V448" i="1"/>
  <c r="W448" i="1" s="1"/>
  <c r="V444" i="1"/>
  <c r="W444" i="1" s="1"/>
  <c r="V440" i="1"/>
  <c r="W440" i="1" s="1"/>
  <c r="V436" i="1"/>
  <c r="W436" i="1" s="1"/>
  <c r="V432" i="1"/>
  <c r="W432" i="1" s="1"/>
  <c r="V428" i="1"/>
  <c r="W428" i="1" s="1"/>
  <c r="V424" i="1"/>
  <c r="W424" i="1" s="1"/>
  <c r="V420" i="1"/>
  <c r="W420" i="1" s="1"/>
  <c r="V416" i="1"/>
  <c r="W416" i="1" s="1"/>
  <c r="V412" i="1"/>
  <c r="W412" i="1" s="1"/>
  <c r="V408" i="1"/>
  <c r="W408" i="1" s="1"/>
  <c r="V404" i="1"/>
  <c r="W404" i="1" s="1"/>
  <c r="V400" i="1"/>
  <c r="W400" i="1" s="1"/>
  <c r="V396" i="1"/>
  <c r="W396" i="1" s="1"/>
  <c r="V392" i="1"/>
  <c r="W392" i="1" s="1"/>
  <c r="V388" i="1"/>
  <c r="W388" i="1" s="1"/>
  <c r="V384" i="1"/>
  <c r="W384" i="1" s="1"/>
  <c r="V380" i="1"/>
  <c r="W380" i="1" s="1"/>
  <c r="V376" i="1"/>
  <c r="W376" i="1" s="1"/>
  <c r="V372" i="1"/>
  <c r="W372" i="1" s="1"/>
  <c r="V368" i="1"/>
  <c r="W368" i="1" s="1"/>
  <c r="V364" i="1"/>
  <c r="W364" i="1" s="1"/>
  <c r="V360" i="1"/>
  <c r="W360" i="1" s="1"/>
  <c r="V356" i="1"/>
  <c r="W356" i="1" s="1"/>
  <c r="V352" i="1"/>
  <c r="W352" i="1" s="1"/>
  <c r="V348" i="1"/>
  <c r="W348" i="1" s="1"/>
  <c r="V344" i="1"/>
  <c r="W344" i="1" s="1"/>
  <c r="V340" i="1"/>
  <c r="W340" i="1" s="1"/>
  <c r="V336" i="1"/>
  <c r="W336" i="1" s="1"/>
  <c r="V332" i="1"/>
  <c r="W332" i="1" s="1"/>
  <c r="V328" i="1"/>
  <c r="W328" i="1" s="1"/>
  <c r="V324" i="1"/>
  <c r="W324" i="1" s="1"/>
  <c r="V320" i="1"/>
  <c r="W320" i="1" s="1"/>
  <c r="V316" i="1"/>
  <c r="W316" i="1" s="1"/>
  <c r="V312" i="1"/>
  <c r="W312" i="1" s="1"/>
  <c r="V308" i="1"/>
  <c r="W308" i="1" s="1"/>
  <c r="V304" i="1"/>
  <c r="W304" i="1" s="1"/>
  <c r="V300" i="1"/>
  <c r="W300" i="1" s="1"/>
  <c r="V296" i="1"/>
  <c r="W296" i="1" s="1"/>
  <c r="V292" i="1"/>
  <c r="W292" i="1" s="1"/>
  <c r="V288" i="1"/>
  <c r="W288" i="1" s="1"/>
  <c r="V284" i="1"/>
  <c r="W284" i="1" s="1"/>
  <c r="V280" i="1"/>
  <c r="W280" i="1" s="1"/>
  <c r="V276" i="1"/>
  <c r="W276" i="1" s="1"/>
  <c r="V272" i="1"/>
  <c r="W272" i="1" s="1"/>
  <c r="V268" i="1"/>
  <c r="W268" i="1" s="1"/>
  <c r="V264" i="1"/>
  <c r="W264" i="1" s="1"/>
  <c r="V260" i="1"/>
  <c r="W260" i="1" s="1"/>
  <c r="V256" i="1"/>
  <c r="W256" i="1" s="1"/>
  <c r="V252" i="1"/>
  <c r="W252" i="1" s="1"/>
  <c r="V248" i="1"/>
  <c r="W248" i="1" s="1"/>
  <c r="V244" i="1"/>
  <c r="W244" i="1" s="1"/>
  <c r="V240" i="1"/>
  <c r="W240" i="1" s="1"/>
  <c r="V236" i="1"/>
  <c r="W236" i="1" s="1"/>
  <c r="V232" i="1"/>
  <c r="W232" i="1" s="1"/>
  <c r="V228" i="1"/>
  <c r="W228" i="1" s="1"/>
  <c r="V224" i="1"/>
  <c r="W224" i="1" s="1"/>
  <c r="V220" i="1"/>
  <c r="W220" i="1" s="1"/>
  <c r="V216" i="1"/>
  <c r="W216" i="1" s="1"/>
  <c r="V212" i="1"/>
  <c r="W212" i="1" s="1"/>
  <c r="V208" i="1"/>
  <c r="W208" i="1" s="1"/>
  <c r="V204" i="1"/>
  <c r="W204" i="1" s="1"/>
  <c r="V200" i="1"/>
  <c r="W200" i="1" s="1"/>
  <c r="V196" i="1"/>
  <c r="W196" i="1" s="1"/>
  <c r="V192" i="1"/>
  <c r="W192" i="1" s="1"/>
  <c r="V188" i="1"/>
  <c r="W188" i="1" s="1"/>
  <c r="V184" i="1"/>
  <c r="W184" i="1" s="1"/>
  <c r="V180" i="1"/>
  <c r="W180" i="1" s="1"/>
  <c r="V176" i="1"/>
  <c r="W176" i="1" s="1"/>
  <c r="V172" i="1"/>
  <c r="W172" i="1" s="1"/>
  <c r="V168" i="1"/>
  <c r="W168" i="1" s="1"/>
  <c r="V164" i="1"/>
  <c r="W164" i="1" s="1"/>
  <c r="V160" i="1"/>
  <c r="W160" i="1" s="1"/>
  <c r="V156" i="1"/>
  <c r="W156" i="1" s="1"/>
  <c r="V152" i="1"/>
  <c r="W152" i="1" s="1"/>
  <c r="V148" i="1"/>
  <c r="W148" i="1" s="1"/>
  <c r="V144" i="1"/>
  <c r="W144" i="1" s="1"/>
  <c r="V140" i="1"/>
  <c r="W140" i="1" s="1"/>
  <c r="V136" i="1"/>
  <c r="W136" i="1" s="1"/>
  <c r="V132" i="1"/>
  <c r="W132" i="1" s="1"/>
  <c r="V1299" i="1"/>
  <c r="W1299" i="1" s="1"/>
  <c r="V1283" i="1"/>
  <c r="W1283" i="1" s="1"/>
  <c r="V1267" i="1"/>
  <c r="W1267" i="1" s="1"/>
  <c r="V1251" i="1"/>
  <c r="W1251" i="1" s="1"/>
  <c r="V1235" i="1"/>
  <c r="W1235" i="1" s="1"/>
  <c r="V1219" i="1"/>
  <c r="W1219" i="1" s="1"/>
  <c r="V1203" i="1"/>
  <c r="W1203" i="1" s="1"/>
  <c r="V1187" i="1"/>
  <c r="W1187" i="1" s="1"/>
  <c r="V1171" i="1"/>
  <c r="W1171" i="1" s="1"/>
  <c r="V1155" i="1"/>
  <c r="W1155" i="1" s="1"/>
  <c r="V1139" i="1"/>
  <c r="W1139" i="1" s="1"/>
  <c r="V1123" i="1"/>
  <c r="W1123" i="1" s="1"/>
  <c r="V1107" i="1"/>
  <c r="W1107" i="1" s="1"/>
  <c r="V1091" i="1"/>
  <c r="W1091" i="1" s="1"/>
  <c r="V1075" i="1"/>
  <c r="W1075" i="1" s="1"/>
  <c r="V1059" i="1"/>
  <c r="W1059" i="1" s="1"/>
  <c r="V1043" i="1"/>
  <c r="W1043" i="1" s="1"/>
  <c r="V1027" i="1"/>
  <c r="W1027" i="1" s="1"/>
  <c r="V1011" i="1"/>
  <c r="W1011" i="1" s="1"/>
  <c r="V995" i="1"/>
  <c r="W995" i="1" s="1"/>
  <c r="V979" i="1"/>
  <c r="W979" i="1" s="1"/>
  <c r="V963" i="1"/>
  <c r="W963" i="1" s="1"/>
  <c r="V947" i="1"/>
  <c r="W947" i="1" s="1"/>
  <c r="V939" i="1"/>
  <c r="W939" i="1" s="1"/>
  <c r="V931" i="1"/>
  <c r="W931" i="1" s="1"/>
  <c r="V923" i="1"/>
  <c r="W923" i="1" s="1"/>
  <c r="V915" i="1"/>
  <c r="W915" i="1" s="1"/>
  <c r="V907" i="1"/>
  <c r="W907" i="1" s="1"/>
  <c r="V899" i="1"/>
  <c r="W899" i="1" s="1"/>
  <c r="V891" i="1"/>
  <c r="W891" i="1" s="1"/>
  <c r="V883" i="1"/>
  <c r="W883" i="1" s="1"/>
  <c r="V875" i="1"/>
  <c r="W875" i="1" s="1"/>
  <c r="V867" i="1"/>
  <c r="W867" i="1" s="1"/>
  <c r="V859" i="1"/>
  <c r="W859" i="1" s="1"/>
  <c r="V851" i="1"/>
  <c r="W851" i="1" s="1"/>
  <c r="V843" i="1"/>
  <c r="W843" i="1" s="1"/>
  <c r="V835" i="1"/>
  <c r="W835" i="1" s="1"/>
  <c r="V827" i="1"/>
  <c r="W827" i="1" s="1"/>
  <c r="V819" i="1"/>
  <c r="W819" i="1" s="1"/>
  <c r="V811" i="1"/>
  <c r="W811" i="1" s="1"/>
  <c r="V803" i="1"/>
  <c r="W803" i="1" s="1"/>
  <c r="V795" i="1"/>
  <c r="W795" i="1" s="1"/>
  <c r="V787" i="1"/>
  <c r="W787" i="1" s="1"/>
  <c r="V779" i="1"/>
  <c r="W779" i="1" s="1"/>
  <c r="V774" i="1"/>
  <c r="W774" i="1" s="1"/>
  <c r="V768" i="1"/>
  <c r="W768" i="1" s="1"/>
  <c r="V763" i="1"/>
  <c r="W763" i="1" s="1"/>
  <c r="V759" i="1"/>
  <c r="W759" i="1" s="1"/>
  <c r="V755" i="1"/>
  <c r="W755" i="1" s="1"/>
  <c r="V751" i="1"/>
  <c r="W751" i="1" s="1"/>
  <c r="V747" i="1"/>
  <c r="W747" i="1" s="1"/>
  <c r="V743" i="1"/>
  <c r="W743" i="1" s="1"/>
  <c r="V739" i="1"/>
  <c r="W739" i="1" s="1"/>
  <c r="V735" i="1"/>
  <c r="W735" i="1" s="1"/>
  <c r="V731" i="1"/>
  <c r="W731" i="1" s="1"/>
  <c r="V727" i="1"/>
  <c r="W727" i="1" s="1"/>
  <c r="V723" i="1"/>
  <c r="W723" i="1" s="1"/>
  <c r="V719" i="1"/>
  <c r="W719" i="1" s="1"/>
  <c r="V715" i="1"/>
  <c r="W715" i="1" s="1"/>
  <c r="V711" i="1"/>
  <c r="W711" i="1" s="1"/>
  <c r="V707" i="1"/>
  <c r="W707" i="1" s="1"/>
  <c r="V703" i="1"/>
  <c r="W703" i="1" s="1"/>
  <c r="V699" i="1"/>
  <c r="W699" i="1" s="1"/>
  <c r="V695" i="1"/>
  <c r="W695" i="1" s="1"/>
  <c r="V691" i="1"/>
  <c r="W691" i="1" s="1"/>
  <c r="V687" i="1"/>
  <c r="W687" i="1" s="1"/>
  <c r="V683" i="1"/>
  <c r="W683" i="1" s="1"/>
  <c r="V679" i="1"/>
  <c r="W679" i="1" s="1"/>
  <c r="V675" i="1"/>
  <c r="W675" i="1" s="1"/>
  <c r="V671" i="1"/>
  <c r="W671" i="1" s="1"/>
  <c r="V667" i="1"/>
  <c r="W667" i="1" s="1"/>
  <c r="V663" i="1"/>
  <c r="W663" i="1" s="1"/>
  <c r="V659" i="1"/>
  <c r="W659" i="1" s="1"/>
  <c r="V655" i="1"/>
  <c r="W655" i="1" s="1"/>
  <c r="V651" i="1"/>
  <c r="W651" i="1" s="1"/>
  <c r="V647" i="1"/>
  <c r="W647" i="1" s="1"/>
  <c r="V643" i="1"/>
  <c r="W643" i="1" s="1"/>
  <c r="V639" i="1"/>
  <c r="W639" i="1" s="1"/>
  <c r="V635" i="1"/>
  <c r="W635" i="1" s="1"/>
  <c r="V631" i="1"/>
  <c r="W631" i="1" s="1"/>
  <c r="V627" i="1"/>
  <c r="W627" i="1" s="1"/>
  <c r="V623" i="1"/>
  <c r="W623" i="1" s="1"/>
  <c r="V619" i="1"/>
  <c r="W619" i="1" s="1"/>
  <c r="V615" i="1"/>
  <c r="W615" i="1" s="1"/>
  <c r="V611" i="1"/>
  <c r="W611" i="1" s="1"/>
  <c r="V607" i="1"/>
  <c r="W607" i="1" s="1"/>
  <c r="V603" i="1"/>
  <c r="W603" i="1" s="1"/>
  <c r="V599" i="1"/>
  <c r="W599" i="1" s="1"/>
  <c r="V595" i="1"/>
  <c r="W595" i="1" s="1"/>
  <c r="V591" i="1"/>
  <c r="W591" i="1" s="1"/>
  <c r="V587" i="1"/>
  <c r="W587" i="1" s="1"/>
  <c r="V583" i="1"/>
  <c r="W583" i="1" s="1"/>
  <c r="V579" i="1"/>
  <c r="W579" i="1" s="1"/>
  <c r="V575" i="1"/>
  <c r="W575" i="1" s="1"/>
  <c r="V571" i="1"/>
  <c r="W571" i="1" s="1"/>
  <c r="V567" i="1"/>
  <c r="W567" i="1" s="1"/>
  <c r="V563" i="1"/>
  <c r="W563" i="1" s="1"/>
  <c r="V559" i="1"/>
  <c r="W559" i="1" s="1"/>
  <c r="V555" i="1"/>
  <c r="W555" i="1" s="1"/>
  <c r="V551" i="1"/>
  <c r="W551" i="1" s="1"/>
  <c r="V547" i="1"/>
  <c r="W547" i="1" s="1"/>
  <c r="V543" i="1"/>
  <c r="W543" i="1" s="1"/>
  <c r="V539" i="1"/>
  <c r="W539" i="1" s="1"/>
  <c r="V535" i="1"/>
  <c r="W535" i="1" s="1"/>
  <c r="V531" i="1"/>
  <c r="W531" i="1" s="1"/>
  <c r="V527" i="1"/>
  <c r="W527" i="1" s="1"/>
  <c r="V523" i="1"/>
  <c r="W523" i="1" s="1"/>
  <c r="V519" i="1"/>
  <c r="W519" i="1" s="1"/>
  <c r="V515" i="1"/>
  <c r="W515" i="1" s="1"/>
  <c r="V511" i="1"/>
  <c r="W511" i="1" s="1"/>
  <c r="V507" i="1"/>
  <c r="W507" i="1" s="1"/>
  <c r="V503" i="1"/>
  <c r="W503" i="1" s="1"/>
  <c r="V499" i="1"/>
  <c r="W499" i="1" s="1"/>
  <c r="V495" i="1"/>
  <c r="W495" i="1" s="1"/>
  <c r="V491" i="1"/>
  <c r="W491" i="1" s="1"/>
  <c r="V487" i="1"/>
  <c r="W487" i="1" s="1"/>
  <c r="V483" i="1"/>
  <c r="W483" i="1" s="1"/>
  <c r="V479" i="1"/>
  <c r="W479" i="1" s="1"/>
  <c r="V475" i="1"/>
  <c r="W475" i="1" s="1"/>
  <c r="V471" i="1"/>
  <c r="W471" i="1" s="1"/>
  <c r="V467" i="1"/>
  <c r="W467" i="1" s="1"/>
  <c r="V463" i="1"/>
  <c r="W463" i="1" s="1"/>
  <c r="V459" i="1"/>
  <c r="W459" i="1" s="1"/>
  <c r="V455" i="1"/>
  <c r="W455" i="1" s="1"/>
  <c r="V451" i="1"/>
  <c r="W451" i="1" s="1"/>
  <c r="V447" i="1"/>
  <c r="W447" i="1" s="1"/>
  <c r="V443" i="1"/>
  <c r="W443" i="1" s="1"/>
  <c r="V439" i="1"/>
  <c r="W439" i="1" s="1"/>
  <c r="V435" i="1"/>
  <c r="W435" i="1" s="1"/>
  <c r="V431" i="1"/>
  <c r="W431" i="1" s="1"/>
  <c r="V427" i="1"/>
  <c r="W427" i="1" s="1"/>
  <c r="V423" i="1"/>
  <c r="W423" i="1" s="1"/>
  <c r="V419" i="1"/>
  <c r="W419" i="1" s="1"/>
  <c r="V415" i="1"/>
  <c r="W415" i="1" s="1"/>
  <c r="V411" i="1"/>
  <c r="W411" i="1" s="1"/>
  <c r="V407" i="1"/>
  <c r="W407" i="1" s="1"/>
  <c r="V403" i="1"/>
  <c r="W403" i="1" s="1"/>
  <c r="V399" i="1"/>
  <c r="W399" i="1" s="1"/>
  <c r="V395" i="1"/>
  <c r="W395" i="1" s="1"/>
  <c r="V391" i="1"/>
  <c r="W391" i="1" s="1"/>
  <c r="V387" i="1"/>
  <c r="W387" i="1" s="1"/>
  <c r="V383" i="1"/>
  <c r="W383" i="1" s="1"/>
  <c r="V379" i="1"/>
  <c r="W379" i="1" s="1"/>
  <c r="V375" i="1"/>
  <c r="W375" i="1" s="1"/>
  <c r="V371" i="1"/>
  <c r="W371" i="1" s="1"/>
  <c r="V367" i="1"/>
  <c r="W367" i="1" s="1"/>
  <c r="V363" i="1"/>
  <c r="W363" i="1" s="1"/>
  <c r="V359" i="1"/>
  <c r="W359" i="1" s="1"/>
  <c r="V355" i="1"/>
  <c r="W355" i="1" s="1"/>
  <c r="V351" i="1"/>
  <c r="W351" i="1" s="1"/>
  <c r="V347" i="1"/>
  <c r="W347" i="1" s="1"/>
  <c r="V343" i="1"/>
  <c r="W343" i="1" s="1"/>
  <c r="V339" i="1"/>
  <c r="W339" i="1" s="1"/>
  <c r="V335" i="1"/>
  <c r="W335" i="1" s="1"/>
  <c r="V331" i="1"/>
  <c r="W331" i="1" s="1"/>
  <c r="V327" i="1"/>
  <c r="W327" i="1" s="1"/>
  <c r="V323" i="1"/>
  <c r="W323" i="1" s="1"/>
  <c r="V319" i="1"/>
  <c r="W319" i="1" s="1"/>
  <c r="V315" i="1"/>
  <c r="W315" i="1" s="1"/>
  <c r="V311" i="1"/>
  <c r="W311" i="1" s="1"/>
  <c r="V307" i="1"/>
  <c r="W307" i="1" s="1"/>
  <c r="V303" i="1"/>
  <c r="W303" i="1" s="1"/>
  <c r="V299" i="1"/>
  <c r="W299" i="1" s="1"/>
  <c r="V295" i="1"/>
  <c r="W295" i="1" s="1"/>
  <c r="V291" i="1"/>
  <c r="W291" i="1" s="1"/>
  <c r="V287" i="1"/>
  <c r="W287" i="1" s="1"/>
  <c r="V283" i="1"/>
  <c r="W283" i="1" s="1"/>
  <c r="V279" i="1"/>
  <c r="W279" i="1" s="1"/>
  <c r="V275" i="1"/>
  <c r="W275" i="1" s="1"/>
  <c r="V271" i="1"/>
  <c r="W271" i="1" s="1"/>
  <c r="V267" i="1"/>
  <c r="W267" i="1" s="1"/>
  <c r="V263" i="1"/>
  <c r="W263" i="1" s="1"/>
  <c r="V259" i="1"/>
  <c r="W259" i="1" s="1"/>
  <c r="V255" i="1"/>
  <c r="W255" i="1" s="1"/>
  <c r="V251" i="1"/>
  <c r="W251" i="1" s="1"/>
  <c r="V247" i="1"/>
  <c r="W247" i="1" s="1"/>
  <c r="V243" i="1"/>
  <c r="W243" i="1" s="1"/>
  <c r="V239" i="1"/>
  <c r="W239" i="1" s="1"/>
  <c r="V235" i="1"/>
  <c r="W235" i="1" s="1"/>
  <c r="V231" i="1"/>
  <c r="W231" i="1" s="1"/>
  <c r="V227" i="1"/>
  <c r="W227" i="1" s="1"/>
  <c r="V223" i="1"/>
  <c r="W223" i="1" s="1"/>
  <c r="V219" i="1"/>
  <c r="W219" i="1" s="1"/>
  <c r="V215" i="1"/>
  <c r="W215" i="1" s="1"/>
  <c r="V211" i="1"/>
  <c r="W211" i="1" s="1"/>
  <c r="V207" i="1"/>
  <c r="W207" i="1" s="1"/>
  <c r="V203" i="1"/>
  <c r="W203" i="1" s="1"/>
  <c r="V199" i="1"/>
  <c r="W199" i="1" s="1"/>
  <c r="V195" i="1"/>
  <c r="W195" i="1" s="1"/>
  <c r="V191" i="1"/>
  <c r="W191" i="1" s="1"/>
  <c r="V187" i="1"/>
  <c r="W187" i="1" s="1"/>
  <c r="V183" i="1"/>
  <c r="W183" i="1" s="1"/>
  <c r="V179" i="1"/>
  <c r="W179" i="1" s="1"/>
  <c r="V175" i="1"/>
  <c r="W175" i="1" s="1"/>
  <c r="V171" i="1"/>
  <c r="W171" i="1" s="1"/>
  <c r="V167" i="1"/>
  <c r="W167" i="1" s="1"/>
  <c r="V163" i="1"/>
  <c r="W163" i="1" s="1"/>
  <c r="V159" i="1"/>
  <c r="W159" i="1" s="1"/>
  <c r="V155" i="1"/>
  <c r="W155" i="1" s="1"/>
  <c r="V151" i="1"/>
  <c r="W151" i="1" s="1"/>
  <c r="V147" i="1"/>
  <c r="W147" i="1" s="1"/>
  <c r="V143" i="1"/>
  <c r="W143" i="1" s="1"/>
  <c r="V139" i="1"/>
  <c r="W139" i="1" s="1"/>
  <c r="V135" i="1"/>
  <c r="W135" i="1" s="1"/>
  <c r="V131" i="1"/>
  <c r="W131" i="1" s="1"/>
  <c r="V127" i="1"/>
  <c r="W127" i="1" s="1"/>
  <c r="V123" i="1"/>
  <c r="W123" i="1" s="1"/>
  <c r="V119" i="1"/>
  <c r="W119" i="1" s="1"/>
  <c r="V115" i="1"/>
  <c r="W115" i="1" s="1"/>
  <c r="V111" i="1"/>
  <c r="W111" i="1" s="1"/>
  <c r="V107" i="1"/>
  <c r="W107" i="1" s="1"/>
  <c r="V103" i="1"/>
  <c r="W103" i="1" s="1"/>
  <c r="V99" i="1"/>
  <c r="W99" i="1" s="1"/>
  <c r="V95" i="1"/>
  <c r="W95" i="1" s="1"/>
  <c r="V91" i="1"/>
  <c r="W91" i="1" s="1"/>
  <c r="V87" i="1"/>
  <c r="W87" i="1" s="1"/>
  <c r="V83" i="1"/>
  <c r="W83" i="1" s="1"/>
  <c r="V79" i="1"/>
  <c r="W79" i="1" s="1"/>
  <c r="V75" i="1"/>
  <c r="W75" i="1" s="1"/>
  <c r="V71" i="1"/>
  <c r="W71" i="1" s="1"/>
  <c r="V67" i="1"/>
  <c r="W67" i="1" s="1"/>
  <c r="V63" i="1"/>
  <c r="W63" i="1" s="1"/>
  <c r="V59" i="1"/>
  <c r="W59" i="1" s="1"/>
  <c r="V55" i="1"/>
  <c r="W55" i="1" s="1"/>
  <c r="V51" i="1"/>
  <c r="W51" i="1" s="1"/>
  <c r="V47" i="1"/>
  <c r="W47" i="1" s="1"/>
  <c r="V43" i="1"/>
  <c r="W43" i="1" s="1"/>
  <c r="V39" i="1"/>
  <c r="W39" i="1" s="1"/>
  <c r="V35" i="1"/>
  <c r="W35" i="1" s="1"/>
  <c r="V31" i="1"/>
  <c r="W31" i="1" s="1"/>
  <c r="V27" i="1"/>
  <c r="W27" i="1" s="1"/>
  <c r="V23" i="1"/>
  <c r="W23" i="1" s="1"/>
  <c r="V19" i="1"/>
  <c r="W19" i="1" s="1"/>
  <c r="V15" i="1"/>
  <c r="W15" i="1" s="1"/>
  <c r="V11" i="1"/>
  <c r="W11" i="1" s="1"/>
  <c r="V7" i="1"/>
  <c r="W7" i="1" s="1"/>
  <c r="V3" i="1"/>
  <c r="W3" i="1" s="1"/>
  <c r="V1295" i="1"/>
  <c r="W1295" i="1" s="1"/>
  <c r="V1279" i="1"/>
  <c r="W1279" i="1" s="1"/>
  <c r="V1263" i="1"/>
  <c r="W1263" i="1" s="1"/>
  <c r="V1247" i="1"/>
  <c r="W1247" i="1" s="1"/>
  <c r="V1231" i="1"/>
  <c r="W1231" i="1" s="1"/>
  <c r="V1215" i="1"/>
  <c r="W1215" i="1" s="1"/>
  <c r="V1199" i="1"/>
  <c r="W1199" i="1" s="1"/>
  <c r="V1183" i="1"/>
  <c r="W1183" i="1" s="1"/>
  <c r="V1167" i="1"/>
  <c r="W1167" i="1" s="1"/>
  <c r="V1151" i="1"/>
  <c r="W1151" i="1" s="1"/>
  <c r="V1135" i="1"/>
  <c r="W1135" i="1" s="1"/>
  <c r="V1119" i="1"/>
  <c r="W1119" i="1" s="1"/>
  <c r="V1103" i="1"/>
  <c r="W1103" i="1" s="1"/>
  <c r="V1087" i="1"/>
  <c r="W1087" i="1" s="1"/>
  <c r="V1071" i="1"/>
  <c r="W1071" i="1" s="1"/>
  <c r="V1055" i="1"/>
  <c r="W1055" i="1" s="1"/>
  <c r="V1039" i="1"/>
  <c r="W1039" i="1" s="1"/>
  <c r="V1023" i="1"/>
  <c r="W1023" i="1" s="1"/>
  <c r="V1007" i="1"/>
  <c r="W1007" i="1" s="1"/>
  <c r="V991" i="1"/>
  <c r="W991" i="1" s="1"/>
  <c r="V975" i="1"/>
  <c r="W975" i="1" s="1"/>
  <c r="V959" i="1"/>
  <c r="W959" i="1" s="1"/>
  <c r="V946" i="1"/>
  <c r="W946" i="1" s="1"/>
  <c r="V938" i="1"/>
  <c r="W938" i="1" s="1"/>
  <c r="V930" i="1"/>
  <c r="W930" i="1" s="1"/>
  <c r="V922" i="1"/>
  <c r="W922" i="1" s="1"/>
  <c r="V914" i="1"/>
  <c r="W914" i="1" s="1"/>
  <c r="V906" i="1"/>
  <c r="W906" i="1" s="1"/>
  <c r="V898" i="1"/>
  <c r="W898" i="1" s="1"/>
  <c r="V890" i="1"/>
  <c r="W890" i="1" s="1"/>
  <c r="V882" i="1"/>
  <c r="W882" i="1" s="1"/>
  <c r="V874" i="1"/>
  <c r="W874" i="1" s="1"/>
  <c r="V866" i="1"/>
  <c r="W866" i="1" s="1"/>
  <c r="V858" i="1"/>
  <c r="W858" i="1" s="1"/>
  <c r="V850" i="1"/>
  <c r="W850" i="1" s="1"/>
  <c r="V842" i="1"/>
  <c r="W842" i="1" s="1"/>
  <c r="V834" i="1"/>
  <c r="W834" i="1" s="1"/>
  <c r="V826" i="1"/>
  <c r="W826" i="1" s="1"/>
  <c r="V818" i="1"/>
  <c r="W818" i="1" s="1"/>
  <c r="V810" i="1"/>
  <c r="W810" i="1" s="1"/>
  <c r="V802" i="1"/>
  <c r="W802" i="1" s="1"/>
  <c r="V794" i="1"/>
  <c r="W794" i="1" s="1"/>
  <c r="V786" i="1"/>
  <c r="W786" i="1" s="1"/>
  <c r="V778" i="1"/>
  <c r="W778" i="1" s="1"/>
  <c r="V772" i="1"/>
  <c r="W772" i="1" s="1"/>
  <c r="V767" i="1"/>
  <c r="W767" i="1" s="1"/>
  <c r="V762" i="1"/>
  <c r="W762" i="1" s="1"/>
  <c r="V758" i="1"/>
  <c r="W758" i="1" s="1"/>
  <c r="V754" i="1"/>
  <c r="W754" i="1" s="1"/>
  <c r="V750" i="1"/>
  <c r="W750" i="1" s="1"/>
  <c r="V746" i="1"/>
  <c r="W746" i="1" s="1"/>
  <c r="V742" i="1"/>
  <c r="W742" i="1" s="1"/>
  <c r="V738" i="1"/>
  <c r="W738" i="1" s="1"/>
  <c r="V734" i="1"/>
  <c r="W734" i="1" s="1"/>
  <c r="V730" i="1"/>
  <c r="W730" i="1" s="1"/>
  <c r="V726" i="1"/>
  <c r="W726" i="1" s="1"/>
  <c r="V722" i="1"/>
  <c r="W722" i="1" s="1"/>
  <c r="V718" i="1"/>
  <c r="W718" i="1" s="1"/>
  <c r="V714" i="1"/>
  <c r="W714" i="1" s="1"/>
  <c r="V710" i="1"/>
  <c r="W710" i="1" s="1"/>
  <c r="V706" i="1"/>
  <c r="W706" i="1" s="1"/>
  <c r="V702" i="1"/>
  <c r="W702" i="1" s="1"/>
  <c r="V698" i="1"/>
  <c r="W698" i="1" s="1"/>
  <c r="V694" i="1"/>
  <c r="W694" i="1" s="1"/>
  <c r="V690" i="1"/>
  <c r="W690" i="1" s="1"/>
  <c r="V686" i="1"/>
  <c r="W686" i="1" s="1"/>
  <c r="V682" i="1"/>
  <c r="W682" i="1" s="1"/>
  <c r="V678" i="1"/>
  <c r="W678" i="1" s="1"/>
  <c r="V674" i="1"/>
  <c r="W674" i="1" s="1"/>
  <c r="V670" i="1"/>
  <c r="W670" i="1" s="1"/>
  <c r="V666" i="1"/>
  <c r="W666" i="1" s="1"/>
  <c r="V662" i="1"/>
  <c r="W662" i="1" s="1"/>
  <c r="V658" i="1"/>
  <c r="W658" i="1" s="1"/>
  <c r="V654" i="1"/>
  <c r="W654" i="1" s="1"/>
  <c r="V650" i="1"/>
  <c r="W650" i="1" s="1"/>
  <c r="V646" i="1"/>
  <c r="W646" i="1" s="1"/>
  <c r="V642" i="1"/>
  <c r="W642" i="1" s="1"/>
  <c r="V638" i="1"/>
  <c r="W638" i="1" s="1"/>
  <c r="V634" i="1"/>
  <c r="W634" i="1" s="1"/>
  <c r="V630" i="1"/>
  <c r="W630" i="1" s="1"/>
  <c r="V626" i="1"/>
  <c r="W626" i="1" s="1"/>
  <c r="V622" i="1"/>
  <c r="W622" i="1" s="1"/>
  <c r="V618" i="1"/>
  <c r="W618" i="1" s="1"/>
  <c r="V614" i="1"/>
  <c r="W614" i="1" s="1"/>
  <c r="V610" i="1"/>
  <c r="W610" i="1" s="1"/>
  <c r="V606" i="1"/>
  <c r="W606" i="1" s="1"/>
  <c r="V602" i="1"/>
  <c r="W602" i="1" s="1"/>
  <c r="V598" i="1"/>
  <c r="W598" i="1" s="1"/>
  <c r="V594" i="1"/>
  <c r="W594" i="1" s="1"/>
  <c r="V590" i="1"/>
  <c r="W590" i="1" s="1"/>
  <c r="V586" i="1"/>
  <c r="W586" i="1" s="1"/>
  <c r="V582" i="1"/>
  <c r="W582" i="1" s="1"/>
  <c r="V578" i="1"/>
  <c r="W578" i="1" s="1"/>
  <c r="V574" i="1"/>
  <c r="W574" i="1" s="1"/>
  <c r="V570" i="1"/>
  <c r="W570" i="1" s="1"/>
  <c r="V566" i="1"/>
  <c r="W566" i="1" s="1"/>
  <c r="V562" i="1"/>
  <c r="W562" i="1" s="1"/>
  <c r="V558" i="1"/>
  <c r="W558" i="1" s="1"/>
  <c r="V554" i="1"/>
  <c r="W554" i="1" s="1"/>
  <c r="V550" i="1"/>
  <c r="W550" i="1" s="1"/>
  <c r="V546" i="1"/>
  <c r="W546" i="1" s="1"/>
  <c r="V542" i="1"/>
  <c r="W542" i="1" s="1"/>
  <c r="V538" i="1"/>
  <c r="W538" i="1" s="1"/>
  <c r="V534" i="1"/>
  <c r="W534" i="1" s="1"/>
  <c r="V530" i="1"/>
  <c r="W530" i="1" s="1"/>
  <c r="V526" i="1"/>
  <c r="W526" i="1" s="1"/>
  <c r="V522" i="1"/>
  <c r="W522" i="1" s="1"/>
  <c r="V518" i="1"/>
  <c r="W518" i="1" s="1"/>
  <c r="V514" i="1"/>
  <c r="W514" i="1" s="1"/>
  <c r="V510" i="1"/>
  <c r="W510" i="1" s="1"/>
  <c r="V506" i="1"/>
  <c r="W506" i="1" s="1"/>
  <c r="V502" i="1"/>
  <c r="W502" i="1" s="1"/>
  <c r="V498" i="1"/>
  <c r="W498" i="1" s="1"/>
  <c r="V494" i="1"/>
  <c r="W494" i="1" s="1"/>
  <c r="V490" i="1"/>
  <c r="W490" i="1" s="1"/>
  <c r="V486" i="1"/>
  <c r="W486" i="1" s="1"/>
  <c r="V482" i="1"/>
  <c r="W482" i="1" s="1"/>
  <c r="V478" i="1"/>
  <c r="W478" i="1" s="1"/>
  <c r="V474" i="1"/>
  <c r="W474" i="1" s="1"/>
  <c r="V470" i="1"/>
  <c r="W470" i="1" s="1"/>
  <c r="V466" i="1"/>
  <c r="W466" i="1" s="1"/>
  <c r="V462" i="1"/>
  <c r="W462" i="1" s="1"/>
  <c r="V458" i="1"/>
  <c r="W458" i="1" s="1"/>
  <c r="V454" i="1"/>
  <c r="W454" i="1" s="1"/>
  <c r="V450" i="1"/>
  <c r="W450" i="1" s="1"/>
  <c r="V446" i="1"/>
  <c r="W446" i="1" s="1"/>
  <c r="V442" i="1"/>
  <c r="W442" i="1" s="1"/>
  <c r="V438" i="1"/>
  <c r="W438" i="1" s="1"/>
  <c r="V434" i="1"/>
  <c r="W434" i="1" s="1"/>
  <c r="V430" i="1"/>
  <c r="W430" i="1" s="1"/>
  <c r="V426" i="1"/>
  <c r="W426" i="1" s="1"/>
  <c r="V422" i="1"/>
  <c r="W422" i="1" s="1"/>
  <c r="V418" i="1"/>
  <c r="W418" i="1" s="1"/>
  <c r="V414" i="1"/>
  <c r="W414" i="1" s="1"/>
  <c r="V410" i="1"/>
  <c r="W410" i="1" s="1"/>
  <c r="V406" i="1"/>
  <c r="W406" i="1" s="1"/>
  <c r="V402" i="1"/>
  <c r="W402" i="1" s="1"/>
  <c r="V398" i="1"/>
  <c r="W398" i="1" s="1"/>
  <c r="V394" i="1"/>
  <c r="W394" i="1" s="1"/>
  <c r="V390" i="1"/>
  <c r="W390" i="1" s="1"/>
  <c r="V386" i="1"/>
  <c r="W386" i="1" s="1"/>
  <c r="V382" i="1"/>
  <c r="W382" i="1" s="1"/>
  <c r="V378" i="1"/>
  <c r="W378" i="1" s="1"/>
  <c r="V374" i="1"/>
  <c r="W374" i="1" s="1"/>
  <c r="V370" i="1"/>
  <c r="W370" i="1" s="1"/>
  <c r="V366" i="1"/>
  <c r="W366" i="1" s="1"/>
  <c r="V362" i="1"/>
  <c r="W362" i="1" s="1"/>
  <c r="V358" i="1"/>
  <c r="W358" i="1" s="1"/>
  <c r="V354" i="1"/>
  <c r="W354" i="1" s="1"/>
  <c r="V350" i="1"/>
  <c r="W350" i="1" s="1"/>
  <c r="V346" i="1"/>
  <c r="W346" i="1" s="1"/>
  <c r="V342" i="1"/>
  <c r="W342" i="1" s="1"/>
  <c r="V338" i="1"/>
  <c r="W338" i="1" s="1"/>
  <c r="V334" i="1"/>
  <c r="W334" i="1" s="1"/>
  <c r="V330" i="1"/>
  <c r="W330" i="1" s="1"/>
  <c r="V326" i="1"/>
  <c r="W326" i="1" s="1"/>
  <c r="V322" i="1"/>
  <c r="W322" i="1" s="1"/>
  <c r="V318" i="1"/>
  <c r="W318" i="1" s="1"/>
  <c r="V314" i="1"/>
  <c r="W314" i="1" s="1"/>
  <c r="V310" i="1"/>
  <c r="W310" i="1" s="1"/>
  <c r="V306" i="1"/>
  <c r="W306" i="1" s="1"/>
  <c r="V302" i="1"/>
  <c r="W302" i="1" s="1"/>
  <c r="V298" i="1"/>
  <c r="W298" i="1" s="1"/>
  <c r="V294" i="1"/>
  <c r="W294" i="1" s="1"/>
  <c r="V290" i="1"/>
  <c r="W290" i="1" s="1"/>
  <c r="V286" i="1"/>
  <c r="W286" i="1" s="1"/>
  <c r="V282" i="1"/>
  <c r="W282" i="1" s="1"/>
  <c r="V278" i="1"/>
  <c r="W278" i="1" s="1"/>
  <c r="V274" i="1"/>
  <c r="W274" i="1" s="1"/>
  <c r="V270" i="1"/>
  <c r="W270" i="1" s="1"/>
  <c r="V266" i="1"/>
  <c r="W266" i="1" s="1"/>
  <c r="V262" i="1"/>
  <c r="W262" i="1" s="1"/>
  <c r="V258" i="1"/>
  <c r="W258" i="1" s="1"/>
  <c r="V254" i="1"/>
  <c r="W254" i="1" s="1"/>
  <c r="V250" i="1"/>
  <c r="W250" i="1" s="1"/>
  <c r="V246" i="1"/>
  <c r="W246" i="1" s="1"/>
  <c r="V242" i="1"/>
  <c r="W242" i="1" s="1"/>
  <c r="V238" i="1"/>
  <c r="W238" i="1" s="1"/>
  <c r="V234" i="1"/>
  <c r="W234" i="1" s="1"/>
  <c r="V230" i="1"/>
  <c r="W230" i="1" s="1"/>
  <c r="V226" i="1"/>
  <c r="W226" i="1" s="1"/>
  <c r="V222" i="1"/>
  <c r="W222" i="1" s="1"/>
  <c r="V218" i="1"/>
  <c r="W218" i="1" s="1"/>
  <c r="V214" i="1"/>
  <c r="W214" i="1" s="1"/>
  <c r="V210" i="1"/>
  <c r="W210" i="1" s="1"/>
  <c r="V206" i="1"/>
  <c r="W206" i="1" s="1"/>
  <c r="V202" i="1"/>
  <c r="W202" i="1" s="1"/>
  <c r="V198" i="1"/>
  <c r="W198" i="1" s="1"/>
  <c r="V194" i="1"/>
  <c r="W194" i="1" s="1"/>
  <c r="V190" i="1"/>
  <c r="W190" i="1" s="1"/>
  <c r="V186" i="1"/>
  <c r="W186" i="1" s="1"/>
  <c r="V182" i="1"/>
  <c r="W182" i="1" s="1"/>
  <c r="V178" i="1"/>
  <c r="W178" i="1" s="1"/>
  <c r="V174" i="1"/>
  <c r="W174" i="1" s="1"/>
  <c r="V170" i="1"/>
  <c r="W170" i="1" s="1"/>
  <c r="V166" i="1"/>
  <c r="W166" i="1" s="1"/>
  <c r="V162" i="1"/>
  <c r="W162" i="1" s="1"/>
  <c r="V158" i="1"/>
  <c r="W158" i="1" s="1"/>
  <c r="V154" i="1"/>
  <c r="W154" i="1" s="1"/>
  <c r="V150" i="1"/>
  <c r="W150" i="1" s="1"/>
  <c r="V146" i="1"/>
  <c r="W146" i="1" s="1"/>
  <c r="V142" i="1"/>
  <c r="W142" i="1" s="1"/>
  <c r="V138" i="1"/>
  <c r="W138" i="1" s="1"/>
  <c r="V134" i="1"/>
  <c r="W134" i="1" s="1"/>
  <c r="V130" i="1"/>
  <c r="W130" i="1" s="1"/>
  <c r="V126" i="1"/>
  <c r="W126" i="1" s="1"/>
  <c r="V122" i="1"/>
  <c r="W122" i="1" s="1"/>
  <c r="V118" i="1"/>
  <c r="W118" i="1" s="1"/>
  <c r="V114" i="1"/>
  <c r="W114" i="1" s="1"/>
  <c r="V110" i="1"/>
  <c r="W110" i="1" s="1"/>
  <c r="V106" i="1"/>
  <c r="W106" i="1" s="1"/>
  <c r="V102" i="1"/>
  <c r="W102" i="1" s="1"/>
  <c r="V98" i="1"/>
  <c r="W98" i="1" s="1"/>
  <c r="V94" i="1"/>
  <c r="W94" i="1" s="1"/>
  <c r="V90" i="1"/>
  <c r="W90" i="1" s="1"/>
  <c r="V86" i="1"/>
  <c r="W86" i="1" s="1"/>
  <c r="V82" i="1"/>
  <c r="W82" i="1" s="1"/>
  <c r="V78" i="1"/>
  <c r="W78" i="1" s="1"/>
  <c r="V74" i="1"/>
  <c r="W74" i="1" s="1"/>
  <c r="V70" i="1"/>
  <c r="W70" i="1" s="1"/>
  <c r="V66" i="1"/>
  <c r="W66" i="1" s="1"/>
  <c r="V62" i="1"/>
  <c r="W62" i="1" s="1"/>
  <c r="V58" i="1"/>
  <c r="W58" i="1" s="1"/>
  <c r="V54" i="1"/>
  <c r="W54" i="1" s="1"/>
  <c r="V50" i="1"/>
  <c r="W50" i="1" s="1"/>
  <c r="V46" i="1"/>
  <c r="W46" i="1" s="1"/>
  <c r="V42" i="1"/>
  <c r="W42" i="1" s="1"/>
  <c r="V38" i="1"/>
  <c r="W38" i="1" s="1"/>
  <c r="V34" i="1"/>
  <c r="W34" i="1" s="1"/>
  <c r="V30" i="1"/>
  <c r="W30" i="1" s="1"/>
  <c r="V26" i="1"/>
  <c r="W26" i="1" s="1"/>
  <c r="V22" i="1"/>
  <c r="W22" i="1" s="1"/>
  <c r="V18" i="1"/>
  <c r="W18" i="1" s="1"/>
  <c r="V14" i="1"/>
  <c r="W14" i="1" s="1"/>
  <c r="V10" i="1"/>
  <c r="W10" i="1" s="1"/>
  <c r="V6" i="1"/>
  <c r="W6" i="1" s="1"/>
  <c r="V2" i="1"/>
  <c r="W2" i="1" s="1"/>
  <c r="V120" i="1"/>
  <c r="W120" i="1" s="1"/>
  <c r="V104" i="1"/>
  <c r="W104" i="1" s="1"/>
  <c r="V88" i="1"/>
  <c r="W88" i="1" s="1"/>
  <c r="V72" i="1"/>
  <c r="W72" i="1" s="1"/>
  <c r="V56" i="1"/>
  <c r="W56" i="1" s="1"/>
  <c r="V40" i="1"/>
  <c r="W40" i="1" s="1"/>
  <c r="V24" i="1"/>
  <c r="W24" i="1" s="1"/>
  <c r="V8" i="1"/>
  <c r="W8" i="1" s="1"/>
  <c r="V116" i="1"/>
  <c r="W116" i="1" s="1"/>
  <c r="V100" i="1"/>
  <c r="W100" i="1" s="1"/>
  <c r="V84" i="1"/>
  <c r="W84" i="1" s="1"/>
  <c r="V68" i="1"/>
  <c r="W68" i="1" s="1"/>
  <c r="V52" i="1"/>
  <c r="W52" i="1" s="1"/>
  <c r="V36" i="1"/>
  <c r="W36" i="1" s="1"/>
  <c r="V20" i="1"/>
  <c r="W20" i="1" s="1"/>
  <c r="V4" i="1"/>
  <c r="W4" i="1" s="1"/>
  <c r="V128" i="1"/>
  <c r="W128" i="1" s="1"/>
  <c r="V112" i="1"/>
  <c r="W112" i="1" s="1"/>
  <c r="V96" i="1"/>
  <c r="W96" i="1" s="1"/>
  <c r="V80" i="1"/>
  <c r="W80" i="1" s="1"/>
  <c r="V64" i="1"/>
  <c r="W64" i="1" s="1"/>
  <c r="V48" i="1"/>
  <c r="W48" i="1" s="1"/>
  <c r="V32" i="1"/>
  <c r="W32" i="1" s="1"/>
  <c r="V16" i="1"/>
  <c r="W16" i="1" s="1"/>
  <c r="V124" i="1"/>
  <c r="W124" i="1" s="1"/>
  <c r="V108" i="1"/>
  <c r="W108" i="1" s="1"/>
  <c r="V92" i="1"/>
  <c r="W92" i="1" s="1"/>
  <c r="V76" i="1"/>
  <c r="W76" i="1" s="1"/>
  <c r="V60" i="1"/>
  <c r="W60" i="1" s="1"/>
  <c r="V44" i="1"/>
  <c r="W44" i="1" s="1"/>
  <c r="V28" i="1"/>
  <c r="W28" i="1" s="1"/>
  <c r="V12" i="1"/>
  <c r="W12" i="1" s="1"/>
  <c r="V3528" i="1"/>
  <c r="W3528" i="1" s="1"/>
  <c r="V3530" i="1"/>
  <c r="W3530" i="1" s="1"/>
  <c r="V3532" i="1"/>
  <c r="W3532" i="1" s="1"/>
  <c r="V3534" i="1"/>
  <c r="W3534" i="1" s="1"/>
  <c r="V3537" i="1"/>
  <c r="W3537" i="1" s="1"/>
  <c r="V3546" i="1"/>
  <c r="W3546" i="1" s="1"/>
  <c r="V3547" i="1"/>
  <c r="W3547" i="1" s="1"/>
  <c r="V3552" i="1"/>
  <c r="W3552" i="1" s="1"/>
  <c r="V3556" i="1"/>
  <c r="W3556" i="1" s="1"/>
  <c r="V3557" i="1"/>
  <c r="W3557" i="1" s="1"/>
  <c r="V3558" i="1"/>
  <c r="W3558" i="1" s="1"/>
  <c r="V3560" i="1"/>
  <c r="W3560" i="1" s="1"/>
  <c r="V3561" i="1"/>
  <c r="W3561" i="1" s="1"/>
  <c r="V3568" i="1"/>
  <c r="W3568" i="1" s="1"/>
  <c r="V3570" i="1"/>
  <c r="W3570" i="1" s="1"/>
  <c r="V3571" i="1"/>
  <c r="W3571" i="1" s="1"/>
  <c r="V3573" i="1"/>
  <c r="W3573" i="1" s="1"/>
  <c r="V3574" i="1"/>
  <c r="W3574" i="1" s="1"/>
  <c r="V3575" i="1"/>
  <c r="W3575" i="1" s="1"/>
  <c r="V3579" i="1"/>
  <c r="W3579" i="1" s="1"/>
  <c r="V3584" i="1"/>
  <c r="W3584" i="1" s="1"/>
  <c r="V3585" i="1"/>
  <c r="W3585" i="1" s="1"/>
  <c r="V3589" i="1"/>
  <c r="W3589" i="1" s="1"/>
  <c r="V3593" i="1"/>
  <c r="W3593" i="1" s="1"/>
  <c r="V3596" i="1"/>
  <c r="W3596" i="1" s="1"/>
  <c r="V3598" i="1"/>
  <c r="W3598" i="1" s="1"/>
  <c r="V3599" i="1"/>
  <c r="W3599" i="1" s="1"/>
  <c r="V3607" i="1"/>
  <c r="W3607" i="1" s="1"/>
  <c r="V3614" i="1"/>
  <c r="W3614" i="1" s="1"/>
  <c r="V3615" i="1"/>
  <c r="W3615" i="1" s="1"/>
  <c r="V3620" i="1"/>
  <c r="W3620" i="1" s="1"/>
  <c r="V3622" i="1"/>
  <c r="W3622" i="1" s="1"/>
  <c r="V3623" i="1"/>
  <c r="W3623" i="1" s="1"/>
  <c r="V3625" i="1"/>
  <c r="W3625" i="1" s="1"/>
  <c r="V3626" i="1"/>
  <c r="W3626" i="1" s="1"/>
  <c r="V3628" i="1"/>
  <c r="W3628" i="1" s="1"/>
  <c r="V3630" i="1"/>
  <c r="W3630" i="1" s="1"/>
  <c r="V3631" i="1"/>
  <c r="W3631" i="1" s="1"/>
  <c r="V3632" i="1"/>
  <c r="W3632" i="1" s="1"/>
  <c r="V3633" i="1"/>
  <c r="W3633" i="1" s="1"/>
  <c r="V3635" i="1"/>
  <c r="W3635" i="1" s="1"/>
  <c r="V3636" i="1"/>
  <c r="W3636" i="1" s="1"/>
  <c r="V3644" i="1"/>
  <c r="W3644" i="1" s="1"/>
  <c r="V3651" i="1"/>
  <c r="W3651" i="1" s="1"/>
  <c r="V3653" i="1"/>
  <c r="W3653" i="1" s="1"/>
  <c r="V3656" i="1"/>
  <c r="W3656" i="1" s="1"/>
  <c r="V3660" i="1"/>
  <c r="W3660" i="1" s="1"/>
  <c r="V3661" i="1"/>
  <c r="W3661" i="1" s="1"/>
  <c r="V3662" i="1"/>
  <c r="W3662" i="1" s="1"/>
  <c r="V3663" i="1"/>
  <c r="W3663" i="1" s="1"/>
  <c r="V3675" i="1"/>
  <c r="W3675" i="1" s="1"/>
  <c r="V3676" i="1"/>
  <c r="W3676" i="1" s="1"/>
  <c r="V3677" i="1"/>
  <c r="W3677" i="1" s="1"/>
  <c r="V3678" i="1"/>
  <c r="W3678" i="1" s="1"/>
  <c r="V3679" i="1"/>
  <c r="W3679" i="1" s="1"/>
  <c r="V3680" i="1"/>
  <c r="W3680" i="1" s="1"/>
  <c r="V3681" i="1"/>
  <c r="W3681" i="1" s="1"/>
  <c r="V3682" i="1"/>
  <c r="W3682" i="1" s="1"/>
  <c r="V3684" i="1"/>
  <c r="W3684" i="1" s="1"/>
  <c r="V3685" i="1"/>
  <c r="W3685" i="1" s="1"/>
  <c r="V3686" i="1"/>
  <c r="W3686" i="1" s="1"/>
  <c r="V3687" i="1"/>
  <c r="W3687" i="1" s="1"/>
  <c r="V3688" i="1"/>
  <c r="W3688" i="1" s="1"/>
  <c r="V3689" i="1"/>
  <c r="W3689" i="1" s="1"/>
  <c r="V3691" i="1"/>
  <c r="W3691" i="1" s="1"/>
  <c r="V3695" i="1"/>
  <c r="W3695" i="1" s="1"/>
  <c r="V3696" i="1"/>
  <c r="W3696" i="1" s="1"/>
  <c r="V3701" i="1"/>
  <c r="W3701" i="1" s="1"/>
  <c r="V3704" i="1"/>
  <c r="W3704" i="1" s="1"/>
  <c r="V3710" i="1"/>
  <c r="W3710" i="1" s="1"/>
  <c r="V3714" i="1"/>
  <c r="W3714" i="1" s="1"/>
  <c r="V3716" i="1"/>
  <c r="W3716" i="1" s="1"/>
  <c r="V3720" i="1"/>
  <c r="W3720" i="1" s="1"/>
  <c r="V3722" i="1"/>
  <c r="W3722" i="1" s="1"/>
  <c r="V3724" i="1"/>
  <c r="W3724" i="1" s="1"/>
  <c r="V3726" i="1"/>
  <c r="W3726" i="1" s="1"/>
  <c r="V3727" i="1"/>
  <c r="W3727" i="1" s="1"/>
  <c r="V3729" i="1"/>
  <c r="W3729" i="1" s="1"/>
  <c r="V3730" i="1"/>
  <c r="W3730" i="1" s="1"/>
  <c r="V3731" i="1"/>
  <c r="W3731" i="1" s="1"/>
  <c r="V3732" i="1"/>
  <c r="W3732" i="1" s="1"/>
  <c r="V3741" i="1"/>
  <c r="W3741" i="1" s="1"/>
  <c r="V3742" i="1"/>
  <c r="W3742" i="1" s="1"/>
  <c r="V3746" i="1"/>
  <c r="W3746" i="1" s="1"/>
  <c r="V3747" i="1"/>
  <c r="W3747" i="1" s="1"/>
  <c r="V3750" i="1"/>
  <c r="W3750" i="1" s="1"/>
  <c r="V3756" i="1"/>
  <c r="W3756" i="1" s="1"/>
  <c r="V3762" i="1"/>
  <c r="W3762" i="1" s="1"/>
  <c r="V3763" i="1"/>
  <c r="W3763" i="1" s="1"/>
  <c r="V3765" i="1"/>
  <c r="W3765" i="1" s="1"/>
  <c r="V3766" i="1"/>
  <c r="W3766" i="1" s="1"/>
  <c r="V3769" i="1"/>
  <c r="W3769" i="1" s="1"/>
  <c r="V3770" i="1"/>
  <c r="W3770" i="1" s="1"/>
  <c r="V3772" i="1"/>
  <c r="W3772" i="1" s="1"/>
  <c r="V3773" i="1"/>
  <c r="W3773" i="1" s="1"/>
  <c r="V3774" i="1"/>
  <c r="W3774" i="1" s="1"/>
  <c r="V3775" i="1"/>
  <c r="W3775" i="1" s="1"/>
  <c r="V3776" i="1"/>
  <c r="W3776" i="1" s="1"/>
  <c r="V3777" i="1"/>
  <c r="W3777" i="1" s="1"/>
  <c r="V3778" i="1"/>
  <c r="W3778" i="1" s="1"/>
  <c r="V3779" i="1"/>
  <c r="W3779" i="1" s="1"/>
  <c r="V3781" i="1"/>
  <c r="W3781" i="1" s="1"/>
  <c r="V3782" i="1"/>
  <c r="W3782" i="1" s="1"/>
  <c r="V3785" i="1"/>
  <c r="W3785" i="1" s="1"/>
  <c r="V3787" i="1"/>
  <c r="W3787" i="1" s="1"/>
  <c r="V3788" i="1"/>
  <c r="W3788" i="1" s="1"/>
  <c r="V3790" i="1"/>
  <c r="W3790" i="1" s="1"/>
  <c r="V3791" i="1"/>
  <c r="W3791" i="1" s="1"/>
  <c r="V3793" i="1"/>
  <c r="W3793" i="1" s="1"/>
  <c r="V3794" i="1"/>
  <c r="W3794" i="1" s="1"/>
  <c r="V3795" i="1"/>
  <c r="W3795" i="1" s="1"/>
  <c r="V3796" i="1"/>
  <c r="W3796" i="1" s="1"/>
  <c r="V3798" i="1"/>
  <c r="W3798" i="1" s="1"/>
  <c r="V3799" i="1"/>
  <c r="W3799" i="1" s="1"/>
  <c r="V3800" i="1"/>
  <c r="W3800" i="1" s="1"/>
  <c r="V3804" i="1"/>
  <c r="W3804" i="1" s="1"/>
  <c r="V3805" i="1"/>
  <c r="W3805" i="1" s="1"/>
  <c r="T8" i="1"/>
  <c r="T24" i="1"/>
  <c r="T32" i="1"/>
  <c r="T44" i="1"/>
  <c r="T56" i="1"/>
  <c r="T68" i="1"/>
  <c r="T76" i="1"/>
  <c r="T88" i="1"/>
  <c r="T100" i="1"/>
  <c r="T112" i="1"/>
  <c r="T120" i="1"/>
  <c r="T132" i="1"/>
  <c r="T148" i="1"/>
  <c r="T164" i="1"/>
  <c r="T172" i="1"/>
  <c r="T184" i="1"/>
  <c r="T192" i="1"/>
  <c r="T208" i="1"/>
  <c r="T220" i="1"/>
  <c r="T232" i="1"/>
  <c r="T244" i="1"/>
  <c r="T256" i="1"/>
  <c r="T268" i="1"/>
  <c r="T272" i="1"/>
  <c r="T284" i="1"/>
  <c r="T300" i="1"/>
  <c r="T308" i="1"/>
  <c r="T316" i="1"/>
  <c r="T328" i="1"/>
  <c r="T336" i="1"/>
  <c r="T352" i="1"/>
  <c r="T364" i="1"/>
  <c r="T376" i="1"/>
  <c r="T384" i="1"/>
  <c r="T392" i="1"/>
  <c r="T404" i="1"/>
  <c r="T416" i="1"/>
  <c r="T424" i="1"/>
  <c r="T436" i="1"/>
  <c r="T444" i="1"/>
  <c r="T456" i="1"/>
  <c r="T468" i="1"/>
  <c r="T480" i="1"/>
  <c r="T488" i="1"/>
  <c r="T500" i="1"/>
  <c r="T512" i="1"/>
  <c r="T536" i="1"/>
  <c r="T708" i="1"/>
  <c r="T716" i="1"/>
  <c r="T728" i="1"/>
  <c r="T5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261" i="1"/>
  <c r="T265" i="1"/>
  <c r="T269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517" i="1"/>
  <c r="T521" i="1"/>
  <c r="T525" i="1"/>
  <c r="T529" i="1"/>
  <c r="T533" i="1"/>
  <c r="T537" i="1"/>
  <c r="T541" i="1"/>
  <c r="T545" i="1"/>
  <c r="T549" i="1"/>
  <c r="T553" i="1"/>
  <c r="T557" i="1"/>
  <c r="T561" i="1"/>
  <c r="T565" i="1"/>
  <c r="T569" i="1"/>
  <c r="T573" i="1"/>
  <c r="T577" i="1"/>
  <c r="T581" i="1"/>
  <c r="T4" i="1"/>
  <c r="T16" i="1"/>
  <c r="T36" i="1"/>
  <c r="T48" i="1"/>
  <c r="T60" i="1"/>
  <c r="T80" i="1"/>
  <c r="T96" i="1"/>
  <c r="T108" i="1"/>
  <c r="T124" i="1"/>
  <c r="T140" i="1"/>
  <c r="T152" i="1"/>
  <c r="T168" i="1"/>
  <c r="T180" i="1"/>
  <c r="T200" i="1"/>
  <c r="T212" i="1"/>
  <c r="T224" i="1"/>
  <c r="T236" i="1"/>
  <c r="T248" i="1"/>
  <c r="T260" i="1"/>
  <c r="T280" i="1"/>
  <c r="T292" i="1"/>
  <c r="T312" i="1"/>
  <c r="T324" i="1"/>
  <c r="T344" i="1"/>
  <c r="T356" i="1"/>
  <c r="T372" i="1"/>
  <c r="T388" i="1"/>
  <c r="T400" i="1"/>
  <c r="T412" i="1"/>
  <c r="T432" i="1"/>
  <c r="T448" i="1"/>
  <c r="T464" i="1"/>
  <c r="T476" i="1"/>
  <c r="T496" i="1"/>
  <c r="T508" i="1"/>
  <c r="T524" i="1"/>
  <c r="T532" i="1"/>
  <c r="T552" i="1"/>
  <c r="T560" i="1"/>
  <c r="T568" i="1"/>
  <c r="T576" i="1"/>
  <c r="T584" i="1"/>
  <c r="T592" i="1"/>
  <c r="T600" i="1"/>
  <c r="T608" i="1"/>
  <c r="T620" i="1"/>
  <c r="T632" i="1"/>
  <c r="T640" i="1"/>
  <c r="T648" i="1"/>
  <c r="T656" i="1"/>
  <c r="T664" i="1"/>
  <c r="T672" i="1"/>
  <c r="T684" i="1"/>
  <c r="T692" i="1"/>
  <c r="T700" i="1"/>
  <c r="T712" i="1"/>
  <c r="T724" i="1"/>
  <c r="T14" i="1"/>
  <c r="T22" i="1"/>
  <c r="T30" i="1"/>
  <c r="T42" i="1"/>
  <c r="T50" i="1"/>
  <c r="T62" i="1"/>
  <c r="T74" i="1"/>
  <c r="T82" i="1"/>
  <c r="T90" i="1"/>
  <c r="T98" i="1"/>
  <c r="T102" i="1"/>
  <c r="T106" i="1"/>
  <c r="T110" i="1"/>
  <c r="T114" i="1"/>
  <c r="T118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2" i="1"/>
  <c r="T12" i="1"/>
  <c r="T20" i="1"/>
  <c r="T28" i="1"/>
  <c r="T40" i="1"/>
  <c r="T52" i="1"/>
  <c r="T64" i="1"/>
  <c r="T72" i="1"/>
  <c r="T84" i="1"/>
  <c r="T92" i="1"/>
  <c r="T104" i="1"/>
  <c r="T116" i="1"/>
  <c r="T128" i="1"/>
  <c r="T136" i="1"/>
  <c r="T144" i="1"/>
  <c r="T156" i="1"/>
  <c r="T160" i="1"/>
  <c r="T176" i="1"/>
  <c r="T188" i="1"/>
  <c r="T196" i="1"/>
  <c r="T204" i="1"/>
  <c r="T216" i="1"/>
  <c r="T228" i="1"/>
  <c r="T240" i="1"/>
  <c r="T252" i="1"/>
  <c r="T264" i="1"/>
  <c r="T276" i="1"/>
  <c r="T288" i="1"/>
  <c r="T296" i="1"/>
  <c r="T304" i="1"/>
  <c r="T320" i="1"/>
  <c r="T332" i="1"/>
  <c r="T340" i="1"/>
  <c r="T348" i="1"/>
  <c r="T360" i="1"/>
  <c r="T368" i="1"/>
  <c r="T380" i="1"/>
  <c r="T396" i="1"/>
  <c r="T408" i="1"/>
  <c r="T420" i="1"/>
  <c r="T428" i="1"/>
  <c r="T440" i="1"/>
  <c r="T452" i="1"/>
  <c r="T460" i="1"/>
  <c r="T472" i="1"/>
  <c r="T484" i="1"/>
  <c r="T492" i="1"/>
  <c r="T504" i="1"/>
  <c r="T516" i="1"/>
  <c r="T520" i="1"/>
  <c r="T528" i="1"/>
  <c r="T540" i="1"/>
  <c r="T544" i="1"/>
  <c r="T548" i="1"/>
  <c r="T556" i="1"/>
  <c r="T564" i="1"/>
  <c r="T572" i="1"/>
  <c r="T580" i="1"/>
  <c r="T588" i="1"/>
  <c r="T596" i="1"/>
  <c r="T604" i="1"/>
  <c r="T612" i="1"/>
  <c r="T616" i="1"/>
  <c r="T624" i="1"/>
  <c r="T628" i="1"/>
  <c r="T636" i="1"/>
  <c r="T644" i="1"/>
  <c r="T652" i="1"/>
  <c r="T660" i="1"/>
  <c r="T668" i="1"/>
  <c r="T676" i="1"/>
  <c r="T680" i="1"/>
  <c r="T688" i="1"/>
  <c r="T696" i="1"/>
  <c r="T704" i="1"/>
  <c r="T720" i="1"/>
  <c r="T732" i="1"/>
  <c r="T6" i="1"/>
  <c r="T10" i="1"/>
  <c r="T18" i="1"/>
  <c r="T26" i="1"/>
  <c r="T34" i="1"/>
  <c r="T38" i="1"/>
  <c r="T46" i="1"/>
  <c r="T54" i="1"/>
  <c r="T58" i="1"/>
  <c r="T66" i="1"/>
  <c r="T70" i="1"/>
  <c r="T78" i="1"/>
  <c r="T86" i="1"/>
  <c r="T94" i="1"/>
  <c r="T3" i="1"/>
  <c r="T7" i="1"/>
  <c r="T11" i="1"/>
  <c r="T15" i="1"/>
  <c r="T19" i="1"/>
  <c r="T23" i="1"/>
  <c r="T27" i="1"/>
  <c r="T31" i="1"/>
  <c r="T35" i="1"/>
  <c r="T39" i="1"/>
  <c r="T43" i="1"/>
  <c r="T47" i="1"/>
  <c r="T51" i="1"/>
  <c r="T55" i="1"/>
  <c r="T59" i="1"/>
  <c r="T63" i="1"/>
  <c r="T67" i="1"/>
  <c r="T71" i="1"/>
  <c r="T75" i="1"/>
  <c r="T79" i="1"/>
  <c r="T83" i="1"/>
  <c r="T87" i="1"/>
  <c r="T91" i="1"/>
  <c r="T95" i="1"/>
  <c r="T99" i="1"/>
  <c r="T103" i="1"/>
  <c r="T107" i="1"/>
  <c r="T111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243" i="1"/>
  <c r="T247" i="1"/>
  <c r="T251" i="1"/>
  <c r="T255" i="1"/>
  <c r="T259" i="1"/>
  <c r="T263" i="1"/>
  <c r="T267" i="1"/>
  <c r="T271" i="1"/>
  <c r="T275" i="1"/>
  <c r="T279" i="1"/>
  <c r="T283" i="1"/>
  <c r="T287" i="1"/>
  <c r="T291" i="1"/>
  <c r="T295" i="1"/>
  <c r="T299" i="1"/>
  <c r="T303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435" i="1"/>
  <c r="T439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99" i="1"/>
  <c r="T503" i="1"/>
  <c r="T507" i="1"/>
  <c r="T511" i="1"/>
  <c r="T515" i="1"/>
  <c r="T519" i="1"/>
  <c r="T523" i="1"/>
  <c r="T527" i="1"/>
  <c r="T531" i="1"/>
  <c r="T535" i="1"/>
  <c r="T539" i="1"/>
  <c r="T543" i="1"/>
  <c r="T547" i="1"/>
  <c r="T551" i="1"/>
  <c r="T555" i="1"/>
  <c r="T559" i="1"/>
  <c r="T563" i="1"/>
  <c r="T567" i="1"/>
  <c r="T571" i="1"/>
  <c r="T575" i="1"/>
  <c r="T579" i="1"/>
  <c r="T583" i="1"/>
  <c r="T587" i="1"/>
  <c r="T591" i="1"/>
  <c r="T595" i="1"/>
  <c r="T599" i="1"/>
  <c r="T603" i="1"/>
  <c r="T607" i="1"/>
  <c r="T611" i="1"/>
  <c r="T615" i="1"/>
  <c r="T619" i="1"/>
  <c r="T623" i="1"/>
  <c r="T627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5" i="1"/>
  <c r="T699" i="1"/>
  <c r="T703" i="1"/>
  <c r="T707" i="1"/>
  <c r="T711" i="1"/>
  <c r="T715" i="1"/>
  <c r="T719" i="1"/>
  <c r="T723" i="1"/>
  <c r="T727" i="1"/>
  <c r="T731" i="1"/>
  <c r="T585" i="1"/>
  <c r="T589" i="1"/>
  <c r="T593" i="1"/>
  <c r="T597" i="1"/>
  <c r="T601" i="1"/>
  <c r="T605" i="1"/>
  <c r="T609" i="1"/>
  <c r="T613" i="1"/>
  <c r="T617" i="1"/>
  <c r="T621" i="1"/>
  <c r="T625" i="1"/>
  <c r="T629" i="1"/>
  <c r="T633" i="1"/>
  <c r="T637" i="1"/>
  <c r="T641" i="1"/>
  <c r="T645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T893" i="1"/>
  <c r="T897" i="1"/>
  <c r="T901" i="1"/>
  <c r="T905" i="1"/>
  <c r="T909" i="1"/>
  <c r="T913" i="1"/>
  <c r="T917" i="1"/>
  <c r="T921" i="1"/>
  <c r="T925" i="1"/>
  <c r="T929" i="1"/>
  <c r="T933" i="1"/>
  <c r="T937" i="1"/>
  <c r="T941" i="1"/>
  <c r="T945" i="1"/>
  <c r="T949" i="1"/>
  <c r="T953" i="1"/>
  <c r="T957" i="1"/>
  <c r="T961" i="1"/>
  <c r="T965" i="1"/>
  <c r="T969" i="1"/>
  <c r="T973" i="1"/>
  <c r="T977" i="1"/>
  <c r="T981" i="1"/>
  <c r="T985" i="1"/>
  <c r="T989" i="1"/>
  <c r="T993" i="1"/>
  <c r="T997" i="1"/>
  <c r="T1001" i="1"/>
  <c r="T1005" i="1"/>
  <c r="T1009" i="1"/>
  <c r="T1013" i="1"/>
  <c r="T1017" i="1"/>
  <c r="T1021" i="1"/>
  <c r="T1025" i="1"/>
  <c r="T1029" i="1"/>
  <c r="T1033" i="1"/>
  <c r="T1037" i="1"/>
  <c r="T1041" i="1"/>
  <c r="T1045" i="1"/>
  <c r="T1049" i="1"/>
  <c r="T1053" i="1"/>
  <c r="T1057" i="1"/>
  <c r="T1061" i="1"/>
  <c r="T1065" i="1"/>
  <c r="T1069" i="1"/>
  <c r="T1073" i="1"/>
  <c r="T1077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1253" i="1"/>
  <c r="T1257" i="1"/>
  <c r="T1261" i="1"/>
  <c r="T1265" i="1"/>
  <c r="T1269" i="1"/>
  <c r="T1273" i="1"/>
  <c r="T1277" i="1"/>
  <c r="T1281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7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7" i="1"/>
  <c r="T1421" i="1"/>
  <c r="T1425" i="1"/>
  <c r="T1429" i="1"/>
  <c r="T1433" i="1"/>
  <c r="T1437" i="1"/>
  <c r="T1441" i="1"/>
  <c r="T1445" i="1"/>
  <c r="T1449" i="1"/>
  <c r="T1453" i="1"/>
  <c r="T1457" i="1"/>
  <c r="T1461" i="1"/>
  <c r="T1465" i="1"/>
  <c r="T1469" i="1"/>
  <c r="T1473" i="1"/>
  <c r="T1477" i="1"/>
  <c r="T1481" i="1"/>
  <c r="T1485" i="1"/>
  <c r="T1489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T1549" i="1"/>
  <c r="T1553" i="1"/>
  <c r="T1557" i="1"/>
  <c r="T1561" i="1"/>
  <c r="T1565" i="1"/>
  <c r="T1569" i="1"/>
  <c r="T1573" i="1"/>
  <c r="T1577" i="1"/>
  <c r="T1581" i="1"/>
  <c r="T1585" i="1"/>
  <c r="T1589" i="1"/>
  <c r="T1593" i="1"/>
  <c r="T1597" i="1"/>
  <c r="T1601" i="1"/>
  <c r="T1605" i="1"/>
  <c r="T1609" i="1"/>
  <c r="T1613" i="1"/>
  <c r="T1617" i="1"/>
  <c r="T1621" i="1"/>
  <c r="T1625" i="1"/>
  <c r="T1629" i="1"/>
  <c r="T1633" i="1"/>
  <c r="T1637" i="1"/>
  <c r="T1641" i="1"/>
  <c r="T1645" i="1"/>
  <c r="T1649" i="1"/>
  <c r="T1653" i="1"/>
  <c r="T1657" i="1"/>
  <c r="T1661" i="1"/>
  <c r="T1665" i="1"/>
  <c r="T1669" i="1"/>
  <c r="T1673" i="1"/>
  <c r="T1677" i="1"/>
  <c r="T1681" i="1"/>
  <c r="T1685" i="1"/>
  <c r="T1689" i="1"/>
  <c r="T1693" i="1"/>
  <c r="T1697" i="1"/>
  <c r="T1701" i="1"/>
  <c r="T1705" i="1"/>
  <c r="T1709" i="1"/>
  <c r="T1713" i="1"/>
  <c r="T1717" i="1"/>
  <c r="T1721" i="1"/>
  <c r="T1725" i="1"/>
  <c r="T1729" i="1"/>
  <c r="T1733" i="1"/>
  <c r="T1737" i="1"/>
  <c r="T1741" i="1"/>
  <c r="T1745" i="1"/>
  <c r="T1749" i="1"/>
  <c r="T1753" i="1"/>
  <c r="T1757" i="1"/>
  <c r="T1761" i="1"/>
  <c r="T1765" i="1"/>
  <c r="T1769" i="1"/>
  <c r="T1773" i="1"/>
  <c r="T1777" i="1"/>
  <c r="T1781" i="1"/>
  <c r="T1785" i="1"/>
  <c r="T1789" i="1"/>
  <c r="T1793" i="1"/>
  <c r="T1797" i="1"/>
  <c r="T1801" i="1"/>
  <c r="T1805" i="1"/>
  <c r="T1809" i="1"/>
  <c r="T1813" i="1"/>
  <c r="T1817" i="1"/>
  <c r="T1821" i="1"/>
  <c r="T1825" i="1"/>
  <c r="T1829" i="1"/>
  <c r="T1833" i="1"/>
  <c r="T1837" i="1"/>
  <c r="T1841" i="1"/>
  <c r="T1845" i="1"/>
  <c r="T1849" i="1"/>
  <c r="T1853" i="1"/>
  <c r="T1857" i="1"/>
  <c r="T1861" i="1"/>
  <c r="T1865" i="1"/>
  <c r="T1869" i="1"/>
  <c r="T1873" i="1"/>
  <c r="T1877" i="1"/>
  <c r="T1881" i="1"/>
  <c r="T1885" i="1"/>
  <c r="T1889" i="1"/>
  <c r="T1893" i="1"/>
  <c r="T1897" i="1"/>
  <c r="T1901" i="1"/>
  <c r="T1905" i="1"/>
  <c r="T1909" i="1"/>
  <c r="T1913" i="1"/>
  <c r="T1917" i="1"/>
  <c r="T1921" i="1"/>
  <c r="T1925" i="1"/>
  <c r="T1929" i="1"/>
  <c r="T1933" i="1"/>
  <c r="T1937" i="1"/>
  <c r="T1941" i="1"/>
  <c r="T1945" i="1"/>
  <c r="T1949" i="1"/>
  <c r="T1953" i="1"/>
  <c r="T1957" i="1"/>
  <c r="T1961" i="1"/>
  <c r="T1965" i="1"/>
  <c r="T1969" i="1"/>
  <c r="T1973" i="1"/>
  <c r="T1977" i="1"/>
  <c r="T1981" i="1"/>
  <c r="T1985" i="1"/>
  <c r="T1989" i="1"/>
  <c r="T1993" i="1"/>
  <c r="T1997" i="1"/>
  <c r="T2001" i="1"/>
  <c r="T2005" i="1"/>
  <c r="T2009" i="1"/>
  <c r="T2013" i="1"/>
  <c r="T2017" i="1"/>
  <c r="T2021" i="1"/>
  <c r="T2025" i="1"/>
  <c r="T2029" i="1"/>
  <c r="T2033" i="1"/>
  <c r="T2037" i="1"/>
  <c r="T2041" i="1"/>
  <c r="T2045" i="1"/>
  <c r="T2049" i="1"/>
  <c r="T2053" i="1"/>
  <c r="T2057" i="1"/>
  <c r="T2061" i="1"/>
  <c r="T2065" i="1"/>
  <c r="T2069" i="1"/>
  <c r="T2073" i="1"/>
  <c r="T2077" i="1"/>
  <c r="T2081" i="1"/>
  <c r="T2085" i="1"/>
  <c r="T2089" i="1"/>
  <c r="T2093" i="1"/>
  <c r="T2097" i="1"/>
  <c r="T2101" i="1"/>
  <c r="T2105" i="1"/>
  <c r="T2109" i="1"/>
  <c r="T2113" i="1"/>
  <c r="T2117" i="1"/>
  <c r="T2121" i="1"/>
  <c r="T2125" i="1"/>
  <c r="T2129" i="1"/>
  <c r="T2133" i="1"/>
  <c r="T2137" i="1"/>
  <c r="T2141" i="1"/>
  <c r="T2145" i="1"/>
  <c r="T2149" i="1"/>
  <c r="T2153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5" i="1"/>
  <c r="T2229" i="1"/>
  <c r="T2233" i="1"/>
  <c r="T2237" i="1"/>
  <c r="T2241" i="1"/>
  <c r="T2245" i="1"/>
  <c r="T2249" i="1"/>
  <c r="T2253" i="1"/>
  <c r="T2257" i="1"/>
  <c r="T2261" i="1"/>
  <c r="T2265" i="1"/>
  <c r="T2269" i="1"/>
  <c r="T2273" i="1"/>
  <c r="T2277" i="1"/>
  <c r="T2281" i="1"/>
  <c r="T2285" i="1"/>
  <c r="T2289" i="1"/>
  <c r="T2293" i="1"/>
  <c r="T2297" i="1"/>
  <c r="T2301" i="1"/>
  <c r="T2305" i="1"/>
  <c r="T2309" i="1"/>
  <c r="T2313" i="1"/>
  <c r="T2317" i="1"/>
  <c r="T2321" i="1"/>
  <c r="T2325" i="1"/>
  <c r="T2329" i="1"/>
  <c r="T2333" i="1"/>
  <c r="T2337" i="1"/>
  <c r="T2341" i="1"/>
  <c r="T2345" i="1"/>
  <c r="T2349" i="1"/>
  <c r="T2353" i="1"/>
  <c r="T2357" i="1"/>
  <c r="T2361" i="1"/>
  <c r="T2365" i="1"/>
  <c r="T2369" i="1"/>
  <c r="T2373" i="1"/>
  <c r="T2377" i="1"/>
  <c r="T2381" i="1"/>
  <c r="T2385" i="1"/>
  <c r="T2389" i="1"/>
  <c r="T2393" i="1"/>
  <c r="T2397" i="1"/>
  <c r="T2401" i="1"/>
  <c r="T2405" i="1"/>
  <c r="T2409" i="1"/>
  <c r="T2413" i="1"/>
  <c r="T2417" i="1"/>
  <c r="T2421" i="1"/>
  <c r="T2425" i="1"/>
  <c r="T2429" i="1"/>
  <c r="T2433" i="1"/>
  <c r="T2437" i="1"/>
  <c r="T2441" i="1"/>
  <c r="T2445" i="1"/>
  <c r="T2449" i="1"/>
  <c r="T2453" i="1"/>
  <c r="T2457" i="1"/>
  <c r="T2461" i="1"/>
  <c r="T2465" i="1"/>
  <c r="T2469" i="1"/>
  <c r="T2473" i="1"/>
  <c r="T2477" i="1"/>
  <c r="T2481" i="1"/>
  <c r="T2485" i="1"/>
  <c r="T2489" i="1"/>
  <c r="T2493" i="1"/>
  <c r="T2497" i="1"/>
  <c r="T2501" i="1"/>
  <c r="T2505" i="1"/>
  <c r="T2509" i="1"/>
  <c r="T2513" i="1"/>
  <c r="T2517" i="1"/>
  <c r="T2521" i="1"/>
  <c r="T2525" i="1"/>
  <c r="T2529" i="1"/>
  <c r="T2533" i="1"/>
  <c r="T2537" i="1"/>
  <c r="T2541" i="1"/>
  <c r="T2545" i="1"/>
  <c r="T2549" i="1"/>
  <c r="T2553" i="1"/>
  <c r="T2557" i="1"/>
  <c r="T2561" i="1"/>
  <c r="T2565" i="1"/>
  <c r="T2569" i="1"/>
  <c r="T2573" i="1"/>
  <c r="T2577" i="1"/>
  <c r="T2581" i="1"/>
  <c r="T2585" i="1"/>
  <c r="T2589" i="1"/>
  <c r="T2593" i="1"/>
  <c r="T2597" i="1"/>
  <c r="T2601" i="1"/>
  <c r="T2605" i="1"/>
  <c r="T2609" i="1"/>
  <c r="T2613" i="1"/>
  <c r="T2617" i="1"/>
  <c r="T2621" i="1"/>
  <c r="T2625" i="1"/>
  <c r="T2629" i="1"/>
  <c r="T2633" i="1"/>
  <c r="T2637" i="1"/>
  <c r="T2641" i="1"/>
  <c r="T2645" i="1"/>
  <c r="T2649" i="1"/>
  <c r="T2653" i="1"/>
  <c r="T2657" i="1"/>
  <c r="T2661" i="1"/>
  <c r="T2665" i="1"/>
  <c r="T2669" i="1"/>
  <c r="T2673" i="1"/>
  <c r="T2677" i="1"/>
  <c r="T2681" i="1"/>
  <c r="T2685" i="1"/>
  <c r="T2689" i="1"/>
  <c r="T2693" i="1"/>
  <c r="T2697" i="1"/>
  <c r="T2701" i="1"/>
  <c r="T2705" i="1"/>
  <c r="T2709" i="1"/>
  <c r="T2713" i="1"/>
  <c r="T2717" i="1"/>
  <c r="T2721" i="1"/>
  <c r="T2725" i="1"/>
  <c r="T2729" i="1"/>
  <c r="T2733" i="1"/>
  <c r="T2737" i="1"/>
  <c r="T2741" i="1"/>
  <c r="T2745" i="1"/>
  <c r="T2749" i="1"/>
  <c r="T2753" i="1"/>
  <c r="T2757" i="1"/>
  <c r="T2761" i="1"/>
  <c r="T2765" i="1"/>
  <c r="T2769" i="1"/>
  <c r="T2773" i="1"/>
  <c r="T2777" i="1"/>
  <c r="T2781" i="1"/>
  <c r="T2785" i="1"/>
  <c r="T2789" i="1"/>
  <c r="T2793" i="1"/>
  <c r="T2797" i="1"/>
  <c r="T2801" i="1"/>
  <c r="T2805" i="1"/>
  <c r="T2809" i="1"/>
  <c r="T2813" i="1"/>
  <c r="T2817" i="1"/>
  <c r="T2821" i="1"/>
  <c r="T2825" i="1"/>
  <c r="T2829" i="1"/>
  <c r="T2833" i="1"/>
  <c r="T2837" i="1"/>
  <c r="T2841" i="1"/>
  <c r="T2845" i="1"/>
  <c r="T2849" i="1"/>
  <c r="T2853" i="1"/>
  <c r="T2857" i="1"/>
  <c r="T2861" i="1"/>
  <c r="T2865" i="1"/>
  <c r="T2869" i="1"/>
  <c r="T2873" i="1"/>
  <c r="T2877" i="1"/>
  <c r="T2881" i="1"/>
  <c r="T2885" i="1"/>
  <c r="T2889" i="1"/>
  <c r="T2893" i="1"/>
  <c r="T2897" i="1"/>
  <c r="T2901" i="1"/>
  <c r="T2905" i="1"/>
  <c r="T2909" i="1"/>
  <c r="T2913" i="1"/>
  <c r="T2917" i="1"/>
  <c r="T2921" i="1"/>
  <c r="T2925" i="1"/>
  <c r="T2929" i="1"/>
  <c r="T2933" i="1"/>
  <c r="T2937" i="1"/>
  <c r="T2941" i="1"/>
  <c r="T2945" i="1"/>
  <c r="T2949" i="1"/>
  <c r="T2953" i="1"/>
  <c r="T2957" i="1"/>
  <c r="T2961" i="1"/>
  <c r="T2965" i="1"/>
  <c r="T2969" i="1"/>
  <c r="T2973" i="1"/>
  <c r="T2977" i="1"/>
  <c r="T2981" i="1"/>
  <c r="T2985" i="1"/>
  <c r="T2989" i="1"/>
  <c r="T2993" i="1"/>
  <c r="T2997" i="1"/>
  <c r="T3001" i="1"/>
  <c r="T3005" i="1"/>
  <c r="T3009" i="1"/>
  <c r="T3013" i="1"/>
  <c r="T3017" i="1"/>
  <c r="T3021" i="1"/>
  <c r="T3025" i="1"/>
  <c r="T3029" i="1"/>
  <c r="T3033" i="1"/>
  <c r="T3037" i="1"/>
  <c r="T3041" i="1"/>
  <c r="T3045" i="1"/>
  <c r="T3049" i="1"/>
  <c r="T3053" i="1"/>
  <c r="T3057" i="1"/>
  <c r="T3061" i="1"/>
  <c r="T3065" i="1"/>
  <c r="T3069" i="1"/>
  <c r="T3073" i="1"/>
  <c r="T3077" i="1"/>
  <c r="T3081" i="1"/>
  <c r="T3085" i="1"/>
  <c r="T3089" i="1"/>
  <c r="T3093" i="1"/>
  <c r="T3097" i="1"/>
  <c r="T3101" i="1"/>
  <c r="T3105" i="1"/>
  <c r="T3109" i="1"/>
  <c r="T3113" i="1"/>
  <c r="T3117" i="1"/>
  <c r="T3121" i="1"/>
  <c r="T3125" i="1"/>
  <c r="T3129" i="1"/>
  <c r="T3133" i="1"/>
  <c r="T3137" i="1"/>
  <c r="T3141" i="1"/>
  <c r="T3145" i="1"/>
  <c r="T3149" i="1"/>
  <c r="T3153" i="1"/>
  <c r="T3157" i="1"/>
  <c r="T3161" i="1"/>
  <c r="T3165" i="1"/>
  <c r="T3169" i="1"/>
  <c r="T3173" i="1"/>
  <c r="T3177" i="1"/>
  <c r="T3181" i="1"/>
  <c r="T3185" i="1"/>
  <c r="T3189" i="1"/>
  <c r="T3193" i="1"/>
  <c r="T3197" i="1"/>
  <c r="T3201" i="1"/>
  <c r="T3205" i="1"/>
  <c r="T3209" i="1"/>
  <c r="T3213" i="1"/>
  <c r="T3217" i="1"/>
  <c r="T3221" i="1"/>
  <c r="T3225" i="1"/>
  <c r="T3229" i="1"/>
  <c r="T3233" i="1"/>
  <c r="T3237" i="1"/>
  <c r="T3241" i="1"/>
  <c r="T3245" i="1"/>
  <c r="T3249" i="1"/>
  <c r="T3253" i="1"/>
  <c r="T3257" i="1"/>
  <c r="T3261" i="1"/>
  <c r="T3265" i="1"/>
  <c r="T3269" i="1"/>
  <c r="T3273" i="1"/>
  <c r="T3277" i="1"/>
  <c r="T3281" i="1"/>
  <c r="T3285" i="1"/>
  <c r="T3289" i="1"/>
  <c r="T3293" i="1"/>
  <c r="T3297" i="1"/>
  <c r="T3301" i="1"/>
  <c r="T3305" i="1"/>
  <c r="T3309" i="1"/>
  <c r="T3313" i="1"/>
  <c r="T3317" i="1"/>
  <c r="T3321" i="1"/>
  <c r="T3325" i="1"/>
  <c r="T3329" i="1"/>
  <c r="T3333" i="1"/>
  <c r="T3337" i="1"/>
  <c r="T3341" i="1"/>
  <c r="T3345" i="1"/>
  <c r="T3349" i="1"/>
  <c r="T3353" i="1"/>
  <c r="T3357" i="1"/>
  <c r="T3361" i="1"/>
  <c r="T3365" i="1"/>
  <c r="T3369" i="1"/>
  <c r="T3373" i="1"/>
  <c r="T3377" i="1"/>
  <c r="T3381" i="1"/>
  <c r="T3385" i="1"/>
  <c r="T3389" i="1"/>
  <c r="T3393" i="1"/>
  <c r="T3397" i="1"/>
  <c r="T3401" i="1"/>
  <c r="T3405" i="1"/>
  <c r="T3409" i="1"/>
  <c r="T3413" i="1"/>
  <c r="T3417" i="1"/>
  <c r="T3421" i="1"/>
  <c r="T3425" i="1"/>
  <c r="T3429" i="1"/>
  <c r="T3433" i="1"/>
  <c r="T3437" i="1"/>
  <c r="T3441" i="1"/>
  <c r="T3445" i="1"/>
  <c r="T3449" i="1"/>
  <c r="T3453" i="1"/>
  <c r="T3457" i="1"/>
  <c r="T3461" i="1"/>
  <c r="T3465" i="1"/>
  <c r="T3469" i="1"/>
  <c r="T3473" i="1"/>
  <c r="T3477" i="1"/>
  <c r="T3481" i="1"/>
  <c r="T3485" i="1"/>
  <c r="T3489" i="1"/>
  <c r="T3493" i="1"/>
  <c r="T3497" i="1"/>
  <c r="T3501" i="1"/>
  <c r="T3505" i="1"/>
  <c r="T3509" i="1"/>
  <c r="T3513" i="1"/>
  <c r="T3517" i="1"/>
  <c r="T3521" i="1"/>
  <c r="T3525" i="1"/>
  <c r="T3529" i="1"/>
  <c r="T3533" i="1"/>
  <c r="T3537" i="1"/>
  <c r="T3541" i="1"/>
  <c r="T3545" i="1"/>
  <c r="T3549" i="1"/>
  <c r="T3553" i="1"/>
  <c r="T3557" i="1"/>
  <c r="T3561" i="1"/>
  <c r="T3565" i="1"/>
  <c r="T3569" i="1"/>
  <c r="T3573" i="1"/>
  <c r="T3577" i="1"/>
  <c r="T3581" i="1"/>
  <c r="T3585" i="1"/>
  <c r="T3589" i="1"/>
  <c r="T3593" i="1"/>
  <c r="T3597" i="1"/>
  <c r="T3601" i="1"/>
  <c r="T3605" i="1"/>
  <c r="T3609" i="1"/>
  <c r="T3613" i="1"/>
  <c r="T3617" i="1"/>
  <c r="T3621" i="1"/>
  <c r="T3625" i="1"/>
  <c r="T3629" i="1"/>
  <c r="T3633" i="1"/>
  <c r="T3637" i="1"/>
  <c r="T3641" i="1"/>
  <c r="T3645" i="1"/>
  <c r="T3649" i="1"/>
  <c r="T3653" i="1"/>
  <c r="T3657" i="1"/>
  <c r="T3661" i="1"/>
  <c r="T3665" i="1"/>
  <c r="T3669" i="1"/>
  <c r="T3673" i="1"/>
  <c r="T3677" i="1"/>
  <c r="T3681" i="1"/>
  <c r="T3685" i="1"/>
  <c r="T3689" i="1"/>
  <c r="T3693" i="1"/>
  <c r="T3697" i="1"/>
  <c r="T3701" i="1"/>
  <c r="T3705" i="1"/>
  <c r="T3709" i="1"/>
  <c r="T3713" i="1"/>
  <c r="T3717" i="1"/>
  <c r="T3721" i="1"/>
  <c r="T3725" i="1"/>
  <c r="T3729" i="1"/>
  <c r="T3733" i="1"/>
  <c r="T3737" i="1"/>
  <c r="T3741" i="1"/>
  <c r="T3745" i="1"/>
  <c r="T3749" i="1"/>
  <c r="T3753" i="1"/>
  <c r="T3757" i="1"/>
  <c r="T3761" i="1"/>
  <c r="T3765" i="1"/>
  <c r="T3769" i="1"/>
  <c r="T3773" i="1"/>
  <c r="T3777" i="1"/>
  <c r="T3781" i="1"/>
  <c r="T3785" i="1"/>
  <c r="T3789" i="1"/>
  <c r="T3793" i="1"/>
  <c r="T3797" i="1"/>
  <c r="T3801" i="1"/>
  <c r="T3805" i="1"/>
  <c r="T586" i="1"/>
  <c r="T590" i="1"/>
  <c r="T594" i="1"/>
  <c r="T598" i="1"/>
  <c r="T602" i="1"/>
  <c r="T606" i="1"/>
  <c r="T610" i="1"/>
  <c r="T614" i="1"/>
  <c r="T618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0" i="1"/>
  <c r="T714" i="1"/>
  <c r="T718" i="1"/>
  <c r="T722" i="1"/>
  <c r="T726" i="1"/>
  <c r="T730" i="1"/>
  <c r="T734" i="1"/>
  <c r="T738" i="1"/>
  <c r="T742" i="1"/>
  <c r="T746" i="1"/>
  <c r="T750" i="1"/>
  <c r="T754" i="1"/>
  <c r="T758" i="1"/>
  <c r="T762" i="1"/>
  <c r="T766" i="1"/>
  <c r="T770" i="1"/>
  <c r="T774" i="1"/>
  <c r="T778" i="1"/>
  <c r="T782" i="1"/>
  <c r="T786" i="1"/>
  <c r="T790" i="1"/>
  <c r="T794" i="1"/>
  <c r="T798" i="1"/>
  <c r="T802" i="1"/>
  <c r="T806" i="1"/>
  <c r="T810" i="1"/>
  <c r="T814" i="1"/>
  <c r="T818" i="1"/>
  <c r="T822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878" i="1"/>
  <c r="T882" i="1"/>
  <c r="T886" i="1"/>
  <c r="T890" i="1"/>
  <c r="T894" i="1"/>
  <c r="T898" i="1"/>
  <c r="T902" i="1"/>
  <c r="T906" i="1"/>
  <c r="T910" i="1"/>
  <c r="T914" i="1"/>
  <c r="T918" i="1"/>
  <c r="T922" i="1"/>
  <c r="T926" i="1"/>
  <c r="T930" i="1"/>
  <c r="T934" i="1"/>
  <c r="T938" i="1"/>
  <c r="T942" i="1"/>
  <c r="T946" i="1"/>
  <c r="T950" i="1"/>
  <c r="T954" i="1"/>
  <c r="T958" i="1"/>
  <c r="T962" i="1"/>
  <c r="T966" i="1"/>
  <c r="T970" i="1"/>
  <c r="T974" i="1"/>
  <c r="T978" i="1"/>
  <c r="T982" i="1"/>
  <c r="T986" i="1"/>
  <c r="T990" i="1"/>
  <c r="T994" i="1"/>
  <c r="T998" i="1"/>
  <c r="T1002" i="1"/>
  <c r="T1006" i="1"/>
  <c r="T1010" i="1"/>
  <c r="T1014" i="1"/>
  <c r="T1018" i="1"/>
  <c r="T1022" i="1"/>
  <c r="T1026" i="1"/>
  <c r="T1030" i="1"/>
  <c r="T1034" i="1"/>
  <c r="T1038" i="1"/>
  <c r="T1042" i="1"/>
  <c r="T1046" i="1"/>
  <c r="T1050" i="1"/>
  <c r="T1054" i="1"/>
  <c r="T1058" i="1"/>
  <c r="T1062" i="1"/>
  <c r="T1066" i="1"/>
  <c r="T1070" i="1"/>
  <c r="T1074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T1166" i="1"/>
  <c r="T1170" i="1"/>
  <c r="T1174" i="1"/>
  <c r="T1178" i="1"/>
  <c r="T1182" i="1"/>
  <c r="T1186" i="1"/>
  <c r="T1190" i="1"/>
  <c r="T1194" i="1"/>
  <c r="T1198" i="1"/>
  <c r="T1202" i="1"/>
  <c r="T1206" i="1"/>
  <c r="T1210" i="1"/>
  <c r="T1214" i="1"/>
  <c r="T1218" i="1"/>
  <c r="T1222" i="1"/>
  <c r="T1226" i="1"/>
  <c r="T1230" i="1"/>
  <c r="T1234" i="1"/>
  <c r="T1238" i="1"/>
  <c r="T1242" i="1"/>
  <c r="T1246" i="1"/>
  <c r="T1250" i="1"/>
  <c r="T1254" i="1"/>
  <c r="T1258" i="1"/>
  <c r="T1262" i="1"/>
  <c r="T1266" i="1"/>
  <c r="T1270" i="1"/>
  <c r="T1274" i="1"/>
  <c r="T1278" i="1"/>
  <c r="T1282" i="1"/>
  <c r="T1286" i="1"/>
  <c r="T1290" i="1"/>
  <c r="T1294" i="1"/>
  <c r="T1298" i="1"/>
  <c r="T1302" i="1"/>
  <c r="T1306" i="1"/>
  <c r="T1310" i="1"/>
  <c r="T1314" i="1"/>
  <c r="T1318" i="1"/>
  <c r="T1322" i="1"/>
  <c r="T1326" i="1"/>
  <c r="T1330" i="1"/>
  <c r="T1334" i="1"/>
  <c r="T1338" i="1"/>
  <c r="T1342" i="1"/>
  <c r="T1346" i="1"/>
  <c r="T1350" i="1"/>
  <c r="T1354" i="1"/>
  <c r="T1358" i="1"/>
  <c r="T1362" i="1"/>
  <c r="T1366" i="1"/>
  <c r="T1370" i="1"/>
  <c r="T1374" i="1"/>
  <c r="T1378" i="1"/>
  <c r="T1382" i="1"/>
  <c r="T1386" i="1"/>
  <c r="T1390" i="1"/>
  <c r="T1394" i="1"/>
  <c r="T1398" i="1"/>
  <c r="T1402" i="1"/>
  <c r="T1406" i="1"/>
  <c r="T1410" i="1"/>
  <c r="T1414" i="1"/>
  <c r="T1418" i="1"/>
  <c r="T1422" i="1"/>
  <c r="T1426" i="1"/>
  <c r="T1430" i="1"/>
  <c r="T1434" i="1"/>
  <c r="T1438" i="1"/>
  <c r="T1442" i="1"/>
  <c r="T1446" i="1"/>
  <c r="T1450" i="1"/>
  <c r="T1454" i="1"/>
  <c r="T1458" i="1"/>
  <c r="T1462" i="1"/>
  <c r="T1466" i="1"/>
  <c r="T1470" i="1"/>
  <c r="T1474" i="1"/>
  <c r="T1478" i="1"/>
  <c r="T1482" i="1"/>
  <c r="T1486" i="1"/>
  <c r="T1490" i="1"/>
  <c r="T1494" i="1"/>
  <c r="T1498" i="1"/>
  <c r="T1502" i="1"/>
  <c r="T1506" i="1"/>
  <c r="T1510" i="1"/>
  <c r="T1514" i="1"/>
  <c r="T1518" i="1"/>
  <c r="T1522" i="1"/>
  <c r="T1526" i="1"/>
  <c r="T1530" i="1"/>
  <c r="T1534" i="1"/>
  <c r="T1538" i="1"/>
  <c r="T1542" i="1"/>
  <c r="T1546" i="1"/>
  <c r="T1550" i="1"/>
  <c r="T1554" i="1"/>
  <c r="T1558" i="1"/>
  <c r="T1562" i="1"/>
  <c r="T1566" i="1"/>
  <c r="T1570" i="1"/>
  <c r="T1574" i="1"/>
  <c r="T1578" i="1"/>
  <c r="T1582" i="1"/>
  <c r="T1586" i="1"/>
  <c r="T1590" i="1"/>
  <c r="T1594" i="1"/>
  <c r="T1598" i="1"/>
  <c r="T1602" i="1"/>
  <c r="T1606" i="1"/>
  <c r="T1610" i="1"/>
  <c r="T1614" i="1"/>
  <c r="T1618" i="1"/>
  <c r="T1622" i="1"/>
  <c r="T1626" i="1"/>
  <c r="T1630" i="1"/>
  <c r="T1634" i="1"/>
  <c r="T1638" i="1"/>
  <c r="T1642" i="1"/>
  <c r="T1646" i="1"/>
  <c r="T1650" i="1"/>
  <c r="T1654" i="1"/>
  <c r="T1658" i="1"/>
  <c r="T1662" i="1"/>
  <c r="T1666" i="1"/>
  <c r="T1670" i="1"/>
  <c r="T1674" i="1"/>
  <c r="T1678" i="1"/>
  <c r="T1682" i="1"/>
  <c r="T1686" i="1"/>
  <c r="T1690" i="1"/>
  <c r="T1694" i="1"/>
  <c r="T1698" i="1"/>
  <c r="T1702" i="1"/>
  <c r="T1706" i="1"/>
  <c r="T1710" i="1"/>
  <c r="T1714" i="1"/>
  <c r="T1718" i="1"/>
  <c r="T1722" i="1"/>
  <c r="T1726" i="1"/>
  <c r="T1730" i="1"/>
  <c r="T1734" i="1"/>
  <c r="T1738" i="1"/>
  <c r="T1742" i="1"/>
  <c r="T1746" i="1"/>
  <c r="T1750" i="1"/>
  <c r="T1754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06" i="1"/>
  <c r="T2010" i="1"/>
  <c r="T2014" i="1"/>
  <c r="T2018" i="1"/>
  <c r="T2022" i="1"/>
  <c r="T2026" i="1"/>
  <c r="T2030" i="1"/>
  <c r="T2034" i="1"/>
  <c r="T2038" i="1"/>
  <c r="T2042" i="1"/>
  <c r="T2046" i="1"/>
  <c r="T2050" i="1"/>
  <c r="T2054" i="1"/>
  <c r="T2058" i="1"/>
  <c r="T2062" i="1"/>
  <c r="T2066" i="1"/>
  <c r="T2070" i="1"/>
  <c r="T2074" i="1"/>
  <c r="T2078" i="1"/>
  <c r="T2082" i="1"/>
  <c r="T2086" i="1"/>
  <c r="T2090" i="1"/>
  <c r="T2094" i="1"/>
  <c r="T2098" i="1"/>
  <c r="T2102" i="1"/>
  <c r="T2106" i="1"/>
  <c r="T2110" i="1"/>
  <c r="T2114" i="1"/>
  <c r="T2118" i="1"/>
  <c r="T2122" i="1"/>
  <c r="T2126" i="1"/>
  <c r="T2130" i="1"/>
  <c r="T2134" i="1"/>
  <c r="T2138" i="1"/>
  <c r="T2142" i="1"/>
  <c r="T2146" i="1"/>
  <c r="T2150" i="1"/>
  <c r="T2154" i="1"/>
  <c r="T2158" i="1"/>
  <c r="T2162" i="1"/>
  <c r="T2166" i="1"/>
  <c r="T2170" i="1"/>
  <c r="T2174" i="1"/>
  <c r="T2178" i="1"/>
  <c r="T2182" i="1"/>
  <c r="T2186" i="1"/>
  <c r="T2190" i="1"/>
  <c r="T2194" i="1"/>
  <c r="T2198" i="1"/>
  <c r="T2202" i="1"/>
  <c r="T2206" i="1"/>
  <c r="T2210" i="1"/>
  <c r="T2214" i="1"/>
  <c r="T2218" i="1"/>
  <c r="T2222" i="1"/>
  <c r="T2226" i="1"/>
  <c r="T2230" i="1"/>
  <c r="T2234" i="1"/>
  <c r="T2238" i="1"/>
  <c r="T2242" i="1"/>
  <c r="T2246" i="1"/>
  <c r="T2250" i="1"/>
  <c r="T2254" i="1"/>
  <c r="T2258" i="1"/>
  <c r="T2262" i="1"/>
  <c r="T2266" i="1"/>
  <c r="T2270" i="1"/>
  <c r="T2274" i="1"/>
  <c r="T2278" i="1"/>
  <c r="T2282" i="1"/>
  <c r="T2286" i="1"/>
  <c r="T2290" i="1"/>
  <c r="T2294" i="1"/>
  <c r="T2298" i="1"/>
  <c r="T2302" i="1"/>
  <c r="T2306" i="1"/>
  <c r="T2310" i="1"/>
  <c r="T2314" i="1"/>
  <c r="T2318" i="1"/>
  <c r="T2322" i="1"/>
  <c r="T2326" i="1"/>
  <c r="T2330" i="1"/>
  <c r="T2334" i="1"/>
  <c r="T2338" i="1"/>
  <c r="T2342" i="1"/>
  <c r="T2346" i="1"/>
  <c r="T2350" i="1"/>
  <c r="T2354" i="1"/>
  <c r="T2358" i="1"/>
  <c r="T2362" i="1"/>
  <c r="T2366" i="1"/>
  <c r="T2370" i="1"/>
  <c r="T2374" i="1"/>
  <c r="T2378" i="1"/>
  <c r="T2382" i="1"/>
  <c r="T2386" i="1"/>
  <c r="T2390" i="1"/>
  <c r="T2394" i="1"/>
  <c r="T2398" i="1"/>
  <c r="T2402" i="1"/>
  <c r="T2406" i="1"/>
  <c r="T2410" i="1"/>
  <c r="T2414" i="1"/>
  <c r="T2418" i="1"/>
  <c r="T2422" i="1"/>
  <c r="T2426" i="1"/>
  <c r="T2430" i="1"/>
  <c r="T2434" i="1"/>
  <c r="T2438" i="1"/>
  <c r="T2442" i="1"/>
  <c r="T2446" i="1"/>
  <c r="T2450" i="1"/>
  <c r="T2454" i="1"/>
  <c r="T2458" i="1"/>
  <c r="T2462" i="1"/>
  <c r="T2466" i="1"/>
  <c r="T2470" i="1"/>
  <c r="T2474" i="1"/>
  <c r="T2478" i="1"/>
  <c r="T2482" i="1"/>
  <c r="T2486" i="1"/>
  <c r="T2490" i="1"/>
  <c r="T2494" i="1"/>
  <c r="T2498" i="1"/>
  <c r="T2502" i="1"/>
  <c r="T2506" i="1"/>
  <c r="T2510" i="1"/>
  <c r="T2514" i="1"/>
  <c r="T2518" i="1"/>
  <c r="T2522" i="1"/>
  <c r="T2526" i="1"/>
  <c r="T2530" i="1"/>
  <c r="T2534" i="1"/>
  <c r="T2538" i="1"/>
  <c r="T2542" i="1"/>
  <c r="T2546" i="1"/>
  <c r="T2550" i="1"/>
  <c r="T2554" i="1"/>
  <c r="T2558" i="1"/>
  <c r="T2562" i="1"/>
  <c r="T2566" i="1"/>
  <c r="T2570" i="1"/>
  <c r="T2574" i="1"/>
  <c r="T2578" i="1"/>
  <c r="T2582" i="1"/>
  <c r="T2586" i="1"/>
  <c r="T2590" i="1"/>
  <c r="T2594" i="1"/>
  <c r="T2598" i="1"/>
  <c r="T2602" i="1"/>
  <c r="T2606" i="1"/>
  <c r="T2610" i="1"/>
  <c r="T2614" i="1"/>
  <c r="T2618" i="1"/>
  <c r="T2622" i="1"/>
  <c r="T2626" i="1"/>
  <c r="T2630" i="1"/>
  <c r="T2634" i="1"/>
  <c r="T2638" i="1"/>
  <c r="T2642" i="1"/>
  <c r="T2646" i="1"/>
  <c r="T2650" i="1"/>
  <c r="T2654" i="1"/>
  <c r="T2658" i="1"/>
  <c r="T2662" i="1"/>
  <c r="T2666" i="1"/>
  <c r="T2670" i="1"/>
  <c r="T2674" i="1"/>
  <c r="T2678" i="1"/>
  <c r="T2682" i="1"/>
  <c r="T2686" i="1"/>
  <c r="T2690" i="1"/>
  <c r="T2694" i="1"/>
  <c r="T2698" i="1"/>
  <c r="T2702" i="1"/>
  <c r="T2706" i="1"/>
  <c r="T2710" i="1"/>
  <c r="T2714" i="1"/>
  <c r="T2718" i="1"/>
  <c r="T2722" i="1"/>
  <c r="T2726" i="1"/>
  <c r="T2730" i="1"/>
  <c r="T2734" i="1"/>
  <c r="T2738" i="1"/>
  <c r="T2742" i="1"/>
  <c r="T2746" i="1"/>
  <c r="T2750" i="1"/>
  <c r="T2754" i="1"/>
  <c r="T2758" i="1"/>
  <c r="T2762" i="1"/>
  <c r="T2766" i="1"/>
  <c r="T2770" i="1"/>
  <c r="T2774" i="1"/>
  <c r="T2778" i="1"/>
  <c r="T2782" i="1"/>
  <c r="T2786" i="1"/>
  <c r="T2790" i="1"/>
  <c r="T2794" i="1"/>
  <c r="T2798" i="1"/>
  <c r="T2802" i="1"/>
  <c r="T2806" i="1"/>
  <c r="T2810" i="1"/>
  <c r="T2814" i="1"/>
  <c r="T2818" i="1"/>
  <c r="T2822" i="1"/>
  <c r="T2826" i="1"/>
  <c r="T2830" i="1"/>
  <c r="T2834" i="1"/>
  <c r="T2838" i="1"/>
  <c r="T2842" i="1"/>
  <c r="T2846" i="1"/>
  <c r="T2850" i="1"/>
  <c r="T2854" i="1"/>
  <c r="T2858" i="1"/>
  <c r="T2862" i="1"/>
  <c r="T2866" i="1"/>
  <c r="T2870" i="1"/>
  <c r="T2874" i="1"/>
  <c r="T2878" i="1"/>
  <c r="T2882" i="1"/>
  <c r="T2886" i="1"/>
  <c r="T2890" i="1"/>
  <c r="T2894" i="1"/>
  <c r="T2898" i="1"/>
  <c r="T2902" i="1"/>
  <c r="T2906" i="1"/>
  <c r="T2910" i="1"/>
  <c r="T2914" i="1"/>
  <c r="T2918" i="1"/>
  <c r="T2922" i="1"/>
  <c r="T2926" i="1"/>
  <c r="T2930" i="1"/>
  <c r="T2934" i="1"/>
  <c r="T2938" i="1"/>
  <c r="T2942" i="1"/>
  <c r="T2946" i="1"/>
  <c r="T2950" i="1"/>
  <c r="T2954" i="1"/>
  <c r="T2958" i="1"/>
  <c r="T2962" i="1"/>
  <c r="T2966" i="1"/>
  <c r="T2970" i="1"/>
  <c r="T2974" i="1"/>
  <c r="T2978" i="1"/>
  <c r="T2982" i="1"/>
  <c r="T2986" i="1"/>
  <c r="T2990" i="1"/>
  <c r="T2994" i="1"/>
  <c r="T2998" i="1"/>
  <c r="T3002" i="1"/>
  <c r="T3006" i="1"/>
  <c r="T3010" i="1"/>
  <c r="T3014" i="1"/>
  <c r="T3018" i="1"/>
  <c r="T3022" i="1"/>
  <c r="T3026" i="1"/>
  <c r="T3030" i="1"/>
  <c r="T3034" i="1"/>
  <c r="T3038" i="1"/>
  <c r="T3042" i="1"/>
  <c r="T3046" i="1"/>
  <c r="T3050" i="1"/>
  <c r="T3054" i="1"/>
  <c r="T3058" i="1"/>
  <c r="T3062" i="1"/>
  <c r="T3066" i="1"/>
  <c r="T3070" i="1"/>
  <c r="T3074" i="1"/>
  <c r="T3078" i="1"/>
  <c r="T3082" i="1"/>
  <c r="T3086" i="1"/>
  <c r="T3090" i="1"/>
  <c r="T3094" i="1"/>
  <c r="T3098" i="1"/>
  <c r="T3102" i="1"/>
  <c r="T3106" i="1"/>
  <c r="T3110" i="1"/>
  <c r="T3114" i="1"/>
  <c r="T3118" i="1"/>
  <c r="T3122" i="1"/>
  <c r="T3126" i="1"/>
  <c r="T3130" i="1"/>
  <c r="T3134" i="1"/>
  <c r="T3138" i="1"/>
  <c r="T3142" i="1"/>
  <c r="T3146" i="1"/>
  <c r="T3150" i="1"/>
  <c r="T3154" i="1"/>
  <c r="T3158" i="1"/>
  <c r="T3162" i="1"/>
  <c r="T3166" i="1"/>
  <c r="T3170" i="1"/>
  <c r="T3174" i="1"/>
  <c r="T3178" i="1"/>
  <c r="T3182" i="1"/>
  <c r="T3186" i="1"/>
  <c r="T3190" i="1"/>
  <c r="T3194" i="1"/>
  <c r="T3198" i="1"/>
  <c r="T3202" i="1"/>
  <c r="T3206" i="1"/>
  <c r="T3210" i="1"/>
  <c r="T3214" i="1"/>
  <c r="T3218" i="1"/>
  <c r="T3222" i="1"/>
  <c r="T3226" i="1"/>
  <c r="T3230" i="1"/>
  <c r="T3234" i="1"/>
  <c r="T3238" i="1"/>
  <c r="T3242" i="1"/>
  <c r="T3246" i="1"/>
  <c r="T3250" i="1"/>
  <c r="T3254" i="1"/>
  <c r="T3258" i="1"/>
  <c r="T3262" i="1"/>
  <c r="T3266" i="1"/>
  <c r="T3270" i="1"/>
  <c r="T3274" i="1"/>
  <c r="T3278" i="1"/>
  <c r="T3282" i="1"/>
  <c r="T3286" i="1"/>
  <c r="T3290" i="1"/>
  <c r="T3294" i="1"/>
  <c r="T3298" i="1"/>
  <c r="T3302" i="1"/>
  <c r="T3306" i="1"/>
  <c r="T3310" i="1"/>
  <c r="T3314" i="1"/>
  <c r="T3318" i="1"/>
  <c r="T3322" i="1"/>
  <c r="T3326" i="1"/>
  <c r="T3330" i="1"/>
  <c r="T3334" i="1"/>
  <c r="T3338" i="1"/>
  <c r="T3342" i="1"/>
  <c r="T3346" i="1"/>
  <c r="T3350" i="1"/>
  <c r="T3354" i="1"/>
  <c r="T3358" i="1"/>
  <c r="T3362" i="1"/>
  <c r="T3366" i="1"/>
  <c r="T3370" i="1"/>
  <c r="T3374" i="1"/>
  <c r="T3378" i="1"/>
  <c r="T3382" i="1"/>
  <c r="T3386" i="1"/>
  <c r="T3390" i="1"/>
  <c r="T3394" i="1"/>
  <c r="T3398" i="1"/>
  <c r="T3402" i="1"/>
  <c r="T3406" i="1"/>
  <c r="T3410" i="1"/>
  <c r="T3414" i="1"/>
  <c r="T3418" i="1"/>
  <c r="T3422" i="1"/>
  <c r="T3426" i="1"/>
  <c r="T3430" i="1"/>
  <c r="T3434" i="1"/>
  <c r="T3438" i="1"/>
  <c r="T3442" i="1"/>
  <c r="T3446" i="1"/>
  <c r="T3450" i="1"/>
  <c r="T3454" i="1"/>
  <c r="T3458" i="1"/>
  <c r="T3462" i="1"/>
  <c r="T3466" i="1"/>
  <c r="T3470" i="1"/>
  <c r="T3474" i="1"/>
  <c r="T3478" i="1"/>
  <c r="T3482" i="1"/>
  <c r="T3486" i="1"/>
  <c r="T3490" i="1"/>
  <c r="T3494" i="1"/>
  <c r="T3498" i="1"/>
  <c r="T3502" i="1"/>
  <c r="T3506" i="1"/>
  <c r="T3510" i="1"/>
  <c r="T3514" i="1"/>
  <c r="T3518" i="1"/>
  <c r="T3522" i="1"/>
  <c r="T3526" i="1"/>
  <c r="T3530" i="1"/>
  <c r="T3534" i="1"/>
  <c r="T3538" i="1"/>
  <c r="T3542" i="1"/>
  <c r="T3546" i="1"/>
  <c r="T3550" i="1"/>
  <c r="T3554" i="1"/>
  <c r="T3558" i="1"/>
  <c r="T3562" i="1"/>
  <c r="T3566" i="1"/>
  <c r="T3570" i="1"/>
  <c r="T3574" i="1"/>
  <c r="T3578" i="1"/>
  <c r="T3582" i="1"/>
  <c r="T3586" i="1"/>
  <c r="T3590" i="1"/>
  <c r="T3594" i="1"/>
  <c r="T3598" i="1"/>
  <c r="T3602" i="1"/>
  <c r="T3606" i="1"/>
  <c r="T3610" i="1"/>
  <c r="T3614" i="1"/>
  <c r="T3618" i="1"/>
  <c r="T3622" i="1"/>
  <c r="T3626" i="1"/>
  <c r="T3630" i="1"/>
  <c r="T3634" i="1"/>
  <c r="T3638" i="1"/>
  <c r="T3642" i="1"/>
  <c r="T3646" i="1"/>
  <c r="T3650" i="1"/>
  <c r="T3654" i="1"/>
  <c r="T3658" i="1"/>
  <c r="T3662" i="1"/>
  <c r="T3666" i="1"/>
  <c r="T3670" i="1"/>
  <c r="T3674" i="1"/>
  <c r="T3678" i="1"/>
  <c r="T3682" i="1"/>
  <c r="T3686" i="1"/>
  <c r="T3690" i="1"/>
  <c r="T3694" i="1"/>
  <c r="T3698" i="1"/>
  <c r="T3702" i="1"/>
  <c r="T3706" i="1"/>
  <c r="T3710" i="1"/>
  <c r="T3714" i="1"/>
  <c r="T3718" i="1"/>
  <c r="T3722" i="1"/>
  <c r="T3726" i="1"/>
  <c r="T3730" i="1"/>
  <c r="T3734" i="1"/>
  <c r="T3738" i="1"/>
  <c r="T3742" i="1"/>
  <c r="T3746" i="1"/>
  <c r="T3750" i="1"/>
  <c r="T3754" i="1"/>
  <c r="T3758" i="1"/>
  <c r="T3762" i="1"/>
  <c r="T3766" i="1"/>
  <c r="T3770" i="1"/>
  <c r="T3774" i="1"/>
  <c r="T3778" i="1"/>
  <c r="T3782" i="1"/>
  <c r="T3786" i="1"/>
  <c r="T3790" i="1"/>
  <c r="T3794" i="1"/>
  <c r="T3798" i="1"/>
  <c r="T3802" i="1"/>
  <c r="T735" i="1"/>
  <c r="T739" i="1"/>
  <c r="T743" i="1"/>
  <c r="T747" i="1"/>
  <c r="T751" i="1"/>
  <c r="T755" i="1"/>
  <c r="T759" i="1"/>
  <c r="T763" i="1"/>
  <c r="T767" i="1"/>
  <c r="T771" i="1"/>
  <c r="T775" i="1"/>
  <c r="T779" i="1"/>
  <c r="T783" i="1"/>
  <c r="T787" i="1"/>
  <c r="T791" i="1"/>
  <c r="T795" i="1"/>
  <c r="T799" i="1"/>
  <c r="T803" i="1"/>
  <c r="T807" i="1"/>
  <c r="T811" i="1"/>
  <c r="T815" i="1"/>
  <c r="T819" i="1"/>
  <c r="T823" i="1"/>
  <c r="T827" i="1"/>
  <c r="T831" i="1"/>
  <c r="T835" i="1"/>
  <c r="T839" i="1"/>
  <c r="T843" i="1"/>
  <c r="T847" i="1"/>
  <c r="T851" i="1"/>
  <c r="T855" i="1"/>
  <c r="T859" i="1"/>
  <c r="T863" i="1"/>
  <c r="T867" i="1"/>
  <c r="T871" i="1"/>
  <c r="T875" i="1"/>
  <c r="T879" i="1"/>
  <c r="T883" i="1"/>
  <c r="T887" i="1"/>
  <c r="T891" i="1"/>
  <c r="T895" i="1"/>
  <c r="T899" i="1"/>
  <c r="T903" i="1"/>
  <c r="T907" i="1"/>
  <c r="T911" i="1"/>
  <c r="T915" i="1"/>
  <c r="T919" i="1"/>
  <c r="T923" i="1"/>
  <c r="T927" i="1"/>
  <c r="T931" i="1"/>
  <c r="T935" i="1"/>
  <c r="T939" i="1"/>
  <c r="T943" i="1"/>
  <c r="T947" i="1"/>
  <c r="T951" i="1"/>
  <c r="T955" i="1"/>
  <c r="T959" i="1"/>
  <c r="T963" i="1"/>
  <c r="T967" i="1"/>
  <c r="T971" i="1"/>
  <c r="T975" i="1"/>
  <c r="T979" i="1"/>
  <c r="T983" i="1"/>
  <c r="T987" i="1"/>
  <c r="T991" i="1"/>
  <c r="T995" i="1"/>
  <c r="T999" i="1"/>
  <c r="T1003" i="1"/>
  <c r="T1007" i="1"/>
  <c r="T1011" i="1"/>
  <c r="T1015" i="1"/>
  <c r="T1019" i="1"/>
  <c r="T1023" i="1"/>
  <c r="T1027" i="1"/>
  <c r="T1031" i="1"/>
  <c r="T1035" i="1"/>
  <c r="T1039" i="1"/>
  <c r="T1043" i="1"/>
  <c r="T1047" i="1"/>
  <c r="T1051" i="1"/>
  <c r="T1055" i="1"/>
  <c r="T1059" i="1"/>
  <c r="T1063" i="1"/>
  <c r="T1067" i="1"/>
  <c r="T1071" i="1"/>
  <c r="T1075" i="1"/>
  <c r="T1079" i="1"/>
  <c r="T1083" i="1"/>
  <c r="T1087" i="1"/>
  <c r="T1091" i="1"/>
  <c r="T1095" i="1"/>
  <c r="T1099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191" i="1"/>
  <c r="T1195" i="1"/>
  <c r="T1199" i="1"/>
  <c r="T1203" i="1"/>
  <c r="T1207" i="1"/>
  <c r="T1211" i="1"/>
  <c r="T1215" i="1"/>
  <c r="T1219" i="1"/>
  <c r="T1223" i="1"/>
  <c r="T1227" i="1"/>
  <c r="T1231" i="1"/>
  <c r="T1235" i="1"/>
  <c r="T1239" i="1"/>
  <c r="T1243" i="1"/>
  <c r="T1247" i="1"/>
  <c r="T1251" i="1"/>
  <c r="T1255" i="1"/>
  <c r="T1259" i="1"/>
  <c r="T1263" i="1"/>
  <c r="T1267" i="1"/>
  <c r="T1271" i="1"/>
  <c r="T1275" i="1"/>
  <c r="T1279" i="1"/>
  <c r="T1283" i="1"/>
  <c r="T1287" i="1"/>
  <c r="T1291" i="1"/>
  <c r="T1295" i="1"/>
  <c r="T1299" i="1"/>
  <c r="T1303" i="1"/>
  <c r="T1307" i="1"/>
  <c r="T1311" i="1"/>
  <c r="T1315" i="1"/>
  <c r="T1319" i="1"/>
  <c r="T1323" i="1"/>
  <c r="T1327" i="1"/>
  <c r="T1331" i="1"/>
  <c r="T1335" i="1"/>
  <c r="T1339" i="1"/>
  <c r="T1343" i="1"/>
  <c r="T1347" i="1"/>
  <c r="T1351" i="1"/>
  <c r="T1355" i="1"/>
  <c r="T1359" i="1"/>
  <c r="T1363" i="1"/>
  <c r="T1367" i="1"/>
  <c r="T1371" i="1"/>
  <c r="T1375" i="1"/>
  <c r="T1379" i="1"/>
  <c r="T1383" i="1"/>
  <c r="T1387" i="1"/>
  <c r="T1391" i="1"/>
  <c r="T1395" i="1"/>
  <c r="T1399" i="1"/>
  <c r="T1403" i="1"/>
  <c r="T1407" i="1"/>
  <c r="T1411" i="1"/>
  <c r="T1415" i="1"/>
  <c r="T1419" i="1"/>
  <c r="T1423" i="1"/>
  <c r="T1427" i="1"/>
  <c r="T1431" i="1"/>
  <c r="T1435" i="1"/>
  <c r="T1439" i="1"/>
  <c r="T1443" i="1"/>
  <c r="T1447" i="1"/>
  <c r="T1451" i="1"/>
  <c r="T1455" i="1"/>
  <c r="T1459" i="1"/>
  <c r="T1463" i="1"/>
  <c r="T1467" i="1"/>
  <c r="T1471" i="1"/>
  <c r="T1475" i="1"/>
  <c r="T1479" i="1"/>
  <c r="T1483" i="1"/>
  <c r="T1487" i="1"/>
  <c r="T1491" i="1"/>
  <c r="T1495" i="1"/>
  <c r="T1499" i="1"/>
  <c r="T1503" i="1"/>
  <c r="T1507" i="1"/>
  <c r="T1511" i="1"/>
  <c r="T1515" i="1"/>
  <c r="T1519" i="1"/>
  <c r="T1523" i="1"/>
  <c r="T1527" i="1"/>
  <c r="T1531" i="1"/>
  <c r="T1535" i="1"/>
  <c r="T1539" i="1"/>
  <c r="T1543" i="1"/>
  <c r="T1547" i="1"/>
  <c r="T1551" i="1"/>
  <c r="T1555" i="1"/>
  <c r="T1559" i="1"/>
  <c r="T1563" i="1"/>
  <c r="T1567" i="1"/>
  <c r="T1571" i="1"/>
  <c r="T1575" i="1"/>
  <c r="T1579" i="1"/>
  <c r="T1583" i="1"/>
  <c r="T1587" i="1"/>
  <c r="T1591" i="1"/>
  <c r="T1595" i="1"/>
  <c r="T1599" i="1"/>
  <c r="T1603" i="1"/>
  <c r="T1607" i="1"/>
  <c r="T1611" i="1"/>
  <c r="T1615" i="1"/>
  <c r="T1619" i="1"/>
  <c r="T1623" i="1"/>
  <c r="T1627" i="1"/>
  <c r="T1631" i="1"/>
  <c r="T1635" i="1"/>
  <c r="T1639" i="1"/>
  <c r="T1643" i="1"/>
  <c r="T1647" i="1"/>
  <c r="T1651" i="1"/>
  <c r="T1655" i="1"/>
  <c r="T1659" i="1"/>
  <c r="T1663" i="1"/>
  <c r="T1667" i="1"/>
  <c r="T1671" i="1"/>
  <c r="T1675" i="1"/>
  <c r="T1679" i="1"/>
  <c r="T1683" i="1"/>
  <c r="T1687" i="1"/>
  <c r="T1691" i="1"/>
  <c r="T1695" i="1"/>
  <c r="T1699" i="1"/>
  <c r="T1703" i="1"/>
  <c r="T1707" i="1"/>
  <c r="T1711" i="1"/>
  <c r="T1715" i="1"/>
  <c r="T1719" i="1"/>
  <c r="T1723" i="1"/>
  <c r="T1727" i="1"/>
  <c r="T1731" i="1"/>
  <c r="T1735" i="1"/>
  <c r="T1739" i="1"/>
  <c r="T1743" i="1"/>
  <c r="T1747" i="1"/>
  <c r="T1751" i="1"/>
  <c r="T1755" i="1"/>
  <c r="T1759" i="1"/>
  <c r="T1763" i="1"/>
  <c r="T1767" i="1"/>
  <c r="T1771" i="1"/>
  <c r="T1775" i="1"/>
  <c r="T1779" i="1"/>
  <c r="T1783" i="1"/>
  <c r="T1787" i="1"/>
  <c r="T1791" i="1"/>
  <c r="T1795" i="1"/>
  <c r="T1799" i="1"/>
  <c r="T1803" i="1"/>
  <c r="T1807" i="1"/>
  <c r="T1811" i="1"/>
  <c r="T1815" i="1"/>
  <c r="T1819" i="1"/>
  <c r="T1823" i="1"/>
  <c r="T1827" i="1"/>
  <c r="T1831" i="1"/>
  <c r="T1835" i="1"/>
  <c r="T1839" i="1"/>
  <c r="T1843" i="1"/>
  <c r="T1847" i="1"/>
  <c r="T1851" i="1"/>
  <c r="T1855" i="1"/>
  <c r="T1859" i="1"/>
  <c r="T1863" i="1"/>
  <c r="T1867" i="1"/>
  <c r="T1871" i="1"/>
  <c r="T1875" i="1"/>
  <c r="T1879" i="1"/>
  <c r="T1883" i="1"/>
  <c r="T1887" i="1"/>
  <c r="T1891" i="1"/>
  <c r="T1895" i="1"/>
  <c r="T1899" i="1"/>
  <c r="T1903" i="1"/>
  <c r="T1907" i="1"/>
  <c r="T1911" i="1"/>
  <c r="T1915" i="1"/>
  <c r="T1919" i="1"/>
  <c r="T1923" i="1"/>
  <c r="T1927" i="1"/>
  <c r="T1931" i="1"/>
  <c r="T1935" i="1"/>
  <c r="T1939" i="1"/>
  <c r="T1943" i="1"/>
  <c r="T1947" i="1"/>
  <c r="T1951" i="1"/>
  <c r="T1955" i="1"/>
  <c r="T1959" i="1"/>
  <c r="T1963" i="1"/>
  <c r="T1967" i="1"/>
  <c r="T1971" i="1"/>
  <c r="T1975" i="1"/>
  <c r="T1979" i="1"/>
  <c r="T1983" i="1"/>
  <c r="T1987" i="1"/>
  <c r="T1991" i="1"/>
  <c r="T1995" i="1"/>
  <c r="T1999" i="1"/>
  <c r="T2003" i="1"/>
  <c r="T2007" i="1"/>
  <c r="T2011" i="1"/>
  <c r="T2015" i="1"/>
  <c r="T2019" i="1"/>
  <c r="T2023" i="1"/>
  <c r="T2027" i="1"/>
  <c r="T2031" i="1"/>
  <c r="T2035" i="1"/>
  <c r="T2039" i="1"/>
  <c r="T2043" i="1"/>
  <c r="T2047" i="1"/>
  <c r="T2051" i="1"/>
  <c r="T2055" i="1"/>
  <c r="T2059" i="1"/>
  <c r="T2063" i="1"/>
  <c r="T2067" i="1"/>
  <c r="T2071" i="1"/>
  <c r="T2075" i="1"/>
  <c r="T2079" i="1"/>
  <c r="T2083" i="1"/>
  <c r="T2087" i="1"/>
  <c r="T2091" i="1"/>
  <c r="T2095" i="1"/>
  <c r="T2099" i="1"/>
  <c r="T2103" i="1"/>
  <c r="T2107" i="1"/>
  <c r="T2111" i="1"/>
  <c r="T2115" i="1"/>
  <c r="T2119" i="1"/>
  <c r="T2123" i="1"/>
  <c r="T2127" i="1"/>
  <c r="T2131" i="1"/>
  <c r="T2135" i="1"/>
  <c r="T2139" i="1"/>
  <c r="T2143" i="1"/>
  <c r="T2147" i="1"/>
  <c r="T2151" i="1"/>
  <c r="T2155" i="1"/>
  <c r="T2159" i="1"/>
  <c r="T2163" i="1"/>
  <c r="T2167" i="1"/>
  <c r="T2171" i="1"/>
  <c r="T2175" i="1"/>
  <c r="T2179" i="1"/>
  <c r="T2183" i="1"/>
  <c r="T2187" i="1"/>
  <c r="T2191" i="1"/>
  <c r="T2195" i="1"/>
  <c r="T2199" i="1"/>
  <c r="T2203" i="1"/>
  <c r="T2207" i="1"/>
  <c r="T2211" i="1"/>
  <c r="T2215" i="1"/>
  <c r="T2219" i="1"/>
  <c r="T2223" i="1"/>
  <c r="T2227" i="1"/>
  <c r="T2231" i="1"/>
  <c r="T2235" i="1"/>
  <c r="T2239" i="1"/>
  <c r="T2243" i="1"/>
  <c r="T2247" i="1"/>
  <c r="T2251" i="1"/>
  <c r="T2255" i="1"/>
  <c r="T2259" i="1"/>
  <c r="T2263" i="1"/>
  <c r="T2267" i="1"/>
  <c r="T2271" i="1"/>
  <c r="T2275" i="1"/>
  <c r="T2279" i="1"/>
  <c r="T2283" i="1"/>
  <c r="T2287" i="1"/>
  <c r="T2291" i="1"/>
  <c r="T2295" i="1"/>
  <c r="T2299" i="1"/>
  <c r="T2303" i="1"/>
  <c r="T2307" i="1"/>
  <c r="T2311" i="1"/>
  <c r="T2315" i="1"/>
  <c r="T2319" i="1"/>
  <c r="T2323" i="1"/>
  <c r="T2327" i="1"/>
  <c r="T2331" i="1"/>
  <c r="T2335" i="1"/>
  <c r="T2339" i="1"/>
  <c r="T2343" i="1"/>
  <c r="T2347" i="1"/>
  <c r="T2351" i="1"/>
  <c r="T2355" i="1"/>
  <c r="T2359" i="1"/>
  <c r="T2363" i="1"/>
  <c r="T2367" i="1"/>
  <c r="T2371" i="1"/>
  <c r="T2375" i="1"/>
  <c r="T2379" i="1"/>
  <c r="T2383" i="1"/>
  <c r="T2387" i="1"/>
  <c r="T2391" i="1"/>
  <c r="T2395" i="1"/>
  <c r="T2399" i="1"/>
  <c r="T2403" i="1"/>
  <c r="T2407" i="1"/>
  <c r="T2411" i="1"/>
  <c r="T2415" i="1"/>
  <c r="T2419" i="1"/>
  <c r="T2423" i="1"/>
  <c r="T2427" i="1"/>
  <c r="T2431" i="1"/>
  <c r="T2435" i="1"/>
  <c r="T2439" i="1"/>
  <c r="T2443" i="1"/>
  <c r="T2447" i="1"/>
  <c r="T2451" i="1"/>
  <c r="T2455" i="1"/>
  <c r="T2459" i="1"/>
  <c r="T2463" i="1"/>
  <c r="T2467" i="1"/>
  <c r="T2471" i="1"/>
  <c r="T2475" i="1"/>
  <c r="T2479" i="1"/>
  <c r="T2483" i="1"/>
  <c r="T2487" i="1"/>
  <c r="T2491" i="1"/>
  <c r="T2495" i="1"/>
  <c r="T2499" i="1"/>
  <c r="T2503" i="1"/>
  <c r="T2507" i="1"/>
  <c r="T2511" i="1"/>
  <c r="T2515" i="1"/>
  <c r="T2519" i="1"/>
  <c r="T2523" i="1"/>
  <c r="T2527" i="1"/>
  <c r="T2531" i="1"/>
  <c r="T2535" i="1"/>
  <c r="T2539" i="1"/>
  <c r="T2543" i="1"/>
  <c r="T2547" i="1"/>
  <c r="T2551" i="1"/>
  <c r="T2555" i="1"/>
  <c r="T2559" i="1"/>
  <c r="T2563" i="1"/>
  <c r="T2567" i="1"/>
  <c r="T2571" i="1"/>
  <c r="T2575" i="1"/>
  <c r="T2579" i="1"/>
  <c r="T2583" i="1"/>
  <c r="T2587" i="1"/>
  <c r="T2591" i="1"/>
  <c r="T2595" i="1"/>
  <c r="T2599" i="1"/>
  <c r="T2603" i="1"/>
  <c r="T2607" i="1"/>
  <c r="T2611" i="1"/>
  <c r="T2615" i="1"/>
  <c r="T2619" i="1"/>
  <c r="T2623" i="1"/>
  <c r="T2627" i="1"/>
  <c r="T2631" i="1"/>
  <c r="T2635" i="1"/>
  <c r="T2639" i="1"/>
  <c r="T2643" i="1"/>
  <c r="T2647" i="1"/>
  <c r="T2651" i="1"/>
  <c r="T2655" i="1"/>
  <c r="T2659" i="1"/>
  <c r="T2663" i="1"/>
  <c r="T2667" i="1"/>
  <c r="T2671" i="1"/>
  <c r="T2675" i="1"/>
  <c r="T2679" i="1"/>
  <c r="T2683" i="1"/>
  <c r="T2687" i="1"/>
  <c r="T2691" i="1"/>
  <c r="T2695" i="1"/>
  <c r="T2699" i="1"/>
  <c r="T2703" i="1"/>
  <c r="T2707" i="1"/>
  <c r="T2711" i="1"/>
  <c r="T2715" i="1"/>
  <c r="T2719" i="1"/>
  <c r="T2723" i="1"/>
  <c r="T2727" i="1"/>
  <c r="T2731" i="1"/>
  <c r="T2735" i="1"/>
  <c r="T2739" i="1"/>
  <c r="T2743" i="1"/>
  <c r="T2747" i="1"/>
  <c r="T2751" i="1"/>
  <c r="T2755" i="1"/>
  <c r="T2759" i="1"/>
  <c r="T2763" i="1"/>
  <c r="T2767" i="1"/>
  <c r="T2771" i="1"/>
  <c r="T2775" i="1"/>
  <c r="T2779" i="1"/>
  <c r="T2783" i="1"/>
  <c r="T2787" i="1"/>
  <c r="T2791" i="1"/>
  <c r="T2795" i="1"/>
  <c r="T2799" i="1"/>
  <c r="T2803" i="1"/>
  <c r="T2807" i="1"/>
  <c r="T2811" i="1"/>
  <c r="T2815" i="1"/>
  <c r="T2819" i="1"/>
  <c r="T2823" i="1"/>
  <c r="T2827" i="1"/>
  <c r="T2831" i="1"/>
  <c r="T2835" i="1"/>
  <c r="T2839" i="1"/>
  <c r="T2843" i="1"/>
  <c r="T2847" i="1"/>
  <c r="T2851" i="1"/>
  <c r="T2855" i="1"/>
  <c r="T2859" i="1"/>
  <c r="T2863" i="1"/>
  <c r="T2867" i="1"/>
  <c r="T2871" i="1"/>
  <c r="T2875" i="1"/>
  <c r="T2879" i="1"/>
  <c r="T2883" i="1"/>
  <c r="T2887" i="1"/>
  <c r="T2891" i="1"/>
  <c r="T2895" i="1"/>
  <c r="T2899" i="1"/>
  <c r="T2903" i="1"/>
  <c r="T2907" i="1"/>
  <c r="T2911" i="1"/>
  <c r="T2915" i="1"/>
  <c r="T2919" i="1"/>
  <c r="T2923" i="1"/>
  <c r="T2927" i="1"/>
  <c r="T2931" i="1"/>
  <c r="T2935" i="1"/>
  <c r="T2939" i="1"/>
  <c r="T2943" i="1"/>
  <c r="T2947" i="1"/>
  <c r="T2951" i="1"/>
  <c r="T2955" i="1"/>
  <c r="T2959" i="1"/>
  <c r="T2963" i="1"/>
  <c r="T2967" i="1"/>
  <c r="T2971" i="1"/>
  <c r="T2975" i="1"/>
  <c r="T2979" i="1"/>
  <c r="T2983" i="1"/>
  <c r="T2987" i="1"/>
  <c r="T2991" i="1"/>
  <c r="T2995" i="1"/>
  <c r="T2999" i="1"/>
  <c r="T3003" i="1"/>
  <c r="T3007" i="1"/>
  <c r="T3011" i="1"/>
  <c r="T3015" i="1"/>
  <c r="T3019" i="1"/>
  <c r="T3023" i="1"/>
  <c r="T3027" i="1"/>
  <c r="T3031" i="1"/>
  <c r="T3035" i="1"/>
  <c r="T3039" i="1"/>
  <c r="T3043" i="1"/>
  <c r="T3047" i="1"/>
  <c r="T3051" i="1"/>
  <c r="T3055" i="1"/>
  <c r="T3059" i="1"/>
  <c r="T3063" i="1"/>
  <c r="T3067" i="1"/>
  <c r="T3071" i="1"/>
  <c r="T3075" i="1"/>
  <c r="T3079" i="1"/>
  <c r="T3083" i="1"/>
  <c r="T3087" i="1"/>
  <c r="T3091" i="1"/>
  <c r="T3095" i="1"/>
  <c r="T3099" i="1"/>
  <c r="T3103" i="1"/>
  <c r="T3107" i="1"/>
  <c r="T3111" i="1"/>
  <c r="T3115" i="1"/>
  <c r="T3119" i="1"/>
  <c r="T3123" i="1"/>
  <c r="T3127" i="1"/>
  <c r="T3131" i="1"/>
  <c r="T3135" i="1"/>
  <c r="T3139" i="1"/>
  <c r="T3143" i="1"/>
  <c r="T3147" i="1"/>
  <c r="T3151" i="1"/>
  <c r="T3155" i="1"/>
  <c r="T3159" i="1"/>
  <c r="T3163" i="1"/>
  <c r="T3167" i="1"/>
  <c r="T3171" i="1"/>
  <c r="T3175" i="1"/>
  <c r="T3179" i="1"/>
  <c r="T3183" i="1"/>
  <c r="T3187" i="1"/>
  <c r="T3191" i="1"/>
  <c r="T3195" i="1"/>
  <c r="T3199" i="1"/>
  <c r="T3203" i="1"/>
  <c r="T3207" i="1"/>
  <c r="T3211" i="1"/>
  <c r="T3215" i="1"/>
  <c r="T3219" i="1"/>
  <c r="T3223" i="1"/>
  <c r="T3227" i="1"/>
  <c r="T3231" i="1"/>
  <c r="T3235" i="1"/>
  <c r="T3239" i="1"/>
  <c r="T3243" i="1"/>
  <c r="T3247" i="1"/>
  <c r="T3251" i="1"/>
  <c r="T3255" i="1"/>
  <c r="T3259" i="1"/>
  <c r="T3263" i="1"/>
  <c r="T3267" i="1"/>
  <c r="T3271" i="1"/>
  <c r="T3275" i="1"/>
  <c r="T3279" i="1"/>
  <c r="T3283" i="1"/>
  <c r="T3287" i="1"/>
  <c r="T3291" i="1"/>
  <c r="T3295" i="1"/>
  <c r="T3299" i="1"/>
  <c r="T3303" i="1"/>
  <c r="T3307" i="1"/>
  <c r="T3311" i="1"/>
  <c r="T3315" i="1"/>
  <c r="T3319" i="1"/>
  <c r="T3323" i="1"/>
  <c r="T3327" i="1"/>
  <c r="T3331" i="1"/>
  <c r="T3335" i="1"/>
  <c r="T3339" i="1"/>
  <c r="T3343" i="1"/>
  <c r="T3347" i="1"/>
  <c r="T3351" i="1"/>
  <c r="T3355" i="1"/>
  <c r="T3359" i="1"/>
  <c r="T3363" i="1"/>
  <c r="T3367" i="1"/>
  <c r="T3371" i="1"/>
  <c r="T3375" i="1"/>
  <c r="T3379" i="1"/>
  <c r="T3383" i="1"/>
  <c r="T3387" i="1"/>
  <c r="T3391" i="1"/>
  <c r="T3395" i="1"/>
  <c r="T3399" i="1"/>
  <c r="T3403" i="1"/>
  <c r="T3407" i="1"/>
  <c r="T3411" i="1"/>
  <c r="T3415" i="1"/>
  <c r="T3419" i="1"/>
  <c r="T3423" i="1"/>
  <c r="T3427" i="1"/>
  <c r="T3431" i="1"/>
  <c r="T3435" i="1"/>
  <c r="T3439" i="1"/>
  <c r="T3443" i="1"/>
  <c r="T3447" i="1"/>
  <c r="T3451" i="1"/>
  <c r="T3455" i="1"/>
  <c r="T3459" i="1"/>
  <c r="T3463" i="1"/>
  <c r="T3467" i="1"/>
  <c r="T3471" i="1"/>
  <c r="T3475" i="1"/>
  <c r="T3479" i="1"/>
  <c r="T3483" i="1"/>
  <c r="T3487" i="1"/>
  <c r="T3491" i="1"/>
  <c r="T3495" i="1"/>
  <c r="T3499" i="1"/>
  <c r="T3503" i="1"/>
  <c r="T3507" i="1"/>
  <c r="T3511" i="1"/>
  <c r="T3515" i="1"/>
  <c r="T3519" i="1"/>
  <c r="T3523" i="1"/>
  <c r="T3527" i="1"/>
  <c r="T3531" i="1"/>
  <c r="T3535" i="1"/>
  <c r="T3539" i="1"/>
  <c r="T3543" i="1"/>
  <c r="T3547" i="1"/>
  <c r="T3551" i="1"/>
  <c r="T3555" i="1"/>
  <c r="T3559" i="1"/>
  <c r="T3563" i="1"/>
  <c r="T3567" i="1"/>
  <c r="T3571" i="1"/>
  <c r="T3575" i="1"/>
  <c r="T3579" i="1"/>
  <c r="T3583" i="1"/>
  <c r="T3587" i="1"/>
  <c r="T3591" i="1"/>
  <c r="T3595" i="1"/>
  <c r="T3599" i="1"/>
  <c r="T3603" i="1"/>
  <c r="T3607" i="1"/>
  <c r="T3611" i="1"/>
  <c r="T3615" i="1"/>
  <c r="T3619" i="1"/>
  <c r="T3623" i="1"/>
  <c r="T3627" i="1"/>
  <c r="T3631" i="1"/>
  <c r="T3635" i="1"/>
  <c r="T3639" i="1"/>
  <c r="T3643" i="1"/>
  <c r="T3647" i="1"/>
  <c r="T3651" i="1"/>
  <c r="T3655" i="1"/>
  <c r="T3659" i="1"/>
  <c r="T3663" i="1"/>
  <c r="T3667" i="1"/>
  <c r="T3671" i="1"/>
  <c r="T3675" i="1"/>
  <c r="T3679" i="1"/>
  <c r="T3683" i="1"/>
  <c r="T3687" i="1"/>
  <c r="T3691" i="1"/>
  <c r="T3695" i="1"/>
  <c r="T3699" i="1"/>
  <c r="T3703" i="1"/>
  <c r="T3707" i="1"/>
  <c r="T3711" i="1"/>
  <c r="T3715" i="1"/>
  <c r="T3719" i="1"/>
  <c r="T3723" i="1"/>
  <c r="T3727" i="1"/>
  <c r="T3731" i="1"/>
  <c r="T3735" i="1"/>
  <c r="T3739" i="1"/>
  <c r="T3743" i="1"/>
  <c r="T3747" i="1"/>
  <c r="T3751" i="1"/>
  <c r="T3755" i="1"/>
  <c r="T3759" i="1"/>
  <c r="T3763" i="1"/>
  <c r="T3767" i="1"/>
  <c r="T3771" i="1"/>
  <c r="T3775" i="1"/>
  <c r="T3779" i="1"/>
  <c r="T3783" i="1"/>
  <c r="T3787" i="1"/>
  <c r="T3791" i="1"/>
  <c r="T3795" i="1"/>
  <c r="T3799" i="1"/>
  <c r="T3803" i="1"/>
  <c r="T736" i="1"/>
  <c r="T740" i="1"/>
  <c r="T744" i="1"/>
  <c r="T748" i="1"/>
  <c r="T752" i="1"/>
  <c r="T756" i="1"/>
  <c r="T760" i="1"/>
  <c r="T764" i="1"/>
  <c r="T768" i="1"/>
  <c r="T772" i="1"/>
  <c r="T776" i="1"/>
  <c r="T780" i="1"/>
  <c r="T784" i="1"/>
  <c r="T788" i="1"/>
  <c r="T792" i="1"/>
  <c r="T796" i="1"/>
  <c r="T800" i="1"/>
  <c r="T804" i="1"/>
  <c r="T808" i="1"/>
  <c r="T812" i="1"/>
  <c r="T816" i="1"/>
  <c r="T820" i="1"/>
  <c r="T824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0" i="1"/>
  <c r="T884" i="1"/>
  <c r="T888" i="1"/>
  <c r="T892" i="1"/>
  <c r="T896" i="1"/>
  <c r="T900" i="1"/>
  <c r="T904" i="1"/>
  <c r="T908" i="1"/>
  <c r="T912" i="1"/>
  <c r="T916" i="1"/>
  <c r="T920" i="1"/>
  <c r="T924" i="1"/>
  <c r="T928" i="1"/>
  <c r="T932" i="1"/>
  <c r="T936" i="1"/>
  <c r="T940" i="1"/>
  <c r="T944" i="1"/>
  <c r="T948" i="1"/>
  <c r="T952" i="1"/>
  <c r="T956" i="1"/>
  <c r="T960" i="1"/>
  <c r="T964" i="1"/>
  <c r="T968" i="1"/>
  <c r="T972" i="1"/>
  <c r="T976" i="1"/>
  <c r="T980" i="1"/>
  <c r="T984" i="1"/>
  <c r="T988" i="1"/>
  <c r="T992" i="1"/>
  <c r="T996" i="1"/>
  <c r="T1000" i="1"/>
  <c r="T1004" i="1"/>
  <c r="T1008" i="1"/>
  <c r="T1012" i="1"/>
  <c r="T1016" i="1"/>
  <c r="T1020" i="1"/>
  <c r="T1024" i="1"/>
  <c r="T1028" i="1"/>
  <c r="T1032" i="1"/>
  <c r="T1036" i="1"/>
  <c r="T1040" i="1"/>
  <c r="T1044" i="1"/>
  <c r="T1048" i="1"/>
  <c r="T1052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6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T1412" i="1"/>
  <c r="T1416" i="1"/>
  <c r="T1420" i="1"/>
  <c r="T1424" i="1"/>
  <c r="T1428" i="1"/>
  <c r="T1432" i="1"/>
  <c r="T1436" i="1"/>
  <c r="T1440" i="1"/>
  <c r="T1444" i="1"/>
  <c r="T1448" i="1"/>
  <c r="T1452" i="1"/>
  <c r="T1456" i="1"/>
  <c r="T1460" i="1"/>
  <c r="T1464" i="1"/>
  <c r="T1468" i="1"/>
  <c r="T1472" i="1"/>
  <c r="T1476" i="1"/>
  <c r="T1480" i="1"/>
  <c r="T1484" i="1"/>
  <c r="T1488" i="1"/>
  <c r="T1492" i="1"/>
  <c r="T1496" i="1"/>
  <c r="T1500" i="1"/>
  <c r="T1504" i="1"/>
  <c r="T1508" i="1"/>
  <c r="T1512" i="1"/>
  <c r="T1516" i="1"/>
  <c r="T1520" i="1"/>
  <c r="T1524" i="1"/>
  <c r="T1528" i="1"/>
  <c r="T1532" i="1"/>
  <c r="T1536" i="1"/>
  <c r="T1540" i="1"/>
  <c r="T1544" i="1"/>
  <c r="T1548" i="1"/>
  <c r="T1552" i="1"/>
  <c r="T1556" i="1"/>
  <c r="T1560" i="1"/>
  <c r="T1564" i="1"/>
  <c r="T1568" i="1"/>
  <c r="T1572" i="1"/>
  <c r="T1576" i="1"/>
  <c r="T1580" i="1"/>
  <c r="T1584" i="1"/>
  <c r="T1588" i="1"/>
  <c r="T1592" i="1"/>
  <c r="T1596" i="1"/>
  <c r="T1600" i="1"/>
  <c r="T1604" i="1"/>
  <c r="T1608" i="1"/>
  <c r="T1612" i="1"/>
  <c r="T1616" i="1"/>
  <c r="T1620" i="1"/>
  <c r="T1624" i="1"/>
  <c r="T1628" i="1"/>
  <c r="T1632" i="1"/>
  <c r="T1636" i="1"/>
  <c r="T1640" i="1"/>
  <c r="T1644" i="1"/>
  <c r="T1648" i="1"/>
  <c r="T1652" i="1"/>
  <c r="T1656" i="1"/>
  <c r="T1660" i="1"/>
  <c r="T1664" i="1"/>
  <c r="T1668" i="1"/>
  <c r="T1672" i="1"/>
  <c r="T1676" i="1"/>
  <c r="T1680" i="1"/>
  <c r="T1684" i="1"/>
  <c r="T1688" i="1"/>
  <c r="T1692" i="1"/>
  <c r="T1696" i="1"/>
  <c r="T1700" i="1"/>
  <c r="T1704" i="1"/>
  <c r="T1708" i="1"/>
  <c r="T1712" i="1"/>
  <c r="T1716" i="1"/>
  <c r="T1720" i="1"/>
  <c r="T1724" i="1"/>
  <c r="T1728" i="1"/>
  <c r="T1732" i="1"/>
  <c r="T1736" i="1"/>
  <c r="T1740" i="1"/>
  <c r="T1744" i="1"/>
  <c r="T1748" i="1"/>
  <c r="T1752" i="1"/>
  <c r="T1756" i="1"/>
  <c r="T1760" i="1"/>
  <c r="T1764" i="1"/>
  <c r="T1768" i="1"/>
  <c r="T1772" i="1"/>
  <c r="T1776" i="1"/>
  <c r="T1780" i="1"/>
  <c r="T1784" i="1"/>
  <c r="T1788" i="1"/>
  <c r="T1792" i="1"/>
  <c r="T1796" i="1"/>
  <c r="T1800" i="1"/>
  <c r="T1804" i="1"/>
  <c r="T1808" i="1"/>
  <c r="T1812" i="1"/>
  <c r="T1816" i="1"/>
  <c r="T1820" i="1"/>
  <c r="T1824" i="1"/>
  <c r="T1828" i="1"/>
  <c r="T1832" i="1"/>
  <c r="T1836" i="1"/>
  <c r="T1840" i="1"/>
  <c r="T1844" i="1"/>
  <c r="T1848" i="1"/>
  <c r="T1852" i="1"/>
  <c r="T1856" i="1"/>
  <c r="T1860" i="1"/>
  <c r="T1864" i="1"/>
  <c r="T1868" i="1"/>
  <c r="T1872" i="1"/>
  <c r="T1876" i="1"/>
  <c r="T1880" i="1"/>
  <c r="T1884" i="1"/>
  <c r="T1888" i="1"/>
  <c r="T1892" i="1"/>
  <c r="T1896" i="1"/>
  <c r="T1900" i="1"/>
  <c r="T1904" i="1"/>
  <c r="T1908" i="1"/>
  <c r="T1912" i="1"/>
  <c r="T1916" i="1"/>
  <c r="T1920" i="1"/>
  <c r="T1924" i="1"/>
  <c r="T1928" i="1"/>
  <c r="T1932" i="1"/>
  <c r="T1936" i="1"/>
  <c r="T1940" i="1"/>
  <c r="T1944" i="1"/>
  <c r="T1948" i="1"/>
  <c r="T1952" i="1"/>
  <c r="T1956" i="1"/>
  <c r="T1960" i="1"/>
  <c r="T1964" i="1"/>
  <c r="T1968" i="1"/>
  <c r="T1972" i="1"/>
  <c r="T1976" i="1"/>
  <c r="T1980" i="1"/>
  <c r="T1984" i="1"/>
  <c r="T1988" i="1"/>
  <c r="T1992" i="1"/>
  <c r="T1996" i="1"/>
  <c r="T2000" i="1"/>
  <c r="T2004" i="1"/>
  <c r="T2008" i="1"/>
  <c r="T2012" i="1"/>
  <c r="T2016" i="1"/>
  <c r="T2020" i="1"/>
  <c r="T2024" i="1"/>
  <c r="T2028" i="1"/>
  <c r="T2032" i="1"/>
  <c r="T2036" i="1"/>
  <c r="T2040" i="1"/>
  <c r="T2044" i="1"/>
  <c r="T2048" i="1"/>
  <c r="T2052" i="1"/>
  <c r="T2056" i="1"/>
  <c r="T2060" i="1"/>
  <c r="T2064" i="1"/>
  <c r="T2068" i="1"/>
  <c r="T2072" i="1"/>
  <c r="T2076" i="1"/>
  <c r="T2080" i="1"/>
  <c r="T2084" i="1"/>
  <c r="T2088" i="1"/>
  <c r="T2092" i="1"/>
  <c r="T2096" i="1"/>
  <c r="T2100" i="1"/>
  <c r="T2104" i="1"/>
  <c r="T2108" i="1"/>
  <c r="T2112" i="1"/>
  <c r="T2116" i="1"/>
  <c r="T2120" i="1"/>
  <c r="T2124" i="1"/>
  <c r="T2128" i="1"/>
  <c r="T2132" i="1"/>
  <c r="T2136" i="1"/>
  <c r="T2140" i="1"/>
  <c r="T2144" i="1"/>
  <c r="T2148" i="1"/>
  <c r="T2152" i="1"/>
  <c r="T2156" i="1"/>
  <c r="T2160" i="1"/>
  <c r="T2164" i="1"/>
  <c r="T2168" i="1"/>
  <c r="T2172" i="1"/>
  <c r="T2176" i="1"/>
  <c r="T2180" i="1"/>
  <c r="T2184" i="1"/>
  <c r="T2188" i="1"/>
  <c r="T2192" i="1"/>
  <c r="T2196" i="1"/>
  <c r="T2200" i="1"/>
  <c r="T2204" i="1"/>
  <c r="T2208" i="1"/>
  <c r="T2212" i="1"/>
  <c r="T2216" i="1"/>
  <c r="T2220" i="1"/>
  <c r="T2224" i="1"/>
  <c r="T2228" i="1"/>
  <c r="T2232" i="1"/>
  <c r="T2236" i="1"/>
  <c r="T2240" i="1"/>
  <c r="T2244" i="1"/>
  <c r="T2248" i="1"/>
  <c r="T2252" i="1"/>
  <c r="T2256" i="1"/>
  <c r="T2260" i="1"/>
  <c r="T2264" i="1"/>
  <c r="T2268" i="1"/>
  <c r="T2272" i="1"/>
  <c r="T2276" i="1"/>
  <c r="T2280" i="1"/>
  <c r="T2284" i="1"/>
  <c r="T2288" i="1"/>
  <c r="T2292" i="1"/>
  <c r="T2296" i="1"/>
  <c r="T2300" i="1"/>
  <c r="T2304" i="1"/>
  <c r="T2308" i="1"/>
  <c r="T2312" i="1"/>
  <c r="T2316" i="1"/>
  <c r="T2320" i="1"/>
  <c r="T2324" i="1"/>
  <c r="T2328" i="1"/>
  <c r="T2332" i="1"/>
  <c r="T2336" i="1"/>
  <c r="T2340" i="1"/>
  <c r="T2344" i="1"/>
  <c r="T2348" i="1"/>
  <c r="T2352" i="1"/>
  <c r="T2356" i="1"/>
  <c r="T2360" i="1"/>
  <c r="T2364" i="1"/>
  <c r="T2368" i="1"/>
  <c r="T2372" i="1"/>
  <c r="T2376" i="1"/>
  <c r="T2380" i="1"/>
  <c r="T2384" i="1"/>
  <c r="T2388" i="1"/>
  <c r="T2392" i="1"/>
  <c r="T2396" i="1"/>
  <c r="T2400" i="1"/>
  <c r="T2404" i="1"/>
  <c r="T2408" i="1"/>
  <c r="T2412" i="1"/>
  <c r="T2416" i="1"/>
  <c r="T2420" i="1"/>
  <c r="T2424" i="1"/>
  <c r="T2428" i="1"/>
  <c r="T2432" i="1"/>
  <c r="T2436" i="1"/>
  <c r="T2440" i="1"/>
  <c r="T2444" i="1"/>
  <c r="T2448" i="1"/>
  <c r="T2452" i="1"/>
  <c r="T2456" i="1"/>
  <c r="T2460" i="1"/>
  <c r="T2464" i="1"/>
  <c r="T2468" i="1"/>
  <c r="T2472" i="1"/>
  <c r="T2476" i="1"/>
  <c r="T2480" i="1"/>
  <c r="T2484" i="1"/>
  <c r="T2488" i="1"/>
  <c r="T2492" i="1"/>
  <c r="T2496" i="1"/>
  <c r="T2500" i="1"/>
  <c r="T2504" i="1"/>
  <c r="T2508" i="1"/>
  <c r="T2512" i="1"/>
  <c r="T2516" i="1"/>
  <c r="T2520" i="1"/>
  <c r="T2524" i="1"/>
  <c r="T2528" i="1"/>
  <c r="T2532" i="1"/>
  <c r="T2536" i="1"/>
  <c r="T2540" i="1"/>
  <c r="T2544" i="1"/>
  <c r="T2548" i="1"/>
  <c r="T2552" i="1"/>
  <c r="T2556" i="1"/>
  <c r="T2560" i="1"/>
  <c r="T2564" i="1"/>
  <c r="T2568" i="1"/>
  <c r="T2572" i="1"/>
  <c r="T2576" i="1"/>
  <c r="T2580" i="1"/>
  <c r="T2584" i="1"/>
  <c r="T2588" i="1"/>
  <c r="T2592" i="1"/>
  <c r="T2596" i="1"/>
  <c r="T2600" i="1"/>
  <c r="T2604" i="1"/>
  <c r="T2608" i="1"/>
  <c r="T2612" i="1"/>
  <c r="T2616" i="1"/>
  <c r="T2620" i="1"/>
  <c r="T2624" i="1"/>
  <c r="T2628" i="1"/>
  <c r="T2632" i="1"/>
  <c r="T2636" i="1"/>
  <c r="T2640" i="1"/>
  <c r="T2644" i="1"/>
  <c r="T2648" i="1"/>
  <c r="T2652" i="1"/>
  <c r="T2656" i="1"/>
  <c r="T2660" i="1"/>
  <c r="T2664" i="1"/>
  <c r="T2668" i="1"/>
  <c r="T2672" i="1"/>
  <c r="T2676" i="1"/>
  <c r="T2680" i="1"/>
  <c r="T2684" i="1"/>
  <c r="T2688" i="1"/>
  <c r="T2692" i="1"/>
  <c r="T2696" i="1"/>
  <c r="T2700" i="1"/>
  <c r="T2704" i="1"/>
  <c r="T2708" i="1"/>
  <c r="T2712" i="1"/>
  <c r="T2716" i="1"/>
  <c r="T2720" i="1"/>
  <c r="T2724" i="1"/>
  <c r="T2728" i="1"/>
  <c r="T2732" i="1"/>
  <c r="T2736" i="1"/>
  <c r="T2740" i="1"/>
  <c r="T2744" i="1"/>
  <c r="T2748" i="1"/>
  <c r="T2752" i="1"/>
  <c r="T2756" i="1"/>
  <c r="T2760" i="1"/>
  <c r="T2764" i="1"/>
  <c r="T2768" i="1"/>
  <c r="T2772" i="1"/>
  <c r="T2776" i="1"/>
  <c r="T2780" i="1"/>
  <c r="T2784" i="1"/>
  <c r="T2788" i="1"/>
  <c r="T2792" i="1"/>
  <c r="T2796" i="1"/>
  <c r="T2800" i="1"/>
  <c r="T2804" i="1"/>
  <c r="T2808" i="1"/>
  <c r="T2812" i="1"/>
  <c r="T2816" i="1"/>
  <c r="T2820" i="1"/>
  <c r="T2824" i="1"/>
  <c r="T2828" i="1"/>
  <c r="T2832" i="1"/>
  <c r="T2836" i="1"/>
  <c r="T2840" i="1"/>
  <c r="T2844" i="1"/>
  <c r="T2848" i="1"/>
  <c r="T2852" i="1"/>
  <c r="T2856" i="1"/>
  <c r="T2860" i="1"/>
  <c r="T2864" i="1"/>
  <c r="T2868" i="1"/>
  <c r="T2872" i="1"/>
  <c r="T2876" i="1"/>
  <c r="T2880" i="1"/>
  <c r="T2884" i="1"/>
  <c r="T2888" i="1"/>
  <c r="T2892" i="1"/>
  <c r="T2896" i="1"/>
  <c r="T2900" i="1"/>
  <c r="T2904" i="1"/>
  <c r="T2908" i="1"/>
  <c r="T2912" i="1"/>
  <c r="T2916" i="1"/>
  <c r="T2920" i="1"/>
  <c r="T2924" i="1"/>
  <c r="T2928" i="1"/>
  <c r="T2932" i="1"/>
  <c r="T2936" i="1"/>
  <c r="T2940" i="1"/>
  <c r="T2944" i="1"/>
  <c r="T2948" i="1"/>
  <c r="T2952" i="1"/>
  <c r="T2956" i="1"/>
  <c r="T2960" i="1"/>
  <c r="T2964" i="1"/>
  <c r="T2968" i="1"/>
  <c r="T2972" i="1"/>
  <c r="T2976" i="1"/>
  <c r="T2980" i="1"/>
  <c r="T2984" i="1"/>
  <c r="T2988" i="1"/>
  <c r="T2992" i="1"/>
  <c r="T2996" i="1"/>
  <c r="T3000" i="1"/>
  <c r="T3004" i="1"/>
  <c r="T3008" i="1"/>
  <c r="T3012" i="1"/>
  <c r="T3016" i="1"/>
  <c r="T3020" i="1"/>
  <c r="T3024" i="1"/>
  <c r="T3028" i="1"/>
  <c r="T3032" i="1"/>
  <c r="T3036" i="1"/>
  <c r="T3040" i="1"/>
  <c r="T3044" i="1"/>
  <c r="T3048" i="1"/>
  <c r="T3052" i="1"/>
  <c r="T3056" i="1"/>
  <c r="T3060" i="1"/>
  <c r="T3064" i="1"/>
  <c r="T3068" i="1"/>
  <c r="T3072" i="1"/>
  <c r="T3076" i="1"/>
  <c r="T3080" i="1"/>
  <c r="T3084" i="1"/>
  <c r="T3088" i="1"/>
  <c r="T3092" i="1"/>
  <c r="T3096" i="1"/>
  <c r="T3100" i="1"/>
  <c r="T3104" i="1"/>
  <c r="T3108" i="1"/>
  <c r="T3112" i="1"/>
  <c r="T3116" i="1"/>
  <c r="T3120" i="1"/>
  <c r="T3124" i="1"/>
  <c r="T3128" i="1"/>
  <c r="T3132" i="1"/>
  <c r="T3136" i="1"/>
  <c r="T3140" i="1"/>
  <c r="T3144" i="1"/>
  <c r="T3148" i="1"/>
  <c r="T3152" i="1"/>
  <c r="T3156" i="1"/>
  <c r="T3160" i="1"/>
  <c r="T3164" i="1"/>
  <c r="T3168" i="1"/>
  <c r="T3172" i="1"/>
  <c r="T3176" i="1"/>
  <c r="T3180" i="1"/>
  <c r="T3184" i="1"/>
  <c r="T3188" i="1"/>
  <c r="T3192" i="1"/>
  <c r="T3196" i="1"/>
  <c r="T3200" i="1"/>
  <c r="T3204" i="1"/>
  <c r="T3208" i="1"/>
  <c r="T3212" i="1"/>
  <c r="T3216" i="1"/>
  <c r="T3220" i="1"/>
  <c r="T3224" i="1"/>
  <c r="T3228" i="1"/>
  <c r="T3232" i="1"/>
  <c r="T3236" i="1"/>
  <c r="T3240" i="1"/>
  <c r="T3244" i="1"/>
  <c r="T3248" i="1"/>
  <c r="T3252" i="1"/>
  <c r="T3256" i="1"/>
  <c r="T3260" i="1"/>
  <c r="T3264" i="1"/>
  <c r="T3268" i="1"/>
  <c r="T3272" i="1"/>
  <c r="T3276" i="1"/>
  <c r="T3280" i="1"/>
  <c r="T3284" i="1"/>
  <c r="T3288" i="1"/>
  <c r="T3292" i="1"/>
  <c r="T3296" i="1"/>
  <c r="T3300" i="1"/>
  <c r="T3304" i="1"/>
  <c r="T3308" i="1"/>
  <c r="T3312" i="1"/>
  <c r="T3316" i="1"/>
  <c r="T3320" i="1"/>
  <c r="T3324" i="1"/>
  <c r="T3328" i="1"/>
  <c r="T3332" i="1"/>
  <c r="T3336" i="1"/>
  <c r="T3340" i="1"/>
  <c r="T3344" i="1"/>
  <c r="T3348" i="1"/>
  <c r="T3352" i="1"/>
  <c r="T3356" i="1"/>
  <c r="T3360" i="1"/>
  <c r="T3364" i="1"/>
  <c r="T3368" i="1"/>
  <c r="T3372" i="1"/>
  <c r="T3376" i="1"/>
  <c r="T3380" i="1"/>
  <c r="T3384" i="1"/>
  <c r="T3388" i="1"/>
  <c r="T3392" i="1"/>
  <c r="T3396" i="1"/>
  <c r="T3400" i="1"/>
  <c r="T3404" i="1"/>
  <c r="T3408" i="1"/>
  <c r="T3412" i="1"/>
  <c r="T3416" i="1"/>
  <c r="T3420" i="1"/>
  <c r="T3424" i="1"/>
  <c r="T3428" i="1"/>
  <c r="T3432" i="1"/>
  <c r="T3436" i="1"/>
  <c r="T3440" i="1"/>
  <c r="T3444" i="1"/>
  <c r="T3448" i="1"/>
  <c r="T3452" i="1"/>
  <c r="T3456" i="1"/>
  <c r="T3460" i="1"/>
  <c r="T3464" i="1"/>
  <c r="T3468" i="1"/>
  <c r="T3472" i="1"/>
  <c r="T3476" i="1"/>
  <c r="T3480" i="1"/>
  <c r="T3484" i="1"/>
  <c r="T3488" i="1"/>
  <c r="T3492" i="1"/>
  <c r="T3496" i="1"/>
  <c r="T3500" i="1"/>
  <c r="T3504" i="1"/>
  <c r="T3508" i="1"/>
  <c r="T3512" i="1"/>
  <c r="T3516" i="1"/>
  <c r="T3520" i="1"/>
  <c r="T3524" i="1"/>
  <c r="T3528" i="1"/>
  <c r="T3532" i="1"/>
  <c r="T3536" i="1"/>
  <c r="T3540" i="1"/>
  <c r="T3544" i="1"/>
  <c r="T3548" i="1"/>
  <c r="T3552" i="1"/>
  <c r="T3556" i="1"/>
  <c r="T3560" i="1"/>
  <c r="T3564" i="1"/>
  <c r="T3568" i="1"/>
  <c r="T3572" i="1"/>
  <c r="T3576" i="1"/>
  <c r="T3580" i="1"/>
  <c r="T3584" i="1"/>
  <c r="T3588" i="1"/>
  <c r="T3592" i="1"/>
  <c r="T3596" i="1"/>
  <c r="T3600" i="1"/>
  <c r="T3604" i="1"/>
  <c r="T3608" i="1"/>
  <c r="T3612" i="1"/>
  <c r="T3616" i="1"/>
  <c r="T3620" i="1"/>
  <c r="T3624" i="1"/>
  <c r="T3628" i="1"/>
  <c r="T3632" i="1"/>
  <c r="T3636" i="1"/>
  <c r="T3640" i="1"/>
  <c r="T3644" i="1"/>
  <c r="T3648" i="1"/>
  <c r="T3652" i="1"/>
  <c r="T3656" i="1"/>
  <c r="T3660" i="1"/>
  <c r="T3664" i="1"/>
  <c r="T3668" i="1"/>
  <c r="T3672" i="1"/>
  <c r="T3676" i="1"/>
  <c r="T3680" i="1"/>
  <c r="T3684" i="1"/>
  <c r="T3688" i="1"/>
  <c r="T3692" i="1"/>
  <c r="T3696" i="1"/>
  <c r="T3700" i="1"/>
  <c r="T3704" i="1"/>
  <c r="T3708" i="1"/>
  <c r="T3712" i="1"/>
  <c r="T3716" i="1"/>
  <c r="T3720" i="1"/>
  <c r="T3724" i="1"/>
  <c r="T3728" i="1"/>
  <c r="T3732" i="1"/>
  <c r="T3736" i="1"/>
  <c r="T3740" i="1"/>
  <c r="T3744" i="1"/>
  <c r="T3748" i="1"/>
  <c r="T3752" i="1"/>
  <c r="T3756" i="1"/>
  <c r="T3760" i="1"/>
  <c r="T3764" i="1"/>
  <c r="T3768" i="1"/>
  <c r="T3772" i="1"/>
  <c r="T3776" i="1"/>
  <c r="T3780" i="1"/>
  <c r="T3784" i="1"/>
  <c r="T3788" i="1"/>
  <c r="T3792" i="1"/>
  <c r="T3796" i="1"/>
  <c r="T3800" i="1"/>
  <c r="T3804" i="1"/>
  <c r="C9" i="2"/>
  <c r="D9" i="2"/>
  <c r="B36" i="3" l="1"/>
  <c r="E36" i="3"/>
  <c r="G25" i="3"/>
  <c r="N82" i="3"/>
  <c r="G29" i="3"/>
  <c r="G28" i="3"/>
  <c r="G33" i="3"/>
  <c r="G26" i="3"/>
  <c r="G27" i="3"/>
  <c r="G30" i="3"/>
  <c r="G31" i="3"/>
  <c r="C6" i="2"/>
  <c r="AN2" i="1"/>
  <c r="F27" i="3"/>
  <c r="F26" i="3"/>
  <c r="F33" i="3"/>
  <c r="F25" i="3"/>
  <c r="F34" i="3"/>
  <c r="F29" i="3"/>
  <c r="F28" i="3"/>
  <c r="F30" i="3"/>
  <c r="F32" i="3"/>
  <c r="F31" i="3"/>
  <c r="Y3805" i="1"/>
  <c r="X3805" i="1"/>
  <c r="X3804" i="1"/>
  <c r="Y3804" i="1"/>
  <c r="X3800" i="1"/>
  <c r="Y3800" i="1"/>
  <c r="X3799" i="1"/>
  <c r="Y3799" i="1"/>
  <c r="X3798" i="1"/>
  <c r="Y3798" i="1"/>
  <c r="X3796" i="1"/>
  <c r="Y3796" i="1"/>
  <c r="X3795" i="1"/>
  <c r="Y3795" i="1"/>
  <c r="X3794" i="1"/>
  <c r="Y3794" i="1"/>
  <c r="X3793" i="1"/>
  <c r="Y3793" i="1"/>
  <c r="X3791" i="1"/>
  <c r="Y3791" i="1"/>
  <c r="X3790" i="1"/>
  <c r="Y3790" i="1"/>
  <c r="X3788" i="1"/>
  <c r="Y3788" i="1"/>
  <c r="X3787" i="1"/>
  <c r="Y3787" i="1"/>
  <c r="X3785" i="1"/>
  <c r="Y3785" i="1"/>
  <c r="X3782" i="1"/>
  <c r="Y3782" i="1"/>
  <c r="X3781" i="1"/>
  <c r="Y3781" i="1"/>
  <c r="X3779" i="1"/>
  <c r="Y3779" i="1"/>
  <c r="X3778" i="1"/>
  <c r="Y3778" i="1"/>
  <c r="X3777" i="1"/>
  <c r="Y3777" i="1"/>
  <c r="X3776" i="1"/>
  <c r="Y3776" i="1"/>
  <c r="X3775" i="1"/>
  <c r="Y3775" i="1"/>
  <c r="X3774" i="1"/>
  <c r="Y3774" i="1"/>
  <c r="X3773" i="1"/>
  <c r="Y3773" i="1"/>
  <c r="X3772" i="1"/>
  <c r="Y3772" i="1"/>
  <c r="X3770" i="1"/>
  <c r="Y3770" i="1"/>
  <c r="X3769" i="1"/>
  <c r="Y3769" i="1"/>
  <c r="X3766" i="1"/>
  <c r="Y3766" i="1"/>
  <c r="X3765" i="1"/>
  <c r="Y3765" i="1"/>
  <c r="X3763" i="1"/>
  <c r="Y3763" i="1"/>
  <c r="X3762" i="1"/>
  <c r="Y3762" i="1"/>
  <c r="X3756" i="1"/>
  <c r="Y3756" i="1"/>
  <c r="X3750" i="1"/>
  <c r="Y3750" i="1"/>
  <c r="X3747" i="1"/>
  <c r="Y3747" i="1"/>
  <c r="X3746" i="1"/>
  <c r="Y3746" i="1"/>
  <c r="X3742" i="1"/>
  <c r="Y3742" i="1"/>
  <c r="X3741" i="1"/>
  <c r="Y3741" i="1"/>
  <c r="X3732" i="1"/>
  <c r="Y3732" i="1"/>
  <c r="X3731" i="1"/>
  <c r="Y3731" i="1"/>
  <c r="X3730" i="1"/>
  <c r="Y3730" i="1"/>
  <c r="X3729" i="1"/>
  <c r="Y3729" i="1"/>
  <c r="X3727" i="1"/>
  <c r="Y3727" i="1"/>
  <c r="X3726" i="1"/>
  <c r="Y3726" i="1"/>
  <c r="X3724" i="1"/>
  <c r="Y3724" i="1"/>
  <c r="X3722" i="1"/>
  <c r="Y3722" i="1"/>
  <c r="X3720" i="1"/>
  <c r="Y3720" i="1"/>
  <c r="X3716" i="1"/>
  <c r="Y3716" i="1"/>
  <c r="X3714" i="1"/>
  <c r="Y3714" i="1"/>
  <c r="X3710" i="1"/>
  <c r="Y3710" i="1"/>
  <c r="X3704" i="1"/>
  <c r="Y3704" i="1"/>
  <c r="X3701" i="1"/>
  <c r="Y3701" i="1"/>
  <c r="X3696" i="1"/>
  <c r="Y3696" i="1"/>
  <c r="X3695" i="1"/>
  <c r="Y3695" i="1"/>
  <c r="X3691" i="1"/>
  <c r="Y3691" i="1"/>
  <c r="X3689" i="1"/>
  <c r="Y3689" i="1"/>
  <c r="X3688" i="1"/>
  <c r="Y3688" i="1"/>
  <c r="X3687" i="1"/>
  <c r="Y3687" i="1"/>
  <c r="X3686" i="1"/>
  <c r="Y3686" i="1"/>
  <c r="X3685" i="1"/>
  <c r="Y3685" i="1"/>
  <c r="X3684" i="1"/>
  <c r="Y3684" i="1"/>
  <c r="X3682" i="1"/>
  <c r="Y3682" i="1"/>
  <c r="X3681" i="1"/>
  <c r="Y3681" i="1"/>
  <c r="X3680" i="1"/>
  <c r="Y3680" i="1"/>
  <c r="X3679" i="1"/>
  <c r="Y3679" i="1"/>
  <c r="X3678" i="1"/>
  <c r="Y3678" i="1"/>
  <c r="X3677" i="1"/>
  <c r="Y3677" i="1"/>
  <c r="X3676" i="1"/>
  <c r="Y3676" i="1"/>
  <c r="X3675" i="1"/>
  <c r="Y3675" i="1"/>
  <c r="X3663" i="1"/>
  <c r="Y3663" i="1"/>
  <c r="X3662" i="1"/>
  <c r="Y3662" i="1"/>
  <c r="X3661" i="1"/>
  <c r="Y3661" i="1"/>
  <c r="X3660" i="1"/>
  <c r="Y3660" i="1"/>
  <c r="X3656" i="1"/>
  <c r="Y3656" i="1"/>
  <c r="X3653" i="1"/>
  <c r="Y3653" i="1"/>
  <c r="X3651" i="1"/>
  <c r="Y3651" i="1"/>
  <c r="X3644" i="1"/>
  <c r="Y3644" i="1"/>
  <c r="X3636" i="1"/>
  <c r="Y3636" i="1"/>
  <c r="X3635" i="1"/>
  <c r="Y3635" i="1"/>
  <c r="X3633" i="1"/>
  <c r="Y3633" i="1"/>
  <c r="X3632" i="1"/>
  <c r="Y3632" i="1"/>
  <c r="X3631" i="1"/>
  <c r="Y3631" i="1"/>
  <c r="X3630" i="1"/>
  <c r="Y3630" i="1"/>
  <c r="X3628" i="1"/>
  <c r="Y3628" i="1"/>
  <c r="X3626" i="1"/>
  <c r="Y3626" i="1"/>
  <c r="X3625" i="1"/>
  <c r="Y3625" i="1"/>
  <c r="X3623" i="1"/>
  <c r="Y3623" i="1"/>
  <c r="X3622" i="1"/>
  <c r="Y3622" i="1"/>
  <c r="X3620" i="1"/>
  <c r="Y3620" i="1"/>
  <c r="X3615" i="1"/>
  <c r="Y3615" i="1"/>
  <c r="X3614" i="1"/>
  <c r="Y3614" i="1"/>
  <c r="X3607" i="1"/>
  <c r="Y3607" i="1"/>
  <c r="X3599" i="1"/>
  <c r="Y3599" i="1"/>
  <c r="X3598" i="1"/>
  <c r="Y3598" i="1"/>
  <c r="X3596" i="1"/>
  <c r="Y3596" i="1"/>
  <c r="X3593" i="1"/>
  <c r="Y3593" i="1"/>
  <c r="X3589" i="1"/>
  <c r="Y3589" i="1"/>
  <c r="X3585" i="1"/>
  <c r="Y3585" i="1"/>
  <c r="X3584" i="1"/>
  <c r="Y3584" i="1"/>
  <c r="X3579" i="1"/>
  <c r="Y3579" i="1"/>
  <c r="X3575" i="1"/>
  <c r="Y3575" i="1"/>
  <c r="X3574" i="1"/>
  <c r="Y3574" i="1"/>
  <c r="X3573" i="1"/>
  <c r="Y3573" i="1"/>
  <c r="X3571" i="1"/>
  <c r="Y3571" i="1"/>
  <c r="X3570" i="1"/>
  <c r="Y3570" i="1"/>
  <c r="X3568" i="1"/>
  <c r="Y3568" i="1"/>
  <c r="X3561" i="1"/>
  <c r="Y3561" i="1"/>
  <c r="X3560" i="1"/>
  <c r="Y3560" i="1"/>
  <c r="X3558" i="1"/>
  <c r="Y3558" i="1"/>
  <c r="X3557" i="1"/>
  <c r="Y3557" i="1"/>
  <c r="X3556" i="1"/>
  <c r="Y3556" i="1"/>
  <c r="X3552" i="1"/>
  <c r="Y3552" i="1"/>
  <c r="X3547" i="1"/>
  <c r="Y3547" i="1"/>
  <c r="X3546" i="1"/>
  <c r="Y3546" i="1"/>
  <c r="X3537" i="1"/>
  <c r="Y3537" i="1"/>
  <c r="X3534" i="1"/>
  <c r="Y3534" i="1"/>
  <c r="X3532" i="1"/>
  <c r="Y3532" i="1"/>
  <c r="X3530" i="1"/>
  <c r="Y3530" i="1"/>
  <c r="X3528" i="1"/>
  <c r="Y3528" i="1"/>
  <c r="X12" i="1"/>
  <c r="Y12" i="1"/>
  <c r="X28" i="1"/>
  <c r="Y28" i="1"/>
  <c r="X44" i="1"/>
  <c r="Y44" i="1"/>
  <c r="X60" i="1"/>
  <c r="Y60" i="1"/>
  <c r="X76" i="1"/>
  <c r="Y76" i="1"/>
  <c r="X92" i="1"/>
  <c r="Y92" i="1"/>
  <c r="X108" i="1"/>
  <c r="Y108" i="1"/>
  <c r="X124" i="1"/>
  <c r="Y124" i="1"/>
  <c r="X16" i="1"/>
  <c r="Y16" i="1"/>
  <c r="X32" i="1"/>
  <c r="Y32" i="1"/>
  <c r="X48" i="1"/>
  <c r="Y48" i="1"/>
  <c r="X64" i="1"/>
  <c r="Y64" i="1"/>
  <c r="X80" i="1"/>
  <c r="Y80" i="1"/>
  <c r="X96" i="1"/>
  <c r="Y96" i="1"/>
  <c r="X112" i="1"/>
  <c r="Y112" i="1"/>
  <c r="X128" i="1"/>
  <c r="Y128" i="1"/>
  <c r="X4" i="1"/>
  <c r="Y4" i="1"/>
  <c r="X20" i="1"/>
  <c r="Y20" i="1"/>
  <c r="X36" i="1"/>
  <c r="Y36" i="1"/>
  <c r="X52" i="1"/>
  <c r="Y52" i="1"/>
  <c r="X68" i="1"/>
  <c r="Y68" i="1"/>
  <c r="X84" i="1"/>
  <c r="Y84" i="1"/>
  <c r="X100" i="1"/>
  <c r="Y100" i="1"/>
  <c r="X116" i="1"/>
  <c r="Y116" i="1"/>
  <c r="X8" i="1"/>
  <c r="Y8" i="1"/>
  <c r="X24" i="1"/>
  <c r="Y24" i="1"/>
  <c r="X40" i="1"/>
  <c r="Y40" i="1"/>
  <c r="X56" i="1"/>
  <c r="Y56" i="1"/>
  <c r="X72" i="1"/>
  <c r="Y72" i="1"/>
  <c r="X88" i="1"/>
  <c r="Y88" i="1"/>
  <c r="X104" i="1"/>
  <c r="Y104" i="1"/>
  <c r="X120" i="1"/>
  <c r="Y120" i="1"/>
  <c r="X2" i="1"/>
  <c r="Y2" i="1"/>
  <c r="X6" i="1"/>
  <c r="Y6" i="1"/>
  <c r="X10" i="1"/>
  <c r="Y10" i="1"/>
  <c r="X14" i="1"/>
  <c r="Y14" i="1"/>
  <c r="X18" i="1"/>
  <c r="Y18" i="1"/>
  <c r="X22" i="1"/>
  <c r="Y22" i="1"/>
  <c r="X26" i="1"/>
  <c r="Y26" i="1"/>
  <c r="X30" i="1"/>
  <c r="Y30" i="1"/>
  <c r="X34" i="1"/>
  <c r="Y34" i="1"/>
  <c r="X38" i="1"/>
  <c r="Y38" i="1"/>
  <c r="X42" i="1"/>
  <c r="Y42" i="1"/>
  <c r="X46" i="1"/>
  <c r="Y46" i="1"/>
  <c r="X50" i="1"/>
  <c r="Y50" i="1"/>
  <c r="X54" i="1"/>
  <c r="Y54" i="1"/>
  <c r="X58" i="1"/>
  <c r="Y58" i="1"/>
  <c r="X62" i="1"/>
  <c r="Y62" i="1"/>
  <c r="X66" i="1"/>
  <c r="Y66" i="1"/>
  <c r="X70" i="1"/>
  <c r="Y70" i="1"/>
  <c r="X74" i="1"/>
  <c r="Y74" i="1"/>
  <c r="X78" i="1"/>
  <c r="Y78" i="1"/>
  <c r="X82" i="1"/>
  <c r="Y82" i="1"/>
  <c r="X86" i="1"/>
  <c r="Y86" i="1"/>
  <c r="X90" i="1"/>
  <c r="Y90" i="1"/>
  <c r="X94" i="1"/>
  <c r="Y94" i="1"/>
  <c r="X98" i="1"/>
  <c r="Y98" i="1"/>
  <c r="X102" i="1"/>
  <c r="Y102" i="1"/>
  <c r="X106" i="1"/>
  <c r="Y106" i="1"/>
  <c r="X110" i="1"/>
  <c r="Y110" i="1"/>
  <c r="X114" i="1"/>
  <c r="Y114" i="1"/>
  <c r="X118" i="1"/>
  <c r="Y118" i="1"/>
  <c r="X122" i="1"/>
  <c r="Y122" i="1"/>
  <c r="X126" i="1"/>
  <c r="Y126" i="1"/>
  <c r="X130" i="1"/>
  <c r="Y130" i="1"/>
  <c r="X134" i="1"/>
  <c r="Y134" i="1"/>
  <c r="X138" i="1"/>
  <c r="Y138" i="1"/>
  <c r="X142" i="1"/>
  <c r="Y142" i="1"/>
  <c r="X146" i="1"/>
  <c r="Y146" i="1"/>
  <c r="X150" i="1"/>
  <c r="Y150" i="1"/>
  <c r="X154" i="1"/>
  <c r="Y154" i="1"/>
  <c r="X158" i="1"/>
  <c r="Y158" i="1"/>
  <c r="X162" i="1"/>
  <c r="Y162" i="1"/>
  <c r="X166" i="1"/>
  <c r="Y166" i="1"/>
  <c r="X170" i="1"/>
  <c r="Y170" i="1"/>
  <c r="X174" i="1"/>
  <c r="Y174" i="1"/>
  <c r="X178" i="1"/>
  <c r="Y178" i="1"/>
  <c r="X182" i="1"/>
  <c r="Y182" i="1"/>
  <c r="X186" i="1"/>
  <c r="Y186" i="1"/>
  <c r="X190" i="1"/>
  <c r="Y190" i="1"/>
  <c r="X194" i="1"/>
  <c r="Y194" i="1"/>
  <c r="X198" i="1"/>
  <c r="Y198" i="1"/>
  <c r="X202" i="1"/>
  <c r="Y202" i="1"/>
  <c r="X206" i="1"/>
  <c r="Y206" i="1"/>
  <c r="X210" i="1"/>
  <c r="Y210" i="1"/>
  <c r="X214" i="1"/>
  <c r="Y214" i="1"/>
  <c r="X218" i="1"/>
  <c r="Y218" i="1"/>
  <c r="X222" i="1"/>
  <c r="Y222" i="1"/>
  <c r="X226" i="1"/>
  <c r="Y226" i="1"/>
  <c r="X230" i="1"/>
  <c r="Y230" i="1"/>
  <c r="X234" i="1"/>
  <c r="Y234" i="1"/>
  <c r="X238" i="1"/>
  <c r="Y238" i="1"/>
  <c r="X242" i="1"/>
  <c r="Y242" i="1"/>
  <c r="X246" i="1"/>
  <c r="Y246" i="1"/>
  <c r="X250" i="1"/>
  <c r="Y250" i="1"/>
  <c r="X254" i="1"/>
  <c r="Y254" i="1"/>
  <c r="X258" i="1"/>
  <c r="Y258" i="1"/>
  <c r="X262" i="1"/>
  <c r="Y262" i="1"/>
  <c r="X266" i="1"/>
  <c r="Y266" i="1"/>
  <c r="X270" i="1"/>
  <c r="Y270" i="1"/>
  <c r="X274" i="1"/>
  <c r="Y274" i="1"/>
  <c r="X278" i="1"/>
  <c r="Y278" i="1"/>
  <c r="X282" i="1"/>
  <c r="Y282" i="1"/>
  <c r="X286" i="1"/>
  <c r="Y286" i="1"/>
  <c r="X290" i="1"/>
  <c r="Y290" i="1"/>
  <c r="X294" i="1"/>
  <c r="Y294" i="1"/>
  <c r="X298" i="1"/>
  <c r="Y298" i="1"/>
  <c r="X302" i="1"/>
  <c r="Y302" i="1"/>
  <c r="X306" i="1"/>
  <c r="Y306" i="1"/>
  <c r="X310" i="1"/>
  <c r="Y310" i="1"/>
  <c r="X314" i="1"/>
  <c r="Y314" i="1"/>
  <c r="X318" i="1"/>
  <c r="Y318" i="1"/>
  <c r="X322" i="1"/>
  <c r="Y322" i="1"/>
  <c r="X326" i="1"/>
  <c r="Y326" i="1"/>
  <c r="X330" i="1"/>
  <c r="Y330" i="1"/>
  <c r="X334" i="1"/>
  <c r="Y334" i="1"/>
  <c r="X338" i="1"/>
  <c r="Y338" i="1"/>
  <c r="X342" i="1"/>
  <c r="Y342" i="1"/>
  <c r="X346" i="1"/>
  <c r="Y346" i="1"/>
  <c r="X350" i="1"/>
  <c r="Y350" i="1"/>
  <c r="X354" i="1"/>
  <c r="Y354" i="1"/>
  <c r="X358" i="1"/>
  <c r="Y358" i="1"/>
  <c r="X362" i="1"/>
  <c r="Y362" i="1"/>
  <c r="X366" i="1"/>
  <c r="Y366" i="1"/>
  <c r="X370" i="1"/>
  <c r="Y370" i="1"/>
  <c r="X374" i="1"/>
  <c r="Y374" i="1"/>
  <c r="X378" i="1"/>
  <c r="Y378" i="1"/>
  <c r="X382" i="1"/>
  <c r="Y382" i="1"/>
  <c r="X386" i="1"/>
  <c r="Y386" i="1"/>
  <c r="X390" i="1"/>
  <c r="Y390" i="1"/>
  <c r="X394" i="1"/>
  <c r="Y394" i="1"/>
  <c r="X398" i="1"/>
  <c r="Y398" i="1"/>
  <c r="X402" i="1"/>
  <c r="Y402" i="1"/>
  <c r="X406" i="1"/>
  <c r="Y406" i="1"/>
  <c r="X410" i="1"/>
  <c r="Y410" i="1"/>
  <c r="X414" i="1"/>
  <c r="Y414" i="1"/>
  <c r="X418" i="1"/>
  <c r="Y418" i="1"/>
  <c r="X422" i="1"/>
  <c r="Y422" i="1"/>
  <c r="X426" i="1"/>
  <c r="Y426" i="1"/>
  <c r="X430" i="1"/>
  <c r="Y430" i="1"/>
  <c r="X434" i="1"/>
  <c r="Y434" i="1"/>
  <c r="X438" i="1"/>
  <c r="Y438" i="1"/>
  <c r="X442" i="1"/>
  <c r="Y442" i="1"/>
  <c r="X446" i="1"/>
  <c r="Y446" i="1"/>
  <c r="X450" i="1"/>
  <c r="Y450" i="1"/>
  <c r="X454" i="1"/>
  <c r="Y454" i="1"/>
  <c r="X458" i="1"/>
  <c r="Y458" i="1"/>
  <c r="X462" i="1"/>
  <c r="Y462" i="1"/>
  <c r="X466" i="1"/>
  <c r="Y466" i="1"/>
  <c r="X470" i="1"/>
  <c r="Y470" i="1"/>
  <c r="X474" i="1"/>
  <c r="Y474" i="1"/>
  <c r="X478" i="1"/>
  <c r="Y478" i="1"/>
  <c r="X482" i="1"/>
  <c r="Y482" i="1"/>
  <c r="X486" i="1"/>
  <c r="Y486" i="1"/>
  <c r="X490" i="1"/>
  <c r="Y490" i="1"/>
  <c r="X494" i="1"/>
  <c r="Y494" i="1"/>
  <c r="X498" i="1"/>
  <c r="Y498" i="1"/>
  <c r="X502" i="1"/>
  <c r="Y502" i="1"/>
  <c r="X506" i="1"/>
  <c r="Y506" i="1"/>
  <c r="X510" i="1"/>
  <c r="Y510" i="1"/>
  <c r="X514" i="1"/>
  <c r="Y514" i="1"/>
  <c r="X518" i="1"/>
  <c r="Y518" i="1"/>
  <c r="X522" i="1"/>
  <c r="Y522" i="1"/>
  <c r="X526" i="1"/>
  <c r="Y526" i="1"/>
  <c r="X530" i="1"/>
  <c r="Y530" i="1"/>
  <c r="X534" i="1"/>
  <c r="Y534" i="1"/>
  <c r="X538" i="1"/>
  <c r="Y538" i="1"/>
  <c r="X542" i="1"/>
  <c r="Y542" i="1"/>
  <c r="X546" i="1"/>
  <c r="Y546" i="1"/>
  <c r="X550" i="1"/>
  <c r="Y550" i="1"/>
  <c r="X554" i="1"/>
  <c r="Y554" i="1"/>
  <c r="X558" i="1"/>
  <c r="Y558" i="1"/>
  <c r="X562" i="1"/>
  <c r="Y562" i="1"/>
  <c r="X566" i="1"/>
  <c r="Y566" i="1"/>
  <c r="X570" i="1"/>
  <c r="Y570" i="1"/>
  <c r="X574" i="1"/>
  <c r="Y574" i="1"/>
  <c r="X578" i="1"/>
  <c r="Y578" i="1"/>
  <c r="X582" i="1"/>
  <c r="Y582" i="1"/>
  <c r="X586" i="1"/>
  <c r="Y586" i="1"/>
  <c r="X590" i="1"/>
  <c r="Y590" i="1"/>
  <c r="X594" i="1"/>
  <c r="Y594" i="1"/>
  <c r="X598" i="1"/>
  <c r="Y598" i="1"/>
  <c r="X602" i="1"/>
  <c r="Y602" i="1"/>
  <c r="X606" i="1"/>
  <c r="Y606" i="1"/>
  <c r="X610" i="1"/>
  <c r="Y610" i="1"/>
  <c r="X614" i="1"/>
  <c r="Y614" i="1"/>
  <c r="X618" i="1"/>
  <c r="Y618" i="1"/>
  <c r="X622" i="1"/>
  <c r="Y622" i="1"/>
  <c r="X626" i="1"/>
  <c r="Y626" i="1"/>
  <c r="X630" i="1"/>
  <c r="Y630" i="1"/>
  <c r="X634" i="1"/>
  <c r="Y634" i="1"/>
  <c r="X638" i="1"/>
  <c r="Y638" i="1"/>
  <c r="X642" i="1"/>
  <c r="Y642" i="1"/>
  <c r="X646" i="1"/>
  <c r="Y646" i="1"/>
  <c r="X650" i="1"/>
  <c r="Y650" i="1"/>
  <c r="X654" i="1"/>
  <c r="Y654" i="1"/>
  <c r="X658" i="1"/>
  <c r="Y658" i="1"/>
  <c r="X662" i="1"/>
  <c r="Y662" i="1"/>
  <c r="X666" i="1"/>
  <c r="Y666" i="1"/>
  <c r="X670" i="1"/>
  <c r="Y670" i="1"/>
  <c r="X674" i="1"/>
  <c r="Y674" i="1"/>
  <c r="X678" i="1"/>
  <c r="Y678" i="1"/>
  <c r="X682" i="1"/>
  <c r="Y682" i="1"/>
  <c r="X686" i="1"/>
  <c r="Y686" i="1"/>
  <c r="X690" i="1"/>
  <c r="Y690" i="1"/>
  <c r="X694" i="1"/>
  <c r="Y694" i="1"/>
  <c r="X698" i="1"/>
  <c r="Y698" i="1"/>
  <c r="X702" i="1"/>
  <c r="Y702" i="1"/>
  <c r="X706" i="1"/>
  <c r="Y706" i="1"/>
  <c r="X710" i="1"/>
  <c r="Y710" i="1"/>
  <c r="X714" i="1"/>
  <c r="Y714" i="1"/>
  <c r="X718" i="1"/>
  <c r="Y718" i="1"/>
  <c r="X722" i="1"/>
  <c r="Y722" i="1"/>
  <c r="X726" i="1"/>
  <c r="Y726" i="1"/>
  <c r="X730" i="1"/>
  <c r="Y730" i="1"/>
  <c r="X734" i="1"/>
  <c r="Y734" i="1"/>
  <c r="X738" i="1"/>
  <c r="Y738" i="1"/>
  <c r="X742" i="1"/>
  <c r="Y742" i="1"/>
  <c r="X746" i="1"/>
  <c r="Y746" i="1"/>
  <c r="X750" i="1"/>
  <c r="Y750" i="1"/>
  <c r="X754" i="1"/>
  <c r="Y754" i="1"/>
  <c r="X758" i="1"/>
  <c r="Y758" i="1"/>
  <c r="X762" i="1"/>
  <c r="Y762" i="1"/>
  <c r="X767" i="1"/>
  <c r="Y767" i="1"/>
  <c r="X772" i="1"/>
  <c r="Y772" i="1"/>
  <c r="X778" i="1"/>
  <c r="Y778" i="1"/>
  <c r="X786" i="1"/>
  <c r="Y786" i="1"/>
  <c r="X794" i="1"/>
  <c r="Y794" i="1"/>
  <c r="X802" i="1"/>
  <c r="Y802" i="1"/>
  <c r="X810" i="1"/>
  <c r="Y810" i="1"/>
  <c r="X818" i="1"/>
  <c r="Y818" i="1"/>
  <c r="X826" i="1"/>
  <c r="Y826" i="1"/>
  <c r="X834" i="1"/>
  <c r="Y834" i="1"/>
  <c r="X842" i="1"/>
  <c r="Y842" i="1"/>
  <c r="X850" i="1"/>
  <c r="Y850" i="1"/>
  <c r="X858" i="1"/>
  <c r="Y858" i="1"/>
  <c r="X866" i="1"/>
  <c r="Y866" i="1"/>
  <c r="X874" i="1"/>
  <c r="Y874" i="1"/>
  <c r="X882" i="1"/>
  <c r="Y882" i="1"/>
  <c r="X890" i="1"/>
  <c r="Y890" i="1"/>
  <c r="X898" i="1"/>
  <c r="Y898" i="1"/>
  <c r="X906" i="1"/>
  <c r="Y906" i="1"/>
  <c r="X914" i="1"/>
  <c r="Y914" i="1"/>
  <c r="X922" i="1"/>
  <c r="Y922" i="1"/>
  <c r="X930" i="1"/>
  <c r="Y930" i="1"/>
  <c r="X938" i="1"/>
  <c r="Y938" i="1"/>
  <c r="X946" i="1"/>
  <c r="Y946" i="1"/>
  <c r="X959" i="1"/>
  <c r="Y959" i="1"/>
  <c r="X975" i="1"/>
  <c r="Y975" i="1"/>
  <c r="X991" i="1"/>
  <c r="Y991" i="1"/>
  <c r="X1007" i="1"/>
  <c r="Y1007" i="1"/>
  <c r="X1023" i="1"/>
  <c r="Y1023" i="1"/>
  <c r="X1039" i="1"/>
  <c r="Y1039" i="1"/>
  <c r="X1055" i="1"/>
  <c r="Y1055" i="1"/>
  <c r="X1071" i="1"/>
  <c r="Y1071" i="1"/>
  <c r="X1087" i="1"/>
  <c r="Y1087" i="1"/>
  <c r="X1103" i="1"/>
  <c r="Y1103" i="1"/>
  <c r="X1119" i="1"/>
  <c r="Y1119" i="1"/>
  <c r="X1135" i="1"/>
  <c r="Y1135" i="1"/>
  <c r="X1151" i="1"/>
  <c r="Y1151" i="1"/>
  <c r="X1167" i="1"/>
  <c r="Y1167" i="1"/>
  <c r="X1183" i="1"/>
  <c r="Y1183" i="1"/>
  <c r="X1199" i="1"/>
  <c r="Y1199" i="1"/>
  <c r="X1215" i="1"/>
  <c r="Y1215" i="1"/>
  <c r="X1231" i="1"/>
  <c r="Y1231" i="1"/>
  <c r="X1247" i="1"/>
  <c r="Y1247" i="1"/>
  <c r="X1263" i="1"/>
  <c r="Y1263" i="1"/>
  <c r="X1279" i="1"/>
  <c r="Y1279" i="1"/>
  <c r="X1295" i="1"/>
  <c r="Y1295" i="1"/>
  <c r="X3" i="1"/>
  <c r="Y3" i="1"/>
  <c r="X7" i="1"/>
  <c r="Y7" i="1"/>
  <c r="X11" i="1"/>
  <c r="Y11" i="1"/>
  <c r="X15" i="1"/>
  <c r="Y15" i="1"/>
  <c r="X19" i="1"/>
  <c r="Y19" i="1"/>
  <c r="X23" i="1"/>
  <c r="Y23" i="1"/>
  <c r="X27" i="1"/>
  <c r="Y27" i="1"/>
  <c r="X31" i="1"/>
  <c r="Y31" i="1"/>
  <c r="X35" i="1"/>
  <c r="Y35" i="1"/>
  <c r="X39" i="1"/>
  <c r="Y39" i="1"/>
  <c r="X43" i="1"/>
  <c r="Y43" i="1"/>
  <c r="X47" i="1"/>
  <c r="Y47" i="1"/>
  <c r="X51" i="1"/>
  <c r="Y51" i="1"/>
  <c r="X55" i="1"/>
  <c r="Y55" i="1"/>
  <c r="X59" i="1"/>
  <c r="Y59" i="1"/>
  <c r="X63" i="1"/>
  <c r="Y63" i="1"/>
  <c r="X67" i="1"/>
  <c r="Y67" i="1"/>
  <c r="X71" i="1"/>
  <c r="Y71" i="1"/>
  <c r="X75" i="1"/>
  <c r="Y75" i="1"/>
  <c r="X79" i="1"/>
  <c r="Y79" i="1"/>
  <c r="X83" i="1"/>
  <c r="Y83" i="1"/>
  <c r="X87" i="1"/>
  <c r="Y87" i="1"/>
  <c r="X91" i="1"/>
  <c r="Y91" i="1"/>
  <c r="X95" i="1"/>
  <c r="Y95" i="1"/>
  <c r="X99" i="1"/>
  <c r="Y99" i="1"/>
  <c r="X103" i="1"/>
  <c r="Y103" i="1"/>
  <c r="X107" i="1"/>
  <c r="Y107" i="1"/>
  <c r="X111" i="1"/>
  <c r="Y111" i="1"/>
  <c r="X115" i="1"/>
  <c r="Y115" i="1"/>
  <c r="X119" i="1"/>
  <c r="Y119" i="1"/>
  <c r="X123" i="1"/>
  <c r="Y123" i="1"/>
  <c r="X127" i="1"/>
  <c r="Y127" i="1"/>
  <c r="X131" i="1"/>
  <c r="Y131" i="1"/>
  <c r="X135" i="1"/>
  <c r="Y135" i="1"/>
  <c r="X139" i="1"/>
  <c r="Y139" i="1"/>
  <c r="X143" i="1"/>
  <c r="Y143" i="1"/>
  <c r="X147" i="1"/>
  <c r="Y147" i="1"/>
  <c r="X151" i="1"/>
  <c r="Y151" i="1"/>
  <c r="X155" i="1"/>
  <c r="Y155" i="1"/>
  <c r="X159" i="1"/>
  <c r="Y159" i="1"/>
  <c r="X163" i="1"/>
  <c r="Y163" i="1"/>
  <c r="X167" i="1"/>
  <c r="Y167" i="1"/>
  <c r="X171" i="1"/>
  <c r="Y171" i="1"/>
  <c r="X175" i="1"/>
  <c r="Y175" i="1"/>
  <c r="X179" i="1"/>
  <c r="Y179" i="1"/>
  <c r="X183" i="1"/>
  <c r="Y183" i="1"/>
  <c r="X187" i="1"/>
  <c r="Y187" i="1"/>
  <c r="X191" i="1"/>
  <c r="Y191" i="1"/>
  <c r="X195" i="1"/>
  <c r="Y195" i="1"/>
  <c r="X199" i="1"/>
  <c r="Y199" i="1"/>
  <c r="X203" i="1"/>
  <c r="Y203" i="1"/>
  <c r="X207" i="1"/>
  <c r="Y207" i="1"/>
  <c r="X211" i="1"/>
  <c r="Y211" i="1"/>
  <c r="X215" i="1"/>
  <c r="Y215" i="1"/>
  <c r="X219" i="1"/>
  <c r="Y219" i="1"/>
  <c r="X223" i="1"/>
  <c r="Y223" i="1"/>
  <c r="X227" i="1"/>
  <c r="Y227" i="1"/>
  <c r="X231" i="1"/>
  <c r="Y231" i="1"/>
  <c r="X235" i="1"/>
  <c r="Y235" i="1"/>
  <c r="X239" i="1"/>
  <c r="Y239" i="1"/>
  <c r="X243" i="1"/>
  <c r="Y243" i="1"/>
  <c r="X247" i="1"/>
  <c r="Y247" i="1"/>
  <c r="X251" i="1"/>
  <c r="Y251" i="1"/>
  <c r="X255" i="1"/>
  <c r="Y255" i="1"/>
  <c r="X259" i="1"/>
  <c r="Y259" i="1"/>
  <c r="X263" i="1"/>
  <c r="Y263" i="1"/>
  <c r="X267" i="1"/>
  <c r="Y267" i="1"/>
  <c r="X271" i="1"/>
  <c r="Y271" i="1"/>
  <c r="X275" i="1"/>
  <c r="Y275" i="1"/>
  <c r="X279" i="1"/>
  <c r="Y279" i="1"/>
  <c r="X283" i="1"/>
  <c r="Y283" i="1"/>
  <c r="X287" i="1"/>
  <c r="Y287" i="1"/>
  <c r="X291" i="1"/>
  <c r="Y291" i="1"/>
  <c r="X295" i="1"/>
  <c r="Y295" i="1"/>
  <c r="X299" i="1"/>
  <c r="Y299" i="1"/>
  <c r="X303" i="1"/>
  <c r="Y303" i="1"/>
  <c r="X307" i="1"/>
  <c r="Y307" i="1"/>
  <c r="X311" i="1"/>
  <c r="Y311" i="1"/>
  <c r="X315" i="1"/>
  <c r="Y315" i="1"/>
  <c r="X319" i="1"/>
  <c r="Y319" i="1"/>
  <c r="X323" i="1"/>
  <c r="Y323" i="1"/>
  <c r="X327" i="1"/>
  <c r="Y327" i="1"/>
  <c r="X331" i="1"/>
  <c r="Y331" i="1"/>
  <c r="X335" i="1"/>
  <c r="Y335" i="1"/>
  <c r="X339" i="1"/>
  <c r="Y339" i="1"/>
  <c r="X343" i="1"/>
  <c r="Y343" i="1"/>
  <c r="X347" i="1"/>
  <c r="Y347" i="1"/>
  <c r="X351" i="1"/>
  <c r="Y351" i="1"/>
  <c r="X355" i="1"/>
  <c r="Y355" i="1"/>
  <c r="X359" i="1"/>
  <c r="Y359" i="1"/>
  <c r="X363" i="1"/>
  <c r="Y363" i="1"/>
  <c r="X367" i="1"/>
  <c r="Y367" i="1"/>
  <c r="X371" i="1"/>
  <c r="Y371" i="1"/>
  <c r="X375" i="1"/>
  <c r="Y375" i="1"/>
  <c r="X379" i="1"/>
  <c r="Y379" i="1"/>
  <c r="X383" i="1"/>
  <c r="Y383" i="1"/>
  <c r="X387" i="1"/>
  <c r="Y387" i="1"/>
  <c r="X391" i="1"/>
  <c r="Y391" i="1"/>
  <c r="X395" i="1"/>
  <c r="Y395" i="1"/>
  <c r="X399" i="1"/>
  <c r="Y399" i="1"/>
  <c r="X403" i="1"/>
  <c r="Y403" i="1"/>
  <c r="X407" i="1"/>
  <c r="Y407" i="1"/>
  <c r="X411" i="1"/>
  <c r="Y411" i="1"/>
  <c r="X415" i="1"/>
  <c r="Y415" i="1"/>
  <c r="X419" i="1"/>
  <c r="Y419" i="1"/>
  <c r="X423" i="1"/>
  <c r="Y423" i="1"/>
  <c r="X427" i="1"/>
  <c r="Y427" i="1"/>
  <c r="X431" i="1"/>
  <c r="Y431" i="1"/>
  <c r="X435" i="1"/>
  <c r="Y435" i="1"/>
  <c r="X439" i="1"/>
  <c r="Y439" i="1"/>
  <c r="X443" i="1"/>
  <c r="Y443" i="1"/>
  <c r="X447" i="1"/>
  <c r="Y447" i="1"/>
  <c r="X451" i="1"/>
  <c r="Y451" i="1"/>
  <c r="X455" i="1"/>
  <c r="Y455" i="1"/>
  <c r="X459" i="1"/>
  <c r="Y459" i="1"/>
  <c r="X463" i="1"/>
  <c r="Y463" i="1"/>
  <c r="X467" i="1"/>
  <c r="Y467" i="1"/>
  <c r="X471" i="1"/>
  <c r="Y471" i="1"/>
  <c r="X475" i="1"/>
  <c r="Y475" i="1"/>
  <c r="X479" i="1"/>
  <c r="Y479" i="1"/>
  <c r="X483" i="1"/>
  <c r="Y483" i="1"/>
  <c r="X487" i="1"/>
  <c r="Y487" i="1"/>
  <c r="X491" i="1"/>
  <c r="Y491" i="1"/>
  <c r="X495" i="1"/>
  <c r="Y495" i="1"/>
  <c r="X499" i="1"/>
  <c r="Y499" i="1"/>
  <c r="X503" i="1"/>
  <c r="Y503" i="1"/>
  <c r="X507" i="1"/>
  <c r="Y507" i="1"/>
  <c r="X511" i="1"/>
  <c r="Y511" i="1"/>
  <c r="X515" i="1"/>
  <c r="Y515" i="1"/>
  <c r="X519" i="1"/>
  <c r="Y519" i="1"/>
  <c r="X523" i="1"/>
  <c r="Y523" i="1"/>
  <c r="X527" i="1"/>
  <c r="Y527" i="1"/>
  <c r="X531" i="1"/>
  <c r="Y531" i="1"/>
  <c r="X535" i="1"/>
  <c r="Y535" i="1"/>
  <c r="X539" i="1"/>
  <c r="Y539" i="1"/>
  <c r="X543" i="1"/>
  <c r="Y543" i="1"/>
  <c r="X547" i="1"/>
  <c r="Y547" i="1"/>
  <c r="X551" i="1"/>
  <c r="Y551" i="1"/>
  <c r="X555" i="1"/>
  <c r="Y555" i="1"/>
  <c r="X559" i="1"/>
  <c r="Y559" i="1"/>
  <c r="X563" i="1"/>
  <c r="Y563" i="1"/>
  <c r="X567" i="1"/>
  <c r="Y567" i="1"/>
  <c r="X571" i="1"/>
  <c r="Y571" i="1"/>
  <c r="X575" i="1"/>
  <c r="Y575" i="1"/>
  <c r="X579" i="1"/>
  <c r="Y579" i="1"/>
  <c r="X583" i="1"/>
  <c r="Y583" i="1"/>
  <c r="X587" i="1"/>
  <c r="Y587" i="1"/>
  <c r="X591" i="1"/>
  <c r="Y591" i="1"/>
  <c r="X595" i="1"/>
  <c r="Y595" i="1"/>
  <c r="X599" i="1"/>
  <c r="Y599" i="1"/>
  <c r="X603" i="1"/>
  <c r="Y603" i="1"/>
  <c r="X607" i="1"/>
  <c r="Y607" i="1"/>
  <c r="X611" i="1"/>
  <c r="Y611" i="1"/>
  <c r="X615" i="1"/>
  <c r="Y615" i="1"/>
  <c r="X619" i="1"/>
  <c r="Y619" i="1"/>
  <c r="X623" i="1"/>
  <c r="Y623" i="1"/>
  <c r="X627" i="1"/>
  <c r="Y627" i="1"/>
  <c r="X631" i="1"/>
  <c r="Y631" i="1"/>
  <c r="X635" i="1"/>
  <c r="Y635" i="1"/>
  <c r="X639" i="1"/>
  <c r="Y639" i="1"/>
  <c r="X643" i="1"/>
  <c r="Y643" i="1"/>
  <c r="X647" i="1"/>
  <c r="Y647" i="1"/>
  <c r="X651" i="1"/>
  <c r="Y651" i="1"/>
  <c r="X655" i="1"/>
  <c r="Y655" i="1"/>
  <c r="X659" i="1"/>
  <c r="Y659" i="1"/>
  <c r="X663" i="1"/>
  <c r="Y663" i="1"/>
  <c r="X667" i="1"/>
  <c r="Y667" i="1"/>
  <c r="X671" i="1"/>
  <c r="Y671" i="1"/>
  <c r="X675" i="1"/>
  <c r="Y675" i="1"/>
  <c r="X679" i="1"/>
  <c r="Y679" i="1"/>
  <c r="X683" i="1"/>
  <c r="Y683" i="1"/>
  <c r="X687" i="1"/>
  <c r="Y687" i="1"/>
  <c r="X691" i="1"/>
  <c r="Y691" i="1"/>
  <c r="X695" i="1"/>
  <c r="Y695" i="1"/>
  <c r="X699" i="1"/>
  <c r="Y699" i="1"/>
  <c r="X703" i="1"/>
  <c r="Y703" i="1"/>
  <c r="X707" i="1"/>
  <c r="Y707" i="1"/>
  <c r="X711" i="1"/>
  <c r="Y711" i="1"/>
  <c r="X715" i="1"/>
  <c r="Y715" i="1"/>
  <c r="X719" i="1"/>
  <c r="Y719" i="1"/>
  <c r="X723" i="1"/>
  <c r="Y723" i="1"/>
  <c r="X727" i="1"/>
  <c r="Y727" i="1"/>
  <c r="X731" i="1"/>
  <c r="Y731" i="1"/>
  <c r="X735" i="1"/>
  <c r="Y735" i="1"/>
  <c r="X739" i="1"/>
  <c r="Y739" i="1"/>
  <c r="X743" i="1"/>
  <c r="Y743" i="1"/>
  <c r="X747" i="1"/>
  <c r="Y747" i="1"/>
  <c r="X751" i="1"/>
  <c r="Y751" i="1"/>
  <c r="X755" i="1"/>
  <c r="Y755" i="1"/>
  <c r="X759" i="1"/>
  <c r="Y759" i="1"/>
  <c r="X763" i="1"/>
  <c r="Y763" i="1"/>
  <c r="X768" i="1"/>
  <c r="Y768" i="1"/>
  <c r="X774" i="1"/>
  <c r="Y774" i="1"/>
  <c r="X779" i="1"/>
  <c r="Y779" i="1"/>
  <c r="X787" i="1"/>
  <c r="Y787" i="1"/>
  <c r="X795" i="1"/>
  <c r="Y795" i="1"/>
  <c r="X803" i="1"/>
  <c r="Y803" i="1"/>
  <c r="X811" i="1"/>
  <c r="Y811" i="1"/>
  <c r="X819" i="1"/>
  <c r="Y819" i="1"/>
  <c r="X827" i="1"/>
  <c r="Y827" i="1"/>
  <c r="X835" i="1"/>
  <c r="Y835" i="1"/>
  <c r="X843" i="1"/>
  <c r="Y843" i="1"/>
  <c r="X851" i="1"/>
  <c r="Y851" i="1"/>
  <c r="X859" i="1"/>
  <c r="Y859" i="1"/>
  <c r="X867" i="1"/>
  <c r="Y867" i="1"/>
  <c r="X875" i="1"/>
  <c r="Y875" i="1"/>
  <c r="X883" i="1"/>
  <c r="Y883" i="1"/>
  <c r="X891" i="1"/>
  <c r="Y891" i="1"/>
  <c r="X899" i="1"/>
  <c r="Y899" i="1"/>
  <c r="X907" i="1"/>
  <c r="Y907" i="1"/>
  <c r="X915" i="1"/>
  <c r="Y915" i="1"/>
  <c r="X923" i="1"/>
  <c r="Y923" i="1"/>
  <c r="X931" i="1"/>
  <c r="Y931" i="1"/>
  <c r="X939" i="1"/>
  <c r="Y939" i="1"/>
  <c r="X947" i="1"/>
  <c r="Y947" i="1"/>
  <c r="X963" i="1"/>
  <c r="Y963" i="1"/>
  <c r="X979" i="1"/>
  <c r="Y979" i="1"/>
  <c r="X995" i="1"/>
  <c r="Y995" i="1"/>
  <c r="X1011" i="1"/>
  <c r="Y1011" i="1"/>
  <c r="X1027" i="1"/>
  <c r="Y1027" i="1"/>
  <c r="X1043" i="1"/>
  <c r="Y1043" i="1"/>
  <c r="X1059" i="1"/>
  <c r="Y1059" i="1"/>
  <c r="X1075" i="1"/>
  <c r="Y1075" i="1"/>
  <c r="X1091" i="1"/>
  <c r="Y1091" i="1"/>
  <c r="X1107" i="1"/>
  <c r="Y1107" i="1"/>
  <c r="X1123" i="1"/>
  <c r="Y1123" i="1"/>
  <c r="X1139" i="1"/>
  <c r="Y1139" i="1"/>
  <c r="X1155" i="1"/>
  <c r="Y1155" i="1"/>
  <c r="X1171" i="1"/>
  <c r="Y1171" i="1"/>
  <c r="X1187" i="1"/>
  <c r="Y1187" i="1"/>
  <c r="X1203" i="1"/>
  <c r="Y1203" i="1"/>
  <c r="X1219" i="1"/>
  <c r="Y1219" i="1"/>
  <c r="X1235" i="1"/>
  <c r="Y1235" i="1"/>
  <c r="X1251" i="1"/>
  <c r="Y1251" i="1"/>
  <c r="X1267" i="1"/>
  <c r="Y1267" i="1"/>
  <c r="X1283" i="1"/>
  <c r="Y1283" i="1"/>
  <c r="X1299" i="1"/>
  <c r="Y1299" i="1"/>
  <c r="X132" i="1"/>
  <c r="Y132" i="1"/>
  <c r="X136" i="1"/>
  <c r="Y136" i="1"/>
  <c r="X140" i="1"/>
  <c r="Y140" i="1"/>
  <c r="X144" i="1"/>
  <c r="Y144" i="1"/>
  <c r="X148" i="1"/>
  <c r="Y148" i="1"/>
  <c r="X152" i="1"/>
  <c r="Y152" i="1"/>
  <c r="X156" i="1"/>
  <c r="Y156" i="1"/>
  <c r="X160" i="1"/>
  <c r="Y160" i="1"/>
  <c r="X164" i="1"/>
  <c r="Y164" i="1"/>
  <c r="X168" i="1"/>
  <c r="Y168" i="1"/>
  <c r="X172" i="1"/>
  <c r="Y172" i="1"/>
  <c r="X176" i="1"/>
  <c r="Y176" i="1"/>
  <c r="X180" i="1"/>
  <c r="Y180" i="1"/>
  <c r="X184" i="1"/>
  <c r="Y184" i="1"/>
  <c r="X188" i="1"/>
  <c r="Y188" i="1"/>
  <c r="X192" i="1"/>
  <c r="Y192" i="1"/>
  <c r="X196" i="1"/>
  <c r="Y196" i="1"/>
  <c r="X200" i="1"/>
  <c r="Y200" i="1"/>
  <c r="X204" i="1"/>
  <c r="Y204" i="1"/>
  <c r="X208" i="1"/>
  <c r="Y208" i="1"/>
  <c r="X212" i="1"/>
  <c r="Y212" i="1"/>
  <c r="X216" i="1"/>
  <c r="Y216" i="1"/>
  <c r="X220" i="1"/>
  <c r="Y220" i="1"/>
  <c r="X224" i="1"/>
  <c r="Y224" i="1"/>
  <c r="X228" i="1"/>
  <c r="Y228" i="1"/>
  <c r="X232" i="1"/>
  <c r="Y232" i="1"/>
  <c r="X236" i="1"/>
  <c r="Y236" i="1"/>
  <c r="X240" i="1"/>
  <c r="Y240" i="1"/>
  <c r="X244" i="1"/>
  <c r="Y244" i="1"/>
  <c r="X248" i="1"/>
  <c r="Y248" i="1"/>
  <c r="X252" i="1"/>
  <c r="Y252" i="1"/>
  <c r="X256" i="1"/>
  <c r="Y256" i="1"/>
  <c r="X260" i="1"/>
  <c r="Y260" i="1"/>
  <c r="X264" i="1"/>
  <c r="Y264" i="1"/>
  <c r="X268" i="1"/>
  <c r="Y268" i="1"/>
  <c r="X272" i="1"/>
  <c r="Y272" i="1"/>
  <c r="X276" i="1"/>
  <c r="Y276" i="1"/>
  <c r="X280" i="1"/>
  <c r="Y280" i="1"/>
  <c r="X284" i="1"/>
  <c r="Y284" i="1"/>
  <c r="X288" i="1"/>
  <c r="Y288" i="1"/>
  <c r="X292" i="1"/>
  <c r="Y292" i="1"/>
  <c r="X296" i="1"/>
  <c r="Y296" i="1"/>
  <c r="X300" i="1"/>
  <c r="Y300" i="1"/>
  <c r="X304" i="1"/>
  <c r="Y304" i="1"/>
  <c r="X308" i="1"/>
  <c r="Y308" i="1"/>
  <c r="X312" i="1"/>
  <c r="Y312" i="1"/>
  <c r="X316" i="1"/>
  <c r="Y316" i="1"/>
  <c r="X320" i="1"/>
  <c r="Y320" i="1"/>
  <c r="X324" i="1"/>
  <c r="Y324" i="1"/>
  <c r="X328" i="1"/>
  <c r="Y328" i="1"/>
  <c r="X332" i="1"/>
  <c r="Y332" i="1"/>
  <c r="X336" i="1"/>
  <c r="Y336" i="1"/>
  <c r="X340" i="1"/>
  <c r="Y340" i="1"/>
  <c r="X344" i="1"/>
  <c r="Y344" i="1"/>
  <c r="X348" i="1"/>
  <c r="Y348" i="1"/>
  <c r="X352" i="1"/>
  <c r="Y352" i="1"/>
  <c r="X356" i="1"/>
  <c r="Y356" i="1"/>
  <c r="X360" i="1"/>
  <c r="Y360" i="1"/>
  <c r="X364" i="1"/>
  <c r="Y364" i="1"/>
  <c r="X368" i="1"/>
  <c r="Y368" i="1"/>
  <c r="X372" i="1"/>
  <c r="Y372" i="1"/>
  <c r="X376" i="1"/>
  <c r="Y376" i="1"/>
  <c r="X380" i="1"/>
  <c r="Y380" i="1"/>
  <c r="X384" i="1"/>
  <c r="Y384" i="1"/>
  <c r="X388" i="1"/>
  <c r="Y388" i="1"/>
  <c r="X392" i="1"/>
  <c r="Y392" i="1"/>
  <c r="X396" i="1"/>
  <c r="Y396" i="1"/>
  <c r="X400" i="1"/>
  <c r="Y400" i="1"/>
  <c r="X404" i="1"/>
  <c r="Y404" i="1"/>
  <c r="X408" i="1"/>
  <c r="Y408" i="1"/>
  <c r="X412" i="1"/>
  <c r="Y412" i="1"/>
  <c r="X416" i="1"/>
  <c r="Y416" i="1"/>
  <c r="X420" i="1"/>
  <c r="Y420" i="1"/>
  <c r="X424" i="1"/>
  <c r="Y424" i="1"/>
  <c r="X428" i="1"/>
  <c r="Y428" i="1"/>
  <c r="X432" i="1"/>
  <c r="Y432" i="1"/>
  <c r="X436" i="1"/>
  <c r="Y436" i="1"/>
  <c r="X440" i="1"/>
  <c r="Y440" i="1"/>
  <c r="X444" i="1"/>
  <c r="Y444" i="1"/>
  <c r="X448" i="1"/>
  <c r="Y448" i="1"/>
  <c r="X452" i="1"/>
  <c r="Y452" i="1"/>
  <c r="X456" i="1"/>
  <c r="Y456" i="1"/>
  <c r="X460" i="1"/>
  <c r="Y460" i="1"/>
  <c r="X464" i="1"/>
  <c r="Y464" i="1"/>
  <c r="X468" i="1"/>
  <c r="Y468" i="1"/>
  <c r="X472" i="1"/>
  <c r="Y472" i="1"/>
  <c r="X476" i="1"/>
  <c r="Y476" i="1"/>
  <c r="X480" i="1"/>
  <c r="Y480" i="1"/>
  <c r="X484" i="1"/>
  <c r="Y484" i="1"/>
  <c r="X488" i="1"/>
  <c r="Y488" i="1"/>
  <c r="X492" i="1"/>
  <c r="Y492" i="1"/>
  <c r="X496" i="1"/>
  <c r="Y496" i="1"/>
  <c r="X500" i="1"/>
  <c r="Y500" i="1"/>
  <c r="X504" i="1"/>
  <c r="Y504" i="1"/>
  <c r="X508" i="1"/>
  <c r="Y508" i="1"/>
  <c r="X512" i="1"/>
  <c r="Y512" i="1"/>
  <c r="X516" i="1"/>
  <c r="Y516" i="1"/>
  <c r="X520" i="1"/>
  <c r="Y520" i="1"/>
  <c r="X524" i="1"/>
  <c r="Y524" i="1"/>
  <c r="X528" i="1"/>
  <c r="Y528" i="1"/>
  <c r="X532" i="1"/>
  <c r="Y532" i="1"/>
  <c r="X536" i="1"/>
  <c r="Y536" i="1"/>
  <c r="X540" i="1"/>
  <c r="Y540" i="1"/>
  <c r="X544" i="1"/>
  <c r="Y544" i="1"/>
  <c r="X548" i="1"/>
  <c r="Y548" i="1"/>
  <c r="X552" i="1"/>
  <c r="Y552" i="1"/>
  <c r="X556" i="1"/>
  <c r="Y556" i="1"/>
  <c r="X560" i="1"/>
  <c r="Y560" i="1"/>
  <c r="X564" i="1"/>
  <c r="Y564" i="1"/>
  <c r="X568" i="1"/>
  <c r="Y568" i="1"/>
  <c r="X572" i="1"/>
  <c r="Y572" i="1"/>
  <c r="X576" i="1"/>
  <c r="Y576" i="1"/>
  <c r="X580" i="1"/>
  <c r="Y580" i="1"/>
  <c r="X584" i="1"/>
  <c r="Y584" i="1"/>
  <c r="X588" i="1"/>
  <c r="Y588" i="1"/>
  <c r="X592" i="1"/>
  <c r="Y592" i="1"/>
  <c r="X596" i="1"/>
  <c r="Y596" i="1"/>
  <c r="X600" i="1"/>
  <c r="Y600" i="1"/>
  <c r="X604" i="1"/>
  <c r="Y604" i="1"/>
  <c r="X608" i="1"/>
  <c r="Y608" i="1"/>
  <c r="X612" i="1"/>
  <c r="Y612" i="1"/>
  <c r="X616" i="1"/>
  <c r="Y616" i="1"/>
  <c r="X620" i="1"/>
  <c r="Y620" i="1"/>
  <c r="X624" i="1"/>
  <c r="Y624" i="1"/>
  <c r="X628" i="1"/>
  <c r="Y628" i="1"/>
  <c r="X632" i="1"/>
  <c r="Y632" i="1"/>
  <c r="X636" i="1"/>
  <c r="Y636" i="1"/>
  <c r="X640" i="1"/>
  <c r="Y640" i="1"/>
  <c r="X644" i="1"/>
  <c r="Y644" i="1"/>
  <c r="X648" i="1"/>
  <c r="Y648" i="1"/>
  <c r="X652" i="1"/>
  <c r="Y652" i="1"/>
  <c r="X656" i="1"/>
  <c r="Y656" i="1"/>
  <c r="X660" i="1"/>
  <c r="Y660" i="1"/>
  <c r="X664" i="1"/>
  <c r="Y664" i="1"/>
  <c r="X668" i="1"/>
  <c r="Y668" i="1"/>
  <c r="X672" i="1"/>
  <c r="Y672" i="1"/>
  <c r="X676" i="1"/>
  <c r="Y676" i="1"/>
  <c r="X680" i="1"/>
  <c r="Y680" i="1"/>
  <c r="X684" i="1"/>
  <c r="Y684" i="1"/>
  <c r="X688" i="1"/>
  <c r="Y688" i="1"/>
  <c r="X692" i="1"/>
  <c r="Y692" i="1"/>
  <c r="X696" i="1"/>
  <c r="Y696" i="1"/>
  <c r="X700" i="1"/>
  <c r="Y700" i="1"/>
  <c r="X704" i="1"/>
  <c r="Y704" i="1"/>
  <c r="X708" i="1"/>
  <c r="Y708" i="1"/>
  <c r="X712" i="1"/>
  <c r="Y712" i="1"/>
  <c r="X716" i="1"/>
  <c r="Y716" i="1"/>
  <c r="X720" i="1"/>
  <c r="Y720" i="1"/>
  <c r="X724" i="1"/>
  <c r="Y724" i="1"/>
  <c r="X728" i="1"/>
  <c r="Y728" i="1"/>
  <c r="X732" i="1"/>
  <c r="Y732" i="1"/>
  <c r="X736" i="1"/>
  <c r="Y736" i="1"/>
  <c r="X740" i="1"/>
  <c r="Y740" i="1"/>
  <c r="X744" i="1"/>
  <c r="Y744" i="1"/>
  <c r="X748" i="1"/>
  <c r="Y748" i="1"/>
  <c r="X752" i="1"/>
  <c r="Y752" i="1"/>
  <c r="X756" i="1"/>
  <c r="Y756" i="1"/>
  <c r="X760" i="1"/>
  <c r="Y760" i="1"/>
  <c r="X764" i="1"/>
  <c r="Y764" i="1"/>
  <c r="X770" i="1"/>
  <c r="Y770" i="1"/>
  <c r="X775" i="1"/>
  <c r="Y775" i="1"/>
  <c r="X782" i="1"/>
  <c r="Y782" i="1"/>
  <c r="X790" i="1"/>
  <c r="Y790" i="1"/>
  <c r="X798" i="1"/>
  <c r="Y798" i="1"/>
  <c r="X806" i="1"/>
  <c r="Y806" i="1"/>
  <c r="X814" i="1"/>
  <c r="Y814" i="1"/>
  <c r="X822" i="1"/>
  <c r="Y822" i="1"/>
  <c r="X830" i="1"/>
  <c r="Y830" i="1"/>
  <c r="X838" i="1"/>
  <c r="Y838" i="1"/>
  <c r="X846" i="1"/>
  <c r="Y846" i="1"/>
  <c r="X854" i="1"/>
  <c r="Y854" i="1"/>
  <c r="X862" i="1"/>
  <c r="Y862" i="1"/>
  <c r="X870" i="1"/>
  <c r="Y870" i="1"/>
  <c r="X878" i="1"/>
  <c r="Y878" i="1"/>
  <c r="X886" i="1"/>
  <c r="Y886" i="1"/>
  <c r="X894" i="1"/>
  <c r="Y894" i="1"/>
  <c r="X902" i="1"/>
  <c r="Y902" i="1"/>
  <c r="X910" i="1"/>
  <c r="Y910" i="1"/>
  <c r="X918" i="1"/>
  <c r="Y918" i="1"/>
  <c r="X926" i="1"/>
  <c r="Y926" i="1"/>
  <c r="X934" i="1"/>
  <c r="Y934" i="1"/>
  <c r="X942" i="1"/>
  <c r="Y942" i="1"/>
  <c r="X951" i="1"/>
  <c r="Y951" i="1"/>
  <c r="X967" i="1"/>
  <c r="Y967" i="1"/>
  <c r="X983" i="1"/>
  <c r="Y983" i="1"/>
  <c r="X999" i="1"/>
  <c r="Y999" i="1"/>
  <c r="X1015" i="1"/>
  <c r="Y1015" i="1"/>
  <c r="X1031" i="1"/>
  <c r="Y1031" i="1"/>
  <c r="X1047" i="1"/>
  <c r="Y1047" i="1"/>
  <c r="X1063" i="1"/>
  <c r="Y1063" i="1"/>
  <c r="X1079" i="1"/>
  <c r="Y1079" i="1"/>
  <c r="X1095" i="1"/>
  <c r="Y1095" i="1"/>
  <c r="X1111" i="1"/>
  <c r="Y1111" i="1"/>
  <c r="X1127" i="1"/>
  <c r="Y1127" i="1"/>
  <c r="X1143" i="1"/>
  <c r="Y1143" i="1"/>
  <c r="X1159" i="1"/>
  <c r="Y1159" i="1"/>
  <c r="X1175" i="1"/>
  <c r="Y1175" i="1"/>
  <c r="X1191" i="1"/>
  <c r="Y1191" i="1"/>
  <c r="X1207" i="1"/>
  <c r="Y1207" i="1"/>
  <c r="X1223" i="1"/>
  <c r="Y1223" i="1"/>
  <c r="X1239" i="1"/>
  <c r="Y1239" i="1"/>
  <c r="X1255" i="1"/>
  <c r="Y1255" i="1"/>
  <c r="X1271" i="1"/>
  <c r="Y1271" i="1"/>
  <c r="X1287" i="1"/>
  <c r="Y1287" i="1"/>
  <c r="X5" i="1"/>
  <c r="Y5" i="1"/>
  <c r="X9" i="1"/>
  <c r="Y9" i="1"/>
  <c r="X13" i="1"/>
  <c r="Y13" i="1"/>
  <c r="X17" i="1"/>
  <c r="Y17" i="1"/>
  <c r="X21" i="1"/>
  <c r="Y21" i="1"/>
  <c r="X25" i="1"/>
  <c r="Y25" i="1"/>
  <c r="X29" i="1"/>
  <c r="Y29" i="1"/>
  <c r="X33" i="1"/>
  <c r="Y33" i="1"/>
  <c r="X37" i="1"/>
  <c r="Y37" i="1"/>
  <c r="X41" i="1"/>
  <c r="Y41" i="1"/>
  <c r="X45" i="1"/>
  <c r="Y45" i="1"/>
  <c r="X49" i="1"/>
  <c r="Y49" i="1"/>
  <c r="X53" i="1"/>
  <c r="Y53" i="1"/>
  <c r="X57" i="1"/>
  <c r="Y57" i="1"/>
  <c r="X61" i="1"/>
  <c r="Y61" i="1"/>
  <c r="X65" i="1"/>
  <c r="Y65" i="1"/>
  <c r="X69" i="1"/>
  <c r="Y69" i="1"/>
  <c r="X73" i="1"/>
  <c r="Y73" i="1"/>
  <c r="X77" i="1"/>
  <c r="Y77" i="1"/>
  <c r="X81" i="1"/>
  <c r="Y81" i="1"/>
  <c r="X85" i="1"/>
  <c r="Y85" i="1"/>
  <c r="X89" i="1"/>
  <c r="Y89" i="1"/>
  <c r="X93" i="1"/>
  <c r="Y93" i="1"/>
  <c r="X97" i="1"/>
  <c r="Y97" i="1"/>
  <c r="X101" i="1"/>
  <c r="Y101" i="1"/>
  <c r="X105" i="1"/>
  <c r="Y105" i="1"/>
  <c r="X109" i="1"/>
  <c r="Y109" i="1"/>
  <c r="X113" i="1"/>
  <c r="Y113" i="1"/>
  <c r="X117" i="1"/>
  <c r="Y117" i="1"/>
  <c r="X121" i="1"/>
  <c r="Y121" i="1"/>
  <c r="X125" i="1"/>
  <c r="Y125" i="1"/>
  <c r="X129" i="1"/>
  <c r="Y129" i="1"/>
  <c r="X133" i="1"/>
  <c r="Y133" i="1"/>
  <c r="X137" i="1"/>
  <c r="Y137" i="1"/>
  <c r="X141" i="1"/>
  <c r="Y141" i="1"/>
  <c r="X145" i="1"/>
  <c r="Y145" i="1"/>
  <c r="X149" i="1"/>
  <c r="Y149" i="1"/>
  <c r="X153" i="1"/>
  <c r="Y153" i="1"/>
  <c r="X157" i="1"/>
  <c r="Y157" i="1"/>
  <c r="X161" i="1"/>
  <c r="Y161" i="1"/>
  <c r="X165" i="1"/>
  <c r="Y165" i="1"/>
  <c r="X169" i="1"/>
  <c r="Y169" i="1"/>
  <c r="X173" i="1"/>
  <c r="Y173" i="1"/>
  <c r="X177" i="1"/>
  <c r="Y177" i="1"/>
  <c r="X181" i="1"/>
  <c r="Y181" i="1"/>
  <c r="X185" i="1"/>
  <c r="Y185" i="1"/>
  <c r="X189" i="1"/>
  <c r="Y189" i="1"/>
  <c r="X193" i="1"/>
  <c r="Y193" i="1"/>
  <c r="X197" i="1"/>
  <c r="Y197" i="1"/>
  <c r="X201" i="1"/>
  <c r="Y201" i="1"/>
  <c r="X205" i="1"/>
  <c r="Y205" i="1"/>
  <c r="X209" i="1"/>
  <c r="Y209" i="1"/>
  <c r="X213" i="1"/>
  <c r="Y213" i="1"/>
  <c r="X217" i="1"/>
  <c r="Y217" i="1"/>
  <c r="X221" i="1"/>
  <c r="Y221" i="1"/>
  <c r="X225" i="1"/>
  <c r="Y225" i="1"/>
  <c r="X229" i="1"/>
  <c r="Y229" i="1"/>
  <c r="X233" i="1"/>
  <c r="Y233" i="1"/>
  <c r="X237" i="1"/>
  <c r="Y237" i="1"/>
  <c r="X241" i="1"/>
  <c r="Y241" i="1"/>
  <c r="X245" i="1"/>
  <c r="Y245" i="1"/>
  <c r="X249" i="1"/>
  <c r="Y249" i="1"/>
  <c r="X253" i="1"/>
  <c r="Y253" i="1"/>
  <c r="X257" i="1"/>
  <c r="Y257" i="1"/>
  <c r="X261" i="1"/>
  <c r="Y261" i="1"/>
  <c r="X265" i="1"/>
  <c r="Y265" i="1"/>
  <c r="X269" i="1"/>
  <c r="Y269" i="1"/>
  <c r="X273" i="1"/>
  <c r="Y273" i="1"/>
  <c r="X277" i="1"/>
  <c r="Y277" i="1"/>
  <c r="X281" i="1"/>
  <c r="Y281" i="1"/>
  <c r="X285" i="1"/>
  <c r="Y285" i="1"/>
  <c r="X289" i="1"/>
  <c r="Y289" i="1"/>
  <c r="X293" i="1"/>
  <c r="Y293" i="1"/>
  <c r="X297" i="1"/>
  <c r="Y297" i="1"/>
  <c r="X301" i="1"/>
  <c r="Y301" i="1"/>
  <c r="X305" i="1"/>
  <c r="Y305" i="1"/>
  <c r="X309" i="1"/>
  <c r="Y309" i="1"/>
  <c r="X313" i="1"/>
  <c r="Y313" i="1"/>
  <c r="X317" i="1"/>
  <c r="Y317" i="1"/>
  <c r="X321" i="1"/>
  <c r="Y321" i="1"/>
  <c r="X325" i="1"/>
  <c r="Y325" i="1"/>
  <c r="X329" i="1"/>
  <c r="Y329" i="1"/>
  <c r="X333" i="1"/>
  <c r="Y333" i="1"/>
  <c r="X337" i="1"/>
  <c r="Y337" i="1"/>
  <c r="X341" i="1"/>
  <c r="Y341" i="1"/>
  <c r="X345" i="1"/>
  <c r="Y345" i="1"/>
  <c r="X349" i="1"/>
  <c r="Y349" i="1"/>
  <c r="X353" i="1"/>
  <c r="Y353" i="1"/>
  <c r="X357" i="1"/>
  <c r="Y357" i="1"/>
  <c r="X361" i="1"/>
  <c r="Y361" i="1"/>
  <c r="X365" i="1"/>
  <c r="Y365" i="1"/>
  <c r="X369" i="1"/>
  <c r="Y369" i="1"/>
  <c r="X373" i="1"/>
  <c r="Y373" i="1"/>
  <c r="X377" i="1"/>
  <c r="Y377" i="1"/>
  <c r="X381" i="1"/>
  <c r="Y381" i="1"/>
  <c r="X385" i="1"/>
  <c r="Y385" i="1"/>
  <c r="X389" i="1"/>
  <c r="Y389" i="1"/>
  <c r="X393" i="1"/>
  <c r="Y393" i="1"/>
  <c r="X397" i="1"/>
  <c r="Y397" i="1"/>
  <c r="X401" i="1"/>
  <c r="Y401" i="1"/>
  <c r="X405" i="1"/>
  <c r="Y405" i="1"/>
  <c r="X409" i="1"/>
  <c r="Y409" i="1"/>
  <c r="X413" i="1"/>
  <c r="Y413" i="1"/>
  <c r="X417" i="1"/>
  <c r="Y417" i="1"/>
  <c r="X421" i="1"/>
  <c r="Y421" i="1"/>
  <c r="X425" i="1"/>
  <c r="Y425" i="1"/>
  <c r="X429" i="1"/>
  <c r="Y429" i="1"/>
  <c r="X433" i="1"/>
  <c r="Y433" i="1"/>
  <c r="X437" i="1"/>
  <c r="Y437" i="1"/>
  <c r="X441" i="1"/>
  <c r="Y441" i="1"/>
  <c r="X445" i="1"/>
  <c r="Y445" i="1"/>
  <c r="X449" i="1"/>
  <c r="Y449" i="1"/>
  <c r="X453" i="1"/>
  <c r="Y453" i="1"/>
  <c r="X457" i="1"/>
  <c r="Y457" i="1"/>
  <c r="X461" i="1"/>
  <c r="Y461" i="1"/>
  <c r="X465" i="1"/>
  <c r="Y465" i="1"/>
  <c r="X469" i="1"/>
  <c r="Y469" i="1"/>
  <c r="X473" i="1"/>
  <c r="Y473" i="1"/>
  <c r="X477" i="1"/>
  <c r="Y477" i="1"/>
  <c r="X481" i="1"/>
  <c r="Y481" i="1"/>
  <c r="X485" i="1"/>
  <c r="Y485" i="1"/>
  <c r="X489" i="1"/>
  <c r="Y489" i="1"/>
  <c r="X493" i="1"/>
  <c r="Y493" i="1"/>
  <c r="X497" i="1"/>
  <c r="Y497" i="1"/>
  <c r="X501" i="1"/>
  <c r="Y501" i="1"/>
  <c r="X505" i="1"/>
  <c r="Y505" i="1"/>
  <c r="X509" i="1"/>
  <c r="Y509" i="1"/>
  <c r="X513" i="1"/>
  <c r="Y513" i="1"/>
  <c r="X517" i="1"/>
  <c r="Y517" i="1"/>
  <c r="X521" i="1"/>
  <c r="Y521" i="1"/>
  <c r="X525" i="1"/>
  <c r="Y525" i="1"/>
  <c r="X529" i="1"/>
  <c r="Y529" i="1"/>
  <c r="X533" i="1"/>
  <c r="Y533" i="1"/>
  <c r="X537" i="1"/>
  <c r="Y537" i="1"/>
  <c r="X541" i="1"/>
  <c r="Y541" i="1"/>
  <c r="X545" i="1"/>
  <c r="Y545" i="1"/>
  <c r="X549" i="1"/>
  <c r="Y549" i="1"/>
  <c r="X553" i="1"/>
  <c r="Y553" i="1"/>
  <c r="X557" i="1"/>
  <c r="Y557" i="1"/>
  <c r="X561" i="1"/>
  <c r="Y561" i="1"/>
  <c r="X565" i="1"/>
  <c r="Y565" i="1"/>
  <c r="X569" i="1"/>
  <c r="Y569" i="1"/>
  <c r="X573" i="1"/>
  <c r="Y573" i="1"/>
  <c r="X577" i="1"/>
  <c r="Y577" i="1"/>
  <c r="X581" i="1"/>
  <c r="Y581" i="1"/>
  <c r="X585" i="1"/>
  <c r="Y585" i="1"/>
  <c r="X589" i="1"/>
  <c r="Y589" i="1"/>
  <c r="X593" i="1"/>
  <c r="Y593" i="1"/>
  <c r="X597" i="1"/>
  <c r="Y597" i="1"/>
  <c r="X601" i="1"/>
  <c r="Y601" i="1"/>
  <c r="X605" i="1"/>
  <c r="Y605" i="1"/>
  <c r="X609" i="1"/>
  <c r="Y609" i="1"/>
  <c r="X613" i="1"/>
  <c r="Y613" i="1"/>
  <c r="X617" i="1"/>
  <c r="Y617" i="1"/>
  <c r="X621" i="1"/>
  <c r="Y621" i="1"/>
  <c r="X625" i="1"/>
  <c r="Y625" i="1"/>
  <c r="X629" i="1"/>
  <c r="Y629" i="1"/>
  <c r="X633" i="1"/>
  <c r="Y633" i="1"/>
  <c r="X637" i="1"/>
  <c r="Y637" i="1"/>
  <c r="X641" i="1"/>
  <c r="Y641" i="1"/>
  <c r="X645" i="1"/>
  <c r="Y645" i="1"/>
  <c r="X649" i="1"/>
  <c r="Y649" i="1"/>
  <c r="X653" i="1"/>
  <c r="Y653" i="1"/>
  <c r="X657" i="1"/>
  <c r="Y657" i="1"/>
  <c r="X661" i="1"/>
  <c r="Y661" i="1"/>
  <c r="X665" i="1"/>
  <c r="Y665" i="1"/>
  <c r="X669" i="1"/>
  <c r="Y669" i="1"/>
  <c r="X673" i="1"/>
  <c r="Y673" i="1"/>
  <c r="X677" i="1"/>
  <c r="Y677" i="1"/>
  <c r="X681" i="1"/>
  <c r="Y681" i="1"/>
  <c r="X685" i="1"/>
  <c r="Y685" i="1"/>
  <c r="X689" i="1"/>
  <c r="Y689" i="1"/>
  <c r="X693" i="1"/>
  <c r="Y693" i="1"/>
  <c r="X697" i="1"/>
  <c r="Y697" i="1"/>
  <c r="X701" i="1"/>
  <c r="Y701" i="1"/>
  <c r="X705" i="1"/>
  <c r="Y705" i="1"/>
  <c r="X709" i="1"/>
  <c r="Y709" i="1"/>
  <c r="X713" i="1"/>
  <c r="Y713" i="1"/>
  <c r="X717" i="1"/>
  <c r="Y717" i="1"/>
  <c r="X721" i="1"/>
  <c r="Y721" i="1"/>
  <c r="X725" i="1"/>
  <c r="Y725" i="1"/>
  <c r="X729" i="1"/>
  <c r="Y729" i="1"/>
  <c r="X733" i="1"/>
  <c r="Y733" i="1"/>
  <c r="X737" i="1"/>
  <c r="Y737" i="1"/>
  <c r="X741" i="1"/>
  <c r="Y741" i="1"/>
  <c r="X745" i="1"/>
  <c r="Y745" i="1"/>
  <c r="X749" i="1"/>
  <c r="Y749" i="1"/>
  <c r="X753" i="1"/>
  <c r="Y753" i="1"/>
  <c r="X757" i="1"/>
  <c r="Y757" i="1"/>
  <c r="X761" i="1"/>
  <c r="Y761" i="1"/>
  <c r="X766" i="1"/>
  <c r="Y766" i="1"/>
  <c r="X771" i="1"/>
  <c r="Y771" i="1"/>
  <c r="X776" i="1"/>
  <c r="Y776" i="1"/>
  <c r="X783" i="1"/>
  <c r="Y783" i="1"/>
  <c r="X791" i="1"/>
  <c r="Y791" i="1"/>
  <c r="X799" i="1"/>
  <c r="Y799" i="1"/>
  <c r="X807" i="1"/>
  <c r="Y807" i="1"/>
  <c r="X815" i="1"/>
  <c r="Y815" i="1"/>
  <c r="X823" i="1"/>
  <c r="Y823" i="1"/>
  <c r="X831" i="1"/>
  <c r="Y831" i="1"/>
  <c r="X839" i="1"/>
  <c r="Y839" i="1"/>
  <c r="X847" i="1"/>
  <c r="Y847" i="1"/>
  <c r="X855" i="1"/>
  <c r="Y855" i="1"/>
  <c r="X863" i="1"/>
  <c r="Y863" i="1"/>
  <c r="X871" i="1"/>
  <c r="Y871" i="1"/>
  <c r="X879" i="1"/>
  <c r="Y879" i="1"/>
  <c r="X887" i="1"/>
  <c r="Y887" i="1"/>
  <c r="X895" i="1"/>
  <c r="Y895" i="1"/>
  <c r="X903" i="1"/>
  <c r="Y903" i="1"/>
  <c r="X911" i="1"/>
  <c r="Y911" i="1"/>
  <c r="X919" i="1"/>
  <c r="Y919" i="1"/>
  <c r="X927" i="1"/>
  <c r="Y927" i="1"/>
  <c r="X935" i="1"/>
  <c r="Y935" i="1"/>
  <c r="X943" i="1"/>
  <c r="Y943" i="1"/>
  <c r="X955" i="1"/>
  <c r="Y955" i="1"/>
  <c r="X971" i="1"/>
  <c r="Y971" i="1"/>
  <c r="X987" i="1"/>
  <c r="Y987" i="1"/>
  <c r="X1003" i="1"/>
  <c r="Y1003" i="1"/>
  <c r="X1019" i="1"/>
  <c r="Y1019" i="1"/>
  <c r="X1035" i="1"/>
  <c r="Y1035" i="1"/>
  <c r="X1051" i="1"/>
  <c r="Y1051" i="1"/>
  <c r="X1067" i="1"/>
  <c r="Y1067" i="1"/>
  <c r="X1083" i="1"/>
  <c r="Y1083" i="1"/>
  <c r="X1099" i="1"/>
  <c r="Y1099" i="1"/>
  <c r="X1115" i="1"/>
  <c r="Y1115" i="1"/>
  <c r="X1131" i="1"/>
  <c r="Y1131" i="1"/>
  <c r="X1147" i="1"/>
  <c r="Y1147" i="1"/>
  <c r="X1163" i="1"/>
  <c r="Y1163" i="1"/>
  <c r="X1179" i="1"/>
  <c r="Y1179" i="1"/>
  <c r="X1195" i="1"/>
  <c r="Y1195" i="1"/>
  <c r="X1211" i="1"/>
  <c r="Y1211" i="1"/>
  <c r="X1227" i="1"/>
  <c r="Y1227" i="1"/>
  <c r="X1243" i="1"/>
  <c r="Y1243" i="1"/>
  <c r="X1259" i="1"/>
  <c r="Y1259" i="1"/>
  <c r="X1275" i="1"/>
  <c r="Y1275" i="1"/>
  <c r="X1291" i="1"/>
  <c r="Y1291" i="1"/>
  <c r="X780" i="1"/>
  <c r="Y780" i="1"/>
  <c r="X784" i="1"/>
  <c r="Y784" i="1"/>
  <c r="X788" i="1"/>
  <c r="Y788" i="1"/>
  <c r="X792" i="1"/>
  <c r="Y792" i="1"/>
  <c r="X796" i="1"/>
  <c r="Y796" i="1"/>
  <c r="X800" i="1"/>
  <c r="Y800" i="1"/>
  <c r="X804" i="1"/>
  <c r="Y804" i="1"/>
  <c r="X808" i="1"/>
  <c r="Y808" i="1"/>
  <c r="X812" i="1"/>
  <c r="Y812" i="1"/>
  <c r="X816" i="1"/>
  <c r="Y816" i="1"/>
  <c r="X820" i="1"/>
  <c r="Y820" i="1"/>
  <c r="X824" i="1"/>
  <c r="Y824" i="1"/>
  <c r="X828" i="1"/>
  <c r="Y828" i="1"/>
  <c r="X832" i="1"/>
  <c r="Y832" i="1"/>
  <c r="X836" i="1"/>
  <c r="Y836" i="1"/>
  <c r="X840" i="1"/>
  <c r="Y840" i="1"/>
  <c r="X844" i="1"/>
  <c r="Y844" i="1"/>
  <c r="X848" i="1"/>
  <c r="Y848" i="1"/>
  <c r="X852" i="1"/>
  <c r="Y852" i="1"/>
  <c r="X856" i="1"/>
  <c r="Y856" i="1"/>
  <c r="X860" i="1"/>
  <c r="Y860" i="1"/>
  <c r="X864" i="1"/>
  <c r="Y864" i="1"/>
  <c r="X868" i="1"/>
  <c r="Y868" i="1"/>
  <c r="X872" i="1"/>
  <c r="Y872" i="1"/>
  <c r="X876" i="1"/>
  <c r="Y876" i="1"/>
  <c r="X880" i="1"/>
  <c r="Y880" i="1"/>
  <c r="X884" i="1"/>
  <c r="Y884" i="1"/>
  <c r="X888" i="1"/>
  <c r="Y888" i="1"/>
  <c r="X892" i="1"/>
  <c r="Y892" i="1"/>
  <c r="X896" i="1"/>
  <c r="Y896" i="1"/>
  <c r="X900" i="1"/>
  <c r="Y900" i="1"/>
  <c r="X904" i="1"/>
  <c r="Y904" i="1"/>
  <c r="X908" i="1"/>
  <c r="Y908" i="1"/>
  <c r="X912" i="1"/>
  <c r="Y912" i="1"/>
  <c r="X916" i="1"/>
  <c r="Y916" i="1"/>
  <c r="X920" i="1"/>
  <c r="Y920" i="1"/>
  <c r="X924" i="1"/>
  <c r="Y924" i="1"/>
  <c r="X928" i="1"/>
  <c r="Y928" i="1"/>
  <c r="X932" i="1"/>
  <c r="Y932" i="1"/>
  <c r="X936" i="1"/>
  <c r="Y936" i="1"/>
  <c r="X940" i="1"/>
  <c r="Y940" i="1"/>
  <c r="X944" i="1"/>
  <c r="Y944" i="1"/>
  <c r="X948" i="1"/>
  <c r="Y948" i="1"/>
  <c r="X952" i="1"/>
  <c r="Y952" i="1"/>
  <c r="X956" i="1"/>
  <c r="Y956" i="1"/>
  <c r="X960" i="1"/>
  <c r="Y960" i="1"/>
  <c r="X964" i="1"/>
  <c r="Y964" i="1"/>
  <c r="X968" i="1"/>
  <c r="Y968" i="1"/>
  <c r="X972" i="1"/>
  <c r="Y972" i="1"/>
  <c r="X976" i="1"/>
  <c r="Y976" i="1"/>
  <c r="X980" i="1"/>
  <c r="Y980" i="1"/>
  <c r="X984" i="1"/>
  <c r="Y984" i="1"/>
  <c r="X988" i="1"/>
  <c r="Y988" i="1"/>
  <c r="X992" i="1"/>
  <c r="Y992" i="1"/>
  <c r="X996" i="1"/>
  <c r="Y996" i="1"/>
  <c r="X1000" i="1"/>
  <c r="Y1000" i="1"/>
  <c r="X1004" i="1"/>
  <c r="Y1004" i="1"/>
  <c r="X1008" i="1"/>
  <c r="Y1008" i="1"/>
  <c r="X1012" i="1"/>
  <c r="Y1012" i="1"/>
  <c r="X1016" i="1"/>
  <c r="Y1016" i="1"/>
  <c r="X1020" i="1"/>
  <c r="Y1020" i="1"/>
  <c r="X1024" i="1"/>
  <c r="Y1024" i="1"/>
  <c r="X1028" i="1"/>
  <c r="Y1028" i="1"/>
  <c r="X1032" i="1"/>
  <c r="Y1032" i="1"/>
  <c r="X1036" i="1"/>
  <c r="Y1036" i="1"/>
  <c r="X1040" i="1"/>
  <c r="Y1040" i="1"/>
  <c r="X1044" i="1"/>
  <c r="Y1044" i="1"/>
  <c r="X1048" i="1"/>
  <c r="Y1048" i="1"/>
  <c r="X1052" i="1"/>
  <c r="Y1052" i="1"/>
  <c r="X1056" i="1"/>
  <c r="Y1056" i="1"/>
  <c r="X1060" i="1"/>
  <c r="Y1060" i="1"/>
  <c r="X1064" i="1"/>
  <c r="Y1064" i="1"/>
  <c r="X1068" i="1"/>
  <c r="Y1068" i="1"/>
  <c r="X1072" i="1"/>
  <c r="Y1072" i="1"/>
  <c r="X1076" i="1"/>
  <c r="Y1076" i="1"/>
  <c r="X1080" i="1"/>
  <c r="Y1080" i="1"/>
  <c r="X1084" i="1"/>
  <c r="Y1084" i="1"/>
  <c r="X1088" i="1"/>
  <c r="Y1088" i="1"/>
  <c r="X1092" i="1"/>
  <c r="Y1092" i="1"/>
  <c r="X1096" i="1"/>
  <c r="Y1096" i="1"/>
  <c r="X1100" i="1"/>
  <c r="Y1100" i="1"/>
  <c r="X1104" i="1"/>
  <c r="Y1104" i="1"/>
  <c r="X1108" i="1"/>
  <c r="Y1108" i="1"/>
  <c r="X1112" i="1"/>
  <c r="Y1112" i="1"/>
  <c r="X1116" i="1"/>
  <c r="Y1116" i="1"/>
  <c r="X1120" i="1"/>
  <c r="Y1120" i="1"/>
  <c r="X1124" i="1"/>
  <c r="Y1124" i="1"/>
  <c r="X1128" i="1"/>
  <c r="Y1128" i="1"/>
  <c r="X1132" i="1"/>
  <c r="Y1132" i="1"/>
  <c r="X1136" i="1"/>
  <c r="Y1136" i="1"/>
  <c r="X1140" i="1"/>
  <c r="Y1140" i="1"/>
  <c r="X1144" i="1"/>
  <c r="Y1144" i="1"/>
  <c r="X1148" i="1"/>
  <c r="Y1148" i="1"/>
  <c r="X1152" i="1"/>
  <c r="Y1152" i="1"/>
  <c r="X1156" i="1"/>
  <c r="Y1156" i="1"/>
  <c r="X1160" i="1"/>
  <c r="Y1160" i="1"/>
  <c r="X1164" i="1"/>
  <c r="Y1164" i="1"/>
  <c r="X1168" i="1"/>
  <c r="Y1168" i="1"/>
  <c r="X1172" i="1"/>
  <c r="Y1172" i="1"/>
  <c r="X1176" i="1"/>
  <c r="Y1176" i="1"/>
  <c r="X1180" i="1"/>
  <c r="Y1180" i="1"/>
  <c r="X1184" i="1"/>
  <c r="Y1184" i="1"/>
  <c r="X1188" i="1"/>
  <c r="Y1188" i="1"/>
  <c r="X1192" i="1"/>
  <c r="Y1192" i="1"/>
  <c r="X1196" i="1"/>
  <c r="Y1196" i="1"/>
  <c r="X1200" i="1"/>
  <c r="Y1200" i="1"/>
  <c r="X1204" i="1"/>
  <c r="Y1204" i="1"/>
  <c r="X1208" i="1"/>
  <c r="Y1208" i="1"/>
  <c r="X1212" i="1"/>
  <c r="Y1212" i="1"/>
  <c r="X1216" i="1"/>
  <c r="Y1216" i="1"/>
  <c r="X1220" i="1"/>
  <c r="Y1220" i="1"/>
  <c r="X1224" i="1"/>
  <c r="Y1224" i="1"/>
  <c r="X1228" i="1"/>
  <c r="Y1228" i="1"/>
  <c r="X1232" i="1"/>
  <c r="Y1232" i="1"/>
  <c r="X1236" i="1"/>
  <c r="Y1236" i="1"/>
  <c r="X1240" i="1"/>
  <c r="Y1240" i="1"/>
  <c r="X1244" i="1"/>
  <c r="Y1244" i="1"/>
  <c r="X1248" i="1"/>
  <c r="Y1248" i="1"/>
  <c r="X1252" i="1"/>
  <c r="Y1252" i="1"/>
  <c r="X1256" i="1"/>
  <c r="Y1256" i="1"/>
  <c r="X1260" i="1"/>
  <c r="Y1260" i="1"/>
  <c r="X1264" i="1"/>
  <c r="Y1264" i="1"/>
  <c r="X1268" i="1"/>
  <c r="Y1268" i="1"/>
  <c r="X1272" i="1"/>
  <c r="Y1272" i="1"/>
  <c r="X1276" i="1"/>
  <c r="Y1276" i="1"/>
  <c r="X1280" i="1"/>
  <c r="Y1280" i="1"/>
  <c r="X1284" i="1"/>
  <c r="Y1284" i="1"/>
  <c r="X1288" i="1"/>
  <c r="Y1288" i="1"/>
  <c r="X1292" i="1"/>
  <c r="Y1292" i="1"/>
  <c r="X1296" i="1"/>
  <c r="Y1296" i="1"/>
  <c r="X1300" i="1"/>
  <c r="Y1300" i="1"/>
  <c r="X1304" i="1"/>
  <c r="Y1304" i="1"/>
  <c r="X1308" i="1"/>
  <c r="Y1308" i="1"/>
  <c r="X1312" i="1"/>
  <c r="Y1312" i="1"/>
  <c r="X1316" i="1"/>
  <c r="Y1316" i="1"/>
  <c r="X1320" i="1"/>
  <c r="Y1320" i="1"/>
  <c r="X1324" i="1"/>
  <c r="Y1324" i="1"/>
  <c r="X1328" i="1"/>
  <c r="Y1328" i="1"/>
  <c r="X1332" i="1"/>
  <c r="Y1332" i="1"/>
  <c r="X1336" i="1"/>
  <c r="Y1336" i="1"/>
  <c r="X1340" i="1"/>
  <c r="Y1340" i="1"/>
  <c r="X1344" i="1"/>
  <c r="Y1344" i="1"/>
  <c r="X1348" i="1"/>
  <c r="Y1348" i="1"/>
  <c r="X1352" i="1"/>
  <c r="Y1352" i="1"/>
  <c r="X1356" i="1"/>
  <c r="Y1356" i="1"/>
  <c r="X1360" i="1"/>
  <c r="Y1360" i="1"/>
  <c r="X1364" i="1"/>
  <c r="Y1364" i="1"/>
  <c r="X1368" i="1"/>
  <c r="Y1368" i="1"/>
  <c r="X1372" i="1"/>
  <c r="Y1372" i="1"/>
  <c r="X1376" i="1"/>
  <c r="Y1376" i="1"/>
  <c r="X1380" i="1"/>
  <c r="Y1380" i="1"/>
  <c r="X1384" i="1"/>
  <c r="Y1384" i="1"/>
  <c r="X1388" i="1"/>
  <c r="Y1388" i="1"/>
  <c r="X1392" i="1"/>
  <c r="Y1392" i="1"/>
  <c r="X1396" i="1"/>
  <c r="Y1396" i="1"/>
  <c r="X1400" i="1"/>
  <c r="Y1400" i="1"/>
  <c r="X1404" i="1"/>
  <c r="Y1404" i="1"/>
  <c r="X1408" i="1"/>
  <c r="Y1408" i="1"/>
  <c r="X1412" i="1"/>
  <c r="Y1412" i="1"/>
  <c r="X1416" i="1"/>
  <c r="Y1416" i="1"/>
  <c r="X1420" i="1"/>
  <c r="Y1420" i="1"/>
  <c r="X1424" i="1"/>
  <c r="Y1424" i="1"/>
  <c r="X1428" i="1"/>
  <c r="Y1428" i="1"/>
  <c r="X1432" i="1"/>
  <c r="Y1432" i="1"/>
  <c r="X1436" i="1"/>
  <c r="Y1436" i="1"/>
  <c r="X1440" i="1"/>
  <c r="Y1440" i="1"/>
  <c r="X1444" i="1"/>
  <c r="Y1444" i="1"/>
  <c r="X1448" i="1"/>
  <c r="Y1448" i="1"/>
  <c r="X1452" i="1"/>
  <c r="Y1452" i="1"/>
  <c r="X1456" i="1"/>
  <c r="Y1456" i="1"/>
  <c r="X1460" i="1"/>
  <c r="Y1460" i="1"/>
  <c r="X1464" i="1"/>
  <c r="Y1464" i="1"/>
  <c r="X1468" i="1"/>
  <c r="Y1468" i="1"/>
  <c r="X1472" i="1"/>
  <c r="Y1472" i="1"/>
  <c r="X1476" i="1"/>
  <c r="Y1476" i="1"/>
  <c r="X1480" i="1"/>
  <c r="Y1480" i="1"/>
  <c r="X1484" i="1"/>
  <c r="Y1484" i="1"/>
  <c r="X1488" i="1"/>
  <c r="Y1488" i="1"/>
  <c r="X1492" i="1"/>
  <c r="Y1492" i="1"/>
  <c r="X1496" i="1"/>
  <c r="Y1496" i="1"/>
  <c r="X1500" i="1"/>
  <c r="Y1500" i="1"/>
  <c r="X1504" i="1"/>
  <c r="Y1504" i="1"/>
  <c r="X1508" i="1"/>
  <c r="Y1508" i="1"/>
  <c r="X1512" i="1"/>
  <c r="Y1512" i="1"/>
  <c r="X1516" i="1"/>
  <c r="Y1516" i="1"/>
  <c r="X1520" i="1"/>
  <c r="Y1520" i="1"/>
  <c r="X1524" i="1"/>
  <c r="Y1524" i="1"/>
  <c r="X1528" i="1"/>
  <c r="Y1528" i="1"/>
  <c r="X1532" i="1"/>
  <c r="Y1532" i="1"/>
  <c r="X1536" i="1"/>
  <c r="Y1536" i="1"/>
  <c r="X1540" i="1"/>
  <c r="Y1540" i="1"/>
  <c r="X1544" i="1"/>
  <c r="Y1544" i="1"/>
  <c r="X1548" i="1"/>
  <c r="Y1548" i="1"/>
  <c r="X1552" i="1"/>
  <c r="Y1552" i="1"/>
  <c r="X1556" i="1"/>
  <c r="Y1556" i="1"/>
  <c r="X1560" i="1"/>
  <c r="Y1560" i="1"/>
  <c r="X1564" i="1"/>
  <c r="Y1564" i="1"/>
  <c r="X1568" i="1"/>
  <c r="Y1568" i="1"/>
  <c r="X1572" i="1"/>
  <c r="Y1572" i="1"/>
  <c r="X1576" i="1"/>
  <c r="Y1576" i="1"/>
  <c r="X1580" i="1"/>
  <c r="Y1580" i="1"/>
  <c r="X1584" i="1"/>
  <c r="Y1584" i="1"/>
  <c r="X1588" i="1"/>
  <c r="Y1588" i="1"/>
  <c r="X1592" i="1"/>
  <c r="Y1592" i="1"/>
  <c r="X1596" i="1"/>
  <c r="Y1596" i="1"/>
  <c r="X1600" i="1"/>
  <c r="Y1600" i="1"/>
  <c r="X1604" i="1"/>
  <c r="Y1604" i="1"/>
  <c r="X1608" i="1"/>
  <c r="Y1608" i="1"/>
  <c r="X1612" i="1"/>
  <c r="Y1612" i="1"/>
  <c r="X1616" i="1"/>
  <c r="Y1616" i="1"/>
  <c r="X1620" i="1"/>
  <c r="Y1620" i="1"/>
  <c r="X1624" i="1"/>
  <c r="Y1624" i="1"/>
  <c r="X1628" i="1"/>
  <c r="Y1628" i="1"/>
  <c r="X1632" i="1"/>
  <c r="Y1632" i="1"/>
  <c r="X1636" i="1"/>
  <c r="Y1636" i="1"/>
  <c r="X1640" i="1"/>
  <c r="Y1640" i="1"/>
  <c r="X1644" i="1"/>
  <c r="Y1644" i="1"/>
  <c r="X1648" i="1"/>
  <c r="Y1648" i="1"/>
  <c r="X1652" i="1"/>
  <c r="Y1652" i="1"/>
  <c r="X1656" i="1"/>
  <c r="Y1656" i="1"/>
  <c r="X1660" i="1"/>
  <c r="Y1660" i="1"/>
  <c r="X1664" i="1"/>
  <c r="Y1664" i="1"/>
  <c r="X1668" i="1"/>
  <c r="Y1668" i="1"/>
  <c r="X1672" i="1"/>
  <c r="Y1672" i="1"/>
  <c r="X1676" i="1"/>
  <c r="Y1676" i="1"/>
  <c r="X1680" i="1"/>
  <c r="Y1680" i="1"/>
  <c r="X1684" i="1"/>
  <c r="Y1684" i="1"/>
  <c r="X1688" i="1"/>
  <c r="Y1688" i="1"/>
  <c r="X1692" i="1"/>
  <c r="Y1692" i="1"/>
  <c r="X1696" i="1"/>
  <c r="Y1696" i="1"/>
  <c r="X1700" i="1"/>
  <c r="Y1700" i="1"/>
  <c r="X1704" i="1"/>
  <c r="Y1704" i="1"/>
  <c r="X1708" i="1"/>
  <c r="Y1708" i="1"/>
  <c r="X1712" i="1"/>
  <c r="Y1712" i="1"/>
  <c r="X1716" i="1"/>
  <c r="Y1716" i="1"/>
  <c r="X1720" i="1"/>
  <c r="Y1720" i="1"/>
  <c r="X1724" i="1"/>
  <c r="Y1724" i="1"/>
  <c r="X1728" i="1"/>
  <c r="Y1728" i="1"/>
  <c r="X1732" i="1"/>
  <c r="Y1732" i="1"/>
  <c r="X1736" i="1"/>
  <c r="Y1736" i="1"/>
  <c r="X1740" i="1"/>
  <c r="Y1740" i="1"/>
  <c r="X1744" i="1"/>
  <c r="Y1744" i="1"/>
  <c r="X1748" i="1"/>
  <c r="Y1748" i="1"/>
  <c r="X1752" i="1"/>
  <c r="Y1752" i="1"/>
  <c r="X1756" i="1"/>
  <c r="Y1756" i="1"/>
  <c r="X1760" i="1"/>
  <c r="Y1760" i="1"/>
  <c r="X1764" i="1"/>
  <c r="Y1764" i="1"/>
  <c r="X1768" i="1"/>
  <c r="Y1768" i="1"/>
  <c r="X1772" i="1"/>
  <c r="Y1772" i="1"/>
  <c r="X1776" i="1"/>
  <c r="Y1776" i="1"/>
  <c r="X1780" i="1"/>
  <c r="Y1780" i="1"/>
  <c r="X1784" i="1"/>
  <c r="Y1784" i="1"/>
  <c r="X1788" i="1"/>
  <c r="Y1788" i="1"/>
  <c r="X1792" i="1"/>
  <c r="Y1792" i="1"/>
  <c r="X1796" i="1"/>
  <c r="Y1796" i="1"/>
  <c r="X1800" i="1"/>
  <c r="Y1800" i="1"/>
  <c r="X1804" i="1"/>
  <c r="Y1804" i="1"/>
  <c r="X1808" i="1"/>
  <c r="Y1808" i="1"/>
  <c r="X1812" i="1"/>
  <c r="Y1812" i="1"/>
  <c r="X1816" i="1"/>
  <c r="Y1816" i="1"/>
  <c r="X1820" i="1"/>
  <c r="Y1820" i="1"/>
  <c r="X1824" i="1"/>
  <c r="Y1824" i="1"/>
  <c r="X1828" i="1"/>
  <c r="Y1828" i="1"/>
  <c r="X1832" i="1"/>
  <c r="Y1832" i="1"/>
  <c r="X1836" i="1"/>
  <c r="Y1836" i="1"/>
  <c r="X1840" i="1"/>
  <c r="Y1840" i="1"/>
  <c r="X1844" i="1"/>
  <c r="Y1844" i="1"/>
  <c r="X1848" i="1"/>
  <c r="Y1848" i="1"/>
  <c r="X1852" i="1"/>
  <c r="Y1852" i="1"/>
  <c r="X1856" i="1"/>
  <c r="Y1856" i="1"/>
  <c r="X1860" i="1"/>
  <c r="Y1860" i="1"/>
  <c r="X1864" i="1"/>
  <c r="Y1864" i="1"/>
  <c r="X1868" i="1"/>
  <c r="Y1868" i="1"/>
  <c r="X1872" i="1"/>
  <c r="Y1872" i="1"/>
  <c r="X1876" i="1"/>
  <c r="Y1876" i="1"/>
  <c r="X1880" i="1"/>
  <c r="Y1880" i="1"/>
  <c r="X1884" i="1"/>
  <c r="Y1884" i="1"/>
  <c r="X1888" i="1"/>
  <c r="Y1888" i="1"/>
  <c r="X1892" i="1"/>
  <c r="Y1892" i="1"/>
  <c r="X1896" i="1"/>
  <c r="Y1896" i="1"/>
  <c r="X1900" i="1"/>
  <c r="Y1900" i="1"/>
  <c r="X1904" i="1"/>
  <c r="Y1904" i="1"/>
  <c r="X1908" i="1"/>
  <c r="Y1908" i="1"/>
  <c r="X1912" i="1"/>
  <c r="Y1912" i="1"/>
  <c r="X1916" i="1"/>
  <c r="Y1916" i="1"/>
  <c r="X1920" i="1"/>
  <c r="Y1920" i="1"/>
  <c r="X1924" i="1"/>
  <c r="Y1924" i="1"/>
  <c r="X1928" i="1"/>
  <c r="Y1928" i="1"/>
  <c r="X1932" i="1"/>
  <c r="Y1932" i="1"/>
  <c r="X1936" i="1"/>
  <c r="Y1936" i="1"/>
  <c r="X1940" i="1"/>
  <c r="Y1940" i="1"/>
  <c r="X1944" i="1"/>
  <c r="Y1944" i="1"/>
  <c r="X1948" i="1"/>
  <c r="Y1948" i="1"/>
  <c r="X1952" i="1"/>
  <c r="Y1952" i="1"/>
  <c r="X1956" i="1"/>
  <c r="Y1956" i="1"/>
  <c r="X1960" i="1"/>
  <c r="Y1960" i="1"/>
  <c r="X1964" i="1"/>
  <c r="Y1964" i="1"/>
  <c r="X1968" i="1"/>
  <c r="Y1968" i="1"/>
  <c r="X1972" i="1"/>
  <c r="Y1972" i="1"/>
  <c r="X1976" i="1"/>
  <c r="Y1976" i="1"/>
  <c r="X1980" i="1"/>
  <c r="Y1980" i="1"/>
  <c r="X1984" i="1"/>
  <c r="Y1984" i="1"/>
  <c r="X1988" i="1"/>
  <c r="Y1988" i="1"/>
  <c r="X1992" i="1"/>
  <c r="Y1992" i="1"/>
  <c r="X1996" i="1"/>
  <c r="Y1996" i="1"/>
  <c r="X2000" i="1"/>
  <c r="Y2000" i="1"/>
  <c r="X2004" i="1"/>
  <c r="Y2004" i="1"/>
  <c r="X2008" i="1"/>
  <c r="Y2008" i="1"/>
  <c r="X2012" i="1"/>
  <c r="Y2012" i="1"/>
  <c r="X2016" i="1"/>
  <c r="Y2016" i="1"/>
  <c r="X2020" i="1"/>
  <c r="Y2020" i="1"/>
  <c r="X2024" i="1"/>
  <c r="Y2024" i="1"/>
  <c r="X2028" i="1"/>
  <c r="Y2028" i="1"/>
  <c r="X2032" i="1"/>
  <c r="Y2032" i="1"/>
  <c r="X2036" i="1"/>
  <c r="Y2036" i="1"/>
  <c r="X2040" i="1"/>
  <c r="Y2040" i="1"/>
  <c r="X2044" i="1"/>
  <c r="Y2044" i="1"/>
  <c r="X2048" i="1"/>
  <c r="Y2048" i="1"/>
  <c r="X2052" i="1"/>
  <c r="Y2052" i="1"/>
  <c r="X2056" i="1"/>
  <c r="Y2056" i="1"/>
  <c r="X2060" i="1"/>
  <c r="Y2060" i="1"/>
  <c r="X2064" i="1"/>
  <c r="Y2064" i="1"/>
  <c r="X2068" i="1"/>
  <c r="Y2068" i="1"/>
  <c r="X2072" i="1"/>
  <c r="Y2072" i="1"/>
  <c r="X2076" i="1"/>
  <c r="Y2076" i="1"/>
  <c r="X2080" i="1"/>
  <c r="Y2080" i="1"/>
  <c r="X2084" i="1"/>
  <c r="Y2084" i="1"/>
  <c r="X2088" i="1"/>
  <c r="Y2088" i="1"/>
  <c r="X2092" i="1"/>
  <c r="Y2092" i="1"/>
  <c r="X2096" i="1"/>
  <c r="Y2096" i="1"/>
  <c r="X2100" i="1"/>
  <c r="Y2100" i="1"/>
  <c r="X2104" i="1"/>
  <c r="Y2104" i="1"/>
  <c r="X2108" i="1"/>
  <c r="Y2108" i="1"/>
  <c r="X2112" i="1"/>
  <c r="Y2112" i="1"/>
  <c r="X2116" i="1"/>
  <c r="Y2116" i="1"/>
  <c r="X2120" i="1"/>
  <c r="Y2120" i="1"/>
  <c r="X2124" i="1"/>
  <c r="Y2124" i="1"/>
  <c r="X2128" i="1"/>
  <c r="Y2128" i="1"/>
  <c r="X2132" i="1"/>
  <c r="Y2132" i="1"/>
  <c r="X2136" i="1"/>
  <c r="Y2136" i="1"/>
  <c r="X2140" i="1"/>
  <c r="Y2140" i="1"/>
  <c r="X2144" i="1"/>
  <c r="Y2144" i="1"/>
  <c r="X2148" i="1"/>
  <c r="Y2148" i="1"/>
  <c r="X2152" i="1"/>
  <c r="Y2152" i="1"/>
  <c r="X2156" i="1"/>
  <c r="Y2156" i="1"/>
  <c r="X2160" i="1"/>
  <c r="Y2160" i="1"/>
  <c r="X2164" i="1"/>
  <c r="Y2164" i="1"/>
  <c r="X2168" i="1"/>
  <c r="Y2168" i="1"/>
  <c r="X2172" i="1"/>
  <c r="Y2172" i="1"/>
  <c r="X2176" i="1"/>
  <c r="Y2176" i="1"/>
  <c r="X2180" i="1"/>
  <c r="Y2180" i="1"/>
  <c r="X2184" i="1"/>
  <c r="Y2184" i="1"/>
  <c r="X2188" i="1"/>
  <c r="Y2188" i="1"/>
  <c r="X2192" i="1"/>
  <c r="Y2192" i="1"/>
  <c r="X2196" i="1"/>
  <c r="Y2196" i="1"/>
  <c r="X2200" i="1"/>
  <c r="Y2200" i="1"/>
  <c r="X2204" i="1"/>
  <c r="Y2204" i="1"/>
  <c r="X2208" i="1"/>
  <c r="Y2208" i="1"/>
  <c r="X2212" i="1"/>
  <c r="Y2212" i="1"/>
  <c r="X2216" i="1"/>
  <c r="Y2216" i="1"/>
  <c r="X2220" i="1"/>
  <c r="Y2220" i="1"/>
  <c r="X2224" i="1"/>
  <c r="Y2224" i="1"/>
  <c r="X2228" i="1"/>
  <c r="Y2228" i="1"/>
  <c r="X2232" i="1"/>
  <c r="Y2232" i="1"/>
  <c r="X2236" i="1"/>
  <c r="Y2236" i="1"/>
  <c r="X2240" i="1"/>
  <c r="Y2240" i="1"/>
  <c r="X2244" i="1"/>
  <c r="Y2244" i="1"/>
  <c r="X2248" i="1"/>
  <c r="Y2248" i="1"/>
  <c r="X2252" i="1"/>
  <c r="Y2252" i="1"/>
  <c r="X2256" i="1"/>
  <c r="Y2256" i="1"/>
  <c r="X2260" i="1"/>
  <c r="Y2260" i="1"/>
  <c r="X2264" i="1"/>
  <c r="Y2264" i="1"/>
  <c r="X2268" i="1"/>
  <c r="Y2268" i="1"/>
  <c r="X2272" i="1"/>
  <c r="Y2272" i="1"/>
  <c r="X2276" i="1"/>
  <c r="Y2276" i="1"/>
  <c r="X2280" i="1"/>
  <c r="Y2280" i="1"/>
  <c r="X2284" i="1"/>
  <c r="Y2284" i="1"/>
  <c r="X2288" i="1"/>
  <c r="Y2288" i="1"/>
  <c r="X2292" i="1"/>
  <c r="Y2292" i="1"/>
  <c r="X2296" i="1"/>
  <c r="Y2296" i="1"/>
  <c r="X2300" i="1"/>
  <c r="Y2300" i="1"/>
  <c r="X2304" i="1"/>
  <c r="Y2304" i="1"/>
  <c r="X2308" i="1"/>
  <c r="Y2308" i="1"/>
  <c r="X2312" i="1"/>
  <c r="Y2312" i="1"/>
  <c r="X2316" i="1"/>
  <c r="Y2316" i="1"/>
  <c r="X2320" i="1"/>
  <c r="Y2320" i="1"/>
  <c r="X2324" i="1"/>
  <c r="Y2324" i="1"/>
  <c r="X2328" i="1"/>
  <c r="Y2328" i="1"/>
  <c r="X2332" i="1"/>
  <c r="Y2332" i="1"/>
  <c r="X2336" i="1"/>
  <c r="Y2336" i="1"/>
  <c r="X2340" i="1"/>
  <c r="Y2340" i="1"/>
  <c r="X2344" i="1"/>
  <c r="Y2344" i="1"/>
  <c r="X2348" i="1"/>
  <c r="Y2348" i="1"/>
  <c r="X2352" i="1"/>
  <c r="Y2352" i="1"/>
  <c r="X2356" i="1"/>
  <c r="Y2356" i="1"/>
  <c r="X2360" i="1"/>
  <c r="Y2360" i="1"/>
  <c r="X2364" i="1"/>
  <c r="Y2364" i="1"/>
  <c r="X2368" i="1"/>
  <c r="Y2368" i="1"/>
  <c r="X2372" i="1"/>
  <c r="Y2372" i="1"/>
  <c r="X2376" i="1"/>
  <c r="Y2376" i="1"/>
  <c r="X2380" i="1"/>
  <c r="Y2380" i="1"/>
  <c r="X2384" i="1"/>
  <c r="Y2384" i="1"/>
  <c r="X2388" i="1"/>
  <c r="Y2388" i="1"/>
  <c r="X2392" i="1"/>
  <c r="Y2392" i="1"/>
  <c r="X2396" i="1"/>
  <c r="Y2396" i="1"/>
  <c r="X2400" i="1"/>
  <c r="Y2400" i="1"/>
  <c r="X2404" i="1"/>
  <c r="Y2404" i="1"/>
  <c r="X2408" i="1"/>
  <c r="Y2408" i="1"/>
  <c r="X2412" i="1"/>
  <c r="Y2412" i="1"/>
  <c r="X2416" i="1"/>
  <c r="Y2416" i="1"/>
  <c r="X2420" i="1"/>
  <c r="Y2420" i="1"/>
  <c r="X2424" i="1"/>
  <c r="Y2424" i="1"/>
  <c r="X2428" i="1"/>
  <c r="Y2428" i="1"/>
  <c r="X2432" i="1"/>
  <c r="Y2432" i="1"/>
  <c r="X2436" i="1"/>
  <c r="Y2436" i="1"/>
  <c r="X2440" i="1"/>
  <c r="Y2440" i="1"/>
  <c r="X2444" i="1"/>
  <c r="Y2444" i="1"/>
  <c r="X2448" i="1"/>
  <c r="Y2448" i="1"/>
  <c r="X2452" i="1"/>
  <c r="Y2452" i="1"/>
  <c r="X2456" i="1"/>
  <c r="Y2456" i="1"/>
  <c r="X2460" i="1"/>
  <c r="Y2460" i="1"/>
  <c r="X2464" i="1"/>
  <c r="Y2464" i="1"/>
  <c r="X2468" i="1"/>
  <c r="Y2468" i="1"/>
  <c r="X2472" i="1"/>
  <c r="Y2472" i="1"/>
  <c r="X2476" i="1"/>
  <c r="Y2476" i="1"/>
  <c r="X2480" i="1"/>
  <c r="Y2480" i="1"/>
  <c r="X2484" i="1"/>
  <c r="Y2484" i="1"/>
  <c r="X2488" i="1"/>
  <c r="Y2488" i="1"/>
  <c r="X2492" i="1"/>
  <c r="Y2492" i="1"/>
  <c r="X2496" i="1"/>
  <c r="Y2496" i="1"/>
  <c r="X2500" i="1"/>
  <c r="Y2500" i="1"/>
  <c r="X2504" i="1"/>
  <c r="Y2504" i="1"/>
  <c r="X2508" i="1"/>
  <c r="Y2508" i="1"/>
  <c r="X2512" i="1"/>
  <c r="Y2512" i="1"/>
  <c r="X2516" i="1"/>
  <c r="Y2516" i="1"/>
  <c r="X2520" i="1"/>
  <c r="Y2520" i="1"/>
  <c r="X2524" i="1"/>
  <c r="Y2524" i="1"/>
  <c r="X2528" i="1"/>
  <c r="Y2528" i="1"/>
  <c r="X2532" i="1"/>
  <c r="Y2532" i="1"/>
  <c r="X2536" i="1"/>
  <c r="Y2536" i="1"/>
  <c r="X2540" i="1"/>
  <c r="Y2540" i="1"/>
  <c r="X2544" i="1"/>
  <c r="Y2544" i="1"/>
  <c r="X2548" i="1"/>
  <c r="Y2548" i="1"/>
  <c r="X2552" i="1"/>
  <c r="Y2552" i="1"/>
  <c r="X2556" i="1"/>
  <c r="Y2556" i="1"/>
  <c r="X2560" i="1"/>
  <c r="Y2560" i="1"/>
  <c r="X2564" i="1"/>
  <c r="Y2564" i="1"/>
  <c r="X2568" i="1"/>
  <c r="Y2568" i="1"/>
  <c r="X2572" i="1"/>
  <c r="Y2572" i="1"/>
  <c r="X2576" i="1"/>
  <c r="Y2576" i="1"/>
  <c r="X2580" i="1"/>
  <c r="Y2580" i="1"/>
  <c r="X2584" i="1"/>
  <c r="Y2584" i="1"/>
  <c r="X2588" i="1"/>
  <c r="Y2588" i="1"/>
  <c r="X2592" i="1"/>
  <c r="Y2592" i="1"/>
  <c r="X2596" i="1"/>
  <c r="Y2596" i="1"/>
  <c r="X2600" i="1"/>
  <c r="Y2600" i="1"/>
  <c r="X2604" i="1"/>
  <c r="Y2604" i="1"/>
  <c r="X2608" i="1"/>
  <c r="Y2608" i="1"/>
  <c r="X2612" i="1"/>
  <c r="Y2612" i="1"/>
  <c r="X2616" i="1"/>
  <c r="Y2616" i="1"/>
  <c r="X2620" i="1"/>
  <c r="Y2620" i="1"/>
  <c r="X2624" i="1"/>
  <c r="Y2624" i="1"/>
  <c r="X2628" i="1"/>
  <c r="Y2628" i="1"/>
  <c r="X2632" i="1"/>
  <c r="Y2632" i="1"/>
  <c r="X2636" i="1"/>
  <c r="Y2636" i="1"/>
  <c r="X2640" i="1"/>
  <c r="Y2640" i="1"/>
  <c r="X2644" i="1"/>
  <c r="Y2644" i="1"/>
  <c r="X2648" i="1"/>
  <c r="Y2648" i="1"/>
  <c r="X2652" i="1"/>
  <c r="Y2652" i="1"/>
  <c r="X2656" i="1"/>
  <c r="Y2656" i="1"/>
  <c r="X2660" i="1"/>
  <c r="Y2660" i="1"/>
  <c r="X2664" i="1"/>
  <c r="Y2664" i="1"/>
  <c r="X2668" i="1"/>
  <c r="Y2668" i="1"/>
  <c r="X2672" i="1"/>
  <c r="Y2672" i="1"/>
  <c r="X2676" i="1"/>
  <c r="Y2676" i="1"/>
  <c r="X2680" i="1"/>
  <c r="Y2680" i="1"/>
  <c r="X2684" i="1"/>
  <c r="Y2684" i="1"/>
  <c r="X2688" i="1"/>
  <c r="Y2688" i="1"/>
  <c r="X2692" i="1"/>
  <c r="Y2692" i="1"/>
  <c r="X2696" i="1"/>
  <c r="Y2696" i="1"/>
  <c r="X2700" i="1"/>
  <c r="Y2700" i="1"/>
  <c r="X2704" i="1"/>
  <c r="Y2704" i="1"/>
  <c r="X2708" i="1"/>
  <c r="Y2708" i="1"/>
  <c r="X2712" i="1"/>
  <c r="Y2712" i="1"/>
  <c r="X2716" i="1"/>
  <c r="Y2716" i="1"/>
  <c r="X2720" i="1"/>
  <c r="Y2720" i="1"/>
  <c r="X2724" i="1"/>
  <c r="Y2724" i="1"/>
  <c r="X2728" i="1"/>
  <c r="Y2728" i="1"/>
  <c r="X2732" i="1"/>
  <c r="Y2732" i="1"/>
  <c r="X2736" i="1"/>
  <c r="Y2736" i="1"/>
  <c r="X2740" i="1"/>
  <c r="Y2740" i="1"/>
  <c r="X2744" i="1"/>
  <c r="Y2744" i="1"/>
  <c r="X2748" i="1"/>
  <c r="Y2748" i="1"/>
  <c r="X2752" i="1"/>
  <c r="Y2752" i="1"/>
  <c r="X2756" i="1"/>
  <c r="Y2756" i="1"/>
  <c r="X2760" i="1"/>
  <c r="Y2760" i="1"/>
  <c r="X2764" i="1"/>
  <c r="Y2764" i="1"/>
  <c r="X2768" i="1"/>
  <c r="Y2768" i="1"/>
  <c r="X2772" i="1"/>
  <c r="Y2772" i="1"/>
  <c r="X2776" i="1"/>
  <c r="Y2776" i="1"/>
  <c r="X2780" i="1"/>
  <c r="Y2780" i="1"/>
  <c r="X2784" i="1"/>
  <c r="Y2784" i="1"/>
  <c r="X2788" i="1"/>
  <c r="Y2788" i="1"/>
  <c r="X2792" i="1"/>
  <c r="Y2792" i="1"/>
  <c r="X2796" i="1"/>
  <c r="Y2796" i="1"/>
  <c r="X2800" i="1"/>
  <c r="Y2800" i="1"/>
  <c r="X2804" i="1"/>
  <c r="Y2804" i="1"/>
  <c r="X2808" i="1"/>
  <c r="Y2808" i="1"/>
  <c r="X2812" i="1"/>
  <c r="Y2812" i="1"/>
  <c r="X2816" i="1"/>
  <c r="Y2816" i="1"/>
  <c r="X2820" i="1"/>
  <c r="Y2820" i="1"/>
  <c r="X2824" i="1"/>
  <c r="Y2824" i="1"/>
  <c r="X2828" i="1"/>
  <c r="Y2828" i="1"/>
  <c r="X2832" i="1"/>
  <c r="Y2832" i="1"/>
  <c r="X2836" i="1"/>
  <c r="Y2836" i="1"/>
  <c r="X2840" i="1"/>
  <c r="Y2840" i="1"/>
  <c r="X2844" i="1"/>
  <c r="Y2844" i="1"/>
  <c r="X2848" i="1"/>
  <c r="Y2848" i="1"/>
  <c r="X2852" i="1"/>
  <c r="Y2852" i="1"/>
  <c r="X2856" i="1"/>
  <c r="Y2856" i="1"/>
  <c r="X2860" i="1"/>
  <c r="Y2860" i="1"/>
  <c r="X2864" i="1"/>
  <c r="Y2864" i="1"/>
  <c r="X2868" i="1"/>
  <c r="Y2868" i="1"/>
  <c r="X2872" i="1"/>
  <c r="Y2872" i="1"/>
  <c r="X2876" i="1"/>
  <c r="Y2876" i="1"/>
  <c r="X2880" i="1"/>
  <c r="Y2880" i="1"/>
  <c r="X2884" i="1"/>
  <c r="Y2884" i="1"/>
  <c r="X2888" i="1"/>
  <c r="Y2888" i="1"/>
  <c r="X2892" i="1"/>
  <c r="Y2892" i="1"/>
  <c r="X2896" i="1"/>
  <c r="Y2896" i="1"/>
  <c r="X2900" i="1"/>
  <c r="Y2900" i="1"/>
  <c r="X2904" i="1"/>
  <c r="Y2904" i="1"/>
  <c r="X2908" i="1"/>
  <c r="Y2908" i="1"/>
  <c r="X2912" i="1"/>
  <c r="Y2912" i="1"/>
  <c r="X2916" i="1"/>
  <c r="Y2916" i="1"/>
  <c r="X2920" i="1"/>
  <c r="Y2920" i="1"/>
  <c r="X2924" i="1"/>
  <c r="Y2924" i="1"/>
  <c r="X2928" i="1"/>
  <c r="Y2928" i="1"/>
  <c r="X2932" i="1"/>
  <c r="Y2932" i="1"/>
  <c r="X2936" i="1"/>
  <c r="Y2936" i="1"/>
  <c r="X2940" i="1"/>
  <c r="Y2940" i="1"/>
  <c r="X2944" i="1"/>
  <c r="Y2944" i="1"/>
  <c r="X2948" i="1"/>
  <c r="Y2948" i="1"/>
  <c r="X2952" i="1"/>
  <c r="Y2952" i="1"/>
  <c r="X2956" i="1"/>
  <c r="Y2956" i="1"/>
  <c r="X2960" i="1"/>
  <c r="Y2960" i="1"/>
  <c r="X2964" i="1"/>
  <c r="Y2964" i="1"/>
  <c r="X2968" i="1"/>
  <c r="Y2968" i="1"/>
  <c r="X2972" i="1"/>
  <c r="Y2972" i="1"/>
  <c r="X2976" i="1"/>
  <c r="Y2976" i="1"/>
  <c r="X2980" i="1"/>
  <c r="Y2980" i="1"/>
  <c r="X2984" i="1"/>
  <c r="Y2984" i="1"/>
  <c r="X2988" i="1"/>
  <c r="Y2988" i="1"/>
  <c r="X2992" i="1"/>
  <c r="Y2992" i="1"/>
  <c r="X2996" i="1"/>
  <c r="Y2996" i="1"/>
  <c r="X3000" i="1"/>
  <c r="Y3000" i="1"/>
  <c r="X3004" i="1"/>
  <c r="Y3004" i="1"/>
  <c r="X3008" i="1"/>
  <c r="Y3008" i="1"/>
  <c r="X3012" i="1"/>
  <c r="Y3012" i="1"/>
  <c r="X3016" i="1"/>
  <c r="Y3016" i="1"/>
  <c r="X3020" i="1"/>
  <c r="Y3020" i="1"/>
  <c r="X3024" i="1"/>
  <c r="Y3024" i="1"/>
  <c r="X3028" i="1"/>
  <c r="Y3028" i="1"/>
  <c r="X3032" i="1"/>
  <c r="Y3032" i="1"/>
  <c r="X3036" i="1"/>
  <c r="Y3036" i="1"/>
  <c r="X3040" i="1"/>
  <c r="Y3040" i="1"/>
  <c r="X3044" i="1"/>
  <c r="Y3044" i="1"/>
  <c r="X3048" i="1"/>
  <c r="Y3048" i="1"/>
  <c r="X3052" i="1"/>
  <c r="Y3052" i="1"/>
  <c r="X3056" i="1"/>
  <c r="Y3056" i="1"/>
  <c r="X3060" i="1"/>
  <c r="Y3060" i="1"/>
  <c r="X3064" i="1"/>
  <c r="Y3064" i="1"/>
  <c r="X3068" i="1"/>
  <c r="Y3068" i="1"/>
  <c r="X3072" i="1"/>
  <c r="Y3072" i="1"/>
  <c r="X3076" i="1"/>
  <c r="Y3076" i="1"/>
  <c r="X3080" i="1"/>
  <c r="Y3080" i="1"/>
  <c r="X3084" i="1"/>
  <c r="Y3084" i="1"/>
  <c r="X3088" i="1"/>
  <c r="Y3088" i="1"/>
  <c r="X3092" i="1"/>
  <c r="Y3092" i="1"/>
  <c r="X3096" i="1"/>
  <c r="Y3096" i="1"/>
  <c r="X3100" i="1"/>
  <c r="Y3100" i="1"/>
  <c r="X3104" i="1"/>
  <c r="Y3104" i="1"/>
  <c r="X3108" i="1"/>
  <c r="Y3108" i="1"/>
  <c r="X3112" i="1"/>
  <c r="Y3112" i="1"/>
  <c r="X3116" i="1"/>
  <c r="Y3116" i="1"/>
  <c r="X3120" i="1"/>
  <c r="Y3120" i="1"/>
  <c r="X3124" i="1"/>
  <c r="Y3124" i="1"/>
  <c r="X3128" i="1"/>
  <c r="Y3128" i="1"/>
  <c r="X3132" i="1"/>
  <c r="Y3132" i="1"/>
  <c r="X3136" i="1"/>
  <c r="Y3136" i="1"/>
  <c r="X3140" i="1"/>
  <c r="Y3140" i="1"/>
  <c r="X3144" i="1"/>
  <c r="Y3144" i="1"/>
  <c r="X3148" i="1"/>
  <c r="Y3148" i="1"/>
  <c r="X3152" i="1"/>
  <c r="Y3152" i="1"/>
  <c r="X3157" i="1"/>
  <c r="Y3157" i="1"/>
  <c r="X3163" i="1"/>
  <c r="Y3163" i="1"/>
  <c r="X3168" i="1"/>
  <c r="Y3168" i="1"/>
  <c r="X3173" i="1"/>
  <c r="Y3173" i="1"/>
  <c r="X3179" i="1"/>
  <c r="Y3179" i="1"/>
  <c r="X3187" i="1"/>
  <c r="Y3187" i="1"/>
  <c r="X3195" i="1"/>
  <c r="Y3195" i="1"/>
  <c r="X3203" i="1"/>
  <c r="Y3203" i="1"/>
  <c r="X3211" i="1"/>
  <c r="Y3211" i="1"/>
  <c r="X3219" i="1"/>
  <c r="Y3219" i="1"/>
  <c r="X3227" i="1"/>
  <c r="Y3227" i="1"/>
  <c r="X3235" i="1"/>
  <c r="Y3235" i="1"/>
  <c r="X3243" i="1"/>
  <c r="Y3243" i="1"/>
  <c r="X3251" i="1"/>
  <c r="Y3251" i="1"/>
  <c r="X3259" i="1"/>
  <c r="Y3259" i="1"/>
  <c r="X3267" i="1"/>
  <c r="Y3267" i="1"/>
  <c r="X3275" i="1"/>
  <c r="Y3275" i="1"/>
  <c r="X3283" i="1"/>
  <c r="Y3283" i="1"/>
  <c r="X3291" i="1"/>
  <c r="Y3291" i="1"/>
  <c r="X3299" i="1"/>
  <c r="Y3299" i="1"/>
  <c r="X3307" i="1"/>
  <c r="Y3307" i="1"/>
  <c r="X3315" i="1"/>
  <c r="Y3315" i="1"/>
  <c r="X3323" i="1"/>
  <c r="Y3323" i="1"/>
  <c r="X3331" i="1"/>
  <c r="Y3331" i="1"/>
  <c r="X3339" i="1"/>
  <c r="Y3339" i="1"/>
  <c r="X3347" i="1"/>
  <c r="Y3347" i="1"/>
  <c r="X3355" i="1"/>
  <c r="Y3355" i="1"/>
  <c r="X3363" i="1"/>
  <c r="Y3363" i="1"/>
  <c r="X3371" i="1"/>
  <c r="Y3371" i="1"/>
  <c r="X3379" i="1"/>
  <c r="Y3379" i="1"/>
  <c r="X3387" i="1"/>
  <c r="Y3387" i="1"/>
  <c r="X3395" i="1"/>
  <c r="Y3395" i="1"/>
  <c r="X3403" i="1"/>
  <c r="Y3403" i="1"/>
  <c r="X3411" i="1"/>
  <c r="Y3411" i="1"/>
  <c r="X3419" i="1"/>
  <c r="Y3419" i="1"/>
  <c r="X3427" i="1"/>
  <c r="Y3427" i="1"/>
  <c r="X3435" i="1"/>
  <c r="Y3435" i="1"/>
  <c r="X3443" i="1"/>
  <c r="Y3443" i="1"/>
  <c r="X3451" i="1"/>
  <c r="Y3451" i="1"/>
  <c r="X3459" i="1"/>
  <c r="Y3459" i="1"/>
  <c r="X3467" i="1"/>
  <c r="Y3467" i="1"/>
  <c r="X3475" i="1"/>
  <c r="Y3475" i="1"/>
  <c r="X3483" i="1"/>
  <c r="Y3483" i="1"/>
  <c r="X3491" i="1"/>
  <c r="Y3491" i="1"/>
  <c r="X3499" i="1"/>
  <c r="Y3499" i="1"/>
  <c r="X3507" i="1"/>
  <c r="Y3507" i="1"/>
  <c r="X3515" i="1"/>
  <c r="Y3515" i="1"/>
  <c r="X3523" i="1"/>
  <c r="Y3523" i="1"/>
  <c r="X765" i="1"/>
  <c r="Y765" i="1"/>
  <c r="X769" i="1"/>
  <c r="Y769" i="1"/>
  <c r="X773" i="1"/>
  <c r="Y773" i="1"/>
  <c r="X777" i="1"/>
  <c r="Y777" i="1"/>
  <c r="X781" i="1"/>
  <c r="Y781" i="1"/>
  <c r="X785" i="1"/>
  <c r="Y785" i="1"/>
  <c r="X789" i="1"/>
  <c r="Y789" i="1"/>
  <c r="X793" i="1"/>
  <c r="Y793" i="1"/>
  <c r="X797" i="1"/>
  <c r="Y797" i="1"/>
  <c r="X801" i="1"/>
  <c r="Y801" i="1"/>
  <c r="X805" i="1"/>
  <c r="Y805" i="1"/>
  <c r="X809" i="1"/>
  <c r="Y809" i="1"/>
  <c r="X813" i="1"/>
  <c r="Y813" i="1"/>
  <c r="X817" i="1"/>
  <c r="Y817" i="1"/>
  <c r="X821" i="1"/>
  <c r="Y821" i="1"/>
  <c r="X825" i="1"/>
  <c r="Y825" i="1"/>
  <c r="X829" i="1"/>
  <c r="Y829" i="1"/>
  <c r="X833" i="1"/>
  <c r="Y833" i="1"/>
  <c r="X837" i="1"/>
  <c r="Y837" i="1"/>
  <c r="X841" i="1"/>
  <c r="Y841" i="1"/>
  <c r="X845" i="1"/>
  <c r="Y845" i="1"/>
  <c r="X849" i="1"/>
  <c r="Y849" i="1"/>
  <c r="X853" i="1"/>
  <c r="Y853" i="1"/>
  <c r="X857" i="1"/>
  <c r="Y857" i="1"/>
  <c r="X861" i="1"/>
  <c r="Y861" i="1"/>
  <c r="X865" i="1"/>
  <c r="Y865" i="1"/>
  <c r="X869" i="1"/>
  <c r="Y869" i="1"/>
  <c r="X873" i="1"/>
  <c r="Y873" i="1"/>
  <c r="X877" i="1"/>
  <c r="Y877" i="1"/>
  <c r="X881" i="1"/>
  <c r="Y881" i="1"/>
  <c r="X885" i="1"/>
  <c r="Y885" i="1"/>
  <c r="X889" i="1"/>
  <c r="Y889" i="1"/>
  <c r="X893" i="1"/>
  <c r="Y893" i="1"/>
  <c r="X897" i="1"/>
  <c r="Y897" i="1"/>
  <c r="X901" i="1"/>
  <c r="Y901" i="1"/>
  <c r="X905" i="1"/>
  <c r="Y905" i="1"/>
  <c r="X909" i="1"/>
  <c r="Y909" i="1"/>
  <c r="X913" i="1"/>
  <c r="Y913" i="1"/>
  <c r="X917" i="1"/>
  <c r="Y917" i="1"/>
  <c r="X921" i="1"/>
  <c r="Y921" i="1"/>
  <c r="X925" i="1"/>
  <c r="Y925" i="1"/>
  <c r="X929" i="1"/>
  <c r="Y929" i="1"/>
  <c r="X933" i="1"/>
  <c r="Y933" i="1"/>
  <c r="X937" i="1"/>
  <c r="Y937" i="1"/>
  <c r="X941" i="1"/>
  <c r="Y941" i="1"/>
  <c r="X945" i="1"/>
  <c r="Y945" i="1"/>
  <c r="X949" i="1"/>
  <c r="Y949" i="1"/>
  <c r="X953" i="1"/>
  <c r="Y953" i="1"/>
  <c r="X957" i="1"/>
  <c r="Y957" i="1"/>
  <c r="X961" i="1"/>
  <c r="Y961" i="1"/>
  <c r="X965" i="1"/>
  <c r="Y965" i="1"/>
  <c r="X969" i="1"/>
  <c r="Y969" i="1"/>
  <c r="X973" i="1"/>
  <c r="Y973" i="1"/>
  <c r="X977" i="1"/>
  <c r="Y977" i="1"/>
  <c r="X981" i="1"/>
  <c r="Y981" i="1"/>
  <c r="X985" i="1"/>
  <c r="Y985" i="1"/>
  <c r="X989" i="1"/>
  <c r="Y989" i="1"/>
  <c r="X993" i="1"/>
  <c r="Y993" i="1"/>
  <c r="X997" i="1"/>
  <c r="Y997" i="1"/>
  <c r="X1001" i="1"/>
  <c r="Y1001" i="1"/>
  <c r="X1005" i="1"/>
  <c r="Y1005" i="1"/>
  <c r="X1009" i="1"/>
  <c r="Y1009" i="1"/>
  <c r="X1013" i="1"/>
  <c r="Y1013" i="1"/>
  <c r="X1017" i="1"/>
  <c r="Y1017" i="1"/>
  <c r="X1021" i="1"/>
  <c r="Y1021" i="1"/>
  <c r="X1025" i="1"/>
  <c r="Y1025" i="1"/>
  <c r="X1029" i="1"/>
  <c r="Y1029" i="1"/>
  <c r="X1033" i="1"/>
  <c r="Y1033" i="1"/>
  <c r="X1037" i="1"/>
  <c r="Y1037" i="1"/>
  <c r="X1041" i="1"/>
  <c r="Y1041" i="1"/>
  <c r="X1045" i="1"/>
  <c r="Y1045" i="1"/>
  <c r="X1049" i="1"/>
  <c r="Y1049" i="1"/>
  <c r="X1053" i="1"/>
  <c r="Y1053" i="1"/>
  <c r="X1057" i="1"/>
  <c r="Y1057" i="1"/>
  <c r="X1061" i="1"/>
  <c r="Y1061" i="1"/>
  <c r="X1065" i="1"/>
  <c r="Y1065" i="1"/>
  <c r="X1069" i="1"/>
  <c r="Y1069" i="1"/>
  <c r="X1073" i="1"/>
  <c r="Y1073" i="1"/>
  <c r="X1077" i="1"/>
  <c r="Y1077" i="1"/>
  <c r="X1081" i="1"/>
  <c r="Y1081" i="1"/>
  <c r="X1085" i="1"/>
  <c r="Y1085" i="1"/>
  <c r="X1089" i="1"/>
  <c r="Y1089" i="1"/>
  <c r="X1093" i="1"/>
  <c r="Y1093" i="1"/>
  <c r="X1097" i="1"/>
  <c r="Y1097" i="1"/>
  <c r="X1101" i="1"/>
  <c r="Y1101" i="1"/>
  <c r="X1105" i="1"/>
  <c r="Y1105" i="1"/>
  <c r="X1109" i="1"/>
  <c r="Y1109" i="1"/>
  <c r="X1113" i="1"/>
  <c r="Y1113" i="1"/>
  <c r="X1117" i="1"/>
  <c r="Y1117" i="1"/>
  <c r="X1121" i="1"/>
  <c r="Y1121" i="1"/>
  <c r="X1125" i="1"/>
  <c r="Y1125" i="1"/>
  <c r="X1129" i="1"/>
  <c r="Y1129" i="1"/>
  <c r="X1133" i="1"/>
  <c r="Y1133" i="1"/>
  <c r="X1137" i="1"/>
  <c r="Y1137" i="1"/>
  <c r="X1141" i="1"/>
  <c r="Y1141" i="1"/>
  <c r="X1145" i="1"/>
  <c r="Y1145" i="1"/>
  <c r="X1149" i="1"/>
  <c r="Y1149" i="1"/>
  <c r="X1153" i="1"/>
  <c r="Y1153" i="1"/>
  <c r="X1157" i="1"/>
  <c r="Y1157" i="1"/>
  <c r="X1161" i="1"/>
  <c r="Y1161" i="1"/>
  <c r="X1165" i="1"/>
  <c r="Y1165" i="1"/>
  <c r="X1169" i="1"/>
  <c r="Y1169" i="1"/>
  <c r="X1173" i="1"/>
  <c r="Y1173" i="1"/>
  <c r="X1177" i="1"/>
  <c r="Y1177" i="1"/>
  <c r="X1181" i="1"/>
  <c r="Y1181" i="1"/>
  <c r="X1185" i="1"/>
  <c r="Y1185" i="1"/>
  <c r="X1189" i="1"/>
  <c r="Y1189" i="1"/>
  <c r="X1193" i="1"/>
  <c r="Y1193" i="1"/>
  <c r="X1197" i="1"/>
  <c r="Y1197" i="1"/>
  <c r="X1201" i="1"/>
  <c r="Y1201" i="1"/>
  <c r="X1205" i="1"/>
  <c r="Y1205" i="1"/>
  <c r="X1209" i="1"/>
  <c r="Y1209" i="1"/>
  <c r="X1213" i="1"/>
  <c r="Y1213" i="1"/>
  <c r="X1217" i="1"/>
  <c r="Y1217" i="1"/>
  <c r="X1221" i="1"/>
  <c r="Y1221" i="1"/>
  <c r="X1225" i="1"/>
  <c r="Y1225" i="1"/>
  <c r="X1229" i="1"/>
  <c r="Y1229" i="1"/>
  <c r="X1233" i="1"/>
  <c r="Y1233" i="1"/>
  <c r="X1237" i="1"/>
  <c r="Y1237" i="1"/>
  <c r="X1241" i="1"/>
  <c r="Y1241" i="1"/>
  <c r="X1245" i="1"/>
  <c r="Y1245" i="1"/>
  <c r="X1249" i="1"/>
  <c r="Y1249" i="1"/>
  <c r="X1253" i="1"/>
  <c r="Y1253" i="1"/>
  <c r="X1257" i="1"/>
  <c r="Y1257" i="1"/>
  <c r="X1261" i="1"/>
  <c r="Y1261" i="1"/>
  <c r="X1265" i="1"/>
  <c r="Y1265" i="1"/>
  <c r="X1269" i="1"/>
  <c r="Y1269" i="1"/>
  <c r="X1273" i="1"/>
  <c r="Y1273" i="1"/>
  <c r="X1277" i="1"/>
  <c r="Y1277" i="1"/>
  <c r="X1281" i="1"/>
  <c r="Y1281" i="1"/>
  <c r="X1285" i="1"/>
  <c r="Y1285" i="1"/>
  <c r="X1289" i="1"/>
  <c r="Y1289" i="1"/>
  <c r="X1293" i="1"/>
  <c r="Y1293" i="1"/>
  <c r="X1297" i="1"/>
  <c r="Y1297" i="1"/>
  <c r="X1301" i="1"/>
  <c r="Y1301" i="1"/>
  <c r="X1305" i="1"/>
  <c r="Y1305" i="1"/>
  <c r="X1309" i="1"/>
  <c r="Y1309" i="1"/>
  <c r="X1313" i="1"/>
  <c r="Y1313" i="1"/>
  <c r="X1317" i="1"/>
  <c r="Y1317" i="1"/>
  <c r="X1321" i="1"/>
  <c r="Y1321" i="1"/>
  <c r="X1325" i="1"/>
  <c r="Y1325" i="1"/>
  <c r="X1329" i="1"/>
  <c r="Y1329" i="1"/>
  <c r="X1333" i="1"/>
  <c r="Y1333" i="1"/>
  <c r="X1337" i="1"/>
  <c r="Y1337" i="1"/>
  <c r="X1341" i="1"/>
  <c r="Y1341" i="1"/>
  <c r="X1345" i="1"/>
  <c r="Y1345" i="1"/>
  <c r="X1349" i="1"/>
  <c r="Y1349" i="1"/>
  <c r="X1353" i="1"/>
  <c r="Y1353" i="1"/>
  <c r="X1357" i="1"/>
  <c r="Y1357" i="1"/>
  <c r="X1361" i="1"/>
  <c r="Y1361" i="1"/>
  <c r="X1365" i="1"/>
  <c r="Y1365" i="1"/>
  <c r="X1369" i="1"/>
  <c r="Y1369" i="1"/>
  <c r="X1373" i="1"/>
  <c r="Y1373" i="1"/>
  <c r="X1377" i="1"/>
  <c r="Y1377" i="1"/>
  <c r="X1381" i="1"/>
  <c r="Y1381" i="1"/>
  <c r="X1385" i="1"/>
  <c r="Y1385" i="1"/>
  <c r="X1389" i="1"/>
  <c r="Y1389" i="1"/>
  <c r="X1393" i="1"/>
  <c r="Y1393" i="1"/>
  <c r="X1397" i="1"/>
  <c r="Y1397" i="1"/>
  <c r="X1401" i="1"/>
  <c r="Y1401" i="1"/>
  <c r="X1405" i="1"/>
  <c r="Y1405" i="1"/>
  <c r="X1409" i="1"/>
  <c r="Y1409" i="1"/>
  <c r="X1413" i="1"/>
  <c r="Y1413" i="1"/>
  <c r="X1417" i="1"/>
  <c r="Y1417" i="1"/>
  <c r="X1421" i="1"/>
  <c r="Y1421" i="1"/>
  <c r="X1425" i="1"/>
  <c r="Y1425" i="1"/>
  <c r="X1429" i="1"/>
  <c r="Y1429" i="1"/>
  <c r="X1433" i="1"/>
  <c r="Y1433" i="1"/>
  <c r="X1437" i="1"/>
  <c r="Y1437" i="1"/>
  <c r="X1441" i="1"/>
  <c r="Y1441" i="1"/>
  <c r="X1445" i="1"/>
  <c r="Y1445" i="1"/>
  <c r="X1449" i="1"/>
  <c r="Y1449" i="1"/>
  <c r="X1453" i="1"/>
  <c r="Y1453" i="1"/>
  <c r="X1457" i="1"/>
  <c r="Y1457" i="1"/>
  <c r="X1461" i="1"/>
  <c r="Y1461" i="1"/>
  <c r="X1465" i="1"/>
  <c r="Y1465" i="1"/>
  <c r="X1469" i="1"/>
  <c r="Y1469" i="1"/>
  <c r="X1473" i="1"/>
  <c r="Y1473" i="1"/>
  <c r="X1477" i="1"/>
  <c r="Y1477" i="1"/>
  <c r="X1481" i="1"/>
  <c r="Y1481" i="1"/>
  <c r="X1485" i="1"/>
  <c r="Y1485" i="1"/>
  <c r="X1489" i="1"/>
  <c r="Y1489" i="1"/>
  <c r="X1493" i="1"/>
  <c r="Y1493" i="1"/>
  <c r="X1497" i="1"/>
  <c r="Y1497" i="1"/>
  <c r="X1501" i="1"/>
  <c r="Y1501" i="1"/>
  <c r="X1505" i="1"/>
  <c r="Y1505" i="1"/>
  <c r="X1509" i="1"/>
  <c r="Y1509" i="1"/>
  <c r="X1513" i="1"/>
  <c r="Y1513" i="1"/>
  <c r="X1517" i="1"/>
  <c r="Y1517" i="1"/>
  <c r="X1521" i="1"/>
  <c r="Y1521" i="1"/>
  <c r="X1525" i="1"/>
  <c r="Y1525" i="1"/>
  <c r="X1529" i="1"/>
  <c r="Y1529" i="1"/>
  <c r="X1533" i="1"/>
  <c r="Y1533" i="1"/>
  <c r="X1537" i="1"/>
  <c r="Y1537" i="1"/>
  <c r="X1541" i="1"/>
  <c r="Y1541" i="1"/>
  <c r="X1545" i="1"/>
  <c r="Y1545" i="1"/>
  <c r="X1549" i="1"/>
  <c r="Y1549" i="1"/>
  <c r="X1553" i="1"/>
  <c r="Y1553" i="1"/>
  <c r="X1557" i="1"/>
  <c r="Y1557" i="1"/>
  <c r="X1561" i="1"/>
  <c r="Y1561" i="1"/>
  <c r="X1565" i="1"/>
  <c r="Y1565" i="1"/>
  <c r="X1569" i="1"/>
  <c r="Y1569" i="1"/>
  <c r="X1573" i="1"/>
  <c r="Y1573" i="1"/>
  <c r="X1577" i="1"/>
  <c r="Y1577" i="1"/>
  <c r="X1581" i="1"/>
  <c r="Y1581" i="1"/>
  <c r="X1585" i="1"/>
  <c r="Y1585" i="1"/>
  <c r="X1589" i="1"/>
  <c r="Y1589" i="1"/>
  <c r="X1593" i="1"/>
  <c r="Y1593" i="1"/>
  <c r="X1597" i="1"/>
  <c r="Y1597" i="1"/>
  <c r="X1601" i="1"/>
  <c r="Y1601" i="1"/>
  <c r="X1605" i="1"/>
  <c r="Y1605" i="1"/>
  <c r="X1609" i="1"/>
  <c r="Y1609" i="1"/>
  <c r="X1613" i="1"/>
  <c r="Y1613" i="1"/>
  <c r="X1617" i="1"/>
  <c r="Y1617" i="1"/>
  <c r="X1621" i="1"/>
  <c r="Y1621" i="1"/>
  <c r="X1625" i="1"/>
  <c r="Y1625" i="1"/>
  <c r="X1629" i="1"/>
  <c r="Y1629" i="1"/>
  <c r="X1633" i="1"/>
  <c r="Y1633" i="1"/>
  <c r="X1637" i="1"/>
  <c r="Y1637" i="1"/>
  <c r="X1641" i="1"/>
  <c r="Y1641" i="1"/>
  <c r="X1645" i="1"/>
  <c r="Y1645" i="1"/>
  <c r="X1649" i="1"/>
  <c r="Y1649" i="1"/>
  <c r="X1653" i="1"/>
  <c r="Y1653" i="1"/>
  <c r="X1657" i="1"/>
  <c r="Y1657" i="1"/>
  <c r="X1661" i="1"/>
  <c r="Y1661" i="1"/>
  <c r="X1665" i="1"/>
  <c r="Y1665" i="1"/>
  <c r="X1669" i="1"/>
  <c r="Y1669" i="1"/>
  <c r="X1673" i="1"/>
  <c r="Y1673" i="1"/>
  <c r="X1677" i="1"/>
  <c r="Y1677" i="1"/>
  <c r="X1681" i="1"/>
  <c r="Y1681" i="1"/>
  <c r="X1685" i="1"/>
  <c r="Y1685" i="1"/>
  <c r="X1689" i="1"/>
  <c r="Y1689" i="1"/>
  <c r="X1693" i="1"/>
  <c r="Y1693" i="1"/>
  <c r="X1697" i="1"/>
  <c r="Y1697" i="1"/>
  <c r="X1701" i="1"/>
  <c r="Y1701" i="1"/>
  <c r="X1705" i="1"/>
  <c r="Y1705" i="1"/>
  <c r="X1709" i="1"/>
  <c r="Y1709" i="1"/>
  <c r="X1713" i="1"/>
  <c r="Y1713" i="1"/>
  <c r="X1717" i="1"/>
  <c r="Y1717" i="1"/>
  <c r="X1721" i="1"/>
  <c r="Y1721" i="1"/>
  <c r="X1725" i="1"/>
  <c r="Y1725" i="1"/>
  <c r="X1729" i="1"/>
  <c r="Y1729" i="1"/>
  <c r="X1733" i="1"/>
  <c r="Y1733" i="1"/>
  <c r="X1737" i="1"/>
  <c r="Y1737" i="1"/>
  <c r="X1741" i="1"/>
  <c r="Y1741" i="1"/>
  <c r="X1745" i="1"/>
  <c r="Y1745" i="1"/>
  <c r="X1749" i="1"/>
  <c r="Y1749" i="1"/>
  <c r="X1753" i="1"/>
  <c r="Y1753" i="1"/>
  <c r="X1757" i="1"/>
  <c r="Y1757" i="1"/>
  <c r="X1761" i="1"/>
  <c r="Y1761" i="1"/>
  <c r="X1765" i="1"/>
  <c r="Y1765" i="1"/>
  <c r="X1769" i="1"/>
  <c r="Y1769" i="1"/>
  <c r="X1773" i="1"/>
  <c r="Y1773" i="1"/>
  <c r="X1777" i="1"/>
  <c r="Y1777" i="1"/>
  <c r="X1781" i="1"/>
  <c r="Y1781" i="1"/>
  <c r="X1785" i="1"/>
  <c r="Y1785" i="1"/>
  <c r="X1789" i="1"/>
  <c r="Y1789" i="1"/>
  <c r="X1793" i="1"/>
  <c r="Y1793" i="1"/>
  <c r="X1797" i="1"/>
  <c r="Y1797" i="1"/>
  <c r="X1801" i="1"/>
  <c r="Y1801" i="1"/>
  <c r="X1805" i="1"/>
  <c r="Y1805" i="1"/>
  <c r="X1809" i="1"/>
  <c r="Y1809" i="1"/>
  <c r="X1813" i="1"/>
  <c r="Y1813" i="1"/>
  <c r="X1817" i="1"/>
  <c r="Y1817" i="1"/>
  <c r="X1821" i="1"/>
  <c r="Y1821" i="1"/>
  <c r="X1825" i="1"/>
  <c r="Y1825" i="1"/>
  <c r="X1829" i="1"/>
  <c r="Y1829" i="1"/>
  <c r="X1833" i="1"/>
  <c r="Y1833" i="1"/>
  <c r="X1837" i="1"/>
  <c r="Y1837" i="1"/>
  <c r="X1841" i="1"/>
  <c r="Y1841" i="1"/>
  <c r="X1845" i="1"/>
  <c r="Y1845" i="1"/>
  <c r="X1849" i="1"/>
  <c r="Y1849" i="1"/>
  <c r="X1853" i="1"/>
  <c r="Y1853" i="1"/>
  <c r="X1857" i="1"/>
  <c r="Y1857" i="1"/>
  <c r="X1861" i="1"/>
  <c r="Y1861" i="1"/>
  <c r="X1865" i="1"/>
  <c r="Y1865" i="1"/>
  <c r="X1869" i="1"/>
  <c r="Y1869" i="1"/>
  <c r="X1873" i="1"/>
  <c r="Y1873" i="1"/>
  <c r="X1877" i="1"/>
  <c r="Y1877" i="1"/>
  <c r="X1881" i="1"/>
  <c r="Y1881" i="1"/>
  <c r="X1885" i="1"/>
  <c r="Y1885" i="1"/>
  <c r="X1889" i="1"/>
  <c r="Y1889" i="1"/>
  <c r="X1893" i="1"/>
  <c r="Y1893" i="1"/>
  <c r="X1897" i="1"/>
  <c r="Y1897" i="1"/>
  <c r="X1901" i="1"/>
  <c r="Y1901" i="1"/>
  <c r="X1905" i="1"/>
  <c r="Y1905" i="1"/>
  <c r="X1909" i="1"/>
  <c r="Y1909" i="1"/>
  <c r="X1913" i="1"/>
  <c r="Y1913" i="1"/>
  <c r="X1917" i="1"/>
  <c r="Y1917" i="1"/>
  <c r="X1921" i="1"/>
  <c r="Y1921" i="1"/>
  <c r="X1925" i="1"/>
  <c r="Y1925" i="1"/>
  <c r="X1929" i="1"/>
  <c r="Y1929" i="1"/>
  <c r="X1933" i="1"/>
  <c r="Y1933" i="1"/>
  <c r="X1937" i="1"/>
  <c r="Y1937" i="1"/>
  <c r="X1941" i="1"/>
  <c r="Y1941" i="1"/>
  <c r="X1945" i="1"/>
  <c r="Y1945" i="1"/>
  <c r="X1949" i="1"/>
  <c r="Y1949" i="1"/>
  <c r="X1953" i="1"/>
  <c r="Y1953" i="1"/>
  <c r="X1957" i="1"/>
  <c r="Y1957" i="1"/>
  <c r="X1961" i="1"/>
  <c r="Y1961" i="1"/>
  <c r="X1965" i="1"/>
  <c r="Y1965" i="1"/>
  <c r="X1969" i="1"/>
  <c r="Y1969" i="1"/>
  <c r="X1973" i="1"/>
  <c r="Y1973" i="1"/>
  <c r="X1977" i="1"/>
  <c r="Y1977" i="1"/>
  <c r="X1981" i="1"/>
  <c r="Y1981" i="1"/>
  <c r="X1985" i="1"/>
  <c r="Y1985" i="1"/>
  <c r="X1989" i="1"/>
  <c r="Y1989" i="1"/>
  <c r="X1993" i="1"/>
  <c r="Y1993" i="1"/>
  <c r="X1997" i="1"/>
  <c r="Y1997" i="1"/>
  <c r="X2001" i="1"/>
  <c r="Y2001" i="1"/>
  <c r="X2005" i="1"/>
  <c r="Y2005" i="1"/>
  <c r="X2009" i="1"/>
  <c r="Y2009" i="1"/>
  <c r="X2013" i="1"/>
  <c r="Y2013" i="1"/>
  <c r="X2017" i="1"/>
  <c r="Y2017" i="1"/>
  <c r="X2021" i="1"/>
  <c r="Y2021" i="1"/>
  <c r="X2025" i="1"/>
  <c r="Y2025" i="1"/>
  <c r="X2029" i="1"/>
  <c r="Y2029" i="1"/>
  <c r="X2033" i="1"/>
  <c r="Y2033" i="1"/>
  <c r="X2037" i="1"/>
  <c r="Y2037" i="1"/>
  <c r="X2041" i="1"/>
  <c r="Y2041" i="1"/>
  <c r="X2045" i="1"/>
  <c r="Y2045" i="1"/>
  <c r="X2049" i="1"/>
  <c r="Y2049" i="1"/>
  <c r="X2053" i="1"/>
  <c r="Y2053" i="1"/>
  <c r="X2057" i="1"/>
  <c r="Y2057" i="1"/>
  <c r="X2061" i="1"/>
  <c r="Y2061" i="1"/>
  <c r="X2065" i="1"/>
  <c r="Y2065" i="1"/>
  <c r="X2069" i="1"/>
  <c r="Y2069" i="1"/>
  <c r="X2073" i="1"/>
  <c r="Y2073" i="1"/>
  <c r="X2077" i="1"/>
  <c r="Y2077" i="1"/>
  <c r="X2081" i="1"/>
  <c r="Y2081" i="1"/>
  <c r="X2085" i="1"/>
  <c r="Y2085" i="1"/>
  <c r="X2089" i="1"/>
  <c r="Y2089" i="1"/>
  <c r="X2093" i="1"/>
  <c r="Y2093" i="1"/>
  <c r="X2097" i="1"/>
  <c r="Y2097" i="1"/>
  <c r="X2101" i="1"/>
  <c r="Y2101" i="1"/>
  <c r="X2105" i="1"/>
  <c r="Y2105" i="1"/>
  <c r="X2109" i="1"/>
  <c r="Y2109" i="1"/>
  <c r="X2113" i="1"/>
  <c r="Y2113" i="1"/>
  <c r="X2117" i="1"/>
  <c r="Y2117" i="1"/>
  <c r="X2121" i="1"/>
  <c r="Y2121" i="1"/>
  <c r="X2125" i="1"/>
  <c r="Y2125" i="1"/>
  <c r="X2129" i="1"/>
  <c r="Y2129" i="1"/>
  <c r="X2133" i="1"/>
  <c r="Y2133" i="1"/>
  <c r="X2137" i="1"/>
  <c r="Y2137" i="1"/>
  <c r="X2141" i="1"/>
  <c r="Y2141" i="1"/>
  <c r="X2145" i="1"/>
  <c r="Y2145" i="1"/>
  <c r="X2149" i="1"/>
  <c r="Y2149" i="1"/>
  <c r="X2153" i="1"/>
  <c r="Y2153" i="1"/>
  <c r="X2157" i="1"/>
  <c r="Y2157" i="1"/>
  <c r="X2161" i="1"/>
  <c r="Y2161" i="1"/>
  <c r="X2165" i="1"/>
  <c r="Y2165" i="1"/>
  <c r="X2169" i="1"/>
  <c r="Y2169" i="1"/>
  <c r="X2173" i="1"/>
  <c r="Y2173" i="1"/>
  <c r="X2177" i="1"/>
  <c r="Y2177" i="1"/>
  <c r="X2181" i="1"/>
  <c r="Y2181" i="1"/>
  <c r="X2185" i="1"/>
  <c r="Y2185" i="1"/>
  <c r="X2189" i="1"/>
  <c r="Y2189" i="1"/>
  <c r="X2193" i="1"/>
  <c r="Y2193" i="1"/>
  <c r="X2197" i="1"/>
  <c r="Y2197" i="1"/>
  <c r="X2201" i="1"/>
  <c r="Y2201" i="1"/>
  <c r="X2205" i="1"/>
  <c r="Y2205" i="1"/>
  <c r="X2209" i="1"/>
  <c r="Y2209" i="1"/>
  <c r="X2213" i="1"/>
  <c r="Y2213" i="1"/>
  <c r="X2217" i="1"/>
  <c r="Y2217" i="1"/>
  <c r="X2221" i="1"/>
  <c r="Y2221" i="1"/>
  <c r="X2225" i="1"/>
  <c r="Y2225" i="1"/>
  <c r="X2229" i="1"/>
  <c r="Y2229" i="1"/>
  <c r="X2233" i="1"/>
  <c r="Y2233" i="1"/>
  <c r="X2237" i="1"/>
  <c r="Y2237" i="1"/>
  <c r="X2241" i="1"/>
  <c r="Y2241" i="1"/>
  <c r="X2245" i="1"/>
  <c r="Y2245" i="1"/>
  <c r="X2249" i="1"/>
  <c r="Y2249" i="1"/>
  <c r="X2253" i="1"/>
  <c r="Y2253" i="1"/>
  <c r="X2257" i="1"/>
  <c r="Y2257" i="1"/>
  <c r="X2261" i="1"/>
  <c r="Y2261" i="1"/>
  <c r="X2265" i="1"/>
  <c r="Y2265" i="1"/>
  <c r="X2269" i="1"/>
  <c r="Y2269" i="1"/>
  <c r="X2273" i="1"/>
  <c r="Y2273" i="1"/>
  <c r="X2277" i="1"/>
  <c r="Y2277" i="1"/>
  <c r="X2281" i="1"/>
  <c r="Y2281" i="1"/>
  <c r="X2285" i="1"/>
  <c r="Y2285" i="1"/>
  <c r="X2289" i="1"/>
  <c r="Y2289" i="1"/>
  <c r="X2293" i="1"/>
  <c r="Y2293" i="1"/>
  <c r="X2297" i="1"/>
  <c r="Y2297" i="1"/>
  <c r="X2301" i="1"/>
  <c r="Y2301" i="1"/>
  <c r="X2305" i="1"/>
  <c r="Y2305" i="1"/>
  <c r="X2309" i="1"/>
  <c r="Y2309" i="1"/>
  <c r="X2313" i="1"/>
  <c r="Y2313" i="1"/>
  <c r="X2317" i="1"/>
  <c r="Y2317" i="1"/>
  <c r="X2321" i="1"/>
  <c r="Y2321" i="1"/>
  <c r="X2325" i="1"/>
  <c r="Y2325" i="1"/>
  <c r="X2329" i="1"/>
  <c r="Y2329" i="1"/>
  <c r="X2333" i="1"/>
  <c r="Y2333" i="1"/>
  <c r="X2337" i="1"/>
  <c r="Y2337" i="1"/>
  <c r="X2341" i="1"/>
  <c r="Y2341" i="1"/>
  <c r="X2345" i="1"/>
  <c r="Y2345" i="1"/>
  <c r="X2349" i="1"/>
  <c r="Y2349" i="1"/>
  <c r="X2353" i="1"/>
  <c r="Y2353" i="1"/>
  <c r="X2357" i="1"/>
  <c r="Y2357" i="1"/>
  <c r="X2361" i="1"/>
  <c r="Y2361" i="1"/>
  <c r="X2365" i="1"/>
  <c r="Y2365" i="1"/>
  <c r="X2369" i="1"/>
  <c r="Y2369" i="1"/>
  <c r="X2373" i="1"/>
  <c r="Y2373" i="1"/>
  <c r="X2377" i="1"/>
  <c r="Y2377" i="1"/>
  <c r="X2381" i="1"/>
  <c r="Y2381" i="1"/>
  <c r="X2385" i="1"/>
  <c r="Y2385" i="1"/>
  <c r="X2389" i="1"/>
  <c r="Y2389" i="1"/>
  <c r="X2393" i="1"/>
  <c r="Y2393" i="1"/>
  <c r="X2397" i="1"/>
  <c r="Y2397" i="1"/>
  <c r="X2401" i="1"/>
  <c r="Y2401" i="1"/>
  <c r="X2405" i="1"/>
  <c r="Y2405" i="1"/>
  <c r="X2409" i="1"/>
  <c r="Y2409" i="1"/>
  <c r="X2413" i="1"/>
  <c r="Y2413" i="1"/>
  <c r="X2417" i="1"/>
  <c r="Y2417" i="1"/>
  <c r="X2421" i="1"/>
  <c r="Y2421" i="1"/>
  <c r="X2425" i="1"/>
  <c r="Y2425" i="1"/>
  <c r="X2429" i="1"/>
  <c r="Y2429" i="1"/>
  <c r="X2433" i="1"/>
  <c r="Y2433" i="1"/>
  <c r="X2437" i="1"/>
  <c r="Y2437" i="1"/>
  <c r="X2441" i="1"/>
  <c r="Y2441" i="1"/>
  <c r="X2445" i="1"/>
  <c r="Y2445" i="1"/>
  <c r="X2449" i="1"/>
  <c r="Y2449" i="1"/>
  <c r="X2453" i="1"/>
  <c r="Y2453" i="1"/>
  <c r="X2457" i="1"/>
  <c r="Y2457" i="1"/>
  <c r="X2461" i="1"/>
  <c r="Y2461" i="1"/>
  <c r="X2465" i="1"/>
  <c r="Y2465" i="1"/>
  <c r="X2469" i="1"/>
  <c r="Y2469" i="1"/>
  <c r="X2473" i="1"/>
  <c r="Y2473" i="1"/>
  <c r="X2477" i="1"/>
  <c r="Y2477" i="1"/>
  <c r="X2481" i="1"/>
  <c r="Y2481" i="1"/>
  <c r="X2485" i="1"/>
  <c r="Y2485" i="1"/>
  <c r="X2489" i="1"/>
  <c r="Y2489" i="1"/>
  <c r="X2493" i="1"/>
  <c r="Y2493" i="1"/>
  <c r="X2497" i="1"/>
  <c r="Y2497" i="1"/>
  <c r="X2501" i="1"/>
  <c r="Y2501" i="1"/>
  <c r="X2505" i="1"/>
  <c r="Y2505" i="1"/>
  <c r="X2509" i="1"/>
  <c r="Y2509" i="1"/>
  <c r="X2513" i="1"/>
  <c r="Y2513" i="1"/>
  <c r="X2517" i="1"/>
  <c r="Y2517" i="1"/>
  <c r="X2521" i="1"/>
  <c r="Y2521" i="1"/>
  <c r="X2525" i="1"/>
  <c r="Y2525" i="1"/>
  <c r="X2529" i="1"/>
  <c r="Y2529" i="1"/>
  <c r="X2533" i="1"/>
  <c r="Y2533" i="1"/>
  <c r="X2537" i="1"/>
  <c r="Y2537" i="1"/>
  <c r="X2541" i="1"/>
  <c r="Y2541" i="1"/>
  <c r="X2545" i="1"/>
  <c r="Y2545" i="1"/>
  <c r="X2549" i="1"/>
  <c r="Y2549" i="1"/>
  <c r="X2553" i="1"/>
  <c r="Y2553" i="1"/>
  <c r="X2557" i="1"/>
  <c r="Y2557" i="1"/>
  <c r="X2561" i="1"/>
  <c r="Y2561" i="1"/>
  <c r="X2565" i="1"/>
  <c r="Y2565" i="1"/>
  <c r="X2569" i="1"/>
  <c r="Y2569" i="1"/>
  <c r="X2573" i="1"/>
  <c r="Y2573" i="1"/>
  <c r="X2577" i="1"/>
  <c r="Y2577" i="1"/>
  <c r="X2581" i="1"/>
  <c r="Y2581" i="1"/>
  <c r="X2585" i="1"/>
  <c r="Y2585" i="1"/>
  <c r="X2589" i="1"/>
  <c r="Y2589" i="1"/>
  <c r="X2593" i="1"/>
  <c r="Y2593" i="1"/>
  <c r="X2597" i="1"/>
  <c r="Y2597" i="1"/>
  <c r="X2601" i="1"/>
  <c r="Y2601" i="1"/>
  <c r="X2605" i="1"/>
  <c r="Y2605" i="1"/>
  <c r="X2609" i="1"/>
  <c r="Y2609" i="1"/>
  <c r="X2613" i="1"/>
  <c r="Y2613" i="1"/>
  <c r="X2617" i="1"/>
  <c r="Y2617" i="1"/>
  <c r="X2621" i="1"/>
  <c r="Y2621" i="1"/>
  <c r="X2625" i="1"/>
  <c r="Y2625" i="1"/>
  <c r="X2629" i="1"/>
  <c r="Y2629" i="1"/>
  <c r="X2633" i="1"/>
  <c r="Y2633" i="1"/>
  <c r="X2637" i="1"/>
  <c r="Y2637" i="1"/>
  <c r="X2641" i="1"/>
  <c r="Y2641" i="1"/>
  <c r="X2645" i="1"/>
  <c r="Y2645" i="1"/>
  <c r="X2649" i="1"/>
  <c r="Y2649" i="1"/>
  <c r="X2653" i="1"/>
  <c r="Y2653" i="1"/>
  <c r="X2657" i="1"/>
  <c r="Y2657" i="1"/>
  <c r="X2661" i="1"/>
  <c r="Y2661" i="1"/>
  <c r="X2665" i="1"/>
  <c r="Y2665" i="1"/>
  <c r="X2669" i="1"/>
  <c r="Y2669" i="1"/>
  <c r="X2673" i="1"/>
  <c r="Y2673" i="1"/>
  <c r="X2677" i="1"/>
  <c r="Y2677" i="1"/>
  <c r="X2681" i="1"/>
  <c r="Y2681" i="1"/>
  <c r="X2685" i="1"/>
  <c r="Y2685" i="1"/>
  <c r="X2689" i="1"/>
  <c r="Y2689" i="1"/>
  <c r="X2693" i="1"/>
  <c r="Y2693" i="1"/>
  <c r="X2697" i="1"/>
  <c r="Y2697" i="1"/>
  <c r="X2701" i="1"/>
  <c r="Y2701" i="1"/>
  <c r="X2705" i="1"/>
  <c r="Y2705" i="1"/>
  <c r="X2709" i="1"/>
  <c r="Y2709" i="1"/>
  <c r="X2713" i="1"/>
  <c r="Y2713" i="1"/>
  <c r="X2717" i="1"/>
  <c r="Y2717" i="1"/>
  <c r="X2721" i="1"/>
  <c r="Y2721" i="1"/>
  <c r="X2725" i="1"/>
  <c r="Y2725" i="1"/>
  <c r="X2729" i="1"/>
  <c r="Y2729" i="1"/>
  <c r="X2733" i="1"/>
  <c r="Y2733" i="1"/>
  <c r="X2737" i="1"/>
  <c r="Y2737" i="1"/>
  <c r="X2741" i="1"/>
  <c r="Y2741" i="1"/>
  <c r="X2745" i="1"/>
  <c r="Y2745" i="1"/>
  <c r="X2749" i="1"/>
  <c r="Y2749" i="1"/>
  <c r="X2753" i="1"/>
  <c r="Y2753" i="1"/>
  <c r="X2757" i="1"/>
  <c r="Y2757" i="1"/>
  <c r="X2761" i="1"/>
  <c r="Y2761" i="1"/>
  <c r="X2765" i="1"/>
  <c r="Y2765" i="1"/>
  <c r="X2769" i="1"/>
  <c r="Y2769" i="1"/>
  <c r="X2773" i="1"/>
  <c r="Y2773" i="1"/>
  <c r="X2777" i="1"/>
  <c r="Y2777" i="1"/>
  <c r="X2781" i="1"/>
  <c r="Y2781" i="1"/>
  <c r="X2785" i="1"/>
  <c r="Y2785" i="1"/>
  <c r="X2789" i="1"/>
  <c r="Y2789" i="1"/>
  <c r="X2793" i="1"/>
  <c r="Y2793" i="1"/>
  <c r="X2797" i="1"/>
  <c r="Y2797" i="1"/>
  <c r="X2801" i="1"/>
  <c r="Y2801" i="1"/>
  <c r="X2805" i="1"/>
  <c r="Y2805" i="1"/>
  <c r="X2809" i="1"/>
  <c r="Y2809" i="1"/>
  <c r="X2813" i="1"/>
  <c r="Y2813" i="1"/>
  <c r="X2817" i="1"/>
  <c r="Y2817" i="1"/>
  <c r="X2821" i="1"/>
  <c r="Y2821" i="1"/>
  <c r="X2825" i="1"/>
  <c r="Y2825" i="1"/>
  <c r="X2829" i="1"/>
  <c r="Y2829" i="1"/>
  <c r="X2833" i="1"/>
  <c r="Y2833" i="1"/>
  <c r="X2837" i="1"/>
  <c r="Y2837" i="1"/>
  <c r="X2841" i="1"/>
  <c r="Y2841" i="1"/>
  <c r="X2845" i="1"/>
  <c r="Y2845" i="1"/>
  <c r="X2849" i="1"/>
  <c r="Y2849" i="1"/>
  <c r="X2853" i="1"/>
  <c r="Y2853" i="1"/>
  <c r="X2857" i="1"/>
  <c r="Y2857" i="1"/>
  <c r="X2861" i="1"/>
  <c r="Y2861" i="1"/>
  <c r="X2865" i="1"/>
  <c r="Y2865" i="1"/>
  <c r="X2869" i="1"/>
  <c r="Y2869" i="1"/>
  <c r="X2873" i="1"/>
  <c r="Y2873" i="1"/>
  <c r="X2877" i="1"/>
  <c r="Y2877" i="1"/>
  <c r="X2881" i="1"/>
  <c r="Y2881" i="1"/>
  <c r="X2885" i="1"/>
  <c r="Y2885" i="1"/>
  <c r="X2889" i="1"/>
  <c r="Y2889" i="1"/>
  <c r="X2893" i="1"/>
  <c r="Y2893" i="1"/>
  <c r="X2897" i="1"/>
  <c r="Y2897" i="1"/>
  <c r="X2901" i="1"/>
  <c r="Y2901" i="1"/>
  <c r="X2905" i="1"/>
  <c r="Y2905" i="1"/>
  <c r="X2909" i="1"/>
  <c r="Y2909" i="1"/>
  <c r="X2913" i="1"/>
  <c r="Y2913" i="1"/>
  <c r="X2917" i="1"/>
  <c r="Y2917" i="1"/>
  <c r="X2921" i="1"/>
  <c r="Y2921" i="1"/>
  <c r="X2925" i="1"/>
  <c r="Y2925" i="1"/>
  <c r="X2929" i="1"/>
  <c r="Y2929" i="1"/>
  <c r="X2933" i="1"/>
  <c r="Y2933" i="1"/>
  <c r="X2937" i="1"/>
  <c r="Y2937" i="1"/>
  <c r="X2941" i="1"/>
  <c r="Y2941" i="1"/>
  <c r="X2945" i="1"/>
  <c r="Y2945" i="1"/>
  <c r="X2949" i="1"/>
  <c r="Y2949" i="1"/>
  <c r="X2953" i="1"/>
  <c r="Y2953" i="1"/>
  <c r="X2957" i="1"/>
  <c r="Y2957" i="1"/>
  <c r="X2961" i="1"/>
  <c r="Y2961" i="1"/>
  <c r="X2965" i="1"/>
  <c r="Y2965" i="1"/>
  <c r="X2969" i="1"/>
  <c r="Y2969" i="1"/>
  <c r="X2973" i="1"/>
  <c r="Y2973" i="1"/>
  <c r="X2977" i="1"/>
  <c r="Y2977" i="1"/>
  <c r="X2981" i="1"/>
  <c r="Y2981" i="1"/>
  <c r="X2985" i="1"/>
  <c r="Y2985" i="1"/>
  <c r="X2989" i="1"/>
  <c r="Y2989" i="1"/>
  <c r="X2993" i="1"/>
  <c r="Y2993" i="1"/>
  <c r="X2997" i="1"/>
  <c r="Y2997" i="1"/>
  <c r="X3001" i="1"/>
  <c r="Y3001" i="1"/>
  <c r="X3005" i="1"/>
  <c r="Y3005" i="1"/>
  <c r="X3009" i="1"/>
  <c r="Y3009" i="1"/>
  <c r="X3013" i="1"/>
  <c r="Y3013" i="1"/>
  <c r="X3017" i="1"/>
  <c r="Y3017" i="1"/>
  <c r="X3021" i="1"/>
  <c r="Y3021" i="1"/>
  <c r="X3025" i="1"/>
  <c r="Y3025" i="1"/>
  <c r="X3029" i="1"/>
  <c r="Y3029" i="1"/>
  <c r="X3033" i="1"/>
  <c r="Y3033" i="1"/>
  <c r="X3037" i="1"/>
  <c r="Y3037" i="1"/>
  <c r="X3041" i="1"/>
  <c r="Y3041" i="1"/>
  <c r="X3045" i="1"/>
  <c r="Y3045" i="1"/>
  <c r="X3049" i="1"/>
  <c r="Y3049" i="1"/>
  <c r="X3053" i="1"/>
  <c r="Y3053" i="1"/>
  <c r="X3057" i="1"/>
  <c r="Y3057" i="1"/>
  <c r="X3061" i="1"/>
  <c r="Y3061" i="1"/>
  <c r="X3065" i="1"/>
  <c r="Y3065" i="1"/>
  <c r="X3069" i="1"/>
  <c r="Y3069" i="1"/>
  <c r="X3073" i="1"/>
  <c r="Y3073" i="1"/>
  <c r="X3077" i="1"/>
  <c r="Y3077" i="1"/>
  <c r="X3081" i="1"/>
  <c r="Y3081" i="1"/>
  <c r="X3085" i="1"/>
  <c r="Y3085" i="1"/>
  <c r="X3089" i="1"/>
  <c r="Y3089" i="1"/>
  <c r="X3093" i="1"/>
  <c r="Y3093" i="1"/>
  <c r="X3097" i="1"/>
  <c r="Y3097" i="1"/>
  <c r="X3101" i="1"/>
  <c r="Y3101" i="1"/>
  <c r="X3105" i="1"/>
  <c r="Y3105" i="1"/>
  <c r="X3109" i="1"/>
  <c r="Y3109" i="1"/>
  <c r="X3113" i="1"/>
  <c r="Y3113" i="1"/>
  <c r="X3117" i="1"/>
  <c r="Y3117" i="1"/>
  <c r="X3121" i="1"/>
  <c r="Y3121" i="1"/>
  <c r="X3125" i="1"/>
  <c r="Y3125" i="1"/>
  <c r="X3129" i="1"/>
  <c r="Y3129" i="1"/>
  <c r="X3133" i="1"/>
  <c r="Y3133" i="1"/>
  <c r="X3137" i="1"/>
  <c r="Y3137" i="1"/>
  <c r="X3141" i="1"/>
  <c r="Y3141" i="1"/>
  <c r="X3145" i="1"/>
  <c r="Y3145" i="1"/>
  <c r="X3149" i="1"/>
  <c r="Y3149" i="1"/>
  <c r="X3153" i="1"/>
  <c r="Y3153" i="1"/>
  <c r="X3159" i="1"/>
  <c r="Y3159" i="1"/>
  <c r="X3164" i="1"/>
  <c r="Y3164" i="1"/>
  <c r="X3169" i="1"/>
  <c r="Y3169" i="1"/>
  <c r="X3175" i="1"/>
  <c r="Y3175" i="1"/>
  <c r="X3180" i="1"/>
  <c r="Y3180" i="1"/>
  <c r="X3188" i="1"/>
  <c r="Y3188" i="1"/>
  <c r="X3196" i="1"/>
  <c r="Y3196" i="1"/>
  <c r="X3204" i="1"/>
  <c r="Y3204" i="1"/>
  <c r="X3212" i="1"/>
  <c r="Y3212" i="1"/>
  <c r="X3220" i="1"/>
  <c r="Y3220" i="1"/>
  <c r="X3228" i="1"/>
  <c r="Y3228" i="1"/>
  <c r="X3236" i="1"/>
  <c r="Y3236" i="1"/>
  <c r="X3244" i="1"/>
  <c r="Y3244" i="1"/>
  <c r="X3252" i="1"/>
  <c r="Y3252" i="1"/>
  <c r="X3260" i="1"/>
  <c r="Y3260" i="1"/>
  <c r="X3268" i="1"/>
  <c r="Y3268" i="1"/>
  <c r="X3276" i="1"/>
  <c r="Y3276" i="1"/>
  <c r="X3284" i="1"/>
  <c r="Y3284" i="1"/>
  <c r="X3292" i="1"/>
  <c r="Y3292" i="1"/>
  <c r="X3300" i="1"/>
  <c r="Y3300" i="1"/>
  <c r="X3308" i="1"/>
  <c r="Y3308" i="1"/>
  <c r="X3316" i="1"/>
  <c r="Y3316" i="1"/>
  <c r="X3324" i="1"/>
  <c r="Y3324" i="1"/>
  <c r="X3332" i="1"/>
  <c r="Y3332" i="1"/>
  <c r="X3340" i="1"/>
  <c r="Y3340" i="1"/>
  <c r="X3348" i="1"/>
  <c r="Y3348" i="1"/>
  <c r="X3356" i="1"/>
  <c r="Y3356" i="1"/>
  <c r="X3364" i="1"/>
  <c r="Y3364" i="1"/>
  <c r="X3372" i="1"/>
  <c r="Y3372" i="1"/>
  <c r="X3380" i="1"/>
  <c r="Y3380" i="1"/>
  <c r="X3388" i="1"/>
  <c r="Y3388" i="1"/>
  <c r="X3396" i="1"/>
  <c r="Y3396" i="1"/>
  <c r="X3404" i="1"/>
  <c r="Y3404" i="1"/>
  <c r="X3412" i="1"/>
  <c r="Y3412" i="1"/>
  <c r="X3420" i="1"/>
  <c r="Y3420" i="1"/>
  <c r="X3428" i="1"/>
  <c r="Y3428" i="1"/>
  <c r="X3436" i="1"/>
  <c r="Y3436" i="1"/>
  <c r="X3444" i="1"/>
  <c r="Y3444" i="1"/>
  <c r="X3452" i="1"/>
  <c r="Y3452" i="1"/>
  <c r="X3460" i="1"/>
  <c r="Y3460" i="1"/>
  <c r="X3468" i="1"/>
  <c r="Y3468" i="1"/>
  <c r="X3476" i="1"/>
  <c r="Y3476" i="1"/>
  <c r="X3484" i="1"/>
  <c r="Y3484" i="1"/>
  <c r="X3492" i="1"/>
  <c r="Y3492" i="1"/>
  <c r="X3500" i="1"/>
  <c r="Y3500" i="1"/>
  <c r="X3508" i="1"/>
  <c r="Y3508" i="1"/>
  <c r="X3516" i="1"/>
  <c r="Y3516" i="1"/>
  <c r="X3524" i="1"/>
  <c r="Y3524" i="1"/>
  <c r="X950" i="1"/>
  <c r="Y950" i="1"/>
  <c r="X954" i="1"/>
  <c r="Y954" i="1"/>
  <c r="X958" i="1"/>
  <c r="Y958" i="1"/>
  <c r="X962" i="1"/>
  <c r="Y962" i="1"/>
  <c r="X966" i="1"/>
  <c r="Y966" i="1"/>
  <c r="X970" i="1"/>
  <c r="Y970" i="1"/>
  <c r="X974" i="1"/>
  <c r="Y974" i="1"/>
  <c r="X978" i="1"/>
  <c r="Y978" i="1"/>
  <c r="X982" i="1"/>
  <c r="Y982" i="1"/>
  <c r="X986" i="1"/>
  <c r="Y986" i="1"/>
  <c r="X990" i="1"/>
  <c r="Y990" i="1"/>
  <c r="X994" i="1"/>
  <c r="Y994" i="1"/>
  <c r="X998" i="1"/>
  <c r="Y998" i="1"/>
  <c r="X1002" i="1"/>
  <c r="Y1002" i="1"/>
  <c r="X1006" i="1"/>
  <c r="Y1006" i="1"/>
  <c r="X1010" i="1"/>
  <c r="Y1010" i="1"/>
  <c r="X1014" i="1"/>
  <c r="Y1014" i="1"/>
  <c r="X1018" i="1"/>
  <c r="Y1018" i="1"/>
  <c r="X1022" i="1"/>
  <c r="Y1022" i="1"/>
  <c r="X1026" i="1"/>
  <c r="Y1026" i="1"/>
  <c r="X1030" i="1"/>
  <c r="Y1030" i="1"/>
  <c r="X1034" i="1"/>
  <c r="Y1034" i="1"/>
  <c r="X1038" i="1"/>
  <c r="Y1038" i="1"/>
  <c r="X1042" i="1"/>
  <c r="Y1042" i="1"/>
  <c r="X1046" i="1"/>
  <c r="Y1046" i="1"/>
  <c r="X1050" i="1"/>
  <c r="Y1050" i="1"/>
  <c r="X1054" i="1"/>
  <c r="Y1054" i="1"/>
  <c r="X1058" i="1"/>
  <c r="Y1058" i="1"/>
  <c r="X1062" i="1"/>
  <c r="Y1062" i="1"/>
  <c r="X1066" i="1"/>
  <c r="Y1066" i="1"/>
  <c r="X1070" i="1"/>
  <c r="Y1070" i="1"/>
  <c r="X1074" i="1"/>
  <c r="Y1074" i="1"/>
  <c r="X1078" i="1"/>
  <c r="Y1078" i="1"/>
  <c r="X1082" i="1"/>
  <c r="Y1082" i="1"/>
  <c r="X1086" i="1"/>
  <c r="Y1086" i="1"/>
  <c r="X1090" i="1"/>
  <c r="Y1090" i="1"/>
  <c r="X1094" i="1"/>
  <c r="Y1094" i="1"/>
  <c r="X1098" i="1"/>
  <c r="Y1098" i="1"/>
  <c r="X1102" i="1"/>
  <c r="Y1102" i="1"/>
  <c r="X1106" i="1"/>
  <c r="Y1106" i="1"/>
  <c r="X1110" i="1"/>
  <c r="Y1110" i="1"/>
  <c r="X1114" i="1"/>
  <c r="Y1114" i="1"/>
  <c r="X1118" i="1"/>
  <c r="Y1118" i="1"/>
  <c r="X1122" i="1"/>
  <c r="Y1122" i="1"/>
  <c r="X1126" i="1"/>
  <c r="Y1126" i="1"/>
  <c r="X1130" i="1"/>
  <c r="Y1130" i="1"/>
  <c r="X1134" i="1"/>
  <c r="Y1134" i="1"/>
  <c r="X1138" i="1"/>
  <c r="Y1138" i="1"/>
  <c r="X1142" i="1"/>
  <c r="Y1142" i="1"/>
  <c r="X1146" i="1"/>
  <c r="Y1146" i="1"/>
  <c r="X1150" i="1"/>
  <c r="Y1150" i="1"/>
  <c r="X1154" i="1"/>
  <c r="Y1154" i="1"/>
  <c r="X1158" i="1"/>
  <c r="Y1158" i="1"/>
  <c r="X1162" i="1"/>
  <c r="Y1162" i="1"/>
  <c r="X1166" i="1"/>
  <c r="Y1166" i="1"/>
  <c r="X1170" i="1"/>
  <c r="Y1170" i="1"/>
  <c r="X1174" i="1"/>
  <c r="Y1174" i="1"/>
  <c r="X1178" i="1"/>
  <c r="Y1178" i="1"/>
  <c r="X1182" i="1"/>
  <c r="Y1182" i="1"/>
  <c r="X1186" i="1"/>
  <c r="Y1186" i="1"/>
  <c r="X1190" i="1"/>
  <c r="Y1190" i="1"/>
  <c r="X1194" i="1"/>
  <c r="Y1194" i="1"/>
  <c r="X1198" i="1"/>
  <c r="Y1198" i="1"/>
  <c r="X1202" i="1"/>
  <c r="Y1202" i="1"/>
  <c r="X1206" i="1"/>
  <c r="Y1206" i="1"/>
  <c r="X1210" i="1"/>
  <c r="Y1210" i="1"/>
  <c r="X1214" i="1"/>
  <c r="Y1214" i="1"/>
  <c r="X1218" i="1"/>
  <c r="Y1218" i="1"/>
  <c r="X1222" i="1"/>
  <c r="Y1222" i="1"/>
  <c r="X1226" i="1"/>
  <c r="Y1226" i="1"/>
  <c r="X1230" i="1"/>
  <c r="Y1230" i="1"/>
  <c r="X1234" i="1"/>
  <c r="Y1234" i="1"/>
  <c r="X1238" i="1"/>
  <c r="Y1238" i="1"/>
  <c r="X1242" i="1"/>
  <c r="Y1242" i="1"/>
  <c r="X1246" i="1"/>
  <c r="Y1246" i="1"/>
  <c r="X1250" i="1"/>
  <c r="Y1250" i="1"/>
  <c r="X1254" i="1"/>
  <c r="Y1254" i="1"/>
  <c r="X1258" i="1"/>
  <c r="Y1258" i="1"/>
  <c r="X1262" i="1"/>
  <c r="Y1262" i="1"/>
  <c r="X1266" i="1"/>
  <c r="Y1266" i="1"/>
  <c r="X1270" i="1"/>
  <c r="Y1270" i="1"/>
  <c r="X1274" i="1"/>
  <c r="Y1274" i="1"/>
  <c r="X1278" i="1"/>
  <c r="Y1278" i="1"/>
  <c r="X1282" i="1"/>
  <c r="Y1282" i="1"/>
  <c r="X1286" i="1"/>
  <c r="Y1286" i="1"/>
  <c r="X1290" i="1"/>
  <c r="Y1290" i="1"/>
  <c r="X1294" i="1"/>
  <c r="Y1294" i="1"/>
  <c r="X1298" i="1"/>
  <c r="Y1298" i="1"/>
  <c r="X1302" i="1"/>
  <c r="Y1302" i="1"/>
  <c r="X1306" i="1"/>
  <c r="Y1306" i="1"/>
  <c r="X1310" i="1"/>
  <c r="Y1310" i="1"/>
  <c r="X1314" i="1"/>
  <c r="Y1314" i="1"/>
  <c r="X1318" i="1"/>
  <c r="Y1318" i="1"/>
  <c r="X1322" i="1"/>
  <c r="Y1322" i="1"/>
  <c r="X1326" i="1"/>
  <c r="Y1326" i="1"/>
  <c r="X1330" i="1"/>
  <c r="Y1330" i="1"/>
  <c r="X1334" i="1"/>
  <c r="Y1334" i="1"/>
  <c r="X1338" i="1"/>
  <c r="Y1338" i="1"/>
  <c r="X1342" i="1"/>
  <c r="Y1342" i="1"/>
  <c r="X1346" i="1"/>
  <c r="Y1346" i="1"/>
  <c r="X1350" i="1"/>
  <c r="Y1350" i="1"/>
  <c r="X1354" i="1"/>
  <c r="Y1354" i="1"/>
  <c r="X1358" i="1"/>
  <c r="Y1358" i="1"/>
  <c r="X1362" i="1"/>
  <c r="Y1362" i="1"/>
  <c r="X1366" i="1"/>
  <c r="Y1366" i="1"/>
  <c r="X1370" i="1"/>
  <c r="Y1370" i="1"/>
  <c r="X1374" i="1"/>
  <c r="Y1374" i="1"/>
  <c r="X1378" i="1"/>
  <c r="Y1378" i="1"/>
  <c r="X1382" i="1"/>
  <c r="Y1382" i="1"/>
  <c r="X1386" i="1"/>
  <c r="Y1386" i="1"/>
  <c r="X1390" i="1"/>
  <c r="Y1390" i="1"/>
  <c r="X1394" i="1"/>
  <c r="Y1394" i="1"/>
  <c r="X1398" i="1"/>
  <c r="Y1398" i="1"/>
  <c r="X1402" i="1"/>
  <c r="Y1402" i="1"/>
  <c r="X1406" i="1"/>
  <c r="Y1406" i="1"/>
  <c r="X1410" i="1"/>
  <c r="Y1410" i="1"/>
  <c r="X1414" i="1"/>
  <c r="Y1414" i="1"/>
  <c r="X1418" i="1"/>
  <c r="Y1418" i="1"/>
  <c r="X1422" i="1"/>
  <c r="Y1422" i="1"/>
  <c r="X1426" i="1"/>
  <c r="Y1426" i="1"/>
  <c r="X1430" i="1"/>
  <c r="Y1430" i="1"/>
  <c r="X1434" i="1"/>
  <c r="Y1434" i="1"/>
  <c r="X1438" i="1"/>
  <c r="Y1438" i="1"/>
  <c r="X1442" i="1"/>
  <c r="Y1442" i="1"/>
  <c r="X1446" i="1"/>
  <c r="Y1446" i="1"/>
  <c r="X1450" i="1"/>
  <c r="Y1450" i="1"/>
  <c r="X1454" i="1"/>
  <c r="Y1454" i="1"/>
  <c r="X1458" i="1"/>
  <c r="Y1458" i="1"/>
  <c r="X1462" i="1"/>
  <c r="Y1462" i="1"/>
  <c r="X1466" i="1"/>
  <c r="Y1466" i="1"/>
  <c r="X1470" i="1"/>
  <c r="Y1470" i="1"/>
  <c r="X1474" i="1"/>
  <c r="Y1474" i="1"/>
  <c r="X1478" i="1"/>
  <c r="Y1478" i="1"/>
  <c r="X1482" i="1"/>
  <c r="Y1482" i="1"/>
  <c r="X1486" i="1"/>
  <c r="Y1486" i="1"/>
  <c r="X1490" i="1"/>
  <c r="Y1490" i="1"/>
  <c r="X1494" i="1"/>
  <c r="Y1494" i="1"/>
  <c r="X1498" i="1"/>
  <c r="Y1498" i="1"/>
  <c r="X1502" i="1"/>
  <c r="Y1502" i="1"/>
  <c r="X1506" i="1"/>
  <c r="Y1506" i="1"/>
  <c r="X1510" i="1"/>
  <c r="Y1510" i="1"/>
  <c r="X1514" i="1"/>
  <c r="Y1514" i="1"/>
  <c r="X1518" i="1"/>
  <c r="Y1518" i="1"/>
  <c r="X1522" i="1"/>
  <c r="Y1522" i="1"/>
  <c r="X1526" i="1"/>
  <c r="Y1526" i="1"/>
  <c r="X1530" i="1"/>
  <c r="Y1530" i="1"/>
  <c r="X1534" i="1"/>
  <c r="Y1534" i="1"/>
  <c r="X1538" i="1"/>
  <c r="Y1538" i="1"/>
  <c r="X1542" i="1"/>
  <c r="Y1542" i="1"/>
  <c r="X1546" i="1"/>
  <c r="Y1546" i="1"/>
  <c r="X1550" i="1"/>
  <c r="Y1550" i="1"/>
  <c r="X1554" i="1"/>
  <c r="Y1554" i="1"/>
  <c r="X1558" i="1"/>
  <c r="Y1558" i="1"/>
  <c r="X1562" i="1"/>
  <c r="Y1562" i="1"/>
  <c r="X1566" i="1"/>
  <c r="Y1566" i="1"/>
  <c r="X1570" i="1"/>
  <c r="Y1570" i="1"/>
  <c r="X1574" i="1"/>
  <c r="Y1574" i="1"/>
  <c r="X1578" i="1"/>
  <c r="Y1578" i="1"/>
  <c r="X1582" i="1"/>
  <c r="Y1582" i="1"/>
  <c r="X1586" i="1"/>
  <c r="Y1586" i="1"/>
  <c r="X1590" i="1"/>
  <c r="Y1590" i="1"/>
  <c r="X1594" i="1"/>
  <c r="Y1594" i="1"/>
  <c r="X1598" i="1"/>
  <c r="Y1598" i="1"/>
  <c r="X1602" i="1"/>
  <c r="Y1602" i="1"/>
  <c r="X1606" i="1"/>
  <c r="Y1606" i="1"/>
  <c r="X1610" i="1"/>
  <c r="Y1610" i="1"/>
  <c r="X1614" i="1"/>
  <c r="Y1614" i="1"/>
  <c r="X1618" i="1"/>
  <c r="Y1618" i="1"/>
  <c r="X1622" i="1"/>
  <c r="Y1622" i="1"/>
  <c r="X1626" i="1"/>
  <c r="Y1626" i="1"/>
  <c r="X1630" i="1"/>
  <c r="Y1630" i="1"/>
  <c r="X1634" i="1"/>
  <c r="Y1634" i="1"/>
  <c r="X1638" i="1"/>
  <c r="Y1638" i="1"/>
  <c r="X1642" i="1"/>
  <c r="Y1642" i="1"/>
  <c r="X1646" i="1"/>
  <c r="Y1646" i="1"/>
  <c r="X1650" i="1"/>
  <c r="Y1650" i="1"/>
  <c r="X1654" i="1"/>
  <c r="Y1654" i="1"/>
  <c r="X1658" i="1"/>
  <c r="Y1658" i="1"/>
  <c r="X1662" i="1"/>
  <c r="Y1662" i="1"/>
  <c r="X1666" i="1"/>
  <c r="Y1666" i="1"/>
  <c r="X1670" i="1"/>
  <c r="Y1670" i="1"/>
  <c r="X1674" i="1"/>
  <c r="Y1674" i="1"/>
  <c r="X1678" i="1"/>
  <c r="Y1678" i="1"/>
  <c r="X1682" i="1"/>
  <c r="Y1682" i="1"/>
  <c r="X1686" i="1"/>
  <c r="Y1686" i="1"/>
  <c r="X1690" i="1"/>
  <c r="Y1690" i="1"/>
  <c r="X1694" i="1"/>
  <c r="Y1694" i="1"/>
  <c r="X1698" i="1"/>
  <c r="Y1698" i="1"/>
  <c r="X1702" i="1"/>
  <c r="Y1702" i="1"/>
  <c r="X1706" i="1"/>
  <c r="Y1706" i="1"/>
  <c r="X1710" i="1"/>
  <c r="Y1710" i="1"/>
  <c r="X1714" i="1"/>
  <c r="Y1714" i="1"/>
  <c r="X1718" i="1"/>
  <c r="Y1718" i="1"/>
  <c r="X1722" i="1"/>
  <c r="Y1722" i="1"/>
  <c r="X1726" i="1"/>
  <c r="Y1726" i="1"/>
  <c r="X1730" i="1"/>
  <c r="Y1730" i="1"/>
  <c r="X1734" i="1"/>
  <c r="Y1734" i="1"/>
  <c r="X1738" i="1"/>
  <c r="Y1738" i="1"/>
  <c r="X1742" i="1"/>
  <c r="Y1742" i="1"/>
  <c r="X1746" i="1"/>
  <c r="Y1746" i="1"/>
  <c r="X1750" i="1"/>
  <c r="Y1750" i="1"/>
  <c r="X1754" i="1"/>
  <c r="Y1754" i="1"/>
  <c r="X1758" i="1"/>
  <c r="Y1758" i="1"/>
  <c r="X1762" i="1"/>
  <c r="Y1762" i="1"/>
  <c r="X1766" i="1"/>
  <c r="Y1766" i="1"/>
  <c r="X1770" i="1"/>
  <c r="Y1770" i="1"/>
  <c r="X1774" i="1"/>
  <c r="Y1774" i="1"/>
  <c r="X1778" i="1"/>
  <c r="Y1778" i="1"/>
  <c r="X1782" i="1"/>
  <c r="Y1782" i="1"/>
  <c r="X1786" i="1"/>
  <c r="Y1786" i="1"/>
  <c r="X1790" i="1"/>
  <c r="Y1790" i="1"/>
  <c r="X1794" i="1"/>
  <c r="Y1794" i="1"/>
  <c r="X1798" i="1"/>
  <c r="Y1798" i="1"/>
  <c r="X1802" i="1"/>
  <c r="Y1802" i="1"/>
  <c r="X1806" i="1"/>
  <c r="Y1806" i="1"/>
  <c r="X1810" i="1"/>
  <c r="Y1810" i="1"/>
  <c r="X1814" i="1"/>
  <c r="Y1814" i="1"/>
  <c r="X1818" i="1"/>
  <c r="Y1818" i="1"/>
  <c r="X1822" i="1"/>
  <c r="Y1822" i="1"/>
  <c r="X1826" i="1"/>
  <c r="Y1826" i="1"/>
  <c r="X1830" i="1"/>
  <c r="Y1830" i="1"/>
  <c r="X1834" i="1"/>
  <c r="Y1834" i="1"/>
  <c r="X1838" i="1"/>
  <c r="Y1838" i="1"/>
  <c r="X1842" i="1"/>
  <c r="Y1842" i="1"/>
  <c r="X1846" i="1"/>
  <c r="Y1846" i="1"/>
  <c r="X1850" i="1"/>
  <c r="Y1850" i="1"/>
  <c r="X1854" i="1"/>
  <c r="Y1854" i="1"/>
  <c r="X1858" i="1"/>
  <c r="Y1858" i="1"/>
  <c r="X1862" i="1"/>
  <c r="Y1862" i="1"/>
  <c r="X1866" i="1"/>
  <c r="Y1866" i="1"/>
  <c r="X1870" i="1"/>
  <c r="Y1870" i="1"/>
  <c r="X1874" i="1"/>
  <c r="Y1874" i="1"/>
  <c r="X1878" i="1"/>
  <c r="Y1878" i="1"/>
  <c r="X1882" i="1"/>
  <c r="Y1882" i="1"/>
  <c r="X1886" i="1"/>
  <c r="Y1886" i="1"/>
  <c r="X1890" i="1"/>
  <c r="Y1890" i="1"/>
  <c r="X1894" i="1"/>
  <c r="Y1894" i="1"/>
  <c r="X1898" i="1"/>
  <c r="Y1898" i="1"/>
  <c r="X1902" i="1"/>
  <c r="Y1902" i="1"/>
  <c r="X1906" i="1"/>
  <c r="Y1906" i="1"/>
  <c r="X1910" i="1"/>
  <c r="Y1910" i="1"/>
  <c r="X1914" i="1"/>
  <c r="Y1914" i="1"/>
  <c r="X1918" i="1"/>
  <c r="Y1918" i="1"/>
  <c r="X1922" i="1"/>
  <c r="Y1922" i="1"/>
  <c r="X1926" i="1"/>
  <c r="Y1926" i="1"/>
  <c r="X1930" i="1"/>
  <c r="Y1930" i="1"/>
  <c r="X1934" i="1"/>
  <c r="Y1934" i="1"/>
  <c r="X1938" i="1"/>
  <c r="Y1938" i="1"/>
  <c r="X1942" i="1"/>
  <c r="Y1942" i="1"/>
  <c r="X1946" i="1"/>
  <c r="Y1946" i="1"/>
  <c r="X1950" i="1"/>
  <c r="Y1950" i="1"/>
  <c r="X1954" i="1"/>
  <c r="Y1954" i="1"/>
  <c r="X1958" i="1"/>
  <c r="Y1958" i="1"/>
  <c r="X1962" i="1"/>
  <c r="Y1962" i="1"/>
  <c r="X1966" i="1"/>
  <c r="Y1966" i="1"/>
  <c r="X1970" i="1"/>
  <c r="Y1970" i="1"/>
  <c r="X1974" i="1"/>
  <c r="Y1974" i="1"/>
  <c r="X1978" i="1"/>
  <c r="Y1978" i="1"/>
  <c r="X1982" i="1"/>
  <c r="Y1982" i="1"/>
  <c r="X1986" i="1"/>
  <c r="Y1986" i="1"/>
  <c r="X1990" i="1"/>
  <c r="Y1990" i="1"/>
  <c r="X1994" i="1"/>
  <c r="Y1994" i="1"/>
  <c r="X1998" i="1"/>
  <c r="Y1998" i="1"/>
  <c r="X2002" i="1"/>
  <c r="Y2002" i="1"/>
  <c r="X2006" i="1"/>
  <c r="Y2006" i="1"/>
  <c r="X2010" i="1"/>
  <c r="Y2010" i="1"/>
  <c r="X2014" i="1"/>
  <c r="Y2014" i="1"/>
  <c r="X2018" i="1"/>
  <c r="Y2018" i="1"/>
  <c r="X2022" i="1"/>
  <c r="Y2022" i="1"/>
  <c r="X2026" i="1"/>
  <c r="Y2026" i="1"/>
  <c r="X2030" i="1"/>
  <c r="Y2030" i="1"/>
  <c r="X2034" i="1"/>
  <c r="Y2034" i="1"/>
  <c r="X2038" i="1"/>
  <c r="Y2038" i="1"/>
  <c r="X2042" i="1"/>
  <c r="Y2042" i="1"/>
  <c r="X2046" i="1"/>
  <c r="Y2046" i="1"/>
  <c r="X2050" i="1"/>
  <c r="Y2050" i="1"/>
  <c r="X2054" i="1"/>
  <c r="Y2054" i="1"/>
  <c r="X2058" i="1"/>
  <c r="Y2058" i="1"/>
  <c r="X2062" i="1"/>
  <c r="Y2062" i="1"/>
  <c r="X2066" i="1"/>
  <c r="Y2066" i="1"/>
  <c r="X2070" i="1"/>
  <c r="Y2070" i="1"/>
  <c r="X2074" i="1"/>
  <c r="Y2074" i="1"/>
  <c r="X2078" i="1"/>
  <c r="Y2078" i="1"/>
  <c r="X2082" i="1"/>
  <c r="Y2082" i="1"/>
  <c r="X2086" i="1"/>
  <c r="Y2086" i="1"/>
  <c r="X2090" i="1"/>
  <c r="Y2090" i="1"/>
  <c r="X2094" i="1"/>
  <c r="Y2094" i="1"/>
  <c r="X2098" i="1"/>
  <c r="Y2098" i="1"/>
  <c r="X2102" i="1"/>
  <c r="Y2102" i="1"/>
  <c r="X2106" i="1"/>
  <c r="Y2106" i="1"/>
  <c r="X2110" i="1"/>
  <c r="Y2110" i="1"/>
  <c r="X2114" i="1"/>
  <c r="Y2114" i="1"/>
  <c r="X2118" i="1"/>
  <c r="Y2118" i="1"/>
  <c r="X2122" i="1"/>
  <c r="Y2122" i="1"/>
  <c r="X2126" i="1"/>
  <c r="Y2126" i="1"/>
  <c r="X2130" i="1"/>
  <c r="Y2130" i="1"/>
  <c r="X2134" i="1"/>
  <c r="Y2134" i="1"/>
  <c r="X2138" i="1"/>
  <c r="Y2138" i="1"/>
  <c r="X2142" i="1"/>
  <c r="Y2142" i="1"/>
  <c r="X2146" i="1"/>
  <c r="Y2146" i="1"/>
  <c r="X2150" i="1"/>
  <c r="Y2150" i="1"/>
  <c r="X2154" i="1"/>
  <c r="Y2154" i="1"/>
  <c r="X2158" i="1"/>
  <c r="Y2158" i="1"/>
  <c r="X2162" i="1"/>
  <c r="Y2162" i="1"/>
  <c r="X2166" i="1"/>
  <c r="Y2166" i="1"/>
  <c r="X2170" i="1"/>
  <c r="Y2170" i="1"/>
  <c r="X2174" i="1"/>
  <c r="Y2174" i="1"/>
  <c r="X2178" i="1"/>
  <c r="Y2178" i="1"/>
  <c r="X2182" i="1"/>
  <c r="Y2182" i="1"/>
  <c r="X2186" i="1"/>
  <c r="Y2186" i="1"/>
  <c r="X2190" i="1"/>
  <c r="Y2190" i="1"/>
  <c r="X2194" i="1"/>
  <c r="Y2194" i="1"/>
  <c r="X2198" i="1"/>
  <c r="Y2198" i="1"/>
  <c r="X2202" i="1"/>
  <c r="Y2202" i="1"/>
  <c r="X2206" i="1"/>
  <c r="Y2206" i="1"/>
  <c r="X2210" i="1"/>
  <c r="Y2210" i="1"/>
  <c r="X2214" i="1"/>
  <c r="Y2214" i="1"/>
  <c r="X2218" i="1"/>
  <c r="Y2218" i="1"/>
  <c r="X2222" i="1"/>
  <c r="Y2222" i="1"/>
  <c r="X2226" i="1"/>
  <c r="Y2226" i="1"/>
  <c r="X2230" i="1"/>
  <c r="Y2230" i="1"/>
  <c r="X2234" i="1"/>
  <c r="Y2234" i="1"/>
  <c r="X2238" i="1"/>
  <c r="Y2238" i="1"/>
  <c r="X2242" i="1"/>
  <c r="Y2242" i="1"/>
  <c r="X2246" i="1"/>
  <c r="Y2246" i="1"/>
  <c r="X2250" i="1"/>
  <c r="Y2250" i="1"/>
  <c r="X2254" i="1"/>
  <c r="Y2254" i="1"/>
  <c r="X2258" i="1"/>
  <c r="Y2258" i="1"/>
  <c r="X2262" i="1"/>
  <c r="Y2262" i="1"/>
  <c r="X2266" i="1"/>
  <c r="Y2266" i="1"/>
  <c r="X2270" i="1"/>
  <c r="Y2270" i="1"/>
  <c r="X2274" i="1"/>
  <c r="Y2274" i="1"/>
  <c r="X2278" i="1"/>
  <c r="Y2278" i="1"/>
  <c r="X2282" i="1"/>
  <c r="Y2282" i="1"/>
  <c r="X2286" i="1"/>
  <c r="Y2286" i="1"/>
  <c r="X2290" i="1"/>
  <c r="Y2290" i="1"/>
  <c r="X2294" i="1"/>
  <c r="Y2294" i="1"/>
  <c r="X2298" i="1"/>
  <c r="Y2298" i="1"/>
  <c r="X2302" i="1"/>
  <c r="Y2302" i="1"/>
  <c r="X2306" i="1"/>
  <c r="Y2306" i="1"/>
  <c r="X2310" i="1"/>
  <c r="Y2310" i="1"/>
  <c r="X2314" i="1"/>
  <c r="Y2314" i="1"/>
  <c r="X2318" i="1"/>
  <c r="Y2318" i="1"/>
  <c r="X2322" i="1"/>
  <c r="Y2322" i="1"/>
  <c r="X2326" i="1"/>
  <c r="Y2326" i="1"/>
  <c r="X2330" i="1"/>
  <c r="Y2330" i="1"/>
  <c r="X2334" i="1"/>
  <c r="Y2334" i="1"/>
  <c r="X2338" i="1"/>
  <c r="Y2338" i="1"/>
  <c r="X2342" i="1"/>
  <c r="Y2342" i="1"/>
  <c r="X2346" i="1"/>
  <c r="Y2346" i="1"/>
  <c r="X2350" i="1"/>
  <c r="Y2350" i="1"/>
  <c r="X2354" i="1"/>
  <c r="Y2354" i="1"/>
  <c r="X2358" i="1"/>
  <c r="Y2358" i="1"/>
  <c r="X2362" i="1"/>
  <c r="Y2362" i="1"/>
  <c r="X2366" i="1"/>
  <c r="Y2366" i="1"/>
  <c r="X2370" i="1"/>
  <c r="Y2370" i="1"/>
  <c r="X2374" i="1"/>
  <c r="Y2374" i="1"/>
  <c r="X2378" i="1"/>
  <c r="Y2378" i="1"/>
  <c r="X2382" i="1"/>
  <c r="Y2382" i="1"/>
  <c r="X2386" i="1"/>
  <c r="Y2386" i="1"/>
  <c r="X2390" i="1"/>
  <c r="Y2390" i="1"/>
  <c r="X2394" i="1"/>
  <c r="Y2394" i="1"/>
  <c r="X2398" i="1"/>
  <c r="Y2398" i="1"/>
  <c r="X2402" i="1"/>
  <c r="Y2402" i="1"/>
  <c r="X2406" i="1"/>
  <c r="Y2406" i="1"/>
  <c r="X2410" i="1"/>
  <c r="Y2410" i="1"/>
  <c r="X2414" i="1"/>
  <c r="Y2414" i="1"/>
  <c r="X2418" i="1"/>
  <c r="Y2418" i="1"/>
  <c r="X2422" i="1"/>
  <c r="Y2422" i="1"/>
  <c r="X2426" i="1"/>
  <c r="Y2426" i="1"/>
  <c r="X2430" i="1"/>
  <c r="Y2430" i="1"/>
  <c r="X2434" i="1"/>
  <c r="Y2434" i="1"/>
  <c r="X2438" i="1"/>
  <c r="Y2438" i="1"/>
  <c r="X2442" i="1"/>
  <c r="Y2442" i="1"/>
  <c r="X2446" i="1"/>
  <c r="Y2446" i="1"/>
  <c r="X2450" i="1"/>
  <c r="Y2450" i="1"/>
  <c r="X2454" i="1"/>
  <c r="Y2454" i="1"/>
  <c r="X2458" i="1"/>
  <c r="Y2458" i="1"/>
  <c r="X2462" i="1"/>
  <c r="Y2462" i="1"/>
  <c r="X2466" i="1"/>
  <c r="Y2466" i="1"/>
  <c r="X2470" i="1"/>
  <c r="Y2470" i="1"/>
  <c r="X2474" i="1"/>
  <c r="Y2474" i="1"/>
  <c r="X2478" i="1"/>
  <c r="Y2478" i="1"/>
  <c r="X2482" i="1"/>
  <c r="Y2482" i="1"/>
  <c r="X2486" i="1"/>
  <c r="Y2486" i="1"/>
  <c r="X2490" i="1"/>
  <c r="Y2490" i="1"/>
  <c r="X2494" i="1"/>
  <c r="Y2494" i="1"/>
  <c r="X2498" i="1"/>
  <c r="Y2498" i="1"/>
  <c r="X2502" i="1"/>
  <c r="Y2502" i="1"/>
  <c r="X2506" i="1"/>
  <c r="Y2506" i="1"/>
  <c r="X2510" i="1"/>
  <c r="Y2510" i="1"/>
  <c r="X2514" i="1"/>
  <c r="Y2514" i="1"/>
  <c r="X2518" i="1"/>
  <c r="Y2518" i="1"/>
  <c r="X2522" i="1"/>
  <c r="Y2522" i="1"/>
  <c r="X2526" i="1"/>
  <c r="Y2526" i="1"/>
  <c r="X2530" i="1"/>
  <c r="Y2530" i="1"/>
  <c r="X2534" i="1"/>
  <c r="Y2534" i="1"/>
  <c r="X2538" i="1"/>
  <c r="Y2538" i="1"/>
  <c r="X2542" i="1"/>
  <c r="Y2542" i="1"/>
  <c r="X2546" i="1"/>
  <c r="Y2546" i="1"/>
  <c r="X2550" i="1"/>
  <c r="Y2550" i="1"/>
  <c r="X2554" i="1"/>
  <c r="Y2554" i="1"/>
  <c r="X2558" i="1"/>
  <c r="Y2558" i="1"/>
  <c r="X2562" i="1"/>
  <c r="Y2562" i="1"/>
  <c r="X2566" i="1"/>
  <c r="Y2566" i="1"/>
  <c r="X2570" i="1"/>
  <c r="Y2570" i="1"/>
  <c r="X2574" i="1"/>
  <c r="Y2574" i="1"/>
  <c r="X2578" i="1"/>
  <c r="Y2578" i="1"/>
  <c r="X2582" i="1"/>
  <c r="Y2582" i="1"/>
  <c r="X2586" i="1"/>
  <c r="Y2586" i="1"/>
  <c r="X2590" i="1"/>
  <c r="Y2590" i="1"/>
  <c r="X2594" i="1"/>
  <c r="Y2594" i="1"/>
  <c r="X2598" i="1"/>
  <c r="Y2598" i="1"/>
  <c r="X2602" i="1"/>
  <c r="Y2602" i="1"/>
  <c r="X2606" i="1"/>
  <c r="Y2606" i="1"/>
  <c r="X2610" i="1"/>
  <c r="Y2610" i="1"/>
  <c r="X2614" i="1"/>
  <c r="Y2614" i="1"/>
  <c r="X2618" i="1"/>
  <c r="Y2618" i="1"/>
  <c r="X2622" i="1"/>
  <c r="Y2622" i="1"/>
  <c r="X2626" i="1"/>
  <c r="Y2626" i="1"/>
  <c r="X2630" i="1"/>
  <c r="Y2630" i="1"/>
  <c r="X2634" i="1"/>
  <c r="Y2634" i="1"/>
  <c r="X2638" i="1"/>
  <c r="Y2638" i="1"/>
  <c r="X2642" i="1"/>
  <c r="Y2642" i="1"/>
  <c r="X2646" i="1"/>
  <c r="Y2646" i="1"/>
  <c r="X2650" i="1"/>
  <c r="Y2650" i="1"/>
  <c r="X2654" i="1"/>
  <c r="Y2654" i="1"/>
  <c r="X2658" i="1"/>
  <c r="Y2658" i="1"/>
  <c r="X2662" i="1"/>
  <c r="Y2662" i="1"/>
  <c r="X2666" i="1"/>
  <c r="Y2666" i="1"/>
  <c r="X2670" i="1"/>
  <c r="Y2670" i="1"/>
  <c r="X2674" i="1"/>
  <c r="Y2674" i="1"/>
  <c r="X2678" i="1"/>
  <c r="Y2678" i="1"/>
  <c r="X2682" i="1"/>
  <c r="Y2682" i="1"/>
  <c r="X2686" i="1"/>
  <c r="Y2686" i="1"/>
  <c r="X2690" i="1"/>
  <c r="Y2690" i="1"/>
  <c r="X2694" i="1"/>
  <c r="Y2694" i="1"/>
  <c r="X2698" i="1"/>
  <c r="Y2698" i="1"/>
  <c r="X2702" i="1"/>
  <c r="Y2702" i="1"/>
  <c r="X2706" i="1"/>
  <c r="Y2706" i="1"/>
  <c r="X2710" i="1"/>
  <c r="Y2710" i="1"/>
  <c r="X2714" i="1"/>
  <c r="Y2714" i="1"/>
  <c r="X2718" i="1"/>
  <c r="Y2718" i="1"/>
  <c r="X2722" i="1"/>
  <c r="Y2722" i="1"/>
  <c r="X2726" i="1"/>
  <c r="Y2726" i="1"/>
  <c r="X2730" i="1"/>
  <c r="Y2730" i="1"/>
  <c r="X2734" i="1"/>
  <c r="Y2734" i="1"/>
  <c r="X2738" i="1"/>
  <c r="Y2738" i="1"/>
  <c r="X2742" i="1"/>
  <c r="Y2742" i="1"/>
  <c r="X2746" i="1"/>
  <c r="Y2746" i="1"/>
  <c r="X2750" i="1"/>
  <c r="Y2750" i="1"/>
  <c r="X2754" i="1"/>
  <c r="Y2754" i="1"/>
  <c r="X2758" i="1"/>
  <c r="Y2758" i="1"/>
  <c r="X2762" i="1"/>
  <c r="Y2762" i="1"/>
  <c r="X2766" i="1"/>
  <c r="Y2766" i="1"/>
  <c r="X2770" i="1"/>
  <c r="Y2770" i="1"/>
  <c r="X2774" i="1"/>
  <c r="Y2774" i="1"/>
  <c r="X2778" i="1"/>
  <c r="Y2778" i="1"/>
  <c r="X2782" i="1"/>
  <c r="Y2782" i="1"/>
  <c r="X2786" i="1"/>
  <c r="Y2786" i="1"/>
  <c r="X2790" i="1"/>
  <c r="Y2790" i="1"/>
  <c r="X2798" i="1"/>
  <c r="Y2798" i="1"/>
  <c r="X2802" i="1"/>
  <c r="Y2802" i="1"/>
  <c r="X2806" i="1"/>
  <c r="Y2806" i="1"/>
  <c r="X2814" i="1"/>
  <c r="Y2814" i="1"/>
  <c r="X2818" i="1"/>
  <c r="Y2818" i="1"/>
  <c r="X2822" i="1"/>
  <c r="Y2822" i="1"/>
  <c r="X2830" i="1"/>
  <c r="Y2830" i="1"/>
  <c r="X2834" i="1"/>
  <c r="Y2834" i="1"/>
  <c r="X2838" i="1"/>
  <c r="Y2838" i="1"/>
  <c r="X2846" i="1"/>
  <c r="Y2846" i="1"/>
  <c r="X2850" i="1"/>
  <c r="Y2850" i="1"/>
  <c r="X2854" i="1"/>
  <c r="Y2854" i="1"/>
  <c r="X2862" i="1"/>
  <c r="Y2862" i="1"/>
  <c r="X2866" i="1"/>
  <c r="Y2866" i="1"/>
  <c r="X2870" i="1"/>
  <c r="Y2870" i="1"/>
  <c r="X2878" i="1"/>
  <c r="Y2878" i="1"/>
  <c r="X2882" i="1"/>
  <c r="Y2882" i="1"/>
  <c r="X2886" i="1"/>
  <c r="Y2886" i="1"/>
  <c r="X2898" i="1"/>
  <c r="Y2898" i="1"/>
  <c r="X2902" i="1"/>
  <c r="Y2902" i="1"/>
  <c r="X2914" i="1"/>
  <c r="Y2914" i="1"/>
  <c r="X2918" i="1"/>
  <c r="Y2918" i="1"/>
  <c r="X2930" i="1"/>
  <c r="Y2930" i="1"/>
  <c r="X2934" i="1"/>
  <c r="Y2934" i="1"/>
  <c r="X2946" i="1"/>
  <c r="Y2946" i="1"/>
  <c r="X2950" i="1"/>
  <c r="Y2950" i="1"/>
  <c r="X2962" i="1"/>
  <c r="Y2962" i="1"/>
  <c r="X2966" i="1"/>
  <c r="Y2966" i="1"/>
  <c r="X2978" i="1"/>
  <c r="Y2978" i="1"/>
  <c r="X2982" i="1"/>
  <c r="Y2982" i="1"/>
  <c r="X2994" i="1"/>
  <c r="Y2994" i="1"/>
  <c r="X2998" i="1"/>
  <c r="Y2998" i="1"/>
  <c r="X3010" i="1"/>
  <c r="Y3010" i="1"/>
  <c r="X3014" i="1"/>
  <c r="Y3014" i="1"/>
  <c r="X3026" i="1"/>
  <c r="Y3026" i="1"/>
  <c r="X3030" i="1"/>
  <c r="Y3030" i="1"/>
  <c r="X3042" i="1"/>
  <c r="Y3042" i="1"/>
  <c r="X3046" i="1"/>
  <c r="Y3046" i="1"/>
  <c r="X3058" i="1"/>
  <c r="Y3058" i="1"/>
  <c r="X3062" i="1"/>
  <c r="Y3062" i="1"/>
  <c r="X3074" i="1"/>
  <c r="Y3074" i="1"/>
  <c r="X3078" i="1"/>
  <c r="Y3078" i="1"/>
  <c r="X3090" i="1"/>
  <c r="Y3090" i="1"/>
  <c r="X3094" i="1"/>
  <c r="Y3094" i="1"/>
  <c r="X3106" i="1"/>
  <c r="Y3106" i="1"/>
  <c r="X3110" i="1"/>
  <c r="Y3110" i="1"/>
  <c r="X3122" i="1"/>
  <c r="Y3122" i="1"/>
  <c r="X3126" i="1"/>
  <c r="Y3126" i="1"/>
  <c r="X3138" i="1"/>
  <c r="Y3138" i="1"/>
  <c r="X3142" i="1"/>
  <c r="Y3142" i="1"/>
  <c r="X3155" i="1"/>
  <c r="Y3155" i="1"/>
  <c r="X3160" i="1"/>
  <c r="Y3160" i="1"/>
  <c r="X3176" i="1"/>
  <c r="Y3176" i="1"/>
  <c r="X3183" i="1"/>
  <c r="Y3183" i="1"/>
  <c r="X3207" i="1"/>
  <c r="Y3207" i="1"/>
  <c r="X3215" i="1"/>
  <c r="Y3215" i="1"/>
  <c r="X3239" i="1"/>
  <c r="Y3239" i="1"/>
  <c r="X3271" i="1"/>
  <c r="Y3271" i="1"/>
  <c r="X3303" i="1"/>
  <c r="Y3303" i="1"/>
  <c r="X3335" i="1"/>
  <c r="Y3335" i="1"/>
  <c r="X3367" i="1"/>
  <c r="Y3367" i="1"/>
  <c r="X3399" i="1"/>
  <c r="Y3399" i="1"/>
  <c r="X3431" i="1"/>
  <c r="Y3431" i="1"/>
  <c r="X3463" i="1"/>
  <c r="Y3463" i="1"/>
  <c r="X3495" i="1"/>
  <c r="Y3495" i="1"/>
  <c r="X1303" i="1"/>
  <c r="Y1303" i="1"/>
  <c r="X1319" i="1"/>
  <c r="Y1319" i="1"/>
  <c r="X1335" i="1"/>
  <c r="Y1335" i="1"/>
  <c r="X1351" i="1"/>
  <c r="Y1351" i="1"/>
  <c r="X1367" i="1"/>
  <c r="Y1367" i="1"/>
  <c r="X1383" i="1"/>
  <c r="Y1383" i="1"/>
  <c r="X1399" i="1"/>
  <c r="Y1399" i="1"/>
  <c r="X1415" i="1"/>
  <c r="Y1415" i="1"/>
  <c r="X1431" i="1"/>
  <c r="Y1431" i="1"/>
  <c r="X1447" i="1"/>
  <c r="Y1447" i="1"/>
  <c r="X1463" i="1"/>
  <c r="Y1463" i="1"/>
  <c r="X1479" i="1"/>
  <c r="Y1479" i="1"/>
  <c r="X1495" i="1"/>
  <c r="Y1495" i="1"/>
  <c r="X1511" i="1"/>
  <c r="Y1511" i="1"/>
  <c r="X1527" i="1"/>
  <c r="Y1527" i="1"/>
  <c r="X1543" i="1"/>
  <c r="Y1543" i="1"/>
  <c r="X1559" i="1"/>
  <c r="Y1559" i="1"/>
  <c r="X1575" i="1"/>
  <c r="Y1575" i="1"/>
  <c r="X1591" i="1"/>
  <c r="Y1591" i="1"/>
  <c r="X3247" i="1"/>
  <c r="Y3247" i="1"/>
  <c r="X3279" i="1"/>
  <c r="Y3279" i="1"/>
  <c r="X3311" i="1"/>
  <c r="Y3311" i="1"/>
  <c r="X3343" i="1"/>
  <c r="Y3343" i="1"/>
  <c r="X3375" i="1"/>
  <c r="Y3375" i="1"/>
  <c r="X3407" i="1"/>
  <c r="Y3407" i="1"/>
  <c r="X3439" i="1"/>
  <c r="Y3439" i="1"/>
  <c r="X3471" i="1"/>
  <c r="Y3471" i="1"/>
  <c r="X3503" i="1"/>
  <c r="Y3503" i="1"/>
  <c r="X1307" i="1"/>
  <c r="Y1307" i="1"/>
  <c r="X1323" i="1"/>
  <c r="Y1323" i="1"/>
  <c r="X1339" i="1"/>
  <c r="Y1339" i="1"/>
  <c r="X1355" i="1"/>
  <c r="Y1355" i="1"/>
  <c r="X1371" i="1"/>
  <c r="Y1371" i="1"/>
  <c r="X1387" i="1"/>
  <c r="Y1387" i="1"/>
  <c r="X1403" i="1"/>
  <c r="Y1403" i="1"/>
  <c r="X1419" i="1"/>
  <c r="Y1419" i="1"/>
  <c r="X1435" i="1"/>
  <c r="Y1435" i="1"/>
  <c r="X1451" i="1"/>
  <c r="Y1451" i="1"/>
  <c r="X1467" i="1"/>
  <c r="Y1467" i="1"/>
  <c r="X1483" i="1"/>
  <c r="Y1483" i="1"/>
  <c r="X1499" i="1"/>
  <c r="Y1499" i="1"/>
  <c r="X1515" i="1"/>
  <c r="Y1515" i="1"/>
  <c r="X1531" i="1"/>
  <c r="Y1531" i="1"/>
  <c r="X1547" i="1"/>
  <c r="Y1547" i="1"/>
  <c r="X1563" i="1"/>
  <c r="Y1563" i="1"/>
  <c r="X1579" i="1"/>
  <c r="Y1579" i="1"/>
  <c r="X1595" i="1"/>
  <c r="Y1595" i="1"/>
  <c r="X1611" i="1"/>
  <c r="Y1611" i="1"/>
  <c r="X1627" i="1"/>
  <c r="Y1627" i="1"/>
  <c r="X1643" i="1"/>
  <c r="Y1643" i="1"/>
  <c r="X1659" i="1"/>
  <c r="Y1659" i="1"/>
  <c r="X1675" i="1"/>
  <c r="Y1675" i="1"/>
  <c r="X1691" i="1"/>
  <c r="Y1691" i="1"/>
  <c r="X1707" i="1"/>
  <c r="Y1707" i="1"/>
  <c r="X1723" i="1"/>
  <c r="Y1723" i="1"/>
  <c r="X1739" i="1"/>
  <c r="Y1739" i="1"/>
  <c r="X1755" i="1"/>
  <c r="Y1755" i="1"/>
  <c r="X1771" i="1"/>
  <c r="Y1771" i="1"/>
  <c r="X1787" i="1"/>
  <c r="Y1787" i="1"/>
  <c r="X1803" i="1"/>
  <c r="Y1803" i="1"/>
  <c r="X1819" i="1"/>
  <c r="Y1819" i="1"/>
  <c r="X1835" i="1"/>
  <c r="Y1835" i="1"/>
  <c r="X1851" i="1"/>
  <c r="Y1851" i="1"/>
  <c r="X1867" i="1"/>
  <c r="Y1867" i="1"/>
  <c r="X1883" i="1"/>
  <c r="Y1883" i="1"/>
  <c r="X1899" i="1"/>
  <c r="Y1899" i="1"/>
  <c r="X1915" i="1"/>
  <c r="Y1915" i="1"/>
  <c r="X1931" i="1"/>
  <c r="Y1931" i="1"/>
  <c r="X1947" i="1"/>
  <c r="Y1947" i="1"/>
  <c r="X1963" i="1"/>
  <c r="Y1963" i="1"/>
  <c r="X1979" i="1"/>
  <c r="Y1979" i="1"/>
  <c r="X1995" i="1"/>
  <c r="Y1995" i="1"/>
  <c r="X2011" i="1"/>
  <c r="Y2011" i="1"/>
  <c r="X2027" i="1"/>
  <c r="Y2027" i="1"/>
  <c r="X2043" i="1"/>
  <c r="Y2043" i="1"/>
  <c r="X2059" i="1"/>
  <c r="Y2059" i="1"/>
  <c r="X2075" i="1"/>
  <c r="Y2075" i="1"/>
  <c r="X2091" i="1"/>
  <c r="Y2091" i="1"/>
  <c r="X2107" i="1"/>
  <c r="Y2107" i="1"/>
  <c r="X2123" i="1"/>
  <c r="Y2123" i="1"/>
  <c r="X2139" i="1"/>
  <c r="Y2139" i="1"/>
  <c r="X2155" i="1"/>
  <c r="Y2155" i="1"/>
  <c r="X2171" i="1"/>
  <c r="Y2171" i="1"/>
  <c r="X2187" i="1"/>
  <c r="Y2187" i="1"/>
  <c r="X2203" i="1"/>
  <c r="Y2203" i="1"/>
  <c r="X2219" i="1"/>
  <c r="Y2219" i="1"/>
  <c r="X2235" i="1"/>
  <c r="Y2235" i="1"/>
  <c r="X2251" i="1"/>
  <c r="Y2251" i="1"/>
  <c r="X2267" i="1"/>
  <c r="Y2267" i="1"/>
  <c r="X2283" i="1"/>
  <c r="Y2283" i="1"/>
  <c r="X2299" i="1"/>
  <c r="Y2299" i="1"/>
  <c r="X2315" i="1"/>
  <c r="Y2315" i="1"/>
  <c r="X2331" i="1"/>
  <c r="Y2331" i="1"/>
  <c r="X2347" i="1"/>
  <c r="Y2347" i="1"/>
  <c r="X2363" i="1"/>
  <c r="Y2363" i="1"/>
  <c r="X2379" i="1"/>
  <c r="Y2379" i="1"/>
  <c r="X2395" i="1"/>
  <c r="Y2395" i="1"/>
  <c r="X2411" i="1"/>
  <c r="Y2411" i="1"/>
  <c r="X2427" i="1"/>
  <c r="Y2427" i="1"/>
  <c r="X2443" i="1"/>
  <c r="Y2443" i="1"/>
  <c r="X2459" i="1"/>
  <c r="Y2459" i="1"/>
  <c r="X2475" i="1"/>
  <c r="Y2475" i="1"/>
  <c r="X2491" i="1"/>
  <c r="Y2491" i="1"/>
  <c r="X2507" i="1"/>
  <c r="Y2507" i="1"/>
  <c r="X2523" i="1"/>
  <c r="Y2523" i="1"/>
  <c r="X2539" i="1"/>
  <c r="Y2539" i="1"/>
  <c r="X2555" i="1"/>
  <c r="Y2555" i="1"/>
  <c r="X2571" i="1"/>
  <c r="Y2571" i="1"/>
  <c r="X2587" i="1"/>
  <c r="Y2587" i="1"/>
  <c r="X2603" i="1"/>
  <c r="Y2603" i="1"/>
  <c r="X2619" i="1"/>
  <c r="Y2619" i="1"/>
  <c r="X2635" i="1"/>
  <c r="Y2635" i="1"/>
  <c r="X2651" i="1"/>
  <c r="Y2651" i="1"/>
  <c r="X2667" i="1"/>
  <c r="Y2667" i="1"/>
  <c r="X2683" i="1"/>
  <c r="Y2683" i="1"/>
  <c r="X2699" i="1"/>
  <c r="Y2699" i="1"/>
  <c r="X2715" i="1"/>
  <c r="Y2715" i="1"/>
  <c r="X2731" i="1"/>
  <c r="Y2731" i="1"/>
  <c r="X2747" i="1"/>
  <c r="Y2747" i="1"/>
  <c r="X2763" i="1"/>
  <c r="Y2763" i="1"/>
  <c r="X2779" i="1"/>
  <c r="Y2779" i="1"/>
  <c r="X2795" i="1"/>
  <c r="Y2795" i="1"/>
  <c r="X2811" i="1"/>
  <c r="Y2811" i="1"/>
  <c r="X2827" i="1"/>
  <c r="Y2827" i="1"/>
  <c r="X2843" i="1"/>
  <c r="Y2843" i="1"/>
  <c r="X2859" i="1"/>
  <c r="Y2859" i="1"/>
  <c r="X2875" i="1"/>
  <c r="Y2875" i="1"/>
  <c r="X2891" i="1"/>
  <c r="Y2891" i="1"/>
  <c r="X2907" i="1"/>
  <c r="Y2907" i="1"/>
  <c r="X2923" i="1"/>
  <c r="Y2923" i="1"/>
  <c r="X2939" i="1"/>
  <c r="Y2939" i="1"/>
  <c r="X2955" i="1"/>
  <c r="Y2955" i="1"/>
  <c r="X2971" i="1"/>
  <c r="Y2971" i="1"/>
  <c r="X2987" i="1"/>
  <c r="Y2987" i="1"/>
  <c r="X3003" i="1"/>
  <c r="Y3003" i="1"/>
  <c r="X3019" i="1"/>
  <c r="Y3019" i="1"/>
  <c r="X3035" i="1"/>
  <c r="Y3035" i="1"/>
  <c r="X3051" i="1"/>
  <c r="Y3051" i="1"/>
  <c r="X3067" i="1"/>
  <c r="Y3067" i="1"/>
  <c r="X3083" i="1"/>
  <c r="Y3083" i="1"/>
  <c r="X3099" i="1"/>
  <c r="Y3099" i="1"/>
  <c r="X3115" i="1"/>
  <c r="Y3115" i="1"/>
  <c r="X3131" i="1"/>
  <c r="Y3131" i="1"/>
  <c r="X3147" i="1"/>
  <c r="Y3147" i="1"/>
  <c r="X3167" i="1"/>
  <c r="Y3167" i="1"/>
  <c r="X3192" i="1"/>
  <c r="Y3192" i="1"/>
  <c r="X3224" i="1"/>
  <c r="Y3224" i="1"/>
  <c r="X3256" i="1"/>
  <c r="Y3256" i="1"/>
  <c r="X3288" i="1"/>
  <c r="Y3288" i="1"/>
  <c r="X3320" i="1"/>
  <c r="Y3320" i="1"/>
  <c r="X3352" i="1"/>
  <c r="Y3352" i="1"/>
  <c r="X3384" i="1"/>
  <c r="Y3384" i="1"/>
  <c r="X3416" i="1"/>
  <c r="Y3416" i="1"/>
  <c r="X3448" i="1"/>
  <c r="Y3448" i="1"/>
  <c r="X3480" i="1"/>
  <c r="Y3480" i="1"/>
  <c r="X3512" i="1"/>
  <c r="Y3512" i="1"/>
  <c r="X3189" i="1"/>
  <c r="Y3189" i="1"/>
  <c r="X3205" i="1"/>
  <c r="Y3205" i="1"/>
  <c r="X3221" i="1"/>
  <c r="Y3221" i="1"/>
  <c r="X3237" i="1"/>
  <c r="Y3237" i="1"/>
  <c r="X3253" i="1"/>
  <c r="Y3253" i="1"/>
  <c r="X3269" i="1"/>
  <c r="Y3269" i="1"/>
  <c r="X3285" i="1"/>
  <c r="Y3285" i="1"/>
  <c r="X3301" i="1"/>
  <c r="Y3301" i="1"/>
  <c r="X3317" i="1"/>
  <c r="Y3317" i="1"/>
  <c r="X3333" i="1"/>
  <c r="Y3333" i="1"/>
  <c r="X3349" i="1"/>
  <c r="Y3349" i="1"/>
  <c r="X3365" i="1"/>
  <c r="Y3365" i="1"/>
  <c r="X3381" i="1"/>
  <c r="Y3381" i="1"/>
  <c r="X3397" i="1"/>
  <c r="Y3397" i="1"/>
  <c r="X3413" i="1"/>
  <c r="Y3413" i="1"/>
  <c r="X3429" i="1"/>
  <c r="Y3429" i="1"/>
  <c r="X3445" i="1"/>
  <c r="Y3445" i="1"/>
  <c r="X3461" i="1"/>
  <c r="Y3461" i="1"/>
  <c r="X3477" i="1"/>
  <c r="Y3477" i="1"/>
  <c r="X3493" i="1"/>
  <c r="Y3493" i="1"/>
  <c r="X3509" i="1"/>
  <c r="Y3509" i="1"/>
  <c r="X3525" i="1"/>
  <c r="Y3525" i="1"/>
  <c r="X3166" i="1"/>
  <c r="Y3166" i="1"/>
  <c r="X3182" i="1"/>
  <c r="Y3182" i="1"/>
  <c r="X3198" i="1"/>
  <c r="Y3198" i="1"/>
  <c r="X3214" i="1"/>
  <c r="Y3214" i="1"/>
  <c r="X3230" i="1"/>
  <c r="Y3230" i="1"/>
  <c r="X3246" i="1"/>
  <c r="Y3246" i="1"/>
  <c r="X3262" i="1"/>
  <c r="Y3262" i="1"/>
  <c r="X3278" i="1"/>
  <c r="Y3278" i="1"/>
  <c r="X3294" i="1"/>
  <c r="Y3294" i="1"/>
  <c r="X3310" i="1"/>
  <c r="Y3310" i="1"/>
  <c r="X3326" i="1"/>
  <c r="Y3326" i="1"/>
  <c r="X3342" i="1"/>
  <c r="Y3342" i="1"/>
  <c r="X3358" i="1"/>
  <c r="Y3358" i="1"/>
  <c r="X3374" i="1"/>
  <c r="Y3374" i="1"/>
  <c r="X3390" i="1"/>
  <c r="Y3390" i="1"/>
  <c r="X3406" i="1"/>
  <c r="Y3406" i="1"/>
  <c r="X3422" i="1"/>
  <c r="Y3422" i="1"/>
  <c r="X3438" i="1"/>
  <c r="Y3438" i="1"/>
  <c r="X3454" i="1"/>
  <c r="Y3454" i="1"/>
  <c r="X3470" i="1"/>
  <c r="Y3470" i="1"/>
  <c r="X3486" i="1"/>
  <c r="Y3486" i="1"/>
  <c r="X3502" i="1"/>
  <c r="Y3502" i="1"/>
  <c r="X3518" i="1"/>
  <c r="Y3518" i="1"/>
  <c r="X3783" i="1"/>
  <c r="Y3783" i="1"/>
  <c r="X3755" i="1"/>
  <c r="Y3755" i="1"/>
  <c r="X3735" i="1"/>
  <c r="Y3735" i="1"/>
  <c r="X3711" i="1"/>
  <c r="Y3711" i="1"/>
  <c r="X3683" i="1"/>
  <c r="Y3683" i="1"/>
  <c r="X3655" i="1"/>
  <c r="Y3655" i="1"/>
  <c r="X3627" i="1"/>
  <c r="Y3627" i="1"/>
  <c r="X3595" i="1"/>
  <c r="Y3595" i="1"/>
  <c r="X3567" i="1"/>
  <c r="Y3567" i="1"/>
  <c r="X3551" i="1"/>
  <c r="Y3551" i="1"/>
  <c r="X3531" i="1"/>
  <c r="Y3531" i="1"/>
  <c r="X3758" i="1"/>
  <c r="Y3758" i="1"/>
  <c r="X3718" i="1"/>
  <c r="Y3718" i="1"/>
  <c r="X3694" i="1"/>
  <c r="Y3694" i="1"/>
  <c r="X3666" i="1"/>
  <c r="Y3666" i="1"/>
  <c r="X3646" i="1"/>
  <c r="Y3646" i="1"/>
  <c r="X3618" i="1"/>
  <c r="Y3618" i="1"/>
  <c r="X3594" i="1"/>
  <c r="Y3594" i="1"/>
  <c r="X3578" i="1"/>
  <c r="Y3578" i="1"/>
  <c r="X3550" i="1"/>
  <c r="Y3550" i="1"/>
  <c r="X3797" i="1"/>
  <c r="Y3797" i="1"/>
  <c r="X3753" i="1"/>
  <c r="Y3753" i="1"/>
  <c r="X3733" i="1"/>
  <c r="Y3733" i="1"/>
  <c r="X3713" i="1"/>
  <c r="Y3713" i="1"/>
  <c r="X3693" i="1"/>
  <c r="Y3693" i="1"/>
  <c r="X3657" i="1"/>
  <c r="Y3657" i="1"/>
  <c r="X3637" i="1"/>
  <c r="Y3637" i="1"/>
  <c r="X3613" i="1"/>
  <c r="Y3613" i="1"/>
  <c r="X3597" i="1"/>
  <c r="Y3597" i="1"/>
  <c r="X3565" i="1"/>
  <c r="Y3565" i="1"/>
  <c r="X3541" i="1"/>
  <c r="Y3541" i="1"/>
  <c r="X3780" i="1"/>
  <c r="Y3780" i="1"/>
  <c r="X3752" i="1"/>
  <c r="Y3752" i="1"/>
  <c r="X3736" i="1"/>
  <c r="Y3736" i="1"/>
  <c r="X3700" i="1"/>
  <c r="Y3700" i="1"/>
  <c r="X3664" i="1"/>
  <c r="Y3664" i="1"/>
  <c r="X3624" i="1"/>
  <c r="Y3624" i="1"/>
  <c r="X3604" i="1"/>
  <c r="Y3604" i="1"/>
  <c r="X3580" i="1"/>
  <c r="Y3580" i="1"/>
  <c r="X3548" i="1"/>
  <c r="Y3548" i="1"/>
  <c r="X3529" i="1"/>
  <c r="Y3529" i="1"/>
  <c r="X2794" i="1"/>
  <c r="Y2794" i="1"/>
  <c r="X2810" i="1"/>
  <c r="Y2810" i="1"/>
  <c r="X2826" i="1"/>
  <c r="Y2826" i="1"/>
  <c r="X2842" i="1"/>
  <c r="Y2842" i="1"/>
  <c r="X2858" i="1"/>
  <c r="Y2858" i="1"/>
  <c r="X2874" i="1"/>
  <c r="Y2874" i="1"/>
  <c r="X2890" i="1"/>
  <c r="Y2890" i="1"/>
  <c r="X2906" i="1"/>
  <c r="Y2906" i="1"/>
  <c r="X2922" i="1"/>
  <c r="Y2922" i="1"/>
  <c r="X2938" i="1"/>
  <c r="Y2938" i="1"/>
  <c r="X2954" i="1"/>
  <c r="Y2954" i="1"/>
  <c r="X2970" i="1"/>
  <c r="Y2970" i="1"/>
  <c r="X2986" i="1"/>
  <c r="Y2986" i="1"/>
  <c r="X3002" i="1"/>
  <c r="Y3002" i="1"/>
  <c r="X3018" i="1"/>
  <c r="Y3018" i="1"/>
  <c r="X3034" i="1"/>
  <c r="Y3034" i="1"/>
  <c r="X3050" i="1"/>
  <c r="Y3050" i="1"/>
  <c r="X3066" i="1"/>
  <c r="Y3066" i="1"/>
  <c r="X3082" i="1"/>
  <c r="Y3082" i="1"/>
  <c r="X3098" i="1"/>
  <c r="Y3098" i="1"/>
  <c r="X3114" i="1"/>
  <c r="Y3114" i="1"/>
  <c r="X3130" i="1"/>
  <c r="Y3130" i="1"/>
  <c r="X3146" i="1"/>
  <c r="Y3146" i="1"/>
  <c r="X3165" i="1"/>
  <c r="Y3165" i="1"/>
  <c r="X3191" i="1"/>
  <c r="Y3191" i="1"/>
  <c r="X3223" i="1"/>
  <c r="Y3223" i="1"/>
  <c r="X3255" i="1"/>
  <c r="Y3255" i="1"/>
  <c r="X3287" i="1"/>
  <c r="Y3287" i="1"/>
  <c r="X3319" i="1"/>
  <c r="Y3319" i="1"/>
  <c r="X3351" i="1"/>
  <c r="Y3351" i="1"/>
  <c r="X3383" i="1"/>
  <c r="Y3383" i="1"/>
  <c r="X3415" i="1"/>
  <c r="Y3415" i="1"/>
  <c r="X3447" i="1"/>
  <c r="Y3447" i="1"/>
  <c r="X3479" i="1"/>
  <c r="Y3479" i="1"/>
  <c r="X3511" i="1"/>
  <c r="Y3511" i="1"/>
  <c r="X1311" i="1"/>
  <c r="Y1311" i="1"/>
  <c r="X1327" i="1"/>
  <c r="Y1327" i="1"/>
  <c r="X1343" i="1"/>
  <c r="Y1343" i="1"/>
  <c r="X1359" i="1"/>
  <c r="Y1359" i="1"/>
  <c r="X1375" i="1"/>
  <c r="Y1375" i="1"/>
  <c r="X1391" i="1"/>
  <c r="Y1391" i="1"/>
  <c r="X1407" i="1"/>
  <c r="Y1407" i="1"/>
  <c r="X1423" i="1"/>
  <c r="Y1423" i="1"/>
  <c r="X1439" i="1"/>
  <c r="Y1439" i="1"/>
  <c r="X1455" i="1"/>
  <c r="Y1455" i="1"/>
  <c r="X1471" i="1"/>
  <c r="Y1471" i="1"/>
  <c r="X1487" i="1"/>
  <c r="Y1487" i="1"/>
  <c r="X1503" i="1"/>
  <c r="Y1503" i="1"/>
  <c r="X1519" i="1"/>
  <c r="Y1519" i="1"/>
  <c r="X1535" i="1"/>
  <c r="Y1535" i="1"/>
  <c r="X1551" i="1"/>
  <c r="Y1551" i="1"/>
  <c r="X1567" i="1"/>
  <c r="Y1567" i="1"/>
  <c r="X1583" i="1"/>
  <c r="Y1583" i="1"/>
  <c r="X1599" i="1"/>
  <c r="Y1599" i="1"/>
  <c r="X1615" i="1"/>
  <c r="Y1615" i="1"/>
  <c r="X1631" i="1"/>
  <c r="Y1631" i="1"/>
  <c r="X1647" i="1"/>
  <c r="Y1647" i="1"/>
  <c r="X1663" i="1"/>
  <c r="Y1663" i="1"/>
  <c r="X1679" i="1"/>
  <c r="Y1679" i="1"/>
  <c r="X1695" i="1"/>
  <c r="Y1695" i="1"/>
  <c r="X1711" i="1"/>
  <c r="Y1711" i="1"/>
  <c r="X1727" i="1"/>
  <c r="Y1727" i="1"/>
  <c r="X1743" i="1"/>
  <c r="Y1743" i="1"/>
  <c r="X1759" i="1"/>
  <c r="Y1759" i="1"/>
  <c r="X1775" i="1"/>
  <c r="Y1775" i="1"/>
  <c r="X1791" i="1"/>
  <c r="Y1791" i="1"/>
  <c r="X1807" i="1"/>
  <c r="Y1807" i="1"/>
  <c r="X1823" i="1"/>
  <c r="Y1823" i="1"/>
  <c r="X1839" i="1"/>
  <c r="Y1839" i="1"/>
  <c r="X1855" i="1"/>
  <c r="Y1855" i="1"/>
  <c r="X1871" i="1"/>
  <c r="Y1871" i="1"/>
  <c r="X1887" i="1"/>
  <c r="Y1887" i="1"/>
  <c r="X1903" i="1"/>
  <c r="Y1903" i="1"/>
  <c r="X1919" i="1"/>
  <c r="Y1919" i="1"/>
  <c r="X1935" i="1"/>
  <c r="Y1935" i="1"/>
  <c r="X1951" i="1"/>
  <c r="Y1951" i="1"/>
  <c r="X1967" i="1"/>
  <c r="Y1967" i="1"/>
  <c r="X1983" i="1"/>
  <c r="Y1983" i="1"/>
  <c r="X1999" i="1"/>
  <c r="Y1999" i="1"/>
  <c r="X2015" i="1"/>
  <c r="Y2015" i="1"/>
  <c r="X2031" i="1"/>
  <c r="Y2031" i="1"/>
  <c r="X2047" i="1"/>
  <c r="Y2047" i="1"/>
  <c r="X2063" i="1"/>
  <c r="Y2063" i="1"/>
  <c r="X2079" i="1"/>
  <c r="Y2079" i="1"/>
  <c r="X2095" i="1"/>
  <c r="Y2095" i="1"/>
  <c r="X2111" i="1"/>
  <c r="Y2111" i="1"/>
  <c r="X2127" i="1"/>
  <c r="Y2127" i="1"/>
  <c r="X2143" i="1"/>
  <c r="Y2143" i="1"/>
  <c r="X2159" i="1"/>
  <c r="Y2159" i="1"/>
  <c r="X2175" i="1"/>
  <c r="Y2175" i="1"/>
  <c r="X2191" i="1"/>
  <c r="Y2191" i="1"/>
  <c r="X2207" i="1"/>
  <c r="Y2207" i="1"/>
  <c r="X2223" i="1"/>
  <c r="Y2223" i="1"/>
  <c r="X2239" i="1"/>
  <c r="Y2239" i="1"/>
  <c r="X2255" i="1"/>
  <c r="Y2255" i="1"/>
  <c r="X2271" i="1"/>
  <c r="Y2271" i="1"/>
  <c r="X2287" i="1"/>
  <c r="Y2287" i="1"/>
  <c r="X2303" i="1"/>
  <c r="Y2303" i="1"/>
  <c r="X2319" i="1"/>
  <c r="Y2319" i="1"/>
  <c r="X2335" i="1"/>
  <c r="Y2335" i="1"/>
  <c r="X2351" i="1"/>
  <c r="Y2351" i="1"/>
  <c r="X2367" i="1"/>
  <c r="Y2367" i="1"/>
  <c r="X2383" i="1"/>
  <c r="Y2383" i="1"/>
  <c r="X2399" i="1"/>
  <c r="Y2399" i="1"/>
  <c r="X2415" i="1"/>
  <c r="Y2415" i="1"/>
  <c r="X2431" i="1"/>
  <c r="Y2431" i="1"/>
  <c r="X2447" i="1"/>
  <c r="Y2447" i="1"/>
  <c r="X2463" i="1"/>
  <c r="Y2463" i="1"/>
  <c r="X2479" i="1"/>
  <c r="Y2479" i="1"/>
  <c r="X2495" i="1"/>
  <c r="Y2495" i="1"/>
  <c r="X2511" i="1"/>
  <c r="Y2511" i="1"/>
  <c r="X2527" i="1"/>
  <c r="Y2527" i="1"/>
  <c r="X2543" i="1"/>
  <c r="Y2543" i="1"/>
  <c r="X2559" i="1"/>
  <c r="Y2559" i="1"/>
  <c r="X2575" i="1"/>
  <c r="Y2575" i="1"/>
  <c r="X2591" i="1"/>
  <c r="Y2591" i="1"/>
  <c r="X2607" i="1"/>
  <c r="Y2607" i="1"/>
  <c r="X2623" i="1"/>
  <c r="Y2623" i="1"/>
  <c r="X2639" i="1"/>
  <c r="Y2639" i="1"/>
  <c r="X2655" i="1"/>
  <c r="Y2655" i="1"/>
  <c r="X2671" i="1"/>
  <c r="Y2671" i="1"/>
  <c r="X2687" i="1"/>
  <c r="Y2687" i="1"/>
  <c r="X2703" i="1"/>
  <c r="Y2703" i="1"/>
  <c r="X2719" i="1"/>
  <c r="Y2719" i="1"/>
  <c r="X2735" i="1"/>
  <c r="Y2735" i="1"/>
  <c r="X2751" i="1"/>
  <c r="Y2751" i="1"/>
  <c r="X2767" i="1"/>
  <c r="Y2767" i="1"/>
  <c r="X2783" i="1"/>
  <c r="Y2783" i="1"/>
  <c r="X2799" i="1"/>
  <c r="Y2799" i="1"/>
  <c r="X2815" i="1"/>
  <c r="Y2815" i="1"/>
  <c r="X2831" i="1"/>
  <c r="Y2831" i="1"/>
  <c r="X2847" i="1"/>
  <c r="Y2847" i="1"/>
  <c r="X2863" i="1"/>
  <c r="Y2863" i="1"/>
  <c r="X2879" i="1"/>
  <c r="Y2879" i="1"/>
  <c r="X2895" i="1"/>
  <c r="Y2895" i="1"/>
  <c r="X2911" i="1"/>
  <c r="Y2911" i="1"/>
  <c r="X2927" i="1"/>
  <c r="Y2927" i="1"/>
  <c r="X2943" i="1"/>
  <c r="Y2943" i="1"/>
  <c r="X2959" i="1"/>
  <c r="Y2959" i="1"/>
  <c r="X2975" i="1"/>
  <c r="Y2975" i="1"/>
  <c r="X2991" i="1"/>
  <c r="Y2991" i="1"/>
  <c r="X3007" i="1"/>
  <c r="Y3007" i="1"/>
  <c r="X3023" i="1"/>
  <c r="Y3023" i="1"/>
  <c r="X3039" i="1"/>
  <c r="Y3039" i="1"/>
  <c r="X3055" i="1"/>
  <c r="Y3055" i="1"/>
  <c r="X3071" i="1"/>
  <c r="Y3071" i="1"/>
  <c r="X3087" i="1"/>
  <c r="Y3087" i="1"/>
  <c r="X3103" i="1"/>
  <c r="Y3103" i="1"/>
  <c r="X3119" i="1"/>
  <c r="Y3119" i="1"/>
  <c r="X3135" i="1"/>
  <c r="Y3135" i="1"/>
  <c r="X3151" i="1"/>
  <c r="Y3151" i="1"/>
  <c r="X3172" i="1"/>
  <c r="Y3172" i="1"/>
  <c r="X3200" i="1"/>
  <c r="Y3200" i="1"/>
  <c r="X3232" i="1"/>
  <c r="Y3232" i="1"/>
  <c r="X3264" i="1"/>
  <c r="Y3264" i="1"/>
  <c r="X3296" i="1"/>
  <c r="Y3296" i="1"/>
  <c r="X3328" i="1"/>
  <c r="Y3328" i="1"/>
  <c r="X3360" i="1"/>
  <c r="Y3360" i="1"/>
  <c r="X3392" i="1"/>
  <c r="Y3392" i="1"/>
  <c r="X3424" i="1"/>
  <c r="Y3424" i="1"/>
  <c r="X3456" i="1"/>
  <c r="Y3456" i="1"/>
  <c r="X3488" i="1"/>
  <c r="Y3488" i="1"/>
  <c r="X3520" i="1"/>
  <c r="Y3520" i="1"/>
  <c r="X3193" i="1"/>
  <c r="Y3193" i="1"/>
  <c r="X3209" i="1"/>
  <c r="Y3209" i="1"/>
  <c r="X3225" i="1"/>
  <c r="Y3225" i="1"/>
  <c r="X3241" i="1"/>
  <c r="Y3241" i="1"/>
  <c r="X3257" i="1"/>
  <c r="Y3257" i="1"/>
  <c r="X3273" i="1"/>
  <c r="Y3273" i="1"/>
  <c r="X3289" i="1"/>
  <c r="Y3289" i="1"/>
  <c r="X3305" i="1"/>
  <c r="Y3305" i="1"/>
  <c r="X3321" i="1"/>
  <c r="Y3321" i="1"/>
  <c r="X3337" i="1"/>
  <c r="Y3337" i="1"/>
  <c r="X3353" i="1"/>
  <c r="Y3353" i="1"/>
  <c r="X3369" i="1"/>
  <c r="Y3369" i="1"/>
  <c r="X3385" i="1"/>
  <c r="Y3385" i="1"/>
  <c r="X3401" i="1"/>
  <c r="Y3401" i="1"/>
  <c r="X3417" i="1"/>
  <c r="Y3417" i="1"/>
  <c r="X3433" i="1"/>
  <c r="Y3433" i="1"/>
  <c r="X3449" i="1"/>
  <c r="Y3449" i="1"/>
  <c r="X3465" i="1"/>
  <c r="Y3465" i="1"/>
  <c r="X3481" i="1"/>
  <c r="Y3481" i="1"/>
  <c r="X3497" i="1"/>
  <c r="Y3497" i="1"/>
  <c r="X3513" i="1"/>
  <c r="Y3513" i="1"/>
  <c r="X3154" i="1"/>
  <c r="Y3154" i="1"/>
  <c r="X3170" i="1"/>
  <c r="Y3170" i="1"/>
  <c r="X3186" i="1"/>
  <c r="Y3186" i="1"/>
  <c r="X3202" i="1"/>
  <c r="Y3202" i="1"/>
  <c r="X3218" i="1"/>
  <c r="Y3218" i="1"/>
  <c r="X3234" i="1"/>
  <c r="Y3234" i="1"/>
  <c r="X3250" i="1"/>
  <c r="Y3250" i="1"/>
  <c r="X3266" i="1"/>
  <c r="Y3266" i="1"/>
  <c r="X3282" i="1"/>
  <c r="Y3282" i="1"/>
  <c r="X3298" i="1"/>
  <c r="Y3298" i="1"/>
  <c r="X3314" i="1"/>
  <c r="Y3314" i="1"/>
  <c r="X3330" i="1"/>
  <c r="Y3330" i="1"/>
  <c r="X3346" i="1"/>
  <c r="Y3346" i="1"/>
  <c r="X3362" i="1"/>
  <c r="Y3362" i="1"/>
  <c r="X3378" i="1"/>
  <c r="Y3378" i="1"/>
  <c r="X3394" i="1"/>
  <c r="Y3394" i="1"/>
  <c r="X3410" i="1"/>
  <c r="Y3410" i="1"/>
  <c r="X3426" i="1"/>
  <c r="Y3426" i="1"/>
  <c r="X3442" i="1"/>
  <c r="Y3442" i="1"/>
  <c r="X3458" i="1"/>
  <c r="Y3458" i="1"/>
  <c r="X3474" i="1"/>
  <c r="Y3474" i="1"/>
  <c r="X3490" i="1"/>
  <c r="Y3490" i="1"/>
  <c r="X3506" i="1"/>
  <c r="Y3506" i="1"/>
  <c r="X3522" i="1"/>
  <c r="Y3522" i="1"/>
  <c r="X3771" i="1"/>
  <c r="Y3771" i="1"/>
  <c r="X3751" i="1"/>
  <c r="Y3751" i="1"/>
  <c r="X3723" i="1"/>
  <c r="Y3723" i="1"/>
  <c r="X3707" i="1"/>
  <c r="Y3707" i="1"/>
  <c r="X3671" i="1"/>
  <c r="Y3671" i="1"/>
  <c r="X3647" i="1"/>
  <c r="Y3647" i="1"/>
  <c r="X3619" i="1"/>
  <c r="Y3619" i="1"/>
  <c r="X3591" i="1"/>
  <c r="Y3591" i="1"/>
  <c r="X3563" i="1"/>
  <c r="Y3563" i="1"/>
  <c r="X3543" i="1"/>
  <c r="Y3543" i="1"/>
  <c r="X3527" i="1"/>
  <c r="Y3527" i="1"/>
  <c r="X3754" i="1"/>
  <c r="Y3754" i="1"/>
  <c r="X3706" i="1"/>
  <c r="Y3706" i="1"/>
  <c r="X3690" i="1"/>
  <c r="Y3690" i="1"/>
  <c r="X3658" i="1"/>
  <c r="Y3658" i="1"/>
  <c r="X3642" i="1"/>
  <c r="Y3642" i="1"/>
  <c r="X3610" i="1"/>
  <c r="Y3610" i="1"/>
  <c r="X3590" i="1"/>
  <c r="Y3590" i="1"/>
  <c r="X3566" i="1"/>
  <c r="Y3566" i="1"/>
  <c r="X3542" i="1"/>
  <c r="Y3542" i="1"/>
  <c r="X3789" i="1"/>
  <c r="Y3789" i="1"/>
  <c r="X3749" i="1"/>
  <c r="Y3749" i="1"/>
  <c r="X3725" i="1"/>
  <c r="Y3725" i="1"/>
  <c r="X3709" i="1"/>
  <c r="Y3709" i="1"/>
  <c r="X3673" i="1"/>
  <c r="Y3673" i="1"/>
  <c r="X3649" i="1"/>
  <c r="Y3649" i="1"/>
  <c r="X3629" i="1"/>
  <c r="Y3629" i="1"/>
  <c r="X3609" i="1"/>
  <c r="Y3609" i="1"/>
  <c r="X3581" i="1"/>
  <c r="Y3581" i="1"/>
  <c r="X3553" i="1"/>
  <c r="Y3553" i="1"/>
  <c r="X3533" i="1"/>
  <c r="Y3533" i="1"/>
  <c r="X3768" i="1"/>
  <c r="Y3768" i="1"/>
  <c r="X3748" i="1"/>
  <c r="Y3748" i="1"/>
  <c r="X3728" i="1"/>
  <c r="Y3728" i="1"/>
  <c r="X3692" i="1"/>
  <c r="Y3692" i="1"/>
  <c r="X3652" i="1"/>
  <c r="Y3652" i="1"/>
  <c r="X3616" i="1"/>
  <c r="Y3616" i="1"/>
  <c r="X3600" i="1"/>
  <c r="Y3600" i="1"/>
  <c r="X3576" i="1"/>
  <c r="Y3576" i="1"/>
  <c r="X3544" i="1"/>
  <c r="Y3544" i="1"/>
  <c r="X2894" i="1"/>
  <c r="Y2894" i="1"/>
  <c r="X2910" i="1"/>
  <c r="Y2910" i="1"/>
  <c r="X2926" i="1"/>
  <c r="Y2926" i="1"/>
  <c r="X2942" i="1"/>
  <c r="Y2942" i="1"/>
  <c r="X2958" i="1"/>
  <c r="Y2958" i="1"/>
  <c r="X2974" i="1"/>
  <c r="Y2974" i="1"/>
  <c r="X2990" i="1"/>
  <c r="Y2990" i="1"/>
  <c r="X3006" i="1"/>
  <c r="Y3006" i="1"/>
  <c r="X3022" i="1"/>
  <c r="Y3022" i="1"/>
  <c r="X3038" i="1"/>
  <c r="Y3038" i="1"/>
  <c r="X3054" i="1"/>
  <c r="Y3054" i="1"/>
  <c r="X3070" i="1"/>
  <c r="Y3070" i="1"/>
  <c r="X3086" i="1"/>
  <c r="Y3086" i="1"/>
  <c r="X3102" i="1"/>
  <c r="Y3102" i="1"/>
  <c r="X3118" i="1"/>
  <c r="Y3118" i="1"/>
  <c r="X3134" i="1"/>
  <c r="Y3134" i="1"/>
  <c r="X3150" i="1"/>
  <c r="Y3150" i="1"/>
  <c r="X3171" i="1"/>
  <c r="Y3171" i="1"/>
  <c r="X3199" i="1"/>
  <c r="Y3199" i="1"/>
  <c r="X3231" i="1"/>
  <c r="Y3231" i="1"/>
  <c r="X3263" i="1"/>
  <c r="Y3263" i="1"/>
  <c r="X3295" i="1"/>
  <c r="Y3295" i="1"/>
  <c r="X3327" i="1"/>
  <c r="Y3327" i="1"/>
  <c r="X3359" i="1"/>
  <c r="Y3359" i="1"/>
  <c r="X3391" i="1"/>
  <c r="Y3391" i="1"/>
  <c r="X3423" i="1"/>
  <c r="Y3423" i="1"/>
  <c r="X3455" i="1"/>
  <c r="Y3455" i="1"/>
  <c r="X3487" i="1"/>
  <c r="Y3487" i="1"/>
  <c r="X3519" i="1"/>
  <c r="Y3519" i="1"/>
  <c r="X1315" i="1"/>
  <c r="Y1315" i="1"/>
  <c r="X1331" i="1"/>
  <c r="Y1331" i="1"/>
  <c r="X1347" i="1"/>
  <c r="Y1347" i="1"/>
  <c r="X1363" i="1"/>
  <c r="Y1363" i="1"/>
  <c r="X1379" i="1"/>
  <c r="Y1379" i="1"/>
  <c r="X1395" i="1"/>
  <c r="Y1395" i="1"/>
  <c r="X1411" i="1"/>
  <c r="Y1411" i="1"/>
  <c r="X1427" i="1"/>
  <c r="Y1427" i="1"/>
  <c r="X1443" i="1"/>
  <c r="Y1443" i="1"/>
  <c r="X1459" i="1"/>
  <c r="Y1459" i="1"/>
  <c r="X1475" i="1"/>
  <c r="Y1475" i="1"/>
  <c r="X1491" i="1"/>
  <c r="Y1491" i="1"/>
  <c r="X1507" i="1"/>
  <c r="Y1507" i="1"/>
  <c r="X1523" i="1"/>
  <c r="Y1523" i="1"/>
  <c r="X1539" i="1"/>
  <c r="Y1539" i="1"/>
  <c r="X1555" i="1"/>
  <c r="Y1555" i="1"/>
  <c r="X1571" i="1"/>
  <c r="Y1571" i="1"/>
  <c r="X1587" i="1"/>
  <c r="Y1587" i="1"/>
  <c r="X1603" i="1"/>
  <c r="Y1603" i="1"/>
  <c r="X1619" i="1"/>
  <c r="Y1619" i="1"/>
  <c r="X1635" i="1"/>
  <c r="Y1635" i="1"/>
  <c r="X1651" i="1"/>
  <c r="Y1651" i="1"/>
  <c r="X1667" i="1"/>
  <c r="Y1667" i="1"/>
  <c r="X1683" i="1"/>
  <c r="Y1683" i="1"/>
  <c r="X1699" i="1"/>
  <c r="Y1699" i="1"/>
  <c r="X1715" i="1"/>
  <c r="Y1715" i="1"/>
  <c r="X1731" i="1"/>
  <c r="Y1731" i="1"/>
  <c r="X1747" i="1"/>
  <c r="Y1747" i="1"/>
  <c r="X1763" i="1"/>
  <c r="Y1763" i="1"/>
  <c r="X1779" i="1"/>
  <c r="Y1779" i="1"/>
  <c r="X1795" i="1"/>
  <c r="Y1795" i="1"/>
  <c r="X1811" i="1"/>
  <c r="Y1811" i="1"/>
  <c r="X1827" i="1"/>
  <c r="Y1827" i="1"/>
  <c r="X1843" i="1"/>
  <c r="Y1843" i="1"/>
  <c r="X1859" i="1"/>
  <c r="Y1859" i="1"/>
  <c r="X1875" i="1"/>
  <c r="Y1875" i="1"/>
  <c r="X1891" i="1"/>
  <c r="Y1891" i="1"/>
  <c r="X1907" i="1"/>
  <c r="Y1907" i="1"/>
  <c r="X1923" i="1"/>
  <c r="Y1923" i="1"/>
  <c r="X1939" i="1"/>
  <c r="Y1939" i="1"/>
  <c r="X1955" i="1"/>
  <c r="Y1955" i="1"/>
  <c r="X1971" i="1"/>
  <c r="Y1971" i="1"/>
  <c r="X1987" i="1"/>
  <c r="Y1987" i="1"/>
  <c r="X2003" i="1"/>
  <c r="Y2003" i="1"/>
  <c r="X2019" i="1"/>
  <c r="Y2019" i="1"/>
  <c r="X2035" i="1"/>
  <c r="Y2035" i="1"/>
  <c r="X2051" i="1"/>
  <c r="Y2051" i="1"/>
  <c r="X2067" i="1"/>
  <c r="Y2067" i="1"/>
  <c r="X2083" i="1"/>
  <c r="Y2083" i="1"/>
  <c r="X2099" i="1"/>
  <c r="Y2099" i="1"/>
  <c r="X2115" i="1"/>
  <c r="Y2115" i="1"/>
  <c r="X2131" i="1"/>
  <c r="Y2131" i="1"/>
  <c r="X2147" i="1"/>
  <c r="Y2147" i="1"/>
  <c r="X2163" i="1"/>
  <c r="Y2163" i="1"/>
  <c r="X2179" i="1"/>
  <c r="Y2179" i="1"/>
  <c r="X2195" i="1"/>
  <c r="Y2195" i="1"/>
  <c r="X2211" i="1"/>
  <c r="Y2211" i="1"/>
  <c r="X2227" i="1"/>
  <c r="Y2227" i="1"/>
  <c r="X2243" i="1"/>
  <c r="Y2243" i="1"/>
  <c r="X2259" i="1"/>
  <c r="Y2259" i="1"/>
  <c r="X2275" i="1"/>
  <c r="Y2275" i="1"/>
  <c r="X2291" i="1"/>
  <c r="Y2291" i="1"/>
  <c r="X2307" i="1"/>
  <c r="Y2307" i="1"/>
  <c r="X2323" i="1"/>
  <c r="Y2323" i="1"/>
  <c r="X2339" i="1"/>
  <c r="Y2339" i="1"/>
  <c r="X2355" i="1"/>
  <c r="Y2355" i="1"/>
  <c r="X2371" i="1"/>
  <c r="Y2371" i="1"/>
  <c r="X2387" i="1"/>
  <c r="Y2387" i="1"/>
  <c r="X2403" i="1"/>
  <c r="Y2403" i="1"/>
  <c r="X2419" i="1"/>
  <c r="Y2419" i="1"/>
  <c r="X2435" i="1"/>
  <c r="Y2435" i="1"/>
  <c r="X2451" i="1"/>
  <c r="Y2451" i="1"/>
  <c r="X2467" i="1"/>
  <c r="Y2467" i="1"/>
  <c r="X2483" i="1"/>
  <c r="Y2483" i="1"/>
  <c r="X2499" i="1"/>
  <c r="Y2499" i="1"/>
  <c r="X2515" i="1"/>
  <c r="Y2515" i="1"/>
  <c r="X2531" i="1"/>
  <c r="Y2531" i="1"/>
  <c r="X2547" i="1"/>
  <c r="Y2547" i="1"/>
  <c r="X2563" i="1"/>
  <c r="Y2563" i="1"/>
  <c r="X2579" i="1"/>
  <c r="Y2579" i="1"/>
  <c r="X2595" i="1"/>
  <c r="Y2595" i="1"/>
  <c r="X2611" i="1"/>
  <c r="Y2611" i="1"/>
  <c r="X2627" i="1"/>
  <c r="Y2627" i="1"/>
  <c r="X2643" i="1"/>
  <c r="Y2643" i="1"/>
  <c r="X2659" i="1"/>
  <c r="Y2659" i="1"/>
  <c r="X2675" i="1"/>
  <c r="Y2675" i="1"/>
  <c r="X2691" i="1"/>
  <c r="Y2691" i="1"/>
  <c r="X2707" i="1"/>
  <c r="Y2707" i="1"/>
  <c r="X2723" i="1"/>
  <c r="Y2723" i="1"/>
  <c r="X2739" i="1"/>
  <c r="Y2739" i="1"/>
  <c r="X2755" i="1"/>
  <c r="Y2755" i="1"/>
  <c r="X2771" i="1"/>
  <c r="Y2771" i="1"/>
  <c r="X2787" i="1"/>
  <c r="Y2787" i="1"/>
  <c r="X2803" i="1"/>
  <c r="Y2803" i="1"/>
  <c r="X2819" i="1"/>
  <c r="Y2819" i="1"/>
  <c r="X2835" i="1"/>
  <c r="Y2835" i="1"/>
  <c r="X2851" i="1"/>
  <c r="Y2851" i="1"/>
  <c r="X2867" i="1"/>
  <c r="Y2867" i="1"/>
  <c r="X2883" i="1"/>
  <c r="Y2883" i="1"/>
  <c r="X2899" i="1"/>
  <c r="Y2899" i="1"/>
  <c r="X2915" i="1"/>
  <c r="Y2915" i="1"/>
  <c r="X2931" i="1"/>
  <c r="Y2931" i="1"/>
  <c r="X2947" i="1"/>
  <c r="Y2947" i="1"/>
  <c r="X2963" i="1"/>
  <c r="Y2963" i="1"/>
  <c r="X2979" i="1"/>
  <c r="Y2979" i="1"/>
  <c r="X2995" i="1"/>
  <c r="Y2995" i="1"/>
  <c r="X3011" i="1"/>
  <c r="Y3011" i="1"/>
  <c r="X3027" i="1"/>
  <c r="Y3027" i="1"/>
  <c r="X3043" i="1"/>
  <c r="Y3043" i="1"/>
  <c r="X3059" i="1"/>
  <c r="Y3059" i="1"/>
  <c r="X3075" i="1"/>
  <c r="Y3075" i="1"/>
  <c r="X3091" i="1"/>
  <c r="Y3091" i="1"/>
  <c r="X3107" i="1"/>
  <c r="Y3107" i="1"/>
  <c r="X3123" i="1"/>
  <c r="Y3123" i="1"/>
  <c r="X3139" i="1"/>
  <c r="Y3139" i="1"/>
  <c r="X3156" i="1"/>
  <c r="Y3156" i="1"/>
  <c r="X3177" i="1"/>
  <c r="Y3177" i="1"/>
  <c r="X3208" i="1"/>
  <c r="Y3208" i="1"/>
  <c r="X3240" i="1"/>
  <c r="Y3240" i="1"/>
  <c r="X3272" i="1"/>
  <c r="Y3272" i="1"/>
  <c r="X3304" i="1"/>
  <c r="Y3304" i="1"/>
  <c r="X3336" i="1"/>
  <c r="Y3336" i="1"/>
  <c r="X3368" i="1"/>
  <c r="Y3368" i="1"/>
  <c r="X3400" i="1"/>
  <c r="Y3400" i="1"/>
  <c r="X3432" i="1"/>
  <c r="Y3432" i="1"/>
  <c r="X3464" i="1"/>
  <c r="Y3464" i="1"/>
  <c r="X3496" i="1"/>
  <c r="Y3496" i="1"/>
  <c r="X3181" i="1"/>
  <c r="Y3181" i="1"/>
  <c r="X3197" i="1"/>
  <c r="Y3197" i="1"/>
  <c r="X3213" i="1"/>
  <c r="Y3213" i="1"/>
  <c r="X3229" i="1"/>
  <c r="Y3229" i="1"/>
  <c r="X3245" i="1"/>
  <c r="Y3245" i="1"/>
  <c r="X3261" i="1"/>
  <c r="Y3261" i="1"/>
  <c r="X3277" i="1"/>
  <c r="Y3277" i="1"/>
  <c r="X3293" i="1"/>
  <c r="Y3293" i="1"/>
  <c r="X3309" i="1"/>
  <c r="Y3309" i="1"/>
  <c r="X3325" i="1"/>
  <c r="Y3325" i="1"/>
  <c r="X3341" i="1"/>
  <c r="Y3341" i="1"/>
  <c r="X3357" i="1"/>
  <c r="Y3357" i="1"/>
  <c r="X3373" i="1"/>
  <c r="Y3373" i="1"/>
  <c r="X3389" i="1"/>
  <c r="Y3389" i="1"/>
  <c r="X3405" i="1"/>
  <c r="Y3405" i="1"/>
  <c r="X3421" i="1"/>
  <c r="Y3421" i="1"/>
  <c r="X3437" i="1"/>
  <c r="Y3437" i="1"/>
  <c r="X3453" i="1"/>
  <c r="Y3453" i="1"/>
  <c r="X3469" i="1"/>
  <c r="Y3469" i="1"/>
  <c r="X3485" i="1"/>
  <c r="Y3485" i="1"/>
  <c r="X3501" i="1"/>
  <c r="Y3501" i="1"/>
  <c r="X3517" i="1"/>
  <c r="Y3517" i="1"/>
  <c r="X3158" i="1"/>
  <c r="Y3158" i="1"/>
  <c r="X3174" i="1"/>
  <c r="Y3174" i="1"/>
  <c r="X3190" i="1"/>
  <c r="Y3190" i="1"/>
  <c r="X3206" i="1"/>
  <c r="Y3206" i="1"/>
  <c r="X3222" i="1"/>
  <c r="Y3222" i="1"/>
  <c r="X3238" i="1"/>
  <c r="Y3238" i="1"/>
  <c r="X3254" i="1"/>
  <c r="Y3254" i="1"/>
  <c r="X3270" i="1"/>
  <c r="Y3270" i="1"/>
  <c r="X3286" i="1"/>
  <c r="Y3286" i="1"/>
  <c r="X3302" i="1"/>
  <c r="Y3302" i="1"/>
  <c r="X3318" i="1"/>
  <c r="Y3318" i="1"/>
  <c r="X3334" i="1"/>
  <c r="Y3334" i="1"/>
  <c r="X3350" i="1"/>
  <c r="Y3350" i="1"/>
  <c r="X3366" i="1"/>
  <c r="Y3366" i="1"/>
  <c r="X3382" i="1"/>
  <c r="Y3382" i="1"/>
  <c r="X3398" i="1"/>
  <c r="Y3398" i="1"/>
  <c r="X3414" i="1"/>
  <c r="Y3414" i="1"/>
  <c r="X3430" i="1"/>
  <c r="Y3430" i="1"/>
  <c r="X3446" i="1"/>
  <c r="Y3446" i="1"/>
  <c r="X3462" i="1"/>
  <c r="Y3462" i="1"/>
  <c r="X3478" i="1"/>
  <c r="Y3478" i="1"/>
  <c r="X3494" i="1"/>
  <c r="Y3494" i="1"/>
  <c r="X3510" i="1"/>
  <c r="Y3510" i="1"/>
  <c r="X3526" i="1"/>
  <c r="Y3526" i="1"/>
  <c r="X3767" i="1"/>
  <c r="Y3767" i="1"/>
  <c r="X3743" i="1"/>
  <c r="Y3743" i="1"/>
  <c r="X3719" i="1"/>
  <c r="Y3719" i="1"/>
  <c r="X3703" i="1"/>
  <c r="Y3703" i="1"/>
  <c r="X3667" i="1"/>
  <c r="Y3667" i="1"/>
  <c r="X3643" i="1"/>
  <c r="Y3643" i="1"/>
  <c r="X3611" i="1"/>
  <c r="Y3611" i="1"/>
  <c r="X3587" i="1"/>
  <c r="Y3587" i="1"/>
  <c r="X3559" i="1"/>
  <c r="Y3559" i="1"/>
  <c r="X3539" i="1"/>
  <c r="Y3539" i="1"/>
  <c r="X3802" i="1"/>
  <c r="Y3802" i="1"/>
  <c r="X3738" i="1"/>
  <c r="Y3738" i="1"/>
  <c r="X3702" i="1"/>
  <c r="Y3702" i="1"/>
  <c r="X3674" i="1"/>
  <c r="Y3674" i="1"/>
  <c r="X3654" i="1"/>
  <c r="Y3654" i="1"/>
  <c r="X3638" i="1"/>
  <c r="Y3638" i="1"/>
  <c r="X3606" i="1"/>
  <c r="Y3606" i="1"/>
  <c r="X3586" i="1"/>
  <c r="Y3586" i="1"/>
  <c r="X3562" i="1"/>
  <c r="Y3562" i="1"/>
  <c r="X3538" i="1"/>
  <c r="Y3538" i="1"/>
  <c r="X3761" i="1"/>
  <c r="Y3761" i="1"/>
  <c r="X3745" i="1"/>
  <c r="Y3745" i="1"/>
  <c r="X3721" i="1"/>
  <c r="Y3721" i="1"/>
  <c r="X3705" i="1"/>
  <c r="Y3705" i="1"/>
  <c r="X3669" i="1"/>
  <c r="Y3669" i="1"/>
  <c r="X3645" i="1"/>
  <c r="Y3645" i="1"/>
  <c r="X3621" i="1"/>
  <c r="Y3621" i="1"/>
  <c r="X3605" i="1"/>
  <c r="Y3605" i="1"/>
  <c r="X3577" i="1"/>
  <c r="Y3577" i="1"/>
  <c r="X3549" i="1"/>
  <c r="Y3549" i="1"/>
  <c r="X3792" i="1"/>
  <c r="Y3792" i="1"/>
  <c r="X3764" i="1"/>
  <c r="Y3764" i="1"/>
  <c r="X3744" i="1"/>
  <c r="Y3744" i="1"/>
  <c r="X3712" i="1"/>
  <c r="Y3712" i="1"/>
  <c r="X3672" i="1"/>
  <c r="Y3672" i="1"/>
  <c r="X3648" i="1"/>
  <c r="Y3648" i="1"/>
  <c r="X3612" i="1"/>
  <c r="Y3612" i="1"/>
  <c r="X3592" i="1"/>
  <c r="Y3592" i="1"/>
  <c r="X3572" i="1"/>
  <c r="Y3572" i="1"/>
  <c r="X3540" i="1"/>
  <c r="Y3540" i="1"/>
  <c r="H21" i="3"/>
  <c r="H19" i="3"/>
  <c r="X1607" i="1"/>
  <c r="Y1607" i="1"/>
  <c r="X1623" i="1"/>
  <c r="Y1623" i="1"/>
  <c r="X1639" i="1"/>
  <c r="Y1639" i="1"/>
  <c r="X1655" i="1"/>
  <c r="Y1655" i="1"/>
  <c r="X1671" i="1"/>
  <c r="Y1671" i="1"/>
  <c r="X1687" i="1"/>
  <c r="Y1687" i="1"/>
  <c r="X1703" i="1"/>
  <c r="Y1703" i="1"/>
  <c r="X1719" i="1"/>
  <c r="Y1719" i="1"/>
  <c r="X1735" i="1"/>
  <c r="Y1735" i="1"/>
  <c r="X1751" i="1"/>
  <c r="Y1751" i="1"/>
  <c r="X1767" i="1"/>
  <c r="Y1767" i="1"/>
  <c r="X1783" i="1"/>
  <c r="Y1783" i="1"/>
  <c r="X1799" i="1"/>
  <c r="Y1799" i="1"/>
  <c r="X1815" i="1"/>
  <c r="Y1815" i="1"/>
  <c r="X1831" i="1"/>
  <c r="Y1831" i="1"/>
  <c r="X1847" i="1"/>
  <c r="Y1847" i="1"/>
  <c r="X1863" i="1"/>
  <c r="Y1863" i="1"/>
  <c r="X1879" i="1"/>
  <c r="Y1879" i="1"/>
  <c r="X1895" i="1"/>
  <c r="Y1895" i="1"/>
  <c r="X1911" i="1"/>
  <c r="Y1911" i="1"/>
  <c r="X1927" i="1"/>
  <c r="Y1927" i="1"/>
  <c r="X1943" i="1"/>
  <c r="Y1943" i="1"/>
  <c r="X1959" i="1"/>
  <c r="Y1959" i="1"/>
  <c r="X1975" i="1"/>
  <c r="Y1975" i="1"/>
  <c r="X1991" i="1"/>
  <c r="Y1991" i="1"/>
  <c r="X2007" i="1"/>
  <c r="Y2007" i="1"/>
  <c r="X2023" i="1"/>
  <c r="Y2023" i="1"/>
  <c r="X2039" i="1"/>
  <c r="Y2039" i="1"/>
  <c r="X2055" i="1"/>
  <c r="Y2055" i="1"/>
  <c r="X2071" i="1"/>
  <c r="Y2071" i="1"/>
  <c r="X2087" i="1"/>
  <c r="Y2087" i="1"/>
  <c r="X2103" i="1"/>
  <c r="Y2103" i="1"/>
  <c r="X2119" i="1"/>
  <c r="Y2119" i="1"/>
  <c r="X2135" i="1"/>
  <c r="Y2135" i="1"/>
  <c r="X2151" i="1"/>
  <c r="Y2151" i="1"/>
  <c r="X2167" i="1"/>
  <c r="Y2167" i="1"/>
  <c r="X2183" i="1"/>
  <c r="Y2183" i="1"/>
  <c r="X2199" i="1"/>
  <c r="Y2199" i="1"/>
  <c r="X2215" i="1"/>
  <c r="Y2215" i="1"/>
  <c r="X2231" i="1"/>
  <c r="Y2231" i="1"/>
  <c r="X2247" i="1"/>
  <c r="Y2247" i="1"/>
  <c r="X2263" i="1"/>
  <c r="Y2263" i="1"/>
  <c r="X2279" i="1"/>
  <c r="Y2279" i="1"/>
  <c r="X2295" i="1"/>
  <c r="Y2295" i="1"/>
  <c r="X2311" i="1"/>
  <c r="Y2311" i="1"/>
  <c r="X2327" i="1"/>
  <c r="Y2327" i="1"/>
  <c r="X2343" i="1"/>
  <c r="Y2343" i="1"/>
  <c r="X2359" i="1"/>
  <c r="Y2359" i="1"/>
  <c r="X2375" i="1"/>
  <c r="Y2375" i="1"/>
  <c r="X2391" i="1"/>
  <c r="Y2391" i="1"/>
  <c r="X2407" i="1"/>
  <c r="Y2407" i="1"/>
  <c r="X2423" i="1"/>
  <c r="Y2423" i="1"/>
  <c r="X2439" i="1"/>
  <c r="Y2439" i="1"/>
  <c r="X2455" i="1"/>
  <c r="Y2455" i="1"/>
  <c r="X2471" i="1"/>
  <c r="Y2471" i="1"/>
  <c r="X2487" i="1"/>
  <c r="Y2487" i="1"/>
  <c r="X2503" i="1"/>
  <c r="Y2503" i="1"/>
  <c r="X2519" i="1"/>
  <c r="Y2519" i="1"/>
  <c r="X2535" i="1"/>
  <c r="Y2535" i="1"/>
  <c r="X2551" i="1"/>
  <c r="Y2551" i="1"/>
  <c r="X2567" i="1"/>
  <c r="Y2567" i="1"/>
  <c r="X2583" i="1"/>
  <c r="Y2583" i="1"/>
  <c r="X2599" i="1"/>
  <c r="Y2599" i="1"/>
  <c r="X2615" i="1"/>
  <c r="Y2615" i="1"/>
  <c r="X2631" i="1"/>
  <c r="Y2631" i="1"/>
  <c r="X2647" i="1"/>
  <c r="Y2647" i="1"/>
  <c r="X2663" i="1"/>
  <c r="Y2663" i="1"/>
  <c r="X2679" i="1"/>
  <c r="Y2679" i="1"/>
  <c r="X2695" i="1"/>
  <c r="Y2695" i="1"/>
  <c r="X2711" i="1"/>
  <c r="Y2711" i="1"/>
  <c r="X2727" i="1"/>
  <c r="Y2727" i="1"/>
  <c r="X2743" i="1"/>
  <c r="Y2743" i="1"/>
  <c r="X2759" i="1"/>
  <c r="Y2759" i="1"/>
  <c r="X2775" i="1"/>
  <c r="Y2775" i="1"/>
  <c r="X2791" i="1"/>
  <c r="Y2791" i="1"/>
  <c r="X2807" i="1"/>
  <c r="Y2807" i="1"/>
  <c r="X2823" i="1"/>
  <c r="Y2823" i="1"/>
  <c r="X2839" i="1"/>
  <c r="Y2839" i="1"/>
  <c r="X2855" i="1"/>
  <c r="Y2855" i="1"/>
  <c r="X2871" i="1"/>
  <c r="Y2871" i="1"/>
  <c r="X2887" i="1"/>
  <c r="Y2887" i="1"/>
  <c r="X2903" i="1"/>
  <c r="Y2903" i="1"/>
  <c r="X2919" i="1"/>
  <c r="Y2919" i="1"/>
  <c r="X2935" i="1"/>
  <c r="Y2935" i="1"/>
  <c r="X2951" i="1"/>
  <c r="Y2951" i="1"/>
  <c r="X2967" i="1"/>
  <c r="Y2967" i="1"/>
  <c r="X2983" i="1"/>
  <c r="Y2983" i="1"/>
  <c r="X2999" i="1"/>
  <c r="Y2999" i="1"/>
  <c r="X3015" i="1"/>
  <c r="Y3015" i="1"/>
  <c r="X3031" i="1"/>
  <c r="Y3031" i="1"/>
  <c r="X3047" i="1"/>
  <c r="Y3047" i="1"/>
  <c r="X3063" i="1"/>
  <c r="Y3063" i="1"/>
  <c r="X3079" i="1"/>
  <c r="Y3079" i="1"/>
  <c r="X3095" i="1"/>
  <c r="Y3095" i="1"/>
  <c r="X3111" i="1"/>
  <c r="Y3111" i="1"/>
  <c r="X3127" i="1"/>
  <c r="Y3127" i="1"/>
  <c r="X3143" i="1"/>
  <c r="Y3143" i="1"/>
  <c r="X3161" i="1"/>
  <c r="Y3161" i="1"/>
  <c r="X3184" i="1"/>
  <c r="Y3184" i="1"/>
  <c r="X3216" i="1"/>
  <c r="Y3216" i="1"/>
  <c r="X3248" i="1"/>
  <c r="Y3248" i="1"/>
  <c r="X3280" i="1"/>
  <c r="Y3280" i="1"/>
  <c r="X3312" i="1"/>
  <c r="Y3312" i="1"/>
  <c r="X3344" i="1"/>
  <c r="Y3344" i="1"/>
  <c r="X3376" i="1"/>
  <c r="Y3376" i="1"/>
  <c r="X3408" i="1"/>
  <c r="Y3408" i="1"/>
  <c r="X3440" i="1"/>
  <c r="Y3440" i="1"/>
  <c r="X3472" i="1"/>
  <c r="Y3472" i="1"/>
  <c r="X3504" i="1"/>
  <c r="Y3504" i="1"/>
  <c r="X3185" i="1"/>
  <c r="Y3185" i="1"/>
  <c r="X3201" i="1"/>
  <c r="Y3201" i="1"/>
  <c r="X3217" i="1"/>
  <c r="Y3217" i="1"/>
  <c r="X3233" i="1"/>
  <c r="Y3233" i="1"/>
  <c r="X3249" i="1"/>
  <c r="Y3249" i="1"/>
  <c r="X3265" i="1"/>
  <c r="Y3265" i="1"/>
  <c r="X3281" i="1"/>
  <c r="Y3281" i="1"/>
  <c r="X3297" i="1"/>
  <c r="Y3297" i="1"/>
  <c r="X3313" i="1"/>
  <c r="Y3313" i="1"/>
  <c r="X3329" i="1"/>
  <c r="Y3329" i="1"/>
  <c r="X3345" i="1"/>
  <c r="Y3345" i="1"/>
  <c r="X3361" i="1"/>
  <c r="Y3361" i="1"/>
  <c r="X3377" i="1"/>
  <c r="Y3377" i="1"/>
  <c r="X3393" i="1"/>
  <c r="Y3393" i="1"/>
  <c r="X3409" i="1"/>
  <c r="Y3409" i="1"/>
  <c r="X3425" i="1"/>
  <c r="Y3425" i="1"/>
  <c r="X3441" i="1"/>
  <c r="Y3441" i="1"/>
  <c r="X3457" i="1"/>
  <c r="Y3457" i="1"/>
  <c r="X3473" i="1"/>
  <c r="Y3473" i="1"/>
  <c r="X3489" i="1"/>
  <c r="Y3489" i="1"/>
  <c r="X3505" i="1"/>
  <c r="Y3505" i="1"/>
  <c r="X3521" i="1"/>
  <c r="Y3521" i="1"/>
  <c r="X3162" i="1"/>
  <c r="Y3162" i="1"/>
  <c r="X3178" i="1"/>
  <c r="Y3178" i="1"/>
  <c r="X3194" i="1"/>
  <c r="Y3194" i="1"/>
  <c r="X3210" i="1"/>
  <c r="Y3210" i="1"/>
  <c r="X3226" i="1"/>
  <c r="Y3226" i="1"/>
  <c r="X3242" i="1"/>
  <c r="Y3242" i="1"/>
  <c r="X3258" i="1"/>
  <c r="Y3258" i="1"/>
  <c r="X3274" i="1"/>
  <c r="Y3274" i="1"/>
  <c r="X3290" i="1"/>
  <c r="Y3290" i="1"/>
  <c r="X3306" i="1"/>
  <c r="Y3306" i="1"/>
  <c r="X3322" i="1"/>
  <c r="Y3322" i="1"/>
  <c r="X3338" i="1"/>
  <c r="Y3338" i="1"/>
  <c r="X3354" i="1"/>
  <c r="Y3354" i="1"/>
  <c r="X3370" i="1"/>
  <c r="Y3370" i="1"/>
  <c r="X3386" i="1"/>
  <c r="Y3386" i="1"/>
  <c r="X3402" i="1"/>
  <c r="Y3402" i="1"/>
  <c r="X3418" i="1"/>
  <c r="Y3418" i="1"/>
  <c r="X3434" i="1"/>
  <c r="Y3434" i="1"/>
  <c r="X3450" i="1"/>
  <c r="Y3450" i="1"/>
  <c r="X3466" i="1"/>
  <c r="Y3466" i="1"/>
  <c r="X3482" i="1"/>
  <c r="Y3482" i="1"/>
  <c r="X3498" i="1"/>
  <c r="Y3498" i="1"/>
  <c r="X3514" i="1"/>
  <c r="Y3514" i="1"/>
  <c r="X3803" i="1"/>
  <c r="Y3803" i="1"/>
  <c r="X3759" i="1"/>
  <c r="Y3759" i="1"/>
  <c r="X3739" i="1"/>
  <c r="Y3739" i="1"/>
  <c r="X3715" i="1"/>
  <c r="Y3715" i="1"/>
  <c r="X3699" i="1"/>
  <c r="Y3699" i="1"/>
  <c r="X3659" i="1"/>
  <c r="Y3659" i="1"/>
  <c r="X3639" i="1"/>
  <c r="Y3639" i="1"/>
  <c r="X3603" i="1"/>
  <c r="Y3603" i="1"/>
  <c r="X3583" i="1"/>
  <c r="Y3583" i="1"/>
  <c r="X3555" i="1"/>
  <c r="Y3555" i="1"/>
  <c r="X3535" i="1"/>
  <c r="Y3535" i="1"/>
  <c r="X3786" i="1"/>
  <c r="Y3786" i="1"/>
  <c r="X3734" i="1"/>
  <c r="Y3734" i="1"/>
  <c r="X3698" i="1"/>
  <c r="Y3698" i="1"/>
  <c r="X3670" i="1"/>
  <c r="Y3670" i="1"/>
  <c r="X3650" i="1"/>
  <c r="Y3650" i="1"/>
  <c r="X3634" i="1"/>
  <c r="Y3634" i="1"/>
  <c r="X3602" i="1"/>
  <c r="Y3602" i="1"/>
  <c r="X3582" i="1"/>
  <c r="Y3582" i="1"/>
  <c r="X3554" i="1"/>
  <c r="Y3554" i="1"/>
  <c r="X3801" i="1"/>
  <c r="Y3801" i="1"/>
  <c r="X3757" i="1"/>
  <c r="Y3757" i="1"/>
  <c r="X3737" i="1"/>
  <c r="Y3737" i="1"/>
  <c r="X3717" i="1"/>
  <c r="Y3717" i="1"/>
  <c r="X3697" i="1"/>
  <c r="Y3697" i="1"/>
  <c r="X3665" i="1"/>
  <c r="Y3665" i="1"/>
  <c r="X3641" i="1"/>
  <c r="Y3641" i="1"/>
  <c r="X3617" i="1"/>
  <c r="Y3617" i="1"/>
  <c r="X3601" i="1"/>
  <c r="Y3601" i="1"/>
  <c r="X3569" i="1"/>
  <c r="Y3569" i="1"/>
  <c r="X3545" i="1"/>
  <c r="Y3545" i="1"/>
  <c r="X3784" i="1"/>
  <c r="Y3784" i="1"/>
  <c r="X3760" i="1"/>
  <c r="Y3760" i="1"/>
  <c r="X3740" i="1"/>
  <c r="Y3740" i="1"/>
  <c r="X3708" i="1"/>
  <c r="Y3708" i="1"/>
  <c r="X3668" i="1"/>
  <c r="Y3668" i="1"/>
  <c r="X3640" i="1"/>
  <c r="Y3640" i="1"/>
  <c r="X3608" i="1"/>
  <c r="Y3608" i="1"/>
  <c r="X3588" i="1"/>
  <c r="Y3588" i="1"/>
  <c r="X3564" i="1"/>
  <c r="Y3564" i="1"/>
  <c r="X3536" i="1"/>
  <c r="Y3536" i="1"/>
  <c r="H20" i="3"/>
  <c r="C21" i="3"/>
  <c r="D13" i="3"/>
  <c r="C20" i="3"/>
  <c r="D12" i="3"/>
  <c r="C18" i="3"/>
  <c r="D10" i="3"/>
  <c r="C19" i="3"/>
  <c r="D11" i="3"/>
  <c r="D7" i="2"/>
  <c r="C7" i="2"/>
  <c r="G36" i="3" l="1"/>
  <c r="F36" i="3"/>
  <c r="F21" i="3"/>
  <c r="E18" i="3"/>
  <c r="E20" i="3"/>
  <c r="E19" i="3"/>
  <c r="E21" i="3"/>
  <c r="F18" i="3"/>
  <c r="F20" i="3"/>
  <c r="F19" i="3"/>
</calcChain>
</file>

<file path=xl/sharedStrings.xml><?xml version="1.0" encoding="utf-8"?>
<sst xmlns="http://schemas.openxmlformats.org/spreadsheetml/2006/main" count="28056" uniqueCount="4709">
  <si>
    <t>SUCURSAL</t>
  </si>
  <si>
    <t>NEZAHUALCOYOTL</t>
  </si>
  <si>
    <t>VILLAHERMOSA</t>
  </si>
  <si>
    <t>NEZAHUALCOYOTL 2</t>
  </si>
  <si>
    <t>AMECAMECA</t>
  </si>
  <si>
    <t>TEXCOCO</t>
  </si>
  <si>
    <t>ORIZABA</t>
  </si>
  <si>
    <t>TONALA</t>
  </si>
  <si>
    <t>CHIMALHUACAN 2</t>
  </si>
  <si>
    <t>TONALA 2</t>
  </si>
  <si>
    <t>IXTAPALUCA</t>
  </si>
  <si>
    <t>FORTIN</t>
  </si>
  <si>
    <t>COATZACOALCOS</t>
  </si>
  <si>
    <t>CHALCO</t>
  </si>
  <si>
    <t>CARDENAS</t>
  </si>
  <si>
    <t>TLAHUAC</t>
  </si>
  <si>
    <t>MILPA ALTA</t>
  </si>
  <si>
    <t>IZTAPALAPA</t>
  </si>
  <si>
    <t>ID DIST.</t>
  </si>
  <si>
    <t>DISTRIBUIDOR</t>
  </si>
  <si>
    <t xml:space="preserve">SUPER ESTRELLAS </t>
  </si>
  <si>
    <t>MEXICO LINDO</t>
  </si>
  <si>
    <t>EL PUEBLITO</t>
  </si>
  <si>
    <t>GARDENIAS DE MONTECILLO</t>
  </si>
  <si>
    <t>FRESAS AMK</t>
  </si>
  <si>
    <t>EL POCITO</t>
  </si>
  <si>
    <t>TLANESI ORI</t>
  </si>
  <si>
    <t>DIAMANTEE</t>
  </si>
  <si>
    <t>ZAFIRO AZUL</t>
  </si>
  <si>
    <t>CIVER ORI</t>
  </si>
  <si>
    <t>HUESITOS</t>
  </si>
  <si>
    <t>LAS LUPITAS</t>
  </si>
  <si>
    <t>CÃRDOBA AMK</t>
  </si>
  <si>
    <t>ESPERANZA 14</t>
  </si>
  <si>
    <t>ABEJITAS</t>
  </si>
  <si>
    <t>MAGUEYES</t>
  </si>
  <si>
    <t>ARENAL AMK</t>
  </si>
  <si>
    <t>VIOLETAS N</t>
  </si>
  <si>
    <t>TORINO</t>
  </si>
  <si>
    <t xml:space="preserve">SOL Y LUNA </t>
  </si>
  <si>
    <t>BEL AIR</t>
  </si>
  <si>
    <t>NUEVA GENERACION</t>
  </si>
  <si>
    <t>ALGODON</t>
  </si>
  <si>
    <t xml:space="preserve">MEDUSA </t>
  </si>
  <si>
    <t>LINDAS</t>
  </si>
  <si>
    <t>MARIPOSAS</t>
  </si>
  <si>
    <t>SANTA FE ORI</t>
  </si>
  <si>
    <t>LUZ CHIMA</t>
  </si>
  <si>
    <t>AQUILES</t>
  </si>
  <si>
    <t>TURQUESA</t>
  </si>
  <si>
    <t>CAMPANITAS IXT</t>
  </si>
  <si>
    <t>AFGANISTAN</t>
  </si>
  <si>
    <t>KENAI</t>
  </si>
  <si>
    <t>LOMA BONITA</t>
  </si>
  <si>
    <t>PRINCESAS MINA</t>
  </si>
  <si>
    <t>EXITO RIOS</t>
  </si>
  <si>
    <t>LUNA 1</t>
  </si>
  <si>
    <t>METZTLI 1</t>
  </si>
  <si>
    <t>CATALEYA MINA</t>
  </si>
  <si>
    <t>CREMAX MINA</t>
  </si>
  <si>
    <t>JUPITER AMK</t>
  </si>
  <si>
    <t>MARIPOSAS AMK</t>
  </si>
  <si>
    <t xml:space="preserve">ALEBRIJES </t>
  </si>
  <si>
    <t>FLOR DE LOTO</t>
  </si>
  <si>
    <t>GANESHA</t>
  </si>
  <si>
    <t xml:space="preserve">AZUCENAS CHIMA </t>
  </si>
  <si>
    <t>LAS GAVIOTAS</t>
  </si>
  <si>
    <t>LAS CHONIS</t>
  </si>
  <si>
    <t>JADEL REYES</t>
  </si>
  <si>
    <t>SAN FRANCISCO TEX</t>
  </si>
  <si>
    <t>FRESASS</t>
  </si>
  <si>
    <t>ANDULIAS CH</t>
  </si>
  <si>
    <t>NUEVO COMIENZO 2</t>
  </si>
  <si>
    <t>FROZEN</t>
  </si>
  <si>
    <t>MAGENTA</t>
  </si>
  <si>
    <t>AMATISTA AMK</t>
  </si>
  <si>
    <t>NUEVO COMIENZO IXT</t>
  </si>
  <si>
    <t>ATAN 2 NEZA</t>
  </si>
  <si>
    <t>CEREZAS</t>
  </si>
  <si>
    <t xml:space="preserve">HORMIGUITAS </t>
  </si>
  <si>
    <t>VIDA 1</t>
  </si>
  <si>
    <t>LA CEIBA ORI</t>
  </si>
  <si>
    <t xml:space="preserve">YETLANETZI </t>
  </si>
  <si>
    <t xml:space="preserve">ARCOIRIS DOS </t>
  </si>
  <si>
    <t>AVATAR</t>
  </si>
  <si>
    <t>NERTA</t>
  </si>
  <si>
    <t>GARDENIAS AMK</t>
  </si>
  <si>
    <t>LAS PERAS</t>
  </si>
  <si>
    <t xml:space="preserve">SATURNO </t>
  </si>
  <si>
    <t xml:space="preserve">LAS PUEBLERINA </t>
  </si>
  <si>
    <t>ALAMO AMK</t>
  </si>
  <si>
    <t>CASTILLO AMK</t>
  </si>
  <si>
    <t>SANTIAGO AMK</t>
  </si>
  <si>
    <t>CAMPANITA CH</t>
  </si>
  <si>
    <t>ESTRELLA DE MAR</t>
  </si>
  <si>
    <t>DIVINAS DE TEPE</t>
  </si>
  <si>
    <t>SUPER CHICAS</t>
  </si>
  <si>
    <t>SAN JUAN GRANDE AMK</t>
  </si>
  <si>
    <t>TORRESILLAS RIO</t>
  </si>
  <si>
    <t>NAVER</t>
  </si>
  <si>
    <t>KUAUTLI CH</t>
  </si>
  <si>
    <t>DIAMANTE CHIMA</t>
  </si>
  <si>
    <t>LAS ESPIGAS</t>
  </si>
  <si>
    <t>LAS DELICIAS MINA</t>
  </si>
  <si>
    <t>POSITOS</t>
  </si>
  <si>
    <t>PUEBLO NUEVO</t>
  </si>
  <si>
    <t>PERLITAS MINA</t>
  </si>
  <si>
    <t>CRISTALES DE LA 6</t>
  </si>
  <si>
    <t>LAS FLORES DE NEZA</t>
  </si>
  <si>
    <t>LAS CHICAS DE RABON</t>
  </si>
  <si>
    <t>PERLAS DEL VOLCAN</t>
  </si>
  <si>
    <t>FENIX AMK</t>
  </si>
  <si>
    <t>SAMAEL</t>
  </si>
  <si>
    <t>LAS BARNEY</t>
  </si>
  <si>
    <t>GENESIS NOGALES</t>
  </si>
  <si>
    <t>SANTY</t>
  </si>
  <si>
    <t>CRISTAL</t>
  </si>
  <si>
    <t>LIBRA</t>
  </si>
  <si>
    <t>FENIX CHIMA</t>
  </si>
  <si>
    <t>ESTRELLAS DE ATENCO</t>
  </si>
  <si>
    <t xml:space="preserve">LAS AGUILAS </t>
  </si>
  <si>
    <t>KANISHKA</t>
  </si>
  <si>
    <t>LEONAS CH</t>
  </si>
  <si>
    <t>LAS CONSENTIDA TLC</t>
  </si>
  <si>
    <t xml:space="preserve">KAROL </t>
  </si>
  <si>
    <t>SHERA</t>
  </si>
  <si>
    <t>MARYS TLC</t>
  </si>
  <si>
    <t>AGAPANDO MA</t>
  </si>
  <si>
    <t xml:space="preserve">LA BARRANCA </t>
  </si>
  <si>
    <t>CONCHITAS ORI</t>
  </si>
  <si>
    <t>SOLECITO</t>
  </si>
  <si>
    <t>FRAMBUESA</t>
  </si>
  <si>
    <t>ORDIQUEAS IXT</t>
  </si>
  <si>
    <t>LA CASITA</t>
  </si>
  <si>
    <t>LA COCINA</t>
  </si>
  <si>
    <t>AZUL CIELO</t>
  </si>
  <si>
    <t>MARIPOSAS PAPALOAPAN</t>
  </si>
  <si>
    <t>CORONA DE CRISTO</t>
  </si>
  <si>
    <t>BUCANERO</t>
  </si>
  <si>
    <t>LAS CUQUIS</t>
  </si>
  <si>
    <t>LAS DEL 10</t>
  </si>
  <si>
    <t>LAS DE GONZALEZ</t>
  </si>
  <si>
    <t xml:space="preserve">COMERCIANTES </t>
  </si>
  <si>
    <t>REVOLUCION FEMENINA</t>
  </si>
  <si>
    <t>TUPSI</t>
  </si>
  <si>
    <t>PARTENON</t>
  </si>
  <si>
    <t>CHOCORETAS MA</t>
  </si>
  <si>
    <t>BON SAI</t>
  </si>
  <si>
    <t>PANDITAS MA</t>
  </si>
  <si>
    <t>ISAMAR ORI</t>
  </si>
  <si>
    <t>LAS PRIMERAS</t>
  </si>
  <si>
    <t>PALOMAS ORI</t>
  </si>
  <si>
    <t>LAS PLATANERA</t>
  </si>
  <si>
    <t>VERA CH</t>
  </si>
  <si>
    <t>ARCOIRIS AMK</t>
  </si>
  <si>
    <t>EL OCOTAL AMK</t>
  </si>
  <si>
    <t xml:space="preserve">CAFE CON LECHE </t>
  </si>
  <si>
    <t>CORDERO</t>
  </si>
  <si>
    <t>MINA 2</t>
  </si>
  <si>
    <t>ROSAS MINA</t>
  </si>
  <si>
    <t>POSTE BLANCO</t>
  </si>
  <si>
    <t>LOMAS TEPE</t>
  </si>
  <si>
    <t>LIBELULA</t>
  </si>
  <si>
    <t>BANANITAS ORI</t>
  </si>
  <si>
    <t>LIBERTAD ORI</t>
  </si>
  <si>
    <t>LAS EMPRENDEDORAS DEL ESTERO</t>
  </si>
  <si>
    <t>LAS UVITAS CH</t>
  </si>
  <si>
    <t>CHRONOS</t>
  </si>
  <si>
    <t>LA RANCHERIA</t>
  </si>
  <si>
    <t>TEJA</t>
  </si>
  <si>
    <t>CUARZO ROSA</t>
  </si>
  <si>
    <t>EMPRENDEDORES TEX</t>
  </si>
  <si>
    <t>LAS SUCULENTAS</t>
  </si>
  <si>
    <t>ARROLLO  HONDO</t>
  </si>
  <si>
    <t>REALES CHALCO</t>
  </si>
  <si>
    <t>MANZANITAS DULCES</t>
  </si>
  <si>
    <t>BUBBALOO CH</t>
  </si>
  <si>
    <t>JACK</t>
  </si>
  <si>
    <t>ANISA</t>
  </si>
  <si>
    <t>LAS FAMOSAS TEX</t>
  </si>
  <si>
    <t>CUPIDO</t>
  </si>
  <si>
    <t>PIRULES CHIMA</t>
  </si>
  <si>
    <t>DELFINES MINA</t>
  </si>
  <si>
    <t>CELESTE</t>
  </si>
  <si>
    <t>EL MILAGRO</t>
  </si>
  <si>
    <t>SONRISAS MINA</t>
  </si>
  <si>
    <t>RENACERR</t>
  </si>
  <si>
    <t>ACUARIO AMK</t>
  </si>
  <si>
    <t>BUENA SUERTE</t>
  </si>
  <si>
    <t>ALJUASCO</t>
  </si>
  <si>
    <t>MONARCA</t>
  </si>
  <si>
    <t>OBRERA</t>
  </si>
  <si>
    <t xml:space="preserve">PRINCESAS TLAHUAC </t>
  </si>
  <si>
    <t>CONVENTOS</t>
  </si>
  <si>
    <t>TORNASOL IXT</t>
  </si>
  <si>
    <t>EXITOSAS2</t>
  </si>
  <si>
    <t>DIAMANTE 2022</t>
  </si>
  <si>
    <t>ESFERA</t>
  </si>
  <si>
    <t>ARCANGELES</t>
  </si>
  <si>
    <t xml:space="preserve">GOLONDRINAS NEZA </t>
  </si>
  <si>
    <t>TERESITAS 2</t>
  </si>
  <si>
    <t>DIAMANTE AMK</t>
  </si>
  <si>
    <t>UVITAS ORI</t>
  </si>
  <si>
    <t>ALCATRAZ MINA</t>
  </si>
  <si>
    <t>GIRASOLES UNO</t>
  </si>
  <si>
    <t>LIBERACION</t>
  </si>
  <si>
    <t>LAS CHINAS TLC</t>
  </si>
  <si>
    <t>PANDITAS COATZA</t>
  </si>
  <si>
    <t>EL CASINO 2</t>
  </si>
  <si>
    <t>EMPRENDEDORAS AMK</t>
  </si>
  <si>
    <t>EXITOSAS DOS</t>
  </si>
  <si>
    <t>CALLEJON</t>
  </si>
  <si>
    <t>CIRUELOS MA</t>
  </si>
  <si>
    <t>11 DE FEBRERO</t>
  </si>
  <si>
    <t xml:space="preserve">LA OLLA MA </t>
  </si>
  <si>
    <t>VICTORIAS</t>
  </si>
  <si>
    <t xml:space="preserve">CODIGO </t>
  </si>
  <si>
    <t xml:space="preserve">RUDAS PANTITLAN </t>
  </si>
  <si>
    <t>NEPTUNO</t>
  </si>
  <si>
    <t>JADE TLC</t>
  </si>
  <si>
    <t>FREXPOR</t>
  </si>
  <si>
    <t>MAGNOLIAS CH</t>
  </si>
  <si>
    <t>TURQUESA IXT</t>
  </si>
  <si>
    <t xml:space="preserve">ROSAS DE CANTEROS </t>
  </si>
  <si>
    <t>TULIPANES CH</t>
  </si>
  <si>
    <t xml:space="preserve">TULIPANES TLAHUAC </t>
  </si>
  <si>
    <t>SAN MIGUEL TLC</t>
  </si>
  <si>
    <t>LUNA NUEVA 2</t>
  </si>
  <si>
    <t>TRIUNFADORAS CH</t>
  </si>
  <si>
    <t>VIOLETASS</t>
  </si>
  <si>
    <t>AKHUSHTAL</t>
  </si>
  <si>
    <t>PRIMERIZAS</t>
  </si>
  <si>
    <t xml:space="preserve">LAS ROBLES MA </t>
  </si>
  <si>
    <t>CUPIDO CH</t>
  </si>
  <si>
    <t>PARAISO CHIMA</t>
  </si>
  <si>
    <t>LAS TORRES CHIMA</t>
  </si>
  <si>
    <t>EXITO  DE CUPIDO</t>
  </si>
  <si>
    <t xml:space="preserve">PANTERAS DE NEZA </t>
  </si>
  <si>
    <t>ESMERALDA IZTAPALAPA</t>
  </si>
  <si>
    <t>ARES UNO</t>
  </si>
  <si>
    <t xml:space="preserve">CATRINAS </t>
  </si>
  <si>
    <t>LAS PICOSITAS</t>
  </si>
  <si>
    <t xml:space="preserve">JUPITER </t>
  </si>
  <si>
    <t>MAGNUM</t>
  </si>
  <si>
    <t>MIRAMAR</t>
  </si>
  <si>
    <t>UNIDAS</t>
  </si>
  <si>
    <t xml:space="preserve">SAN CANDIDO </t>
  </si>
  <si>
    <t>PERLA ORI</t>
  </si>
  <si>
    <t>BACARDI</t>
  </si>
  <si>
    <t>AMAPOLA AMK</t>
  </si>
  <si>
    <t>LUCECITAS</t>
  </si>
  <si>
    <t>PERLAS CH</t>
  </si>
  <si>
    <t>LYRA CH</t>
  </si>
  <si>
    <t>UNIVERSO CHIMA</t>
  </si>
  <si>
    <t>EXITOSAS 1</t>
  </si>
  <si>
    <t>BARBIE 1</t>
  </si>
  <si>
    <t>LA GARITA</t>
  </si>
  <si>
    <t xml:space="preserve">MANDALAS CH </t>
  </si>
  <si>
    <t xml:space="preserve">5 ESTRELLAS </t>
  </si>
  <si>
    <t>COLIBRI MINA</t>
  </si>
  <si>
    <t>SATURNO AMK</t>
  </si>
  <si>
    <t>ALIANZA ORI</t>
  </si>
  <si>
    <t>LUNA MINA</t>
  </si>
  <si>
    <t>BRASIL</t>
  </si>
  <si>
    <t>ARIES IXT</t>
  </si>
  <si>
    <t>PAISAJE ORI</t>
  </si>
  <si>
    <t>CRUCERO MINA</t>
  </si>
  <si>
    <t>VUALA</t>
  </si>
  <si>
    <t>TITANES</t>
  </si>
  <si>
    <t xml:space="preserve">CHICAS PURI </t>
  </si>
  <si>
    <t>GUARDA COSTA</t>
  </si>
  <si>
    <t>MARTE</t>
  </si>
  <si>
    <t>ZOOTOPIA</t>
  </si>
  <si>
    <t>ESTACION AZTECA</t>
  </si>
  <si>
    <t>RUBI</t>
  </si>
  <si>
    <t>FORTALEZA</t>
  </si>
  <si>
    <t>PETALOS DE ROSA</t>
  </si>
  <si>
    <t>LAS REALES</t>
  </si>
  <si>
    <t>PARIS DE NOCHE</t>
  </si>
  <si>
    <t xml:space="preserve">QUETZALCOATL </t>
  </si>
  <si>
    <t xml:space="preserve">RISUENAS MA </t>
  </si>
  <si>
    <t>BOHEMIA</t>
  </si>
  <si>
    <t>PIPILA</t>
  </si>
  <si>
    <t>LAS GARDENIAS VILLA</t>
  </si>
  <si>
    <t>FLORICEL</t>
  </si>
  <si>
    <t>OLIVOS</t>
  </si>
  <si>
    <t>LUNA MAGICA</t>
  </si>
  <si>
    <t xml:space="preserve">AGUITA DE COCO </t>
  </si>
  <si>
    <t>AMANECER CHIMA</t>
  </si>
  <si>
    <t>LEONAS IXT</t>
  </si>
  <si>
    <t>RINOCERONTE CH</t>
  </si>
  <si>
    <t>ROYITO PRIMAVERA</t>
  </si>
  <si>
    <t>LAS DE HIR</t>
  </si>
  <si>
    <t>ESTRELLAS 21</t>
  </si>
  <si>
    <t>ABEJITAS DEL AMOR</t>
  </si>
  <si>
    <t>MUÃECAS</t>
  </si>
  <si>
    <t>UZIEL</t>
  </si>
  <si>
    <t>GARDENIAS TLC</t>
  </si>
  <si>
    <t>RUBI MINA</t>
  </si>
  <si>
    <t>HILDAGO MINA</t>
  </si>
  <si>
    <t>CANDELA</t>
  </si>
  <si>
    <t>VILLA NUEVA</t>
  </si>
  <si>
    <t>ZORZAL</t>
  </si>
  <si>
    <t>LAS PODEROSAS</t>
  </si>
  <si>
    <t>NUEVA AMISTAD</t>
  </si>
  <si>
    <t>BOMBONES</t>
  </si>
  <si>
    <t>LAS PASTORAS</t>
  </si>
  <si>
    <t>EL CAIMITO</t>
  </si>
  <si>
    <t>WHINS</t>
  </si>
  <si>
    <t xml:space="preserve">RIO SECO </t>
  </si>
  <si>
    <t>ALEGRIA</t>
  </si>
  <si>
    <t>LEALTAD ORI</t>
  </si>
  <si>
    <t>RUBI ORI</t>
  </si>
  <si>
    <t>OSMI MINA</t>
  </si>
  <si>
    <t>MARRON FIRE</t>
  </si>
  <si>
    <t>MARRON 2 MINA</t>
  </si>
  <si>
    <t>OMEGA 2</t>
  </si>
  <si>
    <t>MIA ORI</t>
  </si>
  <si>
    <t>GRUPO HEROES</t>
  </si>
  <si>
    <t>LINAJE ELEGIDO IXT</t>
  </si>
  <si>
    <t>GUERRERAS IZTAPALAPA</t>
  </si>
  <si>
    <t>PELOTARIS TLC</t>
  </si>
  <si>
    <t>KAILANI</t>
  </si>
  <si>
    <t>NUEVO COMIENZO TNL</t>
  </si>
  <si>
    <t>SEMILLITAS</t>
  </si>
  <si>
    <t xml:space="preserve">XIBALBA </t>
  </si>
  <si>
    <t>REYNAS UNO</t>
  </si>
  <si>
    <t>SAN JUAN 1</t>
  </si>
  <si>
    <t xml:space="preserve">GUERRERAS DE LA PAZ </t>
  </si>
  <si>
    <t xml:space="preserve">GUAYABA </t>
  </si>
  <si>
    <t>SOLESITOS ORI</t>
  </si>
  <si>
    <t>VENUSS</t>
  </si>
  <si>
    <t>LUNAR</t>
  </si>
  <si>
    <t xml:space="preserve">EL DESECHO </t>
  </si>
  <si>
    <t>BONSAI</t>
  </si>
  <si>
    <t>FUEGO</t>
  </si>
  <si>
    <t>COKETAZ</t>
  </si>
  <si>
    <t xml:space="preserve">LA CASA DE LAS MUNECAS </t>
  </si>
  <si>
    <t xml:space="preserve">NUEVO AMANECER </t>
  </si>
  <si>
    <t>LUNA 2</t>
  </si>
  <si>
    <t>RAULS IXT</t>
  </si>
  <si>
    <t>DIAMANTE DE COATLINCHAN</t>
  </si>
  <si>
    <t>JAMAICA</t>
  </si>
  <si>
    <t>CHALMA AMK</t>
  </si>
  <si>
    <t>MADERO ORI</t>
  </si>
  <si>
    <t>SALINAS MINA</t>
  </si>
  <si>
    <t xml:space="preserve">TIERRA </t>
  </si>
  <si>
    <t xml:space="preserve">GIRASOLES IXT </t>
  </si>
  <si>
    <t xml:space="preserve">FLOR DE SAN JUAN </t>
  </si>
  <si>
    <t>CHICAS MICHELLIN</t>
  </si>
  <si>
    <t>CUMPLIDORAS ONE</t>
  </si>
  <si>
    <t>CHICAS EMPRENDEDORAS</t>
  </si>
  <si>
    <t>SAN DIEGUITO TEX</t>
  </si>
  <si>
    <t>FLOR DE LIZ</t>
  </si>
  <si>
    <t>MORE</t>
  </si>
  <si>
    <t xml:space="preserve">MANZANITAS CHIMA </t>
  </si>
  <si>
    <t>DAYKIRI</t>
  </si>
  <si>
    <t>ESPERANZA 2022</t>
  </si>
  <si>
    <t>LA ALDEA</t>
  </si>
  <si>
    <t>LIRIO ORI</t>
  </si>
  <si>
    <t>LUNA NEZA 2</t>
  </si>
  <si>
    <t>PRINCESAS AMK</t>
  </si>
  <si>
    <t>HORMIGUITAS MA</t>
  </si>
  <si>
    <t xml:space="preserve">WAKANDA </t>
  </si>
  <si>
    <t>NORIA IXT</t>
  </si>
  <si>
    <t>LAS TORRES</t>
  </si>
  <si>
    <t>UNICORNIO CHIMA</t>
  </si>
  <si>
    <t>CODIE</t>
  </si>
  <si>
    <t>CARAMELO TLC</t>
  </si>
  <si>
    <t xml:space="preserve">15 DE ABRIL </t>
  </si>
  <si>
    <t>HOMEX</t>
  </si>
  <si>
    <t>TREBOL TLC</t>
  </si>
  <si>
    <t>LOS MISMOS</t>
  </si>
  <si>
    <t>HORMIGUITAS IXT</t>
  </si>
  <si>
    <t>COMANDO</t>
  </si>
  <si>
    <t xml:space="preserve">LAS CARIÃOSAS </t>
  </si>
  <si>
    <t>CUIJINGO</t>
  </si>
  <si>
    <t>EL PIRUL</t>
  </si>
  <si>
    <t>TULLUM 22</t>
  </si>
  <si>
    <t>ERMITA</t>
  </si>
  <si>
    <t>BALASTRERA</t>
  </si>
  <si>
    <t>FUENTE DE ABUNDANCIA</t>
  </si>
  <si>
    <t>HACIENDA ORI</t>
  </si>
  <si>
    <t>SAN MARTIN</t>
  </si>
  <si>
    <t>KATY</t>
  </si>
  <si>
    <t>JOYAS DE BUENAVISTA</t>
  </si>
  <si>
    <t>EL PUENTE</t>
  </si>
  <si>
    <t xml:space="preserve">ROSAS DE NEZA </t>
  </si>
  <si>
    <t>LAS PALAPAS</t>
  </si>
  <si>
    <t>NUEVO AMANECER TEX 2</t>
  </si>
  <si>
    <t>CHICAS DE HOY</t>
  </si>
  <si>
    <t>BELMONT</t>
  </si>
  <si>
    <t>TREBOL AGUILA</t>
  </si>
  <si>
    <t>LAS GUADALUPE</t>
  </si>
  <si>
    <t>CHICAS PAZ</t>
  </si>
  <si>
    <t xml:space="preserve">ESPERANZA JR </t>
  </si>
  <si>
    <t>GOTAS DE LLUVIA</t>
  </si>
  <si>
    <t>MONTAÃA TLC</t>
  </si>
  <si>
    <t xml:space="preserve">ESTRELLAS ORI </t>
  </si>
  <si>
    <t>COMERCIANTES</t>
  </si>
  <si>
    <t>CEIBA VID</t>
  </si>
  <si>
    <t>JAZMIN BLANCO</t>
  </si>
  <si>
    <t>EMPRENDEDORAS</t>
  </si>
  <si>
    <t>ROSARIO AMK</t>
  </si>
  <si>
    <t>GIRASOLES TLC</t>
  </si>
  <si>
    <t>26 DE MARZO</t>
  </si>
  <si>
    <t>ARENITAS</t>
  </si>
  <si>
    <t xml:space="preserve">ANTURIO </t>
  </si>
  <si>
    <t xml:space="preserve">ZARAGOZA </t>
  </si>
  <si>
    <t>LAGUNILLA</t>
  </si>
  <si>
    <t xml:space="preserve">HORMIGUITAS TRABAJADORAS </t>
  </si>
  <si>
    <t>MUJERES TRABAJADORAS TEX</t>
  </si>
  <si>
    <t>JUANAS</t>
  </si>
  <si>
    <t xml:space="preserve">EBENEZER NEZA </t>
  </si>
  <si>
    <t>ALCATRAZ IXT</t>
  </si>
  <si>
    <t>FENIX TEX 2</t>
  </si>
  <si>
    <t>SAN TOMAS AMK</t>
  </si>
  <si>
    <t>VALERIA</t>
  </si>
  <si>
    <t>VERDE BOTELLA</t>
  </si>
  <si>
    <t>MOHANA</t>
  </si>
  <si>
    <t>PLAYITA TLC</t>
  </si>
  <si>
    <t>GATITO DE ANGORA</t>
  </si>
  <si>
    <t xml:space="preserve">ALONDRA </t>
  </si>
  <si>
    <t>LAS GUAPAS</t>
  </si>
  <si>
    <t>LAS ESTRELLITAS</t>
  </si>
  <si>
    <t>METZTLI MA</t>
  </si>
  <si>
    <t>CHICAS BETH TLC</t>
  </si>
  <si>
    <t>AZUCENAS MA</t>
  </si>
  <si>
    <t>AZUL ORI</t>
  </si>
  <si>
    <t>YOLOTZI IZTA</t>
  </si>
  <si>
    <t>LOMA BONITA IXT</t>
  </si>
  <si>
    <t>PALMA AMK</t>
  </si>
  <si>
    <t>LAS CAMICHINES</t>
  </si>
  <si>
    <t>TECAX TLC</t>
  </si>
  <si>
    <t>LAS ROSAS TEX 2</t>
  </si>
  <si>
    <t>LAS REYNAS DE MINOTAURO</t>
  </si>
  <si>
    <t>ZOOE</t>
  </si>
  <si>
    <t>LAS PRINCESAS CHIMA</t>
  </si>
  <si>
    <t>GUERRERAS CHIMA</t>
  </si>
  <si>
    <t>FLOR DE LOTO IXT</t>
  </si>
  <si>
    <t>HERRADURA</t>
  </si>
  <si>
    <t>ESTRELLITA DE BELEM</t>
  </si>
  <si>
    <t>LOS 7 FANTASTICOS</t>
  </si>
  <si>
    <t>ORANGE ORI</t>
  </si>
  <si>
    <t>MAGUI</t>
  </si>
  <si>
    <t>SAN LORENZO</t>
  </si>
  <si>
    <t>LAS TRIUNFADORAS TEX 2</t>
  </si>
  <si>
    <t>EMPRENDEDORES MA</t>
  </si>
  <si>
    <t>SIMONES</t>
  </si>
  <si>
    <t>BAMBU CHIMA</t>
  </si>
  <si>
    <t>CENIT</t>
  </si>
  <si>
    <t>ESFUERZO ORI</t>
  </si>
  <si>
    <t>ATENQUILLO</t>
  </si>
  <si>
    <t>TAURO AMK</t>
  </si>
  <si>
    <t>COLIBRI NEZA</t>
  </si>
  <si>
    <t>COLIBRI TLC</t>
  </si>
  <si>
    <t>DARUMA</t>
  </si>
  <si>
    <t>BAMBU</t>
  </si>
  <si>
    <t>UNION TLC</t>
  </si>
  <si>
    <t>LAS TOXICAS CHIMA</t>
  </si>
  <si>
    <t>LAS BUENONAS TLC</t>
  </si>
  <si>
    <t xml:space="preserve">MIACATLAN MA </t>
  </si>
  <si>
    <t>LAS BRONCAS</t>
  </si>
  <si>
    <t>RESPLANDOR</t>
  </si>
  <si>
    <t>LAS PINAS PLUVIOSILLA</t>
  </si>
  <si>
    <t>ORION IZTA</t>
  </si>
  <si>
    <t>DUNAS</t>
  </si>
  <si>
    <t xml:space="preserve">ANGYS CH </t>
  </si>
  <si>
    <t>ESTRELLAS 26</t>
  </si>
  <si>
    <t>AMARILLO CANARIO</t>
  </si>
  <si>
    <t>HADAS ONE</t>
  </si>
  <si>
    <t>LAS FLORES TNL</t>
  </si>
  <si>
    <t>BUGAMBILIAS MA</t>
  </si>
  <si>
    <t>PROSPERIDAD TLC</t>
  </si>
  <si>
    <t>VALKIRIA</t>
  </si>
  <si>
    <t>LAS SUPER CHICAS</t>
  </si>
  <si>
    <t>MARINA CHIMA</t>
  </si>
  <si>
    <t>MARIPOSAS NEZA</t>
  </si>
  <si>
    <t>CORAL X</t>
  </si>
  <si>
    <t>MODELO</t>
  </si>
  <si>
    <t>LA BOLSA</t>
  </si>
  <si>
    <t>LAGUNAS</t>
  </si>
  <si>
    <t>LOS DE SILOS</t>
  </si>
  <si>
    <t>COLIBRIS MA</t>
  </si>
  <si>
    <t>MUJERES TRABAJADORAS TEX 2</t>
  </si>
  <si>
    <t xml:space="preserve">NUEVA COMERCIANTE </t>
  </si>
  <si>
    <t>DIAMANTES IXT 2</t>
  </si>
  <si>
    <t>GIRASOLES MA</t>
  </si>
  <si>
    <t>MAGUEYAL AMK</t>
  </si>
  <si>
    <t xml:space="preserve">COMETAS NEZA </t>
  </si>
  <si>
    <t>REYES CHALCO</t>
  </si>
  <si>
    <t>LAS PRINCESAS 2</t>
  </si>
  <si>
    <t>LAS MONARCAS</t>
  </si>
  <si>
    <t>MARIPOSAS MA</t>
  </si>
  <si>
    <t>EL POZO DE LOS DESEOS</t>
  </si>
  <si>
    <t xml:space="preserve">LAS PEREZ MA </t>
  </si>
  <si>
    <t xml:space="preserve">MARACUYA </t>
  </si>
  <si>
    <t>CAMPEONAS</t>
  </si>
  <si>
    <t>LAS DE LA 10</t>
  </si>
  <si>
    <t>OVAL MINA</t>
  </si>
  <si>
    <t>YULIVAN</t>
  </si>
  <si>
    <t>ESTRELLA MA</t>
  </si>
  <si>
    <t>BUENAVISTA IZTA</t>
  </si>
  <si>
    <t>ZAPOPAN</t>
  </si>
  <si>
    <t>CLARITAS CHIMA</t>
  </si>
  <si>
    <t>VERDE MENTA</t>
  </si>
  <si>
    <t xml:space="preserve">RED CEREZA CH </t>
  </si>
  <si>
    <t>LAS NATIVAS</t>
  </si>
  <si>
    <t>GAVIOTAS AMK</t>
  </si>
  <si>
    <t xml:space="preserve">SAN BERNARDINO TEX </t>
  </si>
  <si>
    <t>GIRASOLES JR</t>
  </si>
  <si>
    <t>GOMITAS ORI</t>
  </si>
  <si>
    <t xml:space="preserve">SINERGIA </t>
  </si>
  <si>
    <t>ABEJITAS MINA</t>
  </si>
  <si>
    <t>TENORIOS COLIBRI</t>
  </si>
  <si>
    <t xml:space="preserve">MANGO </t>
  </si>
  <si>
    <t>JADE IZTA</t>
  </si>
  <si>
    <t>SANTIAGO TEX</t>
  </si>
  <si>
    <t>FELINAS</t>
  </si>
  <si>
    <t xml:space="preserve">	AKIRA AMK</t>
  </si>
  <si>
    <t>VIVIANITAS</t>
  </si>
  <si>
    <t>EMMA UNO</t>
  </si>
  <si>
    <t>ROSA PASTEL</t>
  </si>
  <si>
    <t>REENCUENTRO NEZA</t>
  </si>
  <si>
    <t>CHICAS GENIALES</t>
  </si>
  <si>
    <t>NORA</t>
  </si>
  <si>
    <t>NARANJITOS</t>
  </si>
  <si>
    <t>AZUL PITUFO</t>
  </si>
  <si>
    <t>ZARZAMORA</t>
  </si>
  <si>
    <t>OMEGA Y ALFA</t>
  </si>
  <si>
    <t>BABYS ORI</t>
  </si>
  <si>
    <t>TULIPANES ORI</t>
  </si>
  <si>
    <t>QUERCUS AMK</t>
  </si>
  <si>
    <t>LAS FLAMANTES</t>
  </si>
  <si>
    <t>RENACIMIENTO TEX</t>
  </si>
  <si>
    <t>ESCARLET</t>
  </si>
  <si>
    <t>LEONES IXT</t>
  </si>
  <si>
    <t>PODEROSAS NEZA</t>
  </si>
  <si>
    <t>DIAMANTE 2020 CH</t>
  </si>
  <si>
    <t>PALACIOS CHIMA</t>
  </si>
  <si>
    <t>INFINITO MA</t>
  </si>
  <si>
    <t>MERIDA AMK</t>
  </si>
  <si>
    <t>CHOCOLATE ORI</t>
  </si>
  <si>
    <t xml:space="preserve">LAS MARTINAS </t>
  </si>
  <si>
    <t>RENACER ORI</t>
  </si>
  <si>
    <t>CISNE</t>
  </si>
  <si>
    <t>GALAXIAS</t>
  </si>
  <si>
    <t>JARDIN DE FLORIPONDIO</t>
  </si>
  <si>
    <t>TRIUNFADORAS GONZALEZ</t>
  </si>
  <si>
    <t>DURAN AMK</t>
  </si>
  <si>
    <t>FENIX MA</t>
  </si>
  <si>
    <t>ESPERANZA IXT</t>
  </si>
  <si>
    <t>MAR Y CIELO</t>
  </si>
  <si>
    <t xml:space="preserve">HORMIGUITAS CHIMA </t>
  </si>
  <si>
    <t>ELVIS</t>
  </si>
  <si>
    <t>PLAYON</t>
  </si>
  <si>
    <t xml:space="preserve">LOS GIRASOLES </t>
  </si>
  <si>
    <t>COSOLEACAQUE</t>
  </si>
  <si>
    <t>ZIRCONIAS</t>
  </si>
  <si>
    <t>LAS PICARAS</t>
  </si>
  <si>
    <t>VERDE ESMERALDA</t>
  </si>
  <si>
    <t xml:space="preserve">LAS NENAS </t>
  </si>
  <si>
    <t>CHOCOLATES</t>
  </si>
  <si>
    <t>ESTERADA</t>
  </si>
  <si>
    <t>MANGLAR MA</t>
  </si>
  <si>
    <t xml:space="preserve">AZTECAS CH </t>
  </si>
  <si>
    <t>MILAN ORI</t>
  </si>
  <si>
    <t>CAMELINAS</t>
  </si>
  <si>
    <t>TREBOL CH</t>
  </si>
  <si>
    <t>LAS FLORES TLC</t>
  </si>
  <si>
    <t xml:space="preserve">ARCOIRIS NEZA </t>
  </si>
  <si>
    <t>CHIKI BABYS</t>
  </si>
  <si>
    <t>FORTALEZA IXT</t>
  </si>
  <si>
    <t>LAS GAVIOTAS IXT</t>
  </si>
  <si>
    <t>NARANJITAS TLC</t>
  </si>
  <si>
    <t>JAZMIN MINA</t>
  </si>
  <si>
    <t>COQUETAS</t>
  </si>
  <si>
    <t>LAS PALMERAS</t>
  </si>
  <si>
    <t>AMANECER AMK</t>
  </si>
  <si>
    <t>VICTORIA IZT</t>
  </si>
  <si>
    <t>MUNECAS AMK</t>
  </si>
  <si>
    <t>CAMI TLC</t>
  </si>
  <si>
    <t>MORRISON</t>
  </si>
  <si>
    <t>SELENE TLC</t>
  </si>
  <si>
    <t>SAN DIEGO TEX</t>
  </si>
  <si>
    <t>BARRANCA DE GUADALUPE</t>
  </si>
  <si>
    <t>LAS VEGAS</t>
  </si>
  <si>
    <t xml:space="preserve">CASCADA </t>
  </si>
  <si>
    <t>SUPER STAR</t>
  </si>
  <si>
    <t>ALBORADA</t>
  </si>
  <si>
    <t>XCARETH</t>
  </si>
  <si>
    <t>LUNAS MA</t>
  </si>
  <si>
    <t>LAS CIQUIS</t>
  </si>
  <si>
    <t xml:space="preserve">LAS PEQUES </t>
  </si>
  <si>
    <t xml:space="preserve">BELLOTA </t>
  </si>
  <si>
    <t>MANANTIALES TLC</t>
  </si>
  <si>
    <t xml:space="preserve">UNICAS NEZA </t>
  </si>
  <si>
    <t xml:space="preserve">HERNANDEZ CH </t>
  </si>
  <si>
    <t>SIRENITAS</t>
  </si>
  <si>
    <t>AZUL MINA</t>
  </si>
  <si>
    <t>AFRODITAS</t>
  </si>
  <si>
    <t>EMPRENDEDORAS NEZA</t>
  </si>
  <si>
    <t>RICONCITO AMK</t>
  </si>
  <si>
    <t>HELSENKI</t>
  </si>
  <si>
    <t>MINA BUENAVISTA</t>
  </si>
  <si>
    <t>SIRLEY AMK</t>
  </si>
  <si>
    <t>MADERO MINA</t>
  </si>
  <si>
    <t>SAN FRANCISCO TLC</t>
  </si>
  <si>
    <t>REENCUENTRO 1</t>
  </si>
  <si>
    <t>MUJERES GUERRERAS TLC</t>
  </si>
  <si>
    <t>SNOOPY</t>
  </si>
  <si>
    <t>LAS RIOS</t>
  </si>
  <si>
    <t>IRIS AMK YES</t>
  </si>
  <si>
    <t>EMIL MINA</t>
  </si>
  <si>
    <t>LOS FABULOSOS</t>
  </si>
  <si>
    <t>NAYLITAS</t>
  </si>
  <si>
    <t xml:space="preserve">EL ULTIMO BATALLON </t>
  </si>
  <si>
    <t>TLALCHINOTEPEC</t>
  </si>
  <si>
    <t>LIBERTAD IXT</t>
  </si>
  <si>
    <t xml:space="preserve">LOS ANGELES </t>
  </si>
  <si>
    <t>POPPINS</t>
  </si>
  <si>
    <t>NAIROBI</t>
  </si>
  <si>
    <t>TRIUNFADORAS JR</t>
  </si>
  <si>
    <t>BUBULUBU</t>
  </si>
  <si>
    <t>LAS PITUFINAS</t>
  </si>
  <si>
    <t>RED  RUBI</t>
  </si>
  <si>
    <t>VECINAS</t>
  </si>
  <si>
    <t xml:space="preserve">NUEVO COMIENZO </t>
  </si>
  <si>
    <t>MODELO ORI</t>
  </si>
  <si>
    <t>LOVE NAILS</t>
  </si>
  <si>
    <t>HILO DE SEDA</t>
  </si>
  <si>
    <t>MARIPOSAS TLC</t>
  </si>
  <si>
    <t>LAS PANDEROSAS</t>
  </si>
  <si>
    <t>MARIPOSAS MINA</t>
  </si>
  <si>
    <t>HADAS TLC</t>
  </si>
  <si>
    <t>PERLITAS ORI</t>
  </si>
  <si>
    <t>TULIPANES MA</t>
  </si>
  <si>
    <t>LAS MARGARITAS</t>
  </si>
  <si>
    <t>ESTRELLA DE ACOZAC</t>
  </si>
  <si>
    <t>VERANO</t>
  </si>
  <si>
    <t xml:space="preserve">VILLAS MINA </t>
  </si>
  <si>
    <t>PROVIDENCIA</t>
  </si>
  <si>
    <t xml:space="preserve">PALOMAS ALLENDE </t>
  </si>
  <si>
    <t xml:space="preserve">MARIPOSAS MONARCA </t>
  </si>
  <si>
    <t>20 DE NOVIEMBRE</t>
  </si>
  <si>
    <t>SELENE CH</t>
  </si>
  <si>
    <t xml:space="preserve">ANGEL NEZA </t>
  </si>
  <si>
    <t>TRIUNFADORAS TNL</t>
  </si>
  <si>
    <t xml:space="preserve">JAZMIN DE XICO CH </t>
  </si>
  <si>
    <t>GETSEMANI</t>
  </si>
  <si>
    <t>ESTRELLAS DE ZAPOTITLA</t>
  </si>
  <si>
    <t>ABUNDANCIA BUENAVISTA</t>
  </si>
  <si>
    <t>SOUL</t>
  </si>
  <si>
    <t xml:space="preserve">PORTAL AMK </t>
  </si>
  <si>
    <t>GENTE FASHION</t>
  </si>
  <si>
    <t>LA ESPERANZA ORI</t>
  </si>
  <si>
    <t>FTA MA</t>
  </si>
  <si>
    <t>CARISMATICOS</t>
  </si>
  <si>
    <t>AMIGAS</t>
  </si>
  <si>
    <t>ESTRELLAS JR</t>
  </si>
  <si>
    <t>PETUNIAS</t>
  </si>
  <si>
    <t>LOS ROSALES IXT</t>
  </si>
  <si>
    <t>GUERREROS TLAHUAC</t>
  </si>
  <si>
    <t>CIELO CHIMA</t>
  </si>
  <si>
    <t>LA GOLONDRINA</t>
  </si>
  <si>
    <t>ABC TLC</t>
  </si>
  <si>
    <t>ZARAGOZA 4</t>
  </si>
  <si>
    <t>GAVIOTAS NEZA</t>
  </si>
  <si>
    <t>VIOLETAS MA</t>
  </si>
  <si>
    <t>SAN GASPAR</t>
  </si>
  <si>
    <t xml:space="preserve">RANCHO LA TUNA </t>
  </si>
  <si>
    <t>OASIS</t>
  </si>
  <si>
    <t>LAS CHICAS TEX</t>
  </si>
  <si>
    <t>EMPRENDEDORAS ST</t>
  </si>
  <si>
    <t>LUCERO IXT</t>
  </si>
  <si>
    <t>DINASTIA TLC</t>
  </si>
  <si>
    <t>BERLIN</t>
  </si>
  <si>
    <t>EMPRENDEDORAS TLC</t>
  </si>
  <si>
    <t xml:space="preserve">SAN ISIDRO CH </t>
  </si>
  <si>
    <t>VILLAS ANDALUCIA</t>
  </si>
  <si>
    <t>GARDENIAS ORI</t>
  </si>
  <si>
    <t>PIRULES TEX</t>
  </si>
  <si>
    <t>LUX</t>
  </si>
  <si>
    <t>CARISMAS</t>
  </si>
  <si>
    <t>ZOOTOPIA VIP</t>
  </si>
  <si>
    <t>LOS RODRIGUEZ</t>
  </si>
  <si>
    <t>ESTRELLAS TLC</t>
  </si>
  <si>
    <t>GUERRERASS TLC</t>
  </si>
  <si>
    <t>SHALOM</t>
  </si>
  <si>
    <t xml:space="preserve">MARGARITAS GIL </t>
  </si>
  <si>
    <t>CUARZO N</t>
  </si>
  <si>
    <t>SORPRESA CH</t>
  </si>
  <si>
    <t xml:space="preserve">CAPUCHINAS </t>
  </si>
  <si>
    <t>PALOMAS MA</t>
  </si>
  <si>
    <t xml:space="preserve">UNIVERSOS </t>
  </si>
  <si>
    <t>LAS CHOCOLINAS</t>
  </si>
  <si>
    <t>BLANCO NIEVE</t>
  </si>
  <si>
    <t>LAS EMPRENDEDORAS NEZA</t>
  </si>
  <si>
    <t xml:space="preserve">GIRASOLES MINA </t>
  </si>
  <si>
    <t>TRAVIESAS MA</t>
  </si>
  <si>
    <t>RED DIAMANTE</t>
  </si>
  <si>
    <t>GIRASOLES MINA 2</t>
  </si>
  <si>
    <t>GPO VOLANA MA</t>
  </si>
  <si>
    <t>CEREZOS CH</t>
  </si>
  <si>
    <t xml:space="preserve">CANDILEJAS </t>
  </si>
  <si>
    <t xml:space="preserve">PODEROSAS MA </t>
  </si>
  <si>
    <t>MANZANITAS 1 CH</t>
  </si>
  <si>
    <t>VELO DE NOVIA</t>
  </si>
  <si>
    <t>CABRAS</t>
  </si>
  <si>
    <t>XCARET CH</t>
  </si>
  <si>
    <t>UNIDAS MA</t>
  </si>
  <si>
    <t xml:space="preserve">PERLA NEGRA </t>
  </si>
  <si>
    <t>ESPERANZA CH</t>
  </si>
  <si>
    <t>UVA DE SANTA ROSA</t>
  </si>
  <si>
    <t>SAVAGE</t>
  </si>
  <si>
    <t>LOS NUNEZ MA</t>
  </si>
  <si>
    <t>SAN MATEO</t>
  </si>
  <si>
    <t>ADELITAS 1</t>
  </si>
  <si>
    <t>EL ROSAL</t>
  </si>
  <si>
    <t xml:space="preserve">ABUNDANCIA NZ </t>
  </si>
  <si>
    <t>MANZANAS MINA</t>
  </si>
  <si>
    <t>BERRIOZABAL</t>
  </si>
  <si>
    <t>MIXQUIC MA</t>
  </si>
  <si>
    <t>AZHAR</t>
  </si>
  <si>
    <t xml:space="preserve">LAS CHIQUITAS </t>
  </si>
  <si>
    <t xml:space="preserve">CHICLES </t>
  </si>
  <si>
    <t xml:space="preserve">LAS PERLITAS </t>
  </si>
  <si>
    <t>FLOR DE CIELO</t>
  </si>
  <si>
    <t>NATIVAS 2</t>
  </si>
  <si>
    <t>GLADIOLAS</t>
  </si>
  <si>
    <t>5 ESTRELLAS IXT</t>
  </si>
  <si>
    <t>EMPRENDEDORES 2000</t>
  </si>
  <si>
    <t>SUPER CHICAS VIP</t>
  </si>
  <si>
    <t>SURI MA</t>
  </si>
  <si>
    <t xml:space="preserve">MUJERES VIRTUOSAS </t>
  </si>
  <si>
    <t>LOURDES ORI</t>
  </si>
  <si>
    <t>TEPE TEX</t>
  </si>
  <si>
    <t>AZTLAN</t>
  </si>
  <si>
    <t>MILAGROS IXTA</t>
  </si>
  <si>
    <t>SAN ISIDRO IXT</t>
  </si>
  <si>
    <t>GUAYABITOS</t>
  </si>
  <si>
    <t>SHAKHTAR</t>
  </si>
  <si>
    <t>SANTA CRUZ</t>
  </si>
  <si>
    <t>LAS NAHUALAS MA</t>
  </si>
  <si>
    <t>RETOÃO</t>
  </si>
  <si>
    <t>CHALMA AMK 2.0</t>
  </si>
  <si>
    <t>GIRASOL 5</t>
  </si>
  <si>
    <t>MERCURIO MINA</t>
  </si>
  <si>
    <t>CONCHITAS TLC</t>
  </si>
  <si>
    <t>LOS CHIQUIS</t>
  </si>
  <si>
    <t xml:space="preserve">MUJERES FUERTES </t>
  </si>
  <si>
    <t>SOL AZTECA</t>
  </si>
  <si>
    <t>PARIS 1</t>
  </si>
  <si>
    <t>GRAN LATHUR</t>
  </si>
  <si>
    <t>CHAROLAI</t>
  </si>
  <si>
    <t>HOJA BLANCO</t>
  </si>
  <si>
    <t>BUENA SUERTE 1</t>
  </si>
  <si>
    <t xml:space="preserve">SAN PABLO </t>
  </si>
  <si>
    <t>ESTRELLITAS HUILZI</t>
  </si>
  <si>
    <t>LAPISLAZULI</t>
  </si>
  <si>
    <t>PUMAS</t>
  </si>
  <si>
    <t>COREA AMK</t>
  </si>
  <si>
    <t xml:space="preserve">MENTES BRILLANTES </t>
  </si>
  <si>
    <t>HORUS</t>
  </si>
  <si>
    <t>SANTA MARTHA MA</t>
  </si>
  <si>
    <t xml:space="preserve">Dario Martinez </t>
  </si>
  <si>
    <t>GIRASOL VIP</t>
  </si>
  <si>
    <t>CLUB TLC</t>
  </si>
  <si>
    <t>LAS PERDIDAS</t>
  </si>
  <si>
    <t>LAS PODEROSAS TEX</t>
  </si>
  <si>
    <t>NEPANTLA</t>
  </si>
  <si>
    <t xml:space="preserve">ABRACADABRA </t>
  </si>
  <si>
    <t>MADRID</t>
  </si>
  <si>
    <t xml:space="preserve">Pocahontas </t>
  </si>
  <si>
    <t xml:space="preserve">AZUCENAS NEZA </t>
  </si>
  <si>
    <t>FLORECITAS CH</t>
  </si>
  <si>
    <t>Preciosas Chima</t>
  </si>
  <si>
    <t xml:space="preserve">EL PEGAJOSO </t>
  </si>
  <si>
    <t>NOCHE BUENA 1</t>
  </si>
  <si>
    <t xml:space="preserve">Noche buena </t>
  </si>
  <si>
    <t>CAMINANDO JUNTAS</t>
  </si>
  <si>
    <t xml:space="preserve">ISIS </t>
  </si>
  <si>
    <t>Chicas tlatel</t>
  </si>
  <si>
    <t>LAS CHULES</t>
  </si>
  <si>
    <t>Avandaro</t>
  </si>
  <si>
    <t>FENIX 4 VIENTOS</t>
  </si>
  <si>
    <t>BARRIOS MA</t>
  </si>
  <si>
    <t>SABOR A FRESA</t>
  </si>
  <si>
    <t>NUEVO CICLO</t>
  </si>
  <si>
    <t xml:space="preserve">BLANCANIEVES </t>
  </si>
  <si>
    <t>LAURITA</t>
  </si>
  <si>
    <t>MIRADOR</t>
  </si>
  <si>
    <t>LOS TRIUNFADORES</t>
  </si>
  <si>
    <t>BRISA</t>
  </si>
  <si>
    <t>LA MONERA</t>
  </si>
  <si>
    <t>KEYLA AMK</t>
  </si>
  <si>
    <t>ESTACION AMK</t>
  </si>
  <si>
    <t>PARRAL</t>
  </si>
  <si>
    <t>Las artesanas</t>
  </si>
  <si>
    <t>SAN PABLO MA</t>
  </si>
  <si>
    <t>Ano Nuevo</t>
  </si>
  <si>
    <t>AMISTAD MINA</t>
  </si>
  <si>
    <t xml:space="preserve">LEALTAD TEX </t>
  </si>
  <si>
    <t>CORAZONES</t>
  </si>
  <si>
    <t>GYN</t>
  </si>
  <si>
    <t>LUCIERNAGAS IXT</t>
  </si>
  <si>
    <t xml:space="preserve">HIERBERITAS </t>
  </si>
  <si>
    <t>ITALIA 1</t>
  </si>
  <si>
    <t>NOGAL ORI</t>
  </si>
  <si>
    <t>AMAKAWE</t>
  </si>
  <si>
    <t>VERACRUZ</t>
  </si>
  <si>
    <t>LAS LUNAS</t>
  </si>
  <si>
    <t>OFICIAL 13</t>
  </si>
  <si>
    <t>LAS TUNEADAS</t>
  </si>
  <si>
    <t>JUPITER ORI</t>
  </si>
  <si>
    <t>CAPITAL</t>
  </si>
  <si>
    <t>TASA</t>
  </si>
  <si>
    <t>ID CLIENTE</t>
  </si>
  <si>
    <t>ID ASOCIADO</t>
  </si>
  <si>
    <t>ASOCIADO</t>
  </si>
  <si>
    <t>GLORIA ESTHER ARIDA ESCOBAR</t>
  </si>
  <si>
    <t>SAYURI MICHELLE TAPIA ARIDA</t>
  </si>
  <si>
    <t>QUESIA LIZBETH CRUZ LORANCA</t>
  </si>
  <si>
    <t>ANGELICA CRUZ JORAN</t>
  </si>
  <si>
    <t>MARIA ISABEL TOLEDANO ALVARADO</t>
  </si>
  <si>
    <t>LILIANA MARTINEZ ESPINOZA</t>
  </si>
  <si>
    <t>LUCERO MIRANDA TOLEDANO</t>
  </si>
  <si>
    <t>MIREYA MUNOZ IBARRA</t>
  </si>
  <si>
    <t>PERLA MIRANDA TOLEDANO</t>
  </si>
  <si>
    <t>SOCORRO PENA ALVAREZ</t>
  </si>
  <si>
    <t>AIDE COTLAME CORTES</t>
  </si>
  <si>
    <t>GETULIA TZOYONTLE XOTLANIHUA</t>
  </si>
  <si>
    <t>CARLOS DOMINGUEZ REYES</t>
  </si>
  <si>
    <t>LIZETH MIXCOA XOTLANIHUA</t>
  </si>
  <si>
    <t>NOHEMI ESPIRITU XOTLANIHUA</t>
  </si>
  <si>
    <t>ALEJANDRA CECILIA MENDIOLA DIAZ</t>
  </si>
  <si>
    <t>MARIBEL GASGA MEDINA</t>
  </si>
  <si>
    <t>CARLOS ALBERTO NAVARRO GASGA</t>
  </si>
  <si>
    <t>DOLORES PANTALEON CRUZ</t>
  </si>
  <si>
    <t>NAYELI GUADALUPE BLANCO MORALES</t>
  </si>
  <si>
    <t>GUADALUPE ARISBETH CABRERA MORA</t>
  </si>
  <si>
    <t>CECILIA HERNANDEZ COLDIVAR</t>
  </si>
  <si>
    <t>SENON AGRIPINA GARCIA DOMINGUEZ</t>
  </si>
  <si>
    <t>ISABEL SANDOVAL GARCIA</t>
  </si>
  <si>
    <t>ESPERANZA PEREZ LEON</t>
  </si>
  <si>
    <t>GUADALUPE BELEN SOLIS SOLIS</t>
  </si>
  <si>
    <t>VANESSA VIOLETA MAGDALENO SEGURA</t>
  </si>
  <si>
    <t>EIMY MARIANA LOPEZ LUIS</t>
  </si>
  <si>
    <t>ROSA MORALES ROCHA</t>
  </si>
  <si>
    <t>REYNALDA SANTOS BARAJAS</t>
  </si>
  <si>
    <t>KARLA MITZI VIDAL MEDEL</t>
  </si>
  <si>
    <t>ANA KAREN GUERRERO LOPEZ</t>
  </si>
  <si>
    <t>ERIKA LIZBETH GOMEZ OLVERA</t>
  </si>
  <si>
    <t>CLAUDIA MARGARITA MARTINEZ OLIVA</t>
  </si>
  <si>
    <t>ANA LUISA MONDRAGON GONZALEZ</t>
  </si>
  <si>
    <t>JOSE ARMANDO ROSALES LOPEZ</t>
  </si>
  <si>
    <t>LAURA LIDIA PELAEZ GAMEZ</t>
  </si>
  <si>
    <t>PATRICIA LOPEZ LOPEZ</t>
  </si>
  <si>
    <t>YOANA MARLENE MORALES AGUILAR</t>
  </si>
  <si>
    <t>JESSICA BELEN CUEVAS LINARES</t>
  </si>
  <si>
    <t>JULIA LINARES COCILION</t>
  </si>
  <si>
    <t>JOSE AMADOR CUEVAS</t>
  </si>
  <si>
    <t>PATRICIA LOPEZ MARQUEZ</t>
  </si>
  <si>
    <t>MAGDALENA GARCIA ARTEAGA</t>
  </si>
  <si>
    <t>ROCIO BELEM MONDRAGON MILLAN</t>
  </si>
  <si>
    <t>MARIANA AIMEE CABALLERO DIAZ</t>
  </si>
  <si>
    <t>LAURA YANETH SANDOVAL SILVA</t>
  </si>
  <si>
    <t>TANIA NICOLASA RIVERA ROMERO</t>
  </si>
  <si>
    <t>NANCY ZAMORA MENDEZ</t>
  </si>
  <si>
    <t>TOMASA HERNANDEZ GONZALEZ</t>
  </si>
  <si>
    <t>ANA ELVIRA MARTINEZ FRANCISCO</t>
  </si>
  <si>
    <t>GABRIELA JUANA MARTINEZ MARTINEZ</t>
  </si>
  <si>
    <t>LINDA GABRIELA SALAZAR MARTINEZ</t>
  </si>
  <si>
    <t>MAGDALENA AVILA AVILA</t>
  </si>
  <si>
    <t>AMANDA SOLIS MELO</t>
  </si>
  <si>
    <t>ISABEL CERQUEDA VELAZCO</t>
  </si>
  <si>
    <t>ROSAURA ZENTENO NORBERTO</t>
  </si>
  <si>
    <t>MARIA DEL CARMEN RODRIGUEZ HERNANDEZ</t>
  </si>
  <si>
    <t>JUANA DE DIOS FUENTES</t>
  </si>
  <si>
    <t>HECTOR FABIAN BAUTISTA LOPEZ</t>
  </si>
  <si>
    <t>ALEJANDRA DE JESUS HERNANDEZ FERNANDEZ</t>
  </si>
  <si>
    <t>MINERVA REYES GUILLEN</t>
  </si>
  <si>
    <t>LUIS DAVID NEPOMUCENO VARGAS</t>
  </si>
  <si>
    <t>MARIA LAURA MORENO MARTINEZ</t>
  </si>
  <si>
    <t>GUADALUPE RAQUEL PERALTA PEREZ</t>
  </si>
  <si>
    <t>SANDRA GUADALUPE PEREZ TREJO</t>
  </si>
  <si>
    <t>CLAUDIA FABIOLA PEREZ TREJO</t>
  </si>
  <si>
    <t>ALMA YESENIA ALLENDE RIOS</t>
  </si>
  <si>
    <t>GABRIELA ANDREA PERALTA PEREZ</t>
  </si>
  <si>
    <t>ARLETTE MARIA OLMEDO ARCILA</t>
  </si>
  <si>
    <t>ARELI DENIA DOMINGUEZ NORIEGA</t>
  </si>
  <si>
    <t>KARLA MONICA MORENO ROJAS</t>
  </si>
  <si>
    <t>MARGARITA ROJAS GONZALEZ</t>
  </si>
  <si>
    <t>RICARDO GOMEZ CRUZ</t>
  </si>
  <si>
    <t>RICARDO GOMEZ PALACIOS</t>
  </si>
  <si>
    <t>SILVIA GOMEZ CRUZ</t>
  </si>
  <si>
    <t>MANUEL GOMEZ CRUZ</t>
  </si>
  <si>
    <t>JOSE ALBERTO VALDIVIA LOPEZ</t>
  </si>
  <si>
    <t>ANA LAURA DOMINGUEZ NORIEGA</t>
  </si>
  <si>
    <t>MA INOCENCIA ARACELI NORIEGA HERNANDEZ</t>
  </si>
  <si>
    <t>MARIA DEL CARMEN FRANCO GUZMAN</t>
  </si>
  <si>
    <t>PAULA XOCHIHUA CARRENO</t>
  </si>
  <si>
    <t>MARIA GUADALUPE AVENDANO VERA</t>
  </si>
  <si>
    <t>RAFAEL SALAS DANELL</t>
  </si>
  <si>
    <t>MA DE JESUS ANSELMA GONZALEZ BAUTISTA</t>
  </si>
  <si>
    <t>SILVIA GAYTAN LOPEZ</t>
  </si>
  <si>
    <t>ROSA LAURA REYES VELAZQUEZ</t>
  </si>
  <si>
    <t>GRISELDA ISABEL ACEVEDO PORCAYO</t>
  </si>
  <si>
    <t>ERIKA TORRES FLORES</t>
  </si>
  <si>
    <t>JENNIFER GONZALEZ</t>
  </si>
  <si>
    <t>JOSEFINA LUZ MARIA JIMENEZ GARCIA</t>
  </si>
  <si>
    <t>BRENDA LIZBETH HERNANDEZ GALINDO</t>
  </si>
  <si>
    <t>NORBERTO CASTILLO DURAN</t>
  </si>
  <si>
    <t>NATALIA GARCIA MARTINEZ</t>
  </si>
  <si>
    <t>JUANA PATRICIA MORAN RAMOS</t>
  </si>
  <si>
    <t>LOURDES MARCITO CARRETERO</t>
  </si>
  <si>
    <t>IRMA RAMOS ALVAREZ</t>
  </si>
  <si>
    <t>EFREN ARTURO MUNIZ MUNOZ</t>
  </si>
  <si>
    <t>CARMEN MARTINEZ MENDEZ</t>
  </si>
  <si>
    <t>MARICELA MIXTEGA CAMPECHANO</t>
  </si>
  <si>
    <t>GRISELDA VALENCIA MARTINEZ</t>
  </si>
  <si>
    <t>BLANCA MARTINEZ GARCIA</t>
  </si>
  <si>
    <t>VIRIDIANA DE LA ROSA VILLARREAL</t>
  </si>
  <si>
    <t>EDITH JORGE GONZALEZ</t>
  </si>
  <si>
    <t>MARIA DE LOS ANGELES LUGO MELENDEZ</t>
  </si>
  <si>
    <t>MARINA LAZARO XOTLANIHUA</t>
  </si>
  <si>
    <t>CLARA NOEMI CHAVEZ PACHECO</t>
  </si>
  <si>
    <t>HERMELINDA MENDOZA VELASCO</t>
  </si>
  <si>
    <t>CARMEN CAMPUZANO SANCHEZ</t>
  </si>
  <si>
    <t>MARIA YESENIA LOPEZ RIVERA</t>
  </si>
  <si>
    <t>MARIA ISABEL RIVERA MARTINEZ</t>
  </si>
  <si>
    <t>ANA MARIA YANET MENDOZA VIZUET</t>
  </si>
  <si>
    <t>URIEL MENDOZA VIZUET</t>
  </si>
  <si>
    <t>CINDY HERNANDEZ CAN</t>
  </si>
  <si>
    <t>GUADALUPE LOPEZ CANO</t>
  </si>
  <si>
    <t>FABIOLA SANDOVAL ATILANO</t>
  </si>
  <si>
    <t>LUCIA JUANA GALINDO RUIZ</t>
  </si>
  <si>
    <t>MARIBEL LOPEZ CANO</t>
  </si>
  <si>
    <t>OLGA MARTINEZ MACEDA</t>
  </si>
  <si>
    <t>ZENAIDA RAMOS NOLASCO</t>
  </si>
  <si>
    <t>ALEJANDRA PRADO DE AQUINO</t>
  </si>
  <si>
    <t>LAURENTINO RODRIGUEZ HILARIO</t>
  </si>
  <si>
    <t>MARIA DE LA PERLA MEDEL RAMIREZ</t>
  </si>
  <si>
    <t>LAURA JACQUELINE BALDERAS SERVIN</t>
  </si>
  <si>
    <t>RUTH PEREZ CANTU</t>
  </si>
  <si>
    <t>MA DEL CARMEN CABRERA ALVAREZ</t>
  </si>
  <si>
    <t>ANA LUISA PEREZ PADUANO</t>
  </si>
  <si>
    <t>BRENDA ASUNCION CHAVEZ LABASTIDA</t>
  </si>
  <si>
    <t>RAFAEL MAGANA PEREGRINO</t>
  </si>
  <si>
    <t>MARIA DE LOS REMEDIOS MORALES HERNANDEZ</t>
  </si>
  <si>
    <t>YADIRA NALLELY GUERRERO PEREZ</t>
  </si>
  <si>
    <t>GEORGINA CASTILLO GALICIA</t>
  </si>
  <si>
    <t>IZAMAR JIMENEZ CRUZ</t>
  </si>
  <si>
    <t>CELESTE JIMENEZ CRUZ</t>
  </si>
  <si>
    <t>AMELIA CASTAÃEDA PEREZ</t>
  </si>
  <si>
    <t>MARIA JESUS JIMENEZ MACHIN</t>
  </si>
  <si>
    <t>DIANA SHIBOLETH COSS ANDRES</t>
  </si>
  <si>
    <t>VERONICA DEL CARMEN AGUILAR RAMIREZ</t>
  </si>
  <si>
    <t>LAURA CECILIA VIDAL GARCIA</t>
  </si>
  <si>
    <t>CARMEN MONTENEGRO FLORES</t>
  </si>
  <si>
    <t>LUZ MARIA PEREZ MONTENEGRO</t>
  </si>
  <si>
    <t>HELEM SARAI CARINO PEREZ</t>
  </si>
  <si>
    <t>KARLA JENNIFER CARINO PEREZ</t>
  </si>
  <si>
    <t>JOSE LUIS RUIZ HERNANDEZ</t>
  </si>
  <si>
    <t>ANA KAREN AGUILAR GALAN</t>
  </si>
  <si>
    <t>MARIELA PEREZ CASTILLO</t>
  </si>
  <si>
    <t>MARGARITA QUINTAS MARTINEZ</t>
  </si>
  <si>
    <t>MARIANA DEL CARMEN VASCONCELOS PEREZ</t>
  </si>
  <si>
    <t>ANDREA UTRERA X</t>
  </si>
  <si>
    <t>MIRIAM ONOFRE MACIAS</t>
  </si>
  <si>
    <t>CLAUDIA MACIAS LUNA</t>
  </si>
  <si>
    <t>NAOMI DIAZ CRUZ</t>
  </si>
  <si>
    <t>MARIA MERCED OSORIO TORRES</t>
  </si>
  <si>
    <t>JAZMIN BERENICE DEL VALLE RUIZ</t>
  </si>
  <si>
    <t>ANAZETA ROSA JIMENEZ</t>
  </si>
  <si>
    <t>LUCIA PEREZ VAZQUEZ</t>
  </si>
  <si>
    <t>YIONA EUGENIA LEELY MARIN NERI</t>
  </si>
  <si>
    <t>CATALINA ESTRADA LOPEZ</t>
  </si>
  <si>
    <t>VANESSA JACQUELINE VILLAGRAN ESTRADA</t>
  </si>
  <si>
    <t>ESPERANZA VILLARREAL ESTRADA</t>
  </si>
  <si>
    <t>JENNIFER RAMIREZ MUNOZ</t>
  </si>
  <si>
    <t>JESUS MANUEL TOSCA RAMIREZ</t>
  </si>
  <si>
    <t>JESSICA LIZBEHT VASCONCELOS INCLAN</t>
  </si>
  <si>
    <t>ISELA DEL CARMEN TOSCA RAMIREZ</t>
  </si>
  <si>
    <t>MAYRA ZAPATA PALMA</t>
  </si>
  <si>
    <t>ELSA JIMENEZ CRUZ</t>
  </si>
  <si>
    <t>EIRA MARIN LUCAS</t>
  </si>
  <si>
    <t>GLADYS CRUZ SOTO</t>
  </si>
  <si>
    <t>CLARA DEL CARMEN CRUZ ROMAN</t>
  </si>
  <si>
    <t>JOSE LUIS HERNANDEZ MARIN</t>
  </si>
  <si>
    <t>LAURA TORRES LOPEZ</t>
  </si>
  <si>
    <t>YESENIA SOSTENES CARDENAS</t>
  </si>
  <si>
    <t>ANA BEATRIZ ANTONIO SANTIAGO</t>
  </si>
  <si>
    <t>ANA LAURA DOMINGUEZ AGUILAR</t>
  </si>
  <si>
    <t>EDELMIRA SANTIAGO JOSE</t>
  </si>
  <si>
    <t>MA DOLORES GARCIA CERVANTES</t>
  </si>
  <si>
    <t>DAVID MIRAVETE TOTO</t>
  </si>
  <si>
    <t>JULIANA BERENICE ZETINA SANCHEZ</t>
  </si>
  <si>
    <t>DANIELA ORBE ROBLEDO</t>
  </si>
  <si>
    <t>ESTEPHANY HERNANDEZ GARCIA</t>
  </si>
  <si>
    <t>JHOVANNI JAIR AGUILAR COSME</t>
  </si>
  <si>
    <t>MARTHA ALEJANDRA COSME MARTINEZ</t>
  </si>
  <si>
    <t>CONCEPCION GUILLEN HERNANDEZ</t>
  </si>
  <si>
    <t>MARIA ELIZABET VENCES HERNANDEZ</t>
  </si>
  <si>
    <t>VIRGINIA SORIANO PENALOZA</t>
  </si>
  <si>
    <t>REYNA RASCON LAVALLE</t>
  </si>
  <si>
    <t>MARIA DEL CARMEN HERNANDEZ VAZQUEZ</t>
  </si>
  <si>
    <t>FABIOLA LARA CHACON</t>
  </si>
  <si>
    <t>CELIA DEL CARMEN MENDEZ JIMENEZ</t>
  </si>
  <si>
    <t>MARIA DEL SOCORRO SANCHEZ PEREZ</t>
  </si>
  <si>
    <t>BLANCA CELIA GUZMAN ZARATE</t>
  </si>
  <si>
    <t>MARIA GUADALUPE RAMIREZ CASTELLANOS</t>
  </si>
  <si>
    <t>VERONICA VILLALOBOS ESCUDERO</t>
  </si>
  <si>
    <t>MARIA DE LOURDES VILLALOBOS ESCUDERO</t>
  </si>
  <si>
    <t>VIRIDIANA CASTILLO RUEDA</t>
  </si>
  <si>
    <t>ANDREA CASTANEDA GARCIA</t>
  </si>
  <si>
    <t>NATALIA MARTINEZ CELIS</t>
  </si>
  <si>
    <t>BRENDA TAPIA GONZALEZ</t>
  </si>
  <si>
    <t>ANALI GOMEZ MARTINEZ</t>
  </si>
  <si>
    <t>KENIA SUHEIL BARRERA PLATA</t>
  </si>
  <si>
    <t>MARIA DEL CARMEN VARGAS BELLO</t>
  </si>
  <si>
    <t>RUBEN ALEJANDRO ROBLES RAMIREZ</t>
  </si>
  <si>
    <t>CLAUDIA MIRLETH MAYORGA SANCHEZ</t>
  </si>
  <si>
    <t>BRENDA JANETH GARCIA RODRIGUEZ</t>
  </si>
  <si>
    <t>FABIOLA GARCIA GODINEZ</t>
  </si>
  <si>
    <t>JUAN CARLOS MEDINA GARCIA</t>
  </si>
  <si>
    <t>ERICKA ISABEL COLLI GONZALEZ</t>
  </si>
  <si>
    <t>MODESTO SOSA PULIDO</t>
  </si>
  <si>
    <t>LUCERO HERNANDEZ ARIAS</t>
  </si>
  <si>
    <t>ARCADIA REYNA MENDEZ LUNA</t>
  </si>
  <si>
    <t>BLANCA CELINA MORENO CRUZ</t>
  </si>
  <si>
    <t>MARIA DE LOURDES AGUAYO VILLALOBOS</t>
  </si>
  <si>
    <t>ANA TERESA VELAZQUEZ CASTANEDA</t>
  </si>
  <si>
    <t>BRENDA VICTORIANO CRUZ</t>
  </si>
  <si>
    <t>BEATRIZ ADRIANA ROSALES GONZALEZ</t>
  </si>
  <si>
    <t>ADRIANA RODRIGUEZ BOLANOS</t>
  </si>
  <si>
    <t>ELIZABETH ANGELICA NUNEZ MARTINEZ</t>
  </si>
  <si>
    <t>MARIA TERESA SANCHEZ VARGAS</t>
  </si>
  <si>
    <t>BRENDA MARITONA MOLINA FLORES</t>
  </si>
  <si>
    <t>MARIA GUADALUPE MORENO GAONA</t>
  </si>
  <si>
    <t>LIZETTE ISAMAR ANAYA REYNOSO</t>
  </si>
  <si>
    <t>GUADALUPE GALAN PEREZ</t>
  </si>
  <si>
    <t>BERENICE JIMENEZ LIMON</t>
  </si>
  <si>
    <t>ALEJANDRO MARTELL VAZQUEZ</t>
  </si>
  <si>
    <t>ELSY KAREN MARTINEZ CAMACHO</t>
  </si>
  <si>
    <t>ALMA ROSA LIMON RAMIREZ</t>
  </si>
  <si>
    <t>SILVIA RICARDO RAMIREZ</t>
  </si>
  <si>
    <t>JOSELINE ROCIO VERA RAMIREZ</t>
  </si>
  <si>
    <t>MARIA CRISTINA MORENO QUIROZ</t>
  </si>
  <si>
    <t>VIRGINIA RODRIGUEZ CERVANTES</t>
  </si>
  <si>
    <t>MARIA DEL RUBI TEXCAHUA XOTLANIHUA</t>
  </si>
  <si>
    <t>MARIA DE JESUS MORENO QUIROZ</t>
  </si>
  <si>
    <t>CINTHIA LIDIA HERNANDEZ MORENO</t>
  </si>
  <si>
    <t>BLANCA FRANCISCA CHAVEZ PALACIOS</t>
  </si>
  <si>
    <t>LETICIA CISNEROS BARAJAS</t>
  </si>
  <si>
    <t>ROSA MARIA SEGUNDO QUINONES</t>
  </si>
  <si>
    <t>MARIA ESTELA ESPINOSA</t>
  </si>
  <si>
    <t>JANET CRISTAL ROMERO ORTEGA</t>
  </si>
  <si>
    <t>ELVIA ANAHI DOMINGUEZ GONZALEZ</t>
  </si>
  <si>
    <t>EBELIA RODRIGUEZ CERVANTES</t>
  </si>
  <si>
    <t>LUZ MARIA JIMENEZ PERALTA</t>
  </si>
  <si>
    <t>ANA LUISA NICOLAS LOPEZ</t>
  </si>
  <si>
    <t>DOMINGA RODRIGUEZ CERVANTES</t>
  </si>
  <si>
    <t>MYRNA RODRIGUEZ CERVANTES</t>
  </si>
  <si>
    <t>MARIA GUADALUPE DE LA CRUZ RODRIGUEZ</t>
  </si>
  <si>
    <t>DIANA GUADALUPE BRISENO ARRIAGA</t>
  </si>
  <si>
    <t>GUADALUPE RAMIREZ ARCE</t>
  </si>
  <si>
    <t>MA GUADALUPE IDELFONSO GARCIA</t>
  </si>
  <si>
    <t>BARBARA EVARISTO SANCHEZ</t>
  </si>
  <si>
    <t>ROSALIA TEXCAHUA MIXCOHUA</t>
  </si>
  <si>
    <t>MARIA DEL ROSARIO ZEPAHUA GONZALEZ</t>
  </si>
  <si>
    <t>EUGENIA SANCHEZ MOLOHUA</t>
  </si>
  <si>
    <t>MARIA DOROTEA HUERTA TLAXCALA</t>
  </si>
  <si>
    <t>JUAN CRISTOBAL ESPIRITU TEXCAHUA</t>
  </si>
  <si>
    <t>PERLA IVON DE LA CRUZ ARIAS</t>
  </si>
  <si>
    <t>IRMA GOMEZ ROSAS</t>
  </si>
  <si>
    <t>JUAN ROJAS ZAMORA</t>
  </si>
  <si>
    <t>VICTOR MANUEL FUENTES POPOCA</t>
  </si>
  <si>
    <t>MELANIA ARLETT SANCHEZ MORALES</t>
  </si>
  <si>
    <t>MARIA DEL SAGRARIO POPOCA SILVA</t>
  </si>
  <si>
    <t>ELVA KARINA DUARTE VILLEGAS</t>
  </si>
  <si>
    <t>MARIA DE LOURDES PEREZ VARELA</t>
  </si>
  <si>
    <t>KARLA EVELYN POPOCA ROMERO</t>
  </si>
  <si>
    <t>PETRONILA IRMA MATEOS LOPEZ</t>
  </si>
  <si>
    <t>ADRIANA CELEON GARCIA</t>
  </si>
  <si>
    <t>MIRIAM FLORES LOPEZ</t>
  </si>
  <si>
    <t>MARISOL MORENO CATEMAXCA</t>
  </si>
  <si>
    <t>MARIA LETICIA ORDONEZ RAMIREZ</t>
  </si>
  <si>
    <t>MARIA ROSELIA MORALES HERNANDEZ</t>
  </si>
  <si>
    <t>JOSE IVAN HERNANDEZ BRIONES</t>
  </si>
  <si>
    <t>ADAMARIS MORALES VELASQUEZ</t>
  </si>
  <si>
    <t>AIDE TRINIDAD GONZALEZ ROYO</t>
  </si>
  <si>
    <t>ENRIQUE NICOLAS RIVERA</t>
  </si>
  <si>
    <t>NOHEMI TORRES TERRONES</t>
  </si>
  <si>
    <t>SANDRA MORALES SANDOVAL</t>
  </si>
  <si>
    <t>DULCE MARIA GUTIERREZ HERNANDEZ</t>
  </si>
  <si>
    <t>TRINIDAD ROYO QUIRASCO</t>
  </si>
  <si>
    <t>ANTONIA GONZALEZ CALDERON</t>
  </si>
  <si>
    <t>LUZ MARIA CASTILLO VELAZQUEZ</t>
  </si>
  <si>
    <t>REYNA MARTINEZ MARTINEZ</t>
  </si>
  <si>
    <t>ANA MARIA RAMIREZ MEJIA</t>
  </si>
  <si>
    <t>FELICITA BUSTAMANTE DE LA CRUZ</t>
  </si>
  <si>
    <t>ZOILA PEREZ TORRES</t>
  </si>
  <si>
    <t>ANA BERTHA DOLORES ESCOBAR</t>
  </si>
  <si>
    <t>GABRIELA GUITAR PEREZ</t>
  </si>
  <si>
    <t>TERESA ARACELI PEREZ NUNEZ</t>
  </si>
  <si>
    <t>ERIKA ALEJANDRA MARQUEZ MENDOZA</t>
  </si>
  <si>
    <t>ANA JANETTE CORDERO FIGUEROA</t>
  </si>
  <si>
    <t>GUADALUPE ESMERALDA MENDOZA LEDESMA</t>
  </si>
  <si>
    <t>MARIANA GUADALUPE BRAMBILLA MAYORGA</t>
  </si>
  <si>
    <t>MARIA ELENA PEREZ HERNANDEZ</t>
  </si>
  <si>
    <t>NATIVIDAD HERNANDEZ RAMOS</t>
  </si>
  <si>
    <t>VICTOR MANUEL MARTINEZ PEREZ</t>
  </si>
  <si>
    <t>VIRGINIA HERNANDEZ PEREZ</t>
  </si>
  <si>
    <t>MARIA REYES JIMENEZ HERNANDEZ</t>
  </si>
  <si>
    <t>CARLOS DANIEL ARIAS RODRIGUEZ</t>
  </si>
  <si>
    <t>TANIA SANCHEZ LEON</t>
  </si>
  <si>
    <t>FRANCISCA LILIANA CASTRO ALVAREZ</t>
  </si>
  <si>
    <t>MA HILARIA OCADIZ CEDILLO</t>
  </si>
  <si>
    <t>JORGE AVENDANO ENCISO</t>
  </si>
  <si>
    <t>ARLETTE MARGARITA VILCHIS VALLEJO</t>
  </si>
  <si>
    <t>DULCE REINA CORONA PAZ</t>
  </si>
  <si>
    <t>DIONISIA ANTONIO TEQUIHUATLE</t>
  </si>
  <si>
    <t>TELVINA JIMENEZ HERNANDEZ</t>
  </si>
  <si>
    <t>JAZMIN GUADALUPE SOLANO VERA</t>
  </si>
  <si>
    <t>CARMEN YADIRA RUIZ CUETO</t>
  </si>
  <si>
    <t>MARIA DEL CARMEN PAZ MENCIAS</t>
  </si>
  <si>
    <t>FLOR MARLENE PAZ PAZ</t>
  </si>
  <si>
    <t>ELVIRA MONTES HERNANDEZ</t>
  </si>
  <si>
    <t>DIONICIA PAZ CONDE</t>
  </si>
  <si>
    <t>ANAHI ROMERO ABASCAL</t>
  </si>
  <si>
    <t>FRANCISCO DANIEL GERON LARA</t>
  </si>
  <si>
    <t>YRINA DEL CARMEN LUIS FACUNDO</t>
  </si>
  <si>
    <t>ELIZABETH CASTELLANOS BEATRIZ</t>
  </si>
  <si>
    <t>MONTSERRAT MARISELA MONTAN MUNUZURI</t>
  </si>
  <si>
    <t>INES CRUZ SUAREZ</t>
  </si>
  <si>
    <t>CATALINA AVENDANO ENCISO</t>
  </si>
  <si>
    <t>MARIA JACINTO MUNOZ</t>
  </si>
  <si>
    <t>ERNESTINA MOZO GUTIERREZ</t>
  </si>
  <si>
    <t>NELDA VIRGINIA MUNOZ VELA</t>
  </si>
  <si>
    <t>BRENDA NATALY RIOS MOZO</t>
  </si>
  <si>
    <t>ALICIA JIMENEZ MANI</t>
  </si>
  <si>
    <t>ARACELI GARDUNO ZARAGOZA</t>
  </si>
  <si>
    <t>MARIA DE LA LUZ BECERRA RUIZ</t>
  </si>
  <si>
    <t>GUADALUPE ISABEL ROSAS MENDOZA</t>
  </si>
  <si>
    <t>MARICRUZ MAGANA RUIZ</t>
  </si>
  <si>
    <t>ALEJANDRA BERENICE MARTINEZ FUENTES</t>
  </si>
  <si>
    <t>MARIA TERESA PEREZ FLORES</t>
  </si>
  <si>
    <t>CAROLINA CORTES COTLAME</t>
  </si>
  <si>
    <t>MARIA ISABEL CORTES COTLAME</t>
  </si>
  <si>
    <t>MERCEDES CORTES COTLAME</t>
  </si>
  <si>
    <t>NIEVES ANTONIO JIMENEZ</t>
  </si>
  <si>
    <t>KEILA SOFIA ANTONIO JIMENEZ</t>
  </si>
  <si>
    <t>GABRIELA TEXOCO MARTINEZ</t>
  </si>
  <si>
    <t>KARINA BERISTAIN DE LOS SANTOS</t>
  </si>
  <si>
    <t>RUTH VERONICO FUENTES</t>
  </si>
  <si>
    <t>ELIAS ULIN MUNOZ</t>
  </si>
  <si>
    <t>AMALIA LORETO RIVERA</t>
  </si>
  <si>
    <t>CLARISA OLAN DE DIOS</t>
  </si>
  <si>
    <t>DELIA FLORES OCADIZ</t>
  </si>
  <si>
    <t>MARIBEL GARCIA GARCIA</t>
  </si>
  <si>
    <t>ROSA MARIA CAMPOS DEL AGUA</t>
  </si>
  <si>
    <t>CAROL LILIANA CASTILLO PRECIADO</t>
  </si>
  <si>
    <t>DANIELE PEREZ MORALES</t>
  </si>
  <si>
    <t>CLARA PORTILLO HERNANDEZ</t>
  </si>
  <si>
    <t>FILOGONIA DEL AGUA ZOYOQUILA</t>
  </si>
  <si>
    <t>EMMA DIAZ GUZMAN</t>
  </si>
  <si>
    <t>MARIA DEL CARMEN SANCHEZ RAMIREZ</t>
  </si>
  <si>
    <t>EDITH SOLANO VERA</t>
  </si>
  <si>
    <t>JESUS TOLENTINO RAMIREZ</t>
  </si>
  <si>
    <t>MARIA DE JESUS SOLANO VERA</t>
  </si>
  <si>
    <t>VIRGINIA VERA LOPEZ</t>
  </si>
  <si>
    <t>JESSICA SOLANO VERA</t>
  </si>
  <si>
    <t>BIRIDIANA TOLENTINO RODRIGUEZ</t>
  </si>
  <si>
    <t>JUANA LEYVA HERNANDEZ</t>
  </si>
  <si>
    <t>MARIA JULIA LUCIA NEGRETE PEREZ</t>
  </si>
  <si>
    <t>JOSE LUIS AQUINO DIAZ</t>
  </si>
  <si>
    <t>MARIA DEL SOCORRO MARTINEZ TRUJILLO</t>
  </si>
  <si>
    <t>ERNESTO RUBEN OLGUIN BRAVO</t>
  </si>
  <si>
    <t>OFELIA CORTES ORTEGA</t>
  </si>
  <si>
    <t>SANDRA GARCIA GARCIA</t>
  </si>
  <si>
    <t>FRESBINDA NAJERA NAJERA</t>
  </si>
  <si>
    <t>JACQUELINE RUIZ CORTES</t>
  </si>
  <si>
    <t>SALUSTIA TORRES JURADO</t>
  </si>
  <si>
    <t>LETICIA JUAREZ FLORIN</t>
  </si>
  <si>
    <t>BRENDA YEDIC ROMERO RAMIREZ</t>
  </si>
  <si>
    <t>MARIA CONCEPCION ANGELICA ISLAS FLORIN</t>
  </si>
  <si>
    <t>SUSANA LETICIA BELTRAN TORRES</t>
  </si>
  <si>
    <t>LINA REBECA CASTILLO PEREZ</t>
  </si>
  <si>
    <t>ZITA DE VEAMONTE MIRANDA</t>
  </si>
  <si>
    <t>GUILLERMINA ALVARADO FLORES</t>
  </si>
  <si>
    <t>LIZBETH SANDOVAL RAMOS</t>
  </si>
  <si>
    <t>LINDA BAUTISTA PELCASTRE</t>
  </si>
  <si>
    <t>ARISANDI MARTINEZ RAMIREZ</t>
  </si>
  <si>
    <t>SANDRA HERNANDEZ ALCARAZ</t>
  </si>
  <si>
    <t>MARICELA REYES VILLARREAL</t>
  </si>
  <si>
    <t>MAYRA ALICIA GARIBAY RAMOS</t>
  </si>
  <si>
    <t>FABIOLA GONZALEZ TORRES</t>
  </si>
  <si>
    <t>MONICA REBECA HERNANDEZ VASQUEZ</t>
  </si>
  <si>
    <t>IRIS PATRICIA ESTEBAN BAUTISTA</t>
  </si>
  <si>
    <t>AMALIA LUNA HERNANDEZ</t>
  </si>
  <si>
    <t>ANABELL GALLARDO HERNANDEZ</t>
  </si>
  <si>
    <t>MARICARMEN HERNANDEZ RODRIGUEZ</t>
  </si>
  <si>
    <t>JUANA SAMARIO ACEVEDO</t>
  </si>
  <si>
    <t>TERESA NATALI HERRERA HERRERA</t>
  </si>
  <si>
    <t>JUAN OJEDA CRUZ</t>
  </si>
  <si>
    <t>MARIA VENTURA GARCIA VELAZQUEZ</t>
  </si>
  <si>
    <t>ADILENE DOMINGUEZ DIAZ</t>
  </si>
  <si>
    <t>ALMA DELIA GARCIA MORALES</t>
  </si>
  <si>
    <t>ZORAYA NUEVO SANCHEZ</t>
  </si>
  <si>
    <t>JEANNETTE HIGUERA MACIAS</t>
  </si>
  <si>
    <t>KARLA GARCIA HIGUERA</t>
  </si>
  <si>
    <t>OLINEREIDA RESENDIZ MARTINEZ</t>
  </si>
  <si>
    <t>ARELI HIGUERA ORTEGA</t>
  </si>
  <si>
    <t>ROCIO MARTINEZ ORTEGA</t>
  </si>
  <si>
    <t>LAYZA VIANNEY VASQUEZ Velazquez</t>
  </si>
  <si>
    <t>BERTOLDA GUILLEN OROZCO</t>
  </si>
  <si>
    <t>ARACELI CORTES FLORES</t>
  </si>
  <si>
    <t>ANGELES AMAIRANY VAZQUEZ MATEO</t>
  </si>
  <si>
    <t>YAMIRA LISETH MOYA REYES</t>
  </si>
  <si>
    <t>ADRIANA PATRICIA GONZALEZ SANCHEZ</t>
  </si>
  <si>
    <t>MARGARITA VERA TORRES</t>
  </si>
  <si>
    <t>REBECA MENDOZA RAMIREZ</t>
  </si>
  <si>
    <t>SARA GARCIA PEREZ</t>
  </si>
  <si>
    <t>MARIA SANDRA CASTILLO BOLANOS</t>
  </si>
  <si>
    <t>MARTHA CID FRIAS</t>
  </si>
  <si>
    <t>LUCILA MARQUEZ CADENA</t>
  </si>
  <si>
    <t>CARMEN OLIVIA GARCIA PEREZ</t>
  </si>
  <si>
    <t>SANDY CELENE MORALES MARQUEZ</t>
  </si>
  <si>
    <t>LIDIA MARTINEZ URIBE</t>
  </si>
  <si>
    <t>LIZBETH MORALES SANCHEZ</t>
  </si>
  <si>
    <t>CRISTINA GERALDYNEE GARCIA MARTINEZ</t>
  </si>
  <si>
    <t>MA REYNA ROCIO SANCHEZ ESPINOSA</t>
  </si>
  <si>
    <t>TANIA BETZABETH DIAZ GARCIA</t>
  </si>
  <si>
    <t>AYERIM MARTINEZ CRUZ</t>
  </si>
  <si>
    <t>SILVIA GARCES FAUSTINOS</t>
  </si>
  <si>
    <t>MARA YOSELINE MORALES SANCHEZ</t>
  </si>
  <si>
    <t>ERENDIRA VELARDE MARTINEZ</t>
  </si>
  <si>
    <t>LAURA MAGDALENA MIRANDA QUINTANA</t>
  </si>
  <si>
    <t>SANDRA RAMOS MENDEZ</t>
  </si>
  <si>
    <t>SUSANA JANET SORIA CENTENO</t>
  </si>
  <si>
    <t>ADRIANA YOLANDA LUNAR RODRIGUEZ</t>
  </si>
  <si>
    <t>DULCE GUADALUPE CALDERA ONOFRE</t>
  </si>
  <si>
    <t>RAUL MONDRAGON JUAREZ</t>
  </si>
  <si>
    <t>YARELI GUADALUPE RODRIGUEZ LLANOS</t>
  </si>
  <si>
    <t>METZLI DONAJI GUTIERREZ GARCIA</t>
  </si>
  <si>
    <t>ALICIA RIVERA RAYON</t>
  </si>
  <si>
    <t>MA GABRIELA RODRIGUEZ CONTRERAS</t>
  </si>
  <si>
    <t>SILVIA SANTIAGO ZAMORA</t>
  </si>
  <si>
    <t>MARIA EUGENIA CALES BARTOLO</t>
  </si>
  <si>
    <t>FREDDY MONDRAGON BRITO</t>
  </si>
  <si>
    <t>SINDI DEL CARMEN GARCIA OLAN</t>
  </si>
  <si>
    <t>MARIANA HERNANDEZ ALOR</t>
  </si>
  <si>
    <t>FRANCISCO JAVIER GARCIA HERNANDEZ</t>
  </si>
  <si>
    <t>ROSA HERNANDEZ HERNANDEZ</t>
  </si>
  <si>
    <t>GENOVEVA HERNANDEZ MONTEJANO</t>
  </si>
  <si>
    <t>GRECIA COLMENARES MARTINEZ</t>
  </si>
  <si>
    <t>JOSEFINA RAMOS REYES</t>
  </si>
  <si>
    <t>VANESSA PERALTA FLORES</t>
  </si>
  <si>
    <t>REYNA BLANCO OZUNA</t>
  </si>
  <si>
    <t>BEATRIZ JANET HERNANDEZ DE AQUINO</t>
  </si>
  <si>
    <t>LILIANA FLORES GONZALEZ</t>
  </si>
  <si>
    <t>CONCEPCION ISLAS BOTELLO</t>
  </si>
  <si>
    <t>ARACELY ALONSO LUJANO</t>
  </si>
  <si>
    <t>JOSE JUAN FLORES GONZALEZ</t>
  </si>
  <si>
    <t>LORENA ESPEJEL ROJAS</t>
  </si>
  <si>
    <t>EVA MARIA GOMEZ CORREA</t>
  </si>
  <si>
    <t>MARIA DEL ROSARIO TORRES HERNANDEZ</t>
  </si>
  <si>
    <t>ANA KRISTEL CHAVERO ELIZARRARAS</t>
  </si>
  <si>
    <t>SELENE HORTA ESCOBEDO</t>
  </si>
  <si>
    <t>MARIA ANTONIA ROSAS CRUZ</t>
  </si>
  <si>
    <t>ALONDRA GUADALUPE PONCE HUERTA</t>
  </si>
  <si>
    <t>ANDREA SARAHI GALAN MARTINEZ</t>
  </si>
  <si>
    <t>MARIA GUADALUPE ALAVEZ PEREZ</t>
  </si>
  <si>
    <t>NATALI MONSSERRAT ESTRADA TERAN</t>
  </si>
  <si>
    <t>ADELA OSORIO RUIZ</t>
  </si>
  <si>
    <t>MIGDY AYLIN AGUILAR PATRACA</t>
  </si>
  <si>
    <t>CARLA JANNETTE GONZALEZ RICARDEZ</t>
  </si>
  <si>
    <t>JESUS AUGUSTO ESTRADA TERAN</t>
  </si>
  <si>
    <t>SANDRA GUTIERREZ RUIZ</t>
  </si>
  <si>
    <t>MARIA INES REYES GALICIA</t>
  </si>
  <si>
    <t>ERIKA ADRIANA AVILA GUTIERREZ</t>
  </si>
  <si>
    <t>GISELA FERNANDA ARROYO PEREZ</t>
  </si>
  <si>
    <t>DANIA CHIN GALMICH</t>
  </si>
  <si>
    <t>ROSA TAPIA SEGURA</t>
  </si>
  <si>
    <t>BRYAN SALVADOR MUNGUIA LEAL</t>
  </si>
  <si>
    <t>KENIA MONSERRAT MUNGUIA LEAL</t>
  </si>
  <si>
    <t>JAHAZIEL VICENTE SALINAS</t>
  </si>
  <si>
    <t>HILARIA MIRANDA SANCHEZ</t>
  </si>
  <si>
    <t>NORMA GARCIA CASTILLO</t>
  </si>
  <si>
    <t>YESENIA ISABEL VAZQUEZ BALDERAS</t>
  </si>
  <si>
    <t>ALMA ROSA CASTRO ARISTA</t>
  </si>
  <si>
    <t>LAURA PATRICIA BARRANCO SANCHEZ</t>
  </si>
  <si>
    <t>MAYRA JIMENA CAPULIN HERNANDEZ</t>
  </si>
  <si>
    <t>MARIA GARCIA ROJAS</t>
  </si>
  <si>
    <t>YULEISY KARINA MARROQUIN RODRIGUEZ</t>
  </si>
  <si>
    <t>SARA ITZEL RODIRGUEZ ROJAS</t>
  </si>
  <si>
    <t>ISELA YAMEL MORENO RIVERA</t>
  </si>
  <si>
    <t>MARISOL RIVERA CRUZ</t>
  </si>
  <si>
    <t>MAYRA FLOR REYES GALICIA</t>
  </si>
  <si>
    <t>LILIA FRANCISCA GALICIA ACEVEDO</t>
  </si>
  <si>
    <t>SUSANA CORTES</t>
  </si>
  <si>
    <t>UBALDA MARIANO BAEZ</t>
  </si>
  <si>
    <t>JAZMIN GIOVANNA PEREZ GARCIA</t>
  </si>
  <si>
    <t>VERONICA BERENICE OLIVARES MONTESINOS</t>
  </si>
  <si>
    <t>PAULA JACKELINE OLIVARES MONTESINOS</t>
  </si>
  <si>
    <t>LUZ MARIA HERNANDEZ RODRIGUEZ</t>
  </si>
  <si>
    <t>JACQUELINE JANET VALDEZ TABER</t>
  </si>
  <si>
    <t>CLAUDIA VALENCIA HERNANDEZ</t>
  </si>
  <si>
    <t>SANDRA ALICIA RODRIGUEZ LOPEZ</t>
  </si>
  <si>
    <t>MAGDALENA GONZALEZ VERGARA</t>
  </si>
  <si>
    <t>IRMA ELISA MORALES GONZALEZ</t>
  </si>
  <si>
    <t>FELIPA IRMA GONZALEZ VERGARA</t>
  </si>
  <si>
    <t>LIDIA CORTES VASQUEZ</t>
  </si>
  <si>
    <t>MAGALY LINO HERNANDEZ</t>
  </si>
  <si>
    <t>REGINA BENITO LUCIANO</t>
  </si>
  <si>
    <t>MARIA SOLEDAD FERNANDEZ GARCIA</t>
  </si>
  <si>
    <t>XIMENA SEGUNDO GALVAN</t>
  </si>
  <si>
    <t>ESTEFANI GUADALUPE HERNANDEZ SEGUNDO</t>
  </si>
  <si>
    <t>MARQUEZA GALVAN PAREDES</t>
  </si>
  <si>
    <t>RICARDO ARROYO PAREDES</t>
  </si>
  <si>
    <t>GABRIELA OLVERA CORTES</t>
  </si>
  <si>
    <t>KARINA ROSAS LAINEZ</t>
  </si>
  <si>
    <t>BRIAN IBARRA CAMPOS</t>
  </si>
  <si>
    <t>MARISA MERAZ GONZALEZ</t>
  </si>
  <si>
    <t>BENIGNA LERMA RIVAS</t>
  </si>
  <si>
    <t>MARIA ELENA OSORIO AGUILETA</t>
  </si>
  <si>
    <t>MARIA ESTHER RODRIGUEZ ORDAZ</t>
  </si>
  <si>
    <t>ARACELI RAMIREZ ORDAZ</t>
  </si>
  <si>
    <t>DELVA CONTRERAS MORALES</t>
  </si>
  <si>
    <t>DIANA LAURA NUÃO GUTIERREZ</t>
  </si>
  <si>
    <t>ISABEL CRISTINA ZAMORA BLANCO</t>
  </si>
  <si>
    <t>JESUS TELLO OROZCO</t>
  </si>
  <si>
    <t>ANDREA BAEZ ANTONIO</t>
  </si>
  <si>
    <t>ABIGAIL TEXCAHUA BAEZ</t>
  </si>
  <si>
    <t>ASENCIONA BAEZ ANTONIO</t>
  </si>
  <si>
    <t>ELIZABETH MARIANO BAEZ</t>
  </si>
  <si>
    <t>ERIKA IBANEZ DOMINGUEZ</t>
  </si>
  <si>
    <t>JOSE LUIS BARRERA JIMENEZ</t>
  </si>
  <si>
    <t>LESLIE MACIAS MARTINEZ</t>
  </si>
  <si>
    <t>MARIA GUADALUPE MARTINEZ MEJIA</t>
  </si>
  <si>
    <t>VERONICA JAQUELINE JUAREZ SALAZAR</t>
  </si>
  <si>
    <t>CARMEN MARTINEZ HERNANDEZ</t>
  </si>
  <si>
    <t>GUADALUPE ZACAMECAHUA ROMERO</t>
  </si>
  <si>
    <t>ALICIA PINA MEJIA</t>
  </si>
  <si>
    <t>MA LUCIA RUEDA JUAREZ</t>
  </si>
  <si>
    <t>VERONICA VALLEJO GOMEZ</t>
  </si>
  <si>
    <t>ALBERTO MANUEL MUNGUIA JIMENEZ</t>
  </si>
  <si>
    <t>JAQUELINE GONZALEZ ROJAS</t>
  </si>
  <si>
    <t>ANGELICA GALVAN BERMUDEZ</t>
  </si>
  <si>
    <t>JUANA DEL CARMEN CORTAZAR RAMIREZ</t>
  </si>
  <si>
    <t>EVA GOMEZ RAMIREZ</t>
  </si>
  <si>
    <t>PALOMA VALVERDE SUAREZ</t>
  </si>
  <si>
    <t>PATRICIA RAMIREZ TORRES</t>
  </si>
  <si>
    <t>RUBI BURELO MORALES</t>
  </si>
  <si>
    <t>BERTHA LILA MIRANDA RAMOS</t>
  </si>
  <si>
    <t>VANELY SOLIS ARIAS</t>
  </si>
  <si>
    <t>JOSE MARIA YBARRA CORTAZAR</t>
  </si>
  <si>
    <t>AMADA RAMIREZ TORRES</t>
  </si>
  <si>
    <t>BERTHA MARIEL CORTAZAR MARTINEZ</t>
  </si>
  <si>
    <t>BERTHA ADELA MARTINEZ CRUZ</t>
  </si>
  <si>
    <t>LORENA LOPEZ CASTANEDA</t>
  </si>
  <si>
    <t>ROSA ISELA VEGA RIVERA</t>
  </si>
  <si>
    <t>ANAHI VEGA RIVERA</t>
  </si>
  <si>
    <t>JOSE LUIS RAMIREZ GALICIA</t>
  </si>
  <si>
    <t>JESUS ADRIAN GALVAN VILLA</t>
  </si>
  <si>
    <t>MONICA ELIZABETH MENESES JIMENEZ</t>
  </si>
  <si>
    <t>ALMA DELIA ARIAS MARTINEZ</t>
  </si>
  <si>
    <t>SILVIA BERENICE MARTINEZ AGUILAR</t>
  </si>
  <si>
    <t>FATIMA ALFARO MELGAREJO</t>
  </si>
  <si>
    <t>JOSE CARLOS RAMIREZ LOPEZ</t>
  </si>
  <si>
    <t>MARIBEL BALLINA FLORES</t>
  </si>
  <si>
    <t>ELIZABETH GUZMAN GAYTAN</t>
  </si>
  <si>
    <t>JESSICA CRUZ VELAZQUEZ</t>
  </si>
  <si>
    <t>MARIA DE LOS ANGELES MARIA PEREZ</t>
  </si>
  <si>
    <t>DAYRA JUDITH HERNANDEZ RODRIGUEZ</t>
  </si>
  <si>
    <t>CARMEN RAMIREZ FLORES</t>
  </si>
  <si>
    <t>EDILIA MENDOZA MONTIEL</t>
  </si>
  <si>
    <t>ELIZABETH MEJIA PITA</t>
  </si>
  <si>
    <t>THALIA URALIA CRUZ SANTIAGO</t>
  </si>
  <si>
    <t>MARIA DEL MAR CRUZ VALIER</t>
  </si>
  <si>
    <t>FIDELIA CRUZ SANTIAGO</t>
  </si>
  <si>
    <t>MARIA MAGDALENA VALIER JIMENEZ</t>
  </si>
  <si>
    <t>GLADIS GUADALUPE HERNANDEZ MENDEZ</t>
  </si>
  <si>
    <t>LORENA BROCA ALPUCHE</t>
  </si>
  <si>
    <t>CARLOS ARMANDO TORRES ROSAS</t>
  </si>
  <si>
    <t>MARIA DEL ROCIO MARTINEZ ALCIVIA</t>
  </si>
  <si>
    <t>NANCY RAMIREZ FLORES</t>
  </si>
  <si>
    <t>MARIA DEL CARMEN FLORES RAMIREZ</t>
  </si>
  <si>
    <t>CINTHYA MISSOURI HERNANDEZ MARTINEZ</t>
  </si>
  <si>
    <t>ITZEL YARITZI NAJERA ZACARIAS</t>
  </si>
  <si>
    <t>CRISTIAN MANUEL CALZADA CONTRERAS</t>
  </si>
  <si>
    <t>MARIA DEL PILAR CRUZ GARCEZ</t>
  </si>
  <si>
    <t>DIANA YANELI INIESTRA MEDINA</t>
  </si>
  <si>
    <t>KIRZA AMALFI LANDA PINEDA</t>
  </si>
  <si>
    <t>ANA GABRIELA MIJANGOS CORONA</t>
  </si>
  <si>
    <t>OLIVIA GONZALEZ SANTILLAN</t>
  </si>
  <si>
    <t>MARIA GUADALUPE CASTILLA ROMERO</t>
  </si>
  <si>
    <t>SUSAN CARMONA CASTILLA</t>
  </si>
  <si>
    <t>BERTHA FLORINA MARTINEZ MARTINEZ</t>
  </si>
  <si>
    <t>IRMA HILDA ROBLES MENDEZ</t>
  </si>
  <si>
    <t>EDILBERTA PRIMITIVA HERNANDEZ DILLANES</t>
  </si>
  <si>
    <t>CHRISTIAN CARMONA CASTILLA</t>
  </si>
  <si>
    <t>SANDY ANAHI LOYOLA PADILLA</t>
  </si>
  <si>
    <t>NAYELI HERNANDEZ OLIVARES</t>
  </si>
  <si>
    <t>CLAUDIA SALAZAR VILLARREAL</t>
  </si>
  <si>
    <t>BERTHA ADRIANA CERVANTES SALAZAR</t>
  </si>
  <si>
    <t>CLAUDIA AVILA GARCIA</t>
  </si>
  <si>
    <t>CATALINA VACA BECERRA</t>
  </si>
  <si>
    <t>ROSA SALAZAR VILLARREAL</t>
  </si>
  <si>
    <t>LUCERO ALEJANDRA ESQUIVEL CRUZ</t>
  </si>
  <si>
    <t>KAREN RAQUEL AREVALO HERNANDEZ</t>
  </si>
  <si>
    <t>ARACELI GARCIA LOPEZ</t>
  </si>
  <si>
    <t>JESICA AMBAR LUNA URIBE</t>
  </si>
  <si>
    <t>IRMA JUAREZ HERNANDEZ</t>
  </si>
  <si>
    <t>HERMINIA RAMIREZ AVILA</t>
  </si>
  <si>
    <t>JAVIER CARMONA GARDUNO</t>
  </si>
  <si>
    <t>ANGELITA ALTAMIRANO GRIJALVA</t>
  </si>
  <si>
    <t>TERESA GRIJALVA PEREZ</t>
  </si>
  <si>
    <t>SARA GARCIA PENA</t>
  </si>
  <si>
    <t>EVA BELEM VALENCIA JIMENEZ</t>
  </si>
  <si>
    <t>FELIPE FLAVIO HERNANDEZ BENITEZ</t>
  </si>
  <si>
    <t>MARCELINA VIDAL ANDRADE</t>
  </si>
  <si>
    <t>OLGA ROBLES LOPEZ</t>
  </si>
  <si>
    <t>FLOR VERONICA CARDONA LEON</t>
  </si>
  <si>
    <t>ANAYELI HERRERA HERNANDEZ</t>
  </si>
  <si>
    <t>TERESITA DE JESUS MARTINEZ CANO</t>
  </si>
  <si>
    <t>MARIBEL BUENDIA GALICIA</t>
  </si>
  <si>
    <t>REMEDIOS GARCIA RAMIREZ</t>
  </si>
  <si>
    <t>MARIA GUADALUPE ELIZARRARAS OLVERA</t>
  </si>
  <si>
    <t>MARIA GUADALUPE CASTREJON ALBERTO</t>
  </si>
  <si>
    <t>PAOLA ITZEL BAEZ DE JESUS</t>
  </si>
  <si>
    <t>GABRIELA CORTES MORALES</t>
  </si>
  <si>
    <t>ELIDIA HERRERA HERNANDEZ</t>
  </si>
  <si>
    <t>JESUS GONZALO GONZALEZ MUNOZ</t>
  </si>
  <si>
    <t>PAULA LOPEZ GARCIA</t>
  </si>
  <si>
    <t>YAHIR VELASCO ROBLES</t>
  </si>
  <si>
    <t>BERENICE ISABEL SORIANO AUSTRIA</t>
  </si>
  <si>
    <t>IRMA ROBLES LOPEZ</t>
  </si>
  <si>
    <t>KARINA ROBLES LOPEZ</t>
  </si>
  <si>
    <t>KAREN VELASCO ROBLES</t>
  </si>
  <si>
    <t>OLGA LIDIA DIAZ JUAREZ</t>
  </si>
  <si>
    <t>LIZBETH CRISPIN JIMENEZ</t>
  </si>
  <si>
    <t>MARIA GUADALUPE MARTINEZ VILLANUEVA</t>
  </si>
  <si>
    <t>MARGARITA RODRIGUEZ PEREZ</t>
  </si>
  <si>
    <t>MARIA ISABEL RODRIGUEZ PEREZ</t>
  </si>
  <si>
    <t>CAROLINA FABIAN ORDUNA</t>
  </si>
  <si>
    <t>FERNANDA AMAIRANI RODRIGUEZ PEREZ</t>
  </si>
  <si>
    <t>ZOE MICHELLE ALESSANDRA GORDILLO GONZALEZ</t>
  </si>
  <si>
    <t>KARINA MONTSERRAT SORIA MOCTEZUMA</t>
  </si>
  <si>
    <t>KARINA RODRIGUEZ JIMENEZ</t>
  </si>
  <si>
    <t>VERONICA MOCTEZUMA LUGO</t>
  </si>
  <si>
    <t>NANCI SORIA MOCTEZUMA</t>
  </si>
  <si>
    <t>MARIA CRISTINA CARDONA LEON</t>
  </si>
  <si>
    <t>CITLALLI GUADALUPE PRADO FLORES</t>
  </si>
  <si>
    <t>CARLOS ANTONIO SANTANA TORRES</t>
  </si>
  <si>
    <t>ISIDRA LEON LUNA</t>
  </si>
  <si>
    <t>MARIA MAGDALENA MEDINA GUZMAN</t>
  </si>
  <si>
    <t>PILAR RAMOS GUEVARA</t>
  </si>
  <si>
    <t>RIGOBERTO PEREZ LOPEZ</t>
  </si>
  <si>
    <t>PEDRO FELIPE GUZMAN GARCIA</t>
  </si>
  <si>
    <t>DOLORES JOSEFINA VARGAS DAMIAN</t>
  </si>
  <si>
    <t>MARIA AQUILINA COLUMBA RIVERA JIMENEZ</t>
  </si>
  <si>
    <t>ROSA MARIA SILVIA GUILLERMO GONZALEZ</t>
  </si>
  <si>
    <t>MIGUELINA GUILLERMO MOTA</t>
  </si>
  <si>
    <t>JULIA ERNESTINA DE LOS SANTOS HERNANDEZ</t>
  </si>
  <si>
    <t>JULIO ISRAEL MARTINEZ DE LIRA</t>
  </si>
  <si>
    <t>MAGDA ROSA NARANJO GONZALEZ</t>
  </si>
  <si>
    <t>GABRIELA GERONIMO BAUTISTA</t>
  </si>
  <si>
    <t>VERONICA RAMIREZ RODRIGUEZ</t>
  </si>
  <si>
    <t>DEYSI YULIANA NARANJO NARANJO</t>
  </si>
  <si>
    <t>ANA LUISA OSORIO HERNANDEZ</t>
  </si>
  <si>
    <t>ROSA ISELA GOMEZ PEREZ</t>
  </si>
  <si>
    <t>MILAGROS DEL ROCIO LUNA ESCOBEDO</t>
  </si>
  <si>
    <t>MARIA VERONICA VILLA LOPEZ</t>
  </si>
  <si>
    <t>ADRIANA GUADALUPE VARGAS URIBE</t>
  </si>
  <si>
    <t>MARCELA PADILLA TUFINO</t>
  </si>
  <si>
    <t>HILDA GRICEL PRADO FLORES</t>
  </si>
  <si>
    <t>ANTONIA NATALI LOPEZ SANCHEZ</t>
  </si>
  <si>
    <t>FERNANDA NATALIA VILLARREAL ESTRADA</t>
  </si>
  <si>
    <t>ESMERALDA LOPEZ SANCHEZ</t>
  </si>
  <si>
    <t>MARIA SANCHEZ VELAZQUEZ</t>
  </si>
  <si>
    <t>BRENDA ROMERO REYNA</t>
  </si>
  <si>
    <t>ANA ROBLES GARCIA</t>
  </si>
  <si>
    <t>JOSE ANTONIO PADRON RAMIREZ</t>
  </si>
  <si>
    <t>LUCERO BELEN GARCIA SANCHEZ</t>
  </si>
  <si>
    <t>MIRIAM LEYDA MARTINEZ CANO</t>
  </si>
  <si>
    <t>LAURA DE PABLO MARCELO</t>
  </si>
  <si>
    <t>TEODORA MARCELO MOLINA</t>
  </si>
  <si>
    <t>NATALIA SALDANA AGUILAR</t>
  </si>
  <si>
    <t>MARIA PEREZ BONILLA</t>
  </si>
  <si>
    <t>MARIA DE LOURDES ARRONA ARIAS</t>
  </si>
  <si>
    <t>ALEJANDRA LINARES MARTINEZ</t>
  </si>
  <si>
    <t>BRENDA SARAHI GARCIA GOMEZ</t>
  </si>
  <si>
    <t>REINA ROBLES GARCIA</t>
  </si>
  <si>
    <t>ERIKA VERA MONTES</t>
  </si>
  <si>
    <t>EDHIKAR ALVAREZ JUAREZ</t>
  </si>
  <si>
    <t>MARCIANA RODRIGUEZ SILVA</t>
  </si>
  <si>
    <t>MARTHA ANGELICA VELAZQUEZ RODRIGUEZ</t>
  </si>
  <si>
    <t>MARGA LIDIA RODRIGUEZ OCEGUERA</t>
  </si>
  <si>
    <t>MAURICIO ROSALES MONTALES</t>
  </si>
  <si>
    <t>ROSALVA DURAN VELARDE</t>
  </si>
  <si>
    <t>REBECA PEREZ CAMARILLO</t>
  </si>
  <si>
    <t>MARCELA VICENTE MORALES</t>
  </si>
  <si>
    <t>ANA MARIA ANGELINA GONZALEZ BUENDIA</t>
  </si>
  <si>
    <t>REYNALDA SOSA LARIOS</t>
  </si>
  <si>
    <t>CAROLINA HERRERA LANDIN</t>
  </si>
  <si>
    <t>ARACELI RAMIREZ LUNA</t>
  </si>
  <si>
    <t>ISABEL MOSQUEDA FRIAS</t>
  </si>
  <si>
    <t>GRISELDA GABINO DURAN</t>
  </si>
  <si>
    <t>ANDREA LUNA PUEBLA</t>
  </si>
  <si>
    <t>ROSA MARIA LOPEZ FUENTES</t>
  </si>
  <si>
    <t>SATURNINA FRANCISCA MARTINEZ MANJARRES</t>
  </si>
  <si>
    <t>FELISA CASTRO GARCIA</t>
  </si>
  <si>
    <t>EMILIO ROMERO MARTINEZ</t>
  </si>
  <si>
    <t>ARACELI GONZALEZ TORRES</t>
  </si>
  <si>
    <t>APOLONIA TORRES DIAZ</t>
  </si>
  <si>
    <t>ABIGAIL ALEJANDRA ALTAMIRANO ZAMORA</t>
  </si>
  <si>
    <t>JUDITH JAZMIN BARRANCO MORA</t>
  </si>
  <si>
    <t>ANA PATRICIA SANTIAGO GONZALEZ</t>
  </si>
  <si>
    <t>LAURA ISABEL PASCACIO RAMOS</t>
  </si>
  <si>
    <t>SILVIA GUADALUPE ROMERO FLORES</t>
  </si>
  <si>
    <t>ANTELMA DOMINGA FLORES VERA</t>
  </si>
  <si>
    <t>MARIA VICTORIA GLORIA LOPEZ VELAZQUEZ</t>
  </si>
  <si>
    <t>INES LUCIA PENA TORRES</t>
  </si>
  <si>
    <t>ITZEL MARITZA DE JESUS MONTALVO</t>
  </si>
  <si>
    <t>ARLETH ITAMAR AGUERO REYES</t>
  </si>
  <si>
    <t>JOSE DEMETRIO GALINDO MENDEZ</t>
  </si>
  <si>
    <t>CARMEN LILIANA THOME BECERRIL</t>
  </si>
  <si>
    <t>LETICIA EUGENIA RODRIGUEZ CORTES</t>
  </si>
  <si>
    <t>VERONICA CALZADA DOMINGUEZ</t>
  </si>
  <si>
    <t>LETICIA MENDOZA VALLE</t>
  </si>
  <si>
    <t>CRISTINA MARGARITA MORENO CHABLE</t>
  </si>
  <si>
    <t>YAZMIN MUNIZ GONZALEZ</t>
  </si>
  <si>
    <t>MARIA DE JESUS PEREZ FRANCISCO</t>
  </si>
  <si>
    <t>NADIA AGUIRRE MARTINEZ</t>
  </si>
  <si>
    <t>PAOLA BERENICE RODRIGUEZ RODRIGUEZ</t>
  </si>
  <si>
    <t>MARIO ALBERTO ANTONIO LINA</t>
  </si>
  <si>
    <t>MARIA LETICIA ROSAS ORTEGA</t>
  </si>
  <si>
    <t>MARISOL PAZ DE LA LUZ</t>
  </si>
  <si>
    <t>MARIA FERNANDA RAMIREZ RODRIGUEZ</t>
  </si>
  <si>
    <t>FRANCISCA BERENICE HERNANDEZ ZARAGOZA</t>
  </si>
  <si>
    <t>MARIANA PRESA SILVA</t>
  </si>
  <si>
    <t>NORMA DOMINGUEZ ESCOBAR</t>
  </si>
  <si>
    <t>MARIA DE LOURDES JUAREZ HERNANDEZ</t>
  </si>
  <si>
    <t>ANNA MAITE MARTINEZ GONZALEZ</t>
  </si>
  <si>
    <t>CRISTINA ITZEL ROMERO MORALES</t>
  </si>
  <si>
    <t>CLARA CELENE MENDEZ REYNA</t>
  </si>
  <si>
    <t>LAURA PATRICIA HERNANDEZ HERRERA</t>
  </si>
  <si>
    <t>NAYELLI SANTIAGO GAYTAN</t>
  </si>
  <si>
    <t>PAMELA ABIGAIL SOLIS MENDEZ</t>
  </si>
  <si>
    <t>DILLAN YAIR SOLIS MENDEZ</t>
  </si>
  <si>
    <t>FRANCISCA NATALIA BERNARDINO GONZALEZ</t>
  </si>
  <si>
    <t>ABRIL MARIANA ROMERO MORALES</t>
  </si>
  <si>
    <t>MONICA VELAZQUEZ DE LA CRUZ</t>
  </si>
  <si>
    <t>ROCIO NANCY ROMERO MORALES</t>
  </si>
  <si>
    <t>VICTOR MANUEL ESTUDILLO VELAZQUEZ</t>
  </si>
  <si>
    <t>MARIA FELIPA DE JESUS ESPARZA VELAZQUEZ</t>
  </si>
  <si>
    <t>MIREYA ESPERANZA ESPARZA VELAZQUEZ</t>
  </si>
  <si>
    <t>LAURA DAVILA ACEVEDO</t>
  </si>
  <si>
    <t>AGUSTIN BUSTOS RAMIREZ</t>
  </si>
  <si>
    <t>VICTORIA ESPINOZA CRUZ</t>
  </si>
  <si>
    <t>GUADALUPE DE LOS SANTOS ROQUE</t>
  </si>
  <si>
    <t>LEANDRO ZAMORANO JUAREZ</t>
  </si>
  <si>
    <t>FABIOLA SANCHEZ ALONSO</t>
  </si>
  <si>
    <t>MARIA ELIZABETH MAR BANUELOS</t>
  </si>
  <si>
    <t>MARIELA DIAZ VAZQUEZ</t>
  </si>
  <si>
    <t>GRISELDA LEON PEREZ</t>
  </si>
  <si>
    <t>CRISTIAN ANAID CHICO LEON</t>
  </si>
  <si>
    <t>NAYELIT RIVAS VELAZQUEZ</t>
  </si>
  <si>
    <t>ANA PAOLA VAZQUEZ LOPEZ</t>
  </si>
  <si>
    <t>ARTURO VAZQUEZ VERDIN</t>
  </si>
  <si>
    <t>KATY ALONDRA VELEZ LARA</t>
  </si>
  <si>
    <t>LAURA ARZATE CANO</t>
  </si>
  <si>
    <t>JOSE ALFREDO MENDOZA MEZA</t>
  </si>
  <si>
    <t>ARTURO VINALAY CORTES</t>
  </si>
  <si>
    <t>MARIBEL RAMIREZ ALVARADO</t>
  </si>
  <si>
    <t>ELIA ESPERANZA AGUILAR LOPEZ</t>
  </si>
  <si>
    <t>ANA LUISA OSEGUERA PEREZ</t>
  </si>
  <si>
    <t>FRANCISCA OSEGUERA PEREZ</t>
  </si>
  <si>
    <t>VIRGINIA GONZALEZ FLORES</t>
  </si>
  <si>
    <t>PERLA HERNANDEZ ZARCO</t>
  </si>
  <si>
    <t>ANA FABIOLA SARABIA ARGUELLES</t>
  </si>
  <si>
    <t>MARIA DEL SOCORRO TLAZALO FLORES</t>
  </si>
  <si>
    <t>GLORIA PACHECO HERNANDEZ</t>
  </si>
  <si>
    <t>ELIODORA MAGIN SOSOL</t>
  </si>
  <si>
    <t>ANA LUCERO SALAZAR ZAMBRANO</t>
  </si>
  <si>
    <t>LITZY DARIANA GARCIA SALGADO</t>
  </si>
  <si>
    <t>YOLANDA QUINTERO CALVO</t>
  </si>
  <si>
    <t>KARILYN ANDREA GOMEZ LARRAZOLO</t>
  </si>
  <si>
    <t>KARLA YAZMIN CASTRO ROLDAN</t>
  </si>
  <si>
    <t>CAROLINA SANCHEZ MARTINEZ</t>
  </si>
  <si>
    <t>LAURA MITZI PELAEZ MARTINEZ</t>
  </si>
  <si>
    <t>BLANCA JOAQUINA LANGLE LEYVA</t>
  </si>
  <si>
    <t>PAOLA ADALID RIOS JIMENEZ</t>
  </si>
  <si>
    <t>MARIA DEL CARMEN LANGLE LEYVA</t>
  </si>
  <si>
    <t>JOSEFINA CRUZ RAMIREZ</t>
  </si>
  <si>
    <t>ELVIA PILAR MEDRANO DIAZ</t>
  </si>
  <si>
    <t>JAZMIN RODRIGUEZ HERNANDEZ</t>
  </si>
  <si>
    <t>MARIA DEL CARMEN GOMEZ DELGADO</t>
  </si>
  <si>
    <t>MIGUEL ANGEL SANCHEZ ARELLANO</t>
  </si>
  <si>
    <t>ALEJANDRA MECALCO VAZQUEZ</t>
  </si>
  <si>
    <t>YADHIRA SANTIAGO BAUTISTA</t>
  </si>
  <si>
    <t>MARIA JAZMIN ALVAREZ CERVANTES</t>
  </si>
  <si>
    <t>MONSERRAT ALONSO CARRERA</t>
  </si>
  <si>
    <t>MARIA ISELA HERNANDEZ FLORES</t>
  </si>
  <si>
    <t>MAGDALENA SEVILLA SEVILLA</t>
  </si>
  <si>
    <t>MA FELIX ISABEL MEZA FLORES</t>
  </si>
  <si>
    <t>ANA DEAQUINO HERNANDEZ</t>
  </si>
  <si>
    <t>ZENAIDA SEVILLA SEVILLA</t>
  </si>
  <si>
    <t>MARIA CONCEPCION MORALES SANCHEZ</t>
  </si>
  <si>
    <t>VIRGINIA HERNANDEZ ORTIZ</t>
  </si>
  <si>
    <t>ALICIA MENDOZA SANARAO</t>
  </si>
  <si>
    <t>ROSA MIRANDA ROSA</t>
  </si>
  <si>
    <t>JORGE LUIS FERMIN ANGELES</t>
  </si>
  <si>
    <t>ROSA ARELI PEREZ HERNANDEZ</t>
  </si>
  <si>
    <t>MARIANA JOCELLYN SEGURA FLORES</t>
  </si>
  <si>
    <t>MARIA DE LOS ANGELES CALVA HERNANDEZ</t>
  </si>
  <si>
    <t>MARIA DE LOS ANGELES GONZALEZ RUIZ</t>
  </si>
  <si>
    <t>JANETH AMAIRANIS USCANGA COTO</t>
  </si>
  <si>
    <t>LAURA IVETTE RAMIREZ MEDINA</t>
  </si>
  <si>
    <t>JULIA MARTINEZ CARRERA</t>
  </si>
  <si>
    <t>ANA LILIA COTO GAPI</t>
  </si>
  <si>
    <t>ANGELICA POZOS AGUILAR</t>
  </si>
  <si>
    <t>BLANCA MONTES RIOS</t>
  </si>
  <si>
    <t>MARIA ALEJANDRA MIRANDA MORAN</t>
  </si>
  <si>
    <t>ZULEIMA JIMENEZ LOPEZ</t>
  </si>
  <si>
    <t>JUANA OLAYA JACINTO</t>
  </si>
  <si>
    <t>JUAN CRUZ GARDUNO</t>
  </si>
  <si>
    <t>RAMONA ROSA ALAMEDA ALVAREZ</t>
  </si>
  <si>
    <t>ROSA ISELA RUIZ QUIROZ</t>
  </si>
  <si>
    <t>MARIA MAGDALENA GALINDO CRUZ</t>
  </si>
  <si>
    <t>MARIANA VAZQUEZ ADAN</t>
  </si>
  <si>
    <t>JULIETA SALAMANCA MATEOS</t>
  </si>
  <si>
    <t>ELIZABETH RIOS POZOS</t>
  </si>
  <si>
    <t>ABRAHAM DAVID JUAREZ SANTOS</t>
  </si>
  <si>
    <t>MARGARITA SALAZAR VALDESPINO</t>
  </si>
  <si>
    <t>CELIA HUERTA FERNANDEZ</t>
  </si>
  <si>
    <t>JUAN JUAREZ CORONA</t>
  </si>
  <si>
    <t>JESSICA GUTIERREZ PEREZ</t>
  </si>
  <si>
    <t>SINAI JUAREZ SANTOS</t>
  </si>
  <si>
    <t>ROSALBA LOPEZ REYES</t>
  </si>
  <si>
    <t>DORA LUZ RAMIREZ CALVARIO</t>
  </si>
  <si>
    <t>MARIA GUADALUPE MEJIA LOPEZ</t>
  </si>
  <si>
    <t>PRISCILIANA SOLIS BANUELOS</t>
  </si>
  <si>
    <t>JAZMIN RODRIGUEZ RODRIGUEZ</t>
  </si>
  <si>
    <t>MARIA DOLORES SANCHEZ REYES</t>
  </si>
  <si>
    <t>BLANCA ESTELA MORENO RAMIREZ</t>
  </si>
  <si>
    <t>MARIA DEL CARMEN LABRA FIGUEROA</t>
  </si>
  <si>
    <t>ANGELA BAUTISTA MORENO</t>
  </si>
  <si>
    <t>RAUL DE LA CRUZ SALINAS</t>
  </si>
  <si>
    <t>VIRGINIA TRINIDAD MARTINEZ GONZALEZ</t>
  </si>
  <si>
    <t>BEATRIZ MORENO RAMIREZ</t>
  </si>
  <si>
    <t>DIONISIA MAGDALENA MARTINEZ GONZALEZ</t>
  </si>
  <si>
    <t>REYNA DOMINGUEZ RODRIGUEZ</t>
  </si>
  <si>
    <t>KAREN BELEN LOPEZ LORENZO</t>
  </si>
  <si>
    <t>MARIA DEL CARMEN LOPEZ LAUREANO</t>
  </si>
  <si>
    <t>MARTHA ALICIA ALMENDRA GUTIERREZ</t>
  </si>
  <si>
    <t>MAYRA YAZMIN GONZALEZ VAZQUEZ</t>
  </si>
  <si>
    <t>MARIA CONCEPCION HERNANDEZ DURAN</t>
  </si>
  <si>
    <t>ALEJANDRO HERNANDEZ RAMIREZ</t>
  </si>
  <si>
    <t>ABIGAIL TRUJILLO GARCIA</t>
  </si>
  <si>
    <t>MARISOL FLORES GARCIA</t>
  </si>
  <si>
    <t>ARLETTE ARACELY MARTINEZ REYES</t>
  </si>
  <si>
    <t>MITZI DELGADO DURAN</t>
  </si>
  <si>
    <t>ANA GABRIELA ALVARADO OLVERA</t>
  </si>
  <si>
    <t>BEATRIZ PEREZ HERNANDEZ</t>
  </si>
  <si>
    <t>GABRIELA MORALES RAMIREZ</t>
  </si>
  <si>
    <t>ROCIO CLEMENTE LOPEZ</t>
  </si>
  <si>
    <t>ALANA GARCIA RODRIGUEZ</t>
  </si>
  <si>
    <t>MARIA LUZ VOSQUEZ LAZARO</t>
  </si>
  <si>
    <t>BERTHA ALICIA EUGENIO NOLASCO</t>
  </si>
  <si>
    <t>DANIELA DE JESUS PUERTOS</t>
  </si>
  <si>
    <t>MARINA RAMIREZ PRADO</t>
  </si>
  <si>
    <t>MARLEN RIVERA GOMEZ</t>
  </si>
  <si>
    <t>MARIA JOCELYN RODRIGUEZ ZAVALA</t>
  </si>
  <si>
    <t>MARIELA TEUTLA RIVERA</t>
  </si>
  <si>
    <t>MARIA ISABEL GOMEZ PEREZ</t>
  </si>
  <si>
    <t>INES PAULA ORTEGA</t>
  </si>
  <si>
    <t>BRENDA RODRIGUEZ REYES</t>
  </si>
  <si>
    <t>MARIA LUISA RIVERA GOMEZ</t>
  </si>
  <si>
    <t>LUZ MARIA CABALLERO CAMARILLO</t>
  </si>
  <si>
    <t>NIXA ROSELY TERRAZAS TELLEZ</t>
  </si>
  <si>
    <t>DIANA DEL CARMEN GOMEZ GARCIA</t>
  </si>
  <si>
    <t>CANDELARIA LANDERO DE LA CRUZ</t>
  </si>
  <si>
    <t>MARCELO JIMENEZ VELASQUEZ</t>
  </si>
  <si>
    <t>CRISTELL MERCEDES SANCHEZ ALVAREZ</t>
  </si>
  <si>
    <t>DIANA LAURA LORENZO HERNANDEZ</t>
  </si>
  <si>
    <t>XIMENA PAZ MARTINEZ</t>
  </si>
  <si>
    <t>MARIA MARGARITA AQUINO ZAMUDIO</t>
  </si>
  <si>
    <t>JOSE DE JESUS JASSO HERNANDEZ</t>
  </si>
  <si>
    <t>MARIA EMELIA ANGEL TORRES</t>
  </si>
  <si>
    <t>MARIA FRANCISCA MIREYA MELLADO PAVON</t>
  </si>
  <si>
    <t>EDITH SILVA AGUILAR</t>
  </si>
  <si>
    <t>MARTIZA MAXIMILIANO LEZAMA</t>
  </si>
  <si>
    <t>MARIA CANDELARIA PEREZ MARTINEZ</t>
  </si>
  <si>
    <t>FRANCISCO RAMIREZ REYES</t>
  </si>
  <si>
    <t>YULMA CRUZ RAMIREZ</t>
  </si>
  <si>
    <t>JOANA GARCIA RODRIGUEZ</t>
  </si>
  <si>
    <t>CITLALLI DENISE VALDIVIESO HERNANDEZ</t>
  </si>
  <si>
    <t>KARLA VALENCIA LOZANO</t>
  </si>
  <si>
    <t>ANDREA PLASCENCIA REYES</t>
  </si>
  <si>
    <t>DIEGO EMANUEL REYNA GONZALEZ</t>
  </si>
  <si>
    <t>MIRIAM YAZMIN PENA CANO</t>
  </si>
  <si>
    <t>MARIA FELICIANA TZOYOHUA LOPEZ</t>
  </si>
  <si>
    <t>NADIA MAXIMILIANO LEZAMA</t>
  </si>
  <si>
    <t>MARISOL MELLADO PAVON</t>
  </si>
  <si>
    <t>BRENDA LIZBETH REYES CASTILLEJOS</t>
  </si>
  <si>
    <t>MARIEL MONSERRAT REYES REYES</t>
  </si>
  <si>
    <t>KARINA ISABEL RAMIREZ AGUILAR</t>
  </si>
  <si>
    <t>ANYSSABEL ABAD CRUZ</t>
  </si>
  <si>
    <t>ELDA DEL CARMEN LOPEZ BOSQUEZ</t>
  </si>
  <si>
    <t>LUZ VERONICA PACHECO ORTIZ</t>
  </si>
  <si>
    <t>MILAGROS DEL MAR RODRIGUEZ MENDEZ</t>
  </si>
  <si>
    <t>FREDDY ALBERTO MADRIGAL DE LA CRUZ</t>
  </si>
  <si>
    <t>ARACELI REYES ORTIZ</t>
  </si>
  <si>
    <t>NANCY ANDREA ZETINA MEDINA</t>
  </si>
  <si>
    <t>ESTHER OLIVIA MARTINEZ LOPEZ</t>
  </si>
  <si>
    <t>LILIANA GONZALEZ MUNOZ</t>
  </si>
  <si>
    <t>SERVANDO JIMENEZ VARILLAS</t>
  </si>
  <si>
    <t>ANTONIA MARTINEZ GUTIERREZ</t>
  </si>
  <si>
    <t>DULCIDENI RAMOS CORDOVA</t>
  </si>
  <si>
    <t>VICENTE LOYO ORTEGA</t>
  </si>
  <si>
    <t>NAYELI FLORES FLORES</t>
  </si>
  <si>
    <t>MARIA GUADALUPE CHAVEZ IBARRA</t>
  </si>
  <si>
    <t>NAYELI TELLO RODRIGUEZ</t>
  </si>
  <si>
    <t>FERNANDA GARCIA GARCES</t>
  </si>
  <si>
    <t>FABIOLA CRUZ TORRES</t>
  </si>
  <si>
    <t>ISRAEL CHAVARRIA MOLINA</t>
  </si>
  <si>
    <t>LAURO GUADARRAMA CHIRINOS</t>
  </si>
  <si>
    <t>ITZEL VITAL RESENDIZ</t>
  </si>
  <si>
    <t>MARLEN CHAVARRIA REYES</t>
  </si>
  <si>
    <t>KARLA ALVARADO CORTES</t>
  </si>
  <si>
    <t>MIGUEL CASTRO CASTILLO</t>
  </si>
  <si>
    <t>KARLA ABIGAIL PONCE HUERTA</t>
  </si>
  <si>
    <t>JOSE LUIS GUTIERREZ BELTRAN</t>
  </si>
  <si>
    <t>MARIA ADRIANA GARCIA TORRES</t>
  </si>
  <si>
    <t>PILAR GUADALUPE AGUILAR ARMADILLO</t>
  </si>
  <si>
    <t>VANESSA GUADALUPE SANCHEZ ZARZA</t>
  </si>
  <si>
    <t>MARIA DE JESUS JULIA ARMADILLO ESTRADA</t>
  </si>
  <si>
    <t>SILVIA OLVERA SIXTO</t>
  </si>
  <si>
    <t>PAMELA OLIN ZETINA</t>
  </si>
  <si>
    <t>JUAN CRUZ AGUILAR</t>
  </si>
  <si>
    <t>IRIS AURORA NUNEZ PEREZ</t>
  </si>
  <si>
    <t>GABRIELA MONSERRAT PEREZ FLORES</t>
  </si>
  <si>
    <t>CESINIA GONZALEZ</t>
  </si>
  <si>
    <t>MIRELLA ALEJANDRA PEREZ DIAZ</t>
  </si>
  <si>
    <t>HORACIO CASILLAS DE LA CRUZ</t>
  </si>
  <si>
    <t>MARIA GUADALUPE FIERROS RIOS</t>
  </si>
  <si>
    <t>TERESA GARCIA RIOS</t>
  </si>
  <si>
    <t>ALMA VERONICA PEREZ DIAZ</t>
  </si>
  <si>
    <t>PAOLA PEREZ DIAZ</t>
  </si>
  <si>
    <t>DELFINA NAZARIO GONZALEZ</t>
  </si>
  <si>
    <t>SANTIAGO SANTANA MEJIA</t>
  </si>
  <si>
    <t>GUADALUPE GONZALEZ VARGAS</t>
  </si>
  <si>
    <t>JUANA SANTANA MEJIA</t>
  </si>
  <si>
    <t>HERLINDA GRISELDA SANTANA MEJIA</t>
  </si>
  <si>
    <t>MA CARMEN MORENO RANGEL</t>
  </si>
  <si>
    <t>LAURA MEJIA ORDONEZ</t>
  </si>
  <si>
    <t>DELIA PATRICIA MARTINEZ LOPEZ</t>
  </si>
  <si>
    <t>GUADALUPE IVONNE VEGA CASTILLO</t>
  </si>
  <si>
    <t>SAHRAY MORA GONZALEZ</t>
  </si>
  <si>
    <t>BERNARDA RIOS LAZARO</t>
  </si>
  <si>
    <t>AMADOR REYNALDO LOPEZ CASTRO</t>
  </si>
  <si>
    <t>JUANA PERFECTO FLORES</t>
  </si>
  <si>
    <t>MARIA MONSERRAT VENTURA SANCHEZ</t>
  </si>
  <si>
    <t>GERARDO JIMENEZ SANCHEZ</t>
  </si>
  <si>
    <t>YAZMIN GOMEZ MATA</t>
  </si>
  <si>
    <t>FLORIDALIA BALTAZAR SANTIZO</t>
  </si>
  <si>
    <t>IRMA TEPOLE COYOHUA</t>
  </si>
  <si>
    <t>MARIA SOFIA GARCIA FERNANDEZ</t>
  </si>
  <si>
    <t>MANUEL ALEJANDRO PACHECO HERNANDEZ</t>
  </si>
  <si>
    <t>DALIA DE LA O LOPEZ</t>
  </si>
  <si>
    <t>CHADANY MONSERRAT CASTILLO PERALTA</t>
  </si>
  <si>
    <t>NORMA ARACELI CARRANZA ANGELES</t>
  </si>
  <si>
    <t>MARIA MERCEDES LINARES PATINO</t>
  </si>
  <si>
    <t>KARINA PINON CHAVEZ</t>
  </si>
  <si>
    <t>JOSELIN SANCHEZ GORDILLO</t>
  </si>
  <si>
    <t>YESENIA REYES SILVA</t>
  </si>
  <si>
    <t>MARIA OLGA VALERIO PEREZ</t>
  </si>
  <si>
    <t>VIVIANA AGUILAR LOPEZ</t>
  </si>
  <si>
    <t>YAZMIN AVILES MARTINEZ</t>
  </si>
  <si>
    <t>CLAUDIA ALINA LINARES PENALOZA</t>
  </si>
  <si>
    <t>MA DEL ROCIO NAJERA PEREZ</t>
  </si>
  <si>
    <t>YADIRA LEAL TEJEDA</t>
  </si>
  <si>
    <t>MARIA DEL CARMEN TEJEDA BALLADARES</t>
  </si>
  <si>
    <t>GRICELDA DEL CARMEN SOLORZANO GONZALEZ</t>
  </si>
  <si>
    <t>PETRONILA GONZALEZ RAMOS</t>
  </si>
  <si>
    <t>JUANA GONZALEZ RAMOS</t>
  </si>
  <si>
    <t>BEATRIZ GONZALEZ RAMOS</t>
  </si>
  <si>
    <t>MARIA GUADALUPE CORTES SANCHEZ</t>
  </si>
  <si>
    <t>ROCIO LESLIE RAMIREZ VELAZQUEZ</t>
  </si>
  <si>
    <t>NANCY JAZMIN BAEZ ZAMORA</t>
  </si>
  <si>
    <t>ANA BEATRIZ ALVARADO SOTO</t>
  </si>
  <si>
    <t>MARIANA HERNANDEZ PENA</t>
  </si>
  <si>
    <t>JOSE RAUL GOMEZ MENDOZA</t>
  </si>
  <si>
    <t>ANA MARIA CRUZ GARCIA</t>
  </si>
  <si>
    <t>CONCEPCION BAYONA GOMEZ</t>
  </si>
  <si>
    <t>MONICA PULIDO ROJAS</t>
  </si>
  <si>
    <t>JONATHAN JOSE HERNANDEZ RAMIREZ</t>
  </si>
  <si>
    <t>BEATRIZ OLGUIN BALTAZAR</t>
  </si>
  <si>
    <t>MARIA DE LOS ANGELES OROZCO AYALA</t>
  </si>
  <si>
    <t>ELIZABETH VIERA PEREZ</t>
  </si>
  <si>
    <t>MARIA TERESA BARAJAS QUIROZ</t>
  </si>
  <si>
    <t>LILIANA GISEL PERALTA MENDOZA</t>
  </si>
  <si>
    <t>LUIS ALBERTO RIVERA MANJARREZ</t>
  </si>
  <si>
    <t>GABRIELA NORIEGA NERI</t>
  </si>
  <si>
    <t>CLAUDIA JANNETTE SANCHEZ MUNOZ</t>
  </si>
  <si>
    <t>ALBERTO GARCIA HERRERA</t>
  </si>
  <si>
    <t>JUAN MANUEL MARTINEZ GARCIA</t>
  </si>
  <si>
    <t>YOLANDA OLIVERA CRUZ</t>
  </si>
  <si>
    <t>MARIA LUISA SANTOS HERNANDEZ</t>
  </si>
  <si>
    <t>LUZ MARIA AYALA RAYA</t>
  </si>
  <si>
    <t>MIREYA MARTINEZ SANTOS</t>
  </si>
  <si>
    <t>IRAIS RAMIREZ REYES</t>
  </si>
  <si>
    <t>MARIA TERESA JIMENEZ MARTINEZ</t>
  </si>
  <si>
    <t>ALFREDO AQUINO MORALES</t>
  </si>
  <si>
    <t>ELVIRA JULIAN DE LA CRUZ</t>
  </si>
  <si>
    <t>FATIMA ROSARIO JIMENEZ GOMEZ</t>
  </si>
  <si>
    <t>ARACELI GUERRERO BENITO</t>
  </si>
  <si>
    <t>SHARON ZAMORA JUAREZ</t>
  </si>
  <si>
    <t>IVAN JONATHAN BAUTISTA ORTIZ</t>
  </si>
  <si>
    <t>GLORIA CONCEPCION OLVERA SEGURA</t>
  </si>
  <si>
    <t>MARIA LUISA ROMERO VELAZQUEZ</t>
  </si>
  <si>
    <t>GABRIELA ZEPAHUA ESPIRITU</t>
  </si>
  <si>
    <t>MERCEDES TZOMPOLE COLOHUA</t>
  </si>
  <si>
    <t>DALIA FRANCISCA GUZMAN ZARATE</t>
  </si>
  <si>
    <t>JOSE FRANCISCO GALINDO QUINO</t>
  </si>
  <si>
    <t>MARICELA CARRASCO SANTIAGO</t>
  </si>
  <si>
    <t>PERLA CRISTAL SANTIAGO JOSE</t>
  </si>
  <si>
    <t>ZOILA SANTIAGO JOSE</t>
  </si>
  <si>
    <t>ZULEYMA DE LOS ANGELES CRUZ CANDELARIA</t>
  </si>
  <si>
    <t>LUCELDI REBOLLEDO HERNANDEZ</t>
  </si>
  <si>
    <t>KARLA NEPOMUCENO COSSIO</t>
  </si>
  <si>
    <t>DENNIS ANDREA GONZALEZ JIMENEZ</t>
  </si>
  <si>
    <t>ALEJANDRA COSSIO MENDOZA</t>
  </si>
  <si>
    <t>ARACELI ORTEGA GARCIA</t>
  </si>
  <si>
    <t>GUADALUPE YULIANA SUAREZ COSSIO</t>
  </si>
  <si>
    <t>ALINA CARMONA PEREZ</t>
  </si>
  <si>
    <t>ANGELICA ARACELI HERRERA TOVAR</t>
  </si>
  <si>
    <t>ROSARIO GUADALUPE VALDEZ CRUZ</t>
  </si>
  <si>
    <t>ILIANA RUIZ LOPEZ</t>
  </si>
  <si>
    <t>MERCEDES GONZALEZ DEL RIO</t>
  </si>
  <si>
    <t>ERIKA ESMERALDA HERNANDEZ MORALES</t>
  </si>
  <si>
    <t>JESUS PRAXEDIS CONTRERAS</t>
  </si>
  <si>
    <t>RAQUEL GONZALEZ ROJO</t>
  </si>
  <si>
    <t>MARTHA PATRICIA IXMATLAHUA SERRANO</t>
  </si>
  <si>
    <t>ANTIA MARISELA DELGADILLO MERAZ</t>
  </si>
  <si>
    <t>ERIKA MARCELA AGUILAR MARTIN DEL CAMPO</t>
  </si>
  <si>
    <t>MIREYA LEON SATURNINO</t>
  </si>
  <si>
    <t>ANA KAREN GARCIA CRUZ</t>
  </si>
  <si>
    <t>ANGELICA RIVERA TOQUIANTZI</t>
  </si>
  <si>
    <t>YOSELIN LONGINO GARCIA</t>
  </si>
  <si>
    <t>LUISA ARGELIA SANCHEZ RIVERA</t>
  </si>
  <si>
    <t>KARLA LIDIA SANCHEZ RIVERA</t>
  </si>
  <si>
    <t>GRISELDA CASTRO ALCAZAR</t>
  </si>
  <si>
    <t>ZAIRA ELIZABETH BRISENO HERRERA</t>
  </si>
  <si>
    <t>FLORENCIA COLORADO LUNA</t>
  </si>
  <si>
    <t>YOLANDA ORTIZ OLIVARES</t>
  </si>
  <si>
    <t>IRENE CUEYACTLE XOCHICALE</t>
  </si>
  <si>
    <t>NANCY ALICIA GUTIERREZ</t>
  </si>
  <si>
    <t>MIREYA FLORES CLAUDIO</t>
  </si>
  <si>
    <t>LUCERO TOLENTINO TOLENTINO</t>
  </si>
  <si>
    <t>ROSALBA ROMERO ROMERO</t>
  </si>
  <si>
    <t>OLIVIA CARMEN TELLO HERNANDEZ</t>
  </si>
  <si>
    <t>CLAUDIA LOPEZ JUAREZ</t>
  </si>
  <si>
    <t>MARTIN ADRIAN MANCERA ROMERO</t>
  </si>
  <si>
    <t>MIRIAM CORDOBA FLORES</t>
  </si>
  <si>
    <t>DELIDA RIOS ALVAREZ</t>
  </si>
  <si>
    <t>SILVIA GARFIAS TAPIA</t>
  </si>
  <si>
    <t>MARIA ARTEMIA ROSAS ORTEGA</t>
  </si>
  <si>
    <t>GLORIA LETICIA FLORENTINO ANTONIO</t>
  </si>
  <si>
    <t>MARIA DOLORES MUNOZ LOPEZ</t>
  </si>
  <si>
    <t>MARIA GUADALUPE GABINA CASTRO PEREZ</t>
  </si>
  <si>
    <t>ROSALBA VAZQUEZ MORANO</t>
  </si>
  <si>
    <t>MARIA LUISA GARCIA JUAREZ</t>
  </si>
  <si>
    <t>J GUADALUPE RAMOS VELAZQUEZ</t>
  </si>
  <si>
    <t>REYNA SANDOVAL GARCIA</t>
  </si>
  <si>
    <t>MONICA DOLORES SANDOVAL VELASCO</t>
  </si>
  <si>
    <t>CAROLINA CABRERA CAMPOS</t>
  </si>
  <si>
    <t>GEMA PAULINA GONZALEZ VARGAS</t>
  </si>
  <si>
    <t>BRENDA ITZEL MARTINEZ ORTIZ</t>
  </si>
  <si>
    <t>OLIVIA GARCIA VARGAS</t>
  </si>
  <si>
    <t>PATRICIA MATILDE ARROYO OLIVOS</t>
  </si>
  <si>
    <t>MARIA ISABEL ISIDORO ORTIZ</t>
  </si>
  <si>
    <t>ILIANA DE LA CRUZ CHAVARRIA</t>
  </si>
  <si>
    <t>ROSALBA RIOS HERNANDEZ</t>
  </si>
  <si>
    <t>MARIA DEL SOCORRO GUTIERREZ HUERTA</t>
  </si>
  <si>
    <t>ISRAEL EDUARDO RAMIREZ ESQUIVEL</t>
  </si>
  <si>
    <t>FAUSTINA NATIVIDAD RECENDIZ</t>
  </si>
  <si>
    <t>VERONICA ROSALES OROZCO</t>
  </si>
  <si>
    <t>JOSE AUGUSTO RAMON BRITO BAUTISTA</t>
  </si>
  <si>
    <t>JUANA FLORES HERRERA</t>
  </si>
  <si>
    <t>LIDIA CRUZ ORTIZ</t>
  </si>
  <si>
    <t>MARIA DEL PILAR RIVERA MARTINEZ</t>
  </si>
  <si>
    <t>NAYELI ISABEL GONZALEZ LIMON</t>
  </si>
  <si>
    <t>NORA ISELA VIDAURRI REYES</t>
  </si>
  <si>
    <t>MARISELA AVILA GARCIA</t>
  </si>
  <si>
    <t>LANDY ESTHER JUAREZ GONZALEZ</t>
  </si>
  <si>
    <t>SANDRA ROCIO ELIZALDE PARAMO</t>
  </si>
  <si>
    <t>MIRY YANET ACOSTA CUSTODIO</t>
  </si>
  <si>
    <t>ANA LAURA FERNANDEZ VAZQUEZ</t>
  </si>
  <si>
    <t>ERIKA GUZMAN MALDONADO</t>
  </si>
  <si>
    <t>MARIANELA SALAZAR BERNAL</t>
  </si>
  <si>
    <t>TRINIDAD PARAMO BAUTISTA</t>
  </si>
  <si>
    <t>MARTINA GARCIA MARTINEZ</t>
  </si>
  <si>
    <t>JUANA MARTINEZ SANCHEZ</t>
  </si>
  <si>
    <t>MARIA LUISA CONTRERAS CASTANEDA</t>
  </si>
  <si>
    <t>GLORIA ARIAS HERNANDEZ</t>
  </si>
  <si>
    <t>YARITZA YESENIA CRUZ CONCEPCION</t>
  </si>
  <si>
    <t>MARIA YNES MENDEZ RABELO</t>
  </si>
  <si>
    <t>LIDIA LOPEZ REYES</t>
  </si>
  <si>
    <t>ANGELA SILVA SANTIAGO</t>
  </si>
  <si>
    <t>ISABEL LOPEZ DE DIOS</t>
  </si>
  <si>
    <t>RIGOBERTO BARAHONA LOPEZ</t>
  </si>
  <si>
    <t>EVA MARIANA CEDILLO PEREZ</t>
  </si>
  <si>
    <t>ALEJANDRA VELASCO RODRIGUEZ</t>
  </si>
  <si>
    <t>MARIA LUISA GALICIA PEREZ</t>
  </si>
  <si>
    <t>YENI ANGELICA CADENA VAZQUEZ</t>
  </si>
  <si>
    <t>BRENDA PAOLA LUBIAN GALICIA</t>
  </si>
  <si>
    <t>ELIA MARTHA ROSA RAMIREZ VAZQUEZ</t>
  </si>
  <si>
    <t>MARIA ISABEL GALEANA MORALES</t>
  </si>
  <si>
    <t>CINTHYA MARIA DE LOS ANGELES ROSALES GALEANA</t>
  </si>
  <si>
    <t>MARIA DEL SOL MORENO SANCHEZ</t>
  </si>
  <si>
    <t>MOISES MORALES SANTOS</t>
  </si>
  <si>
    <t>MARICELA VELAZQUEZ GARDUNO</t>
  </si>
  <si>
    <t>JOSEFINA CAMPUZANO SANCHEZ</t>
  </si>
  <si>
    <t>MICAELA CAMPUZANO SANCHEZ</t>
  </si>
  <si>
    <t>MARIA ESTHER CAMPUZANO SANCHEZ</t>
  </si>
  <si>
    <t>JUDITH AVENDANO RODRIGUEZ</t>
  </si>
  <si>
    <t>MARCELINA LIMA BAUTISTA</t>
  </si>
  <si>
    <t>SANDRA JAQUELINE RODRIGUEZ MIRANDA</t>
  </si>
  <si>
    <t>MARGARITA ZARAGOZA GUTIERREZ</t>
  </si>
  <si>
    <t>SANDRA SARAHI VELASCO RODRIGUEZ</t>
  </si>
  <si>
    <t>MARIA DE LOS ANGELES RAMOS RAMIREZ</t>
  </si>
  <si>
    <t>ARGELIA MARTINEZ CHAVEZ</t>
  </si>
  <si>
    <t>BRENDA GUADALUPE SERRANO SANCHEZ</t>
  </si>
  <si>
    <t>ISELDA GUADALUPE SANCHEZ GONZALEZ</t>
  </si>
  <si>
    <t>ESTHER JUDITH HERNANDEZ ESPINOSA</t>
  </si>
  <si>
    <t>MARICELA VARGAS MARTINEZ</t>
  </si>
  <si>
    <t>ARACELI CHAVEZ MARQUEZ</t>
  </si>
  <si>
    <t>ROSA MARIA SILVA SANDOVAL</t>
  </si>
  <si>
    <t>JUAN FERNANDEZ PACHECO</t>
  </si>
  <si>
    <t>KAREN JOSELIN VIDAURI MUNIZ</t>
  </si>
  <si>
    <t>ERIKA ELIZABETH GARCIA SALDANA</t>
  </si>
  <si>
    <t>NORMA ANGELICA RODRIGUEZ CAMARENA</t>
  </si>
  <si>
    <t>ANAHI TLAZALO RIVERA</t>
  </si>
  <si>
    <t>ROSA ELVIS REYES MIRON</t>
  </si>
  <si>
    <t>CONCEPCION MIRON SANCHEZ</t>
  </si>
  <si>
    <t>NANCY GUZMAN GARCIA</t>
  </si>
  <si>
    <t>MA MARGARITA CAMPILLO FLORES</t>
  </si>
  <si>
    <t>ELVIRA GONZALEZ GARCIA</t>
  </si>
  <si>
    <t>MARY CRUZ VILLEGAS GARCIA</t>
  </si>
  <si>
    <t>REYNALDO LOPEZ MARTINEZ</t>
  </si>
  <si>
    <t>ALEJANDRA AYALA MARTINEZ</t>
  </si>
  <si>
    <t>SONIA FERNANDEZ COLIN</t>
  </si>
  <si>
    <t>JOSE ANTONIO LOPEZ MARTINEZ</t>
  </si>
  <si>
    <t>MARIA DE JESUS SANCHEZ ZAMORA</t>
  </si>
  <si>
    <t>PETRONILA VENANCIO RAMIREZ</t>
  </si>
  <si>
    <t>JESSICA JOSEPH PINA JIMENEZ</t>
  </si>
  <si>
    <t>MAYRA VASQUEZ CRUZ</t>
  </si>
  <si>
    <t>XOCHILT GUADALUPE CHINO SANTOS</t>
  </si>
  <si>
    <t>M ESPERANZA MARTINEZ GONZALEZ</t>
  </si>
  <si>
    <t>KARLA BERENICE SERVIN CHAVEZ</t>
  </si>
  <si>
    <t>MARIA ANGELICA VALENCIA SALAZAR</t>
  </si>
  <si>
    <t>JULIA ARLESA GUTIERREZ MANZANO</t>
  </si>
  <si>
    <t>GUADALUPE LORETO OSORIO BRIONES</t>
  </si>
  <si>
    <t>ALISON BRISEIDA SERVIN CHAVEZ</t>
  </si>
  <si>
    <t>LETICIA MIRANDA FLORES</t>
  </si>
  <si>
    <t>CLARA ORTEGA VICTORINO</t>
  </si>
  <si>
    <t>JESSICA VICTORINO VAZQUEZ</t>
  </si>
  <si>
    <t>SONIA VICTORINO GARCIA</t>
  </si>
  <si>
    <t>SARAI TELLO LAZARO</t>
  </si>
  <si>
    <t>ANGELA ORTEGA VICTORINO</t>
  </si>
  <si>
    <t>GABRIEL PEDRO TELLO TUXPAN</t>
  </si>
  <si>
    <t>ANA YRELI ROSAS FLORES</t>
  </si>
  <si>
    <t>DARIO CORDERO MARTINEZ</t>
  </si>
  <si>
    <t>PAULINA CORDERO MARTINEZ</t>
  </si>
  <si>
    <t>GUADALUPE CORDERO MARTINEZ</t>
  </si>
  <si>
    <t>JUAN NIEVES HERNANDEZ</t>
  </si>
  <si>
    <t>AMELIA ANDREA DE LA CRUZ TEXOCO</t>
  </si>
  <si>
    <t>INOCENCIA LUCIA MARTINEZ DE LA CRUZ</t>
  </si>
  <si>
    <t>ESTEBAN GONZALEZ LONGINO</t>
  </si>
  <si>
    <t>ANABEL MIRANDA MORAN</t>
  </si>
  <si>
    <t>SILVIA PEREZ GONZALEZ</t>
  </si>
  <si>
    <t>JAQUELINE FRAGOSO CORTEZ</t>
  </si>
  <si>
    <t>PAULINA VIANEY FIERROS HERNANDEZ</t>
  </si>
  <si>
    <t>LUCILA FIERROS ELVIRO</t>
  </si>
  <si>
    <t>ELENA RODRIGUEZ SANCHEZ</t>
  </si>
  <si>
    <t>ROSA GABRIELA MIRANDA MORAN</t>
  </si>
  <si>
    <t>ANAYELI PESCADOR RODRIGUEZ</t>
  </si>
  <si>
    <t>FATIMA AGUILAR MIRANDA</t>
  </si>
  <si>
    <t>KARINA BERENICE LEON CASTANEDA</t>
  </si>
  <si>
    <t>PERLA XOCHITL LORENZANA VAZQUEZ</t>
  </si>
  <si>
    <t>KARLA CONCEPCION MENDIETA NAVA</t>
  </si>
  <si>
    <t>LAURA ELENA LOPEZ ALAMEDA</t>
  </si>
  <si>
    <t>MARIA DEL CARMEN DOMINGUEZ PERALTA</t>
  </si>
  <si>
    <t>ROSA MARGARITA PEREZ GONZALEZ</t>
  </si>
  <si>
    <t>AMELIA GALINDO AVILA</t>
  </si>
  <si>
    <t>LESLYE ARLETTE RODRIGUEZ TARANGO</t>
  </si>
  <si>
    <t>ALMA GUADALUPE MARTINEZ RADILLO</t>
  </si>
  <si>
    <t>SAMANTHA BETSAIDA ACEVES SANTOS</t>
  </si>
  <si>
    <t>DIANA GONZALEZ OLAN</t>
  </si>
  <si>
    <t>LAURA PACIANA RUEDA VALLEJO</t>
  </si>
  <si>
    <t>DIANA COSME MARTINEZ</t>
  </si>
  <si>
    <t>MARCOS BARRIOS COSME</t>
  </si>
  <si>
    <t>LUCY JEIMY TORRES ROJAS</t>
  </si>
  <si>
    <t>NAXIDALY PAULINA ESCARENO TORRES</t>
  </si>
  <si>
    <t>DINORAH YUNUEN MARTINEZ PEREZ</t>
  </si>
  <si>
    <t>ANA LAURA LARA CASTILLO</t>
  </si>
  <si>
    <t>MARIA YANET CERON MANCERA</t>
  </si>
  <si>
    <t>FLOR NOEMI HERNANDEZ GOMEZ</t>
  </si>
  <si>
    <t>YENIFER REYES CERON</t>
  </si>
  <si>
    <t>DIANA CERON FLORES</t>
  </si>
  <si>
    <t>MARIA TERESA FLORES ESTRADA</t>
  </si>
  <si>
    <t>BERTHA ALMEIDA MARTINEZ</t>
  </si>
  <si>
    <t>SARAHI HERNANDEZ GOMEZ</t>
  </si>
  <si>
    <t>YAZMIN REYES JACOBO</t>
  </si>
  <si>
    <t>ERIKA SANCHEZ ANZURES</t>
  </si>
  <si>
    <t>YARELI OLIVA BARRAGAN</t>
  </si>
  <si>
    <t>HEYDI DEL CARMEN CALDERON ZAPATA</t>
  </si>
  <si>
    <t>MARIA ELENA RODRIGUEZ SANCHEZ</t>
  </si>
  <si>
    <t>PILAR GARCIA ROSALEZ</t>
  </si>
  <si>
    <t>SARA HERNANDEZ FIERROS</t>
  </si>
  <si>
    <t>LIDIA JAZMIN ROJAS ALVAREZ</t>
  </si>
  <si>
    <t>LOURDES SALAZAR GOMEZ</t>
  </si>
  <si>
    <t>KARLA FLORES GARCIA</t>
  </si>
  <si>
    <t>LUZ MARIA MARQUEZ GARCIA</t>
  </si>
  <si>
    <t>JUDITH VIANEY BERNAL FONTANO</t>
  </si>
  <si>
    <t>EDITH ADRIANA DELGADO CASTANEDA</t>
  </si>
  <si>
    <t>CARLA LUCIA DE LA TORRE LEON</t>
  </si>
  <si>
    <t>GUADALUPE ISABEL MARQUEZ HERNANDEZ</t>
  </si>
  <si>
    <t>NAYELI MARTINEZ ALBA</t>
  </si>
  <si>
    <t>BLANCA LILIA MARTINEZ SAN AGUSTIN</t>
  </si>
  <si>
    <t>YAZMIN CRUZ FUENTES</t>
  </si>
  <si>
    <t>ESTEFANI DE JESUS SALDANA CALYMAYOR</t>
  </si>
  <si>
    <t>JUANA TRINIDAD CRUZ MORALES</t>
  </si>
  <si>
    <t>CATALINA MARQUEZ CRUZ</t>
  </si>
  <si>
    <t>FRANCISCA SANTES JERONIMO</t>
  </si>
  <si>
    <t>ERIKA LIZBETH MARTINEZ DE DIOS</t>
  </si>
  <si>
    <t>ELIZABETH SERAPIO RODRIGUEZ</t>
  </si>
  <si>
    <t>MARIMAR GUZMAN LOZADA</t>
  </si>
  <si>
    <t>MARIA NICOLASA SANCHEZ TORRES</t>
  </si>
  <si>
    <t>MARGARITA HERNANDEZ RAMIREZ</t>
  </si>
  <si>
    <t>ESPERANZA ROSAS LOPEZ</t>
  </si>
  <si>
    <t>MARIA DE LA LUZ SANCHEZ ANTONIO</t>
  </si>
  <si>
    <t>RAQUEL IXMATLAHUA COMIHUA</t>
  </si>
  <si>
    <t>AURELIA SANCHEZ TORRES</t>
  </si>
  <si>
    <t>HERMENEGILDA CORTEZ CAMACHO</t>
  </si>
  <si>
    <t>NORMA ESTHER MANUEL JIMENEZ</t>
  </si>
  <si>
    <t>NORMA ANGELICA ZETINA MEDINA</t>
  </si>
  <si>
    <t>MARIA ROSALIA NOEMI SALAS DIAZ</t>
  </si>
  <si>
    <t>MARICRUZ BELLO LOPEZ</t>
  </si>
  <si>
    <t>ROCIO HERNANDEZ FLORES</t>
  </si>
  <si>
    <t>ELIZABETH BURGOS MARTINEZ</t>
  </si>
  <si>
    <t>JUANA MIXTECO DE LA CRUZ</t>
  </si>
  <si>
    <t>JOSE JESUS FLORES SANCHEZ</t>
  </si>
  <si>
    <t>CRISTINA JUAREZ MARTINEZ</t>
  </si>
  <si>
    <t>LETICIA BALDERAS MENDIETA</t>
  </si>
  <si>
    <t>GUADALUPE PATRICIA BALDERAS GONZALEZ</t>
  </si>
  <si>
    <t>JONATHAN ALEXIS MIJANGOS FLORES</t>
  </si>
  <si>
    <t>LUIS GIOVANI SANCHEZ ZARZA</t>
  </si>
  <si>
    <t>MARTHA DE JESUS MARTINEZ ROCHA</t>
  </si>
  <si>
    <t>EVA JULIETA SANCHEZ MADRIGAL</t>
  </si>
  <si>
    <t>PATRICIA LEON OLVERA</t>
  </si>
  <si>
    <t>ERIKA AGUILAR ARMADILLO</t>
  </si>
  <si>
    <t>YURI BENITEZ ORNELAS</t>
  </si>
  <si>
    <t>MARIA LUISA VAZQUEZ CRISTOBAL</t>
  </si>
  <si>
    <t>KARINA MIGUEL VAZQUEZ</t>
  </si>
  <si>
    <t>MICHEL MONTANO CORTEZ</t>
  </si>
  <si>
    <t>MARTIN YSAI MEDINA PEREZ</t>
  </si>
  <si>
    <t>LUCIA PAULA CAMACHO FUENTES</t>
  </si>
  <si>
    <t>ARELI CHANTAL MONTANO CORTEZ</t>
  </si>
  <si>
    <t>STEPHANIA NORIEGA MENDOZA</t>
  </si>
  <si>
    <t>ALONDRA GONZALEZ MARTINEZ</t>
  </si>
  <si>
    <t>BRENDA ARACELI MONTANO FUENTES</t>
  </si>
  <si>
    <t>IVAN GARRIDO MARTINEZ</t>
  </si>
  <si>
    <t>FLOR ELENA ALEJANDRO JIMENEZ</t>
  </si>
  <si>
    <t>YADIRA MARTINEZ PEREYRA</t>
  </si>
  <si>
    <t>IGNACIO FOGLIA MELCHOR</t>
  </si>
  <si>
    <t>JANET JIMENEZ SOLORZANO</t>
  </si>
  <si>
    <t>RUTH MARIA CRUZ DE LOS SANTOS</t>
  </si>
  <si>
    <t>ARACELI DE AQUINO RIVERA</t>
  </si>
  <si>
    <t>MARIA LAURA GARCIA DEL ROSARIO</t>
  </si>
  <si>
    <t>MARIBEL LUCIO LOPEZ</t>
  </si>
  <si>
    <t>MAYRA GABRIELA HUESCA RODRIGUEZ</t>
  </si>
  <si>
    <t>AURORA AGUILAR VALENCIA</t>
  </si>
  <si>
    <t>PAMELA GONZALEZ BUSQUENO</t>
  </si>
  <si>
    <t>IRIS ROCIO TRUJILLO REYES</t>
  </si>
  <si>
    <t>MARIANA ELIZABETH CABRERA OSNAYA</t>
  </si>
  <si>
    <t>IRMA ORTIZ CASTREJON</t>
  </si>
  <si>
    <t>SOFIA HERNANDEZ MATEOS</t>
  </si>
  <si>
    <t>MIGUEL ANGEL HERNANDEZ ESTRADA</t>
  </si>
  <si>
    <t>HILDA CORTAZAR ARIAS</t>
  </si>
  <si>
    <t>KARINA PEREZ HERNANDEZ</t>
  </si>
  <si>
    <t>YASMIN MARTINEZ JULIAN</t>
  </si>
  <si>
    <t>NESTOR ARTURO MAYORAL MARTINEZ</t>
  </si>
  <si>
    <t>ANGELICA GUERRERO LEYVA</t>
  </si>
  <si>
    <t>JUAN ANTONIO ALEGRIA CASTELLANOS</t>
  </si>
  <si>
    <t>DULCE MARIA GOMEZ MARTINEZ</t>
  </si>
  <si>
    <t>CAROLINA MORENO GIL</t>
  </si>
  <si>
    <t>AURORA MIRANDA OSORIO</t>
  </si>
  <si>
    <t>PETRA DEL  ROSARIO GARCIA</t>
  </si>
  <si>
    <t>GABRIEL SORIANO LEYVA</t>
  </si>
  <si>
    <t>FERNANDO GARCIA VERGARA</t>
  </si>
  <si>
    <t>REBECA CARVAJAL AGUILAR</t>
  </si>
  <si>
    <t>MA ELVIRA MALAGON FRIAS</t>
  </si>
  <si>
    <t>CLAUDIA MARTINEZ GARCIA</t>
  </si>
  <si>
    <t>AMELIA ANGELES AVILA</t>
  </si>
  <si>
    <t>ARIADNA YAZMIN ALCANTARA ARANDA</t>
  </si>
  <si>
    <t>JULIO ALFONSO RAMOS HERNANDEZ</t>
  </si>
  <si>
    <t>FELISA CONTRERAS TOVAR</t>
  </si>
  <si>
    <t>LAURA CONTRERAS TOVAR</t>
  </si>
  <si>
    <t>RUBI BELEN CONTRERAS LOPEZ</t>
  </si>
  <si>
    <t>MARIA GRACIELA PERALTA ARCEGA</t>
  </si>
  <si>
    <t>SOFIA BUSQUENO ARCEGA</t>
  </si>
  <si>
    <t>MARIA MAGDALENA BUSQUENO ARCEGA</t>
  </si>
  <si>
    <t>VIRGINIA GUZMAN MARTINEZ</t>
  </si>
  <si>
    <t>JOSE GUSTAVO BUSQUENO ARCEGA</t>
  </si>
  <si>
    <t>MARIBEL RUEDA CONTRERAS</t>
  </si>
  <si>
    <t>FERNANDA CARDENAS ROA</t>
  </si>
  <si>
    <t>YESENIA GONZALEZ JORGE</t>
  </si>
  <si>
    <t>DANIELA ZUNIGA CORDOBA</t>
  </si>
  <si>
    <t>DANIEL ADRIAN RAMOS SANCHEZ</t>
  </si>
  <si>
    <t>LAURA CORDOVA SANCHEZ</t>
  </si>
  <si>
    <t>MARIO GONZALEZ MEDINA</t>
  </si>
  <si>
    <t>SARA TLEHUACTLE CHIPAHUA</t>
  </si>
  <si>
    <t>IRENE TELLEZ QUINTANAR</t>
  </si>
  <si>
    <t>NEYDI CECILIA FLORES LINARES</t>
  </si>
  <si>
    <t>ARELI JOSELIN SOLANO CRUZ</t>
  </si>
  <si>
    <t>TANIA KARINA PADILLA CHAVARRIA</t>
  </si>
  <si>
    <t>MARISELA ROJAS OROZCO</t>
  </si>
  <si>
    <t>MARIANA LYZBETH SALAZAR FLORES</t>
  </si>
  <si>
    <t>ANA ROSA DE JESUS SANCHEZ</t>
  </si>
  <si>
    <t>BERTHA ANGELICA RIOS CONTRERAS</t>
  </si>
  <si>
    <t>MARGARITO GARCIA HERNANDEZ</t>
  </si>
  <si>
    <t>ESMERALDA SARAHI GARCIA LOPEZ</t>
  </si>
  <si>
    <t>MA IRENE GARCIA GARCIA</t>
  </si>
  <si>
    <t>PRISCILA ANAHI MUNOZ MACIAS</t>
  </si>
  <si>
    <t>FERNANDO IVAN PEREZ TREJO</t>
  </si>
  <si>
    <t>ARLETTE FERNANDA PENA OLMEDO</t>
  </si>
  <si>
    <t>SANDRA DE PABLO MARCELO</t>
  </si>
  <si>
    <t>SARA MARTINEZ MACEDA</t>
  </si>
  <si>
    <t>FELIPE DE JESUS CORTES ROMERO</t>
  </si>
  <si>
    <t>CIRILA SANTES RAMOS</t>
  </si>
  <si>
    <t>MARIBEL BARRAZA DELGADILLO</t>
  </si>
  <si>
    <t>SUSANA NIETO ESPINOSA</t>
  </si>
  <si>
    <t>ANA JACQUELINE RUBIO HERNANDEZ</t>
  </si>
  <si>
    <t>YOLANDA GONZALEZ MARTINEZ</t>
  </si>
  <si>
    <t>REYNA RAMOS PALMA</t>
  </si>
  <si>
    <t>GUADALUPE SALOME VELAZQUEZ SANCHEZ</t>
  </si>
  <si>
    <t>MARIBEL CASTILLO MUNOZ</t>
  </si>
  <si>
    <t>MARIA EUGENIA MARTINEZ ARELLANO</t>
  </si>
  <si>
    <t>LORENZA GARCIA LOPEZ</t>
  </si>
  <si>
    <t>ROSA RAMIREZ JESUS</t>
  </si>
  <si>
    <t>NELY GASPAR MARTINEZ</t>
  </si>
  <si>
    <t>LIVIA JUAREZ PASTELIN</t>
  </si>
  <si>
    <t>JACQUELINE MARICELA CABRAL CRUZ</t>
  </si>
  <si>
    <t>MARIA EUGENIA RUIZ MORENO</t>
  </si>
  <si>
    <t>CAROLINA SEGUNDO CRISOSTOMO</t>
  </si>
  <si>
    <t>ROSA ELVIRA ESCALONA ISIDORO</t>
  </si>
  <si>
    <t>GABRIELA COLIN NARANJO</t>
  </si>
  <si>
    <t>MAYOLA PEREZ ZAVALA</t>
  </si>
  <si>
    <t>BIBIANA CRESPO CISNEROS</t>
  </si>
  <si>
    <t>CARMELA LOPEZ HERNANDEZ</t>
  </si>
  <si>
    <t>LESLIE ANAYA DIAZ</t>
  </si>
  <si>
    <t>MARIBEL HERRERA NAJERA</t>
  </si>
  <si>
    <t>LESTLY YOSCELINE DEL RIO GUEVARA</t>
  </si>
  <si>
    <t>MARIBEL ROMERO ROMERO</t>
  </si>
  <si>
    <t>ROSA ISELA CERON ORDONEZ</t>
  </si>
  <si>
    <t>DANAE GALLEGOS FLORES</t>
  </si>
  <si>
    <t>RAQUEL ELIZALDE FLORES</t>
  </si>
  <si>
    <t>DANIELA VALLE CRESPO</t>
  </si>
  <si>
    <t>SANDRA DOMINGUEZ RESENOS</t>
  </si>
  <si>
    <t>ANDREA ARANDA DOMINGUEZ</t>
  </si>
  <si>
    <t>MARIA DE LOS ANGELES TORRES BARCENAS</t>
  </si>
  <si>
    <t>KAREN LIZBETH MACIAS CONTRERAS</t>
  </si>
  <si>
    <t>CARLOTA CORNEJO OROZCO</t>
  </si>
  <si>
    <t>MARIA FABIANA DZOARA GARCIA MOLINA</t>
  </si>
  <si>
    <t>NOHEMI LETICIA ENCISO ROMO</t>
  </si>
  <si>
    <t>RUBEN MACIAS RAMIREZ</t>
  </si>
  <si>
    <t>EDGAR IVAN MACIAS CONTRERAS</t>
  </si>
  <si>
    <t>MARIA GUADALUPE RAMOS GALVEZ</t>
  </si>
  <si>
    <t>MIGUEL ANGEL CASTILLO GALICIA</t>
  </si>
  <si>
    <t>NAYELI SANCHEZ CORDOBA</t>
  </si>
  <si>
    <t>LUISA ESTEFANY BAUTISTA CERVANTES</t>
  </si>
  <si>
    <t>ISMAEL ROMAN LOPEZ MORAN</t>
  </si>
  <si>
    <t>MARIA ISABEL LOPEZ MORAN</t>
  </si>
  <si>
    <t>BEATRIZ CEDILLO JURADO</t>
  </si>
  <si>
    <t>ELEUTERIO HERNANDEZ GOMEZ</t>
  </si>
  <si>
    <t>FABIOLA GEORGIA AYALA HERNANDEZ</t>
  </si>
  <si>
    <t>PAULA RUBIO GONZALEZ</t>
  </si>
  <si>
    <t>WENDY LOLBETH ESCALANTE PAZARAN</t>
  </si>
  <si>
    <t>HOMERO RODRIGUEZ LEYVA</t>
  </si>
  <si>
    <t>NANCY RAMIREZ HERNANDEZ</t>
  </si>
  <si>
    <t>DULCE MARIA REYES RAMIREZ</t>
  </si>
  <si>
    <t>LILIANA GUADALUPE RAMIREZ SOTO</t>
  </si>
  <si>
    <t>ROCIO ESPINO HERNANDEZ</t>
  </si>
  <si>
    <t>ROSA MARIA GUARDADO HERRERA</t>
  </si>
  <si>
    <t>MONSERRAT JACQUELINE ENRIQUEZ GUARDADO</t>
  </si>
  <si>
    <t>PAULINA MAGDALENA GALAN GONZALEZ</t>
  </si>
  <si>
    <t>LINDA BERENICE GONZALEZ VELAZQUEZ</t>
  </si>
  <si>
    <t>MARIA ASUNCION BROCA DE DIOS</t>
  </si>
  <si>
    <t>MARIA MALLELY MORENO BROCA</t>
  </si>
  <si>
    <t>CLAUDIA JUDITH PEREZ LUPERCIO</t>
  </si>
  <si>
    <t>JOHANNA CAROLINA GUARDADO PEREZ</t>
  </si>
  <si>
    <t>MIRIAM GABRIELA GUARDADO PEREZ</t>
  </si>
  <si>
    <t>VALERIA ALEXANDRA COYOTZI NUNEZ</t>
  </si>
  <si>
    <t>GLORIA GUZMAN HERNANDEZ</t>
  </si>
  <si>
    <t>GLENDI JIMENEZ LOPEZ</t>
  </si>
  <si>
    <t>TANIA VARGAS HERNANDEZ</t>
  </si>
  <si>
    <t>MARIA DE LA LUZ CHAVERO RESENDIZ</t>
  </si>
  <si>
    <t>MARTHA RUIZ MARQUEZ</t>
  </si>
  <si>
    <t>ALEJANDRA ROXANA LANDA CARRERA</t>
  </si>
  <si>
    <t>LYDIA LAGUNA GALICIA</t>
  </si>
  <si>
    <t>BEATRIZ ADRIANA GUZMAN PEREZ</t>
  </si>
  <si>
    <t>VANESSA CAROLINA GONZALEZ MACIAS</t>
  </si>
  <si>
    <t>IGNACIA VELASCO GARCIA</t>
  </si>
  <si>
    <t>ESTELA GALLARDO GOMEZ</t>
  </si>
  <si>
    <t>EVANGELINA PEREZ SAN AGUSTIN</t>
  </si>
  <si>
    <t>ERICK TORRALBA FLORES</t>
  </si>
  <si>
    <t>ARTURO HERNANDEZ BAEZ</t>
  </si>
  <si>
    <t>KAREN SAN AGUSTIN CASTRO</t>
  </si>
  <si>
    <t>CATALINA CHAVERO RESENDIZ</t>
  </si>
  <si>
    <t>AZUCENA SANTIAGO GONZALEZ</t>
  </si>
  <si>
    <t>GUADALUPE ROSAS ISIDORO</t>
  </si>
  <si>
    <t>LUCERO CABRERA AREVALO</t>
  </si>
  <si>
    <t>VERONICA ORTEGA ROSAS</t>
  </si>
  <si>
    <t>ALEJANDRA ZARAHI GARCIA TAPIA</t>
  </si>
  <si>
    <t>MARTHA ORTEGA ROSAS</t>
  </si>
  <si>
    <t>MA GUADALUPE TORRES REYNOSO</t>
  </si>
  <si>
    <t>DANIELA ALEXANDRA SANTIAGO GONZALEZ</t>
  </si>
  <si>
    <t>ANA BARBARA ANTONIO MENDEZ</t>
  </si>
  <si>
    <t>ERNESTINA CARRASCO SANCHEZ</t>
  </si>
  <si>
    <t>GRISELDA VILLEGAS CASTRO</t>
  </si>
  <si>
    <t>IRIS CHRISTIAN JACINTO CALDERON</t>
  </si>
  <si>
    <t>MODESTA YANETH GONZALEZ PACHECO</t>
  </si>
  <si>
    <t>CONSUELO ITZEL CRUCES RODRIGUEZ</t>
  </si>
  <si>
    <t>YESSICA MARIANA MIRANDA MARTINEZ</t>
  </si>
  <si>
    <t>IVONNE RUIZ RAMIREZ</t>
  </si>
  <si>
    <t>ARELI MARLENE LAGUNA ALONSO</t>
  </si>
  <si>
    <t>NICOLASA DIAZ CRISANTO</t>
  </si>
  <si>
    <t>FRANCISCO JAVIER VALDEZ DIAZ</t>
  </si>
  <si>
    <t>GISELA MANUEL SANTOS</t>
  </si>
  <si>
    <t>VALENTINA ESCOBAR CRISTOBAL</t>
  </si>
  <si>
    <t>MIGUEL ANGEL SANCHEZ LOPEZ</t>
  </si>
  <si>
    <t>REYNA PAULA ALDUCIN HERNANDEZ</t>
  </si>
  <si>
    <t>ALICIA OROZCO CHAVEZ</t>
  </si>
  <si>
    <t>YOLANDA FUENTES ROSAS</t>
  </si>
  <si>
    <t>MARIA AZUCENA MARTINEZ NOLASCO</t>
  </si>
  <si>
    <t>ANA YELI VAZQUEZ NOLASCO</t>
  </si>
  <si>
    <t>CECILIA CHAVEZ YEDRA</t>
  </si>
  <si>
    <t>STEPHANIA TERAN MARTINEZ</t>
  </si>
  <si>
    <t>YULISA RIVERA REYES</t>
  </si>
  <si>
    <t>TANIA TINOCO DOMINGUEZ</t>
  </si>
  <si>
    <t>MARIA EPIFANIA RAMIREZ SEGUNDO</t>
  </si>
  <si>
    <t>ALMA DELIA PARTIDA MENDEZ</t>
  </si>
  <si>
    <t>ELENA DE LA LUZ MARTINEZ</t>
  </si>
  <si>
    <t>JACQUELINE MORALES DE LA LUZ</t>
  </si>
  <si>
    <t>VICTORIA HERNANDEZ PENA</t>
  </si>
  <si>
    <t>JEREMI FRIAS CRUZ</t>
  </si>
  <si>
    <t>ANA MA SOLACHE AGUILAR</t>
  </si>
  <si>
    <t>JORGE ISRAEL SOLACHE AGUILAR</t>
  </si>
  <si>
    <t>PAULA VALENCIA RUEDA</t>
  </si>
  <si>
    <t>ANA KARINA BALDERAS OROZCO</t>
  </si>
  <si>
    <t>YADIRA GARCIA OLIVARES</t>
  </si>
  <si>
    <t>NORMA ANGELICA AGUILAR RODRIGUEZ</t>
  </si>
  <si>
    <t>NORMA ANGELICA GONZALEZ PINO</t>
  </si>
  <si>
    <t>MOISES GARCIA PEREZ</t>
  </si>
  <si>
    <t>ANGELINA FLORES PADILLA</t>
  </si>
  <si>
    <t>JAZMIN OLIVIA CALZADA ESCOBAR</t>
  </si>
  <si>
    <t>ROSA MARIA CANDELAS YEDRA</t>
  </si>
  <si>
    <t>GABRIELA GOMEZ HERNANDEZ</t>
  </si>
  <si>
    <t>UMARO PENA URIBE</t>
  </si>
  <si>
    <t>EDUARDO MORALES RODRIGUEZ</t>
  </si>
  <si>
    <t>MA CRISTINA NAVA URIBE</t>
  </si>
  <si>
    <t>SONIA CLAUDIA TEPEHUA CAMPILLO</t>
  </si>
  <si>
    <t>ROSA ISELA CAMACHO ORTEGA</t>
  </si>
  <si>
    <t>JUANA DEL CARMEN RIVERA ALBARRAN</t>
  </si>
  <si>
    <t>LAURA RIVERA TERRAZAS</t>
  </si>
  <si>
    <t>SONIA HUERTA CARRANZA</t>
  </si>
  <si>
    <t>IRENE VALDERRAMA BELTRAN</t>
  </si>
  <si>
    <t>LAURA GRISELDA SANDOVAL NUNO</t>
  </si>
  <si>
    <t>MARTINA VAZQUEZ BARRAGAN</t>
  </si>
  <si>
    <t>MARIA LUISA PATINO ROSAS</t>
  </si>
  <si>
    <t>KARLA FABIOLA DIAZ PRADO</t>
  </si>
  <si>
    <t>MARIA DE LOURDES MARTINEZ VAZQUEZ</t>
  </si>
  <si>
    <t>JUANA PRADO DIAZ</t>
  </si>
  <si>
    <t>ANDREA RIVERO GARCIA</t>
  </si>
  <si>
    <t>MONICA IVONNE FRAGOSO PENA</t>
  </si>
  <si>
    <t>ALFONSO RUIZ CALZADA</t>
  </si>
  <si>
    <t>RICARDO MORALES ARRIAGA</t>
  </si>
  <si>
    <t>MARIANA ITZEL ROJAS CANDELAS</t>
  </si>
  <si>
    <t>DANIEL PELAEZ OLIVARES</t>
  </si>
  <si>
    <t>DIANA RAMIREZ VAZQUEZ</t>
  </si>
  <si>
    <t>CAROLINA ALMERAYA BALAN</t>
  </si>
  <si>
    <t>DENISSE YOLOTZY SANDOVAL DIAZ</t>
  </si>
  <si>
    <t>EDUARDO MEDELLIN PADILLA</t>
  </si>
  <si>
    <t>ISABEL POLICARPO MORENO</t>
  </si>
  <si>
    <t>TRINIDAD TENORIO BLASI</t>
  </si>
  <si>
    <t>ARIANA LIZBET CUMPLIDO RAMIREZ</t>
  </si>
  <si>
    <t>LUIS FELIPE MARCIAL JERONIMO</t>
  </si>
  <si>
    <t>BLANCA ESTELA ROCHA ROSALES</t>
  </si>
  <si>
    <t>MARIA DEL CARMEN CASTREJON GARCIA</t>
  </si>
  <si>
    <t>LILIA ADRIANA MARTINEZ CORAZA</t>
  </si>
  <si>
    <t>JAIME HERNANDEZ FLORES</t>
  </si>
  <si>
    <t>DOMINGA HERNANDEZ GARCIA</t>
  </si>
  <si>
    <t>MONICA MELCHOR MARTINEZ</t>
  </si>
  <si>
    <t>MONICA PADILLA OLVERA</t>
  </si>
  <si>
    <t>ANA GABRIELA GONZALEZ GONZALEZ</t>
  </si>
  <si>
    <t>MARIANA TERESA OLVERA ARTEAGA</t>
  </si>
  <si>
    <t>DEANEIRY CAROLINA MENDOZA ZUNIGA</t>
  </si>
  <si>
    <t>MARIA GUADALUPE LINARES ALVAREZ</t>
  </si>
  <si>
    <t>DALIA MARGARITA CRUZ FLORES</t>
  </si>
  <si>
    <t>MIREYA GUADALUPE MARTINEZ BENAVIDES</t>
  </si>
  <si>
    <t>DIANA ELIZABETH SUAREZ ORTEGA</t>
  </si>
  <si>
    <t>DIANA SELENIA TUR OROZCO</t>
  </si>
  <si>
    <t>LUCERO ROMERO SANCHEZ</t>
  </si>
  <si>
    <t>MA GRACIA REYES CORIA</t>
  </si>
  <si>
    <t>VERONICA PEREZ HERNANDEZ</t>
  </si>
  <si>
    <t>FAUSTA MAGDALENO PRADO</t>
  </si>
  <si>
    <t>MARCELINA GOMEZ CASAS</t>
  </si>
  <si>
    <t>ANA KAREN MIXCOHA XOTLANIHUA</t>
  </si>
  <si>
    <t>AMPARO FLORES GALICIA</t>
  </si>
  <si>
    <t>MARIA DE LOS ANGELES CRUZ MARTINEZ</t>
  </si>
  <si>
    <t>MARIANA AGUILAR MORENO</t>
  </si>
  <si>
    <t>DIANA ALEJANDRA APARICIO LARES</t>
  </si>
  <si>
    <t>MARTHA RODRIGUEZ GONZALEZ</t>
  </si>
  <si>
    <t>ANA ROSA MORALES MOCTEZUMA</t>
  </si>
  <si>
    <t>CINTHIA LOPEZ CRUZ</t>
  </si>
  <si>
    <t>MARIA DEL ROSARIO LUNA PATLANI</t>
  </si>
  <si>
    <t>FATIMA FLORES PEREZ</t>
  </si>
  <si>
    <t>JOSEFINA TREJO ROSAS</t>
  </si>
  <si>
    <t>LAURA RAMIREZ NICANOR</t>
  </si>
  <si>
    <t>GUADALUPE CARRILLO CALDERON</t>
  </si>
  <si>
    <t>JAZMIN MARISOL GUTIERREZ SANTILLAN</t>
  </si>
  <si>
    <t>DIANA SELENE SANCHEZ MOLINA</t>
  </si>
  <si>
    <t>ALMA DELIA VEGA ARRIETA</t>
  </si>
  <si>
    <t>YANELI CAYETANO LOPEZ</t>
  </si>
  <si>
    <t>DOLORES RUIZ CHAVEZ</t>
  </si>
  <si>
    <t>ISABEL MARTINEZ ANDRADE</t>
  </si>
  <si>
    <t>ROSA NELIDA SANABRIA RAMIREZ</t>
  </si>
  <si>
    <t>ISIDRA REMEDIOS HERNANDEZ VELAZQUEZ</t>
  </si>
  <si>
    <t>MONICA IVETTE GUTIERREZ LOPEZ</t>
  </si>
  <si>
    <t>EDITH YESENIA BALMORI OSORIO</t>
  </si>
  <si>
    <t>MARTINA LOPEZ ALVARADO</t>
  </si>
  <si>
    <t>MARTHA ROCIO BAUTISTA MARTINEZ</t>
  </si>
  <si>
    <t>MARISOL MANZANO MARIANO</t>
  </si>
  <si>
    <t>NAYELI QUINTERO OLMEDO</t>
  </si>
  <si>
    <t>EUFEMIA VIDAL HERNANDEZ</t>
  </si>
  <si>
    <t>GIOVANA BERENICE PADRON CRUZ</t>
  </si>
  <si>
    <t>LETICIA ORTIZ ROMERO</t>
  </si>
  <si>
    <t>LETICIA ALVAREZ GUADARRAMA</t>
  </si>
  <si>
    <t>AHTZIRI YANETH TAPIA MEDA</t>
  </si>
  <si>
    <t>MIRIAM GUADALUPE CUEVA MEDA</t>
  </si>
  <si>
    <t>RUBI HERNANDEZ RIVERA</t>
  </si>
  <si>
    <t>JOSE ADRIAN LOPEZ JUAREZ</t>
  </si>
  <si>
    <t>GUADALUPE FLORES DIAZ</t>
  </si>
  <si>
    <t>ANA MARIA DIAZ NAVA</t>
  </si>
  <si>
    <t>LIBRADA PABLO ORTEGA</t>
  </si>
  <si>
    <t>GUADALUPE GARCIA ROMERO</t>
  </si>
  <si>
    <t>AIDE SANTIAGO GARCIA</t>
  </si>
  <si>
    <t>MARIA ALEJANDRA ALVARADO RAMIREZ</t>
  </si>
  <si>
    <t>OSCAR JAIMES PADILLA</t>
  </si>
  <si>
    <t>JOSE IGNACIO PAREDES BARBOSA</t>
  </si>
  <si>
    <t>DULCE ABIGAIL VENTURA BARBOSA</t>
  </si>
  <si>
    <t>VERONICA SERRITOS SEGOVIA</t>
  </si>
  <si>
    <t>TANIA LUNA ANGEL</t>
  </si>
  <si>
    <t>FAUSTO HERNANDEZ CARRERA</t>
  </si>
  <si>
    <t>ADRIANA PAZ MARTINEZ</t>
  </si>
  <si>
    <t>NALLELY PAZ MARTINEZ</t>
  </si>
  <si>
    <t>GUDELIA VILLEGAS HERNANDEZ</t>
  </si>
  <si>
    <t>MARIA CECILIA ROBLES GUZMAN</t>
  </si>
  <si>
    <t>MIGUEL GUERRERO TORRES</t>
  </si>
  <si>
    <t>ANA YASMIN VALDES VILLEGAS</t>
  </si>
  <si>
    <t>JOSE GABRIEL VALDES VILLEGAS</t>
  </si>
  <si>
    <t>ELIZABETH VALDES VILLEGAS</t>
  </si>
  <si>
    <t>CONCEPCION GARCIA PINA</t>
  </si>
  <si>
    <t>XITLALI NEREY GARCIA CORREA</t>
  </si>
  <si>
    <t>MARIA FERNANDA GARCIA CASTANEDA</t>
  </si>
  <si>
    <t>JUANA LIRA AGUILERA</t>
  </si>
  <si>
    <t>TERESITA DE JESUS HERNANDEZ LOZANO</t>
  </si>
  <si>
    <t>NANCY NOCHEBUENA LEAL</t>
  </si>
  <si>
    <t>ANA PATRICIA LOPEZ DELGADILLO</t>
  </si>
  <si>
    <t>BLANCA CECILIA PALMAS HUERTA</t>
  </si>
  <si>
    <t>LAURA VERONICA ROBLES</t>
  </si>
  <si>
    <t>ANDREA YAMILET VELAZQUEZ CORTES</t>
  </si>
  <si>
    <t>MARIA DEL CARMEN MARTINEZ GUERRERO</t>
  </si>
  <si>
    <t>YULIANA HERNANDEZ SANDOVAL</t>
  </si>
  <si>
    <t>MARIBEL LUNA HERNANDEZ</t>
  </si>
  <si>
    <t>MARTHA ANGELA VAZQUEZ PERALES</t>
  </si>
  <si>
    <t>MARIA DEL CARMEN MARQUEZ PEREZ</t>
  </si>
  <si>
    <t>FATIMA CAROLINA GARCIA ZARATE</t>
  </si>
  <si>
    <t>MOISES GALVAN GUTIERREZ</t>
  </si>
  <si>
    <t>MARINA GUTIERREZ CASTILLO</t>
  </si>
  <si>
    <t>ANA LAURA ESTRADA SILVA</t>
  </si>
  <si>
    <t>LOURDES DE LA CRUZ MATA</t>
  </si>
  <si>
    <t>MARLEN RUIZ AYUZO</t>
  </si>
  <si>
    <t>JANET JIMENEZ HUERTA</t>
  </si>
  <si>
    <t>RITA ISELA RAMIREZ CARREON</t>
  </si>
  <si>
    <t>MARIA DE LA LUZ ALVAREZ CONTRERAS</t>
  </si>
  <si>
    <t>SUSANA CANO MARTINEZ</t>
  </si>
  <si>
    <t>ZAIRA LORENA GONZALEZ CORTES</t>
  </si>
  <si>
    <t>ALEJANDRO GONZALEZ DE JESUS</t>
  </si>
  <si>
    <t>YOLANDA GALLEGOS HUERTA</t>
  </si>
  <si>
    <t>MARGARITA ANTONIA HUERTA HERNANDEZ</t>
  </si>
  <si>
    <t>MIGUEL ANGEL MARTINEZ PEREZ</t>
  </si>
  <si>
    <t>BLANCA ESTELA FLORES SANCHEZ</t>
  </si>
  <si>
    <t>MARIA DE LOURDES PEREZ CHAVEZ</t>
  </si>
  <si>
    <t>MATILDE BELLO JIMENEZ</t>
  </si>
  <si>
    <t>ARELY MONTSERRAT ORNELAS ROJAS</t>
  </si>
  <si>
    <t>SARAI ISIDORO GARCIA</t>
  </si>
  <si>
    <t>VERONICA BALTAZAR FLORES</t>
  </si>
  <si>
    <t>ANA CARMEN REGULES ROMERO</t>
  </si>
  <si>
    <t>VICTORIA ROMERO MACOCO</t>
  </si>
  <si>
    <t>CYNTHIA EDITH VAZQUEZ DAVILA</t>
  </si>
  <si>
    <t>PERLA LIZBETH RIVERA PEREA</t>
  </si>
  <si>
    <t>ROSALBA CIENFUEGOS LOPEZ</t>
  </si>
  <si>
    <t>GUADALUPE GONZALEZ ESPINOZA</t>
  </si>
  <si>
    <t>ELIZABETH BOJORGES ALVAREZ</t>
  </si>
  <si>
    <t>MERCEDES GUTIERREZ AVILA</t>
  </si>
  <si>
    <t>GUSTAVO BOJORGES ALVAREZ</t>
  </si>
  <si>
    <t>FABIOLA VALADEZ GARCIA</t>
  </si>
  <si>
    <t>RITA RODRIGUEZ VARGAS</t>
  </si>
  <si>
    <t>ELIZABETH RAMOS ALCUDIA</t>
  </si>
  <si>
    <t>LETICIA MARTINEZ JERONIMO</t>
  </si>
  <si>
    <t>MA VENTURA REYES FLORES</t>
  </si>
  <si>
    <t>CECILIA DE LA ROSA HERNANDEZ</t>
  </si>
  <si>
    <t>MARIA PATRICIA CHAVARRIA RAMOS</t>
  </si>
  <si>
    <t>BEATRIZ RODRIGUEZ VARGAS</t>
  </si>
  <si>
    <t>CECILIA TELLEZ ROMERO</t>
  </si>
  <si>
    <t>ARACELI ROMERO ACOSTA</t>
  </si>
  <si>
    <t>ENRIQUETA OSORNIO PATINO</t>
  </si>
  <si>
    <t>OLGA LILIA ROMERO TECONTERO</t>
  </si>
  <si>
    <t>ALEJANDRA MARGARITA LEON NEGRETE</t>
  </si>
  <si>
    <t>ALICIA PEREZ LOPEZ</t>
  </si>
  <si>
    <t>ALISON PAOLA VALLEJO GARCIA</t>
  </si>
  <si>
    <t>JAQUELINE MANOELLA MARTINEZ ROSAS</t>
  </si>
  <si>
    <t>ALICIA VAZQUEZ TALANGO</t>
  </si>
  <si>
    <t>KAREN GUADALUPE SANCHEZ ACUNA</t>
  </si>
  <si>
    <t>XANATH LIMA MEZA</t>
  </si>
  <si>
    <t>LUCIA MARTINEZ RAMIREZ</t>
  </si>
  <si>
    <t>ROSARIO RUEDA PINA</t>
  </si>
  <si>
    <t>FELIX ALBERTO VELAZQUEZ CABALLERO</t>
  </si>
  <si>
    <t>NORA OLIVIA AVALOS HERNANDEZ</t>
  </si>
  <si>
    <t>JESICA YAZMIN BUCIO BADILLO</t>
  </si>
  <si>
    <t>CONCEPCION SANCHEZ FIEL</t>
  </si>
  <si>
    <t>SUSANA CATALINA SEGOVIANO SANTACRUZ</t>
  </si>
  <si>
    <t>ENEDINA REYES MEXICANO</t>
  </si>
  <si>
    <t>IGNACIA VAZQUEZ GOMEZ</t>
  </si>
  <si>
    <t>MACARIO JUAREZ CHAVEZ</t>
  </si>
  <si>
    <t>LEONOR LINA TALANGO SOLANO</t>
  </si>
  <si>
    <t>GLORIA TALANGO SOLANO</t>
  </si>
  <si>
    <t>ROSA PATRICIA MINGUEZ SOSA</t>
  </si>
  <si>
    <t>LIRRA MARGARITA TONTLE AVELIZAPA</t>
  </si>
  <si>
    <t>CRISTINA MORALES ROSAS</t>
  </si>
  <si>
    <t>ANITA TRUJILLO AMADOR</t>
  </si>
  <si>
    <t>VERONICA PATRICIA HIDALGO MARTINEZ</t>
  </si>
  <si>
    <t>JANET MEZA ARIAS</t>
  </si>
  <si>
    <t>ESBEYDI MARTINA REYES LOPEZ</t>
  </si>
  <si>
    <t>MONSERRATL FUENTES CRUZ</t>
  </si>
  <si>
    <t>YAMILET ROMERO SANCHEZ</t>
  </si>
  <si>
    <t>CLAUDIA AGUILAR ROQUE</t>
  </si>
  <si>
    <t>ANTONIA TORRES SANTIAGO</t>
  </si>
  <si>
    <t>FLOR DE LIZ MORALES BAUTISTA</t>
  </si>
  <si>
    <t>MARBELLA GARCIA LORETO</t>
  </si>
  <si>
    <t>ADELINA GARCIA DE LA CRUZ</t>
  </si>
  <si>
    <t>ELIZABETH BERISTAIN ROMERO</t>
  </si>
  <si>
    <t>LUZ MARIA PINEDA HERNANDEZ</t>
  </si>
  <si>
    <t>KRISTAL ANDREA CASTILLO AGUAYO</t>
  </si>
  <si>
    <t>ERICK LOPEZ JACOBO</t>
  </si>
  <si>
    <t>RODRIGO SANDOVAL VELEZ</t>
  </si>
  <si>
    <t>KARLA JIMENEZ MARTINEZ</t>
  </si>
  <si>
    <t>ARTURO GONZALEZ JIMENEZ</t>
  </si>
  <si>
    <t>JULIA JIMENEZ FLORES</t>
  </si>
  <si>
    <t>ANALARITZA JIMENEZ VARGAS</t>
  </si>
  <si>
    <t>VERONICA AMARO BAUTISTA</t>
  </si>
  <si>
    <t>NORMA LOPEZ GONZALEZ</t>
  </si>
  <si>
    <t>NAZARET MARCELINO DE LA ROSA JUAREZ</t>
  </si>
  <si>
    <t>MARTHA MEDINA CRUZ</t>
  </si>
  <si>
    <t>MARCOS ANTONIO CAMPUZANO PALACIOS</t>
  </si>
  <si>
    <t>ARACELI JALPILLA RIOS</t>
  </si>
  <si>
    <t>ARELY MARTINEZ ROSAS</t>
  </si>
  <si>
    <t>GABRIELA ESTRADA MACEDO</t>
  </si>
  <si>
    <t>SHERLYN ARLETT HERNANDEZ GONZALEZ</t>
  </si>
  <si>
    <t>ASUNCION MORENO GARCIA</t>
  </si>
  <si>
    <t>ALEIDIS SHERLYN JIMENEZ ESTRADA</t>
  </si>
  <si>
    <t>ALICIA ACOSTA VAZQUEZ</t>
  </si>
  <si>
    <t>JAZMIN DEL CARMEN HERNANDEZ ULLOA</t>
  </si>
  <si>
    <t>ELSA RODRIGUEZ RODRIGUEZ</t>
  </si>
  <si>
    <t>AIDEE NERI AGUILAR</t>
  </si>
  <si>
    <t>MARIA EMMA ORTIZ DELGADO</t>
  </si>
  <si>
    <t>YESICA NAYELI AMARO VENTURA</t>
  </si>
  <si>
    <t>CYNTHIA NAYELI PEREZ BARAJAS</t>
  </si>
  <si>
    <t>MARIA ANGELICA MARTINEZ HERNANDEZ</t>
  </si>
  <si>
    <t>TANIA BERENICE MARTINEZ HERNANDEZ</t>
  </si>
  <si>
    <t>AIDA GUADALUPE PENA LOPEZ</t>
  </si>
  <si>
    <t>ATENAS SARAI DE LEON VERA</t>
  </si>
  <si>
    <t>ADOLFO VALLADOLID ARZATE</t>
  </si>
  <si>
    <t>MARIA GUADALUPE FLORES</t>
  </si>
  <si>
    <t>ARACELY LIRA HUERTA</t>
  </si>
  <si>
    <t>MARIA GUADALUPE LOPEZ BRAVO</t>
  </si>
  <si>
    <t>PETRA BENITO EUFRACIO</t>
  </si>
  <si>
    <t>ANAYELI RODRIGUEZ CERON</t>
  </si>
  <si>
    <t>LILIANA BETZABE CARMONA BUCIO</t>
  </si>
  <si>
    <t>YOANA DANIELA GONZALEZ RODRIGUEZ</t>
  </si>
  <si>
    <t>MARIA DEL CONSUELO VAZQUEZ JUAREZ</t>
  </si>
  <si>
    <t>JOSE CARLOS ARTURO MENDEZ CARVAYAR</t>
  </si>
  <si>
    <t>MAYRA LIZETH CORIA CHARCO</t>
  </si>
  <si>
    <t>GUILLERMINA PANTALEON CORTEZ</t>
  </si>
  <si>
    <t>OSCAR BAUTISTA ALVAREZ</t>
  </si>
  <si>
    <t>NANCY LIZVETTE RAMIREZ SANCHEZ</t>
  </si>
  <si>
    <t>BERENICE JIMENEZ PEREZ</t>
  </si>
  <si>
    <t>FERNANDO ALFONSO ALVAREZ SANCHEZ</t>
  </si>
  <si>
    <t>MONICA MARIANA TLAHUITZO JUAREZ</t>
  </si>
  <si>
    <t>DOLORES ANABEL CHAVEZ MENESES</t>
  </si>
  <si>
    <t>JANETTE ORTEGA CARDENAS</t>
  </si>
  <si>
    <t>LEONARDO LOPEZ LINARES</t>
  </si>
  <si>
    <t>LUCIA ORTEGA CARDENAS</t>
  </si>
  <si>
    <t>LAURA ARELLANES SANDOVAL</t>
  </si>
  <si>
    <t>IRMA GONZALEZ VARA</t>
  </si>
  <si>
    <t>ANABELL VELAZQUEZ GUTIERREZ</t>
  </si>
  <si>
    <t>MARGARITA RODRIGUEZ GARCIA</t>
  </si>
  <si>
    <t>JUANA GUZMAN FLORES</t>
  </si>
  <si>
    <t>NATHALIA MONROY GUZMAN</t>
  </si>
  <si>
    <t>MARIA CECILIA GUZMAN HERNANDEZ</t>
  </si>
  <si>
    <t>MARIA CONCEPCION GUZMAN FLORES</t>
  </si>
  <si>
    <t>MARCO ANTONIO VAZQUEZ BECERRA</t>
  </si>
  <si>
    <t>NAYELI FLORES CHAVEZ</t>
  </si>
  <si>
    <t>MARIA DEL REFUGIO GONZALEZ TRUJILLO</t>
  </si>
  <si>
    <t>CAROLINA MARTINEZ BONILLA</t>
  </si>
  <si>
    <t>MARIA MOLINA POZOS</t>
  </si>
  <si>
    <t>MARTHA ELBA ORTEGA MORENO</t>
  </si>
  <si>
    <t>LUCIA CARLOS POZOS</t>
  </si>
  <si>
    <t>CARMEN KARINA MARTIN HERNANDEZ</t>
  </si>
  <si>
    <t>IMELDA MORENO LOPEZ</t>
  </si>
  <si>
    <t>MIREYA HORTIALES ROMERO</t>
  </si>
  <si>
    <t>ROSARIO SILVA CHINO</t>
  </si>
  <si>
    <t>MARIELA GUADALUPE GARCIA RIVERA</t>
  </si>
  <si>
    <t>CRISTINA VALDIVIA SIGALA</t>
  </si>
  <si>
    <t>MARIA ELENA VERGARA FLORES</t>
  </si>
  <si>
    <t>ELIZABETH GONZALEZ GONZALEZ</t>
  </si>
  <si>
    <t>MARIA VIRGINIA RODRIGUEZ GUTIERREZ</t>
  </si>
  <si>
    <t>MARIA VICTORIA CASTILLO TAPIA</t>
  </si>
  <si>
    <t>EDITH AIDA TAPIA RODRIGUEZ</t>
  </si>
  <si>
    <t>LIZETH MORALES RODRIGUEZ</t>
  </si>
  <si>
    <t>ENNAR GABRIEL MENDOZA TZANAHUA</t>
  </si>
  <si>
    <t>ELVIRA SALINAS LOPEZ</t>
  </si>
  <si>
    <t>CESAR ALEJANDRO FLORES FLORES</t>
  </si>
  <si>
    <t>PAULA COXTINICA CLEMENTE</t>
  </si>
  <si>
    <t>BLANCA ESTELA FLORES RODRIGUEZ</t>
  </si>
  <si>
    <t>YULIANA AVENDANO MARTINEZ</t>
  </si>
  <si>
    <t>PAOLA MENDEZ COXTINICA</t>
  </si>
  <si>
    <t>MARIA PILAR MATEO ACEVEDO</t>
  </si>
  <si>
    <t>MELISSA VIANEY SANCHEZ ORTEGA</t>
  </si>
  <si>
    <t>MARILYN HERNANDEZ LUNA</t>
  </si>
  <si>
    <t>ROSALIA GUERRERO PUGA</t>
  </si>
  <si>
    <t>GUADALUPE OLMOS FLORES</t>
  </si>
  <si>
    <t>JUANA RODRIGUEZ MENDEZ</t>
  </si>
  <si>
    <t>ADRIANA CRUZ SANTIAGO</t>
  </si>
  <si>
    <t>ROSA ISELA OROZCO GALICIA</t>
  </si>
  <si>
    <t>KATIA MEJIA MARTINEZ</t>
  </si>
  <si>
    <t>ISABEL TERESA PEREZ CUAHUTLE</t>
  </si>
  <si>
    <t>ALEIDA ROCIO ORTEGA PEREZ</t>
  </si>
  <si>
    <t>INOCENCIA ALTAMIRANO BONILLA</t>
  </si>
  <si>
    <t>ALEIDA ITZEL LANDEROS ORTEGA</t>
  </si>
  <si>
    <t>MARIA DEL CARMEN BARRIOS HERNANDEZ</t>
  </si>
  <si>
    <t>MILAGROS MARIA GUADALUPE VARGAS GONZALEZ</t>
  </si>
  <si>
    <t>ADRIANA ALCANTAR GARCIA</t>
  </si>
  <si>
    <t>XOCHITL VELAZQUEZ BERNARDO</t>
  </si>
  <si>
    <t>ADRIANA MIREYA MORALES JIMENEZ</t>
  </si>
  <si>
    <t>JOHANNA AYDEE RUVALCABA MARTINEZ</t>
  </si>
  <si>
    <t>TEREZA SANCHES LOPEZ</t>
  </si>
  <si>
    <t>MARIA DE JESUS SOTO GARABITO</t>
  </si>
  <si>
    <t>LYDIA MONICA ACOSTA SILVA</t>
  </si>
  <si>
    <t>CECILIA DURAN RODRIGUEZ</t>
  </si>
  <si>
    <t>ROCIO GUADALUPE HERNANDEZ ARROYO</t>
  </si>
  <si>
    <t>PATRICIA DELGADO ALVISO</t>
  </si>
  <si>
    <t>NATIVIDAD DE JESUS HERNANDEZ</t>
  </si>
  <si>
    <t>CLAUDIA AIDE GIL SALINAS</t>
  </si>
  <si>
    <t>YASMIN COLIN GONZALEZ</t>
  </si>
  <si>
    <t>YAMILETH BARRANCO LARRAGA</t>
  </si>
  <si>
    <t>DULCE JOSSELINE LOPEZ SANCHEZ</t>
  </si>
  <si>
    <t>MAURICIO MIRANDA MENDOZA</t>
  </si>
  <si>
    <t>ELSY ELIZABETH RUIZ SUAREZ</t>
  </si>
  <si>
    <t>ARACELI ARRIAGA CRUZ</t>
  </si>
  <si>
    <t>GLORIA ZARATE OCANA</t>
  </si>
  <si>
    <t>JOSE ARTURO TAMAYO COVARRUBIAS</t>
  </si>
  <si>
    <t>MISHELLE ADAYN GOMEZ MEDRANO</t>
  </si>
  <si>
    <t>CLAUDIA IVETTE LOPEZ MEDRANO</t>
  </si>
  <si>
    <t>MONSERRAT BERENICE TAMAYO COVARRUBIAS</t>
  </si>
  <si>
    <t>MAURITERE PALACIOS TORRES</t>
  </si>
  <si>
    <t>WENDY DEL ROSARIO ZAPATA DOMINGUEZ</t>
  </si>
  <si>
    <t>JULIETA MONTEJO PENA</t>
  </si>
  <si>
    <t>CARLOS GERARDO LOPEZ FELIX</t>
  </si>
  <si>
    <t>YULISSA HERNANDEZ DE LA CRUZ</t>
  </si>
  <si>
    <t>ELVIRA JAQUELIN AMBRIZ CARDENAS</t>
  </si>
  <si>
    <t>MA DEL ROSARIO CARDENAS CORONA</t>
  </si>
  <si>
    <t>LETICIA YOLANDA CRUZ RAMIREZ</t>
  </si>
  <si>
    <t>CRISTINA JULIAN LOPEZ</t>
  </si>
  <si>
    <t>EMMA RODRIGUEZ MARQUEZ</t>
  </si>
  <si>
    <t>MARCELINO DIAZ MENDEZ</t>
  </si>
  <si>
    <t>KLAUDETTE YESSENYA ALVAREZ MAGANA</t>
  </si>
  <si>
    <t>MARISOL RAMON MAGANA</t>
  </si>
  <si>
    <t>YADIRA RODRIGUEZ MENDOZA</t>
  </si>
  <si>
    <t>ALEJANDRA LISSETE GARCIA TALAVERA</t>
  </si>
  <si>
    <t>JOSUE MARCOS ARRIGA GARCIA</t>
  </si>
  <si>
    <t>LIZBETH HERNANDEZ ROSALES</t>
  </si>
  <si>
    <t>ERIKA HERNANDEZ PEREZ</t>
  </si>
  <si>
    <t>JULIO CESAR HERNANDEZ DE LA CRUZ</t>
  </si>
  <si>
    <t>MARIA GUADALUPE GUERRERO HERNANDEZ</t>
  </si>
  <si>
    <t>NALLELY CRISANTO MARCIAL</t>
  </si>
  <si>
    <t>BRENDA YADIRA HERNANDEZ BUENAVENTURA</t>
  </si>
  <si>
    <t>DIANA CRUZ SOTO</t>
  </si>
  <si>
    <t>RUFINA ALMAZAN ROMERO</t>
  </si>
  <si>
    <t>EUSEVIA SOTO RODRIGUEZ</t>
  </si>
  <si>
    <t>LURDES VAZQUEZ MORALES</t>
  </si>
  <si>
    <t>JENIFFER MARIANA VILLA ELIZARRARAS</t>
  </si>
  <si>
    <t>MARGARITA HERNANDEZ BOJORGES</t>
  </si>
  <si>
    <t>AMADA EMETERIO MENDEZ</t>
  </si>
  <si>
    <t>ROSA MARIA MEJIA ZUNIGA</t>
  </si>
  <si>
    <t>MAYRA ARIAM GARCIA GUTIERREZ</t>
  </si>
  <si>
    <t>LUCIA HERNANDEZ BOJORGES</t>
  </si>
  <si>
    <t>EMILIA HERNANDEZ BOJORGES</t>
  </si>
  <si>
    <t>NELLY NUNEZ CERON</t>
  </si>
  <si>
    <t>CITLALY DEL CARMEN HERNANDEZ VALENCIA</t>
  </si>
  <si>
    <t>DIEGO ALEXIS COLORADO OLAN</t>
  </si>
  <si>
    <t>ESTHER TRINIDAD GARCIA CHAVEZ</t>
  </si>
  <si>
    <t>LETICIA DEL CARMEN LOPEZ GOMEZ</t>
  </si>
  <si>
    <t>SEBASTIANA YANES RODRIGUEZ</t>
  </si>
  <si>
    <t>LAURA FERNANDA VALENCIA LOPEZ</t>
  </si>
  <si>
    <t>HILDA VALENCIA MONTES</t>
  </si>
  <si>
    <t>JUANA PATRICIA PEREZ RODRIGUEZ</t>
  </si>
  <si>
    <t>MARILIN RUIZ MALDONADO</t>
  </si>
  <si>
    <t>LESLY GABRIELA ROQUE ROJAS</t>
  </si>
  <si>
    <t>DANIELA MICHELL ROQUE ROJAS</t>
  </si>
  <si>
    <t>IRENE LOPEZ MARIN</t>
  </si>
  <si>
    <t>ADRIANA ANTONIA PEREZ GARCIA</t>
  </si>
  <si>
    <t>KARINA CORTES REYES</t>
  </si>
  <si>
    <t>SILVIA AYDE VALDEZ ALVIRDE</t>
  </si>
  <si>
    <t>NATALY RIVERA JIMENEZ</t>
  </si>
  <si>
    <t>MARTA PEREZ PINEDA</t>
  </si>
  <si>
    <t>AZUCENA NERI TAPIA</t>
  </si>
  <si>
    <t>NORMA RAMIREZ HERNANDEZ</t>
  </si>
  <si>
    <t>MELISSA GABRIELA AGUIRRE ORNELAS</t>
  </si>
  <si>
    <t>ADELINA CORTAZAR ALVARADO</t>
  </si>
  <si>
    <t>TERESA DE JESUS VILASENOR MARTINEZ</t>
  </si>
  <si>
    <t>ROSA MARTINEZ GARCIA</t>
  </si>
  <si>
    <t>JOANA FLORES AGUSTIN</t>
  </si>
  <si>
    <t>MARIA ARZUCENA PEDREGAL MARTINEZ</t>
  </si>
  <si>
    <t>GUADALUPE FLORES PEDREGAL</t>
  </si>
  <si>
    <t>ROSA ORNELAS VELAZQUEZ</t>
  </si>
  <si>
    <t>AMAYRANI MONSERRAT AGUIRRE ORNELAS</t>
  </si>
  <si>
    <t>ANDREA ARAUJO SALCEDO</t>
  </si>
  <si>
    <t>MARIANA AGUILAR VELAZQUEZ</t>
  </si>
  <si>
    <t>NIDIA ALEJANDRA MORALES AMADO</t>
  </si>
  <si>
    <t>MARICELA ALMAZAN VALENCIA</t>
  </si>
  <si>
    <t>ROXANA VIRIDIANA MIJANGOS SEGURA</t>
  </si>
  <si>
    <t>ROSA MARIA VERA CARCANO</t>
  </si>
  <si>
    <t>MARIA ISABEL PICHARDO CANALES</t>
  </si>
  <si>
    <t>ANA EDITH RONQUILLO MARTINEZ</t>
  </si>
  <si>
    <t>JORGE CASTILLO FLORES</t>
  </si>
  <si>
    <t>LUIS ERNESTO MARTINEZ VARGAS</t>
  </si>
  <si>
    <t>LIZETH RUVALCABA OLIVA</t>
  </si>
  <si>
    <t>WENDY GUADALUPE VALDEZ MONTERO</t>
  </si>
  <si>
    <t>VIOLETA MONTERO MARTINEZ</t>
  </si>
  <si>
    <t>ARACELI AMEZOLA HURTADO</t>
  </si>
  <si>
    <t>CLAUDIA RAMIREZ MORALES</t>
  </si>
  <si>
    <t>NANCY BASTERRA VILLEGAS</t>
  </si>
  <si>
    <t>ARELI GUADALUPE SOLIS JIMENEZ</t>
  </si>
  <si>
    <t>DIANA KARINA GONZALEZ CONDE</t>
  </si>
  <si>
    <t>BEATRIZ FUENTES SANCHEZ</t>
  </si>
  <si>
    <t>MARITZA MAXIMILIANO LEZAMA</t>
  </si>
  <si>
    <t>PAMELA MICHELLE MEDINA PLATA</t>
  </si>
  <si>
    <t>MA DE LOS ANGELES VELAZQUEZ VALLADARES</t>
  </si>
  <si>
    <t>DIANA NAVA GONZALEZ</t>
  </si>
  <si>
    <t>SANDRA SANCHEZ</t>
  </si>
  <si>
    <t>OLGA LIDIA BUENDIA MEDINA</t>
  </si>
  <si>
    <t>ADRIANA CHEYENE CASTRO GONZALEZ</t>
  </si>
  <si>
    <t>ERIKA VICTORIANO MELGAR</t>
  </si>
  <si>
    <t>ROSALINDA CASTILLO CEDILLO</t>
  </si>
  <si>
    <t>LETICIA VAZQUEZ DE LA CRUZ</t>
  </si>
  <si>
    <t>ROSA MARTHA PEREZ PINEDA</t>
  </si>
  <si>
    <t>DAMARIS LOPEZ ARREOLA</t>
  </si>
  <si>
    <t>JUAN PEREZ ALVARADO</t>
  </si>
  <si>
    <t>FABIOLA GARCIA HERNANDEZ</t>
  </si>
  <si>
    <t>ADRIANA MARGARITA CASTILLO CASTILLO</t>
  </si>
  <si>
    <t>MARIBEL ZAVALA CASTILLO</t>
  </si>
  <si>
    <t>ARACELI MARIA DE LOS ANGELES CASTILLO REYES</t>
  </si>
  <si>
    <t>NOEMI HERNANDEZ OROPEZA</t>
  </si>
  <si>
    <t>LORENA HERNANDEZ COELLO</t>
  </si>
  <si>
    <t>LAURA RAMIREZ GARCIA</t>
  </si>
  <si>
    <t>MARCELA CORTES LOPEZ</t>
  </si>
  <si>
    <t>IRMA MARTINEZ LOPEZ</t>
  </si>
  <si>
    <t>ROCIO RENTERIA RAMIREZ</t>
  </si>
  <si>
    <t>VIRGINIA PEREZ PINEDA</t>
  </si>
  <si>
    <t>MARIA ALEJANDRA MONROY MURILLO</t>
  </si>
  <si>
    <t>NAYELI PEREZ PINEDA</t>
  </si>
  <si>
    <t>MISHAEL NATHALY VARGAS FLORES</t>
  </si>
  <si>
    <t>KARLA MARIA ROMERO PEREZ</t>
  </si>
  <si>
    <t>ROXANA MENDIOLA ORTEGA</t>
  </si>
  <si>
    <t>PERLA BLANCA SORIA FLORES</t>
  </si>
  <si>
    <t>ROSA IVONNE RAMIREZ GUARNEROS</t>
  </si>
  <si>
    <t>MONICA FERRER ZAMORA</t>
  </si>
  <si>
    <t>INES DE LA CRUZ SALGADO</t>
  </si>
  <si>
    <t>SANDRA LISSETT GOMEZ HERNANDEZ</t>
  </si>
  <si>
    <t>ALBERTO CONRADO CORTES RUPIT</t>
  </si>
  <si>
    <t>TALIA SANCHEZ CASTILLO</t>
  </si>
  <si>
    <t>MICAELA RIVERA RODRIGUEZ</t>
  </si>
  <si>
    <t>PAULINA FLORES NIETO</t>
  </si>
  <si>
    <t>RUBICELIA LURIA SANTIAGO</t>
  </si>
  <si>
    <t>ERIKA TORRES VERA</t>
  </si>
  <si>
    <t>LIZBETH FRIAS CRUZ</t>
  </si>
  <si>
    <t>SUSANA LOPEZ ROSADO</t>
  </si>
  <si>
    <t>MARTHA ENRIQUEZ RODRIGUEZ</t>
  </si>
  <si>
    <t>LUZ DEL CARMEN GOMEZ MARTINEZ</t>
  </si>
  <si>
    <t>ELEUTERIA MARTINEZ MARTINEZ</t>
  </si>
  <si>
    <t>ANA LAURA MARQUEZ CRUZ</t>
  </si>
  <si>
    <t>ALMA NERY RAMIREZ DE LA CRUZ</t>
  </si>
  <si>
    <t>CLARA ARAI NUNEZ VALDEZ</t>
  </si>
  <si>
    <t>LIZ ANEL HERNANDEZ MENDOZA</t>
  </si>
  <si>
    <t>ROCIO LOPEZ MARIN</t>
  </si>
  <si>
    <t>RUBEN LOPEZ TORRES</t>
  </si>
  <si>
    <t>KAREN ANAHI LAZO ARREOLA</t>
  </si>
  <si>
    <t>CARLOS ALBERTO PEREZ ORTEGA</t>
  </si>
  <si>
    <t>BRENDA ITZELL CASTILLO VARILLAS</t>
  </si>
  <si>
    <t>MARIANA JAZMIN SANCHEZ MARTINEZ</t>
  </si>
  <si>
    <t>LIBIA YASMIN NAVA VIEYRA</t>
  </si>
  <si>
    <t>MARIELA LOPEZ DELGADILLO</t>
  </si>
  <si>
    <t>CARMEN GIOVANA ORTEGA LOPEZ</t>
  </si>
  <si>
    <t>GABRIELA HERNANDEZ MARQUEZ</t>
  </si>
  <si>
    <t>ELSI ANAI RAMIREZ RAMIREZ</t>
  </si>
  <si>
    <t>KAREN LISBET FAJARDO FRANCISCO</t>
  </si>
  <si>
    <t>BEATRIZ ADRIANA MERIDA TAVERA</t>
  </si>
  <si>
    <t>ROSA MARIA HERNANDEZ MARIN</t>
  </si>
  <si>
    <t>ARIZBETH FLORES CERVANTES</t>
  </si>
  <si>
    <t>GLORIA FLORES LOPEZ</t>
  </si>
  <si>
    <t>ANA BELEM RAMIREZ FLORES</t>
  </si>
  <si>
    <t>TIARE LIRA CONTRERAS</t>
  </si>
  <si>
    <t>AYME LEYTE VAZQUEZ</t>
  </si>
  <si>
    <t>LUIS ANGEL SERRALDE LEYTE</t>
  </si>
  <si>
    <t>NANCY LEYTE MUNIZ</t>
  </si>
  <si>
    <t>MA DE LA LUZ CORNEJO SOTELO</t>
  </si>
  <si>
    <t>MESALINA RUVALCABA CASTILLO</t>
  </si>
  <si>
    <t>MARIA CANDELARIA ORTEGA LOPEZ</t>
  </si>
  <si>
    <t>OMAR ALEJANDRO MORA DONDIEGO</t>
  </si>
  <si>
    <t>MARCO ANTONIO ORTEGA LOPEZ</t>
  </si>
  <si>
    <t>MONICA MEJIA MERINO</t>
  </si>
  <si>
    <t>CARLOS ALBERTO PORTILLA MARTINEZ</t>
  </si>
  <si>
    <t>TALIA RUBIO HERRERA</t>
  </si>
  <si>
    <t>MARIA RAQUEL CERVANTES CASTRO</t>
  </si>
  <si>
    <t>JUDITH NERI VILLANUEVA</t>
  </si>
  <si>
    <t>LILIANA AGUILAR GALAN</t>
  </si>
  <si>
    <t>IVONNE JANETH LOPEZ NOLASCO</t>
  </si>
  <si>
    <t>JUANA MARIA FLORES</t>
  </si>
  <si>
    <t>JOSE BRANDON VARGAS MORALES</t>
  </si>
  <si>
    <t>CATALINA ALOR PEREZ</t>
  </si>
  <si>
    <t>ELISA PERALTA REYES</t>
  </si>
  <si>
    <t>KARINA MONTERO ALVAREZ</t>
  </si>
  <si>
    <t>MARIA DE JESUS MARTINEZ PAREDES</t>
  </si>
  <si>
    <t>GUILLERMINA PELAEZ DURAN</t>
  </si>
  <si>
    <t>MARIA TERESA AGUILAR GUERRA</t>
  </si>
  <si>
    <t>INOCENCIA ARAIZA SANCHEZ</t>
  </si>
  <si>
    <t>MARIA GUADALUPE GUERRERO LEON</t>
  </si>
  <si>
    <t>LETICIA GALAVIZ GONZALEZ</t>
  </si>
  <si>
    <t>BEATRIZ IVON GARCIA CORONADO</t>
  </si>
  <si>
    <t>ELIBERIA HERNANDEZ CASTILLO</t>
  </si>
  <si>
    <t>GELLENE DOMINGUEZ TORRES</t>
  </si>
  <si>
    <t>IRAIS TOSCANO HERNANDEZ</t>
  </si>
  <si>
    <t>CECILIA MARQUEZ RAMIREZ</t>
  </si>
  <si>
    <t>MARIA GUADALUPE ROJAS MENDEZ</t>
  </si>
  <si>
    <t>JULISSA CABRERA CELAYA</t>
  </si>
  <si>
    <t>JUAN CARLOS PARRAL PEREZ</t>
  </si>
  <si>
    <t>ROSA ISELA CASTRO VALLEJO</t>
  </si>
  <si>
    <t>ROSA IVETH MARTINEZ SANCHEZ</t>
  </si>
  <si>
    <t>VERONICA IVONNE ALBA CARRILLO</t>
  </si>
  <si>
    <t>ALMA ROSA CERVANTES CASTRO</t>
  </si>
  <si>
    <t>MARIA LUISA LINA CRUZ NAJERA</t>
  </si>
  <si>
    <t>MARIA DE LOS ANGELES FLORES JUAREZ</t>
  </si>
  <si>
    <t>BONIFACIA GONZALEZ RODRIGUEZ</t>
  </si>
  <si>
    <t>MIRNA JEANETTE CABALLERO HERNANDEZ</t>
  </si>
  <si>
    <t>BRITANY GUADALUPE ROBLES GALAN</t>
  </si>
  <si>
    <t>CECILIA ARELI CABALLERO GARCIA</t>
  </si>
  <si>
    <t>MARIA GUADALUPE HERNANDEZ MORALES</t>
  </si>
  <si>
    <t>JULIA ALBINO MATEO</t>
  </si>
  <si>
    <t>JENNI LAURA RAMIREZ RIVERA</t>
  </si>
  <si>
    <t>YAZMIN BAUTISTA NERI</t>
  </si>
  <si>
    <t>CARMEN BAUTISTA NERI</t>
  </si>
  <si>
    <t>MOISES BAUTISTA NERI</t>
  </si>
  <si>
    <t>MARCO ANTONIO CARDENAS VAZQUEZ</t>
  </si>
  <si>
    <t>ANA LILIA SANCHEZ RODRIGUEZ</t>
  </si>
  <si>
    <t>ILIANA RUTH JIMENEZ MONDRAGON</t>
  </si>
  <si>
    <t>DANIELA ARACELI GONZALEZ SOTO</t>
  </si>
  <si>
    <t>MAGDALENA ALVARADO IBARRA</t>
  </si>
  <si>
    <t>ANTONIA OROZCO MATUS</t>
  </si>
  <si>
    <t>CRISTIAN ANAHI CRISTO CASTRO</t>
  </si>
  <si>
    <t>SUSANA DEL CARMEN ANTONIO GARCIA</t>
  </si>
  <si>
    <t>GABRIELA MORALES ITURBE</t>
  </si>
  <si>
    <t>LINDA BLANCA MACIAS VELAZQUEZ</t>
  </si>
  <si>
    <t>ROSA ARIANA VARGAS ESQUIVEL</t>
  </si>
  <si>
    <t>ELOISA LAGUNAS ANACLETO</t>
  </si>
  <si>
    <t>ESMERALDA YOSELIN HERNANDEZ IZGUERRA</t>
  </si>
  <si>
    <t>AIMEE DAYANA VARGAS MORALES</t>
  </si>
  <si>
    <t>KARLA ARIADNA CONTRERAS BARCENAS</t>
  </si>
  <si>
    <t>GUADALUPE BARCENAS HERNANDEZ</t>
  </si>
  <si>
    <t>GABRIELA SANCHEZ FERNANDEZ</t>
  </si>
  <si>
    <t>ROSA STEFANY GALICIA ORDAZ</t>
  </si>
  <si>
    <t>SELENE MONTSERRAT SANTIAGO MARTINEZ</t>
  </si>
  <si>
    <t>ANAI MICHELL CAMINO CARLIN</t>
  </si>
  <si>
    <t>PATRICIA PANTALEON DURAN</t>
  </si>
  <si>
    <t>MAIRA CERQUEIRAS PADILLA</t>
  </si>
  <si>
    <t>VIANEY SANCHEZ CERQUEIRAS</t>
  </si>
  <si>
    <t>ANA PATRICIA GONZALEZ ANGEL</t>
  </si>
  <si>
    <t>LAURA ISABEL MARTINEZ PAREDES</t>
  </si>
  <si>
    <t>AUREA LOPEZ CRUZ</t>
  </si>
  <si>
    <t>IRMA HERNANDEZ CARDOZA</t>
  </si>
  <si>
    <t>ALEJANDRA MARTINEZ ROBLES</t>
  </si>
  <si>
    <t>OLIMPIA MEDINA ESPINOZA</t>
  </si>
  <si>
    <t>ROSALVA NAVARRO PONCE</t>
  </si>
  <si>
    <t>ERIKA MURILLO CORTEZ</t>
  </si>
  <si>
    <t>NORMA CASTILLO SEBASTIAN</t>
  </si>
  <si>
    <t>ANGELICA ROJAS ZUNIGA</t>
  </si>
  <si>
    <t>ESPERANZA JUDITH HERNANDEZ PEREZ</t>
  </si>
  <si>
    <t>CLAUDIA MARQUEZ RESENOS</t>
  </si>
  <si>
    <t>LIZET FERNANDEZ SANCHEZ</t>
  </si>
  <si>
    <t>MARIA DE JESUS RECENOS TENORIO</t>
  </si>
  <si>
    <t>TERESA MALDONADO VALVERDE</t>
  </si>
  <si>
    <t>YESENIA HERNANDEZ PEREZ</t>
  </si>
  <si>
    <t>YESENIA SANDOVAL CARDENAS</t>
  </si>
  <si>
    <t>MARIA DEL ROSARIO GOMEZ HERNANDEZ</t>
  </si>
  <si>
    <t>LUZ MARIA VANESSA ROSAS IBANEZ</t>
  </si>
  <si>
    <t>TERESA YANELY CERON RODRIGUEZ</t>
  </si>
  <si>
    <t>JUANA FRANCISCO LOPEZ</t>
  </si>
  <si>
    <t>VIVIANA RUIZ LARA</t>
  </si>
  <si>
    <t>ESMERALDA RUBI RAMIREZ RUIZ</t>
  </si>
  <si>
    <t>IRAIS CORINTHIA BARRIGA MONTES</t>
  </si>
  <si>
    <t>BERTHA LOPEZ PRECIADO</t>
  </si>
  <si>
    <t>EMILIA BERENICE NAVARRO RAMOS</t>
  </si>
  <si>
    <t>BRENDA ALVAREZ GABINO</t>
  </si>
  <si>
    <t>YOLANDA GUADALUPE NOGALES MONSALVO</t>
  </si>
  <si>
    <t>MARIA ELIZABETH CERVANTES MENDOZA</t>
  </si>
  <si>
    <t>SANDY PAOLA HERRERA RODRIGUEZ</t>
  </si>
  <si>
    <t>MA EUGENIA COMPARAN TEJEDA</t>
  </si>
  <si>
    <t>CLAUDIA ADRIANA ROCHA BARRIOS</t>
  </si>
  <si>
    <t>ARLI NATALY RAMIREZ SANCHEZ</t>
  </si>
  <si>
    <t>MARGARITA DEL ROCIO RAMIREZ SANCHEZ</t>
  </si>
  <si>
    <t>MARGARITA RAMIREZ SANCHEZ</t>
  </si>
  <si>
    <t>JANETTE VIRIDIANA RIVAS DIAZ</t>
  </si>
  <si>
    <t>HANNIA MONSERRAT RIVAS DIAZ</t>
  </si>
  <si>
    <t>CARLOS HILARIO RIVAS DIAZ</t>
  </si>
  <si>
    <t>MIRIAM VERONICA CAMACHO CAMACHO</t>
  </si>
  <si>
    <t>WANDA MARIA CRUZ ESCALANTE</t>
  </si>
  <si>
    <t>EVA ALCANTARA HERNANDEZ</t>
  </si>
  <si>
    <t>VIRGINIA MENDOZA GONZALEZ</t>
  </si>
  <si>
    <t>ADRIANA SARAHI AMBRIZ MENDOZA</t>
  </si>
  <si>
    <t>CARLOS DE JESUS LUNA GOMEZ</t>
  </si>
  <si>
    <t>CARMEN ALICIA HERNANDEZ PEREZ</t>
  </si>
  <si>
    <t>GUADALUPE MARTINEZ FABILA</t>
  </si>
  <si>
    <t>MERCE TERESITA ZACARIAS ANTONIO</t>
  </si>
  <si>
    <t>MARINA GONZALEZ RAMOS</t>
  </si>
  <si>
    <t>MA DE LA LUZ SOTO REYES</t>
  </si>
  <si>
    <t>LORENA REBECA PEREZ HERNANDEZ</t>
  </si>
  <si>
    <t>PILAR CASTILLO GONZALEZ</t>
  </si>
  <si>
    <t>BLANCA DELIA HERNANDEZ MATA</t>
  </si>
  <si>
    <t>LILIANA VAZQUEZ LEYVA</t>
  </si>
  <si>
    <t>CAROLINA GONZALEZ ESCOBAR</t>
  </si>
  <si>
    <t>MARIA ISABEL CERVANTES TORRES</t>
  </si>
  <si>
    <t>KARLA ALEJANDRA MENDOZA ARELLANES</t>
  </si>
  <si>
    <t>MARTHA SARAI CRUZ RAMIREZ</t>
  </si>
  <si>
    <t>ALMA DELIA HERNANDEZ ESPINOSA</t>
  </si>
  <si>
    <t>EDITH COLIN CERVANTES</t>
  </si>
  <si>
    <t>ADRIANA AGUILAR ALCANTARA</t>
  </si>
  <si>
    <t>ANGELES JIMENEZ FLORES</t>
  </si>
  <si>
    <t>BERENICE GONZALEZ JASSO</t>
  </si>
  <si>
    <t>PRISCILA PEREZ PEREZ</t>
  </si>
  <si>
    <t>MARIA DEL CRISTAL ALBORES ALTAMIRANO</t>
  </si>
  <si>
    <t>ROSA MARIA PEREZ RIVAS</t>
  </si>
  <si>
    <t>MA DE LOURDES ARROYO CASTRO</t>
  </si>
  <si>
    <t>CECILIA TORRES REYNA</t>
  </si>
  <si>
    <t>FLOR NAYELI XILOHUA JARQUIN</t>
  </si>
  <si>
    <t>LEONARDO DANIEL JIMENEZ JIMENEZ</t>
  </si>
  <si>
    <t>ZEINY ARLETH CRUZ CRUZ</t>
  </si>
  <si>
    <t>MAYRA CRISTINA SANTIAGO MARTINEZ</t>
  </si>
  <si>
    <t>GRACIELA JIMENEZ HERNANDEZ</t>
  </si>
  <si>
    <t>LUZ ELENA ROJAS VILLA</t>
  </si>
  <si>
    <t>LORENA SEPULVEDA COVARRUBIAS</t>
  </si>
  <si>
    <t>YAHAIRA JAZMIN SANCHEZ PEREZ</t>
  </si>
  <si>
    <t>MA GUADALUPE MERCADO ARZATE</t>
  </si>
  <si>
    <t>JONATHAN SAGAON MORENO</t>
  </si>
  <si>
    <t>ANGELICA CRUZ CALVA</t>
  </si>
  <si>
    <t>MONZERRAT LIZBETH VELAZQUEZ LARA</t>
  </si>
  <si>
    <t>MARTHA DOLORES VELAZQUEZ TOVAR</t>
  </si>
  <si>
    <t>NORMA AZUCENA LINARES CERQUEDA</t>
  </si>
  <si>
    <t>ALI ARACELI MENESES LOPEZ</t>
  </si>
  <si>
    <t>IRMA CORTES DE LA CRUZ</t>
  </si>
  <si>
    <t>BRENDA GUADALUPE VILLEGAS CORTES</t>
  </si>
  <si>
    <t>ARMANDO GOMEZ GETRUDIS</t>
  </si>
  <si>
    <t>BERENICE YOSELINE RODRIGUEZ TORRES</t>
  </si>
  <si>
    <t>EMMA LADINO FLORES</t>
  </si>
  <si>
    <t>GUADALUPE HUERTA QUIROZ</t>
  </si>
  <si>
    <t>PATRICIA ORTIZ GUTIERREZ</t>
  </si>
  <si>
    <t>MARIA DEL ROSARIO QUIROZ ARROYO</t>
  </si>
  <si>
    <t>TANIA FERNANDA GOMEZ HUERTA</t>
  </si>
  <si>
    <t>SILVIA HERNANDEZ ALFONSO</t>
  </si>
  <si>
    <t>SHEILA HERNANDEZ MONTES</t>
  </si>
  <si>
    <t>MARIA YASMIN HERNANDEZ PENA</t>
  </si>
  <si>
    <t>SANDRA OLGUIN RIVERA</t>
  </si>
  <si>
    <t>ADRIANA BARBA SUAREZ</t>
  </si>
  <si>
    <t>PAULINA CRISOSTOMO GONZALEZ</t>
  </si>
  <si>
    <t>LUIS GERARDO CRISOSTOMO GONZALEZ</t>
  </si>
  <si>
    <t>GENARA MARTINEZ DIAZ</t>
  </si>
  <si>
    <t>ISABEL DIAZ VAZQUEZ</t>
  </si>
  <si>
    <t>MARGARITA CRISOSTOMO GONZALEZ</t>
  </si>
  <si>
    <t>VERONICA BANDA VALENCIA</t>
  </si>
  <si>
    <t>ARACELI PAREDES PELAEZ</t>
  </si>
  <si>
    <t>DORA MARIA LIMA ALTAMIRANO</t>
  </si>
  <si>
    <t>NOEMI ALEJANDRA BARRAGAN PENA</t>
  </si>
  <si>
    <t>MARIA ALTAMIRANO ALVARADO</t>
  </si>
  <si>
    <t>NEYDI JAZMIN LEYVA MARTINEZ</t>
  </si>
  <si>
    <t>ANABEL ROSAS RUIZ</t>
  </si>
  <si>
    <t>DIEGO IVAN GARCIA MENDEZ</t>
  </si>
  <si>
    <t>IRASELY ROSAS LIMA</t>
  </si>
  <si>
    <t>VIRGINIA AGUILAR GONZALEZ</t>
  </si>
  <si>
    <t>YARELI ROSAS LIMA</t>
  </si>
  <si>
    <t>BEATRIZ ADRIANA RUIZ ARTEAGA</t>
  </si>
  <si>
    <t>CLAUDIA SANCHEZ ESPINOSA</t>
  </si>
  <si>
    <t>MARIA GUADALUPE MENDEZ FERMOSO</t>
  </si>
  <si>
    <t>DULCE NATALI SANCHEZ SANCHEZ</t>
  </si>
  <si>
    <t>JUANA LAURA BOLANOS HERNANDEZ</t>
  </si>
  <si>
    <t>LETICIA AGUILAR CUEVAS</t>
  </si>
  <si>
    <t>SANDRA MENDEZ FERMOSO</t>
  </si>
  <si>
    <t>SONIA SANCHEZ ESPINOSA</t>
  </si>
  <si>
    <t>VERONICA GALAN ROJAS</t>
  </si>
  <si>
    <t>BEATRIZ ADRIANA NIEVES RODRIGUEZ</t>
  </si>
  <si>
    <t>ELIZABETH CORTES LIRA</t>
  </si>
  <si>
    <t>RAYMUNDO MONTORO CONTRERAS</t>
  </si>
  <si>
    <t>RICARDO CRUZ REYES MONREAL</t>
  </si>
  <si>
    <t>DAVID VELAZQUEZ JUAREZ</t>
  </si>
  <si>
    <t>ROSA NAZARIO GONZALEZ</t>
  </si>
  <si>
    <t>VERONICA CASTRO PROCEL</t>
  </si>
  <si>
    <t>FIDELIA FIBELA RAMIREZ</t>
  </si>
  <si>
    <t>ROSA MARIA GUADALUPE GARCIA GRANADA</t>
  </si>
  <si>
    <t>CLAUDIA ANGELICA VAZQUEZ ESCOBAR</t>
  </si>
  <si>
    <t>ANA MARIA SAMPAYO MARTINEZ</t>
  </si>
  <si>
    <t>CARMEN ANGELICA MARTINEZ SANTANA</t>
  </si>
  <si>
    <t>MARTHA PATRICIA LOPEZ MARTINEZ</t>
  </si>
  <si>
    <t>MINERVA FABIOLA MARTINEZ SANTANA</t>
  </si>
  <si>
    <t>YOANA MONSERRAT ALONSO CRUZ</t>
  </si>
  <si>
    <t>BEATRIZ ESTRADA CORTES</t>
  </si>
  <si>
    <t>MA CONCEPCION FLORES MARTINEZ</t>
  </si>
  <si>
    <t>ANDREA VERONICA SOLIS SOLIS</t>
  </si>
  <si>
    <t>ELIZABETH REYES MONREAL</t>
  </si>
  <si>
    <t>MIRIAM VALENTINA HERNANDEZ HERNANDEZ</t>
  </si>
  <si>
    <t>EDNA ANAHI MONTORO CARREON</t>
  </si>
  <si>
    <t>ANA GLORIA LEYVA CRUZ</t>
  </si>
  <si>
    <t>ARACELI MONTORO ZARAGOZA</t>
  </si>
  <si>
    <t>ROSARIO DIAZ HERNANDEZ</t>
  </si>
  <si>
    <t>ANABEL CRUZ PEREZ</t>
  </si>
  <si>
    <t>VICTOR ARIAS ORTIZ</t>
  </si>
  <si>
    <t>MAYRA GARDUZA SANCHEZ</t>
  </si>
  <si>
    <t>YOSELIN LETICIA MUNOZ PALACIOS</t>
  </si>
  <si>
    <t>MIRIAM SALDIVAR SANTOYO</t>
  </si>
  <si>
    <t>JAZMIN SALDIVAR SANTOYO</t>
  </si>
  <si>
    <t>SUSANA ALVAREZ RODRIGUEZ</t>
  </si>
  <si>
    <t>CLOTILDE ADELAIDA MUNIZ MONTERO</t>
  </si>
  <si>
    <t>MARIA DEL CARMEN MUNOZ SALAZAR</t>
  </si>
  <si>
    <t>VERONICA CAZALES CHAVEZ</t>
  </si>
  <si>
    <t>GUADALUPE CALDERON ALVAREZ</t>
  </si>
  <si>
    <t>LEYDI LAURA CASTRO MARTINEZ</t>
  </si>
  <si>
    <t>MANUEL ANGEL LOPEZ HERNANDEZ</t>
  </si>
  <si>
    <t>LISET ADRIANA VELEZ INFANTE</t>
  </si>
  <si>
    <t>CECILIA HERNANDEZ REYES</t>
  </si>
  <si>
    <t>MARIBEL NUNEZ ORDAZ</t>
  </si>
  <si>
    <t>ERNESTA ANTONIA PEREZ RODRIGUEZ</t>
  </si>
  <si>
    <t>MARTHA HERNANDEZ GONZALEZ</t>
  </si>
  <si>
    <t>ESPERANZA LUNA ROMERO</t>
  </si>
  <si>
    <t>AGUSTINA MARIA FLORES</t>
  </si>
  <si>
    <t>AHYLIN YAFILED JIMENEZ LOPEZ</t>
  </si>
  <si>
    <t>LAURA VALENTINA SOTO RIVERA</t>
  </si>
  <si>
    <t>SONIA FERNANDA OLIVARES GONZALEZ</t>
  </si>
  <si>
    <t>MARIA MAGDALENA HERNANDEZ ALONSO</t>
  </si>
  <si>
    <t>RITA HERNANDEZ LOPEZ</t>
  </si>
  <si>
    <t>GUADALUPE BAUTISTA PEREZ</t>
  </si>
  <si>
    <t>YESSICA AIDE JORGE NIETO</t>
  </si>
  <si>
    <t>MARIA SINDY GARCIA SERRANO</t>
  </si>
  <si>
    <t>ELIZABET BALBINA NIETO BAUTISTA</t>
  </si>
  <si>
    <t>ADRIANA CASTRO MARTINEZ</t>
  </si>
  <si>
    <t>PERLA ESMERALDA LOPEZ GONZALEZ</t>
  </si>
  <si>
    <t>MARIA DE LOS ANGELES CINENCIO RUIZ</t>
  </si>
  <si>
    <t>CECILIA RAMIREZ OSORNIO</t>
  </si>
  <si>
    <t>VERONICA YOLANDA OCHOA MARROQUIN</t>
  </si>
  <si>
    <t>MARTINA RUIZ RUIZ</t>
  </si>
  <si>
    <t>VERONICA ALVERDE VAZQUEZ</t>
  </si>
  <si>
    <t>LETICIA DIAZ HERNANDEZ</t>
  </si>
  <si>
    <t>ANA PATRICIA GONZALEZ DE LA CRUZ</t>
  </si>
  <si>
    <t>MARIA TERESA SILVA CANIZALEZ</t>
  </si>
  <si>
    <t>OLGA LILIA ORTIZ SOLORIO</t>
  </si>
  <si>
    <t>CARMEN ALEJANDRA BALDOVINOS GONZALEZ</t>
  </si>
  <si>
    <t>JUANA CONCHAS LOPEZ</t>
  </si>
  <si>
    <t>JORGE OSCAR LOPEZ GUTIERREZ</t>
  </si>
  <si>
    <t>MARTHA INES VARGAS GONZALEZ</t>
  </si>
  <si>
    <t>PATRICIA SANCHEZ MENDOZA</t>
  </si>
  <si>
    <t>DIANA MICHEL MARTINEZ PENA</t>
  </si>
  <si>
    <t>JUANA BLANCA ESTELA DURAN SANCHEZ</t>
  </si>
  <si>
    <t>ELSA ELIZABETH SANCHEZ DE JESUS</t>
  </si>
  <si>
    <t>MARIA ALEJANDRA GONZALEZ TOVAR</t>
  </si>
  <si>
    <t>MARIA EUGENIA GONZALEZ TOVAR</t>
  </si>
  <si>
    <t>YETZARELY MONTANO GONZALEZ</t>
  </si>
  <si>
    <t>INES VERONICA MELENDEZ PACHECO</t>
  </si>
  <si>
    <t>MAYRA ESTEFANI GALICIA GONZALEZ</t>
  </si>
  <si>
    <t>ROXANA JUAREZ RAMIREZ</t>
  </si>
  <si>
    <t>LUCERO ALVAREZ TORRES</t>
  </si>
  <si>
    <t>MARCELA SANCHEZ RAMIREZ</t>
  </si>
  <si>
    <t>MIREYA AGUILAR DURAN</t>
  </si>
  <si>
    <t>NANCY RUIZ SANCHEZ</t>
  </si>
  <si>
    <t>LILIA GOMEZ RIVERA</t>
  </si>
  <si>
    <t>LIMNA MONSERRAT AGUILAR GOMEZ</t>
  </si>
  <si>
    <t>JUAN JOSE AGUILAR DURAN</t>
  </si>
  <si>
    <t>YARENI CORTES GARCIA</t>
  </si>
  <si>
    <t>GUADALUPE CABRERA SANCHEZ</t>
  </si>
  <si>
    <t>OLGA BERTA HERRERA MARTINEZ</t>
  </si>
  <si>
    <t>JULIA MANDUJANO FUENTES</t>
  </si>
  <si>
    <t>ALEJANDRA NALLELY HERNANDEZ RANGEL</t>
  </si>
  <si>
    <t>IRMA MOLINA OLVERA</t>
  </si>
  <si>
    <t>AMALIA MORENO OLIVARES</t>
  </si>
  <si>
    <t>AURORA GABRIELA ORTIZ ACEVEDO</t>
  </si>
  <si>
    <t>NORMA GONZALEZ ROMERO</t>
  </si>
  <si>
    <t>ANA LILIA MUNOZ VAZQUEZ</t>
  </si>
  <si>
    <t>REYNA LILIA CASTANEDA HERRERA</t>
  </si>
  <si>
    <t>CAROLINA TORRES AGUILAR</t>
  </si>
  <si>
    <t>LIDIA ALVAREZ OLMEDO</t>
  </si>
  <si>
    <t>STEFANIA CRUZ CASTANEDA</t>
  </si>
  <si>
    <t>SANDRA VERONICA GONZALEZ CRUZ</t>
  </si>
  <si>
    <t>GENARO RUBEN COVA MARTINEZ</t>
  </si>
  <si>
    <t>ALEJANDRA FRANCISCA CRUZ CASALES</t>
  </si>
  <si>
    <t>JUANA HERNANDEZ MONDRAGON</t>
  </si>
  <si>
    <t>MIGUEL ENRIQUE TORRES ORTIZ</t>
  </si>
  <si>
    <t>PRICILA SARADI VARGAS SANTOS</t>
  </si>
  <si>
    <t>CINTHYA JACQUELINE GONZALEZ FLORES</t>
  </si>
  <si>
    <t>MARTHA IMELDA FLORES SANCHEZ</t>
  </si>
  <si>
    <t>MATILDE OROZCO MORA</t>
  </si>
  <si>
    <t>GLADIS KARINA VAZQUEZ NUNEZ</t>
  </si>
  <si>
    <t>DIANA MARLEN LOPEZ SANCHEZ</t>
  </si>
  <si>
    <t>ADRIANA SANCHEZ HERNANDEZ</t>
  </si>
  <si>
    <t>AMANDA GUADALUPE SANCHEZ HERNANDEZ</t>
  </si>
  <si>
    <t>LAURA ANGELICA LOPEZ SANCHEZ</t>
  </si>
  <si>
    <t>NADIA CABRERA SANCHEZ</t>
  </si>
  <si>
    <t>MARIELA BARRAZA SANCHEZ</t>
  </si>
  <si>
    <t>SILVIA ANTONIO MARTINEZ</t>
  </si>
  <si>
    <t>MARIA NATIVIDAD JIMENEZ SANCHEZ</t>
  </si>
  <si>
    <t>JONATAN DIAZ PARRA</t>
  </si>
  <si>
    <t>JUANA FRANCISCO POLICARPIO</t>
  </si>
  <si>
    <t>MARIANA RAMOS GONZALEZ</t>
  </si>
  <si>
    <t>MYRNA PATRICIA GONZALEZ ZEPEDA</t>
  </si>
  <si>
    <t>VICTOR ENRIQUE VALDES LOZA</t>
  </si>
  <si>
    <t>MONSERRAT CORTES MEJIA</t>
  </si>
  <si>
    <t>ELVIRA MENDEZ MENDOZA</t>
  </si>
  <si>
    <t>ANDREA CRUZ RAMOS</t>
  </si>
  <si>
    <t>HELENA GEORGETTE CONTRERAS VIDAL</t>
  </si>
  <si>
    <t>ENRIQUETA REYES SANTOS</t>
  </si>
  <si>
    <t>YESSICA TOLEDO ALEJANDRO</t>
  </si>
  <si>
    <t>ROSA DE LIMA HERNANDEZ MENDOZA</t>
  </si>
  <si>
    <t>RUBICELIA RAFAEL ESPINOZA</t>
  </si>
  <si>
    <t>MARIA EUGENIA MONTEJO ROMERO</t>
  </si>
  <si>
    <t>JAVIER GONZALEZ BARAHONA</t>
  </si>
  <si>
    <t>KARLA ALEJANDRA PAREDES MALDONADO</t>
  </si>
  <si>
    <t>ELVIRA QUINO TOTO</t>
  </si>
  <si>
    <t>MARIA DEL  ROSARIO TORRES GONZALEZ</t>
  </si>
  <si>
    <t>JUANA IVONNE TORRES FRANCISCO</t>
  </si>
  <si>
    <t>BARBARA LIZETH TORRES FRANCISCO</t>
  </si>
  <si>
    <t>LILIANA DECEANO MARTINEZ</t>
  </si>
  <si>
    <t>JUAN MANUEL FELIX GARCIA</t>
  </si>
  <si>
    <t>ANA LIZBETH MENDOZA DIAZ</t>
  </si>
  <si>
    <t>MARIA EUGENIA DIAZ MELCHOR</t>
  </si>
  <si>
    <t>JORGE MENDOZA URBINA</t>
  </si>
  <si>
    <t>MARLEN SORIANO RAMIREZ</t>
  </si>
  <si>
    <t>FELIX HERNANDEZ RAMOS</t>
  </si>
  <si>
    <t>JUDITH HERRERA SANCHEZ</t>
  </si>
  <si>
    <t>MAYRA GUADALUPE NAVARRO ARIAS</t>
  </si>
  <si>
    <t>ROSA MARIA HERNANDEZ DIEGO</t>
  </si>
  <si>
    <t>REYNA HERNANDEZ HERNANDEZ</t>
  </si>
  <si>
    <t>CINTHYA IVETTE GUADALUPE ZAMORA RENDON</t>
  </si>
  <si>
    <t>ROSSY GABRIELA DELGADO HERNANDEZ</t>
  </si>
  <si>
    <t>MARIBEL BANUELOS GARCIA</t>
  </si>
  <si>
    <t>EVELIN MARIALY AVINA BANUELOS</t>
  </si>
  <si>
    <t>IVON VILLALVAZO HURTADO</t>
  </si>
  <si>
    <t>GUILLERMO URIBE BARAJAS</t>
  </si>
  <si>
    <t>GUADALUPE PORTILLO VILLA</t>
  </si>
  <si>
    <t>ANABEL MORAN HERNANDEZ</t>
  </si>
  <si>
    <t>CLAUDIA IVETT PARRA PEREZ</t>
  </si>
  <si>
    <t>MITZI LEAL DUARTE</t>
  </si>
  <si>
    <t>MARISOL PANDURO ORTIZ</t>
  </si>
  <si>
    <t>LUDMILLA MAGALY RODRIGUEZ SANCHEZ</t>
  </si>
  <si>
    <t>IVETTE STEPHANIE GUADALUPE MEJIA PORTILLO</t>
  </si>
  <si>
    <t>SUSANA NUNEZ SILVA</t>
  </si>
  <si>
    <t>MARIA NUNEZ SILVA</t>
  </si>
  <si>
    <t>ALICIA PATRICIA MEJIA ALEJO</t>
  </si>
  <si>
    <t>SANDRA BALANZAR NAVA</t>
  </si>
  <si>
    <t>CATALINA HERNANDEZ DIAZ</t>
  </si>
  <si>
    <t>NANCY SARAHI PEREZ DE SANTIAGO</t>
  </si>
  <si>
    <t>OSCAR ALFREDO SANDOVAL SILVA</t>
  </si>
  <si>
    <t>MARICELA ESTRADA FRANCO</t>
  </si>
  <si>
    <t>YAZMIN MENDOZA LEMUS</t>
  </si>
  <si>
    <t>SANDRA VERA MARTINEZ</t>
  </si>
  <si>
    <t>EVELIN DATSIRI AVELAR MONTESINOS</t>
  </si>
  <si>
    <t>JUANA SAMANO MONROY</t>
  </si>
  <si>
    <t>ALICIA DOMINGUEZ ROSETE</t>
  </si>
  <si>
    <t>MARIA ELENA LINARES RODRIGUEZ</t>
  </si>
  <si>
    <t>ALICIA SANDOVAL SANCHEZ</t>
  </si>
  <si>
    <t>VERONICA RAMIREZ CARMONA</t>
  </si>
  <si>
    <t>GABRIELA ORTEGA TZOPIYAXTLE</t>
  </si>
  <si>
    <t>ERIKA HERNANDEZ ROJAS</t>
  </si>
  <si>
    <t>NORMA AIDE DIAZ RAMIREZ</t>
  </si>
  <si>
    <t>MARIA EUGENIA PALACIOS ESTRADA</t>
  </si>
  <si>
    <t>ROCIO VARELA OLIVER</t>
  </si>
  <si>
    <t>MARIA LIZET GAMEZ SANDOVAL</t>
  </si>
  <si>
    <t>RIGOBERTO MARTIN ALVAREZ NAVARRETE</t>
  </si>
  <si>
    <t>JUDITH GARCIA SOSA</t>
  </si>
  <si>
    <t>ROSA ISELA TOVAR HERAS</t>
  </si>
  <si>
    <t>FRANCISCO MANUEL REYES ALCANTARA</t>
  </si>
  <si>
    <t>JESUS MARIA ISABEL HERNANDEZ ROQUE</t>
  </si>
  <si>
    <t>HEYDI DENISE VASQUEZ PEREZ</t>
  </si>
  <si>
    <t>LIBORIA MARTINEZ LOPEZ</t>
  </si>
  <si>
    <t>VIRGINIA YOLANDA OLGUIN VAZQUEZ</t>
  </si>
  <si>
    <t>ELIZABETH AYALA RAYA</t>
  </si>
  <si>
    <t>JAZMIN MEJIA MUNOZ</t>
  </si>
  <si>
    <t>MARIA VICTORIA CRUZ SANTAMARIA</t>
  </si>
  <si>
    <t>FABIOLA AYALA RAYA</t>
  </si>
  <si>
    <t>MAYDA QUETZABEL VEGA AYALA</t>
  </si>
  <si>
    <t>JESSICA URBANO LEON</t>
  </si>
  <si>
    <t>MARIA DE LOURDES ORTA MARTINEZ</t>
  </si>
  <si>
    <t>DIANA VARGAS BENITEZ</t>
  </si>
  <si>
    <t>JOANILETH REYES GONZALEZ</t>
  </si>
  <si>
    <t>BRENDA SALINAS MELENA</t>
  </si>
  <si>
    <t>MARIA DEL CONSUELO MARQUEZ RAYA</t>
  </si>
  <si>
    <t>ANA VICTORIA MEDINA SOREQUE</t>
  </si>
  <si>
    <t>OLIVIA ALONSO JIMENEZ</t>
  </si>
  <si>
    <t>NANCY VERONICA VALLEJO LIMA</t>
  </si>
  <si>
    <t>ROSA EDITH DOMINGUEZ RODRIGUEZ</t>
  </si>
  <si>
    <t>ANGELA GALICIA JIMENEZ</t>
  </si>
  <si>
    <t>GUADALUPE AGUILAR ABARCA</t>
  </si>
  <si>
    <t>MARIA DEL ROSARIO LOPEZ DIAZ</t>
  </si>
  <si>
    <t>MARTHA GISEL ROY TAPIA</t>
  </si>
  <si>
    <t>LIZBETH MONSERRAT MENDEZ GARCIA</t>
  </si>
  <si>
    <t>ARIADNA DOMINGUEZ PALACIOS</t>
  </si>
  <si>
    <t>ANGEL EDUARDO DOMINGUEZ PALACIOS</t>
  </si>
  <si>
    <t>MARTHA MEZA DEL VALLE</t>
  </si>
  <si>
    <t>DALIDA ROA SANTIAGO</t>
  </si>
  <si>
    <t>DULCE MARIA RODRIGUEZ DAMIAN</t>
  </si>
  <si>
    <t>MARIA DE JESUS BORGES PEREZ</t>
  </si>
  <si>
    <t>SIMAYKU PEREZ MENDEZ</t>
  </si>
  <si>
    <t>KARLA GABRIELA MENDOZA RUIZ</t>
  </si>
  <si>
    <t>JUANA MORALES SOSA</t>
  </si>
  <si>
    <t>XOCHITL PAULINA VAZQUEZ MORALES</t>
  </si>
  <si>
    <t>ANA LUISA VARGAS HERNANDEZ</t>
  </si>
  <si>
    <t>ALEJANDRA CRUZ MEDINA</t>
  </si>
  <si>
    <t>SANDRA LUZ ALCANTARA GARCIA</t>
  </si>
  <si>
    <t>SANDRA LUZ TORRES CARRILLO</t>
  </si>
  <si>
    <t>SUSANA PATRICIA MONTERO GALINDO</t>
  </si>
  <si>
    <t>NICOLLE BERENICE CRUZ RODRIGUEZ</t>
  </si>
  <si>
    <t>ANA MABEL VAZQUEZ GARCIA</t>
  </si>
  <si>
    <t>MARIA CRUZ FRIAS LOPEZ</t>
  </si>
  <si>
    <t>YAZMIN PEREZ GONZALEZ</t>
  </si>
  <si>
    <t>LADY JACQUELINE ANDRES PULIDO</t>
  </si>
  <si>
    <t>CECILIA HIGUERA MARQUEZ</t>
  </si>
  <si>
    <t>ALMA DANIELA PEREZ MARTINEZ</t>
  </si>
  <si>
    <t>RITA GABRIELA DIAZ GONZALEZ</t>
  </si>
  <si>
    <t>ANA GRACIELA SANCHEZ GOMEZ</t>
  </si>
  <si>
    <t>VERONICA CRUZ GONZALEZ</t>
  </si>
  <si>
    <t>MARIA ISABEL GUADALUPE ALVAREZ ROBLES</t>
  </si>
  <si>
    <t>AYLIN COREY GOMEZ VALLEJO</t>
  </si>
  <si>
    <t>VICTORIA LIMA MELLADO</t>
  </si>
  <si>
    <t>GUADALUPE TEZOQUIPA BARTOLO</t>
  </si>
  <si>
    <t>INES CASTRO HERNANDEZ</t>
  </si>
  <si>
    <t>KARLA YENIFER BARAJAS SERRANO</t>
  </si>
  <si>
    <t>ISRAEL CEDILLO GONZALEZ</t>
  </si>
  <si>
    <t>VANESSA BARAJAS SERRANO</t>
  </si>
  <si>
    <t>NORMA ANGELICA RIVERA AGUILAR</t>
  </si>
  <si>
    <t>YESSICA MONSERRAT RIVERA AGUILAR</t>
  </si>
  <si>
    <t>VERONICA JULIETA MENDOZA ROSARIO</t>
  </si>
  <si>
    <t>ARCELIA VAZQUEZ MONRROY</t>
  </si>
  <si>
    <t>MARCO ANTONIO MENDOZA ROSARIO</t>
  </si>
  <si>
    <t>EUFEMIA RICARDA ROSARIO ESPINOZA</t>
  </si>
  <si>
    <t>MIRIAM FLORES MERA</t>
  </si>
  <si>
    <t>ROSA HERNANDEZ LARA</t>
  </si>
  <si>
    <t>CAROLINA GONZALEZ HERNANDEZ</t>
  </si>
  <si>
    <t>LUIS EDUARDO MEDINA HINOJOZA</t>
  </si>
  <si>
    <t>EDITH ISABELA DAVILA MURILLO</t>
  </si>
  <si>
    <t>NELLY MOLINA MURILLO</t>
  </si>
  <si>
    <t>ROSARIO SOREQUE GARCIA</t>
  </si>
  <si>
    <t>DANIEL MATUS FLORES</t>
  </si>
  <si>
    <t>BEATRIZ MEDINA ALVAREZ</t>
  </si>
  <si>
    <t>ELISA ROSARIO DIAZ VILLEGAS</t>
  </si>
  <si>
    <t>DIANA MINERVA MEDINA MEDRANO</t>
  </si>
  <si>
    <t>ELIZABETH MEDINA MARTINEZ</t>
  </si>
  <si>
    <t>JUAN MANUEL MARTINEZ AGUILAR</t>
  </si>
  <si>
    <t>VIANEY GARCIA VELASCO</t>
  </si>
  <si>
    <t>ALEJANDRA MEDINA SOREQUE</t>
  </si>
  <si>
    <t>JULIO ALBERTO MARTINEZ MEDINA</t>
  </si>
  <si>
    <t>LUISA VALERIA TUFINO CISNEROS</t>
  </si>
  <si>
    <t>ERNESTO FLORES FRANCISCO</t>
  </si>
  <si>
    <t>FLORICEL ITAYETZI JUAREZ VALDIVIA</t>
  </si>
  <si>
    <t>MONICA HERNANDEZ SALAZAR</t>
  </si>
  <si>
    <t>MA ESPERANZA DIAZ AGUILAR</t>
  </si>
  <si>
    <t>MARIA DE LOURDES CANCINO MORATIN</t>
  </si>
  <si>
    <t>LUCIA QUIROZ FRAGOSO</t>
  </si>
  <si>
    <t>MARIA ELENA GUTIERREZ GONZALEZ</t>
  </si>
  <si>
    <t>REYNA ISABEL ALBERTO ROSALES</t>
  </si>
  <si>
    <t>YAZMIN ALBERTO ROSALES</t>
  </si>
  <si>
    <t>PEDRO BELMONT GUERRERO</t>
  </si>
  <si>
    <t>ELIZABETH FRAGOSO MIRANDA</t>
  </si>
  <si>
    <t>LAURA IVVON SALAS RAMIREZ</t>
  </si>
  <si>
    <t>REYNA EUGENIA HERNANDEZ HERNANDEZ</t>
  </si>
  <si>
    <t>OFELIA KEREN HARO MARCIAL</t>
  </si>
  <si>
    <t>ISABEL ORTEGA ALDAMA</t>
  </si>
  <si>
    <t>BRENDA BERENICE GARCIA SANJUAN</t>
  </si>
  <si>
    <t>AMALIA ESCAMILLA ROMUALDO</t>
  </si>
  <si>
    <t>WENDY CHIRINOS ORTEGA</t>
  </si>
  <si>
    <t>FRANCISCO JAVIER LOPEZ QUINTANAR</t>
  </si>
  <si>
    <t>MARTHA PATRICIA VERA CABELLO</t>
  </si>
  <si>
    <t>MARIA VIANEY QUINTANAR ARTEAGA</t>
  </si>
  <si>
    <t>MARIA ELENA VAZQUEZ CORTES</t>
  </si>
  <si>
    <t>ARIANA ANTONIA LOPEZ GUTIERREZ</t>
  </si>
  <si>
    <t>DANIEL MENDOZA RAMIREZ</t>
  </si>
  <si>
    <t>NELIDA BOTELLO VILLAGOMEZ</t>
  </si>
  <si>
    <t>GUADALUPE TIRADO BOLANOS</t>
  </si>
  <si>
    <t>HILDA MIRAFUENTES ROSAS</t>
  </si>
  <si>
    <t>MA ISABEL GAIBRE ALTAMIRANO</t>
  </si>
  <si>
    <t>JOCELYNE BALLONA PEREZ</t>
  </si>
  <si>
    <t>NORMA LAURA RIOS VILCHIS</t>
  </si>
  <si>
    <t>MONICA ALEJANDRA SORIANO HERNANDEZ</t>
  </si>
  <si>
    <t>MARIA ISABEL SOBERANES MARTINEZ</t>
  </si>
  <si>
    <t>YADIRA PEREZ MENDEZ</t>
  </si>
  <si>
    <t>GUSTAVO SALINAS CASTILLO</t>
  </si>
  <si>
    <t>YARETZY PEREZ MENDEZ</t>
  </si>
  <si>
    <t>ANDREA STEPHANY HERNANDEZ FLORES</t>
  </si>
  <si>
    <t>BLANCA ESTELA HUERTA OCHOA</t>
  </si>
  <si>
    <t>ROSA ELENA BASILIO PERALTA</t>
  </si>
  <si>
    <t>LAURA MAGALI CHAVERO RIOS</t>
  </si>
  <si>
    <t>NANCY RODRIGUEZ RODRIGUEZ</t>
  </si>
  <si>
    <t>MARTHA CECILIA CAMACHO SORIANO</t>
  </si>
  <si>
    <t>SONIA CITLALI JIMENEZ SANCHEZ</t>
  </si>
  <si>
    <t>JANET TRUJANO GUTIERREZ</t>
  </si>
  <si>
    <t>MARGARITA BAUTISTA TRUJANO</t>
  </si>
  <si>
    <t>FABIOLA SANCHEZ BERNAL</t>
  </si>
  <si>
    <t>KAREN JOSELINE OLIVARES ALONSO</t>
  </si>
  <si>
    <t>ESMERALDA ROSETE YOPIHUA</t>
  </si>
  <si>
    <t>GUADALUPE CASTILLO MORALES</t>
  </si>
  <si>
    <t>GLORIA ARACELI CASTILLO MORALES</t>
  </si>
  <si>
    <t>KARLA ALEJANDRA VAZQUEZ CASTILLO</t>
  </si>
  <si>
    <t>YAZMIN ITZEL NAVA CASTILLO</t>
  </si>
  <si>
    <t>ROSA ISELA CASTILLO MORALES</t>
  </si>
  <si>
    <t>GABRIELA PENALOZA MARTINEZ</t>
  </si>
  <si>
    <t>MIRIAM QUIROZ RAMOS</t>
  </si>
  <si>
    <t>VALENTIN HERNANDEZ ROSAS</t>
  </si>
  <si>
    <t>MARIA DE LOS ANGELES ELIAS ESTRADA</t>
  </si>
  <si>
    <t>LORENZA DULIA MOTA RAMIREZ</t>
  </si>
  <si>
    <t>GLORIA ENEDINA GUEVARA JIMENEZ</t>
  </si>
  <si>
    <t>AURORA ISABEL ARENAS ROSAS</t>
  </si>
  <si>
    <t>AGUSTINA RAMON ABAD</t>
  </si>
  <si>
    <t>MARIA ISABEL MORGADO ARENAS</t>
  </si>
  <si>
    <t>MARIA MAGDALENA GUARDADO ELIAS</t>
  </si>
  <si>
    <t>VERONICA AGUILAR ALONSO</t>
  </si>
  <si>
    <t>MARIA ANGELICA LOPEZ JIMENEZ</t>
  </si>
  <si>
    <t>VANIA GUADALUPE LEON PEREZ</t>
  </si>
  <si>
    <t>MARIA JOVITA ORTIZ JIMENEZ</t>
  </si>
  <si>
    <t>LETICIA CEDILLO LAMA</t>
  </si>
  <si>
    <t>GUADALUPE ARACELI LUCIANO ARELLANO</t>
  </si>
  <si>
    <t>ADRIANA NARVAEZ AQUINO</t>
  </si>
  <si>
    <t>ANGELICA REYES VELASCO</t>
  </si>
  <si>
    <t>MARIA DE LA LUZ PACHECO MORALES</t>
  </si>
  <si>
    <t>ANA LILIA MEDINA OLVERA</t>
  </si>
  <si>
    <t>FERNANDA ISABEL REYES PACHECO</t>
  </si>
  <si>
    <t>IRMA EDITH MOXO SANCHEZ</t>
  </si>
  <si>
    <t>NATALY SANTOS HERNANDEZ</t>
  </si>
  <si>
    <t>JOANA OLIVIA GORDIAN GARCIA</t>
  </si>
  <si>
    <t>JOSE DANIEL HERNANDEZ SANDOVAL</t>
  </si>
  <si>
    <t>LAURA AGUILAR LANDEROS</t>
  </si>
  <si>
    <t>FIDELIA ALVAREZ BECERRIL</t>
  </si>
  <si>
    <t>PATRICIA OLVERA CRUZ</t>
  </si>
  <si>
    <t>KARINA CABRERA HERNANDEZ</t>
  </si>
  <si>
    <t>MARIAN ADALI GARCIA GORDIAN</t>
  </si>
  <si>
    <t>ITA ANDEHUI CONTRERAS VAZQUEZ</t>
  </si>
  <si>
    <t>ANA PAOLA ACOSTA RAMOS</t>
  </si>
  <si>
    <t>MARIA DEL CARMEN GORDIAN GARCIA</t>
  </si>
  <si>
    <t>ANDREA FATIMA GORDIAN ARANA</t>
  </si>
  <si>
    <t>DIANA IVETH NIETO HERNANDEZ</t>
  </si>
  <si>
    <t>FLOR ELIZABETH HERNANDEZ VERA</t>
  </si>
  <si>
    <t>LAURA RIVERA RINCON</t>
  </si>
  <si>
    <t>ROSA ISELA FLORES CHACON</t>
  </si>
  <si>
    <t>ANA NOEMI GALICIA GARCIA</t>
  </si>
  <si>
    <t>ROSALBA BAUTISTA ROSAS</t>
  </si>
  <si>
    <t>PRISCA CASTRO GATICA</t>
  </si>
  <si>
    <t>ANA GARCIA ALLENDE</t>
  </si>
  <si>
    <t>JUANA MONTANO ALVAREZ</t>
  </si>
  <si>
    <t>MARIBEL ALVAREZ TRUJILLO</t>
  </si>
  <si>
    <t>MELISSA JARET GABRIEL ALVAREZ</t>
  </si>
  <si>
    <t>ANAY SANCHEZ JUAREZ</t>
  </si>
  <si>
    <t>CAROLAY ABIGAI ISLAS MONDRAGON</t>
  </si>
  <si>
    <t>SUSYBETH GUTIERREZ JUAREZ</t>
  </si>
  <si>
    <t>NIXIA PAULINA HERNANDEZ HERNANDEZ</t>
  </si>
  <si>
    <t>ARIADNA HERNANDEZ GUERRERO</t>
  </si>
  <si>
    <t>SATURNINA GUERRERO ZARRAGA</t>
  </si>
  <si>
    <t>JAIME HERNANDEZ HERNANDEZ</t>
  </si>
  <si>
    <t>LAURA PIEDAD COLIN MARTINEZ</t>
  </si>
  <si>
    <t>MARIANA ABRIL AVENDANO CHAVEZ</t>
  </si>
  <si>
    <t>CAROLINA ORTIZ CASTILLO</t>
  </si>
  <si>
    <t>MARIBEL HUERTA MARTINEZ</t>
  </si>
  <si>
    <t>MARIA EUGENIA MONDRAGON CASTILLO</t>
  </si>
  <si>
    <t>ELIZABETH LOPEZ CERON</t>
  </si>
  <si>
    <t>RINA CAAMAL DELFIN</t>
  </si>
  <si>
    <t>VIANEY LOPEZ FONSECA</t>
  </si>
  <si>
    <t>RAQUEL CHAVEZ PEREZ</t>
  </si>
  <si>
    <t>HUGO GONZALEZ VELAZQUEZ</t>
  </si>
  <si>
    <t>GUDELIA RIVERA SANCHEZ</t>
  </si>
  <si>
    <t>INES MORALES RODRIGUEZ</t>
  </si>
  <si>
    <t>MARIA REYNA RODRIGUEZ REYES</t>
  </si>
  <si>
    <t>MARIA TERESA DE JESUS GUTIERREZ ARZABA</t>
  </si>
  <si>
    <t>AMERICA ORIANA PALESTINA GARCIA</t>
  </si>
  <si>
    <t>LUIS ALFONSO VELARDE MARTINEZ</t>
  </si>
  <si>
    <t>LAURA GOVEA</t>
  </si>
  <si>
    <t>VERONICA ANGEL HERNANDEZ</t>
  </si>
  <si>
    <t>LAURA CASTANEDA CASALES</t>
  </si>
  <si>
    <t>JOSEFINA LEYVA MARTINEZ</t>
  </si>
  <si>
    <t>MARIA SANCHEZ ESPINOZA</t>
  </si>
  <si>
    <t>JUANA TORRES CORONA</t>
  </si>
  <si>
    <t>ADA PAULINA VARGAS SANTOS</t>
  </si>
  <si>
    <t>ABIGAIL RAMOS CASTANEDA</t>
  </si>
  <si>
    <t>CRISTOPHER IVAN PENA OLMEDO</t>
  </si>
  <si>
    <t>SILVIA MENESES PEREZ</t>
  </si>
  <si>
    <t>NATALIA GUTIERREZ PAEZ</t>
  </si>
  <si>
    <t>MICHEL MARISOL JIMENEZ PICHARDO</t>
  </si>
  <si>
    <t>TANIA DAMARIS LOPEZ GODINEZ</t>
  </si>
  <si>
    <t>ALAN GIOVANNI MAGDALENO GUEVARA</t>
  </si>
  <si>
    <t>NORENA GUEVARA GRACIDA</t>
  </si>
  <si>
    <t>REMEDIOS MARIA VIRIDIANA PINA BENITEZ</t>
  </si>
  <si>
    <t>BRENDA LETICIA PAEZ RODRIGUEZ</t>
  </si>
  <si>
    <t>ENEDINA RODRIGUEZ FRANCO</t>
  </si>
  <si>
    <t>JANET SEGOBIANO ESTRADA</t>
  </si>
  <si>
    <t>ANDREA ESTRADA GARCIA</t>
  </si>
  <si>
    <t>MARLEN PAEZ RODRIGUEZ</t>
  </si>
  <si>
    <t>CARMEN CAPORAL DIONISIO</t>
  </si>
  <si>
    <t>YADIRA CASTANEDA GUTIERREZ</t>
  </si>
  <si>
    <t>MARIBEL GONZALEZ TORRES</t>
  </si>
  <si>
    <t>GRISELDA CASTRO MARTINEZ</t>
  </si>
  <si>
    <t>MARIA SUSANA BUSTAMANTE OCHOA</t>
  </si>
  <si>
    <t>ESTRELLA PEREZ ABUNDIS</t>
  </si>
  <si>
    <t>LEONILA HERNANDEZ FERNANDEZ</t>
  </si>
  <si>
    <t>MARIA RODRIGUEZ ORTIZ</t>
  </si>
  <si>
    <t>CLAUDIA LILIANA VILLAGRANA ALVAREZ</t>
  </si>
  <si>
    <t>EDITH FLORES URBANO</t>
  </si>
  <si>
    <t>EDITH GUTIERREZ GUTIERREZ</t>
  </si>
  <si>
    <t>RICARDO CHIRINOS ORTEGA</t>
  </si>
  <si>
    <t>JOSEFINA URBANO CORTES</t>
  </si>
  <si>
    <t>MARIA DE JESUS HERRERA PULIDO</t>
  </si>
  <si>
    <t>BERENICE SAUCEDO CALVILLO</t>
  </si>
  <si>
    <t>NANCY KARINA DE LA HERA ORTEGA</t>
  </si>
  <si>
    <t>JOCELYN BELEN GARCIA SAMANO</t>
  </si>
  <si>
    <t>DIANA PONCE ROJAS</t>
  </si>
  <si>
    <t>IRENE LIZBETH LARA GARCIA</t>
  </si>
  <si>
    <t>MARIA DEL CARMEN PACHECO</t>
  </si>
  <si>
    <t>FERNANDA RAMOS ARCE</t>
  </si>
  <si>
    <t>ELIZABETH CARRERA LOPEZ</t>
  </si>
  <si>
    <t>ALICIA DE JESUS SANTANA GOMEZ</t>
  </si>
  <si>
    <t>VERONICA PAEZ LOPEZ</t>
  </si>
  <si>
    <t>IRERI ALVARADO MEDRANO</t>
  </si>
  <si>
    <t>MARTHA MEDRANO TINAJERO</t>
  </si>
  <si>
    <t>LILIANA DEL CARMEN SANCHEZ PACHECO</t>
  </si>
  <si>
    <t>MARIA DE LOURDES SANCHEZ ORRALA</t>
  </si>
  <si>
    <t>KARLA OSIRIS GODOY SANCHEZ</t>
  </si>
  <si>
    <t>HELIODORA VIRGINIA RICO BELLO</t>
  </si>
  <si>
    <t>MARIA GUADALUPE FAVIOLA BONILLA MORALES</t>
  </si>
  <si>
    <t>SOCORRO PEREZ MARTINEZ</t>
  </si>
  <si>
    <t>KARLA YAQUELIN RAMIREZ REYES</t>
  </si>
  <si>
    <t>MA EVA LUNA RODRIGUEZ</t>
  </si>
  <si>
    <t>MIRIAM PEREZ LUNA</t>
  </si>
  <si>
    <t>YISELL MONSERRAT BRITO DE LA CRUZ</t>
  </si>
  <si>
    <t>MARIA DEL CARMEN GARCIA MARIN</t>
  </si>
  <si>
    <t>ISABEL ISIDRA LOPEZ DIAZ</t>
  </si>
  <si>
    <t>INGRID YULIANA GORDILLO JIMENEZ</t>
  </si>
  <si>
    <t>FLOR ELENA JIMENEZ MACHIN</t>
  </si>
  <si>
    <t>ANAYELI CONCEPCION MENA</t>
  </si>
  <si>
    <t>MARGARITA OLVERA MENDEZ</t>
  </si>
  <si>
    <t>JAFET SOTO OLVERA</t>
  </si>
  <si>
    <t>VICTORIA CORTEZ HERNANDEZ</t>
  </si>
  <si>
    <t>ALFONSA HERNANDEZ SOTERO</t>
  </si>
  <si>
    <t>ZACIL SOTO OLVERA</t>
  </si>
  <si>
    <t>RODRIGO XOTLANIHUA TEHUINTLE</t>
  </si>
  <si>
    <t>DULCE MARIA TEXOCO SANCHEZ</t>
  </si>
  <si>
    <t>MARIA CERVANTES REYES</t>
  </si>
  <si>
    <t>JUANA ITZEL ROMERO ESPINOSA</t>
  </si>
  <si>
    <t>IRMA HERNANDEZ GODINEZ</t>
  </si>
  <si>
    <t>PETRA FULGENCIO CORTES</t>
  </si>
  <si>
    <t>MARIA RUBICELIA AVILA SERRANO</t>
  </si>
  <si>
    <t>LUCIA ISABEL MALDONADO TORRES</t>
  </si>
  <si>
    <t>RICARDO LOPEZ PEREZ</t>
  </si>
  <si>
    <t>ARACELI LAZARO MORALES</t>
  </si>
  <si>
    <t>GUADALUPE GUTIERREZ CHAZARI</t>
  </si>
  <si>
    <t>ROSA ISELA BARRALES MONROY</t>
  </si>
  <si>
    <t>MA IRENE BOJORQUEZ PEREDO</t>
  </si>
  <si>
    <t>MARCO ANTONIO GONZALEZ SANCHEZ</t>
  </si>
  <si>
    <t>YOLANDA PATRICIA OLIVARES ALVAREZ</t>
  </si>
  <si>
    <t>YADIRA IVONNE HERNANDEZ PEREZ</t>
  </si>
  <si>
    <t>IVAN ALEXANDER DIAZ HERNANDEZ</t>
  </si>
  <si>
    <t>MARIA REYNA AVILES MIRELES</t>
  </si>
  <si>
    <t>MATILDE JIMENEZ MONTALVO</t>
  </si>
  <si>
    <t>MARIA CECILIA TREJO DE LOS SANTOS</t>
  </si>
  <si>
    <t>YAZMIN HERNANDEZ BASURTO</t>
  </si>
  <si>
    <t>LILIANA NICANOR EUGENIO</t>
  </si>
  <si>
    <t>MANUELA DURAN MAXIMILIANO</t>
  </si>
  <si>
    <t>MIGUELINA EUGENIO HERNANDEZ</t>
  </si>
  <si>
    <t>GISELA ROSALBA FLORES GOMEZ</t>
  </si>
  <si>
    <t>MARIA DEL CARMEN SALAZAR MORENO</t>
  </si>
  <si>
    <t>JUAN CARLOS TALAVERA AVILA</t>
  </si>
  <si>
    <t>ESMERALDA DIAZ SABORIDO</t>
  </si>
  <si>
    <t>MARIA DEL CARMEN NICANOR DE JESUS</t>
  </si>
  <si>
    <t>MARIA VICTORIA PUERTOS DE JESUS</t>
  </si>
  <si>
    <t>MIRIAN GONZALEZ CERVANTES</t>
  </si>
  <si>
    <t>MARIA HILORIA JUAREZ DE LOS SANTOS</t>
  </si>
  <si>
    <t>JUSTA VALERIA MARTINEZ VASQUEZ</t>
  </si>
  <si>
    <t>MARIA CELIA JAIMES LOPEZ</t>
  </si>
  <si>
    <t>CRISTINA LEYVA RUIZ</t>
  </si>
  <si>
    <t>LAURA SALINAS TELLEZ</t>
  </si>
  <si>
    <t>ARACELI RUIZ ESPINOZA</t>
  </si>
  <si>
    <t>AURORA FLORES CALIHUA</t>
  </si>
  <si>
    <t>PAULINA CUENCA GUZMAN</t>
  </si>
  <si>
    <t>REMEDIOS HERNANDEZ RAMIREZ</t>
  </si>
  <si>
    <t>DELIA MARIA AZAMAR RIVERA</t>
  </si>
  <si>
    <t>ANTELMA LUNA CARRASCO</t>
  </si>
  <si>
    <t>LUCIA GUILLERMINA SOLANO VALENTIN</t>
  </si>
  <si>
    <t>MARIA DE LOS ANGELES ROSALES ORTEGA</t>
  </si>
  <si>
    <t>DIANA JOVITA SANCHEZ VAZQUEZ</t>
  </si>
  <si>
    <t>IRMA GALVAN CAMPOS</t>
  </si>
  <si>
    <t>MARIA DEL PILAR GONZALEZ GAYTAN</t>
  </si>
  <si>
    <t>MARTHA CECILIA GONZALEZ GAYTAN</t>
  </si>
  <si>
    <t>LORENA MIRANDA CASIMIRO</t>
  </si>
  <si>
    <t>YESSICA RUBIO MIRANDA</t>
  </si>
  <si>
    <t>JENIFER VALERIA MENDOZA ALDANA</t>
  </si>
  <si>
    <t>RUBY TORRES X</t>
  </si>
  <si>
    <t>ARACELI RAMIREZ MARTINEZ</t>
  </si>
  <si>
    <t>LYDIA ANGEL LUCIANO</t>
  </si>
  <si>
    <t>SANDRA BARRERA RODRIGUEZ</t>
  </si>
  <si>
    <t>REYNA ISELA FLORES SOTO</t>
  </si>
  <si>
    <t>VIRIDIANA DIAZ MUNOZ</t>
  </si>
  <si>
    <t>LAURA GUILLERMINA DE LA ROSA ROSAS</t>
  </si>
  <si>
    <t>GUADALUPE RANGEL ALVAREZ</t>
  </si>
  <si>
    <t>ELIA PICHARDO CENTENO</t>
  </si>
  <si>
    <t>ERIKA PEREZ FLORES</t>
  </si>
  <si>
    <t>GABRIELA BARRALES HERNANDEZ</t>
  </si>
  <si>
    <t>MARIA LUISA BARRIENTOS SALAZAR</t>
  </si>
  <si>
    <t>MARIA DELFINA IRMA POZOS SANCHEZ</t>
  </si>
  <si>
    <t>ENEDINA ROMERO BALDERAS</t>
  </si>
  <si>
    <t>MARTHA LETICIA MEDINA DE JESUS</t>
  </si>
  <si>
    <t>ULISES RODRIGUEZ TORRES</t>
  </si>
  <si>
    <t>YULIANA PEREYRA PASCACIO</t>
  </si>
  <si>
    <t>DANNA PAOLA HERNANDEZ SANCHEZ</t>
  </si>
  <si>
    <t>LILIA TORRES TORRES</t>
  </si>
  <si>
    <t>TAISHA ISABEL MATHIWOS FLORES</t>
  </si>
  <si>
    <t>LUCIA SANTAMARIA SOTO</t>
  </si>
  <si>
    <t>MARIA DEL CARMEN SANTAMARIA X</t>
  </si>
  <si>
    <t>YARET MONTERO SANTAMARIA</t>
  </si>
  <si>
    <t>BETZI MONTERO SANTAMARIA</t>
  </si>
  <si>
    <t>ADORACION ENCISO REYES</t>
  </si>
  <si>
    <t>ADELA GARCIA REYES</t>
  </si>
  <si>
    <t>MARIA GUADALUPE BERISTAIN ROSAS</t>
  </si>
  <si>
    <t>INGRID LILIANA GARRIDO ZAMARRIPA</t>
  </si>
  <si>
    <t>ROCIO HERNANDEZ CAMARILLO</t>
  </si>
  <si>
    <t>JAQUELINE SOTELO JUAREZ</t>
  </si>
  <si>
    <t>VELIA OLIVIA VAZQUEZ GONZALEZ</t>
  </si>
  <si>
    <t>VIRIDIANA PEREZ MADARIAGA</t>
  </si>
  <si>
    <t>MARIA GUADALUPE SERRATO RAMIREZ</t>
  </si>
  <si>
    <t>VIRIDIANA HERNANDEZ NIETO</t>
  </si>
  <si>
    <t>JANETH VIRIDIANA RAMIREZ GOMEZ</t>
  </si>
  <si>
    <t>VANESSA MAGALI MARTINEZ AVINA</t>
  </si>
  <si>
    <t>VERONICA VIVERO RAMIREZ</t>
  </si>
  <si>
    <t>LUZ MARIA GARCIA VARGAS</t>
  </si>
  <si>
    <t>ANDREA PENA PEREZ</t>
  </si>
  <si>
    <t>MAURA MIRANDA GOMEZ</t>
  </si>
  <si>
    <t>ANAYELI VASQUEZ MEJIA</t>
  </si>
  <si>
    <t>ROSA MARIA IBARRA TOBON</t>
  </si>
  <si>
    <t>OTILIA SOSA CLARA</t>
  </si>
  <si>
    <t>ANGELA LOPEZ GONZALEZ</t>
  </si>
  <si>
    <t>TERESA ESPINOSA ROJO</t>
  </si>
  <si>
    <t>MARIA JUANA MARIN VALDEZ</t>
  </si>
  <si>
    <t>SUGELY MARTINEZ VASCONCELOS</t>
  </si>
  <si>
    <t>JUAN RAMIREZ HERRERA</t>
  </si>
  <si>
    <t>AGUSTINA ACATZIHUA CLEMENTE</t>
  </si>
  <si>
    <t>LADY DIANA JIMENEZ MARIN</t>
  </si>
  <si>
    <t>ANDREA FERNANDA HERNANDEZ BATISTA</t>
  </si>
  <si>
    <t>LADY NADIA JIMENEZ MARIN</t>
  </si>
  <si>
    <t>MAGALI RODRIGUEZ VAZQUEZ</t>
  </si>
  <si>
    <t>MARIA ADRIANA MARTINEZ ZABALETA</t>
  </si>
  <si>
    <t>CRISTINA CALIFORNIA ROMERO CENTURION</t>
  </si>
  <si>
    <t>JUANA EDITH REYES LARA</t>
  </si>
  <si>
    <t>DANA AYLIN CORTES REYES</t>
  </si>
  <si>
    <t>NOHEMI MENDIETA RODRIGUEZ</t>
  </si>
  <si>
    <t>MARIA ELENA MARTINEZ SALINAS</t>
  </si>
  <si>
    <t>ANGELICA MARTINEZ MARTINEZ</t>
  </si>
  <si>
    <t>FERNANDA RODRIGUEZ BARCENAS</t>
  </si>
  <si>
    <t>WENDI TAITIANA FUENTES MACIAS</t>
  </si>
  <si>
    <t>FILOMENA CONTRERAS BAUTISTA</t>
  </si>
  <si>
    <t>PAULA GUDELIA MORALES GALLARDO</t>
  </si>
  <si>
    <t>CLAUDIA YAZMIN SEGOVIA VALDES</t>
  </si>
  <si>
    <t>ZENAIDA MORGADO ARENAS</t>
  </si>
  <si>
    <t>INES PINEDA MEJIA</t>
  </si>
  <si>
    <t>POMPEYA RAMIREZ</t>
  </si>
  <si>
    <t>ANA MARIA PINEDA MEJIA</t>
  </si>
  <si>
    <t>LILIA REYES</t>
  </si>
  <si>
    <t>MARIA MAGDALENA PINEDA MEJIA</t>
  </si>
  <si>
    <t>MARGARITA JAQUELIN ROJAS LEYTE</t>
  </si>
  <si>
    <t>CINDY JIMENEZ HERNANDEZ</t>
  </si>
  <si>
    <t>MARIA OLIVIA HERNANDEZ CAZARES</t>
  </si>
  <si>
    <t>PETRA MORALES VAZQUEZ</t>
  </si>
  <si>
    <t>ELIZABETH RAMOS MORALES</t>
  </si>
  <si>
    <t>EVELIA RAMOS MORALES</t>
  </si>
  <si>
    <t>OTILIA SERRATO TEJEDA</t>
  </si>
  <si>
    <t>NAYELI VERONICA ALAVEZ HERNANDEZ</t>
  </si>
  <si>
    <t>JAQUELINE LOPEZ RAMOS</t>
  </si>
  <si>
    <t>SONIA RAMOS MORALES</t>
  </si>
  <si>
    <t>ISRAEL ANTONIO AGUILAR CARRENO</t>
  </si>
  <si>
    <t>ANA LILIA MISS MARTINEZ</t>
  </si>
  <si>
    <t>ZAMARA BERNAL MARTINEZ</t>
  </si>
  <si>
    <t>CARMELA REMIGIO MARIN</t>
  </si>
  <si>
    <t>LAURA RAMONA AGUILAR CARRENO</t>
  </si>
  <si>
    <t>JAIME ALEJANDRO NAVA MONDRAGON</t>
  </si>
  <si>
    <t>TERESA ROMERO GONZALEZ</t>
  </si>
  <si>
    <t>ALEJANDRINA SANCHEZ ISUNZA</t>
  </si>
  <si>
    <t>EVANGELINA SALCEDO CASILLAS</t>
  </si>
  <si>
    <t>ARACELI GARFIAS HERNANDEZ</t>
  </si>
  <si>
    <t>HUMBELINA GARCIA AGUILAR</t>
  </si>
  <si>
    <t>CLAUDIA ALEJANDRA GARCIA PEREZ</t>
  </si>
  <si>
    <t>LUCERO JUAREZ NAMICTLE</t>
  </si>
  <si>
    <t>MONTSERRAT GUADALUPE RODRIGUEZ SOLORZANO</t>
  </si>
  <si>
    <t>PATRICIA VILLAFAN PEDROZA</t>
  </si>
  <si>
    <t>AZAHALIA SEGURA TORRES</t>
  </si>
  <si>
    <t>DALIA LOPEZ VALENCIA</t>
  </si>
  <si>
    <t>LETICIA IZQUIERDO SEGOVIA</t>
  </si>
  <si>
    <t>MARICELA RODRIGUEZ ALOR</t>
  </si>
  <si>
    <t>SARA FERNANDEZ CORTES</t>
  </si>
  <si>
    <t>ELIZABETH ZARAGOZA BEULO</t>
  </si>
  <si>
    <t>KEVIN DEL ANGEL CASTILLO ZARATE</t>
  </si>
  <si>
    <t>LUISA ZARATE HERNANDEZ</t>
  </si>
  <si>
    <t>BELINDA GUADALUPE TORRES OCAMPO</t>
  </si>
  <si>
    <t>CARLOS AGAPITO MARTINEZ</t>
  </si>
  <si>
    <t>MAGDALENA CARRILLO PERALTA</t>
  </si>
  <si>
    <t>NORMA ANGELICA ABARCA ZUNIGA</t>
  </si>
  <si>
    <t>ANA ELISA NAVARRO SERRANO</t>
  </si>
  <si>
    <t>JUANA BAUTISTA CARBAJAL</t>
  </si>
  <si>
    <t>FRANCISCO RICARDO POLO REYES</t>
  </si>
  <si>
    <t>LAURA NEREIDA PEDRO CORTES</t>
  </si>
  <si>
    <t>ANAIS CATALINA LEDESMA ESTRADA</t>
  </si>
  <si>
    <t>YARELI HERNANDEZ CHAVEZ</t>
  </si>
  <si>
    <t>MARIA DE LOS ANGELES SANCHEZ MENDEZ</t>
  </si>
  <si>
    <t>TOMASA CASTRO PALMA</t>
  </si>
  <si>
    <t>VALERIA MORTEO MARTINEZ</t>
  </si>
  <si>
    <t>ZHARET ALCUDIA DE LA CRUZ</t>
  </si>
  <si>
    <t>HILDA GALICIA VIVEROS</t>
  </si>
  <si>
    <t>MIGUEL ANGEL SALMERON ORTIZ</t>
  </si>
  <si>
    <t>SANDYBELL GALICIA ALVAREZ</t>
  </si>
  <si>
    <t>MARIA TERESA PERALTA MONTANO</t>
  </si>
  <si>
    <t>JOSUE IVAN VAZQUEZ JOAQUIN</t>
  </si>
  <si>
    <t>ILIANA MONSSERRAT SOTO RAMIREZ</t>
  </si>
  <si>
    <t>KENIA SANAY GONZALEZ MUNIZ</t>
  </si>
  <si>
    <t>MARTHA ROCIO GARCIA ESPINOZA</t>
  </si>
  <si>
    <t>MARIA LORENA MARTINEZ ROCHA</t>
  </si>
  <si>
    <t>PATRICIA BARRERA MOLINA</t>
  </si>
  <si>
    <t>LIZBETH CHAVEZ PENA</t>
  </si>
  <si>
    <t>DIANA DIMAS HERNANDEZ</t>
  </si>
  <si>
    <t>ABIGAIL DIMAS HERNANDEZ</t>
  </si>
  <si>
    <t>GLORIA CARRILLO PERALTA</t>
  </si>
  <si>
    <t>SUSANA LUNA GUTIERREZ</t>
  </si>
  <si>
    <t>GABRIELA GONZALEZ ORTEGA</t>
  </si>
  <si>
    <t>ESTEFANIA DIAZ HERNANDEZ</t>
  </si>
  <si>
    <t>NORMA ANGELICA ZUNIGA RUIZ</t>
  </si>
  <si>
    <t>ADRIANA ABARCA ZUNIGA</t>
  </si>
  <si>
    <t>LUIS ALBERTO HERNANDEZ GOROSTIETA</t>
  </si>
  <si>
    <t>KARLA VASQUEZ ESPINO</t>
  </si>
  <si>
    <t>VERONICA TRIANA MUNOZ</t>
  </si>
  <si>
    <t>EDUARDO AMESCUA PACHECO</t>
  </si>
  <si>
    <t>MARIA JUANA PONCE MUNOZ</t>
  </si>
  <si>
    <t>MARIA MARGARITA CARCANO CHAVEZ</t>
  </si>
  <si>
    <t>MONICA ALEJANDRA LOPEZ VILLANUEVA</t>
  </si>
  <si>
    <t>LIZBETH ISABEL LOPEZ VILLANUEVA</t>
  </si>
  <si>
    <t>ESTEBAN MOISES RAMIREZ NAVARRO</t>
  </si>
  <si>
    <t>GABRIELA RICO LORENZANA</t>
  </si>
  <si>
    <t>LIBRADA VARGAS ANGELES</t>
  </si>
  <si>
    <t>BEATRIZ ADRIANA LOPEZ BAUTISTA</t>
  </si>
  <si>
    <t>CARMEN BEATRIZ GONZALEZ CASTILLO</t>
  </si>
  <si>
    <t>ALEJANDRA GUTIERREZ CLEMENTE</t>
  </si>
  <si>
    <t>ARMANDO CRUZ FLORES</t>
  </si>
  <si>
    <t>MARLENE VAZQUEZ TAPIA</t>
  </si>
  <si>
    <t>SUSANA FLORES CUENCA</t>
  </si>
  <si>
    <t>INGRID ALIN CRUZ RICO</t>
  </si>
  <si>
    <t>VERONICA MORENO DIAZ</t>
  </si>
  <si>
    <t>ANDREA RAQUEL GONZALEZ VELASCO</t>
  </si>
  <si>
    <t>JONATHAN JOEL GARCIA ROMERO</t>
  </si>
  <si>
    <t>JESSICA MINELLY NAVARRO HERRERA</t>
  </si>
  <si>
    <t>MIRNA GUADALUPE GOMEZ PLAZA</t>
  </si>
  <si>
    <t>SELENE CALDERON PEREZ</t>
  </si>
  <si>
    <t>ALMA PATRICIA HERNANDEZ ROMERO</t>
  </si>
  <si>
    <t>ALMA ROSA ROMERO IBARRA</t>
  </si>
  <si>
    <t>MARYALIS NIEVE VALDIVIA</t>
  </si>
  <si>
    <t>CLARA PERALTA SANCHEZ</t>
  </si>
  <si>
    <t>PAOLA BELEN ALTAMIRANO FRAUSTO</t>
  </si>
  <si>
    <t>MARIA DEL CARMEN MENDOZA MANCILLA</t>
  </si>
  <si>
    <t>GUILLERMINA DANIELA BUENDIA MENDOZA</t>
  </si>
  <si>
    <t>EMMA FRAUSTO VALDIVIA</t>
  </si>
  <si>
    <t>MIRELLA JIMENEZ VIGUERAS</t>
  </si>
  <si>
    <t>MARIA DE LOS ANGELES GORGONIO TIRADO</t>
  </si>
  <si>
    <t>JESSICA LIMARI FLORES VALENCIA</t>
  </si>
  <si>
    <t>MARIA ARTEMIA BARRAGAN ROJAS</t>
  </si>
  <si>
    <t>FLORENCIO GABRIEL ROMERO MATEO</t>
  </si>
  <si>
    <t>MARIA ESTHER FLORES GORGONIO</t>
  </si>
  <si>
    <t>SAMANTHA LEMUS DEL RIO</t>
  </si>
  <si>
    <t>GUADALUPE ESTEVEZ MATA</t>
  </si>
  <si>
    <t>ELENA PEREZ ESPINOSA</t>
  </si>
  <si>
    <t>PERLA BEATRIZ HERNANDEZ PEREZ</t>
  </si>
  <si>
    <t>NORMA DEL RIO SANCHEZ</t>
  </si>
  <si>
    <t>GUADALUPE ALVARADO VIDAL</t>
  </si>
  <si>
    <t>XOCHIL ALEXANDRA CERVANTES NERI</t>
  </si>
  <si>
    <t>SHERLYN GUADALUPE ESPINOZA ESTEVEZ</t>
  </si>
  <si>
    <t>AURORA RODRIGUEZ CARRERA</t>
  </si>
  <si>
    <t>TERESA MAURICIA PEREZ LEYVA</t>
  </si>
  <si>
    <t>MARIA DE LA LUZ ORTEGA BELTRAN</t>
  </si>
  <si>
    <t>ALEJANDRO IVAN MONTES ORTEGA</t>
  </si>
  <si>
    <t>CORAL ALEJANDRA PENA ORTEGA</t>
  </si>
  <si>
    <t>LIRIO ASUCENA MONTES ORTEGA</t>
  </si>
  <si>
    <t>NORMA VIOLETA MONTES ORTEGA</t>
  </si>
  <si>
    <t>KARLA ISABEL ESTRELLA VALDES</t>
  </si>
  <si>
    <t>BLANCA ESTELA MARCIAL GERONIMO</t>
  </si>
  <si>
    <t>ISMAEL TENORIO DELGADILLO</t>
  </si>
  <si>
    <t>JUAN CARLOS NOVA OLIVARES</t>
  </si>
  <si>
    <t>HELEN CONSUELO ESPINOZA RIVERO</t>
  </si>
  <si>
    <t>NESTOR ANTONIO RODRIGUEZ SUAREZ</t>
  </si>
  <si>
    <t>SILVIA GONZALEZ TORRES</t>
  </si>
  <si>
    <t>SANDRA PEREZ CASTILLO</t>
  </si>
  <si>
    <t>JUANA EULALIA CORONA LEMUS</t>
  </si>
  <si>
    <t>TERESA TRINIDAD SANCHEZ CONTRERAS</t>
  </si>
  <si>
    <t>YANET VAZQUEZ JIMENEZ</t>
  </si>
  <si>
    <t>LILIA OSORIO TORRES</t>
  </si>
  <si>
    <t>SUSANA ISELA ANDRADE ZAPATA</t>
  </si>
  <si>
    <t>FATIMA BRIDGIT JIMENEZ ALMENDAREZ</t>
  </si>
  <si>
    <t>MARIA GUADALUPE GONZALEZ GODINEZ</t>
  </si>
  <si>
    <t>DIANA VALERIA UTRILLA MORGADO</t>
  </si>
  <si>
    <t>MARIA ELENA GODINEZ BARCENAS</t>
  </si>
  <si>
    <t>DULCE IVON AGAPITO HERNANDEZ</t>
  </si>
  <si>
    <t>LAURA BERENICE PRECIADO PASCACIO</t>
  </si>
  <si>
    <t>CARMEN ELIZABETH CRUZ GONZALEZ</t>
  </si>
  <si>
    <t>MA GUADALUPE VALENCIA VILLANUEVA</t>
  </si>
  <si>
    <t>CARMEN PANCHITO MIRANDA</t>
  </si>
  <si>
    <t>YOIZET SARAI CANO SERNA</t>
  </si>
  <si>
    <t>LUIS RICARDO ALVAREZ HERNANDEZ</t>
  </si>
  <si>
    <t>JUANA GONZALEZ PACHECO</t>
  </si>
  <si>
    <t>ANA KAREN LOPEZ PANCHITO</t>
  </si>
  <si>
    <t>YATZIRI ABIGAIL GOMEZ CUELLAR</t>
  </si>
  <si>
    <t>DULCE GABRIELA CASTRO VALADEZ</t>
  </si>
  <si>
    <t>ROSALINA SERNA MALDONADO</t>
  </si>
  <si>
    <t>TANIA MAYELA JIMENEZ DE LA ROSA</t>
  </si>
  <si>
    <t>VIRGINIA SANCHEZ GUTIERREZ</t>
  </si>
  <si>
    <t>JUANA RUIZ SANTOS</t>
  </si>
  <si>
    <t>JERONIMO ROSALES NOLASCO</t>
  </si>
  <si>
    <t>XOCHITL YOSELIN GALICIA RUIZ</t>
  </si>
  <si>
    <t>ROCIO MARTINEZ PALACIOS</t>
  </si>
  <si>
    <t>HUGO RAMIREZ HERNANDEZ</t>
  </si>
  <si>
    <t>MARTHA ALICIA HERNANDEZ GONZALEZ</t>
  </si>
  <si>
    <t>GABRIELA CRUZ GARCIA</t>
  </si>
  <si>
    <t>ARACELI DIANA VAZQUEZ HERNANDEZ</t>
  </si>
  <si>
    <t>NAYELI VELAZQUEZ RAMIREZ</t>
  </si>
  <si>
    <t>JESSICA ALEJANDRA VAZQUEZ CONTRERAS</t>
  </si>
  <si>
    <t>ARACELI MUNOZ MURRIETA</t>
  </si>
  <si>
    <t>SANDY ALEYNY CORTES MARCIAL</t>
  </si>
  <si>
    <t>JANETTE GUADALUPE NOPALTITLA RAMOS</t>
  </si>
  <si>
    <t>BRENDA ZAFIRO ORTEGA ALVAREZ</t>
  </si>
  <si>
    <t>MARIA GUADALUPE FLORES CUEVAS</t>
  </si>
  <si>
    <t>GREGORIA ISABEL TOMAS ROSAS</t>
  </si>
  <si>
    <t>KARLA MAGALI RAMIREZ CONSTANTINO</t>
  </si>
  <si>
    <t>MARTIN MORGADO ARENAS</t>
  </si>
  <si>
    <t>ROMINA MIREYA RAMIREZ CONSTANTINO</t>
  </si>
  <si>
    <t>LIZBETH GUADALUPE LOZANO CAMACHO</t>
  </si>
  <si>
    <t>NAYELLI LOPEZ CASALES</t>
  </si>
  <si>
    <t>JENNY MEZA LOZANO</t>
  </si>
  <si>
    <t>JAZMIN MEZA LOZANO</t>
  </si>
  <si>
    <t>SANDY NORMA JOSEFINA XICALI SUAREZ</t>
  </si>
  <si>
    <t>ANAHI CHAVARRIA REYES</t>
  </si>
  <si>
    <t>MARIEL LOPEZ CASALES</t>
  </si>
  <si>
    <t>ANGEL CISNEROS HERRERA</t>
  </si>
  <si>
    <t>CRISTIAN ITURBE CASTANEDA</t>
  </si>
  <si>
    <t>VERONICA CASALES CABRERA</t>
  </si>
  <si>
    <t>GRACIELA FUENLEAL CABELLO</t>
  </si>
  <si>
    <t>MIGUEL ANGEL CHAVEZ AYALA</t>
  </si>
  <si>
    <t>IVONNE NAYELI OJEDA GUZMAN</t>
  </si>
  <si>
    <t>LILIA GUTIERREZ RUBIO</t>
  </si>
  <si>
    <t>MARIA AIDEE SANCHEZ BETANZO</t>
  </si>
  <si>
    <t>AMPARO GUADALUPE RASGADO OROZCO</t>
  </si>
  <si>
    <t>LESLY CASANDRA CHAN RASGADO</t>
  </si>
  <si>
    <t>KARLA EVELIN OLVERA ROBLES</t>
  </si>
  <si>
    <t>ALEJANDRO IRVIN HERNANDEZ LOPEZ</t>
  </si>
  <si>
    <t>ZAIDA MAGALY PATINO MARTINEZ</t>
  </si>
  <si>
    <t>LEYDI LAURA RAMIREZ GERVACIO</t>
  </si>
  <si>
    <t>NANCY GARCIA LEON</t>
  </si>
  <si>
    <t>VIRIDIANA GERVACIO SANCHEZ</t>
  </si>
  <si>
    <t>ARI YEHIMI JIMENEZ PADILLA</t>
  </si>
  <si>
    <t>VANESSA MARIELY HERNANDEZ GARCIA</t>
  </si>
  <si>
    <t>MARIA GUADALUPE HERRERA BENAVIDEZ</t>
  </si>
  <si>
    <t>CRISTIAN SOFIA CASILLAS HERNANDEZ</t>
  </si>
  <si>
    <t>BRENDA MACIAS GUTIERREZ</t>
  </si>
  <si>
    <t>BETZAYDA CASILLAS CASILLAS</t>
  </si>
  <si>
    <t>BRENDA PRISCILA CASILLAS HERNANDEZ</t>
  </si>
  <si>
    <t>MARIA GABRIELA CASTANARES GARCIA</t>
  </si>
  <si>
    <t>VERONICA GARCIA PINEDA</t>
  </si>
  <si>
    <t>NILVIA DORANTES MORALES</t>
  </si>
  <si>
    <t>MINERVA ISABEL ARELLANO HILARIO</t>
  </si>
  <si>
    <t>LEOCADIA JOSEFA ARELLANO OLGUIN</t>
  </si>
  <si>
    <t>BEATRIZ GABINO EUFRACIO</t>
  </si>
  <si>
    <t>GUADALUPE FLORES LOYO</t>
  </si>
  <si>
    <t>ROCIO HELO GABINO</t>
  </si>
  <si>
    <t>PETRA RAMIREZ LUCIANO</t>
  </si>
  <si>
    <t>MA DE JESUS CASTILLO ROSALES</t>
  </si>
  <si>
    <t>IGNACIO JORGE ANCELMO HUERTA GARCIA</t>
  </si>
  <si>
    <t>MA GUADALUPE REYES ARCOS</t>
  </si>
  <si>
    <t>HAYDEE VICTORIA FLORES CLORIO</t>
  </si>
  <si>
    <t>SILVIA QUIROZ HERNANDEZ</t>
  </si>
  <si>
    <t>MONSERRATH GUADALUPE RIVERA CASTRO</t>
  </si>
  <si>
    <t>ANGELICA REYES OLVERA</t>
  </si>
  <si>
    <t>MA CONCEPCION MIRANDA VELAZQUEZ</t>
  </si>
  <si>
    <t>ANDREA HUERTA DE LA O</t>
  </si>
  <si>
    <t>ARACELI DOMINGUEZ ZAMORA</t>
  </si>
  <si>
    <t>ISABEL RIVAS FLORES</t>
  </si>
  <si>
    <t>YURIXI VIRIDIANA GARDUNO ROJAS</t>
  </si>
  <si>
    <t>MARTHA VERONICA ANAYA LANDIN</t>
  </si>
  <si>
    <t>YOLANDA HERNANDEZ CALDERON</t>
  </si>
  <si>
    <t>DEYANIRA MELO SUAREZ</t>
  </si>
  <si>
    <t>MANOLO VALDIVIA HERNANDEZ</t>
  </si>
  <si>
    <t>VICTOR SAMUEL PEREZ LOREDO</t>
  </si>
  <si>
    <t>VICTORIA EUNICE VILLA FLORES</t>
  </si>
  <si>
    <t>MARTHA VERONICA ARISTA HERNANDEZ</t>
  </si>
  <si>
    <t>JAIME RESENDIS VALERO</t>
  </si>
  <si>
    <t>CRISTIAN JESUS GUTIERREZ ARISTA</t>
  </si>
  <si>
    <t>MARIO VLADIMIR DOMINGUEZ CASTRO</t>
  </si>
  <si>
    <t>YADIRA ESPINOSA FERRER</t>
  </si>
  <si>
    <t>ELSA HERNANDEZ QUIROZ</t>
  </si>
  <si>
    <t>ANGELA MADAHI DE LUCIO GARCIA</t>
  </si>
  <si>
    <t>MIGUEL ANGEL PEREZ GONZALEZ</t>
  </si>
  <si>
    <t>LORENA OJEDA URUENA</t>
  </si>
  <si>
    <t>ANABEL ROSALES ORTIZ</t>
  </si>
  <si>
    <t>DULCE YAMILET RIVERA CASTRO</t>
  </si>
  <si>
    <t>MARGARITA GONZALEZ MACEDO</t>
  </si>
  <si>
    <t>IRMA MENDOZA GARCIA</t>
  </si>
  <si>
    <t>PALOMA CRISTAL MARISCAL GARCIA</t>
  </si>
  <si>
    <t>LAKSHMI VIANNEY AGUERO VIDAL</t>
  </si>
  <si>
    <t>MARGARITA HERNANDEZ JIMENEZ</t>
  </si>
  <si>
    <t>ALONDRA AMEYALI AGUERO VIDAL</t>
  </si>
  <si>
    <t>CLAUDIA CASTANEDA ORTEGA</t>
  </si>
  <si>
    <t>MIREYA MILLAN REYNOSO</t>
  </si>
  <si>
    <t>VERONICA ARCE RODRIGUEZ</t>
  </si>
  <si>
    <t>BRENDA BRISEIDA RIVEROS RAMIREZ</t>
  </si>
  <si>
    <t>EDITH PEREZ HERNANDEZ</t>
  </si>
  <si>
    <t>BRENDA YANELI LUNA REYES</t>
  </si>
  <si>
    <t>MAYRE ALATRISTE PEREZ</t>
  </si>
  <si>
    <t>MARIA GLORIA PEREZ DURAN</t>
  </si>
  <si>
    <t>NORMA ROSAS HERNANDEZ</t>
  </si>
  <si>
    <t>KARLA YOLANDA DENISSE SALAZAR RUVALCABA</t>
  </si>
  <si>
    <t>MAGALI GUADALUPE PORRAS VEGA</t>
  </si>
  <si>
    <t>LAURA YARET ANDRADE ARANDA</t>
  </si>
  <si>
    <t>GRACIELA MOTA DE LOS SANTOS</t>
  </si>
  <si>
    <t>ALICIA MARIA GOMEZ LICEA</t>
  </si>
  <si>
    <t>JOSE ALBERTO MARURI LOPEZ</t>
  </si>
  <si>
    <t>MIRIAM ISLAS GUZMAN</t>
  </si>
  <si>
    <t>TERESA BASILIO ROSAS</t>
  </si>
  <si>
    <t>ROBERTA PAULA ROSAS MARTINEZ</t>
  </si>
  <si>
    <t>VICTORIA VARILLAS LUNA</t>
  </si>
  <si>
    <t>YAKELIN HERNANDEZ FLORES</t>
  </si>
  <si>
    <t>BERNALDINA SOFIA REYES MORALEZ</t>
  </si>
  <si>
    <t>MARIA EUGENIA GUTIERREZ CADENA</t>
  </si>
  <si>
    <t>ROSARIO TELLEZ VALENTIN</t>
  </si>
  <si>
    <t>LUIS ENRIQUE HERNANDEZ RESENDIZ</t>
  </si>
  <si>
    <t>AIXZA BELEN PERALTA GONZALEZ</t>
  </si>
  <si>
    <t>MARIA DE JESUS MARURI LOPEZ</t>
  </si>
  <si>
    <t>FATIMA DAVILA REYES</t>
  </si>
  <si>
    <t>LETICIA LOPEZ FLORES</t>
  </si>
  <si>
    <t>PATRICIA MONTSERRAT LAZARO ROMERO</t>
  </si>
  <si>
    <t>SAMANTHA LAZARO ROMERO</t>
  </si>
  <si>
    <t>ROSA MARIA TRAIN PINEDA</t>
  </si>
  <si>
    <t>ENRIQUETA ORTEGA RAMIREZ</t>
  </si>
  <si>
    <t>YESENIA SANTOS OLAYO</t>
  </si>
  <si>
    <t>ELIZETH SANTOS OLAYO</t>
  </si>
  <si>
    <t>ADRIANA KARYNEE MARTINEZ HERNANDEZ</t>
  </si>
  <si>
    <t>CARLOS RODRIGUEZ PACHECO</t>
  </si>
  <si>
    <t>MARIA DEL ROSARIO ROSADO PEREZ</t>
  </si>
  <si>
    <t>VALERY MONTSERRAT MENDOZA ROSADO</t>
  </si>
  <si>
    <t>MARIA ELENA MERCEDES MENDOZA GUZMAN</t>
  </si>
  <si>
    <t>ERIKA NIKOOL MENDOZA ROSADO</t>
  </si>
  <si>
    <t>YESENIA BECERRA REYNOSO</t>
  </si>
  <si>
    <t>LORENA ESCOBEDO LEON</t>
  </si>
  <si>
    <t>MA DEL REFUGIO GARABITO DE HARO</t>
  </si>
  <si>
    <t>MARTIN XICOTENCATL RODRIGUEZ PACHECO</t>
  </si>
  <si>
    <t>MIGUEL ANGEL RODRIGUEZ PACHECO</t>
  </si>
  <si>
    <t>VERONICA RODRIGUEZ PACHECO</t>
  </si>
  <si>
    <t>WENCESLAO RODRIGUEZ PACHECO</t>
  </si>
  <si>
    <t>MA DE LA LUZ PACHECO GARCIA</t>
  </si>
  <si>
    <t>LILIANA ITZEL SORIANO GARCIA</t>
  </si>
  <si>
    <t>ANA ESTRADA TORRES</t>
  </si>
  <si>
    <t>MA MAGDALENA ALVARADO YESCAS</t>
  </si>
  <si>
    <t>YOANA JULIETA TORRES VILLEGAS</t>
  </si>
  <si>
    <t>PATRICIA EUGENIA SALAS MARTINEZ</t>
  </si>
  <si>
    <t>KARLA VIEYRA JARDON</t>
  </si>
  <si>
    <t>NOEMI KARINA JAIMES ALBARRAN</t>
  </si>
  <si>
    <t>MARIA GUADALUPE JUAREZ OSORIO</t>
  </si>
  <si>
    <t>EUSEBIO SUAREZ FLORENCIO</t>
  </si>
  <si>
    <t>JOSE ALEJANDRO MATA RIOS</t>
  </si>
  <si>
    <t>JOCELYN URIBE DE LA ROSA</t>
  </si>
  <si>
    <t>JOSE LUIS SANGUINO JIMENEZ</t>
  </si>
  <si>
    <t>MARIA ASUNCION HERNANDEZ JIMENEZ</t>
  </si>
  <si>
    <t>FRANCISCA GARCIA JAIMES</t>
  </si>
  <si>
    <t>SILVIA LOPEZ SALAZAR</t>
  </si>
  <si>
    <t>OLIVA AMPARO LIMON RUBIO</t>
  </si>
  <si>
    <t>MARIA ISABEL CAMACHO VARGAS</t>
  </si>
  <si>
    <t>VERONICA RIVERA GONZALEZ</t>
  </si>
  <si>
    <t>MIRIAM HERNANDEZ GUTIERREZ</t>
  </si>
  <si>
    <t>JULIO PONCE LIMON</t>
  </si>
  <si>
    <t>LAURA RITA MORENO GONZALEZ</t>
  </si>
  <si>
    <t>SHEILA DANIELA HERNANDEZ RIOS</t>
  </si>
  <si>
    <t>KRISTIAN SHARU RAMIREZ MILLAN</t>
  </si>
  <si>
    <t>DALIA SANTIAGO ZARATE</t>
  </si>
  <si>
    <t>ALAN GARCIA ARROYO</t>
  </si>
  <si>
    <t>GUADALUPE GONZALEZ CHOLICO</t>
  </si>
  <si>
    <t>MARGARITA BASURTO ORTIZ</t>
  </si>
  <si>
    <t>EVANGELINA BASURTO ORTIZ</t>
  </si>
  <si>
    <t>VERONICA GUERRERO RAMIREZ</t>
  </si>
  <si>
    <t>MARGARITA MENA BASURTO</t>
  </si>
  <si>
    <t>MIRELLA AGUILAR HUERTA</t>
  </si>
  <si>
    <t>MARIA EUGENIA PIZANA CABRIADA</t>
  </si>
  <si>
    <t>ITZEL YOATZIN BECERRIL MENDOZA</t>
  </si>
  <si>
    <t>BEATRIZ GUZMAN RODRIGUEZ</t>
  </si>
  <si>
    <t>OLGA LIBIA MECALCO MIRELES</t>
  </si>
  <si>
    <t>KIMBERLY NOEMI POZOS MONTES DE OCA</t>
  </si>
  <si>
    <t>KARINA ISABEL RODRIGUEZ GONZALEZ</t>
  </si>
  <si>
    <t>ROCIO PARRADO INOSTROSA</t>
  </si>
  <si>
    <t>MARIA CAROLINA FLORES DELGADO</t>
  </si>
  <si>
    <t>JUAN ANTONIO MORENO ACOSTA</t>
  </si>
  <si>
    <t>ARIANA CHAVEZ GARCIA</t>
  </si>
  <si>
    <t>MARIA ELENA CASTRO RODRIGUEZ</t>
  </si>
  <si>
    <t>MARIA ASUNCION ROMO TREJO</t>
  </si>
  <si>
    <t>MARISOL ANAIS HUERTA ROMO</t>
  </si>
  <si>
    <t>JOSE MARIANO ROMERO IBARRA</t>
  </si>
  <si>
    <t>MAXIMINA PEREZ ALVARADO</t>
  </si>
  <si>
    <t>ANAYELI SEGUNDO NORBERTO</t>
  </si>
  <si>
    <t>MARIA MAGDALENA HERNANDEZ OLIVARES</t>
  </si>
  <si>
    <t>DIANA ITZEL PIEDRAS VAZQUEZ</t>
  </si>
  <si>
    <t>YOLANDA PEREZ VAZQUEZ</t>
  </si>
  <si>
    <t>MARIA ISABEL ALCANTAR OVIEDO</t>
  </si>
  <si>
    <t>ABIGAIL ROJO TELLEZ</t>
  </si>
  <si>
    <t>MA GUADALUPE ALCANTAR OVIEDO</t>
  </si>
  <si>
    <t>CONCEPCION AMAYA MOCTEZUMA</t>
  </si>
  <si>
    <t>LISANDRA HERNANDEZ OBIEDO</t>
  </si>
  <si>
    <t>KAREN EDITH SALINAS GARCIA</t>
  </si>
  <si>
    <t>JOSE DANIEL RIVERA AGUILAR</t>
  </si>
  <si>
    <t>LIZETH NAVA ROSALES</t>
  </si>
  <si>
    <t>CASIMIRA ROSALES MEDEROS</t>
  </si>
  <si>
    <t>DULCE JOSELIN CORONA SALDIVAR</t>
  </si>
  <si>
    <t>SONIA GRANADOS RUIZ</t>
  </si>
  <si>
    <t>ANEL SAN JUANITA SALINAS NERI</t>
  </si>
  <si>
    <t>SARA VELAZQUEZ MONREAL</t>
  </si>
  <si>
    <t>JORGE EDUARDO ROCHA MEDINA</t>
  </si>
  <si>
    <t>MARIA GUADALUPE GOMEZ VELAZQUEZ</t>
  </si>
  <si>
    <t>YEREMI FRANCISCO BARRON VELAZQUEZ</t>
  </si>
  <si>
    <t>BLANCA ESTELA MUNZON CARRILLO</t>
  </si>
  <si>
    <t>GUSTAVO EMMANUEL VARGAS ALPIZAR</t>
  </si>
  <si>
    <t>GLADYS IVONNE ALFONSO ZARATE</t>
  </si>
  <si>
    <t>ALIZ MONSERRAT OCAMPO MURATALLA</t>
  </si>
  <si>
    <t>JORSUA JAIR HERNANDEZ FLORES</t>
  </si>
  <si>
    <t>MARIA DEL CARMEN GIL CAMARENA</t>
  </si>
  <si>
    <t>MARIA YESENIA MURATALLA GIL</t>
  </si>
  <si>
    <t>ROSA MARIA BUENO CONTRERAS</t>
  </si>
  <si>
    <t>EVA ABIGAIL GOMEZ CRUZ</t>
  </si>
  <si>
    <t>ELIZABETH VAZQUEZ JACINTO</t>
  </si>
  <si>
    <t>HORMIDES TORRES ARIZMENDI</t>
  </si>
  <si>
    <t>ODULIA GARCIA PRADO</t>
  </si>
  <si>
    <t>SHEILA EMILIA LEAL MORALES</t>
  </si>
  <si>
    <t>SHIRLEY CAMILA MARTINEZ GOMEZ</t>
  </si>
  <si>
    <t>ANA SELENE HERNANDEZ GUTIERREZ</t>
  </si>
  <si>
    <t>MERCEDES CONTRERAS VELASCO</t>
  </si>
  <si>
    <t>ANA LAURA REYES GONZALEZ</t>
  </si>
  <si>
    <t>MA FELIX ESCALANTE RIVERA</t>
  </si>
  <si>
    <t>MARIA ESPERANZA AGUILAR VALDES</t>
  </si>
  <si>
    <t>JORGE RAMIREZ SALAZAR</t>
  </si>
  <si>
    <t>MARIA ROSARIO RAMIREZ SANTIAGO</t>
  </si>
  <si>
    <t>TERESA RAMIREZ MIRANDA</t>
  </si>
  <si>
    <t>MIRIAM CORTES SANCHEZ</t>
  </si>
  <si>
    <t>JORGE ALBERTO RUVALCABA MACIAS</t>
  </si>
  <si>
    <t>FRANCISCO MERIDA CASTRO</t>
  </si>
  <si>
    <t>MARIA CANDELARIA ZAMUDIO VELASQUEZ</t>
  </si>
  <si>
    <t>GRACIELA BALEDO GALLEGOS</t>
  </si>
  <si>
    <t>BLANCA NAYELI ORTIZ PACHECO</t>
  </si>
  <si>
    <t>GLORIA MARINA FLORES FRANCISCO</t>
  </si>
  <si>
    <t>CECILIA DE LA PAZ MONTALVO ZETINA</t>
  </si>
  <si>
    <t>MARIA FERNANDA HERNANDEZ ZAMUDIO</t>
  </si>
  <si>
    <t>AZUCENA IZQUIERDO GOMEZ</t>
  </si>
  <si>
    <t>CELIA ALVAREZ NAVA</t>
  </si>
  <si>
    <t>MA DE LOS ANGELES PUENTE CONTRERAS</t>
  </si>
  <si>
    <t>ALICIA JOSELIN ESCOBAR IBARRA</t>
  </si>
  <si>
    <t>NATHAEL HAMARIEL RODRIGUEZ SEGURA</t>
  </si>
  <si>
    <t>CLAUDIA ESMERALDA SANCHEZ ENRIQUEZ</t>
  </si>
  <si>
    <t>VIRGINIA ARENAS SANCHEZ</t>
  </si>
  <si>
    <t>MARIA LUISA JUAREZ ROSALES</t>
  </si>
  <si>
    <t>GUADALUPE SANDOVAL MEDINA</t>
  </si>
  <si>
    <t>ANGEL CASTREJON POSADAS</t>
  </si>
  <si>
    <t>GABRIEL EFRAIN ROMERO FLORES</t>
  </si>
  <si>
    <t>MARIA EUGENIA VAZQUEZ RUIZ</t>
  </si>
  <si>
    <t>ANGELY JOSELINE CASTREJON MORENO</t>
  </si>
  <si>
    <t>JOCELYN MAGALY VILLANUEVA HERNANDEZ</t>
  </si>
  <si>
    <t>MARIA MARISELA GARCES JUAREZ</t>
  </si>
  <si>
    <t>VERONICA ARACELI MOLINA ROJAS</t>
  </si>
  <si>
    <t>NANCY MARLEN ISLAS ALANIS</t>
  </si>
  <si>
    <t>GUADALUPE ESPERANZA RIVERA HERNANDEZ</t>
  </si>
  <si>
    <t>GABRIELA RAYA MEDINA</t>
  </si>
  <si>
    <t>MARIA DE LOS ANGELES JIMENEZ JIMENEZ</t>
  </si>
  <si>
    <t>SARAI GUADALUPE DURAN FERNANDEZ</t>
  </si>
  <si>
    <t>MARIA NATALID FLORES MARTINEZ</t>
  </si>
  <si>
    <t>MARIA TERESA BOLANOS LARIOS</t>
  </si>
  <si>
    <t>DIANA PAULA PENA PIZANA</t>
  </si>
  <si>
    <t>ANA MARIA VERA GARCIA</t>
  </si>
  <si>
    <t>YENY MORENO TORRES</t>
  </si>
  <si>
    <t>NOEMI MORENO BALBUENA</t>
  </si>
  <si>
    <t>CATHERINE NAYELLY FLORES MORENO</t>
  </si>
  <si>
    <t>YESENIA GAYTAN MORENO</t>
  </si>
  <si>
    <t>MARIA DEL ROSARIO LOPEZ FAJARDO</t>
  </si>
  <si>
    <t>ELVIA MIRANDA VAZQUEZ</t>
  </si>
  <si>
    <t>ROSA MARIA GARCIA ROJAS</t>
  </si>
  <si>
    <t>MARIA LYDIA PIZANA PINA</t>
  </si>
  <si>
    <t>ALICIA CARBAJAL ELIAS</t>
  </si>
  <si>
    <t>ERIKA AGUILAR CARBAJAL</t>
  </si>
  <si>
    <t>NORMA GARCIA CRUZ</t>
  </si>
  <si>
    <t>ITZEL FERNANDA LOPEZ FLORES</t>
  </si>
  <si>
    <t>MA GUADALUPE MARTINEZ VEGA</t>
  </si>
  <si>
    <t>ELVIRA MARTINEZ VEGA</t>
  </si>
  <si>
    <t>MARIA DE LOURDES AGUILAR SOLIS</t>
  </si>
  <si>
    <t>MATILDE GARCIA TAPIA</t>
  </si>
  <si>
    <t>MARIBEL ROSALES RODRIGUEZ</t>
  </si>
  <si>
    <t>GUADALUPE SUSANA JIMENEZ ORTIZ</t>
  </si>
  <si>
    <t>LAURA AMALIA JIMENEZ ORTIZ</t>
  </si>
  <si>
    <t>AMALIA ORTIZ GARCIA</t>
  </si>
  <si>
    <t>ESPERANZA OLIVIA LAGUNES LARA</t>
  </si>
  <si>
    <t>LIZBET JANET MENDOZA MORA</t>
  </si>
  <si>
    <t>CECILIA FERNANDEZ GOMEZ</t>
  </si>
  <si>
    <t>ENRIQUETA CASTILLO LOPEZ</t>
  </si>
  <si>
    <t>SILVIA MARTINEZ ALGALAN</t>
  </si>
  <si>
    <t>PATRICIA VAZQUEZ CARRENO</t>
  </si>
  <si>
    <t>TERESA HUERTA RODRIGUEZ</t>
  </si>
  <si>
    <t>MARIA DE LA LUZ VERGARA CALVO</t>
  </si>
  <si>
    <t>MARIA DEL  PILAR HERNANDEZ CARMONA</t>
  </si>
  <si>
    <t>ARIADNA CONCEPCION GARCIA FERRER</t>
  </si>
  <si>
    <t>KAREN GRISEL CASTRO MENDOZA</t>
  </si>
  <si>
    <t>ANGELA HERNANDEZ CARMONA</t>
  </si>
  <si>
    <t>MARIA DEL ROCIO FLORES CRUZ</t>
  </si>
  <si>
    <t>JUANA ROSA ESCALANTE RINCON</t>
  </si>
  <si>
    <t>MARIA BELEN LOPEZ FLORES</t>
  </si>
  <si>
    <t>EVELYN GARCIA HERNANDEZ</t>
  </si>
  <si>
    <t>NIDIA ANDREA LOPEZ CASTRO</t>
  </si>
  <si>
    <t>ESPERANZA ROBLES ARIAS</t>
  </si>
  <si>
    <t>ELIZABETH LIZET FLORES DIAZ</t>
  </si>
  <si>
    <t>NATALY ALEJANDRA CRUZ ROSALES</t>
  </si>
  <si>
    <t>ARIANA FLORES DIAZ</t>
  </si>
  <si>
    <t>KARLA JESSICA VALENCIA HUERTA</t>
  </si>
  <si>
    <t>MARTHA CLAUDIA ACOSTA BARTOLO</t>
  </si>
  <si>
    <t>MARIA TERESA JOYA FLORES</t>
  </si>
  <si>
    <t>LETICIA HUERTA LUNA</t>
  </si>
  <si>
    <t>GUADALUPE PALOMA GARCIA PALOMARES</t>
  </si>
  <si>
    <t>LAURA GUADALUPE HUERTA LUNA</t>
  </si>
  <si>
    <t>ANGEL SANCHEZ PERALTA</t>
  </si>
  <si>
    <t>MONSERAT NAYELI IZOTECO ESTRADA</t>
  </si>
  <si>
    <t>NICOL MONTSERRAT CANALES HUERTA</t>
  </si>
  <si>
    <t>SANDRA ARACELI OLIVA COVARRUBIAS</t>
  </si>
  <si>
    <t>MARIA ESTHER BAUTISTA MENDEZ</t>
  </si>
  <si>
    <t>BRAULIO GALVAN GONZALEZ</t>
  </si>
  <si>
    <t>VERONICA ROCIO MUNOZ VALDOVINO</t>
  </si>
  <si>
    <t>ANA KAREN GALICIA CRUZ</t>
  </si>
  <si>
    <t>XOCHITL DE LA ROSA MARTINEZ</t>
  </si>
  <si>
    <t>ALEJANDRA POZOS SANDOVAL</t>
  </si>
  <si>
    <t>ERIKA MUNGUIA CARREON</t>
  </si>
  <si>
    <t>MARIA PATRICIA GARCIA ROMERO</t>
  </si>
  <si>
    <t>YAZMIN ROJAS GALINDO</t>
  </si>
  <si>
    <t>GABINA MALVAEZ MALVAEZ</t>
  </si>
  <si>
    <t>BENJAMIN SANTIAGO DE JESUS</t>
  </si>
  <si>
    <t>LAURA NUNEZ MUNIZ</t>
  </si>
  <si>
    <t>ARMANDO BECERRIL FLORES</t>
  </si>
  <si>
    <t>ANTONIA LOPEZ ANTONIO</t>
  </si>
  <si>
    <t>KARINA MORALES MAURICIO</t>
  </si>
  <si>
    <t>YOLANDA CRUZ CRUZ</t>
  </si>
  <si>
    <t>MARIA DEL CARMEN CRUZ GOMEZ</t>
  </si>
  <si>
    <t>MIRIAM BERENICE MAURICIO ANASTACIO</t>
  </si>
  <si>
    <t>DANIELA NUNEZ MUNIZ</t>
  </si>
  <si>
    <t>MARTHA MUNIZ MARTINEZ</t>
  </si>
  <si>
    <t>KENIA HERNANDEZ NUNEZ</t>
  </si>
  <si>
    <t>SAMUEL NUNEZ MORALES</t>
  </si>
  <si>
    <t>FERNANDA GUADALUPE JARDON HERNANDEZ</t>
  </si>
  <si>
    <t>MARIA MARTHA TAPIA CORTES</t>
  </si>
  <si>
    <t>MARIA DEL PILAR MARTINEZ GONZALEZ</t>
  </si>
  <si>
    <t>MARCO ANTONIO DE LA O VIVAR</t>
  </si>
  <si>
    <t>NAOMI ESMERALDA MERAZ MERAZ</t>
  </si>
  <si>
    <t>SANDRA PAOLA ABURTO SANTOS</t>
  </si>
  <si>
    <t>CECILIA PEREZ VARGAS</t>
  </si>
  <si>
    <t>HECTOR ENRIQUE CUELLAR ORTEGA</t>
  </si>
  <si>
    <t>SOFIA VELAZQUEZ ROMERO</t>
  </si>
  <si>
    <t>MARISOL TZIZIHUA ESPIRITU</t>
  </si>
  <si>
    <t>SILVIA RICO PEREZ</t>
  </si>
  <si>
    <t>DANIA FATIMA CAMARILLO ROCHA</t>
  </si>
  <si>
    <t>LETICIA MORALES MENDOZA</t>
  </si>
  <si>
    <t>NANCY LORENA VIVEROS LEYVA</t>
  </si>
  <si>
    <t>JHOVANA ELIZABETH CISNEROS ARAVEDO</t>
  </si>
  <si>
    <t>CRISTINA GARCIA BAUTISTA</t>
  </si>
  <si>
    <t>ALINE MONSERRATH AMBRIZ MONROY</t>
  </si>
  <si>
    <t>MARIA DEL CARMEN SOSA VEGA</t>
  </si>
  <si>
    <t>GUADALUPE PARRA BRAVO</t>
  </si>
  <si>
    <t>HERMELINDA ALVARADO COLON</t>
  </si>
  <si>
    <t>REGULO CHONCOA TEQUILIQUIHUA</t>
  </si>
  <si>
    <t>ROSA FERNANDA TZONTEHUA XOCUA</t>
  </si>
  <si>
    <t>MARIA DE LA PAZ MADAI MARCIAL DOMINGUEZ</t>
  </si>
  <si>
    <t>PAOLA JOSELIN GARFIAS VARGAS</t>
  </si>
  <si>
    <t>CHRISTIAN RAMOS PENAFLOR</t>
  </si>
  <si>
    <t>MARIA DE LOS ANGELES LIMA XX</t>
  </si>
  <si>
    <t>DALLANA YURITZY PEREZ MONDRAGON</t>
  </si>
  <si>
    <t>OKAYDI RIOS GALMICH</t>
  </si>
  <si>
    <t>CAROLINA POUMIAN GRAJALES</t>
  </si>
  <si>
    <t>CONCEPCION GALICIA CARMONA</t>
  </si>
  <si>
    <t>GUADALUPE MENDOZA LOYO</t>
  </si>
  <si>
    <t>MARIA MAGDALENA RAMOS</t>
  </si>
  <si>
    <t>JUANA ISABEL ANDRADE MORENO</t>
  </si>
  <si>
    <t>ANA DANIELA URAJE REYES</t>
  </si>
  <si>
    <t>ANA MARIA REYES REYES</t>
  </si>
  <si>
    <t>ROSALBA ALEGRE JAVIER</t>
  </si>
  <si>
    <t>ARTURO BARRERA REYES</t>
  </si>
  <si>
    <t>JACQUELINE SANTOS MUNGUIA</t>
  </si>
  <si>
    <t>PABLO GERZAIN CAMACHO GARCES</t>
  </si>
  <si>
    <t>TERESA TEPANTITLA PINEDA</t>
  </si>
  <si>
    <t>ARLETTE FLORES PINEDA</t>
  </si>
  <si>
    <t>MARIA MAGDALENA PEREZ NORIA</t>
  </si>
  <si>
    <t>GLORIA PEDRERO TROCHIS</t>
  </si>
  <si>
    <t>CLAUDIA IVET VICTORIA GALICIA</t>
  </si>
  <si>
    <t>MERCEDES BEATRIZ APOLINAR GARCIA</t>
  </si>
  <si>
    <t>JESSICA OLEA FLORES</t>
  </si>
  <si>
    <t>IBETH ROMERO MARTINEZ</t>
  </si>
  <si>
    <t>MICHAEL ALYNN PINA BERNAL</t>
  </si>
  <si>
    <t>ROSALBA SERRANO HERNANDEZ</t>
  </si>
  <si>
    <t>MARIA TERESA CEDILLO UGALDE</t>
  </si>
  <si>
    <t>ALEJANDRA GONZALEZ RAYA</t>
  </si>
  <si>
    <t>REYNA MORALES PALACIOS</t>
  </si>
  <si>
    <t>MONSERRAT HERNANDEZ MORALES</t>
  </si>
  <si>
    <t>VIRGINIA HERNANDEZ GARCIA</t>
  </si>
  <si>
    <t>IRMA DE JESUS VARGAS MORALES</t>
  </si>
  <si>
    <t>BRISA KARINA ROBLES VARGAS</t>
  </si>
  <si>
    <t>EDWIN DANIEL VAZQUEZ DEL VALLE</t>
  </si>
  <si>
    <t>JUANA ADRIANA RODRIGUEZ BENITEZ</t>
  </si>
  <si>
    <t>MARGARITA FLORES GOMEZ</t>
  </si>
  <si>
    <t>ANGELICA MARIA TORRES FLORES</t>
  </si>
  <si>
    <t>YULIANA MARTINEZ SANCHEZ</t>
  </si>
  <si>
    <t>ELVIRA SANCHEZ DOMINGUEZ</t>
  </si>
  <si>
    <t>MA COLUMBA JUAREZ PALMA</t>
  </si>
  <si>
    <t>TANIA JOCELYN BARTOLON MARTINEZ</t>
  </si>
  <si>
    <t>ROSA DE LIMA RIVERA RAMIREZ</t>
  </si>
  <si>
    <t>MARGARITA DOLORES LUNA</t>
  </si>
  <si>
    <t>ANA KAREN SORIA OROZCO</t>
  </si>
  <si>
    <t>DIANA ELIZABETH CARRASCO ROMO</t>
  </si>
  <si>
    <t>MARIA DE LOURDES ROMO PEDRAZA</t>
  </si>
  <si>
    <t>CLAUDIA IVETTE ESPARRAGOZA GARCIA</t>
  </si>
  <si>
    <t>MA FELISA SANCHEZ DE JESUS</t>
  </si>
  <si>
    <t>ITZEL AURELIA ORTIZ SANCHEZ</t>
  </si>
  <si>
    <t>ANA BEATRIZ MORALES SANCHEZ</t>
  </si>
  <si>
    <t>ANAYELI MARTINEZ SANCHEZ</t>
  </si>
  <si>
    <t>ROSALIA LOPEZ PUERTOS</t>
  </si>
  <si>
    <t>MA TERESA CANDELAS MENDOZA</t>
  </si>
  <si>
    <t>NIDIA ELIZABETH SANDOVAL CARRANZA</t>
  </si>
  <si>
    <t>MARIA ANTONIA CANDIA PETRILLI</t>
  </si>
  <si>
    <t>ERICKA DIAZ RODRIGUEZ</t>
  </si>
  <si>
    <t>MAGDALENA VELAZQUEZ LOPEZ</t>
  </si>
  <si>
    <t>TERESA MORA CRUZ</t>
  </si>
  <si>
    <t>MARIA ISABEL DECTOR CORZO</t>
  </si>
  <si>
    <t>MARIA ELENA MONTALVO HUERTA</t>
  </si>
  <si>
    <t>ARLET GONZALEZ RAMIREZ</t>
  </si>
  <si>
    <t>ELSA YADIRA COVA MARTINEZ</t>
  </si>
  <si>
    <t>MARIANA MEJIA SOTO</t>
  </si>
  <si>
    <t>MARCELA MATIAS REYES</t>
  </si>
  <si>
    <t>DILAN DIAZ RODRIGUEZ</t>
  </si>
  <si>
    <t>HUGO ARAN AGUSTIN</t>
  </si>
  <si>
    <t>JACOBO ADRIAN GARCIA GONZALEZ</t>
  </si>
  <si>
    <t>CLAUDIA BELEN RAMIREZ VELAZQUEZ</t>
  </si>
  <si>
    <t>PAULINA LASCRES ORTIZ</t>
  </si>
  <si>
    <t>LUCINA VELAZQUEZ VELAZQUEZ</t>
  </si>
  <si>
    <t>MARIA ISABEL CORTES ESTRADA</t>
  </si>
  <si>
    <t>SONIA ALDERETE RAMOS</t>
  </si>
  <si>
    <t>SUNI EUNICE HERNANDEZ BADILLO</t>
  </si>
  <si>
    <t>MARIA SALOME MARTINEZ ESTRADA</t>
  </si>
  <si>
    <t>NIDIA JIMENEZ GONZALEZ</t>
  </si>
  <si>
    <t>MARIA DEL PILAR VALENTE ALCANTARA</t>
  </si>
  <si>
    <t>YOLANDA JUAREZ FRAGANO</t>
  </si>
  <si>
    <t>AURORA DEL ROCIO JIMENEZ LUNA</t>
  </si>
  <si>
    <t>MARIA DE LOS ANGELES NAVA NORIA</t>
  </si>
  <si>
    <t>MONICA MARIANA GARCIA NAVA</t>
  </si>
  <si>
    <t>ROSA VIGUERAS GARCIA</t>
  </si>
  <si>
    <t>MIRENA TAMAYO CRUZ</t>
  </si>
  <si>
    <t>LIZBETH HERNANDEZ BADILLO</t>
  </si>
  <si>
    <t>VERONICA ARCELIA LOPEZ MEDRANO</t>
  </si>
  <si>
    <t>MIRIAM CECILIA BALTAZAR MARTINEZ</t>
  </si>
  <si>
    <t>GABRIELA RAMOS PEREZ</t>
  </si>
  <si>
    <t>YEYMI ELIZABETH PACHECO BARRERA</t>
  </si>
  <si>
    <t>TERESA DE JESUS MARTINEZ DOMINGUEZ</t>
  </si>
  <si>
    <t>JOSEFINO CHAVEZ PEREZ</t>
  </si>
  <si>
    <t>FANY ESTEFANIA HERNANDEZ GALICIA</t>
  </si>
  <si>
    <t>ROBERTO TOLENTINO CASTRO</t>
  </si>
  <si>
    <t>GUADALUPE ELIZABETH PEREZ</t>
  </si>
  <si>
    <t>VIRGINIA ESTELA BAUTISTA GONZALEZ</t>
  </si>
  <si>
    <t>ESTELA ALVARADO MEZA</t>
  </si>
  <si>
    <t>GRACIELA SORIANO SAN GERMAN</t>
  </si>
  <si>
    <t>GISELA VAZQUEZ GARCIA</t>
  </si>
  <si>
    <t>JOBA TEMOXTLE SOTO</t>
  </si>
  <si>
    <t>HELLEM ANAMIM SANTANDER TREVINO</t>
  </si>
  <si>
    <t>SULEYMA ESTRADA VALERO</t>
  </si>
  <si>
    <t>PATRICIA ROMAN SANCHEZ</t>
  </si>
  <si>
    <t>GUADALUPE FERREIRA GARCIA</t>
  </si>
  <si>
    <t>MAITE PATRICIA PINON VALLE</t>
  </si>
  <si>
    <t>CLAUDIA ANGELICA ROMERO RUIZ</t>
  </si>
  <si>
    <t>JOHANA VERONICA AVALOS FLORIANO</t>
  </si>
  <si>
    <t>ARACELI PEREZ RAMOS</t>
  </si>
  <si>
    <t>CLAUDIA MARISELA SILVA ALFARO</t>
  </si>
  <si>
    <t>ROSALIA TEMIS SANCHEZ</t>
  </si>
  <si>
    <t>YETHI VALENCIANO SORIANO</t>
  </si>
  <si>
    <t>MARIA JUANA CORNEJO OROZCO</t>
  </si>
  <si>
    <t>EVELYN KARINA REA CORNEJO</t>
  </si>
  <si>
    <t>DANIEL ROBLES PAREDES</t>
  </si>
  <si>
    <t>REBECA MORENO BARRAGAN</t>
  </si>
  <si>
    <t>GRICELDA AYALA RIVERA</t>
  </si>
  <si>
    <t>MARIA GUADALUPE MIRANDA VACA</t>
  </si>
  <si>
    <t>MARIA VIRGINIA CONTRERAS MEDINA</t>
  </si>
  <si>
    <t>MERCEDES WENDY VILLA GAMBOA</t>
  </si>
  <si>
    <t>MIGUEL ROCHA CORTES</t>
  </si>
  <si>
    <t>IRMA MERCEDES CAMPOS CIRILO</t>
  </si>
  <si>
    <t>CLAUDIA HURTADO PEREZ</t>
  </si>
  <si>
    <t>ROSA ANGELA MORALES RAYON</t>
  </si>
  <si>
    <t>FLORENCIA HERNANDEZ BAUTISTA</t>
  </si>
  <si>
    <t>JULIA HERNANDEZ CELSO</t>
  </si>
  <si>
    <t>MARTHA ESTELA COVARRUBIAS HERNANDEZ</t>
  </si>
  <si>
    <t>MARIA ROSA RAYON ORTEGA</t>
  </si>
  <si>
    <t>MARIA MAGDALENA RAYON ORTEGA</t>
  </si>
  <si>
    <t>RUTH SANCHEZ GONZALEZ</t>
  </si>
  <si>
    <t>EUNICE NOHEMI SANCHEZ GONZALEZ</t>
  </si>
  <si>
    <t>ELIZABETH KAREN SANCHEZ GONZALEZ</t>
  </si>
  <si>
    <t>ELIZABETH GONZALEZ ARELLANO</t>
  </si>
  <si>
    <t>MARTINA NUNEZ HERNANDEZ</t>
  </si>
  <si>
    <t>ANA JUDITH GARCIA ORTEGA</t>
  </si>
  <si>
    <t>MARTHA ROCIO CAMACHO RODRIGUEZ</t>
  </si>
  <si>
    <t>MARIA LUISA HERNANDEZ VITAL</t>
  </si>
  <si>
    <t>OFELIA AVILA AGUILAR</t>
  </si>
  <si>
    <t>JOANA LIZBETH MARTINEZ RAMIREZ</t>
  </si>
  <si>
    <t>GABRIELA BERENICE ALTAMIRA BAEZ</t>
  </si>
  <si>
    <t>GABRIELA NAYELI GONZALEZ GONZALEZ</t>
  </si>
  <si>
    <t>BRISA MARYEL RAMOS DURAN</t>
  </si>
  <si>
    <t>SANDRA RAMOS DURAN</t>
  </si>
  <si>
    <t>MARIA GUADALUPE LOPEZ BONILLA</t>
  </si>
  <si>
    <t>ROSA MARIA HERNANDEZ HERNANDEZ</t>
  </si>
  <si>
    <t>VERONICA PENUELA DE JESUS</t>
  </si>
  <si>
    <t>PATRICIA PENUELA DE JESUS</t>
  </si>
  <si>
    <t>LUIS ALBERTO MEDINA MENDOZA</t>
  </si>
  <si>
    <t>SANDRA LORENZO RODRIGUEZ</t>
  </si>
  <si>
    <t>GENOVEVA SOLEDAD RUIZ REYES</t>
  </si>
  <si>
    <t>AURA ALEJANDRA MALDONADO GENIS</t>
  </si>
  <si>
    <t>MARIA DEL ROSARIO MARTINEZ RAMIREZ</t>
  </si>
  <si>
    <t>TERESA MONSERRAT RAMIREZ GARCES</t>
  </si>
  <si>
    <t>NABORA RUIZ REYES</t>
  </si>
  <si>
    <t>ADRIANA CARPINTERO JACINTO</t>
  </si>
  <si>
    <t>CELIA CASTILLO CONTRERAS</t>
  </si>
  <si>
    <t>MARIA EUGENIA GARCIA VILLEGAS</t>
  </si>
  <si>
    <t>LILIANA EDALI MELO OLIVOS</t>
  </si>
  <si>
    <t>MARIA DE LA LUZ JOYA FLORES</t>
  </si>
  <si>
    <t>GARDELIA OLIVOS FLORES</t>
  </si>
  <si>
    <t>EVELYN BADILLO JOYA</t>
  </si>
  <si>
    <t>GRACIELA NORIEGA AGUILAR</t>
  </si>
  <si>
    <t>DANIELA XALTENCO SALCEDO</t>
  </si>
  <si>
    <t>FABIOLA TIRADO MARTINEZ</t>
  </si>
  <si>
    <t>MARIA VIANEY BUENDIA VALDEZ</t>
  </si>
  <si>
    <t>GUADALUPE XALTENCO HERMENEGILDO</t>
  </si>
  <si>
    <t>ARACELY LLANOS MARCELO</t>
  </si>
  <si>
    <t>CANDELARIA LLANOS MARCELO</t>
  </si>
  <si>
    <t>NAYELI BRISENO XALTENCO</t>
  </si>
  <si>
    <t>MARIANA XALTENCO HERMENEGILDO</t>
  </si>
  <si>
    <t>REYNA YADIRA ESPINOSA CARDENAS</t>
  </si>
  <si>
    <t>JESUS GONZALEZ MARTINEZ</t>
  </si>
  <si>
    <t>FELICITA JUAREZ PEREZ</t>
  </si>
  <si>
    <t>SAHITI ARACELI VARGAS LURIA</t>
  </si>
  <si>
    <t>SELENE MONTSERRAT NUNEZ SERRATO</t>
  </si>
  <si>
    <t>VERONICA FRANCISCA SANCHEZ NOLASCO</t>
  </si>
  <si>
    <t>JOSE ROGELIO MARTINEZ CADENA</t>
  </si>
  <si>
    <t>SUSANA ROMERO RAMIREZ</t>
  </si>
  <si>
    <t>MARIA DE LA LUZ BUENDIA VALDEZ</t>
  </si>
  <si>
    <t>LIDIA NOEMI ACEVEDO ALVARADO</t>
  </si>
  <si>
    <t>LUZ BERENICE HERNANDEZ SIMBRON</t>
  </si>
  <si>
    <t>YAJAIRA JAQUELIN MENDEZ VILLALOBOS</t>
  </si>
  <si>
    <t>SONIA CARRENO CAMACHO</t>
  </si>
  <si>
    <t>BRENDA GUADALUPE MARTINEZ CANO</t>
  </si>
  <si>
    <t>EDITH ALAVEZ AMADOR</t>
  </si>
  <si>
    <t>MARIA DE LA LUZ FLORES AVILA</t>
  </si>
  <si>
    <t>ARISAHY NUNEZ SANCHEZ</t>
  </si>
  <si>
    <t>LETICIA PARRA VILLA</t>
  </si>
  <si>
    <t>RAFAEL HERIBERTO OLIVERA PAZ</t>
  </si>
  <si>
    <t>SILVIA GUILLEN REYES</t>
  </si>
  <si>
    <t>MARICELA GARCIA MONTIEL</t>
  </si>
  <si>
    <t>ANGELINA HERNANDEZ HERNANDEZ</t>
  </si>
  <si>
    <t>GUADALUPE SORIA MORALES</t>
  </si>
  <si>
    <t>NANCY MAGALI PEREZ MAYA</t>
  </si>
  <si>
    <t>KARINA ANGELICA BECERRIL RAZO</t>
  </si>
  <si>
    <t>LETICIA CRUZ ZUNIGA</t>
  </si>
  <si>
    <t>LAURA GONZALEZ CRUZ</t>
  </si>
  <si>
    <t>ERIKA TEPEPA MARTINEZ</t>
  </si>
  <si>
    <t>BRENDA ALICIA BAUTISTA VELASCO</t>
  </si>
  <si>
    <t>YANETH LOPEZ DE LA LUZ</t>
  </si>
  <si>
    <t>MARIA DE LA LUZ BARILLAS MARTINEZ</t>
  </si>
  <si>
    <t>SALUD BERENICE PADILLA AVENDANO</t>
  </si>
  <si>
    <t>AMANDA BELEN CEDILLO BARILLAS</t>
  </si>
  <si>
    <t>ANGELICA MARTINEZ SOTO</t>
  </si>
  <si>
    <t>MARIA YEIMY MARTINEZ SOTO</t>
  </si>
  <si>
    <t>MARTHA ANGELICA JACINTO VERA</t>
  </si>
  <si>
    <t>MARIA DEL CARMEN JACINTO VERA</t>
  </si>
  <si>
    <t>ROSA IVONNE VILLANUEVA JACINTO</t>
  </si>
  <si>
    <t>EVA RIVERA MUNOZ</t>
  </si>
  <si>
    <t>JULIO EDUARDO PACHECO GONZALEZ</t>
  </si>
  <si>
    <t>MARIA DEL CARMEN VAZQUEZ SALAS</t>
  </si>
  <si>
    <t>CARMEN AGUILAR MUNGUIA</t>
  </si>
  <si>
    <t>TEODORA HINOSTROZA BARRIOS</t>
  </si>
  <si>
    <t>ALBERTO RODRIGUEZ HUERTA</t>
  </si>
  <si>
    <t>MONICA LILIANA NOLASCO ALVARADO</t>
  </si>
  <si>
    <t>ANA MARIA RAZO MANJARREZ</t>
  </si>
  <si>
    <t>RUBI MARIA LUNA MAYORAL</t>
  </si>
  <si>
    <t>MARTHA ELENA MENDEZ REYES</t>
  </si>
  <si>
    <t>ROBERTO BALTAZAR MORALES</t>
  </si>
  <si>
    <t>MA FRANCISCA MARTINEZ HERNANDEZ</t>
  </si>
  <si>
    <t>ZENAIDA DELGADO ALVAREZ</t>
  </si>
  <si>
    <t>MARIO MARTINEZ MARTINEZ</t>
  </si>
  <si>
    <t>DINA MADAI MAYO RODRIGUEZ</t>
  </si>
  <si>
    <t>CARLA GERLANNE GARCIA CALZADA</t>
  </si>
  <si>
    <t>CRISTINA ANTON CORONADO</t>
  </si>
  <si>
    <t>CYNTHIA PAMELA GALLARDO CRUZ</t>
  </si>
  <si>
    <t>SONIA RAMIREZ TORRES</t>
  </si>
  <si>
    <t>HEIDI ROMERO ROMERO</t>
  </si>
  <si>
    <t>MARIA TRINIDAD JIEMENZ PEREZ</t>
  </si>
  <si>
    <t>GUADALUPE FERNANDA MANCERA VAZQUEZ</t>
  </si>
  <si>
    <t>MARIA FELICITAS MENDEZ GUEVARA</t>
  </si>
  <si>
    <t>GUADALUPE NALLELY CRUZ DEL ANGEL</t>
  </si>
  <si>
    <t>MARILI LUCIO GALICIA</t>
  </si>
  <si>
    <t>RUTH NOHEMI BALCON PABLO</t>
  </si>
  <si>
    <t>CESAR  IBANEZ ROJAS</t>
  </si>
  <si>
    <t>YLILLEN MENDEZ DE LA ROSA</t>
  </si>
  <si>
    <t>AIDE SUSANA ESPINAL RAMIREZ</t>
  </si>
  <si>
    <t>FLOR RAMIREZ ALVARADO</t>
  </si>
  <si>
    <t>LORENA ARIZA RODRIGUEZ</t>
  </si>
  <si>
    <t>ELENA YAHAIRA CARREON MENDEZ</t>
  </si>
  <si>
    <t>MARIELA  CERVANTES ESPINOSA</t>
  </si>
  <si>
    <t>MARIA DEL ROSARIO LOPEZ RIVERO</t>
  </si>
  <si>
    <t>MARIA LUISA ZAVALETA RIOS</t>
  </si>
  <si>
    <t>MARIA CRISTINA CALZADA GALICIA</t>
  </si>
  <si>
    <t>ADRIANA GARCES LOPEZ</t>
  </si>
  <si>
    <t>BERTHA SERNA CAMPUSANO</t>
  </si>
  <si>
    <t>ALMA ROCIO GARCES LOPEZ</t>
  </si>
  <si>
    <t>JAZMIN CASILLAS ESTRADA</t>
  </si>
  <si>
    <t>YOANA MARIBEL RODRIGUEZ ESTRADA</t>
  </si>
  <si>
    <t>JULIETA HERRERA CASTILLO</t>
  </si>
  <si>
    <t>ERICKA OSEVELIT ESTRADA CRUZ</t>
  </si>
  <si>
    <t>MELANYE ANDREA SOTO PELAEZ</t>
  </si>
  <si>
    <t>MAIRA MAGALLY HERNANDEZ GARCIA</t>
  </si>
  <si>
    <t>MAYRA ISABEL SANCHEZ TRUJILLO</t>
  </si>
  <si>
    <t>MANUEL GARCIA BARRIENTOS</t>
  </si>
  <si>
    <t>MICAELA CARRENO LOPEZ</t>
  </si>
  <si>
    <t>ARACELI ARRES POLITO</t>
  </si>
  <si>
    <t>GUADALUPE PARRAGUIRRE CORTES</t>
  </si>
  <si>
    <t>GRACIELA CORTEZ QUINTIN</t>
  </si>
  <si>
    <t>ELIZABETH PEREA CONTRERAS</t>
  </si>
  <si>
    <t>MARIA DEL  ROCIO RAMIREZ MERCADO</t>
  </si>
  <si>
    <t>JACQUELINE VALENCIA PALOMAR</t>
  </si>
  <si>
    <t>SASHY VALERIA CONTRERAS SEGURA</t>
  </si>
  <si>
    <t>ANA KAREN HUITRON ROMERO</t>
  </si>
  <si>
    <t>VIVIAN VALENCIA MIRELES</t>
  </si>
  <si>
    <t>LIDIA BEATRIZ TORRES MENA</t>
  </si>
  <si>
    <t>MANUELA PEREZ CORDOVA</t>
  </si>
  <si>
    <t>MARIA GUADALUPE RODRIGUEZ LARA</t>
  </si>
  <si>
    <t>PAULINA GABRIELA MENDEZ RUBIO</t>
  </si>
  <si>
    <t>MARIA GUADALUPE JIMENEZ PEREZ</t>
  </si>
  <si>
    <t>MARIA CARMEN ALICIA JIMENEZ PEREZ</t>
  </si>
  <si>
    <t>AMELIA SOTO RODRIGUEZ</t>
  </si>
  <si>
    <t>MIRIAM FARIAS MONTALVO</t>
  </si>
  <si>
    <t>MARIA ISABEL IDROGO CHANTACA</t>
  </si>
  <si>
    <t>DULCE YAMILE CRUZ MORENO</t>
  </si>
  <si>
    <t>DAYSE NATALI IBANEZ MANZANO</t>
  </si>
  <si>
    <t>FABIOLA SALAS LEYTE</t>
  </si>
  <si>
    <t>ABIGAIL ADAME CALDERON</t>
  </si>
  <si>
    <t>STEFANY IBANEZ SALAS</t>
  </si>
  <si>
    <t>OLGA LIDIA SANCHEZ ORTEGA</t>
  </si>
  <si>
    <t>JUANA BAUTISTA MENDEZ</t>
  </si>
  <si>
    <t>ARACELI TORRES CASTILLO</t>
  </si>
  <si>
    <t>NORA SANCHEZ TORRES</t>
  </si>
  <si>
    <t>JESUS MONSERRAT GONZALEZ MORALES</t>
  </si>
  <si>
    <t>ALBERTO LANDA MARTINEZ</t>
  </si>
  <si>
    <t>EDITH GUADALUPE TENCHIPE HERNANDEZ</t>
  </si>
  <si>
    <t>ROSA ALEJANDRINA ROSALES BARAJAS</t>
  </si>
  <si>
    <t>FRANCISCA PONCE MENDEZ</t>
  </si>
  <si>
    <t>ALEJANDRA GRISSEL SANCHEZ PONCE</t>
  </si>
  <si>
    <t>MARISOL RIOS TORRES</t>
  </si>
  <si>
    <t>MARIA ELENA BARCENAS PICHARDO</t>
  </si>
  <si>
    <t>OLIVIA GALICIA VALDEZ</t>
  </si>
  <si>
    <t>ANDREA SEGURA BARCENAS</t>
  </si>
  <si>
    <t>GUADALUPE YANCYRI MONROY PEREZ</t>
  </si>
  <si>
    <t>MIRIAM ITZEL BALCON RODRIGUEZ</t>
  </si>
  <si>
    <t>PRISCILA JULIAN BALCON</t>
  </si>
  <si>
    <t>ANA KAREN NIETO CHAVARRIA</t>
  </si>
  <si>
    <t>ESTEPHANY LIZBETH JULIAN BALCON</t>
  </si>
  <si>
    <t>MARTHA AIDA LORENZANA FLORES</t>
  </si>
  <si>
    <t>GUADALUPE ACUNA TRUJILLO</t>
  </si>
  <si>
    <t>NANCY ERIKA HERNANDEZ MENDOZA</t>
  </si>
  <si>
    <t>RUBI ELIZABETH CHAVARRIA RUIZ</t>
  </si>
  <si>
    <t>MARIA MAGDALENA PAREDES CAMPOS</t>
  </si>
  <si>
    <t>MARIA DE JESUS RUIZ VIRRUETA</t>
  </si>
  <si>
    <t>ADRIANA ALMAZAN ROMERO</t>
  </si>
  <si>
    <t>NALLELI ADRIANA RODRIGUEZ RAMIREZ</t>
  </si>
  <si>
    <t>JUANA POLANCO DAMIAN</t>
  </si>
  <si>
    <t>REYNA MEDINA MORELOS</t>
  </si>
  <si>
    <t>LAURA FABIOLA CALDERON ORDUNA</t>
  </si>
  <si>
    <t>PRISCILIANO RAMIREZ RAMIREZ</t>
  </si>
  <si>
    <t>MARIA REFUGIO MEDINA VAZQUEZ</t>
  </si>
  <si>
    <t>CLAUDIA CASTILLO MEDINA</t>
  </si>
  <si>
    <t>ISABEL GUZMAN CARVAJAL</t>
  </si>
  <si>
    <t>CELIA MORENO CUELLAR</t>
  </si>
  <si>
    <t>VIVIANA  PEREZ HERNANDEZ</t>
  </si>
  <si>
    <t>VIRGINIA TERESA MORALES CANTERA</t>
  </si>
  <si>
    <t>MARIA ISABEL RANGEL CORNEJO</t>
  </si>
  <si>
    <t>LETICIA  HERNANDEZ FLORES</t>
  </si>
  <si>
    <t>KAREN CRISTAL RUIZ FERNANDEZ</t>
  </si>
  <si>
    <t>DIANA RUBI SUAREZ RODRIGUEZ</t>
  </si>
  <si>
    <t>IRAN SARAI RODRIGUEZ ROJAS</t>
  </si>
  <si>
    <t>VERONICA ROSARIO ROJAS RODRIGUEZ</t>
  </si>
  <si>
    <t>TERESA DE JESUS VALLADARES PEREZ</t>
  </si>
  <si>
    <t>STHEPHANI GABRIELA CORTES CARRASCO</t>
  </si>
  <si>
    <t>GUADALUPE ZOPIYAXTLE CHONCOA</t>
  </si>
  <si>
    <t>HARUMY NICOLE ROJAS HERNANDEZ</t>
  </si>
  <si>
    <t>YESENIA MENDEZ AVILA</t>
  </si>
  <si>
    <t>REBECA HERNANDEZ PARROQUIN</t>
  </si>
  <si>
    <t>JAZMIN MONTSERRAT MONTER ANGELES</t>
  </si>
  <si>
    <t>LILIANA SANDOVAL BALTAZAR</t>
  </si>
  <si>
    <t>JESSICA BERENICE MARTINEZ RODRIGUEZ</t>
  </si>
  <si>
    <t>ROCIO  GONZAGA FUENTES</t>
  </si>
  <si>
    <t>KARLA  MARTINEZ SANTIAGO</t>
  </si>
  <si>
    <t>YOLANDA POLO HERRERA</t>
  </si>
  <si>
    <t>MARTHA JULIETA VERA GARCIA</t>
  </si>
  <si>
    <t>DANIELA ISABEL PINEDA HERNANDEZ</t>
  </si>
  <si>
    <t>JOSE YAIR FLORES XIMELLO</t>
  </si>
  <si>
    <t>JUANA GARCIA JIMENEZ</t>
  </si>
  <si>
    <t>DULCE ADRIANA SANCHEZ LEON</t>
  </si>
  <si>
    <t>NEREYDA NOEMI GARCIA ORTIZ</t>
  </si>
  <si>
    <t>JAQUELINNE RENTERIA IBARRA</t>
  </si>
  <si>
    <t>ANDREA LUCERO FLORES XIMELLO</t>
  </si>
  <si>
    <t>MARIA GUADALUPE CASIANO AZAMAR</t>
  </si>
  <si>
    <t>ROSARIO BUENDIA MENDIOLA</t>
  </si>
  <si>
    <t>YOLANDA GONZALEZ GALVEZ</t>
  </si>
  <si>
    <t>LORENA ARANDA TORRES</t>
  </si>
  <si>
    <t>NORMA ANGELICA DURAN BARRON</t>
  </si>
  <si>
    <t>MARIA DEL CARMEN HERNANDEZ FERNANDEZ</t>
  </si>
  <si>
    <t>MARIA DE LOS ANGELES ROSAS GONZALEZ</t>
  </si>
  <si>
    <t>JOSE TORRES FLORES</t>
  </si>
  <si>
    <t>REFUGIO TORRES ROMAN</t>
  </si>
  <si>
    <t>DANIELA  CONSTANTINO CASTILLO</t>
  </si>
  <si>
    <t>KARLA BRENDA SILES CONSTANTINO</t>
  </si>
  <si>
    <t>MARIA GUADALUPE IZQUIERDO HERNANDEZ</t>
  </si>
  <si>
    <t>MARIA TRINIDAD CONSTANTINO ALFARO</t>
  </si>
  <si>
    <t>OLIVIA  CANO AVILA</t>
  </si>
  <si>
    <t>MA JUANA ARREGUIN VILLEGAS</t>
  </si>
  <si>
    <t>MARTINA NIETO RANGEL</t>
  </si>
  <si>
    <t>MITZI VIANEY AVILA MONTES</t>
  </si>
  <si>
    <t>MARTHA CECILIA COLDIVAR ZAMBRANO</t>
  </si>
  <si>
    <t>MANUELA LIZBETH GALINDO PARAMO</t>
  </si>
  <si>
    <t>BENITA DEL CARMEN CARRILLO FLORES</t>
  </si>
  <si>
    <t>CLAUDIA LUCIA LOMELI CABRERA</t>
  </si>
  <si>
    <t>HILDA EVELIA FLORES ESPARZA</t>
  </si>
  <si>
    <t>GLORIA COLORADO ZUNIGA</t>
  </si>
  <si>
    <t>NEREO GONZALEZ ALARCON</t>
  </si>
  <si>
    <t>MARIA LETICIA SUSANO MORENO</t>
  </si>
  <si>
    <t>LAURA VELASQUEZ AVILA</t>
  </si>
  <si>
    <t>MIRIAM GOMEZ BRAULIO</t>
  </si>
  <si>
    <t>CECILIA MARQUEZ FLORES</t>
  </si>
  <si>
    <t>ISAAC ABRAHAM RODRIGUEZ VAZQUEZ</t>
  </si>
  <si>
    <t>ARACELI DALILA PASTRANA GUZMAN</t>
  </si>
  <si>
    <t>ANADELA  GONZALEZ HERNANDEZ</t>
  </si>
  <si>
    <t>BETZABETH  SALGADO DIAZ</t>
  </si>
  <si>
    <t>LAURA ATZIRI TORRES REYES</t>
  </si>
  <si>
    <t>ITZIRY HUMBELINA BERNABE GARCIA</t>
  </si>
  <si>
    <t>ANDREA MITZAYANA MARTINEZ LOPEZ</t>
  </si>
  <si>
    <t>DULCE MARIA PRUDENCIA CUAUTLI HERNANDEZ</t>
  </si>
  <si>
    <t>LUCI CASTILLO CRUZ</t>
  </si>
  <si>
    <t>MATILDE  REYES RAMIREZ</t>
  </si>
  <si>
    <t>MARTHA ELENA RIVERA OLVERA</t>
  </si>
  <si>
    <t>MARINA  MENDOZA HERNANDEZ</t>
  </si>
  <si>
    <t>JOSEFINA  FRANCISCO CANUTO</t>
  </si>
  <si>
    <t>JUDITH  MENDOZA GARCIA</t>
  </si>
  <si>
    <t>JORGE CARRERA FLORES</t>
  </si>
  <si>
    <t>SEBASTIAN PEREZ ARREGUIN</t>
  </si>
  <si>
    <t>ROCIO NAYELI MELGAR CAMACHO</t>
  </si>
  <si>
    <t>DANELI GUADALUPE MARTINEZ PINEDA</t>
  </si>
  <si>
    <t>MARIA CORDOVA LAZARO</t>
  </si>
  <si>
    <t>JOCELYN HERNANDEZ MONTIEL</t>
  </si>
  <si>
    <t>CAROLINA LAZCANO MOGOLLAN</t>
  </si>
  <si>
    <t>BRENDA BAZAN ARREORTUA</t>
  </si>
  <si>
    <t>MARIANA ELIZABETH RODRIGUEZ BORJA</t>
  </si>
  <si>
    <t>ANGELA JUDITH CONTRERAS VAZQUEZ</t>
  </si>
  <si>
    <t>ROSA MARIA RAMIREZ PERALTA</t>
  </si>
  <si>
    <t>MARILU RAMOS PENA</t>
  </si>
  <si>
    <t>LETICIA MEJIA TRUJILLO</t>
  </si>
  <si>
    <t>DULCE MARIA LOZADA MONROY</t>
  </si>
  <si>
    <t>PAOLA VIRIDIANA JIMENEZ DIAZ</t>
  </si>
  <si>
    <t>CRISTINA MANZO SIERRA</t>
  </si>
  <si>
    <t>MALENY SIERRA YEPEZ</t>
  </si>
  <si>
    <t>GRACIELA GONZALEZ CORTES</t>
  </si>
  <si>
    <t>ISMAEL ROSALES VAZQUEZ</t>
  </si>
  <si>
    <t>MARIA DE JESUS AGUILAR VALENCIA</t>
  </si>
  <si>
    <t>M CARMEN ELEUTERIO LOPEZ</t>
  </si>
  <si>
    <t>AMALIA LOPEZ LOPEZ</t>
  </si>
  <si>
    <t>BERTHA CORTES ORDAZ</t>
  </si>
  <si>
    <t>GEORGINA DIAZ GONZALEZ</t>
  </si>
  <si>
    <t>ALMA DELIA HERNANDEZ ROJAS</t>
  </si>
  <si>
    <t>EDITH HELO GONZALEZ</t>
  </si>
  <si>
    <t>LUCIA TORRES GONZALEZ</t>
  </si>
  <si>
    <t>LESLIE ANAIS OLIVEROS GONZALEZ</t>
  </si>
  <si>
    <t>FABIOLA CISNEROS IXBA</t>
  </si>
  <si>
    <t>MERCEDES REYES FLORES</t>
  </si>
  <si>
    <t>YAMILET CORNELIO HERRERA</t>
  </si>
  <si>
    <t>BASILIA ESPINOZA GARCIA</t>
  </si>
  <si>
    <t>ROBERTA ANTONIO HERNANDEZ</t>
  </si>
  <si>
    <t>RODOLFO  GUZMAN RAMIREZ</t>
  </si>
  <si>
    <t>MARIA ANGELICA ISLAS PALACIOS</t>
  </si>
  <si>
    <t>LAURA  ISLAS PALACIOS</t>
  </si>
  <si>
    <t>MARIA BELEN SANCHEZ CRUZ</t>
  </si>
  <si>
    <t>PERLA JAZMIN HERNANDEZ ISLAS</t>
  </si>
  <si>
    <t>MARIA GUADALUPE FLORES GODINEZ</t>
  </si>
  <si>
    <t>NANCY DAVALOS JIMENEZ</t>
  </si>
  <si>
    <t>SERGIO DANIEL RIVERA DAVALOS</t>
  </si>
  <si>
    <t>BYANKA JAZMIN ARRIAGA CHAVEZ</t>
  </si>
  <si>
    <t>CARMEN LIZBETH RAMOS CHAVEZ</t>
  </si>
  <si>
    <t>KARLA YURIDIA PAEZ JIMENEZ</t>
  </si>
  <si>
    <t>NORMA OLIVIA GARCIA MUNOZ</t>
  </si>
  <si>
    <t>JUDITH  PABLO ROMAN</t>
  </si>
  <si>
    <t>FERNANDO  JUAREZ ROSALES</t>
  </si>
  <si>
    <t>KARINA  TEXCUCANO SAENZ</t>
  </si>
  <si>
    <t>JESSICA ADRIANA GOMEZ LOPEZ</t>
  </si>
  <si>
    <t>NEFTALI ITZEL CARRILLO PEREZ</t>
  </si>
  <si>
    <t>MARTHA PATRICIA PEREZ GARCIA</t>
  </si>
  <si>
    <t>OLIVIA  MARIN CRUZ</t>
  </si>
  <si>
    <t>ROSALIA ROSALBA LUNA SANCHEZ</t>
  </si>
  <si>
    <t>VIRGINIA  MATA SANCHEZ</t>
  </si>
  <si>
    <t>ARELI ANAHI FLORES GONZALEZ</t>
  </si>
  <si>
    <t>MARIA ISABEL GONZALEZ OROZCO</t>
  </si>
  <si>
    <t>JOSUE MEXICA MARTINEZ</t>
  </si>
  <si>
    <t>ARBELIA MARTINEZ AYALA</t>
  </si>
  <si>
    <t>MARIA ESTELA GONZALEZ OROZCO</t>
  </si>
  <si>
    <t>CARMEN YARELI CONTRERAS GINEZ</t>
  </si>
  <si>
    <t>MARIA TANIA ROJAS MALDONADO</t>
  </si>
  <si>
    <t>JAQUELINE ROJAS GONZALEZ</t>
  </si>
  <si>
    <t>MARIA EVELIN VAZQUEZ CAMACHO</t>
  </si>
  <si>
    <t>MARIA PATRICIA ROJAS SEGURA</t>
  </si>
  <si>
    <t>ALICIA VALERIANO BLAS</t>
  </si>
  <si>
    <t>IVONNE MENDEZ GARCIA</t>
  </si>
  <si>
    <t>KARINA PAOLA SANCHEZ HERNANDEZ</t>
  </si>
  <si>
    <t>MARIA DEL CARMEN CRUZ MARTINEZ</t>
  </si>
  <si>
    <t>GUADALUPE RODRIGUEZ HERNANDEZ</t>
  </si>
  <si>
    <t>ELVIA MELINA CRUZ RAMIREZ</t>
  </si>
  <si>
    <t>CONCEPCION ROCIO LUCERO ORTEGA</t>
  </si>
  <si>
    <t>MARIA ESTHER CRUZ GASCA</t>
  </si>
  <si>
    <t>YESENIA  SUAREZ AMAYA</t>
  </si>
  <si>
    <t>ROBERTO  CASTILLO FLORIN</t>
  </si>
  <si>
    <t>MARIA GUADALUPE MAYA NAVARRETE</t>
  </si>
  <si>
    <t>OLGA ARIZMENDI CRUZ</t>
  </si>
  <si>
    <t>SANDRA CORDOVA REYES</t>
  </si>
  <si>
    <t>ISMAEL SANCHEZ AGUILLON</t>
  </si>
  <si>
    <t>LAURA ARIZMENDI CRUZ</t>
  </si>
  <si>
    <t>MARIA CRISTINA MECALCO MARTINEZ</t>
  </si>
  <si>
    <t>GLORIA SALINAS MOTA</t>
  </si>
  <si>
    <t>KEVIN EDUARDO MONTALVO AGUILERA</t>
  </si>
  <si>
    <t>IRIS LORENA ESCOBAR CASTELLANOS</t>
  </si>
  <si>
    <t>JEANNETTE CARLOS HERNANDEZ</t>
  </si>
  <si>
    <t>BETZAIRA DEL CARMEN JIMENEZ SALINAS</t>
  </si>
  <si>
    <t>BELINA CABELLO MARTINEZ</t>
  </si>
  <si>
    <t>HEIDY ISABEL CABELLO MARTINEZ</t>
  </si>
  <si>
    <t>NAYELI MARIEL REYNA CABELLO</t>
  </si>
  <si>
    <t>RODOLFO CONDE GUTIERREZ</t>
  </si>
  <si>
    <t>JOSE ANTONIO MONRRAGA ALMARAZ</t>
  </si>
  <si>
    <t>MARIA DE JESUS FRAGOSO SALINAS</t>
  </si>
  <si>
    <t>XIMENA SANCHEZ FRAGOSO</t>
  </si>
  <si>
    <t>SARAHID GABRIELA GARAY CHAVEZ</t>
  </si>
  <si>
    <t>MIRNA GABRIELA CHAVEZ CELAYA</t>
  </si>
  <si>
    <t>MARIA ISABEL FRAGOSO SALINAS</t>
  </si>
  <si>
    <t>JORGE KEVIN CERVANTES FRAGOSO</t>
  </si>
  <si>
    <t>IRENE GONZALEZ CERVANTES</t>
  </si>
  <si>
    <t>MARIA LILIANA ESPINOSA VIOLANTE</t>
  </si>
  <si>
    <t>JUAN ALBERTO PULIDO RUIZ</t>
  </si>
  <si>
    <t>MARIA ARIZBETH CABALLERO PEREZ</t>
  </si>
  <si>
    <t>GABRIELA PULIDO RUIZ</t>
  </si>
  <si>
    <t>CLAUDIA ARACELI ANGELES JUAREZ</t>
  </si>
  <si>
    <t>JOSE DE JESUS ANTONIO DE LA CRUZ REQUENA</t>
  </si>
  <si>
    <t>ROSA TELLES CORTES</t>
  </si>
  <si>
    <t>YENNY GUADALUPE PIZANA CORTES</t>
  </si>
  <si>
    <t>IRMA CORTES RIOS</t>
  </si>
  <si>
    <t>MARY CARMEN ZUGAIDE HERNANDEZ</t>
  </si>
  <si>
    <t>DIANA YESSICA RODRIGUEZ DE LA ROSA</t>
  </si>
  <si>
    <t>MARICARMEN ROMAN ALVAREZ</t>
  </si>
  <si>
    <t>MARIA DE LOS ANGELES ARANDA PEREZ</t>
  </si>
  <si>
    <t>JUANITA ROMAN ALVAREZ</t>
  </si>
  <si>
    <t>ADRIANA MONSERRAT JAIMES HERNANDEZ</t>
  </si>
  <si>
    <t>BLANCA ESTELA ROMAN ALVAREZ</t>
  </si>
  <si>
    <t>LUZ MARIA PEREA CRUZ</t>
  </si>
  <si>
    <t>OSVALDO GARCIA GONZALEZ</t>
  </si>
  <si>
    <t>NANCY MANRIQUEZ PEREZ</t>
  </si>
  <si>
    <t>CLAUDIA YAZMIN PEREZ ALVARADO</t>
  </si>
  <si>
    <t>MARIA ELIZABETH MANRIQUEZ PEREZ</t>
  </si>
  <si>
    <t>ANDREA INIGUEZ VELAZQUEZ</t>
  </si>
  <si>
    <t>ANA KAREN PEREZ ALVARADO</t>
  </si>
  <si>
    <t>ALEJANDRA ELENA RUBIO HERRERA</t>
  </si>
  <si>
    <t>MARLENE FABIOLA RIVERA MOTA</t>
  </si>
  <si>
    <t>BEATRIZ  ALVARADO GUERRERO</t>
  </si>
  <si>
    <t>JACINTA  SANTIAGO PRISCILIANO</t>
  </si>
  <si>
    <t>ALBERTA  SANTIAGO PRISCILIANO</t>
  </si>
  <si>
    <t>MIRELY JAZMIN RODRIGUEZ GUERRERO</t>
  </si>
  <si>
    <t>NANCY ISABEL DOMINGUEZ MARTINEZ</t>
  </si>
  <si>
    <t>JESSICA DAFNE ZUNIGA SANCHEZ</t>
  </si>
  <si>
    <t>MANRIQUE VILLAVICENCIO LOZADA</t>
  </si>
  <si>
    <t>ROCIO SOLARES JACINTO</t>
  </si>
  <si>
    <t>IVAN VILLAVICENCIO LOZADA</t>
  </si>
  <si>
    <t>CONSOLACION LOZADA ALTAMIRANO</t>
  </si>
  <si>
    <t>PATRICIA  MARTINEZ ANDRADE</t>
  </si>
  <si>
    <t>MARIA ISABEL ACOSTA PAVON</t>
  </si>
  <si>
    <t>MARIA DE LOURDES ALVARADO SANTILLAN</t>
  </si>
  <si>
    <t>LUIS  GALVAN PEREZ</t>
  </si>
  <si>
    <t>ADRIANA  GALICIA LOPEZ</t>
  </si>
  <si>
    <t>YANET RUFINO MORAN</t>
  </si>
  <si>
    <t>ROSALBA GUADALUPE VEGA GUZMAN</t>
  </si>
  <si>
    <t>EUSTOLIA CASTILLO MARTINEZ</t>
  </si>
  <si>
    <t>GUADALUPE CORDOBA LAGUNES</t>
  </si>
  <si>
    <t>ROCIO MARTINEZ CASTILLO</t>
  </si>
  <si>
    <t>MAIRA LIZBETH ROMERO CRUZ</t>
  </si>
  <si>
    <t>MARIA DEL ROSARIO RAMOS PEREZ</t>
  </si>
  <si>
    <t>MA INES BOJORGES OLVERA</t>
  </si>
  <si>
    <t>MA CLAUDIA PACHECO JIMENEZ</t>
  </si>
  <si>
    <t>YATZURI RAMIREZ CORTEZ</t>
  </si>
  <si>
    <t>CONCEPCION VAZQUEZ SALAS</t>
  </si>
  <si>
    <t>REFUGIO VAZQUEZ SALAS</t>
  </si>
  <si>
    <t>LIZET MONZERRAT HERNANDEZ ROBLEDO</t>
  </si>
  <si>
    <t>HORTENCIA  ROBLEDO MARTINEZ</t>
  </si>
  <si>
    <t>JANETH LOPEZ SILVA</t>
  </si>
  <si>
    <t>JOSE CARMELO BENITEZ GALVAN</t>
  </si>
  <si>
    <t>JESUS ELEAZAR ALMAZAN ROBLEDO</t>
  </si>
  <si>
    <t>GEORGINA BENITEZ GALVAN</t>
  </si>
  <si>
    <t>AMALIA ROBLEDO MARTINEZ</t>
  </si>
  <si>
    <t>GEORGINA MORENO MARTINEZ</t>
  </si>
  <si>
    <t>FABIOLA ROYACELI MARTINEZ</t>
  </si>
  <si>
    <t>LUCERO ALONDRA LEON SANCHEZ</t>
  </si>
  <si>
    <t>ANGELICA SERRATO GONZALEZ</t>
  </si>
  <si>
    <t>ALMA JAZMIN HERRERA HERNANDEZ</t>
  </si>
  <si>
    <t>VIRGINIA GARCIA RAMIREZ</t>
  </si>
  <si>
    <t>LIDIA SALAZAR GERCIO</t>
  </si>
  <si>
    <t>LAURA CHAVEZ ALDAMA</t>
  </si>
  <si>
    <t>SAMANTHA JENNIFER NUNEZ GARCIA</t>
  </si>
  <si>
    <t>JIMENA JAQUELINE TORAL LUPERCIO</t>
  </si>
  <si>
    <t>MARIA DEL CARMEN EUSEBIO QUILACIO</t>
  </si>
  <si>
    <t>JUANA CHARCO SILVA</t>
  </si>
  <si>
    <t>AIDE GUADALUPE ROJAS SILVA</t>
  </si>
  <si>
    <t>BLANCA ESTELA MEZA CONTRERAS</t>
  </si>
  <si>
    <t>MARIA FERNANDA SEGURA SILVA</t>
  </si>
  <si>
    <t>ALEJANDRA RAMIREZ GARCIA</t>
  </si>
  <si>
    <t>DANAEE MICHELL SUAREZ OLVERA</t>
  </si>
  <si>
    <t>GABINA MORALES ANDRADE</t>
  </si>
  <si>
    <t>PORFIRIA DAMIAN JAZMIN</t>
  </si>
  <si>
    <t>REYNA BAZ GUEVARA</t>
  </si>
  <si>
    <t>FABIOLA DEL TORO SOLANO</t>
  </si>
  <si>
    <t>ITZEL RUBI ORTIZ CANDELARIO</t>
  </si>
  <si>
    <t>AMERICA YARELI SANCHEZ SUAREZ</t>
  </si>
  <si>
    <t>ANABEL AGUILAR GARCIA</t>
  </si>
  <si>
    <t>ABIGAIL TEODORO JIMENEZ</t>
  </si>
  <si>
    <t>ANA LILIA GARCIA GOMEZ</t>
  </si>
  <si>
    <t>MARIANA RODRIGUEZ TREJO</t>
  </si>
  <si>
    <t>HECTOR AXEL ARIAS GARCIA</t>
  </si>
  <si>
    <t>LUCIA GUADALUPE MARTINEZ DIAZ</t>
  </si>
  <si>
    <t>JUAN CARLOS GODOY VELAZQUEZ</t>
  </si>
  <si>
    <t>FAVIOLA GARCIA MANZANARES</t>
  </si>
  <si>
    <t>ARELI MONTESINOS HERNANDEZ</t>
  </si>
  <si>
    <t>PABLO CESAR ORTIZ OCAMPO</t>
  </si>
  <si>
    <t>EMETERIO ALEJANDRO SANCHEZ SALAZAR</t>
  </si>
  <si>
    <t>CHRISTIAN FRANCISCO AGUILAR GARCIA</t>
  </si>
  <si>
    <t>GUADALUPE SAUZA SANCHEZ</t>
  </si>
  <si>
    <t>GUADALUPE HERNANDEZ VALENCIA</t>
  </si>
  <si>
    <t>ROSARIO PALACIOS PEREZ</t>
  </si>
  <si>
    <t>MARIA REYES RAMIREZ</t>
  </si>
  <si>
    <t>MAYRA ISABEL LUNA RODRIGUEZ</t>
  </si>
  <si>
    <t>MARIA DEL CARMEN GONZALEZ TORRES</t>
  </si>
  <si>
    <t>FRANCISCA  MARTINEZ SANTIAGO</t>
  </si>
  <si>
    <t>MARIA DE JESUS SANTIAGO MAYO</t>
  </si>
  <si>
    <t>ADRIANA RUIZ ARCOS</t>
  </si>
  <si>
    <t>ISELA LUNA HERNANDEZ</t>
  </si>
  <si>
    <t>JOSE ROBERTO BAEZ HERNANDEZ</t>
  </si>
  <si>
    <t>LETICIA BRINGAS MONTERO</t>
  </si>
  <si>
    <t>ISABEL FERNANDEZ GOMEZ</t>
  </si>
  <si>
    <t>SILVIA MENDEZ RAMIREZ</t>
  </si>
  <si>
    <t>JOVITA GUADALUPE OFICIAL LARA</t>
  </si>
  <si>
    <t>MARIA ANTONIA GONZALEZ MELENDEZ</t>
  </si>
  <si>
    <t>ELVIRA TZITZIHUA DE LA CRUZ</t>
  </si>
  <si>
    <t>ANDRES CASTILLO OFICIAL</t>
  </si>
  <si>
    <t>LUCIA OFICIAL ROMAN</t>
  </si>
  <si>
    <t>MICHELE GARCIA CABRERA</t>
  </si>
  <si>
    <t>VICTOR ARRIAGA REYES</t>
  </si>
  <si>
    <t>MAYRA LIZETTE ARELLANO HERNANDEZ</t>
  </si>
  <si>
    <t>JUAN PEDRO MARTINEZ MARTINEZ</t>
  </si>
  <si>
    <t>KATIA PEDRAZA CASTANEDA</t>
  </si>
  <si>
    <t>GABRIELA CASTRO SANCHEZ</t>
  </si>
  <si>
    <t>TANIA ROMERO TAPIA</t>
  </si>
  <si>
    <t>MARISOL HERNANDEZ BARBA</t>
  </si>
  <si>
    <t>MARIA ESTELA RAMIREZ CARRILLO</t>
  </si>
  <si>
    <t>JANETH PADILLA GARCIA</t>
  </si>
  <si>
    <t>GABRIELA SOSA MATADAMAS</t>
  </si>
  <si>
    <t>MAYRA BLANCO ARROYO</t>
  </si>
  <si>
    <t>YASMIN CASTANEDA SANCHEZ</t>
  </si>
  <si>
    <t>GENOVEVA PRIETO ROMERO</t>
  </si>
  <si>
    <t>ESTEFANIA CHIMAL BLANCO</t>
  </si>
  <si>
    <t>ROSALINA BLANCO ARROYO</t>
  </si>
  <si>
    <t>MES DE COLOCACIÓN</t>
  </si>
  <si>
    <t>PAGO FINAL</t>
  </si>
  <si>
    <t>REGION</t>
  </si>
  <si>
    <t>REGIÓN O</t>
  </si>
  <si>
    <t>REGIÓN F</t>
  </si>
  <si>
    <t>SURESTE</t>
  </si>
  <si>
    <t>NIVEL DE RIESGO</t>
  </si>
  <si>
    <t>METODO DE EVALUACIÓN</t>
  </si>
  <si>
    <t>ÁRBOL</t>
  </si>
  <si>
    <t>MODELO DE RIESGO</t>
  </si>
  <si>
    <t>TASA SUGERIDA</t>
  </si>
  <si>
    <t>Periodo de evaluación</t>
  </si>
  <si>
    <t>Ene 23 - Nov 23</t>
  </si>
  <si>
    <t>Dic 23 - Ene 24</t>
  </si>
  <si>
    <t>Créditos nuevos evaluados</t>
  </si>
  <si>
    <t>Capital Colocado</t>
  </si>
  <si>
    <t>TOTAL COLOCADO DE CADA MÉTODO</t>
  </si>
  <si>
    <t>% DEL TOTAL COLOCADO DE CADA MÉTODO</t>
  </si>
  <si>
    <t>% DE LA TASA</t>
  </si>
  <si>
    <t>Capital recuperado</t>
  </si>
  <si>
    <t>Pérdida de cosecha</t>
  </si>
  <si>
    <t>Nivel de riesgo</t>
  </si>
  <si>
    <t>1 a 3</t>
  </si>
  <si>
    <t>4 a 5</t>
  </si>
  <si>
    <t>6 a 7</t>
  </si>
  <si>
    <t>8 a 10</t>
  </si>
  <si>
    <t>NIVEL DE RIESGO AGRUPADO</t>
  </si>
  <si>
    <t>% Nivel de riesgo</t>
  </si>
  <si>
    <t>-</t>
  </si>
  <si>
    <t>Créditos otorgados</t>
  </si>
  <si>
    <t>Capital colocado</t>
  </si>
  <si>
    <t>Tasa promedio ponderada otorgada</t>
  </si>
  <si>
    <t>TOTAL COLOCADO DE CADA NIVEL DE RIESGO DESAGREGADO</t>
  </si>
  <si>
    <t>% DEL TOTAL COLOCADO CADA NIVEL DE RIESGO DESAGREGADO</t>
  </si>
  <si>
    <t>TOTAL COLOCADO DE CADA NIVEL DE RIESGO AGRUPADO</t>
  </si>
  <si>
    <t>% DEL TOTAL COLOCADO CADA NIVEL DE RIESGO AGRUPADO</t>
  </si>
  <si>
    <t>INTESES</t>
  </si>
  <si>
    <t>INTESES PAGADOS</t>
  </si>
  <si>
    <t>Ingresos reales por interses</t>
  </si>
  <si>
    <t>Capital NO recuperado</t>
  </si>
  <si>
    <t>tasa efectiva</t>
  </si>
  <si>
    <t>Ingresos Ajustado por Riesgo</t>
  </si>
  <si>
    <t>TASA DE LA ESCALERA</t>
  </si>
  <si>
    <t>% DE LA TASA DE LA ESCALERA</t>
  </si>
  <si>
    <t>Tasa promedio ponderada (escalera)</t>
  </si>
  <si>
    <t>TOTAL COLOCADO DE CADA NIVEL DE RIESGO DESAGREGADO RO</t>
  </si>
  <si>
    <t>% DEL TOTAL COLOCADO CADA NIVEL DE RIESGO DESAGREGADO RO</t>
  </si>
  <si>
    <t>TOTAL VOLANA</t>
  </si>
  <si>
    <t>TOTAL COLOCADO DE CADA region</t>
  </si>
  <si>
    <t>% Mix</t>
  </si>
  <si>
    <t>Total</t>
  </si>
  <si>
    <t>Total Volana</t>
  </si>
  <si>
    <t>Créditos Nuevos Integrantes</t>
  </si>
  <si>
    <t>Nota: Tasa Efectiva Ajustada al Riesgo = (Ingresos realmente cobrados - capital no recuperado) / capital prestado</t>
  </si>
  <si>
    <t>Monto Otorgado</t>
  </si>
  <si>
    <t>% Mix $</t>
  </si>
  <si>
    <t>Tasa promedio ponderada otorgada (SSI)</t>
  </si>
  <si>
    <t>Región O</t>
  </si>
  <si>
    <t>Región F</t>
  </si>
  <si>
    <t>Tasa efectiva</t>
  </si>
  <si>
    <t>Créditos otorgados Ciclo 1</t>
  </si>
  <si>
    <t>Créditos otorgados C1</t>
  </si>
  <si>
    <t>1-10</t>
  </si>
  <si>
    <t>Riesgo x ciclo de crédito</t>
  </si>
  <si>
    <t>1 al n</t>
  </si>
  <si>
    <t>producto</t>
  </si>
  <si>
    <t>lineas / personales</t>
  </si>
  <si>
    <t>Amecacamenca</t>
  </si>
  <si>
    <t>Sucursal</t>
  </si>
  <si>
    <t>id_distribuidor</t>
  </si>
  <si>
    <t>monto_autorizado</t>
  </si>
  <si>
    <t>tasa_minima</t>
  </si>
  <si>
    <t>grupo_riesgo</t>
  </si>
  <si>
    <t>Canasta 3</t>
  </si>
  <si>
    <t>Canasta 8</t>
  </si>
  <si>
    <t>Canasta 4</t>
  </si>
  <si>
    <t>Canasta 9</t>
  </si>
  <si>
    <t>Canasta 5</t>
  </si>
  <si>
    <t>Canasta 6</t>
  </si>
  <si>
    <t>Canasta 7</t>
  </si>
  <si>
    <t>Canasta 2</t>
  </si>
  <si>
    <t>Canasta 10</t>
  </si>
  <si>
    <t>Canasta 1</t>
  </si>
  <si>
    <t>Canasta 0</t>
  </si>
  <si>
    <t>riesgo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</si>
</sst>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dd/mm/yy"/>
    <numFmt numFmtId="165" formatCode="0.0%"/>
    <numFmt numFmtId="166" formatCode="&quot;$&quot;#,##0"/>
    <numFmt numFmtId="167" formatCode="_-&quot;$&quot;* #,##0_-;\-&quot;$&quot;* #,##0_-;_-&quot;$&quot;* &quot;-&quot;??_-;_-@_-"/>
    <numFmt numFmtId="168" formatCode="0.0"/>
  </numFmts>
  <fonts count="1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11"/>
      <color theme="0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5CE7C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99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6" fontId="2" fillId="0" borderId="0" xfId="0" applyNumberFormat="1" applyFont="1" applyAlignment="1">
      <alignment horizontal="right"/>
    </xf>
    <xf numFmtId="6" fontId="1" fillId="0" borderId="0" xfId="0" applyNumberFormat="1" applyFont="1" applyAlignment="1">
      <alignment horizontal="right"/>
    </xf>
    <xf numFmtId="6" fontId="1" fillId="0" borderId="0" xfId="0" applyNumberFormat="1" applyFont="1"/>
    <xf numFmtId="0" fontId="2" fillId="0" borderId="0" xfId="0" applyFont="1" applyAlignment="1">
      <alignment horizontal="right"/>
    </xf>
    <xf numFmtId="0" fontId="1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3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0" applyFont="1"/>
    <xf numFmtId="0" fontId="5" fillId="6" borderId="0" xfId="0" applyFont="1" applyFill="1"/>
    <xf numFmtId="0" fontId="5" fillId="6" borderId="0" xfId="0" applyFont="1" applyFill="1" applyAlignment="1">
      <alignment horizontal="center"/>
    </xf>
    <xf numFmtId="0" fontId="5" fillId="0" borderId="1" xfId="0" applyFont="1" applyBorder="1"/>
    <xf numFmtId="3" fontId="5" fillId="0" borderId="1" xfId="0" applyNumberFormat="1" applyFont="1" applyBorder="1"/>
    <xf numFmtId="6" fontId="5" fillId="0" borderId="1" xfId="0" applyNumberFormat="1" applyFont="1" applyBorder="1"/>
    <xf numFmtId="3" fontId="5" fillId="0" borderId="1" xfId="0" applyNumberFormat="1" applyFont="1" applyBorder="1" applyAlignment="1">
      <alignment horizontal="center"/>
    </xf>
    <xf numFmtId="165" fontId="5" fillId="0" borderId="1" xfId="0" applyNumberFormat="1" applyFont="1" applyBorder="1" applyAlignment="1">
      <alignment horizontal="center"/>
    </xf>
    <xf numFmtId="8" fontId="1" fillId="0" borderId="0" xfId="0" applyNumberFormat="1" applyFont="1"/>
    <xf numFmtId="165" fontId="1" fillId="0" borderId="0" xfId="0" applyNumberFormat="1" applyFont="1" applyAlignment="1">
      <alignment horizontal="center"/>
    </xf>
    <xf numFmtId="0" fontId="7" fillId="5" borderId="0" xfId="0" applyFont="1" applyFill="1"/>
    <xf numFmtId="0" fontId="8" fillId="5" borderId="0" xfId="0" applyFont="1" applyFill="1"/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horizontal="center"/>
    </xf>
    <xf numFmtId="9" fontId="8" fillId="0" borderId="0" xfId="0" applyNumberFormat="1" applyFont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6" fontId="8" fillId="0" borderId="0" xfId="0" applyNumberFormat="1" applyFont="1"/>
    <xf numFmtId="1" fontId="8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center"/>
    </xf>
    <xf numFmtId="0" fontId="9" fillId="0" borderId="0" xfId="0" applyFont="1"/>
    <xf numFmtId="3" fontId="8" fillId="0" borderId="0" xfId="0" applyNumberFormat="1" applyFont="1" applyAlignment="1">
      <alignment horizontal="center"/>
    </xf>
    <xf numFmtId="8" fontId="8" fillId="0" borderId="0" xfId="0" applyNumberFormat="1" applyFont="1"/>
    <xf numFmtId="0" fontId="8" fillId="0" borderId="2" xfId="0" applyFont="1" applyBorder="1" applyAlignment="1">
      <alignment horizontal="center"/>
    </xf>
    <xf numFmtId="9" fontId="8" fillId="0" borderId="0" xfId="2" applyFont="1" applyBorder="1" applyAlignment="1">
      <alignment horizontal="center"/>
    </xf>
    <xf numFmtId="9" fontId="8" fillId="0" borderId="3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6" fontId="8" fillId="0" borderId="11" xfId="0" applyNumberFormat="1" applyFont="1" applyBorder="1"/>
    <xf numFmtId="9" fontId="8" fillId="0" borderId="11" xfId="2" applyFont="1" applyBorder="1" applyAlignment="1">
      <alignment horizontal="center"/>
    </xf>
    <xf numFmtId="3" fontId="8" fillId="0" borderId="11" xfId="0" applyNumberFormat="1" applyFont="1" applyBorder="1" applyAlignment="1">
      <alignment horizontal="center"/>
    </xf>
    <xf numFmtId="165" fontId="8" fillId="0" borderId="11" xfId="0" applyNumberFormat="1" applyFont="1" applyBorder="1" applyAlignment="1">
      <alignment horizontal="center"/>
    </xf>
    <xf numFmtId="8" fontId="8" fillId="0" borderId="11" xfId="0" applyNumberFormat="1" applyFont="1" applyBorder="1"/>
    <xf numFmtId="9" fontId="8" fillId="0" borderId="5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Continuous" vertical="center"/>
    </xf>
    <xf numFmtId="0" fontId="9" fillId="0" borderId="10" xfId="0" applyFont="1" applyBorder="1" applyAlignment="1">
      <alignment horizontal="centerContinuous" vertical="center"/>
    </xf>
    <xf numFmtId="0" fontId="9" fillId="0" borderId="9" xfId="0" applyFont="1" applyBorder="1" applyAlignment="1">
      <alignment horizontal="centerContinuous" vertical="center"/>
    </xf>
    <xf numFmtId="0" fontId="9" fillId="7" borderId="1" xfId="0" applyFont="1" applyFill="1" applyBorder="1" applyAlignment="1">
      <alignment horizontal="center" vertical="center" wrapText="1"/>
    </xf>
    <xf numFmtId="0" fontId="9" fillId="7" borderId="8" xfId="0" applyFont="1" applyFill="1" applyBorder="1" applyAlignment="1">
      <alignment horizontal="center" vertical="center" wrapText="1"/>
    </xf>
    <xf numFmtId="0" fontId="9" fillId="7" borderId="10" xfId="0" applyFont="1" applyFill="1" applyBorder="1" applyAlignment="1">
      <alignment horizontal="center" vertical="center" wrapText="1"/>
    </xf>
    <xf numFmtId="0" fontId="9" fillId="7" borderId="9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/>
    </xf>
    <xf numFmtId="166" fontId="8" fillId="0" borderId="0" xfId="0" applyNumberFormat="1" applyFont="1" applyAlignment="1">
      <alignment horizontal="center"/>
    </xf>
    <xf numFmtId="165" fontId="8" fillId="0" borderId="0" xfId="2" applyNumberFormat="1" applyFont="1" applyBorder="1" applyAlignment="1">
      <alignment horizontal="center"/>
    </xf>
    <xf numFmtId="9" fontId="8" fillId="0" borderId="0" xfId="2" applyFont="1"/>
    <xf numFmtId="0" fontId="8" fillId="0" borderId="7" xfId="0" applyFont="1" applyBorder="1" applyAlignment="1">
      <alignment horizontal="center"/>
    </xf>
    <xf numFmtId="166" fontId="8" fillId="0" borderId="11" xfId="0" applyNumberFormat="1" applyFont="1" applyBorder="1" applyAlignment="1">
      <alignment horizontal="center"/>
    </xf>
    <xf numFmtId="165" fontId="8" fillId="0" borderId="11" xfId="2" applyNumberFormat="1" applyFont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9" fillId="7" borderId="10" xfId="0" applyFont="1" applyFill="1" applyBorder="1" applyAlignment="1">
      <alignment horizontal="center"/>
    </xf>
    <xf numFmtId="167" fontId="9" fillId="7" borderId="10" xfId="1" applyNumberFormat="1" applyFont="1" applyFill="1" applyBorder="1" applyAlignment="1">
      <alignment horizontal="center"/>
    </xf>
    <xf numFmtId="165" fontId="9" fillId="7" borderId="10" xfId="0" applyNumberFormat="1" applyFont="1" applyFill="1" applyBorder="1" applyAlignment="1">
      <alignment horizontal="center"/>
    </xf>
    <xf numFmtId="165" fontId="9" fillId="7" borderId="10" xfId="2" applyNumberFormat="1" applyFont="1" applyFill="1" applyBorder="1" applyAlignment="1">
      <alignment horizontal="center"/>
    </xf>
    <xf numFmtId="165" fontId="9" fillId="7" borderId="9" xfId="2" applyNumberFormat="1" applyFont="1" applyFill="1" applyBorder="1" applyAlignment="1">
      <alignment horizontal="center"/>
    </xf>
    <xf numFmtId="165" fontId="8" fillId="0" borderId="0" xfId="0" applyNumberFormat="1" applyFont="1"/>
    <xf numFmtId="0" fontId="9" fillId="7" borderId="10" xfId="0" quotePrefix="1" applyFont="1" applyFill="1" applyBorder="1" applyAlignment="1">
      <alignment horizontal="center" vertical="center" wrapText="1"/>
    </xf>
    <xf numFmtId="6" fontId="9" fillId="7" borderId="10" xfId="0" applyNumberFormat="1" applyFont="1" applyFill="1" applyBorder="1"/>
    <xf numFmtId="9" fontId="9" fillId="7" borderId="10" xfId="2" applyFont="1" applyFill="1" applyBorder="1" applyAlignment="1">
      <alignment horizontal="center"/>
    </xf>
    <xf numFmtId="168" fontId="9" fillId="7" borderId="10" xfId="0" applyNumberFormat="1" applyFont="1" applyFill="1" applyBorder="1" applyAlignment="1">
      <alignment horizontal="center"/>
    </xf>
    <xf numFmtId="9" fontId="9" fillId="7" borderId="9" xfId="0" applyNumberFormat="1" applyFont="1" applyFill="1" applyBorder="1" applyAlignment="1">
      <alignment horizontal="center"/>
    </xf>
    <xf numFmtId="0" fontId="10" fillId="0" borderId="0" xfId="0" applyFont="1"/>
    <xf numFmtId="0" fontId="8" fillId="0" borderId="9" xfId="0" applyFont="1" applyBorder="1" applyAlignment="1">
      <alignment horizontal="centerContinuous"/>
    </xf>
    <xf numFmtId="167" fontId="8" fillId="0" borderId="0" xfId="1" applyNumberFormat="1" applyFont="1" applyBorder="1" applyAlignment="1">
      <alignment horizontal="center"/>
    </xf>
    <xf numFmtId="167" fontId="8" fillId="0" borderId="11" xfId="1" applyNumberFormat="1" applyFont="1" applyBorder="1" applyAlignment="1">
      <alignment horizontal="center"/>
    </xf>
    <xf numFmtId="0" fontId="9" fillId="0" borderId="8" xfId="0" applyFont="1" applyBorder="1" applyAlignment="1">
      <alignment horizontal="centerContinuous" vertical="center" wrapText="1"/>
    </xf>
    <xf numFmtId="1" fontId="8" fillId="0" borderId="2" xfId="0" applyNumberFormat="1" applyFont="1" applyBorder="1" applyAlignment="1">
      <alignment horizontal="center"/>
    </xf>
    <xf numFmtId="1" fontId="8" fillId="0" borderId="4" xfId="0" applyNumberFormat="1" applyFont="1" applyBorder="1" applyAlignment="1">
      <alignment horizontal="center"/>
    </xf>
    <xf numFmtId="1" fontId="8" fillId="0" borderId="0" xfId="0" applyNumberFormat="1" applyFont="1"/>
    <xf numFmtId="1" fontId="9" fillId="7" borderId="10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Continuous" vertical="center" wrapText="1"/>
    </xf>
    <xf numFmtId="1" fontId="8" fillId="0" borderId="6" xfId="0" applyNumberFormat="1" applyFont="1" applyBorder="1" applyAlignment="1">
      <alignment horizontal="center"/>
    </xf>
    <xf numFmtId="1" fontId="8" fillId="0" borderId="7" xfId="0" applyNumberFormat="1" applyFont="1" applyBorder="1" applyAlignment="1">
      <alignment horizontal="center"/>
    </xf>
    <xf numFmtId="1" fontId="9" fillId="7" borderId="9" xfId="0" applyNumberFormat="1" applyFont="1" applyFill="1" applyBorder="1" applyAlignment="1">
      <alignment horizontal="center"/>
    </xf>
    <xf numFmtId="168" fontId="9" fillId="7" borderId="8" xfId="0" applyNumberFormat="1" applyFont="1" applyFill="1" applyBorder="1" applyAlignment="1">
      <alignment horizontal="center"/>
    </xf>
    <xf numFmtId="0" fontId="0" fillId="0" borderId="0" xfId="0" quotePrefix="1"/>
    <xf numFmtId="6" fontId="0" fillId="0" borderId="0" xfId="0" applyNumberFormat="1"/>
    <xf numFmtId="0" fontId="0" fillId="0" borderId="1" xfId="0" applyBorder="1"/>
    <xf numFmtId="0" fontId="1" fillId="5" borderId="0" xfId="0" applyFont="1" applyFill="1" applyAlignment="1">
      <alignment horizontal="center" vertical="center" wrapText="1"/>
    </xf>
    <xf numFmtId="165" fontId="11" fillId="0" borderId="0" xfId="0" applyNumberFormat="1" applyFont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A0EEA-8524-4E74-9AAF-55FC2A716A34}">
  <dimension ref="A2:D9"/>
  <sheetViews>
    <sheetView workbookViewId="0">
      <selection activeCell="D7" sqref="D7"/>
    </sheetView>
  </sheetViews>
  <sheetFormatPr baseColWidth="10" defaultColWidth="11.44140625" defaultRowHeight="13.8" x14ac:dyDescent="0.25"/>
  <cols>
    <col min="1" max="1" width="1.6640625" style="17" customWidth="1"/>
    <col min="2" max="2" width="35.6640625" style="18" customWidth="1"/>
    <col min="3" max="7" width="25.6640625" style="18" customWidth="1"/>
    <col min="8" max="8" width="11.44140625" style="18"/>
    <col min="9" max="9" width="13.6640625" style="18" bestFit="1" customWidth="1"/>
    <col min="10" max="10" width="12.44140625" style="18" bestFit="1" customWidth="1"/>
    <col min="11" max="11" width="11.44140625" style="18" customWidth="1"/>
    <col min="12" max="16384" width="11.44140625" style="18"/>
  </cols>
  <sheetData>
    <row r="2" spans="2:4" ht="15" customHeight="1" x14ac:dyDescent="0.25">
      <c r="B2" s="19"/>
      <c r="C2" s="20" t="s">
        <v>4632</v>
      </c>
      <c r="D2" s="20" t="s">
        <v>4633</v>
      </c>
    </row>
    <row r="3" spans="2:4" ht="15" customHeight="1" x14ac:dyDescent="0.25">
      <c r="B3" s="21" t="s">
        <v>4635</v>
      </c>
      <c r="C3" s="21" t="s">
        <v>4636</v>
      </c>
      <c r="D3" s="21" t="s">
        <v>4637</v>
      </c>
    </row>
    <row r="4" spans="2:4" ht="15" customHeight="1" x14ac:dyDescent="0.25">
      <c r="B4" s="21" t="s">
        <v>4638</v>
      </c>
      <c r="C4" s="22">
        <f>COUNTIFS(DATA!$M:$M,resumen!C$2)</f>
        <v>3524</v>
      </c>
      <c r="D4" s="22">
        <f>COUNTIFS(DATA!$M:$M,resumen!D$2)</f>
        <v>280</v>
      </c>
    </row>
    <row r="5" spans="2:4" ht="15" customHeight="1" x14ac:dyDescent="0.25">
      <c r="B5" s="21" t="s">
        <v>4639</v>
      </c>
      <c r="C5" s="23">
        <f>SUMIFS(DATA!$G:$G,DATA!$M:$M,resumen!C$2)</f>
        <v>32283000</v>
      </c>
      <c r="D5" s="23">
        <f>SUMIFS(DATA!$G:$G,DATA!$M:$M,resumen!D$2)</f>
        <v>2603000</v>
      </c>
    </row>
    <row r="6" spans="2:4" ht="15" customHeight="1" x14ac:dyDescent="0.25">
      <c r="B6" s="21" t="s">
        <v>4668</v>
      </c>
      <c r="C6" s="24">
        <f>SUMIFS(DATA!$U:$U,DATA!$M:$M,resumen!C$2)</f>
        <v>130.86379828392731</v>
      </c>
      <c r="D6" s="24">
        <f>SUMIFS(DATA!$U:$U,DATA!$M:$M,resumen!D$2)</f>
        <v>130.84133691893965</v>
      </c>
    </row>
    <row r="7" spans="2:4" ht="15" customHeight="1" x14ac:dyDescent="0.25">
      <c r="B7" s="21" t="s">
        <v>4655</v>
      </c>
      <c r="C7" s="24">
        <f>SUMIFS(DATA!$T:$T,DATA!$M:$M,resumen!C$2)</f>
        <v>121.75541306570129</v>
      </c>
      <c r="D7" s="24">
        <f>SUMIFS(DATA!$T:$T,DATA!$M:$M,resumen!D$2)</f>
        <v>127.13100268920473</v>
      </c>
    </row>
    <row r="8" spans="2:4" ht="15" customHeight="1" x14ac:dyDescent="0.25">
      <c r="B8" s="21" t="s">
        <v>4643</v>
      </c>
      <c r="C8" s="23">
        <f>SUMIFS(DATA!$K:$K,DATA!$M:$M,resumen!C$2)</f>
        <v>30065702.053863086</v>
      </c>
      <c r="D8" s="23">
        <f>SUMIFS(DATA!$K:$K,DATA!$M:$M,resumen!D$2)</f>
        <v>2481960.8822474247</v>
      </c>
    </row>
    <row r="9" spans="2:4" ht="15" customHeight="1" x14ac:dyDescent="0.25">
      <c r="B9" s="21" t="s">
        <v>4644</v>
      </c>
      <c r="C9" s="25">
        <f>C8/C5-1</f>
        <v>-6.8683144259731543E-2</v>
      </c>
      <c r="D9" s="25">
        <f>D8/D5-1</f>
        <v>-4.6499853151200643E-2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DB487-23D9-4BD6-83DE-34ABD09B02F2}">
  <dimension ref="A1:AN10221"/>
  <sheetViews>
    <sheetView workbookViewId="0">
      <pane xSplit="2" ySplit="1" topLeftCell="E2" activePane="bottomRight" state="frozen"/>
      <selection pane="topRight" activeCell="B1" sqref="B1"/>
      <selection pane="bottomLeft" activeCell="A2" sqref="A2"/>
      <selection pane="bottomRight" activeCell="N16" sqref="N16"/>
    </sheetView>
  </sheetViews>
  <sheetFormatPr baseColWidth="10" defaultColWidth="11.44140625" defaultRowHeight="10.199999999999999" x14ac:dyDescent="0.2"/>
  <cols>
    <col min="1" max="1" width="11.44140625" style="4"/>
    <col min="2" max="2" width="14" style="4" bestFit="1" customWidth="1"/>
    <col min="3" max="3" width="6.109375" style="4" bestFit="1" customWidth="1"/>
    <col min="4" max="4" width="23.109375" style="4" bestFit="1" customWidth="1"/>
    <col min="5" max="5" width="9.44140625" style="4" bestFit="1" customWidth="1"/>
    <col min="6" max="6" width="34.5546875" style="4" bestFit="1" customWidth="1"/>
    <col min="7" max="7" width="6.5546875" style="4" bestFit="1" customWidth="1"/>
    <col min="8" max="8" width="4.109375" style="4" bestFit="1" customWidth="1"/>
    <col min="9" max="9" width="8.6640625" style="4" bestFit="1" customWidth="1"/>
    <col min="10" max="10" width="9.6640625" style="4" bestFit="1" customWidth="1"/>
    <col min="11" max="11" width="8.6640625" style="4" bestFit="1" customWidth="1"/>
    <col min="12" max="12" width="7.33203125" style="4" bestFit="1" customWidth="1"/>
    <col min="13" max="13" width="15.5546875" style="4" customWidth="1"/>
    <col min="14" max="16" width="11.44140625" style="4"/>
    <col min="17" max="17" width="11.44140625" style="6"/>
    <col min="18" max="16384" width="11.44140625" style="4"/>
  </cols>
  <sheetData>
    <row r="1" spans="1:40" s="14" customFormat="1" ht="61.2" x14ac:dyDescent="0.3">
      <c r="A1" s="1" t="s">
        <v>4626</v>
      </c>
      <c r="B1" s="1" t="s">
        <v>0</v>
      </c>
      <c r="C1" s="1" t="s">
        <v>18</v>
      </c>
      <c r="D1" s="1" t="s">
        <v>19</v>
      </c>
      <c r="E1" s="1" t="s">
        <v>818</v>
      </c>
      <c r="F1" s="1" t="s">
        <v>819</v>
      </c>
      <c r="G1" s="1" t="s">
        <v>815</v>
      </c>
      <c r="H1" s="1" t="s">
        <v>816</v>
      </c>
      <c r="I1" s="11" t="s">
        <v>817</v>
      </c>
      <c r="J1" s="12" t="s">
        <v>4624</v>
      </c>
      <c r="K1" s="14" t="s">
        <v>4625</v>
      </c>
      <c r="L1" s="14" t="s">
        <v>4626</v>
      </c>
      <c r="M1" s="14" t="s">
        <v>4631</v>
      </c>
      <c r="N1" s="97" t="s">
        <v>4630</v>
      </c>
      <c r="O1" s="14" t="s">
        <v>4650</v>
      </c>
      <c r="P1" s="14" t="s">
        <v>4666</v>
      </c>
      <c r="Q1" s="97" t="s">
        <v>4634</v>
      </c>
      <c r="R1" s="14" t="s">
        <v>4640</v>
      </c>
      <c r="S1" s="14" t="s">
        <v>4641</v>
      </c>
      <c r="T1" s="14" t="s">
        <v>4642</v>
      </c>
      <c r="U1" s="14" t="s">
        <v>4667</v>
      </c>
      <c r="V1" s="14" t="s">
        <v>4658</v>
      </c>
      <c r="W1" s="14" t="s">
        <v>4659</v>
      </c>
      <c r="X1" s="14" t="s">
        <v>4642</v>
      </c>
      <c r="Y1" s="14" t="s">
        <v>4667</v>
      </c>
      <c r="Z1" s="14" t="s">
        <v>4656</v>
      </c>
      <c r="AA1" s="14" t="s">
        <v>4657</v>
      </c>
      <c r="AB1" s="14" t="s">
        <v>4642</v>
      </c>
      <c r="AC1" s="14" t="s">
        <v>4667</v>
      </c>
      <c r="AD1" s="1" t="s">
        <v>18</v>
      </c>
      <c r="AE1" s="14" t="s">
        <v>4660</v>
      </c>
      <c r="AF1" s="14" t="s">
        <v>4661</v>
      </c>
      <c r="AG1" s="14" t="s">
        <v>4669</v>
      </c>
      <c r="AH1" s="14" t="s">
        <v>4670</v>
      </c>
      <c r="AI1" s="14" t="s">
        <v>4642</v>
      </c>
      <c r="AJ1" s="14" t="s">
        <v>4667</v>
      </c>
      <c r="AK1" s="14" t="s">
        <v>4672</v>
      </c>
      <c r="AL1" s="14" t="s">
        <v>4670</v>
      </c>
      <c r="AM1" s="14" t="s">
        <v>4642</v>
      </c>
      <c r="AN1" s="14" t="s">
        <v>4667</v>
      </c>
    </row>
    <row r="2" spans="1:40" x14ac:dyDescent="0.2">
      <c r="A2" s="4" t="s">
        <v>4628</v>
      </c>
      <c r="B2" s="3" t="s">
        <v>4</v>
      </c>
      <c r="C2" s="6">
        <v>139004</v>
      </c>
      <c r="D2" s="3" t="s">
        <v>22</v>
      </c>
      <c r="E2" s="6">
        <v>139011</v>
      </c>
      <c r="F2" s="3" t="s">
        <v>824</v>
      </c>
      <c r="G2" s="8">
        <v>8000</v>
      </c>
      <c r="H2" s="6">
        <v>142</v>
      </c>
      <c r="I2" s="6">
        <v>138983</v>
      </c>
      <c r="J2" s="13">
        <v>44957</v>
      </c>
      <c r="K2" s="9">
        <v>8000</v>
      </c>
      <c r="L2" s="4" t="s">
        <v>4628</v>
      </c>
      <c r="M2" s="4" t="s">
        <v>4632</v>
      </c>
      <c r="N2" s="4">
        <f>VLOOKUP(I2,BaseModelo!$A$2:$E$5075,5)</f>
        <v>9</v>
      </c>
      <c r="P2" s="15">
        <v>142.00000000000003</v>
      </c>
      <c r="Q2" s="4">
        <f>VLOOKUP(I2,BaseModelo!$A$2:$E$5075,3)</f>
        <v>147</v>
      </c>
      <c r="R2" s="4">
        <f t="shared" ref="R2:R65" si="0">SUMIFS($G:$G,$M:$M,M2)</f>
        <v>32283000</v>
      </c>
      <c r="S2" s="16">
        <f t="shared" ref="S2:S65" si="1">G2/R2</f>
        <v>2.4780844407273179E-4</v>
      </c>
      <c r="T2" s="4">
        <f>S2*H2</f>
        <v>3.5188799058327912E-2</v>
      </c>
      <c r="U2" s="4">
        <f>S2*P2</f>
        <v>3.5188799058327919E-2</v>
      </c>
      <c r="V2" s="6">
        <f t="shared" ref="V2:V65" si="2">SUMIFS($G:$G,$O:$O,O2)</f>
        <v>0</v>
      </c>
      <c r="W2" s="16" t="str">
        <f t="shared" ref="W2:W65" si="3">IFERROR(G2/V2,"")</f>
        <v/>
      </c>
      <c r="X2" s="4" t="str">
        <f>IFERROR(W2*H2,"")</f>
        <v/>
      </c>
      <c r="Y2" s="4" t="str">
        <f t="shared" ref="Y2:Y65" si="4">IFERROR(W2*P2,"")</f>
        <v/>
      </c>
      <c r="Z2" s="4">
        <f t="shared" ref="Z2:Z65" si="5">SUMIFS($G:$G,$N:$N,N2)</f>
        <v>5305000</v>
      </c>
      <c r="AA2" s="16">
        <f t="shared" ref="AA2:AA65" si="6">IFERROR(G2/Z2,"")</f>
        <v>1.5080113100848257E-3</v>
      </c>
      <c r="AB2" s="15">
        <f>IFERROR(AA2*H2,"")</f>
        <v>0.21413760603204526</v>
      </c>
      <c r="AC2" s="15">
        <f>IFERROR(AA2*P2,"")</f>
        <v>0.21413760603204529</v>
      </c>
      <c r="AD2" s="4">
        <v>139004</v>
      </c>
      <c r="AE2" s="26">
        <v>2001.1</v>
      </c>
      <c r="AF2" s="26">
        <v>2001.1</v>
      </c>
      <c r="AG2" s="4">
        <f>SUMIFS($G:$G,$N:$N,$N2,$A:$A,$A2)</f>
        <v>3095000</v>
      </c>
      <c r="AH2" s="16">
        <f t="shared" ref="AH2:AH65" si="7">IFERROR($G2/AG2,"")</f>
        <v>2.5848142164781908E-3</v>
      </c>
      <c r="AI2" s="15">
        <f t="shared" ref="AI2:AI65" si="8">IFERROR(AH2*H2,"")</f>
        <v>0.3670436187399031</v>
      </c>
      <c r="AJ2" s="15">
        <f t="shared" ref="AJ2:AJ65" si="9">IFERROR(AH2*P2,"")</f>
        <v>0.36704361873990315</v>
      </c>
      <c r="AK2" s="4">
        <f t="shared" ref="AK2:AK65" si="10">SUMIFS($G:$G,$A:$A,$A2,$M:$M,$M2)</f>
        <v>16319000</v>
      </c>
      <c r="AL2" s="27">
        <f t="shared" ref="AL2:AL65" si="11">IFERROR($G2/AK2,"")</f>
        <v>4.9022611679637234E-4</v>
      </c>
      <c r="AM2" s="15">
        <f>IFERROR(AL2*H2,"")</f>
        <v>6.9612108585084875E-2</v>
      </c>
      <c r="AN2" s="15">
        <f>IFERROR(AL2*U2,"")</f>
        <v>1.725046831709194E-5</v>
      </c>
    </row>
    <row r="3" spans="1:40" x14ac:dyDescent="0.2">
      <c r="A3" s="4" t="s">
        <v>4627</v>
      </c>
      <c r="B3" s="3" t="s">
        <v>1</v>
      </c>
      <c r="C3" s="6">
        <v>139409</v>
      </c>
      <c r="D3" s="3" t="s">
        <v>20</v>
      </c>
      <c r="E3" s="6">
        <v>139490</v>
      </c>
      <c r="F3" s="3" t="s">
        <v>820</v>
      </c>
      <c r="G3" s="8">
        <v>6000</v>
      </c>
      <c r="H3" s="6">
        <v>142</v>
      </c>
      <c r="I3" s="6">
        <v>139215</v>
      </c>
      <c r="J3" s="13">
        <v>44957</v>
      </c>
      <c r="K3" s="9">
        <v>4760.2857142857147</v>
      </c>
      <c r="L3" s="4" t="s">
        <v>4627</v>
      </c>
      <c r="M3" s="4" t="s">
        <v>4632</v>
      </c>
      <c r="N3" s="4">
        <f>VLOOKUP(I3,BaseModelo!$A$2:$E$5075,5)</f>
        <v>9</v>
      </c>
      <c r="P3" s="15">
        <v>142.00000000000003</v>
      </c>
      <c r="Q3" s="4">
        <f>VLOOKUP(I3,BaseModelo!$A$2:$E$5075,3)</f>
        <v>147</v>
      </c>
      <c r="R3" s="4">
        <f t="shared" si="0"/>
        <v>32283000</v>
      </c>
      <c r="S3" s="16">
        <f t="shared" si="1"/>
        <v>1.8585633305454884E-4</v>
      </c>
      <c r="T3" s="4">
        <f t="shared" ref="T3:T66" si="12">S3*H3</f>
        <v>2.6391599293745936E-2</v>
      </c>
      <c r="U3" s="4">
        <f t="shared" ref="U3:U66" si="13">S3*P3</f>
        <v>2.6391599293745942E-2</v>
      </c>
      <c r="V3" s="6">
        <f t="shared" si="2"/>
        <v>0</v>
      </c>
      <c r="W3" s="16" t="str">
        <f t="shared" si="3"/>
        <v/>
      </c>
      <c r="X3" s="4" t="str">
        <f t="shared" ref="X3:X66" si="14">IFERROR(W3*H3,"")</f>
        <v/>
      </c>
      <c r="Y3" s="4" t="str">
        <f t="shared" si="4"/>
        <v/>
      </c>
      <c r="Z3" s="4">
        <f t="shared" si="5"/>
        <v>5305000</v>
      </c>
      <c r="AA3" s="16">
        <f t="shared" si="6"/>
        <v>1.1310084825636192E-3</v>
      </c>
      <c r="AB3" s="15">
        <f t="shared" ref="AB3:AB66" si="15">IFERROR(AA3*H3,"")</f>
        <v>0.16060320452403393</v>
      </c>
      <c r="AC3" s="15">
        <f t="shared" ref="AC3:AC66" si="16">IFERROR(AA3*P3,"")</f>
        <v>0.16060320452403395</v>
      </c>
      <c r="AD3" s="4">
        <v>139409</v>
      </c>
      <c r="AE3" s="26">
        <v>1500.83</v>
      </c>
      <c r="AF3" s="26">
        <v>1414.9352780580473</v>
      </c>
      <c r="AG3" s="4">
        <f t="shared" ref="AG3:AG66" si="17">SUMIFS($G:$G,$N:$N,$N3,$A:$A,$A3)</f>
        <v>2114000</v>
      </c>
      <c r="AH3" s="16">
        <f t="shared" si="7"/>
        <v>2.8382213812677389E-3</v>
      </c>
      <c r="AI3" s="15">
        <f t="shared" si="8"/>
        <v>0.4030274361400189</v>
      </c>
      <c r="AJ3" s="15">
        <f t="shared" si="9"/>
        <v>0.40302743614001901</v>
      </c>
      <c r="AK3" s="4">
        <f t="shared" si="10"/>
        <v>15073000</v>
      </c>
      <c r="AL3" s="27">
        <f t="shared" si="11"/>
        <v>3.9806276122868704E-4</v>
      </c>
      <c r="AM3" s="15">
        <f t="shared" ref="AM3:AM66" si="18">IFERROR(AL3*H3,"")</f>
        <v>5.6524912094473558E-2</v>
      </c>
      <c r="AN3" s="15">
        <f t="shared" ref="AN3:AN66" si="19">IFERROR(AL3*U3,"")</f>
        <v>1.0505512888109577E-5</v>
      </c>
    </row>
    <row r="4" spans="1:40" x14ac:dyDescent="0.2">
      <c r="A4" s="4" t="s">
        <v>4627</v>
      </c>
      <c r="B4" s="3" t="s">
        <v>1</v>
      </c>
      <c r="C4" s="6">
        <v>139409</v>
      </c>
      <c r="D4" s="3" t="s">
        <v>20</v>
      </c>
      <c r="E4" s="6">
        <v>139491</v>
      </c>
      <c r="F4" s="3" t="s">
        <v>821</v>
      </c>
      <c r="G4" s="8">
        <v>6000</v>
      </c>
      <c r="H4" s="6">
        <v>142</v>
      </c>
      <c r="I4" s="6">
        <v>139211</v>
      </c>
      <c r="J4" s="13">
        <v>44957</v>
      </c>
      <c r="K4" s="9">
        <v>4760.2857142857147</v>
      </c>
      <c r="L4" s="4" t="s">
        <v>4627</v>
      </c>
      <c r="M4" s="4" t="s">
        <v>4632</v>
      </c>
      <c r="N4" s="4">
        <f>VLOOKUP(I4,BaseModelo!$A$2:$E$5075,5)</f>
        <v>9</v>
      </c>
      <c r="P4" s="15">
        <v>142.00000000000003</v>
      </c>
      <c r="Q4" s="4">
        <f>VLOOKUP(I4,BaseModelo!$A$2:$E$5075,3)</f>
        <v>147</v>
      </c>
      <c r="R4" s="4">
        <f t="shared" si="0"/>
        <v>32283000</v>
      </c>
      <c r="S4" s="16">
        <f t="shared" si="1"/>
        <v>1.8585633305454884E-4</v>
      </c>
      <c r="T4" s="4">
        <f t="shared" si="12"/>
        <v>2.6391599293745936E-2</v>
      </c>
      <c r="U4" s="4">
        <f t="shared" si="13"/>
        <v>2.6391599293745942E-2</v>
      </c>
      <c r="V4" s="6">
        <f t="shared" si="2"/>
        <v>0</v>
      </c>
      <c r="W4" s="16" t="str">
        <f t="shared" si="3"/>
        <v/>
      </c>
      <c r="X4" s="4" t="str">
        <f t="shared" si="14"/>
        <v/>
      </c>
      <c r="Y4" s="4" t="str">
        <f t="shared" si="4"/>
        <v/>
      </c>
      <c r="Z4" s="4">
        <f t="shared" si="5"/>
        <v>5305000</v>
      </c>
      <c r="AA4" s="16">
        <f t="shared" si="6"/>
        <v>1.1310084825636192E-3</v>
      </c>
      <c r="AB4" s="15">
        <f t="shared" si="15"/>
        <v>0.16060320452403393</v>
      </c>
      <c r="AC4" s="15">
        <f t="shared" si="16"/>
        <v>0.16060320452403395</v>
      </c>
      <c r="AD4" s="4">
        <v>139409</v>
      </c>
      <c r="AE4" s="26">
        <v>1500.83</v>
      </c>
      <c r="AF4" s="26">
        <v>1414.9352780580473</v>
      </c>
      <c r="AG4" s="4">
        <f t="shared" si="17"/>
        <v>2114000</v>
      </c>
      <c r="AH4" s="16">
        <f t="shared" si="7"/>
        <v>2.8382213812677389E-3</v>
      </c>
      <c r="AI4" s="15">
        <f t="shared" si="8"/>
        <v>0.4030274361400189</v>
      </c>
      <c r="AJ4" s="15">
        <f t="shared" si="9"/>
        <v>0.40302743614001901</v>
      </c>
      <c r="AK4" s="4">
        <f t="shared" si="10"/>
        <v>15073000</v>
      </c>
      <c r="AL4" s="27">
        <f t="shared" si="11"/>
        <v>3.9806276122868704E-4</v>
      </c>
      <c r="AM4" s="15">
        <f t="shared" si="18"/>
        <v>5.6524912094473558E-2</v>
      </c>
      <c r="AN4" s="15">
        <f t="shared" si="19"/>
        <v>1.0505512888109577E-5</v>
      </c>
    </row>
    <row r="5" spans="1:40" x14ac:dyDescent="0.2">
      <c r="A5" s="4" t="s">
        <v>4627</v>
      </c>
      <c r="B5" s="3" t="s">
        <v>1</v>
      </c>
      <c r="C5" s="6">
        <v>139409</v>
      </c>
      <c r="D5" s="3" t="s">
        <v>20</v>
      </c>
      <c r="E5" s="6">
        <v>139492</v>
      </c>
      <c r="F5" s="3" t="s">
        <v>822</v>
      </c>
      <c r="G5" s="8">
        <v>6000</v>
      </c>
      <c r="H5" s="6">
        <v>142</v>
      </c>
      <c r="I5" s="6">
        <v>139351</v>
      </c>
      <c r="J5" s="13">
        <v>44957</v>
      </c>
      <c r="K5" s="9">
        <v>4760.2857142857147</v>
      </c>
      <c r="L5" s="4" t="s">
        <v>4627</v>
      </c>
      <c r="M5" s="4" t="s">
        <v>4632</v>
      </c>
      <c r="N5" s="4">
        <f>VLOOKUP(I5,BaseModelo!$A$2:$E$5075,5)</f>
        <v>9</v>
      </c>
      <c r="P5" s="15">
        <v>142.00000000000003</v>
      </c>
      <c r="Q5" s="4">
        <f>VLOOKUP(I5,BaseModelo!$A$2:$E$5075,3)</f>
        <v>147</v>
      </c>
      <c r="R5" s="4">
        <f t="shared" si="0"/>
        <v>32283000</v>
      </c>
      <c r="S5" s="16">
        <f t="shared" si="1"/>
        <v>1.8585633305454884E-4</v>
      </c>
      <c r="T5" s="4">
        <f t="shared" si="12"/>
        <v>2.6391599293745936E-2</v>
      </c>
      <c r="U5" s="4">
        <f t="shared" si="13"/>
        <v>2.6391599293745942E-2</v>
      </c>
      <c r="V5" s="6">
        <f t="shared" si="2"/>
        <v>0</v>
      </c>
      <c r="W5" s="16" t="str">
        <f t="shared" si="3"/>
        <v/>
      </c>
      <c r="X5" s="4" t="str">
        <f t="shared" si="14"/>
        <v/>
      </c>
      <c r="Y5" s="4" t="str">
        <f t="shared" si="4"/>
        <v/>
      </c>
      <c r="Z5" s="4">
        <f t="shared" si="5"/>
        <v>5305000</v>
      </c>
      <c r="AA5" s="16">
        <f t="shared" si="6"/>
        <v>1.1310084825636192E-3</v>
      </c>
      <c r="AB5" s="15">
        <f t="shared" si="15"/>
        <v>0.16060320452403393</v>
      </c>
      <c r="AC5" s="15">
        <f t="shared" si="16"/>
        <v>0.16060320452403395</v>
      </c>
      <c r="AD5" s="4">
        <v>139409</v>
      </c>
      <c r="AE5" s="26">
        <v>1500.83</v>
      </c>
      <c r="AF5" s="26">
        <v>1414.9352780580473</v>
      </c>
      <c r="AG5" s="4">
        <f t="shared" si="17"/>
        <v>2114000</v>
      </c>
      <c r="AH5" s="16">
        <f t="shared" si="7"/>
        <v>2.8382213812677389E-3</v>
      </c>
      <c r="AI5" s="15">
        <f t="shared" si="8"/>
        <v>0.4030274361400189</v>
      </c>
      <c r="AJ5" s="15">
        <f t="shared" si="9"/>
        <v>0.40302743614001901</v>
      </c>
      <c r="AK5" s="4">
        <f t="shared" si="10"/>
        <v>15073000</v>
      </c>
      <c r="AL5" s="27">
        <f t="shared" si="11"/>
        <v>3.9806276122868704E-4</v>
      </c>
      <c r="AM5" s="15">
        <f t="shared" si="18"/>
        <v>5.6524912094473558E-2</v>
      </c>
      <c r="AN5" s="15">
        <f t="shared" si="19"/>
        <v>1.0505512888109577E-5</v>
      </c>
    </row>
    <row r="6" spans="1:40" x14ac:dyDescent="0.2">
      <c r="A6" s="4" t="s">
        <v>4627</v>
      </c>
      <c r="B6" s="3" t="s">
        <v>3</v>
      </c>
      <c r="C6" s="6">
        <v>139628</v>
      </c>
      <c r="D6" s="3" t="s">
        <v>21</v>
      </c>
      <c r="E6" s="6">
        <v>139636</v>
      </c>
      <c r="F6" s="3" t="s">
        <v>823</v>
      </c>
      <c r="G6" s="8">
        <v>6000</v>
      </c>
      <c r="H6" s="6">
        <v>142</v>
      </c>
      <c r="I6" s="6">
        <v>138931</v>
      </c>
      <c r="J6" s="13">
        <v>44957</v>
      </c>
      <c r="K6" s="9">
        <v>6000</v>
      </c>
      <c r="L6" s="4" t="s">
        <v>4627</v>
      </c>
      <c r="M6" s="4" t="s">
        <v>4632</v>
      </c>
      <c r="N6" s="4">
        <f>VLOOKUP(I6,BaseModelo!$A$2:$E$5075,5)</f>
        <v>9</v>
      </c>
      <c r="P6" s="15">
        <v>142.00000000000003</v>
      </c>
      <c r="Q6" s="4">
        <f>VLOOKUP(I6,BaseModelo!$A$2:$E$5075,3)</f>
        <v>147</v>
      </c>
      <c r="R6" s="4">
        <f t="shared" si="0"/>
        <v>32283000</v>
      </c>
      <c r="S6" s="16">
        <f t="shared" si="1"/>
        <v>1.8585633305454884E-4</v>
      </c>
      <c r="T6" s="4">
        <f t="shared" si="12"/>
        <v>2.6391599293745936E-2</v>
      </c>
      <c r="U6" s="4">
        <f t="shared" si="13"/>
        <v>2.6391599293745942E-2</v>
      </c>
      <c r="V6" s="6">
        <f t="shared" si="2"/>
        <v>0</v>
      </c>
      <c r="W6" s="16" t="str">
        <f t="shared" si="3"/>
        <v/>
      </c>
      <c r="X6" s="4" t="str">
        <f t="shared" si="14"/>
        <v/>
      </c>
      <c r="Y6" s="4" t="str">
        <f t="shared" si="4"/>
        <v/>
      </c>
      <c r="Z6" s="4">
        <f t="shared" si="5"/>
        <v>5305000</v>
      </c>
      <c r="AA6" s="16">
        <f t="shared" si="6"/>
        <v>1.1310084825636192E-3</v>
      </c>
      <c r="AB6" s="15">
        <f t="shared" si="15"/>
        <v>0.16060320452403393</v>
      </c>
      <c r="AC6" s="15">
        <f t="shared" si="16"/>
        <v>0.16060320452403395</v>
      </c>
      <c r="AD6" s="4">
        <v>139628</v>
      </c>
      <c r="AE6" s="26">
        <v>1500.83</v>
      </c>
      <c r="AF6" s="26">
        <v>1500.83</v>
      </c>
      <c r="AG6" s="4">
        <f t="shared" si="17"/>
        <v>2114000</v>
      </c>
      <c r="AH6" s="16">
        <f t="shared" si="7"/>
        <v>2.8382213812677389E-3</v>
      </c>
      <c r="AI6" s="15">
        <f t="shared" si="8"/>
        <v>0.4030274361400189</v>
      </c>
      <c r="AJ6" s="15">
        <f t="shared" si="9"/>
        <v>0.40302743614001901</v>
      </c>
      <c r="AK6" s="4">
        <f t="shared" si="10"/>
        <v>15073000</v>
      </c>
      <c r="AL6" s="27">
        <f t="shared" si="11"/>
        <v>3.9806276122868704E-4</v>
      </c>
      <c r="AM6" s="15">
        <f t="shared" si="18"/>
        <v>5.6524912094473558E-2</v>
      </c>
      <c r="AN6" s="15">
        <f t="shared" si="19"/>
        <v>1.0505512888109577E-5</v>
      </c>
    </row>
    <row r="7" spans="1:40" x14ac:dyDescent="0.2">
      <c r="A7" s="4" t="s">
        <v>4628</v>
      </c>
      <c r="B7" s="2" t="s">
        <v>4</v>
      </c>
      <c r="C7" s="5">
        <v>139862</v>
      </c>
      <c r="D7" s="2" t="s">
        <v>24</v>
      </c>
      <c r="E7" s="5">
        <v>139863</v>
      </c>
      <c r="F7" s="2" t="s">
        <v>825</v>
      </c>
      <c r="G7" s="7">
        <v>7000</v>
      </c>
      <c r="H7" s="5">
        <v>142</v>
      </c>
      <c r="I7" s="6">
        <v>139355</v>
      </c>
      <c r="J7" s="13">
        <v>44957</v>
      </c>
      <c r="K7" s="9">
        <v>7000</v>
      </c>
      <c r="L7" s="4" t="s">
        <v>4628</v>
      </c>
      <c r="M7" s="4" t="s">
        <v>4632</v>
      </c>
      <c r="N7" s="4">
        <f>VLOOKUP(I7,BaseModelo!$A$2:$E$5075,5)</f>
        <v>5</v>
      </c>
      <c r="P7" s="15">
        <v>142.00000000000003</v>
      </c>
      <c r="Q7" s="4">
        <f>VLOOKUP(I7,BaseModelo!$A$2:$E$5075,3)</f>
        <v>110</v>
      </c>
      <c r="R7" s="4">
        <f t="shared" si="0"/>
        <v>32283000</v>
      </c>
      <c r="S7" s="16">
        <f t="shared" si="1"/>
        <v>2.168323885636403E-4</v>
      </c>
      <c r="T7" s="4">
        <f t="shared" si="12"/>
        <v>3.0790199176036922E-2</v>
      </c>
      <c r="U7" s="4">
        <f t="shared" si="13"/>
        <v>3.0790199176036929E-2</v>
      </c>
      <c r="V7" s="6">
        <f t="shared" si="2"/>
        <v>0</v>
      </c>
      <c r="W7" s="16" t="str">
        <f t="shared" si="3"/>
        <v/>
      </c>
      <c r="X7" s="4" t="str">
        <f t="shared" si="14"/>
        <v/>
      </c>
      <c r="Y7" s="4" t="str">
        <f t="shared" si="4"/>
        <v/>
      </c>
      <c r="Z7" s="4">
        <f t="shared" si="5"/>
        <v>4058000</v>
      </c>
      <c r="AA7" s="16">
        <f t="shared" si="6"/>
        <v>1.7249876786594382E-3</v>
      </c>
      <c r="AB7" s="15">
        <f t="shared" si="15"/>
        <v>0.24494825036964021</v>
      </c>
      <c r="AC7" s="15">
        <f t="shared" si="16"/>
        <v>0.24494825036964027</v>
      </c>
      <c r="AD7" s="4">
        <v>139862</v>
      </c>
      <c r="AE7" s="26">
        <v>1750.96</v>
      </c>
      <c r="AF7" s="26">
        <v>1750.96</v>
      </c>
      <c r="AG7" s="4">
        <f t="shared" si="17"/>
        <v>2193000</v>
      </c>
      <c r="AH7" s="16">
        <f t="shared" si="7"/>
        <v>3.1919744642042863E-3</v>
      </c>
      <c r="AI7" s="15">
        <f t="shared" si="8"/>
        <v>0.45326037391700869</v>
      </c>
      <c r="AJ7" s="15">
        <f t="shared" si="9"/>
        <v>0.45326037391700874</v>
      </c>
      <c r="AK7" s="4">
        <f t="shared" si="10"/>
        <v>16319000</v>
      </c>
      <c r="AL7" s="27">
        <f t="shared" si="11"/>
        <v>4.289478521968258E-4</v>
      </c>
      <c r="AM7" s="15">
        <f t="shared" si="18"/>
        <v>6.0910595011949266E-2</v>
      </c>
      <c r="AN7" s="15">
        <f t="shared" si="19"/>
        <v>1.3207389805273516E-5</v>
      </c>
    </row>
    <row r="8" spans="1:40" x14ac:dyDescent="0.2">
      <c r="A8" s="4" t="s">
        <v>4628</v>
      </c>
      <c r="B8" s="3" t="s">
        <v>4</v>
      </c>
      <c r="C8" s="6">
        <v>139862</v>
      </c>
      <c r="D8" s="3" t="s">
        <v>24</v>
      </c>
      <c r="E8" s="6">
        <v>139864</v>
      </c>
      <c r="F8" s="3" t="s">
        <v>826</v>
      </c>
      <c r="G8" s="8">
        <v>7000</v>
      </c>
      <c r="H8" s="6">
        <v>142</v>
      </c>
      <c r="I8" s="6">
        <v>139356</v>
      </c>
      <c r="J8" s="13">
        <v>44957</v>
      </c>
      <c r="K8" s="9">
        <v>7000</v>
      </c>
      <c r="L8" s="4" t="s">
        <v>4628</v>
      </c>
      <c r="M8" s="4" t="s">
        <v>4632</v>
      </c>
      <c r="N8" s="4">
        <f>VLOOKUP(I8,BaseModelo!$A$2:$E$5075,5)</f>
        <v>5</v>
      </c>
      <c r="P8" s="15">
        <v>142.00000000000003</v>
      </c>
      <c r="Q8" s="4">
        <f>VLOOKUP(I8,BaseModelo!$A$2:$E$5075,3)</f>
        <v>110</v>
      </c>
      <c r="R8" s="4">
        <f t="shared" si="0"/>
        <v>32283000</v>
      </c>
      <c r="S8" s="16">
        <f t="shared" si="1"/>
        <v>2.168323885636403E-4</v>
      </c>
      <c r="T8" s="4">
        <f t="shared" si="12"/>
        <v>3.0790199176036922E-2</v>
      </c>
      <c r="U8" s="4">
        <f t="shared" si="13"/>
        <v>3.0790199176036929E-2</v>
      </c>
      <c r="V8" s="6">
        <f t="shared" si="2"/>
        <v>0</v>
      </c>
      <c r="W8" s="16" t="str">
        <f t="shared" si="3"/>
        <v/>
      </c>
      <c r="X8" s="4" t="str">
        <f t="shared" si="14"/>
        <v/>
      </c>
      <c r="Y8" s="4" t="str">
        <f t="shared" si="4"/>
        <v/>
      </c>
      <c r="Z8" s="4">
        <f t="shared" si="5"/>
        <v>4058000</v>
      </c>
      <c r="AA8" s="16">
        <f t="shared" si="6"/>
        <v>1.7249876786594382E-3</v>
      </c>
      <c r="AB8" s="15">
        <f t="shared" si="15"/>
        <v>0.24494825036964021</v>
      </c>
      <c r="AC8" s="15">
        <f t="shared" si="16"/>
        <v>0.24494825036964027</v>
      </c>
      <c r="AD8" s="4">
        <v>139862</v>
      </c>
      <c r="AE8" s="26">
        <v>1750.96</v>
      </c>
      <c r="AF8" s="26">
        <v>1750.96</v>
      </c>
      <c r="AG8" s="4">
        <f t="shared" si="17"/>
        <v>2193000</v>
      </c>
      <c r="AH8" s="16">
        <f t="shared" si="7"/>
        <v>3.1919744642042863E-3</v>
      </c>
      <c r="AI8" s="15">
        <f t="shared" si="8"/>
        <v>0.45326037391700869</v>
      </c>
      <c r="AJ8" s="15">
        <f t="shared" si="9"/>
        <v>0.45326037391700874</v>
      </c>
      <c r="AK8" s="4">
        <f t="shared" si="10"/>
        <v>16319000</v>
      </c>
      <c r="AL8" s="27">
        <f t="shared" si="11"/>
        <v>4.289478521968258E-4</v>
      </c>
      <c r="AM8" s="15">
        <f t="shared" si="18"/>
        <v>6.0910595011949266E-2</v>
      </c>
      <c r="AN8" s="15">
        <f t="shared" si="19"/>
        <v>1.3207389805273516E-5</v>
      </c>
    </row>
    <row r="9" spans="1:40" x14ac:dyDescent="0.2">
      <c r="A9" s="4" t="s">
        <v>4628</v>
      </c>
      <c r="B9" s="3" t="s">
        <v>4</v>
      </c>
      <c r="C9" s="6">
        <v>139862</v>
      </c>
      <c r="D9" s="3" t="s">
        <v>24</v>
      </c>
      <c r="E9" s="6">
        <v>139865</v>
      </c>
      <c r="F9" s="3" t="s">
        <v>827</v>
      </c>
      <c r="G9" s="8">
        <v>8000</v>
      </c>
      <c r="H9" s="6">
        <v>142</v>
      </c>
      <c r="I9" s="6">
        <v>139502</v>
      </c>
      <c r="J9" s="13">
        <v>44957</v>
      </c>
      <c r="K9" s="9">
        <v>8000</v>
      </c>
      <c r="L9" s="4" t="s">
        <v>4628</v>
      </c>
      <c r="M9" s="4" t="s">
        <v>4632</v>
      </c>
      <c r="N9" s="4">
        <f>VLOOKUP(I9,BaseModelo!$A$2:$E$5075,5)</f>
        <v>6</v>
      </c>
      <c r="P9" s="15">
        <v>142.00000000000003</v>
      </c>
      <c r="Q9" s="4">
        <f>VLOOKUP(I9,BaseModelo!$A$2:$E$5075,3)</f>
        <v>115</v>
      </c>
      <c r="R9" s="4">
        <f t="shared" si="0"/>
        <v>32283000</v>
      </c>
      <c r="S9" s="16">
        <f t="shared" si="1"/>
        <v>2.4780844407273179E-4</v>
      </c>
      <c r="T9" s="4">
        <f t="shared" si="12"/>
        <v>3.5188799058327912E-2</v>
      </c>
      <c r="U9" s="4">
        <f t="shared" si="13"/>
        <v>3.5188799058327919E-2</v>
      </c>
      <c r="V9" s="6">
        <f t="shared" si="2"/>
        <v>0</v>
      </c>
      <c r="W9" s="16" t="str">
        <f t="shared" si="3"/>
        <v/>
      </c>
      <c r="X9" s="4" t="str">
        <f t="shared" si="14"/>
        <v/>
      </c>
      <c r="Y9" s="4" t="str">
        <f t="shared" si="4"/>
        <v/>
      </c>
      <c r="Z9" s="4">
        <f t="shared" si="5"/>
        <v>4853000</v>
      </c>
      <c r="AA9" s="16">
        <f t="shared" si="6"/>
        <v>1.6484648670925201E-3</v>
      </c>
      <c r="AB9" s="15">
        <f t="shared" si="15"/>
        <v>0.23408201112713783</v>
      </c>
      <c r="AC9" s="15">
        <f t="shared" si="16"/>
        <v>0.23408201112713789</v>
      </c>
      <c r="AD9" s="4">
        <v>139862</v>
      </c>
      <c r="AE9" s="26">
        <v>2001.1</v>
      </c>
      <c r="AF9" s="26">
        <v>2001.1</v>
      </c>
      <c r="AG9" s="4">
        <f t="shared" si="17"/>
        <v>2735000</v>
      </c>
      <c r="AH9" s="16">
        <f t="shared" si="7"/>
        <v>2.9250457038391227E-3</v>
      </c>
      <c r="AI9" s="15">
        <f t="shared" si="8"/>
        <v>0.41535648994515539</v>
      </c>
      <c r="AJ9" s="15">
        <f t="shared" si="9"/>
        <v>0.4153564899451555</v>
      </c>
      <c r="AK9" s="4">
        <f t="shared" si="10"/>
        <v>16319000</v>
      </c>
      <c r="AL9" s="27">
        <f t="shared" si="11"/>
        <v>4.9022611679637234E-4</v>
      </c>
      <c r="AM9" s="15">
        <f t="shared" si="18"/>
        <v>6.9612108585084875E-2</v>
      </c>
      <c r="AN9" s="15">
        <f t="shared" si="19"/>
        <v>1.725046831709194E-5</v>
      </c>
    </row>
    <row r="10" spans="1:40" x14ac:dyDescent="0.2">
      <c r="A10" s="4" t="s">
        <v>4628</v>
      </c>
      <c r="B10" s="3" t="s">
        <v>4</v>
      </c>
      <c r="C10" s="6">
        <v>139862</v>
      </c>
      <c r="D10" s="3" t="s">
        <v>24</v>
      </c>
      <c r="E10" s="6">
        <v>139866</v>
      </c>
      <c r="F10" s="3" t="s">
        <v>828</v>
      </c>
      <c r="G10" s="8">
        <v>7000</v>
      </c>
      <c r="H10" s="6">
        <v>142</v>
      </c>
      <c r="I10" s="6">
        <v>139359</v>
      </c>
      <c r="J10" s="13">
        <v>44957</v>
      </c>
      <c r="K10" s="9">
        <v>7000</v>
      </c>
      <c r="L10" s="4" t="s">
        <v>4628</v>
      </c>
      <c r="M10" s="4" t="s">
        <v>4632</v>
      </c>
      <c r="N10" s="4">
        <f>VLOOKUP(I10,BaseModelo!$A$2:$E$5075,5)</f>
        <v>5</v>
      </c>
      <c r="P10" s="15">
        <v>142.00000000000003</v>
      </c>
      <c r="Q10" s="4">
        <f>VLOOKUP(I10,BaseModelo!$A$2:$E$5075,3)</f>
        <v>110</v>
      </c>
      <c r="R10" s="4">
        <f t="shared" si="0"/>
        <v>32283000</v>
      </c>
      <c r="S10" s="16">
        <f t="shared" si="1"/>
        <v>2.168323885636403E-4</v>
      </c>
      <c r="T10" s="4">
        <f t="shared" si="12"/>
        <v>3.0790199176036922E-2</v>
      </c>
      <c r="U10" s="4">
        <f t="shared" si="13"/>
        <v>3.0790199176036929E-2</v>
      </c>
      <c r="V10" s="6">
        <f t="shared" si="2"/>
        <v>0</v>
      </c>
      <c r="W10" s="16" t="str">
        <f t="shared" si="3"/>
        <v/>
      </c>
      <c r="X10" s="4" t="str">
        <f t="shared" si="14"/>
        <v/>
      </c>
      <c r="Y10" s="4" t="str">
        <f t="shared" si="4"/>
        <v/>
      </c>
      <c r="Z10" s="4">
        <f t="shared" si="5"/>
        <v>4058000</v>
      </c>
      <c r="AA10" s="16">
        <f t="shared" si="6"/>
        <v>1.7249876786594382E-3</v>
      </c>
      <c r="AB10" s="15">
        <f t="shared" si="15"/>
        <v>0.24494825036964021</v>
      </c>
      <c r="AC10" s="15">
        <f t="shared" si="16"/>
        <v>0.24494825036964027</v>
      </c>
      <c r="AD10" s="4">
        <v>139862</v>
      </c>
      <c r="AE10" s="26">
        <v>1750.96</v>
      </c>
      <c r="AF10" s="26">
        <v>1750.96</v>
      </c>
      <c r="AG10" s="4">
        <f t="shared" si="17"/>
        <v>2193000</v>
      </c>
      <c r="AH10" s="16">
        <f t="shared" si="7"/>
        <v>3.1919744642042863E-3</v>
      </c>
      <c r="AI10" s="15">
        <f t="shared" si="8"/>
        <v>0.45326037391700869</v>
      </c>
      <c r="AJ10" s="15">
        <f t="shared" si="9"/>
        <v>0.45326037391700874</v>
      </c>
      <c r="AK10" s="4">
        <f t="shared" si="10"/>
        <v>16319000</v>
      </c>
      <c r="AL10" s="27">
        <f t="shared" si="11"/>
        <v>4.289478521968258E-4</v>
      </c>
      <c r="AM10" s="15">
        <f t="shared" si="18"/>
        <v>6.0910595011949266E-2</v>
      </c>
      <c r="AN10" s="15">
        <f t="shared" si="19"/>
        <v>1.3207389805273516E-5</v>
      </c>
    </row>
    <row r="11" spans="1:40" x14ac:dyDescent="0.2">
      <c r="A11" s="4" t="s">
        <v>4628</v>
      </c>
      <c r="B11" s="3" t="s">
        <v>4</v>
      </c>
      <c r="C11" s="6">
        <v>139862</v>
      </c>
      <c r="D11" s="3" t="s">
        <v>24</v>
      </c>
      <c r="E11" s="6">
        <v>139867</v>
      </c>
      <c r="F11" s="3" t="s">
        <v>829</v>
      </c>
      <c r="G11" s="8">
        <v>6000</v>
      </c>
      <c r="H11" s="6">
        <v>142</v>
      </c>
      <c r="I11" s="6">
        <v>139504</v>
      </c>
      <c r="J11" s="13">
        <v>44957</v>
      </c>
      <c r="K11" s="9">
        <v>6000</v>
      </c>
      <c r="L11" s="4" t="s">
        <v>4628</v>
      </c>
      <c r="M11" s="4" t="s">
        <v>4632</v>
      </c>
      <c r="N11" s="4">
        <f>VLOOKUP(I11,BaseModelo!$A$2:$E$5075,5)</f>
        <v>4</v>
      </c>
      <c r="P11" s="15">
        <v>142.00000000000003</v>
      </c>
      <c r="Q11" s="4">
        <f>VLOOKUP(I11,BaseModelo!$A$2:$E$5075,3)</f>
        <v>110</v>
      </c>
      <c r="R11" s="4">
        <f t="shared" si="0"/>
        <v>32283000</v>
      </c>
      <c r="S11" s="16">
        <f t="shared" si="1"/>
        <v>1.8585633305454884E-4</v>
      </c>
      <c r="T11" s="4">
        <f t="shared" si="12"/>
        <v>2.6391599293745936E-2</v>
      </c>
      <c r="U11" s="4">
        <f t="shared" si="13"/>
        <v>2.6391599293745942E-2</v>
      </c>
      <c r="V11" s="6">
        <f t="shared" si="2"/>
        <v>0</v>
      </c>
      <c r="W11" s="16" t="str">
        <f t="shared" si="3"/>
        <v/>
      </c>
      <c r="X11" s="4" t="str">
        <f t="shared" si="14"/>
        <v/>
      </c>
      <c r="Y11" s="4" t="str">
        <f t="shared" si="4"/>
        <v/>
      </c>
      <c r="Z11" s="4">
        <f t="shared" si="5"/>
        <v>2331000</v>
      </c>
      <c r="AA11" s="16">
        <f t="shared" si="6"/>
        <v>2.5740025740025739E-3</v>
      </c>
      <c r="AB11" s="15">
        <f t="shared" si="15"/>
        <v>0.36550836550836552</v>
      </c>
      <c r="AC11" s="15">
        <f t="shared" si="16"/>
        <v>0.36550836550836557</v>
      </c>
      <c r="AD11" s="4">
        <v>139862</v>
      </c>
      <c r="AE11" s="26">
        <v>1500.83</v>
      </c>
      <c r="AF11" s="26">
        <v>1500.83</v>
      </c>
      <c r="AG11" s="4">
        <f t="shared" si="17"/>
        <v>858000</v>
      </c>
      <c r="AH11" s="16">
        <f t="shared" si="7"/>
        <v>6.993006993006993E-3</v>
      </c>
      <c r="AI11" s="15">
        <f t="shared" si="8"/>
        <v>0.99300699300699302</v>
      </c>
      <c r="AJ11" s="15">
        <f t="shared" si="9"/>
        <v>0.99300699300699324</v>
      </c>
      <c r="AK11" s="4">
        <f t="shared" si="10"/>
        <v>16319000</v>
      </c>
      <c r="AL11" s="27">
        <f t="shared" si="11"/>
        <v>3.6766958759727926E-4</v>
      </c>
      <c r="AM11" s="15">
        <f t="shared" si="18"/>
        <v>5.2209081438813656E-2</v>
      </c>
      <c r="AN11" s="15">
        <f t="shared" si="19"/>
        <v>9.7033884283642175E-6</v>
      </c>
    </row>
    <row r="12" spans="1:40" x14ac:dyDescent="0.2">
      <c r="A12" s="4" t="s">
        <v>4628</v>
      </c>
      <c r="B12" s="2" t="s">
        <v>6</v>
      </c>
      <c r="C12" s="5">
        <v>140017</v>
      </c>
      <c r="D12" s="2" t="s">
        <v>26</v>
      </c>
      <c r="E12" s="5">
        <v>140018</v>
      </c>
      <c r="F12" s="2" t="s">
        <v>830</v>
      </c>
      <c r="G12" s="7">
        <v>7000</v>
      </c>
      <c r="H12" s="5">
        <v>142</v>
      </c>
      <c r="I12" s="6">
        <v>139838</v>
      </c>
      <c r="J12" s="13">
        <v>44957</v>
      </c>
      <c r="K12" s="9">
        <v>7000</v>
      </c>
      <c r="L12" s="4" t="s">
        <v>4628</v>
      </c>
      <c r="M12" s="4" t="s">
        <v>4632</v>
      </c>
      <c r="N12" s="4">
        <f>VLOOKUP(I12,BaseModelo!$A$2:$E$5075,5)</f>
        <v>10</v>
      </c>
      <c r="P12" s="15">
        <v>142.00000000000003</v>
      </c>
      <c r="Q12" s="4">
        <f>VLOOKUP(I12,BaseModelo!$A$2:$E$5075,3)</f>
        <v>0</v>
      </c>
      <c r="R12" s="4">
        <f t="shared" si="0"/>
        <v>32283000</v>
      </c>
      <c r="S12" s="16">
        <f t="shared" si="1"/>
        <v>2.168323885636403E-4</v>
      </c>
      <c r="T12" s="4">
        <f t="shared" si="12"/>
        <v>3.0790199176036922E-2</v>
      </c>
      <c r="U12" s="4">
        <f t="shared" si="13"/>
        <v>3.0790199176036929E-2</v>
      </c>
      <c r="V12" s="6">
        <f t="shared" si="2"/>
        <v>0</v>
      </c>
      <c r="W12" s="16" t="str">
        <f t="shared" si="3"/>
        <v/>
      </c>
      <c r="X12" s="4" t="str">
        <f t="shared" si="14"/>
        <v/>
      </c>
      <c r="Y12" s="4" t="str">
        <f t="shared" si="4"/>
        <v/>
      </c>
      <c r="Z12" s="4">
        <f t="shared" si="5"/>
        <v>4121000</v>
      </c>
      <c r="AA12" s="16">
        <f t="shared" si="6"/>
        <v>1.6986168405726766E-3</v>
      </c>
      <c r="AB12" s="15">
        <f t="shared" si="15"/>
        <v>0.24120359136132008</v>
      </c>
      <c r="AC12" s="15">
        <f t="shared" si="16"/>
        <v>0.24120359136132014</v>
      </c>
      <c r="AD12" s="4">
        <v>140017</v>
      </c>
      <c r="AE12" s="26">
        <v>1750.96</v>
      </c>
      <c r="AF12" s="26">
        <v>1750.96</v>
      </c>
      <c r="AG12" s="4">
        <f t="shared" si="17"/>
        <v>1846000</v>
      </c>
      <c r="AH12" s="16">
        <f t="shared" si="7"/>
        <v>3.791982665222102E-3</v>
      </c>
      <c r="AI12" s="15">
        <f t="shared" si="8"/>
        <v>0.53846153846153844</v>
      </c>
      <c r="AJ12" s="15">
        <f t="shared" si="9"/>
        <v>0.53846153846153855</v>
      </c>
      <c r="AK12" s="4">
        <f t="shared" si="10"/>
        <v>16319000</v>
      </c>
      <c r="AL12" s="27">
        <f t="shared" si="11"/>
        <v>4.289478521968258E-4</v>
      </c>
      <c r="AM12" s="15">
        <f t="shared" si="18"/>
        <v>6.0910595011949266E-2</v>
      </c>
      <c r="AN12" s="15">
        <f t="shared" si="19"/>
        <v>1.3207389805273516E-5</v>
      </c>
    </row>
    <row r="13" spans="1:40" x14ac:dyDescent="0.2">
      <c r="A13" s="4" t="s">
        <v>4628</v>
      </c>
      <c r="B13" s="3" t="s">
        <v>6</v>
      </c>
      <c r="C13" s="6">
        <v>140017</v>
      </c>
      <c r="D13" s="3" t="s">
        <v>26</v>
      </c>
      <c r="E13" s="6">
        <v>140019</v>
      </c>
      <c r="F13" s="3" t="s">
        <v>831</v>
      </c>
      <c r="G13" s="8">
        <v>5000</v>
      </c>
      <c r="H13" s="6">
        <v>147</v>
      </c>
      <c r="I13" s="6">
        <v>139827</v>
      </c>
      <c r="J13" s="13">
        <v>44957</v>
      </c>
      <c r="K13" s="9">
        <v>5000</v>
      </c>
      <c r="L13" s="4" t="s">
        <v>4628</v>
      </c>
      <c r="M13" s="4" t="s">
        <v>4632</v>
      </c>
      <c r="N13" s="4">
        <f>VLOOKUP(I13,BaseModelo!$A$2:$E$5075,5)</f>
        <v>10</v>
      </c>
      <c r="P13" s="15">
        <v>147</v>
      </c>
      <c r="Q13" s="4">
        <f>VLOOKUP(I13,BaseModelo!$A$2:$E$5075,3)</f>
        <v>0</v>
      </c>
      <c r="R13" s="4">
        <f t="shared" si="0"/>
        <v>32283000</v>
      </c>
      <c r="S13" s="16">
        <f t="shared" si="1"/>
        <v>1.5488027754545735E-4</v>
      </c>
      <c r="T13" s="4">
        <f t="shared" si="12"/>
        <v>2.2767400799182231E-2</v>
      </c>
      <c r="U13" s="4">
        <f t="shared" si="13"/>
        <v>2.2767400799182231E-2</v>
      </c>
      <c r="V13" s="6">
        <f t="shared" si="2"/>
        <v>0</v>
      </c>
      <c r="W13" s="16" t="str">
        <f t="shared" si="3"/>
        <v/>
      </c>
      <c r="X13" s="4" t="str">
        <f t="shared" si="14"/>
        <v/>
      </c>
      <c r="Y13" s="4" t="str">
        <f t="shared" si="4"/>
        <v/>
      </c>
      <c r="Z13" s="4">
        <f t="shared" si="5"/>
        <v>4121000</v>
      </c>
      <c r="AA13" s="16">
        <f t="shared" si="6"/>
        <v>1.2132977432661976E-3</v>
      </c>
      <c r="AB13" s="15">
        <f t="shared" si="15"/>
        <v>0.17835476826013105</v>
      </c>
      <c r="AC13" s="15">
        <f t="shared" si="16"/>
        <v>0.17835476826013105</v>
      </c>
      <c r="AD13" s="4">
        <v>140017</v>
      </c>
      <c r="AE13" s="26">
        <v>1297.9100000000001</v>
      </c>
      <c r="AF13" s="26">
        <v>1297.9100000000001</v>
      </c>
      <c r="AG13" s="4">
        <f t="shared" si="17"/>
        <v>1846000</v>
      </c>
      <c r="AH13" s="16">
        <f t="shared" si="7"/>
        <v>2.7085590465872156E-3</v>
      </c>
      <c r="AI13" s="15">
        <f t="shared" si="8"/>
        <v>0.39815817984832069</v>
      </c>
      <c r="AJ13" s="15">
        <f t="shared" si="9"/>
        <v>0.39815817984832069</v>
      </c>
      <c r="AK13" s="4">
        <f t="shared" si="10"/>
        <v>16319000</v>
      </c>
      <c r="AL13" s="27">
        <f t="shared" si="11"/>
        <v>3.0639132299773271E-4</v>
      </c>
      <c r="AM13" s="15">
        <f t="shared" si="18"/>
        <v>4.5039524480666712E-2</v>
      </c>
      <c r="AN13" s="15">
        <f t="shared" si="19"/>
        <v>6.9757340520810808E-6</v>
      </c>
    </row>
    <row r="14" spans="1:40" x14ac:dyDescent="0.2">
      <c r="A14" s="4" t="s">
        <v>4628</v>
      </c>
      <c r="B14" s="3" t="s">
        <v>6</v>
      </c>
      <c r="C14" s="6">
        <v>140017</v>
      </c>
      <c r="D14" s="3" t="s">
        <v>26</v>
      </c>
      <c r="E14" s="6">
        <v>140020</v>
      </c>
      <c r="F14" s="3" t="s">
        <v>832</v>
      </c>
      <c r="G14" s="8">
        <v>7000</v>
      </c>
      <c r="H14" s="6">
        <v>142</v>
      </c>
      <c r="I14" s="6">
        <v>139979</v>
      </c>
      <c r="J14" s="13">
        <v>44957</v>
      </c>
      <c r="K14" s="9">
        <v>7000</v>
      </c>
      <c r="L14" s="4" t="s">
        <v>4628</v>
      </c>
      <c r="M14" s="4" t="s">
        <v>4632</v>
      </c>
      <c r="N14" s="4">
        <f>VLOOKUP(I14,BaseModelo!$A$2:$E$5075,5)</f>
        <v>6</v>
      </c>
      <c r="P14" s="15">
        <v>142.00000000000003</v>
      </c>
      <c r="Q14" s="4">
        <f>VLOOKUP(I14,BaseModelo!$A$2:$E$5075,3)</f>
        <v>115</v>
      </c>
      <c r="R14" s="4">
        <f t="shared" si="0"/>
        <v>32283000</v>
      </c>
      <c r="S14" s="16">
        <f t="shared" si="1"/>
        <v>2.168323885636403E-4</v>
      </c>
      <c r="T14" s="4">
        <f t="shared" si="12"/>
        <v>3.0790199176036922E-2</v>
      </c>
      <c r="U14" s="4">
        <f t="shared" si="13"/>
        <v>3.0790199176036929E-2</v>
      </c>
      <c r="V14" s="6">
        <f t="shared" si="2"/>
        <v>0</v>
      </c>
      <c r="W14" s="16" t="str">
        <f t="shared" si="3"/>
        <v/>
      </c>
      <c r="X14" s="4" t="str">
        <f t="shared" si="14"/>
        <v/>
      </c>
      <c r="Y14" s="4" t="str">
        <f t="shared" si="4"/>
        <v/>
      </c>
      <c r="Z14" s="4">
        <f t="shared" si="5"/>
        <v>4853000</v>
      </c>
      <c r="AA14" s="16">
        <f t="shared" si="6"/>
        <v>1.4424067587059551E-3</v>
      </c>
      <c r="AB14" s="15">
        <f t="shared" si="15"/>
        <v>0.20482175973624561</v>
      </c>
      <c r="AC14" s="15">
        <f t="shared" si="16"/>
        <v>0.20482175973624567</v>
      </c>
      <c r="AD14" s="4">
        <v>140017</v>
      </c>
      <c r="AE14" s="26">
        <v>1750.96</v>
      </c>
      <c r="AF14" s="26">
        <v>1750.96</v>
      </c>
      <c r="AG14" s="4">
        <f t="shared" si="17"/>
        <v>2735000</v>
      </c>
      <c r="AH14" s="16">
        <f t="shared" si="7"/>
        <v>2.5594149908592322E-3</v>
      </c>
      <c r="AI14" s="15">
        <f t="shared" si="8"/>
        <v>0.363436928702011</v>
      </c>
      <c r="AJ14" s="15">
        <f t="shared" si="9"/>
        <v>0.36343692870201105</v>
      </c>
      <c r="AK14" s="4">
        <f t="shared" si="10"/>
        <v>16319000</v>
      </c>
      <c r="AL14" s="27">
        <f t="shared" si="11"/>
        <v>4.289478521968258E-4</v>
      </c>
      <c r="AM14" s="15">
        <f t="shared" si="18"/>
        <v>6.0910595011949266E-2</v>
      </c>
      <c r="AN14" s="15">
        <f t="shared" si="19"/>
        <v>1.3207389805273516E-5</v>
      </c>
    </row>
    <row r="15" spans="1:40" x14ac:dyDescent="0.2">
      <c r="A15" s="4" t="s">
        <v>4628</v>
      </c>
      <c r="B15" s="3" t="s">
        <v>6</v>
      </c>
      <c r="C15" s="6">
        <v>140017</v>
      </c>
      <c r="D15" s="3" t="s">
        <v>26</v>
      </c>
      <c r="E15" s="6">
        <v>140021</v>
      </c>
      <c r="F15" s="3" t="s">
        <v>833</v>
      </c>
      <c r="G15" s="8">
        <v>7000</v>
      </c>
      <c r="H15" s="6">
        <v>142</v>
      </c>
      <c r="I15" s="6">
        <v>139831</v>
      </c>
      <c r="J15" s="13">
        <v>44957</v>
      </c>
      <c r="K15" s="9">
        <v>7000</v>
      </c>
      <c r="L15" s="4" t="s">
        <v>4628</v>
      </c>
      <c r="M15" s="4" t="s">
        <v>4632</v>
      </c>
      <c r="N15" s="4">
        <f>VLOOKUP(I15,BaseModelo!$A$2:$E$5075,5)</f>
        <v>10</v>
      </c>
      <c r="P15" s="15">
        <v>142.00000000000003</v>
      </c>
      <c r="Q15" s="4">
        <f>VLOOKUP(I15,BaseModelo!$A$2:$E$5075,3)</f>
        <v>0</v>
      </c>
      <c r="R15" s="4">
        <f t="shared" si="0"/>
        <v>32283000</v>
      </c>
      <c r="S15" s="16">
        <f t="shared" si="1"/>
        <v>2.168323885636403E-4</v>
      </c>
      <c r="T15" s="4">
        <f t="shared" si="12"/>
        <v>3.0790199176036922E-2</v>
      </c>
      <c r="U15" s="4">
        <f t="shared" si="13"/>
        <v>3.0790199176036929E-2</v>
      </c>
      <c r="V15" s="6">
        <f t="shared" si="2"/>
        <v>0</v>
      </c>
      <c r="W15" s="16" t="str">
        <f t="shared" si="3"/>
        <v/>
      </c>
      <c r="X15" s="4" t="str">
        <f t="shared" si="14"/>
        <v/>
      </c>
      <c r="Y15" s="4" t="str">
        <f t="shared" si="4"/>
        <v/>
      </c>
      <c r="Z15" s="4">
        <f t="shared" si="5"/>
        <v>4121000</v>
      </c>
      <c r="AA15" s="16">
        <f t="shared" si="6"/>
        <v>1.6986168405726766E-3</v>
      </c>
      <c r="AB15" s="15">
        <f t="shared" si="15"/>
        <v>0.24120359136132008</v>
      </c>
      <c r="AC15" s="15">
        <f t="shared" si="16"/>
        <v>0.24120359136132014</v>
      </c>
      <c r="AD15" s="4">
        <v>140017</v>
      </c>
      <c r="AE15" s="26">
        <v>1750.96</v>
      </c>
      <c r="AF15" s="26">
        <v>1750.96</v>
      </c>
      <c r="AG15" s="4">
        <f t="shared" si="17"/>
        <v>1846000</v>
      </c>
      <c r="AH15" s="16">
        <f t="shared" si="7"/>
        <v>3.791982665222102E-3</v>
      </c>
      <c r="AI15" s="15">
        <f t="shared" si="8"/>
        <v>0.53846153846153844</v>
      </c>
      <c r="AJ15" s="15">
        <f t="shared" si="9"/>
        <v>0.53846153846153855</v>
      </c>
      <c r="AK15" s="4">
        <f t="shared" si="10"/>
        <v>16319000</v>
      </c>
      <c r="AL15" s="27">
        <f t="shared" si="11"/>
        <v>4.289478521968258E-4</v>
      </c>
      <c r="AM15" s="15">
        <f t="shared" si="18"/>
        <v>6.0910595011949266E-2</v>
      </c>
      <c r="AN15" s="15">
        <f t="shared" si="19"/>
        <v>1.3207389805273516E-5</v>
      </c>
    </row>
    <row r="16" spans="1:40" x14ac:dyDescent="0.2">
      <c r="A16" s="4" t="s">
        <v>4628</v>
      </c>
      <c r="B16" s="3" t="s">
        <v>6</v>
      </c>
      <c r="C16" s="6">
        <v>140017</v>
      </c>
      <c r="D16" s="3" t="s">
        <v>26</v>
      </c>
      <c r="E16" s="6">
        <v>140022</v>
      </c>
      <c r="F16" s="3" t="s">
        <v>834</v>
      </c>
      <c r="G16" s="8">
        <v>8000</v>
      </c>
      <c r="H16" s="6">
        <v>142</v>
      </c>
      <c r="I16" s="6">
        <v>139836</v>
      </c>
      <c r="J16" s="13">
        <v>44957</v>
      </c>
      <c r="K16" s="9">
        <v>8000</v>
      </c>
      <c r="L16" s="4" t="s">
        <v>4628</v>
      </c>
      <c r="M16" s="4" t="s">
        <v>4632</v>
      </c>
      <c r="N16" s="4">
        <f>VLOOKUP(I16,BaseModelo!$A$2:$E$5075,5)</f>
        <v>10</v>
      </c>
      <c r="P16" s="15">
        <v>142.00000000000003</v>
      </c>
      <c r="Q16" s="4">
        <f>VLOOKUP(I16,BaseModelo!$A$2:$E$5075,3)</f>
        <v>0</v>
      </c>
      <c r="R16" s="4">
        <f t="shared" si="0"/>
        <v>32283000</v>
      </c>
      <c r="S16" s="16">
        <f t="shared" si="1"/>
        <v>2.4780844407273179E-4</v>
      </c>
      <c r="T16" s="4">
        <f t="shared" si="12"/>
        <v>3.5188799058327912E-2</v>
      </c>
      <c r="U16" s="4">
        <f t="shared" si="13"/>
        <v>3.5188799058327919E-2</v>
      </c>
      <c r="V16" s="6">
        <f t="shared" si="2"/>
        <v>0</v>
      </c>
      <c r="W16" s="16" t="str">
        <f t="shared" si="3"/>
        <v/>
      </c>
      <c r="X16" s="4" t="str">
        <f t="shared" si="14"/>
        <v/>
      </c>
      <c r="Y16" s="4" t="str">
        <f t="shared" si="4"/>
        <v/>
      </c>
      <c r="Z16" s="4">
        <f t="shared" si="5"/>
        <v>4121000</v>
      </c>
      <c r="AA16" s="16">
        <f t="shared" si="6"/>
        <v>1.9412763892259161E-3</v>
      </c>
      <c r="AB16" s="15">
        <f t="shared" si="15"/>
        <v>0.27566124727008007</v>
      </c>
      <c r="AC16" s="15">
        <f t="shared" si="16"/>
        <v>0.27566124727008012</v>
      </c>
      <c r="AD16" s="4">
        <v>140017</v>
      </c>
      <c r="AE16" s="26">
        <v>2001.1</v>
      </c>
      <c r="AF16" s="26">
        <v>2001.1</v>
      </c>
      <c r="AG16" s="4">
        <f t="shared" si="17"/>
        <v>1846000</v>
      </c>
      <c r="AH16" s="16">
        <f t="shared" si="7"/>
        <v>4.3336944745395447E-3</v>
      </c>
      <c r="AI16" s="15">
        <f t="shared" si="8"/>
        <v>0.61538461538461531</v>
      </c>
      <c r="AJ16" s="15">
        <f t="shared" si="9"/>
        <v>0.61538461538461542</v>
      </c>
      <c r="AK16" s="4">
        <f t="shared" si="10"/>
        <v>16319000</v>
      </c>
      <c r="AL16" s="27">
        <f t="shared" si="11"/>
        <v>4.9022611679637234E-4</v>
      </c>
      <c r="AM16" s="15">
        <f t="shared" si="18"/>
        <v>6.9612108585084875E-2</v>
      </c>
      <c r="AN16" s="15">
        <f t="shared" si="19"/>
        <v>1.725046831709194E-5</v>
      </c>
    </row>
    <row r="17" spans="1:40" x14ac:dyDescent="0.2">
      <c r="A17" s="4" t="s">
        <v>4627</v>
      </c>
      <c r="B17" s="3" t="s">
        <v>9</v>
      </c>
      <c r="C17" s="6">
        <v>140036</v>
      </c>
      <c r="D17" s="3" t="s">
        <v>28</v>
      </c>
      <c r="E17" s="6">
        <v>140092</v>
      </c>
      <c r="F17" s="3" t="s">
        <v>841</v>
      </c>
      <c r="G17" s="8">
        <v>6000</v>
      </c>
      <c r="H17" s="6">
        <v>142</v>
      </c>
      <c r="I17" s="6">
        <v>139923</v>
      </c>
      <c r="J17" s="13">
        <v>44957</v>
      </c>
      <c r="K17" s="9">
        <v>6000</v>
      </c>
      <c r="L17" s="4" t="s">
        <v>4627</v>
      </c>
      <c r="M17" s="4" t="s">
        <v>4632</v>
      </c>
      <c r="N17" s="4">
        <f>VLOOKUP(I17,BaseModelo!$A$2:$E$5075,5)</f>
        <v>9</v>
      </c>
      <c r="P17" s="15">
        <v>142.00000000000003</v>
      </c>
      <c r="Q17" s="4">
        <f>VLOOKUP(I17,BaseModelo!$A$2:$E$5075,3)</f>
        <v>147</v>
      </c>
      <c r="R17" s="4">
        <f t="shared" si="0"/>
        <v>32283000</v>
      </c>
      <c r="S17" s="16">
        <f t="shared" si="1"/>
        <v>1.8585633305454884E-4</v>
      </c>
      <c r="T17" s="4">
        <f t="shared" si="12"/>
        <v>2.6391599293745936E-2</v>
      </c>
      <c r="U17" s="4">
        <f t="shared" si="13"/>
        <v>2.6391599293745942E-2</v>
      </c>
      <c r="V17" s="6">
        <f t="shared" si="2"/>
        <v>0</v>
      </c>
      <c r="W17" s="16" t="str">
        <f t="shared" si="3"/>
        <v/>
      </c>
      <c r="X17" s="4" t="str">
        <f t="shared" si="14"/>
        <v/>
      </c>
      <c r="Y17" s="4" t="str">
        <f t="shared" si="4"/>
        <v/>
      </c>
      <c r="Z17" s="4">
        <f t="shared" si="5"/>
        <v>5305000</v>
      </c>
      <c r="AA17" s="16">
        <f t="shared" si="6"/>
        <v>1.1310084825636192E-3</v>
      </c>
      <c r="AB17" s="15">
        <f t="shared" si="15"/>
        <v>0.16060320452403393</v>
      </c>
      <c r="AC17" s="15">
        <f t="shared" si="16"/>
        <v>0.16060320452403395</v>
      </c>
      <c r="AD17" s="4">
        <v>140036</v>
      </c>
      <c r="AE17" s="26">
        <v>1500.83</v>
      </c>
      <c r="AF17" s="26">
        <v>1500.83</v>
      </c>
      <c r="AG17" s="4">
        <f t="shared" si="17"/>
        <v>2114000</v>
      </c>
      <c r="AH17" s="16">
        <f t="shared" si="7"/>
        <v>2.8382213812677389E-3</v>
      </c>
      <c r="AI17" s="15">
        <f t="shared" si="8"/>
        <v>0.4030274361400189</v>
      </c>
      <c r="AJ17" s="15">
        <f t="shared" si="9"/>
        <v>0.40302743614001901</v>
      </c>
      <c r="AK17" s="4">
        <f t="shared" si="10"/>
        <v>15073000</v>
      </c>
      <c r="AL17" s="27">
        <f t="shared" si="11"/>
        <v>3.9806276122868704E-4</v>
      </c>
      <c r="AM17" s="15">
        <f t="shared" si="18"/>
        <v>5.6524912094473558E-2</v>
      </c>
      <c r="AN17" s="15">
        <f t="shared" si="19"/>
        <v>1.0505512888109577E-5</v>
      </c>
    </row>
    <row r="18" spans="1:40" x14ac:dyDescent="0.2">
      <c r="A18" s="4" t="s">
        <v>4628</v>
      </c>
      <c r="B18" s="2" t="s">
        <v>6</v>
      </c>
      <c r="C18" s="5">
        <v>140049</v>
      </c>
      <c r="D18" s="2" t="s">
        <v>29</v>
      </c>
      <c r="E18" s="5">
        <v>140050</v>
      </c>
      <c r="F18" s="2" t="s">
        <v>835</v>
      </c>
      <c r="G18" s="7">
        <v>5000</v>
      </c>
      <c r="H18" s="5">
        <v>147</v>
      </c>
      <c r="I18" s="6">
        <v>139595</v>
      </c>
      <c r="J18" s="13">
        <v>44957</v>
      </c>
      <c r="K18" s="9">
        <v>5000</v>
      </c>
      <c r="L18" s="4" t="s">
        <v>4628</v>
      </c>
      <c r="M18" s="4" t="s">
        <v>4632</v>
      </c>
      <c r="N18" s="4">
        <f>VLOOKUP(I18,BaseModelo!$A$2:$E$5075,5)</f>
        <v>10</v>
      </c>
      <c r="P18" s="15">
        <v>147</v>
      </c>
      <c r="Q18" s="4">
        <f>VLOOKUP(I18,BaseModelo!$A$2:$E$5075,3)</f>
        <v>0</v>
      </c>
      <c r="R18" s="4">
        <f t="shared" si="0"/>
        <v>32283000</v>
      </c>
      <c r="S18" s="16">
        <f t="shared" si="1"/>
        <v>1.5488027754545735E-4</v>
      </c>
      <c r="T18" s="4">
        <f t="shared" si="12"/>
        <v>2.2767400799182231E-2</v>
      </c>
      <c r="U18" s="4">
        <f t="shared" si="13"/>
        <v>2.2767400799182231E-2</v>
      </c>
      <c r="V18" s="6">
        <f t="shared" si="2"/>
        <v>0</v>
      </c>
      <c r="W18" s="16" t="str">
        <f t="shared" si="3"/>
        <v/>
      </c>
      <c r="X18" s="4" t="str">
        <f t="shared" si="14"/>
        <v/>
      </c>
      <c r="Y18" s="4" t="str">
        <f t="shared" si="4"/>
        <v/>
      </c>
      <c r="Z18" s="4">
        <f t="shared" si="5"/>
        <v>4121000</v>
      </c>
      <c r="AA18" s="16">
        <f t="shared" si="6"/>
        <v>1.2132977432661976E-3</v>
      </c>
      <c r="AB18" s="15">
        <f t="shared" si="15"/>
        <v>0.17835476826013105</v>
      </c>
      <c r="AC18" s="15">
        <f t="shared" si="16"/>
        <v>0.17835476826013105</v>
      </c>
      <c r="AD18" s="4">
        <v>140049</v>
      </c>
      <c r="AE18" s="26">
        <v>1297.9100000000001</v>
      </c>
      <c r="AF18" s="26">
        <v>1297.9100000000001</v>
      </c>
      <c r="AG18" s="4">
        <f t="shared" si="17"/>
        <v>1846000</v>
      </c>
      <c r="AH18" s="16">
        <f t="shared" si="7"/>
        <v>2.7085590465872156E-3</v>
      </c>
      <c r="AI18" s="15">
        <f t="shared" si="8"/>
        <v>0.39815817984832069</v>
      </c>
      <c r="AJ18" s="15">
        <f t="shared" si="9"/>
        <v>0.39815817984832069</v>
      </c>
      <c r="AK18" s="4">
        <f t="shared" si="10"/>
        <v>16319000</v>
      </c>
      <c r="AL18" s="27">
        <f t="shared" si="11"/>
        <v>3.0639132299773271E-4</v>
      </c>
      <c r="AM18" s="15">
        <f t="shared" si="18"/>
        <v>4.5039524480666712E-2</v>
      </c>
      <c r="AN18" s="15">
        <f t="shared" si="19"/>
        <v>6.9757340520810808E-6</v>
      </c>
    </row>
    <row r="19" spans="1:40" x14ac:dyDescent="0.2">
      <c r="A19" s="4" t="s">
        <v>4628</v>
      </c>
      <c r="B19" s="3" t="s">
        <v>6</v>
      </c>
      <c r="C19" s="6">
        <v>140049</v>
      </c>
      <c r="D19" s="3" t="s">
        <v>29</v>
      </c>
      <c r="E19" s="6">
        <v>140051</v>
      </c>
      <c r="F19" s="3" t="s">
        <v>836</v>
      </c>
      <c r="G19" s="8">
        <v>5000</v>
      </c>
      <c r="H19" s="6">
        <v>147</v>
      </c>
      <c r="I19" s="6">
        <v>139530</v>
      </c>
      <c r="J19" s="13">
        <v>44957</v>
      </c>
      <c r="K19" s="9">
        <v>5000</v>
      </c>
      <c r="L19" s="4" t="s">
        <v>4628</v>
      </c>
      <c r="M19" s="4" t="s">
        <v>4632</v>
      </c>
      <c r="N19" s="4">
        <f>VLOOKUP(I19,BaseModelo!$A$2:$E$5075,5)</f>
        <v>9</v>
      </c>
      <c r="P19" s="15">
        <v>147</v>
      </c>
      <c r="Q19" s="4">
        <f>VLOOKUP(I19,BaseModelo!$A$2:$E$5075,3)</f>
        <v>147</v>
      </c>
      <c r="R19" s="4">
        <f t="shared" si="0"/>
        <v>32283000</v>
      </c>
      <c r="S19" s="16">
        <f t="shared" si="1"/>
        <v>1.5488027754545735E-4</v>
      </c>
      <c r="T19" s="4">
        <f t="shared" si="12"/>
        <v>2.2767400799182231E-2</v>
      </c>
      <c r="U19" s="4">
        <f t="shared" si="13"/>
        <v>2.2767400799182231E-2</v>
      </c>
      <c r="V19" s="6">
        <f t="shared" si="2"/>
        <v>0</v>
      </c>
      <c r="W19" s="16" t="str">
        <f t="shared" si="3"/>
        <v/>
      </c>
      <c r="X19" s="4" t="str">
        <f t="shared" si="14"/>
        <v/>
      </c>
      <c r="Y19" s="4" t="str">
        <f t="shared" si="4"/>
        <v/>
      </c>
      <c r="Z19" s="4">
        <f t="shared" si="5"/>
        <v>5305000</v>
      </c>
      <c r="AA19" s="16">
        <f t="shared" si="6"/>
        <v>9.42507068803016E-4</v>
      </c>
      <c r="AB19" s="15">
        <f t="shared" si="15"/>
        <v>0.13854853911404336</v>
      </c>
      <c r="AC19" s="15">
        <f t="shared" si="16"/>
        <v>0.13854853911404336</v>
      </c>
      <c r="AD19" s="4">
        <v>140049</v>
      </c>
      <c r="AE19" s="26">
        <v>1297.9100000000001</v>
      </c>
      <c r="AF19" s="26">
        <v>1297.9100000000001</v>
      </c>
      <c r="AG19" s="4">
        <f t="shared" si="17"/>
        <v>3095000</v>
      </c>
      <c r="AH19" s="16">
        <f t="shared" si="7"/>
        <v>1.6155088852988692E-3</v>
      </c>
      <c r="AI19" s="15">
        <f t="shared" si="8"/>
        <v>0.23747980613893377</v>
      </c>
      <c r="AJ19" s="15">
        <f t="shared" si="9"/>
        <v>0.23747980613893377</v>
      </c>
      <c r="AK19" s="4">
        <f t="shared" si="10"/>
        <v>16319000</v>
      </c>
      <c r="AL19" s="27">
        <f t="shared" si="11"/>
        <v>3.0639132299773271E-4</v>
      </c>
      <c r="AM19" s="15">
        <f t="shared" si="18"/>
        <v>4.5039524480666712E-2</v>
      </c>
      <c r="AN19" s="15">
        <f t="shared" si="19"/>
        <v>6.9757340520810808E-6</v>
      </c>
    </row>
    <row r="20" spans="1:40" x14ac:dyDescent="0.2">
      <c r="A20" s="4" t="s">
        <v>4628</v>
      </c>
      <c r="B20" s="3" t="s">
        <v>6</v>
      </c>
      <c r="C20" s="6">
        <v>140049</v>
      </c>
      <c r="D20" s="3" t="s">
        <v>29</v>
      </c>
      <c r="E20" s="6">
        <v>140052</v>
      </c>
      <c r="F20" s="3" t="s">
        <v>837</v>
      </c>
      <c r="G20" s="8">
        <v>5000</v>
      </c>
      <c r="H20" s="6">
        <v>147</v>
      </c>
      <c r="I20" s="6">
        <v>139768</v>
      </c>
      <c r="J20" s="13">
        <v>44957</v>
      </c>
      <c r="K20" s="9">
        <v>5000</v>
      </c>
      <c r="L20" s="4" t="s">
        <v>4628</v>
      </c>
      <c r="M20" s="4" t="s">
        <v>4632</v>
      </c>
      <c r="N20" s="4">
        <f>VLOOKUP(I20,BaseModelo!$A$2:$E$5075,5)</f>
        <v>10</v>
      </c>
      <c r="P20" s="15">
        <v>147</v>
      </c>
      <c r="Q20" s="4">
        <f>VLOOKUP(I20,BaseModelo!$A$2:$E$5075,3)</f>
        <v>0</v>
      </c>
      <c r="R20" s="4">
        <f t="shared" si="0"/>
        <v>32283000</v>
      </c>
      <c r="S20" s="16">
        <f t="shared" si="1"/>
        <v>1.5488027754545735E-4</v>
      </c>
      <c r="T20" s="4">
        <f t="shared" si="12"/>
        <v>2.2767400799182231E-2</v>
      </c>
      <c r="U20" s="4">
        <f t="shared" si="13"/>
        <v>2.2767400799182231E-2</v>
      </c>
      <c r="V20" s="6">
        <f t="shared" si="2"/>
        <v>0</v>
      </c>
      <c r="W20" s="16" t="str">
        <f t="shared" si="3"/>
        <v/>
      </c>
      <c r="X20" s="4" t="str">
        <f t="shared" si="14"/>
        <v/>
      </c>
      <c r="Y20" s="4" t="str">
        <f t="shared" si="4"/>
        <v/>
      </c>
      <c r="Z20" s="4">
        <f t="shared" si="5"/>
        <v>4121000</v>
      </c>
      <c r="AA20" s="16">
        <f t="shared" si="6"/>
        <v>1.2132977432661976E-3</v>
      </c>
      <c r="AB20" s="15">
        <f t="shared" si="15"/>
        <v>0.17835476826013105</v>
      </c>
      <c r="AC20" s="15">
        <f t="shared" si="16"/>
        <v>0.17835476826013105</v>
      </c>
      <c r="AD20" s="4">
        <v>140049</v>
      </c>
      <c r="AE20" s="26">
        <v>1297.9100000000001</v>
      </c>
      <c r="AF20" s="26">
        <v>1297.9100000000001</v>
      </c>
      <c r="AG20" s="4">
        <f t="shared" si="17"/>
        <v>1846000</v>
      </c>
      <c r="AH20" s="16">
        <f t="shared" si="7"/>
        <v>2.7085590465872156E-3</v>
      </c>
      <c r="AI20" s="15">
        <f t="shared" si="8"/>
        <v>0.39815817984832069</v>
      </c>
      <c r="AJ20" s="15">
        <f t="shared" si="9"/>
        <v>0.39815817984832069</v>
      </c>
      <c r="AK20" s="4">
        <f t="shared" si="10"/>
        <v>16319000</v>
      </c>
      <c r="AL20" s="27">
        <f t="shared" si="11"/>
        <v>3.0639132299773271E-4</v>
      </c>
      <c r="AM20" s="15">
        <f t="shared" si="18"/>
        <v>4.5039524480666712E-2</v>
      </c>
      <c r="AN20" s="15">
        <f t="shared" si="19"/>
        <v>6.9757340520810808E-6</v>
      </c>
    </row>
    <row r="21" spans="1:40" x14ac:dyDescent="0.2">
      <c r="A21" s="4" t="s">
        <v>4628</v>
      </c>
      <c r="B21" s="3" t="s">
        <v>6</v>
      </c>
      <c r="C21" s="6">
        <v>140049</v>
      </c>
      <c r="D21" s="3" t="s">
        <v>29</v>
      </c>
      <c r="E21" s="6">
        <v>140053</v>
      </c>
      <c r="F21" s="3" t="s">
        <v>838</v>
      </c>
      <c r="G21" s="8">
        <v>5000</v>
      </c>
      <c r="H21" s="6">
        <v>147</v>
      </c>
      <c r="I21" s="6">
        <v>139526</v>
      </c>
      <c r="J21" s="13">
        <v>44957</v>
      </c>
      <c r="K21" s="9">
        <v>5000</v>
      </c>
      <c r="L21" s="4" t="s">
        <v>4628</v>
      </c>
      <c r="M21" s="4" t="s">
        <v>4632</v>
      </c>
      <c r="N21" s="4">
        <f>VLOOKUP(I21,BaseModelo!$A$2:$E$5075,5)</f>
        <v>8</v>
      </c>
      <c r="P21" s="15">
        <v>147</v>
      </c>
      <c r="Q21" s="4">
        <f>VLOOKUP(I21,BaseModelo!$A$2:$E$5075,3)</f>
        <v>132</v>
      </c>
      <c r="R21" s="4">
        <f t="shared" si="0"/>
        <v>32283000</v>
      </c>
      <c r="S21" s="16">
        <f t="shared" si="1"/>
        <v>1.5488027754545735E-4</v>
      </c>
      <c r="T21" s="4">
        <f t="shared" si="12"/>
        <v>2.2767400799182231E-2</v>
      </c>
      <c r="U21" s="4">
        <f t="shared" si="13"/>
        <v>2.2767400799182231E-2</v>
      </c>
      <c r="V21" s="6">
        <f t="shared" si="2"/>
        <v>0</v>
      </c>
      <c r="W21" s="16" t="str">
        <f t="shared" si="3"/>
        <v/>
      </c>
      <c r="X21" s="4" t="str">
        <f t="shared" si="14"/>
        <v/>
      </c>
      <c r="Y21" s="4" t="str">
        <f t="shared" si="4"/>
        <v/>
      </c>
      <c r="Z21" s="4">
        <f t="shared" si="5"/>
        <v>5836000</v>
      </c>
      <c r="AA21" s="16">
        <f t="shared" si="6"/>
        <v>8.5675119945167924E-4</v>
      </c>
      <c r="AB21" s="15">
        <f t="shared" si="15"/>
        <v>0.12594242631939684</v>
      </c>
      <c r="AC21" s="15">
        <f t="shared" si="16"/>
        <v>0.12594242631939684</v>
      </c>
      <c r="AD21" s="4">
        <v>140049</v>
      </c>
      <c r="AE21" s="26">
        <v>1297.9100000000001</v>
      </c>
      <c r="AF21" s="26">
        <v>1297.9100000000001</v>
      </c>
      <c r="AG21" s="4">
        <f t="shared" si="17"/>
        <v>3421000</v>
      </c>
      <c r="AH21" s="16">
        <f t="shared" si="7"/>
        <v>1.4615609470914938E-3</v>
      </c>
      <c r="AI21" s="15">
        <f t="shared" si="8"/>
        <v>0.21484945922244958</v>
      </c>
      <c r="AJ21" s="15">
        <f t="shared" si="9"/>
        <v>0.21484945922244958</v>
      </c>
      <c r="AK21" s="4">
        <f t="shared" si="10"/>
        <v>16319000</v>
      </c>
      <c r="AL21" s="27">
        <f t="shared" si="11"/>
        <v>3.0639132299773271E-4</v>
      </c>
      <c r="AM21" s="15">
        <f t="shared" si="18"/>
        <v>4.5039524480666712E-2</v>
      </c>
      <c r="AN21" s="15">
        <f t="shared" si="19"/>
        <v>6.9757340520810808E-6</v>
      </c>
    </row>
    <row r="22" spans="1:40" x14ac:dyDescent="0.2">
      <c r="A22" s="4" t="s">
        <v>4628</v>
      </c>
      <c r="B22" s="3" t="s">
        <v>6</v>
      </c>
      <c r="C22" s="6">
        <v>140049</v>
      </c>
      <c r="D22" s="3" t="s">
        <v>29</v>
      </c>
      <c r="E22" s="6">
        <v>140054</v>
      </c>
      <c r="F22" s="3" t="s">
        <v>839</v>
      </c>
      <c r="G22" s="8">
        <v>5000</v>
      </c>
      <c r="H22" s="6">
        <v>147</v>
      </c>
      <c r="I22" s="6">
        <v>139596</v>
      </c>
      <c r="J22" s="13">
        <v>44957</v>
      </c>
      <c r="K22" s="9">
        <v>5000</v>
      </c>
      <c r="L22" s="4" t="s">
        <v>4628</v>
      </c>
      <c r="M22" s="4" t="s">
        <v>4632</v>
      </c>
      <c r="N22" s="4">
        <f>VLOOKUP(I22,BaseModelo!$A$2:$E$5075,5)</f>
        <v>10</v>
      </c>
      <c r="P22" s="15">
        <v>147</v>
      </c>
      <c r="Q22" s="4">
        <f>VLOOKUP(I22,BaseModelo!$A$2:$E$5075,3)</f>
        <v>0</v>
      </c>
      <c r="R22" s="4">
        <f t="shared" si="0"/>
        <v>32283000</v>
      </c>
      <c r="S22" s="16">
        <f t="shared" si="1"/>
        <v>1.5488027754545735E-4</v>
      </c>
      <c r="T22" s="4">
        <f t="shared" si="12"/>
        <v>2.2767400799182231E-2</v>
      </c>
      <c r="U22" s="4">
        <f t="shared" si="13"/>
        <v>2.2767400799182231E-2</v>
      </c>
      <c r="V22" s="6">
        <f t="shared" si="2"/>
        <v>0</v>
      </c>
      <c r="W22" s="16" t="str">
        <f t="shared" si="3"/>
        <v/>
      </c>
      <c r="X22" s="4" t="str">
        <f t="shared" si="14"/>
        <v/>
      </c>
      <c r="Y22" s="4" t="str">
        <f t="shared" si="4"/>
        <v/>
      </c>
      <c r="Z22" s="4">
        <f t="shared" si="5"/>
        <v>4121000</v>
      </c>
      <c r="AA22" s="16">
        <f t="shared" si="6"/>
        <v>1.2132977432661976E-3</v>
      </c>
      <c r="AB22" s="15">
        <f t="shared" si="15"/>
        <v>0.17835476826013105</v>
      </c>
      <c r="AC22" s="15">
        <f t="shared" si="16"/>
        <v>0.17835476826013105</v>
      </c>
      <c r="AD22" s="4">
        <v>140049</v>
      </c>
      <c r="AE22" s="26">
        <v>1297.9100000000001</v>
      </c>
      <c r="AF22" s="26">
        <v>1297.9100000000001</v>
      </c>
      <c r="AG22" s="4">
        <f t="shared" si="17"/>
        <v>1846000</v>
      </c>
      <c r="AH22" s="16">
        <f t="shared" si="7"/>
        <v>2.7085590465872156E-3</v>
      </c>
      <c r="AI22" s="15">
        <f t="shared" si="8"/>
        <v>0.39815817984832069</v>
      </c>
      <c r="AJ22" s="15">
        <f t="shared" si="9"/>
        <v>0.39815817984832069</v>
      </c>
      <c r="AK22" s="4">
        <f t="shared" si="10"/>
        <v>16319000</v>
      </c>
      <c r="AL22" s="27">
        <f t="shared" si="11"/>
        <v>3.0639132299773271E-4</v>
      </c>
      <c r="AM22" s="15">
        <f t="shared" si="18"/>
        <v>4.5039524480666712E-2</v>
      </c>
      <c r="AN22" s="15">
        <f t="shared" si="19"/>
        <v>6.9757340520810808E-6</v>
      </c>
    </row>
    <row r="23" spans="1:40" x14ac:dyDescent="0.2">
      <c r="A23" s="4" t="s">
        <v>4627</v>
      </c>
      <c r="B23" s="3" t="s">
        <v>8</v>
      </c>
      <c r="C23" s="6">
        <v>140083</v>
      </c>
      <c r="D23" s="3" t="s">
        <v>30</v>
      </c>
      <c r="E23" s="6">
        <v>140093</v>
      </c>
      <c r="F23" s="3" t="s">
        <v>840</v>
      </c>
      <c r="G23" s="8">
        <v>8000</v>
      </c>
      <c r="H23" s="6">
        <v>142</v>
      </c>
      <c r="I23" s="6">
        <v>138448</v>
      </c>
      <c r="J23" s="13">
        <v>44957</v>
      </c>
      <c r="K23" s="9">
        <v>8000</v>
      </c>
      <c r="L23" s="4" t="s">
        <v>4627</v>
      </c>
      <c r="M23" s="4" t="s">
        <v>4632</v>
      </c>
      <c r="N23" s="4">
        <f>VLOOKUP(I23,BaseModelo!$A$2:$E$5075,5)</f>
        <v>7</v>
      </c>
      <c r="P23" s="15">
        <v>142.00000000000003</v>
      </c>
      <c r="Q23" s="4">
        <f>VLOOKUP(I23,BaseModelo!$A$2:$E$5075,3)</f>
        <v>127</v>
      </c>
      <c r="R23" s="4">
        <f t="shared" si="0"/>
        <v>32283000</v>
      </c>
      <c r="S23" s="16">
        <f t="shared" si="1"/>
        <v>2.4780844407273179E-4</v>
      </c>
      <c r="T23" s="4">
        <f t="shared" si="12"/>
        <v>3.5188799058327912E-2</v>
      </c>
      <c r="U23" s="4">
        <f t="shared" si="13"/>
        <v>3.5188799058327919E-2</v>
      </c>
      <c r="V23" s="6">
        <f t="shared" si="2"/>
        <v>0</v>
      </c>
      <c r="W23" s="16" t="str">
        <f t="shared" si="3"/>
        <v/>
      </c>
      <c r="X23" s="4" t="str">
        <f t="shared" si="14"/>
        <v/>
      </c>
      <c r="Y23" s="4" t="str">
        <f t="shared" si="4"/>
        <v/>
      </c>
      <c r="Z23" s="4">
        <f t="shared" si="5"/>
        <v>4022000</v>
      </c>
      <c r="AA23" s="16">
        <f t="shared" si="6"/>
        <v>1.9890601690701142E-3</v>
      </c>
      <c r="AB23" s="15">
        <f t="shared" si="15"/>
        <v>0.28244654400795621</v>
      </c>
      <c r="AC23" s="15">
        <f t="shared" si="16"/>
        <v>0.28244654400795627</v>
      </c>
      <c r="AD23" s="4">
        <v>140083</v>
      </c>
      <c r="AE23" s="26">
        <v>2001.1</v>
      </c>
      <c r="AF23" s="26">
        <v>2001.1</v>
      </c>
      <c r="AG23" s="4">
        <f t="shared" si="17"/>
        <v>1778000</v>
      </c>
      <c r="AH23" s="16">
        <f t="shared" si="7"/>
        <v>4.4994375703037125E-3</v>
      </c>
      <c r="AI23" s="15">
        <f t="shared" si="8"/>
        <v>0.63892013498312716</v>
      </c>
      <c r="AJ23" s="15">
        <f t="shared" si="9"/>
        <v>0.63892013498312727</v>
      </c>
      <c r="AK23" s="4">
        <f t="shared" si="10"/>
        <v>15073000</v>
      </c>
      <c r="AL23" s="27">
        <f t="shared" si="11"/>
        <v>5.3075034830491602E-4</v>
      </c>
      <c r="AM23" s="15">
        <f t="shared" si="18"/>
        <v>7.5366549459298077E-2</v>
      </c>
      <c r="AN23" s="15">
        <f t="shared" si="19"/>
        <v>1.8676467356639244E-5</v>
      </c>
    </row>
    <row r="24" spans="1:40" x14ac:dyDescent="0.2">
      <c r="A24" s="4" t="s">
        <v>4627</v>
      </c>
      <c r="B24" s="3" t="s">
        <v>9</v>
      </c>
      <c r="C24" s="6">
        <v>140242</v>
      </c>
      <c r="D24" s="3" t="s">
        <v>38</v>
      </c>
      <c r="E24" s="6">
        <v>140264</v>
      </c>
      <c r="F24" s="3" t="s">
        <v>849</v>
      </c>
      <c r="G24" s="8">
        <v>5000</v>
      </c>
      <c r="H24" s="6">
        <v>147</v>
      </c>
      <c r="I24" s="6">
        <v>140203</v>
      </c>
      <c r="J24" s="13">
        <v>44957</v>
      </c>
      <c r="K24" s="9">
        <v>5000</v>
      </c>
      <c r="L24" s="4" t="s">
        <v>4627</v>
      </c>
      <c r="M24" s="4" t="s">
        <v>4632</v>
      </c>
      <c r="N24" s="4">
        <f>VLOOKUP(I24,BaseModelo!$A$2:$E$5075,5)</f>
        <v>7</v>
      </c>
      <c r="P24" s="15">
        <v>147</v>
      </c>
      <c r="Q24" s="4">
        <f>VLOOKUP(I24,BaseModelo!$A$2:$E$5075,3)</f>
        <v>127</v>
      </c>
      <c r="R24" s="4">
        <f t="shared" si="0"/>
        <v>32283000</v>
      </c>
      <c r="S24" s="16">
        <f t="shared" si="1"/>
        <v>1.5488027754545735E-4</v>
      </c>
      <c r="T24" s="4">
        <f t="shared" si="12"/>
        <v>2.2767400799182231E-2</v>
      </c>
      <c r="U24" s="4">
        <f t="shared" si="13"/>
        <v>2.2767400799182231E-2</v>
      </c>
      <c r="V24" s="6">
        <f t="shared" si="2"/>
        <v>0</v>
      </c>
      <c r="W24" s="16" t="str">
        <f t="shared" si="3"/>
        <v/>
      </c>
      <c r="X24" s="4" t="str">
        <f t="shared" si="14"/>
        <v/>
      </c>
      <c r="Y24" s="4" t="str">
        <f t="shared" si="4"/>
        <v/>
      </c>
      <c r="Z24" s="4">
        <f t="shared" si="5"/>
        <v>4022000</v>
      </c>
      <c r="AA24" s="16">
        <f t="shared" si="6"/>
        <v>1.2431626056688214E-3</v>
      </c>
      <c r="AB24" s="15">
        <f t="shared" si="15"/>
        <v>0.18274490303331675</v>
      </c>
      <c r="AC24" s="15">
        <f t="shared" si="16"/>
        <v>0.18274490303331675</v>
      </c>
      <c r="AD24" s="4">
        <v>140242</v>
      </c>
      <c r="AE24" s="26">
        <v>1297.9100000000001</v>
      </c>
      <c r="AF24" s="26">
        <v>1297.9100000000001</v>
      </c>
      <c r="AG24" s="4">
        <f t="shared" si="17"/>
        <v>1778000</v>
      </c>
      <c r="AH24" s="16">
        <f t="shared" si="7"/>
        <v>2.8121484814398199E-3</v>
      </c>
      <c r="AI24" s="15">
        <f t="shared" si="8"/>
        <v>0.41338582677165353</v>
      </c>
      <c r="AJ24" s="15">
        <f t="shared" si="9"/>
        <v>0.41338582677165353</v>
      </c>
      <c r="AK24" s="4">
        <f t="shared" si="10"/>
        <v>15073000</v>
      </c>
      <c r="AL24" s="27">
        <f t="shared" si="11"/>
        <v>3.3171896769057253E-4</v>
      </c>
      <c r="AM24" s="15">
        <f t="shared" si="18"/>
        <v>4.8762688250514163E-2</v>
      </c>
      <c r="AN24" s="15">
        <f t="shared" si="19"/>
        <v>7.5523786901022457E-6</v>
      </c>
    </row>
    <row r="25" spans="1:40" x14ac:dyDescent="0.2">
      <c r="A25" s="4" t="s">
        <v>4628</v>
      </c>
      <c r="B25" s="2" t="s">
        <v>4</v>
      </c>
      <c r="C25" s="5">
        <v>140304</v>
      </c>
      <c r="D25" s="2" t="s">
        <v>36</v>
      </c>
      <c r="E25" s="5">
        <v>140305</v>
      </c>
      <c r="F25" s="2" t="s">
        <v>842</v>
      </c>
      <c r="G25" s="7">
        <v>6000</v>
      </c>
      <c r="H25" s="5">
        <v>142</v>
      </c>
      <c r="I25" s="6">
        <v>140076</v>
      </c>
      <c r="J25" s="13">
        <v>44957</v>
      </c>
      <c r="K25" s="9">
        <v>6000</v>
      </c>
      <c r="L25" s="4" t="s">
        <v>4628</v>
      </c>
      <c r="M25" s="4" t="s">
        <v>4632</v>
      </c>
      <c r="N25" s="4">
        <f>VLOOKUP(I25,BaseModelo!$A$2:$E$5075,5)</f>
        <v>3</v>
      </c>
      <c r="P25" s="15">
        <v>142.00000000000003</v>
      </c>
      <c r="Q25" s="4">
        <f>VLOOKUP(I25,BaseModelo!$A$2:$E$5075,3)</f>
        <v>110</v>
      </c>
      <c r="R25" s="4">
        <f t="shared" si="0"/>
        <v>32283000</v>
      </c>
      <c r="S25" s="16">
        <f t="shared" si="1"/>
        <v>1.8585633305454884E-4</v>
      </c>
      <c r="T25" s="4">
        <f t="shared" si="12"/>
        <v>2.6391599293745936E-2</v>
      </c>
      <c r="U25" s="4">
        <f t="shared" si="13"/>
        <v>2.6391599293745942E-2</v>
      </c>
      <c r="V25" s="6">
        <f t="shared" si="2"/>
        <v>0</v>
      </c>
      <c r="W25" s="16" t="str">
        <f t="shared" si="3"/>
        <v/>
      </c>
      <c r="X25" s="4" t="str">
        <f t="shared" si="14"/>
        <v/>
      </c>
      <c r="Y25" s="4" t="str">
        <f t="shared" si="4"/>
        <v/>
      </c>
      <c r="Z25" s="4">
        <f t="shared" si="5"/>
        <v>1992000</v>
      </c>
      <c r="AA25" s="16">
        <f t="shared" si="6"/>
        <v>3.0120481927710845E-3</v>
      </c>
      <c r="AB25" s="15">
        <f t="shared" si="15"/>
        <v>0.42771084337349402</v>
      </c>
      <c r="AC25" s="15">
        <f t="shared" si="16"/>
        <v>0.42771084337349408</v>
      </c>
      <c r="AD25" s="4">
        <v>140304</v>
      </c>
      <c r="AE25" s="26">
        <v>1500.83</v>
      </c>
      <c r="AF25" s="26">
        <v>1500.83</v>
      </c>
      <c r="AG25" s="4">
        <f t="shared" si="17"/>
        <v>673000</v>
      </c>
      <c r="AH25" s="16">
        <f t="shared" si="7"/>
        <v>8.9153046062407128E-3</v>
      </c>
      <c r="AI25" s="15">
        <f t="shared" si="8"/>
        <v>1.2659732540861812</v>
      </c>
      <c r="AJ25" s="15">
        <f t="shared" si="9"/>
        <v>1.2659732540861814</v>
      </c>
      <c r="AK25" s="4">
        <f t="shared" si="10"/>
        <v>16319000</v>
      </c>
      <c r="AL25" s="27">
        <f t="shared" si="11"/>
        <v>3.6766958759727926E-4</v>
      </c>
      <c r="AM25" s="15">
        <f t="shared" si="18"/>
        <v>5.2209081438813656E-2</v>
      </c>
      <c r="AN25" s="15">
        <f t="shared" si="19"/>
        <v>9.7033884283642175E-6</v>
      </c>
    </row>
    <row r="26" spans="1:40" x14ac:dyDescent="0.2">
      <c r="A26" s="4" t="s">
        <v>4628</v>
      </c>
      <c r="B26" s="3" t="s">
        <v>4</v>
      </c>
      <c r="C26" s="6">
        <v>140304</v>
      </c>
      <c r="D26" s="3" t="s">
        <v>36</v>
      </c>
      <c r="E26" s="6">
        <v>140306</v>
      </c>
      <c r="F26" s="3" t="s">
        <v>843</v>
      </c>
      <c r="G26" s="8">
        <v>6000</v>
      </c>
      <c r="H26" s="6">
        <v>142</v>
      </c>
      <c r="I26" s="6">
        <v>140068</v>
      </c>
      <c r="J26" s="13">
        <v>44957</v>
      </c>
      <c r="K26" s="9">
        <v>6000</v>
      </c>
      <c r="L26" s="4" t="s">
        <v>4628</v>
      </c>
      <c r="M26" s="4" t="s">
        <v>4632</v>
      </c>
      <c r="N26" s="4">
        <f>VLOOKUP(I26,BaseModelo!$A$2:$E$5075,5)</f>
        <v>6</v>
      </c>
      <c r="P26" s="15">
        <v>142.00000000000003</v>
      </c>
      <c r="Q26" s="4">
        <f>VLOOKUP(I26,BaseModelo!$A$2:$E$5075,3)</f>
        <v>115</v>
      </c>
      <c r="R26" s="4">
        <f t="shared" si="0"/>
        <v>32283000</v>
      </c>
      <c r="S26" s="16">
        <f t="shared" si="1"/>
        <v>1.8585633305454884E-4</v>
      </c>
      <c r="T26" s="4">
        <f t="shared" si="12"/>
        <v>2.6391599293745936E-2</v>
      </c>
      <c r="U26" s="4">
        <f t="shared" si="13"/>
        <v>2.6391599293745942E-2</v>
      </c>
      <c r="V26" s="6">
        <f t="shared" si="2"/>
        <v>0</v>
      </c>
      <c r="W26" s="16" t="str">
        <f t="shared" si="3"/>
        <v/>
      </c>
      <c r="X26" s="4" t="str">
        <f t="shared" si="14"/>
        <v/>
      </c>
      <c r="Y26" s="4" t="str">
        <f t="shared" si="4"/>
        <v/>
      </c>
      <c r="Z26" s="4">
        <f t="shared" si="5"/>
        <v>4853000</v>
      </c>
      <c r="AA26" s="16">
        <f t="shared" si="6"/>
        <v>1.2363486503193901E-3</v>
      </c>
      <c r="AB26" s="15">
        <f t="shared" si="15"/>
        <v>0.17556150834535339</v>
      </c>
      <c r="AC26" s="15">
        <f t="shared" si="16"/>
        <v>0.17556150834535342</v>
      </c>
      <c r="AD26" s="4">
        <v>140304</v>
      </c>
      <c r="AE26" s="26">
        <v>1500.83</v>
      </c>
      <c r="AF26" s="26">
        <v>1500.83</v>
      </c>
      <c r="AG26" s="4">
        <f t="shared" si="17"/>
        <v>2735000</v>
      </c>
      <c r="AH26" s="16">
        <f t="shared" si="7"/>
        <v>2.1937842778793418E-3</v>
      </c>
      <c r="AI26" s="15">
        <f t="shared" si="8"/>
        <v>0.31151736745886655</v>
      </c>
      <c r="AJ26" s="15">
        <f t="shared" si="9"/>
        <v>0.3115173674588666</v>
      </c>
      <c r="AK26" s="4">
        <f t="shared" si="10"/>
        <v>16319000</v>
      </c>
      <c r="AL26" s="27">
        <f t="shared" si="11"/>
        <v>3.6766958759727926E-4</v>
      </c>
      <c r="AM26" s="15">
        <f t="shared" si="18"/>
        <v>5.2209081438813656E-2</v>
      </c>
      <c r="AN26" s="15">
        <f t="shared" si="19"/>
        <v>9.7033884283642175E-6</v>
      </c>
    </row>
    <row r="27" spans="1:40" x14ac:dyDescent="0.2">
      <c r="A27" s="4" t="s">
        <v>4628</v>
      </c>
      <c r="B27" s="3" t="s">
        <v>4</v>
      </c>
      <c r="C27" s="6">
        <v>140304</v>
      </c>
      <c r="D27" s="3" t="s">
        <v>36</v>
      </c>
      <c r="E27" s="6">
        <v>140307</v>
      </c>
      <c r="F27" s="3" t="s">
        <v>844</v>
      </c>
      <c r="G27" s="8">
        <v>6000</v>
      </c>
      <c r="H27" s="6">
        <v>142</v>
      </c>
      <c r="I27" s="6">
        <v>140066</v>
      </c>
      <c r="J27" s="13">
        <v>44957</v>
      </c>
      <c r="K27" s="9">
        <v>6000</v>
      </c>
      <c r="L27" s="4" t="s">
        <v>4628</v>
      </c>
      <c r="M27" s="4" t="s">
        <v>4632</v>
      </c>
      <c r="N27" s="4">
        <f>VLOOKUP(I27,BaseModelo!$A$2:$E$5075,5)</f>
        <v>6</v>
      </c>
      <c r="P27" s="15">
        <v>142.00000000000003</v>
      </c>
      <c r="Q27" s="4">
        <f>VLOOKUP(I27,BaseModelo!$A$2:$E$5075,3)</f>
        <v>115</v>
      </c>
      <c r="R27" s="4">
        <f t="shared" si="0"/>
        <v>32283000</v>
      </c>
      <c r="S27" s="16">
        <f t="shared" si="1"/>
        <v>1.8585633305454884E-4</v>
      </c>
      <c r="T27" s="4">
        <f t="shared" si="12"/>
        <v>2.6391599293745936E-2</v>
      </c>
      <c r="U27" s="4">
        <f t="shared" si="13"/>
        <v>2.6391599293745942E-2</v>
      </c>
      <c r="V27" s="6">
        <f t="shared" si="2"/>
        <v>0</v>
      </c>
      <c r="W27" s="16" t="str">
        <f t="shared" si="3"/>
        <v/>
      </c>
      <c r="X27" s="4" t="str">
        <f t="shared" si="14"/>
        <v/>
      </c>
      <c r="Y27" s="4" t="str">
        <f t="shared" si="4"/>
        <v/>
      </c>
      <c r="Z27" s="4">
        <f t="shared" si="5"/>
        <v>4853000</v>
      </c>
      <c r="AA27" s="16">
        <f t="shared" si="6"/>
        <v>1.2363486503193901E-3</v>
      </c>
      <c r="AB27" s="15">
        <f t="shared" si="15"/>
        <v>0.17556150834535339</v>
      </c>
      <c r="AC27" s="15">
        <f t="shared" si="16"/>
        <v>0.17556150834535342</v>
      </c>
      <c r="AD27" s="4">
        <v>140304</v>
      </c>
      <c r="AE27" s="26">
        <v>1500.83</v>
      </c>
      <c r="AF27" s="26">
        <v>1500.83</v>
      </c>
      <c r="AG27" s="4">
        <f t="shared" si="17"/>
        <v>2735000</v>
      </c>
      <c r="AH27" s="16">
        <f t="shared" si="7"/>
        <v>2.1937842778793418E-3</v>
      </c>
      <c r="AI27" s="15">
        <f t="shared" si="8"/>
        <v>0.31151736745886655</v>
      </c>
      <c r="AJ27" s="15">
        <f t="shared" si="9"/>
        <v>0.3115173674588666</v>
      </c>
      <c r="AK27" s="4">
        <f t="shared" si="10"/>
        <v>16319000</v>
      </c>
      <c r="AL27" s="27">
        <f t="shared" si="11"/>
        <v>3.6766958759727926E-4</v>
      </c>
      <c r="AM27" s="15">
        <f t="shared" si="18"/>
        <v>5.2209081438813656E-2</v>
      </c>
      <c r="AN27" s="15">
        <f t="shared" si="19"/>
        <v>9.7033884283642175E-6</v>
      </c>
    </row>
    <row r="28" spans="1:40" x14ac:dyDescent="0.2">
      <c r="A28" s="4" t="s">
        <v>4628</v>
      </c>
      <c r="B28" s="3" t="s">
        <v>4</v>
      </c>
      <c r="C28" s="6">
        <v>140304</v>
      </c>
      <c r="D28" s="3" t="s">
        <v>36</v>
      </c>
      <c r="E28" s="6">
        <v>140308</v>
      </c>
      <c r="F28" s="3" t="s">
        <v>845</v>
      </c>
      <c r="G28" s="8">
        <v>6000</v>
      </c>
      <c r="H28" s="6">
        <v>142</v>
      </c>
      <c r="I28" s="6">
        <v>140196</v>
      </c>
      <c r="J28" s="13">
        <v>44957</v>
      </c>
      <c r="K28" s="9">
        <v>6000</v>
      </c>
      <c r="L28" s="4" t="s">
        <v>4628</v>
      </c>
      <c r="M28" s="4" t="s">
        <v>4632</v>
      </c>
      <c r="N28" s="4">
        <f>VLOOKUP(I28,BaseModelo!$A$2:$E$5075,5)</f>
        <v>7</v>
      </c>
      <c r="P28" s="15">
        <v>142.00000000000003</v>
      </c>
      <c r="Q28" s="4">
        <f>VLOOKUP(I28,BaseModelo!$A$2:$E$5075,3)</f>
        <v>127</v>
      </c>
      <c r="R28" s="4">
        <f t="shared" si="0"/>
        <v>32283000</v>
      </c>
      <c r="S28" s="16">
        <f t="shared" si="1"/>
        <v>1.8585633305454884E-4</v>
      </c>
      <c r="T28" s="4">
        <f t="shared" si="12"/>
        <v>2.6391599293745936E-2</v>
      </c>
      <c r="U28" s="4">
        <f t="shared" si="13"/>
        <v>2.6391599293745942E-2</v>
      </c>
      <c r="V28" s="6">
        <f t="shared" si="2"/>
        <v>0</v>
      </c>
      <c r="W28" s="16" t="str">
        <f t="shared" si="3"/>
        <v/>
      </c>
      <c r="X28" s="4" t="str">
        <f t="shared" si="14"/>
        <v/>
      </c>
      <c r="Y28" s="4" t="str">
        <f t="shared" si="4"/>
        <v/>
      </c>
      <c r="Z28" s="4">
        <f t="shared" si="5"/>
        <v>4022000</v>
      </c>
      <c r="AA28" s="16">
        <f t="shared" si="6"/>
        <v>1.4917951268025858E-3</v>
      </c>
      <c r="AB28" s="15">
        <f t="shared" si="15"/>
        <v>0.21183490800596719</v>
      </c>
      <c r="AC28" s="15">
        <f t="shared" si="16"/>
        <v>0.21183490800596722</v>
      </c>
      <c r="AD28" s="4">
        <v>140304</v>
      </c>
      <c r="AE28" s="26">
        <v>1500.83</v>
      </c>
      <c r="AF28" s="26">
        <v>1500.83</v>
      </c>
      <c r="AG28" s="4">
        <f t="shared" si="17"/>
        <v>2184000</v>
      </c>
      <c r="AH28" s="16">
        <f t="shared" si="7"/>
        <v>2.7472527472527475E-3</v>
      </c>
      <c r="AI28" s="15">
        <f t="shared" si="8"/>
        <v>0.39010989010989017</v>
      </c>
      <c r="AJ28" s="15">
        <f t="shared" si="9"/>
        <v>0.39010989010989022</v>
      </c>
      <c r="AK28" s="4">
        <f t="shared" si="10"/>
        <v>16319000</v>
      </c>
      <c r="AL28" s="27">
        <f t="shared" si="11"/>
        <v>3.6766958759727926E-4</v>
      </c>
      <c r="AM28" s="15">
        <f t="shared" si="18"/>
        <v>5.2209081438813656E-2</v>
      </c>
      <c r="AN28" s="15">
        <f t="shared" si="19"/>
        <v>9.7033884283642175E-6</v>
      </c>
    </row>
    <row r="29" spans="1:40" x14ac:dyDescent="0.2">
      <c r="A29" s="4" t="s">
        <v>4628</v>
      </c>
      <c r="B29" s="3" t="s">
        <v>4</v>
      </c>
      <c r="C29" s="6">
        <v>140304</v>
      </c>
      <c r="D29" s="3" t="s">
        <v>36</v>
      </c>
      <c r="E29" s="6">
        <v>140309</v>
      </c>
      <c r="F29" s="3" t="s">
        <v>846</v>
      </c>
      <c r="G29" s="8">
        <v>8000</v>
      </c>
      <c r="H29" s="6">
        <v>142</v>
      </c>
      <c r="I29" s="6">
        <v>140198</v>
      </c>
      <c r="J29" s="13">
        <v>44957</v>
      </c>
      <c r="K29" s="9">
        <v>8000</v>
      </c>
      <c r="L29" s="4" t="s">
        <v>4628</v>
      </c>
      <c r="M29" s="4" t="s">
        <v>4632</v>
      </c>
      <c r="N29" s="4">
        <f>VLOOKUP(I29,BaseModelo!$A$2:$E$5075,5)</f>
        <v>7</v>
      </c>
      <c r="P29" s="15">
        <v>142.00000000000003</v>
      </c>
      <c r="Q29" s="4">
        <f>VLOOKUP(I29,BaseModelo!$A$2:$E$5075,3)</f>
        <v>127</v>
      </c>
      <c r="R29" s="4">
        <f t="shared" si="0"/>
        <v>32283000</v>
      </c>
      <c r="S29" s="16">
        <f t="shared" si="1"/>
        <v>2.4780844407273179E-4</v>
      </c>
      <c r="T29" s="4">
        <f t="shared" si="12"/>
        <v>3.5188799058327912E-2</v>
      </c>
      <c r="U29" s="4">
        <f t="shared" si="13"/>
        <v>3.5188799058327919E-2</v>
      </c>
      <c r="V29" s="6">
        <f t="shared" si="2"/>
        <v>0</v>
      </c>
      <c r="W29" s="16" t="str">
        <f t="shared" si="3"/>
        <v/>
      </c>
      <c r="X29" s="4" t="str">
        <f t="shared" si="14"/>
        <v/>
      </c>
      <c r="Y29" s="4" t="str">
        <f t="shared" si="4"/>
        <v/>
      </c>
      <c r="Z29" s="4">
        <f t="shared" si="5"/>
        <v>4022000</v>
      </c>
      <c r="AA29" s="16">
        <f t="shared" si="6"/>
        <v>1.9890601690701142E-3</v>
      </c>
      <c r="AB29" s="15">
        <f t="shared" si="15"/>
        <v>0.28244654400795621</v>
      </c>
      <c r="AC29" s="15">
        <f t="shared" si="16"/>
        <v>0.28244654400795627</v>
      </c>
      <c r="AD29" s="4">
        <v>140304</v>
      </c>
      <c r="AE29" s="26">
        <v>2001.1</v>
      </c>
      <c r="AF29" s="26">
        <v>2001.1</v>
      </c>
      <c r="AG29" s="4">
        <f t="shared" si="17"/>
        <v>2184000</v>
      </c>
      <c r="AH29" s="16">
        <f t="shared" si="7"/>
        <v>3.663003663003663E-3</v>
      </c>
      <c r="AI29" s="15">
        <f t="shared" si="8"/>
        <v>0.52014652014652019</v>
      </c>
      <c r="AJ29" s="15">
        <f t="shared" si="9"/>
        <v>0.5201465201465203</v>
      </c>
      <c r="AK29" s="4">
        <f t="shared" si="10"/>
        <v>16319000</v>
      </c>
      <c r="AL29" s="27">
        <f t="shared" si="11"/>
        <v>4.9022611679637234E-4</v>
      </c>
      <c r="AM29" s="15">
        <f t="shared" si="18"/>
        <v>6.9612108585084875E-2</v>
      </c>
      <c r="AN29" s="15">
        <f t="shared" si="19"/>
        <v>1.725046831709194E-5</v>
      </c>
    </row>
    <row r="30" spans="1:40" x14ac:dyDescent="0.2">
      <c r="A30" s="4" t="s">
        <v>4628</v>
      </c>
      <c r="B30" s="2" t="s">
        <v>13</v>
      </c>
      <c r="C30" s="5">
        <v>140359</v>
      </c>
      <c r="D30" s="2" t="s">
        <v>43</v>
      </c>
      <c r="E30" s="5">
        <v>140360</v>
      </c>
      <c r="F30" s="2" t="s">
        <v>850</v>
      </c>
      <c r="G30" s="7">
        <v>5000</v>
      </c>
      <c r="H30" s="5">
        <v>147</v>
      </c>
      <c r="I30" s="6">
        <v>139875</v>
      </c>
      <c r="J30" s="13">
        <v>44957</v>
      </c>
      <c r="K30" s="9">
        <v>5000</v>
      </c>
      <c r="L30" s="4" t="s">
        <v>4628</v>
      </c>
      <c r="M30" s="4" t="s">
        <v>4632</v>
      </c>
      <c r="N30" s="4">
        <f>VLOOKUP(I30,BaseModelo!$A$2:$E$5075,5)</f>
        <v>10</v>
      </c>
      <c r="P30" s="15">
        <v>147</v>
      </c>
      <c r="Q30" s="4">
        <f>VLOOKUP(I30,BaseModelo!$A$2:$E$5075,3)</f>
        <v>0</v>
      </c>
      <c r="R30" s="4">
        <f t="shared" si="0"/>
        <v>32283000</v>
      </c>
      <c r="S30" s="16">
        <f t="shared" si="1"/>
        <v>1.5488027754545735E-4</v>
      </c>
      <c r="T30" s="4">
        <f t="shared" si="12"/>
        <v>2.2767400799182231E-2</v>
      </c>
      <c r="U30" s="4">
        <f t="shared" si="13"/>
        <v>2.2767400799182231E-2</v>
      </c>
      <c r="V30" s="6">
        <f t="shared" si="2"/>
        <v>0</v>
      </c>
      <c r="W30" s="16" t="str">
        <f t="shared" si="3"/>
        <v/>
      </c>
      <c r="X30" s="4" t="str">
        <f t="shared" si="14"/>
        <v/>
      </c>
      <c r="Y30" s="4" t="str">
        <f t="shared" si="4"/>
        <v/>
      </c>
      <c r="Z30" s="4">
        <f t="shared" si="5"/>
        <v>4121000</v>
      </c>
      <c r="AA30" s="16">
        <f t="shared" si="6"/>
        <v>1.2132977432661976E-3</v>
      </c>
      <c r="AB30" s="15">
        <f t="shared" si="15"/>
        <v>0.17835476826013105</v>
      </c>
      <c r="AC30" s="15">
        <f t="shared" si="16"/>
        <v>0.17835476826013105</v>
      </c>
      <c r="AD30" s="4">
        <v>140359</v>
      </c>
      <c r="AE30" s="26">
        <v>1297.9100000000001</v>
      </c>
      <c r="AF30" s="26">
        <v>1297.9100000000001</v>
      </c>
      <c r="AG30" s="4">
        <f t="shared" si="17"/>
        <v>1846000</v>
      </c>
      <c r="AH30" s="16">
        <f t="shared" si="7"/>
        <v>2.7085590465872156E-3</v>
      </c>
      <c r="AI30" s="15">
        <f t="shared" si="8"/>
        <v>0.39815817984832069</v>
      </c>
      <c r="AJ30" s="15">
        <f t="shared" si="9"/>
        <v>0.39815817984832069</v>
      </c>
      <c r="AK30" s="4">
        <f t="shared" si="10"/>
        <v>16319000</v>
      </c>
      <c r="AL30" s="27">
        <f t="shared" si="11"/>
        <v>3.0639132299773271E-4</v>
      </c>
      <c r="AM30" s="15">
        <f t="shared" si="18"/>
        <v>4.5039524480666712E-2</v>
      </c>
      <c r="AN30" s="15">
        <f t="shared" si="19"/>
        <v>6.9757340520810808E-6</v>
      </c>
    </row>
    <row r="31" spans="1:40" x14ac:dyDescent="0.2">
      <c r="A31" s="4" t="s">
        <v>4628</v>
      </c>
      <c r="B31" s="3" t="s">
        <v>13</v>
      </c>
      <c r="C31" s="6">
        <v>140359</v>
      </c>
      <c r="D31" s="3" t="s">
        <v>43</v>
      </c>
      <c r="E31" s="6">
        <v>140361</v>
      </c>
      <c r="F31" s="3" t="s">
        <v>851</v>
      </c>
      <c r="G31" s="8">
        <v>5000</v>
      </c>
      <c r="H31" s="6">
        <v>147</v>
      </c>
      <c r="I31" s="6">
        <v>138665</v>
      </c>
      <c r="J31" s="13">
        <v>44957</v>
      </c>
      <c r="K31" s="9">
        <v>5000</v>
      </c>
      <c r="L31" s="4" t="s">
        <v>4628</v>
      </c>
      <c r="M31" s="4" t="s">
        <v>4632</v>
      </c>
      <c r="N31" s="4">
        <f>VLOOKUP(I31,BaseModelo!$A$2:$E$5075,5)</f>
        <v>2</v>
      </c>
      <c r="P31" s="15">
        <v>147</v>
      </c>
      <c r="Q31" s="4">
        <f>VLOOKUP(I31,BaseModelo!$A$2:$E$5075,3)</f>
        <v>100</v>
      </c>
      <c r="R31" s="4">
        <f t="shared" si="0"/>
        <v>32283000</v>
      </c>
      <c r="S31" s="16">
        <f t="shared" si="1"/>
        <v>1.5488027754545735E-4</v>
      </c>
      <c r="T31" s="4">
        <f t="shared" si="12"/>
        <v>2.2767400799182231E-2</v>
      </c>
      <c r="U31" s="4">
        <f t="shared" si="13"/>
        <v>2.2767400799182231E-2</v>
      </c>
      <c r="V31" s="6">
        <f t="shared" si="2"/>
        <v>0</v>
      </c>
      <c r="W31" s="16" t="str">
        <f t="shared" si="3"/>
        <v/>
      </c>
      <c r="X31" s="4" t="str">
        <f t="shared" si="14"/>
        <v/>
      </c>
      <c r="Y31" s="4" t="str">
        <f t="shared" si="4"/>
        <v/>
      </c>
      <c r="Z31" s="4">
        <f t="shared" si="5"/>
        <v>1578000</v>
      </c>
      <c r="AA31" s="16">
        <f t="shared" si="6"/>
        <v>3.1685678073510772E-3</v>
      </c>
      <c r="AB31" s="15">
        <f t="shared" si="15"/>
        <v>0.46577946768060835</v>
      </c>
      <c r="AC31" s="15">
        <f t="shared" si="16"/>
        <v>0.46577946768060835</v>
      </c>
      <c r="AD31" s="4">
        <v>140359</v>
      </c>
      <c r="AE31" s="26">
        <v>1297.9100000000001</v>
      </c>
      <c r="AF31" s="26">
        <v>1297.9100000000001</v>
      </c>
      <c r="AG31" s="4">
        <f t="shared" si="17"/>
        <v>832000</v>
      </c>
      <c r="AH31" s="16">
        <f t="shared" si="7"/>
        <v>6.0096153846153849E-3</v>
      </c>
      <c r="AI31" s="15">
        <f t="shared" si="8"/>
        <v>0.88341346153846156</v>
      </c>
      <c r="AJ31" s="15">
        <f t="shared" si="9"/>
        <v>0.88341346153846156</v>
      </c>
      <c r="AK31" s="4">
        <f t="shared" si="10"/>
        <v>16319000</v>
      </c>
      <c r="AL31" s="27">
        <f t="shared" si="11"/>
        <v>3.0639132299773271E-4</v>
      </c>
      <c r="AM31" s="15">
        <f t="shared" si="18"/>
        <v>4.5039524480666712E-2</v>
      </c>
      <c r="AN31" s="15">
        <f t="shared" si="19"/>
        <v>6.9757340520810808E-6</v>
      </c>
    </row>
    <row r="32" spans="1:40" x14ac:dyDescent="0.2">
      <c r="A32" s="4" t="s">
        <v>4628</v>
      </c>
      <c r="B32" s="3" t="s">
        <v>13</v>
      </c>
      <c r="C32" s="6">
        <v>140359</v>
      </c>
      <c r="D32" s="3" t="s">
        <v>43</v>
      </c>
      <c r="E32" s="6">
        <v>140362</v>
      </c>
      <c r="F32" s="3" t="s">
        <v>852</v>
      </c>
      <c r="G32" s="8">
        <v>5000</v>
      </c>
      <c r="H32" s="6">
        <v>147</v>
      </c>
      <c r="I32" s="6">
        <v>138669</v>
      </c>
      <c r="J32" s="13">
        <v>44957</v>
      </c>
      <c r="K32" s="9">
        <v>5000</v>
      </c>
      <c r="L32" s="4" t="s">
        <v>4628</v>
      </c>
      <c r="M32" s="4" t="s">
        <v>4632</v>
      </c>
      <c r="N32" s="4">
        <f>VLOOKUP(I32,BaseModelo!$A$2:$E$5075,5)</f>
        <v>2</v>
      </c>
      <c r="P32" s="15">
        <v>147</v>
      </c>
      <c r="Q32" s="4">
        <f>VLOOKUP(I32,BaseModelo!$A$2:$E$5075,3)</f>
        <v>100</v>
      </c>
      <c r="R32" s="4">
        <f t="shared" si="0"/>
        <v>32283000</v>
      </c>
      <c r="S32" s="16">
        <f t="shared" si="1"/>
        <v>1.5488027754545735E-4</v>
      </c>
      <c r="T32" s="4">
        <f t="shared" si="12"/>
        <v>2.2767400799182231E-2</v>
      </c>
      <c r="U32" s="4">
        <f t="shared" si="13"/>
        <v>2.2767400799182231E-2</v>
      </c>
      <c r="V32" s="6">
        <f t="shared" si="2"/>
        <v>0</v>
      </c>
      <c r="W32" s="16" t="str">
        <f t="shared" si="3"/>
        <v/>
      </c>
      <c r="X32" s="4" t="str">
        <f t="shared" si="14"/>
        <v/>
      </c>
      <c r="Y32" s="4" t="str">
        <f t="shared" si="4"/>
        <v/>
      </c>
      <c r="Z32" s="4">
        <f t="shared" si="5"/>
        <v>1578000</v>
      </c>
      <c r="AA32" s="16">
        <f t="shared" si="6"/>
        <v>3.1685678073510772E-3</v>
      </c>
      <c r="AB32" s="15">
        <f t="shared" si="15"/>
        <v>0.46577946768060835</v>
      </c>
      <c r="AC32" s="15">
        <f t="shared" si="16"/>
        <v>0.46577946768060835</v>
      </c>
      <c r="AD32" s="4">
        <v>140359</v>
      </c>
      <c r="AE32" s="26">
        <v>1297.9100000000001</v>
      </c>
      <c r="AF32" s="26">
        <v>1297.9100000000001</v>
      </c>
      <c r="AG32" s="4">
        <f t="shared" si="17"/>
        <v>832000</v>
      </c>
      <c r="AH32" s="16">
        <f t="shared" si="7"/>
        <v>6.0096153846153849E-3</v>
      </c>
      <c r="AI32" s="15">
        <f t="shared" si="8"/>
        <v>0.88341346153846156</v>
      </c>
      <c r="AJ32" s="15">
        <f t="shared" si="9"/>
        <v>0.88341346153846156</v>
      </c>
      <c r="AK32" s="4">
        <f t="shared" si="10"/>
        <v>16319000</v>
      </c>
      <c r="AL32" s="27">
        <f t="shared" si="11"/>
        <v>3.0639132299773271E-4</v>
      </c>
      <c r="AM32" s="15">
        <f t="shared" si="18"/>
        <v>4.5039524480666712E-2</v>
      </c>
      <c r="AN32" s="15">
        <f t="shared" si="19"/>
        <v>6.9757340520810808E-6</v>
      </c>
    </row>
    <row r="33" spans="1:40" x14ac:dyDescent="0.2">
      <c r="A33" s="4" t="s">
        <v>4628</v>
      </c>
      <c r="B33" s="3" t="s">
        <v>13</v>
      </c>
      <c r="C33" s="6">
        <v>140359</v>
      </c>
      <c r="D33" s="3" t="s">
        <v>43</v>
      </c>
      <c r="E33" s="6">
        <v>140363</v>
      </c>
      <c r="F33" s="3" t="s">
        <v>853</v>
      </c>
      <c r="G33" s="8">
        <v>5000</v>
      </c>
      <c r="H33" s="6">
        <v>147</v>
      </c>
      <c r="I33" s="6">
        <v>140061</v>
      </c>
      <c r="J33" s="13">
        <v>44957</v>
      </c>
      <c r="K33" s="9">
        <v>5000</v>
      </c>
      <c r="L33" s="4" t="s">
        <v>4628</v>
      </c>
      <c r="M33" s="4" t="s">
        <v>4632</v>
      </c>
      <c r="N33" s="4">
        <f>VLOOKUP(I33,BaseModelo!$A$2:$E$5075,5)</f>
        <v>6</v>
      </c>
      <c r="P33" s="15">
        <v>147</v>
      </c>
      <c r="Q33" s="4">
        <f>VLOOKUP(I33,BaseModelo!$A$2:$E$5075,3)</f>
        <v>115</v>
      </c>
      <c r="R33" s="4">
        <f t="shared" si="0"/>
        <v>32283000</v>
      </c>
      <c r="S33" s="16">
        <f t="shared" si="1"/>
        <v>1.5488027754545735E-4</v>
      </c>
      <c r="T33" s="4">
        <f t="shared" si="12"/>
        <v>2.2767400799182231E-2</v>
      </c>
      <c r="U33" s="4">
        <f t="shared" si="13"/>
        <v>2.2767400799182231E-2</v>
      </c>
      <c r="V33" s="6">
        <f t="shared" si="2"/>
        <v>0</v>
      </c>
      <c r="W33" s="16" t="str">
        <f t="shared" si="3"/>
        <v/>
      </c>
      <c r="X33" s="4" t="str">
        <f t="shared" si="14"/>
        <v/>
      </c>
      <c r="Y33" s="4" t="str">
        <f t="shared" si="4"/>
        <v/>
      </c>
      <c r="Z33" s="4">
        <f t="shared" si="5"/>
        <v>4853000</v>
      </c>
      <c r="AA33" s="16">
        <f t="shared" si="6"/>
        <v>1.0302905419328251E-3</v>
      </c>
      <c r="AB33" s="15">
        <f t="shared" si="15"/>
        <v>0.1514527096641253</v>
      </c>
      <c r="AC33" s="15">
        <f t="shared" si="16"/>
        <v>0.1514527096641253</v>
      </c>
      <c r="AD33" s="4">
        <v>140359</v>
      </c>
      <c r="AE33" s="26">
        <v>1297.9100000000001</v>
      </c>
      <c r="AF33" s="26">
        <v>1297.9100000000001</v>
      </c>
      <c r="AG33" s="4">
        <f t="shared" si="17"/>
        <v>2735000</v>
      </c>
      <c r="AH33" s="16">
        <f t="shared" si="7"/>
        <v>1.8281535648994515E-3</v>
      </c>
      <c r="AI33" s="15">
        <f t="shared" si="8"/>
        <v>0.26873857404021939</v>
      </c>
      <c r="AJ33" s="15">
        <f t="shared" si="9"/>
        <v>0.26873857404021939</v>
      </c>
      <c r="AK33" s="4">
        <f t="shared" si="10"/>
        <v>16319000</v>
      </c>
      <c r="AL33" s="27">
        <f t="shared" si="11"/>
        <v>3.0639132299773271E-4</v>
      </c>
      <c r="AM33" s="15">
        <f t="shared" si="18"/>
        <v>4.5039524480666712E-2</v>
      </c>
      <c r="AN33" s="15">
        <f t="shared" si="19"/>
        <v>6.9757340520810808E-6</v>
      </c>
    </row>
    <row r="34" spans="1:40" x14ac:dyDescent="0.2">
      <c r="A34" s="4" t="s">
        <v>4628</v>
      </c>
      <c r="B34" s="3" t="s">
        <v>13</v>
      </c>
      <c r="C34" s="6">
        <v>140359</v>
      </c>
      <c r="D34" s="3" t="s">
        <v>43</v>
      </c>
      <c r="E34" s="6">
        <v>140364</v>
      </c>
      <c r="F34" s="3" t="s">
        <v>854</v>
      </c>
      <c r="G34" s="8">
        <v>5000</v>
      </c>
      <c r="H34" s="6">
        <v>147</v>
      </c>
      <c r="I34" s="6">
        <v>138667</v>
      </c>
      <c r="J34" s="13">
        <v>44957</v>
      </c>
      <c r="K34" s="9">
        <v>5000</v>
      </c>
      <c r="L34" s="4" t="s">
        <v>4628</v>
      </c>
      <c r="M34" s="4" t="s">
        <v>4632</v>
      </c>
      <c r="N34" s="4">
        <f>VLOOKUP(I34,BaseModelo!$A$2:$E$5075,5)</f>
        <v>2</v>
      </c>
      <c r="P34" s="15">
        <v>147</v>
      </c>
      <c r="Q34" s="4">
        <f>VLOOKUP(I34,BaseModelo!$A$2:$E$5075,3)</f>
        <v>100</v>
      </c>
      <c r="R34" s="4">
        <f t="shared" si="0"/>
        <v>32283000</v>
      </c>
      <c r="S34" s="16">
        <f t="shared" si="1"/>
        <v>1.5488027754545735E-4</v>
      </c>
      <c r="T34" s="4">
        <f t="shared" si="12"/>
        <v>2.2767400799182231E-2</v>
      </c>
      <c r="U34" s="4">
        <f t="shared" si="13"/>
        <v>2.2767400799182231E-2</v>
      </c>
      <c r="V34" s="6">
        <f t="shared" si="2"/>
        <v>0</v>
      </c>
      <c r="W34" s="16" t="str">
        <f t="shared" si="3"/>
        <v/>
      </c>
      <c r="X34" s="4" t="str">
        <f t="shared" si="14"/>
        <v/>
      </c>
      <c r="Y34" s="4" t="str">
        <f t="shared" si="4"/>
        <v/>
      </c>
      <c r="Z34" s="4">
        <f t="shared" si="5"/>
        <v>1578000</v>
      </c>
      <c r="AA34" s="16">
        <f t="shared" si="6"/>
        <v>3.1685678073510772E-3</v>
      </c>
      <c r="AB34" s="15">
        <f t="shared" si="15"/>
        <v>0.46577946768060835</v>
      </c>
      <c r="AC34" s="15">
        <f t="shared" si="16"/>
        <v>0.46577946768060835</v>
      </c>
      <c r="AD34" s="4">
        <v>140359</v>
      </c>
      <c r="AE34" s="26">
        <v>1297.9100000000001</v>
      </c>
      <c r="AF34" s="26">
        <v>1297.9100000000001</v>
      </c>
      <c r="AG34" s="4">
        <f t="shared" si="17"/>
        <v>832000</v>
      </c>
      <c r="AH34" s="16">
        <f t="shared" si="7"/>
        <v>6.0096153846153849E-3</v>
      </c>
      <c r="AI34" s="15">
        <f t="shared" si="8"/>
        <v>0.88341346153846156</v>
      </c>
      <c r="AJ34" s="15">
        <f t="shared" si="9"/>
        <v>0.88341346153846156</v>
      </c>
      <c r="AK34" s="4">
        <f t="shared" si="10"/>
        <v>16319000</v>
      </c>
      <c r="AL34" s="27">
        <f t="shared" si="11"/>
        <v>3.0639132299773271E-4</v>
      </c>
      <c r="AM34" s="15">
        <f t="shared" si="18"/>
        <v>4.5039524480666712E-2</v>
      </c>
      <c r="AN34" s="15">
        <f t="shared" si="19"/>
        <v>6.9757340520810808E-6</v>
      </c>
    </row>
    <row r="35" spans="1:40" x14ac:dyDescent="0.2">
      <c r="A35" s="4" t="s">
        <v>4627</v>
      </c>
      <c r="B35" s="3" t="s">
        <v>3</v>
      </c>
      <c r="C35" s="6">
        <v>140368</v>
      </c>
      <c r="D35" s="3" t="s">
        <v>39</v>
      </c>
      <c r="E35" s="6">
        <v>140410</v>
      </c>
      <c r="F35" s="3" t="s">
        <v>847</v>
      </c>
      <c r="G35" s="8">
        <v>8000</v>
      </c>
      <c r="H35" s="6">
        <v>142</v>
      </c>
      <c r="I35" s="6">
        <v>140347</v>
      </c>
      <c r="J35" s="13">
        <v>44957</v>
      </c>
      <c r="K35" s="9">
        <v>8000</v>
      </c>
      <c r="L35" s="4" t="s">
        <v>4627</v>
      </c>
      <c r="M35" s="4" t="s">
        <v>4632</v>
      </c>
      <c r="N35" s="4">
        <f>VLOOKUP(I35,BaseModelo!$A$2:$E$5075,5)</f>
        <v>9</v>
      </c>
      <c r="P35" s="15">
        <v>142.00000000000003</v>
      </c>
      <c r="Q35" s="4">
        <f>VLOOKUP(I35,BaseModelo!$A$2:$E$5075,3)</f>
        <v>147</v>
      </c>
      <c r="R35" s="4">
        <f t="shared" si="0"/>
        <v>32283000</v>
      </c>
      <c r="S35" s="16">
        <f t="shared" si="1"/>
        <v>2.4780844407273179E-4</v>
      </c>
      <c r="T35" s="4">
        <f t="shared" si="12"/>
        <v>3.5188799058327912E-2</v>
      </c>
      <c r="U35" s="4">
        <f t="shared" si="13"/>
        <v>3.5188799058327919E-2</v>
      </c>
      <c r="V35" s="6">
        <f t="shared" si="2"/>
        <v>0</v>
      </c>
      <c r="W35" s="16" t="str">
        <f t="shared" si="3"/>
        <v/>
      </c>
      <c r="X35" s="4" t="str">
        <f t="shared" si="14"/>
        <v/>
      </c>
      <c r="Y35" s="4" t="str">
        <f t="shared" si="4"/>
        <v/>
      </c>
      <c r="Z35" s="4">
        <f t="shared" si="5"/>
        <v>5305000</v>
      </c>
      <c r="AA35" s="16">
        <f t="shared" si="6"/>
        <v>1.5080113100848257E-3</v>
      </c>
      <c r="AB35" s="15">
        <f t="shared" si="15"/>
        <v>0.21413760603204526</v>
      </c>
      <c r="AC35" s="15">
        <f t="shared" si="16"/>
        <v>0.21413760603204529</v>
      </c>
      <c r="AD35" s="4">
        <v>140368</v>
      </c>
      <c r="AE35" s="26">
        <v>2001.1</v>
      </c>
      <c r="AF35" s="26">
        <v>2001.1</v>
      </c>
      <c r="AG35" s="4">
        <f t="shared" si="17"/>
        <v>2114000</v>
      </c>
      <c r="AH35" s="16">
        <f t="shared" si="7"/>
        <v>3.7842951750236518E-3</v>
      </c>
      <c r="AI35" s="15">
        <f t="shared" si="8"/>
        <v>0.53736991485335861</v>
      </c>
      <c r="AJ35" s="15">
        <f t="shared" si="9"/>
        <v>0.53736991485335872</v>
      </c>
      <c r="AK35" s="4">
        <f t="shared" si="10"/>
        <v>15073000</v>
      </c>
      <c r="AL35" s="27">
        <f t="shared" si="11"/>
        <v>5.3075034830491602E-4</v>
      </c>
      <c r="AM35" s="15">
        <f t="shared" si="18"/>
        <v>7.5366549459298077E-2</v>
      </c>
      <c r="AN35" s="15">
        <f t="shared" si="19"/>
        <v>1.8676467356639244E-5</v>
      </c>
    </row>
    <row r="36" spans="1:40" x14ac:dyDescent="0.2">
      <c r="A36" s="4" t="s">
        <v>4627</v>
      </c>
      <c r="B36" s="3" t="s">
        <v>3</v>
      </c>
      <c r="C36" s="6">
        <v>140368</v>
      </c>
      <c r="D36" s="3" t="s">
        <v>39</v>
      </c>
      <c r="E36" s="6">
        <v>140411</v>
      </c>
      <c r="F36" s="3" t="s">
        <v>848</v>
      </c>
      <c r="G36" s="8">
        <v>8000</v>
      </c>
      <c r="H36" s="6">
        <v>142</v>
      </c>
      <c r="I36" s="6">
        <v>140341</v>
      </c>
      <c r="J36" s="13">
        <v>44957</v>
      </c>
      <c r="K36" s="9">
        <v>8000</v>
      </c>
      <c r="L36" s="4" t="s">
        <v>4627</v>
      </c>
      <c r="M36" s="4" t="s">
        <v>4632</v>
      </c>
      <c r="N36" s="4">
        <f>VLOOKUP(I36,BaseModelo!$A$2:$E$5075,5)</f>
        <v>9</v>
      </c>
      <c r="P36" s="15">
        <v>142.00000000000003</v>
      </c>
      <c r="Q36" s="4">
        <f>VLOOKUP(I36,BaseModelo!$A$2:$E$5075,3)</f>
        <v>147</v>
      </c>
      <c r="R36" s="4">
        <f t="shared" si="0"/>
        <v>32283000</v>
      </c>
      <c r="S36" s="16">
        <f t="shared" si="1"/>
        <v>2.4780844407273179E-4</v>
      </c>
      <c r="T36" s="4">
        <f t="shared" si="12"/>
        <v>3.5188799058327912E-2</v>
      </c>
      <c r="U36" s="4">
        <f t="shared" si="13"/>
        <v>3.5188799058327919E-2</v>
      </c>
      <c r="V36" s="6">
        <f t="shared" si="2"/>
        <v>0</v>
      </c>
      <c r="W36" s="16" t="str">
        <f t="shared" si="3"/>
        <v/>
      </c>
      <c r="X36" s="4" t="str">
        <f t="shared" si="14"/>
        <v/>
      </c>
      <c r="Y36" s="4" t="str">
        <f t="shared" si="4"/>
        <v/>
      </c>
      <c r="Z36" s="4">
        <f t="shared" si="5"/>
        <v>5305000</v>
      </c>
      <c r="AA36" s="16">
        <f t="shared" si="6"/>
        <v>1.5080113100848257E-3</v>
      </c>
      <c r="AB36" s="15">
        <f t="shared" si="15"/>
        <v>0.21413760603204526</v>
      </c>
      <c r="AC36" s="15">
        <f t="shared" si="16"/>
        <v>0.21413760603204529</v>
      </c>
      <c r="AD36" s="4">
        <v>140368</v>
      </c>
      <c r="AE36" s="26">
        <v>2001.1</v>
      </c>
      <c r="AF36" s="26">
        <v>2001.1</v>
      </c>
      <c r="AG36" s="4">
        <f t="shared" si="17"/>
        <v>2114000</v>
      </c>
      <c r="AH36" s="16">
        <f t="shared" si="7"/>
        <v>3.7842951750236518E-3</v>
      </c>
      <c r="AI36" s="15">
        <f t="shared" si="8"/>
        <v>0.53736991485335861</v>
      </c>
      <c r="AJ36" s="15">
        <f t="shared" si="9"/>
        <v>0.53736991485335872</v>
      </c>
      <c r="AK36" s="4">
        <f t="shared" si="10"/>
        <v>15073000</v>
      </c>
      <c r="AL36" s="27">
        <f t="shared" si="11"/>
        <v>5.3075034830491602E-4</v>
      </c>
      <c r="AM36" s="15">
        <f t="shared" si="18"/>
        <v>7.5366549459298077E-2</v>
      </c>
      <c r="AN36" s="15">
        <f t="shared" si="19"/>
        <v>1.8676467356639244E-5</v>
      </c>
    </row>
    <row r="37" spans="1:40" x14ac:dyDescent="0.2">
      <c r="A37" s="4" t="s">
        <v>4628</v>
      </c>
      <c r="B37" s="3" t="s">
        <v>6</v>
      </c>
      <c r="C37" s="6">
        <v>140644</v>
      </c>
      <c r="D37" s="3" t="s">
        <v>46</v>
      </c>
      <c r="E37" s="6">
        <v>140650</v>
      </c>
      <c r="F37" s="3" t="s">
        <v>855</v>
      </c>
      <c r="G37" s="8">
        <v>5000</v>
      </c>
      <c r="H37" s="6">
        <v>147</v>
      </c>
      <c r="I37" s="6">
        <v>140221</v>
      </c>
      <c r="J37" s="13">
        <v>44957</v>
      </c>
      <c r="K37" s="9">
        <v>4863.3190801621231</v>
      </c>
      <c r="L37" s="4" t="s">
        <v>4628</v>
      </c>
      <c r="M37" s="4" t="s">
        <v>4632</v>
      </c>
      <c r="N37" s="4">
        <f>VLOOKUP(I37,BaseModelo!$A$2:$E$5075,5)</f>
        <v>7</v>
      </c>
      <c r="P37" s="15">
        <v>147</v>
      </c>
      <c r="Q37" s="4">
        <f>VLOOKUP(I37,BaseModelo!$A$2:$E$5075,3)</f>
        <v>127</v>
      </c>
      <c r="R37" s="4">
        <f t="shared" si="0"/>
        <v>32283000</v>
      </c>
      <c r="S37" s="16">
        <f t="shared" si="1"/>
        <v>1.5488027754545735E-4</v>
      </c>
      <c r="T37" s="4">
        <f t="shared" si="12"/>
        <v>2.2767400799182231E-2</v>
      </c>
      <c r="U37" s="4">
        <f t="shared" si="13"/>
        <v>2.2767400799182231E-2</v>
      </c>
      <c r="V37" s="6">
        <f t="shared" si="2"/>
        <v>0</v>
      </c>
      <c r="W37" s="16" t="str">
        <f t="shared" si="3"/>
        <v/>
      </c>
      <c r="X37" s="4" t="str">
        <f t="shared" si="14"/>
        <v/>
      </c>
      <c r="Y37" s="4" t="str">
        <f t="shared" si="4"/>
        <v/>
      </c>
      <c r="Z37" s="4">
        <f t="shared" si="5"/>
        <v>4022000</v>
      </c>
      <c r="AA37" s="16">
        <f t="shared" si="6"/>
        <v>1.2431626056688214E-3</v>
      </c>
      <c r="AB37" s="15">
        <f t="shared" si="15"/>
        <v>0.18274490303331675</v>
      </c>
      <c r="AC37" s="15">
        <f t="shared" si="16"/>
        <v>0.18274490303331675</v>
      </c>
      <c r="AD37" s="4">
        <v>140644</v>
      </c>
      <c r="AE37" s="26">
        <v>1297.9100000000001</v>
      </c>
      <c r="AF37" s="26">
        <v>1297.9100000000001</v>
      </c>
      <c r="AG37" s="4">
        <f t="shared" si="17"/>
        <v>2184000</v>
      </c>
      <c r="AH37" s="16">
        <f t="shared" si="7"/>
        <v>2.2893772893772895E-3</v>
      </c>
      <c r="AI37" s="15">
        <f t="shared" si="8"/>
        <v>0.33653846153846156</v>
      </c>
      <c r="AJ37" s="15">
        <f t="shared" si="9"/>
        <v>0.33653846153846156</v>
      </c>
      <c r="AK37" s="4">
        <f t="shared" si="10"/>
        <v>16319000</v>
      </c>
      <c r="AL37" s="27">
        <f t="shared" si="11"/>
        <v>3.0639132299773271E-4</v>
      </c>
      <c r="AM37" s="15">
        <f t="shared" si="18"/>
        <v>4.5039524480666712E-2</v>
      </c>
      <c r="AN37" s="15">
        <f t="shared" si="19"/>
        <v>6.9757340520810808E-6</v>
      </c>
    </row>
    <row r="38" spans="1:40" x14ac:dyDescent="0.2">
      <c r="A38" s="4" t="s">
        <v>4628</v>
      </c>
      <c r="B38" s="3" t="s">
        <v>6</v>
      </c>
      <c r="C38" s="6">
        <v>140644</v>
      </c>
      <c r="D38" s="3" t="s">
        <v>46</v>
      </c>
      <c r="E38" s="6">
        <v>140651</v>
      </c>
      <c r="F38" s="3" t="s">
        <v>856</v>
      </c>
      <c r="G38" s="8">
        <v>5000</v>
      </c>
      <c r="H38" s="6">
        <v>147</v>
      </c>
      <c r="I38" s="6">
        <v>140468</v>
      </c>
      <c r="J38" s="13">
        <v>44957</v>
      </c>
      <c r="K38" s="9">
        <v>4863.3190801621231</v>
      </c>
      <c r="L38" s="4" t="s">
        <v>4628</v>
      </c>
      <c r="M38" s="4" t="s">
        <v>4632</v>
      </c>
      <c r="N38" s="4">
        <f>VLOOKUP(I38,BaseModelo!$A$2:$E$5075,5)</f>
        <v>9</v>
      </c>
      <c r="P38" s="15">
        <v>147</v>
      </c>
      <c r="Q38" s="4">
        <f>VLOOKUP(I38,BaseModelo!$A$2:$E$5075,3)</f>
        <v>147</v>
      </c>
      <c r="R38" s="4">
        <f t="shared" si="0"/>
        <v>32283000</v>
      </c>
      <c r="S38" s="16">
        <f t="shared" si="1"/>
        <v>1.5488027754545735E-4</v>
      </c>
      <c r="T38" s="4">
        <f t="shared" si="12"/>
        <v>2.2767400799182231E-2</v>
      </c>
      <c r="U38" s="4">
        <f t="shared" si="13"/>
        <v>2.2767400799182231E-2</v>
      </c>
      <c r="V38" s="6">
        <f t="shared" si="2"/>
        <v>0</v>
      </c>
      <c r="W38" s="16" t="str">
        <f t="shared" si="3"/>
        <v/>
      </c>
      <c r="X38" s="4" t="str">
        <f t="shared" si="14"/>
        <v/>
      </c>
      <c r="Y38" s="4" t="str">
        <f t="shared" si="4"/>
        <v/>
      </c>
      <c r="Z38" s="4">
        <f t="shared" si="5"/>
        <v>5305000</v>
      </c>
      <c r="AA38" s="16">
        <f t="shared" si="6"/>
        <v>9.42507068803016E-4</v>
      </c>
      <c r="AB38" s="15">
        <f t="shared" si="15"/>
        <v>0.13854853911404336</v>
      </c>
      <c r="AC38" s="15">
        <f t="shared" si="16"/>
        <v>0.13854853911404336</v>
      </c>
      <c r="AD38" s="4">
        <v>140644</v>
      </c>
      <c r="AE38" s="26">
        <v>1297.9100000000001</v>
      </c>
      <c r="AF38" s="26">
        <v>1297.9100000000001</v>
      </c>
      <c r="AG38" s="4">
        <f t="shared" si="17"/>
        <v>3095000</v>
      </c>
      <c r="AH38" s="16">
        <f t="shared" si="7"/>
        <v>1.6155088852988692E-3</v>
      </c>
      <c r="AI38" s="15">
        <f t="shared" si="8"/>
        <v>0.23747980613893377</v>
      </c>
      <c r="AJ38" s="15">
        <f t="shared" si="9"/>
        <v>0.23747980613893377</v>
      </c>
      <c r="AK38" s="4">
        <f t="shared" si="10"/>
        <v>16319000</v>
      </c>
      <c r="AL38" s="27">
        <f t="shared" si="11"/>
        <v>3.0639132299773271E-4</v>
      </c>
      <c r="AM38" s="15">
        <f t="shared" si="18"/>
        <v>4.5039524480666712E-2</v>
      </c>
      <c r="AN38" s="15">
        <f t="shared" si="19"/>
        <v>6.9757340520810808E-6</v>
      </c>
    </row>
    <row r="39" spans="1:40" x14ac:dyDescent="0.2">
      <c r="A39" s="4" t="s">
        <v>4627</v>
      </c>
      <c r="B39" s="2" t="s">
        <v>10</v>
      </c>
      <c r="C39" s="5">
        <v>140719</v>
      </c>
      <c r="D39" s="2" t="s">
        <v>50</v>
      </c>
      <c r="E39" s="5">
        <v>140720</v>
      </c>
      <c r="F39" s="2" t="s">
        <v>857</v>
      </c>
      <c r="G39" s="7">
        <v>10000</v>
      </c>
      <c r="H39" s="5">
        <v>100</v>
      </c>
      <c r="I39" s="6">
        <v>139876</v>
      </c>
      <c r="J39" s="13">
        <v>44957</v>
      </c>
      <c r="K39" s="9">
        <v>10000</v>
      </c>
      <c r="L39" s="4" t="s">
        <v>4627</v>
      </c>
      <c r="M39" s="4" t="s">
        <v>4632</v>
      </c>
      <c r="N39" s="4">
        <f>VLOOKUP(I39,BaseModelo!$A$2:$E$5075,5)</f>
        <v>10</v>
      </c>
      <c r="P39" s="15">
        <v>142.00000000000003</v>
      </c>
      <c r="Q39" s="4">
        <f>VLOOKUP(I39,BaseModelo!$A$2:$E$5075,3)</f>
        <v>0</v>
      </c>
      <c r="R39" s="4">
        <f t="shared" si="0"/>
        <v>32283000</v>
      </c>
      <c r="S39" s="16">
        <f t="shared" si="1"/>
        <v>3.0976055509091471E-4</v>
      </c>
      <c r="T39" s="4">
        <f t="shared" si="12"/>
        <v>3.0976055509091473E-2</v>
      </c>
      <c r="U39" s="4">
        <f t="shared" si="13"/>
        <v>4.3985998822909898E-2</v>
      </c>
      <c r="V39" s="6">
        <f t="shared" si="2"/>
        <v>0</v>
      </c>
      <c r="W39" s="16" t="str">
        <f t="shared" si="3"/>
        <v/>
      </c>
      <c r="X39" s="4" t="str">
        <f t="shared" si="14"/>
        <v/>
      </c>
      <c r="Y39" s="4" t="str">
        <f t="shared" si="4"/>
        <v/>
      </c>
      <c r="Z39" s="4">
        <f t="shared" si="5"/>
        <v>4121000</v>
      </c>
      <c r="AA39" s="16">
        <f t="shared" si="6"/>
        <v>2.4265954865323952E-3</v>
      </c>
      <c r="AB39" s="15">
        <f t="shared" si="15"/>
        <v>0.24265954865323952</v>
      </c>
      <c r="AC39" s="15">
        <f t="shared" si="16"/>
        <v>0.34457655908760021</v>
      </c>
      <c r="AD39" s="4">
        <v>140719</v>
      </c>
      <c r="AE39" s="26">
        <v>1724.61</v>
      </c>
      <c r="AF39" s="26">
        <v>1724.61</v>
      </c>
      <c r="AG39" s="4">
        <f t="shared" si="17"/>
        <v>2105000</v>
      </c>
      <c r="AH39" s="16">
        <f t="shared" si="7"/>
        <v>4.7505938242280287E-3</v>
      </c>
      <c r="AI39" s="15">
        <f t="shared" si="8"/>
        <v>0.47505938242280288</v>
      </c>
      <c r="AJ39" s="15">
        <f t="shared" si="9"/>
        <v>0.67458432304038018</v>
      </c>
      <c r="AK39" s="4">
        <f t="shared" si="10"/>
        <v>15073000</v>
      </c>
      <c r="AL39" s="27">
        <f t="shared" si="11"/>
        <v>6.6343793538114506E-4</v>
      </c>
      <c r="AM39" s="15">
        <f t="shared" si="18"/>
        <v>6.6343793538114509E-2</v>
      </c>
      <c r="AN39" s="15">
        <f t="shared" si="19"/>
        <v>2.918198024474882E-5</v>
      </c>
    </row>
    <row r="40" spans="1:40" x14ac:dyDescent="0.2">
      <c r="A40" s="4" t="s">
        <v>4627</v>
      </c>
      <c r="B40" s="3" t="s">
        <v>10</v>
      </c>
      <c r="C40" s="6">
        <v>140719</v>
      </c>
      <c r="D40" s="3" t="s">
        <v>50</v>
      </c>
      <c r="E40" s="6">
        <v>140721</v>
      </c>
      <c r="F40" s="3" t="s">
        <v>858</v>
      </c>
      <c r="G40" s="8">
        <v>30000</v>
      </c>
      <c r="H40" s="6">
        <v>105</v>
      </c>
      <c r="I40" s="6">
        <v>139882</v>
      </c>
      <c r="J40" s="13">
        <v>44957</v>
      </c>
      <c r="K40" s="9">
        <v>30000</v>
      </c>
      <c r="L40" s="4" t="s">
        <v>4627</v>
      </c>
      <c r="M40" s="4" t="s">
        <v>4632</v>
      </c>
      <c r="N40" s="4">
        <f>VLOOKUP(I40,BaseModelo!$A$2:$E$5075,5)</f>
        <v>10</v>
      </c>
      <c r="P40" s="15">
        <v>100</v>
      </c>
      <c r="Q40" s="4">
        <f>VLOOKUP(I40,BaseModelo!$A$2:$E$5075,3)</f>
        <v>0</v>
      </c>
      <c r="R40" s="4">
        <f t="shared" si="0"/>
        <v>32283000</v>
      </c>
      <c r="S40" s="16">
        <f t="shared" si="1"/>
        <v>9.2928166527274413E-4</v>
      </c>
      <c r="T40" s="4">
        <f t="shared" si="12"/>
        <v>9.757457485363813E-2</v>
      </c>
      <c r="U40" s="4">
        <f t="shared" si="13"/>
        <v>9.2928166527274411E-2</v>
      </c>
      <c r="V40" s="6">
        <f t="shared" si="2"/>
        <v>0</v>
      </c>
      <c r="W40" s="16" t="str">
        <f t="shared" si="3"/>
        <v/>
      </c>
      <c r="X40" s="4" t="str">
        <f t="shared" si="14"/>
        <v/>
      </c>
      <c r="Y40" s="4" t="str">
        <f t="shared" si="4"/>
        <v/>
      </c>
      <c r="Z40" s="4">
        <f t="shared" si="5"/>
        <v>4121000</v>
      </c>
      <c r="AA40" s="16">
        <f t="shared" si="6"/>
        <v>7.2797864595971849E-3</v>
      </c>
      <c r="AB40" s="15">
        <f t="shared" si="15"/>
        <v>0.76437757825770436</v>
      </c>
      <c r="AC40" s="15">
        <f t="shared" si="16"/>
        <v>0.72797864595971851</v>
      </c>
      <c r="AD40" s="4">
        <v>140719</v>
      </c>
      <c r="AE40" s="26">
        <v>5446.38</v>
      </c>
      <c r="AF40" s="26">
        <v>5446.38</v>
      </c>
      <c r="AG40" s="4">
        <f t="shared" si="17"/>
        <v>2105000</v>
      </c>
      <c r="AH40" s="16">
        <f t="shared" si="7"/>
        <v>1.4251781472684086E-2</v>
      </c>
      <c r="AI40" s="15">
        <f t="shared" si="8"/>
        <v>1.4964370546318291</v>
      </c>
      <c r="AJ40" s="15">
        <f t="shared" si="9"/>
        <v>1.4251781472684086</v>
      </c>
      <c r="AK40" s="4">
        <f t="shared" si="10"/>
        <v>15073000</v>
      </c>
      <c r="AL40" s="27">
        <f t="shared" si="11"/>
        <v>1.9903138061434355E-3</v>
      </c>
      <c r="AM40" s="15">
        <f t="shared" si="18"/>
        <v>0.20898294964506073</v>
      </c>
      <c r="AN40" s="15">
        <f t="shared" si="19"/>
        <v>1.8495621281883052E-4</v>
      </c>
    </row>
    <row r="41" spans="1:40" x14ac:dyDescent="0.2">
      <c r="A41" s="4" t="s">
        <v>4627</v>
      </c>
      <c r="B41" s="3" t="s">
        <v>10</v>
      </c>
      <c r="C41" s="6">
        <v>140719</v>
      </c>
      <c r="D41" s="3" t="s">
        <v>50</v>
      </c>
      <c r="E41" s="6">
        <v>140722</v>
      </c>
      <c r="F41" s="3" t="s">
        <v>859</v>
      </c>
      <c r="G41" s="8">
        <v>30000</v>
      </c>
      <c r="H41" s="6">
        <v>100</v>
      </c>
      <c r="I41" s="6">
        <v>139880</v>
      </c>
      <c r="J41" s="13">
        <v>44957</v>
      </c>
      <c r="K41" s="9">
        <v>30000</v>
      </c>
      <c r="L41" s="4" t="s">
        <v>4627</v>
      </c>
      <c r="M41" s="4" t="s">
        <v>4632</v>
      </c>
      <c r="N41" s="4">
        <f>VLOOKUP(I41,BaseModelo!$A$2:$E$5075,5)</f>
        <v>10</v>
      </c>
      <c r="P41" s="15">
        <v>100</v>
      </c>
      <c r="Q41" s="4">
        <f>VLOOKUP(I41,BaseModelo!$A$2:$E$5075,3)</f>
        <v>0</v>
      </c>
      <c r="R41" s="4">
        <f t="shared" si="0"/>
        <v>32283000</v>
      </c>
      <c r="S41" s="16">
        <f t="shared" si="1"/>
        <v>9.2928166527274413E-4</v>
      </c>
      <c r="T41" s="4">
        <f t="shared" si="12"/>
        <v>9.2928166527274411E-2</v>
      </c>
      <c r="U41" s="4">
        <f t="shared" si="13"/>
        <v>9.2928166527274411E-2</v>
      </c>
      <c r="V41" s="6">
        <f t="shared" si="2"/>
        <v>0</v>
      </c>
      <c r="W41" s="16" t="str">
        <f t="shared" si="3"/>
        <v/>
      </c>
      <c r="X41" s="4" t="str">
        <f t="shared" si="14"/>
        <v/>
      </c>
      <c r="Y41" s="4" t="str">
        <f t="shared" si="4"/>
        <v/>
      </c>
      <c r="Z41" s="4">
        <f t="shared" si="5"/>
        <v>4121000</v>
      </c>
      <c r="AA41" s="16">
        <f t="shared" si="6"/>
        <v>7.2797864595971849E-3</v>
      </c>
      <c r="AB41" s="15">
        <f t="shared" si="15"/>
        <v>0.72797864595971851</v>
      </c>
      <c r="AC41" s="15">
        <f t="shared" si="16"/>
        <v>0.72797864595971851</v>
      </c>
      <c r="AD41" s="4">
        <v>140719</v>
      </c>
      <c r="AE41" s="26">
        <v>5173.84</v>
      </c>
      <c r="AF41" s="26">
        <v>5173.84</v>
      </c>
      <c r="AG41" s="4">
        <f t="shared" si="17"/>
        <v>2105000</v>
      </c>
      <c r="AH41" s="16">
        <f t="shared" si="7"/>
        <v>1.4251781472684086E-2</v>
      </c>
      <c r="AI41" s="15">
        <f t="shared" si="8"/>
        <v>1.4251781472684086</v>
      </c>
      <c r="AJ41" s="15">
        <f t="shared" si="9"/>
        <v>1.4251781472684086</v>
      </c>
      <c r="AK41" s="4">
        <f t="shared" si="10"/>
        <v>15073000</v>
      </c>
      <c r="AL41" s="27">
        <f t="shared" si="11"/>
        <v>1.9903138061434355E-3</v>
      </c>
      <c r="AM41" s="15">
        <f t="shared" si="18"/>
        <v>0.19903138061434356</v>
      </c>
      <c r="AN41" s="15">
        <f t="shared" si="19"/>
        <v>1.8495621281883052E-4</v>
      </c>
    </row>
    <row r="42" spans="1:40" x14ac:dyDescent="0.2">
      <c r="A42" s="4" t="s">
        <v>4627</v>
      </c>
      <c r="B42" s="3" t="s">
        <v>10</v>
      </c>
      <c r="C42" s="6">
        <v>140719</v>
      </c>
      <c r="D42" s="3" t="s">
        <v>50</v>
      </c>
      <c r="E42" s="6">
        <v>140723</v>
      </c>
      <c r="F42" s="3" t="s">
        <v>860</v>
      </c>
      <c r="G42" s="8">
        <v>10000</v>
      </c>
      <c r="H42" s="6">
        <v>100</v>
      </c>
      <c r="I42" s="6">
        <v>139879</v>
      </c>
      <c r="J42" s="13">
        <v>44957</v>
      </c>
      <c r="K42" s="9">
        <v>10000</v>
      </c>
      <c r="L42" s="4" t="s">
        <v>4627</v>
      </c>
      <c r="M42" s="4" t="s">
        <v>4632</v>
      </c>
      <c r="N42" s="4">
        <f>VLOOKUP(I42,BaseModelo!$A$2:$E$5075,5)</f>
        <v>10</v>
      </c>
      <c r="P42" s="15">
        <v>142.00000000000003</v>
      </c>
      <c r="Q42" s="4">
        <f>VLOOKUP(I42,BaseModelo!$A$2:$E$5075,3)</f>
        <v>0</v>
      </c>
      <c r="R42" s="4">
        <f t="shared" si="0"/>
        <v>32283000</v>
      </c>
      <c r="S42" s="16">
        <f t="shared" si="1"/>
        <v>3.0976055509091471E-4</v>
      </c>
      <c r="T42" s="4">
        <f t="shared" si="12"/>
        <v>3.0976055509091473E-2</v>
      </c>
      <c r="U42" s="4">
        <f t="shared" si="13"/>
        <v>4.3985998822909898E-2</v>
      </c>
      <c r="V42" s="6">
        <f t="shared" si="2"/>
        <v>0</v>
      </c>
      <c r="W42" s="16" t="str">
        <f t="shared" si="3"/>
        <v/>
      </c>
      <c r="X42" s="4" t="str">
        <f t="shared" si="14"/>
        <v/>
      </c>
      <c r="Y42" s="4" t="str">
        <f t="shared" si="4"/>
        <v/>
      </c>
      <c r="Z42" s="4">
        <f t="shared" si="5"/>
        <v>4121000</v>
      </c>
      <c r="AA42" s="16">
        <f t="shared" si="6"/>
        <v>2.4265954865323952E-3</v>
      </c>
      <c r="AB42" s="15">
        <f t="shared" si="15"/>
        <v>0.24265954865323952</v>
      </c>
      <c r="AC42" s="15">
        <f t="shared" si="16"/>
        <v>0.34457655908760021</v>
      </c>
      <c r="AD42" s="4">
        <v>140719</v>
      </c>
      <c r="AE42" s="26">
        <v>1724.61</v>
      </c>
      <c r="AF42" s="26">
        <v>1724.61</v>
      </c>
      <c r="AG42" s="4">
        <f t="shared" si="17"/>
        <v>2105000</v>
      </c>
      <c r="AH42" s="16">
        <f t="shared" si="7"/>
        <v>4.7505938242280287E-3</v>
      </c>
      <c r="AI42" s="15">
        <f t="shared" si="8"/>
        <v>0.47505938242280288</v>
      </c>
      <c r="AJ42" s="15">
        <f t="shared" si="9"/>
        <v>0.67458432304038018</v>
      </c>
      <c r="AK42" s="4">
        <f t="shared" si="10"/>
        <v>15073000</v>
      </c>
      <c r="AL42" s="27">
        <f t="shared" si="11"/>
        <v>6.6343793538114506E-4</v>
      </c>
      <c r="AM42" s="15">
        <f t="shared" si="18"/>
        <v>6.6343793538114509E-2</v>
      </c>
      <c r="AN42" s="15">
        <f t="shared" si="19"/>
        <v>2.918198024474882E-5</v>
      </c>
    </row>
    <row r="43" spans="1:40" x14ac:dyDescent="0.2">
      <c r="A43" s="4" t="s">
        <v>4627</v>
      </c>
      <c r="B43" s="3" t="s">
        <v>10</v>
      </c>
      <c r="C43" s="6">
        <v>140719</v>
      </c>
      <c r="D43" s="3" t="s">
        <v>50</v>
      </c>
      <c r="E43" s="6">
        <v>140724</v>
      </c>
      <c r="F43" s="3" t="s">
        <v>861</v>
      </c>
      <c r="G43" s="8">
        <v>10000</v>
      </c>
      <c r="H43" s="6">
        <v>115</v>
      </c>
      <c r="I43" s="6">
        <v>140080</v>
      </c>
      <c r="J43" s="13">
        <v>44957</v>
      </c>
      <c r="K43" s="9">
        <v>10000</v>
      </c>
      <c r="L43" s="4" t="s">
        <v>4627</v>
      </c>
      <c r="M43" s="4" t="s">
        <v>4632</v>
      </c>
      <c r="N43" s="4">
        <f>VLOOKUP(I43,BaseModelo!$A$2:$E$5075,5)</f>
        <v>3</v>
      </c>
      <c r="P43" s="15">
        <v>142.00000000000003</v>
      </c>
      <c r="Q43" s="4">
        <f>VLOOKUP(I43,BaseModelo!$A$2:$E$5075,3)</f>
        <v>110</v>
      </c>
      <c r="R43" s="4">
        <f t="shared" si="0"/>
        <v>32283000</v>
      </c>
      <c r="S43" s="16">
        <f t="shared" si="1"/>
        <v>3.0976055509091471E-4</v>
      </c>
      <c r="T43" s="4">
        <f t="shared" si="12"/>
        <v>3.5622463835455191E-2</v>
      </c>
      <c r="U43" s="4">
        <f t="shared" si="13"/>
        <v>4.3985998822909898E-2</v>
      </c>
      <c r="V43" s="6">
        <f t="shared" si="2"/>
        <v>0</v>
      </c>
      <c r="W43" s="16" t="str">
        <f t="shared" si="3"/>
        <v/>
      </c>
      <c r="X43" s="4" t="str">
        <f t="shared" si="14"/>
        <v/>
      </c>
      <c r="Y43" s="4" t="str">
        <f t="shared" si="4"/>
        <v/>
      </c>
      <c r="Z43" s="4">
        <f t="shared" si="5"/>
        <v>1992000</v>
      </c>
      <c r="AA43" s="16">
        <f t="shared" si="6"/>
        <v>5.0200803212851405E-3</v>
      </c>
      <c r="AB43" s="15">
        <f t="shared" si="15"/>
        <v>0.57730923694779113</v>
      </c>
      <c r="AC43" s="15">
        <f t="shared" si="16"/>
        <v>0.71285140562249005</v>
      </c>
      <c r="AD43" s="4">
        <v>140719</v>
      </c>
      <c r="AE43" s="26">
        <v>1998.53</v>
      </c>
      <c r="AF43" s="26">
        <v>1998.53</v>
      </c>
      <c r="AG43" s="4">
        <f t="shared" si="17"/>
        <v>1267000</v>
      </c>
      <c r="AH43" s="16">
        <f t="shared" si="7"/>
        <v>7.8926598263614842E-3</v>
      </c>
      <c r="AI43" s="15">
        <f t="shared" si="8"/>
        <v>0.90765588003157072</v>
      </c>
      <c r="AJ43" s="15">
        <f t="shared" si="9"/>
        <v>1.1207576953433309</v>
      </c>
      <c r="AK43" s="4">
        <f t="shared" si="10"/>
        <v>15073000</v>
      </c>
      <c r="AL43" s="27">
        <f t="shared" si="11"/>
        <v>6.6343793538114506E-4</v>
      </c>
      <c r="AM43" s="15">
        <f t="shared" si="18"/>
        <v>7.6295362568831682E-2</v>
      </c>
      <c r="AN43" s="15">
        <f t="shared" si="19"/>
        <v>2.918198024474882E-5</v>
      </c>
    </row>
    <row r="44" spans="1:40" x14ac:dyDescent="0.2">
      <c r="A44" s="4" t="s">
        <v>4627</v>
      </c>
      <c r="B44" s="3" t="s">
        <v>10</v>
      </c>
      <c r="C44" s="6">
        <v>140719</v>
      </c>
      <c r="D44" s="3" t="s">
        <v>50</v>
      </c>
      <c r="E44" s="6">
        <v>140725</v>
      </c>
      <c r="F44" s="3" t="s">
        <v>862</v>
      </c>
      <c r="G44" s="8">
        <v>10000</v>
      </c>
      <c r="H44" s="6">
        <v>105</v>
      </c>
      <c r="I44" s="6">
        <v>140334</v>
      </c>
      <c r="J44" s="13">
        <v>44957</v>
      </c>
      <c r="K44" s="9">
        <v>10000</v>
      </c>
      <c r="L44" s="4" t="s">
        <v>4627</v>
      </c>
      <c r="M44" s="4" t="s">
        <v>4632</v>
      </c>
      <c r="N44" s="4">
        <f>VLOOKUP(I44,BaseModelo!$A$2:$E$5075,5)</f>
        <v>8</v>
      </c>
      <c r="P44" s="15">
        <v>142.00000000000003</v>
      </c>
      <c r="Q44" s="4">
        <f>VLOOKUP(I44,BaseModelo!$A$2:$E$5075,3)</f>
        <v>132</v>
      </c>
      <c r="R44" s="4">
        <f t="shared" si="0"/>
        <v>32283000</v>
      </c>
      <c r="S44" s="16">
        <f t="shared" si="1"/>
        <v>3.0976055509091471E-4</v>
      </c>
      <c r="T44" s="4">
        <f t="shared" si="12"/>
        <v>3.2524858284546043E-2</v>
      </c>
      <c r="U44" s="4">
        <f t="shared" si="13"/>
        <v>4.3985998822909898E-2</v>
      </c>
      <c r="V44" s="6">
        <f t="shared" si="2"/>
        <v>0</v>
      </c>
      <c r="W44" s="16" t="str">
        <f t="shared" si="3"/>
        <v/>
      </c>
      <c r="X44" s="4" t="str">
        <f t="shared" si="14"/>
        <v/>
      </c>
      <c r="Y44" s="4" t="str">
        <f t="shared" si="4"/>
        <v/>
      </c>
      <c r="Z44" s="4">
        <f t="shared" si="5"/>
        <v>5836000</v>
      </c>
      <c r="AA44" s="16">
        <f t="shared" si="6"/>
        <v>1.7135023989033585E-3</v>
      </c>
      <c r="AB44" s="15">
        <f t="shared" si="15"/>
        <v>0.17991775188485265</v>
      </c>
      <c r="AC44" s="15">
        <f t="shared" si="16"/>
        <v>0.24331734064427696</v>
      </c>
      <c r="AD44" s="4">
        <v>140719</v>
      </c>
      <c r="AE44" s="26">
        <v>1815.46</v>
      </c>
      <c r="AF44" s="26">
        <v>1815.46</v>
      </c>
      <c r="AG44" s="4">
        <f t="shared" si="17"/>
        <v>2254000</v>
      </c>
      <c r="AH44" s="16">
        <f t="shared" si="7"/>
        <v>4.4365572315882874E-3</v>
      </c>
      <c r="AI44" s="15">
        <f t="shared" si="8"/>
        <v>0.46583850931677018</v>
      </c>
      <c r="AJ44" s="15">
        <f t="shared" si="9"/>
        <v>0.62999112688553693</v>
      </c>
      <c r="AK44" s="4">
        <f t="shared" si="10"/>
        <v>15073000</v>
      </c>
      <c r="AL44" s="27">
        <f t="shared" si="11"/>
        <v>6.6343793538114506E-4</v>
      </c>
      <c r="AM44" s="15">
        <f t="shared" si="18"/>
        <v>6.9660983215020233E-2</v>
      </c>
      <c r="AN44" s="15">
        <f t="shared" si="19"/>
        <v>2.918198024474882E-5</v>
      </c>
    </row>
    <row r="45" spans="1:40" x14ac:dyDescent="0.2">
      <c r="A45" s="4" t="s">
        <v>4627</v>
      </c>
      <c r="B45" s="3" t="s">
        <v>9</v>
      </c>
      <c r="C45" s="6">
        <v>140798</v>
      </c>
      <c r="D45" s="3" t="s">
        <v>51</v>
      </c>
      <c r="E45" s="6">
        <v>140940</v>
      </c>
      <c r="F45" s="3" t="s">
        <v>866</v>
      </c>
      <c r="G45" s="8">
        <v>10000</v>
      </c>
      <c r="H45" s="6">
        <v>142</v>
      </c>
      <c r="I45" s="6">
        <v>138811</v>
      </c>
      <c r="J45" s="13">
        <v>44957</v>
      </c>
      <c r="K45" s="9">
        <v>10000</v>
      </c>
      <c r="L45" s="4" t="s">
        <v>4627</v>
      </c>
      <c r="M45" s="4" t="s">
        <v>4632</v>
      </c>
      <c r="N45" s="4">
        <f>VLOOKUP(I45,BaseModelo!$A$2:$E$5075,5)</f>
        <v>2</v>
      </c>
      <c r="P45" s="15">
        <v>142.00000000000003</v>
      </c>
      <c r="Q45" s="4">
        <f>VLOOKUP(I45,BaseModelo!$A$2:$E$5075,3)</f>
        <v>100</v>
      </c>
      <c r="R45" s="4">
        <f t="shared" si="0"/>
        <v>32283000</v>
      </c>
      <c r="S45" s="16">
        <f t="shared" si="1"/>
        <v>3.0976055509091471E-4</v>
      </c>
      <c r="T45" s="4">
        <f t="shared" si="12"/>
        <v>4.3985998822909891E-2</v>
      </c>
      <c r="U45" s="4">
        <f t="shared" si="13"/>
        <v>4.3985998822909898E-2</v>
      </c>
      <c r="V45" s="6">
        <f t="shared" si="2"/>
        <v>0</v>
      </c>
      <c r="W45" s="16" t="str">
        <f t="shared" si="3"/>
        <v/>
      </c>
      <c r="X45" s="4" t="str">
        <f t="shared" si="14"/>
        <v/>
      </c>
      <c r="Y45" s="4" t="str">
        <f t="shared" si="4"/>
        <v/>
      </c>
      <c r="Z45" s="4">
        <f t="shared" si="5"/>
        <v>1578000</v>
      </c>
      <c r="AA45" s="16">
        <f t="shared" si="6"/>
        <v>6.3371356147021544E-3</v>
      </c>
      <c r="AB45" s="15">
        <f t="shared" si="15"/>
        <v>0.89987325728770595</v>
      </c>
      <c r="AC45" s="15">
        <f t="shared" si="16"/>
        <v>0.89987325728770606</v>
      </c>
      <c r="AD45" s="4">
        <v>140798</v>
      </c>
      <c r="AE45" s="26">
        <v>2501.38</v>
      </c>
      <c r="AF45" s="26">
        <v>2501.38</v>
      </c>
      <c r="AG45" s="4">
        <f t="shared" si="17"/>
        <v>681000</v>
      </c>
      <c r="AH45" s="16">
        <f t="shared" si="7"/>
        <v>1.4684287812041116E-2</v>
      </c>
      <c r="AI45" s="15">
        <f t="shared" si="8"/>
        <v>2.0851688693098382</v>
      </c>
      <c r="AJ45" s="15">
        <f t="shared" si="9"/>
        <v>2.0851688693098387</v>
      </c>
      <c r="AK45" s="4">
        <f t="shared" si="10"/>
        <v>15073000</v>
      </c>
      <c r="AL45" s="27">
        <f t="shared" si="11"/>
        <v>6.6343793538114506E-4</v>
      </c>
      <c r="AM45" s="15">
        <f t="shared" si="18"/>
        <v>9.4208186824122603E-2</v>
      </c>
      <c r="AN45" s="15">
        <f t="shared" si="19"/>
        <v>2.918198024474882E-5</v>
      </c>
    </row>
    <row r="46" spans="1:40" x14ac:dyDescent="0.2">
      <c r="A46" s="4" t="s">
        <v>4628</v>
      </c>
      <c r="B46" s="3" t="s">
        <v>13</v>
      </c>
      <c r="C46" s="6">
        <v>140870</v>
      </c>
      <c r="D46" s="3" t="s">
        <v>52</v>
      </c>
      <c r="E46" s="6">
        <v>140877</v>
      </c>
      <c r="F46" s="3" t="s">
        <v>863</v>
      </c>
      <c r="G46" s="8">
        <v>5000</v>
      </c>
      <c r="H46" s="6">
        <v>147</v>
      </c>
      <c r="I46" s="6">
        <v>140658</v>
      </c>
      <c r="J46" s="13">
        <v>44957</v>
      </c>
      <c r="K46" s="9">
        <v>5000</v>
      </c>
      <c r="L46" s="4" t="s">
        <v>4628</v>
      </c>
      <c r="M46" s="4" t="s">
        <v>4632</v>
      </c>
      <c r="N46" s="4">
        <f>VLOOKUP(I46,BaseModelo!$A$2:$E$5075,5)</f>
        <v>9</v>
      </c>
      <c r="P46" s="15">
        <v>147</v>
      </c>
      <c r="Q46" s="4">
        <f>VLOOKUP(I46,BaseModelo!$A$2:$E$5075,3)</f>
        <v>147</v>
      </c>
      <c r="R46" s="4">
        <f t="shared" si="0"/>
        <v>32283000</v>
      </c>
      <c r="S46" s="16">
        <f t="shared" si="1"/>
        <v>1.5488027754545735E-4</v>
      </c>
      <c r="T46" s="4">
        <f t="shared" si="12"/>
        <v>2.2767400799182231E-2</v>
      </c>
      <c r="U46" s="4">
        <f t="shared" si="13"/>
        <v>2.2767400799182231E-2</v>
      </c>
      <c r="V46" s="6">
        <f t="shared" si="2"/>
        <v>0</v>
      </c>
      <c r="W46" s="16" t="str">
        <f t="shared" si="3"/>
        <v/>
      </c>
      <c r="X46" s="4" t="str">
        <f t="shared" si="14"/>
        <v/>
      </c>
      <c r="Y46" s="4" t="str">
        <f t="shared" si="4"/>
        <v/>
      </c>
      <c r="Z46" s="4">
        <f t="shared" si="5"/>
        <v>5305000</v>
      </c>
      <c r="AA46" s="16">
        <f t="shared" si="6"/>
        <v>9.42507068803016E-4</v>
      </c>
      <c r="AB46" s="15">
        <f t="shared" si="15"/>
        <v>0.13854853911404336</v>
      </c>
      <c r="AC46" s="15">
        <f t="shared" si="16"/>
        <v>0.13854853911404336</v>
      </c>
      <c r="AD46" s="4">
        <v>140870</v>
      </c>
      <c r="AE46" s="26">
        <v>1297.9100000000001</v>
      </c>
      <c r="AF46" s="26">
        <v>1297.9100000000001</v>
      </c>
      <c r="AG46" s="4">
        <f t="shared" si="17"/>
        <v>3095000</v>
      </c>
      <c r="AH46" s="16">
        <f t="shared" si="7"/>
        <v>1.6155088852988692E-3</v>
      </c>
      <c r="AI46" s="15">
        <f t="shared" si="8"/>
        <v>0.23747980613893377</v>
      </c>
      <c r="AJ46" s="15">
        <f t="shared" si="9"/>
        <v>0.23747980613893377</v>
      </c>
      <c r="AK46" s="4">
        <f t="shared" si="10"/>
        <v>16319000</v>
      </c>
      <c r="AL46" s="27">
        <f t="shared" si="11"/>
        <v>3.0639132299773271E-4</v>
      </c>
      <c r="AM46" s="15">
        <f t="shared" si="18"/>
        <v>4.5039524480666712E-2</v>
      </c>
      <c r="AN46" s="15">
        <f t="shared" si="19"/>
        <v>6.9757340520810808E-6</v>
      </c>
    </row>
    <row r="47" spans="1:40" x14ac:dyDescent="0.2">
      <c r="A47" s="4" t="s">
        <v>4627</v>
      </c>
      <c r="B47" s="3" t="s">
        <v>10</v>
      </c>
      <c r="C47" s="6">
        <v>140897</v>
      </c>
      <c r="D47" s="3" t="s">
        <v>76</v>
      </c>
      <c r="E47" s="6">
        <v>140906</v>
      </c>
      <c r="F47" s="3" t="s">
        <v>928</v>
      </c>
      <c r="G47" s="8">
        <v>6000</v>
      </c>
      <c r="H47" s="6">
        <v>147</v>
      </c>
      <c r="I47" s="6">
        <v>140592</v>
      </c>
      <c r="J47" s="13">
        <v>44957</v>
      </c>
      <c r="K47" s="9">
        <v>6000</v>
      </c>
      <c r="L47" s="4" t="s">
        <v>4627</v>
      </c>
      <c r="M47" s="4" t="s">
        <v>4632</v>
      </c>
      <c r="N47" s="4">
        <f>VLOOKUP(I47,BaseModelo!$A$2:$E$5075,5)</f>
        <v>9</v>
      </c>
      <c r="P47" s="15">
        <v>142.00000000000003</v>
      </c>
      <c r="Q47" s="4">
        <f>VLOOKUP(I47,BaseModelo!$A$2:$E$5075,3)</f>
        <v>147</v>
      </c>
      <c r="R47" s="4">
        <f t="shared" si="0"/>
        <v>32283000</v>
      </c>
      <c r="S47" s="16">
        <f t="shared" si="1"/>
        <v>1.8585633305454884E-4</v>
      </c>
      <c r="T47" s="4">
        <f t="shared" si="12"/>
        <v>2.7320880959018679E-2</v>
      </c>
      <c r="U47" s="4">
        <f t="shared" si="13"/>
        <v>2.6391599293745942E-2</v>
      </c>
      <c r="V47" s="6">
        <f t="shared" si="2"/>
        <v>0</v>
      </c>
      <c r="W47" s="16" t="str">
        <f t="shared" si="3"/>
        <v/>
      </c>
      <c r="X47" s="4" t="str">
        <f t="shared" si="14"/>
        <v/>
      </c>
      <c r="Y47" s="4" t="str">
        <f t="shared" si="4"/>
        <v/>
      </c>
      <c r="Z47" s="4">
        <f t="shared" si="5"/>
        <v>5305000</v>
      </c>
      <c r="AA47" s="16">
        <f t="shared" si="6"/>
        <v>1.1310084825636192E-3</v>
      </c>
      <c r="AB47" s="15">
        <f t="shared" si="15"/>
        <v>0.16625824693685204</v>
      </c>
      <c r="AC47" s="15">
        <f t="shared" si="16"/>
        <v>0.16060320452403395</v>
      </c>
      <c r="AD47" s="4">
        <v>140897</v>
      </c>
      <c r="AE47" s="26">
        <v>1558.57</v>
      </c>
      <c r="AF47" s="26">
        <v>1558.57</v>
      </c>
      <c r="AG47" s="4">
        <f t="shared" si="17"/>
        <v>2114000</v>
      </c>
      <c r="AH47" s="16">
        <f t="shared" si="7"/>
        <v>2.8382213812677389E-3</v>
      </c>
      <c r="AI47" s="15">
        <f t="shared" si="8"/>
        <v>0.41721854304635764</v>
      </c>
      <c r="AJ47" s="15">
        <f t="shared" si="9"/>
        <v>0.40302743614001901</v>
      </c>
      <c r="AK47" s="4">
        <f t="shared" si="10"/>
        <v>15073000</v>
      </c>
      <c r="AL47" s="27">
        <f t="shared" si="11"/>
        <v>3.9806276122868704E-4</v>
      </c>
      <c r="AM47" s="15">
        <f t="shared" si="18"/>
        <v>5.8515225900616995E-2</v>
      </c>
      <c r="AN47" s="15">
        <f t="shared" si="19"/>
        <v>1.0505512888109577E-5</v>
      </c>
    </row>
    <row r="48" spans="1:40" x14ac:dyDescent="0.2">
      <c r="A48" s="4" t="s">
        <v>4628</v>
      </c>
      <c r="B48" s="3" t="s">
        <v>4</v>
      </c>
      <c r="C48" s="6">
        <v>140909</v>
      </c>
      <c r="D48" s="3" t="s">
        <v>61</v>
      </c>
      <c r="E48" s="6">
        <v>140913</v>
      </c>
      <c r="F48" s="3" t="s">
        <v>890</v>
      </c>
      <c r="G48" s="8">
        <v>14000</v>
      </c>
      <c r="H48" s="6">
        <v>100</v>
      </c>
      <c r="I48" s="6">
        <v>140555</v>
      </c>
      <c r="J48" s="13">
        <v>44957</v>
      </c>
      <c r="K48" s="9">
        <v>14000</v>
      </c>
      <c r="L48" s="4" t="s">
        <v>4628</v>
      </c>
      <c r="M48" s="4" t="s">
        <v>4632</v>
      </c>
      <c r="N48" s="4">
        <f>VLOOKUP(I48,BaseModelo!$A$2:$E$5075,5)</f>
        <v>7</v>
      </c>
      <c r="P48" s="15">
        <v>132</v>
      </c>
      <c r="Q48" s="4">
        <f>VLOOKUP(I48,BaseModelo!$A$2:$E$5075,3)</f>
        <v>127</v>
      </c>
      <c r="R48" s="4">
        <f t="shared" si="0"/>
        <v>32283000</v>
      </c>
      <c r="S48" s="16">
        <f t="shared" si="1"/>
        <v>4.336647771272806E-4</v>
      </c>
      <c r="T48" s="4">
        <f t="shared" si="12"/>
        <v>4.3366477712728058E-2</v>
      </c>
      <c r="U48" s="4">
        <f t="shared" si="13"/>
        <v>5.7243750580801042E-2</v>
      </c>
      <c r="V48" s="6">
        <f t="shared" si="2"/>
        <v>0</v>
      </c>
      <c r="W48" s="16" t="str">
        <f t="shared" si="3"/>
        <v/>
      </c>
      <c r="X48" s="4" t="str">
        <f t="shared" si="14"/>
        <v/>
      </c>
      <c r="Y48" s="4" t="str">
        <f t="shared" si="4"/>
        <v/>
      </c>
      <c r="Z48" s="4">
        <f t="shared" si="5"/>
        <v>4022000</v>
      </c>
      <c r="AA48" s="16">
        <f t="shared" si="6"/>
        <v>3.4808552958727002E-3</v>
      </c>
      <c r="AB48" s="15">
        <f t="shared" si="15"/>
        <v>0.34808552958727002</v>
      </c>
      <c r="AC48" s="15">
        <f t="shared" si="16"/>
        <v>0.45947289905519645</v>
      </c>
      <c r="AD48" s="4">
        <v>140909</v>
      </c>
      <c r="AE48" s="26">
        <v>2414.46</v>
      </c>
      <c r="AF48" s="26">
        <v>2414.46</v>
      </c>
      <c r="AG48" s="4">
        <f t="shared" si="17"/>
        <v>2184000</v>
      </c>
      <c r="AH48" s="16">
        <f t="shared" si="7"/>
        <v>6.41025641025641E-3</v>
      </c>
      <c r="AI48" s="15">
        <f t="shared" si="8"/>
        <v>0.64102564102564097</v>
      </c>
      <c r="AJ48" s="15">
        <f t="shared" si="9"/>
        <v>0.84615384615384615</v>
      </c>
      <c r="AK48" s="4">
        <f t="shared" si="10"/>
        <v>16319000</v>
      </c>
      <c r="AL48" s="27">
        <f t="shared" si="11"/>
        <v>8.578957043936516E-4</v>
      </c>
      <c r="AM48" s="15">
        <f t="shared" si="18"/>
        <v>8.5789570439365165E-2</v>
      </c>
      <c r="AN48" s="15">
        <f t="shared" si="19"/>
        <v>4.9109167726650813E-5</v>
      </c>
    </row>
    <row r="49" spans="1:40" x14ac:dyDescent="0.2">
      <c r="A49" s="4" t="s">
        <v>4628</v>
      </c>
      <c r="B49" s="3" t="s">
        <v>4</v>
      </c>
      <c r="C49" s="6">
        <v>140909</v>
      </c>
      <c r="D49" s="3" t="s">
        <v>61</v>
      </c>
      <c r="E49" s="6">
        <v>140914</v>
      </c>
      <c r="F49" s="3" t="s">
        <v>891</v>
      </c>
      <c r="G49" s="8">
        <v>8000</v>
      </c>
      <c r="H49" s="6">
        <v>105</v>
      </c>
      <c r="I49" s="6">
        <v>140284</v>
      </c>
      <c r="J49" s="13">
        <v>44957</v>
      </c>
      <c r="K49" s="9">
        <v>8000</v>
      </c>
      <c r="L49" s="4" t="s">
        <v>4628</v>
      </c>
      <c r="M49" s="4" t="s">
        <v>4632</v>
      </c>
      <c r="N49" s="4">
        <f>VLOOKUP(I49,BaseModelo!$A$2:$E$5075,5)</f>
        <v>7</v>
      </c>
      <c r="P49" s="15">
        <v>142.00000000000003</v>
      </c>
      <c r="Q49" s="4">
        <f>VLOOKUP(I49,BaseModelo!$A$2:$E$5075,3)</f>
        <v>127</v>
      </c>
      <c r="R49" s="4">
        <f t="shared" si="0"/>
        <v>32283000</v>
      </c>
      <c r="S49" s="16">
        <f t="shared" si="1"/>
        <v>2.4780844407273179E-4</v>
      </c>
      <c r="T49" s="4">
        <f t="shared" si="12"/>
        <v>2.6019886627636837E-2</v>
      </c>
      <c r="U49" s="4">
        <f t="shared" si="13"/>
        <v>3.5188799058327919E-2</v>
      </c>
      <c r="V49" s="6">
        <f t="shared" si="2"/>
        <v>0</v>
      </c>
      <c r="W49" s="16" t="str">
        <f t="shared" si="3"/>
        <v/>
      </c>
      <c r="X49" s="4" t="str">
        <f t="shared" si="14"/>
        <v/>
      </c>
      <c r="Y49" s="4" t="str">
        <f t="shared" si="4"/>
        <v/>
      </c>
      <c r="Z49" s="4">
        <f t="shared" si="5"/>
        <v>4022000</v>
      </c>
      <c r="AA49" s="16">
        <f t="shared" si="6"/>
        <v>1.9890601690701142E-3</v>
      </c>
      <c r="AB49" s="15">
        <f t="shared" si="15"/>
        <v>0.20885131775236199</v>
      </c>
      <c r="AC49" s="15">
        <f t="shared" si="16"/>
        <v>0.28244654400795627</v>
      </c>
      <c r="AD49" s="4">
        <v>140909</v>
      </c>
      <c r="AE49" s="26">
        <v>1452.37</v>
      </c>
      <c r="AF49" s="26">
        <v>1452.37</v>
      </c>
      <c r="AG49" s="4">
        <f t="shared" si="17"/>
        <v>2184000</v>
      </c>
      <c r="AH49" s="16">
        <f t="shared" si="7"/>
        <v>3.663003663003663E-3</v>
      </c>
      <c r="AI49" s="15">
        <f t="shared" si="8"/>
        <v>0.38461538461538464</v>
      </c>
      <c r="AJ49" s="15">
        <f t="shared" si="9"/>
        <v>0.5201465201465203</v>
      </c>
      <c r="AK49" s="4">
        <f t="shared" si="10"/>
        <v>16319000</v>
      </c>
      <c r="AL49" s="27">
        <f t="shared" si="11"/>
        <v>4.9022611679637234E-4</v>
      </c>
      <c r="AM49" s="15">
        <f t="shared" si="18"/>
        <v>5.1473742263619095E-2</v>
      </c>
      <c r="AN49" s="15">
        <f t="shared" si="19"/>
        <v>1.725046831709194E-5</v>
      </c>
    </row>
    <row r="50" spans="1:40" x14ac:dyDescent="0.2">
      <c r="A50" s="4" t="s">
        <v>4628</v>
      </c>
      <c r="B50" s="3" t="s">
        <v>4</v>
      </c>
      <c r="C50" s="6">
        <v>140909</v>
      </c>
      <c r="D50" s="3" t="s">
        <v>61</v>
      </c>
      <c r="E50" s="6">
        <v>140915</v>
      </c>
      <c r="F50" s="3" t="s">
        <v>892</v>
      </c>
      <c r="G50" s="8">
        <v>6000</v>
      </c>
      <c r="H50" s="6">
        <v>105</v>
      </c>
      <c r="I50" s="6">
        <v>140286</v>
      </c>
      <c r="J50" s="13">
        <v>44957</v>
      </c>
      <c r="K50" s="9">
        <v>6000</v>
      </c>
      <c r="L50" s="4" t="s">
        <v>4628</v>
      </c>
      <c r="M50" s="4" t="s">
        <v>4632</v>
      </c>
      <c r="N50" s="4">
        <f>VLOOKUP(I50,BaseModelo!$A$2:$E$5075,5)</f>
        <v>7</v>
      </c>
      <c r="P50" s="15">
        <v>142.00000000000003</v>
      </c>
      <c r="Q50" s="4">
        <f>VLOOKUP(I50,BaseModelo!$A$2:$E$5075,3)</f>
        <v>127</v>
      </c>
      <c r="R50" s="4">
        <f t="shared" si="0"/>
        <v>32283000</v>
      </c>
      <c r="S50" s="16">
        <f t="shared" si="1"/>
        <v>1.8585633305454884E-4</v>
      </c>
      <c r="T50" s="4">
        <f t="shared" si="12"/>
        <v>1.9514914970727628E-2</v>
      </c>
      <c r="U50" s="4">
        <f t="shared" si="13"/>
        <v>2.6391599293745942E-2</v>
      </c>
      <c r="V50" s="6">
        <f t="shared" si="2"/>
        <v>0</v>
      </c>
      <c r="W50" s="16" t="str">
        <f t="shared" si="3"/>
        <v/>
      </c>
      <c r="X50" s="4" t="str">
        <f t="shared" si="14"/>
        <v/>
      </c>
      <c r="Y50" s="4" t="str">
        <f t="shared" si="4"/>
        <v/>
      </c>
      <c r="Z50" s="4">
        <f t="shared" si="5"/>
        <v>4022000</v>
      </c>
      <c r="AA50" s="16">
        <f t="shared" si="6"/>
        <v>1.4917951268025858E-3</v>
      </c>
      <c r="AB50" s="15">
        <f t="shared" si="15"/>
        <v>0.15663848831427152</v>
      </c>
      <c r="AC50" s="15">
        <f t="shared" si="16"/>
        <v>0.21183490800596722</v>
      </c>
      <c r="AD50" s="4">
        <v>140909</v>
      </c>
      <c r="AE50" s="26">
        <v>1089.28</v>
      </c>
      <c r="AF50" s="26">
        <v>1089.28</v>
      </c>
      <c r="AG50" s="4">
        <f t="shared" si="17"/>
        <v>2184000</v>
      </c>
      <c r="AH50" s="16">
        <f t="shared" si="7"/>
        <v>2.7472527472527475E-3</v>
      </c>
      <c r="AI50" s="15">
        <f t="shared" si="8"/>
        <v>0.28846153846153849</v>
      </c>
      <c r="AJ50" s="15">
        <f t="shared" si="9"/>
        <v>0.39010989010989022</v>
      </c>
      <c r="AK50" s="4">
        <f t="shared" si="10"/>
        <v>16319000</v>
      </c>
      <c r="AL50" s="27">
        <f t="shared" si="11"/>
        <v>3.6766958759727926E-4</v>
      </c>
      <c r="AM50" s="15">
        <f t="shared" si="18"/>
        <v>3.8605306697714323E-2</v>
      </c>
      <c r="AN50" s="15">
        <f t="shared" si="19"/>
        <v>9.7033884283642175E-6</v>
      </c>
    </row>
    <row r="51" spans="1:40" x14ac:dyDescent="0.2">
      <c r="A51" s="4" t="s">
        <v>4628</v>
      </c>
      <c r="B51" s="3" t="s">
        <v>4</v>
      </c>
      <c r="C51" s="6">
        <v>140909</v>
      </c>
      <c r="D51" s="3" t="s">
        <v>61</v>
      </c>
      <c r="E51" s="6">
        <v>140911</v>
      </c>
      <c r="F51" s="3" t="s">
        <v>898</v>
      </c>
      <c r="G51" s="8">
        <v>11000</v>
      </c>
      <c r="H51" s="6">
        <v>105</v>
      </c>
      <c r="I51" s="6">
        <v>140274</v>
      </c>
      <c r="J51" s="13">
        <v>44957</v>
      </c>
      <c r="K51" s="9">
        <v>11000</v>
      </c>
      <c r="L51" s="4" t="s">
        <v>4628</v>
      </c>
      <c r="M51" s="4" t="s">
        <v>4632</v>
      </c>
      <c r="N51" s="4">
        <f>VLOOKUP(I51,BaseModelo!$A$2:$E$5075,5)</f>
        <v>7</v>
      </c>
      <c r="P51" s="15">
        <v>132</v>
      </c>
      <c r="Q51" s="4">
        <f>VLOOKUP(I51,BaseModelo!$A$2:$E$5075,3)</f>
        <v>127</v>
      </c>
      <c r="R51" s="4">
        <f t="shared" si="0"/>
        <v>32283000</v>
      </c>
      <c r="S51" s="16">
        <f t="shared" si="1"/>
        <v>3.4073661060000617E-4</v>
      </c>
      <c r="T51" s="4">
        <f t="shared" si="12"/>
        <v>3.5777344113000646E-2</v>
      </c>
      <c r="U51" s="4">
        <f t="shared" si="13"/>
        <v>4.4977232599200813E-2</v>
      </c>
      <c r="V51" s="6">
        <f t="shared" si="2"/>
        <v>0</v>
      </c>
      <c r="W51" s="16" t="str">
        <f t="shared" si="3"/>
        <v/>
      </c>
      <c r="X51" s="4" t="str">
        <f t="shared" si="14"/>
        <v/>
      </c>
      <c r="Y51" s="4" t="str">
        <f t="shared" si="4"/>
        <v/>
      </c>
      <c r="Z51" s="4">
        <f t="shared" si="5"/>
        <v>4022000</v>
      </c>
      <c r="AA51" s="16">
        <f t="shared" si="6"/>
        <v>2.7349577324714074E-3</v>
      </c>
      <c r="AB51" s="15">
        <f t="shared" si="15"/>
        <v>0.2871705619094978</v>
      </c>
      <c r="AC51" s="15">
        <f t="shared" si="16"/>
        <v>0.3610144206862258</v>
      </c>
      <c r="AD51" s="4">
        <v>140909</v>
      </c>
      <c r="AE51" s="26">
        <v>1997</v>
      </c>
      <c r="AF51" s="26">
        <v>1997</v>
      </c>
      <c r="AG51" s="4">
        <f t="shared" si="17"/>
        <v>2184000</v>
      </c>
      <c r="AH51" s="16">
        <f t="shared" si="7"/>
        <v>5.036630036630037E-3</v>
      </c>
      <c r="AI51" s="15">
        <f t="shared" si="8"/>
        <v>0.52884615384615385</v>
      </c>
      <c r="AJ51" s="15">
        <f t="shared" si="9"/>
        <v>0.66483516483516492</v>
      </c>
      <c r="AK51" s="4">
        <f t="shared" si="10"/>
        <v>16319000</v>
      </c>
      <c r="AL51" s="27">
        <f t="shared" si="11"/>
        <v>6.7406091059501192E-4</v>
      </c>
      <c r="AM51" s="15">
        <f t="shared" si="18"/>
        <v>7.0776395612476256E-2</v>
      </c>
      <c r="AN51" s="15">
        <f t="shared" si="19"/>
        <v>3.0317394361860955E-5</v>
      </c>
    </row>
    <row r="52" spans="1:40" x14ac:dyDescent="0.2">
      <c r="A52" s="4" t="s">
        <v>4628</v>
      </c>
      <c r="B52" s="3" t="s">
        <v>4</v>
      </c>
      <c r="C52" s="6">
        <v>140909</v>
      </c>
      <c r="D52" s="3" t="s">
        <v>61</v>
      </c>
      <c r="E52" s="6">
        <v>140912</v>
      </c>
      <c r="F52" s="3" t="s">
        <v>899</v>
      </c>
      <c r="G52" s="8">
        <v>14000</v>
      </c>
      <c r="H52" s="6">
        <v>100</v>
      </c>
      <c r="I52" s="6">
        <v>140684</v>
      </c>
      <c r="J52" s="13">
        <v>44957</v>
      </c>
      <c r="K52" s="9">
        <v>14000</v>
      </c>
      <c r="L52" s="4" t="s">
        <v>4628</v>
      </c>
      <c r="M52" s="4" t="s">
        <v>4632</v>
      </c>
      <c r="N52" s="4">
        <f>VLOOKUP(I52,BaseModelo!$A$2:$E$5075,5)</f>
        <v>4</v>
      </c>
      <c r="P52" s="15">
        <v>132</v>
      </c>
      <c r="Q52" s="4">
        <f>VLOOKUP(I52,BaseModelo!$A$2:$E$5075,3)</f>
        <v>110</v>
      </c>
      <c r="R52" s="4">
        <f t="shared" si="0"/>
        <v>32283000</v>
      </c>
      <c r="S52" s="16">
        <f t="shared" si="1"/>
        <v>4.336647771272806E-4</v>
      </c>
      <c r="T52" s="4">
        <f t="shared" si="12"/>
        <v>4.3366477712728058E-2</v>
      </c>
      <c r="U52" s="4">
        <f t="shared" si="13"/>
        <v>5.7243750580801042E-2</v>
      </c>
      <c r="V52" s="6">
        <f t="shared" si="2"/>
        <v>0</v>
      </c>
      <c r="W52" s="16" t="str">
        <f t="shared" si="3"/>
        <v/>
      </c>
      <c r="X52" s="4" t="str">
        <f t="shared" si="14"/>
        <v/>
      </c>
      <c r="Y52" s="4" t="str">
        <f t="shared" si="4"/>
        <v/>
      </c>
      <c r="Z52" s="4">
        <f t="shared" si="5"/>
        <v>2331000</v>
      </c>
      <c r="AA52" s="16">
        <f t="shared" si="6"/>
        <v>6.006006006006006E-3</v>
      </c>
      <c r="AB52" s="15">
        <f t="shared" si="15"/>
        <v>0.60060060060060061</v>
      </c>
      <c r="AC52" s="15">
        <f t="shared" si="16"/>
        <v>0.7927927927927928</v>
      </c>
      <c r="AD52" s="4">
        <v>140909</v>
      </c>
      <c r="AE52" s="26">
        <v>2414.46</v>
      </c>
      <c r="AF52" s="26">
        <v>2414.46</v>
      </c>
      <c r="AG52" s="4">
        <f t="shared" si="17"/>
        <v>858000</v>
      </c>
      <c r="AH52" s="16">
        <f t="shared" si="7"/>
        <v>1.6317016317016316E-2</v>
      </c>
      <c r="AI52" s="15">
        <f t="shared" si="8"/>
        <v>1.6317016317016315</v>
      </c>
      <c r="AJ52" s="15">
        <f t="shared" si="9"/>
        <v>2.1538461538461537</v>
      </c>
      <c r="AK52" s="4">
        <f t="shared" si="10"/>
        <v>16319000</v>
      </c>
      <c r="AL52" s="27">
        <f t="shared" si="11"/>
        <v>8.578957043936516E-4</v>
      </c>
      <c r="AM52" s="15">
        <f t="shared" si="18"/>
        <v>8.5789570439365165E-2</v>
      </c>
      <c r="AN52" s="15">
        <f t="shared" si="19"/>
        <v>4.9109167726650813E-5</v>
      </c>
    </row>
    <row r="53" spans="1:40" x14ac:dyDescent="0.2">
      <c r="A53" s="4" t="s">
        <v>4627</v>
      </c>
      <c r="B53" s="3" t="s">
        <v>1</v>
      </c>
      <c r="C53" s="6">
        <v>140918</v>
      </c>
      <c r="D53" s="3" t="s">
        <v>53</v>
      </c>
      <c r="E53" s="6">
        <v>140926</v>
      </c>
      <c r="F53" s="3" t="s">
        <v>864</v>
      </c>
      <c r="G53" s="8">
        <v>6000</v>
      </c>
      <c r="H53" s="6">
        <v>142</v>
      </c>
      <c r="I53" s="6">
        <v>140813</v>
      </c>
      <c r="J53" s="13">
        <v>44957</v>
      </c>
      <c r="K53" s="9">
        <v>6000</v>
      </c>
      <c r="L53" s="4" t="s">
        <v>4627</v>
      </c>
      <c r="M53" s="4" t="s">
        <v>4632</v>
      </c>
      <c r="N53" s="4">
        <f>VLOOKUP(I53,BaseModelo!$A$2:$E$5075,5)</f>
        <v>10</v>
      </c>
      <c r="P53" s="15">
        <v>142.00000000000003</v>
      </c>
      <c r="Q53" s="4">
        <f>VLOOKUP(I53,BaseModelo!$A$2:$E$5075,3)</f>
        <v>0</v>
      </c>
      <c r="R53" s="4">
        <f t="shared" si="0"/>
        <v>32283000</v>
      </c>
      <c r="S53" s="16">
        <f t="shared" si="1"/>
        <v>1.8585633305454884E-4</v>
      </c>
      <c r="T53" s="4">
        <f t="shared" si="12"/>
        <v>2.6391599293745936E-2</v>
      </c>
      <c r="U53" s="4">
        <f t="shared" si="13"/>
        <v>2.6391599293745942E-2</v>
      </c>
      <c r="V53" s="6">
        <f t="shared" si="2"/>
        <v>0</v>
      </c>
      <c r="W53" s="16" t="str">
        <f t="shared" si="3"/>
        <v/>
      </c>
      <c r="X53" s="4" t="str">
        <f t="shared" si="14"/>
        <v/>
      </c>
      <c r="Y53" s="4" t="str">
        <f t="shared" si="4"/>
        <v/>
      </c>
      <c r="Z53" s="4">
        <f t="shared" si="5"/>
        <v>4121000</v>
      </c>
      <c r="AA53" s="16">
        <f t="shared" si="6"/>
        <v>1.4559572919194371E-3</v>
      </c>
      <c r="AB53" s="15">
        <f t="shared" si="15"/>
        <v>0.20674593545256006</v>
      </c>
      <c r="AC53" s="15">
        <f t="shared" si="16"/>
        <v>0.20674593545256012</v>
      </c>
      <c r="AD53" s="4">
        <v>140918</v>
      </c>
      <c r="AE53" s="26">
        <v>1500.83</v>
      </c>
      <c r="AF53" s="26">
        <v>1500.83</v>
      </c>
      <c r="AG53" s="4">
        <f t="shared" si="17"/>
        <v>2105000</v>
      </c>
      <c r="AH53" s="16">
        <f t="shared" si="7"/>
        <v>2.8503562945368173E-3</v>
      </c>
      <c r="AI53" s="15">
        <f t="shared" si="8"/>
        <v>0.40475059382422807</v>
      </c>
      <c r="AJ53" s="15">
        <f t="shared" si="9"/>
        <v>0.40475059382422812</v>
      </c>
      <c r="AK53" s="4">
        <f t="shared" si="10"/>
        <v>15073000</v>
      </c>
      <c r="AL53" s="27">
        <f t="shared" si="11"/>
        <v>3.9806276122868704E-4</v>
      </c>
      <c r="AM53" s="15">
        <f t="shared" si="18"/>
        <v>5.6524912094473558E-2</v>
      </c>
      <c r="AN53" s="15">
        <f t="shared" si="19"/>
        <v>1.0505512888109577E-5</v>
      </c>
    </row>
    <row r="54" spans="1:40" x14ac:dyDescent="0.2">
      <c r="A54" s="4" t="s">
        <v>4627</v>
      </c>
      <c r="B54" s="3" t="s">
        <v>1</v>
      </c>
      <c r="C54" s="6">
        <v>140918</v>
      </c>
      <c r="D54" s="3" t="s">
        <v>53</v>
      </c>
      <c r="E54" s="6">
        <v>140927</v>
      </c>
      <c r="F54" s="3" t="s">
        <v>865</v>
      </c>
      <c r="G54" s="8">
        <v>6000</v>
      </c>
      <c r="H54" s="6">
        <v>142</v>
      </c>
      <c r="I54" s="6">
        <v>140815</v>
      </c>
      <c r="J54" s="13">
        <v>44957</v>
      </c>
      <c r="K54" s="9">
        <v>6000</v>
      </c>
      <c r="L54" s="4" t="s">
        <v>4627</v>
      </c>
      <c r="M54" s="4" t="s">
        <v>4632</v>
      </c>
      <c r="N54" s="4">
        <f>VLOOKUP(I54,BaseModelo!$A$2:$E$5075,5)</f>
        <v>5</v>
      </c>
      <c r="P54" s="15">
        <v>142.00000000000003</v>
      </c>
      <c r="Q54" s="4">
        <f>VLOOKUP(I54,BaseModelo!$A$2:$E$5075,3)</f>
        <v>110</v>
      </c>
      <c r="R54" s="4">
        <f t="shared" si="0"/>
        <v>32283000</v>
      </c>
      <c r="S54" s="16">
        <f t="shared" si="1"/>
        <v>1.8585633305454884E-4</v>
      </c>
      <c r="T54" s="4">
        <f t="shared" si="12"/>
        <v>2.6391599293745936E-2</v>
      </c>
      <c r="U54" s="4">
        <f t="shared" si="13"/>
        <v>2.6391599293745942E-2</v>
      </c>
      <c r="V54" s="6">
        <f t="shared" si="2"/>
        <v>0</v>
      </c>
      <c r="W54" s="16" t="str">
        <f t="shared" si="3"/>
        <v/>
      </c>
      <c r="X54" s="4" t="str">
        <f t="shared" si="14"/>
        <v/>
      </c>
      <c r="Y54" s="4" t="str">
        <f t="shared" si="4"/>
        <v/>
      </c>
      <c r="Z54" s="4">
        <f t="shared" si="5"/>
        <v>4058000</v>
      </c>
      <c r="AA54" s="16">
        <f t="shared" si="6"/>
        <v>1.4785608674223755E-3</v>
      </c>
      <c r="AB54" s="15">
        <f t="shared" si="15"/>
        <v>0.20995564317397733</v>
      </c>
      <c r="AC54" s="15">
        <f t="shared" si="16"/>
        <v>0.20995564317397736</v>
      </c>
      <c r="AD54" s="4">
        <v>140918</v>
      </c>
      <c r="AE54" s="26">
        <v>1500.83</v>
      </c>
      <c r="AF54" s="26">
        <v>1500.83</v>
      </c>
      <c r="AG54" s="4">
        <f t="shared" si="17"/>
        <v>1768000</v>
      </c>
      <c r="AH54" s="16">
        <f t="shared" si="7"/>
        <v>3.3936651583710408E-3</v>
      </c>
      <c r="AI54" s="15">
        <f t="shared" si="8"/>
        <v>0.48190045248868779</v>
      </c>
      <c r="AJ54" s="15">
        <f t="shared" si="9"/>
        <v>0.4819004524886879</v>
      </c>
      <c r="AK54" s="4">
        <f t="shared" si="10"/>
        <v>15073000</v>
      </c>
      <c r="AL54" s="27">
        <f t="shared" si="11"/>
        <v>3.9806276122868704E-4</v>
      </c>
      <c r="AM54" s="15">
        <f t="shared" si="18"/>
        <v>5.6524912094473558E-2</v>
      </c>
      <c r="AN54" s="15">
        <f t="shared" si="19"/>
        <v>1.0505512888109577E-5</v>
      </c>
    </row>
    <row r="55" spans="1:40" x14ac:dyDescent="0.2">
      <c r="A55" s="4" t="s">
        <v>4628</v>
      </c>
      <c r="B55" s="3" t="s">
        <v>6</v>
      </c>
      <c r="C55" s="6">
        <v>140972</v>
      </c>
      <c r="D55" s="3" t="s">
        <v>55</v>
      </c>
      <c r="E55" s="6">
        <v>140979</v>
      </c>
      <c r="F55" s="3" t="s">
        <v>867</v>
      </c>
      <c r="G55" s="8">
        <v>5000</v>
      </c>
      <c r="H55" s="6">
        <v>147</v>
      </c>
      <c r="I55" s="6">
        <v>140640</v>
      </c>
      <c r="J55" s="13">
        <v>44957</v>
      </c>
      <c r="K55" s="9">
        <v>5000</v>
      </c>
      <c r="L55" s="4" t="s">
        <v>4628</v>
      </c>
      <c r="M55" s="4" t="s">
        <v>4632</v>
      </c>
      <c r="N55" s="4">
        <f>VLOOKUP(I55,BaseModelo!$A$2:$E$5075,5)</f>
        <v>9</v>
      </c>
      <c r="P55" s="15">
        <v>147</v>
      </c>
      <c r="Q55" s="4">
        <f>VLOOKUP(I55,BaseModelo!$A$2:$E$5075,3)</f>
        <v>147</v>
      </c>
      <c r="R55" s="4">
        <f t="shared" si="0"/>
        <v>32283000</v>
      </c>
      <c r="S55" s="16">
        <f t="shared" si="1"/>
        <v>1.5488027754545735E-4</v>
      </c>
      <c r="T55" s="4">
        <f t="shared" si="12"/>
        <v>2.2767400799182231E-2</v>
      </c>
      <c r="U55" s="4">
        <f t="shared" si="13"/>
        <v>2.2767400799182231E-2</v>
      </c>
      <c r="V55" s="6">
        <f t="shared" si="2"/>
        <v>0</v>
      </c>
      <c r="W55" s="16" t="str">
        <f t="shared" si="3"/>
        <v/>
      </c>
      <c r="X55" s="4" t="str">
        <f t="shared" si="14"/>
        <v/>
      </c>
      <c r="Y55" s="4" t="str">
        <f t="shared" si="4"/>
        <v/>
      </c>
      <c r="Z55" s="4">
        <f t="shared" si="5"/>
        <v>5305000</v>
      </c>
      <c r="AA55" s="16">
        <f t="shared" si="6"/>
        <v>9.42507068803016E-4</v>
      </c>
      <c r="AB55" s="15">
        <f t="shared" si="15"/>
        <v>0.13854853911404336</v>
      </c>
      <c r="AC55" s="15">
        <f t="shared" si="16"/>
        <v>0.13854853911404336</v>
      </c>
      <c r="AD55" s="4">
        <v>140972</v>
      </c>
      <c r="AE55" s="26">
        <v>1297.9100000000001</v>
      </c>
      <c r="AF55" s="26">
        <v>1297.9100000000001</v>
      </c>
      <c r="AG55" s="4">
        <f t="shared" si="17"/>
        <v>3095000</v>
      </c>
      <c r="AH55" s="16">
        <f t="shared" si="7"/>
        <v>1.6155088852988692E-3</v>
      </c>
      <c r="AI55" s="15">
        <f t="shared" si="8"/>
        <v>0.23747980613893377</v>
      </c>
      <c r="AJ55" s="15">
        <f t="shared" si="9"/>
        <v>0.23747980613893377</v>
      </c>
      <c r="AK55" s="4">
        <f t="shared" si="10"/>
        <v>16319000</v>
      </c>
      <c r="AL55" s="27">
        <f t="shared" si="11"/>
        <v>3.0639132299773271E-4</v>
      </c>
      <c r="AM55" s="15">
        <f t="shared" si="18"/>
        <v>4.5039524480666712E-2</v>
      </c>
      <c r="AN55" s="15">
        <f t="shared" si="19"/>
        <v>6.9757340520810808E-6</v>
      </c>
    </row>
    <row r="56" spans="1:40" x14ac:dyDescent="0.2">
      <c r="A56" s="4" t="s">
        <v>4628</v>
      </c>
      <c r="B56" s="3" t="s">
        <v>6</v>
      </c>
      <c r="C56" s="6">
        <v>141002</v>
      </c>
      <c r="D56" s="3" t="s">
        <v>63</v>
      </c>
      <c r="E56" s="6">
        <v>141009</v>
      </c>
      <c r="F56" s="3" t="s">
        <v>893</v>
      </c>
      <c r="G56" s="8">
        <v>10000</v>
      </c>
      <c r="H56" s="6">
        <v>142</v>
      </c>
      <c r="I56" s="6">
        <v>140319</v>
      </c>
      <c r="J56" s="13">
        <v>44957</v>
      </c>
      <c r="K56" s="9">
        <v>10000</v>
      </c>
      <c r="L56" s="4" t="s">
        <v>4628</v>
      </c>
      <c r="M56" s="4" t="s">
        <v>4632</v>
      </c>
      <c r="N56" s="4">
        <f>VLOOKUP(I56,BaseModelo!$A$2:$E$5075,5)</f>
        <v>7</v>
      </c>
      <c r="P56" s="15">
        <v>142.00000000000003</v>
      </c>
      <c r="Q56" s="4">
        <f>VLOOKUP(I56,BaseModelo!$A$2:$E$5075,3)</f>
        <v>127</v>
      </c>
      <c r="R56" s="4">
        <f t="shared" si="0"/>
        <v>32283000</v>
      </c>
      <c r="S56" s="16">
        <f t="shared" si="1"/>
        <v>3.0976055509091471E-4</v>
      </c>
      <c r="T56" s="4">
        <f t="shared" si="12"/>
        <v>4.3985998822909891E-2</v>
      </c>
      <c r="U56" s="4">
        <f t="shared" si="13"/>
        <v>4.3985998822909898E-2</v>
      </c>
      <c r="V56" s="6">
        <f t="shared" si="2"/>
        <v>0</v>
      </c>
      <c r="W56" s="16" t="str">
        <f t="shared" si="3"/>
        <v/>
      </c>
      <c r="X56" s="4" t="str">
        <f t="shared" si="14"/>
        <v/>
      </c>
      <c r="Y56" s="4" t="str">
        <f t="shared" si="4"/>
        <v/>
      </c>
      <c r="Z56" s="4">
        <f t="shared" si="5"/>
        <v>4022000</v>
      </c>
      <c r="AA56" s="16">
        <f t="shared" si="6"/>
        <v>2.4863252113376429E-3</v>
      </c>
      <c r="AB56" s="15">
        <f t="shared" si="15"/>
        <v>0.35305818000994527</v>
      </c>
      <c r="AC56" s="15">
        <f t="shared" si="16"/>
        <v>0.35305818000994538</v>
      </c>
      <c r="AD56" s="4">
        <v>141002</v>
      </c>
      <c r="AE56" s="26">
        <v>2501.38</v>
      </c>
      <c r="AF56" s="26">
        <v>2501.38</v>
      </c>
      <c r="AG56" s="4">
        <f t="shared" si="17"/>
        <v>2184000</v>
      </c>
      <c r="AH56" s="16">
        <f t="shared" si="7"/>
        <v>4.578754578754579E-3</v>
      </c>
      <c r="AI56" s="15">
        <f t="shared" si="8"/>
        <v>0.6501831501831502</v>
      </c>
      <c r="AJ56" s="15">
        <f t="shared" si="9"/>
        <v>0.65018315018315032</v>
      </c>
      <c r="AK56" s="4">
        <f t="shared" si="10"/>
        <v>16319000</v>
      </c>
      <c r="AL56" s="27">
        <f t="shared" si="11"/>
        <v>6.1278264599546543E-4</v>
      </c>
      <c r="AM56" s="15">
        <f t="shared" si="18"/>
        <v>8.7015135731356094E-2</v>
      </c>
      <c r="AN56" s="15">
        <f t="shared" si="19"/>
        <v>2.6953856745456156E-5</v>
      </c>
    </row>
    <row r="57" spans="1:40" x14ac:dyDescent="0.2">
      <c r="A57" s="4" t="s">
        <v>4628</v>
      </c>
      <c r="B57" s="3" t="s">
        <v>6</v>
      </c>
      <c r="C57" s="6">
        <v>141002</v>
      </c>
      <c r="D57" s="3" t="s">
        <v>63</v>
      </c>
      <c r="E57" s="6">
        <v>141010</v>
      </c>
      <c r="F57" s="3" t="s">
        <v>894</v>
      </c>
      <c r="G57" s="8">
        <v>5000</v>
      </c>
      <c r="H57" s="6">
        <v>147</v>
      </c>
      <c r="I57" s="6">
        <v>140301</v>
      </c>
      <c r="J57" s="13">
        <v>44957</v>
      </c>
      <c r="K57" s="9">
        <v>5000</v>
      </c>
      <c r="L57" s="4" t="s">
        <v>4628</v>
      </c>
      <c r="M57" s="4" t="s">
        <v>4632</v>
      </c>
      <c r="N57" s="4">
        <f>VLOOKUP(I57,BaseModelo!$A$2:$E$5075,5)</f>
        <v>7</v>
      </c>
      <c r="P57" s="15">
        <v>147</v>
      </c>
      <c r="Q57" s="4">
        <f>VLOOKUP(I57,BaseModelo!$A$2:$E$5075,3)</f>
        <v>127</v>
      </c>
      <c r="R57" s="4">
        <f t="shared" si="0"/>
        <v>32283000</v>
      </c>
      <c r="S57" s="16">
        <f t="shared" si="1"/>
        <v>1.5488027754545735E-4</v>
      </c>
      <c r="T57" s="4">
        <f t="shared" si="12"/>
        <v>2.2767400799182231E-2</v>
      </c>
      <c r="U57" s="4">
        <f t="shared" si="13"/>
        <v>2.2767400799182231E-2</v>
      </c>
      <c r="V57" s="6">
        <f t="shared" si="2"/>
        <v>0</v>
      </c>
      <c r="W57" s="16" t="str">
        <f t="shared" si="3"/>
        <v/>
      </c>
      <c r="X57" s="4" t="str">
        <f t="shared" si="14"/>
        <v/>
      </c>
      <c r="Y57" s="4" t="str">
        <f t="shared" si="4"/>
        <v/>
      </c>
      <c r="Z57" s="4">
        <f t="shared" si="5"/>
        <v>4022000</v>
      </c>
      <c r="AA57" s="16">
        <f t="shared" si="6"/>
        <v>1.2431626056688214E-3</v>
      </c>
      <c r="AB57" s="15">
        <f t="shared" si="15"/>
        <v>0.18274490303331675</v>
      </c>
      <c r="AC57" s="15">
        <f t="shared" si="16"/>
        <v>0.18274490303331675</v>
      </c>
      <c r="AD57" s="4">
        <v>141002</v>
      </c>
      <c r="AE57" s="26">
        <v>1297.9100000000001</v>
      </c>
      <c r="AF57" s="26">
        <v>1297.9100000000001</v>
      </c>
      <c r="AG57" s="4">
        <f t="shared" si="17"/>
        <v>2184000</v>
      </c>
      <c r="AH57" s="16">
        <f t="shared" si="7"/>
        <v>2.2893772893772895E-3</v>
      </c>
      <c r="AI57" s="15">
        <f t="shared" si="8"/>
        <v>0.33653846153846156</v>
      </c>
      <c r="AJ57" s="15">
        <f t="shared" si="9"/>
        <v>0.33653846153846156</v>
      </c>
      <c r="AK57" s="4">
        <f t="shared" si="10"/>
        <v>16319000</v>
      </c>
      <c r="AL57" s="27">
        <f t="shared" si="11"/>
        <v>3.0639132299773271E-4</v>
      </c>
      <c r="AM57" s="15">
        <f t="shared" si="18"/>
        <v>4.5039524480666712E-2</v>
      </c>
      <c r="AN57" s="15">
        <f t="shared" si="19"/>
        <v>6.9757340520810808E-6</v>
      </c>
    </row>
    <row r="58" spans="1:40" x14ac:dyDescent="0.2">
      <c r="A58" s="4" t="s">
        <v>4628</v>
      </c>
      <c r="B58" s="3" t="s">
        <v>6</v>
      </c>
      <c r="C58" s="6">
        <v>141002</v>
      </c>
      <c r="D58" s="3" t="s">
        <v>63</v>
      </c>
      <c r="E58" s="6">
        <v>141011</v>
      </c>
      <c r="F58" s="3" t="s">
        <v>895</v>
      </c>
      <c r="G58" s="8">
        <v>8000</v>
      </c>
      <c r="H58" s="6">
        <v>142</v>
      </c>
      <c r="I58" s="6">
        <v>140300</v>
      </c>
      <c r="J58" s="13">
        <v>44957</v>
      </c>
      <c r="K58" s="9">
        <v>8000</v>
      </c>
      <c r="L58" s="4" t="s">
        <v>4628</v>
      </c>
      <c r="M58" s="4" t="s">
        <v>4632</v>
      </c>
      <c r="N58" s="4">
        <f>VLOOKUP(I58,BaseModelo!$A$2:$E$5075,5)</f>
        <v>7</v>
      </c>
      <c r="P58" s="15">
        <v>142.00000000000003</v>
      </c>
      <c r="Q58" s="4">
        <f>VLOOKUP(I58,BaseModelo!$A$2:$E$5075,3)</f>
        <v>127</v>
      </c>
      <c r="R58" s="4">
        <f t="shared" si="0"/>
        <v>32283000</v>
      </c>
      <c r="S58" s="16">
        <f t="shared" si="1"/>
        <v>2.4780844407273179E-4</v>
      </c>
      <c r="T58" s="4">
        <f t="shared" si="12"/>
        <v>3.5188799058327912E-2</v>
      </c>
      <c r="U58" s="4">
        <f t="shared" si="13"/>
        <v>3.5188799058327919E-2</v>
      </c>
      <c r="V58" s="6">
        <f t="shared" si="2"/>
        <v>0</v>
      </c>
      <c r="W58" s="16" t="str">
        <f t="shared" si="3"/>
        <v/>
      </c>
      <c r="X58" s="4" t="str">
        <f t="shared" si="14"/>
        <v/>
      </c>
      <c r="Y58" s="4" t="str">
        <f t="shared" si="4"/>
        <v/>
      </c>
      <c r="Z58" s="4">
        <f t="shared" si="5"/>
        <v>4022000</v>
      </c>
      <c r="AA58" s="16">
        <f t="shared" si="6"/>
        <v>1.9890601690701142E-3</v>
      </c>
      <c r="AB58" s="15">
        <f t="shared" si="15"/>
        <v>0.28244654400795621</v>
      </c>
      <c r="AC58" s="15">
        <f t="shared" si="16"/>
        <v>0.28244654400795627</v>
      </c>
      <c r="AD58" s="4">
        <v>141002</v>
      </c>
      <c r="AE58" s="26">
        <v>2001.1</v>
      </c>
      <c r="AF58" s="26">
        <v>2001.1</v>
      </c>
      <c r="AG58" s="4">
        <f t="shared" si="17"/>
        <v>2184000</v>
      </c>
      <c r="AH58" s="16">
        <f t="shared" si="7"/>
        <v>3.663003663003663E-3</v>
      </c>
      <c r="AI58" s="15">
        <f t="shared" si="8"/>
        <v>0.52014652014652019</v>
      </c>
      <c r="AJ58" s="15">
        <f t="shared" si="9"/>
        <v>0.5201465201465203</v>
      </c>
      <c r="AK58" s="4">
        <f t="shared" si="10"/>
        <v>16319000</v>
      </c>
      <c r="AL58" s="27">
        <f t="shared" si="11"/>
        <v>4.9022611679637234E-4</v>
      </c>
      <c r="AM58" s="15">
        <f t="shared" si="18"/>
        <v>6.9612108585084875E-2</v>
      </c>
      <c r="AN58" s="15">
        <f t="shared" si="19"/>
        <v>1.725046831709194E-5</v>
      </c>
    </row>
    <row r="59" spans="1:40" x14ac:dyDescent="0.2">
      <c r="A59" s="4" t="s">
        <v>4628</v>
      </c>
      <c r="B59" s="3" t="s">
        <v>6</v>
      </c>
      <c r="C59" s="6">
        <v>141002</v>
      </c>
      <c r="D59" s="3" t="s">
        <v>63</v>
      </c>
      <c r="E59" s="6">
        <v>141012</v>
      </c>
      <c r="F59" s="3" t="s">
        <v>896</v>
      </c>
      <c r="G59" s="8">
        <v>8000</v>
      </c>
      <c r="H59" s="6">
        <v>142</v>
      </c>
      <c r="I59" s="6">
        <v>140303</v>
      </c>
      <c r="J59" s="13">
        <v>44957</v>
      </c>
      <c r="K59" s="9">
        <v>8000</v>
      </c>
      <c r="L59" s="4" t="s">
        <v>4628</v>
      </c>
      <c r="M59" s="4" t="s">
        <v>4632</v>
      </c>
      <c r="N59" s="4">
        <f>VLOOKUP(I59,BaseModelo!$A$2:$E$5075,5)</f>
        <v>7</v>
      </c>
      <c r="P59" s="15">
        <v>142.00000000000003</v>
      </c>
      <c r="Q59" s="4">
        <f>VLOOKUP(I59,BaseModelo!$A$2:$E$5075,3)</f>
        <v>127</v>
      </c>
      <c r="R59" s="4">
        <f t="shared" si="0"/>
        <v>32283000</v>
      </c>
      <c r="S59" s="16">
        <f t="shared" si="1"/>
        <v>2.4780844407273179E-4</v>
      </c>
      <c r="T59" s="4">
        <f t="shared" si="12"/>
        <v>3.5188799058327912E-2</v>
      </c>
      <c r="U59" s="4">
        <f t="shared" si="13"/>
        <v>3.5188799058327919E-2</v>
      </c>
      <c r="V59" s="6">
        <f t="shared" si="2"/>
        <v>0</v>
      </c>
      <c r="W59" s="16" t="str">
        <f t="shared" si="3"/>
        <v/>
      </c>
      <c r="X59" s="4" t="str">
        <f t="shared" si="14"/>
        <v/>
      </c>
      <c r="Y59" s="4" t="str">
        <f t="shared" si="4"/>
        <v/>
      </c>
      <c r="Z59" s="4">
        <f t="shared" si="5"/>
        <v>4022000</v>
      </c>
      <c r="AA59" s="16">
        <f t="shared" si="6"/>
        <v>1.9890601690701142E-3</v>
      </c>
      <c r="AB59" s="15">
        <f t="shared" si="15"/>
        <v>0.28244654400795621</v>
      </c>
      <c r="AC59" s="15">
        <f t="shared" si="16"/>
        <v>0.28244654400795627</v>
      </c>
      <c r="AD59" s="4">
        <v>141002</v>
      </c>
      <c r="AE59" s="26">
        <v>2001.1</v>
      </c>
      <c r="AF59" s="26">
        <v>2001.1</v>
      </c>
      <c r="AG59" s="4">
        <f t="shared" si="17"/>
        <v>2184000</v>
      </c>
      <c r="AH59" s="16">
        <f t="shared" si="7"/>
        <v>3.663003663003663E-3</v>
      </c>
      <c r="AI59" s="15">
        <f t="shared" si="8"/>
        <v>0.52014652014652019</v>
      </c>
      <c r="AJ59" s="15">
        <f t="shared" si="9"/>
        <v>0.5201465201465203</v>
      </c>
      <c r="AK59" s="4">
        <f t="shared" si="10"/>
        <v>16319000</v>
      </c>
      <c r="AL59" s="27">
        <f t="shared" si="11"/>
        <v>4.9022611679637234E-4</v>
      </c>
      <c r="AM59" s="15">
        <f t="shared" si="18"/>
        <v>6.9612108585084875E-2</v>
      </c>
      <c r="AN59" s="15">
        <f t="shared" si="19"/>
        <v>1.725046831709194E-5</v>
      </c>
    </row>
    <row r="60" spans="1:40" x14ac:dyDescent="0.2">
      <c r="A60" s="4" t="s">
        <v>4628</v>
      </c>
      <c r="B60" s="3" t="s">
        <v>6</v>
      </c>
      <c r="C60" s="6">
        <v>141002</v>
      </c>
      <c r="D60" s="3" t="s">
        <v>63</v>
      </c>
      <c r="E60" s="6">
        <v>141106</v>
      </c>
      <c r="F60" s="3" t="s">
        <v>897</v>
      </c>
      <c r="G60" s="8">
        <v>10000</v>
      </c>
      <c r="H60" s="6">
        <v>142</v>
      </c>
      <c r="I60" s="6">
        <v>140320</v>
      </c>
      <c r="J60" s="13">
        <v>44957</v>
      </c>
      <c r="K60" s="9">
        <v>10000</v>
      </c>
      <c r="L60" s="4" t="s">
        <v>4628</v>
      </c>
      <c r="M60" s="4" t="s">
        <v>4632</v>
      </c>
      <c r="N60" s="4">
        <f>VLOOKUP(I60,BaseModelo!$A$2:$E$5075,5)</f>
        <v>7</v>
      </c>
      <c r="P60" s="15">
        <v>142.00000000000003</v>
      </c>
      <c r="Q60" s="4">
        <f>VLOOKUP(I60,BaseModelo!$A$2:$E$5075,3)</f>
        <v>127</v>
      </c>
      <c r="R60" s="4">
        <f t="shared" si="0"/>
        <v>32283000</v>
      </c>
      <c r="S60" s="16">
        <f t="shared" si="1"/>
        <v>3.0976055509091471E-4</v>
      </c>
      <c r="T60" s="4">
        <f t="shared" si="12"/>
        <v>4.3985998822909891E-2</v>
      </c>
      <c r="U60" s="4">
        <f t="shared" si="13"/>
        <v>4.3985998822909898E-2</v>
      </c>
      <c r="V60" s="6">
        <f t="shared" si="2"/>
        <v>0</v>
      </c>
      <c r="W60" s="16" t="str">
        <f t="shared" si="3"/>
        <v/>
      </c>
      <c r="X60" s="4" t="str">
        <f t="shared" si="14"/>
        <v/>
      </c>
      <c r="Y60" s="4" t="str">
        <f t="shared" si="4"/>
        <v/>
      </c>
      <c r="Z60" s="4">
        <f t="shared" si="5"/>
        <v>4022000</v>
      </c>
      <c r="AA60" s="16">
        <f t="shared" si="6"/>
        <v>2.4863252113376429E-3</v>
      </c>
      <c r="AB60" s="15">
        <f t="shared" si="15"/>
        <v>0.35305818000994527</v>
      </c>
      <c r="AC60" s="15">
        <f t="shared" si="16"/>
        <v>0.35305818000994538</v>
      </c>
      <c r="AD60" s="4">
        <v>141002</v>
      </c>
      <c r="AE60" s="26">
        <v>2501.38</v>
      </c>
      <c r="AF60" s="26">
        <v>2501.38</v>
      </c>
      <c r="AG60" s="4">
        <f t="shared" si="17"/>
        <v>2184000</v>
      </c>
      <c r="AH60" s="16">
        <f t="shared" si="7"/>
        <v>4.578754578754579E-3</v>
      </c>
      <c r="AI60" s="15">
        <f t="shared" si="8"/>
        <v>0.6501831501831502</v>
      </c>
      <c r="AJ60" s="15">
        <f t="shared" si="9"/>
        <v>0.65018315018315032</v>
      </c>
      <c r="AK60" s="4">
        <f t="shared" si="10"/>
        <v>16319000</v>
      </c>
      <c r="AL60" s="27">
        <f t="shared" si="11"/>
        <v>6.1278264599546543E-4</v>
      </c>
      <c r="AM60" s="15">
        <f t="shared" si="18"/>
        <v>8.7015135731356094E-2</v>
      </c>
      <c r="AN60" s="15">
        <f t="shared" si="19"/>
        <v>2.6953856745456156E-5</v>
      </c>
    </row>
    <row r="61" spans="1:40" x14ac:dyDescent="0.2">
      <c r="A61" s="4" t="s">
        <v>4628</v>
      </c>
      <c r="B61" s="2" t="s">
        <v>13</v>
      </c>
      <c r="C61" s="5">
        <v>141017</v>
      </c>
      <c r="D61" s="2" t="s">
        <v>57</v>
      </c>
      <c r="E61" s="5">
        <v>141018</v>
      </c>
      <c r="F61" s="2" t="s">
        <v>868</v>
      </c>
      <c r="G61" s="7">
        <v>6000</v>
      </c>
      <c r="H61" s="5">
        <v>142</v>
      </c>
      <c r="I61" s="6">
        <v>140124</v>
      </c>
      <c r="J61" s="13">
        <v>44957</v>
      </c>
      <c r="K61" s="9">
        <v>6000</v>
      </c>
      <c r="L61" s="4" t="s">
        <v>4628</v>
      </c>
      <c r="M61" s="4" t="s">
        <v>4632</v>
      </c>
      <c r="N61" s="4">
        <f>VLOOKUP(I61,BaseModelo!$A$2:$E$5075,5)</f>
        <v>3</v>
      </c>
      <c r="P61" s="15">
        <v>142.00000000000003</v>
      </c>
      <c r="Q61" s="4">
        <f>VLOOKUP(I61,BaseModelo!$A$2:$E$5075,3)</f>
        <v>110</v>
      </c>
      <c r="R61" s="4">
        <f t="shared" si="0"/>
        <v>32283000</v>
      </c>
      <c r="S61" s="16">
        <f t="shared" si="1"/>
        <v>1.8585633305454884E-4</v>
      </c>
      <c r="T61" s="4">
        <f t="shared" si="12"/>
        <v>2.6391599293745936E-2</v>
      </c>
      <c r="U61" s="4">
        <f t="shared" si="13"/>
        <v>2.6391599293745942E-2</v>
      </c>
      <c r="V61" s="6">
        <f t="shared" si="2"/>
        <v>0</v>
      </c>
      <c r="W61" s="16" t="str">
        <f t="shared" si="3"/>
        <v/>
      </c>
      <c r="X61" s="4" t="str">
        <f t="shared" si="14"/>
        <v/>
      </c>
      <c r="Y61" s="4" t="str">
        <f t="shared" si="4"/>
        <v/>
      </c>
      <c r="Z61" s="4">
        <f t="shared" si="5"/>
        <v>1992000</v>
      </c>
      <c r="AA61" s="16">
        <f t="shared" si="6"/>
        <v>3.0120481927710845E-3</v>
      </c>
      <c r="AB61" s="15">
        <f t="shared" si="15"/>
        <v>0.42771084337349402</v>
      </c>
      <c r="AC61" s="15">
        <f t="shared" si="16"/>
        <v>0.42771084337349408</v>
      </c>
      <c r="AD61" s="4">
        <v>141017</v>
      </c>
      <c r="AE61" s="26">
        <v>1500.83</v>
      </c>
      <c r="AF61" s="26">
        <v>1500.83</v>
      </c>
      <c r="AG61" s="4">
        <f t="shared" si="17"/>
        <v>673000</v>
      </c>
      <c r="AH61" s="16">
        <f t="shared" si="7"/>
        <v>8.9153046062407128E-3</v>
      </c>
      <c r="AI61" s="15">
        <f t="shared" si="8"/>
        <v>1.2659732540861812</v>
      </c>
      <c r="AJ61" s="15">
        <f t="shared" si="9"/>
        <v>1.2659732540861814</v>
      </c>
      <c r="AK61" s="4">
        <f t="shared" si="10"/>
        <v>16319000</v>
      </c>
      <c r="AL61" s="27">
        <f t="shared" si="11"/>
        <v>3.6766958759727926E-4</v>
      </c>
      <c r="AM61" s="15">
        <f t="shared" si="18"/>
        <v>5.2209081438813656E-2</v>
      </c>
      <c r="AN61" s="15">
        <f t="shared" si="19"/>
        <v>9.7033884283642175E-6</v>
      </c>
    </row>
    <row r="62" spans="1:40" x14ac:dyDescent="0.2">
      <c r="A62" s="4" t="s">
        <v>4628</v>
      </c>
      <c r="B62" s="3" t="s">
        <v>13</v>
      </c>
      <c r="C62" s="6">
        <v>141017</v>
      </c>
      <c r="D62" s="3" t="s">
        <v>57</v>
      </c>
      <c r="E62" s="6">
        <v>141019</v>
      </c>
      <c r="F62" s="3" t="s">
        <v>871</v>
      </c>
      <c r="G62" s="8">
        <v>6000</v>
      </c>
      <c r="H62" s="6">
        <v>142</v>
      </c>
      <c r="I62" s="6">
        <v>140116</v>
      </c>
      <c r="J62" s="13">
        <v>44957</v>
      </c>
      <c r="K62" s="9">
        <v>6000</v>
      </c>
      <c r="L62" s="4" t="s">
        <v>4628</v>
      </c>
      <c r="M62" s="4" t="s">
        <v>4632</v>
      </c>
      <c r="N62" s="4">
        <f>VLOOKUP(I62,BaseModelo!$A$2:$E$5075,5)</f>
        <v>3</v>
      </c>
      <c r="P62" s="15">
        <v>142.00000000000003</v>
      </c>
      <c r="Q62" s="4">
        <f>VLOOKUP(I62,BaseModelo!$A$2:$E$5075,3)</f>
        <v>110</v>
      </c>
      <c r="R62" s="4">
        <f t="shared" si="0"/>
        <v>32283000</v>
      </c>
      <c r="S62" s="16">
        <f t="shared" si="1"/>
        <v>1.8585633305454884E-4</v>
      </c>
      <c r="T62" s="4">
        <f t="shared" si="12"/>
        <v>2.6391599293745936E-2</v>
      </c>
      <c r="U62" s="4">
        <f t="shared" si="13"/>
        <v>2.6391599293745942E-2</v>
      </c>
      <c r="V62" s="6">
        <f t="shared" si="2"/>
        <v>0</v>
      </c>
      <c r="W62" s="16" t="str">
        <f t="shared" si="3"/>
        <v/>
      </c>
      <c r="X62" s="4" t="str">
        <f t="shared" si="14"/>
        <v/>
      </c>
      <c r="Y62" s="4" t="str">
        <f t="shared" si="4"/>
        <v/>
      </c>
      <c r="Z62" s="4">
        <f t="shared" si="5"/>
        <v>1992000</v>
      </c>
      <c r="AA62" s="16">
        <f t="shared" si="6"/>
        <v>3.0120481927710845E-3</v>
      </c>
      <c r="AB62" s="15">
        <f t="shared" si="15"/>
        <v>0.42771084337349402</v>
      </c>
      <c r="AC62" s="15">
        <f t="shared" si="16"/>
        <v>0.42771084337349408</v>
      </c>
      <c r="AD62" s="4">
        <v>141017</v>
      </c>
      <c r="AE62" s="26">
        <v>1500.83</v>
      </c>
      <c r="AF62" s="26">
        <v>1500.83</v>
      </c>
      <c r="AG62" s="4">
        <f t="shared" si="17"/>
        <v>673000</v>
      </c>
      <c r="AH62" s="16">
        <f t="shared" si="7"/>
        <v>8.9153046062407128E-3</v>
      </c>
      <c r="AI62" s="15">
        <f t="shared" si="8"/>
        <v>1.2659732540861812</v>
      </c>
      <c r="AJ62" s="15">
        <f t="shared" si="9"/>
        <v>1.2659732540861814</v>
      </c>
      <c r="AK62" s="4">
        <f t="shared" si="10"/>
        <v>16319000</v>
      </c>
      <c r="AL62" s="27">
        <f t="shared" si="11"/>
        <v>3.6766958759727926E-4</v>
      </c>
      <c r="AM62" s="15">
        <f t="shared" si="18"/>
        <v>5.2209081438813656E-2</v>
      </c>
      <c r="AN62" s="15">
        <f t="shared" si="19"/>
        <v>9.7033884283642175E-6</v>
      </c>
    </row>
    <row r="63" spans="1:40" x14ac:dyDescent="0.2">
      <c r="A63" s="4" t="s">
        <v>4628</v>
      </c>
      <c r="B63" s="3" t="s">
        <v>13</v>
      </c>
      <c r="C63" s="6">
        <v>141017</v>
      </c>
      <c r="D63" s="3" t="s">
        <v>57</v>
      </c>
      <c r="E63" s="6">
        <v>141020</v>
      </c>
      <c r="F63" s="3" t="s">
        <v>872</v>
      </c>
      <c r="G63" s="8">
        <v>8000</v>
      </c>
      <c r="H63" s="6">
        <v>142</v>
      </c>
      <c r="I63" s="6">
        <v>140118</v>
      </c>
      <c r="J63" s="13">
        <v>44957</v>
      </c>
      <c r="K63" s="9">
        <v>8000</v>
      </c>
      <c r="L63" s="4" t="s">
        <v>4628</v>
      </c>
      <c r="M63" s="4" t="s">
        <v>4632</v>
      </c>
      <c r="N63" s="4">
        <f>VLOOKUP(I63,BaseModelo!$A$2:$E$5075,5)</f>
        <v>3</v>
      </c>
      <c r="P63" s="15">
        <v>142.00000000000003</v>
      </c>
      <c r="Q63" s="4">
        <f>VLOOKUP(I63,BaseModelo!$A$2:$E$5075,3)</f>
        <v>110</v>
      </c>
      <c r="R63" s="4">
        <f t="shared" si="0"/>
        <v>32283000</v>
      </c>
      <c r="S63" s="16">
        <f t="shared" si="1"/>
        <v>2.4780844407273179E-4</v>
      </c>
      <c r="T63" s="4">
        <f t="shared" si="12"/>
        <v>3.5188799058327912E-2</v>
      </c>
      <c r="U63" s="4">
        <f t="shared" si="13"/>
        <v>3.5188799058327919E-2</v>
      </c>
      <c r="V63" s="6">
        <f t="shared" si="2"/>
        <v>0</v>
      </c>
      <c r="W63" s="16" t="str">
        <f t="shared" si="3"/>
        <v/>
      </c>
      <c r="X63" s="4" t="str">
        <f t="shared" si="14"/>
        <v/>
      </c>
      <c r="Y63" s="4" t="str">
        <f t="shared" si="4"/>
        <v/>
      </c>
      <c r="Z63" s="4">
        <f t="shared" si="5"/>
        <v>1992000</v>
      </c>
      <c r="AA63" s="16">
        <f t="shared" si="6"/>
        <v>4.0160642570281121E-3</v>
      </c>
      <c r="AB63" s="15">
        <f t="shared" si="15"/>
        <v>0.57028112449799195</v>
      </c>
      <c r="AC63" s="15">
        <f t="shared" si="16"/>
        <v>0.57028112449799206</v>
      </c>
      <c r="AD63" s="4">
        <v>141017</v>
      </c>
      <c r="AE63" s="26">
        <v>2001.1</v>
      </c>
      <c r="AF63" s="26">
        <v>2001.1</v>
      </c>
      <c r="AG63" s="4">
        <f t="shared" si="17"/>
        <v>673000</v>
      </c>
      <c r="AH63" s="16">
        <f t="shared" si="7"/>
        <v>1.188707280832095E-2</v>
      </c>
      <c r="AI63" s="15">
        <f t="shared" si="8"/>
        <v>1.687964338781575</v>
      </c>
      <c r="AJ63" s="15">
        <f t="shared" si="9"/>
        <v>1.6879643387815753</v>
      </c>
      <c r="AK63" s="4">
        <f t="shared" si="10"/>
        <v>16319000</v>
      </c>
      <c r="AL63" s="27">
        <f t="shared" si="11"/>
        <v>4.9022611679637234E-4</v>
      </c>
      <c r="AM63" s="15">
        <f t="shared" si="18"/>
        <v>6.9612108585084875E-2</v>
      </c>
      <c r="AN63" s="15">
        <f t="shared" si="19"/>
        <v>1.725046831709194E-5</v>
      </c>
    </row>
    <row r="64" spans="1:40" x14ac:dyDescent="0.2">
      <c r="A64" s="4" t="s">
        <v>4628</v>
      </c>
      <c r="B64" s="3" t="s">
        <v>13</v>
      </c>
      <c r="C64" s="6">
        <v>141017</v>
      </c>
      <c r="D64" s="3" t="s">
        <v>57</v>
      </c>
      <c r="E64" s="6">
        <v>141021</v>
      </c>
      <c r="F64" s="3" t="s">
        <v>873</v>
      </c>
      <c r="G64" s="8">
        <v>10000</v>
      </c>
      <c r="H64" s="6">
        <v>142</v>
      </c>
      <c r="I64" s="6">
        <v>140194</v>
      </c>
      <c r="J64" s="13">
        <v>44957</v>
      </c>
      <c r="K64" s="9">
        <v>10000</v>
      </c>
      <c r="L64" s="4" t="s">
        <v>4628</v>
      </c>
      <c r="M64" s="4" t="s">
        <v>4632</v>
      </c>
      <c r="N64" s="4">
        <f>VLOOKUP(I64,BaseModelo!$A$2:$E$5075,5)</f>
        <v>10</v>
      </c>
      <c r="P64" s="15">
        <v>142.00000000000003</v>
      </c>
      <c r="Q64" s="4">
        <f>VLOOKUP(I64,BaseModelo!$A$2:$E$5075,3)</f>
        <v>0</v>
      </c>
      <c r="R64" s="4">
        <f t="shared" si="0"/>
        <v>32283000</v>
      </c>
      <c r="S64" s="16">
        <f t="shared" si="1"/>
        <v>3.0976055509091471E-4</v>
      </c>
      <c r="T64" s="4">
        <f t="shared" si="12"/>
        <v>4.3985998822909891E-2</v>
      </c>
      <c r="U64" s="4">
        <f t="shared" si="13"/>
        <v>4.3985998822909898E-2</v>
      </c>
      <c r="V64" s="6">
        <f t="shared" si="2"/>
        <v>0</v>
      </c>
      <c r="W64" s="16" t="str">
        <f t="shared" si="3"/>
        <v/>
      </c>
      <c r="X64" s="4" t="str">
        <f t="shared" si="14"/>
        <v/>
      </c>
      <c r="Y64" s="4" t="str">
        <f t="shared" si="4"/>
        <v/>
      </c>
      <c r="Z64" s="4">
        <f t="shared" si="5"/>
        <v>4121000</v>
      </c>
      <c r="AA64" s="16">
        <f t="shared" si="6"/>
        <v>2.4265954865323952E-3</v>
      </c>
      <c r="AB64" s="15">
        <f t="shared" si="15"/>
        <v>0.3445765590876001</v>
      </c>
      <c r="AC64" s="15">
        <f t="shared" si="16"/>
        <v>0.34457655908760021</v>
      </c>
      <c r="AD64" s="4">
        <v>141017</v>
      </c>
      <c r="AE64" s="26">
        <v>2501.38</v>
      </c>
      <c r="AF64" s="26">
        <v>2501.38</v>
      </c>
      <c r="AG64" s="4">
        <f t="shared" si="17"/>
        <v>1846000</v>
      </c>
      <c r="AH64" s="16">
        <f t="shared" si="7"/>
        <v>5.4171180931744311E-3</v>
      </c>
      <c r="AI64" s="15">
        <f t="shared" si="8"/>
        <v>0.76923076923076927</v>
      </c>
      <c r="AJ64" s="15">
        <f t="shared" si="9"/>
        <v>0.76923076923076938</v>
      </c>
      <c r="AK64" s="4">
        <f t="shared" si="10"/>
        <v>16319000</v>
      </c>
      <c r="AL64" s="27">
        <f t="shared" si="11"/>
        <v>6.1278264599546543E-4</v>
      </c>
      <c r="AM64" s="15">
        <f t="shared" si="18"/>
        <v>8.7015135731356094E-2</v>
      </c>
      <c r="AN64" s="15">
        <f t="shared" si="19"/>
        <v>2.6953856745456156E-5</v>
      </c>
    </row>
    <row r="65" spans="1:40" x14ac:dyDescent="0.2">
      <c r="A65" s="4" t="s">
        <v>4628</v>
      </c>
      <c r="B65" s="3" t="s">
        <v>13</v>
      </c>
      <c r="C65" s="6">
        <v>141017</v>
      </c>
      <c r="D65" s="3" t="s">
        <v>57</v>
      </c>
      <c r="E65" s="6">
        <v>141022</v>
      </c>
      <c r="F65" s="3" t="s">
        <v>874</v>
      </c>
      <c r="G65" s="8">
        <v>8000</v>
      </c>
      <c r="H65" s="6">
        <v>142</v>
      </c>
      <c r="I65" s="6">
        <v>140287</v>
      </c>
      <c r="J65" s="13">
        <v>44957</v>
      </c>
      <c r="K65" s="9">
        <v>8000</v>
      </c>
      <c r="L65" s="4" t="s">
        <v>4628</v>
      </c>
      <c r="M65" s="4" t="s">
        <v>4632</v>
      </c>
      <c r="N65" s="4">
        <f>VLOOKUP(I65,BaseModelo!$A$2:$E$5075,5)</f>
        <v>7</v>
      </c>
      <c r="P65" s="15">
        <v>142.00000000000003</v>
      </c>
      <c r="Q65" s="4">
        <f>VLOOKUP(I65,BaseModelo!$A$2:$E$5075,3)</f>
        <v>127</v>
      </c>
      <c r="R65" s="4">
        <f t="shared" si="0"/>
        <v>32283000</v>
      </c>
      <c r="S65" s="16">
        <f t="shared" si="1"/>
        <v>2.4780844407273179E-4</v>
      </c>
      <c r="T65" s="4">
        <f t="shared" si="12"/>
        <v>3.5188799058327912E-2</v>
      </c>
      <c r="U65" s="4">
        <f t="shared" si="13"/>
        <v>3.5188799058327919E-2</v>
      </c>
      <c r="V65" s="6">
        <f t="shared" si="2"/>
        <v>0</v>
      </c>
      <c r="W65" s="16" t="str">
        <f t="shared" si="3"/>
        <v/>
      </c>
      <c r="X65" s="4" t="str">
        <f t="shared" si="14"/>
        <v/>
      </c>
      <c r="Y65" s="4" t="str">
        <f t="shared" si="4"/>
        <v/>
      </c>
      <c r="Z65" s="4">
        <f t="shared" si="5"/>
        <v>4022000</v>
      </c>
      <c r="AA65" s="16">
        <f t="shared" si="6"/>
        <v>1.9890601690701142E-3</v>
      </c>
      <c r="AB65" s="15">
        <f t="shared" si="15"/>
        <v>0.28244654400795621</v>
      </c>
      <c r="AC65" s="15">
        <f t="shared" si="16"/>
        <v>0.28244654400795627</v>
      </c>
      <c r="AD65" s="4">
        <v>141017</v>
      </c>
      <c r="AE65" s="26">
        <v>2001.1</v>
      </c>
      <c r="AF65" s="26">
        <v>2001.1</v>
      </c>
      <c r="AG65" s="4">
        <f t="shared" si="17"/>
        <v>2184000</v>
      </c>
      <c r="AH65" s="16">
        <f t="shared" si="7"/>
        <v>3.663003663003663E-3</v>
      </c>
      <c r="AI65" s="15">
        <f t="shared" si="8"/>
        <v>0.52014652014652019</v>
      </c>
      <c r="AJ65" s="15">
        <f t="shared" si="9"/>
        <v>0.5201465201465203</v>
      </c>
      <c r="AK65" s="4">
        <f t="shared" si="10"/>
        <v>16319000</v>
      </c>
      <c r="AL65" s="27">
        <f t="shared" si="11"/>
        <v>4.9022611679637234E-4</v>
      </c>
      <c r="AM65" s="15">
        <f t="shared" si="18"/>
        <v>6.9612108585084875E-2</v>
      </c>
      <c r="AN65" s="15">
        <f t="shared" si="19"/>
        <v>1.725046831709194E-5</v>
      </c>
    </row>
    <row r="66" spans="1:40" x14ac:dyDescent="0.2">
      <c r="A66" s="4" t="s">
        <v>4628</v>
      </c>
      <c r="B66" s="3" t="s">
        <v>13</v>
      </c>
      <c r="C66" s="6">
        <v>141017</v>
      </c>
      <c r="D66" s="3" t="s">
        <v>57</v>
      </c>
      <c r="E66" s="6">
        <v>141023</v>
      </c>
      <c r="F66" s="3" t="s">
        <v>875</v>
      </c>
      <c r="G66" s="8">
        <v>6000</v>
      </c>
      <c r="H66" s="6">
        <v>142</v>
      </c>
      <c r="I66" s="6">
        <v>140179</v>
      </c>
      <c r="J66" s="13">
        <v>44957</v>
      </c>
      <c r="K66" s="9">
        <v>6000</v>
      </c>
      <c r="L66" s="4" t="s">
        <v>4628</v>
      </c>
      <c r="M66" s="4" t="s">
        <v>4632</v>
      </c>
      <c r="N66" s="4">
        <f>VLOOKUP(I66,BaseModelo!$A$2:$E$5075,5)</f>
        <v>10</v>
      </c>
      <c r="P66" s="15">
        <v>142.00000000000003</v>
      </c>
      <c r="Q66" s="4">
        <f>VLOOKUP(I66,BaseModelo!$A$2:$E$5075,3)</f>
        <v>0</v>
      </c>
      <c r="R66" s="4">
        <f t="shared" ref="R66:R129" si="20">SUMIFS($G:$G,$M:$M,M66)</f>
        <v>32283000</v>
      </c>
      <c r="S66" s="16">
        <f t="shared" ref="S66:S129" si="21">G66/R66</f>
        <v>1.8585633305454884E-4</v>
      </c>
      <c r="T66" s="4">
        <f t="shared" si="12"/>
        <v>2.6391599293745936E-2</v>
      </c>
      <c r="U66" s="4">
        <f t="shared" si="13"/>
        <v>2.6391599293745942E-2</v>
      </c>
      <c r="V66" s="6">
        <f t="shared" ref="V66:V129" si="22">SUMIFS($G:$G,$O:$O,O66)</f>
        <v>0</v>
      </c>
      <c r="W66" s="16" t="str">
        <f t="shared" ref="W66:W129" si="23">IFERROR(G66/V66,"")</f>
        <v/>
      </c>
      <c r="X66" s="4" t="str">
        <f t="shared" si="14"/>
        <v/>
      </c>
      <c r="Y66" s="4" t="str">
        <f t="shared" ref="Y66:Y129" si="24">IFERROR(W66*P66,"")</f>
        <v/>
      </c>
      <c r="Z66" s="4">
        <f t="shared" ref="Z66:Z129" si="25">SUMIFS($G:$G,$N:$N,N66)</f>
        <v>4121000</v>
      </c>
      <c r="AA66" s="16">
        <f t="shared" ref="AA66:AA129" si="26">IFERROR(G66/Z66,"")</f>
        <v>1.4559572919194371E-3</v>
      </c>
      <c r="AB66" s="15">
        <f t="shared" si="15"/>
        <v>0.20674593545256006</v>
      </c>
      <c r="AC66" s="15">
        <f t="shared" si="16"/>
        <v>0.20674593545256012</v>
      </c>
      <c r="AD66" s="4">
        <v>141017</v>
      </c>
      <c r="AE66" s="26">
        <v>1500.83</v>
      </c>
      <c r="AF66" s="26">
        <v>1500.83</v>
      </c>
      <c r="AG66" s="4">
        <f t="shared" si="17"/>
        <v>1846000</v>
      </c>
      <c r="AH66" s="16">
        <f t="shared" ref="AH66:AH129" si="27">IFERROR($G66/AG66,"")</f>
        <v>3.2502708559046588E-3</v>
      </c>
      <c r="AI66" s="15">
        <f t="shared" ref="AI66:AI129" si="28">IFERROR(AH66*H66,"")</f>
        <v>0.46153846153846156</v>
      </c>
      <c r="AJ66" s="15">
        <f t="shared" ref="AJ66:AJ129" si="29">IFERROR(AH66*P66,"")</f>
        <v>0.46153846153846162</v>
      </c>
      <c r="AK66" s="4">
        <f t="shared" ref="AK66:AK129" si="30">SUMIFS($G:$G,$A:$A,$A66,$M:$M,$M66)</f>
        <v>16319000</v>
      </c>
      <c r="AL66" s="27">
        <f t="shared" ref="AL66:AL129" si="31">IFERROR($G66/AK66,"")</f>
        <v>3.6766958759727926E-4</v>
      </c>
      <c r="AM66" s="15">
        <f t="shared" si="18"/>
        <v>5.2209081438813656E-2</v>
      </c>
      <c r="AN66" s="15">
        <f t="shared" si="19"/>
        <v>9.7033884283642175E-6</v>
      </c>
    </row>
    <row r="67" spans="1:40" x14ac:dyDescent="0.2">
      <c r="A67" s="4" t="s">
        <v>4627</v>
      </c>
      <c r="B67" s="2" t="s">
        <v>1</v>
      </c>
      <c r="C67" s="5">
        <v>141090</v>
      </c>
      <c r="D67" s="2" t="s">
        <v>67</v>
      </c>
      <c r="E67" s="5">
        <v>141091</v>
      </c>
      <c r="F67" s="2" t="s">
        <v>900</v>
      </c>
      <c r="G67" s="7">
        <v>10000</v>
      </c>
      <c r="H67" s="5">
        <v>142</v>
      </c>
      <c r="I67" s="6">
        <v>140249</v>
      </c>
      <c r="J67" s="13">
        <v>44957</v>
      </c>
      <c r="K67" s="9">
        <v>7932.6036440223133</v>
      </c>
      <c r="L67" s="4" t="s">
        <v>4627</v>
      </c>
      <c r="M67" s="4" t="s">
        <v>4632</v>
      </c>
      <c r="N67" s="4">
        <f>VLOOKUP(I67,BaseModelo!$A$2:$E$5075,5)</f>
        <v>7</v>
      </c>
      <c r="P67" s="15">
        <v>142.00000000000003</v>
      </c>
      <c r="Q67" s="4">
        <f>VLOOKUP(I67,BaseModelo!$A$2:$E$5075,3)</f>
        <v>127</v>
      </c>
      <c r="R67" s="4">
        <f t="shared" si="20"/>
        <v>32283000</v>
      </c>
      <c r="S67" s="16">
        <f t="shared" si="21"/>
        <v>3.0976055509091471E-4</v>
      </c>
      <c r="T67" s="4">
        <f t="shared" ref="T67:T130" si="32">S67*H67</f>
        <v>4.3985998822909891E-2</v>
      </c>
      <c r="U67" s="4">
        <f t="shared" ref="U67:U130" si="33">S67*P67</f>
        <v>4.3985998822909898E-2</v>
      </c>
      <c r="V67" s="6">
        <f t="shared" si="22"/>
        <v>0</v>
      </c>
      <c r="W67" s="16" t="str">
        <f t="shared" si="23"/>
        <v/>
      </c>
      <c r="X67" s="4" t="str">
        <f t="shared" ref="X67:X130" si="34">IFERROR(W67*H67,"")</f>
        <v/>
      </c>
      <c r="Y67" s="4" t="str">
        <f t="shared" si="24"/>
        <v/>
      </c>
      <c r="Z67" s="4">
        <f t="shared" si="25"/>
        <v>4022000</v>
      </c>
      <c r="AA67" s="16">
        <f t="shared" si="26"/>
        <v>2.4863252113376429E-3</v>
      </c>
      <c r="AB67" s="15">
        <f t="shared" ref="AB67:AB130" si="35">IFERROR(AA67*H67,"")</f>
        <v>0.35305818000994527</v>
      </c>
      <c r="AC67" s="15">
        <f t="shared" ref="AC67:AC130" si="36">IFERROR(AA67*P67,"")</f>
        <v>0.35305818000994538</v>
      </c>
      <c r="AD67" s="4">
        <v>141090</v>
      </c>
      <c r="AE67" s="26">
        <v>2501.38</v>
      </c>
      <c r="AF67" s="26">
        <v>2377.9537290638063</v>
      </c>
      <c r="AG67" s="4">
        <f t="shared" ref="AG67:AG130" si="37">SUMIFS($G:$G,$N:$N,$N67,$A:$A,$A67)</f>
        <v>1778000</v>
      </c>
      <c r="AH67" s="16">
        <f t="shared" si="27"/>
        <v>5.6242969628796397E-3</v>
      </c>
      <c r="AI67" s="15">
        <f t="shared" si="28"/>
        <v>0.79865016872890882</v>
      </c>
      <c r="AJ67" s="15">
        <f t="shared" si="29"/>
        <v>0.79865016872890904</v>
      </c>
      <c r="AK67" s="4">
        <f t="shared" si="30"/>
        <v>15073000</v>
      </c>
      <c r="AL67" s="27">
        <f t="shared" si="31"/>
        <v>6.6343793538114506E-4</v>
      </c>
      <c r="AM67" s="15">
        <f t="shared" ref="AM67:AM130" si="38">IFERROR(AL67*H67,"")</f>
        <v>9.4208186824122603E-2</v>
      </c>
      <c r="AN67" s="15">
        <f t="shared" ref="AN67:AN130" si="39">IFERROR(AL67*U67,"")</f>
        <v>2.918198024474882E-5</v>
      </c>
    </row>
    <row r="68" spans="1:40" x14ac:dyDescent="0.2">
      <c r="A68" s="4" t="s">
        <v>4627</v>
      </c>
      <c r="B68" s="3" t="s">
        <v>1</v>
      </c>
      <c r="C68" s="6">
        <v>141090</v>
      </c>
      <c r="D68" s="3" t="s">
        <v>67</v>
      </c>
      <c r="E68" s="6">
        <v>141092</v>
      </c>
      <c r="F68" s="3" t="s">
        <v>905</v>
      </c>
      <c r="G68" s="8">
        <v>10000</v>
      </c>
      <c r="H68" s="6">
        <v>142</v>
      </c>
      <c r="I68" s="6">
        <v>140205</v>
      </c>
      <c r="J68" s="13">
        <v>44957</v>
      </c>
      <c r="K68" s="9">
        <v>7932.6036440223133</v>
      </c>
      <c r="L68" s="4" t="s">
        <v>4627</v>
      </c>
      <c r="M68" s="4" t="s">
        <v>4632</v>
      </c>
      <c r="N68" s="4">
        <f>VLOOKUP(I68,BaseModelo!$A$2:$E$5075,5)</f>
        <v>7</v>
      </c>
      <c r="P68" s="15">
        <v>142.00000000000003</v>
      </c>
      <c r="Q68" s="4">
        <f>VLOOKUP(I68,BaseModelo!$A$2:$E$5075,3)</f>
        <v>127</v>
      </c>
      <c r="R68" s="4">
        <f t="shared" si="20"/>
        <v>32283000</v>
      </c>
      <c r="S68" s="16">
        <f t="shared" si="21"/>
        <v>3.0976055509091471E-4</v>
      </c>
      <c r="T68" s="4">
        <f t="shared" si="32"/>
        <v>4.3985998822909891E-2</v>
      </c>
      <c r="U68" s="4">
        <f t="shared" si="33"/>
        <v>4.3985998822909898E-2</v>
      </c>
      <c r="V68" s="6">
        <f t="shared" si="22"/>
        <v>0</v>
      </c>
      <c r="W68" s="16" t="str">
        <f t="shared" si="23"/>
        <v/>
      </c>
      <c r="X68" s="4" t="str">
        <f t="shared" si="34"/>
        <v/>
      </c>
      <c r="Y68" s="4" t="str">
        <f t="shared" si="24"/>
        <v/>
      </c>
      <c r="Z68" s="4">
        <f t="shared" si="25"/>
        <v>4022000</v>
      </c>
      <c r="AA68" s="16">
        <f t="shared" si="26"/>
        <v>2.4863252113376429E-3</v>
      </c>
      <c r="AB68" s="15">
        <f t="shared" si="35"/>
        <v>0.35305818000994527</v>
      </c>
      <c r="AC68" s="15">
        <f t="shared" si="36"/>
        <v>0.35305818000994538</v>
      </c>
      <c r="AD68" s="4">
        <v>141090</v>
      </c>
      <c r="AE68" s="26">
        <v>2501.38</v>
      </c>
      <c r="AF68" s="26">
        <v>2377.9537290638063</v>
      </c>
      <c r="AG68" s="4">
        <f t="shared" si="37"/>
        <v>1778000</v>
      </c>
      <c r="AH68" s="16">
        <f t="shared" si="27"/>
        <v>5.6242969628796397E-3</v>
      </c>
      <c r="AI68" s="15">
        <f t="shared" si="28"/>
        <v>0.79865016872890882</v>
      </c>
      <c r="AJ68" s="15">
        <f t="shared" si="29"/>
        <v>0.79865016872890904</v>
      </c>
      <c r="AK68" s="4">
        <f t="shared" si="30"/>
        <v>15073000</v>
      </c>
      <c r="AL68" s="27">
        <f t="shared" si="31"/>
        <v>6.6343793538114506E-4</v>
      </c>
      <c r="AM68" s="15">
        <f t="shared" si="38"/>
        <v>9.4208186824122603E-2</v>
      </c>
      <c r="AN68" s="15">
        <f t="shared" si="39"/>
        <v>2.918198024474882E-5</v>
      </c>
    </row>
    <row r="69" spans="1:40" x14ac:dyDescent="0.2">
      <c r="A69" s="4" t="s">
        <v>4627</v>
      </c>
      <c r="B69" s="3" t="s">
        <v>1</v>
      </c>
      <c r="C69" s="6">
        <v>141090</v>
      </c>
      <c r="D69" s="3" t="s">
        <v>67</v>
      </c>
      <c r="E69" s="6">
        <v>141093</v>
      </c>
      <c r="F69" s="3" t="s">
        <v>906</v>
      </c>
      <c r="G69" s="8">
        <v>10000</v>
      </c>
      <c r="H69" s="6">
        <v>142</v>
      </c>
      <c r="I69" s="6">
        <v>140156</v>
      </c>
      <c r="J69" s="13">
        <v>44957</v>
      </c>
      <c r="K69" s="9">
        <v>7932.6036440223133</v>
      </c>
      <c r="L69" s="4" t="s">
        <v>4627</v>
      </c>
      <c r="M69" s="4" t="s">
        <v>4632</v>
      </c>
      <c r="N69" s="4">
        <f>VLOOKUP(I69,BaseModelo!$A$2:$E$5075,5)</f>
        <v>10</v>
      </c>
      <c r="P69" s="15">
        <v>142.00000000000003</v>
      </c>
      <c r="Q69" s="4">
        <f>VLOOKUP(I69,BaseModelo!$A$2:$E$5075,3)</f>
        <v>0</v>
      </c>
      <c r="R69" s="4">
        <f t="shared" si="20"/>
        <v>32283000</v>
      </c>
      <c r="S69" s="16">
        <f t="shared" si="21"/>
        <v>3.0976055509091471E-4</v>
      </c>
      <c r="T69" s="4">
        <f t="shared" si="32"/>
        <v>4.3985998822909891E-2</v>
      </c>
      <c r="U69" s="4">
        <f t="shared" si="33"/>
        <v>4.3985998822909898E-2</v>
      </c>
      <c r="V69" s="6">
        <f t="shared" si="22"/>
        <v>0</v>
      </c>
      <c r="W69" s="16" t="str">
        <f t="shared" si="23"/>
        <v/>
      </c>
      <c r="X69" s="4" t="str">
        <f t="shared" si="34"/>
        <v/>
      </c>
      <c r="Y69" s="4" t="str">
        <f t="shared" si="24"/>
        <v/>
      </c>
      <c r="Z69" s="4">
        <f t="shared" si="25"/>
        <v>4121000</v>
      </c>
      <c r="AA69" s="16">
        <f t="shared" si="26"/>
        <v>2.4265954865323952E-3</v>
      </c>
      <c r="AB69" s="15">
        <f t="shared" si="35"/>
        <v>0.3445765590876001</v>
      </c>
      <c r="AC69" s="15">
        <f t="shared" si="36"/>
        <v>0.34457655908760021</v>
      </c>
      <c r="AD69" s="4">
        <v>141090</v>
      </c>
      <c r="AE69" s="26">
        <v>2501.38</v>
      </c>
      <c r="AF69" s="26">
        <v>2377.9537290638063</v>
      </c>
      <c r="AG69" s="4">
        <f t="shared" si="37"/>
        <v>2105000</v>
      </c>
      <c r="AH69" s="16">
        <f t="shared" si="27"/>
        <v>4.7505938242280287E-3</v>
      </c>
      <c r="AI69" s="15">
        <f t="shared" si="28"/>
        <v>0.67458432304038007</v>
      </c>
      <c r="AJ69" s="15">
        <f t="shared" si="29"/>
        <v>0.67458432304038018</v>
      </c>
      <c r="AK69" s="4">
        <f t="shared" si="30"/>
        <v>15073000</v>
      </c>
      <c r="AL69" s="27">
        <f t="shared" si="31"/>
        <v>6.6343793538114506E-4</v>
      </c>
      <c r="AM69" s="15">
        <f t="shared" si="38"/>
        <v>9.4208186824122603E-2</v>
      </c>
      <c r="AN69" s="15">
        <f t="shared" si="39"/>
        <v>2.918198024474882E-5</v>
      </c>
    </row>
    <row r="70" spans="1:40" x14ac:dyDescent="0.2">
      <c r="A70" s="4" t="s">
        <v>4627</v>
      </c>
      <c r="B70" s="3" t="s">
        <v>1</v>
      </c>
      <c r="C70" s="6">
        <v>141090</v>
      </c>
      <c r="D70" s="3" t="s">
        <v>67</v>
      </c>
      <c r="E70" s="6">
        <v>141094</v>
      </c>
      <c r="F70" s="3" t="s">
        <v>907</v>
      </c>
      <c r="G70" s="8">
        <v>10000</v>
      </c>
      <c r="H70" s="6">
        <v>142</v>
      </c>
      <c r="I70" s="6">
        <v>140177</v>
      </c>
      <c r="J70" s="13">
        <v>44957</v>
      </c>
      <c r="K70" s="9">
        <v>7932.6036440223133</v>
      </c>
      <c r="L70" s="4" t="s">
        <v>4627</v>
      </c>
      <c r="M70" s="4" t="s">
        <v>4632</v>
      </c>
      <c r="N70" s="4">
        <f>VLOOKUP(I70,BaseModelo!$A$2:$E$5075,5)</f>
        <v>10</v>
      </c>
      <c r="P70" s="15">
        <v>142.00000000000003</v>
      </c>
      <c r="Q70" s="4">
        <f>VLOOKUP(I70,BaseModelo!$A$2:$E$5075,3)</f>
        <v>0</v>
      </c>
      <c r="R70" s="4">
        <f t="shared" si="20"/>
        <v>32283000</v>
      </c>
      <c r="S70" s="16">
        <f t="shared" si="21"/>
        <v>3.0976055509091471E-4</v>
      </c>
      <c r="T70" s="4">
        <f t="shared" si="32"/>
        <v>4.3985998822909891E-2</v>
      </c>
      <c r="U70" s="4">
        <f t="shared" si="33"/>
        <v>4.3985998822909898E-2</v>
      </c>
      <c r="V70" s="6">
        <f t="shared" si="22"/>
        <v>0</v>
      </c>
      <c r="W70" s="16" t="str">
        <f t="shared" si="23"/>
        <v/>
      </c>
      <c r="X70" s="4" t="str">
        <f t="shared" si="34"/>
        <v/>
      </c>
      <c r="Y70" s="4" t="str">
        <f t="shared" si="24"/>
        <v/>
      </c>
      <c r="Z70" s="4">
        <f t="shared" si="25"/>
        <v>4121000</v>
      </c>
      <c r="AA70" s="16">
        <f t="shared" si="26"/>
        <v>2.4265954865323952E-3</v>
      </c>
      <c r="AB70" s="15">
        <f t="shared" si="35"/>
        <v>0.3445765590876001</v>
      </c>
      <c r="AC70" s="15">
        <f t="shared" si="36"/>
        <v>0.34457655908760021</v>
      </c>
      <c r="AD70" s="4">
        <v>141090</v>
      </c>
      <c r="AE70" s="26">
        <v>2501.38</v>
      </c>
      <c r="AF70" s="26">
        <v>2377.9537290638063</v>
      </c>
      <c r="AG70" s="4">
        <f t="shared" si="37"/>
        <v>2105000</v>
      </c>
      <c r="AH70" s="16">
        <f t="shared" si="27"/>
        <v>4.7505938242280287E-3</v>
      </c>
      <c r="AI70" s="15">
        <f t="shared" si="28"/>
        <v>0.67458432304038007</v>
      </c>
      <c r="AJ70" s="15">
        <f t="shared" si="29"/>
        <v>0.67458432304038018</v>
      </c>
      <c r="AK70" s="4">
        <f t="shared" si="30"/>
        <v>15073000</v>
      </c>
      <c r="AL70" s="27">
        <f t="shared" si="31"/>
        <v>6.6343793538114506E-4</v>
      </c>
      <c r="AM70" s="15">
        <f t="shared" si="38"/>
        <v>9.4208186824122603E-2</v>
      </c>
      <c r="AN70" s="15">
        <f t="shared" si="39"/>
        <v>2.918198024474882E-5</v>
      </c>
    </row>
    <row r="71" spans="1:40" x14ac:dyDescent="0.2">
      <c r="A71" s="4" t="s">
        <v>4627</v>
      </c>
      <c r="B71" s="3" t="s">
        <v>1</v>
      </c>
      <c r="C71" s="6">
        <v>141090</v>
      </c>
      <c r="D71" s="3" t="s">
        <v>67</v>
      </c>
      <c r="E71" s="6">
        <v>141095</v>
      </c>
      <c r="F71" s="3" t="s">
        <v>908</v>
      </c>
      <c r="G71" s="8">
        <v>10000</v>
      </c>
      <c r="H71" s="6">
        <v>142</v>
      </c>
      <c r="I71" s="6">
        <v>140153</v>
      </c>
      <c r="J71" s="13">
        <v>44957</v>
      </c>
      <c r="K71" s="9">
        <v>7932.6036440223133</v>
      </c>
      <c r="L71" s="4" t="s">
        <v>4627</v>
      </c>
      <c r="M71" s="4" t="s">
        <v>4632</v>
      </c>
      <c r="N71" s="4">
        <f>VLOOKUP(I71,BaseModelo!$A$2:$E$5075,5)</f>
        <v>10</v>
      </c>
      <c r="P71" s="15">
        <v>142.00000000000003</v>
      </c>
      <c r="Q71" s="4">
        <f>VLOOKUP(I71,BaseModelo!$A$2:$E$5075,3)</f>
        <v>0</v>
      </c>
      <c r="R71" s="4">
        <f t="shared" si="20"/>
        <v>32283000</v>
      </c>
      <c r="S71" s="16">
        <f t="shared" si="21"/>
        <v>3.0976055509091471E-4</v>
      </c>
      <c r="T71" s="4">
        <f t="shared" si="32"/>
        <v>4.3985998822909891E-2</v>
      </c>
      <c r="U71" s="4">
        <f t="shared" si="33"/>
        <v>4.3985998822909898E-2</v>
      </c>
      <c r="V71" s="6">
        <f t="shared" si="22"/>
        <v>0</v>
      </c>
      <c r="W71" s="16" t="str">
        <f t="shared" si="23"/>
        <v/>
      </c>
      <c r="X71" s="4" t="str">
        <f t="shared" si="34"/>
        <v/>
      </c>
      <c r="Y71" s="4" t="str">
        <f t="shared" si="24"/>
        <v/>
      </c>
      <c r="Z71" s="4">
        <f t="shared" si="25"/>
        <v>4121000</v>
      </c>
      <c r="AA71" s="16">
        <f t="shared" si="26"/>
        <v>2.4265954865323952E-3</v>
      </c>
      <c r="AB71" s="15">
        <f t="shared" si="35"/>
        <v>0.3445765590876001</v>
      </c>
      <c r="AC71" s="15">
        <f t="shared" si="36"/>
        <v>0.34457655908760021</v>
      </c>
      <c r="AD71" s="4">
        <v>141090</v>
      </c>
      <c r="AE71" s="26">
        <v>2501.38</v>
      </c>
      <c r="AF71" s="26">
        <v>2377.9537290638063</v>
      </c>
      <c r="AG71" s="4">
        <f t="shared" si="37"/>
        <v>2105000</v>
      </c>
      <c r="AH71" s="16">
        <f t="shared" si="27"/>
        <v>4.7505938242280287E-3</v>
      </c>
      <c r="AI71" s="15">
        <f t="shared" si="28"/>
        <v>0.67458432304038007</v>
      </c>
      <c r="AJ71" s="15">
        <f t="shared" si="29"/>
        <v>0.67458432304038018</v>
      </c>
      <c r="AK71" s="4">
        <f t="shared" si="30"/>
        <v>15073000</v>
      </c>
      <c r="AL71" s="27">
        <f t="shared" si="31"/>
        <v>6.6343793538114506E-4</v>
      </c>
      <c r="AM71" s="15">
        <f t="shared" si="38"/>
        <v>9.4208186824122603E-2</v>
      </c>
      <c r="AN71" s="15">
        <f t="shared" si="39"/>
        <v>2.918198024474882E-5</v>
      </c>
    </row>
    <row r="72" spans="1:40" x14ac:dyDescent="0.2">
      <c r="A72" s="4" t="s">
        <v>4627</v>
      </c>
      <c r="B72" s="3" t="s">
        <v>1</v>
      </c>
      <c r="C72" s="6">
        <v>141090</v>
      </c>
      <c r="D72" s="3" t="s">
        <v>67</v>
      </c>
      <c r="E72" s="6">
        <v>141096</v>
      </c>
      <c r="F72" s="3" t="s">
        <v>909</v>
      </c>
      <c r="G72" s="8">
        <v>10000</v>
      </c>
      <c r="H72" s="6">
        <v>142</v>
      </c>
      <c r="I72" s="6">
        <v>140167</v>
      </c>
      <c r="J72" s="13">
        <v>44957</v>
      </c>
      <c r="K72" s="9">
        <v>7932.6036440223133</v>
      </c>
      <c r="L72" s="4" t="s">
        <v>4627</v>
      </c>
      <c r="M72" s="4" t="s">
        <v>4632</v>
      </c>
      <c r="N72" s="4">
        <f>VLOOKUP(I72,BaseModelo!$A$2:$E$5075,5)</f>
        <v>10</v>
      </c>
      <c r="P72" s="15">
        <v>142.00000000000003</v>
      </c>
      <c r="Q72" s="4">
        <f>VLOOKUP(I72,BaseModelo!$A$2:$E$5075,3)</f>
        <v>0</v>
      </c>
      <c r="R72" s="4">
        <f t="shared" si="20"/>
        <v>32283000</v>
      </c>
      <c r="S72" s="16">
        <f t="shared" si="21"/>
        <v>3.0976055509091471E-4</v>
      </c>
      <c r="T72" s="4">
        <f t="shared" si="32"/>
        <v>4.3985998822909891E-2</v>
      </c>
      <c r="U72" s="4">
        <f t="shared" si="33"/>
        <v>4.3985998822909898E-2</v>
      </c>
      <c r="V72" s="6">
        <f t="shared" si="22"/>
        <v>0</v>
      </c>
      <c r="W72" s="16" t="str">
        <f t="shared" si="23"/>
        <v/>
      </c>
      <c r="X72" s="4" t="str">
        <f t="shared" si="34"/>
        <v/>
      </c>
      <c r="Y72" s="4" t="str">
        <f t="shared" si="24"/>
        <v/>
      </c>
      <c r="Z72" s="4">
        <f t="shared" si="25"/>
        <v>4121000</v>
      </c>
      <c r="AA72" s="16">
        <f t="shared" si="26"/>
        <v>2.4265954865323952E-3</v>
      </c>
      <c r="AB72" s="15">
        <f t="shared" si="35"/>
        <v>0.3445765590876001</v>
      </c>
      <c r="AC72" s="15">
        <f t="shared" si="36"/>
        <v>0.34457655908760021</v>
      </c>
      <c r="AD72" s="4">
        <v>141090</v>
      </c>
      <c r="AE72" s="26">
        <v>2501.38</v>
      </c>
      <c r="AF72" s="26">
        <v>2377.9537290638063</v>
      </c>
      <c r="AG72" s="4">
        <f t="shared" si="37"/>
        <v>2105000</v>
      </c>
      <c r="AH72" s="16">
        <f t="shared" si="27"/>
        <v>4.7505938242280287E-3</v>
      </c>
      <c r="AI72" s="15">
        <f t="shared" si="28"/>
        <v>0.67458432304038007</v>
      </c>
      <c r="AJ72" s="15">
        <f t="shared" si="29"/>
        <v>0.67458432304038018</v>
      </c>
      <c r="AK72" s="4">
        <f t="shared" si="30"/>
        <v>15073000</v>
      </c>
      <c r="AL72" s="27">
        <f t="shared" si="31"/>
        <v>6.6343793538114506E-4</v>
      </c>
      <c r="AM72" s="15">
        <f t="shared" si="38"/>
        <v>9.4208186824122603E-2</v>
      </c>
      <c r="AN72" s="15">
        <f t="shared" si="39"/>
        <v>2.918198024474882E-5</v>
      </c>
    </row>
    <row r="73" spans="1:40" x14ac:dyDescent="0.2">
      <c r="A73" s="4" t="s">
        <v>4627</v>
      </c>
      <c r="B73" s="3" t="s">
        <v>1</v>
      </c>
      <c r="C73" s="6">
        <v>141090</v>
      </c>
      <c r="D73" s="3" t="s">
        <v>67</v>
      </c>
      <c r="E73" s="6">
        <v>141097</v>
      </c>
      <c r="F73" s="3" t="s">
        <v>910</v>
      </c>
      <c r="G73" s="8">
        <v>10000</v>
      </c>
      <c r="H73" s="6">
        <v>142</v>
      </c>
      <c r="I73" s="6">
        <v>140150</v>
      </c>
      <c r="J73" s="13">
        <v>44957</v>
      </c>
      <c r="K73" s="9">
        <v>7932.6036440223133</v>
      </c>
      <c r="L73" s="4" t="s">
        <v>4627</v>
      </c>
      <c r="M73" s="4" t="s">
        <v>4632</v>
      </c>
      <c r="N73" s="4">
        <f>VLOOKUP(I73,BaseModelo!$A$2:$E$5075,5)</f>
        <v>3</v>
      </c>
      <c r="P73" s="15">
        <v>142.00000000000003</v>
      </c>
      <c r="Q73" s="4">
        <f>VLOOKUP(I73,BaseModelo!$A$2:$E$5075,3)</f>
        <v>110</v>
      </c>
      <c r="R73" s="4">
        <f t="shared" si="20"/>
        <v>32283000</v>
      </c>
      <c r="S73" s="16">
        <f t="shared" si="21"/>
        <v>3.0976055509091471E-4</v>
      </c>
      <c r="T73" s="4">
        <f t="shared" si="32"/>
        <v>4.3985998822909891E-2</v>
      </c>
      <c r="U73" s="4">
        <f t="shared" si="33"/>
        <v>4.3985998822909898E-2</v>
      </c>
      <c r="V73" s="6">
        <f t="shared" si="22"/>
        <v>0</v>
      </c>
      <c r="W73" s="16" t="str">
        <f t="shared" si="23"/>
        <v/>
      </c>
      <c r="X73" s="4" t="str">
        <f t="shared" si="34"/>
        <v/>
      </c>
      <c r="Y73" s="4" t="str">
        <f t="shared" si="24"/>
        <v/>
      </c>
      <c r="Z73" s="4">
        <f t="shared" si="25"/>
        <v>1992000</v>
      </c>
      <c r="AA73" s="16">
        <f t="shared" si="26"/>
        <v>5.0200803212851405E-3</v>
      </c>
      <c r="AB73" s="15">
        <f t="shared" si="35"/>
        <v>0.71285140562248994</v>
      </c>
      <c r="AC73" s="15">
        <f t="shared" si="36"/>
        <v>0.71285140562249005</v>
      </c>
      <c r="AD73" s="4">
        <v>141090</v>
      </c>
      <c r="AE73" s="26">
        <v>2501.38</v>
      </c>
      <c r="AF73" s="26">
        <v>2377.9537290638063</v>
      </c>
      <c r="AG73" s="4">
        <f t="shared" si="37"/>
        <v>1267000</v>
      </c>
      <c r="AH73" s="16">
        <f t="shared" si="27"/>
        <v>7.8926598263614842E-3</v>
      </c>
      <c r="AI73" s="15">
        <f t="shared" si="28"/>
        <v>1.1207576953433307</v>
      </c>
      <c r="AJ73" s="15">
        <f t="shared" si="29"/>
        <v>1.1207576953433309</v>
      </c>
      <c r="AK73" s="4">
        <f t="shared" si="30"/>
        <v>15073000</v>
      </c>
      <c r="AL73" s="27">
        <f t="shared" si="31"/>
        <v>6.6343793538114506E-4</v>
      </c>
      <c r="AM73" s="15">
        <f t="shared" si="38"/>
        <v>9.4208186824122603E-2</v>
      </c>
      <c r="AN73" s="15">
        <f t="shared" si="39"/>
        <v>2.918198024474882E-5</v>
      </c>
    </row>
    <row r="74" spans="1:40" x14ac:dyDescent="0.2">
      <c r="A74" s="4" t="s">
        <v>4627</v>
      </c>
      <c r="B74" s="3" t="s">
        <v>1</v>
      </c>
      <c r="C74" s="6">
        <v>141090</v>
      </c>
      <c r="D74" s="3" t="s">
        <v>67</v>
      </c>
      <c r="E74" s="6">
        <v>141098</v>
      </c>
      <c r="F74" s="3" t="s">
        <v>911</v>
      </c>
      <c r="G74" s="8">
        <v>10000</v>
      </c>
      <c r="H74" s="6">
        <v>142</v>
      </c>
      <c r="I74" s="6">
        <v>140357</v>
      </c>
      <c r="J74" s="13">
        <v>44957</v>
      </c>
      <c r="K74" s="9">
        <v>7932.6036440223133</v>
      </c>
      <c r="L74" s="4" t="s">
        <v>4627</v>
      </c>
      <c r="M74" s="4" t="s">
        <v>4632</v>
      </c>
      <c r="N74" s="4">
        <f>VLOOKUP(I74,BaseModelo!$A$2:$E$5075,5)</f>
        <v>9</v>
      </c>
      <c r="P74" s="15">
        <v>142.00000000000003</v>
      </c>
      <c r="Q74" s="4">
        <f>VLOOKUP(I74,BaseModelo!$A$2:$E$5075,3)</f>
        <v>147</v>
      </c>
      <c r="R74" s="4">
        <f t="shared" si="20"/>
        <v>32283000</v>
      </c>
      <c r="S74" s="16">
        <f t="shared" si="21"/>
        <v>3.0976055509091471E-4</v>
      </c>
      <c r="T74" s="4">
        <f t="shared" si="32"/>
        <v>4.3985998822909891E-2</v>
      </c>
      <c r="U74" s="4">
        <f t="shared" si="33"/>
        <v>4.3985998822909898E-2</v>
      </c>
      <c r="V74" s="6">
        <f t="shared" si="22"/>
        <v>0</v>
      </c>
      <c r="W74" s="16" t="str">
        <f t="shared" si="23"/>
        <v/>
      </c>
      <c r="X74" s="4" t="str">
        <f t="shared" si="34"/>
        <v/>
      </c>
      <c r="Y74" s="4" t="str">
        <f t="shared" si="24"/>
        <v/>
      </c>
      <c r="Z74" s="4">
        <f t="shared" si="25"/>
        <v>5305000</v>
      </c>
      <c r="AA74" s="16">
        <f t="shared" si="26"/>
        <v>1.885014137606032E-3</v>
      </c>
      <c r="AB74" s="15">
        <f t="shared" si="35"/>
        <v>0.26767200754005654</v>
      </c>
      <c r="AC74" s="15">
        <f t="shared" si="36"/>
        <v>0.2676720075400566</v>
      </c>
      <c r="AD74" s="4">
        <v>141090</v>
      </c>
      <c r="AE74" s="26">
        <v>2501.38</v>
      </c>
      <c r="AF74" s="26">
        <v>2377.9537290638063</v>
      </c>
      <c r="AG74" s="4">
        <f t="shared" si="37"/>
        <v>2114000</v>
      </c>
      <c r="AH74" s="16">
        <f t="shared" si="27"/>
        <v>4.7303689687795648E-3</v>
      </c>
      <c r="AI74" s="15">
        <f t="shared" si="28"/>
        <v>0.67171239356669821</v>
      </c>
      <c r="AJ74" s="15">
        <f t="shared" si="29"/>
        <v>0.67171239356669832</v>
      </c>
      <c r="AK74" s="4">
        <f t="shared" si="30"/>
        <v>15073000</v>
      </c>
      <c r="AL74" s="27">
        <f t="shared" si="31"/>
        <v>6.6343793538114506E-4</v>
      </c>
      <c r="AM74" s="15">
        <f t="shared" si="38"/>
        <v>9.4208186824122603E-2</v>
      </c>
      <c r="AN74" s="15">
        <f t="shared" si="39"/>
        <v>2.918198024474882E-5</v>
      </c>
    </row>
    <row r="75" spans="1:40" x14ac:dyDescent="0.2">
      <c r="A75" s="4" t="s">
        <v>4627</v>
      </c>
      <c r="B75" s="3" t="s">
        <v>1</v>
      </c>
      <c r="C75" s="6">
        <v>141090</v>
      </c>
      <c r="D75" s="3" t="s">
        <v>67</v>
      </c>
      <c r="E75" s="6">
        <v>141099</v>
      </c>
      <c r="F75" s="3" t="s">
        <v>912</v>
      </c>
      <c r="G75" s="8">
        <v>8000</v>
      </c>
      <c r="H75" s="6">
        <v>142</v>
      </c>
      <c r="I75" s="6">
        <v>140354</v>
      </c>
      <c r="J75" s="13">
        <v>44957</v>
      </c>
      <c r="K75" s="9">
        <v>6346.0829152178512</v>
      </c>
      <c r="L75" s="4" t="s">
        <v>4627</v>
      </c>
      <c r="M75" s="4" t="s">
        <v>4632</v>
      </c>
      <c r="N75" s="4">
        <f>VLOOKUP(I75,BaseModelo!$A$2:$E$5075,5)</f>
        <v>9</v>
      </c>
      <c r="P75" s="15">
        <v>142.00000000000003</v>
      </c>
      <c r="Q75" s="4">
        <f>VLOOKUP(I75,BaseModelo!$A$2:$E$5075,3)</f>
        <v>147</v>
      </c>
      <c r="R75" s="4">
        <f t="shared" si="20"/>
        <v>32283000</v>
      </c>
      <c r="S75" s="16">
        <f t="shared" si="21"/>
        <v>2.4780844407273179E-4</v>
      </c>
      <c r="T75" s="4">
        <f t="shared" si="32"/>
        <v>3.5188799058327912E-2</v>
      </c>
      <c r="U75" s="4">
        <f t="shared" si="33"/>
        <v>3.5188799058327919E-2</v>
      </c>
      <c r="V75" s="6">
        <f t="shared" si="22"/>
        <v>0</v>
      </c>
      <c r="W75" s="16" t="str">
        <f t="shared" si="23"/>
        <v/>
      </c>
      <c r="X75" s="4" t="str">
        <f t="shared" si="34"/>
        <v/>
      </c>
      <c r="Y75" s="4" t="str">
        <f t="shared" si="24"/>
        <v/>
      </c>
      <c r="Z75" s="4">
        <f t="shared" si="25"/>
        <v>5305000</v>
      </c>
      <c r="AA75" s="16">
        <f t="shared" si="26"/>
        <v>1.5080113100848257E-3</v>
      </c>
      <c r="AB75" s="15">
        <f t="shared" si="35"/>
        <v>0.21413760603204526</v>
      </c>
      <c r="AC75" s="15">
        <f t="shared" si="36"/>
        <v>0.21413760603204529</v>
      </c>
      <c r="AD75" s="4">
        <v>141090</v>
      </c>
      <c r="AE75" s="26">
        <v>2001.1</v>
      </c>
      <c r="AF75" s="26">
        <v>1902.3591806241286</v>
      </c>
      <c r="AG75" s="4">
        <f t="shared" si="37"/>
        <v>2114000</v>
      </c>
      <c r="AH75" s="16">
        <f t="shared" si="27"/>
        <v>3.7842951750236518E-3</v>
      </c>
      <c r="AI75" s="15">
        <f t="shared" si="28"/>
        <v>0.53736991485335861</v>
      </c>
      <c r="AJ75" s="15">
        <f t="shared" si="29"/>
        <v>0.53736991485335872</v>
      </c>
      <c r="AK75" s="4">
        <f t="shared" si="30"/>
        <v>15073000</v>
      </c>
      <c r="AL75" s="27">
        <f t="shared" si="31"/>
        <v>5.3075034830491602E-4</v>
      </c>
      <c r="AM75" s="15">
        <f t="shared" si="38"/>
        <v>7.5366549459298077E-2</v>
      </c>
      <c r="AN75" s="15">
        <f t="shared" si="39"/>
        <v>1.8676467356639244E-5</v>
      </c>
    </row>
    <row r="76" spans="1:40" x14ac:dyDescent="0.2">
      <c r="A76" s="4" t="s">
        <v>4628</v>
      </c>
      <c r="B76" s="2" t="s">
        <v>12</v>
      </c>
      <c r="C76" s="5">
        <v>141110</v>
      </c>
      <c r="D76" s="2" t="s">
        <v>58</v>
      </c>
      <c r="E76" s="5">
        <v>141111</v>
      </c>
      <c r="F76" s="2" t="s">
        <v>869</v>
      </c>
      <c r="G76" s="7">
        <v>6000</v>
      </c>
      <c r="H76" s="5">
        <v>142</v>
      </c>
      <c r="I76" s="6">
        <v>140390</v>
      </c>
      <c r="J76" s="13">
        <v>44957</v>
      </c>
      <c r="K76" s="9">
        <v>6000</v>
      </c>
      <c r="L76" s="4" t="s">
        <v>4628</v>
      </c>
      <c r="M76" s="4" t="s">
        <v>4632</v>
      </c>
      <c r="N76" s="4">
        <f>VLOOKUP(I76,BaseModelo!$A$2:$E$5075,5)</f>
        <v>9</v>
      </c>
      <c r="P76" s="15">
        <v>142.00000000000003</v>
      </c>
      <c r="Q76" s="4">
        <f>VLOOKUP(I76,BaseModelo!$A$2:$E$5075,3)</f>
        <v>147</v>
      </c>
      <c r="R76" s="4">
        <f t="shared" si="20"/>
        <v>32283000</v>
      </c>
      <c r="S76" s="16">
        <f t="shared" si="21"/>
        <v>1.8585633305454884E-4</v>
      </c>
      <c r="T76" s="4">
        <f t="shared" si="32"/>
        <v>2.6391599293745936E-2</v>
      </c>
      <c r="U76" s="4">
        <f t="shared" si="33"/>
        <v>2.6391599293745942E-2</v>
      </c>
      <c r="V76" s="6">
        <f t="shared" si="22"/>
        <v>0</v>
      </c>
      <c r="W76" s="16" t="str">
        <f t="shared" si="23"/>
        <v/>
      </c>
      <c r="X76" s="4" t="str">
        <f t="shared" si="34"/>
        <v/>
      </c>
      <c r="Y76" s="4" t="str">
        <f t="shared" si="24"/>
        <v/>
      </c>
      <c r="Z76" s="4">
        <f t="shared" si="25"/>
        <v>5305000</v>
      </c>
      <c r="AA76" s="16">
        <f t="shared" si="26"/>
        <v>1.1310084825636192E-3</v>
      </c>
      <c r="AB76" s="15">
        <f t="shared" si="35"/>
        <v>0.16060320452403393</v>
      </c>
      <c r="AC76" s="15">
        <f t="shared" si="36"/>
        <v>0.16060320452403395</v>
      </c>
      <c r="AD76" s="4">
        <v>141110</v>
      </c>
      <c r="AE76" s="26">
        <v>1500.83</v>
      </c>
      <c r="AF76" s="26">
        <v>1500.83</v>
      </c>
      <c r="AG76" s="4">
        <f t="shared" si="37"/>
        <v>3095000</v>
      </c>
      <c r="AH76" s="16">
        <f t="shared" si="27"/>
        <v>1.9386106623586429E-3</v>
      </c>
      <c r="AI76" s="15">
        <f t="shared" si="28"/>
        <v>0.27528271405492727</v>
      </c>
      <c r="AJ76" s="15">
        <f t="shared" si="29"/>
        <v>0.27528271405492732</v>
      </c>
      <c r="AK76" s="4">
        <f t="shared" si="30"/>
        <v>16319000</v>
      </c>
      <c r="AL76" s="27">
        <f t="shared" si="31"/>
        <v>3.6766958759727926E-4</v>
      </c>
      <c r="AM76" s="15">
        <f t="shared" si="38"/>
        <v>5.2209081438813656E-2</v>
      </c>
      <c r="AN76" s="15">
        <f t="shared" si="39"/>
        <v>9.7033884283642175E-6</v>
      </c>
    </row>
    <row r="77" spans="1:40" x14ac:dyDescent="0.2">
      <c r="A77" s="4" t="s">
        <v>4628</v>
      </c>
      <c r="B77" s="3" t="s">
        <v>12</v>
      </c>
      <c r="C77" s="6">
        <v>141110</v>
      </c>
      <c r="D77" s="3" t="s">
        <v>58</v>
      </c>
      <c r="E77" s="6">
        <v>141112</v>
      </c>
      <c r="F77" s="3" t="s">
        <v>876</v>
      </c>
      <c r="G77" s="8">
        <v>6000</v>
      </c>
      <c r="H77" s="6">
        <v>142</v>
      </c>
      <c r="I77" s="6">
        <v>140388</v>
      </c>
      <c r="J77" s="13">
        <v>44957</v>
      </c>
      <c r="K77" s="9">
        <v>6000</v>
      </c>
      <c r="L77" s="4" t="s">
        <v>4628</v>
      </c>
      <c r="M77" s="4" t="s">
        <v>4632</v>
      </c>
      <c r="N77" s="4">
        <f>VLOOKUP(I77,BaseModelo!$A$2:$E$5075,5)</f>
        <v>9</v>
      </c>
      <c r="P77" s="15">
        <v>142.00000000000003</v>
      </c>
      <c r="Q77" s="4">
        <f>VLOOKUP(I77,BaseModelo!$A$2:$E$5075,3)</f>
        <v>147</v>
      </c>
      <c r="R77" s="4">
        <f t="shared" si="20"/>
        <v>32283000</v>
      </c>
      <c r="S77" s="16">
        <f t="shared" si="21"/>
        <v>1.8585633305454884E-4</v>
      </c>
      <c r="T77" s="4">
        <f t="shared" si="32"/>
        <v>2.6391599293745936E-2</v>
      </c>
      <c r="U77" s="4">
        <f t="shared" si="33"/>
        <v>2.6391599293745942E-2</v>
      </c>
      <c r="V77" s="6">
        <f t="shared" si="22"/>
        <v>0</v>
      </c>
      <c r="W77" s="16" t="str">
        <f t="shared" si="23"/>
        <v/>
      </c>
      <c r="X77" s="4" t="str">
        <f t="shared" si="34"/>
        <v/>
      </c>
      <c r="Y77" s="4" t="str">
        <f t="shared" si="24"/>
        <v/>
      </c>
      <c r="Z77" s="4">
        <f t="shared" si="25"/>
        <v>5305000</v>
      </c>
      <c r="AA77" s="16">
        <f t="shared" si="26"/>
        <v>1.1310084825636192E-3</v>
      </c>
      <c r="AB77" s="15">
        <f t="shared" si="35"/>
        <v>0.16060320452403393</v>
      </c>
      <c r="AC77" s="15">
        <f t="shared" si="36"/>
        <v>0.16060320452403395</v>
      </c>
      <c r="AD77" s="4">
        <v>141110</v>
      </c>
      <c r="AE77" s="26">
        <v>1500.83</v>
      </c>
      <c r="AF77" s="26">
        <v>1500.83</v>
      </c>
      <c r="AG77" s="4">
        <f t="shared" si="37"/>
        <v>3095000</v>
      </c>
      <c r="AH77" s="16">
        <f t="shared" si="27"/>
        <v>1.9386106623586429E-3</v>
      </c>
      <c r="AI77" s="15">
        <f t="shared" si="28"/>
        <v>0.27528271405492727</v>
      </c>
      <c r="AJ77" s="15">
        <f t="shared" si="29"/>
        <v>0.27528271405492732</v>
      </c>
      <c r="AK77" s="4">
        <f t="shared" si="30"/>
        <v>16319000</v>
      </c>
      <c r="AL77" s="27">
        <f t="shared" si="31"/>
        <v>3.6766958759727926E-4</v>
      </c>
      <c r="AM77" s="15">
        <f t="shared" si="38"/>
        <v>5.2209081438813656E-2</v>
      </c>
      <c r="AN77" s="15">
        <f t="shared" si="39"/>
        <v>9.7033884283642175E-6</v>
      </c>
    </row>
    <row r="78" spans="1:40" x14ac:dyDescent="0.2">
      <c r="A78" s="4" t="s">
        <v>4628</v>
      </c>
      <c r="B78" s="3" t="s">
        <v>12</v>
      </c>
      <c r="C78" s="6">
        <v>141110</v>
      </c>
      <c r="D78" s="3" t="s">
        <v>58</v>
      </c>
      <c r="E78" s="6">
        <v>141113</v>
      </c>
      <c r="F78" s="3" t="s">
        <v>877</v>
      </c>
      <c r="G78" s="8">
        <v>6000</v>
      </c>
      <c r="H78" s="6">
        <v>142</v>
      </c>
      <c r="I78" s="6">
        <v>140358</v>
      </c>
      <c r="J78" s="13">
        <v>44957</v>
      </c>
      <c r="K78" s="9">
        <v>6000</v>
      </c>
      <c r="L78" s="4" t="s">
        <v>4628</v>
      </c>
      <c r="M78" s="4" t="s">
        <v>4632</v>
      </c>
      <c r="N78" s="4">
        <f>VLOOKUP(I78,BaseModelo!$A$2:$E$5075,5)</f>
        <v>9</v>
      </c>
      <c r="P78" s="15">
        <v>142.00000000000003</v>
      </c>
      <c r="Q78" s="4">
        <f>VLOOKUP(I78,BaseModelo!$A$2:$E$5075,3)</f>
        <v>147</v>
      </c>
      <c r="R78" s="4">
        <f t="shared" si="20"/>
        <v>32283000</v>
      </c>
      <c r="S78" s="16">
        <f t="shared" si="21"/>
        <v>1.8585633305454884E-4</v>
      </c>
      <c r="T78" s="4">
        <f t="shared" si="32"/>
        <v>2.6391599293745936E-2</v>
      </c>
      <c r="U78" s="4">
        <f t="shared" si="33"/>
        <v>2.6391599293745942E-2</v>
      </c>
      <c r="V78" s="6">
        <f t="shared" si="22"/>
        <v>0</v>
      </c>
      <c r="W78" s="16" t="str">
        <f t="shared" si="23"/>
        <v/>
      </c>
      <c r="X78" s="4" t="str">
        <f t="shared" si="34"/>
        <v/>
      </c>
      <c r="Y78" s="4" t="str">
        <f t="shared" si="24"/>
        <v/>
      </c>
      <c r="Z78" s="4">
        <f t="shared" si="25"/>
        <v>5305000</v>
      </c>
      <c r="AA78" s="16">
        <f t="shared" si="26"/>
        <v>1.1310084825636192E-3</v>
      </c>
      <c r="AB78" s="15">
        <f t="shared" si="35"/>
        <v>0.16060320452403393</v>
      </c>
      <c r="AC78" s="15">
        <f t="shared" si="36"/>
        <v>0.16060320452403395</v>
      </c>
      <c r="AD78" s="4">
        <v>141110</v>
      </c>
      <c r="AE78" s="26">
        <v>1500.83</v>
      </c>
      <c r="AF78" s="26">
        <v>1500.83</v>
      </c>
      <c r="AG78" s="4">
        <f t="shared" si="37"/>
        <v>3095000</v>
      </c>
      <c r="AH78" s="16">
        <f t="shared" si="27"/>
        <v>1.9386106623586429E-3</v>
      </c>
      <c r="AI78" s="15">
        <f t="shared" si="28"/>
        <v>0.27528271405492727</v>
      </c>
      <c r="AJ78" s="15">
        <f t="shared" si="29"/>
        <v>0.27528271405492732</v>
      </c>
      <c r="AK78" s="4">
        <f t="shared" si="30"/>
        <v>16319000</v>
      </c>
      <c r="AL78" s="27">
        <f t="shared" si="31"/>
        <v>3.6766958759727926E-4</v>
      </c>
      <c r="AM78" s="15">
        <f t="shared" si="38"/>
        <v>5.2209081438813656E-2</v>
      </c>
      <c r="AN78" s="15">
        <f t="shared" si="39"/>
        <v>9.7033884283642175E-6</v>
      </c>
    </row>
    <row r="79" spans="1:40" x14ac:dyDescent="0.2">
      <c r="A79" s="4" t="s">
        <v>4628</v>
      </c>
      <c r="B79" s="3" t="s">
        <v>12</v>
      </c>
      <c r="C79" s="6">
        <v>141110</v>
      </c>
      <c r="D79" s="3" t="s">
        <v>58</v>
      </c>
      <c r="E79" s="6">
        <v>141114</v>
      </c>
      <c r="F79" s="3" t="s">
        <v>878</v>
      </c>
      <c r="G79" s="8">
        <v>6000</v>
      </c>
      <c r="H79" s="6">
        <v>142</v>
      </c>
      <c r="I79" s="6">
        <v>140404</v>
      </c>
      <c r="J79" s="13">
        <v>44957</v>
      </c>
      <c r="K79" s="9">
        <v>6000</v>
      </c>
      <c r="L79" s="4" t="s">
        <v>4628</v>
      </c>
      <c r="M79" s="4" t="s">
        <v>4632</v>
      </c>
      <c r="N79" s="4">
        <f>VLOOKUP(I79,BaseModelo!$A$2:$E$5075,5)</f>
        <v>9</v>
      </c>
      <c r="P79" s="15">
        <v>142.00000000000003</v>
      </c>
      <c r="Q79" s="4">
        <f>VLOOKUP(I79,BaseModelo!$A$2:$E$5075,3)</f>
        <v>147</v>
      </c>
      <c r="R79" s="4">
        <f t="shared" si="20"/>
        <v>32283000</v>
      </c>
      <c r="S79" s="16">
        <f t="shared" si="21"/>
        <v>1.8585633305454884E-4</v>
      </c>
      <c r="T79" s="4">
        <f t="shared" si="32"/>
        <v>2.6391599293745936E-2</v>
      </c>
      <c r="U79" s="4">
        <f t="shared" si="33"/>
        <v>2.6391599293745942E-2</v>
      </c>
      <c r="V79" s="6">
        <f t="shared" si="22"/>
        <v>0</v>
      </c>
      <c r="W79" s="16" t="str">
        <f t="shared" si="23"/>
        <v/>
      </c>
      <c r="X79" s="4" t="str">
        <f t="shared" si="34"/>
        <v/>
      </c>
      <c r="Y79" s="4" t="str">
        <f t="shared" si="24"/>
        <v/>
      </c>
      <c r="Z79" s="4">
        <f t="shared" si="25"/>
        <v>5305000</v>
      </c>
      <c r="AA79" s="16">
        <f t="shared" si="26"/>
        <v>1.1310084825636192E-3</v>
      </c>
      <c r="AB79" s="15">
        <f t="shared" si="35"/>
        <v>0.16060320452403393</v>
      </c>
      <c r="AC79" s="15">
        <f t="shared" si="36"/>
        <v>0.16060320452403395</v>
      </c>
      <c r="AD79" s="4">
        <v>141110</v>
      </c>
      <c r="AE79" s="26">
        <v>1500.83</v>
      </c>
      <c r="AF79" s="26">
        <v>1500.83</v>
      </c>
      <c r="AG79" s="4">
        <f t="shared" si="37"/>
        <v>3095000</v>
      </c>
      <c r="AH79" s="16">
        <f t="shared" si="27"/>
        <v>1.9386106623586429E-3</v>
      </c>
      <c r="AI79" s="15">
        <f t="shared" si="28"/>
        <v>0.27528271405492727</v>
      </c>
      <c r="AJ79" s="15">
        <f t="shared" si="29"/>
        <v>0.27528271405492732</v>
      </c>
      <c r="AK79" s="4">
        <f t="shared" si="30"/>
        <v>16319000</v>
      </c>
      <c r="AL79" s="27">
        <f t="shared" si="31"/>
        <v>3.6766958759727926E-4</v>
      </c>
      <c r="AM79" s="15">
        <f t="shared" si="38"/>
        <v>5.2209081438813656E-2</v>
      </c>
      <c r="AN79" s="15">
        <f t="shared" si="39"/>
        <v>9.7033884283642175E-6</v>
      </c>
    </row>
    <row r="80" spans="1:40" x14ac:dyDescent="0.2">
      <c r="A80" s="4" t="s">
        <v>4628</v>
      </c>
      <c r="B80" s="3" t="s">
        <v>12</v>
      </c>
      <c r="C80" s="6">
        <v>141110</v>
      </c>
      <c r="D80" s="3" t="s">
        <v>58</v>
      </c>
      <c r="E80" s="6">
        <v>141116</v>
      </c>
      <c r="F80" s="3" t="s">
        <v>879</v>
      </c>
      <c r="G80" s="8">
        <v>6000</v>
      </c>
      <c r="H80" s="6">
        <v>142</v>
      </c>
      <c r="I80" s="6">
        <v>140438</v>
      </c>
      <c r="J80" s="13">
        <v>44957</v>
      </c>
      <c r="K80" s="9">
        <v>6000</v>
      </c>
      <c r="L80" s="4" t="s">
        <v>4628</v>
      </c>
      <c r="M80" s="4" t="s">
        <v>4632</v>
      </c>
      <c r="N80" s="4">
        <f>VLOOKUP(I80,BaseModelo!$A$2:$E$5075,5)</f>
        <v>9</v>
      </c>
      <c r="P80" s="15">
        <v>142.00000000000003</v>
      </c>
      <c r="Q80" s="4">
        <f>VLOOKUP(I80,BaseModelo!$A$2:$E$5075,3)</f>
        <v>147</v>
      </c>
      <c r="R80" s="4">
        <f t="shared" si="20"/>
        <v>32283000</v>
      </c>
      <c r="S80" s="16">
        <f t="shared" si="21"/>
        <v>1.8585633305454884E-4</v>
      </c>
      <c r="T80" s="4">
        <f t="shared" si="32"/>
        <v>2.6391599293745936E-2</v>
      </c>
      <c r="U80" s="4">
        <f t="shared" si="33"/>
        <v>2.6391599293745942E-2</v>
      </c>
      <c r="V80" s="6">
        <f t="shared" si="22"/>
        <v>0</v>
      </c>
      <c r="W80" s="16" t="str">
        <f t="shared" si="23"/>
        <v/>
      </c>
      <c r="X80" s="4" t="str">
        <f t="shared" si="34"/>
        <v/>
      </c>
      <c r="Y80" s="4" t="str">
        <f t="shared" si="24"/>
        <v/>
      </c>
      <c r="Z80" s="4">
        <f t="shared" si="25"/>
        <v>5305000</v>
      </c>
      <c r="AA80" s="16">
        <f t="shared" si="26"/>
        <v>1.1310084825636192E-3</v>
      </c>
      <c r="AB80" s="15">
        <f t="shared" si="35"/>
        <v>0.16060320452403393</v>
      </c>
      <c r="AC80" s="15">
        <f t="shared" si="36"/>
        <v>0.16060320452403395</v>
      </c>
      <c r="AD80" s="4">
        <v>141110</v>
      </c>
      <c r="AE80" s="26">
        <v>1500.83</v>
      </c>
      <c r="AF80" s="26">
        <v>1500.83</v>
      </c>
      <c r="AG80" s="4">
        <f t="shared" si="37"/>
        <v>3095000</v>
      </c>
      <c r="AH80" s="16">
        <f t="shared" si="27"/>
        <v>1.9386106623586429E-3</v>
      </c>
      <c r="AI80" s="15">
        <f t="shared" si="28"/>
        <v>0.27528271405492727</v>
      </c>
      <c r="AJ80" s="15">
        <f t="shared" si="29"/>
        <v>0.27528271405492732</v>
      </c>
      <c r="AK80" s="4">
        <f t="shared" si="30"/>
        <v>16319000</v>
      </c>
      <c r="AL80" s="27">
        <f t="shared" si="31"/>
        <v>3.6766958759727926E-4</v>
      </c>
      <c r="AM80" s="15">
        <f t="shared" si="38"/>
        <v>5.2209081438813656E-2</v>
      </c>
      <c r="AN80" s="15">
        <f t="shared" si="39"/>
        <v>9.7033884283642175E-6</v>
      </c>
    </row>
    <row r="81" spans="1:40" x14ac:dyDescent="0.2">
      <c r="A81" s="4" t="s">
        <v>4627</v>
      </c>
      <c r="B81" s="2" t="s">
        <v>10</v>
      </c>
      <c r="C81" s="5">
        <v>141121</v>
      </c>
      <c r="D81" s="2" t="s">
        <v>64</v>
      </c>
      <c r="E81" s="5">
        <v>141122</v>
      </c>
      <c r="F81" s="2" t="s">
        <v>884</v>
      </c>
      <c r="G81" s="7">
        <v>6000</v>
      </c>
      <c r="H81" s="5">
        <v>90</v>
      </c>
      <c r="I81" s="6">
        <v>139915</v>
      </c>
      <c r="J81" s="13">
        <v>44957</v>
      </c>
      <c r="K81" s="9">
        <v>6000</v>
      </c>
      <c r="L81" s="4" t="s">
        <v>4627</v>
      </c>
      <c r="M81" s="4" t="s">
        <v>4632</v>
      </c>
      <c r="N81" s="4">
        <f>VLOOKUP(I81,BaseModelo!$A$2:$E$5075,5)</f>
        <v>10</v>
      </c>
      <c r="P81" s="15">
        <v>142.00000000000003</v>
      </c>
      <c r="Q81" s="4">
        <f>VLOOKUP(I81,BaseModelo!$A$2:$E$5075,3)</f>
        <v>0</v>
      </c>
      <c r="R81" s="4">
        <f t="shared" si="20"/>
        <v>32283000</v>
      </c>
      <c r="S81" s="16">
        <f t="shared" si="21"/>
        <v>1.8585633305454884E-4</v>
      </c>
      <c r="T81" s="4">
        <f t="shared" si="32"/>
        <v>1.6727069974909397E-2</v>
      </c>
      <c r="U81" s="4">
        <f t="shared" si="33"/>
        <v>2.6391599293745942E-2</v>
      </c>
      <c r="V81" s="6">
        <f t="shared" si="22"/>
        <v>0</v>
      </c>
      <c r="W81" s="16" t="str">
        <f t="shared" si="23"/>
        <v/>
      </c>
      <c r="X81" s="4" t="str">
        <f t="shared" si="34"/>
        <v/>
      </c>
      <c r="Y81" s="4" t="str">
        <f t="shared" si="24"/>
        <v/>
      </c>
      <c r="Z81" s="4">
        <f t="shared" si="25"/>
        <v>4121000</v>
      </c>
      <c r="AA81" s="16">
        <f t="shared" si="26"/>
        <v>1.4559572919194371E-3</v>
      </c>
      <c r="AB81" s="15">
        <f t="shared" si="35"/>
        <v>0.13103615627274934</v>
      </c>
      <c r="AC81" s="15">
        <f t="shared" si="36"/>
        <v>0.20674593545256012</v>
      </c>
      <c r="AD81" s="4">
        <v>141121</v>
      </c>
      <c r="AE81" s="26">
        <v>926.49</v>
      </c>
      <c r="AF81" s="26">
        <v>926.49</v>
      </c>
      <c r="AG81" s="4">
        <f t="shared" si="37"/>
        <v>2105000</v>
      </c>
      <c r="AH81" s="16">
        <f t="shared" si="27"/>
        <v>2.8503562945368173E-3</v>
      </c>
      <c r="AI81" s="15">
        <f t="shared" si="28"/>
        <v>0.25653206650831356</v>
      </c>
      <c r="AJ81" s="15">
        <f t="shared" si="29"/>
        <v>0.40475059382422812</v>
      </c>
      <c r="AK81" s="4">
        <f t="shared" si="30"/>
        <v>15073000</v>
      </c>
      <c r="AL81" s="27">
        <f t="shared" si="31"/>
        <v>3.9806276122868704E-4</v>
      </c>
      <c r="AM81" s="15">
        <f t="shared" si="38"/>
        <v>3.5825648510581835E-2</v>
      </c>
      <c r="AN81" s="15">
        <f t="shared" si="39"/>
        <v>1.0505512888109577E-5</v>
      </c>
    </row>
    <row r="82" spans="1:40" x14ac:dyDescent="0.2">
      <c r="A82" s="4" t="s">
        <v>4627</v>
      </c>
      <c r="B82" s="3" t="s">
        <v>10</v>
      </c>
      <c r="C82" s="6">
        <v>141121</v>
      </c>
      <c r="D82" s="3" t="s">
        <v>64</v>
      </c>
      <c r="E82" s="6">
        <v>141123</v>
      </c>
      <c r="F82" s="3" t="s">
        <v>885</v>
      </c>
      <c r="G82" s="8">
        <v>12000</v>
      </c>
      <c r="H82" s="6">
        <v>90</v>
      </c>
      <c r="I82" s="6">
        <v>139917</v>
      </c>
      <c r="J82" s="13">
        <v>44957</v>
      </c>
      <c r="K82" s="9">
        <v>12000</v>
      </c>
      <c r="L82" s="4" t="s">
        <v>4627</v>
      </c>
      <c r="M82" s="4" t="s">
        <v>4632</v>
      </c>
      <c r="N82" s="4">
        <f>VLOOKUP(I82,BaseModelo!$A$2:$E$5075,5)</f>
        <v>9</v>
      </c>
      <c r="P82" s="15">
        <v>132</v>
      </c>
      <c r="Q82" s="4">
        <f>VLOOKUP(I82,BaseModelo!$A$2:$E$5075,3)</f>
        <v>147</v>
      </c>
      <c r="R82" s="4">
        <f t="shared" si="20"/>
        <v>32283000</v>
      </c>
      <c r="S82" s="16">
        <f t="shared" si="21"/>
        <v>3.7171266610909768E-4</v>
      </c>
      <c r="T82" s="4">
        <f t="shared" si="32"/>
        <v>3.3454139949818794E-2</v>
      </c>
      <c r="U82" s="4">
        <f t="shared" si="33"/>
        <v>4.9066071926400896E-2</v>
      </c>
      <c r="V82" s="6">
        <f t="shared" si="22"/>
        <v>0</v>
      </c>
      <c r="W82" s="16" t="str">
        <f t="shared" si="23"/>
        <v/>
      </c>
      <c r="X82" s="4" t="str">
        <f t="shared" si="34"/>
        <v/>
      </c>
      <c r="Y82" s="4" t="str">
        <f t="shared" si="24"/>
        <v/>
      </c>
      <c r="Z82" s="4">
        <f t="shared" si="25"/>
        <v>5305000</v>
      </c>
      <c r="AA82" s="16">
        <f t="shared" si="26"/>
        <v>2.2620169651272385E-3</v>
      </c>
      <c r="AB82" s="15">
        <f t="shared" si="35"/>
        <v>0.20358152686145145</v>
      </c>
      <c r="AC82" s="15">
        <f t="shared" si="36"/>
        <v>0.29858623939679546</v>
      </c>
      <c r="AD82" s="4">
        <v>141121</v>
      </c>
      <c r="AE82" s="26">
        <v>1852.97</v>
      </c>
      <c r="AF82" s="26">
        <v>1852.97</v>
      </c>
      <c r="AG82" s="4">
        <f t="shared" si="37"/>
        <v>2114000</v>
      </c>
      <c r="AH82" s="16">
        <f t="shared" si="27"/>
        <v>5.6764427625354778E-3</v>
      </c>
      <c r="AI82" s="15">
        <f t="shared" si="28"/>
        <v>0.51087984862819302</v>
      </c>
      <c r="AJ82" s="15">
        <f t="shared" si="29"/>
        <v>0.74929044465468309</v>
      </c>
      <c r="AK82" s="4">
        <f t="shared" si="30"/>
        <v>15073000</v>
      </c>
      <c r="AL82" s="27">
        <f t="shared" si="31"/>
        <v>7.9612552245737409E-4</v>
      </c>
      <c r="AM82" s="15">
        <f t="shared" si="38"/>
        <v>7.1651297021163671E-2</v>
      </c>
      <c r="AN82" s="15">
        <f t="shared" si="39"/>
        <v>3.9062752147337007E-5</v>
      </c>
    </row>
    <row r="83" spans="1:40" x14ac:dyDescent="0.2">
      <c r="A83" s="4" t="s">
        <v>4627</v>
      </c>
      <c r="B83" s="3" t="s">
        <v>10</v>
      </c>
      <c r="C83" s="6">
        <v>141121</v>
      </c>
      <c r="D83" s="3" t="s">
        <v>64</v>
      </c>
      <c r="E83" s="6">
        <v>141124</v>
      </c>
      <c r="F83" s="3" t="s">
        <v>886</v>
      </c>
      <c r="G83" s="8">
        <v>20000</v>
      </c>
      <c r="H83" s="6">
        <v>85</v>
      </c>
      <c r="I83" s="6">
        <v>139916</v>
      </c>
      <c r="J83" s="13">
        <v>44957</v>
      </c>
      <c r="K83" s="9">
        <v>20000</v>
      </c>
      <c r="L83" s="4" t="s">
        <v>4627</v>
      </c>
      <c r="M83" s="4" t="s">
        <v>4632</v>
      </c>
      <c r="N83" s="4">
        <f>VLOOKUP(I83,BaseModelo!$A$2:$E$5075,5)</f>
        <v>9</v>
      </c>
      <c r="P83" s="15">
        <v>122</v>
      </c>
      <c r="Q83" s="4">
        <f>VLOOKUP(I83,BaseModelo!$A$2:$E$5075,3)</f>
        <v>147</v>
      </c>
      <c r="R83" s="4">
        <f t="shared" si="20"/>
        <v>32283000</v>
      </c>
      <c r="S83" s="16">
        <f t="shared" si="21"/>
        <v>6.1952111018182942E-4</v>
      </c>
      <c r="T83" s="4">
        <f t="shared" si="32"/>
        <v>5.2659294365455502E-2</v>
      </c>
      <c r="U83" s="4">
        <f t="shared" si="33"/>
        <v>7.5581575442183191E-2</v>
      </c>
      <c r="V83" s="6">
        <f t="shared" si="22"/>
        <v>0</v>
      </c>
      <c r="W83" s="16" t="str">
        <f t="shared" si="23"/>
        <v/>
      </c>
      <c r="X83" s="4" t="str">
        <f t="shared" si="34"/>
        <v/>
      </c>
      <c r="Y83" s="4" t="str">
        <f t="shared" si="24"/>
        <v/>
      </c>
      <c r="Z83" s="4">
        <f t="shared" si="25"/>
        <v>5305000</v>
      </c>
      <c r="AA83" s="16">
        <f t="shared" si="26"/>
        <v>3.770028275212064E-3</v>
      </c>
      <c r="AB83" s="15">
        <f t="shared" si="35"/>
        <v>0.32045240339302544</v>
      </c>
      <c r="AC83" s="15">
        <f t="shared" si="36"/>
        <v>0.4599434495758718</v>
      </c>
      <c r="AD83" s="4">
        <v>141121</v>
      </c>
      <c r="AE83" s="26">
        <v>2909.22</v>
      </c>
      <c r="AF83" s="26">
        <v>2909.22</v>
      </c>
      <c r="AG83" s="4">
        <f t="shared" si="37"/>
        <v>2114000</v>
      </c>
      <c r="AH83" s="16">
        <f t="shared" si="27"/>
        <v>9.4607379375591296E-3</v>
      </c>
      <c r="AI83" s="15">
        <f t="shared" si="28"/>
        <v>0.80416272469252603</v>
      </c>
      <c r="AJ83" s="15">
        <f t="shared" si="29"/>
        <v>1.1542100283822139</v>
      </c>
      <c r="AK83" s="4">
        <f t="shared" si="30"/>
        <v>15073000</v>
      </c>
      <c r="AL83" s="27">
        <f t="shared" si="31"/>
        <v>1.3268758707622901E-3</v>
      </c>
      <c r="AM83" s="15">
        <f t="shared" si="38"/>
        <v>0.11278444901479466</v>
      </c>
      <c r="AN83" s="15">
        <f t="shared" si="39"/>
        <v>1.0028736872843255E-4</v>
      </c>
    </row>
    <row r="84" spans="1:40" x14ac:dyDescent="0.2">
      <c r="A84" s="4" t="s">
        <v>4627</v>
      </c>
      <c r="B84" s="3" t="s">
        <v>10</v>
      </c>
      <c r="C84" s="6">
        <v>141121</v>
      </c>
      <c r="D84" s="3" t="s">
        <v>64</v>
      </c>
      <c r="E84" s="6">
        <v>141125</v>
      </c>
      <c r="F84" s="3" t="s">
        <v>887</v>
      </c>
      <c r="G84" s="8">
        <v>6000</v>
      </c>
      <c r="H84" s="6">
        <v>110</v>
      </c>
      <c r="I84" s="6">
        <v>140152</v>
      </c>
      <c r="J84" s="13">
        <v>44957</v>
      </c>
      <c r="K84" s="9">
        <v>6000</v>
      </c>
      <c r="L84" s="4" t="s">
        <v>4627</v>
      </c>
      <c r="M84" s="4" t="s">
        <v>4632</v>
      </c>
      <c r="N84" s="4">
        <f>VLOOKUP(I84,BaseModelo!$A$2:$E$5075,5)</f>
        <v>10</v>
      </c>
      <c r="P84" s="15">
        <v>142.00000000000003</v>
      </c>
      <c r="Q84" s="4">
        <f>VLOOKUP(I84,BaseModelo!$A$2:$E$5075,3)</f>
        <v>0</v>
      </c>
      <c r="R84" s="4">
        <f t="shared" si="20"/>
        <v>32283000</v>
      </c>
      <c r="S84" s="16">
        <f t="shared" si="21"/>
        <v>1.8585633305454884E-4</v>
      </c>
      <c r="T84" s="4">
        <f t="shared" si="32"/>
        <v>2.0444196636000372E-2</v>
      </c>
      <c r="U84" s="4">
        <f t="shared" si="33"/>
        <v>2.6391599293745942E-2</v>
      </c>
      <c r="V84" s="6">
        <f t="shared" si="22"/>
        <v>0</v>
      </c>
      <c r="W84" s="16" t="str">
        <f t="shared" si="23"/>
        <v/>
      </c>
      <c r="X84" s="4" t="str">
        <f t="shared" si="34"/>
        <v/>
      </c>
      <c r="Y84" s="4" t="str">
        <f t="shared" si="24"/>
        <v/>
      </c>
      <c r="Z84" s="4">
        <f t="shared" si="25"/>
        <v>4121000</v>
      </c>
      <c r="AA84" s="16">
        <f t="shared" si="26"/>
        <v>1.4559572919194371E-3</v>
      </c>
      <c r="AB84" s="15">
        <f t="shared" si="35"/>
        <v>0.16015530211113807</v>
      </c>
      <c r="AC84" s="15">
        <f t="shared" si="36"/>
        <v>0.20674593545256012</v>
      </c>
      <c r="AD84" s="4">
        <v>141121</v>
      </c>
      <c r="AE84" s="26">
        <v>1144.04</v>
      </c>
      <c r="AF84" s="26">
        <v>1144.04</v>
      </c>
      <c r="AG84" s="4">
        <f t="shared" si="37"/>
        <v>2105000</v>
      </c>
      <c r="AH84" s="16">
        <f t="shared" si="27"/>
        <v>2.8503562945368173E-3</v>
      </c>
      <c r="AI84" s="15">
        <f t="shared" si="28"/>
        <v>0.31353919239904993</v>
      </c>
      <c r="AJ84" s="15">
        <f t="shared" si="29"/>
        <v>0.40475059382422812</v>
      </c>
      <c r="AK84" s="4">
        <f t="shared" si="30"/>
        <v>15073000</v>
      </c>
      <c r="AL84" s="27">
        <f t="shared" si="31"/>
        <v>3.9806276122868704E-4</v>
      </c>
      <c r="AM84" s="15">
        <f t="shared" si="38"/>
        <v>4.3786903735155577E-2</v>
      </c>
      <c r="AN84" s="15">
        <f t="shared" si="39"/>
        <v>1.0505512888109577E-5</v>
      </c>
    </row>
    <row r="85" spans="1:40" x14ac:dyDescent="0.2">
      <c r="A85" s="4" t="s">
        <v>4627</v>
      </c>
      <c r="B85" s="3" t="s">
        <v>10</v>
      </c>
      <c r="C85" s="6">
        <v>141121</v>
      </c>
      <c r="D85" s="3" t="s">
        <v>64</v>
      </c>
      <c r="E85" s="6">
        <v>141126</v>
      </c>
      <c r="F85" s="3" t="s">
        <v>888</v>
      </c>
      <c r="G85" s="8">
        <v>10000</v>
      </c>
      <c r="H85" s="6">
        <v>90</v>
      </c>
      <c r="I85" s="6">
        <v>140082</v>
      </c>
      <c r="J85" s="13">
        <v>44957</v>
      </c>
      <c r="K85" s="9">
        <v>10000</v>
      </c>
      <c r="L85" s="4" t="s">
        <v>4627</v>
      </c>
      <c r="M85" s="4" t="s">
        <v>4632</v>
      </c>
      <c r="N85" s="4">
        <f>VLOOKUP(I85,BaseModelo!$A$2:$E$5075,5)</f>
        <v>3</v>
      </c>
      <c r="P85" s="15">
        <v>142.00000000000003</v>
      </c>
      <c r="Q85" s="4">
        <f>VLOOKUP(I85,BaseModelo!$A$2:$E$5075,3)</f>
        <v>110</v>
      </c>
      <c r="R85" s="4">
        <f t="shared" si="20"/>
        <v>32283000</v>
      </c>
      <c r="S85" s="16">
        <f t="shared" si="21"/>
        <v>3.0976055509091471E-4</v>
      </c>
      <c r="T85" s="4">
        <f t="shared" si="32"/>
        <v>2.7878449958182325E-2</v>
      </c>
      <c r="U85" s="4">
        <f t="shared" si="33"/>
        <v>4.3985998822909898E-2</v>
      </c>
      <c r="V85" s="6">
        <f t="shared" si="22"/>
        <v>0</v>
      </c>
      <c r="W85" s="16" t="str">
        <f t="shared" si="23"/>
        <v/>
      </c>
      <c r="X85" s="4" t="str">
        <f t="shared" si="34"/>
        <v/>
      </c>
      <c r="Y85" s="4" t="str">
        <f t="shared" si="24"/>
        <v/>
      </c>
      <c r="Z85" s="4">
        <f t="shared" si="25"/>
        <v>1992000</v>
      </c>
      <c r="AA85" s="16">
        <f t="shared" si="26"/>
        <v>5.0200803212851405E-3</v>
      </c>
      <c r="AB85" s="15">
        <f t="shared" si="35"/>
        <v>0.45180722891566266</v>
      </c>
      <c r="AC85" s="15">
        <f t="shared" si="36"/>
        <v>0.71285140562249005</v>
      </c>
      <c r="AD85" s="4">
        <v>141121</v>
      </c>
      <c r="AE85" s="26">
        <v>1544.15</v>
      </c>
      <c r="AF85" s="26">
        <v>1544.15</v>
      </c>
      <c r="AG85" s="4">
        <f t="shared" si="37"/>
        <v>1267000</v>
      </c>
      <c r="AH85" s="16">
        <f t="shared" si="27"/>
        <v>7.8926598263614842E-3</v>
      </c>
      <c r="AI85" s="15">
        <f t="shared" si="28"/>
        <v>0.71033938437253363</v>
      </c>
      <c r="AJ85" s="15">
        <f t="shared" si="29"/>
        <v>1.1207576953433309</v>
      </c>
      <c r="AK85" s="4">
        <f t="shared" si="30"/>
        <v>15073000</v>
      </c>
      <c r="AL85" s="27">
        <f t="shared" si="31"/>
        <v>6.6343793538114506E-4</v>
      </c>
      <c r="AM85" s="15">
        <f t="shared" si="38"/>
        <v>5.9709414184303054E-2</v>
      </c>
      <c r="AN85" s="15">
        <f t="shared" si="39"/>
        <v>2.918198024474882E-5</v>
      </c>
    </row>
    <row r="86" spans="1:40" x14ac:dyDescent="0.2">
      <c r="A86" s="4" t="s">
        <v>4627</v>
      </c>
      <c r="B86" s="3" t="s">
        <v>10</v>
      </c>
      <c r="C86" s="6">
        <v>141121</v>
      </c>
      <c r="D86" s="3" t="s">
        <v>64</v>
      </c>
      <c r="E86" s="6">
        <v>141127</v>
      </c>
      <c r="F86" s="3" t="s">
        <v>889</v>
      </c>
      <c r="G86" s="8">
        <v>10000</v>
      </c>
      <c r="H86" s="6">
        <v>90</v>
      </c>
      <c r="I86" s="6">
        <v>139963</v>
      </c>
      <c r="J86" s="13">
        <v>44957</v>
      </c>
      <c r="K86" s="9">
        <v>10000</v>
      </c>
      <c r="L86" s="4" t="s">
        <v>4627</v>
      </c>
      <c r="M86" s="4" t="s">
        <v>4632</v>
      </c>
      <c r="N86" s="4">
        <f>VLOOKUP(I86,BaseModelo!$A$2:$E$5075,5)</f>
        <v>6</v>
      </c>
      <c r="P86" s="15">
        <v>142.00000000000003</v>
      </c>
      <c r="Q86" s="4">
        <f>VLOOKUP(I86,BaseModelo!$A$2:$E$5075,3)</f>
        <v>115</v>
      </c>
      <c r="R86" s="4">
        <f t="shared" si="20"/>
        <v>32283000</v>
      </c>
      <c r="S86" s="16">
        <f t="shared" si="21"/>
        <v>3.0976055509091471E-4</v>
      </c>
      <c r="T86" s="4">
        <f t="shared" si="32"/>
        <v>2.7878449958182325E-2</v>
      </c>
      <c r="U86" s="4">
        <f t="shared" si="33"/>
        <v>4.3985998822909898E-2</v>
      </c>
      <c r="V86" s="6">
        <f t="shared" si="22"/>
        <v>0</v>
      </c>
      <c r="W86" s="16" t="str">
        <f t="shared" si="23"/>
        <v/>
      </c>
      <c r="X86" s="4" t="str">
        <f t="shared" si="34"/>
        <v/>
      </c>
      <c r="Y86" s="4" t="str">
        <f t="shared" si="24"/>
        <v/>
      </c>
      <c r="Z86" s="4">
        <f t="shared" si="25"/>
        <v>4853000</v>
      </c>
      <c r="AA86" s="16">
        <f t="shared" si="26"/>
        <v>2.0605810838656502E-3</v>
      </c>
      <c r="AB86" s="15">
        <f t="shared" si="35"/>
        <v>0.18545229754790851</v>
      </c>
      <c r="AC86" s="15">
        <f t="shared" si="36"/>
        <v>0.29260251390892239</v>
      </c>
      <c r="AD86" s="4">
        <v>141121</v>
      </c>
      <c r="AE86" s="26">
        <v>1544.15</v>
      </c>
      <c r="AF86" s="26">
        <v>1544.15</v>
      </c>
      <c r="AG86" s="4">
        <f t="shared" si="37"/>
        <v>1993000</v>
      </c>
      <c r="AH86" s="16">
        <f t="shared" si="27"/>
        <v>5.0175614651279477E-3</v>
      </c>
      <c r="AI86" s="15">
        <f t="shared" si="28"/>
        <v>0.45158053186151531</v>
      </c>
      <c r="AJ86" s="15">
        <f t="shared" si="29"/>
        <v>0.71249372804816868</v>
      </c>
      <c r="AK86" s="4">
        <f t="shared" si="30"/>
        <v>15073000</v>
      </c>
      <c r="AL86" s="27">
        <f t="shared" si="31"/>
        <v>6.6343793538114506E-4</v>
      </c>
      <c r="AM86" s="15">
        <f t="shared" si="38"/>
        <v>5.9709414184303054E-2</v>
      </c>
      <c r="AN86" s="15">
        <f t="shared" si="39"/>
        <v>2.918198024474882E-5</v>
      </c>
    </row>
    <row r="87" spans="1:40" x14ac:dyDescent="0.2">
      <c r="A87" s="4" t="s">
        <v>4628</v>
      </c>
      <c r="B87" s="2" t="s">
        <v>12</v>
      </c>
      <c r="C87" s="5">
        <v>141132</v>
      </c>
      <c r="D87" s="2" t="s">
        <v>59</v>
      </c>
      <c r="E87" s="5">
        <v>141133</v>
      </c>
      <c r="F87" s="2" t="s">
        <v>870</v>
      </c>
      <c r="G87" s="7">
        <v>6000</v>
      </c>
      <c r="H87" s="5">
        <v>142</v>
      </c>
      <c r="I87" s="6">
        <v>139228</v>
      </c>
      <c r="J87" s="13">
        <v>44957</v>
      </c>
      <c r="K87" s="9">
        <v>6000</v>
      </c>
      <c r="L87" s="4" t="s">
        <v>4628</v>
      </c>
      <c r="M87" s="4" t="s">
        <v>4632</v>
      </c>
      <c r="N87" s="4">
        <f>VLOOKUP(I87,BaseModelo!$A$2:$E$5075,5)</f>
        <v>9</v>
      </c>
      <c r="P87" s="15">
        <v>142.00000000000003</v>
      </c>
      <c r="Q87" s="4">
        <f>VLOOKUP(I87,BaseModelo!$A$2:$E$5075,3)</f>
        <v>147</v>
      </c>
      <c r="R87" s="4">
        <f t="shared" si="20"/>
        <v>32283000</v>
      </c>
      <c r="S87" s="16">
        <f t="shared" si="21"/>
        <v>1.8585633305454884E-4</v>
      </c>
      <c r="T87" s="4">
        <f t="shared" si="32"/>
        <v>2.6391599293745936E-2</v>
      </c>
      <c r="U87" s="4">
        <f t="shared" si="33"/>
        <v>2.6391599293745942E-2</v>
      </c>
      <c r="V87" s="6">
        <f t="shared" si="22"/>
        <v>0</v>
      </c>
      <c r="W87" s="16" t="str">
        <f t="shared" si="23"/>
        <v/>
      </c>
      <c r="X87" s="4" t="str">
        <f t="shared" si="34"/>
        <v/>
      </c>
      <c r="Y87" s="4" t="str">
        <f t="shared" si="24"/>
        <v/>
      </c>
      <c r="Z87" s="4">
        <f t="shared" si="25"/>
        <v>5305000</v>
      </c>
      <c r="AA87" s="16">
        <f t="shared" si="26"/>
        <v>1.1310084825636192E-3</v>
      </c>
      <c r="AB87" s="15">
        <f t="shared" si="35"/>
        <v>0.16060320452403393</v>
      </c>
      <c r="AC87" s="15">
        <f t="shared" si="36"/>
        <v>0.16060320452403395</v>
      </c>
      <c r="AD87" s="4">
        <v>141132</v>
      </c>
      <c r="AE87" s="26">
        <v>1500.83</v>
      </c>
      <c r="AF87" s="26">
        <v>1500.83</v>
      </c>
      <c r="AG87" s="4">
        <f t="shared" si="37"/>
        <v>3095000</v>
      </c>
      <c r="AH87" s="16">
        <f t="shared" si="27"/>
        <v>1.9386106623586429E-3</v>
      </c>
      <c r="AI87" s="15">
        <f t="shared" si="28"/>
        <v>0.27528271405492727</v>
      </c>
      <c r="AJ87" s="15">
        <f t="shared" si="29"/>
        <v>0.27528271405492732</v>
      </c>
      <c r="AK87" s="4">
        <f t="shared" si="30"/>
        <v>16319000</v>
      </c>
      <c r="AL87" s="27">
        <f t="shared" si="31"/>
        <v>3.6766958759727926E-4</v>
      </c>
      <c r="AM87" s="15">
        <f t="shared" si="38"/>
        <v>5.2209081438813656E-2</v>
      </c>
      <c r="AN87" s="15">
        <f t="shared" si="39"/>
        <v>9.7033884283642175E-6</v>
      </c>
    </row>
    <row r="88" spans="1:40" x14ac:dyDescent="0.2">
      <c r="A88" s="4" t="s">
        <v>4628</v>
      </c>
      <c r="B88" s="3" t="s">
        <v>12</v>
      </c>
      <c r="C88" s="6">
        <v>141132</v>
      </c>
      <c r="D88" s="3" t="s">
        <v>59</v>
      </c>
      <c r="E88" s="6">
        <v>141134</v>
      </c>
      <c r="F88" s="3" t="s">
        <v>880</v>
      </c>
      <c r="G88" s="8">
        <v>7000</v>
      </c>
      <c r="H88" s="6">
        <v>142</v>
      </c>
      <c r="I88" s="6">
        <v>138471</v>
      </c>
      <c r="J88" s="13">
        <v>44957</v>
      </c>
      <c r="K88" s="9">
        <v>7000</v>
      </c>
      <c r="L88" s="4" t="s">
        <v>4628</v>
      </c>
      <c r="M88" s="4" t="s">
        <v>4632</v>
      </c>
      <c r="N88" s="4">
        <f>VLOOKUP(I88,BaseModelo!$A$2:$E$5075,5)</f>
        <v>2</v>
      </c>
      <c r="P88" s="15">
        <v>142.00000000000003</v>
      </c>
      <c r="Q88" s="4">
        <f>VLOOKUP(I88,BaseModelo!$A$2:$E$5075,3)</f>
        <v>100</v>
      </c>
      <c r="R88" s="4">
        <f t="shared" si="20"/>
        <v>32283000</v>
      </c>
      <c r="S88" s="16">
        <f t="shared" si="21"/>
        <v>2.168323885636403E-4</v>
      </c>
      <c r="T88" s="4">
        <f t="shared" si="32"/>
        <v>3.0790199176036922E-2</v>
      </c>
      <c r="U88" s="4">
        <f t="shared" si="33"/>
        <v>3.0790199176036929E-2</v>
      </c>
      <c r="V88" s="6">
        <f t="shared" si="22"/>
        <v>0</v>
      </c>
      <c r="W88" s="16" t="str">
        <f t="shared" si="23"/>
        <v/>
      </c>
      <c r="X88" s="4" t="str">
        <f t="shared" si="34"/>
        <v/>
      </c>
      <c r="Y88" s="4" t="str">
        <f t="shared" si="24"/>
        <v/>
      </c>
      <c r="Z88" s="4">
        <f t="shared" si="25"/>
        <v>1578000</v>
      </c>
      <c r="AA88" s="16">
        <f t="shared" si="26"/>
        <v>4.4359949302915083E-3</v>
      </c>
      <c r="AB88" s="15">
        <f t="shared" si="35"/>
        <v>0.62991128010139419</v>
      </c>
      <c r="AC88" s="15">
        <f t="shared" si="36"/>
        <v>0.6299112801013943</v>
      </c>
      <c r="AD88" s="4">
        <v>141132</v>
      </c>
      <c r="AE88" s="26">
        <v>1750.96</v>
      </c>
      <c r="AF88" s="26">
        <v>1750.96</v>
      </c>
      <c r="AG88" s="4">
        <f t="shared" si="37"/>
        <v>832000</v>
      </c>
      <c r="AH88" s="16">
        <f t="shared" si="27"/>
        <v>8.4134615384615381E-3</v>
      </c>
      <c r="AI88" s="15">
        <f t="shared" si="28"/>
        <v>1.1947115384615383</v>
      </c>
      <c r="AJ88" s="15">
        <f t="shared" si="29"/>
        <v>1.1947115384615385</v>
      </c>
      <c r="AK88" s="4">
        <f t="shared" si="30"/>
        <v>16319000</v>
      </c>
      <c r="AL88" s="27">
        <f t="shared" si="31"/>
        <v>4.289478521968258E-4</v>
      </c>
      <c r="AM88" s="15">
        <f t="shared" si="38"/>
        <v>6.0910595011949266E-2</v>
      </c>
      <c r="AN88" s="15">
        <f t="shared" si="39"/>
        <v>1.3207389805273516E-5</v>
      </c>
    </row>
    <row r="89" spans="1:40" x14ac:dyDescent="0.2">
      <c r="A89" s="4" t="s">
        <v>4628</v>
      </c>
      <c r="B89" s="3" t="s">
        <v>12</v>
      </c>
      <c r="C89" s="6">
        <v>141132</v>
      </c>
      <c r="D89" s="3" t="s">
        <v>59</v>
      </c>
      <c r="E89" s="6">
        <v>141135</v>
      </c>
      <c r="F89" s="3" t="s">
        <v>881</v>
      </c>
      <c r="G89" s="8">
        <v>6000</v>
      </c>
      <c r="H89" s="6">
        <v>142</v>
      </c>
      <c r="I89" s="6">
        <v>138941</v>
      </c>
      <c r="J89" s="13">
        <v>44957</v>
      </c>
      <c r="K89" s="9">
        <v>6000</v>
      </c>
      <c r="L89" s="4" t="s">
        <v>4628</v>
      </c>
      <c r="M89" s="4" t="s">
        <v>4632</v>
      </c>
      <c r="N89" s="4">
        <f>VLOOKUP(I89,BaseModelo!$A$2:$E$5075,5)</f>
        <v>9</v>
      </c>
      <c r="P89" s="15">
        <v>142.00000000000003</v>
      </c>
      <c r="Q89" s="4">
        <f>VLOOKUP(I89,BaseModelo!$A$2:$E$5075,3)</f>
        <v>147</v>
      </c>
      <c r="R89" s="4">
        <f t="shared" si="20"/>
        <v>32283000</v>
      </c>
      <c r="S89" s="16">
        <f t="shared" si="21"/>
        <v>1.8585633305454884E-4</v>
      </c>
      <c r="T89" s="4">
        <f t="shared" si="32"/>
        <v>2.6391599293745936E-2</v>
      </c>
      <c r="U89" s="4">
        <f t="shared" si="33"/>
        <v>2.6391599293745942E-2</v>
      </c>
      <c r="V89" s="6">
        <f t="shared" si="22"/>
        <v>0</v>
      </c>
      <c r="W89" s="16" t="str">
        <f t="shared" si="23"/>
        <v/>
      </c>
      <c r="X89" s="4" t="str">
        <f t="shared" si="34"/>
        <v/>
      </c>
      <c r="Y89" s="4" t="str">
        <f t="shared" si="24"/>
        <v/>
      </c>
      <c r="Z89" s="4">
        <f t="shared" si="25"/>
        <v>5305000</v>
      </c>
      <c r="AA89" s="16">
        <f t="shared" si="26"/>
        <v>1.1310084825636192E-3</v>
      </c>
      <c r="AB89" s="15">
        <f t="shared" si="35"/>
        <v>0.16060320452403393</v>
      </c>
      <c r="AC89" s="15">
        <f t="shared" si="36"/>
        <v>0.16060320452403395</v>
      </c>
      <c r="AD89" s="4">
        <v>141132</v>
      </c>
      <c r="AE89" s="26">
        <v>1500.83</v>
      </c>
      <c r="AF89" s="26">
        <v>1500.83</v>
      </c>
      <c r="AG89" s="4">
        <f t="shared" si="37"/>
        <v>3095000</v>
      </c>
      <c r="AH89" s="16">
        <f t="shared" si="27"/>
        <v>1.9386106623586429E-3</v>
      </c>
      <c r="AI89" s="15">
        <f t="shared" si="28"/>
        <v>0.27528271405492727</v>
      </c>
      <c r="AJ89" s="15">
        <f t="shared" si="29"/>
        <v>0.27528271405492732</v>
      </c>
      <c r="AK89" s="4">
        <f t="shared" si="30"/>
        <v>16319000</v>
      </c>
      <c r="AL89" s="27">
        <f t="shared" si="31"/>
        <v>3.6766958759727926E-4</v>
      </c>
      <c r="AM89" s="15">
        <f t="shared" si="38"/>
        <v>5.2209081438813656E-2</v>
      </c>
      <c r="AN89" s="15">
        <f t="shared" si="39"/>
        <v>9.7033884283642175E-6</v>
      </c>
    </row>
    <row r="90" spans="1:40" x14ac:dyDescent="0.2">
      <c r="A90" s="4" t="s">
        <v>4628</v>
      </c>
      <c r="B90" s="3" t="s">
        <v>12</v>
      </c>
      <c r="C90" s="6">
        <v>141132</v>
      </c>
      <c r="D90" s="3" t="s">
        <v>59</v>
      </c>
      <c r="E90" s="6">
        <v>141136</v>
      </c>
      <c r="F90" s="3" t="s">
        <v>882</v>
      </c>
      <c r="G90" s="8">
        <v>7000</v>
      </c>
      <c r="H90" s="6">
        <v>142</v>
      </c>
      <c r="I90" s="6">
        <v>138455</v>
      </c>
      <c r="J90" s="13">
        <v>44957</v>
      </c>
      <c r="K90" s="9">
        <v>7000</v>
      </c>
      <c r="L90" s="4" t="s">
        <v>4628</v>
      </c>
      <c r="M90" s="4" t="s">
        <v>4632</v>
      </c>
      <c r="N90" s="4">
        <f>VLOOKUP(I90,BaseModelo!$A$2:$E$5075,5)</f>
        <v>7</v>
      </c>
      <c r="P90" s="15">
        <v>142.00000000000003</v>
      </c>
      <c r="Q90" s="4">
        <f>VLOOKUP(I90,BaseModelo!$A$2:$E$5075,3)</f>
        <v>127</v>
      </c>
      <c r="R90" s="4">
        <f t="shared" si="20"/>
        <v>32283000</v>
      </c>
      <c r="S90" s="16">
        <f t="shared" si="21"/>
        <v>2.168323885636403E-4</v>
      </c>
      <c r="T90" s="4">
        <f t="shared" si="32"/>
        <v>3.0790199176036922E-2</v>
      </c>
      <c r="U90" s="4">
        <f t="shared" si="33"/>
        <v>3.0790199176036929E-2</v>
      </c>
      <c r="V90" s="6">
        <f t="shared" si="22"/>
        <v>0</v>
      </c>
      <c r="W90" s="16" t="str">
        <f t="shared" si="23"/>
        <v/>
      </c>
      <c r="X90" s="4" t="str">
        <f t="shared" si="34"/>
        <v/>
      </c>
      <c r="Y90" s="4" t="str">
        <f t="shared" si="24"/>
        <v/>
      </c>
      <c r="Z90" s="4">
        <f t="shared" si="25"/>
        <v>4022000</v>
      </c>
      <c r="AA90" s="16">
        <f t="shared" si="26"/>
        <v>1.7404276479363501E-3</v>
      </c>
      <c r="AB90" s="15">
        <f t="shared" si="35"/>
        <v>0.24714072600696171</v>
      </c>
      <c r="AC90" s="15">
        <f t="shared" si="36"/>
        <v>0.24714072600696177</v>
      </c>
      <c r="AD90" s="4">
        <v>141132</v>
      </c>
      <c r="AE90" s="26">
        <v>1750.96</v>
      </c>
      <c r="AF90" s="26">
        <v>1750.96</v>
      </c>
      <c r="AG90" s="4">
        <f t="shared" si="37"/>
        <v>2184000</v>
      </c>
      <c r="AH90" s="16">
        <f t="shared" si="27"/>
        <v>3.205128205128205E-3</v>
      </c>
      <c r="AI90" s="15">
        <f t="shared" si="28"/>
        <v>0.45512820512820512</v>
      </c>
      <c r="AJ90" s="15">
        <f t="shared" si="29"/>
        <v>0.45512820512820518</v>
      </c>
      <c r="AK90" s="4">
        <f t="shared" si="30"/>
        <v>16319000</v>
      </c>
      <c r="AL90" s="27">
        <f t="shared" si="31"/>
        <v>4.289478521968258E-4</v>
      </c>
      <c r="AM90" s="15">
        <f t="shared" si="38"/>
        <v>6.0910595011949266E-2</v>
      </c>
      <c r="AN90" s="15">
        <f t="shared" si="39"/>
        <v>1.3207389805273516E-5</v>
      </c>
    </row>
    <row r="91" spans="1:40" x14ac:dyDescent="0.2">
      <c r="A91" s="4" t="s">
        <v>4628</v>
      </c>
      <c r="B91" s="3" t="s">
        <v>12</v>
      </c>
      <c r="C91" s="6">
        <v>141132</v>
      </c>
      <c r="D91" s="3" t="s">
        <v>59</v>
      </c>
      <c r="E91" s="6">
        <v>141137</v>
      </c>
      <c r="F91" s="3" t="s">
        <v>883</v>
      </c>
      <c r="G91" s="8">
        <v>6000</v>
      </c>
      <c r="H91" s="6">
        <v>142</v>
      </c>
      <c r="I91" s="6">
        <v>138430</v>
      </c>
      <c r="J91" s="13">
        <v>44957</v>
      </c>
      <c r="K91" s="9">
        <v>6000</v>
      </c>
      <c r="L91" s="4" t="s">
        <v>4628</v>
      </c>
      <c r="M91" s="4" t="s">
        <v>4632</v>
      </c>
      <c r="N91" s="4">
        <f>VLOOKUP(I91,BaseModelo!$A$2:$E$5075,5)</f>
        <v>7</v>
      </c>
      <c r="P91" s="15">
        <v>142.00000000000003</v>
      </c>
      <c r="Q91" s="4">
        <f>VLOOKUP(I91,BaseModelo!$A$2:$E$5075,3)</f>
        <v>127</v>
      </c>
      <c r="R91" s="4">
        <f t="shared" si="20"/>
        <v>32283000</v>
      </c>
      <c r="S91" s="16">
        <f t="shared" si="21"/>
        <v>1.8585633305454884E-4</v>
      </c>
      <c r="T91" s="4">
        <f t="shared" si="32"/>
        <v>2.6391599293745936E-2</v>
      </c>
      <c r="U91" s="4">
        <f t="shared" si="33"/>
        <v>2.6391599293745942E-2</v>
      </c>
      <c r="V91" s="6">
        <f t="shared" si="22"/>
        <v>0</v>
      </c>
      <c r="W91" s="16" t="str">
        <f t="shared" si="23"/>
        <v/>
      </c>
      <c r="X91" s="4" t="str">
        <f t="shared" si="34"/>
        <v/>
      </c>
      <c r="Y91" s="4" t="str">
        <f t="shared" si="24"/>
        <v/>
      </c>
      <c r="Z91" s="4">
        <f t="shared" si="25"/>
        <v>4022000</v>
      </c>
      <c r="AA91" s="16">
        <f t="shared" si="26"/>
        <v>1.4917951268025858E-3</v>
      </c>
      <c r="AB91" s="15">
        <f t="shared" si="35"/>
        <v>0.21183490800596719</v>
      </c>
      <c r="AC91" s="15">
        <f t="shared" si="36"/>
        <v>0.21183490800596722</v>
      </c>
      <c r="AD91" s="4">
        <v>141132</v>
      </c>
      <c r="AE91" s="26">
        <v>1500.83</v>
      </c>
      <c r="AF91" s="26">
        <v>1500.83</v>
      </c>
      <c r="AG91" s="4">
        <f t="shared" si="37"/>
        <v>2184000</v>
      </c>
      <c r="AH91" s="16">
        <f t="shared" si="27"/>
        <v>2.7472527472527475E-3</v>
      </c>
      <c r="AI91" s="15">
        <f t="shared" si="28"/>
        <v>0.39010989010989017</v>
      </c>
      <c r="AJ91" s="15">
        <f t="shared" si="29"/>
        <v>0.39010989010989022</v>
      </c>
      <c r="AK91" s="4">
        <f t="shared" si="30"/>
        <v>16319000</v>
      </c>
      <c r="AL91" s="27">
        <f t="shared" si="31"/>
        <v>3.6766958759727926E-4</v>
      </c>
      <c r="AM91" s="15">
        <f t="shared" si="38"/>
        <v>5.2209081438813656E-2</v>
      </c>
      <c r="AN91" s="15">
        <f t="shared" si="39"/>
        <v>9.7033884283642175E-6</v>
      </c>
    </row>
    <row r="92" spans="1:40" x14ac:dyDescent="0.2">
      <c r="A92" s="4" t="s">
        <v>4627</v>
      </c>
      <c r="B92" s="2" t="s">
        <v>3</v>
      </c>
      <c r="C92" s="5">
        <v>141140</v>
      </c>
      <c r="D92" s="2" t="s">
        <v>68</v>
      </c>
      <c r="E92" s="5">
        <v>141141</v>
      </c>
      <c r="F92" s="2" t="s">
        <v>901</v>
      </c>
      <c r="G92" s="7">
        <v>23000</v>
      </c>
      <c r="H92" s="5">
        <v>100</v>
      </c>
      <c r="I92" s="6">
        <v>140951</v>
      </c>
      <c r="J92" s="13">
        <v>44957</v>
      </c>
      <c r="K92" s="9">
        <v>9754.9727520229553</v>
      </c>
      <c r="L92" s="4" t="s">
        <v>4627</v>
      </c>
      <c r="M92" s="4" t="s">
        <v>4632</v>
      </c>
      <c r="N92" s="4">
        <f>VLOOKUP(I92,BaseModelo!$A$2:$E$5075,5)</f>
        <v>8</v>
      </c>
      <c r="P92" s="15">
        <v>110.00000000000001</v>
      </c>
      <c r="Q92" s="4">
        <f>VLOOKUP(I92,BaseModelo!$A$2:$E$5075,3)</f>
        <v>132</v>
      </c>
      <c r="R92" s="4">
        <f t="shared" si="20"/>
        <v>32283000</v>
      </c>
      <c r="S92" s="16">
        <f t="shared" si="21"/>
        <v>7.1244927670910385E-4</v>
      </c>
      <c r="T92" s="4">
        <f t="shared" si="32"/>
        <v>7.1244927670910382E-2</v>
      </c>
      <c r="U92" s="4">
        <f t="shared" si="33"/>
        <v>7.8369420438001436E-2</v>
      </c>
      <c r="V92" s="6">
        <f t="shared" si="22"/>
        <v>0</v>
      </c>
      <c r="W92" s="16" t="str">
        <f t="shared" si="23"/>
        <v/>
      </c>
      <c r="X92" s="4" t="str">
        <f t="shared" si="34"/>
        <v/>
      </c>
      <c r="Y92" s="4" t="str">
        <f t="shared" si="24"/>
        <v/>
      </c>
      <c r="Z92" s="4">
        <f t="shared" si="25"/>
        <v>5836000</v>
      </c>
      <c r="AA92" s="16">
        <f t="shared" si="26"/>
        <v>3.9410555174777245E-3</v>
      </c>
      <c r="AB92" s="15">
        <f t="shared" si="35"/>
        <v>0.39410555174777245</v>
      </c>
      <c r="AC92" s="15">
        <f t="shared" si="36"/>
        <v>0.43351610692254977</v>
      </c>
      <c r="AD92" s="4">
        <v>141140</v>
      </c>
      <c r="AE92" s="26">
        <v>3966.61</v>
      </c>
      <c r="AF92" s="26">
        <v>2383.4749297044664</v>
      </c>
      <c r="AG92" s="4">
        <f t="shared" si="37"/>
        <v>2254000</v>
      </c>
      <c r="AH92" s="16">
        <f t="shared" si="27"/>
        <v>1.020408163265306E-2</v>
      </c>
      <c r="AI92" s="15">
        <f t="shared" si="28"/>
        <v>1.0204081632653061</v>
      </c>
      <c r="AJ92" s="15">
        <f t="shared" si="29"/>
        <v>1.1224489795918369</v>
      </c>
      <c r="AK92" s="4">
        <f t="shared" si="30"/>
        <v>15073000</v>
      </c>
      <c r="AL92" s="27">
        <f t="shared" si="31"/>
        <v>1.5259072513766337E-3</v>
      </c>
      <c r="AM92" s="15">
        <f t="shared" si="38"/>
        <v>0.15259072513766336</v>
      </c>
      <c r="AN92" s="15">
        <f t="shared" si="39"/>
        <v>1.1958446693253055E-4</v>
      </c>
    </row>
    <row r="93" spans="1:40" x14ac:dyDescent="0.2">
      <c r="A93" s="4" t="s">
        <v>4627</v>
      </c>
      <c r="B93" s="3" t="s">
        <v>3</v>
      </c>
      <c r="C93" s="6">
        <v>141140</v>
      </c>
      <c r="D93" s="3" t="s">
        <v>68</v>
      </c>
      <c r="E93" s="6">
        <v>141142</v>
      </c>
      <c r="F93" s="3" t="s">
        <v>913</v>
      </c>
      <c r="G93" s="8">
        <v>16000</v>
      </c>
      <c r="H93" s="6">
        <v>105</v>
      </c>
      <c r="I93" s="6">
        <v>140947</v>
      </c>
      <c r="J93" s="13">
        <v>44957</v>
      </c>
      <c r="K93" s="9">
        <v>6786.0680014072732</v>
      </c>
      <c r="L93" s="4" t="s">
        <v>4627</v>
      </c>
      <c r="M93" s="4" t="s">
        <v>4632</v>
      </c>
      <c r="N93" s="4">
        <f>VLOOKUP(I93,BaseModelo!$A$2:$E$5075,5)</f>
        <v>8</v>
      </c>
      <c r="P93" s="15">
        <v>122</v>
      </c>
      <c r="Q93" s="4">
        <f>VLOOKUP(I93,BaseModelo!$A$2:$E$5075,3)</f>
        <v>132</v>
      </c>
      <c r="R93" s="4">
        <f t="shared" si="20"/>
        <v>32283000</v>
      </c>
      <c r="S93" s="16">
        <f t="shared" si="21"/>
        <v>4.9561688814546358E-4</v>
      </c>
      <c r="T93" s="4">
        <f t="shared" si="32"/>
        <v>5.2039773255273675E-2</v>
      </c>
      <c r="U93" s="4">
        <f t="shared" si="33"/>
        <v>6.046526035374656E-2</v>
      </c>
      <c r="V93" s="6">
        <f t="shared" si="22"/>
        <v>0</v>
      </c>
      <c r="W93" s="16" t="str">
        <f t="shared" si="23"/>
        <v/>
      </c>
      <c r="X93" s="4" t="str">
        <f t="shared" si="34"/>
        <v/>
      </c>
      <c r="Y93" s="4" t="str">
        <f t="shared" si="24"/>
        <v/>
      </c>
      <c r="Z93" s="4">
        <f t="shared" si="25"/>
        <v>5836000</v>
      </c>
      <c r="AA93" s="16">
        <f t="shared" si="26"/>
        <v>2.7416038382453737E-3</v>
      </c>
      <c r="AB93" s="15">
        <f t="shared" si="35"/>
        <v>0.28786840301576422</v>
      </c>
      <c r="AC93" s="15">
        <f t="shared" si="36"/>
        <v>0.33447566826593561</v>
      </c>
      <c r="AD93" s="4">
        <v>141140</v>
      </c>
      <c r="AE93" s="26">
        <v>2904.73</v>
      </c>
      <c r="AF93" s="26">
        <v>1745.4075728545167</v>
      </c>
      <c r="AG93" s="4">
        <f t="shared" si="37"/>
        <v>2254000</v>
      </c>
      <c r="AH93" s="16">
        <f t="shared" si="27"/>
        <v>7.0984915705412602E-3</v>
      </c>
      <c r="AI93" s="15">
        <f t="shared" si="28"/>
        <v>0.74534161490683237</v>
      </c>
      <c r="AJ93" s="15">
        <f t="shared" si="29"/>
        <v>0.86601597160603372</v>
      </c>
      <c r="AK93" s="4">
        <f t="shared" si="30"/>
        <v>15073000</v>
      </c>
      <c r="AL93" s="27">
        <f t="shared" si="31"/>
        <v>1.061500696609832E-3</v>
      </c>
      <c r="AM93" s="15">
        <f t="shared" si="38"/>
        <v>0.11145757314403236</v>
      </c>
      <c r="AN93" s="15">
        <f t="shared" si="39"/>
        <v>6.4183915986196837E-5</v>
      </c>
    </row>
    <row r="94" spans="1:40" x14ac:dyDescent="0.2">
      <c r="A94" s="4" t="s">
        <v>4627</v>
      </c>
      <c r="B94" s="3" t="s">
        <v>3</v>
      </c>
      <c r="C94" s="6">
        <v>141140</v>
      </c>
      <c r="D94" s="3" t="s">
        <v>68</v>
      </c>
      <c r="E94" s="6">
        <v>141143</v>
      </c>
      <c r="F94" s="3" t="s">
        <v>914</v>
      </c>
      <c r="G94" s="8">
        <v>8000</v>
      </c>
      <c r="H94" s="6">
        <v>142</v>
      </c>
      <c r="I94" s="6">
        <v>137806</v>
      </c>
      <c r="J94" s="13">
        <v>44957</v>
      </c>
      <c r="K94" s="9">
        <v>3393.0340007036366</v>
      </c>
      <c r="L94" s="4" t="s">
        <v>4627</v>
      </c>
      <c r="M94" s="4" t="s">
        <v>4632</v>
      </c>
      <c r="N94" s="4">
        <f>VLOOKUP(I94,BaseModelo!$A$2:$E$5075,5)</f>
        <v>5</v>
      </c>
      <c r="P94" s="15">
        <v>142.00000000000003</v>
      </c>
      <c r="Q94" s="4">
        <f>VLOOKUP(I94,BaseModelo!$A$2:$E$5075,3)</f>
        <v>110</v>
      </c>
      <c r="R94" s="4">
        <f t="shared" si="20"/>
        <v>32283000</v>
      </c>
      <c r="S94" s="16">
        <f t="shared" si="21"/>
        <v>2.4780844407273179E-4</v>
      </c>
      <c r="T94" s="4">
        <f t="shared" si="32"/>
        <v>3.5188799058327912E-2</v>
      </c>
      <c r="U94" s="4">
        <f t="shared" si="33"/>
        <v>3.5188799058327919E-2</v>
      </c>
      <c r="V94" s="6">
        <f t="shared" si="22"/>
        <v>0</v>
      </c>
      <c r="W94" s="16" t="str">
        <f t="shared" si="23"/>
        <v/>
      </c>
      <c r="X94" s="4" t="str">
        <f t="shared" si="34"/>
        <v/>
      </c>
      <c r="Y94" s="4" t="str">
        <f t="shared" si="24"/>
        <v/>
      </c>
      <c r="Z94" s="4">
        <f t="shared" si="25"/>
        <v>4058000</v>
      </c>
      <c r="AA94" s="16">
        <f t="shared" si="26"/>
        <v>1.9714144898965009E-3</v>
      </c>
      <c r="AB94" s="15">
        <f t="shared" si="35"/>
        <v>0.27994085756530313</v>
      </c>
      <c r="AC94" s="15">
        <f t="shared" si="36"/>
        <v>0.27994085756530318</v>
      </c>
      <c r="AD94" s="4">
        <v>141140</v>
      </c>
      <c r="AE94" s="26">
        <v>2001.1</v>
      </c>
      <c r="AF94" s="26">
        <v>1202.4302066075584</v>
      </c>
      <c r="AG94" s="4">
        <f t="shared" si="37"/>
        <v>1768000</v>
      </c>
      <c r="AH94" s="16">
        <f t="shared" si="27"/>
        <v>4.5248868778280547E-3</v>
      </c>
      <c r="AI94" s="15">
        <f t="shared" si="28"/>
        <v>0.64253393665158376</v>
      </c>
      <c r="AJ94" s="15">
        <f t="shared" si="29"/>
        <v>0.64253393665158387</v>
      </c>
      <c r="AK94" s="4">
        <f t="shared" si="30"/>
        <v>15073000</v>
      </c>
      <c r="AL94" s="27">
        <f t="shared" si="31"/>
        <v>5.3075034830491602E-4</v>
      </c>
      <c r="AM94" s="15">
        <f t="shared" si="38"/>
        <v>7.5366549459298077E-2</v>
      </c>
      <c r="AN94" s="15">
        <f t="shared" si="39"/>
        <v>1.8676467356639244E-5</v>
      </c>
    </row>
    <row r="95" spans="1:40" x14ac:dyDescent="0.2">
      <c r="A95" s="4" t="s">
        <v>4627</v>
      </c>
      <c r="B95" s="3" t="s">
        <v>3</v>
      </c>
      <c r="C95" s="6">
        <v>141140</v>
      </c>
      <c r="D95" s="3" t="s">
        <v>68</v>
      </c>
      <c r="E95" s="6">
        <v>141144</v>
      </c>
      <c r="F95" s="3" t="s">
        <v>915</v>
      </c>
      <c r="G95" s="8">
        <v>19000</v>
      </c>
      <c r="H95" s="6">
        <v>105</v>
      </c>
      <c r="I95" s="6">
        <v>140949</v>
      </c>
      <c r="J95" s="13">
        <v>44957</v>
      </c>
      <c r="K95" s="9">
        <v>8058.4557516711366</v>
      </c>
      <c r="L95" s="4" t="s">
        <v>4627</v>
      </c>
      <c r="M95" s="4" t="s">
        <v>4632</v>
      </c>
      <c r="N95" s="4">
        <f>VLOOKUP(I95,BaseModelo!$A$2:$E$5075,5)</f>
        <v>8</v>
      </c>
      <c r="P95" s="15">
        <v>122</v>
      </c>
      <c r="Q95" s="4">
        <f>VLOOKUP(I95,BaseModelo!$A$2:$E$5075,3)</f>
        <v>132</v>
      </c>
      <c r="R95" s="4">
        <f t="shared" si="20"/>
        <v>32283000</v>
      </c>
      <c r="S95" s="16">
        <f t="shared" si="21"/>
        <v>5.8854505467273801E-4</v>
      </c>
      <c r="T95" s="4">
        <f t="shared" si="32"/>
        <v>6.179723074063749E-2</v>
      </c>
      <c r="U95" s="4">
        <f t="shared" si="33"/>
        <v>7.1802496670074031E-2</v>
      </c>
      <c r="V95" s="6">
        <f t="shared" si="22"/>
        <v>0</v>
      </c>
      <c r="W95" s="16" t="str">
        <f t="shared" si="23"/>
        <v/>
      </c>
      <c r="X95" s="4" t="str">
        <f t="shared" si="34"/>
        <v/>
      </c>
      <c r="Y95" s="4" t="str">
        <f t="shared" si="24"/>
        <v/>
      </c>
      <c r="Z95" s="4">
        <f t="shared" si="25"/>
        <v>5836000</v>
      </c>
      <c r="AA95" s="16">
        <f t="shared" si="26"/>
        <v>3.2556545579163812E-3</v>
      </c>
      <c r="AB95" s="15">
        <f t="shared" si="35"/>
        <v>0.34184372858122003</v>
      </c>
      <c r="AC95" s="15">
        <f t="shared" si="36"/>
        <v>0.39718985606579849</v>
      </c>
      <c r="AD95" s="4">
        <v>141140</v>
      </c>
      <c r="AE95" s="26">
        <v>3449.37</v>
      </c>
      <c r="AF95" s="26">
        <v>2072.6733705291658</v>
      </c>
      <c r="AG95" s="4">
        <f t="shared" si="37"/>
        <v>2254000</v>
      </c>
      <c r="AH95" s="16">
        <f t="shared" si="27"/>
        <v>8.4294587400177458E-3</v>
      </c>
      <c r="AI95" s="15">
        <f t="shared" si="28"/>
        <v>0.8850931677018633</v>
      </c>
      <c r="AJ95" s="15">
        <f t="shared" si="29"/>
        <v>1.0283939662821651</v>
      </c>
      <c r="AK95" s="4">
        <f t="shared" si="30"/>
        <v>15073000</v>
      </c>
      <c r="AL95" s="27">
        <f t="shared" si="31"/>
        <v>1.2605320772241756E-3</v>
      </c>
      <c r="AM95" s="15">
        <f t="shared" si="38"/>
        <v>0.13235586810853844</v>
      </c>
      <c r="AN95" s="15">
        <f t="shared" si="39"/>
        <v>9.0509350277410372E-5</v>
      </c>
    </row>
    <row r="96" spans="1:40" x14ac:dyDescent="0.2">
      <c r="A96" s="4" t="s">
        <v>4627</v>
      </c>
      <c r="B96" s="3" t="s">
        <v>3</v>
      </c>
      <c r="C96" s="6">
        <v>141140</v>
      </c>
      <c r="D96" s="3" t="s">
        <v>68</v>
      </c>
      <c r="E96" s="6">
        <v>141145</v>
      </c>
      <c r="F96" s="3" t="s">
        <v>916</v>
      </c>
      <c r="G96" s="8">
        <v>10000</v>
      </c>
      <c r="H96" s="6">
        <v>110</v>
      </c>
      <c r="I96" s="6">
        <v>137829</v>
      </c>
      <c r="J96" s="13">
        <v>44957</v>
      </c>
      <c r="K96" s="9">
        <v>4241.2925008795455</v>
      </c>
      <c r="L96" s="4" t="s">
        <v>4627</v>
      </c>
      <c r="M96" s="4" t="s">
        <v>4632</v>
      </c>
      <c r="N96" s="4">
        <f>VLOOKUP(I96,BaseModelo!$A$2:$E$5075,5)</f>
        <v>5</v>
      </c>
      <c r="P96" s="15">
        <v>142.00000000000003</v>
      </c>
      <c r="Q96" s="4">
        <f>VLOOKUP(I96,BaseModelo!$A$2:$E$5075,3)</f>
        <v>110</v>
      </c>
      <c r="R96" s="4">
        <f t="shared" si="20"/>
        <v>32283000</v>
      </c>
      <c r="S96" s="16">
        <f t="shared" si="21"/>
        <v>3.0976055509091471E-4</v>
      </c>
      <c r="T96" s="4">
        <f t="shared" si="32"/>
        <v>3.4073661060000621E-2</v>
      </c>
      <c r="U96" s="4">
        <f t="shared" si="33"/>
        <v>4.3985998822909898E-2</v>
      </c>
      <c r="V96" s="6">
        <f t="shared" si="22"/>
        <v>0</v>
      </c>
      <c r="W96" s="16" t="str">
        <f t="shared" si="23"/>
        <v/>
      </c>
      <c r="X96" s="4" t="str">
        <f t="shared" si="34"/>
        <v/>
      </c>
      <c r="Y96" s="4" t="str">
        <f t="shared" si="24"/>
        <v/>
      </c>
      <c r="Z96" s="4">
        <f t="shared" si="25"/>
        <v>4058000</v>
      </c>
      <c r="AA96" s="16">
        <f t="shared" si="26"/>
        <v>2.4642681123706258E-3</v>
      </c>
      <c r="AB96" s="15">
        <f t="shared" si="35"/>
        <v>0.27106949236076883</v>
      </c>
      <c r="AC96" s="15">
        <f t="shared" si="36"/>
        <v>0.34992607195662895</v>
      </c>
      <c r="AD96" s="4">
        <v>141140</v>
      </c>
      <c r="AE96" s="26">
        <v>1906.74</v>
      </c>
      <c r="AF96" s="26">
        <v>1145.7307341696546</v>
      </c>
      <c r="AG96" s="4">
        <f t="shared" si="37"/>
        <v>1768000</v>
      </c>
      <c r="AH96" s="16">
        <f t="shared" si="27"/>
        <v>5.6561085972850677E-3</v>
      </c>
      <c r="AI96" s="15">
        <f t="shared" si="28"/>
        <v>0.62217194570135748</v>
      </c>
      <c r="AJ96" s="15">
        <f t="shared" si="29"/>
        <v>0.80316742081447978</v>
      </c>
      <c r="AK96" s="4">
        <f t="shared" si="30"/>
        <v>15073000</v>
      </c>
      <c r="AL96" s="27">
        <f t="shared" si="31"/>
        <v>6.6343793538114506E-4</v>
      </c>
      <c r="AM96" s="15">
        <f t="shared" si="38"/>
        <v>7.2978172891925958E-2</v>
      </c>
      <c r="AN96" s="15">
        <f t="shared" si="39"/>
        <v>2.918198024474882E-5</v>
      </c>
    </row>
    <row r="97" spans="1:40" x14ac:dyDescent="0.2">
      <c r="A97" s="4" t="s">
        <v>4627</v>
      </c>
      <c r="B97" s="3" t="s">
        <v>3</v>
      </c>
      <c r="C97" s="6">
        <v>141140</v>
      </c>
      <c r="D97" s="3" t="s">
        <v>68</v>
      </c>
      <c r="E97" s="6">
        <v>141146</v>
      </c>
      <c r="F97" s="3" t="s">
        <v>917</v>
      </c>
      <c r="G97" s="8">
        <v>8000</v>
      </c>
      <c r="H97" s="6">
        <v>142</v>
      </c>
      <c r="I97" s="6">
        <v>140944</v>
      </c>
      <c r="J97" s="13">
        <v>44957</v>
      </c>
      <c r="K97" s="9">
        <v>3393.0340007036366</v>
      </c>
      <c r="L97" s="4" t="s">
        <v>4627</v>
      </c>
      <c r="M97" s="4" t="s">
        <v>4632</v>
      </c>
      <c r="N97" s="4">
        <f>VLOOKUP(I97,BaseModelo!$A$2:$E$5075,5)</f>
        <v>8</v>
      </c>
      <c r="P97" s="15">
        <v>142.00000000000003</v>
      </c>
      <c r="Q97" s="4">
        <f>VLOOKUP(I97,BaseModelo!$A$2:$E$5075,3)</f>
        <v>132</v>
      </c>
      <c r="R97" s="4">
        <f t="shared" si="20"/>
        <v>32283000</v>
      </c>
      <c r="S97" s="16">
        <f t="shared" si="21"/>
        <v>2.4780844407273179E-4</v>
      </c>
      <c r="T97" s="4">
        <f t="shared" si="32"/>
        <v>3.5188799058327912E-2</v>
      </c>
      <c r="U97" s="4">
        <f t="shared" si="33"/>
        <v>3.5188799058327919E-2</v>
      </c>
      <c r="V97" s="6">
        <f t="shared" si="22"/>
        <v>0</v>
      </c>
      <c r="W97" s="16" t="str">
        <f t="shared" si="23"/>
        <v/>
      </c>
      <c r="X97" s="4" t="str">
        <f t="shared" si="34"/>
        <v/>
      </c>
      <c r="Y97" s="4" t="str">
        <f t="shared" si="24"/>
        <v/>
      </c>
      <c r="Z97" s="4">
        <f t="shared" si="25"/>
        <v>5836000</v>
      </c>
      <c r="AA97" s="16">
        <f t="shared" si="26"/>
        <v>1.3708019191226869E-3</v>
      </c>
      <c r="AB97" s="15">
        <f t="shared" si="35"/>
        <v>0.19465387251542154</v>
      </c>
      <c r="AC97" s="15">
        <f t="shared" si="36"/>
        <v>0.19465387251542157</v>
      </c>
      <c r="AD97" s="4">
        <v>141140</v>
      </c>
      <c r="AE97" s="26">
        <v>2001.1</v>
      </c>
      <c r="AF97" s="26">
        <v>1202.4302066075584</v>
      </c>
      <c r="AG97" s="4">
        <f t="shared" si="37"/>
        <v>2254000</v>
      </c>
      <c r="AH97" s="16">
        <f t="shared" si="27"/>
        <v>3.5492457852706301E-3</v>
      </c>
      <c r="AI97" s="15">
        <f t="shared" si="28"/>
        <v>0.50399290150842946</v>
      </c>
      <c r="AJ97" s="15">
        <f t="shared" si="29"/>
        <v>0.50399290150842957</v>
      </c>
      <c r="AK97" s="4">
        <f t="shared" si="30"/>
        <v>15073000</v>
      </c>
      <c r="AL97" s="27">
        <f t="shared" si="31"/>
        <v>5.3075034830491602E-4</v>
      </c>
      <c r="AM97" s="15">
        <f t="shared" si="38"/>
        <v>7.5366549459298077E-2</v>
      </c>
      <c r="AN97" s="15">
        <f t="shared" si="39"/>
        <v>1.8676467356639244E-5</v>
      </c>
    </row>
    <row r="98" spans="1:40" x14ac:dyDescent="0.2">
      <c r="A98" s="4" t="s">
        <v>4627</v>
      </c>
      <c r="B98" s="3" t="s">
        <v>3</v>
      </c>
      <c r="C98" s="6">
        <v>141140</v>
      </c>
      <c r="D98" s="3" t="s">
        <v>68</v>
      </c>
      <c r="E98" s="6">
        <v>141147</v>
      </c>
      <c r="F98" s="3" t="s">
        <v>918</v>
      </c>
      <c r="G98" s="8">
        <v>15000</v>
      </c>
      <c r="H98" s="6">
        <v>105</v>
      </c>
      <c r="I98" s="6">
        <v>141037</v>
      </c>
      <c r="J98" s="13">
        <v>44957</v>
      </c>
      <c r="K98" s="9">
        <v>6361.9387513193178</v>
      </c>
      <c r="L98" s="4" t="s">
        <v>4627</v>
      </c>
      <c r="M98" s="4" t="s">
        <v>4632</v>
      </c>
      <c r="N98" s="4">
        <f>VLOOKUP(I98,BaseModelo!$A$2:$E$5075,5)</f>
        <v>3</v>
      </c>
      <c r="P98" s="15">
        <v>132</v>
      </c>
      <c r="Q98" s="4">
        <f>VLOOKUP(I98,BaseModelo!$A$2:$E$5075,3)</f>
        <v>110</v>
      </c>
      <c r="R98" s="4">
        <f t="shared" si="20"/>
        <v>32283000</v>
      </c>
      <c r="S98" s="16">
        <f t="shared" si="21"/>
        <v>4.6464083263637206E-4</v>
      </c>
      <c r="T98" s="4">
        <f t="shared" si="32"/>
        <v>4.8787287426819065E-2</v>
      </c>
      <c r="U98" s="4">
        <f t="shared" si="33"/>
        <v>6.1332589908001112E-2</v>
      </c>
      <c r="V98" s="6">
        <f t="shared" si="22"/>
        <v>0</v>
      </c>
      <c r="W98" s="16" t="str">
        <f t="shared" si="23"/>
        <v/>
      </c>
      <c r="X98" s="4" t="str">
        <f t="shared" si="34"/>
        <v/>
      </c>
      <c r="Y98" s="4" t="str">
        <f t="shared" si="24"/>
        <v/>
      </c>
      <c r="Z98" s="4">
        <f t="shared" si="25"/>
        <v>1992000</v>
      </c>
      <c r="AA98" s="16">
        <f t="shared" si="26"/>
        <v>7.5301204819277108E-3</v>
      </c>
      <c r="AB98" s="15">
        <f t="shared" si="35"/>
        <v>0.79066265060240959</v>
      </c>
      <c r="AC98" s="15">
        <f t="shared" si="36"/>
        <v>0.99397590361445787</v>
      </c>
      <c r="AD98" s="4">
        <v>141140</v>
      </c>
      <c r="AE98" s="26">
        <v>2723.19</v>
      </c>
      <c r="AF98" s="26">
        <v>1636.3229795270788</v>
      </c>
      <c r="AG98" s="4">
        <f t="shared" si="37"/>
        <v>1267000</v>
      </c>
      <c r="AH98" s="16">
        <f t="shared" si="27"/>
        <v>1.1838989739542225E-2</v>
      </c>
      <c r="AI98" s="15">
        <f t="shared" si="28"/>
        <v>1.2430939226519337</v>
      </c>
      <c r="AJ98" s="15">
        <f t="shared" si="29"/>
        <v>1.5627466456195738</v>
      </c>
      <c r="AK98" s="4">
        <f t="shared" si="30"/>
        <v>15073000</v>
      </c>
      <c r="AL98" s="27">
        <f t="shared" si="31"/>
        <v>9.9515690307171775E-4</v>
      </c>
      <c r="AM98" s="15">
        <f t="shared" si="38"/>
        <v>0.10449147482253036</v>
      </c>
      <c r="AN98" s="15">
        <f t="shared" si="39"/>
        <v>6.1035550230214081E-5</v>
      </c>
    </row>
    <row r="99" spans="1:40" x14ac:dyDescent="0.2">
      <c r="A99" s="4" t="s">
        <v>4628</v>
      </c>
      <c r="B99" s="3" t="s">
        <v>11</v>
      </c>
      <c r="C99" s="6">
        <v>141149</v>
      </c>
      <c r="D99" s="3" t="s">
        <v>83</v>
      </c>
      <c r="E99" s="6">
        <v>141151</v>
      </c>
      <c r="F99" s="3" t="s">
        <v>939</v>
      </c>
      <c r="G99" s="8">
        <v>25000</v>
      </c>
      <c r="H99" s="6">
        <v>110</v>
      </c>
      <c r="I99" s="6">
        <v>107681</v>
      </c>
      <c r="J99" s="13">
        <v>44957</v>
      </c>
      <c r="K99" s="9">
        <v>25000</v>
      </c>
      <c r="L99" s="4" t="s">
        <v>4628</v>
      </c>
      <c r="M99" s="4" t="s">
        <v>4632</v>
      </c>
      <c r="N99" s="4">
        <f>VLOOKUP(I99,BaseModelo!$A$2:$E$5075,5)</f>
        <v>2</v>
      </c>
      <c r="P99" s="15">
        <v>110.00000000000001</v>
      </c>
      <c r="Q99" s="4">
        <f>VLOOKUP(I99,BaseModelo!$A$2:$E$5075,3)</f>
        <v>100</v>
      </c>
      <c r="R99" s="4">
        <f t="shared" si="20"/>
        <v>32283000</v>
      </c>
      <c r="S99" s="16">
        <f t="shared" si="21"/>
        <v>7.7440138772728677E-4</v>
      </c>
      <c r="T99" s="4">
        <f t="shared" si="32"/>
        <v>8.5184152650001552E-2</v>
      </c>
      <c r="U99" s="4">
        <f t="shared" si="33"/>
        <v>8.5184152650001552E-2</v>
      </c>
      <c r="V99" s="6">
        <f t="shared" si="22"/>
        <v>0</v>
      </c>
      <c r="W99" s="16" t="str">
        <f t="shared" si="23"/>
        <v/>
      </c>
      <c r="X99" s="4" t="str">
        <f t="shared" si="34"/>
        <v/>
      </c>
      <c r="Y99" s="4" t="str">
        <f t="shared" si="24"/>
        <v/>
      </c>
      <c r="Z99" s="4">
        <f t="shared" si="25"/>
        <v>1578000</v>
      </c>
      <c r="AA99" s="16">
        <f t="shared" si="26"/>
        <v>1.5842839036755388E-2</v>
      </c>
      <c r="AB99" s="15">
        <f t="shared" si="35"/>
        <v>1.7427122940430926</v>
      </c>
      <c r="AC99" s="15">
        <f t="shared" si="36"/>
        <v>1.7427122940430928</v>
      </c>
      <c r="AD99" s="4">
        <v>141149</v>
      </c>
      <c r="AE99" s="26">
        <v>4779.3100000000004</v>
      </c>
      <c r="AF99" s="26">
        <v>4779.3100000000004</v>
      </c>
      <c r="AG99" s="4">
        <f t="shared" si="37"/>
        <v>832000</v>
      </c>
      <c r="AH99" s="16">
        <f t="shared" si="27"/>
        <v>3.0048076923076924E-2</v>
      </c>
      <c r="AI99" s="15">
        <f t="shared" si="28"/>
        <v>3.3052884615384617</v>
      </c>
      <c r="AJ99" s="15">
        <f t="shared" si="29"/>
        <v>3.3052884615384621</v>
      </c>
      <c r="AK99" s="4">
        <f t="shared" si="30"/>
        <v>16319000</v>
      </c>
      <c r="AL99" s="27">
        <f t="shared" si="31"/>
        <v>1.5319566149886636E-3</v>
      </c>
      <c r="AM99" s="15">
        <f t="shared" si="38"/>
        <v>0.16851522764875299</v>
      </c>
      <c r="AN99" s="15">
        <f t="shared" si="39"/>
        <v>1.3049842614437399E-4</v>
      </c>
    </row>
    <row r="100" spans="1:40" x14ac:dyDescent="0.2">
      <c r="A100" s="4" t="s">
        <v>4628</v>
      </c>
      <c r="B100" s="3" t="s">
        <v>11</v>
      </c>
      <c r="C100" s="6">
        <v>141149</v>
      </c>
      <c r="D100" s="3" t="s">
        <v>83</v>
      </c>
      <c r="E100" s="6">
        <v>141318</v>
      </c>
      <c r="F100" s="3" t="s">
        <v>940</v>
      </c>
      <c r="G100" s="8">
        <v>5000</v>
      </c>
      <c r="H100" s="6">
        <v>147</v>
      </c>
      <c r="I100" s="6">
        <v>141014</v>
      </c>
      <c r="J100" s="13">
        <v>44957</v>
      </c>
      <c r="K100" s="9">
        <v>5000</v>
      </c>
      <c r="L100" s="4" t="s">
        <v>4628</v>
      </c>
      <c r="M100" s="4" t="s">
        <v>4632</v>
      </c>
      <c r="N100" s="4">
        <f>VLOOKUP(I100,BaseModelo!$A$2:$E$5075,5)</f>
        <v>3</v>
      </c>
      <c r="P100" s="15">
        <v>147</v>
      </c>
      <c r="Q100" s="4">
        <f>VLOOKUP(I100,BaseModelo!$A$2:$E$5075,3)</f>
        <v>110</v>
      </c>
      <c r="R100" s="4">
        <f t="shared" si="20"/>
        <v>32283000</v>
      </c>
      <c r="S100" s="16">
        <f t="shared" si="21"/>
        <v>1.5488027754545735E-4</v>
      </c>
      <c r="T100" s="4">
        <f t="shared" si="32"/>
        <v>2.2767400799182231E-2</v>
      </c>
      <c r="U100" s="4">
        <f t="shared" si="33"/>
        <v>2.2767400799182231E-2</v>
      </c>
      <c r="V100" s="6">
        <f t="shared" si="22"/>
        <v>0</v>
      </c>
      <c r="W100" s="16" t="str">
        <f t="shared" si="23"/>
        <v/>
      </c>
      <c r="X100" s="4" t="str">
        <f t="shared" si="34"/>
        <v/>
      </c>
      <c r="Y100" s="4" t="str">
        <f t="shared" si="24"/>
        <v/>
      </c>
      <c r="Z100" s="4">
        <f t="shared" si="25"/>
        <v>1992000</v>
      </c>
      <c r="AA100" s="16">
        <f t="shared" si="26"/>
        <v>2.5100401606425703E-3</v>
      </c>
      <c r="AB100" s="15">
        <f t="shared" si="35"/>
        <v>0.36897590361445781</v>
      </c>
      <c r="AC100" s="15">
        <f t="shared" si="36"/>
        <v>0.36897590361445781</v>
      </c>
      <c r="AD100" s="4">
        <v>141149</v>
      </c>
      <c r="AE100" s="26">
        <v>1303.3399999999999</v>
      </c>
      <c r="AF100" s="26">
        <v>1303.3399999999999</v>
      </c>
      <c r="AG100" s="4">
        <f t="shared" si="37"/>
        <v>673000</v>
      </c>
      <c r="AH100" s="16">
        <f t="shared" si="27"/>
        <v>7.429420505200594E-3</v>
      </c>
      <c r="AI100" s="15">
        <f t="shared" si="28"/>
        <v>1.0921248142644873</v>
      </c>
      <c r="AJ100" s="15">
        <f t="shared" si="29"/>
        <v>1.0921248142644873</v>
      </c>
      <c r="AK100" s="4">
        <f t="shared" si="30"/>
        <v>16319000</v>
      </c>
      <c r="AL100" s="27">
        <f t="shared" si="31"/>
        <v>3.0639132299773271E-4</v>
      </c>
      <c r="AM100" s="15">
        <f t="shared" si="38"/>
        <v>4.5039524480666712E-2</v>
      </c>
      <c r="AN100" s="15">
        <f t="shared" si="39"/>
        <v>6.9757340520810808E-6</v>
      </c>
    </row>
    <row r="101" spans="1:40" x14ac:dyDescent="0.2">
      <c r="A101" s="4" t="s">
        <v>4628</v>
      </c>
      <c r="B101" s="3" t="s">
        <v>11</v>
      </c>
      <c r="C101" s="6">
        <v>141149</v>
      </c>
      <c r="D101" s="3" t="s">
        <v>83</v>
      </c>
      <c r="E101" s="6">
        <v>141320</v>
      </c>
      <c r="F101" s="3" t="s">
        <v>941</v>
      </c>
      <c r="G101" s="8">
        <v>10000</v>
      </c>
      <c r="H101" s="6">
        <v>142</v>
      </c>
      <c r="I101" s="6">
        <v>140992</v>
      </c>
      <c r="J101" s="13">
        <v>44957</v>
      </c>
      <c r="K101" s="9">
        <v>10000</v>
      </c>
      <c r="L101" s="4" t="s">
        <v>4628</v>
      </c>
      <c r="M101" s="4" t="s">
        <v>4632</v>
      </c>
      <c r="N101" s="4">
        <f>VLOOKUP(I101,BaseModelo!$A$2:$E$5075,5)</f>
        <v>5</v>
      </c>
      <c r="P101" s="15">
        <v>142.00000000000003</v>
      </c>
      <c r="Q101" s="4">
        <f>VLOOKUP(I101,BaseModelo!$A$2:$E$5075,3)</f>
        <v>110</v>
      </c>
      <c r="R101" s="4">
        <f t="shared" si="20"/>
        <v>32283000</v>
      </c>
      <c r="S101" s="16">
        <f t="shared" si="21"/>
        <v>3.0976055509091471E-4</v>
      </c>
      <c r="T101" s="4">
        <f t="shared" si="32"/>
        <v>4.3985998822909891E-2</v>
      </c>
      <c r="U101" s="4">
        <f t="shared" si="33"/>
        <v>4.3985998822909898E-2</v>
      </c>
      <c r="V101" s="6">
        <f t="shared" si="22"/>
        <v>0</v>
      </c>
      <c r="W101" s="16" t="str">
        <f t="shared" si="23"/>
        <v/>
      </c>
      <c r="X101" s="4" t="str">
        <f t="shared" si="34"/>
        <v/>
      </c>
      <c r="Y101" s="4" t="str">
        <f t="shared" si="24"/>
        <v/>
      </c>
      <c r="Z101" s="4">
        <f t="shared" si="25"/>
        <v>4058000</v>
      </c>
      <c r="AA101" s="16">
        <f t="shared" si="26"/>
        <v>2.4642681123706258E-3</v>
      </c>
      <c r="AB101" s="15">
        <f t="shared" si="35"/>
        <v>0.34992607195662884</v>
      </c>
      <c r="AC101" s="15">
        <f t="shared" si="36"/>
        <v>0.34992607195662895</v>
      </c>
      <c r="AD101" s="4">
        <v>141149</v>
      </c>
      <c r="AE101" s="26">
        <v>2510.34</v>
      </c>
      <c r="AF101" s="26">
        <v>2510.34</v>
      </c>
      <c r="AG101" s="4">
        <f t="shared" si="37"/>
        <v>2193000</v>
      </c>
      <c r="AH101" s="16">
        <f t="shared" si="27"/>
        <v>4.5599635202918376E-3</v>
      </c>
      <c r="AI101" s="15">
        <f t="shared" si="28"/>
        <v>0.64751481988144088</v>
      </c>
      <c r="AJ101" s="15">
        <f t="shared" si="29"/>
        <v>0.64751481988144111</v>
      </c>
      <c r="AK101" s="4">
        <f t="shared" si="30"/>
        <v>16319000</v>
      </c>
      <c r="AL101" s="27">
        <f t="shared" si="31"/>
        <v>6.1278264599546543E-4</v>
      </c>
      <c r="AM101" s="15">
        <f t="shared" si="38"/>
        <v>8.7015135731356094E-2</v>
      </c>
      <c r="AN101" s="15">
        <f t="shared" si="39"/>
        <v>2.6953856745456156E-5</v>
      </c>
    </row>
    <row r="102" spans="1:40" x14ac:dyDescent="0.2">
      <c r="A102" s="4" t="s">
        <v>4627</v>
      </c>
      <c r="B102" s="3" t="s">
        <v>5</v>
      </c>
      <c r="C102" s="6">
        <v>141159</v>
      </c>
      <c r="D102" s="3" t="s">
        <v>69</v>
      </c>
      <c r="E102" s="6">
        <v>141177</v>
      </c>
      <c r="F102" s="3" t="s">
        <v>903</v>
      </c>
      <c r="G102" s="8">
        <v>10000</v>
      </c>
      <c r="H102" s="6">
        <v>142</v>
      </c>
      <c r="I102" s="6">
        <v>141036</v>
      </c>
      <c r="J102" s="13">
        <v>44957</v>
      </c>
      <c r="K102" s="9">
        <v>10000</v>
      </c>
      <c r="L102" s="4" t="s">
        <v>4627</v>
      </c>
      <c r="M102" s="4" t="s">
        <v>4632</v>
      </c>
      <c r="N102" s="4">
        <f>VLOOKUP(I102,BaseModelo!$A$2:$E$5075,5)</f>
        <v>3</v>
      </c>
      <c r="P102" s="15">
        <v>142.00000000000003</v>
      </c>
      <c r="Q102" s="4">
        <f>VLOOKUP(I102,BaseModelo!$A$2:$E$5075,3)</f>
        <v>110</v>
      </c>
      <c r="R102" s="4">
        <f t="shared" si="20"/>
        <v>32283000</v>
      </c>
      <c r="S102" s="16">
        <f t="shared" si="21"/>
        <v>3.0976055509091471E-4</v>
      </c>
      <c r="T102" s="4">
        <f t="shared" si="32"/>
        <v>4.3985998822909891E-2</v>
      </c>
      <c r="U102" s="4">
        <f t="shared" si="33"/>
        <v>4.3985998822909898E-2</v>
      </c>
      <c r="V102" s="6">
        <f t="shared" si="22"/>
        <v>0</v>
      </c>
      <c r="W102" s="16" t="str">
        <f t="shared" si="23"/>
        <v/>
      </c>
      <c r="X102" s="4" t="str">
        <f t="shared" si="34"/>
        <v/>
      </c>
      <c r="Y102" s="4" t="str">
        <f t="shared" si="24"/>
        <v/>
      </c>
      <c r="Z102" s="4">
        <f t="shared" si="25"/>
        <v>1992000</v>
      </c>
      <c r="AA102" s="16">
        <f t="shared" si="26"/>
        <v>5.0200803212851405E-3</v>
      </c>
      <c r="AB102" s="15">
        <f t="shared" si="35"/>
        <v>0.71285140562248994</v>
      </c>
      <c r="AC102" s="15">
        <f t="shared" si="36"/>
        <v>0.71285140562249005</v>
      </c>
      <c r="AD102" s="4">
        <v>141159</v>
      </c>
      <c r="AE102" s="26">
        <v>2501.38</v>
      </c>
      <c r="AF102" s="26">
        <v>2501.38</v>
      </c>
      <c r="AG102" s="4">
        <f t="shared" si="37"/>
        <v>1267000</v>
      </c>
      <c r="AH102" s="16">
        <f t="shared" si="27"/>
        <v>7.8926598263614842E-3</v>
      </c>
      <c r="AI102" s="15">
        <f t="shared" si="28"/>
        <v>1.1207576953433307</v>
      </c>
      <c r="AJ102" s="15">
        <f t="shared" si="29"/>
        <v>1.1207576953433309</v>
      </c>
      <c r="AK102" s="4">
        <f t="shared" si="30"/>
        <v>15073000</v>
      </c>
      <c r="AL102" s="27">
        <f t="shared" si="31"/>
        <v>6.6343793538114506E-4</v>
      </c>
      <c r="AM102" s="15">
        <f t="shared" si="38"/>
        <v>9.4208186824122603E-2</v>
      </c>
      <c r="AN102" s="15">
        <f t="shared" si="39"/>
        <v>2.918198024474882E-5</v>
      </c>
    </row>
    <row r="103" spans="1:40" x14ac:dyDescent="0.2">
      <c r="A103" s="4" t="s">
        <v>4628</v>
      </c>
      <c r="B103" s="3" t="s">
        <v>13</v>
      </c>
      <c r="C103" s="6">
        <v>141225</v>
      </c>
      <c r="D103" s="3" t="s">
        <v>71</v>
      </c>
      <c r="E103" s="6">
        <v>141241</v>
      </c>
      <c r="F103" s="3" t="s">
        <v>904</v>
      </c>
      <c r="G103" s="8">
        <v>8000</v>
      </c>
      <c r="H103" s="6">
        <v>142</v>
      </c>
      <c r="I103" s="6">
        <v>141178</v>
      </c>
      <c r="J103" s="13">
        <v>44957</v>
      </c>
      <c r="K103" s="9">
        <v>8000</v>
      </c>
      <c r="L103" s="4" t="s">
        <v>4628</v>
      </c>
      <c r="M103" s="4" t="s">
        <v>4632</v>
      </c>
      <c r="N103" s="4">
        <f>VLOOKUP(I103,BaseModelo!$A$2:$E$5075,5)</f>
        <v>10</v>
      </c>
      <c r="P103" s="15">
        <v>142.00000000000003</v>
      </c>
      <c r="Q103" s="4">
        <f>VLOOKUP(I103,BaseModelo!$A$2:$E$5075,3)</f>
        <v>0</v>
      </c>
      <c r="R103" s="4">
        <f t="shared" si="20"/>
        <v>32283000</v>
      </c>
      <c r="S103" s="16">
        <f t="shared" si="21"/>
        <v>2.4780844407273179E-4</v>
      </c>
      <c r="T103" s="4">
        <f t="shared" si="32"/>
        <v>3.5188799058327912E-2</v>
      </c>
      <c r="U103" s="4">
        <f t="shared" si="33"/>
        <v>3.5188799058327919E-2</v>
      </c>
      <c r="V103" s="6">
        <f t="shared" si="22"/>
        <v>0</v>
      </c>
      <c r="W103" s="16" t="str">
        <f t="shared" si="23"/>
        <v/>
      </c>
      <c r="X103" s="4" t="str">
        <f t="shared" si="34"/>
        <v/>
      </c>
      <c r="Y103" s="4" t="str">
        <f t="shared" si="24"/>
        <v/>
      </c>
      <c r="Z103" s="4">
        <f t="shared" si="25"/>
        <v>4121000</v>
      </c>
      <c r="AA103" s="16">
        <f t="shared" si="26"/>
        <v>1.9412763892259161E-3</v>
      </c>
      <c r="AB103" s="15">
        <f t="shared" si="35"/>
        <v>0.27566124727008007</v>
      </c>
      <c r="AC103" s="15">
        <f t="shared" si="36"/>
        <v>0.27566124727008012</v>
      </c>
      <c r="AD103" s="4">
        <v>141225</v>
      </c>
      <c r="AE103" s="26">
        <v>2001.1</v>
      </c>
      <c r="AF103" s="26">
        <v>2001.1</v>
      </c>
      <c r="AG103" s="4">
        <f t="shared" si="37"/>
        <v>1846000</v>
      </c>
      <c r="AH103" s="16">
        <f t="shared" si="27"/>
        <v>4.3336944745395447E-3</v>
      </c>
      <c r="AI103" s="15">
        <f t="shared" si="28"/>
        <v>0.61538461538461531</v>
      </c>
      <c r="AJ103" s="15">
        <f t="shared" si="29"/>
        <v>0.61538461538461542</v>
      </c>
      <c r="AK103" s="4">
        <f t="shared" si="30"/>
        <v>16319000</v>
      </c>
      <c r="AL103" s="27">
        <f t="shared" si="31"/>
        <v>4.9022611679637234E-4</v>
      </c>
      <c r="AM103" s="15">
        <f t="shared" si="38"/>
        <v>6.9612108585084875E-2</v>
      </c>
      <c r="AN103" s="15">
        <f t="shared" si="39"/>
        <v>1.725046831709194E-5</v>
      </c>
    </row>
    <row r="104" spans="1:40" x14ac:dyDescent="0.2">
      <c r="A104" s="4" t="s">
        <v>4627</v>
      </c>
      <c r="B104" s="3" t="s">
        <v>1</v>
      </c>
      <c r="C104" s="6">
        <v>141234</v>
      </c>
      <c r="D104" s="3" t="s">
        <v>72</v>
      </c>
      <c r="E104" s="6">
        <v>141321</v>
      </c>
      <c r="F104" s="3" t="s">
        <v>924</v>
      </c>
      <c r="G104" s="8">
        <v>7000</v>
      </c>
      <c r="H104" s="6">
        <v>142</v>
      </c>
      <c r="I104" s="6">
        <v>141167</v>
      </c>
      <c r="J104" s="13">
        <v>44957</v>
      </c>
      <c r="K104" s="9">
        <v>2136.2076663161383</v>
      </c>
      <c r="L104" s="4" t="s">
        <v>4627</v>
      </c>
      <c r="M104" s="4" t="s">
        <v>4632</v>
      </c>
      <c r="N104" s="4">
        <f>VLOOKUP(I104,BaseModelo!$A$2:$E$5075,5)</f>
        <v>10</v>
      </c>
      <c r="P104" s="15">
        <v>142.00000000000003</v>
      </c>
      <c r="Q104" s="4">
        <f>VLOOKUP(I104,BaseModelo!$A$2:$E$5075,3)</f>
        <v>0</v>
      </c>
      <c r="R104" s="4">
        <f t="shared" si="20"/>
        <v>32283000</v>
      </c>
      <c r="S104" s="16">
        <f t="shared" si="21"/>
        <v>2.168323885636403E-4</v>
      </c>
      <c r="T104" s="4">
        <f t="shared" si="32"/>
        <v>3.0790199176036922E-2</v>
      </c>
      <c r="U104" s="4">
        <f t="shared" si="33"/>
        <v>3.0790199176036929E-2</v>
      </c>
      <c r="V104" s="6">
        <f t="shared" si="22"/>
        <v>0</v>
      </c>
      <c r="W104" s="16" t="str">
        <f t="shared" si="23"/>
        <v/>
      </c>
      <c r="X104" s="4" t="str">
        <f t="shared" si="34"/>
        <v/>
      </c>
      <c r="Y104" s="4" t="str">
        <f t="shared" si="24"/>
        <v/>
      </c>
      <c r="Z104" s="4">
        <f t="shared" si="25"/>
        <v>4121000</v>
      </c>
      <c r="AA104" s="16">
        <f t="shared" si="26"/>
        <v>1.6986168405726766E-3</v>
      </c>
      <c r="AB104" s="15">
        <f t="shared" si="35"/>
        <v>0.24120359136132008</v>
      </c>
      <c r="AC104" s="15">
        <f t="shared" si="36"/>
        <v>0.24120359136132014</v>
      </c>
      <c r="AD104" s="4">
        <v>141234</v>
      </c>
      <c r="AE104" s="26">
        <v>1750.96</v>
      </c>
      <c r="AF104" s="26">
        <v>809.83919452426653</v>
      </c>
      <c r="AG104" s="4">
        <f t="shared" si="37"/>
        <v>2105000</v>
      </c>
      <c r="AH104" s="16">
        <f t="shared" si="27"/>
        <v>3.3254156769596198E-3</v>
      </c>
      <c r="AI104" s="15">
        <f t="shared" si="28"/>
        <v>0.47220902612826604</v>
      </c>
      <c r="AJ104" s="15">
        <f t="shared" si="29"/>
        <v>0.4722090261282661</v>
      </c>
      <c r="AK104" s="4">
        <f t="shared" si="30"/>
        <v>15073000</v>
      </c>
      <c r="AL104" s="27">
        <f t="shared" si="31"/>
        <v>4.6440655476680156E-4</v>
      </c>
      <c r="AM104" s="15">
        <f t="shared" si="38"/>
        <v>6.5945730776885828E-2</v>
      </c>
      <c r="AN104" s="15">
        <f t="shared" si="39"/>
        <v>1.4299170319926922E-5</v>
      </c>
    </row>
    <row r="105" spans="1:40" x14ac:dyDescent="0.2">
      <c r="A105" s="4" t="s">
        <v>4628</v>
      </c>
      <c r="B105" s="3" t="s">
        <v>11</v>
      </c>
      <c r="C105" s="6">
        <v>141278</v>
      </c>
      <c r="D105" s="3" t="s">
        <v>84</v>
      </c>
      <c r="E105" s="6">
        <v>141388</v>
      </c>
      <c r="F105" s="3" t="s">
        <v>942</v>
      </c>
      <c r="G105" s="8">
        <v>5000</v>
      </c>
      <c r="H105" s="6">
        <v>147</v>
      </c>
      <c r="I105" s="6">
        <v>141028</v>
      </c>
      <c r="J105" s="13">
        <v>44957</v>
      </c>
      <c r="K105" s="9">
        <v>5000</v>
      </c>
      <c r="L105" s="4" t="s">
        <v>4628</v>
      </c>
      <c r="M105" s="4" t="s">
        <v>4632</v>
      </c>
      <c r="N105" s="4">
        <f>VLOOKUP(I105,BaseModelo!$A$2:$E$5075,5)</f>
        <v>3</v>
      </c>
      <c r="P105" s="15">
        <v>147</v>
      </c>
      <c r="Q105" s="4">
        <f>VLOOKUP(I105,BaseModelo!$A$2:$E$5075,3)</f>
        <v>110</v>
      </c>
      <c r="R105" s="4">
        <f t="shared" si="20"/>
        <v>32283000</v>
      </c>
      <c r="S105" s="16">
        <f t="shared" si="21"/>
        <v>1.5488027754545735E-4</v>
      </c>
      <c r="T105" s="4">
        <f t="shared" si="32"/>
        <v>2.2767400799182231E-2</v>
      </c>
      <c r="U105" s="4">
        <f t="shared" si="33"/>
        <v>2.2767400799182231E-2</v>
      </c>
      <c r="V105" s="6">
        <f t="shared" si="22"/>
        <v>0</v>
      </c>
      <c r="W105" s="16" t="str">
        <f t="shared" si="23"/>
        <v/>
      </c>
      <c r="X105" s="4" t="str">
        <f t="shared" si="34"/>
        <v/>
      </c>
      <c r="Y105" s="4" t="str">
        <f t="shared" si="24"/>
        <v/>
      </c>
      <c r="Z105" s="4">
        <f t="shared" si="25"/>
        <v>1992000</v>
      </c>
      <c r="AA105" s="16">
        <f t="shared" si="26"/>
        <v>2.5100401606425703E-3</v>
      </c>
      <c r="AB105" s="15">
        <f t="shared" si="35"/>
        <v>0.36897590361445781</v>
      </c>
      <c r="AC105" s="15">
        <f t="shared" si="36"/>
        <v>0.36897590361445781</v>
      </c>
      <c r="AD105" s="4">
        <v>141278</v>
      </c>
      <c r="AE105" s="26">
        <v>1303.3399999999999</v>
      </c>
      <c r="AF105" s="26">
        <v>1303.3399999999999</v>
      </c>
      <c r="AG105" s="4">
        <f t="shared" si="37"/>
        <v>673000</v>
      </c>
      <c r="AH105" s="16">
        <f t="shared" si="27"/>
        <v>7.429420505200594E-3</v>
      </c>
      <c r="AI105" s="15">
        <f t="shared" si="28"/>
        <v>1.0921248142644873</v>
      </c>
      <c r="AJ105" s="15">
        <f t="shared" si="29"/>
        <v>1.0921248142644873</v>
      </c>
      <c r="AK105" s="4">
        <f t="shared" si="30"/>
        <v>16319000</v>
      </c>
      <c r="AL105" s="27">
        <f t="shared" si="31"/>
        <v>3.0639132299773271E-4</v>
      </c>
      <c r="AM105" s="15">
        <f t="shared" si="38"/>
        <v>4.5039524480666712E-2</v>
      </c>
      <c r="AN105" s="15">
        <f t="shared" si="39"/>
        <v>6.9757340520810808E-6</v>
      </c>
    </row>
    <row r="106" spans="1:40" x14ac:dyDescent="0.2">
      <c r="A106" s="4" t="s">
        <v>4628</v>
      </c>
      <c r="B106" s="3" t="s">
        <v>11</v>
      </c>
      <c r="C106" s="6">
        <v>141278</v>
      </c>
      <c r="D106" s="3" t="s">
        <v>84</v>
      </c>
      <c r="E106" s="6">
        <v>141389</v>
      </c>
      <c r="F106" s="3" t="s">
        <v>943</v>
      </c>
      <c r="G106" s="8">
        <v>5000</v>
      </c>
      <c r="H106" s="6">
        <v>147</v>
      </c>
      <c r="I106" s="6">
        <v>141025</v>
      </c>
      <c r="J106" s="13">
        <v>44957</v>
      </c>
      <c r="K106" s="9">
        <v>5000</v>
      </c>
      <c r="L106" s="4" t="s">
        <v>4628</v>
      </c>
      <c r="M106" s="4" t="s">
        <v>4632</v>
      </c>
      <c r="N106" s="4">
        <f>VLOOKUP(I106,BaseModelo!$A$2:$E$5075,5)</f>
        <v>3</v>
      </c>
      <c r="P106" s="15">
        <v>147</v>
      </c>
      <c r="Q106" s="4">
        <f>VLOOKUP(I106,BaseModelo!$A$2:$E$5075,3)</f>
        <v>110</v>
      </c>
      <c r="R106" s="4">
        <f t="shared" si="20"/>
        <v>32283000</v>
      </c>
      <c r="S106" s="16">
        <f t="shared" si="21"/>
        <v>1.5488027754545735E-4</v>
      </c>
      <c r="T106" s="4">
        <f t="shared" si="32"/>
        <v>2.2767400799182231E-2</v>
      </c>
      <c r="U106" s="4">
        <f t="shared" si="33"/>
        <v>2.2767400799182231E-2</v>
      </c>
      <c r="V106" s="6">
        <f t="shared" si="22"/>
        <v>0</v>
      </c>
      <c r="W106" s="16" t="str">
        <f t="shared" si="23"/>
        <v/>
      </c>
      <c r="X106" s="4" t="str">
        <f t="shared" si="34"/>
        <v/>
      </c>
      <c r="Y106" s="4" t="str">
        <f t="shared" si="24"/>
        <v/>
      </c>
      <c r="Z106" s="4">
        <f t="shared" si="25"/>
        <v>1992000</v>
      </c>
      <c r="AA106" s="16">
        <f t="shared" si="26"/>
        <v>2.5100401606425703E-3</v>
      </c>
      <c r="AB106" s="15">
        <f t="shared" si="35"/>
        <v>0.36897590361445781</v>
      </c>
      <c r="AC106" s="15">
        <f t="shared" si="36"/>
        <v>0.36897590361445781</v>
      </c>
      <c r="AD106" s="4">
        <v>141278</v>
      </c>
      <c r="AE106" s="26">
        <v>1303.3399999999999</v>
      </c>
      <c r="AF106" s="26">
        <v>1303.3399999999999</v>
      </c>
      <c r="AG106" s="4">
        <f t="shared" si="37"/>
        <v>673000</v>
      </c>
      <c r="AH106" s="16">
        <f t="shared" si="27"/>
        <v>7.429420505200594E-3</v>
      </c>
      <c r="AI106" s="15">
        <f t="shared" si="28"/>
        <v>1.0921248142644873</v>
      </c>
      <c r="AJ106" s="15">
        <f t="shared" si="29"/>
        <v>1.0921248142644873</v>
      </c>
      <c r="AK106" s="4">
        <f t="shared" si="30"/>
        <v>16319000</v>
      </c>
      <c r="AL106" s="27">
        <f t="shared" si="31"/>
        <v>3.0639132299773271E-4</v>
      </c>
      <c r="AM106" s="15">
        <f t="shared" si="38"/>
        <v>4.5039524480666712E-2</v>
      </c>
      <c r="AN106" s="15">
        <f t="shared" si="39"/>
        <v>6.9757340520810808E-6</v>
      </c>
    </row>
    <row r="107" spans="1:40" x14ac:dyDescent="0.2">
      <c r="A107" s="4" t="s">
        <v>4628</v>
      </c>
      <c r="B107" s="3" t="s">
        <v>12</v>
      </c>
      <c r="C107" s="6">
        <v>141302</v>
      </c>
      <c r="D107" s="3" t="s">
        <v>74</v>
      </c>
      <c r="E107" s="6">
        <v>141315</v>
      </c>
      <c r="F107" s="3" t="s">
        <v>919</v>
      </c>
      <c r="G107" s="8">
        <v>5000</v>
      </c>
      <c r="H107" s="6">
        <v>147</v>
      </c>
      <c r="I107" s="6">
        <v>140055</v>
      </c>
      <c r="J107" s="13">
        <v>44957</v>
      </c>
      <c r="K107" s="9">
        <v>5000</v>
      </c>
      <c r="L107" s="4" t="s">
        <v>4628</v>
      </c>
      <c r="M107" s="4" t="s">
        <v>4632</v>
      </c>
      <c r="N107" s="4">
        <f>VLOOKUP(I107,BaseModelo!$A$2:$E$5075,5)</f>
        <v>6</v>
      </c>
      <c r="P107" s="15">
        <v>147</v>
      </c>
      <c r="Q107" s="4">
        <f>VLOOKUP(I107,BaseModelo!$A$2:$E$5075,3)</f>
        <v>115</v>
      </c>
      <c r="R107" s="4">
        <f t="shared" si="20"/>
        <v>32283000</v>
      </c>
      <c r="S107" s="16">
        <f t="shared" si="21"/>
        <v>1.5488027754545735E-4</v>
      </c>
      <c r="T107" s="4">
        <f t="shared" si="32"/>
        <v>2.2767400799182231E-2</v>
      </c>
      <c r="U107" s="4">
        <f t="shared" si="33"/>
        <v>2.2767400799182231E-2</v>
      </c>
      <c r="V107" s="6">
        <f t="shared" si="22"/>
        <v>0</v>
      </c>
      <c r="W107" s="16" t="str">
        <f t="shared" si="23"/>
        <v/>
      </c>
      <c r="X107" s="4" t="str">
        <f t="shared" si="34"/>
        <v/>
      </c>
      <c r="Y107" s="4" t="str">
        <f t="shared" si="24"/>
        <v/>
      </c>
      <c r="Z107" s="4">
        <f t="shared" si="25"/>
        <v>4853000</v>
      </c>
      <c r="AA107" s="16">
        <f t="shared" si="26"/>
        <v>1.0302905419328251E-3</v>
      </c>
      <c r="AB107" s="15">
        <f t="shared" si="35"/>
        <v>0.1514527096641253</v>
      </c>
      <c r="AC107" s="15">
        <f t="shared" si="36"/>
        <v>0.1514527096641253</v>
      </c>
      <c r="AD107" s="4">
        <v>141302</v>
      </c>
      <c r="AE107" s="26">
        <v>1297.9100000000001</v>
      </c>
      <c r="AF107" s="26">
        <v>1297.9100000000001</v>
      </c>
      <c r="AG107" s="4">
        <f t="shared" si="37"/>
        <v>2735000</v>
      </c>
      <c r="AH107" s="16">
        <f t="shared" si="27"/>
        <v>1.8281535648994515E-3</v>
      </c>
      <c r="AI107" s="15">
        <f t="shared" si="28"/>
        <v>0.26873857404021939</v>
      </c>
      <c r="AJ107" s="15">
        <f t="shared" si="29"/>
        <v>0.26873857404021939</v>
      </c>
      <c r="AK107" s="4">
        <f t="shared" si="30"/>
        <v>16319000</v>
      </c>
      <c r="AL107" s="27">
        <f t="shared" si="31"/>
        <v>3.0639132299773271E-4</v>
      </c>
      <c r="AM107" s="15">
        <f t="shared" si="38"/>
        <v>4.5039524480666712E-2</v>
      </c>
      <c r="AN107" s="15">
        <f t="shared" si="39"/>
        <v>6.9757340520810808E-6</v>
      </c>
    </row>
    <row r="108" spans="1:40" x14ac:dyDescent="0.2">
      <c r="A108" s="4" t="s">
        <v>4629</v>
      </c>
      <c r="B108" s="3" t="s">
        <v>14</v>
      </c>
      <c r="C108" s="6">
        <v>141309</v>
      </c>
      <c r="D108" s="3" t="s">
        <v>78</v>
      </c>
      <c r="E108" s="6">
        <v>141432</v>
      </c>
      <c r="F108" s="3" t="s">
        <v>933</v>
      </c>
      <c r="G108" s="8">
        <v>5000</v>
      </c>
      <c r="H108" s="6">
        <v>147</v>
      </c>
      <c r="I108" s="6">
        <v>141215</v>
      </c>
      <c r="J108" s="13">
        <v>44957</v>
      </c>
      <c r="K108" s="9">
        <v>2750.8959107782794</v>
      </c>
      <c r="L108" s="4" t="s">
        <v>4629</v>
      </c>
      <c r="M108" s="4" t="s">
        <v>4632</v>
      </c>
      <c r="N108" s="4">
        <f>VLOOKUP(I108,BaseModelo!$A$2:$E$5075,5)</f>
        <v>10</v>
      </c>
      <c r="P108" s="15">
        <v>147</v>
      </c>
      <c r="Q108" s="4">
        <f>VLOOKUP(I108,BaseModelo!$A$2:$E$5075,3)</f>
        <v>0</v>
      </c>
      <c r="R108" s="4">
        <f t="shared" si="20"/>
        <v>32283000</v>
      </c>
      <c r="S108" s="16">
        <f t="shared" si="21"/>
        <v>1.5488027754545735E-4</v>
      </c>
      <c r="T108" s="4">
        <f t="shared" si="32"/>
        <v>2.2767400799182231E-2</v>
      </c>
      <c r="U108" s="4">
        <f t="shared" si="33"/>
        <v>2.2767400799182231E-2</v>
      </c>
      <c r="V108" s="6">
        <f t="shared" si="22"/>
        <v>0</v>
      </c>
      <c r="W108" s="16" t="str">
        <f t="shared" si="23"/>
        <v/>
      </c>
      <c r="X108" s="4" t="str">
        <f t="shared" si="34"/>
        <v/>
      </c>
      <c r="Y108" s="4" t="str">
        <f t="shared" si="24"/>
        <v/>
      </c>
      <c r="Z108" s="4">
        <f t="shared" si="25"/>
        <v>4121000</v>
      </c>
      <c r="AA108" s="16">
        <f t="shared" si="26"/>
        <v>1.2132977432661976E-3</v>
      </c>
      <c r="AB108" s="15">
        <f t="shared" si="35"/>
        <v>0.17835476826013105</v>
      </c>
      <c r="AC108" s="15">
        <f t="shared" si="36"/>
        <v>0.17835476826013105</v>
      </c>
      <c r="AD108" s="4">
        <v>141309</v>
      </c>
      <c r="AE108" s="26">
        <v>1303.3399999999999</v>
      </c>
      <c r="AF108" s="26">
        <v>969.76508150852987</v>
      </c>
      <c r="AG108" s="4">
        <f t="shared" si="37"/>
        <v>170000</v>
      </c>
      <c r="AH108" s="16">
        <f t="shared" si="27"/>
        <v>2.9411764705882353E-2</v>
      </c>
      <c r="AI108" s="15">
        <f t="shared" si="28"/>
        <v>4.3235294117647056</v>
      </c>
      <c r="AJ108" s="15">
        <f t="shared" si="29"/>
        <v>4.3235294117647056</v>
      </c>
      <c r="AK108" s="4">
        <f t="shared" si="30"/>
        <v>891000</v>
      </c>
      <c r="AL108" s="27">
        <f t="shared" si="31"/>
        <v>5.6116722783389446E-3</v>
      </c>
      <c r="AM108" s="15">
        <f t="shared" si="38"/>
        <v>0.82491582491582482</v>
      </c>
      <c r="AN108" s="15">
        <f t="shared" si="39"/>
        <v>1.2776319191460286E-4</v>
      </c>
    </row>
    <row r="109" spans="1:40" x14ac:dyDescent="0.2">
      <c r="A109" s="4" t="s">
        <v>4628</v>
      </c>
      <c r="B109" s="2" t="s">
        <v>4</v>
      </c>
      <c r="C109" s="5">
        <v>141333</v>
      </c>
      <c r="D109" s="2" t="s">
        <v>75</v>
      </c>
      <c r="E109" s="5">
        <v>141334</v>
      </c>
      <c r="F109" s="2" t="s">
        <v>902</v>
      </c>
      <c r="G109" s="7">
        <v>6000</v>
      </c>
      <c r="H109" s="5">
        <v>142</v>
      </c>
      <c r="I109" s="6">
        <v>140814</v>
      </c>
      <c r="J109" s="13">
        <v>44957</v>
      </c>
      <c r="K109" s="9">
        <v>6000</v>
      </c>
      <c r="L109" s="4" t="s">
        <v>4628</v>
      </c>
      <c r="M109" s="4" t="s">
        <v>4632</v>
      </c>
      <c r="N109" s="4">
        <f>VLOOKUP(I109,BaseModelo!$A$2:$E$5075,5)</f>
        <v>10</v>
      </c>
      <c r="P109" s="15">
        <v>142.00000000000003</v>
      </c>
      <c r="Q109" s="4">
        <f>VLOOKUP(I109,BaseModelo!$A$2:$E$5075,3)</f>
        <v>0</v>
      </c>
      <c r="R109" s="4">
        <f t="shared" si="20"/>
        <v>32283000</v>
      </c>
      <c r="S109" s="16">
        <f t="shared" si="21"/>
        <v>1.8585633305454884E-4</v>
      </c>
      <c r="T109" s="4">
        <f t="shared" si="32"/>
        <v>2.6391599293745936E-2</v>
      </c>
      <c r="U109" s="4">
        <f t="shared" si="33"/>
        <v>2.6391599293745942E-2</v>
      </c>
      <c r="V109" s="6">
        <f t="shared" si="22"/>
        <v>0</v>
      </c>
      <c r="W109" s="16" t="str">
        <f t="shared" si="23"/>
        <v/>
      </c>
      <c r="X109" s="4" t="str">
        <f t="shared" si="34"/>
        <v/>
      </c>
      <c r="Y109" s="4" t="str">
        <f t="shared" si="24"/>
        <v/>
      </c>
      <c r="Z109" s="4">
        <f t="shared" si="25"/>
        <v>4121000</v>
      </c>
      <c r="AA109" s="16">
        <f t="shared" si="26"/>
        <v>1.4559572919194371E-3</v>
      </c>
      <c r="AB109" s="15">
        <f t="shared" si="35"/>
        <v>0.20674593545256006</v>
      </c>
      <c r="AC109" s="15">
        <f t="shared" si="36"/>
        <v>0.20674593545256012</v>
      </c>
      <c r="AD109" s="4">
        <v>141333</v>
      </c>
      <c r="AE109" s="26">
        <v>1500.83</v>
      </c>
      <c r="AF109" s="26">
        <v>1500.83</v>
      </c>
      <c r="AG109" s="4">
        <f t="shared" si="37"/>
        <v>1846000</v>
      </c>
      <c r="AH109" s="16">
        <f t="shared" si="27"/>
        <v>3.2502708559046588E-3</v>
      </c>
      <c r="AI109" s="15">
        <f t="shared" si="28"/>
        <v>0.46153846153846156</v>
      </c>
      <c r="AJ109" s="15">
        <f t="shared" si="29"/>
        <v>0.46153846153846162</v>
      </c>
      <c r="AK109" s="4">
        <f t="shared" si="30"/>
        <v>16319000</v>
      </c>
      <c r="AL109" s="27">
        <f t="shared" si="31"/>
        <v>3.6766958759727926E-4</v>
      </c>
      <c r="AM109" s="15">
        <f t="shared" si="38"/>
        <v>5.2209081438813656E-2</v>
      </c>
      <c r="AN109" s="15">
        <f t="shared" si="39"/>
        <v>9.7033884283642175E-6</v>
      </c>
    </row>
    <row r="110" spans="1:40" x14ac:dyDescent="0.2">
      <c r="A110" s="4" t="s">
        <v>4628</v>
      </c>
      <c r="B110" s="3" t="s">
        <v>4</v>
      </c>
      <c r="C110" s="6">
        <v>141333</v>
      </c>
      <c r="D110" s="3" t="s">
        <v>75</v>
      </c>
      <c r="E110" s="6">
        <v>141335</v>
      </c>
      <c r="F110" s="3" t="s">
        <v>920</v>
      </c>
      <c r="G110" s="8">
        <v>6000</v>
      </c>
      <c r="H110" s="6">
        <v>142</v>
      </c>
      <c r="I110" s="6">
        <v>140808</v>
      </c>
      <c r="J110" s="13">
        <v>44957</v>
      </c>
      <c r="K110" s="9">
        <v>6000</v>
      </c>
      <c r="L110" s="4" t="s">
        <v>4628</v>
      </c>
      <c r="M110" s="4" t="s">
        <v>4632</v>
      </c>
      <c r="N110" s="4">
        <f>VLOOKUP(I110,BaseModelo!$A$2:$E$5075,5)</f>
        <v>10</v>
      </c>
      <c r="P110" s="15">
        <v>142.00000000000003</v>
      </c>
      <c r="Q110" s="4">
        <f>VLOOKUP(I110,BaseModelo!$A$2:$E$5075,3)</f>
        <v>0</v>
      </c>
      <c r="R110" s="4">
        <f t="shared" si="20"/>
        <v>32283000</v>
      </c>
      <c r="S110" s="16">
        <f t="shared" si="21"/>
        <v>1.8585633305454884E-4</v>
      </c>
      <c r="T110" s="4">
        <f t="shared" si="32"/>
        <v>2.6391599293745936E-2</v>
      </c>
      <c r="U110" s="4">
        <f t="shared" si="33"/>
        <v>2.6391599293745942E-2</v>
      </c>
      <c r="V110" s="6">
        <f t="shared" si="22"/>
        <v>0</v>
      </c>
      <c r="W110" s="16" t="str">
        <f t="shared" si="23"/>
        <v/>
      </c>
      <c r="X110" s="4" t="str">
        <f t="shared" si="34"/>
        <v/>
      </c>
      <c r="Y110" s="4" t="str">
        <f t="shared" si="24"/>
        <v/>
      </c>
      <c r="Z110" s="4">
        <f t="shared" si="25"/>
        <v>4121000</v>
      </c>
      <c r="AA110" s="16">
        <f t="shared" si="26"/>
        <v>1.4559572919194371E-3</v>
      </c>
      <c r="AB110" s="15">
        <f t="shared" si="35"/>
        <v>0.20674593545256006</v>
      </c>
      <c r="AC110" s="15">
        <f t="shared" si="36"/>
        <v>0.20674593545256012</v>
      </c>
      <c r="AD110" s="4">
        <v>141333</v>
      </c>
      <c r="AE110" s="26">
        <v>1500.83</v>
      </c>
      <c r="AF110" s="26">
        <v>1500.83</v>
      </c>
      <c r="AG110" s="4">
        <f t="shared" si="37"/>
        <v>1846000</v>
      </c>
      <c r="AH110" s="16">
        <f t="shared" si="27"/>
        <v>3.2502708559046588E-3</v>
      </c>
      <c r="AI110" s="15">
        <f t="shared" si="28"/>
        <v>0.46153846153846156</v>
      </c>
      <c r="AJ110" s="15">
        <f t="shared" si="29"/>
        <v>0.46153846153846162</v>
      </c>
      <c r="AK110" s="4">
        <f t="shared" si="30"/>
        <v>16319000</v>
      </c>
      <c r="AL110" s="27">
        <f t="shared" si="31"/>
        <v>3.6766958759727926E-4</v>
      </c>
      <c r="AM110" s="15">
        <f t="shared" si="38"/>
        <v>5.2209081438813656E-2</v>
      </c>
      <c r="AN110" s="15">
        <f t="shared" si="39"/>
        <v>9.7033884283642175E-6</v>
      </c>
    </row>
    <row r="111" spans="1:40" x14ac:dyDescent="0.2">
      <c r="A111" s="4" t="s">
        <v>4628</v>
      </c>
      <c r="B111" s="3" t="s">
        <v>4</v>
      </c>
      <c r="C111" s="6">
        <v>141333</v>
      </c>
      <c r="D111" s="3" t="s">
        <v>75</v>
      </c>
      <c r="E111" s="6">
        <v>141336</v>
      </c>
      <c r="F111" s="3" t="s">
        <v>921</v>
      </c>
      <c r="G111" s="8">
        <v>10000</v>
      </c>
      <c r="H111" s="6">
        <v>142</v>
      </c>
      <c r="I111" s="6">
        <v>140797</v>
      </c>
      <c r="J111" s="13">
        <v>44957</v>
      </c>
      <c r="K111" s="9">
        <v>10000</v>
      </c>
      <c r="L111" s="4" t="s">
        <v>4628</v>
      </c>
      <c r="M111" s="4" t="s">
        <v>4632</v>
      </c>
      <c r="N111" s="4">
        <f>VLOOKUP(I111,BaseModelo!$A$2:$E$5075,5)</f>
        <v>10</v>
      </c>
      <c r="P111" s="15">
        <v>142.00000000000003</v>
      </c>
      <c r="Q111" s="4">
        <f>VLOOKUP(I111,BaseModelo!$A$2:$E$5075,3)</f>
        <v>0</v>
      </c>
      <c r="R111" s="4">
        <f t="shared" si="20"/>
        <v>32283000</v>
      </c>
      <c r="S111" s="16">
        <f t="shared" si="21"/>
        <v>3.0976055509091471E-4</v>
      </c>
      <c r="T111" s="4">
        <f t="shared" si="32"/>
        <v>4.3985998822909891E-2</v>
      </c>
      <c r="U111" s="4">
        <f t="shared" si="33"/>
        <v>4.3985998822909898E-2</v>
      </c>
      <c r="V111" s="6">
        <f t="shared" si="22"/>
        <v>0</v>
      </c>
      <c r="W111" s="16" t="str">
        <f t="shared" si="23"/>
        <v/>
      </c>
      <c r="X111" s="4" t="str">
        <f t="shared" si="34"/>
        <v/>
      </c>
      <c r="Y111" s="4" t="str">
        <f t="shared" si="24"/>
        <v/>
      </c>
      <c r="Z111" s="4">
        <f t="shared" si="25"/>
        <v>4121000</v>
      </c>
      <c r="AA111" s="16">
        <f t="shared" si="26"/>
        <v>2.4265954865323952E-3</v>
      </c>
      <c r="AB111" s="15">
        <f t="shared" si="35"/>
        <v>0.3445765590876001</v>
      </c>
      <c r="AC111" s="15">
        <f t="shared" si="36"/>
        <v>0.34457655908760021</v>
      </c>
      <c r="AD111" s="4">
        <v>141333</v>
      </c>
      <c r="AE111" s="26">
        <v>2501.38</v>
      </c>
      <c r="AF111" s="26">
        <v>2501.38</v>
      </c>
      <c r="AG111" s="4">
        <f t="shared" si="37"/>
        <v>1846000</v>
      </c>
      <c r="AH111" s="16">
        <f t="shared" si="27"/>
        <v>5.4171180931744311E-3</v>
      </c>
      <c r="AI111" s="15">
        <f t="shared" si="28"/>
        <v>0.76923076923076927</v>
      </c>
      <c r="AJ111" s="15">
        <f t="shared" si="29"/>
        <v>0.76923076923076938</v>
      </c>
      <c r="AK111" s="4">
        <f t="shared" si="30"/>
        <v>16319000</v>
      </c>
      <c r="AL111" s="27">
        <f t="shared" si="31"/>
        <v>6.1278264599546543E-4</v>
      </c>
      <c r="AM111" s="15">
        <f t="shared" si="38"/>
        <v>8.7015135731356094E-2</v>
      </c>
      <c r="AN111" s="15">
        <f t="shared" si="39"/>
        <v>2.6953856745456156E-5</v>
      </c>
    </row>
    <row r="112" spans="1:40" x14ac:dyDescent="0.2">
      <c r="A112" s="4" t="s">
        <v>4628</v>
      </c>
      <c r="B112" s="3" t="s">
        <v>4</v>
      </c>
      <c r="C112" s="6">
        <v>141333</v>
      </c>
      <c r="D112" s="3" t="s">
        <v>75</v>
      </c>
      <c r="E112" s="6">
        <v>141337</v>
      </c>
      <c r="F112" s="3" t="s">
        <v>922</v>
      </c>
      <c r="G112" s="8">
        <v>10000</v>
      </c>
      <c r="H112" s="6">
        <v>142</v>
      </c>
      <c r="I112" s="6">
        <v>140817</v>
      </c>
      <c r="J112" s="13">
        <v>44957</v>
      </c>
      <c r="K112" s="9">
        <v>10000</v>
      </c>
      <c r="L112" s="4" t="s">
        <v>4628</v>
      </c>
      <c r="M112" s="4" t="s">
        <v>4632</v>
      </c>
      <c r="N112" s="4">
        <f>VLOOKUP(I112,BaseModelo!$A$2:$E$5075,5)</f>
        <v>5</v>
      </c>
      <c r="P112" s="15">
        <v>142.00000000000003</v>
      </c>
      <c r="Q112" s="4">
        <f>VLOOKUP(I112,BaseModelo!$A$2:$E$5075,3)</f>
        <v>110</v>
      </c>
      <c r="R112" s="4">
        <f t="shared" si="20"/>
        <v>32283000</v>
      </c>
      <c r="S112" s="16">
        <f t="shared" si="21"/>
        <v>3.0976055509091471E-4</v>
      </c>
      <c r="T112" s="4">
        <f t="shared" si="32"/>
        <v>4.3985998822909891E-2</v>
      </c>
      <c r="U112" s="4">
        <f t="shared" si="33"/>
        <v>4.3985998822909898E-2</v>
      </c>
      <c r="V112" s="6">
        <f t="shared" si="22"/>
        <v>0</v>
      </c>
      <c r="W112" s="16" t="str">
        <f t="shared" si="23"/>
        <v/>
      </c>
      <c r="X112" s="4" t="str">
        <f t="shared" si="34"/>
        <v/>
      </c>
      <c r="Y112" s="4" t="str">
        <f t="shared" si="24"/>
        <v/>
      </c>
      <c r="Z112" s="4">
        <f t="shared" si="25"/>
        <v>4058000</v>
      </c>
      <c r="AA112" s="16">
        <f t="shared" si="26"/>
        <v>2.4642681123706258E-3</v>
      </c>
      <c r="AB112" s="15">
        <f t="shared" si="35"/>
        <v>0.34992607195662884</v>
      </c>
      <c r="AC112" s="15">
        <f t="shared" si="36"/>
        <v>0.34992607195662895</v>
      </c>
      <c r="AD112" s="4">
        <v>141333</v>
      </c>
      <c r="AE112" s="26">
        <v>2501.38</v>
      </c>
      <c r="AF112" s="26">
        <v>2501.38</v>
      </c>
      <c r="AG112" s="4">
        <f t="shared" si="37"/>
        <v>2193000</v>
      </c>
      <c r="AH112" s="16">
        <f t="shared" si="27"/>
        <v>4.5599635202918376E-3</v>
      </c>
      <c r="AI112" s="15">
        <f t="shared" si="28"/>
        <v>0.64751481988144088</v>
      </c>
      <c r="AJ112" s="15">
        <f t="shared" si="29"/>
        <v>0.64751481988144111</v>
      </c>
      <c r="AK112" s="4">
        <f t="shared" si="30"/>
        <v>16319000</v>
      </c>
      <c r="AL112" s="27">
        <f t="shared" si="31"/>
        <v>6.1278264599546543E-4</v>
      </c>
      <c r="AM112" s="15">
        <f t="shared" si="38"/>
        <v>8.7015135731356094E-2</v>
      </c>
      <c r="AN112" s="15">
        <f t="shared" si="39"/>
        <v>2.6953856745456156E-5</v>
      </c>
    </row>
    <row r="113" spans="1:40" x14ac:dyDescent="0.2">
      <c r="A113" s="4" t="s">
        <v>4628</v>
      </c>
      <c r="B113" s="3" t="s">
        <v>4</v>
      </c>
      <c r="C113" s="6">
        <v>141333</v>
      </c>
      <c r="D113" s="3" t="s">
        <v>75</v>
      </c>
      <c r="E113" s="6">
        <v>141338</v>
      </c>
      <c r="F113" s="3" t="s">
        <v>923</v>
      </c>
      <c r="G113" s="8">
        <v>6000</v>
      </c>
      <c r="H113" s="6">
        <v>142</v>
      </c>
      <c r="I113" s="6">
        <v>140948</v>
      </c>
      <c r="J113" s="13">
        <v>44957</v>
      </c>
      <c r="K113" s="9">
        <v>6000</v>
      </c>
      <c r="L113" s="4" t="s">
        <v>4628</v>
      </c>
      <c r="M113" s="4" t="s">
        <v>4632</v>
      </c>
      <c r="N113" s="4">
        <f>VLOOKUP(I113,BaseModelo!$A$2:$E$5075,5)</f>
        <v>8</v>
      </c>
      <c r="P113" s="15">
        <v>142.00000000000003</v>
      </c>
      <c r="Q113" s="4">
        <f>VLOOKUP(I113,BaseModelo!$A$2:$E$5075,3)</f>
        <v>132</v>
      </c>
      <c r="R113" s="4">
        <f t="shared" si="20"/>
        <v>32283000</v>
      </c>
      <c r="S113" s="16">
        <f t="shared" si="21"/>
        <v>1.8585633305454884E-4</v>
      </c>
      <c r="T113" s="4">
        <f t="shared" si="32"/>
        <v>2.6391599293745936E-2</v>
      </c>
      <c r="U113" s="4">
        <f t="shared" si="33"/>
        <v>2.6391599293745942E-2</v>
      </c>
      <c r="V113" s="6">
        <f t="shared" si="22"/>
        <v>0</v>
      </c>
      <c r="W113" s="16" t="str">
        <f t="shared" si="23"/>
        <v/>
      </c>
      <c r="X113" s="4" t="str">
        <f t="shared" si="34"/>
        <v/>
      </c>
      <c r="Y113" s="4" t="str">
        <f t="shared" si="24"/>
        <v/>
      </c>
      <c r="Z113" s="4">
        <f t="shared" si="25"/>
        <v>5836000</v>
      </c>
      <c r="AA113" s="16">
        <f t="shared" si="26"/>
        <v>1.028101439342015E-3</v>
      </c>
      <c r="AB113" s="15">
        <f t="shared" si="35"/>
        <v>0.14599040438656613</v>
      </c>
      <c r="AC113" s="15">
        <f t="shared" si="36"/>
        <v>0.14599040438656616</v>
      </c>
      <c r="AD113" s="4">
        <v>141333</v>
      </c>
      <c r="AE113" s="26">
        <v>1500.83</v>
      </c>
      <c r="AF113" s="26">
        <v>1500.83</v>
      </c>
      <c r="AG113" s="4">
        <f t="shared" si="37"/>
        <v>3421000</v>
      </c>
      <c r="AH113" s="16">
        <f t="shared" si="27"/>
        <v>1.7538731365097924E-3</v>
      </c>
      <c r="AI113" s="15">
        <f t="shared" si="28"/>
        <v>0.24904998538439052</v>
      </c>
      <c r="AJ113" s="15">
        <f t="shared" si="29"/>
        <v>0.24904998538439058</v>
      </c>
      <c r="AK113" s="4">
        <f t="shared" si="30"/>
        <v>16319000</v>
      </c>
      <c r="AL113" s="27">
        <f t="shared" si="31"/>
        <v>3.6766958759727926E-4</v>
      </c>
      <c r="AM113" s="15">
        <f t="shared" si="38"/>
        <v>5.2209081438813656E-2</v>
      </c>
      <c r="AN113" s="15">
        <f t="shared" si="39"/>
        <v>9.7033884283642175E-6</v>
      </c>
    </row>
    <row r="114" spans="1:40" x14ac:dyDescent="0.2">
      <c r="A114" s="4" t="s">
        <v>4628</v>
      </c>
      <c r="B114" s="3" t="s">
        <v>11</v>
      </c>
      <c r="C114" s="6">
        <v>141372</v>
      </c>
      <c r="D114" s="3" t="s">
        <v>80</v>
      </c>
      <c r="E114" s="6">
        <v>141385</v>
      </c>
      <c r="F114" s="3" t="s">
        <v>927</v>
      </c>
      <c r="G114" s="8">
        <v>5000</v>
      </c>
      <c r="H114" s="6">
        <v>147</v>
      </c>
      <c r="I114" s="6">
        <v>141222</v>
      </c>
      <c r="J114" s="13">
        <v>44957</v>
      </c>
      <c r="K114" s="9">
        <v>5000</v>
      </c>
      <c r="L114" s="4" t="s">
        <v>4628</v>
      </c>
      <c r="M114" s="4" t="s">
        <v>4632</v>
      </c>
      <c r="N114" s="4">
        <f>VLOOKUP(I114,BaseModelo!$A$2:$E$5075,5)</f>
        <v>2</v>
      </c>
      <c r="P114" s="15">
        <v>147</v>
      </c>
      <c r="Q114" s="4">
        <f>VLOOKUP(I114,BaseModelo!$A$2:$E$5075,3)</f>
        <v>100</v>
      </c>
      <c r="R114" s="4">
        <f t="shared" si="20"/>
        <v>32283000</v>
      </c>
      <c r="S114" s="16">
        <f t="shared" si="21"/>
        <v>1.5488027754545735E-4</v>
      </c>
      <c r="T114" s="4">
        <f t="shared" si="32"/>
        <v>2.2767400799182231E-2</v>
      </c>
      <c r="U114" s="4">
        <f t="shared" si="33"/>
        <v>2.2767400799182231E-2</v>
      </c>
      <c r="V114" s="6">
        <f t="shared" si="22"/>
        <v>0</v>
      </c>
      <c r="W114" s="16" t="str">
        <f t="shared" si="23"/>
        <v/>
      </c>
      <c r="X114" s="4" t="str">
        <f t="shared" si="34"/>
        <v/>
      </c>
      <c r="Y114" s="4" t="str">
        <f t="shared" si="24"/>
        <v/>
      </c>
      <c r="Z114" s="4">
        <f t="shared" si="25"/>
        <v>1578000</v>
      </c>
      <c r="AA114" s="16">
        <f t="shared" si="26"/>
        <v>3.1685678073510772E-3</v>
      </c>
      <c r="AB114" s="15">
        <f t="shared" si="35"/>
        <v>0.46577946768060835</v>
      </c>
      <c r="AC114" s="15">
        <f t="shared" si="36"/>
        <v>0.46577946768060835</v>
      </c>
      <c r="AD114" s="4">
        <v>141372</v>
      </c>
      <c r="AE114" s="26">
        <v>1303.3399999999999</v>
      </c>
      <c r="AF114" s="26">
        <v>1303.3399999999999</v>
      </c>
      <c r="AG114" s="4">
        <f t="shared" si="37"/>
        <v>832000</v>
      </c>
      <c r="AH114" s="16">
        <f t="shared" si="27"/>
        <v>6.0096153846153849E-3</v>
      </c>
      <c r="AI114" s="15">
        <f t="shared" si="28"/>
        <v>0.88341346153846156</v>
      </c>
      <c r="AJ114" s="15">
        <f t="shared" si="29"/>
        <v>0.88341346153846156</v>
      </c>
      <c r="AK114" s="4">
        <f t="shared" si="30"/>
        <v>16319000</v>
      </c>
      <c r="AL114" s="27">
        <f t="shared" si="31"/>
        <v>3.0639132299773271E-4</v>
      </c>
      <c r="AM114" s="15">
        <f t="shared" si="38"/>
        <v>4.5039524480666712E-2</v>
      </c>
      <c r="AN114" s="15">
        <f t="shared" si="39"/>
        <v>6.9757340520810808E-6</v>
      </c>
    </row>
    <row r="115" spans="1:40" x14ac:dyDescent="0.2">
      <c r="A115" s="4" t="s">
        <v>4628</v>
      </c>
      <c r="B115" s="2" t="s">
        <v>6</v>
      </c>
      <c r="C115" s="5">
        <v>141478</v>
      </c>
      <c r="D115" s="2" t="s">
        <v>81</v>
      </c>
      <c r="E115" s="5">
        <v>141479</v>
      </c>
      <c r="F115" s="2" t="s">
        <v>925</v>
      </c>
      <c r="G115" s="7">
        <v>6000</v>
      </c>
      <c r="H115" s="5">
        <v>142</v>
      </c>
      <c r="I115" s="6">
        <v>141300</v>
      </c>
      <c r="J115" s="13">
        <v>44957</v>
      </c>
      <c r="K115" s="9">
        <v>6000</v>
      </c>
      <c r="L115" s="4" t="s">
        <v>4628</v>
      </c>
      <c r="M115" s="4" t="s">
        <v>4632</v>
      </c>
      <c r="N115" s="4">
        <f>VLOOKUP(I115,BaseModelo!$A$2:$E$5075,5)</f>
        <v>8</v>
      </c>
      <c r="P115" s="15">
        <v>142.00000000000003</v>
      </c>
      <c r="Q115" s="4">
        <f>VLOOKUP(I115,BaseModelo!$A$2:$E$5075,3)</f>
        <v>132</v>
      </c>
      <c r="R115" s="4">
        <f t="shared" si="20"/>
        <v>32283000</v>
      </c>
      <c r="S115" s="16">
        <f t="shared" si="21"/>
        <v>1.8585633305454884E-4</v>
      </c>
      <c r="T115" s="4">
        <f t="shared" si="32"/>
        <v>2.6391599293745936E-2</v>
      </c>
      <c r="U115" s="4">
        <f t="shared" si="33"/>
        <v>2.6391599293745942E-2</v>
      </c>
      <c r="V115" s="6">
        <f t="shared" si="22"/>
        <v>0</v>
      </c>
      <c r="W115" s="16" t="str">
        <f t="shared" si="23"/>
        <v/>
      </c>
      <c r="X115" s="4" t="str">
        <f t="shared" si="34"/>
        <v/>
      </c>
      <c r="Y115" s="4" t="str">
        <f t="shared" si="24"/>
        <v/>
      </c>
      <c r="Z115" s="4">
        <f t="shared" si="25"/>
        <v>5836000</v>
      </c>
      <c r="AA115" s="16">
        <f t="shared" si="26"/>
        <v>1.028101439342015E-3</v>
      </c>
      <c r="AB115" s="15">
        <f t="shared" si="35"/>
        <v>0.14599040438656613</v>
      </c>
      <c r="AC115" s="15">
        <f t="shared" si="36"/>
        <v>0.14599040438656616</v>
      </c>
      <c r="AD115" s="4">
        <v>141478</v>
      </c>
      <c r="AE115" s="26">
        <v>1503.37</v>
      </c>
      <c r="AF115" s="26">
        <v>1503.37</v>
      </c>
      <c r="AG115" s="4">
        <f t="shared" si="37"/>
        <v>3421000</v>
      </c>
      <c r="AH115" s="16">
        <f t="shared" si="27"/>
        <v>1.7538731365097924E-3</v>
      </c>
      <c r="AI115" s="15">
        <f t="shared" si="28"/>
        <v>0.24904998538439052</v>
      </c>
      <c r="AJ115" s="15">
        <f t="shared" si="29"/>
        <v>0.24904998538439058</v>
      </c>
      <c r="AK115" s="4">
        <f t="shared" si="30"/>
        <v>16319000</v>
      </c>
      <c r="AL115" s="27">
        <f t="shared" si="31"/>
        <v>3.6766958759727926E-4</v>
      </c>
      <c r="AM115" s="15">
        <f t="shared" si="38"/>
        <v>5.2209081438813656E-2</v>
      </c>
      <c r="AN115" s="15">
        <f t="shared" si="39"/>
        <v>9.7033884283642175E-6</v>
      </c>
    </row>
    <row r="116" spans="1:40" x14ac:dyDescent="0.2">
      <c r="A116" s="4" t="s">
        <v>4628</v>
      </c>
      <c r="B116" s="3" t="s">
        <v>6</v>
      </c>
      <c r="C116" s="6">
        <v>141478</v>
      </c>
      <c r="D116" s="3" t="s">
        <v>81</v>
      </c>
      <c r="E116" s="6">
        <v>141480</v>
      </c>
      <c r="F116" s="3" t="s">
        <v>934</v>
      </c>
      <c r="G116" s="8">
        <v>5000</v>
      </c>
      <c r="H116" s="6">
        <v>147</v>
      </c>
      <c r="I116" s="6">
        <v>141197</v>
      </c>
      <c r="J116" s="13">
        <v>44957</v>
      </c>
      <c r="K116" s="9">
        <v>5000</v>
      </c>
      <c r="L116" s="4" t="s">
        <v>4628</v>
      </c>
      <c r="M116" s="4" t="s">
        <v>4632</v>
      </c>
      <c r="N116" s="4">
        <f>VLOOKUP(I116,BaseModelo!$A$2:$E$5075,5)</f>
        <v>10</v>
      </c>
      <c r="P116" s="15">
        <v>147</v>
      </c>
      <c r="Q116" s="4">
        <f>VLOOKUP(I116,BaseModelo!$A$2:$E$5075,3)</f>
        <v>0</v>
      </c>
      <c r="R116" s="4">
        <f t="shared" si="20"/>
        <v>32283000</v>
      </c>
      <c r="S116" s="16">
        <f t="shared" si="21"/>
        <v>1.5488027754545735E-4</v>
      </c>
      <c r="T116" s="4">
        <f t="shared" si="32"/>
        <v>2.2767400799182231E-2</v>
      </c>
      <c r="U116" s="4">
        <f t="shared" si="33"/>
        <v>2.2767400799182231E-2</v>
      </c>
      <c r="V116" s="6">
        <f t="shared" si="22"/>
        <v>0</v>
      </c>
      <c r="W116" s="16" t="str">
        <f t="shared" si="23"/>
        <v/>
      </c>
      <c r="X116" s="4" t="str">
        <f t="shared" si="34"/>
        <v/>
      </c>
      <c r="Y116" s="4" t="str">
        <f t="shared" si="24"/>
        <v/>
      </c>
      <c r="Z116" s="4">
        <f t="shared" si="25"/>
        <v>4121000</v>
      </c>
      <c r="AA116" s="16">
        <f t="shared" si="26"/>
        <v>1.2132977432661976E-3</v>
      </c>
      <c r="AB116" s="15">
        <f t="shared" si="35"/>
        <v>0.17835476826013105</v>
      </c>
      <c r="AC116" s="15">
        <f t="shared" si="36"/>
        <v>0.17835476826013105</v>
      </c>
      <c r="AD116" s="4">
        <v>141478</v>
      </c>
      <c r="AE116" s="26">
        <v>1303.3399999999999</v>
      </c>
      <c r="AF116" s="26">
        <v>1303.3399999999999</v>
      </c>
      <c r="AG116" s="4">
        <f t="shared" si="37"/>
        <v>1846000</v>
      </c>
      <c r="AH116" s="16">
        <f t="shared" si="27"/>
        <v>2.7085590465872156E-3</v>
      </c>
      <c r="AI116" s="15">
        <f t="shared" si="28"/>
        <v>0.39815817984832069</v>
      </c>
      <c r="AJ116" s="15">
        <f t="shared" si="29"/>
        <v>0.39815817984832069</v>
      </c>
      <c r="AK116" s="4">
        <f t="shared" si="30"/>
        <v>16319000</v>
      </c>
      <c r="AL116" s="27">
        <f t="shared" si="31"/>
        <v>3.0639132299773271E-4</v>
      </c>
      <c r="AM116" s="15">
        <f t="shared" si="38"/>
        <v>4.5039524480666712E-2</v>
      </c>
      <c r="AN116" s="15">
        <f t="shared" si="39"/>
        <v>6.9757340520810808E-6</v>
      </c>
    </row>
    <row r="117" spans="1:40" x14ac:dyDescent="0.2">
      <c r="A117" s="4" t="s">
        <v>4628</v>
      </c>
      <c r="B117" s="3" t="s">
        <v>6</v>
      </c>
      <c r="C117" s="6">
        <v>141478</v>
      </c>
      <c r="D117" s="3" t="s">
        <v>81</v>
      </c>
      <c r="E117" s="6">
        <v>141481</v>
      </c>
      <c r="F117" s="3" t="s">
        <v>935</v>
      </c>
      <c r="G117" s="8">
        <v>8000</v>
      </c>
      <c r="H117" s="6">
        <v>142</v>
      </c>
      <c r="I117" s="6">
        <v>141194</v>
      </c>
      <c r="J117" s="13">
        <v>44957</v>
      </c>
      <c r="K117" s="9">
        <v>8000</v>
      </c>
      <c r="L117" s="4" t="s">
        <v>4628</v>
      </c>
      <c r="M117" s="4" t="s">
        <v>4632</v>
      </c>
      <c r="N117" s="4">
        <f>VLOOKUP(I117,BaseModelo!$A$2:$E$5075,5)</f>
        <v>10</v>
      </c>
      <c r="P117" s="15">
        <v>142.00000000000003</v>
      </c>
      <c r="Q117" s="4">
        <f>VLOOKUP(I117,BaseModelo!$A$2:$E$5075,3)</f>
        <v>0</v>
      </c>
      <c r="R117" s="4">
        <f t="shared" si="20"/>
        <v>32283000</v>
      </c>
      <c r="S117" s="16">
        <f t="shared" si="21"/>
        <v>2.4780844407273179E-4</v>
      </c>
      <c r="T117" s="4">
        <f t="shared" si="32"/>
        <v>3.5188799058327912E-2</v>
      </c>
      <c r="U117" s="4">
        <f t="shared" si="33"/>
        <v>3.5188799058327919E-2</v>
      </c>
      <c r="V117" s="6">
        <f t="shared" si="22"/>
        <v>0</v>
      </c>
      <c r="W117" s="16" t="str">
        <f t="shared" si="23"/>
        <v/>
      </c>
      <c r="X117" s="4" t="str">
        <f t="shared" si="34"/>
        <v/>
      </c>
      <c r="Y117" s="4" t="str">
        <f t="shared" si="24"/>
        <v/>
      </c>
      <c r="Z117" s="4">
        <f t="shared" si="25"/>
        <v>4121000</v>
      </c>
      <c r="AA117" s="16">
        <f t="shared" si="26"/>
        <v>1.9412763892259161E-3</v>
      </c>
      <c r="AB117" s="15">
        <f t="shared" si="35"/>
        <v>0.27566124727008007</v>
      </c>
      <c r="AC117" s="15">
        <f t="shared" si="36"/>
        <v>0.27566124727008012</v>
      </c>
      <c r="AD117" s="4">
        <v>141478</v>
      </c>
      <c r="AE117" s="26">
        <v>2013.74</v>
      </c>
      <c r="AF117" s="26">
        <v>2013.74</v>
      </c>
      <c r="AG117" s="4">
        <f t="shared" si="37"/>
        <v>1846000</v>
      </c>
      <c r="AH117" s="16">
        <f t="shared" si="27"/>
        <v>4.3336944745395447E-3</v>
      </c>
      <c r="AI117" s="15">
        <f t="shared" si="28"/>
        <v>0.61538461538461531</v>
      </c>
      <c r="AJ117" s="15">
        <f t="shared" si="29"/>
        <v>0.61538461538461542</v>
      </c>
      <c r="AK117" s="4">
        <f t="shared" si="30"/>
        <v>16319000</v>
      </c>
      <c r="AL117" s="27">
        <f t="shared" si="31"/>
        <v>4.9022611679637234E-4</v>
      </c>
      <c r="AM117" s="15">
        <f t="shared" si="38"/>
        <v>6.9612108585084875E-2</v>
      </c>
      <c r="AN117" s="15">
        <f t="shared" si="39"/>
        <v>1.725046831709194E-5</v>
      </c>
    </row>
    <row r="118" spans="1:40" x14ac:dyDescent="0.2">
      <c r="A118" s="4" t="s">
        <v>4628</v>
      </c>
      <c r="B118" s="3" t="s">
        <v>6</v>
      </c>
      <c r="C118" s="6">
        <v>141478</v>
      </c>
      <c r="D118" s="3" t="s">
        <v>81</v>
      </c>
      <c r="E118" s="6">
        <v>141482</v>
      </c>
      <c r="F118" s="3" t="s">
        <v>936</v>
      </c>
      <c r="G118" s="8">
        <v>5000</v>
      </c>
      <c r="H118" s="6">
        <v>147</v>
      </c>
      <c r="I118" s="6">
        <v>141277</v>
      </c>
      <c r="J118" s="13">
        <v>44957</v>
      </c>
      <c r="K118" s="9">
        <v>5000</v>
      </c>
      <c r="L118" s="4" t="s">
        <v>4628</v>
      </c>
      <c r="M118" s="4" t="s">
        <v>4632</v>
      </c>
      <c r="N118" s="4">
        <f>VLOOKUP(I118,BaseModelo!$A$2:$E$5075,5)</f>
        <v>8</v>
      </c>
      <c r="P118" s="15">
        <v>147</v>
      </c>
      <c r="Q118" s="4">
        <f>VLOOKUP(I118,BaseModelo!$A$2:$E$5075,3)</f>
        <v>132</v>
      </c>
      <c r="R118" s="4">
        <f t="shared" si="20"/>
        <v>32283000</v>
      </c>
      <c r="S118" s="16">
        <f t="shared" si="21"/>
        <v>1.5488027754545735E-4</v>
      </c>
      <c r="T118" s="4">
        <f t="shared" si="32"/>
        <v>2.2767400799182231E-2</v>
      </c>
      <c r="U118" s="4">
        <f t="shared" si="33"/>
        <v>2.2767400799182231E-2</v>
      </c>
      <c r="V118" s="6">
        <f t="shared" si="22"/>
        <v>0</v>
      </c>
      <c r="W118" s="16" t="str">
        <f t="shared" si="23"/>
        <v/>
      </c>
      <c r="X118" s="4" t="str">
        <f t="shared" si="34"/>
        <v/>
      </c>
      <c r="Y118" s="4" t="str">
        <f t="shared" si="24"/>
        <v/>
      </c>
      <c r="Z118" s="4">
        <f t="shared" si="25"/>
        <v>5836000</v>
      </c>
      <c r="AA118" s="16">
        <f t="shared" si="26"/>
        <v>8.5675119945167924E-4</v>
      </c>
      <c r="AB118" s="15">
        <f t="shared" si="35"/>
        <v>0.12594242631939684</v>
      </c>
      <c r="AC118" s="15">
        <f t="shared" si="36"/>
        <v>0.12594242631939684</v>
      </c>
      <c r="AD118" s="4">
        <v>141478</v>
      </c>
      <c r="AE118" s="26">
        <v>1303.3399999999999</v>
      </c>
      <c r="AF118" s="26">
        <v>1303.3399999999999</v>
      </c>
      <c r="AG118" s="4">
        <f t="shared" si="37"/>
        <v>3421000</v>
      </c>
      <c r="AH118" s="16">
        <f t="shared" si="27"/>
        <v>1.4615609470914938E-3</v>
      </c>
      <c r="AI118" s="15">
        <f t="shared" si="28"/>
        <v>0.21484945922244958</v>
      </c>
      <c r="AJ118" s="15">
        <f t="shared" si="29"/>
        <v>0.21484945922244958</v>
      </c>
      <c r="AK118" s="4">
        <f t="shared" si="30"/>
        <v>16319000</v>
      </c>
      <c r="AL118" s="27">
        <f t="shared" si="31"/>
        <v>3.0639132299773271E-4</v>
      </c>
      <c r="AM118" s="15">
        <f t="shared" si="38"/>
        <v>4.5039524480666712E-2</v>
      </c>
      <c r="AN118" s="15">
        <f t="shared" si="39"/>
        <v>6.9757340520810808E-6</v>
      </c>
    </row>
    <row r="119" spans="1:40" x14ac:dyDescent="0.2">
      <c r="A119" s="4" t="s">
        <v>4628</v>
      </c>
      <c r="B119" s="3" t="s">
        <v>6</v>
      </c>
      <c r="C119" s="6">
        <v>141478</v>
      </c>
      <c r="D119" s="3" t="s">
        <v>81</v>
      </c>
      <c r="E119" s="6">
        <v>141483</v>
      </c>
      <c r="F119" s="3" t="s">
        <v>937</v>
      </c>
      <c r="G119" s="8">
        <v>8000</v>
      </c>
      <c r="H119" s="6">
        <v>142</v>
      </c>
      <c r="I119" s="6">
        <v>141196</v>
      </c>
      <c r="J119" s="13">
        <v>44957</v>
      </c>
      <c r="K119" s="9">
        <v>8000</v>
      </c>
      <c r="L119" s="4" t="s">
        <v>4628</v>
      </c>
      <c r="M119" s="4" t="s">
        <v>4632</v>
      </c>
      <c r="N119" s="4">
        <f>VLOOKUP(I119,BaseModelo!$A$2:$E$5075,5)</f>
        <v>10</v>
      </c>
      <c r="P119" s="15">
        <v>142.00000000000003</v>
      </c>
      <c r="Q119" s="4">
        <f>VLOOKUP(I119,BaseModelo!$A$2:$E$5075,3)</f>
        <v>0</v>
      </c>
      <c r="R119" s="4">
        <f t="shared" si="20"/>
        <v>32283000</v>
      </c>
      <c r="S119" s="16">
        <f t="shared" si="21"/>
        <v>2.4780844407273179E-4</v>
      </c>
      <c r="T119" s="4">
        <f t="shared" si="32"/>
        <v>3.5188799058327912E-2</v>
      </c>
      <c r="U119" s="4">
        <f t="shared" si="33"/>
        <v>3.5188799058327919E-2</v>
      </c>
      <c r="V119" s="6">
        <f t="shared" si="22"/>
        <v>0</v>
      </c>
      <c r="W119" s="16" t="str">
        <f t="shared" si="23"/>
        <v/>
      </c>
      <c r="X119" s="4" t="str">
        <f t="shared" si="34"/>
        <v/>
      </c>
      <c r="Y119" s="4" t="str">
        <f t="shared" si="24"/>
        <v/>
      </c>
      <c r="Z119" s="4">
        <f t="shared" si="25"/>
        <v>4121000</v>
      </c>
      <c r="AA119" s="16">
        <f t="shared" si="26"/>
        <v>1.9412763892259161E-3</v>
      </c>
      <c r="AB119" s="15">
        <f t="shared" si="35"/>
        <v>0.27566124727008007</v>
      </c>
      <c r="AC119" s="15">
        <f t="shared" si="36"/>
        <v>0.27566124727008012</v>
      </c>
      <c r="AD119" s="4">
        <v>141478</v>
      </c>
      <c r="AE119" s="26">
        <v>2013.74</v>
      </c>
      <c r="AF119" s="26">
        <v>2013.74</v>
      </c>
      <c r="AG119" s="4">
        <f t="shared" si="37"/>
        <v>1846000</v>
      </c>
      <c r="AH119" s="16">
        <f t="shared" si="27"/>
        <v>4.3336944745395447E-3</v>
      </c>
      <c r="AI119" s="15">
        <f t="shared" si="28"/>
        <v>0.61538461538461531</v>
      </c>
      <c r="AJ119" s="15">
        <f t="shared" si="29"/>
        <v>0.61538461538461542</v>
      </c>
      <c r="AK119" s="4">
        <f t="shared" si="30"/>
        <v>16319000</v>
      </c>
      <c r="AL119" s="27">
        <f t="shared" si="31"/>
        <v>4.9022611679637234E-4</v>
      </c>
      <c r="AM119" s="15">
        <f t="shared" si="38"/>
        <v>6.9612108585084875E-2</v>
      </c>
      <c r="AN119" s="15">
        <f t="shared" si="39"/>
        <v>1.725046831709194E-5</v>
      </c>
    </row>
    <row r="120" spans="1:40" x14ac:dyDescent="0.2">
      <c r="A120" s="4" t="s">
        <v>4628</v>
      </c>
      <c r="B120" s="2" t="s">
        <v>13</v>
      </c>
      <c r="C120" s="5">
        <v>141513</v>
      </c>
      <c r="D120" s="2" t="s">
        <v>82</v>
      </c>
      <c r="E120" s="5">
        <v>141514</v>
      </c>
      <c r="F120" s="2" t="s">
        <v>926</v>
      </c>
      <c r="G120" s="7">
        <v>8000</v>
      </c>
      <c r="H120" s="5">
        <v>142</v>
      </c>
      <c r="I120" s="6">
        <v>141064</v>
      </c>
      <c r="J120" s="13">
        <v>44957</v>
      </c>
      <c r="K120" s="9">
        <v>8000</v>
      </c>
      <c r="L120" s="4" t="s">
        <v>4628</v>
      </c>
      <c r="M120" s="4" t="s">
        <v>4632</v>
      </c>
      <c r="N120" s="4">
        <f>VLOOKUP(I120,BaseModelo!$A$2:$E$5075,5)</f>
        <v>3</v>
      </c>
      <c r="P120" s="15">
        <v>142.00000000000003</v>
      </c>
      <c r="Q120" s="4">
        <f>VLOOKUP(I120,BaseModelo!$A$2:$E$5075,3)</f>
        <v>110</v>
      </c>
      <c r="R120" s="4">
        <f t="shared" si="20"/>
        <v>32283000</v>
      </c>
      <c r="S120" s="16">
        <f t="shared" si="21"/>
        <v>2.4780844407273179E-4</v>
      </c>
      <c r="T120" s="4">
        <f t="shared" si="32"/>
        <v>3.5188799058327912E-2</v>
      </c>
      <c r="U120" s="4">
        <f t="shared" si="33"/>
        <v>3.5188799058327919E-2</v>
      </c>
      <c r="V120" s="6">
        <f t="shared" si="22"/>
        <v>0</v>
      </c>
      <c r="W120" s="16" t="str">
        <f t="shared" si="23"/>
        <v/>
      </c>
      <c r="X120" s="4" t="str">
        <f t="shared" si="34"/>
        <v/>
      </c>
      <c r="Y120" s="4" t="str">
        <f t="shared" si="24"/>
        <v/>
      </c>
      <c r="Z120" s="4">
        <f t="shared" si="25"/>
        <v>1992000</v>
      </c>
      <c r="AA120" s="16">
        <f t="shared" si="26"/>
        <v>4.0160642570281121E-3</v>
      </c>
      <c r="AB120" s="15">
        <f t="shared" si="35"/>
        <v>0.57028112449799195</v>
      </c>
      <c r="AC120" s="15">
        <f t="shared" si="36"/>
        <v>0.57028112449799206</v>
      </c>
      <c r="AD120" s="4">
        <v>141513</v>
      </c>
      <c r="AE120" s="26">
        <v>2013.74</v>
      </c>
      <c r="AF120" s="26">
        <v>2013.74</v>
      </c>
      <c r="AG120" s="4">
        <f t="shared" si="37"/>
        <v>673000</v>
      </c>
      <c r="AH120" s="16">
        <f t="shared" si="27"/>
        <v>1.188707280832095E-2</v>
      </c>
      <c r="AI120" s="15">
        <f t="shared" si="28"/>
        <v>1.687964338781575</v>
      </c>
      <c r="AJ120" s="15">
        <f t="shared" si="29"/>
        <v>1.6879643387815753</v>
      </c>
      <c r="AK120" s="4">
        <f t="shared" si="30"/>
        <v>16319000</v>
      </c>
      <c r="AL120" s="27">
        <f t="shared" si="31"/>
        <v>4.9022611679637234E-4</v>
      </c>
      <c r="AM120" s="15">
        <f t="shared" si="38"/>
        <v>6.9612108585084875E-2</v>
      </c>
      <c r="AN120" s="15">
        <f t="shared" si="39"/>
        <v>1.725046831709194E-5</v>
      </c>
    </row>
    <row r="121" spans="1:40" x14ac:dyDescent="0.2">
      <c r="A121" s="4" t="s">
        <v>4628</v>
      </c>
      <c r="B121" s="3" t="s">
        <v>13</v>
      </c>
      <c r="C121" s="6">
        <v>141513</v>
      </c>
      <c r="D121" s="3" t="s">
        <v>82</v>
      </c>
      <c r="E121" s="6">
        <v>141515</v>
      </c>
      <c r="F121" s="3" t="s">
        <v>929</v>
      </c>
      <c r="G121" s="8">
        <v>6000</v>
      </c>
      <c r="H121" s="6">
        <v>142</v>
      </c>
      <c r="I121" s="6">
        <v>141053</v>
      </c>
      <c r="J121" s="13">
        <v>44957</v>
      </c>
      <c r="K121" s="9">
        <v>6000</v>
      </c>
      <c r="L121" s="4" t="s">
        <v>4628</v>
      </c>
      <c r="M121" s="4" t="s">
        <v>4632</v>
      </c>
      <c r="N121" s="4">
        <f>VLOOKUP(I121,BaseModelo!$A$2:$E$5075,5)</f>
        <v>3</v>
      </c>
      <c r="P121" s="15">
        <v>142.00000000000003</v>
      </c>
      <c r="Q121" s="4">
        <f>VLOOKUP(I121,BaseModelo!$A$2:$E$5075,3)</f>
        <v>110</v>
      </c>
      <c r="R121" s="4">
        <f t="shared" si="20"/>
        <v>32283000</v>
      </c>
      <c r="S121" s="16">
        <f t="shared" si="21"/>
        <v>1.8585633305454884E-4</v>
      </c>
      <c r="T121" s="4">
        <f t="shared" si="32"/>
        <v>2.6391599293745936E-2</v>
      </c>
      <c r="U121" s="4">
        <f t="shared" si="33"/>
        <v>2.6391599293745942E-2</v>
      </c>
      <c r="V121" s="6">
        <f t="shared" si="22"/>
        <v>0</v>
      </c>
      <c r="W121" s="16" t="str">
        <f t="shared" si="23"/>
        <v/>
      </c>
      <c r="X121" s="4" t="str">
        <f t="shared" si="34"/>
        <v/>
      </c>
      <c r="Y121" s="4" t="str">
        <f t="shared" si="24"/>
        <v/>
      </c>
      <c r="Z121" s="4">
        <f t="shared" si="25"/>
        <v>1992000</v>
      </c>
      <c r="AA121" s="16">
        <f t="shared" si="26"/>
        <v>3.0120481927710845E-3</v>
      </c>
      <c r="AB121" s="15">
        <f t="shared" si="35"/>
        <v>0.42771084337349402</v>
      </c>
      <c r="AC121" s="15">
        <f t="shared" si="36"/>
        <v>0.42771084337349408</v>
      </c>
      <c r="AD121" s="4">
        <v>141513</v>
      </c>
      <c r="AE121" s="26">
        <v>1503.37</v>
      </c>
      <c r="AF121" s="26">
        <v>1503.37</v>
      </c>
      <c r="AG121" s="4">
        <f t="shared" si="37"/>
        <v>673000</v>
      </c>
      <c r="AH121" s="16">
        <f t="shared" si="27"/>
        <v>8.9153046062407128E-3</v>
      </c>
      <c r="AI121" s="15">
        <f t="shared" si="28"/>
        <v>1.2659732540861812</v>
      </c>
      <c r="AJ121" s="15">
        <f t="shared" si="29"/>
        <v>1.2659732540861814</v>
      </c>
      <c r="AK121" s="4">
        <f t="shared" si="30"/>
        <v>16319000</v>
      </c>
      <c r="AL121" s="27">
        <f t="shared" si="31"/>
        <v>3.6766958759727926E-4</v>
      </c>
      <c r="AM121" s="15">
        <f t="shared" si="38"/>
        <v>5.2209081438813656E-2</v>
      </c>
      <c r="AN121" s="15">
        <f t="shared" si="39"/>
        <v>9.7033884283642175E-6</v>
      </c>
    </row>
    <row r="122" spans="1:40" x14ac:dyDescent="0.2">
      <c r="A122" s="4" t="s">
        <v>4628</v>
      </c>
      <c r="B122" s="3" t="s">
        <v>13</v>
      </c>
      <c r="C122" s="6">
        <v>141513</v>
      </c>
      <c r="D122" s="3" t="s">
        <v>82</v>
      </c>
      <c r="E122" s="6">
        <v>141516</v>
      </c>
      <c r="F122" s="3" t="s">
        <v>930</v>
      </c>
      <c r="G122" s="8">
        <v>5000</v>
      </c>
      <c r="H122" s="6">
        <v>147</v>
      </c>
      <c r="I122" s="6">
        <v>141052</v>
      </c>
      <c r="J122" s="13">
        <v>44957</v>
      </c>
      <c r="K122" s="9">
        <v>5000</v>
      </c>
      <c r="L122" s="4" t="s">
        <v>4628</v>
      </c>
      <c r="M122" s="4" t="s">
        <v>4632</v>
      </c>
      <c r="N122" s="4">
        <f>VLOOKUP(I122,BaseModelo!$A$2:$E$5075,5)</f>
        <v>3</v>
      </c>
      <c r="P122" s="15">
        <v>147</v>
      </c>
      <c r="Q122" s="4">
        <f>VLOOKUP(I122,BaseModelo!$A$2:$E$5075,3)</f>
        <v>110</v>
      </c>
      <c r="R122" s="4">
        <f t="shared" si="20"/>
        <v>32283000</v>
      </c>
      <c r="S122" s="16">
        <f t="shared" si="21"/>
        <v>1.5488027754545735E-4</v>
      </c>
      <c r="T122" s="4">
        <f t="shared" si="32"/>
        <v>2.2767400799182231E-2</v>
      </c>
      <c r="U122" s="4">
        <f t="shared" si="33"/>
        <v>2.2767400799182231E-2</v>
      </c>
      <c r="V122" s="6">
        <f t="shared" si="22"/>
        <v>0</v>
      </c>
      <c r="W122" s="16" t="str">
        <f t="shared" si="23"/>
        <v/>
      </c>
      <c r="X122" s="4" t="str">
        <f t="shared" si="34"/>
        <v/>
      </c>
      <c r="Y122" s="4" t="str">
        <f t="shared" si="24"/>
        <v/>
      </c>
      <c r="Z122" s="4">
        <f t="shared" si="25"/>
        <v>1992000</v>
      </c>
      <c r="AA122" s="16">
        <f t="shared" si="26"/>
        <v>2.5100401606425703E-3</v>
      </c>
      <c r="AB122" s="15">
        <f t="shared" si="35"/>
        <v>0.36897590361445781</v>
      </c>
      <c r="AC122" s="15">
        <f t="shared" si="36"/>
        <v>0.36897590361445781</v>
      </c>
      <c r="AD122" s="4">
        <v>141513</v>
      </c>
      <c r="AE122" s="26">
        <v>1303.3399999999999</v>
      </c>
      <c r="AF122" s="26">
        <v>1303.3399999999999</v>
      </c>
      <c r="AG122" s="4">
        <f t="shared" si="37"/>
        <v>673000</v>
      </c>
      <c r="AH122" s="16">
        <f t="shared" si="27"/>
        <v>7.429420505200594E-3</v>
      </c>
      <c r="AI122" s="15">
        <f t="shared" si="28"/>
        <v>1.0921248142644873</v>
      </c>
      <c r="AJ122" s="15">
        <f t="shared" si="29"/>
        <v>1.0921248142644873</v>
      </c>
      <c r="AK122" s="4">
        <f t="shared" si="30"/>
        <v>16319000</v>
      </c>
      <c r="AL122" s="27">
        <f t="shared" si="31"/>
        <v>3.0639132299773271E-4</v>
      </c>
      <c r="AM122" s="15">
        <f t="shared" si="38"/>
        <v>4.5039524480666712E-2</v>
      </c>
      <c r="AN122" s="15">
        <f t="shared" si="39"/>
        <v>6.9757340520810808E-6</v>
      </c>
    </row>
    <row r="123" spans="1:40" x14ac:dyDescent="0.2">
      <c r="A123" s="4" t="s">
        <v>4628</v>
      </c>
      <c r="B123" s="3" t="s">
        <v>13</v>
      </c>
      <c r="C123" s="6">
        <v>141513</v>
      </c>
      <c r="D123" s="3" t="s">
        <v>82</v>
      </c>
      <c r="E123" s="6">
        <v>141517</v>
      </c>
      <c r="F123" s="3" t="s">
        <v>931</v>
      </c>
      <c r="G123" s="8">
        <v>6000</v>
      </c>
      <c r="H123" s="6">
        <v>142</v>
      </c>
      <c r="I123" s="6">
        <v>140884</v>
      </c>
      <c r="J123" s="13">
        <v>44957</v>
      </c>
      <c r="K123" s="9">
        <v>6000</v>
      </c>
      <c r="L123" s="4" t="s">
        <v>4628</v>
      </c>
      <c r="M123" s="4" t="s">
        <v>4632</v>
      </c>
      <c r="N123" s="4">
        <f>VLOOKUP(I123,BaseModelo!$A$2:$E$5075,5)</f>
        <v>8</v>
      </c>
      <c r="P123" s="15">
        <v>142.00000000000003</v>
      </c>
      <c r="Q123" s="4">
        <f>VLOOKUP(I123,BaseModelo!$A$2:$E$5075,3)</f>
        <v>132</v>
      </c>
      <c r="R123" s="4">
        <f t="shared" si="20"/>
        <v>32283000</v>
      </c>
      <c r="S123" s="16">
        <f t="shared" si="21"/>
        <v>1.8585633305454884E-4</v>
      </c>
      <c r="T123" s="4">
        <f t="shared" si="32"/>
        <v>2.6391599293745936E-2</v>
      </c>
      <c r="U123" s="4">
        <f t="shared" si="33"/>
        <v>2.6391599293745942E-2</v>
      </c>
      <c r="V123" s="6">
        <f t="shared" si="22"/>
        <v>0</v>
      </c>
      <c r="W123" s="16" t="str">
        <f t="shared" si="23"/>
        <v/>
      </c>
      <c r="X123" s="4" t="str">
        <f t="shared" si="34"/>
        <v/>
      </c>
      <c r="Y123" s="4" t="str">
        <f t="shared" si="24"/>
        <v/>
      </c>
      <c r="Z123" s="4">
        <f t="shared" si="25"/>
        <v>5836000</v>
      </c>
      <c r="AA123" s="16">
        <f t="shared" si="26"/>
        <v>1.028101439342015E-3</v>
      </c>
      <c r="AB123" s="15">
        <f t="shared" si="35"/>
        <v>0.14599040438656613</v>
      </c>
      <c r="AC123" s="15">
        <f t="shared" si="36"/>
        <v>0.14599040438656616</v>
      </c>
      <c r="AD123" s="4">
        <v>141513</v>
      </c>
      <c r="AE123" s="26">
        <v>1503.37</v>
      </c>
      <c r="AF123" s="26">
        <v>1503.37</v>
      </c>
      <c r="AG123" s="4">
        <f t="shared" si="37"/>
        <v>3421000</v>
      </c>
      <c r="AH123" s="16">
        <f t="shared" si="27"/>
        <v>1.7538731365097924E-3</v>
      </c>
      <c r="AI123" s="15">
        <f t="shared" si="28"/>
        <v>0.24904998538439052</v>
      </c>
      <c r="AJ123" s="15">
        <f t="shared" si="29"/>
        <v>0.24904998538439058</v>
      </c>
      <c r="AK123" s="4">
        <f t="shared" si="30"/>
        <v>16319000</v>
      </c>
      <c r="AL123" s="27">
        <f t="shared" si="31"/>
        <v>3.6766958759727926E-4</v>
      </c>
      <c r="AM123" s="15">
        <f t="shared" si="38"/>
        <v>5.2209081438813656E-2</v>
      </c>
      <c r="AN123" s="15">
        <f t="shared" si="39"/>
        <v>9.7033884283642175E-6</v>
      </c>
    </row>
    <row r="124" spans="1:40" x14ac:dyDescent="0.2">
      <c r="A124" s="4" t="s">
        <v>4628</v>
      </c>
      <c r="B124" s="3" t="s">
        <v>13</v>
      </c>
      <c r="C124" s="6">
        <v>141513</v>
      </c>
      <c r="D124" s="3" t="s">
        <v>82</v>
      </c>
      <c r="E124" s="6">
        <v>141518</v>
      </c>
      <c r="F124" s="3" t="s">
        <v>932</v>
      </c>
      <c r="G124" s="8">
        <v>6000</v>
      </c>
      <c r="H124" s="6">
        <v>142</v>
      </c>
      <c r="I124" s="6">
        <v>140892</v>
      </c>
      <c r="J124" s="13">
        <v>44957</v>
      </c>
      <c r="K124" s="9">
        <v>6000</v>
      </c>
      <c r="L124" s="4" t="s">
        <v>4628</v>
      </c>
      <c r="M124" s="4" t="s">
        <v>4632</v>
      </c>
      <c r="N124" s="4">
        <f>VLOOKUP(I124,BaseModelo!$A$2:$E$5075,5)</f>
        <v>8</v>
      </c>
      <c r="P124" s="15">
        <v>142.00000000000003</v>
      </c>
      <c r="Q124" s="4">
        <f>VLOOKUP(I124,BaseModelo!$A$2:$E$5075,3)</f>
        <v>132</v>
      </c>
      <c r="R124" s="4">
        <f t="shared" si="20"/>
        <v>32283000</v>
      </c>
      <c r="S124" s="16">
        <f t="shared" si="21"/>
        <v>1.8585633305454884E-4</v>
      </c>
      <c r="T124" s="4">
        <f t="shared" si="32"/>
        <v>2.6391599293745936E-2</v>
      </c>
      <c r="U124" s="4">
        <f t="shared" si="33"/>
        <v>2.6391599293745942E-2</v>
      </c>
      <c r="V124" s="6">
        <f t="shared" si="22"/>
        <v>0</v>
      </c>
      <c r="W124" s="16" t="str">
        <f t="shared" si="23"/>
        <v/>
      </c>
      <c r="X124" s="4" t="str">
        <f t="shared" si="34"/>
        <v/>
      </c>
      <c r="Y124" s="4" t="str">
        <f t="shared" si="24"/>
        <v/>
      </c>
      <c r="Z124" s="4">
        <f t="shared" si="25"/>
        <v>5836000</v>
      </c>
      <c r="AA124" s="16">
        <f t="shared" si="26"/>
        <v>1.028101439342015E-3</v>
      </c>
      <c r="AB124" s="15">
        <f t="shared" si="35"/>
        <v>0.14599040438656613</v>
      </c>
      <c r="AC124" s="15">
        <f t="shared" si="36"/>
        <v>0.14599040438656616</v>
      </c>
      <c r="AD124" s="4">
        <v>141513</v>
      </c>
      <c r="AE124" s="26">
        <v>1503.37</v>
      </c>
      <c r="AF124" s="26">
        <v>1503.37</v>
      </c>
      <c r="AG124" s="4">
        <f t="shared" si="37"/>
        <v>3421000</v>
      </c>
      <c r="AH124" s="16">
        <f t="shared" si="27"/>
        <v>1.7538731365097924E-3</v>
      </c>
      <c r="AI124" s="15">
        <f t="shared" si="28"/>
        <v>0.24904998538439052</v>
      </c>
      <c r="AJ124" s="15">
        <f t="shared" si="29"/>
        <v>0.24904998538439058</v>
      </c>
      <c r="AK124" s="4">
        <f t="shared" si="30"/>
        <v>16319000</v>
      </c>
      <c r="AL124" s="27">
        <f t="shared" si="31"/>
        <v>3.6766958759727926E-4</v>
      </c>
      <c r="AM124" s="15">
        <f t="shared" si="38"/>
        <v>5.2209081438813656E-2</v>
      </c>
      <c r="AN124" s="15">
        <f t="shared" si="39"/>
        <v>9.7033884283642175E-6</v>
      </c>
    </row>
    <row r="125" spans="1:40" x14ac:dyDescent="0.2">
      <c r="A125" s="4" t="s">
        <v>4628</v>
      </c>
      <c r="B125" s="2" t="s">
        <v>4</v>
      </c>
      <c r="C125" s="5">
        <v>141553</v>
      </c>
      <c r="D125" s="2" t="s">
        <v>86</v>
      </c>
      <c r="E125" s="5">
        <v>141554</v>
      </c>
      <c r="F125" s="2" t="s">
        <v>938</v>
      </c>
      <c r="G125" s="7">
        <v>16000</v>
      </c>
      <c r="H125" s="5">
        <v>95</v>
      </c>
      <c r="I125" s="6">
        <v>140953</v>
      </c>
      <c r="J125" s="13">
        <v>44957</v>
      </c>
      <c r="K125" s="9">
        <v>16000</v>
      </c>
      <c r="L125" s="4" t="s">
        <v>4628</v>
      </c>
      <c r="M125" s="4" t="s">
        <v>4632</v>
      </c>
      <c r="N125" s="4">
        <f>VLOOKUP(I125,BaseModelo!$A$2:$E$5075,5)</f>
        <v>8</v>
      </c>
      <c r="P125" s="15">
        <v>122</v>
      </c>
      <c r="Q125" s="4">
        <f>VLOOKUP(I125,BaseModelo!$A$2:$E$5075,3)</f>
        <v>132</v>
      </c>
      <c r="R125" s="4">
        <f t="shared" si="20"/>
        <v>32283000</v>
      </c>
      <c r="S125" s="16">
        <f t="shared" si="21"/>
        <v>4.9561688814546358E-4</v>
      </c>
      <c r="T125" s="4">
        <f t="shared" si="32"/>
        <v>4.7083604373819039E-2</v>
      </c>
      <c r="U125" s="4">
        <f t="shared" si="33"/>
        <v>6.046526035374656E-2</v>
      </c>
      <c r="V125" s="6">
        <f t="shared" si="22"/>
        <v>0</v>
      </c>
      <c r="W125" s="16" t="str">
        <f t="shared" si="23"/>
        <v/>
      </c>
      <c r="X125" s="4" t="str">
        <f t="shared" si="34"/>
        <v/>
      </c>
      <c r="Y125" s="4" t="str">
        <f t="shared" si="24"/>
        <v/>
      </c>
      <c r="Z125" s="4">
        <f t="shared" si="25"/>
        <v>5836000</v>
      </c>
      <c r="AA125" s="16">
        <f t="shared" si="26"/>
        <v>2.7416038382453737E-3</v>
      </c>
      <c r="AB125" s="15">
        <f t="shared" si="35"/>
        <v>0.26045236463331051</v>
      </c>
      <c r="AC125" s="15">
        <f t="shared" si="36"/>
        <v>0.33447566826593561</v>
      </c>
      <c r="AD125" s="4">
        <v>141553</v>
      </c>
      <c r="AE125" s="26">
        <v>2620.6799999999998</v>
      </c>
      <c r="AF125" s="26">
        <v>2620.6799999999998</v>
      </c>
      <c r="AG125" s="4">
        <f t="shared" si="37"/>
        <v>3421000</v>
      </c>
      <c r="AH125" s="16">
        <f t="shared" si="27"/>
        <v>4.6769950306927797E-3</v>
      </c>
      <c r="AI125" s="15">
        <f t="shared" si="28"/>
        <v>0.44431452791581405</v>
      </c>
      <c r="AJ125" s="15">
        <f t="shared" si="29"/>
        <v>0.57059339374451912</v>
      </c>
      <c r="AK125" s="4">
        <f t="shared" si="30"/>
        <v>16319000</v>
      </c>
      <c r="AL125" s="27">
        <f t="shared" si="31"/>
        <v>9.8045223359274469E-4</v>
      </c>
      <c r="AM125" s="15">
        <f t="shared" si="38"/>
        <v>9.3142962191310741E-2</v>
      </c>
      <c r="AN125" s="15">
        <f t="shared" si="39"/>
        <v>5.9283299568597645E-5</v>
      </c>
    </row>
    <row r="126" spans="1:40" x14ac:dyDescent="0.2">
      <c r="A126" s="4" t="s">
        <v>4628</v>
      </c>
      <c r="B126" s="3" t="s">
        <v>4</v>
      </c>
      <c r="C126" s="6">
        <v>141553</v>
      </c>
      <c r="D126" s="3" t="s">
        <v>86</v>
      </c>
      <c r="E126" s="6">
        <v>141555</v>
      </c>
      <c r="F126" s="3" t="s">
        <v>944</v>
      </c>
      <c r="G126" s="8">
        <v>15000</v>
      </c>
      <c r="H126" s="6">
        <v>95</v>
      </c>
      <c r="I126" s="6">
        <v>140957</v>
      </c>
      <c r="J126" s="13">
        <v>44957</v>
      </c>
      <c r="K126" s="9">
        <v>15000</v>
      </c>
      <c r="L126" s="4" t="s">
        <v>4628</v>
      </c>
      <c r="M126" s="4" t="s">
        <v>4632</v>
      </c>
      <c r="N126" s="4">
        <f>VLOOKUP(I126,BaseModelo!$A$2:$E$5075,5)</f>
        <v>8</v>
      </c>
      <c r="P126" s="15">
        <v>132</v>
      </c>
      <c r="Q126" s="4">
        <f>VLOOKUP(I126,BaseModelo!$A$2:$E$5075,3)</f>
        <v>132</v>
      </c>
      <c r="R126" s="4">
        <f t="shared" si="20"/>
        <v>32283000</v>
      </c>
      <c r="S126" s="16">
        <f t="shared" si="21"/>
        <v>4.6464083263637206E-4</v>
      </c>
      <c r="T126" s="4">
        <f t="shared" si="32"/>
        <v>4.4140879100455346E-2</v>
      </c>
      <c r="U126" s="4">
        <f t="shared" si="33"/>
        <v>6.1332589908001112E-2</v>
      </c>
      <c r="V126" s="6">
        <f t="shared" si="22"/>
        <v>0</v>
      </c>
      <c r="W126" s="16" t="str">
        <f t="shared" si="23"/>
        <v/>
      </c>
      <c r="X126" s="4" t="str">
        <f t="shared" si="34"/>
        <v/>
      </c>
      <c r="Y126" s="4" t="str">
        <f t="shared" si="24"/>
        <v/>
      </c>
      <c r="Z126" s="4">
        <f t="shared" si="25"/>
        <v>5836000</v>
      </c>
      <c r="AA126" s="16">
        <f t="shared" si="26"/>
        <v>2.5702535983550376E-3</v>
      </c>
      <c r="AB126" s="15">
        <f t="shared" si="35"/>
        <v>0.24417409184372857</v>
      </c>
      <c r="AC126" s="15">
        <f t="shared" si="36"/>
        <v>0.33927347498286498</v>
      </c>
      <c r="AD126" s="4">
        <v>141553</v>
      </c>
      <c r="AE126" s="26">
        <v>2462.0500000000002</v>
      </c>
      <c r="AF126" s="26">
        <v>2462.0500000000002</v>
      </c>
      <c r="AG126" s="4">
        <f t="shared" si="37"/>
        <v>3421000</v>
      </c>
      <c r="AH126" s="16">
        <f t="shared" si="27"/>
        <v>4.3846828412744815E-3</v>
      </c>
      <c r="AI126" s="15">
        <f t="shared" si="28"/>
        <v>0.41654486992107576</v>
      </c>
      <c r="AJ126" s="15">
        <f t="shared" si="29"/>
        <v>0.5787781350482315</v>
      </c>
      <c r="AK126" s="4">
        <f t="shared" si="30"/>
        <v>16319000</v>
      </c>
      <c r="AL126" s="27">
        <f t="shared" si="31"/>
        <v>9.1917396899319809E-4</v>
      </c>
      <c r="AM126" s="15">
        <f t="shared" si="38"/>
        <v>8.7321527054353823E-2</v>
      </c>
      <c r="AN126" s="15">
        <f t="shared" si="39"/>
        <v>5.637532009436955E-5</v>
      </c>
    </row>
    <row r="127" spans="1:40" x14ac:dyDescent="0.2">
      <c r="A127" s="4" t="s">
        <v>4628</v>
      </c>
      <c r="B127" s="3" t="s">
        <v>4</v>
      </c>
      <c r="C127" s="6">
        <v>141553</v>
      </c>
      <c r="D127" s="3" t="s">
        <v>86</v>
      </c>
      <c r="E127" s="6">
        <v>141556</v>
      </c>
      <c r="F127" s="3" t="s">
        <v>945</v>
      </c>
      <c r="G127" s="8">
        <v>6000</v>
      </c>
      <c r="H127" s="6">
        <v>105</v>
      </c>
      <c r="I127" s="6">
        <v>140824</v>
      </c>
      <c r="J127" s="13">
        <v>44957</v>
      </c>
      <c r="K127" s="9">
        <v>6000</v>
      </c>
      <c r="L127" s="4" t="s">
        <v>4628</v>
      </c>
      <c r="M127" s="4" t="s">
        <v>4632</v>
      </c>
      <c r="N127" s="4">
        <f>VLOOKUP(I127,BaseModelo!$A$2:$E$5075,5)</f>
        <v>5</v>
      </c>
      <c r="P127" s="15">
        <v>142.00000000000003</v>
      </c>
      <c r="Q127" s="4">
        <f>VLOOKUP(I127,BaseModelo!$A$2:$E$5075,3)</f>
        <v>110</v>
      </c>
      <c r="R127" s="4">
        <f t="shared" si="20"/>
        <v>32283000</v>
      </c>
      <c r="S127" s="16">
        <f t="shared" si="21"/>
        <v>1.8585633305454884E-4</v>
      </c>
      <c r="T127" s="4">
        <f t="shared" si="32"/>
        <v>1.9514914970727628E-2</v>
      </c>
      <c r="U127" s="4">
        <f t="shared" si="33"/>
        <v>2.6391599293745942E-2</v>
      </c>
      <c r="V127" s="6">
        <f t="shared" si="22"/>
        <v>0</v>
      </c>
      <c r="W127" s="16" t="str">
        <f t="shared" si="23"/>
        <v/>
      </c>
      <c r="X127" s="4" t="str">
        <f t="shared" si="34"/>
        <v/>
      </c>
      <c r="Y127" s="4" t="str">
        <f t="shared" si="24"/>
        <v/>
      </c>
      <c r="Z127" s="4">
        <f t="shared" si="25"/>
        <v>4058000</v>
      </c>
      <c r="AA127" s="16">
        <f t="shared" si="26"/>
        <v>1.4785608674223755E-3</v>
      </c>
      <c r="AB127" s="15">
        <f t="shared" si="35"/>
        <v>0.15524889107934944</v>
      </c>
      <c r="AC127" s="15">
        <f t="shared" si="36"/>
        <v>0.20995564317397736</v>
      </c>
      <c r="AD127" s="4">
        <v>141553</v>
      </c>
      <c r="AE127" s="26">
        <v>1089.76</v>
      </c>
      <c r="AF127" s="26">
        <v>1089.76</v>
      </c>
      <c r="AG127" s="4">
        <f t="shared" si="37"/>
        <v>2193000</v>
      </c>
      <c r="AH127" s="16">
        <f t="shared" si="27"/>
        <v>2.7359781121751026E-3</v>
      </c>
      <c r="AI127" s="15">
        <f t="shared" si="28"/>
        <v>0.28727770177838574</v>
      </c>
      <c r="AJ127" s="15">
        <f t="shared" si="29"/>
        <v>0.38850889192886462</v>
      </c>
      <c r="AK127" s="4">
        <f t="shared" si="30"/>
        <v>16319000</v>
      </c>
      <c r="AL127" s="27">
        <f t="shared" si="31"/>
        <v>3.6766958759727926E-4</v>
      </c>
      <c r="AM127" s="15">
        <f t="shared" si="38"/>
        <v>3.8605306697714323E-2</v>
      </c>
      <c r="AN127" s="15">
        <f t="shared" si="39"/>
        <v>9.7033884283642175E-6</v>
      </c>
    </row>
    <row r="128" spans="1:40" x14ac:dyDescent="0.2">
      <c r="A128" s="4" t="s">
        <v>4628</v>
      </c>
      <c r="B128" s="3" t="s">
        <v>4</v>
      </c>
      <c r="C128" s="6">
        <v>141553</v>
      </c>
      <c r="D128" s="3" t="s">
        <v>86</v>
      </c>
      <c r="E128" s="6">
        <v>141557</v>
      </c>
      <c r="F128" s="3" t="s">
        <v>946</v>
      </c>
      <c r="G128" s="8">
        <v>16000</v>
      </c>
      <c r="H128" s="6">
        <v>95</v>
      </c>
      <c r="I128" s="6">
        <v>140956</v>
      </c>
      <c r="J128" s="13">
        <v>44957</v>
      </c>
      <c r="K128" s="9">
        <v>16000</v>
      </c>
      <c r="L128" s="4" t="s">
        <v>4628</v>
      </c>
      <c r="M128" s="4" t="s">
        <v>4632</v>
      </c>
      <c r="N128" s="4">
        <f>VLOOKUP(I128,BaseModelo!$A$2:$E$5075,5)</f>
        <v>8</v>
      </c>
      <c r="P128" s="15">
        <v>122</v>
      </c>
      <c r="Q128" s="4">
        <f>VLOOKUP(I128,BaseModelo!$A$2:$E$5075,3)</f>
        <v>132</v>
      </c>
      <c r="R128" s="4">
        <f t="shared" si="20"/>
        <v>32283000</v>
      </c>
      <c r="S128" s="16">
        <f t="shared" si="21"/>
        <v>4.9561688814546358E-4</v>
      </c>
      <c r="T128" s="4">
        <f t="shared" si="32"/>
        <v>4.7083604373819039E-2</v>
      </c>
      <c r="U128" s="4">
        <f t="shared" si="33"/>
        <v>6.046526035374656E-2</v>
      </c>
      <c r="V128" s="6">
        <f t="shared" si="22"/>
        <v>0</v>
      </c>
      <c r="W128" s="16" t="str">
        <f t="shared" si="23"/>
        <v/>
      </c>
      <c r="X128" s="4" t="str">
        <f t="shared" si="34"/>
        <v/>
      </c>
      <c r="Y128" s="4" t="str">
        <f t="shared" si="24"/>
        <v/>
      </c>
      <c r="Z128" s="4">
        <f t="shared" si="25"/>
        <v>5836000</v>
      </c>
      <c r="AA128" s="16">
        <f t="shared" si="26"/>
        <v>2.7416038382453737E-3</v>
      </c>
      <c r="AB128" s="15">
        <f t="shared" si="35"/>
        <v>0.26045236463331051</v>
      </c>
      <c r="AC128" s="15">
        <f t="shared" si="36"/>
        <v>0.33447566826593561</v>
      </c>
      <c r="AD128" s="4">
        <v>141553</v>
      </c>
      <c r="AE128" s="26">
        <v>2620.6799999999998</v>
      </c>
      <c r="AF128" s="26">
        <v>2620.6799999999998</v>
      </c>
      <c r="AG128" s="4">
        <f t="shared" si="37"/>
        <v>3421000</v>
      </c>
      <c r="AH128" s="16">
        <f t="shared" si="27"/>
        <v>4.6769950306927797E-3</v>
      </c>
      <c r="AI128" s="15">
        <f t="shared" si="28"/>
        <v>0.44431452791581405</v>
      </c>
      <c r="AJ128" s="15">
        <f t="shared" si="29"/>
        <v>0.57059339374451912</v>
      </c>
      <c r="AK128" s="4">
        <f t="shared" si="30"/>
        <v>16319000</v>
      </c>
      <c r="AL128" s="27">
        <f t="shared" si="31"/>
        <v>9.8045223359274469E-4</v>
      </c>
      <c r="AM128" s="15">
        <f t="shared" si="38"/>
        <v>9.3142962191310741E-2</v>
      </c>
      <c r="AN128" s="15">
        <f t="shared" si="39"/>
        <v>5.9283299568597645E-5</v>
      </c>
    </row>
    <row r="129" spans="1:40" x14ac:dyDescent="0.2">
      <c r="A129" s="4" t="s">
        <v>4628</v>
      </c>
      <c r="B129" s="3" t="s">
        <v>4</v>
      </c>
      <c r="C129" s="6">
        <v>141553</v>
      </c>
      <c r="D129" s="3" t="s">
        <v>86</v>
      </c>
      <c r="E129" s="6">
        <v>141558</v>
      </c>
      <c r="F129" s="3" t="s">
        <v>947</v>
      </c>
      <c r="G129" s="8">
        <v>6000</v>
      </c>
      <c r="H129" s="6">
        <v>105</v>
      </c>
      <c r="I129" s="6">
        <v>141399</v>
      </c>
      <c r="J129" s="13">
        <v>44957</v>
      </c>
      <c r="K129" s="9">
        <v>6000</v>
      </c>
      <c r="L129" s="4" t="s">
        <v>4628</v>
      </c>
      <c r="M129" s="4" t="s">
        <v>4632</v>
      </c>
      <c r="N129" s="4">
        <f>VLOOKUP(I129,BaseModelo!$A$2:$E$5075,5)</f>
        <v>9</v>
      </c>
      <c r="P129" s="15">
        <v>142.00000000000003</v>
      </c>
      <c r="Q129" s="4">
        <f>VLOOKUP(I129,BaseModelo!$A$2:$E$5075,3)</f>
        <v>147</v>
      </c>
      <c r="R129" s="4">
        <f t="shared" si="20"/>
        <v>32283000</v>
      </c>
      <c r="S129" s="16">
        <f t="shared" si="21"/>
        <v>1.8585633305454884E-4</v>
      </c>
      <c r="T129" s="4">
        <f t="shared" si="32"/>
        <v>1.9514914970727628E-2</v>
      </c>
      <c r="U129" s="4">
        <f t="shared" si="33"/>
        <v>2.6391599293745942E-2</v>
      </c>
      <c r="V129" s="6">
        <f t="shared" si="22"/>
        <v>0</v>
      </c>
      <c r="W129" s="16" t="str">
        <f t="shared" si="23"/>
        <v/>
      </c>
      <c r="X129" s="4" t="str">
        <f t="shared" si="34"/>
        <v/>
      </c>
      <c r="Y129" s="4" t="str">
        <f t="shared" si="24"/>
        <v/>
      </c>
      <c r="Z129" s="4">
        <f t="shared" si="25"/>
        <v>5305000</v>
      </c>
      <c r="AA129" s="16">
        <f t="shared" si="26"/>
        <v>1.1310084825636192E-3</v>
      </c>
      <c r="AB129" s="15">
        <f t="shared" si="35"/>
        <v>0.11875589066918002</v>
      </c>
      <c r="AC129" s="15">
        <f t="shared" si="36"/>
        <v>0.16060320452403395</v>
      </c>
      <c r="AD129" s="4">
        <v>141553</v>
      </c>
      <c r="AE129" s="26">
        <v>1089.76</v>
      </c>
      <c r="AF129" s="26">
        <v>1089.76</v>
      </c>
      <c r="AG129" s="4">
        <f t="shared" si="37"/>
        <v>3095000</v>
      </c>
      <c r="AH129" s="16">
        <f t="shared" si="27"/>
        <v>1.9386106623586429E-3</v>
      </c>
      <c r="AI129" s="15">
        <f t="shared" si="28"/>
        <v>0.20355411954765751</v>
      </c>
      <c r="AJ129" s="15">
        <f t="shared" si="29"/>
        <v>0.27528271405492732</v>
      </c>
      <c r="AK129" s="4">
        <f t="shared" si="30"/>
        <v>16319000</v>
      </c>
      <c r="AL129" s="27">
        <f t="shared" si="31"/>
        <v>3.6766958759727926E-4</v>
      </c>
      <c r="AM129" s="15">
        <f t="shared" si="38"/>
        <v>3.8605306697714323E-2</v>
      </c>
      <c r="AN129" s="15">
        <f t="shared" si="39"/>
        <v>9.7033884283642175E-6</v>
      </c>
    </row>
    <row r="130" spans="1:40" x14ac:dyDescent="0.2">
      <c r="A130" s="4" t="s">
        <v>4628</v>
      </c>
      <c r="B130" s="3" t="s">
        <v>13</v>
      </c>
      <c r="C130" s="6">
        <v>141590</v>
      </c>
      <c r="D130" s="3" t="s">
        <v>94</v>
      </c>
      <c r="E130" s="6">
        <v>141597</v>
      </c>
      <c r="F130" s="3" t="s">
        <v>976</v>
      </c>
      <c r="G130" s="8">
        <v>5000</v>
      </c>
      <c r="H130" s="6">
        <v>147</v>
      </c>
      <c r="I130" s="6">
        <v>141475</v>
      </c>
      <c r="J130" s="13">
        <v>44957</v>
      </c>
      <c r="K130" s="9">
        <v>5000</v>
      </c>
      <c r="L130" s="4" t="s">
        <v>4628</v>
      </c>
      <c r="M130" s="4" t="s">
        <v>4632</v>
      </c>
      <c r="N130" s="4">
        <f>VLOOKUP(I130,BaseModelo!$A$2:$E$5075,5)</f>
        <v>8</v>
      </c>
      <c r="P130" s="15">
        <v>147</v>
      </c>
      <c r="Q130" s="4">
        <f>VLOOKUP(I130,BaseModelo!$A$2:$E$5075,3)</f>
        <v>132</v>
      </c>
      <c r="R130" s="4">
        <f t="shared" ref="R130:R193" si="40">SUMIFS($G:$G,$M:$M,M130)</f>
        <v>32283000</v>
      </c>
      <c r="S130" s="16">
        <f t="shared" ref="S130:S193" si="41">G130/R130</f>
        <v>1.5488027754545735E-4</v>
      </c>
      <c r="T130" s="4">
        <f t="shared" si="32"/>
        <v>2.2767400799182231E-2</v>
      </c>
      <c r="U130" s="4">
        <f t="shared" si="33"/>
        <v>2.2767400799182231E-2</v>
      </c>
      <c r="V130" s="6">
        <f t="shared" ref="V130:V193" si="42">SUMIFS($G:$G,$O:$O,O130)</f>
        <v>0</v>
      </c>
      <c r="W130" s="16" t="str">
        <f t="shared" ref="W130:W193" si="43">IFERROR(G130/V130,"")</f>
        <v/>
      </c>
      <c r="X130" s="4" t="str">
        <f t="shared" si="34"/>
        <v/>
      </c>
      <c r="Y130" s="4" t="str">
        <f t="shared" ref="Y130:Y193" si="44">IFERROR(W130*P130,"")</f>
        <v/>
      </c>
      <c r="Z130" s="4">
        <f t="shared" ref="Z130:Z193" si="45">SUMIFS($G:$G,$N:$N,N130)</f>
        <v>5836000</v>
      </c>
      <c r="AA130" s="16">
        <f t="shared" ref="AA130:AA193" si="46">IFERROR(G130/Z130,"")</f>
        <v>8.5675119945167924E-4</v>
      </c>
      <c r="AB130" s="15">
        <f t="shared" si="35"/>
        <v>0.12594242631939684</v>
      </c>
      <c r="AC130" s="15">
        <f t="shared" si="36"/>
        <v>0.12594242631939684</v>
      </c>
      <c r="AD130" s="4">
        <v>141590</v>
      </c>
      <c r="AE130" s="26">
        <v>1303.3399999999999</v>
      </c>
      <c r="AF130" s="26">
        <v>1303.3399999999999</v>
      </c>
      <c r="AG130" s="4">
        <f t="shared" si="37"/>
        <v>3421000</v>
      </c>
      <c r="AH130" s="16">
        <f t="shared" ref="AH130:AH193" si="47">IFERROR($G130/AG130,"")</f>
        <v>1.4615609470914938E-3</v>
      </c>
      <c r="AI130" s="15">
        <f t="shared" ref="AI130:AI193" si="48">IFERROR(AH130*H130,"")</f>
        <v>0.21484945922244958</v>
      </c>
      <c r="AJ130" s="15">
        <f t="shared" ref="AJ130:AJ193" si="49">IFERROR(AH130*P130,"")</f>
        <v>0.21484945922244958</v>
      </c>
      <c r="AK130" s="4">
        <f t="shared" ref="AK130:AK193" si="50">SUMIFS($G:$G,$A:$A,$A130,$M:$M,$M130)</f>
        <v>16319000</v>
      </c>
      <c r="AL130" s="27">
        <f t="shared" ref="AL130:AL193" si="51">IFERROR($G130/AK130,"")</f>
        <v>3.0639132299773271E-4</v>
      </c>
      <c r="AM130" s="15">
        <f t="shared" si="38"/>
        <v>4.5039524480666712E-2</v>
      </c>
      <c r="AN130" s="15">
        <f t="shared" si="39"/>
        <v>6.9757340520810808E-6</v>
      </c>
    </row>
    <row r="131" spans="1:40" x14ac:dyDescent="0.2">
      <c r="A131" s="4" t="s">
        <v>4629</v>
      </c>
      <c r="B131" s="3" t="s">
        <v>14</v>
      </c>
      <c r="C131" s="6">
        <v>141639</v>
      </c>
      <c r="D131" s="3" t="s">
        <v>87</v>
      </c>
      <c r="E131" s="6">
        <v>141645</v>
      </c>
      <c r="F131" s="3" t="s">
        <v>948</v>
      </c>
      <c r="G131" s="8">
        <v>5000</v>
      </c>
      <c r="H131" s="6">
        <v>147</v>
      </c>
      <c r="I131" s="6">
        <v>141409</v>
      </c>
      <c r="J131" s="13">
        <v>44957</v>
      </c>
      <c r="K131" s="9">
        <v>3337.6008399956554</v>
      </c>
      <c r="L131" s="4" t="s">
        <v>4629</v>
      </c>
      <c r="M131" s="4" t="s">
        <v>4632</v>
      </c>
      <c r="N131" s="4">
        <f>VLOOKUP(I131,BaseModelo!$A$2:$E$5075,5)</f>
        <v>9</v>
      </c>
      <c r="P131" s="15">
        <v>147</v>
      </c>
      <c r="Q131" s="4">
        <f>VLOOKUP(I131,BaseModelo!$A$2:$E$5075,3)</f>
        <v>147</v>
      </c>
      <c r="R131" s="4">
        <f t="shared" si="40"/>
        <v>32283000</v>
      </c>
      <c r="S131" s="16">
        <f t="shared" si="41"/>
        <v>1.5488027754545735E-4</v>
      </c>
      <c r="T131" s="4">
        <f t="shared" ref="T131:T194" si="52">S131*H131</f>
        <v>2.2767400799182231E-2</v>
      </c>
      <c r="U131" s="4">
        <f t="shared" ref="U131:U194" si="53">S131*P131</f>
        <v>2.2767400799182231E-2</v>
      </c>
      <c r="V131" s="6">
        <f t="shared" si="42"/>
        <v>0</v>
      </c>
      <c r="W131" s="16" t="str">
        <f t="shared" si="43"/>
        <v/>
      </c>
      <c r="X131" s="4" t="str">
        <f t="shared" ref="X131:X194" si="54">IFERROR(W131*H131,"")</f>
        <v/>
      </c>
      <c r="Y131" s="4" t="str">
        <f t="shared" si="44"/>
        <v/>
      </c>
      <c r="Z131" s="4">
        <f t="shared" si="45"/>
        <v>5305000</v>
      </c>
      <c r="AA131" s="16">
        <f t="shared" si="46"/>
        <v>9.42507068803016E-4</v>
      </c>
      <c r="AB131" s="15">
        <f t="shared" ref="AB131:AB194" si="55">IFERROR(AA131*H131,"")</f>
        <v>0.13854853911404336</v>
      </c>
      <c r="AC131" s="15">
        <f t="shared" ref="AC131:AC194" si="56">IFERROR(AA131*P131,"")</f>
        <v>0.13854853911404336</v>
      </c>
      <c r="AD131" s="4">
        <v>141639</v>
      </c>
      <c r="AE131" s="26">
        <v>1303.3399999999999</v>
      </c>
      <c r="AF131" s="26">
        <v>1116.6370155482171</v>
      </c>
      <c r="AG131" s="4">
        <f t="shared" ref="AG131:AG194" si="57">SUMIFS($G:$G,$N:$N,$N131,$A:$A,$A131)</f>
        <v>96000</v>
      </c>
      <c r="AH131" s="16">
        <f t="shared" si="47"/>
        <v>5.2083333333333336E-2</v>
      </c>
      <c r="AI131" s="15">
        <f t="shared" si="48"/>
        <v>7.65625</v>
      </c>
      <c r="AJ131" s="15">
        <f t="shared" si="49"/>
        <v>7.65625</v>
      </c>
      <c r="AK131" s="4">
        <f t="shared" si="50"/>
        <v>891000</v>
      </c>
      <c r="AL131" s="27">
        <f t="shared" si="51"/>
        <v>5.6116722783389446E-3</v>
      </c>
      <c r="AM131" s="15">
        <f t="shared" ref="AM131:AM194" si="58">IFERROR(AL131*H131,"")</f>
        <v>0.82491582491582482</v>
      </c>
      <c r="AN131" s="15">
        <f t="shared" ref="AN131:AN194" si="59">IFERROR(AL131*U131,"")</f>
        <v>1.2776319191460286E-4</v>
      </c>
    </row>
    <row r="132" spans="1:40" x14ac:dyDescent="0.2">
      <c r="A132" s="4" t="s">
        <v>4627</v>
      </c>
      <c r="B132" s="3" t="s">
        <v>9</v>
      </c>
      <c r="C132" s="6">
        <v>141658</v>
      </c>
      <c r="D132" s="3" t="s">
        <v>88</v>
      </c>
      <c r="E132" s="6">
        <v>141664</v>
      </c>
      <c r="F132" s="3" t="s">
        <v>956</v>
      </c>
      <c r="G132" s="8">
        <v>5000</v>
      </c>
      <c r="H132" s="6">
        <v>147</v>
      </c>
      <c r="I132" s="6">
        <v>140691</v>
      </c>
      <c r="J132" s="13">
        <v>44957</v>
      </c>
      <c r="K132" s="9">
        <v>5000</v>
      </c>
      <c r="L132" s="4" t="s">
        <v>4627</v>
      </c>
      <c r="M132" s="4" t="s">
        <v>4632</v>
      </c>
      <c r="N132" s="4">
        <f>VLOOKUP(I132,BaseModelo!$A$2:$E$5075,5)</f>
        <v>4</v>
      </c>
      <c r="P132" s="15">
        <v>147</v>
      </c>
      <c r="Q132" s="4">
        <f>VLOOKUP(I132,BaseModelo!$A$2:$E$5075,3)</f>
        <v>110</v>
      </c>
      <c r="R132" s="4">
        <f t="shared" si="40"/>
        <v>32283000</v>
      </c>
      <c r="S132" s="16">
        <f t="shared" si="41"/>
        <v>1.5488027754545735E-4</v>
      </c>
      <c r="T132" s="4">
        <f t="shared" si="52"/>
        <v>2.2767400799182231E-2</v>
      </c>
      <c r="U132" s="4">
        <f t="shared" si="53"/>
        <v>2.2767400799182231E-2</v>
      </c>
      <c r="V132" s="6">
        <f t="shared" si="42"/>
        <v>0</v>
      </c>
      <c r="W132" s="16" t="str">
        <f t="shared" si="43"/>
        <v/>
      </c>
      <c r="X132" s="4" t="str">
        <f t="shared" si="54"/>
        <v/>
      </c>
      <c r="Y132" s="4" t="str">
        <f t="shared" si="44"/>
        <v/>
      </c>
      <c r="Z132" s="4">
        <f t="shared" si="45"/>
        <v>2331000</v>
      </c>
      <c r="AA132" s="16">
        <f t="shared" si="46"/>
        <v>2.1450021450021449E-3</v>
      </c>
      <c r="AB132" s="15">
        <f t="shared" si="55"/>
        <v>0.31531531531531531</v>
      </c>
      <c r="AC132" s="15">
        <f t="shared" si="56"/>
        <v>0.31531531531531531</v>
      </c>
      <c r="AD132" s="4">
        <v>141658</v>
      </c>
      <c r="AE132" s="26">
        <v>1303.3399999999999</v>
      </c>
      <c r="AF132" s="26">
        <v>1303.3399999999999</v>
      </c>
      <c r="AG132" s="4">
        <f t="shared" si="57"/>
        <v>1421000</v>
      </c>
      <c r="AH132" s="16">
        <f t="shared" si="47"/>
        <v>3.518648838845883E-3</v>
      </c>
      <c r="AI132" s="15">
        <f t="shared" si="48"/>
        <v>0.51724137931034475</v>
      </c>
      <c r="AJ132" s="15">
        <f t="shared" si="49"/>
        <v>0.51724137931034475</v>
      </c>
      <c r="AK132" s="4">
        <f t="shared" si="50"/>
        <v>15073000</v>
      </c>
      <c r="AL132" s="27">
        <f t="shared" si="51"/>
        <v>3.3171896769057253E-4</v>
      </c>
      <c r="AM132" s="15">
        <f t="shared" si="58"/>
        <v>4.8762688250514163E-2</v>
      </c>
      <c r="AN132" s="15">
        <f t="shared" si="59"/>
        <v>7.5523786901022457E-6</v>
      </c>
    </row>
    <row r="133" spans="1:40" x14ac:dyDescent="0.2">
      <c r="A133" s="4" t="s">
        <v>4627</v>
      </c>
      <c r="B133" s="3" t="s">
        <v>9</v>
      </c>
      <c r="C133" s="6">
        <v>141658</v>
      </c>
      <c r="D133" s="3" t="s">
        <v>88</v>
      </c>
      <c r="E133" s="6">
        <v>141665</v>
      </c>
      <c r="F133" s="3" t="s">
        <v>957</v>
      </c>
      <c r="G133" s="8">
        <v>5000</v>
      </c>
      <c r="H133" s="6">
        <v>147</v>
      </c>
      <c r="I133" s="6">
        <v>140622</v>
      </c>
      <c r="J133" s="13">
        <v>44957</v>
      </c>
      <c r="K133" s="9">
        <v>5000</v>
      </c>
      <c r="L133" s="4" t="s">
        <v>4627</v>
      </c>
      <c r="M133" s="4" t="s">
        <v>4632</v>
      </c>
      <c r="N133" s="4">
        <f>VLOOKUP(I133,BaseModelo!$A$2:$E$5075,5)</f>
        <v>9</v>
      </c>
      <c r="P133" s="15">
        <v>147</v>
      </c>
      <c r="Q133" s="4">
        <f>VLOOKUP(I133,BaseModelo!$A$2:$E$5075,3)</f>
        <v>147</v>
      </c>
      <c r="R133" s="4">
        <f t="shared" si="40"/>
        <v>32283000</v>
      </c>
      <c r="S133" s="16">
        <f t="shared" si="41"/>
        <v>1.5488027754545735E-4</v>
      </c>
      <c r="T133" s="4">
        <f t="shared" si="52"/>
        <v>2.2767400799182231E-2</v>
      </c>
      <c r="U133" s="4">
        <f t="shared" si="53"/>
        <v>2.2767400799182231E-2</v>
      </c>
      <c r="V133" s="6">
        <f t="shared" si="42"/>
        <v>0</v>
      </c>
      <c r="W133" s="16" t="str">
        <f t="shared" si="43"/>
        <v/>
      </c>
      <c r="X133" s="4" t="str">
        <f t="shared" si="54"/>
        <v/>
      </c>
      <c r="Y133" s="4" t="str">
        <f t="shared" si="44"/>
        <v/>
      </c>
      <c r="Z133" s="4">
        <f t="shared" si="45"/>
        <v>5305000</v>
      </c>
      <c r="AA133" s="16">
        <f t="shared" si="46"/>
        <v>9.42507068803016E-4</v>
      </c>
      <c r="AB133" s="15">
        <f t="shared" si="55"/>
        <v>0.13854853911404336</v>
      </c>
      <c r="AC133" s="15">
        <f t="shared" si="56"/>
        <v>0.13854853911404336</v>
      </c>
      <c r="AD133" s="4">
        <v>141658</v>
      </c>
      <c r="AE133" s="26">
        <v>1303.3399999999999</v>
      </c>
      <c r="AF133" s="26">
        <v>1303.3399999999999</v>
      </c>
      <c r="AG133" s="4">
        <f t="shared" si="57"/>
        <v>2114000</v>
      </c>
      <c r="AH133" s="16">
        <f t="shared" si="47"/>
        <v>2.3651844843897824E-3</v>
      </c>
      <c r="AI133" s="15">
        <f t="shared" si="48"/>
        <v>0.34768211920529801</v>
      </c>
      <c r="AJ133" s="15">
        <f t="shared" si="49"/>
        <v>0.34768211920529801</v>
      </c>
      <c r="AK133" s="4">
        <f t="shared" si="50"/>
        <v>15073000</v>
      </c>
      <c r="AL133" s="27">
        <f t="shared" si="51"/>
        <v>3.3171896769057253E-4</v>
      </c>
      <c r="AM133" s="15">
        <f t="shared" si="58"/>
        <v>4.8762688250514163E-2</v>
      </c>
      <c r="AN133" s="15">
        <f t="shared" si="59"/>
        <v>7.5523786901022457E-6</v>
      </c>
    </row>
    <row r="134" spans="1:40" x14ac:dyDescent="0.2">
      <c r="A134" s="4" t="s">
        <v>4627</v>
      </c>
      <c r="B134" s="3" t="s">
        <v>9</v>
      </c>
      <c r="C134" s="6">
        <v>141658</v>
      </c>
      <c r="D134" s="3" t="s">
        <v>88</v>
      </c>
      <c r="E134" s="6">
        <v>141666</v>
      </c>
      <c r="F134" s="3" t="s">
        <v>958</v>
      </c>
      <c r="G134" s="8">
        <v>10000</v>
      </c>
      <c r="H134" s="6">
        <v>142</v>
      </c>
      <c r="I134" s="6">
        <v>141451</v>
      </c>
      <c r="J134" s="13">
        <v>44957</v>
      </c>
      <c r="K134" s="9">
        <v>10000</v>
      </c>
      <c r="L134" s="4" t="s">
        <v>4627</v>
      </c>
      <c r="M134" s="4" t="s">
        <v>4632</v>
      </c>
      <c r="N134" s="4">
        <f>VLOOKUP(I134,BaseModelo!$A$2:$E$5075,5)</f>
        <v>5</v>
      </c>
      <c r="P134" s="15">
        <v>142.00000000000003</v>
      </c>
      <c r="Q134" s="4">
        <f>VLOOKUP(I134,BaseModelo!$A$2:$E$5075,3)</f>
        <v>110</v>
      </c>
      <c r="R134" s="4">
        <f t="shared" si="40"/>
        <v>32283000</v>
      </c>
      <c r="S134" s="16">
        <f t="shared" si="41"/>
        <v>3.0976055509091471E-4</v>
      </c>
      <c r="T134" s="4">
        <f t="shared" si="52"/>
        <v>4.3985998822909891E-2</v>
      </c>
      <c r="U134" s="4">
        <f t="shared" si="53"/>
        <v>4.3985998822909898E-2</v>
      </c>
      <c r="V134" s="6">
        <f t="shared" si="42"/>
        <v>0</v>
      </c>
      <c r="W134" s="16" t="str">
        <f t="shared" si="43"/>
        <v/>
      </c>
      <c r="X134" s="4" t="str">
        <f t="shared" si="54"/>
        <v/>
      </c>
      <c r="Y134" s="4" t="str">
        <f t="shared" si="44"/>
        <v/>
      </c>
      <c r="Z134" s="4">
        <f t="shared" si="45"/>
        <v>4058000</v>
      </c>
      <c r="AA134" s="16">
        <f t="shared" si="46"/>
        <v>2.4642681123706258E-3</v>
      </c>
      <c r="AB134" s="15">
        <f t="shared" si="55"/>
        <v>0.34992607195662884</v>
      </c>
      <c r="AC134" s="15">
        <f t="shared" si="56"/>
        <v>0.34992607195662895</v>
      </c>
      <c r="AD134" s="4">
        <v>141658</v>
      </c>
      <c r="AE134" s="26">
        <v>2510.34</v>
      </c>
      <c r="AF134" s="26">
        <v>2510.34</v>
      </c>
      <c r="AG134" s="4">
        <f t="shared" si="57"/>
        <v>1768000</v>
      </c>
      <c r="AH134" s="16">
        <f t="shared" si="47"/>
        <v>5.6561085972850677E-3</v>
      </c>
      <c r="AI134" s="15">
        <f t="shared" si="48"/>
        <v>0.80316742081447967</v>
      </c>
      <c r="AJ134" s="15">
        <f t="shared" si="49"/>
        <v>0.80316742081447978</v>
      </c>
      <c r="AK134" s="4">
        <f t="shared" si="50"/>
        <v>15073000</v>
      </c>
      <c r="AL134" s="27">
        <f t="shared" si="51"/>
        <v>6.6343793538114506E-4</v>
      </c>
      <c r="AM134" s="15">
        <f t="shared" si="58"/>
        <v>9.4208186824122603E-2</v>
      </c>
      <c r="AN134" s="15">
        <f t="shared" si="59"/>
        <v>2.918198024474882E-5</v>
      </c>
    </row>
    <row r="135" spans="1:40" x14ac:dyDescent="0.2">
      <c r="A135" s="4" t="s">
        <v>4629</v>
      </c>
      <c r="B135" s="2" t="s">
        <v>14</v>
      </c>
      <c r="C135" s="5">
        <v>141669</v>
      </c>
      <c r="D135" s="2" t="s">
        <v>89</v>
      </c>
      <c r="E135" s="5">
        <v>141670</v>
      </c>
      <c r="F135" s="2" t="s">
        <v>949</v>
      </c>
      <c r="G135" s="7">
        <v>7000</v>
      </c>
      <c r="H135" s="5">
        <v>142</v>
      </c>
      <c r="I135" s="6">
        <v>126587</v>
      </c>
      <c r="J135" s="13">
        <v>44957</v>
      </c>
      <c r="K135" s="9">
        <v>7000</v>
      </c>
      <c r="L135" s="4" t="s">
        <v>4629</v>
      </c>
      <c r="M135" s="4" t="s">
        <v>4632</v>
      </c>
      <c r="N135" s="4">
        <f>VLOOKUP(I135,BaseModelo!$A$2:$E$5075,5)</f>
        <v>5</v>
      </c>
      <c r="P135" s="15">
        <v>142.00000000000003</v>
      </c>
      <c r="Q135" s="4">
        <f>VLOOKUP(I135,BaseModelo!$A$2:$E$5075,3)</f>
        <v>110</v>
      </c>
      <c r="R135" s="4">
        <f t="shared" si="40"/>
        <v>32283000</v>
      </c>
      <c r="S135" s="16">
        <f t="shared" si="41"/>
        <v>2.168323885636403E-4</v>
      </c>
      <c r="T135" s="4">
        <f t="shared" si="52"/>
        <v>3.0790199176036922E-2</v>
      </c>
      <c r="U135" s="4">
        <f t="shared" si="53"/>
        <v>3.0790199176036929E-2</v>
      </c>
      <c r="V135" s="6">
        <f t="shared" si="42"/>
        <v>0</v>
      </c>
      <c r="W135" s="16" t="str">
        <f t="shared" si="43"/>
        <v/>
      </c>
      <c r="X135" s="4" t="str">
        <f t="shared" si="54"/>
        <v/>
      </c>
      <c r="Y135" s="4" t="str">
        <f t="shared" si="44"/>
        <v/>
      </c>
      <c r="Z135" s="4">
        <f t="shared" si="45"/>
        <v>4058000</v>
      </c>
      <c r="AA135" s="16">
        <f t="shared" si="46"/>
        <v>1.7249876786594382E-3</v>
      </c>
      <c r="AB135" s="15">
        <f t="shared" si="55"/>
        <v>0.24494825036964021</v>
      </c>
      <c r="AC135" s="15">
        <f t="shared" si="56"/>
        <v>0.24494825036964027</v>
      </c>
      <c r="AD135" s="4">
        <v>141669</v>
      </c>
      <c r="AE135" s="26">
        <v>1758.65</v>
      </c>
      <c r="AF135" s="26">
        <v>1758.65</v>
      </c>
      <c r="AG135" s="4">
        <f t="shared" si="57"/>
        <v>97000</v>
      </c>
      <c r="AH135" s="16">
        <f t="shared" si="47"/>
        <v>7.2164948453608241E-2</v>
      </c>
      <c r="AI135" s="15">
        <f t="shared" si="48"/>
        <v>10.24742268041237</v>
      </c>
      <c r="AJ135" s="15">
        <f t="shared" si="49"/>
        <v>10.247422680412372</v>
      </c>
      <c r="AK135" s="4">
        <f t="shared" si="50"/>
        <v>891000</v>
      </c>
      <c r="AL135" s="27">
        <f t="shared" si="51"/>
        <v>7.8563411896745237E-3</v>
      </c>
      <c r="AM135" s="15">
        <f t="shared" si="58"/>
        <v>1.1156004489337823</v>
      </c>
      <c r="AN135" s="15">
        <f t="shared" si="59"/>
        <v>2.4189831002498151E-4</v>
      </c>
    </row>
    <row r="136" spans="1:40" x14ac:dyDescent="0.2">
      <c r="A136" s="4" t="s">
        <v>4629</v>
      </c>
      <c r="B136" s="3" t="s">
        <v>14</v>
      </c>
      <c r="C136" s="6">
        <v>141669</v>
      </c>
      <c r="D136" s="3" t="s">
        <v>89</v>
      </c>
      <c r="E136" s="6">
        <v>141671</v>
      </c>
      <c r="F136" s="3" t="s">
        <v>952</v>
      </c>
      <c r="G136" s="8">
        <v>6000</v>
      </c>
      <c r="H136" s="6">
        <v>142</v>
      </c>
      <c r="I136" s="6">
        <v>140849</v>
      </c>
      <c r="J136" s="13">
        <v>44957</v>
      </c>
      <c r="K136" s="9">
        <v>6000</v>
      </c>
      <c r="L136" s="4" t="s">
        <v>4629</v>
      </c>
      <c r="M136" s="4" t="s">
        <v>4632</v>
      </c>
      <c r="N136" s="4">
        <f>VLOOKUP(I136,BaseModelo!$A$2:$E$5075,5)</f>
        <v>8</v>
      </c>
      <c r="P136" s="15">
        <v>142.00000000000003</v>
      </c>
      <c r="Q136" s="4">
        <f>VLOOKUP(I136,BaseModelo!$A$2:$E$5075,3)</f>
        <v>132</v>
      </c>
      <c r="R136" s="4">
        <f t="shared" si="40"/>
        <v>32283000</v>
      </c>
      <c r="S136" s="16">
        <f t="shared" si="41"/>
        <v>1.8585633305454884E-4</v>
      </c>
      <c r="T136" s="4">
        <f t="shared" si="52"/>
        <v>2.6391599293745936E-2</v>
      </c>
      <c r="U136" s="4">
        <f t="shared" si="53"/>
        <v>2.6391599293745942E-2</v>
      </c>
      <c r="V136" s="6">
        <f t="shared" si="42"/>
        <v>0</v>
      </c>
      <c r="W136" s="16" t="str">
        <f t="shared" si="43"/>
        <v/>
      </c>
      <c r="X136" s="4" t="str">
        <f t="shared" si="54"/>
        <v/>
      </c>
      <c r="Y136" s="4" t="str">
        <f t="shared" si="44"/>
        <v/>
      </c>
      <c r="Z136" s="4">
        <f t="shared" si="45"/>
        <v>5836000</v>
      </c>
      <c r="AA136" s="16">
        <f t="shared" si="46"/>
        <v>1.028101439342015E-3</v>
      </c>
      <c r="AB136" s="15">
        <f t="shared" si="55"/>
        <v>0.14599040438656613</v>
      </c>
      <c r="AC136" s="15">
        <f t="shared" si="56"/>
        <v>0.14599040438656616</v>
      </c>
      <c r="AD136" s="4">
        <v>141669</v>
      </c>
      <c r="AE136" s="26">
        <v>1503.37</v>
      </c>
      <c r="AF136" s="26">
        <v>1503.37</v>
      </c>
      <c r="AG136" s="4">
        <f t="shared" si="57"/>
        <v>161000</v>
      </c>
      <c r="AH136" s="16">
        <f t="shared" si="47"/>
        <v>3.7267080745341616E-2</v>
      </c>
      <c r="AI136" s="15">
        <f t="shared" si="48"/>
        <v>5.2919254658385091</v>
      </c>
      <c r="AJ136" s="15">
        <f t="shared" si="49"/>
        <v>5.2919254658385109</v>
      </c>
      <c r="AK136" s="4">
        <f t="shared" si="50"/>
        <v>891000</v>
      </c>
      <c r="AL136" s="27">
        <f t="shared" si="51"/>
        <v>6.7340067340067337E-3</v>
      </c>
      <c r="AM136" s="15">
        <f t="shared" si="58"/>
        <v>0.95622895622895621</v>
      </c>
      <c r="AN136" s="15">
        <f t="shared" si="59"/>
        <v>1.7772120736529254E-4</v>
      </c>
    </row>
    <row r="137" spans="1:40" x14ac:dyDescent="0.2">
      <c r="A137" s="4" t="s">
        <v>4629</v>
      </c>
      <c r="B137" s="3" t="s">
        <v>14</v>
      </c>
      <c r="C137" s="6">
        <v>141669</v>
      </c>
      <c r="D137" s="3" t="s">
        <v>89</v>
      </c>
      <c r="E137" s="6">
        <v>141672</v>
      </c>
      <c r="F137" s="3" t="s">
        <v>953</v>
      </c>
      <c r="G137" s="8">
        <v>6000</v>
      </c>
      <c r="H137" s="6">
        <v>142</v>
      </c>
      <c r="I137" s="6">
        <v>140842</v>
      </c>
      <c r="J137" s="13">
        <v>44957</v>
      </c>
      <c r="K137" s="9">
        <v>6000</v>
      </c>
      <c r="L137" s="4" t="s">
        <v>4629</v>
      </c>
      <c r="M137" s="4" t="s">
        <v>4632</v>
      </c>
      <c r="N137" s="4">
        <f>VLOOKUP(I137,BaseModelo!$A$2:$E$5075,5)</f>
        <v>5</v>
      </c>
      <c r="P137" s="15">
        <v>142.00000000000003</v>
      </c>
      <c r="Q137" s="4">
        <f>VLOOKUP(I137,BaseModelo!$A$2:$E$5075,3)</f>
        <v>110</v>
      </c>
      <c r="R137" s="4">
        <f t="shared" si="40"/>
        <v>32283000</v>
      </c>
      <c r="S137" s="16">
        <f t="shared" si="41"/>
        <v>1.8585633305454884E-4</v>
      </c>
      <c r="T137" s="4">
        <f t="shared" si="52"/>
        <v>2.6391599293745936E-2</v>
      </c>
      <c r="U137" s="4">
        <f t="shared" si="53"/>
        <v>2.6391599293745942E-2</v>
      </c>
      <c r="V137" s="6">
        <f t="shared" si="42"/>
        <v>0</v>
      </c>
      <c r="W137" s="16" t="str">
        <f t="shared" si="43"/>
        <v/>
      </c>
      <c r="X137" s="4" t="str">
        <f t="shared" si="54"/>
        <v/>
      </c>
      <c r="Y137" s="4" t="str">
        <f t="shared" si="44"/>
        <v/>
      </c>
      <c r="Z137" s="4">
        <f t="shared" si="45"/>
        <v>4058000</v>
      </c>
      <c r="AA137" s="16">
        <f t="shared" si="46"/>
        <v>1.4785608674223755E-3</v>
      </c>
      <c r="AB137" s="15">
        <f t="shared" si="55"/>
        <v>0.20995564317397733</v>
      </c>
      <c r="AC137" s="15">
        <f t="shared" si="56"/>
        <v>0.20995564317397736</v>
      </c>
      <c r="AD137" s="4">
        <v>141669</v>
      </c>
      <c r="AE137" s="26">
        <v>1503.37</v>
      </c>
      <c r="AF137" s="26">
        <v>1503.37</v>
      </c>
      <c r="AG137" s="4">
        <f t="shared" si="57"/>
        <v>97000</v>
      </c>
      <c r="AH137" s="16">
        <f t="shared" si="47"/>
        <v>6.1855670103092786E-2</v>
      </c>
      <c r="AI137" s="15">
        <f t="shared" si="48"/>
        <v>8.783505154639176</v>
      </c>
      <c r="AJ137" s="15">
        <f t="shared" si="49"/>
        <v>8.7835051546391778</v>
      </c>
      <c r="AK137" s="4">
        <f t="shared" si="50"/>
        <v>891000</v>
      </c>
      <c r="AL137" s="27">
        <f t="shared" si="51"/>
        <v>6.7340067340067337E-3</v>
      </c>
      <c r="AM137" s="15">
        <f t="shared" si="58"/>
        <v>0.95622895622895621</v>
      </c>
      <c r="AN137" s="15">
        <f t="shared" si="59"/>
        <v>1.7772120736529254E-4</v>
      </c>
    </row>
    <row r="138" spans="1:40" x14ac:dyDescent="0.2">
      <c r="A138" s="4" t="s">
        <v>4629</v>
      </c>
      <c r="B138" s="3" t="s">
        <v>14</v>
      </c>
      <c r="C138" s="6">
        <v>141669</v>
      </c>
      <c r="D138" s="3" t="s">
        <v>89</v>
      </c>
      <c r="E138" s="6">
        <v>141673</v>
      </c>
      <c r="F138" s="3" t="s">
        <v>954</v>
      </c>
      <c r="G138" s="8">
        <v>6000</v>
      </c>
      <c r="H138" s="6">
        <v>142</v>
      </c>
      <c r="I138" s="6">
        <v>140880</v>
      </c>
      <c r="J138" s="13">
        <v>44957</v>
      </c>
      <c r="K138" s="9">
        <v>6000</v>
      </c>
      <c r="L138" s="4" t="s">
        <v>4629</v>
      </c>
      <c r="M138" s="4" t="s">
        <v>4632</v>
      </c>
      <c r="N138" s="4">
        <f>VLOOKUP(I138,BaseModelo!$A$2:$E$5075,5)</f>
        <v>8</v>
      </c>
      <c r="P138" s="15">
        <v>142.00000000000003</v>
      </c>
      <c r="Q138" s="4">
        <f>VLOOKUP(I138,BaseModelo!$A$2:$E$5075,3)</f>
        <v>132</v>
      </c>
      <c r="R138" s="4">
        <f t="shared" si="40"/>
        <v>32283000</v>
      </c>
      <c r="S138" s="16">
        <f t="shared" si="41"/>
        <v>1.8585633305454884E-4</v>
      </c>
      <c r="T138" s="4">
        <f t="shared" si="52"/>
        <v>2.6391599293745936E-2</v>
      </c>
      <c r="U138" s="4">
        <f t="shared" si="53"/>
        <v>2.6391599293745942E-2</v>
      </c>
      <c r="V138" s="6">
        <f t="shared" si="42"/>
        <v>0</v>
      </c>
      <c r="W138" s="16" t="str">
        <f t="shared" si="43"/>
        <v/>
      </c>
      <c r="X138" s="4" t="str">
        <f t="shared" si="54"/>
        <v/>
      </c>
      <c r="Y138" s="4" t="str">
        <f t="shared" si="44"/>
        <v/>
      </c>
      <c r="Z138" s="4">
        <f t="shared" si="45"/>
        <v>5836000</v>
      </c>
      <c r="AA138" s="16">
        <f t="shared" si="46"/>
        <v>1.028101439342015E-3</v>
      </c>
      <c r="AB138" s="15">
        <f t="shared" si="55"/>
        <v>0.14599040438656613</v>
      </c>
      <c r="AC138" s="15">
        <f t="shared" si="56"/>
        <v>0.14599040438656616</v>
      </c>
      <c r="AD138" s="4">
        <v>141669</v>
      </c>
      <c r="AE138" s="26">
        <v>1503.37</v>
      </c>
      <c r="AF138" s="26">
        <v>1503.37</v>
      </c>
      <c r="AG138" s="4">
        <f t="shared" si="57"/>
        <v>161000</v>
      </c>
      <c r="AH138" s="16">
        <f t="shared" si="47"/>
        <v>3.7267080745341616E-2</v>
      </c>
      <c r="AI138" s="15">
        <f t="shared" si="48"/>
        <v>5.2919254658385091</v>
      </c>
      <c r="AJ138" s="15">
        <f t="shared" si="49"/>
        <v>5.2919254658385109</v>
      </c>
      <c r="AK138" s="4">
        <f t="shared" si="50"/>
        <v>891000</v>
      </c>
      <c r="AL138" s="27">
        <f t="shared" si="51"/>
        <v>6.7340067340067337E-3</v>
      </c>
      <c r="AM138" s="15">
        <f t="shared" si="58"/>
        <v>0.95622895622895621</v>
      </c>
      <c r="AN138" s="15">
        <f t="shared" si="59"/>
        <v>1.7772120736529254E-4</v>
      </c>
    </row>
    <row r="139" spans="1:40" x14ac:dyDescent="0.2">
      <c r="A139" s="4" t="s">
        <v>4629</v>
      </c>
      <c r="B139" s="3" t="s">
        <v>14</v>
      </c>
      <c r="C139" s="6">
        <v>141669</v>
      </c>
      <c r="D139" s="3" t="s">
        <v>89</v>
      </c>
      <c r="E139" s="6">
        <v>141674</v>
      </c>
      <c r="F139" s="3" t="s">
        <v>955</v>
      </c>
      <c r="G139" s="8">
        <v>6000</v>
      </c>
      <c r="H139" s="6">
        <v>142</v>
      </c>
      <c r="I139" s="6">
        <v>140843</v>
      </c>
      <c r="J139" s="13">
        <v>44957</v>
      </c>
      <c r="K139" s="9">
        <v>6000</v>
      </c>
      <c r="L139" s="4" t="s">
        <v>4629</v>
      </c>
      <c r="M139" s="4" t="s">
        <v>4632</v>
      </c>
      <c r="N139" s="4">
        <f>VLOOKUP(I139,BaseModelo!$A$2:$E$5075,5)</f>
        <v>9</v>
      </c>
      <c r="P139" s="15">
        <v>142.00000000000003</v>
      </c>
      <c r="Q139" s="4">
        <f>VLOOKUP(I139,BaseModelo!$A$2:$E$5075,3)</f>
        <v>147</v>
      </c>
      <c r="R139" s="4">
        <f t="shared" si="40"/>
        <v>32283000</v>
      </c>
      <c r="S139" s="16">
        <f t="shared" si="41"/>
        <v>1.8585633305454884E-4</v>
      </c>
      <c r="T139" s="4">
        <f t="shared" si="52"/>
        <v>2.6391599293745936E-2</v>
      </c>
      <c r="U139" s="4">
        <f t="shared" si="53"/>
        <v>2.6391599293745942E-2</v>
      </c>
      <c r="V139" s="6">
        <f t="shared" si="42"/>
        <v>0</v>
      </c>
      <c r="W139" s="16" t="str">
        <f t="shared" si="43"/>
        <v/>
      </c>
      <c r="X139" s="4" t="str">
        <f t="shared" si="54"/>
        <v/>
      </c>
      <c r="Y139" s="4" t="str">
        <f t="shared" si="44"/>
        <v/>
      </c>
      <c r="Z139" s="4">
        <f t="shared" si="45"/>
        <v>5305000</v>
      </c>
      <c r="AA139" s="16">
        <f t="shared" si="46"/>
        <v>1.1310084825636192E-3</v>
      </c>
      <c r="AB139" s="15">
        <f t="shared" si="55"/>
        <v>0.16060320452403393</v>
      </c>
      <c r="AC139" s="15">
        <f t="shared" si="56"/>
        <v>0.16060320452403395</v>
      </c>
      <c r="AD139" s="4">
        <v>141669</v>
      </c>
      <c r="AE139" s="26">
        <v>1503.37</v>
      </c>
      <c r="AF139" s="26">
        <v>1503.37</v>
      </c>
      <c r="AG139" s="4">
        <f t="shared" si="57"/>
        <v>96000</v>
      </c>
      <c r="AH139" s="16">
        <f t="shared" si="47"/>
        <v>6.25E-2</v>
      </c>
      <c r="AI139" s="15">
        <f t="shared" si="48"/>
        <v>8.875</v>
      </c>
      <c r="AJ139" s="15">
        <f t="shared" si="49"/>
        <v>8.8750000000000018</v>
      </c>
      <c r="AK139" s="4">
        <f t="shared" si="50"/>
        <v>891000</v>
      </c>
      <c r="AL139" s="27">
        <f t="shared" si="51"/>
        <v>6.7340067340067337E-3</v>
      </c>
      <c r="AM139" s="15">
        <f t="shared" si="58"/>
        <v>0.95622895622895621</v>
      </c>
      <c r="AN139" s="15">
        <f t="shared" si="59"/>
        <v>1.7772120736529254E-4</v>
      </c>
    </row>
    <row r="140" spans="1:40" x14ac:dyDescent="0.2">
      <c r="A140" s="4" t="s">
        <v>4628</v>
      </c>
      <c r="B140" s="2" t="s">
        <v>4</v>
      </c>
      <c r="C140" s="5">
        <v>141679</v>
      </c>
      <c r="D140" s="2" t="s">
        <v>90</v>
      </c>
      <c r="E140" s="5">
        <v>141680</v>
      </c>
      <c r="F140" s="2" t="s">
        <v>950</v>
      </c>
      <c r="G140" s="7">
        <v>6000</v>
      </c>
      <c r="H140" s="5">
        <v>142</v>
      </c>
      <c r="I140" s="6">
        <v>141358</v>
      </c>
      <c r="J140" s="13">
        <v>44957</v>
      </c>
      <c r="K140" s="9">
        <v>6000</v>
      </c>
      <c r="L140" s="4" t="s">
        <v>4628</v>
      </c>
      <c r="M140" s="4" t="s">
        <v>4632</v>
      </c>
      <c r="N140" s="4">
        <f>VLOOKUP(I140,BaseModelo!$A$2:$E$5075,5)</f>
        <v>8</v>
      </c>
      <c r="P140" s="15">
        <v>142.00000000000003</v>
      </c>
      <c r="Q140" s="4">
        <f>VLOOKUP(I140,BaseModelo!$A$2:$E$5075,3)</f>
        <v>132</v>
      </c>
      <c r="R140" s="4">
        <f t="shared" si="40"/>
        <v>32283000</v>
      </c>
      <c r="S140" s="16">
        <f t="shared" si="41"/>
        <v>1.8585633305454884E-4</v>
      </c>
      <c r="T140" s="4">
        <f t="shared" si="52"/>
        <v>2.6391599293745936E-2</v>
      </c>
      <c r="U140" s="4">
        <f t="shared" si="53"/>
        <v>2.6391599293745942E-2</v>
      </c>
      <c r="V140" s="6">
        <f t="shared" si="42"/>
        <v>0</v>
      </c>
      <c r="W140" s="16" t="str">
        <f t="shared" si="43"/>
        <v/>
      </c>
      <c r="X140" s="4" t="str">
        <f t="shared" si="54"/>
        <v/>
      </c>
      <c r="Y140" s="4" t="str">
        <f t="shared" si="44"/>
        <v/>
      </c>
      <c r="Z140" s="4">
        <f t="shared" si="45"/>
        <v>5836000</v>
      </c>
      <c r="AA140" s="16">
        <f t="shared" si="46"/>
        <v>1.028101439342015E-3</v>
      </c>
      <c r="AB140" s="15">
        <f t="shared" si="55"/>
        <v>0.14599040438656613</v>
      </c>
      <c r="AC140" s="15">
        <f t="shared" si="56"/>
        <v>0.14599040438656616</v>
      </c>
      <c r="AD140" s="4">
        <v>141679</v>
      </c>
      <c r="AE140" s="26">
        <v>1503.37</v>
      </c>
      <c r="AF140" s="26">
        <v>1503.37</v>
      </c>
      <c r="AG140" s="4">
        <f t="shared" si="57"/>
        <v>3421000</v>
      </c>
      <c r="AH140" s="16">
        <f t="shared" si="47"/>
        <v>1.7538731365097924E-3</v>
      </c>
      <c r="AI140" s="15">
        <f t="shared" si="48"/>
        <v>0.24904998538439052</v>
      </c>
      <c r="AJ140" s="15">
        <f t="shared" si="49"/>
        <v>0.24904998538439058</v>
      </c>
      <c r="AK140" s="4">
        <f t="shared" si="50"/>
        <v>16319000</v>
      </c>
      <c r="AL140" s="27">
        <f t="shared" si="51"/>
        <v>3.6766958759727926E-4</v>
      </c>
      <c r="AM140" s="15">
        <f t="shared" si="58"/>
        <v>5.2209081438813656E-2</v>
      </c>
      <c r="AN140" s="15">
        <f t="shared" si="59"/>
        <v>9.7033884283642175E-6</v>
      </c>
    </row>
    <row r="141" spans="1:40" x14ac:dyDescent="0.2">
      <c r="A141" s="4" t="s">
        <v>4628</v>
      </c>
      <c r="B141" s="3" t="s">
        <v>4</v>
      </c>
      <c r="C141" s="6">
        <v>141679</v>
      </c>
      <c r="D141" s="3" t="s">
        <v>90</v>
      </c>
      <c r="E141" s="6">
        <v>141681</v>
      </c>
      <c r="F141" s="3" t="s">
        <v>959</v>
      </c>
      <c r="G141" s="8">
        <v>10000</v>
      </c>
      <c r="H141" s="6">
        <v>142</v>
      </c>
      <c r="I141" s="6">
        <v>141341</v>
      </c>
      <c r="J141" s="13">
        <v>44957</v>
      </c>
      <c r="K141" s="9">
        <v>10000</v>
      </c>
      <c r="L141" s="4" t="s">
        <v>4628</v>
      </c>
      <c r="M141" s="4" t="s">
        <v>4632</v>
      </c>
      <c r="N141" s="4">
        <f>VLOOKUP(I141,BaseModelo!$A$2:$E$5075,5)</f>
        <v>8</v>
      </c>
      <c r="P141" s="15">
        <v>142.00000000000003</v>
      </c>
      <c r="Q141" s="4">
        <f>VLOOKUP(I141,BaseModelo!$A$2:$E$5075,3)</f>
        <v>132</v>
      </c>
      <c r="R141" s="4">
        <f t="shared" si="40"/>
        <v>32283000</v>
      </c>
      <c r="S141" s="16">
        <f t="shared" si="41"/>
        <v>3.0976055509091471E-4</v>
      </c>
      <c r="T141" s="4">
        <f t="shared" si="52"/>
        <v>4.3985998822909891E-2</v>
      </c>
      <c r="U141" s="4">
        <f t="shared" si="53"/>
        <v>4.3985998822909898E-2</v>
      </c>
      <c r="V141" s="6">
        <f t="shared" si="42"/>
        <v>0</v>
      </c>
      <c r="W141" s="16" t="str">
        <f t="shared" si="43"/>
        <v/>
      </c>
      <c r="X141" s="4" t="str">
        <f t="shared" si="54"/>
        <v/>
      </c>
      <c r="Y141" s="4" t="str">
        <f t="shared" si="44"/>
        <v/>
      </c>
      <c r="Z141" s="4">
        <f t="shared" si="45"/>
        <v>5836000</v>
      </c>
      <c r="AA141" s="16">
        <f t="shared" si="46"/>
        <v>1.7135023989033585E-3</v>
      </c>
      <c r="AB141" s="15">
        <f t="shared" si="55"/>
        <v>0.2433173406442769</v>
      </c>
      <c r="AC141" s="15">
        <f t="shared" si="56"/>
        <v>0.24331734064427696</v>
      </c>
      <c r="AD141" s="4">
        <v>141679</v>
      </c>
      <c r="AE141" s="26">
        <v>2510.34</v>
      </c>
      <c r="AF141" s="26">
        <v>2510.34</v>
      </c>
      <c r="AG141" s="4">
        <f t="shared" si="57"/>
        <v>3421000</v>
      </c>
      <c r="AH141" s="16">
        <f t="shared" si="47"/>
        <v>2.9231218941829875E-3</v>
      </c>
      <c r="AI141" s="15">
        <f t="shared" si="48"/>
        <v>0.41508330897398421</v>
      </c>
      <c r="AJ141" s="15">
        <f t="shared" si="49"/>
        <v>0.41508330897398432</v>
      </c>
      <c r="AK141" s="4">
        <f t="shared" si="50"/>
        <v>16319000</v>
      </c>
      <c r="AL141" s="27">
        <f t="shared" si="51"/>
        <v>6.1278264599546543E-4</v>
      </c>
      <c r="AM141" s="15">
        <f t="shared" si="58"/>
        <v>8.7015135731356094E-2</v>
      </c>
      <c r="AN141" s="15">
        <f t="shared" si="59"/>
        <v>2.6953856745456156E-5</v>
      </c>
    </row>
    <row r="142" spans="1:40" x14ac:dyDescent="0.2">
      <c r="A142" s="4" t="s">
        <v>4628</v>
      </c>
      <c r="B142" s="3" t="s">
        <v>4</v>
      </c>
      <c r="C142" s="6">
        <v>141679</v>
      </c>
      <c r="D142" s="3" t="s">
        <v>90</v>
      </c>
      <c r="E142" s="6">
        <v>141682</v>
      </c>
      <c r="F142" s="3" t="s">
        <v>960</v>
      </c>
      <c r="G142" s="8">
        <v>8000</v>
      </c>
      <c r="H142" s="6">
        <v>142</v>
      </c>
      <c r="I142" s="6">
        <v>141357</v>
      </c>
      <c r="J142" s="13">
        <v>44957</v>
      </c>
      <c r="K142" s="9">
        <v>8000</v>
      </c>
      <c r="L142" s="4" t="s">
        <v>4628</v>
      </c>
      <c r="M142" s="4" t="s">
        <v>4632</v>
      </c>
      <c r="N142" s="4">
        <f>VLOOKUP(I142,BaseModelo!$A$2:$E$5075,5)</f>
        <v>8</v>
      </c>
      <c r="P142" s="15">
        <v>142.00000000000003</v>
      </c>
      <c r="Q142" s="4">
        <f>VLOOKUP(I142,BaseModelo!$A$2:$E$5075,3)</f>
        <v>132</v>
      </c>
      <c r="R142" s="4">
        <f t="shared" si="40"/>
        <v>32283000</v>
      </c>
      <c r="S142" s="16">
        <f t="shared" si="41"/>
        <v>2.4780844407273179E-4</v>
      </c>
      <c r="T142" s="4">
        <f t="shared" si="52"/>
        <v>3.5188799058327912E-2</v>
      </c>
      <c r="U142" s="4">
        <f t="shared" si="53"/>
        <v>3.5188799058327919E-2</v>
      </c>
      <c r="V142" s="6">
        <f t="shared" si="42"/>
        <v>0</v>
      </c>
      <c r="W142" s="16" t="str">
        <f t="shared" si="43"/>
        <v/>
      </c>
      <c r="X142" s="4" t="str">
        <f t="shared" si="54"/>
        <v/>
      </c>
      <c r="Y142" s="4" t="str">
        <f t="shared" si="44"/>
        <v/>
      </c>
      <c r="Z142" s="4">
        <f t="shared" si="45"/>
        <v>5836000</v>
      </c>
      <c r="AA142" s="16">
        <f t="shared" si="46"/>
        <v>1.3708019191226869E-3</v>
      </c>
      <c r="AB142" s="15">
        <f t="shared" si="55"/>
        <v>0.19465387251542154</v>
      </c>
      <c r="AC142" s="15">
        <f t="shared" si="56"/>
        <v>0.19465387251542157</v>
      </c>
      <c r="AD142" s="4">
        <v>141679</v>
      </c>
      <c r="AE142" s="26">
        <v>2013.74</v>
      </c>
      <c r="AF142" s="26">
        <v>2013.74</v>
      </c>
      <c r="AG142" s="4">
        <f t="shared" si="57"/>
        <v>3421000</v>
      </c>
      <c r="AH142" s="16">
        <f t="shared" si="47"/>
        <v>2.3384975153463898E-3</v>
      </c>
      <c r="AI142" s="15">
        <f t="shared" si="48"/>
        <v>0.33206664717918738</v>
      </c>
      <c r="AJ142" s="15">
        <f t="shared" si="49"/>
        <v>0.33206664717918744</v>
      </c>
      <c r="AK142" s="4">
        <f t="shared" si="50"/>
        <v>16319000</v>
      </c>
      <c r="AL142" s="27">
        <f t="shared" si="51"/>
        <v>4.9022611679637234E-4</v>
      </c>
      <c r="AM142" s="15">
        <f t="shared" si="58"/>
        <v>6.9612108585084875E-2</v>
      </c>
      <c r="AN142" s="15">
        <f t="shared" si="59"/>
        <v>1.725046831709194E-5</v>
      </c>
    </row>
    <row r="143" spans="1:40" x14ac:dyDescent="0.2">
      <c r="A143" s="4" t="s">
        <v>4628</v>
      </c>
      <c r="B143" s="3" t="s">
        <v>4</v>
      </c>
      <c r="C143" s="6">
        <v>141679</v>
      </c>
      <c r="D143" s="3" t="s">
        <v>90</v>
      </c>
      <c r="E143" s="6">
        <v>141683</v>
      </c>
      <c r="F143" s="3" t="s">
        <v>961</v>
      </c>
      <c r="G143" s="8">
        <v>6000</v>
      </c>
      <c r="H143" s="6">
        <v>142</v>
      </c>
      <c r="I143" s="6">
        <v>141342</v>
      </c>
      <c r="J143" s="13">
        <v>44957</v>
      </c>
      <c r="K143" s="9">
        <v>6000</v>
      </c>
      <c r="L143" s="4" t="s">
        <v>4628</v>
      </c>
      <c r="M143" s="4" t="s">
        <v>4632</v>
      </c>
      <c r="N143" s="4">
        <f>VLOOKUP(I143,BaseModelo!$A$2:$E$5075,5)</f>
        <v>8</v>
      </c>
      <c r="P143" s="15">
        <v>142.00000000000003</v>
      </c>
      <c r="Q143" s="4">
        <f>VLOOKUP(I143,BaseModelo!$A$2:$E$5075,3)</f>
        <v>132</v>
      </c>
      <c r="R143" s="4">
        <f t="shared" si="40"/>
        <v>32283000</v>
      </c>
      <c r="S143" s="16">
        <f t="shared" si="41"/>
        <v>1.8585633305454884E-4</v>
      </c>
      <c r="T143" s="4">
        <f t="shared" si="52"/>
        <v>2.6391599293745936E-2</v>
      </c>
      <c r="U143" s="4">
        <f t="shared" si="53"/>
        <v>2.6391599293745942E-2</v>
      </c>
      <c r="V143" s="6">
        <f t="shared" si="42"/>
        <v>0</v>
      </c>
      <c r="W143" s="16" t="str">
        <f t="shared" si="43"/>
        <v/>
      </c>
      <c r="X143" s="4" t="str">
        <f t="shared" si="54"/>
        <v/>
      </c>
      <c r="Y143" s="4" t="str">
        <f t="shared" si="44"/>
        <v/>
      </c>
      <c r="Z143" s="4">
        <f t="shared" si="45"/>
        <v>5836000</v>
      </c>
      <c r="AA143" s="16">
        <f t="shared" si="46"/>
        <v>1.028101439342015E-3</v>
      </c>
      <c r="AB143" s="15">
        <f t="shared" si="55"/>
        <v>0.14599040438656613</v>
      </c>
      <c r="AC143" s="15">
        <f t="shared" si="56"/>
        <v>0.14599040438656616</v>
      </c>
      <c r="AD143" s="4">
        <v>141679</v>
      </c>
      <c r="AE143" s="26">
        <v>1503.37</v>
      </c>
      <c r="AF143" s="26">
        <v>1503.37</v>
      </c>
      <c r="AG143" s="4">
        <f t="shared" si="57"/>
        <v>3421000</v>
      </c>
      <c r="AH143" s="16">
        <f t="shared" si="47"/>
        <v>1.7538731365097924E-3</v>
      </c>
      <c r="AI143" s="15">
        <f t="shared" si="48"/>
        <v>0.24904998538439052</v>
      </c>
      <c r="AJ143" s="15">
        <f t="shared" si="49"/>
        <v>0.24904998538439058</v>
      </c>
      <c r="AK143" s="4">
        <f t="shared" si="50"/>
        <v>16319000</v>
      </c>
      <c r="AL143" s="27">
        <f t="shared" si="51"/>
        <v>3.6766958759727926E-4</v>
      </c>
      <c r="AM143" s="15">
        <f t="shared" si="58"/>
        <v>5.2209081438813656E-2</v>
      </c>
      <c r="AN143" s="15">
        <f t="shared" si="59"/>
        <v>9.7033884283642175E-6</v>
      </c>
    </row>
    <row r="144" spans="1:40" x14ac:dyDescent="0.2">
      <c r="A144" s="4" t="s">
        <v>4628</v>
      </c>
      <c r="B144" s="3" t="s">
        <v>4</v>
      </c>
      <c r="C144" s="6">
        <v>141679</v>
      </c>
      <c r="D144" s="3" t="s">
        <v>90</v>
      </c>
      <c r="E144" s="6">
        <v>141684</v>
      </c>
      <c r="F144" s="3" t="s">
        <v>962</v>
      </c>
      <c r="G144" s="8">
        <v>6000</v>
      </c>
      <c r="H144" s="6">
        <v>142</v>
      </c>
      <c r="I144" s="6">
        <v>141343</v>
      </c>
      <c r="J144" s="13">
        <v>44957</v>
      </c>
      <c r="K144" s="9">
        <v>6000</v>
      </c>
      <c r="L144" s="4" t="s">
        <v>4628</v>
      </c>
      <c r="M144" s="4" t="s">
        <v>4632</v>
      </c>
      <c r="N144" s="4">
        <f>VLOOKUP(I144,BaseModelo!$A$2:$E$5075,5)</f>
        <v>8</v>
      </c>
      <c r="P144" s="15">
        <v>142.00000000000003</v>
      </c>
      <c r="Q144" s="4">
        <f>VLOOKUP(I144,BaseModelo!$A$2:$E$5075,3)</f>
        <v>132</v>
      </c>
      <c r="R144" s="4">
        <f t="shared" si="40"/>
        <v>32283000</v>
      </c>
      <c r="S144" s="16">
        <f t="shared" si="41"/>
        <v>1.8585633305454884E-4</v>
      </c>
      <c r="T144" s="4">
        <f t="shared" si="52"/>
        <v>2.6391599293745936E-2</v>
      </c>
      <c r="U144" s="4">
        <f t="shared" si="53"/>
        <v>2.6391599293745942E-2</v>
      </c>
      <c r="V144" s="6">
        <f t="shared" si="42"/>
        <v>0</v>
      </c>
      <c r="W144" s="16" t="str">
        <f t="shared" si="43"/>
        <v/>
      </c>
      <c r="X144" s="4" t="str">
        <f t="shared" si="54"/>
        <v/>
      </c>
      <c r="Y144" s="4" t="str">
        <f t="shared" si="44"/>
        <v/>
      </c>
      <c r="Z144" s="4">
        <f t="shared" si="45"/>
        <v>5836000</v>
      </c>
      <c r="AA144" s="16">
        <f t="shared" si="46"/>
        <v>1.028101439342015E-3</v>
      </c>
      <c r="AB144" s="15">
        <f t="shared" si="55"/>
        <v>0.14599040438656613</v>
      </c>
      <c r="AC144" s="15">
        <f t="shared" si="56"/>
        <v>0.14599040438656616</v>
      </c>
      <c r="AD144" s="4">
        <v>141679</v>
      </c>
      <c r="AE144" s="26">
        <v>1503.37</v>
      </c>
      <c r="AF144" s="26">
        <v>1503.37</v>
      </c>
      <c r="AG144" s="4">
        <f t="shared" si="57"/>
        <v>3421000</v>
      </c>
      <c r="AH144" s="16">
        <f t="shared" si="47"/>
        <v>1.7538731365097924E-3</v>
      </c>
      <c r="AI144" s="15">
        <f t="shared" si="48"/>
        <v>0.24904998538439052</v>
      </c>
      <c r="AJ144" s="15">
        <f t="shared" si="49"/>
        <v>0.24904998538439058</v>
      </c>
      <c r="AK144" s="4">
        <f t="shared" si="50"/>
        <v>16319000</v>
      </c>
      <c r="AL144" s="27">
        <f t="shared" si="51"/>
        <v>3.6766958759727926E-4</v>
      </c>
      <c r="AM144" s="15">
        <f t="shared" si="58"/>
        <v>5.2209081438813656E-2</v>
      </c>
      <c r="AN144" s="15">
        <f t="shared" si="59"/>
        <v>9.7033884283642175E-6</v>
      </c>
    </row>
    <row r="145" spans="1:40" x14ac:dyDescent="0.2">
      <c r="A145" s="4" t="s">
        <v>4628</v>
      </c>
      <c r="B145" s="2" t="s">
        <v>4</v>
      </c>
      <c r="C145" s="5">
        <v>141714</v>
      </c>
      <c r="D145" s="2" t="s">
        <v>91</v>
      </c>
      <c r="E145" s="5">
        <v>141715</v>
      </c>
      <c r="F145" s="2" t="s">
        <v>951</v>
      </c>
      <c r="G145" s="7">
        <v>5000</v>
      </c>
      <c r="H145" s="5">
        <v>147</v>
      </c>
      <c r="I145" s="6">
        <v>141378</v>
      </c>
      <c r="J145" s="13">
        <v>44957</v>
      </c>
      <c r="K145" s="9">
        <v>5000</v>
      </c>
      <c r="L145" s="4" t="s">
        <v>4628</v>
      </c>
      <c r="M145" s="4" t="s">
        <v>4632</v>
      </c>
      <c r="N145" s="4">
        <f>VLOOKUP(I145,BaseModelo!$A$2:$E$5075,5)</f>
        <v>8</v>
      </c>
      <c r="P145" s="15">
        <v>147</v>
      </c>
      <c r="Q145" s="4">
        <f>VLOOKUP(I145,BaseModelo!$A$2:$E$5075,3)</f>
        <v>132</v>
      </c>
      <c r="R145" s="4">
        <f t="shared" si="40"/>
        <v>32283000</v>
      </c>
      <c r="S145" s="16">
        <f t="shared" si="41"/>
        <v>1.5488027754545735E-4</v>
      </c>
      <c r="T145" s="4">
        <f t="shared" si="52"/>
        <v>2.2767400799182231E-2</v>
      </c>
      <c r="U145" s="4">
        <f t="shared" si="53"/>
        <v>2.2767400799182231E-2</v>
      </c>
      <c r="V145" s="6">
        <f t="shared" si="42"/>
        <v>0</v>
      </c>
      <c r="W145" s="16" t="str">
        <f t="shared" si="43"/>
        <v/>
      </c>
      <c r="X145" s="4" t="str">
        <f t="shared" si="54"/>
        <v/>
      </c>
      <c r="Y145" s="4" t="str">
        <f t="shared" si="44"/>
        <v/>
      </c>
      <c r="Z145" s="4">
        <f t="shared" si="45"/>
        <v>5836000</v>
      </c>
      <c r="AA145" s="16">
        <f t="shared" si="46"/>
        <v>8.5675119945167924E-4</v>
      </c>
      <c r="AB145" s="15">
        <f t="shared" si="55"/>
        <v>0.12594242631939684</v>
      </c>
      <c r="AC145" s="15">
        <f t="shared" si="56"/>
        <v>0.12594242631939684</v>
      </c>
      <c r="AD145" s="4">
        <v>141714</v>
      </c>
      <c r="AE145" s="26">
        <v>1303.3399999999999</v>
      </c>
      <c r="AF145" s="26">
        <v>1303.3399999999999</v>
      </c>
      <c r="AG145" s="4">
        <f t="shared" si="57"/>
        <v>3421000</v>
      </c>
      <c r="AH145" s="16">
        <f t="shared" si="47"/>
        <v>1.4615609470914938E-3</v>
      </c>
      <c r="AI145" s="15">
        <f t="shared" si="48"/>
        <v>0.21484945922244958</v>
      </c>
      <c r="AJ145" s="15">
        <f t="shared" si="49"/>
        <v>0.21484945922244958</v>
      </c>
      <c r="AK145" s="4">
        <f t="shared" si="50"/>
        <v>16319000</v>
      </c>
      <c r="AL145" s="27">
        <f t="shared" si="51"/>
        <v>3.0639132299773271E-4</v>
      </c>
      <c r="AM145" s="15">
        <f t="shared" si="58"/>
        <v>4.5039524480666712E-2</v>
      </c>
      <c r="AN145" s="15">
        <f t="shared" si="59"/>
        <v>6.9757340520810808E-6</v>
      </c>
    </row>
    <row r="146" spans="1:40" x14ac:dyDescent="0.2">
      <c r="A146" s="4" t="s">
        <v>4628</v>
      </c>
      <c r="B146" s="3" t="s">
        <v>4</v>
      </c>
      <c r="C146" s="6">
        <v>141714</v>
      </c>
      <c r="D146" s="3" t="s">
        <v>91</v>
      </c>
      <c r="E146" s="6">
        <v>141716</v>
      </c>
      <c r="F146" s="3" t="s">
        <v>963</v>
      </c>
      <c r="G146" s="8">
        <v>8000</v>
      </c>
      <c r="H146" s="6">
        <v>142</v>
      </c>
      <c r="I146" s="6">
        <v>141509</v>
      </c>
      <c r="J146" s="13">
        <v>44957</v>
      </c>
      <c r="K146" s="9">
        <v>8000</v>
      </c>
      <c r="L146" s="4" t="s">
        <v>4628</v>
      </c>
      <c r="M146" s="4" t="s">
        <v>4632</v>
      </c>
      <c r="N146" s="4">
        <f>VLOOKUP(I146,BaseModelo!$A$2:$E$5075,5)</f>
        <v>8</v>
      </c>
      <c r="P146" s="15">
        <v>142.00000000000003</v>
      </c>
      <c r="Q146" s="4">
        <f>VLOOKUP(I146,BaseModelo!$A$2:$E$5075,3)</f>
        <v>132</v>
      </c>
      <c r="R146" s="4">
        <f t="shared" si="40"/>
        <v>32283000</v>
      </c>
      <c r="S146" s="16">
        <f t="shared" si="41"/>
        <v>2.4780844407273179E-4</v>
      </c>
      <c r="T146" s="4">
        <f t="shared" si="52"/>
        <v>3.5188799058327912E-2</v>
      </c>
      <c r="U146" s="4">
        <f t="shared" si="53"/>
        <v>3.5188799058327919E-2</v>
      </c>
      <c r="V146" s="6">
        <f t="shared" si="42"/>
        <v>0</v>
      </c>
      <c r="W146" s="16" t="str">
        <f t="shared" si="43"/>
        <v/>
      </c>
      <c r="X146" s="4" t="str">
        <f t="shared" si="54"/>
        <v/>
      </c>
      <c r="Y146" s="4" t="str">
        <f t="shared" si="44"/>
        <v/>
      </c>
      <c r="Z146" s="4">
        <f t="shared" si="45"/>
        <v>5836000</v>
      </c>
      <c r="AA146" s="16">
        <f t="shared" si="46"/>
        <v>1.3708019191226869E-3</v>
      </c>
      <c r="AB146" s="15">
        <f t="shared" si="55"/>
        <v>0.19465387251542154</v>
      </c>
      <c r="AC146" s="15">
        <f t="shared" si="56"/>
        <v>0.19465387251542157</v>
      </c>
      <c r="AD146" s="4">
        <v>141714</v>
      </c>
      <c r="AE146" s="26">
        <v>2013.74</v>
      </c>
      <c r="AF146" s="26">
        <v>2013.74</v>
      </c>
      <c r="AG146" s="4">
        <f t="shared" si="57"/>
        <v>3421000</v>
      </c>
      <c r="AH146" s="16">
        <f t="shared" si="47"/>
        <v>2.3384975153463898E-3</v>
      </c>
      <c r="AI146" s="15">
        <f t="shared" si="48"/>
        <v>0.33206664717918738</v>
      </c>
      <c r="AJ146" s="15">
        <f t="shared" si="49"/>
        <v>0.33206664717918744</v>
      </c>
      <c r="AK146" s="4">
        <f t="shared" si="50"/>
        <v>16319000</v>
      </c>
      <c r="AL146" s="27">
        <f t="shared" si="51"/>
        <v>4.9022611679637234E-4</v>
      </c>
      <c r="AM146" s="15">
        <f t="shared" si="58"/>
        <v>6.9612108585084875E-2</v>
      </c>
      <c r="AN146" s="15">
        <f t="shared" si="59"/>
        <v>1.725046831709194E-5</v>
      </c>
    </row>
    <row r="147" spans="1:40" x14ac:dyDescent="0.2">
      <c r="A147" s="4" t="s">
        <v>4628</v>
      </c>
      <c r="B147" s="3" t="s">
        <v>4</v>
      </c>
      <c r="C147" s="6">
        <v>141714</v>
      </c>
      <c r="D147" s="3" t="s">
        <v>91</v>
      </c>
      <c r="E147" s="6">
        <v>141717</v>
      </c>
      <c r="F147" s="3" t="s">
        <v>964</v>
      </c>
      <c r="G147" s="8">
        <v>5000</v>
      </c>
      <c r="H147" s="6">
        <v>147</v>
      </c>
      <c r="I147" s="6">
        <v>141508</v>
      </c>
      <c r="J147" s="13">
        <v>44957</v>
      </c>
      <c r="K147" s="9">
        <v>5000</v>
      </c>
      <c r="L147" s="4" t="s">
        <v>4628</v>
      </c>
      <c r="M147" s="4" t="s">
        <v>4632</v>
      </c>
      <c r="N147" s="4">
        <f>VLOOKUP(I147,BaseModelo!$A$2:$E$5075,5)</f>
        <v>8</v>
      </c>
      <c r="P147" s="15">
        <v>147</v>
      </c>
      <c r="Q147" s="4">
        <f>VLOOKUP(I147,BaseModelo!$A$2:$E$5075,3)</f>
        <v>132</v>
      </c>
      <c r="R147" s="4">
        <f t="shared" si="40"/>
        <v>32283000</v>
      </c>
      <c r="S147" s="16">
        <f t="shared" si="41"/>
        <v>1.5488027754545735E-4</v>
      </c>
      <c r="T147" s="4">
        <f t="shared" si="52"/>
        <v>2.2767400799182231E-2</v>
      </c>
      <c r="U147" s="4">
        <f t="shared" si="53"/>
        <v>2.2767400799182231E-2</v>
      </c>
      <c r="V147" s="6">
        <f t="shared" si="42"/>
        <v>0</v>
      </c>
      <c r="W147" s="16" t="str">
        <f t="shared" si="43"/>
        <v/>
      </c>
      <c r="X147" s="4" t="str">
        <f t="shared" si="54"/>
        <v/>
      </c>
      <c r="Y147" s="4" t="str">
        <f t="shared" si="44"/>
        <v/>
      </c>
      <c r="Z147" s="4">
        <f t="shared" si="45"/>
        <v>5836000</v>
      </c>
      <c r="AA147" s="16">
        <f t="shared" si="46"/>
        <v>8.5675119945167924E-4</v>
      </c>
      <c r="AB147" s="15">
        <f t="shared" si="55"/>
        <v>0.12594242631939684</v>
      </c>
      <c r="AC147" s="15">
        <f t="shared" si="56"/>
        <v>0.12594242631939684</v>
      </c>
      <c r="AD147" s="4">
        <v>141714</v>
      </c>
      <c r="AE147" s="26">
        <v>1303.3399999999999</v>
      </c>
      <c r="AF147" s="26">
        <v>1303.3399999999999</v>
      </c>
      <c r="AG147" s="4">
        <f t="shared" si="57"/>
        <v>3421000</v>
      </c>
      <c r="AH147" s="16">
        <f t="shared" si="47"/>
        <v>1.4615609470914938E-3</v>
      </c>
      <c r="AI147" s="15">
        <f t="shared" si="48"/>
        <v>0.21484945922244958</v>
      </c>
      <c r="AJ147" s="15">
        <f t="shared" si="49"/>
        <v>0.21484945922244958</v>
      </c>
      <c r="AK147" s="4">
        <f t="shared" si="50"/>
        <v>16319000</v>
      </c>
      <c r="AL147" s="27">
        <f t="shared" si="51"/>
        <v>3.0639132299773271E-4</v>
      </c>
      <c r="AM147" s="15">
        <f t="shared" si="58"/>
        <v>4.5039524480666712E-2</v>
      </c>
      <c r="AN147" s="15">
        <f t="shared" si="59"/>
        <v>6.9757340520810808E-6</v>
      </c>
    </row>
    <row r="148" spans="1:40" x14ac:dyDescent="0.2">
      <c r="A148" s="4" t="s">
        <v>4628</v>
      </c>
      <c r="B148" s="3" t="s">
        <v>4</v>
      </c>
      <c r="C148" s="6">
        <v>141714</v>
      </c>
      <c r="D148" s="3" t="s">
        <v>91</v>
      </c>
      <c r="E148" s="6">
        <v>141719</v>
      </c>
      <c r="F148" s="3" t="s">
        <v>965</v>
      </c>
      <c r="G148" s="8">
        <v>5000</v>
      </c>
      <c r="H148" s="6">
        <v>147</v>
      </c>
      <c r="I148" s="6">
        <v>141356</v>
      </c>
      <c r="J148" s="13">
        <v>44957</v>
      </c>
      <c r="K148" s="9">
        <v>5000</v>
      </c>
      <c r="L148" s="4" t="s">
        <v>4628</v>
      </c>
      <c r="M148" s="4" t="s">
        <v>4632</v>
      </c>
      <c r="N148" s="4">
        <f>VLOOKUP(I148,BaseModelo!$A$2:$E$5075,5)</f>
        <v>8</v>
      </c>
      <c r="P148" s="15">
        <v>147</v>
      </c>
      <c r="Q148" s="4">
        <f>VLOOKUP(I148,BaseModelo!$A$2:$E$5075,3)</f>
        <v>132</v>
      </c>
      <c r="R148" s="4">
        <f t="shared" si="40"/>
        <v>32283000</v>
      </c>
      <c r="S148" s="16">
        <f t="shared" si="41"/>
        <v>1.5488027754545735E-4</v>
      </c>
      <c r="T148" s="4">
        <f t="shared" si="52"/>
        <v>2.2767400799182231E-2</v>
      </c>
      <c r="U148" s="4">
        <f t="shared" si="53"/>
        <v>2.2767400799182231E-2</v>
      </c>
      <c r="V148" s="6">
        <f t="shared" si="42"/>
        <v>0</v>
      </c>
      <c r="W148" s="16" t="str">
        <f t="shared" si="43"/>
        <v/>
      </c>
      <c r="X148" s="4" t="str">
        <f t="shared" si="54"/>
        <v/>
      </c>
      <c r="Y148" s="4" t="str">
        <f t="shared" si="44"/>
        <v/>
      </c>
      <c r="Z148" s="4">
        <f t="shared" si="45"/>
        <v>5836000</v>
      </c>
      <c r="AA148" s="16">
        <f t="shared" si="46"/>
        <v>8.5675119945167924E-4</v>
      </c>
      <c r="AB148" s="15">
        <f t="shared" si="55"/>
        <v>0.12594242631939684</v>
      </c>
      <c r="AC148" s="15">
        <f t="shared" si="56"/>
        <v>0.12594242631939684</v>
      </c>
      <c r="AD148" s="4">
        <v>141714</v>
      </c>
      <c r="AE148" s="26">
        <v>1303.3399999999999</v>
      </c>
      <c r="AF148" s="26">
        <v>1303.3399999999999</v>
      </c>
      <c r="AG148" s="4">
        <f t="shared" si="57"/>
        <v>3421000</v>
      </c>
      <c r="AH148" s="16">
        <f t="shared" si="47"/>
        <v>1.4615609470914938E-3</v>
      </c>
      <c r="AI148" s="15">
        <f t="shared" si="48"/>
        <v>0.21484945922244958</v>
      </c>
      <c r="AJ148" s="15">
        <f t="shared" si="49"/>
        <v>0.21484945922244958</v>
      </c>
      <c r="AK148" s="4">
        <f t="shared" si="50"/>
        <v>16319000</v>
      </c>
      <c r="AL148" s="27">
        <f t="shared" si="51"/>
        <v>3.0639132299773271E-4</v>
      </c>
      <c r="AM148" s="15">
        <f t="shared" si="58"/>
        <v>4.5039524480666712E-2</v>
      </c>
      <c r="AN148" s="15">
        <f t="shared" si="59"/>
        <v>6.9757340520810808E-6</v>
      </c>
    </row>
    <row r="149" spans="1:40" x14ac:dyDescent="0.2">
      <c r="A149" s="4" t="s">
        <v>4627</v>
      </c>
      <c r="B149" s="3" t="s">
        <v>10</v>
      </c>
      <c r="C149" s="6">
        <v>141761</v>
      </c>
      <c r="D149" s="3" t="s">
        <v>96</v>
      </c>
      <c r="E149" s="6">
        <v>141774</v>
      </c>
      <c r="F149" s="3" t="s">
        <v>973</v>
      </c>
      <c r="G149" s="8">
        <v>10000</v>
      </c>
      <c r="H149" s="6">
        <v>142</v>
      </c>
      <c r="I149" s="6">
        <v>140796</v>
      </c>
      <c r="J149" s="13">
        <v>44957</v>
      </c>
      <c r="K149" s="9">
        <v>10000</v>
      </c>
      <c r="L149" s="4" t="s">
        <v>4627</v>
      </c>
      <c r="M149" s="4" t="s">
        <v>4632</v>
      </c>
      <c r="N149" s="4">
        <f>VLOOKUP(I149,BaseModelo!$A$2:$E$5075,5)</f>
        <v>10</v>
      </c>
      <c r="P149" s="15">
        <v>142.00000000000003</v>
      </c>
      <c r="Q149" s="4">
        <f>VLOOKUP(I149,BaseModelo!$A$2:$E$5075,3)</f>
        <v>0</v>
      </c>
      <c r="R149" s="4">
        <f t="shared" si="40"/>
        <v>32283000</v>
      </c>
      <c r="S149" s="16">
        <f t="shared" si="41"/>
        <v>3.0976055509091471E-4</v>
      </c>
      <c r="T149" s="4">
        <f t="shared" si="52"/>
        <v>4.3985998822909891E-2</v>
      </c>
      <c r="U149" s="4">
        <f t="shared" si="53"/>
        <v>4.3985998822909898E-2</v>
      </c>
      <c r="V149" s="6">
        <f t="shared" si="42"/>
        <v>0</v>
      </c>
      <c r="W149" s="16" t="str">
        <f t="shared" si="43"/>
        <v/>
      </c>
      <c r="X149" s="4" t="str">
        <f t="shared" si="54"/>
        <v/>
      </c>
      <c r="Y149" s="4" t="str">
        <f t="shared" si="44"/>
        <v/>
      </c>
      <c r="Z149" s="4">
        <f t="shared" si="45"/>
        <v>4121000</v>
      </c>
      <c r="AA149" s="16">
        <f t="shared" si="46"/>
        <v>2.4265954865323952E-3</v>
      </c>
      <c r="AB149" s="15">
        <f t="shared" si="55"/>
        <v>0.3445765590876001</v>
      </c>
      <c r="AC149" s="15">
        <f t="shared" si="56"/>
        <v>0.34457655908760021</v>
      </c>
      <c r="AD149" s="4">
        <v>141761</v>
      </c>
      <c r="AE149" s="26">
        <v>2510.34</v>
      </c>
      <c r="AF149" s="26">
        <v>2510.34</v>
      </c>
      <c r="AG149" s="4">
        <f t="shared" si="57"/>
        <v>2105000</v>
      </c>
      <c r="AH149" s="16">
        <f t="shared" si="47"/>
        <v>4.7505938242280287E-3</v>
      </c>
      <c r="AI149" s="15">
        <f t="shared" si="48"/>
        <v>0.67458432304038007</v>
      </c>
      <c r="AJ149" s="15">
        <f t="shared" si="49"/>
        <v>0.67458432304038018</v>
      </c>
      <c r="AK149" s="4">
        <f t="shared" si="50"/>
        <v>15073000</v>
      </c>
      <c r="AL149" s="27">
        <f t="shared" si="51"/>
        <v>6.6343793538114506E-4</v>
      </c>
      <c r="AM149" s="15">
        <f t="shared" si="58"/>
        <v>9.4208186824122603E-2</v>
      </c>
      <c r="AN149" s="15">
        <f t="shared" si="59"/>
        <v>2.918198024474882E-5</v>
      </c>
    </row>
    <row r="150" spans="1:40" x14ac:dyDescent="0.2">
      <c r="A150" s="4" t="s">
        <v>4628</v>
      </c>
      <c r="B150" s="3" t="s">
        <v>4</v>
      </c>
      <c r="C150" s="6">
        <v>141825</v>
      </c>
      <c r="D150" s="3" t="s">
        <v>97</v>
      </c>
      <c r="E150" s="6">
        <v>141833</v>
      </c>
      <c r="F150" s="3" t="s">
        <v>977</v>
      </c>
      <c r="G150" s="8">
        <v>5000</v>
      </c>
      <c r="H150" s="6">
        <v>147</v>
      </c>
      <c r="I150" s="6">
        <v>141701</v>
      </c>
      <c r="J150" s="13">
        <v>44957</v>
      </c>
      <c r="K150" s="9">
        <v>3730.272368352827</v>
      </c>
      <c r="L150" s="4" t="s">
        <v>4628</v>
      </c>
      <c r="M150" s="4" t="s">
        <v>4632</v>
      </c>
      <c r="N150" s="4">
        <f>VLOOKUP(I150,BaseModelo!$A$2:$E$5075,5)</f>
        <v>4</v>
      </c>
      <c r="P150" s="15">
        <v>147</v>
      </c>
      <c r="Q150" s="4">
        <f>VLOOKUP(I150,BaseModelo!$A$2:$E$5075,3)</f>
        <v>110</v>
      </c>
      <c r="R150" s="4">
        <f t="shared" si="40"/>
        <v>32283000</v>
      </c>
      <c r="S150" s="16">
        <f t="shared" si="41"/>
        <v>1.5488027754545735E-4</v>
      </c>
      <c r="T150" s="4">
        <f t="shared" si="52"/>
        <v>2.2767400799182231E-2</v>
      </c>
      <c r="U150" s="4">
        <f t="shared" si="53"/>
        <v>2.2767400799182231E-2</v>
      </c>
      <c r="V150" s="6">
        <f t="shared" si="42"/>
        <v>0</v>
      </c>
      <c r="W150" s="16" t="str">
        <f t="shared" si="43"/>
        <v/>
      </c>
      <c r="X150" s="4" t="str">
        <f t="shared" si="54"/>
        <v/>
      </c>
      <c r="Y150" s="4" t="str">
        <f t="shared" si="44"/>
        <v/>
      </c>
      <c r="Z150" s="4">
        <f t="shared" si="45"/>
        <v>2331000</v>
      </c>
      <c r="AA150" s="16">
        <f t="shared" si="46"/>
        <v>2.1450021450021449E-3</v>
      </c>
      <c r="AB150" s="15">
        <f t="shared" si="55"/>
        <v>0.31531531531531531</v>
      </c>
      <c r="AC150" s="15">
        <f t="shared" si="56"/>
        <v>0.31531531531531531</v>
      </c>
      <c r="AD150" s="4">
        <v>141825</v>
      </c>
      <c r="AE150" s="26">
        <v>1303.3399999999999</v>
      </c>
      <c r="AF150" s="26">
        <v>1228.16557178788</v>
      </c>
      <c r="AG150" s="4">
        <f t="shared" si="57"/>
        <v>858000</v>
      </c>
      <c r="AH150" s="16">
        <f t="shared" si="47"/>
        <v>5.8275058275058279E-3</v>
      </c>
      <c r="AI150" s="15">
        <f t="shared" si="48"/>
        <v>0.85664335664335667</v>
      </c>
      <c r="AJ150" s="15">
        <f t="shared" si="49"/>
        <v>0.85664335664335667</v>
      </c>
      <c r="AK150" s="4">
        <f t="shared" si="50"/>
        <v>16319000</v>
      </c>
      <c r="AL150" s="27">
        <f t="shared" si="51"/>
        <v>3.0639132299773271E-4</v>
      </c>
      <c r="AM150" s="15">
        <f t="shared" si="58"/>
        <v>4.5039524480666712E-2</v>
      </c>
      <c r="AN150" s="15">
        <f t="shared" si="59"/>
        <v>6.9757340520810808E-6</v>
      </c>
    </row>
    <row r="151" spans="1:40" x14ac:dyDescent="0.2">
      <c r="A151" s="4" t="s">
        <v>4628</v>
      </c>
      <c r="B151" s="3" t="s">
        <v>4</v>
      </c>
      <c r="C151" s="6">
        <v>141825</v>
      </c>
      <c r="D151" s="3" t="s">
        <v>97</v>
      </c>
      <c r="E151" s="6">
        <v>141834</v>
      </c>
      <c r="F151" s="3" t="s">
        <v>978</v>
      </c>
      <c r="G151" s="8">
        <v>5000</v>
      </c>
      <c r="H151" s="6">
        <v>147</v>
      </c>
      <c r="I151" s="6">
        <v>141703</v>
      </c>
      <c r="J151" s="13">
        <v>44957</v>
      </c>
      <c r="K151" s="9">
        <v>3730.272368352827</v>
      </c>
      <c r="L151" s="4" t="s">
        <v>4628</v>
      </c>
      <c r="M151" s="4" t="s">
        <v>4632</v>
      </c>
      <c r="N151" s="4">
        <f>VLOOKUP(I151,BaseModelo!$A$2:$E$5075,5)</f>
        <v>4</v>
      </c>
      <c r="P151" s="15">
        <v>147</v>
      </c>
      <c r="Q151" s="4">
        <f>VLOOKUP(I151,BaseModelo!$A$2:$E$5075,3)</f>
        <v>110</v>
      </c>
      <c r="R151" s="4">
        <f t="shared" si="40"/>
        <v>32283000</v>
      </c>
      <c r="S151" s="16">
        <f t="shared" si="41"/>
        <v>1.5488027754545735E-4</v>
      </c>
      <c r="T151" s="4">
        <f t="shared" si="52"/>
        <v>2.2767400799182231E-2</v>
      </c>
      <c r="U151" s="4">
        <f t="shared" si="53"/>
        <v>2.2767400799182231E-2</v>
      </c>
      <c r="V151" s="6">
        <f t="shared" si="42"/>
        <v>0</v>
      </c>
      <c r="W151" s="16" t="str">
        <f t="shared" si="43"/>
        <v/>
      </c>
      <c r="X151" s="4" t="str">
        <f t="shared" si="54"/>
        <v/>
      </c>
      <c r="Y151" s="4" t="str">
        <f t="shared" si="44"/>
        <v/>
      </c>
      <c r="Z151" s="4">
        <f t="shared" si="45"/>
        <v>2331000</v>
      </c>
      <c r="AA151" s="16">
        <f t="shared" si="46"/>
        <v>2.1450021450021449E-3</v>
      </c>
      <c r="AB151" s="15">
        <f t="shared" si="55"/>
        <v>0.31531531531531531</v>
      </c>
      <c r="AC151" s="15">
        <f t="shared" si="56"/>
        <v>0.31531531531531531</v>
      </c>
      <c r="AD151" s="4">
        <v>141825</v>
      </c>
      <c r="AE151" s="26">
        <v>1303.3399999999999</v>
      </c>
      <c r="AF151" s="26">
        <v>1228.16557178788</v>
      </c>
      <c r="AG151" s="4">
        <f t="shared" si="57"/>
        <v>858000</v>
      </c>
      <c r="AH151" s="16">
        <f t="shared" si="47"/>
        <v>5.8275058275058279E-3</v>
      </c>
      <c r="AI151" s="15">
        <f t="shared" si="48"/>
        <v>0.85664335664335667</v>
      </c>
      <c r="AJ151" s="15">
        <f t="shared" si="49"/>
        <v>0.85664335664335667</v>
      </c>
      <c r="AK151" s="4">
        <f t="shared" si="50"/>
        <v>16319000</v>
      </c>
      <c r="AL151" s="27">
        <f t="shared" si="51"/>
        <v>3.0639132299773271E-4</v>
      </c>
      <c r="AM151" s="15">
        <f t="shared" si="58"/>
        <v>4.5039524480666712E-2</v>
      </c>
      <c r="AN151" s="15">
        <f t="shared" si="59"/>
        <v>6.9757340520810808E-6</v>
      </c>
    </row>
    <row r="152" spans="1:40" x14ac:dyDescent="0.2">
      <c r="A152" s="4" t="s">
        <v>4628</v>
      </c>
      <c r="B152" s="3" t="s">
        <v>4</v>
      </c>
      <c r="C152" s="6">
        <v>141825</v>
      </c>
      <c r="D152" s="3" t="s">
        <v>97</v>
      </c>
      <c r="E152" s="6">
        <v>141835</v>
      </c>
      <c r="F152" s="3" t="s">
        <v>979</v>
      </c>
      <c r="G152" s="8">
        <v>5000</v>
      </c>
      <c r="H152" s="6">
        <v>147</v>
      </c>
      <c r="I152" s="6">
        <v>141702</v>
      </c>
      <c r="J152" s="13">
        <v>44957</v>
      </c>
      <c r="K152" s="9">
        <v>3730.272368352827</v>
      </c>
      <c r="L152" s="4" t="s">
        <v>4628</v>
      </c>
      <c r="M152" s="4" t="s">
        <v>4632</v>
      </c>
      <c r="N152" s="4">
        <f>VLOOKUP(I152,BaseModelo!$A$2:$E$5075,5)</f>
        <v>4</v>
      </c>
      <c r="P152" s="15">
        <v>147</v>
      </c>
      <c r="Q152" s="4">
        <f>VLOOKUP(I152,BaseModelo!$A$2:$E$5075,3)</f>
        <v>110</v>
      </c>
      <c r="R152" s="4">
        <f t="shared" si="40"/>
        <v>32283000</v>
      </c>
      <c r="S152" s="16">
        <f t="shared" si="41"/>
        <v>1.5488027754545735E-4</v>
      </c>
      <c r="T152" s="4">
        <f t="shared" si="52"/>
        <v>2.2767400799182231E-2</v>
      </c>
      <c r="U152" s="4">
        <f t="shared" si="53"/>
        <v>2.2767400799182231E-2</v>
      </c>
      <c r="V152" s="6">
        <f t="shared" si="42"/>
        <v>0</v>
      </c>
      <c r="W152" s="16" t="str">
        <f t="shared" si="43"/>
        <v/>
      </c>
      <c r="X152" s="4" t="str">
        <f t="shared" si="54"/>
        <v/>
      </c>
      <c r="Y152" s="4" t="str">
        <f t="shared" si="44"/>
        <v/>
      </c>
      <c r="Z152" s="4">
        <f t="shared" si="45"/>
        <v>2331000</v>
      </c>
      <c r="AA152" s="16">
        <f t="shared" si="46"/>
        <v>2.1450021450021449E-3</v>
      </c>
      <c r="AB152" s="15">
        <f t="shared" si="55"/>
        <v>0.31531531531531531</v>
      </c>
      <c r="AC152" s="15">
        <f t="shared" si="56"/>
        <v>0.31531531531531531</v>
      </c>
      <c r="AD152" s="4">
        <v>141825</v>
      </c>
      <c r="AE152" s="26">
        <v>1303.3399999999999</v>
      </c>
      <c r="AF152" s="26">
        <v>1228.16557178788</v>
      </c>
      <c r="AG152" s="4">
        <f t="shared" si="57"/>
        <v>858000</v>
      </c>
      <c r="AH152" s="16">
        <f t="shared" si="47"/>
        <v>5.8275058275058279E-3</v>
      </c>
      <c r="AI152" s="15">
        <f t="shared" si="48"/>
        <v>0.85664335664335667</v>
      </c>
      <c r="AJ152" s="15">
        <f t="shared" si="49"/>
        <v>0.85664335664335667</v>
      </c>
      <c r="AK152" s="4">
        <f t="shared" si="50"/>
        <v>16319000</v>
      </c>
      <c r="AL152" s="27">
        <f t="shared" si="51"/>
        <v>3.0639132299773271E-4</v>
      </c>
      <c r="AM152" s="15">
        <f t="shared" si="58"/>
        <v>4.5039524480666712E-2</v>
      </c>
      <c r="AN152" s="15">
        <f t="shared" si="59"/>
        <v>6.9757340520810808E-6</v>
      </c>
    </row>
    <row r="153" spans="1:40" x14ac:dyDescent="0.2">
      <c r="A153" s="4" t="s">
        <v>4628</v>
      </c>
      <c r="B153" s="3" t="s">
        <v>6</v>
      </c>
      <c r="C153" s="6">
        <v>141856</v>
      </c>
      <c r="D153" s="3" t="s">
        <v>98</v>
      </c>
      <c r="E153" s="6">
        <v>141859</v>
      </c>
      <c r="F153" s="3" t="s">
        <v>969</v>
      </c>
      <c r="G153" s="8">
        <v>5000</v>
      </c>
      <c r="H153" s="6">
        <v>147</v>
      </c>
      <c r="I153" s="6">
        <v>141071</v>
      </c>
      <c r="J153" s="13">
        <v>44957</v>
      </c>
      <c r="K153" s="9">
        <v>5000</v>
      </c>
      <c r="L153" s="4" t="s">
        <v>4628</v>
      </c>
      <c r="M153" s="4" t="s">
        <v>4632</v>
      </c>
      <c r="N153" s="4">
        <f>VLOOKUP(I153,BaseModelo!$A$2:$E$5075,5)</f>
        <v>10</v>
      </c>
      <c r="P153" s="15">
        <v>147</v>
      </c>
      <c r="Q153" s="4">
        <f>VLOOKUP(I153,BaseModelo!$A$2:$E$5075,3)</f>
        <v>0</v>
      </c>
      <c r="R153" s="4">
        <f t="shared" si="40"/>
        <v>32283000</v>
      </c>
      <c r="S153" s="16">
        <f t="shared" si="41"/>
        <v>1.5488027754545735E-4</v>
      </c>
      <c r="T153" s="4">
        <f t="shared" si="52"/>
        <v>2.2767400799182231E-2</v>
      </c>
      <c r="U153" s="4">
        <f t="shared" si="53"/>
        <v>2.2767400799182231E-2</v>
      </c>
      <c r="V153" s="6">
        <f t="shared" si="42"/>
        <v>0</v>
      </c>
      <c r="W153" s="16" t="str">
        <f t="shared" si="43"/>
        <v/>
      </c>
      <c r="X153" s="4" t="str">
        <f t="shared" si="54"/>
        <v/>
      </c>
      <c r="Y153" s="4" t="str">
        <f t="shared" si="44"/>
        <v/>
      </c>
      <c r="Z153" s="4">
        <f t="shared" si="45"/>
        <v>4121000</v>
      </c>
      <c r="AA153" s="16">
        <f t="shared" si="46"/>
        <v>1.2132977432661976E-3</v>
      </c>
      <c r="AB153" s="15">
        <f t="shared" si="55"/>
        <v>0.17835476826013105</v>
      </c>
      <c r="AC153" s="15">
        <f t="shared" si="56"/>
        <v>0.17835476826013105</v>
      </c>
      <c r="AD153" s="4">
        <v>141856</v>
      </c>
      <c r="AE153" s="26">
        <v>1303.3399999999999</v>
      </c>
      <c r="AF153" s="26">
        <v>1303.3399999999999</v>
      </c>
      <c r="AG153" s="4">
        <f t="shared" si="57"/>
        <v>1846000</v>
      </c>
      <c r="AH153" s="16">
        <f t="shared" si="47"/>
        <v>2.7085590465872156E-3</v>
      </c>
      <c r="AI153" s="15">
        <f t="shared" si="48"/>
        <v>0.39815817984832069</v>
      </c>
      <c r="AJ153" s="15">
        <f t="shared" si="49"/>
        <v>0.39815817984832069</v>
      </c>
      <c r="AK153" s="4">
        <f t="shared" si="50"/>
        <v>16319000</v>
      </c>
      <c r="AL153" s="27">
        <f t="shared" si="51"/>
        <v>3.0639132299773271E-4</v>
      </c>
      <c r="AM153" s="15">
        <f t="shared" si="58"/>
        <v>4.5039524480666712E-2</v>
      </c>
      <c r="AN153" s="15">
        <f t="shared" si="59"/>
        <v>6.9757340520810808E-6</v>
      </c>
    </row>
    <row r="154" spans="1:40" x14ac:dyDescent="0.2">
      <c r="A154" s="4" t="s">
        <v>4628</v>
      </c>
      <c r="B154" s="3" t="s">
        <v>6</v>
      </c>
      <c r="C154" s="6">
        <v>141856</v>
      </c>
      <c r="D154" s="3" t="s">
        <v>98</v>
      </c>
      <c r="E154" s="6">
        <v>141860</v>
      </c>
      <c r="F154" s="3" t="s">
        <v>970</v>
      </c>
      <c r="G154" s="8">
        <v>5000</v>
      </c>
      <c r="H154" s="6">
        <v>147</v>
      </c>
      <c r="I154" s="6">
        <v>141068</v>
      </c>
      <c r="J154" s="13">
        <v>44957</v>
      </c>
      <c r="K154" s="9">
        <v>5000</v>
      </c>
      <c r="L154" s="4" t="s">
        <v>4628</v>
      </c>
      <c r="M154" s="4" t="s">
        <v>4632</v>
      </c>
      <c r="N154" s="4">
        <f>VLOOKUP(I154,BaseModelo!$A$2:$E$5075,5)</f>
        <v>9</v>
      </c>
      <c r="P154" s="15">
        <v>147</v>
      </c>
      <c r="Q154" s="4">
        <f>VLOOKUP(I154,BaseModelo!$A$2:$E$5075,3)</f>
        <v>147</v>
      </c>
      <c r="R154" s="4">
        <f t="shared" si="40"/>
        <v>32283000</v>
      </c>
      <c r="S154" s="16">
        <f t="shared" si="41"/>
        <v>1.5488027754545735E-4</v>
      </c>
      <c r="T154" s="4">
        <f t="shared" si="52"/>
        <v>2.2767400799182231E-2</v>
      </c>
      <c r="U154" s="4">
        <f t="shared" si="53"/>
        <v>2.2767400799182231E-2</v>
      </c>
      <c r="V154" s="6">
        <f t="shared" si="42"/>
        <v>0</v>
      </c>
      <c r="W154" s="16" t="str">
        <f t="shared" si="43"/>
        <v/>
      </c>
      <c r="X154" s="4" t="str">
        <f t="shared" si="54"/>
        <v/>
      </c>
      <c r="Y154" s="4" t="str">
        <f t="shared" si="44"/>
        <v/>
      </c>
      <c r="Z154" s="4">
        <f t="shared" si="45"/>
        <v>5305000</v>
      </c>
      <c r="AA154" s="16">
        <f t="shared" si="46"/>
        <v>9.42507068803016E-4</v>
      </c>
      <c r="AB154" s="15">
        <f t="shared" si="55"/>
        <v>0.13854853911404336</v>
      </c>
      <c r="AC154" s="15">
        <f t="shared" si="56"/>
        <v>0.13854853911404336</v>
      </c>
      <c r="AD154" s="4">
        <v>141856</v>
      </c>
      <c r="AE154" s="26">
        <v>1303.3399999999999</v>
      </c>
      <c r="AF154" s="26">
        <v>1303.3399999999999</v>
      </c>
      <c r="AG154" s="4">
        <f t="shared" si="57"/>
        <v>3095000</v>
      </c>
      <c r="AH154" s="16">
        <f t="shared" si="47"/>
        <v>1.6155088852988692E-3</v>
      </c>
      <c r="AI154" s="15">
        <f t="shared" si="48"/>
        <v>0.23747980613893377</v>
      </c>
      <c r="AJ154" s="15">
        <f t="shared" si="49"/>
        <v>0.23747980613893377</v>
      </c>
      <c r="AK154" s="4">
        <f t="shared" si="50"/>
        <v>16319000</v>
      </c>
      <c r="AL154" s="27">
        <f t="shared" si="51"/>
        <v>3.0639132299773271E-4</v>
      </c>
      <c r="AM154" s="15">
        <f t="shared" si="58"/>
        <v>4.5039524480666712E-2</v>
      </c>
      <c r="AN154" s="15">
        <f t="shared" si="59"/>
        <v>6.9757340520810808E-6</v>
      </c>
    </row>
    <row r="155" spans="1:40" x14ac:dyDescent="0.2">
      <c r="A155" s="4" t="s">
        <v>4628</v>
      </c>
      <c r="B155" s="3" t="s">
        <v>6</v>
      </c>
      <c r="C155" s="6">
        <v>141856</v>
      </c>
      <c r="D155" s="3" t="s">
        <v>98</v>
      </c>
      <c r="E155" s="6">
        <v>141861</v>
      </c>
      <c r="F155" s="3" t="s">
        <v>971</v>
      </c>
      <c r="G155" s="8">
        <v>6000</v>
      </c>
      <c r="H155" s="6">
        <v>142</v>
      </c>
      <c r="I155" s="6">
        <v>141062</v>
      </c>
      <c r="J155" s="13">
        <v>44957</v>
      </c>
      <c r="K155" s="9">
        <v>6000</v>
      </c>
      <c r="L155" s="4" t="s">
        <v>4628</v>
      </c>
      <c r="M155" s="4" t="s">
        <v>4632</v>
      </c>
      <c r="N155" s="4">
        <f>VLOOKUP(I155,BaseModelo!$A$2:$E$5075,5)</f>
        <v>3</v>
      </c>
      <c r="P155" s="15">
        <v>142.00000000000003</v>
      </c>
      <c r="Q155" s="4">
        <f>VLOOKUP(I155,BaseModelo!$A$2:$E$5075,3)</f>
        <v>110</v>
      </c>
      <c r="R155" s="4">
        <f t="shared" si="40"/>
        <v>32283000</v>
      </c>
      <c r="S155" s="16">
        <f t="shared" si="41"/>
        <v>1.8585633305454884E-4</v>
      </c>
      <c r="T155" s="4">
        <f t="shared" si="52"/>
        <v>2.6391599293745936E-2</v>
      </c>
      <c r="U155" s="4">
        <f t="shared" si="53"/>
        <v>2.6391599293745942E-2</v>
      </c>
      <c r="V155" s="6">
        <f t="shared" si="42"/>
        <v>0</v>
      </c>
      <c r="W155" s="16" t="str">
        <f t="shared" si="43"/>
        <v/>
      </c>
      <c r="X155" s="4" t="str">
        <f t="shared" si="54"/>
        <v/>
      </c>
      <c r="Y155" s="4" t="str">
        <f t="shared" si="44"/>
        <v/>
      </c>
      <c r="Z155" s="4">
        <f t="shared" si="45"/>
        <v>1992000</v>
      </c>
      <c r="AA155" s="16">
        <f t="shared" si="46"/>
        <v>3.0120481927710845E-3</v>
      </c>
      <c r="AB155" s="15">
        <f t="shared" si="55"/>
        <v>0.42771084337349402</v>
      </c>
      <c r="AC155" s="15">
        <f t="shared" si="56"/>
        <v>0.42771084337349408</v>
      </c>
      <c r="AD155" s="4">
        <v>141856</v>
      </c>
      <c r="AE155" s="26">
        <v>1503.37</v>
      </c>
      <c r="AF155" s="26">
        <v>1503.37</v>
      </c>
      <c r="AG155" s="4">
        <f t="shared" si="57"/>
        <v>673000</v>
      </c>
      <c r="AH155" s="16">
        <f t="shared" si="47"/>
        <v>8.9153046062407128E-3</v>
      </c>
      <c r="AI155" s="15">
        <f t="shared" si="48"/>
        <v>1.2659732540861812</v>
      </c>
      <c r="AJ155" s="15">
        <f t="shared" si="49"/>
        <v>1.2659732540861814</v>
      </c>
      <c r="AK155" s="4">
        <f t="shared" si="50"/>
        <v>16319000</v>
      </c>
      <c r="AL155" s="27">
        <f t="shared" si="51"/>
        <v>3.6766958759727926E-4</v>
      </c>
      <c r="AM155" s="15">
        <f t="shared" si="58"/>
        <v>5.2209081438813656E-2</v>
      </c>
      <c r="AN155" s="15">
        <f t="shared" si="59"/>
        <v>9.7033884283642175E-6</v>
      </c>
    </row>
    <row r="156" spans="1:40" x14ac:dyDescent="0.2">
      <c r="A156" s="4" t="s">
        <v>4628</v>
      </c>
      <c r="B156" s="3" t="s">
        <v>6</v>
      </c>
      <c r="C156" s="6">
        <v>141856</v>
      </c>
      <c r="D156" s="3" t="s">
        <v>98</v>
      </c>
      <c r="E156" s="6">
        <v>141862</v>
      </c>
      <c r="F156" s="3" t="s">
        <v>972</v>
      </c>
      <c r="G156" s="8">
        <v>5000</v>
      </c>
      <c r="H156" s="6">
        <v>147</v>
      </c>
      <c r="I156" s="6">
        <v>141065</v>
      </c>
      <c r="J156" s="13">
        <v>44957</v>
      </c>
      <c r="K156" s="9">
        <v>5000</v>
      </c>
      <c r="L156" s="4" t="s">
        <v>4628</v>
      </c>
      <c r="M156" s="4" t="s">
        <v>4632</v>
      </c>
      <c r="N156" s="4">
        <f>VLOOKUP(I156,BaseModelo!$A$2:$E$5075,5)</f>
        <v>3</v>
      </c>
      <c r="P156" s="15">
        <v>147</v>
      </c>
      <c r="Q156" s="4">
        <f>VLOOKUP(I156,BaseModelo!$A$2:$E$5075,3)</f>
        <v>110</v>
      </c>
      <c r="R156" s="4">
        <f t="shared" si="40"/>
        <v>32283000</v>
      </c>
      <c r="S156" s="16">
        <f t="shared" si="41"/>
        <v>1.5488027754545735E-4</v>
      </c>
      <c r="T156" s="4">
        <f t="shared" si="52"/>
        <v>2.2767400799182231E-2</v>
      </c>
      <c r="U156" s="4">
        <f t="shared" si="53"/>
        <v>2.2767400799182231E-2</v>
      </c>
      <c r="V156" s="6">
        <f t="shared" si="42"/>
        <v>0</v>
      </c>
      <c r="W156" s="16" t="str">
        <f t="shared" si="43"/>
        <v/>
      </c>
      <c r="X156" s="4" t="str">
        <f t="shared" si="54"/>
        <v/>
      </c>
      <c r="Y156" s="4" t="str">
        <f t="shared" si="44"/>
        <v/>
      </c>
      <c r="Z156" s="4">
        <f t="shared" si="45"/>
        <v>1992000</v>
      </c>
      <c r="AA156" s="16">
        <f t="shared" si="46"/>
        <v>2.5100401606425703E-3</v>
      </c>
      <c r="AB156" s="15">
        <f t="shared" si="55"/>
        <v>0.36897590361445781</v>
      </c>
      <c r="AC156" s="15">
        <f t="shared" si="56"/>
        <v>0.36897590361445781</v>
      </c>
      <c r="AD156" s="4">
        <v>141856</v>
      </c>
      <c r="AE156" s="26">
        <v>1303.3399999999999</v>
      </c>
      <c r="AF156" s="26">
        <v>1303.3399999999999</v>
      </c>
      <c r="AG156" s="4">
        <f t="shared" si="57"/>
        <v>673000</v>
      </c>
      <c r="AH156" s="16">
        <f t="shared" si="47"/>
        <v>7.429420505200594E-3</v>
      </c>
      <c r="AI156" s="15">
        <f t="shared" si="48"/>
        <v>1.0921248142644873</v>
      </c>
      <c r="AJ156" s="15">
        <f t="shared" si="49"/>
        <v>1.0921248142644873</v>
      </c>
      <c r="AK156" s="4">
        <f t="shared" si="50"/>
        <v>16319000</v>
      </c>
      <c r="AL156" s="27">
        <f t="shared" si="51"/>
        <v>3.0639132299773271E-4</v>
      </c>
      <c r="AM156" s="15">
        <f t="shared" si="58"/>
        <v>4.5039524480666712E-2</v>
      </c>
      <c r="AN156" s="15">
        <f t="shared" si="59"/>
        <v>6.9757340520810808E-6</v>
      </c>
    </row>
    <row r="157" spans="1:40" x14ac:dyDescent="0.2">
      <c r="A157" s="4" t="s">
        <v>4628</v>
      </c>
      <c r="B157" s="3" t="s">
        <v>11</v>
      </c>
      <c r="C157" s="6">
        <v>141882</v>
      </c>
      <c r="D157" s="3" t="s">
        <v>99</v>
      </c>
      <c r="E157" s="6">
        <v>141889</v>
      </c>
      <c r="F157" s="3" t="s">
        <v>980</v>
      </c>
      <c r="G157" s="8">
        <v>5000</v>
      </c>
      <c r="H157" s="6">
        <v>147</v>
      </c>
      <c r="I157" s="6">
        <v>141609</v>
      </c>
      <c r="J157" s="13">
        <v>44957</v>
      </c>
      <c r="K157" s="9">
        <v>5000</v>
      </c>
      <c r="L157" s="4" t="s">
        <v>4628</v>
      </c>
      <c r="M157" s="4" t="s">
        <v>4632</v>
      </c>
      <c r="N157" s="4">
        <f>VLOOKUP(I157,BaseModelo!$A$2:$E$5075,5)</f>
        <v>3</v>
      </c>
      <c r="P157" s="15">
        <v>147</v>
      </c>
      <c r="Q157" s="4">
        <f>VLOOKUP(I157,BaseModelo!$A$2:$E$5075,3)</f>
        <v>110</v>
      </c>
      <c r="R157" s="4">
        <f t="shared" si="40"/>
        <v>32283000</v>
      </c>
      <c r="S157" s="16">
        <f t="shared" si="41"/>
        <v>1.5488027754545735E-4</v>
      </c>
      <c r="T157" s="4">
        <f t="shared" si="52"/>
        <v>2.2767400799182231E-2</v>
      </c>
      <c r="U157" s="4">
        <f t="shared" si="53"/>
        <v>2.2767400799182231E-2</v>
      </c>
      <c r="V157" s="6">
        <f t="shared" si="42"/>
        <v>0</v>
      </c>
      <c r="W157" s="16" t="str">
        <f t="shared" si="43"/>
        <v/>
      </c>
      <c r="X157" s="4" t="str">
        <f t="shared" si="54"/>
        <v/>
      </c>
      <c r="Y157" s="4" t="str">
        <f t="shared" si="44"/>
        <v/>
      </c>
      <c r="Z157" s="4">
        <f t="shared" si="45"/>
        <v>1992000</v>
      </c>
      <c r="AA157" s="16">
        <f t="shared" si="46"/>
        <v>2.5100401606425703E-3</v>
      </c>
      <c r="AB157" s="15">
        <f t="shared" si="55"/>
        <v>0.36897590361445781</v>
      </c>
      <c r="AC157" s="15">
        <f t="shared" si="56"/>
        <v>0.36897590361445781</v>
      </c>
      <c r="AD157" s="4">
        <v>141882</v>
      </c>
      <c r="AE157" s="26">
        <v>1303.3399999999999</v>
      </c>
      <c r="AF157" s="26">
        <v>1303.3399999999999</v>
      </c>
      <c r="AG157" s="4">
        <f t="shared" si="57"/>
        <v>673000</v>
      </c>
      <c r="AH157" s="16">
        <f t="shared" si="47"/>
        <v>7.429420505200594E-3</v>
      </c>
      <c r="AI157" s="15">
        <f t="shared" si="48"/>
        <v>1.0921248142644873</v>
      </c>
      <c r="AJ157" s="15">
        <f t="shared" si="49"/>
        <v>1.0921248142644873</v>
      </c>
      <c r="AK157" s="4">
        <f t="shared" si="50"/>
        <v>16319000</v>
      </c>
      <c r="AL157" s="27">
        <f t="shared" si="51"/>
        <v>3.0639132299773271E-4</v>
      </c>
      <c r="AM157" s="15">
        <f t="shared" si="58"/>
        <v>4.5039524480666712E-2</v>
      </c>
      <c r="AN157" s="15">
        <f t="shared" si="59"/>
        <v>6.9757340520810808E-6</v>
      </c>
    </row>
    <row r="158" spans="1:40" x14ac:dyDescent="0.2">
      <c r="A158" s="4" t="s">
        <v>4628</v>
      </c>
      <c r="B158" s="3" t="s">
        <v>13</v>
      </c>
      <c r="C158" s="6">
        <v>141912</v>
      </c>
      <c r="D158" s="3" t="s">
        <v>100</v>
      </c>
      <c r="E158" s="6">
        <v>141926</v>
      </c>
      <c r="F158" s="3" t="s">
        <v>975</v>
      </c>
      <c r="G158" s="8">
        <v>5000</v>
      </c>
      <c r="H158" s="6">
        <v>147</v>
      </c>
      <c r="I158" s="6">
        <v>141707</v>
      </c>
      <c r="J158" s="13">
        <v>44957</v>
      </c>
      <c r="K158" s="9">
        <v>5000</v>
      </c>
      <c r="L158" s="4" t="s">
        <v>4628</v>
      </c>
      <c r="M158" s="4" t="s">
        <v>4632</v>
      </c>
      <c r="N158" s="4">
        <f>VLOOKUP(I158,BaseModelo!$A$2:$E$5075,5)</f>
        <v>9</v>
      </c>
      <c r="P158" s="15">
        <v>147</v>
      </c>
      <c r="Q158" s="4">
        <f>VLOOKUP(I158,BaseModelo!$A$2:$E$5075,3)</f>
        <v>147</v>
      </c>
      <c r="R158" s="4">
        <f t="shared" si="40"/>
        <v>32283000</v>
      </c>
      <c r="S158" s="16">
        <f t="shared" si="41"/>
        <v>1.5488027754545735E-4</v>
      </c>
      <c r="T158" s="4">
        <f t="shared" si="52"/>
        <v>2.2767400799182231E-2</v>
      </c>
      <c r="U158" s="4">
        <f t="shared" si="53"/>
        <v>2.2767400799182231E-2</v>
      </c>
      <c r="V158" s="6">
        <f t="shared" si="42"/>
        <v>0</v>
      </c>
      <c r="W158" s="16" t="str">
        <f t="shared" si="43"/>
        <v/>
      </c>
      <c r="X158" s="4" t="str">
        <f t="shared" si="54"/>
        <v/>
      </c>
      <c r="Y158" s="4" t="str">
        <f t="shared" si="44"/>
        <v/>
      </c>
      <c r="Z158" s="4">
        <f t="shared" si="45"/>
        <v>5305000</v>
      </c>
      <c r="AA158" s="16">
        <f t="shared" si="46"/>
        <v>9.42507068803016E-4</v>
      </c>
      <c r="AB158" s="15">
        <f t="shared" si="55"/>
        <v>0.13854853911404336</v>
      </c>
      <c r="AC158" s="15">
        <f t="shared" si="56"/>
        <v>0.13854853911404336</v>
      </c>
      <c r="AD158" s="4">
        <v>141912</v>
      </c>
      <c r="AE158" s="26">
        <v>1303.3399999999999</v>
      </c>
      <c r="AF158" s="26">
        <v>1303.3399999999999</v>
      </c>
      <c r="AG158" s="4">
        <f t="shared" si="57"/>
        <v>3095000</v>
      </c>
      <c r="AH158" s="16">
        <f t="shared" si="47"/>
        <v>1.6155088852988692E-3</v>
      </c>
      <c r="AI158" s="15">
        <f t="shared" si="48"/>
        <v>0.23747980613893377</v>
      </c>
      <c r="AJ158" s="15">
        <f t="shared" si="49"/>
        <v>0.23747980613893377</v>
      </c>
      <c r="AK158" s="4">
        <f t="shared" si="50"/>
        <v>16319000</v>
      </c>
      <c r="AL158" s="27">
        <f t="shared" si="51"/>
        <v>3.0639132299773271E-4</v>
      </c>
      <c r="AM158" s="15">
        <f t="shared" si="58"/>
        <v>4.5039524480666712E-2</v>
      </c>
      <c r="AN158" s="15">
        <f t="shared" si="59"/>
        <v>6.9757340520810808E-6</v>
      </c>
    </row>
    <row r="159" spans="1:40" x14ac:dyDescent="0.2">
      <c r="A159" s="4" t="s">
        <v>4627</v>
      </c>
      <c r="B159" s="3" t="s">
        <v>8</v>
      </c>
      <c r="C159" s="6">
        <v>141927</v>
      </c>
      <c r="D159" s="3" t="s">
        <v>101</v>
      </c>
      <c r="E159" s="6">
        <v>141933</v>
      </c>
      <c r="F159" s="3" t="s">
        <v>974</v>
      </c>
      <c r="G159" s="8">
        <v>5000</v>
      </c>
      <c r="H159" s="6">
        <v>147</v>
      </c>
      <c r="I159" s="6">
        <v>140417</v>
      </c>
      <c r="J159" s="13">
        <v>44957</v>
      </c>
      <c r="K159" s="9">
        <v>5000</v>
      </c>
      <c r="L159" s="4" t="s">
        <v>4627</v>
      </c>
      <c r="M159" s="4" t="s">
        <v>4632</v>
      </c>
      <c r="N159" s="4">
        <f>VLOOKUP(I159,BaseModelo!$A$2:$E$5075,5)</f>
        <v>9</v>
      </c>
      <c r="P159" s="15">
        <v>147</v>
      </c>
      <c r="Q159" s="4">
        <f>VLOOKUP(I159,BaseModelo!$A$2:$E$5075,3)</f>
        <v>147</v>
      </c>
      <c r="R159" s="4">
        <f t="shared" si="40"/>
        <v>32283000</v>
      </c>
      <c r="S159" s="16">
        <f t="shared" si="41"/>
        <v>1.5488027754545735E-4</v>
      </c>
      <c r="T159" s="4">
        <f t="shared" si="52"/>
        <v>2.2767400799182231E-2</v>
      </c>
      <c r="U159" s="4">
        <f t="shared" si="53"/>
        <v>2.2767400799182231E-2</v>
      </c>
      <c r="V159" s="6">
        <f t="shared" si="42"/>
        <v>0</v>
      </c>
      <c r="W159" s="16" t="str">
        <f t="shared" si="43"/>
        <v/>
      </c>
      <c r="X159" s="4" t="str">
        <f t="shared" si="54"/>
        <v/>
      </c>
      <c r="Y159" s="4" t="str">
        <f t="shared" si="44"/>
        <v/>
      </c>
      <c r="Z159" s="4">
        <f t="shared" si="45"/>
        <v>5305000</v>
      </c>
      <c r="AA159" s="16">
        <f t="shared" si="46"/>
        <v>9.42507068803016E-4</v>
      </c>
      <c r="AB159" s="15">
        <f t="shared" si="55"/>
        <v>0.13854853911404336</v>
      </c>
      <c r="AC159" s="15">
        <f t="shared" si="56"/>
        <v>0.13854853911404336</v>
      </c>
      <c r="AD159" s="4">
        <v>141927</v>
      </c>
      <c r="AE159" s="26">
        <v>1303.3399999999999</v>
      </c>
      <c r="AF159" s="26">
        <v>1303.3399999999999</v>
      </c>
      <c r="AG159" s="4">
        <f t="shared" si="57"/>
        <v>2114000</v>
      </c>
      <c r="AH159" s="16">
        <f t="shared" si="47"/>
        <v>2.3651844843897824E-3</v>
      </c>
      <c r="AI159" s="15">
        <f t="shared" si="48"/>
        <v>0.34768211920529801</v>
      </c>
      <c r="AJ159" s="15">
        <f t="shared" si="49"/>
        <v>0.34768211920529801</v>
      </c>
      <c r="AK159" s="4">
        <f t="shared" si="50"/>
        <v>15073000</v>
      </c>
      <c r="AL159" s="27">
        <f t="shared" si="51"/>
        <v>3.3171896769057253E-4</v>
      </c>
      <c r="AM159" s="15">
        <f t="shared" si="58"/>
        <v>4.8762688250514163E-2</v>
      </c>
      <c r="AN159" s="15">
        <f t="shared" si="59"/>
        <v>7.5523786901022457E-6</v>
      </c>
    </row>
    <row r="160" spans="1:40" x14ac:dyDescent="0.2">
      <c r="A160" s="4" t="s">
        <v>4628</v>
      </c>
      <c r="B160" s="3" t="s">
        <v>4</v>
      </c>
      <c r="C160" s="6">
        <v>141943</v>
      </c>
      <c r="D160" s="3" t="s">
        <v>102</v>
      </c>
      <c r="E160" s="6">
        <v>141950</v>
      </c>
      <c r="F160" s="3" t="s">
        <v>985</v>
      </c>
      <c r="G160" s="8">
        <v>8000</v>
      </c>
      <c r="H160" s="6">
        <v>142</v>
      </c>
      <c r="I160" s="6">
        <v>141864</v>
      </c>
      <c r="J160" s="13">
        <v>44957</v>
      </c>
      <c r="K160" s="9">
        <v>8000</v>
      </c>
      <c r="L160" s="4" t="s">
        <v>4628</v>
      </c>
      <c r="M160" s="4" t="s">
        <v>4632</v>
      </c>
      <c r="N160" s="4">
        <f>VLOOKUP(I160,BaseModelo!$A$2:$E$5075,5)</f>
        <v>5</v>
      </c>
      <c r="P160" s="15">
        <v>142.00000000000003</v>
      </c>
      <c r="Q160" s="4">
        <f>VLOOKUP(I160,BaseModelo!$A$2:$E$5075,3)</f>
        <v>110</v>
      </c>
      <c r="R160" s="4">
        <f t="shared" si="40"/>
        <v>32283000</v>
      </c>
      <c r="S160" s="16">
        <f t="shared" si="41"/>
        <v>2.4780844407273179E-4</v>
      </c>
      <c r="T160" s="4">
        <f t="shared" si="52"/>
        <v>3.5188799058327912E-2</v>
      </c>
      <c r="U160" s="4">
        <f t="shared" si="53"/>
        <v>3.5188799058327919E-2</v>
      </c>
      <c r="V160" s="6">
        <f t="shared" si="42"/>
        <v>0</v>
      </c>
      <c r="W160" s="16" t="str">
        <f t="shared" si="43"/>
        <v/>
      </c>
      <c r="X160" s="4" t="str">
        <f t="shared" si="54"/>
        <v/>
      </c>
      <c r="Y160" s="4" t="str">
        <f t="shared" si="44"/>
        <v/>
      </c>
      <c r="Z160" s="4">
        <f t="shared" si="45"/>
        <v>4058000</v>
      </c>
      <c r="AA160" s="16">
        <f t="shared" si="46"/>
        <v>1.9714144898965009E-3</v>
      </c>
      <c r="AB160" s="15">
        <f t="shared" si="55"/>
        <v>0.27994085756530313</v>
      </c>
      <c r="AC160" s="15">
        <f t="shared" si="56"/>
        <v>0.27994085756530318</v>
      </c>
      <c r="AD160" s="4">
        <v>141943</v>
      </c>
      <c r="AE160" s="26">
        <v>2013.74</v>
      </c>
      <c r="AF160" s="26">
        <v>2013.74</v>
      </c>
      <c r="AG160" s="4">
        <f t="shared" si="57"/>
        <v>2193000</v>
      </c>
      <c r="AH160" s="16">
        <f t="shared" si="47"/>
        <v>3.6479708162334701E-3</v>
      </c>
      <c r="AI160" s="15">
        <f t="shared" si="48"/>
        <v>0.51801185590515275</v>
      </c>
      <c r="AJ160" s="15">
        <f t="shared" si="49"/>
        <v>0.51801185590515286</v>
      </c>
      <c r="AK160" s="4">
        <f t="shared" si="50"/>
        <v>16319000</v>
      </c>
      <c r="AL160" s="27">
        <f t="shared" si="51"/>
        <v>4.9022611679637234E-4</v>
      </c>
      <c r="AM160" s="15">
        <f t="shared" si="58"/>
        <v>6.9612108585084875E-2</v>
      </c>
      <c r="AN160" s="15">
        <f t="shared" si="59"/>
        <v>1.725046831709194E-5</v>
      </c>
    </row>
    <row r="161" spans="1:40" x14ac:dyDescent="0.2">
      <c r="A161" s="4" t="s">
        <v>4628</v>
      </c>
      <c r="B161" s="2" t="s">
        <v>12</v>
      </c>
      <c r="C161" s="5">
        <v>141958</v>
      </c>
      <c r="D161" s="2" t="s">
        <v>103</v>
      </c>
      <c r="E161" s="5">
        <v>141959</v>
      </c>
      <c r="F161" s="2" t="s">
        <v>966</v>
      </c>
      <c r="G161" s="7">
        <v>7000</v>
      </c>
      <c r="H161" s="5">
        <v>142</v>
      </c>
      <c r="I161" s="6">
        <v>130796</v>
      </c>
      <c r="J161" s="13">
        <v>44957</v>
      </c>
      <c r="K161" s="9">
        <v>6541.6902432716743</v>
      </c>
      <c r="L161" s="4" t="s">
        <v>4628</v>
      </c>
      <c r="M161" s="4" t="s">
        <v>4632</v>
      </c>
      <c r="N161" s="4">
        <f>VLOOKUP(I161,BaseModelo!$A$2:$E$5075,5)</f>
        <v>10</v>
      </c>
      <c r="P161" s="15">
        <v>142.00000000000003</v>
      </c>
      <c r="Q161" s="4">
        <f>VLOOKUP(I161,BaseModelo!$A$2:$E$5075,3)</f>
        <v>0</v>
      </c>
      <c r="R161" s="4">
        <f t="shared" si="40"/>
        <v>32283000</v>
      </c>
      <c r="S161" s="16">
        <f t="shared" si="41"/>
        <v>2.168323885636403E-4</v>
      </c>
      <c r="T161" s="4">
        <f t="shared" si="52"/>
        <v>3.0790199176036922E-2</v>
      </c>
      <c r="U161" s="4">
        <f t="shared" si="53"/>
        <v>3.0790199176036929E-2</v>
      </c>
      <c r="V161" s="6">
        <f t="shared" si="42"/>
        <v>0</v>
      </c>
      <c r="W161" s="16" t="str">
        <f t="shared" si="43"/>
        <v/>
      </c>
      <c r="X161" s="4" t="str">
        <f t="shared" si="54"/>
        <v/>
      </c>
      <c r="Y161" s="4" t="str">
        <f t="shared" si="44"/>
        <v/>
      </c>
      <c r="Z161" s="4">
        <f t="shared" si="45"/>
        <v>4121000</v>
      </c>
      <c r="AA161" s="16">
        <f t="shared" si="46"/>
        <v>1.6986168405726766E-3</v>
      </c>
      <c r="AB161" s="15">
        <f t="shared" si="55"/>
        <v>0.24120359136132008</v>
      </c>
      <c r="AC161" s="15">
        <f t="shared" si="56"/>
        <v>0.24120359136132014</v>
      </c>
      <c r="AD161" s="4">
        <v>141958</v>
      </c>
      <c r="AE161" s="26">
        <v>1758.65</v>
      </c>
      <c r="AF161" s="26">
        <v>1758.65</v>
      </c>
      <c r="AG161" s="4">
        <f t="shared" si="57"/>
        <v>1846000</v>
      </c>
      <c r="AH161" s="16">
        <f t="shared" si="47"/>
        <v>3.791982665222102E-3</v>
      </c>
      <c r="AI161" s="15">
        <f t="shared" si="48"/>
        <v>0.53846153846153844</v>
      </c>
      <c r="AJ161" s="15">
        <f t="shared" si="49"/>
        <v>0.53846153846153855</v>
      </c>
      <c r="AK161" s="4">
        <f t="shared" si="50"/>
        <v>16319000</v>
      </c>
      <c r="AL161" s="27">
        <f t="shared" si="51"/>
        <v>4.289478521968258E-4</v>
      </c>
      <c r="AM161" s="15">
        <f t="shared" si="58"/>
        <v>6.0910595011949266E-2</v>
      </c>
      <c r="AN161" s="15">
        <f t="shared" si="59"/>
        <v>1.3207389805273516E-5</v>
      </c>
    </row>
    <row r="162" spans="1:40" x14ac:dyDescent="0.2">
      <c r="A162" s="4" t="s">
        <v>4628</v>
      </c>
      <c r="B162" s="3" t="s">
        <v>12</v>
      </c>
      <c r="C162" s="6">
        <v>141958</v>
      </c>
      <c r="D162" s="3" t="s">
        <v>103</v>
      </c>
      <c r="E162" s="6">
        <v>141960</v>
      </c>
      <c r="F162" s="3" t="s">
        <v>986</v>
      </c>
      <c r="G162" s="8">
        <v>7000</v>
      </c>
      <c r="H162" s="6">
        <v>142</v>
      </c>
      <c r="I162" s="6">
        <v>129107</v>
      </c>
      <c r="J162" s="13">
        <v>44957</v>
      </c>
      <c r="K162" s="9">
        <v>6541.6902432716743</v>
      </c>
      <c r="L162" s="4" t="s">
        <v>4628</v>
      </c>
      <c r="M162" s="4" t="s">
        <v>4632</v>
      </c>
      <c r="N162" s="4">
        <f>VLOOKUP(I162,BaseModelo!$A$2:$E$5075,5)</f>
        <v>3</v>
      </c>
      <c r="P162" s="15">
        <v>142.00000000000003</v>
      </c>
      <c r="Q162" s="4">
        <f>VLOOKUP(I162,BaseModelo!$A$2:$E$5075,3)</f>
        <v>110</v>
      </c>
      <c r="R162" s="4">
        <f t="shared" si="40"/>
        <v>32283000</v>
      </c>
      <c r="S162" s="16">
        <f t="shared" si="41"/>
        <v>2.168323885636403E-4</v>
      </c>
      <c r="T162" s="4">
        <f t="shared" si="52"/>
        <v>3.0790199176036922E-2</v>
      </c>
      <c r="U162" s="4">
        <f t="shared" si="53"/>
        <v>3.0790199176036929E-2</v>
      </c>
      <c r="V162" s="6">
        <f t="shared" si="42"/>
        <v>0</v>
      </c>
      <c r="W162" s="16" t="str">
        <f t="shared" si="43"/>
        <v/>
      </c>
      <c r="X162" s="4" t="str">
        <f t="shared" si="54"/>
        <v/>
      </c>
      <c r="Y162" s="4" t="str">
        <f t="shared" si="44"/>
        <v/>
      </c>
      <c r="Z162" s="4">
        <f t="shared" si="45"/>
        <v>1992000</v>
      </c>
      <c r="AA162" s="16">
        <f t="shared" si="46"/>
        <v>3.5140562248995983E-3</v>
      </c>
      <c r="AB162" s="15">
        <f t="shared" si="55"/>
        <v>0.49899598393574296</v>
      </c>
      <c r="AC162" s="15">
        <f t="shared" si="56"/>
        <v>0.49899598393574307</v>
      </c>
      <c r="AD162" s="4">
        <v>141958</v>
      </c>
      <c r="AE162" s="26">
        <v>1758.65</v>
      </c>
      <c r="AF162" s="26">
        <v>1758.65</v>
      </c>
      <c r="AG162" s="4">
        <f t="shared" si="57"/>
        <v>673000</v>
      </c>
      <c r="AH162" s="16">
        <f t="shared" si="47"/>
        <v>1.0401188707280832E-2</v>
      </c>
      <c r="AI162" s="15">
        <f t="shared" si="48"/>
        <v>1.476968796433878</v>
      </c>
      <c r="AJ162" s="15">
        <f t="shared" si="49"/>
        <v>1.4769687964338785</v>
      </c>
      <c r="AK162" s="4">
        <f t="shared" si="50"/>
        <v>16319000</v>
      </c>
      <c r="AL162" s="27">
        <f t="shared" si="51"/>
        <v>4.289478521968258E-4</v>
      </c>
      <c r="AM162" s="15">
        <f t="shared" si="58"/>
        <v>6.0910595011949266E-2</v>
      </c>
      <c r="AN162" s="15">
        <f t="shared" si="59"/>
        <v>1.3207389805273516E-5</v>
      </c>
    </row>
    <row r="163" spans="1:40" x14ac:dyDescent="0.2">
      <c r="A163" s="4" t="s">
        <v>4628</v>
      </c>
      <c r="B163" s="3" t="s">
        <v>12</v>
      </c>
      <c r="C163" s="6">
        <v>141958</v>
      </c>
      <c r="D163" s="3" t="s">
        <v>103</v>
      </c>
      <c r="E163" s="6">
        <v>141961</v>
      </c>
      <c r="F163" s="3" t="s">
        <v>987</v>
      </c>
      <c r="G163" s="8">
        <v>8000</v>
      </c>
      <c r="H163" s="6">
        <v>142</v>
      </c>
      <c r="I163" s="6">
        <v>141623</v>
      </c>
      <c r="J163" s="13">
        <v>44957</v>
      </c>
      <c r="K163" s="9">
        <v>7476.2174208819133</v>
      </c>
      <c r="L163" s="4" t="s">
        <v>4628</v>
      </c>
      <c r="M163" s="4" t="s">
        <v>4632</v>
      </c>
      <c r="N163" s="4">
        <f>VLOOKUP(I163,BaseModelo!$A$2:$E$5075,5)</f>
        <v>3</v>
      </c>
      <c r="P163" s="15">
        <v>142.00000000000003</v>
      </c>
      <c r="Q163" s="4">
        <f>VLOOKUP(I163,BaseModelo!$A$2:$E$5075,3)</f>
        <v>110</v>
      </c>
      <c r="R163" s="4">
        <f t="shared" si="40"/>
        <v>32283000</v>
      </c>
      <c r="S163" s="16">
        <f t="shared" si="41"/>
        <v>2.4780844407273179E-4</v>
      </c>
      <c r="T163" s="4">
        <f t="shared" si="52"/>
        <v>3.5188799058327912E-2</v>
      </c>
      <c r="U163" s="4">
        <f t="shared" si="53"/>
        <v>3.5188799058327919E-2</v>
      </c>
      <c r="V163" s="6">
        <f t="shared" si="42"/>
        <v>0</v>
      </c>
      <c r="W163" s="16" t="str">
        <f t="shared" si="43"/>
        <v/>
      </c>
      <c r="X163" s="4" t="str">
        <f t="shared" si="54"/>
        <v/>
      </c>
      <c r="Y163" s="4" t="str">
        <f t="shared" si="44"/>
        <v/>
      </c>
      <c r="Z163" s="4">
        <f t="shared" si="45"/>
        <v>1992000</v>
      </c>
      <c r="AA163" s="16">
        <f t="shared" si="46"/>
        <v>4.0160642570281121E-3</v>
      </c>
      <c r="AB163" s="15">
        <f t="shared" si="55"/>
        <v>0.57028112449799195</v>
      </c>
      <c r="AC163" s="15">
        <f t="shared" si="56"/>
        <v>0.57028112449799206</v>
      </c>
      <c r="AD163" s="4">
        <v>141958</v>
      </c>
      <c r="AE163" s="26">
        <v>2013.74</v>
      </c>
      <c r="AF163" s="26">
        <v>2013.74</v>
      </c>
      <c r="AG163" s="4">
        <f t="shared" si="57"/>
        <v>673000</v>
      </c>
      <c r="AH163" s="16">
        <f t="shared" si="47"/>
        <v>1.188707280832095E-2</v>
      </c>
      <c r="AI163" s="15">
        <f t="shared" si="48"/>
        <v>1.687964338781575</v>
      </c>
      <c r="AJ163" s="15">
        <f t="shared" si="49"/>
        <v>1.6879643387815753</v>
      </c>
      <c r="AK163" s="4">
        <f t="shared" si="50"/>
        <v>16319000</v>
      </c>
      <c r="AL163" s="27">
        <f t="shared" si="51"/>
        <v>4.9022611679637234E-4</v>
      </c>
      <c r="AM163" s="15">
        <f t="shared" si="58"/>
        <v>6.9612108585084875E-2</v>
      </c>
      <c r="AN163" s="15">
        <f t="shared" si="59"/>
        <v>1.725046831709194E-5</v>
      </c>
    </row>
    <row r="164" spans="1:40" x14ac:dyDescent="0.2">
      <c r="A164" s="4" t="s">
        <v>4628</v>
      </c>
      <c r="B164" s="3" t="s">
        <v>12</v>
      </c>
      <c r="C164" s="6">
        <v>141958</v>
      </c>
      <c r="D164" s="3" t="s">
        <v>103</v>
      </c>
      <c r="E164" s="6">
        <v>141962</v>
      </c>
      <c r="F164" s="3" t="s">
        <v>988</v>
      </c>
      <c r="G164" s="8">
        <v>7000</v>
      </c>
      <c r="H164" s="6">
        <v>142</v>
      </c>
      <c r="I164" s="6">
        <v>141751</v>
      </c>
      <c r="J164" s="13">
        <v>44957</v>
      </c>
      <c r="K164" s="9">
        <v>6541.6902432716743</v>
      </c>
      <c r="L164" s="4" t="s">
        <v>4628</v>
      </c>
      <c r="M164" s="4" t="s">
        <v>4632</v>
      </c>
      <c r="N164" s="4">
        <f>VLOOKUP(I164,BaseModelo!$A$2:$E$5075,5)</f>
        <v>9</v>
      </c>
      <c r="P164" s="15">
        <v>142.00000000000003</v>
      </c>
      <c r="Q164" s="4">
        <f>VLOOKUP(I164,BaseModelo!$A$2:$E$5075,3)</f>
        <v>147</v>
      </c>
      <c r="R164" s="4">
        <f t="shared" si="40"/>
        <v>32283000</v>
      </c>
      <c r="S164" s="16">
        <f t="shared" si="41"/>
        <v>2.168323885636403E-4</v>
      </c>
      <c r="T164" s="4">
        <f t="shared" si="52"/>
        <v>3.0790199176036922E-2</v>
      </c>
      <c r="U164" s="4">
        <f t="shared" si="53"/>
        <v>3.0790199176036929E-2</v>
      </c>
      <c r="V164" s="6">
        <f t="shared" si="42"/>
        <v>0</v>
      </c>
      <c r="W164" s="16" t="str">
        <f t="shared" si="43"/>
        <v/>
      </c>
      <c r="X164" s="4" t="str">
        <f t="shared" si="54"/>
        <v/>
      </c>
      <c r="Y164" s="4" t="str">
        <f t="shared" si="44"/>
        <v/>
      </c>
      <c r="Z164" s="4">
        <f t="shared" si="45"/>
        <v>5305000</v>
      </c>
      <c r="AA164" s="16">
        <f t="shared" si="46"/>
        <v>1.3195098963242225E-3</v>
      </c>
      <c r="AB164" s="15">
        <f t="shared" si="55"/>
        <v>0.18737040527803958</v>
      </c>
      <c r="AC164" s="15">
        <f t="shared" si="56"/>
        <v>0.18737040527803964</v>
      </c>
      <c r="AD164" s="4">
        <v>141958</v>
      </c>
      <c r="AE164" s="26">
        <v>1758.65</v>
      </c>
      <c r="AF164" s="26">
        <v>1758.65</v>
      </c>
      <c r="AG164" s="4">
        <f t="shared" si="57"/>
        <v>3095000</v>
      </c>
      <c r="AH164" s="16">
        <f t="shared" si="47"/>
        <v>2.2617124394184169E-3</v>
      </c>
      <c r="AI164" s="15">
        <f t="shared" si="48"/>
        <v>0.32116316639741521</v>
      </c>
      <c r="AJ164" s="15">
        <f t="shared" si="49"/>
        <v>0.32116316639741527</v>
      </c>
      <c r="AK164" s="4">
        <f t="shared" si="50"/>
        <v>16319000</v>
      </c>
      <c r="AL164" s="27">
        <f t="shared" si="51"/>
        <v>4.289478521968258E-4</v>
      </c>
      <c r="AM164" s="15">
        <f t="shared" si="58"/>
        <v>6.0910595011949266E-2</v>
      </c>
      <c r="AN164" s="15">
        <f t="shared" si="59"/>
        <v>1.3207389805273516E-5</v>
      </c>
    </row>
    <row r="165" spans="1:40" x14ac:dyDescent="0.2">
      <c r="A165" s="4" t="s">
        <v>4628</v>
      </c>
      <c r="B165" s="3" t="s">
        <v>12</v>
      </c>
      <c r="C165" s="6">
        <v>141958</v>
      </c>
      <c r="D165" s="3" t="s">
        <v>103</v>
      </c>
      <c r="E165" s="6">
        <v>141963</v>
      </c>
      <c r="F165" s="3" t="s">
        <v>989</v>
      </c>
      <c r="G165" s="8">
        <v>7000</v>
      </c>
      <c r="H165" s="6">
        <v>142</v>
      </c>
      <c r="I165" s="6">
        <v>141773</v>
      </c>
      <c r="J165" s="13">
        <v>44957</v>
      </c>
      <c r="K165" s="9">
        <v>6541.6902432716743</v>
      </c>
      <c r="L165" s="4" t="s">
        <v>4628</v>
      </c>
      <c r="M165" s="4" t="s">
        <v>4632</v>
      </c>
      <c r="N165" s="4">
        <f>VLOOKUP(I165,BaseModelo!$A$2:$E$5075,5)</f>
        <v>9</v>
      </c>
      <c r="P165" s="15">
        <v>142.00000000000003</v>
      </c>
      <c r="Q165" s="4">
        <f>VLOOKUP(I165,BaseModelo!$A$2:$E$5075,3)</f>
        <v>147</v>
      </c>
      <c r="R165" s="4">
        <f t="shared" si="40"/>
        <v>32283000</v>
      </c>
      <c r="S165" s="16">
        <f t="shared" si="41"/>
        <v>2.168323885636403E-4</v>
      </c>
      <c r="T165" s="4">
        <f t="shared" si="52"/>
        <v>3.0790199176036922E-2</v>
      </c>
      <c r="U165" s="4">
        <f t="shared" si="53"/>
        <v>3.0790199176036929E-2</v>
      </c>
      <c r="V165" s="6">
        <f t="shared" si="42"/>
        <v>0</v>
      </c>
      <c r="W165" s="16" t="str">
        <f t="shared" si="43"/>
        <v/>
      </c>
      <c r="X165" s="4" t="str">
        <f t="shared" si="54"/>
        <v/>
      </c>
      <c r="Y165" s="4" t="str">
        <f t="shared" si="44"/>
        <v/>
      </c>
      <c r="Z165" s="4">
        <f t="shared" si="45"/>
        <v>5305000</v>
      </c>
      <c r="AA165" s="16">
        <f t="shared" si="46"/>
        <v>1.3195098963242225E-3</v>
      </c>
      <c r="AB165" s="15">
        <f t="shared" si="55"/>
        <v>0.18737040527803958</v>
      </c>
      <c r="AC165" s="15">
        <f t="shared" si="56"/>
        <v>0.18737040527803964</v>
      </c>
      <c r="AD165" s="4">
        <v>141958</v>
      </c>
      <c r="AE165" s="26">
        <v>1758.65</v>
      </c>
      <c r="AF165" s="26">
        <v>1758.65</v>
      </c>
      <c r="AG165" s="4">
        <f t="shared" si="57"/>
        <v>3095000</v>
      </c>
      <c r="AH165" s="16">
        <f t="shared" si="47"/>
        <v>2.2617124394184169E-3</v>
      </c>
      <c r="AI165" s="15">
        <f t="shared" si="48"/>
        <v>0.32116316639741521</v>
      </c>
      <c r="AJ165" s="15">
        <f t="shared" si="49"/>
        <v>0.32116316639741527</v>
      </c>
      <c r="AK165" s="4">
        <f t="shared" si="50"/>
        <v>16319000</v>
      </c>
      <c r="AL165" s="27">
        <f t="shared" si="51"/>
        <v>4.289478521968258E-4</v>
      </c>
      <c r="AM165" s="15">
        <f t="shared" si="58"/>
        <v>6.0910595011949266E-2</v>
      </c>
      <c r="AN165" s="15">
        <f t="shared" si="59"/>
        <v>1.3207389805273516E-5</v>
      </c>
    </row>
    <row r="166" spans="1:40" x14ac:dyDescent="0.2">
      <c r="A166" s="4" t="s">
        <v>4627</v>
      </c>
      <c r="B166" s="3" t="s">
        <v>7</v>
      </c>
      <c r="C166" s="6">
        <v>141975</v>
      </c>
      <c r="D166" s="3" t="s">
        <v>104</v>
      </c>
      <c r="E166" s="6">
        <v>141981</v>
      </c>
      <c r="F166" s="3" t="s">
        <v>990</v>
      </c>
      <c r="G166" s="8">
        <v>6000</v>
      </c>
      <c r="H166" s="6">
        <v>142</v>
      </c>
      <c r="I166" s="6">
        <v>141700</v>
      </c>
      <c r="J166" s="13">
        <v>44957</v>
      </c>
      <c r="K166" s="9">
        <v>6000</v>
      </c>
      <c r="L166" s="4" t="s">
        <v>4627</v>
      </c>
      <c r="M166" s="4" t="s">
        <v>4632</v>
      </c>
      <c r="N166" s="4">
        <f>VLOOKUP(I166,BaseModelo!$A$2:$E$5075,5)</f>
        <v>4</v>
      </c>
      <c r="P166" s="15">
        <v>142.00000000000003</v>
      </c>
      <c r="Q166" s="4">
        <f>VLOOKUP(I166,BaseModelo!$A$2:$E$5075,3)</f>
        <v>110</v>
      </c>
      <c r="R166" s="4">
        <f t="shared" si="40"/>
        <v>32283000</v>
      </c>
      <c r="S166" s="16">
        <f t="shared" si="41"/>
        <v>1.8585633305454884E-4</v>
      </c>
      <c r="T166" s="4">
        <f t="shared" si="52"/>
        <v>2.6391599293745936E-2</v>
      </c>
      <c r="U166" s="4">
        <f t="shared" si="53"/>
        <v>2.6391599293745942E-2</v>
      </c>
      <c r="V166" s="6">
        <f t="shared" si="42"/>
        <v>0</v>
      </c>
      <c r="W166" s="16" t="str">
        <f t="shared" si="43"/>
        <v/>
      </c>
      <c r="X166" s="4" t="str">
        <f t="shared" si="54"/>
        <v/>
      </c>
      <c r="Y166" s="4" t="str">
        <f t="shared" si="44"/>
        <v/>
      </c>
      <c r="Z166" s="4">
        <f t="shared" si="45"/>
        <v>2331000</v>
      </c>
      <c r="AA166" s="16">
        <f t="shared" si="46"/>
        <v>2.5740025740025739E-3</v>
      </c>
      <c r="AB166" s="15">
        <f t="shared" si="55"/>
        <v>0.36550836550836552</v>
      </c>
      <c r="AC166" s="15">
        <f t="shared" si="56"/>
        <v>0.36550836550836557</v>
      </c>
      <c r="AD166" s="4">
        <v>141975</v>
      </c>
      <c r="AE166" s="26">
        <v>1503.37</v>
      </c>
      <c r="AF166" s="26">
        <v>1503.37</v>
      </c>
      <c r="AG166" s="4">
        <f t="shared" si="57"/>
        <v>1421000</v>
      </c>
      <c r="AH166" s="16">
        <f t="shared" si="47"/>
        <v>4.22237860661506E-3</v>
      </c>
      <c r="AI166" s="15">
        <f t="shared" si="48"/>
        <v>0.59957776213933855</v>
      </c>
      <c r="AJ166" s="15">
        <f t="shared" si="49"/>
        <v>0.59957776213933867</v>
      </c>
      <c r="AK166" s="4">
        <f t="shared" si="50"/>
        <v>15073000</v>
      </c>
      <c r="AL166" s="27">
        <f t="shared" si="51"/>
        <v>3.9806276122868704E-4</v>
      </c>
      <c r="AM166" s="15">
        <f t="shared" si="58"/>
        <v>5.6524912094473558E-2</v>
      </c>
      <c r="AN166" s="15">
        <f t="shared" si="59"/>
        <v>1.0505512888109577E-5</v>
      </c>
    </row>
    <row r="167" spans="1:40" x14ac:dyDescent="0.2">
      <c r="A167" s="4" t="s">
        <v>4627</v>
      </c>
      <c r="B167" s="3" t="s">
        <v>7</v>
      </c>
      <c r="C167" s="6">
        <v>141975</v>
      </c>
      <c r="D167" s="3" t="s">
        <v>104</v>
      </c>
      <c r="E167" s="6">
        <v>141982</v>
      </c>
      <c r="F167" s="3" t="s">
        <v>991</v>
      </c>
      <c r="G167" s="8">
        <v>6000</v>
      </c>
      <c r="H167" s="6">
        <v>142</v>
      </c>
      <c r="I167" s="6">
        <v>141709</v>
      </c>
      <c r="J167" s="13">
        <v>44957</v>
      </c>
      <c r="K167" s="9">
        <v>6000</v>
      </c>
      <c r="L167" s="4" t="s">
        <v>4627</v>
      </c>
      <c r="M167" s="4" t="s">
        <v>4632</v>
      </c>
      <c r="N167" s="4">
        <f>VLOOKUP(I167,BaseModelo!$A$2:$E$5075,5)</f>
        <v>9</v>
      </c>
      <c r="P167" s="15">
        <v>142.00000000000003</v>
      </c>
      <c r="Q167" s="4">
        <f>VLOOKUP(I167,BaseModelo!$A$2:$E$5075,3)</f>
        <v>147</v>
      </c>
      <c r="R167" s="4">
        <f t="shared" si="40"/>
        <v>32283000</v>
      </c>
      <c r="S167" s="16">
        <f t="shared" si="41"/>
        <v>1.8585633305454884E-4</v>
      </c>
      <c r="T167" s="4">
        <f t="shared" si="52"/>
        <v>2.6391599293745936E-2</v>
      </c>
      <c r="U167" s="4">
        <f t="shared" si="53"/>
        <v>2.6391599293745942E-2</v>
      </c>
      <c r="V167" s="6">
        <f t="shared" si="42"/>
        <v>0</v>
      </c>
      <c r="W167" s="16" t="str">
        <f t="shared" si="43"/>
        <v/>
      </c>
      <c r="X167" s="4" t="str">
        <f t="shared" si="54"/>
        <v/>
      </c>
      <c r="Y167" s="4" t="str">
        <f t="shared" si="44"/>
        <v/>
      </c>
      <c r="Z167" s="4">
        <f t="shared" si="45"/>
        <v>5305000</v>
      </c>
      <c r="AA167" s="16">
        <f t="shared" si="46"/>
        <v>1.1310084825636192E-3</v>
      </c>
      <c r="AB167" s="15">
        <f t="shared" si="55"/>
        <v>0.16060320452403393</v>
      </c>
      <c r="AC167" s="15">
        <f t="shared" si="56"/>
        <v>0.16060320452403395</v>
      </c>
      <c r="AD167" s="4">
        <v>141975</v>
      </c>
      <c r="AE167" s="26">
        <v>1503.37</v>
      </c>
      <c r="AF167" s="26">
        <v>1503.37</v>
      </c>
      <c r="AG167" s="4">
        <f t="shared" si="57"/>
        <v>2114000</v>
      </c>
      <c r="AH167" s="16">
        <f t="shared" si="47"/>
        <v>2.8382213812677389E-3</v>
      </c>
      <c r="AI167" s="15">
        <f t="shared" si="48"/>
        <v>0.4030274361400189</v>
      </c>
      <c r="AJ167" s="15">
        <f t="shared" si="49"/>
        <v>0.40302743614001901</v>
      </c>
      <c r="AK167" s="4">
        <f t="shared" si="50"/>
        <v>15073000</v>
      </c>
      <c r="AL167" s="27">
        <f t="shared" si="51"/>
        <v>3.9806276122868704E-4</v>
      </c>
      <c r="AM167" s="15">
        <f t="shared" si="58"/>
        <v>5.6524912094473558E-2</v>
      </c>
      <c r="AN167" s="15">
        <f t="shared" si="59"/>
        <v>1.0505512888109577E-5</v>
      </c>
    </row>
    <row r="168" spans="1:40" x14ac:dyDescent="0.2">
      <c r="A168" s="4" t="s">
        <v>4629</v>
      </c>
      <c r="B168" s="2" t="s">
        <v>14</v>
      </c>
      <c r="C168" s="5">
        <v>141989</v>
      </c>
      <c r="D168" s="2" t="s">
        <v>105</v>
      </c>
      <c r="E168" s="5">
        <v>141990</v>
      </c>
      <c r="F168" s="2" t="s">
        <v>967</v>
      </c>
      <c r="G168" s="7">
        <v>10000</v>
      </c>
      <c r="H168" s="5">
        <v>142</v>
      </c>
      <c r="I168" s="6">
        <v>141571</v>
      </c>
      <c r="J168" s="13">
        <v>44957</v>
      </c>
      <c r="K168" s="9">
        <v>10000</v>
      </c>
      <c r="L168" s="4" t="s">
        <v>4629</v>
      </c>
      <c r="M168" s="4" t="s">
        <v>4632</v>
      </c>
      <c r="N168" s="4">
        <f>VLOOKUP(I168,BaseModelo!$A$2:$E$5075,5)</f>
        <v>8</v>
      </c>
      <c r="P168" s="15">
        <v>142.00000000000003</v>
      </c>
      <c r="Q168" s="4">
        <f>VLOOKUP(I168,BaseModelo!$A$2:$E$5075,3)</f>
        <v>132</v>
      </c>
      <c r="R168" s="4">
        <f t="shared" si="40"/>
        <v>32283000</v>
      </c>
      <c r="S168" s="16">
        <f t="shared" si="41"/>
        <v>3.0976055509091471E-4</v>
      </c>
      <c r="T168" s="4">
        <f t="shared" si="52"/>
        <v>4.3985998822909891E-2</v>
      </c>
      <c r="U168" s="4">
        <f t="shared" si="53"/>
        <v>4.3985998822909898E-2</v>
      </c>
      <c r="V168" s="6">
        <f t="shared" si="42"/>
        <v>0</v>
      </c>
      <c r="W168" s="16" t="str">
        <f t="shared" si="43"/>
        <v/>
      </c>
      <c r="X168" s="4" t="str">
        <f t="shared" si="54"/>
        <v/>
      </c>
      <c r="Y168" s="4" t="str">
        <f t="shared" si="44"/>
        <v/>
      </c>
      <c r="Z168" s="4">
        <f t="shared" si="45"/>
        <v>5836000</v>
      </c>
      <c r="AA168" s="16">
        <f t="shared" si="46"/>
        <v>1.7135023989033585E-3</v>
      </c>
      <c r="AB168" s="15">
        <f t="shared" si="55"/>
        <v>0.2433173406442769</v>
      </c>
      <c r="AC168" s="15">
        <f t="shared" si="56"/>
        <v>0.24331734064427696</v>
      </c>
      <c r="AD168" s="4">
        <v>141989</v>
      </c>
      <c r="AE168" s="26">
        <v>2510.34</v>
      </c>
      <c r="AF168" s="26">
        <v>2510.34</v>
      </c>
      <c r="AG168" s="4">
        <f t="shared" si="57"/>
        <v>161000</v>
      </c>
      <c r="AH168" s="16">
        <f t="shared" si="47"/>
        <v>6.2111801242236024E-2</v>
      </c>
      <c r="AI168" s="15">
        <f t="shared" si="48"/>
        <v>8.8198757763975149</v>
      </c>
      <c r="AJ168" s="15">
        <f t="shared" si="49"/>
        <v>8.8198757763975166</v>
      </c>
      <c r="AK168" s="4">
        <f t="shared" si="50"/>
        <v>891000</v>
      </c>
      <c r="AL168" s="27">
        <f t="shared" si="51"/>
        <v>1.1223344556677889E-2</v>
      </c>
      <c r="AM168" s="15">
        <f t="shared" si="58"/>
        <v>1.5937149270482602</v>
      </c>
      <c r="AN168" s="15">
        <f t="shared" si="59"/>
        <v>4.9367002045914586E-4</v>
      </c>
    </row>
    <row r="169" spans="1:40" x14ac:dyDescent="0.2">
      <c r="A169" s="4" t="s">
        <v>4629</v>
      </c>
      <c r="B169" s="3" t="s">
        <v>14</v>
      </c>
      <c r="C169" s="6">
        <v>141989</v>
      </c>
      <c r="D169" s="3" t="s">
        <v>105</v>
      </c>
      <c r="E169" s="6">
        <v>141991</v>
      </c>
      <c r="F169" s="3" t="s">
        <v>981</v>
      </c>
      <c r="G169" s="8">
        <v>8000</v>
      </c>
      <c r="H169" s="6">
        <v>142</v>
      </c>
      <c r="I169" s="6">
        <v>141741</v>
      </c>
      <c r="J169" s="13">
        <v>44957</v>
      </c>
      <c r="K169" s="9">
        <v>8000</v>
      </c>
      <c r="L169" s="4" t="s">
        <v>4629</v>
      </c>
      <c r="M169" s="4" t="s">
        <v>4632</v>
      </c>
      <c r="N169" s="4">
        <f>VLOOKUP(I169,BaseModelo!$A$2:$E$5075,5)</f>
        <v>9</v>
      </c>
      <c r="P169" s="15">
        <v>142.00000000000003</v>
      </c>
      <c r="Q169" s="4">
        <f>VLOOKUP(I169,BaseModelo!$A$2:$E$5075,3)</f>
        <v>147</v>
      </c>
      <c r="R169" s="4">
        <f t="shared" si="40"/>
        <v>32283000</v>
      </c>
      <c r="S169" s="16">
        <f t="shared" si="41"/>
        <v>2.4780844407273179E-4</v>
      </c>
      <c r="T169" s="4">
        <f t="shared" si="52"/>
        <v>3.5188799058327912E-2</v>
      </c>
      <c r="U169" s="4">
        <f t="shared" si="53"/>
        <v>3.5188799058327919E-2</v>
      </c>
      <c r="V169" s="6">
        <f t="shared" si="42"/>
        <v>0</v>
      </c>
      <c r="W169" s="16" t="str">
        <f t="shared" si="43"/>
        <v/>
      </c>
      <c r="X169" s="4" t="str">
        <f t="shared" si="54"/>
        <v/>
      </c>
      <c r="Y169" s="4" t="str">
        <f t="shared" si="44"/>
        <v/>
      </c>
      <c r="Z169" s="4">
        <f t="shared" si="45"/>
        <v>5305000</v>
      </c>
      <c r="AA169" s="16">
        <f t="shared" si="46"/>
        <v>1.5080113100848257E-3</v>
      </c>
      <c r="AB169" s="15">
        <f t="shared" si="55"/>
        <v>0.21413760603204526</v>
      </c>
      <c r="AC169" s="15">
        <f t="shared" si="56"/>
        <v>0.21413760603204529</v>
      </c>
      <c r="AD169" s="4">
        <v>141989</v>
      </c>
      <c r="AE169" s="26">
        <v>2013.74</v>
      </c>
      <c r="AF169" s="26">
        <v>2013.74</v>
      </c>
      <c r="AG169" s="4">
        <f t="shared" si="57"/>
        <v>96000</v>
      </c>
      <c r="AH169" s="16">
        <f t="shared" si="47"/>
        <v>8.3333333333333329E-2</v>
      </c>
      <c r="AI169" s="15">
        <f t="shared" si="48"/>
        <v>11.833333333333332</v>
      </c>
      <c r="AJ169" s="15">
        <f t="shared" si="49"/>
        <v>11.833333333333336</v>
      </c>
      <c r="AK169" s="4">
        <f t="shared" si="50"/>
        <v>891000</v>
      </c>
      <c r="AL169" s="27">
        <f t="shared" si="51"/>
        <v>8.9786756453423128E-3</v>
      </c>
      <c r="AM169" s="15">
        <f t="shared" si="58"/>
        <v>1.2749719416386085</v>
      </c>
      <c r="AN169" s="15">
        <f t="shared" si="59"/>
        <v>3.159488130938534E-4</v>
      </c>
    </row>
    <row r="170" spans="1:40" x14ac:dyDescent="0.2">
      <c r="A170" s="4" t="s">
        <v>4629</v>
      </c>
      <c r="B170" s="3" t="s">
        <v>14</v>
      </c>
      <c r="C170" s="6">
        <v>141989</v>
      </c>
      <c r="D170" s="3" t="s">
        <v>105</v>
      </c>
      <c r="E170" s="6">
        <v>141992</v>
      </c>
      <c r="F170" s="3" t="s">
        <v>982</v>
      </c>
      <c r="G170" s="8">
        <v>6000</v>
      </c>
      <c r="H170" s="6">
        <v>142</v>
      </c>
      <c r="I170" s="6">
        <v>141581</v>
      </c>
      <c r="J170" s="13">
        <v>44957</v>
      </c>
      <c r="K170" s="9">
        <v>6000</v>
      </c>
      <c r="L170" s="4" t="s">
        <v>4629</v>
      </c>
      <c r="M170" s="4" t="s">
        <v>4632</v>
      </c>
      <c r="N170" s="4">
        <f>VLOOKUP(I170,BaseModelo!$A$2:$E$5075,5)</f>
        <v>8</v>
      </c>
      <c r="P170" s="15">
        <v>142.00000000000003</v>
      </c>
      <c r="Q170" s="4">
        <f>VLOOKUP(I170,BaseModelo!$A$2:$E$5075,3)</f>
        <v>132</v>
      </c>
      <c r="R170" s="4">
        <f t="shared" si="40"/>
        <v>32283000</v>
      </c>
      <c r="S170" s="16">
        <f t="shared" si="41"/>
        <v>1.8585633305454884E-4</v>
      </c>
      <c r="T170" s="4">
        <f t="shared" si="52"/>
        <v>2.6391599293745936E-2</v>
      </c>
      <c r="U170" s="4">
        <f t="shared" si="53"/>
        <v>2.6391599293745942E-2</v>
      </c>
      <c r="V170" s="6">
        <f t="shared" si="42"/>
        <v>0</v>
      </c>
      <c r="W170" s="16" t="str">
        <f t="shared" si="43"/>
        <v/>
      </c>
      <c r="X170" s="4" t="str">
        <f t="shared" si="54"/>
        <v/>
      </c>
      <c r="Y170" s="4" t="str">
        <f t="shared" si="44"/>
        <v/>
      </c>
      <c r="Z170" s="4">
        <f t="shared" si="45"/>
        <v>5836000</v>
      </c>
      <c r="AA170" s="16">
        <f t="shared" si="46"/>
        <v>1.028101439342015E-3</v>
      </c>
      <c r="AB170" s="15">
        <f t="shared" si="55"/>
        <v>0.14599040438656613</v>
      </c>
      <c r="AC170" s="15">
        <f t="shared" si="56"/>
        <v>0.14599040438656616</v>
      </c>
      <c r="AD170" s="4">
        <v>141989</v>
      </c>
      <c r="AE170" s="26">
        <v>1503.37</v>
      </c>
      <c r="AF170" s="26">
        <v>1503.37</v>
      </c>
      <c r="AG170" s="4">
        <f t="shared" si="57"/>
        <v>161000</v>
      </c>
      <c r="AH170" s="16">
        <f t="shared" si="47"/>
        <v>3.7267080745341616E-2</v>
      </c>
      <c r="AI170" s="15">
        <f t="shared" si="48"/>
        <v>5.2919254658385091</v>
      </c>
      <c r="AJ170" s="15">
        <f t="shared" si="49"/>
        <v>5.2919254658385109</v>
      </c>
      <c r="AK170" s="4">
        <f t="shared" si="50"/>
        <v>891000</v>
      </c>
      <c r="AL170" s="27">
        <f t="shared" si="51"/>
        <v>6.7340067340067337E-3</v>
      </c>
      <c r="AM170" s="15">
        <f t="shared" si="58"/>
        <v>0.95622895622895621</v>
      </c>
      <c r="AN170" s="15">
        <f t="shared" si="59"/>
        <v>1.7772120736529254E-4</v>
      </c>
    </row>
    <row r="171" spans="1:40" x14ac:dyDescent="0.2">
      <c r="A171" s="4" t="s">
        <v>4629</v>
      </c>
      <c r="B171" s="3" t="s">
        <v>14</v>
      </c>
      <c r="C171" s="6">
        <v>141989</v>
      </c>
      <c r="D171" s="3" t="s">
        <v>105</v>
      </c>
      <c r="E171" s="6">
        <v>141993</v>
      </c>
      <c r="F171" s="3" t="s">
        <v>983</v>
      </c>
      <c r="G171" s="8">
        <v>8000</v>
      </c>
      <c r="H171" s="6">
        <v>142</v>
      </c>
      <c r="I171" s="6">
        <v>141574</v>
      </c>
      <c r="J171" s="13">
        <v>44957</v>
      </c>
      <c r="K171" s="9">
        <v>8000</v>
      </c>
      <c r="L171" s="4" t="s">
        <v>4629</v>
      </c>
      <c r="M171" s="4" t="s">
        <v>4632</v>
      </c>
      <c r="N171" s="4">
        <f>VLOOKUP(I171,BaseModelo!$A$2:$E$5075,5)</f>
        <v>8</v>
      </c>
      <c r="P171" s="15">
        <v>142.00000000000003</v>
      </c>
      <c r="Q171" s="4">
        <f>VLOOKUP(I171,BaseModelo!$A$2:$E$5075,3)</f>
        <v>132</v>
      </c>
      <c r="R171" s="4">
        <f t="shared" si="40"/>
        <v>32283000</v>
      </c>
      <c r="S171" s="16">
        <f t="shared" si="41"/>
        <v>2.4780844407273179E-4</v>
      </c>
      <c r="T171" s="4">
        <f t="shared" si="52"/>
        <v>3.5188799058327912E-2</v>
      </c>
      <c r="U171" s="4">
        <f t="shared" si="53"/>
        <v>3.5188799058327919E-2</v>
      </c>
      <c r="V171" s="6">
        <f t="shared" si="42"/>
        <v>0</v>
      </c>
      <c r="W171" s="16" t="str">
        <f t="shared" si="43"/>
        <v/>
      </c>
      <c r="X171" s="4" t="str">
        <f t="shared" si="54"/>
        <v/>
      </c>
      <c r="Y171" s="4" t="str">
        <f t="shared" si="44"/>
        <v/>
      </c>
      <c r="Z171" s="4">
        <f t="shared" si="45"/>
        <v>5836000</v>
      </c>
      <c r="AA171" s="16">
        <f t="shared" si="46"/>
        <v>1.3708019191226869E-3</v>
      </c>
      <c r="AB171" s="15">
        <f t="shared" si="55"/>
        <v>0.19465387251542154</v>
      </c>
      <c r="AC171" s="15">
        <f t="shared" si="56"/>
        <v>0.19465387251542157</v>
      </c>
      <c r="AD171" s="4">
        <v>141989</v>
      </c>
      <c r="AE171" s="26">
        <v>2013.74</v>
      </c>
      <c r="AF171" s="26">
        <v>2013.74</v>
      </c>
      <c r="AG171" s="4">
        <f t="shared" si="57"/>
        <v>161000</v>
      </c>
      <c r="AH171" s="16">
        <f t="shared" si="47"/>
        <v>4.9689440993788817E-2</v>
      </c>
      <c r="AI171" s="15">
        <f t="shared" si="48"/>
        <v>7.0559006211180115</v>
      </c>
      <c r="AJ171" s="15">
        <f t="shared" si="49"/>
        <v>7.0559006211180133</v>
      </c>
      <c r="AK171" s="4">
        <f t="shared" si="50"/>
        <v>891000</v>
      </c>
      <c r="AL171" s="27">
        <f t="shared" si="51"/>
        <v>8.9786756453423128E-3</v>
      </c>
      <c r="AM171" s="15">
        <f t="shared" si="58"/>
        <v>1.2749719416386085</v>
      </c>
      <c r="AN171" s="15">
        <f t="shared" si="59"/>
        <v>3.159488130938534E-4</v>
      </c>
    </row>
    <row r="172" spans="1:40" x14ac:dyDescent="0.2">
      <c r="A172" s="4" t="s">
        <v>4629</v>
      </c>
      <c r="B172" s="3" t="s">
        <v>14</v>
      </c>
      <c r="C172" s="6">
        <v>141989</v>
      </c>
      <c r="D172" s="3" t="s">
        <v>105</v>
      </c>
      <c r="E172" s="6">
        <v>141994</v>
      </c>
      <c r="F172" s="3" t="s">
        <v>984</v>
      </c>
      <c r="G172" s="8">
        <v>6000</v>
      </c>
      <c r="H172" s="6">
        <v>142</v>
      </c>
      <c r="I172" s="6">
        <v>141573</v>
      </c>
      <c r="J172" s="13">
        <v>44957</v>
      </c>
      <c r="K172" s="9">
        <v>6000</v>
      </c>
      <c r="L172" s="4" t="s">
        <v>4629</v>
      </c>
      <c r="M172" s="4" t="s">
        <v>4632</v>
      </c>
      <c r="N172" s="4">
        <f>VLOOKUP(I172,BaseModelo!$A$2:$E$5075,5)</f>
        <v>8</v>
      </c>
      <c r="P172" s="15">
        <v>142.00000000000003</v>
      </c>
      <c r="Q172" s="4">
        <f>VLOOKUP(I172,BaseModelo!$A$2:$E$5075,3)</f>
        <v>132</v>
      </c>
      <c r="R172" s="4">
        <f t="shared" si="40"/>
        <v>32283000</v>
      </c>
      <c r="S172" s="16">
        <f t="shared" si="41"/>
        <v>1.8585633305454884E-4</v>
      </c>
      <c r="T172" s="4">
        <f t="shared" si="52"/>
        <v>2.6391599293745936E-2</v>
      </c>
      <c r="U172" s="4">
        <f t="shared" si="53"/>
        <v>2.6391599293745942E-2</v>
      </c>
      <c r="V172" s="6">
        <f t="shared" si="42"/>
        <v>0</v>
      </c>
      <c r="W172" s="16" t="str">
        <f t="shared" si="43"/>
        <v/>
      </c>
      <c r="X172" s="4" t="str">
        <f t="shared" si="54"/>
        <v/>
      </c>
      <c r="Y172" s="4" t="str">
        <f t="shared" si="44"/>
        <v/>
      </c>
      <c r="Z172" s="4">
        <f t="shared" si="45"/>
        <v>5836000</v>
      </c>
      <c r="AA172" s="16">
        <f t="shared" si="46"/>
        <v>1.028101439342015E-3</v>
      </c>
      <c r="AB172" s="15">
        <f t="shared" si="55"/>
        <v>0.14599040438656613</v>
      </c>
      <c r="AC172" s="15">
        <f t="shared" si="56"/>
        <v>0.14599040438656616</v>
      </c>
      <c r="AD172" s="4">
        <v>141989</v>
      </c>
      <c r="AE172" s="26">
        <v>1503.37</v>
      </c>
      <c r="AF172" s="26">
        <v>1503.37</v>
      </c>
      <c r="AG172" s="4">
        <f t="shared" si="57"/>
        <v>161000</v>
      </c>
      <c r="AH172" s="16">
        <f t="shared" si="47"/>
        <v>3.7267080745341616E-2</v>
      </c>
      <c r="AI172" s="15">
        <f t="shared" si="48"/>
        <v>5.2919254658385091</v>
      </c>
      <c r="AJ172" s="15">
        <f t="shared" si="49"/>
        <v>5.2919254658385109</v>
      </c>
      <c r="AK172" s="4">
        <f t="shared" si="50"/>
        <v>891000</v>
      </c>
      <c r="AL172" s="27">
        <f t="shared" si="51"/>
        <v>6.7340067340067337E-3</v>
      </c>
      <c r="AM172" s="15">
        <f t="shared" si="58"/>
        <v>0.95622895622895621</v>
      </c>
      <c r="AN172" s="15">
        <f t="shared" si="59"/>
        <v>1.7772120736529254E-4</v>
      </c>
    </row>
    <row r="173" spans="1:40" x14ac:dyDescent="0.2">
      <c r="A173" s="4" t="s">
        <v>4628</v>
      </c>
      <c r="B173" s="2" t="s">
        <v>12</v>
      </c>
      <c r="C173" s="5">
        <v>142016</v>
      </c>
      <c r="D173" s="2" t="s">
        <v>106</v>
      </c>
      <c r="E173" s="5">
        <v>142017</v>
      </c>
      <c r="F173" s="2" t="s">
        <v>968</v>
      </c>
      <c r="G173" s="7">
        <v>6000</v>
      </c>
      <c r="H173" s="5">
        <v>142</v>
      </c>
      <c r="I173" s="6">
        <v>141784</v>
      </c>
      <c r="J173" s="13">
        <v>44957</v>
      </c>
      <c r="K173" s="9">
        <v>4410.7301786081043</v>
      </c>
      <c r="L173" s="4" t="s">
        <v>4628</v>
      </c>
      <c r="M173" s="4" t="s">
        <v>4632</v>
      </c>
      <c r="N173" s="4">
        <f>VLOOKUP(I173,BaseModelo!$A$2:$E$5075,5)</f>
        <v>6</v>
      </c>
      <c r="P173" s="15">
        <v>142.00000000000003</v>
      </c>
      <c r="Q173" s="4">
        <f>VLOOKUP(I173,BaseModelo!$A$2:$E$5075,3)</f>
        <v>115</v>
      </c>
      <c r="R173" s="4">
        <f t="shared" si="40"/>
        <v>32283000</v>
      </c>
      <c r="S173" s="16">
        <f t="shared" si="41"/>
        <v>1.8585633305454884E-4</v>
      </c>
      <c r="T173" s="4">
        <f t="shared" si="52"/>
        <v>2.6391599293745936E-2</v>
      </c>
      <c r="U173" s="4">
        <f t="shared" si="53"/>
        <v>2.6391599293745942E-2</v>
      </c>
      <c r="V173" s="6">
        <f t="shared" si="42"/>
        <v>0</v>
      </c>
      <c r="W173" s="16" t="str">
        <f t="shared" si="43"/>
        <v/>
      </c>
      <c r="X173" s="4" t="str">
        <f t="shared" si="54"/>
        <v/>
      </c>
      <c r="Y173" s="4" t="str">
        <f t="shared" si="44"/>
        <v/>
      </c>
      <c r="Z173" s="4">
        <f t="shared" si="45"/>
        <v>4853000</v>
      </c>
      <c r="AA173" s="16">
        <f t="shared" si="46"/>
        <v>1.2363486503193901E-3</v>
      </c>
      <c r="AB173" s="15">
        <f t="shared" si="55"/>
        <v>0.17556150834535339</v>
      </c>
      <c r="AC173" s="15">
        <f t="shared" si="56"/>
        <v>0.17556150834535342</v>
      </c>
      <c r="AD173" s="4">
        <v>142016</v>
      </c>
      <c r="AE173" s="26">
        <v>1503.37</v>
      </c>
      <c r="AF173" s="26">
        <v>1416.7595528945851</v>
      </c>
      <c r="AG173" s="4">
        <f t="shared" si="57"/>
        <v>2735000</v>
      </c>
      <c r="AH173" s="16">
        <f t="shared" si="47"/>
        <v>2.1937842778793418E-3</v>
      </c>
      <c r="AI173" s="15">
        <f t="shared" si="48"/>
        <v>0.31151736745886655</v>
      </c>
      <c r="AJ173" s="15">
        <f t="shared" si="49"/>
        <v>0.3115173674588666</v>
      </c>
      <c r="AK173" s="4">
        <f t="shared" si="50"/>
        <v>16319000</v>
      </c>
      <c r="AL173" s="27">
        <f t="shared" si="51"/>
        <v>3.6766958759727926E-4</v>
      </c>
      <c r="AM173" s="15">
        <f t="shared" si="58"/>
        <v>5.2209081438813656E-2</v>
      </c>
      <c r="AN173" s="15">
        <f t="shared" si="59"/>
        <v>9.7033884283642175E-6</v>
      </c>
    </row>
    <row r="174" spans="1:40" x14ac:dyDescent="0.2">
      <c r="A174" s="4" t="s">
        <v>4628</v>
      </c>
      <c r="B174" s="3" t="s">
        <v>12</v>
      </c>
      <c r="C174" s="6">
        <v>142016</v>
      </c>
      <c r="D174" s="3" t="s">
        <v>106</v>
      </c>
      <c r="E174" s="6">
        <v>142018</v>
      </c>
      <c r="F174" s="3" t="s">
        <v>992</v>
      </c>
      <c r="G174" s="8">
        <v>9000</v>
      </c>
      <c r="H174" s="6">
        <v>142</v>
      </c>
      <c r="I174" s="6">
        <v>141512</v>
      </c>
      <c r="J174" s="13">
        <v>44957</v>
      </c>
      <c r="K174" s="9">
        <v>6616.0952679121565</v>
      </c>
      <c r="L174" s="4" t="s">
        <v>4628</v>
      </c>
      <c r="M174" s="4" t="s">
        <v>4632</v>
      </c>
      <c r="N174" s="4">
        <f>VLOOKUP(I174,BaseModelo!$A$2:$E$5075,5)</f>
        <v>8</v>
      </c>
      <c r="P174" s="15">
        <v>142.00000000000003</v>
      </c>
      <c r="Q174" s="4">
        <f>VLOOKUP(I174,BaseModelo!$A$2:$E$5075,3)</f>
        <v>132</v>
      </c>
      <c r="R174" s="4">
        <f t="shared" si="40"/>
        <v>32283000</v>
      </c>
      <c r="S174" s="16">
        <f t="shared" si="41"/>
        <v>2.7878449958182325E-4</v>
      </c>
      <c r="T174" s="4">
        <f t="shared" si="52"/>
        <v>3.9587398940618898E-2</v>
      </c>
      <c r="U174" s="4">
        <f t="shared" si="53"/>
        <v>3.9587398940618912E-2</v>
      </c>
      <c r="V174" s="6">
        <f t="shared" si="42"/>
        <v>0</v>
      </c>
      <c r="W174" s="16" t="str">
        <f t="shared" si="43"/>
        <v/>
      </c>
      <c r="X174" s="4" t="str">
        <f t="shared" si="54"/>
        <v/>
      </c>
      <c r="Y174" s="4" t="str">
        <f t="shared" si="44"/>
        <v/>
      </c>
      <c r="Z174" s="4">
        <f t="shared" si="45"/>
        <v>5836000</v>
      </c>
      <c r="AA174" s="16">
        <f t="shared" si="46"/>
        <v>1.5421521590130226E-3</v>
      </c>
      <c r="AB174" s="15">
        <f t="shared" si="55"/>
        <v>0.2189856065798492</v>
      </c>
      <c r="AC174" s="15">
        <f t="shared" si="56"/>
        <v>0.21898560657984925</v>
      </c>
      <c r="AD174" s="4">
        <v>142016</v>
      </c>
      <c r="AE174" s="26">
        <v>2255.2800000000002</v>
      </c>
      <c r="AF174" s="26">
        <v>2125.351366897105</v>
      </c>
      <c r="AG174" s="4">
        <f t="shared" si="57"/>
        <v>3421000</v>
      </c>
      <c r="AH174" s="16">
        <f t="shared" si="47"/>
        <v>2.6308097047646889E-3</v>
      </c>
      <c r="AI174" s="15">
        <f t="shared" si="48"/>
        <v>0.3735749780765858</v>
      </c>
      <c r="AJ174" s="15">
        <f t="shared" si="49"/>
        <v>0.37357497807658591</v>
      </c>
      <c r="AK174" s="4">
        <f t="shared" si="50"/>
        <v>16319000</v>
      </c>
      <c r="AL174" s="27">
        <f t="shared" si="51"/>
        <v>5.5150438139591883E-4</v>
      </c>
      <c r="AM174" s="15">
        <f t="shared" si="58"/>
        <v>7.8313622158220478E-2</v>
      </c>
      <c r="AN174" s="15">
        <f t="shared" si="59"/>
        <v>2.1832623963819486E-5</v>
      </c>
    </row>
    <row r="175" spans="1:40" x14ac:dyDescent="0.2">
      <c r="A175" s="4" t="s">
        <v>4628</v>
      </c>
      <c r="B175" s="3" t="s">
        <v>12</v>
      </c>
      <c r="C175" s="6">
        <v>142016</v>
      </c>
      <c r="D175" s="3" t="s">
        <v>106</v>
      </c>
      <c r="E175" s="6">
        <v>142019</v>
      </c>
      <c r="F175" s="3" t="s">
        <v>993</v>
      </c>
      <c r="G175" s="8">
        <v>6000</v>
      </c>
      <c r="H175" s="6">
        <v>142</v>
      </c>
      <c r="I175" s="6">
        <v>140407</v>
      </c>
      <c r="J175" s="13">
        <v>44957</v>
      </c>
      <c r="K175" s="9">
        <v>4410.7301786081043</v>
      </c>
      <c r="L175" s="4" t="s">
        <v>4628</v>
      </c>
      <c r="M175" s="4" t="s">
        <v>4632</v>
      </c>
      <c r="N175" s="4">
        <f>VLOOKUP(I175,BaseModelo!$A$2:$E$5075,5)</f>
        <v>9</v>
      </c>
      <c r="P175" s="15">
        <v>142.00000000000003</v>
      </c>
      <c r="Q175" s="4">
        <f>VLOOKUP(I175,BaseModelo!$A$2:$E$5075,3)</f>
        <v>147</v>
      </c>
      <c r="R175" s="4">
        <f t="shared" si="40"/>
        <v>32283000</v>
      </c>
      <c r="S175" s="16">
        <f t="shared" si="41"/>
        <v>1.8585633305454884E-4</v>
      </c>
      <c r="T175" s="4">
        <f t="shared" si="52"/>
        <v>2.6391599293745936E-2</v>
      </c>
      <c r="U175" s="4">
        <f t="shared" si="53"/>
        <v>2.6391599293745942E-2</v>
      </c>
      <c r="V175" s="6">
        <f t="shared" si="42"/>
        <v>0</v>
      </c>
      <c r="W175" s="16" t="str">
        <f t="shared" si="43"/>
        <v/>
      </c>
      <c r="X175" s="4" t="str">
        <f t="shared" si="54"/>
        <v/>
      </c>
      <c r="Y175" s="4" t="str">
        <f t="shared" si="44"/>
        <v/>
      </c>
      <c r="Z175" s="4">
        <f t="shared" si="45"/>
        <v>5305000</v>
      </c>
      <c r="AA175" s="16">
        <f t="shared" si="46"/>
        <v>1.1310084825636192E-3</v>
      </c>
      <c r="AB175" s="15">
        <f t="shared" si="55"/>
        <v>0.16060320452403393</v>
      </c>
      <c r="AC175" s="15">
        <f t="shared" si="56"/>
        <v>0.16060320452403395</v>
      </c>
      <c r="AD175" s="4">
        <v>142016</v>
      </c>
      <c r="AE175" s="26">
        <v>1503.37</v>
      </c>
      <c r="AF175" s="26">
        <v>1416.7595528945851</v>
      </c>
      <c r="AG175" s="4">
        <f t="shared" si="57"/>
        <v>3095000</v>
      </c>
      <c r="AH175" s="16">
        <f t="shared" si="47"/>
        <v>1.9386106623586429E-3</v>
      </c>
      <c r="AI175" s="15">
        <f t="shared" si="48"/>
        <v>0.27528271405492727</v>
      </c>
      <c r="AJ175" s="15">
        <f t="shared" si="49"/>
        <v>0.27528271405492732</v>
      </c>
      <c r="AK175" s="4">
        <f t="shared" si="50"/>
        <v>16319000</v>
      </c>
      <c r="AL175" s="27">
        <f t="shared" si="51"/>
        <v>3.6766958759727926E-4</v>
      </c>
      <c r="AM175" s="15">
        <f t="shared" si="58"/>
        <v>5.2209081438813656E-2</v>
      </c>
      <c r="AN175" s="15">
        <f t="shared" si="59"/>
        <v>9.7033884283642175E-6</v>
      </c>
    </row>
    <row r="176" spans="1:40" x14ac:dyDescent="0.2">
      <c r="A176" s="4" t="s">
        <v>4628</v>
      </c>
      <c r="B176" s="3" t="s">
        <v>12</v>
      </c>
      <c r="C176" s="6">
        <v>142016</v>
      </c>
      <c r="D176" s="3" t="s">
        <v>106</v>
      </c>
      <c r="E176" s="6">
        <v>142020</v>
      </c>
      <c r="F176" s="3" t="s">
        <v>994</v>
      </c>
      <c r="G176" s="8">
        <v>5000</v>
      </c>
      <c r="H176" s="6">
        <v>147</v>
      </c>
      <c r="I176" s="6">
        <v>140522</v>
      </c>
      <c r="J176" s="13">
        <v>44957</v>
      </c>
      <c r="K176" s="9">
        <v>3675.6084821734203</v>
      </c>
      <c r="L176" s="4" t="s">
        <v>4628</v>
      </c>
      <c r="M176" s="4" t="s">
        <v>4632</v>
      </c>
      <c r="N176" s="4">
        <f>VLOOKUP(I176,BaseModelo!$A$2:$E$5075,5)</f>
        <v>9</v>
      </c>
      <c r="P176" s="15">
        <v>147</v>
      </c>
      <c r="Q176" s="4">
        <f>VLOOKUP(I176,BaseModelo!$A$2:$E$5075,3)</f>
        <v>147</v>
      </c>
      <c r="R176" s="4">
        <f t="shared" si="40"/>
        <v>32283000</v>
      </c>
      <c r="S176" s="16">
        <f t="shared" si="41"/>
        <v>1.5488027754545735E-4</v>
      </c>
      <c r="T176" s="4">
        <f t="shared" si="52"/>
        <v>2.2767400799182231E-2</v>
      </c>
      <c r="U176" s="4">
        <f t="shared" si="53"/>
        <v>2.2767400799182231E-2</v>
      </c>
      <c r="V176" s="6">
        <f t="shared" si="42"/>
        <v>0</v>
      </c>
      <c r="W176" s="16" t="str">
        <f t="shared" si="43"/>
        <v/>
      </c>
      <c r="X176" s="4" t="str">
        <f t="shared" si="54"/>
        <v/>
      </c>
      <c r="Y176" s="4" t="str">
        <f t="shared" si="44"/>
        <v/>
      </c>
      <c r="Z176" s="4">
        <f t="shared" si="45"/>
        <v>5305000</v>
      </c>
      <c r="AA176" s="16">
        <f t="shared" si="46"/>
        <v>9.42507068803016E-4</v>
      </c>
      <c r="AB176" s="15">
        <f t="shared" si="55"/>
        <v>0.13854853911404336</v>
      </c>
      <c r="AC176" s="15">
        <f t="shared" si="56"/>
        <v>0.13854853911404336</v>
      </c>
      <c r="AD176" s="4">
        <v>142016</v>
      </c>
      <c r="AE176" s="26">
        <v>1303.3399999999999</v>
      </c>
      <c r="AF176" s="26">
        <v>1228.2534543523075</v>
      </c>
      <c r="AG176" s="4">
        <f t="shared" si="57"/>
        <v>3095000</v>
      </c>
      <c r="AH176" s="16">
        <f t="shared" si="47"/>
        <v>1.6155088852988692E-3</v>
      </c>
      <c r="AI176" s="15">
        <f t="shared" si="48"/>
        <v>0.23747980613893377</v>
      </c>
      <c r="AJ176" s="15">
        <f t="shared" si="49"/>
        <v>0.23747980613893377</v>
      </c>
      <c r="AK176" s="4">
        <f t="shared" si="50"/>
        <v>16319000</v>
      </c>
      <c r="AL176" s="27">
        <f t="shared" si="51"/>
        <v>3.0639132299773271E-4</v>
      </c>
      <c r="AM176" s="15">
        <f t="shared" si="58"/>
        <v>4.5039524480666712E-2</v>
      </c>
      <c r="AN176" s="15">
        <f t="shared" si="59"/>
        <v>6.9757340520810808E-6</v>
      </c>
    </row>
    <row r="177" spans="1:40" x14ac:dyDescent="0.2">
      <c r="A177" s="4" t="s">
        <v>4628</v>
      </c>
      <c r="B177" s="3" t="s">
        <v>12</v>
      </c>
      <c r="C177" s="6">
        <v>142016</v>
      </c>
      <c r="D177" s="3" t="s">
        <v>106</v>
      </c>
      <c r="E177" s="6">
        <v>142021</v>
      </c>
      <c r="F177" s="3" t="s">
        <v>995</v>
      </c>
      <c r="G177" s="8">
        <v>7000</v>
      </c>
      <c r="H177" s="6">
        <v>142</v>
      </c>
      <c r="I177" s="6">
        <v>141471</v>
      </c>
      <c r="J177" s="13">
        <v>44957</v>
      </c>
      <c r="K177" s="9">
        <v>5145.8518750427884</v>
      </c>
      <c r="L177" s="4" t="s">
        <v>4628</v>
      </c>
      <c r="M177" s="4" t="s">
        <v>4632</v>
      </c>
      <c r="N177" s="4">
        <f>VLOOKUP(I177,BaseModelo!$A$2:$E$5075,5)</f>
        <v>5</v>
      </c>
      <c r="P177" s="15">
        <v>142.00000000000003</v>
      </c>
      <c r="Q177" s="4">
        <f>VLOOKUP(I177,BaseModelo!$A$2:$E$5075,3)</f>
        <v>110</v>
      </c>
      <c r="R177" s="4">
        <f t="shared" si="40"/>
        <v>32283000</v>
      </c>
      <c r="S177" s="16">
        <f t="shared" si="41"/>
        <v>2.168323885636403E-4</v>
      </c>
      <c r="T177" s="4">
        <f t="shared" si="52"/>
        <v>3.0790199176036922E-2</v>
      </c>
      <c r="U177" s="4">
        <f t="shared" si="53"/>
        <v>3.0790199176036929E-2</v>
      </c>
      <c r="V177" s="6">
        <f t="shared" si="42"/>
        <v>0</v>
      </c>
      <c r="W177" s="16" t="str">
        <f t="shared" si="43"/>
        <v/>
      </c>
      <c r="X177" s="4" t="str">
        <f t="shared" si="54"/>
        <v/>
      </c>
      <c r="Y177" s="4" t="str">
        <f t="shared" si="44"/>
        <v/>
      </c>
      <c r="Z177" s="4">
        <f t="shared" si="45"/>
        <v>4058000</v>
      </c>
      <c r="AA177" s="16">
        <f t="shared" si="46"/>
        <v>1.7249876786594382E-3</v>
      </c>
      <c r="AB177" s="15">
        <f t="shared" si="55"/>
        <v>0.24494825036964021</v>
      </c>
      <c r="AC177" s="15">
        <f t="shared" si="56"/>
        <v>0.24494825036964027</v>
      </c>
      <c r="AD177" s="4">
        <v>142016</v>
      </c>
      <c r="AE177" s="26">
        <v>1758.65</v>
      </c>
      <c r="AF177" s="26">
        <v>1657.3326511092162</v>
      </c>
      <c r="AG177" s="4">
        <f t="shared" si="57"/>
        <v>2193000</v>
      </c>
      <c r="AH177" s="16">
        <f t="shared" si="47"/>
        <v>3.1919744642042863E-3</v>
      </c>
      <c r="AI177" s="15">
        <f t="shared" si="48"/>
        <v>0.45326037391700869</v>
      </c>
      <c r="AJ177" s="15">
        <f t="shared" si="49"/>
        <v>0.45326037391700874</v>
      </c>
      <c r="AK177" s="4">
        <f t="shared" si="50"/>
        <v>16319000</v>
      </c>
      <c r="AL177" s="27">
        <f t="shared" si="51"/>
        <v>4.289478521968258E-4</v>
      </c>
      <c r="AM177" s="15">
        <f t="shared" si="58"/>
        <v>6.0910595011949266E-2</v>
      </c>
      <c r="AN177" s="15">
        <f t="shared" si="59"/>
        <v>1.3207389805273516E-5</v>
      </c>
    </row>
    <row r="178" spans="1:40" x14ac:dyDescent="0.2">
      <c r="A178" s="4" t="s">
        <v>4628</v>
      </c>
      <c r="B178" s="3" t="s">
        <v>12</v>
      </c>
      <c r="C178" s="6">
        <v>142016</v>
      </c>
      <c r="D178" s="3" t="s">
        <v>106</v>
      </c>
      <c r="E178" s="6">
        <v>142022</v>
      </c>
      <c r="F178" s="3" t="s">
        <v>996</v>
      </c>
      <c r="G178" s="8">
        <v>6000</v>
      </c>
      <c r="H178" s="6">
        <v>142</v>
      </c>
      <c r="I178" s="6">
        <v>141474</v>
      </c>
      <c r="J178" s="13">
        <v>44957</v>
      </c>
      <c r="K178" s="9">
        <v>4410.7301786081043</v>
      </c>
      <c r="L178" s="4" t="s">
        <v>4628</v>
      </c>
      <c r="M178" s="4" t="s">
        <v>4632</v>
      </c>
      <c r="N178" s="4">
        <f>VLOOKUP(I178,BaseModelo!$A$2:$E$5075,5)</f>
        <v>6</v>
      </c>
      <c r="P178" s="15">
        <v>142.00000000000003</v>
      </c>
      <c r="Q178" s="4">
        <f>VLOOKUP(I178,BaseModelo!$A$2:$E$5075,3)</f>
        <v>115</v>
      </c>
      <c r="R178" s="4">
        <f t="shared" si="40"/>
        <v>32283000</v>
      </c>
      <c r="S178" s="16">
        <f t="shared" si="41"/>
        <v>1.8585633305454884E-4</v>
      </c>
      <c r="T178" s="4">
        <f t="shared" si="52"/>
        <v>2.6391599293745936E-2</v>
      </c>
      <c r="U178" s="4">
        <f t="shared" si="53"/>
        <v>2.6391599293745942E-2</v>
      </c>
      <c r="V178" s="6">
        <f t="shared" si="42"/>
        <v>0</v>
      </c>
      <c r="W178" s="16" t="str">
        <f t="shared" si="43"/>
        <v/>
      </c>
      <c r="X178" s="4" t="str">
        <f t="shared" si="54"/>
        <v/>
      </c>
      <c r="Y178" s="4" t="str">
        <f t="shared" si="44"/>
        <v/>
      </c>
      <c r="Z178" s="4">
        <f t="shared" si="45"/>
        <v>4853000</v>
      </c>
      <c r="AA178" s="16">
        <f t="shared" si="46"/>
        <v>1.2363486503193901E-3</v>
      </c>
      <c r="AB178" s="15">
        <f t="shared" si="55"/>
        <v>0.17556150834535339</v>
      </c>
      <c r="AC178" s="15">
        <f t="shared" si="56"/>
        <v>0.17556150834535342</v>
      </c>
      <c r="AD178" s="4">
        <v>142016</v>
      </c>
      <c r="AE178" s="26">
        <v>1503.37</v>
      </c>
      <c r="AF178" s="26">
        <v>1416.7595528945851</v>
      </c>
      <c r="AG178" s="4">
        <f t="shared" si="57"/>
        <v>2735000</v>
      </c>
      <c r="AH178" s="16">
        <f t="shared" si="47"/>
        <v>2.1937842778793418E-3</v>
      </c>
      <c r="AI178" s="15">
        <f t="shared" si="48"/>
        <v>0.31151736745886655</v>
      </c>
      <c r="AJ178" s="15">
        <f t="shared" si="49"/>
        <v>0.3115173674588666</v>
      </c>
      <c r="AK178" s="4">
        <f t="shared" si="50"/>
        <v>16319000</v>
      </c>
      <c r="AL178" s="27">
        <f t="shared" si="51"/>
        <v>3.6766958759727926E-4</v>
      </c>
      <c r="AM178" s="15">
        <f t="shared" si="58"/>
        <v>5.2209081438813656E-2</v>
      </c>
      <c r="AN178" s="15">
        <f t="shared" si="59"/>
        <v>9.7033884283642175E-6</v>
      </c>
    </row>
    <row r="179" spans="1:40" x14ac:dyDescent="0.2">
      <c r="A179" s="4" t="s">
        <v>4627</v>
      </c>
      <c r="B179" s="3" t="s">
        <v>1</v>
      </c>
      <c r="C179" s="6">
        <v>141967</v>
      </c>
      <c r="D179" s="3" t="s">
        <v>107</v>
      </c>
      <c r="E179" s="6">
        <v>141999</v>
      </c>
      <c r="F179" s="3" t="s">
        <v>998</v>
      </c>
      <c r="G179" s="8">
        <v>6000</v>
      </c>
      <c r="H179" s="6">
        <v>142</v>
      </c>
      <c r="I179" s="6">
        <v>141782</v>
      </c>
      <c r="J179" s="13">
        <v>44985</v>
      </c>
      <c r="K179" s="9">
        <v>6000</v>
      </c>
      <c r="L179" s="4" t="s">
        <v>4627</v>
      </c>
      <c r="M179" s="4" t="s">
        <v>4632</v>
      </c>
      <c r="N179" s="4">
        <f>VLOOKUP(I179,BaseModelo!$A$2:$E$5075,5)</f>
        <v>6</v>
      </c>
      <c r="P179" s="15">
        <v>142.00000000000003</v>
      </c>
      <c r="Q179" s="4">
        <f>VLOOKUP(I179,BaseModelo!$A$2:$E$5075,3)</f>
        <v>115</v>
      </c>
      <c r="R179" s="4">
        <f t="shared" si="40"/>
        <v>32283000</v>
      </c>
      <c r="S179" s="16">
        <f t="shared" si="41"/>
        <v>1.8585633305454884E-4</v>
      </c>
      <c r="T179" s="4">
        <f t="shared" si="52"/>
        <v>2.6391599293745936E-2</v>
      </c>
      <c r="U179" s="4">
        <f t="shared" si="53"/>
        <v>2.6391599293745942E-2</v>
      </c>
      <c r="V179" s="6">
        <f t="shared" si="42"/>
        <v>0</v>
      </c>
      <c r="W179" s="16" t="str">
        <f t="shared" si="43"/>
        <v/>
      </c>
      <c r="X179" s="4" t="str">
        <f t="shared" si="54"/>
        <v/>
      </c>
      <c r="Y179" s="4" t="str">
        <f t="shared" si="44"/>
        <v/>
      </c>
      <c r="Z179" s="4">
        <f t="shared" si="45"/>
        <v>4853000</v>
      </c>
      <c r="AA179" s="16">
        <f t="shared" si="46"/>
        <v>1.2363486503193901E-3</v>
      </c>
      <c r="AB179" s="15">
        <f t="shared" si="55"/>
        <v>0.17556150834535339</v>
      </c>
      <c r="AC179" s="15">
        <f t="shared" si="56"/>
        <v>0.17556150834535342</v>
      </c>
      <c r="AD179" s="4">
        <v>141967</v>
      </c>
      <c r="AE179" s="26">
        <v>1503.37</v>
      </c>
      <c r="AF179" s="26">
        <v>1503.37</v>
      </c>
      <c r="AG179" s="4">
        <f t="shared" si="57"/>
        <v>1993000</v>
      </c>
      <c r="AH179" s="16">
        <f t="shared" si="47"/>
        <v>3.0105368790767687E-3</v>
      </c>
      <c r="AI179" s="15">
        <f t="shared" si="48"/>
        <v>0.42749623682890114</v>
      </c>
      <c r="AJ179" s="15">
        <f t="shared" si="49"/>
        <v>0.42749623682890125</v>
      </c>
      <c r="AK179" s="4">
        <f t="shared" si="50"/>
        <v>15073000</v>
      </c>
      <c r="AL179" s="27">
        <f t="shared" si="51"/>
        <v>3.9806276122868704E-4</v>
      </c>
      <c r="AM179" s="15">
        <f t="shared" si="58"/>
        <v>5.6524912094473558E-2</v>
      </c>
      <c r="AN179" s="15">
        <f t="shared" si="59"/>
        <v>1.0505512888109577E-5</v>
      </c>
    </row>
    <row r="180" spans="1:40" x14ac:dyDescent="0.2">
      <c r="A180" s="4" t="s">
        <v>4627</v>
      </c>
      <c r="B180" s="3" t="s">
        <v>9</v>
      </c>
      <c r="C180" s="6">
        <v>142110</v>
      </c>
      <c r="D180" s="3" t="s">
        <v>112</v>
      </c>
      <c r="E180" s="6">
        <v>142536</v>
      </c>
      <c r="F180" s="3" t="s">
        <v>1021</v>
      </c>
      <c r="G180" s="8">
        <v>5000</v>
      </c>
      <c r="H180" s="6">
        <v>147</v>
      </c>
      <c r="I180" s="6">
        <v>142122</v>
      </c>
      <c r="J180" s="13">
        <v>44985</v>
      </c>
      <c r="K180" s="9">
        <v>5000</v>
      </c>
      <c r="L180" s="4" t="s">
        <v>4627</v>
      </c>
      <c r="M180" s="4" t="s">
        <v>4632</v>
      </c>
      <c r="N180" s="4">
        <f>VLOOKUP(I180,BaseModelo!$A$2:$E$5075,5)</f>
        <v>1</v>
      </c>
      <c r="P180" s="15">
        <v>147</v>
      </c>
      <c r="Q180" s="4">
        <f>VLOOKUP(I180,BaseModelo!$A$2:$E$5075,3)</f>
        <v>90</v>
      </c>
      <c r="R180" s="4">
        <f t="shared" si="40"/>
        <v>32283000</v>
      </c>
      <c r="S180" s="16">
        <f t="shared" si="41"/>
        <v>1.5488027754545735E-4</v>
      </c>
      <c r="T180" s="4">
        <f t="shared" si="52"/>
        <v>2.2767400799182231E-2</v>
      </c>
      <c r="U180" s="4">
        <f t="shared" si="53"/>
        <v>2.2767400799182231E-2</v>
      </c>
      <c r="V180" s="6">
        <f t="shared" si="42"/>
        <v>0</v>
      </c>
      <c r="W180" s="16" t="str">
        <f t="shared" si="43"/>
        <v/>
      </c>
      <c r="X180" s="4" t="str">
        <f t="shared" si="54"/>
        <v/>
      </c>
      <c r="Y180" s="4" t="str">
        <f t="shared" si="44"/>
        <v/>
      </c>
      <c r="Z180" s="4">
        <f t="shared" si="45"/>
        <v>771000</v>
      </c>
      <c r="AA180" s="16">
        <f t="shared" si="46"/>
        <v>6.4850843060959796E-3</v>
      </c>
      <c r="AB180" s="15">
        <f t="shared" si="55"/>
        <v>0.953307392996109</v>
      </c>
      <c r="AC180" s="15">
        <f t="shared" si="56"/>
        <v>0.953307392996109</v>
      </c>
      <c r="AD180" s="4">
        <v>142110</v>
      </c>
      <c r="AE180" s="26">
        <v>1303.3399999999999</v>
      </c>
      <c r="AF180" s="26">
        <v>1303.3399999999999</v>
      </c>
      <c r="AG180" s="4">
        <f t="shared" si="57"/>
        <v>681000</v>
      </c>
      <c r="AH180" s="16">
        <f t="shared" si="47"/>
        <v>7.3421439060205578E-3</v>
      </c>
      <c r="AI180" s="15">
        <f t="shared" si="48"/>
        <v>1.079295154185022</v>
      </c>
      <c r="AJ180" s="15">
        <f t="shared" si="49"/>
        <v>1.079295154185022</v>
      </c>
      <c r="AK180" s="4">
        <f t="shared" si="50"/>
        <v>15073000</v>
      </c>
      <c r="AL180" s="27">
        <f t="shared" si="51"/>
        <v>3.3171896769057253E-4</v>
      </c>
      <c r="AM180" s="15">
        <f t="shared" si="58"/>
        <v>4.8762688250514163E-2</v>
      </c>
      <c r="AN180" s="15">
        <f t="shared" si="59"/>
        <v>7.5523786901022457E-6</v>
      </c>
    </row>
    <row r="181" spans="1:40" x14ac:dyDescent="0.2">
      <c r="A181" s="4" t="s">
        <v>4627</v>
      </c>
      <c r="B181" s="3" t="s">
        <v>9</v>
      </c>
      <c r="C181" s="6">
        <v>142110</v>
      </c>
      <c r="D181" s="3" t="s">
        <v>112</v>
      </c>
      <c r="E181" s="6">
        <v>142537</v>
      </c>
      <c r="F181" s="3" t="s">
        <v>1022</v>
      </c>
      <c r="G181" s="8">
        <v>5000</v>
      </c>
      <c r="H181" s="6">
        <v>147</v>
      </c>
      <c r="I181" s="6">
        <v>142121</v>
      </c>
      <c r="J181" s="13">
        <v>44985</v>
      </c>
      <c r="K181" s="9">
        <v>5000</v>
      </c>
      <c r="L181" s="4" t="s">
        <v>4627</v>
      </c>
      <c r="M181" s="4" t="s">
        <v>4632</v>
      </c>
      <c r="N181" s="4">
        <f>VLOOKUP(I181,BaseModelo!$A$2:$E$5075,5)</f>
        <v>1</v>
      </c>
      <c r="P181" s="15">
        <v>147</v>
      </c>
      <c r="Q181" s="4">
        <f>VLOOKUP(I181,BaseModelo!$A$2:$E$5075,3)</f>
        <v>90</v>
      </c>
      <c r="R181" s="4">
        <f t="shared" si="40"/>
        <v>32283000</v>
      </c>
      <c r="S181" s="16">
        <f t="shared" si="41"/>
        <v>1.5488027754545735E-4</v>
      </c>
      <c r="T181" s="4">
        <f t="shared" si="52"/>
        <v>2.2767400799182231E-2</v>
      </c>
      <c r="U181" s="4">
        <f t="shared" si="53"/>
        <v>2.2767400799182231E-2</v>
      </c>
      <c r="V181" s="6">
        <f t="shared" si="42"/>
        <v>0</v>
      </c>
      <c r="W181" s="16" t="str">
        <f t="shared" si="43"/>
        <v/>
      </c>
      <c r="X181" s="4" t="str">
        <f t="shared" si="54"/>
        <v/>
      </c>
      <c r="Y181" s="4" t="str">
        <f t="shared" si="44"/>
        <v/>
      </c>
      <c r="Z181" s="4">
        <f t="shared" si="45"/>
        <v>771000</v>
      </c>
      <c r="AA181" s="16">
        <f t="shared" si="46"/>
        <v>6.4850843060959796E-3</v>
      </c>
      <c r="AB181" s="15">
        <f t="shared" si="55"/>
        <v>0.953307392996109</v>
      </c>
      <c r="AC181" s="15">
        <f t="shared" si="56"/>
        <v>0.953307392996109</v>
      </c>
      <c r="AD181" s="4">
        <v>142110</v>
      </c>
      <c r="AE181" s="26">
        <v>1303.3399999999999</v>
      </c>
      <c r="AF181" s="26">
        <v>1303.3399999999999</v>
      </c>
      <c r="AG181" s="4">
        <f t="shared" si="57"/>
        <v>681000</v>
      </c>
      <c r="AH181" s="16">
        <f t="shared" si="47"/>
        <v>7.3421439060205578E-3</v>
      </c>
      <c r="AI181" s="15">
        <f t="shared" si="48"/>
        <v>1.079295154185022</v>
      </c>
      <c r="AJ181" s="15">
        <f t="shared" si="49"/>
        <v>1.079295154185022</v>
      </c>
      <c r="AK181" s="4">
        <f t="shared" si="50"/>
        <v>15073000</v>
      </c>
      <c r="AL181" s="27">
        <f t="shared" si="51"/>
        <v>3.3171896769057253E-4</v>
      </c>
      <c r="AM181" s="15">
        <f t="shared" si="58"/>
        <v>4.8762688250514163E-2</v>
      </c>
      <c r="AN181" s="15">
        <f t="shared" si="59"/>
        <v>7.5523786901022457E-6</v>
      </c>
    </row>
    <row r="182" spans="1:40" x14ac:dyDescent="0.2">
      <c r="A182" s="4" t="s">
        <v>4627</v>
      </c>
      <c r="B182" s="2" t="s">
        <v>3</v>
      </c>
      <c r="C182" s="5">
        <v>142265</v>
      </c>
      <c r="D182" s="2" t="s">
        <v>108</v>
      </c>
      <c r="E182" s="5">
        <v>142266</v>
      </c>
      <c r="F182" s="2" t="s">
        <v>997</v>
      </c>
      <c r="G182" s="7">
        <v>7000</v>
      </c>
      <c r="H182" s="5">
        <v>142</v>
      </c>
      <c r="I182" s="6">
        <v>141466</v>
      </c>
      <c r="J182" s="13">
        <v>44985</v>
      </c>
      <c r="K182" s="9">
        <v>7000</v>
      </c>
      <c r="L182" s="4" t="s">
        <v>4627</v>
      </c>
      <c r="M182" s="4" t="s">
        <v>4632</v>
      </c>
      <c r="N182" s="4">
        <f>VLOOKUP(I182,BaseModelo!$A$2:$E$5075,5)</f>
        <v>5</v>
      </c>
      <c r="P182" s="15">
        <v>142.00000000000003</v>
      </c>
      <c r="Q182" s="4">
        <f>VLOOKUP(I182,BaseModelo!$A$2:$E$5075,3)</f>
        <v>110</v>
      </c>
      <c r="R182" s="4">
        <f t="shared" si="40"/>
        <v>32283000</v>
      </c>
      <c r="S182" s="16">
        <f t="shared" si="41"/>
        <v>2.168323885636403E-4</v>
      </c>
      <c r="T182" s="4">
        <f t="shared" si="52"/>
        <v>3.0790199176036922E-2</v>
      </c>
      <c r="U182" s="4">
        <f t="shared" si="53"/>
        <v>3.0790199176036929E-2</v>
      </c>
      <c r="V182" s="6">
        <f t="shared" si="42"/>
        <v>0</v>
      </c>
      <c r="W182" s="16" t="str">
        <f t="shared" si="43"/>
        <v/>
      </c>
      <c r="X182" s="4" t="str">
        <f t="shared" si="54"/>
        <v/>
      </c>
      <c r="Y182" s="4" t="str">
        <f t="shared" si="44"/>
        <v/>
      </c>
      <c r="Z182" s="4">
        <f t="shared" si="45"/>
        <v>4058000</v>
      </c>
      <c r="AA182" s="16">
        <f t="shared" si="46"/>
        <v>1.7249876786594382E-3</v>
      </c>
      <c r="AB182" s="15">
        <f t="shared" si="55"/>
        <v>0.24494825036964021</v>
      </c>
      <c r="AC182" s="15">
        <f t="shared" si="56"/>
        <v>0.24494825036964027</v>
      </c>
      <c r="AD182" s="4">
        <v>142265</v>
      </c>
      <c r="AE182" s="26">
        <v>1758.65</v>
      </c>
      <c r="AF182" s="26">
        <v>1758.65</v>
      </c>
      <c r="AG182" s="4">
        <f t="shared" si="57"/>
        <v>1768000</v>
      </c>
      <c r="AH182" s="16">
        <f t="shared" si="47"/>
        <v>3.9592760180995473E-3</v>
      </c>
      <c r="AI182" s="15">
        <f t="shared" si="48"/>
        <v>0.56221719457013575</v>
      </c>
      <c r="AJ182" s="15">
        <f t="shared" si="49"/>
        <v>0.56221719457013586</v>
      </c>
      <c r="AK182" s="4">
        <f t="shared" si="50"/>
        <v>15073000</v>
      </c>
      <c r="AL182" s="27">
        <f t="shared" si="51"/>
        <v>4.6440655476680156E-4</v>
      </c>
      <c r="AM182" s="15">
        <f t="shared" si="58"/>
        <v>6.5945730776885828E-2</v>
      </c>
      <c r="AN182" s="15">
        <f t="shared" si="59"/>
        <v>1.4299170319926922E-5</v>
      </c>
    </row>
    <row r="183" spans="1:40" x14ac:dyDescent="0.2">
      <c r="A183" s="4" t="s">
        <v>4627</v>
      </c>
      <c r="B183" s="3" t="s">
        <v>3</v>
      </c>
      <c r="C183" s="6">
        <v>142265</v>
      </c>
      <c r="D183" s="3" t="s">
        <v>108</v>
      </c>
      <c r="E183" s="6">
        <v>142267</v>
      </c>
      <c r="F183" s="3" t="s">
        <v>999</v>
      </c>
      <c r="G183" s="8">
        <v>7000</v>
      </c>
      <c r="H183" s="6">
        <v>142</v>
      </c>
      <c r="I183" s="6">
        <v>141473</v>
      </c>
      <c r="J183" s="13">
        <v>44985</v>
      </c>
      <c r="K183" s="9">
        <v>7000</v>
      </c>
      <c r="L183" s="4" t="s">
        <v>4627</v>
      </c>
      <c r="M183" s="4" t="s">
        <v>4632</v>
      </c>
      <c r="N183" s="4">
        <f>VLOOKUP(I183,BaseModelo!$A$2:$E$5075,5)</f>
        <v>6</v>
      </c>
      <c r="P183" s="15">
        <v>142.00000000000003</v>
      </c>
      <c r="Q183" s="4">
        <f>VLOOKUP(I183,BaseModelo!$A$2:$E$5075,3)</f>
        <v>115</v>
      </c>
      <c r="R183" s="4">
        <f t="shared" si="40"/>
        <v>32283000</v>
      </c>
      <c r="S183" s="16">
        <f t="shared" si="41"/>
        <v>2.168323885636403E-4</v>
      </c>
      <c r="T183" s="4">
        <f t="shared" si="52"/>
        <v>3.0790199176036922E-2</v>
      </c>
      <c r="U183" s="4">
        <f t="shared" si="53"/>
        <v>3.0790199176036929E-2</v>
      </c>
      <c r="V183" s="6">
        <f t="shared" si="42"/>
        <v>0</v>
      </c>
      <c r="W183" s="16" t="str">
        <f t="shared" si="43"/>
        <v/>
      </c>
      <c r="X183" s="4" t="str">
        <f t="shared" si="54"/>
        <v/>
      </c>
      <c r="Y183" s="4" t="str">
        <f t="shared" si="44"/>
        <v/>
      </c>
      <c r="Z183" s="4">
        <f t="shared" si="45"/>
        <v>4853000</v>
      </c>
      <c r="AA183" s="16">
        <f t="shared" si="46"/>
        <v>1.4424067587059551E-3</v>
      </c>
      <c r="AB183" s="15">
        <f t="shared" si="55"/>
        <v>0.20482175973624561</v>
      </c>
      <c r="AC183" s="15">
        <f t="shared" si="56"/>
        <v>0.20482175973624567</v>
      </c>
      <c r="AD183" s="4">
        <v>142265</v>
      </c>
      <c r="AE183" s="26">
        <v>1758.65</v>
      </c>
      <c r="AF183" s="26">
        <v>1758.65</v>
      </c>
      <c r="AG183" s="4">
        <f t="shared" si="57"/>
        <v>1993000</v>
      </c>
      <c r="AH183" s="16">
        <f t="shared" si="47"/>
        <v>3.5122930255895636E-3</v>
      </c>
      <c r="AI183" s="15">
        <f t="shared" si="48"/>
        <v>0.498745609633718</v>
      </c>
      <c r="AJ183" s="15">
        <f t="shared" si="49"/>
        <v>0.49874560963371811</v>
      </c>
      <c r="AK183" s="4">
        <f t="shared" si="50"/>
        <v>15073000</v>
      </c>
      <c r="AL183" s="27">
        <f t="shared" si="51"/>
        <v>4.6440655476680156E-4</v>
      </c>
      <c r="AM183" s="15">
        <f t="shared" si="58"/>
        <v>6.5945730776885828E-2</v>
      </c>
      <c r="AN183" s="15">
        <f t="shared" si="59"/>
        <v>1.4299170319926922E-5</v>
      </c>
    </row>
    <row r="184" spans="1:40" x14ac:dyDescent="0.2">
      <c r="A184" s="4" t="s">
        <v>4627</v>
      </c>
      <c r="B184" s="3" t="s">
        <v>3</v>
      </c>
      <c r="C184" s="6">
        <v>142265</v>
      </c>
      <c r="D184" s="3" t="s">
        <v>108</v>
      </c>
      <c r="E184" s="6">
        <v>142268</v>
      </c>
      <c r="F184" s="3" t="s">
        <v>1000</v>
      </c>
      <c r="G184" s="8">
        <v>6000</v>
      </c>
      <c r="H184" s="6">
        <v>142</v>
      </c>
      <c r="I184" s="6">
        <v>141505</v>
      </c>
      <c r="J184" s="13">
        <v>44985</v>
      </c>
      <c r="K184" s="9">
        <v>6000</v>
      </c>
      <c r="L184" s="4" t="s">
        <v>4627</v>
      </c>
      <c r="M184" s="4" t="s">
        <v>4632</v>
      </c>
      <c r="N184" s="4">
        <f>VLOOKUP(I184,BaseModelo!$A$2:$E$5075,5)</f>
        <v>8</v>
      </c>
      <c r="P184" s="15">
        <v>142.00000000000003</v>
      </c>
      <c r="Q184" s="4">
        <f>VLOOKUP(I184,BaseModelo!$A$2:$E$5075,3)</f>
        <v>132</v>
      </c>
      <c r="R184" s="4">
        <f t="shared" si="40"/>
        <v>32283000</v>
      </c>
      <c r="S184" s="16">
        <f t="shared" si="41"/>
        <v>1.8585633305454884E-4</v>
      </c>
      <c r="T184" s="4">
        <f t="shared" si="52"/>
        <v>2.6391599293745936E-2</v>
      </c>
      <c r="U184" s="4">
        <f t="shared" si="53"/>
        <v>2.6391599293745942E-2</v>
      </c>
      <c r="V184" s="6">
        <f t="shared" si="42"/>
        <v>0</v>
      </c>
      <c r="W184" s="16" t="str">
        <f t="shared" si="43"/>
        <v/>
      </c>
      <c r="X184" s="4" t="str">
        <f t="shared" si="54"/>
        <v/>
      </c>
      <c r="Y184" s="4" t="str">
        <f t="shared" si="44"/>
        <v/>
      </c>
      <c r="Z184" s="4">
        <f t="shared" si="45"/>
        <v>5836000</v>
      </c>
      <c r="AA184" s="16">
        <f t="shared" si="46"/>
        <v>1.028101439342015E-3</v>
      </c>
      <c r="AB184" s="15">
        <f t="shared" si="55"/>
        <v>0.14599040438656613</v>
      </c>
      <c r="AC184" s="15">
        <f t="shared" si="56"/>
        <v>0.14599040438656616</v>
      </c>
      <c r="AD184" s="4">
        <v>142265</v>
      </c>
      <c r="AE184" s="26">
        <v>1503.37</v>
      </c>
      <c r="AF184" s="26">
        <v>1503.37</v>
      </c>
      <c r="AG184" s="4">
        <f t="shared" si="57"/>
        <v>2254000</v>
      </c>
      <c r="AH184" s="16">
        <f t="shared" si="47"/>
        <v>2.6619343389529724E-3</v>
      </c>
      <c r="AI184" s="15">
        <f t="shared" si="48"/>
        <v>0.37799467613132209</v>
      </c>
      <c r="AJ184" s="15">
        <f t="shared" si="49"/>
        <v>0.37799467613132215</v>
      </c>
      <c r="AK184" s="4">
        <f t="shared" si="50"/>
        <v>15073000</v>
      </c>
      <c r="AL184" s="27">
        <f t="shared" si="51"/>
        <v>3.9806276122868704E-4</v>
      </c>
      <c r="AM184" s="15">
        <f t="shared" si="58"/>
        <v>5.6524912094473558E-2</v>
      </c>
      <c r="AN184" s="15">
        <f t="shared" si="59"/>
        <v>1.0505512888109577E-5</v>
      </c>
    </row>
    <row r="185" spans="1:40" x14ac:dyDescent="0.2">
      <c r="A185" s="4" t="s">
        <v>4627</v>
      </c>
      <c r="B185" s="3" t="s">
        <v>3</v>
      </c>
      <c r="C185" s="6">
        <v>142265</v>
      </c>
      <c r="D185" s="3" t="s">
        <v>108</v>
      </c>
      <c r="E185" s="6">
        <v>142269</v>
      </c>
      <c r="F185" s="3" t="s">
        <v>1001</v>
      </c>
      <c r="G185" s="8">
        <v>7000</v>
      </c>
      <c r="H185" s="6">
        <v>142</v>
      </c>
      <c r="I185" s="6">
        <v>141468</v>
      </c>
      <c r="J185" s="13">
        <v>44985</v>
      </c>
      <c r="K185" s="9">
        <v>7000</v>
      </c>
      <c r="L185" s="4" t="s">
        <v>4627</v>
      </c>
      <c r="M185" s="4" t="s">
        <v>4632</v>
      </c>
      <c r="N185" s="4">
        <f>VLOOKUP(I185,BaseModelo!$A$2:$E$5075,5)</f>
        <v>5</v>
      </c>
      <c r="P185" s="15">
        <v>142.00000000000003</v>
      </c>
      <c r="Q185" s="4">
        <f>VLOOKUP(I185,BaseModelo!$A$2:$E$5075,3)</f>
        <v>110</v>
      </c>
      <c r="R185" s="4">
        <f t="shared" si="40"/>
        <v>32283000</v>
      </c>
      <c r="S185" s="16">
        <f t="shared" si="41"/>
        <v>2.168323885636403E-4</v>
      </c>
      <c r="T185" s="4">
        <f t="shared" si="52"/>
        <v>3.0790199176036922E-2</v>
      </c>
      <c r="U185" s="4">
        <f t="shared" si="53"/>
        <v>3.0790199176036929E-2</v>
      </c>
      <c r="V185" s="6">
        <f t="shared" si="42"/>
        <v>0</v>
      </c>
      <c r="W185" s="16" t="str">
        <f t="shared" si="43"/>
        <v/>
      </c>
      <c r="X185" s="4" t="str">
        <f t="shared" si="54"/>
        <v/>
      </c>
      <c r="Y185" s="4" t="str">
        <f t="shared" si="44"/>
        <v/>
      </c>
      <c r="Z185" s="4">
        <f t="shared" si="45"/>
        <v>4058000</v>
      </c>
      <c r="AA185" s="16">
        <f t="shared" si="46"/>
        <v>1.7249876786594382E-3</v>
      </c>
      <c r="AB185" s="15">
        <f t="shared" si="55"/>
        <v>0.24494825036964021</v>
      </c>
      <c r="AC185" s="15">
        <f t="shared" si="56"/>
        <v>0.24494825036964027</v>
      </c>
      <c r="AD185" s="4">
        <v>142265</v>
      </c>
      <c r="AE185" s="26">
        <v>1758.65</v>
      </c>
      <c r="AF185" s="26">
        <v>1758.65</v>
      </c>
      <c r="AG185" s="4">
        <f t="shared" si="57"/>
        <v>1768000</v>
      </c>
      <c r="AH185" s="16">
        <f t="shared" si="47"/>
        <v>3.9592760180995473E-3</v>
      </c>
      <c r="AI185" s="15">
        <f t="shared" si="48"/>
        <v>0.56221719457013575</v>
      </c>
      <c r="AJ185" s="15">
        <f t="shared" si="49"/>
        <v>0.56221719457013586</v>
      </c>
      <c r="AK185" s="4">
        <f t="shared" si="50"/>
        <v>15073000</v>
      </c>
      <c r="AL185" s="27">
        <f t="shared" si="51"/>
        <v>4.6440655476680156E-4</v>
      </c>
      <c r="AM185" s="15">
        <f t="shared" si="58"/>
        <v>6.5945730776885828E-2</v>
      </c>
      <c r="AN185" s="15">
        <f t="shared" si="59"/>
        <v>1.4299170319926922E-5</v>
      </c>
    </row>
    <row r="186" spans="1:40" x14ac:dyDescent="0.2">
      <c r="A186" s="4" t="s">
        <v>4627</v>
      </c>
      <c r="B186" s="3" t="s">
        <v>3</v>
      </c>
      <c r="C186" s="6">
        <v>142265</v>
      </c>
      <c r="D186" s="3" t="s">
        <v>108</v>
      </c>
      <c r="E186" s="6">
        <v>142272</v>
      </c>
      <c r="F186" s="3" t="s">
        <v>1002</v>
      </c>
      <c r="G186" s="8">
        <v>6000</v>
      </c>
      <c r="H186" s="6">
        <v>142</v>
      </c>
      <c r="I186" s="6">
        <v>141898</v>
      </c>
      <c r="J186" s="13">
        <v>44985</v>
      </c>
      <c r="K186" s="9">
        <v>6000</v>
      </c>
      <c r="L186" s="4" t="s">
        <v>4627</v>
      </c>
      <c r="M186" s="4" t="s">
        <v>4632</v>
      </c>
      <c r="N186" s="4">
        <f>VLOOKUP(I186,BaseModelo!$A$2:$E$5075,5)</f>
        <v>8</v>
      </c>
      <c r="P186" s="15">
        <v>142.00000000000003</v>
      </c>
      <c r="Q186" s="4">
        <f>VLOOKUP(I186,BaseModelo!$A$2:$E$5075,3)</f>
        <v>132</v>
      </c>
      <c r="R186" s="4">
        <f t="shared" si="40"/>
        <v>32283000</v>
      </c>
      <c r="S186" s="16">
        <f t="shared" si="41"/>
        <v>1.8585633305454884E-4</v>
      </c>
      <c r="T186" s="4">
        <f t="shared" si="52"/>
        <v>2.6391599293745936E-2</v>
      </c>
      <c r="U186" s="4">
        <f t="shared" si="53"/>
        <v>2.6391599293745942E-2</v>
      </c>
      <c r="V186" s="6">
        <f t="shared" si="42"/>
        <v>0</v>
      </c>
      <c r="W186" s="16" t="str">
        <f t="shared" si="43"/>
        <v/>
      </c>
      <c r="X186" s="4" t="str">
        <f t="shared" si="54"/>
        <v/>
      </c>
      <c r="Y186" s="4" t="str">
        <f t="shared" si="44"/>
        <v/>
      </c>
      <c r="Z186" s="4">
        <f t="shared" si="45"/>
        <v>5836000</v>
      </c>
      <c r="AA186" s="16">
        <f t="shared" si="46"/>
        <v>1.028101439342015E-3</v>
      </c>
      <c r="AB186" s="15">
        <f t="shared" si="55"/>
        <v>0.14599040438656613</v>
      </c>
      <c r="AC186" s="15">
        <f t="shared" si="56"/>
        <v>0.14599040438656616</v>
      </c>
      <c r="AD186" s="4">
        <v>142265</v>
      </c>
      <c r="AE186" s="26">
        <v>1503.37</v>
      </c>
      <c r="AF186" s="26">
        <v>1503.37</v>
      </c>
      <c r="AG186" s="4">
        <f t="shared" si="57"/>
        <v>2254000</v>
      </c>
      <c r="AH186" s="16">
        <f t="shared" si="47"/>
        <v>2.6619343389529724E-3</v>
      </c>
      <c r="AI186" s="15">
        <f t="shared" si="48"/>
        <v>0.37799467613132209</v>
      </c>
      <c r="AJ186" s="15">
        <f t="shared" si="49"/>
        <v>0.37799467613132215</v>
      </c>
      <c r="AK186" s="4">
        <f t="shared" si="50"/>
        <v>15073000</v>
      </c>
      <c r="AL186" s="27">
        <f t="shared" si="51"/>
        <v>3.9806276122868704E-4</v>
      </c>
      <c r="AM186" s="15">
        <f t="shared" si="58"/>
        <v>5.6524912094473558E-2</v>
      </c>
      <c r="AN186" s="15">
        <f t="shared" si="59"/>
        <v>1.0505512888109577E-5</v>
      </c>
    </row>
    <row r="187" spans="1:40" x14ac:dyDescent="0.2">
      <c r="A187" s="4" t="s">
        <v>4627</v>
      </c>
      <c r="B187" s="3" t="s">
        <v>3</v>
      </c>
      <c r="C187" s="6">
        <v>142265</v>
      </c>
      <c r="D187" s="3" t="s">
        <v>108</v>
      </c>
      <c r="E187" s="6">
        <v>142273</v>
      </c>
      <c r="F187" s="3" t="s">
        <v>1003</v>
      </c>
      <c r="G187" s="8">
        <v>7000</v>
      </c>
      <c r="H187" s="6">
        <v>142</v>
      </c>
      <c r="I187" s="6">
        <v>142036</v>
      </c>
      <c r="J187" s="13">
        <v>44985</v>
      </c>
      <c r="K187" s="9">
        <v>7000</v>
      </c>
      <c r="L187" s="4" t="s">
        <v>4627</v>
      </c>
      <c r="M187" s="4" t="s">
        <v>4632</v>
      </c>
      <c r="N187" s="4">
        <f>VLOOKUP(I187,BaseModelo!$A$2:$E$5075,5)</f>
        <v>8</v>
      </c>
      <c r="P187" s="15">
        <v>142.00000000000003</v>
      </c>
      <c r="Q187" s="4">
        <f>VLOOKUP(I187,BaseModelo!$A$2:$E$5075,3)</f>
        <v>132</v>
      </c>
      <c r="R187" s="4">
        <f t="shared" si="40"/>
        <v>32283000</v>
      </c>
      <c r="S187" s="16">
        <f t="shared" si="41"/>
        <v>2.168323885636403E-4</v>
      </c>
      <c r="T187" s="4">
        <f t="shared" si="52"/>
        <v>3.0790199176036922E-2</v>
      </c>
      <c r="U187" s="4">
        <f t="shared" si="53"/>
        <v>3.0790199176036929E-2</v>
      </c>
      <c r="V187" s="6">
        <f t="shared" si="42"/>
        <v>0</v>
      </c>
      <c r="W187" s="16" t="str">
        <f t="shared" si="43"/>
        <v/>
      </c>
      <c r="X187" s="4" t="str">
        <f t="shared" si="54"/>
        <v/>
      </c>
      <c r="Y187" s="4" t="str">
        <f t="shared" si="44"/>
        <v/>
      </c>
      <c r="Z187" s="4">
        <f t="shared" si="45"/>
        <v>5836000</v>
      </c>
      <c r="AA187" s="16">
        <f t="shared" si="46"/>
        <v>1.199451679232351E-3</v>
      </c>
      <c r="AB187" s="15">
        <f t="shared" si="55"/>
        <v>0.17032213845099384</v>
      </c>
      <c r="AC187" s="15">
        <f t="shared" si="56"/>
        <v>0.17032213845099387</v>
      </c>
      <c r="AD187" s="4">
        <v>142265</v>
      </c>
      <c r="AE187" s="26">
        <v>1758.65</v>
      </c>
      <c r="AF187" s="26">
        <v>1758.65</v>
      </c>
      <c r="AG187" s="4">
        <f t="shared" si="57"/>
        <v>2254000</v>
      </c>
      <c r="AH187" s="16">
        <f t="shared" si="47"/>
        <v>3.105590062111801E-3</v>
      </c>
      <c r="AI187" s="15">
        <f t="shared" si="48"/>
        <v>0.44099378881987572</v>
      </c>
      <c r="AJ187" s="15">
        <f t="shared" si="49"/>
        <v>0.44099378881987583</v>
      </c>
      <c r="AK187" s="4">
        <f t="shared" si="50"/>
        <v>15073000</v>
      </c>
      <c r="AL187" s="27">
        <f t="shared" si="51"/>
        <v>4.6440655476680156E-4</v>
      </c>
      <c r="AM187" s="15">
        <f t="shared" si="58"/>
        <v>6.5945730776885828E-2</v>
      </c>
      <c r="AN187" s="15">
        <f t="shared" si="59"/>
        <v>1.4299170319926922E-5</v>
      </c>
    </row>
    <row r="188" spans="1:40" x14ac:dyDescent="0.2">
      <c r="A188" s="4" t="s">
        <v>4627</v>
      </c>
      <c r="B188" s="3" t="s">
        <v>3</v>
      </c>
      <c r="C188" s="6">
        <v>142265</v>
      </c>
      <c r="D188" s="3" t="s">
        <v>108</v>
      </c>
      <c r="E188" s="6">
        <v>142276</v>
      </c>
      <c r="F188" s="3" t="s">
        <v>1004</v>
      </c>
      <c r="G188" s="8">
        <v>6000</v>
      </c>
      <c r="H188" s="6">
        <v>142</v>
      </c>
      <c r="I188" s="6">
        <v>141470</v>
      </c>
      <c r="J188" s="13">
        <v>44985</v>
      </c>
      <c r="K188" s="9">
        <v>6000</v>
      </c>
      <c r="L188" s="4" t="s">
        <v>4627</v>
      </c>
      <c r="M188" s="4" t="s">
        <v>4632</v>
      </c>
      <c r="N188" s="4">
        <f>VLOOKUP(I188,BaseModelo!$A$2:$E$5075,5)</f>
        <v>5</v>
      </c>
      <c r="P188" s="15">
        <v>142.00000000000003</v>
      </c>
      <c r="Q188" s="4">
        <f>VLOOKUP(I188,BaseModelo!$A$2:$E$5075,3)</f>
        <v>110</v>
      </c>
      <c r="R188" s="4">
        <f t="shared" si="40"/>
        <v>32283000</v>
      </c>
      <c r="S188" s="16">
        <f t="shared" si="41"/>
        <v>1.8585633305454884E-4</v>
      </c>
      <c r="T188" s="4">
        <f t="shared" si="52"/>
        <v>2.6391599293745936E-2</v>
      </c>
      <c r="U188" s="4">
        <f t="shared" si="53"/>
        <v>2.6391599293745942E-2</v>
      </c>
      <c r="V188" s="6">
        <f t="shared" si="42"/>
        <v>0</v>
      </c>
      <c r="W188" s="16" t="str">
        <f t="shared" si="43"/>
        <v/>
      </c>
      <c r="X188" s="4" t="str">
        <f t="shared" si="54"/>
        <v/>
      </c>
      <c r="Y188" s="4" t="str">
        <f t="shared" si="44"/>
        <v/>
      </c>
      <c r="Z188" s="4">
        <f t="shared" si="45"/>
        <v>4058000</v>
      </c>
      <c r="AA188" s="16">
        <f t="shared" si="46"/>
        <v>1.4785608674223755E-3</v>
      </c>
      <c r="AB188" s="15">
        <f t="shared" si="55"/>
        <v>0.20995564317397733</v>
      </c>
      <c r="AC188" s="15">
        <f t="shared" si="56"/>
        <v>0.20995564317397736</v>
      </c>
      <c r="AD188" s="4">
        <v>142265</v>
      </c>
      <c r="AE188" s="26">
        <v>1503.37</v>
      </c>
      <c r="AF188" s="26">
        <v>1503.37</v>
      </c>
      <c r="AG188" s="4">
        <f t="shared" si="57"/>
        <v>1768000</v>
      </c>
      <c r="AH188" s="16">
        <f t="shared" si="47"/>
        <v>3.3936651583710408E-3</v>
      </c>
      <c r="AI188" s="15">
        <f t="shared" si="48"/>
        <v>0.48190045248868779</v>
      </c>
      <c r="AJ188" s="15">
        <f t="shared" si="49"/>
        <v>0.4819004524886879</v>
      </c>
      <c r="AK188" s="4">
        <f t="shared" si="50"/>
        <v>15073000</v>
      </c>
      <c r="AL188" s="27">
        <f t="shared" si="51"/>
        <v>3.9806276122868704E-4</v>
      </c>
      <c r="AM188" s="15">
        <f t="shared" si="58"/>
        <v>5.6524912094473558E-2</v>
      </c>
      <c r="AN188" s="15">
        <f t="shared" si="59"/>
        <v>1.0505512888109577E-5</v>
      </c>
    </row>
    <row r="189" spans="1:40" x14ac:dyDescent="0.2">
      <c r="A189" s="4" t="s">
        <v>4627</v>
      </c>
      <c r="B189" s="3" t="s">
        <v>10</v>
      </c>
      <c r="C189" s="6">
        <v>142296</v>
      </c>
      <c r="D189" s="3" t="s">
        <v>113</v>
      </c>
      <c r="E189" s="6">
        <v>142307</v>
      </c>
      <c r="F189" s="3" t="s">
        <v>1019</v>
      </c>
      <c r="G189" s="8">
        <v>6000</v>
      </c>
      <c r="H189" s="6">
        <v>142</v>
      </c>
      <c r="I189" s="6">
        <v>142151</v>
      </c>
      <c r="J189" s="13">
        <v>44985</v>
      </c>
      <c r="K189" s="9">
        <v>6000</v>
      </c>
      <c r="L189" s="4" t="s">
        <v>4627</v>
      </c>
      <c r="M189" s="4" t="s">
        <v>4632</v>
      </c>
      <c r="N189" s="4">
        <f>VLOOKUP(I189,BaseModelo!$A$2:$E$5075,5)</f>
        <v>1</v>
      </c>
      <c r="P189" s="15">
        <v>142.00000000000003</v>
      </c>
      <c r="Q189" s="4">
        <f>VLOOKUP(I189,BaseModelo!$A$2:$E$5075,3)</f>
        <v>90</v>
      </c>
      <c r="R189" s="4">
        <f t="shared" si="40"/>
        <v>32283000</v>
      </c>
      <c r="S189" s="16">
        <f t="shared" si="41"/>
        <v>1.8585633305454884E-4</v>
      </c>
      <c r="T189" s="4">
        <f t="shared" si="52"/>
        <v>2.6391599293745936E-2</v>
      </c>
      <c r="U189" s="4">
        <f t="shared" si="53"/>
        <v>2.6391599293745942E-2</v>
      </c>
      <c r="V189" s="6">
        <f t="shared" si="42"/>
        <v>0</v>
      </c>
      <c r="W189" s="16" t="str">
        <f t="shared" si="43"/>
        <v/>
      </c>
      <c r="X189" s="4" t="str">
        <f t="shared" si="54"/>
        <v/>
      </c>
      <c r="Y189" s="4" t="str">
        <f t="shared" si="44"/>
        <v/>
      </c>
      <c r="Z189" s="4">
        <f t="shared" si="45"/>
        <v>771000</v>
      </c>
      <c r="AA189" s="16">
        <f t="shared" si="46"/>
        <v>7.7821011673151752E-3</v>
      </c>
      <c r="AB189" s="15">
        <f t="shared" si="55"/>
        <v>1.1050583657587549</v>
      </c>
      <c r="AC189" s="15">
        <f t="shared" si="56"/>
        <v>1.1050583657587552</v>
      </c>
      <c r="AD189" s="4">
        <v>142296</v>
      </c>
      <c r="AE189" s="26">
        <v>1503.37</v>
      </c>
      <c r="AF189" s="26">
        <v>1503.37</v>
      </c>
      <c r="AG189" s="4">
        <f t="shared" si="57"/>
        <v>681000</v>
      </c>
      <c r="AH189" s="16">
        <f t="shared" si="47"/>
        <v>8.8105726872246704E-3</v>
      </c>
      <c r="AI189" s="15">
        <f t="shared" si="48"/>
        <v>1.2511013215859033</v>
      </c>
      <c r="AJ189" s="15">
        <f t="shared" si="49"/>
        <v>1.2511013215859035</v>
      </c>
      <c r="AK189" s="4">
        <f t="shared" si="50"/>
        <v>15073000</v>
      </c>
      <c r="AL189" s="27">
        <f t="shared" si="51"/>
        <v>3.9806276122868704E-4</v>
      </c>
      <c r="AM189" s="15">
        <f t="shared" si="58"/>
        <v>5.6524912094473558E-2</v>
      </c>
      <c r="AN189" s="15">
        <f t="shared" si="59"/>
        <v>1.0505512888109577E-5</v>
      </c>
    </row>
    <row r="190" spans="1:40" x14ac:dyDescent="0.2">
      <c r="A190" s="4" t="s">
        <v>4627</v>
      </c>
      <c r="B190" s="3" t="s">
        <v>10</v>
      </c>
      <c r="C190" s="6">
        <v>142296</v>
      </c>
      <c r="D190" s="3" t="s">
        <v>113</v>
      </c>
      <c r="E190" s="6">
        <v>142308</v>
      </c>
      <c r="F190" s="3" t="s">
        <v>1020</v>
      </c>
      <c r="G190" s="8">
        <v>10000</v>
      </c>
      <c r="H190" s="6">
        <v>142</v>
      </c>
      <c r="I190" s="6">
        <v>142152</v>
      </c>
      <c r="J190" s="13">
        <v>44985</v>
      </c>
      <c r="K190" s="9">
        <v>10000</v>
      </c>
      <c r="L190" s="4" t="s">
        <v>4627</v>
      </c>
      <c r="M190" s="4" t="s">
        <v>4632</v>
      </c>
      <c r="N190" s="4">
        <f>VLOOKUP(I190,BaseModelo!$A$2:$E$5075,5)</f>
        <v>8</v>
      </c>
      <c r="P190" s="15">
        <v>142.00000000000003</v>
      </c>
      <c r="Q190" s="4">
        <f>VLOOKUP(I190,BaseModelo!$A$2:$E$5075,3)</f>
        <v>132</v>
      </c>
      <c r="R190" s="4">
        <f t="shared" si="40"/>
        <v>32283000</v>
      </c>
      <c r="S190" s="16">
        <f t="shared" si="41"/>
        <v>3.0976055509091471E-4</v>
      </c>
      <c r="T190" s="4">
        <f t="shared" si="52"/>
        <v>4.3985998822909891E-2</v>
      </c>
      <c r="U190" s="4">
        <f t="shared" si="53"/>
        <v>4.3985998822909898E-2</v>
      </c>
      <c r="V190" s="6">
        <f t="shared" si="42"/>
        <v>0</v>
      </c>
      <c r="W190" s="16" t="str">
        <f t="shared" si="43"/>
        <v/>
      </c>
      <c r="X190" s="4" t="str">
        <f t="shared" si="54"/>
        <v/>
      </c>
      <c r="Y190" s="4" t="str">
        <f t="shared" si="44"/>
        <v/>
      </c>
      <c r="Z190" s="4">
        <f t="shared" si="45"/>
        <v>5836000</v>
      </c>
      <c r="AA190" s="16">
        <f t="shared" si="46"/>
        <v>1.7135023989033585E-3</v>
      </c>
      <c r="AB190" s="15">
        <f t="shared" si="55"/>
        <v>0.2433173406442769</v>
      </c>
      <c r="AC190" s="15">
        <f t="shared" si="56"/>
        <v>0.24331734064427696</v>
      </c>
      <c r="AD190" s="4">
        <v>142296</v>
      </c>
      <c r="AE190" s="26">
        <v>2510.34</v>
      </c>
      <c r="AF190" s="26">
        <v>2510.34</v>
      </c>
      <c r="AG190" s="4">
        <f t="shared" si="57"/>
        <v>2254000</v>
      </c>
      <c r="AH190" s="16">
        <f t="shared" si="47"/>
        <v>4.4365572315882874E-3</v>
      </c>
      <c r="AI190" s="15">
        <f t="shared" si="48"/>
        <v>0.62999112688553682</v>
      </c>
      <c r="AJ190" s="15">
        <f t="shared" si="49"/>
        <v>0.62999112688553693</v>
      </c>
      <c r="AK190" s="4">
        <f t="shared" si="50"/>
        <v>15073000</v>
      </c>
      <c r="AL190" s="27">
        <f t="shared" si="51"/>
        <v>6.6343793538114506E-4</v>
      </c>
      <c r="AM190" s="15">
        <f t="shared" si="58"/>
        <v>9.4208186824122603E-2</v>
      </c>
      <c r="AN190" s="15">
        <f t="shared" si="59"/>
        <v>2.918198024474882E-5</v>
      </c>
    </row>
    <row r="191" spans="1:40" x14ac:dyDescent="0.2">
      <c r="A191" s="4" t="s">
        <v>4628</v>
      </c>
      <c r="B191" s="3" t="s">
        <v>4</v>
      </c>
      <c r="C191" s="6">
        <v>142379</v>
      </c>
      <c r="D191" s="3" t="s">
        <v>110</v>
      </c>
      <c r="E191" s="6">
        <v>142385</v>
      </c>
      <c r="F191" s="3" t="s">
        <v>1012</v>
      </c>
      <c r="G191" s="8">
        <v>10000</v>
      </c>
      <c r="H191" s="6">
        <v>142</v>
      </c>
      <c r="I191" s="6">
        <v>142084</v>
      </c>
      <c r="J191" s="13">
        <v>44985</v>
      </c>
      <c r="K191" s="9">
        <v>10000</v>
      </c>
      <c r="L191" s="4" t="s">
        <v>4628</v>
      </c>
      <c r="M191" s="4" t="s">
        <v>4632</v>
      </c>
      <c r="N191" s="4">
        <f>VLOOKUP(I191,BaseModelo!$A$2:$E$5075,5)</f>
        <v>8</v>
      </c>
      <c r="P191" s="15">
        <v>142.00000000000003</v>
      </c>
      <c r="Q191" s="4">
        <f>VLOOKUP(I191,BaseModelo!$A$2:$E$5075,3)</f>
        <v>132</v>
      </c>
      <c r="R191" s="4">
        <f t="shared" si="40"/>
        <v>32283000</v>
      </c>
      <c r="S191" s="16">
        <f t="shared" si="41"/>
        <v>3.0976055509091471E-4</v>
      </c>
      <c r="T191" s="4">
        <f t="shared" si="52"/>
        <v>4.3985998822909891E-2</v>
      </c>
      <c r="U191" s="4">
        <f t="shared" si="53"/>
        <v>4.3985998822909898E-2</v>
      </c>
      <c r="V191" s="6">
        <f t="shared" si="42"/>
        <v>0</v>
      </c>
      <c r="W191" s="16" t="str">
        <f t="shared" si="43"/>
        <v/>
      </c>
      <c r="X191" s="4" t="str">
        <f t="shared" si="54"/>
        <v/>
      </c>
      <c r="Y191" s="4" t="str">
        <f t="shared" si="44"/>
        <v/>
      </c>
      <c r="Z191" s="4">
        <f t="shared" si="45"/>
        <v>5836000</v>
      </c>
      <c r="AA191" s="16">
        <f t="shared" si="46"/>
        <v>1.7135023989033585E-3</v>
      </c>
      <c r="AB191" s="15">
        <f t="shared" si="55"/>
        <v>0.2433173406442769</v>
      </c>
      <c r="AC191" s="15">
        <f t="shared" si="56"/>
        <v>0.24331734064427696</v>
      </c>
      <c r="AD191" s="4">
        <v>142379</v>
      </c>
      <c r="AE191" s="26">
        <v>2510.34</v>
      </c>
      <c r="AF191" s="26">
        <v>2510.34</v>
      </c>
      <c r="AG191" s="4">
        <f t="shared" si="57"/>
        <v>3421000</v>
      </c>
      <c r="AH191" s="16">
        <f t="shared" si="47"/>
        <v>2.9231218941829875E-3</v>
      </c>
      <c r="AI191" s="15">
        <f t="shared" si="48"/>
        <v>0.41508330897398421</v>
      </c>
      <c r="AJ191" s="15">
        <f t="shared" si="49"/>
        <v>0.41508330897398432</v>
      </c>
      <c r="AK191" s="4">
        <f t="shared" si="50"/>
        <v>16319000</v>
      </c>
      <c r="AL191" s="27">
        <f t="shared" si="51"/>
        <v>6.1278264599546543E-4</v>
      </c>
      <c r="AM191" s="15">
        <f t="shared" si="58"/>
        <v>8.7015135731356094E-2</v>
      </c>
      <c r="AN191" s="15">
        <f t="shared" si="59"/>
        <v>2.6953856745456156E-5</v>
      </c>
    </row>
    <row r="192" spans="1:40" x14ac:dyDescent="0.2">
      <c r="A192" s="4" t="s">
        <v>4628</v>
      </c>
      <c r="B192" s="3" t="s">
        <v>4</v>
      </c>
      <c r="C192" s="6">
        <v>142379</v>
      </c>
      <c r="D192" s="3" t="s">
        <v>110</v>
      </c>
      <c r="E192" s="6">
        <v>142386</v>
      </c>
      <c r="F192" s="3" t="s">
        <v>1013</v>
      </c>
      <c r="G192" s="8">
        <v>8000</v>
      </c>
      <c r="H192" s="6">
        <v>142</v>
      </c>
      <c r="I192" s="6">
        <v>141911</v>
      </c>
      <c r="J192" s="13">
        <v>44985</v>
      </c>
      <c r="K192" s="9">
        <v>8000</v>
      </c>
      <c r="L192" s="4" t="s">
        <v>4628</v>
      </c>
      <c r="M192" s="4" t="s">
        <v>4632</v>
      </c>
      <c r="N192" s="4">
        <f>VLOOKUP(I192,BaseModelo!$A$2:$E$5075,5)</f>
        <v>8</v>
      </c>
      <c r="P192" s="15">
        <v>142.00000000000003</v>
      </c>
      <c r="Q192" s="4">
        <f>VLOOKUP(I192,BaseModelo!$A$2:$E$5075,3)</f>
        <v>132</v>
      </c>
      <c r="R192" s="4">
        <f t="shared" si="40"/>
        <v>32283000</v>
      </c>
      <c r="S192" s="16">
        <f t="shared" si="41"/>
        <v>2.4780844407273179E-4</v>
      </c>
      <c r="T192" s="4">
        <f t="shared" si="52"/>
        <v>3.5188799058327912E-2</v>
      </c>
      <c r="U192" s="4">
        <f t="shared" si="53"/>
        <v>3.5188799058327919E-2</v>
      </c>
      <c r="V192" s="6">
        <f t="shared" si="42"/>
        <v>0</v>
      </c>
      <c r="W192" s="16" t="str">
        <f t="shared" si="43"/>
        <v/>
      </c>
      <c r="X192" s="4" t="str">
        <f t="shared" si="54"/>
        <v/>
      </c>
      <c r="Y192" s="4" t="str">
        <f t="shared" si="44"/>
        <v/>
      </c>
      <c r="Z192" s="4">
        <f t="shared" si="45"/>
        <v>5836000</v>
      </c>
      <c r="AA192" s="16">
        <f t="shared" si="46"/>
        <v>1.3708019191226869E-3</v>
      </c>
      <c r="AB192" s="15">
        <f t="shared" si="55"/>
        <v>0.19465387251542154</v>
      </c>
      <c r="AC192" s="15">
        <f t="shared" si="56"/>
        <v>0.19465387251542157</v>
      </c>
      <c r="AD192" s="4">
        <v>142379</v>
      </c>
      <c r="AE192" s="26">
        <v>2013.74</v>
      </c>
      <c r="AF192" s="26">
        <v>2013.74</v>
      </c>
      <c r="AG192" s="4">
        <f t="shared" si="57"/>
        <v>3421000</v>
      </c>
      <c r="AH192" s="16">
        <f t="shared" si="47"/>
        <v>2.3384975153463898E-3</v>
      </c>
      <c r="AI192" s="15">
        <f t="shared" si="48"/>
        <v>0.33206664717918738</v>
      </c>
      <c r="AJ192" s="15">
        <f t="shared" si="49"/>
        <v>0.33206664717918744</v>
      </c>
      <c r="AK192" s="4">
        <f t="shared" si="50"/>
        <v>16319000</v>
      </c>
      <c r="AL192" s="27">
        <f t="shared" si="51"/>
        <v>4.9022611679637234E-4</v>
      </c>
      <c r="AM192" s="15">
        <f t="shared" si="58"/>
        <v>6.9612108585084875E-2</v>
      </c>
      <c r="AN192" s="15">
        <f t="shared" si="59"/>
        <v>1.725046831709194E-5</v>
      </c>
    </row>
    <row r="193" spans="1:40" x14ac:dyDescent="0.2">
      <c r="A193" s="4" t="s">
        <v>4628</v>
      </c>
      <c r="B193" s="3" t="s">
        <v>4</v>
      </c>
      <c r="C193" s="6">
        <v>142388</v>
      </c>
      <c r="D193" s="3" t="s">
        <v>111</v>
      </c>
      <c r="E193" s="6">
        <v>142396</v>
      </c>
      <c r="F193" s="3" t="s">
        <v>1014</v>
      </c>
      <c r="G193" s="8">
        <v>5000</v>
      </c>
      <c r="H193" s="6">
        <v>147</v>
      </c>
      <c r="I193" s="6">
        <v>142340</v>
      </c>
      <c r="J193" s="13">
        <v>44985</v>
      </c>
      <c r="K193" s="9">
        <v>5000</v>
      </c>
      <c r="L193" s="4" t="s">
        <v>4628</v>
      </c>
      <c r="M193" s="4" t="s">
        <v>4632</v>
      </c>
      <c r="N193" s="4">
        <f>VLOOKUP(I193,BaseModelo!$A$2:$E$5075,5)</f>
        <v>8</v>
      </c>
      <c r="P193" s="15">
        <v>147</v>
      </c>
      <c r="Q193" s="4">
        <f>VLOOKUP(I193,BaseModelo!$A$2:$E$5075,3)</f>
        <v>132</v>
      </c>
      <c r="R193" s="4">
        <f t="shared" si="40"/>
        <v>32283000</v>
      </c>
      <c r="S193" s="16">
        <f t="shared" si="41"/>
        <v>1.5488027754545735E-4</v>
      </c>
      <c r="T193" s="4">
        <f t="shared" si="52"/>
        <v>2.2767400799182231E-2</v>
      </c>
      <c r="U193" s="4">
        <f t="shared" si="53"/>
        <v>2.2767400799182231E-2</v>
      </c>
      <c r="V193" s="6">
        <f t="shared" si="42"/>
        <v>0</v>
      </c>
      <c r="W193" s="16" t="str">
        <f t="shared" si="43"/>
        <v/>
      </c>
      <c r="X193" s="4" t="str">
        <f t="shared" si="54"/>
        <v/>
      </c>
      <c r="Y193" s="4" t="str">
        <f t="shared" si="44"/>
        <v/>
      </c>
      <c r="Z193" s="4">
        <f t="shared" si="45"/>
        <v>5836000</v>
      </c>
      <c r="AA193" s="16">
        <f t="shared" si="46"/>
        <v>8.5675119945167924E-4</v>
      </c>
      <c r="AB193" s="15">
        <f t="shared" si="55"/>
        <v>0.12594242631939684</v>
      </c>
      <c r="AC193" s="15">
        <f t="shared" si="56"/>
        <v>0.12594242631939684</v>
      </c>
      <c r="AD193" s="4">
        <v>142388</v>
      </c>
      <c r="AE193" s="26">
        <v>1303.3399999999999</v>
      </c>
      <c r="AF193" s="26">
        <v>1303.3399999999999</v>
      </c>
      <c r="AG193" s="4">
        <f t="shared" si="57"/>
        <v>3421000</v>
      </c>
      <c r="AH193" s="16">
        <f t="shared" si="47"/>
        <v>1.4615609470914938E-3</v>
      </c>
      <c r="AI193" s="15">
        <f t="shared" si="48"/>
        <v>0.21484945922244958</v>
      </c>
      <c r="AJ193" s="15">
        <f t="shared" si="49"/>
        <v>0.21484945922244958</v>
      </c>
      <c r="AK193" s="4">
        <f t="shared" si="50"/>
        <v>16319000</v>
      </c>
      <c r="AL193" s="27">
        <f t="shared" si="51"/>
        <v>3.0639132299773271E-4</v>
      </c>
      <c r="AM193" s="15">
        <f t="shared" si="58"/>
        <v>4.5039524480666712E-2</v>
      </c>
      <c r="AN193" s="15">
        <f t="shared" si="59"/>
        <v>6.9757340520810808E-6</v>
      </c>
    </row>
    <row r="194" spans="1:40" x14ac:dyDescent="0.2">
      <c r="A194" s="4" t="s">
        <v>4628</v>
      </c>
      <c r="B194" s="2" t="s">
        <v>12</v>
      </c>
      <c r="C194" s="5">
        <v>142399</v>
      </c>
      <c r="D194" s="2" t="s">
        <v>109</v>
      </c>
      <c r="E194" s="5">
        <v>142400</v>
      </c>
      <c r="F194" s="2" t="s">
        <v>1005</v>
      </c>
      <c r="G194" s="7">
        <v>9000</v>
      </c>
      <c r="H194" s="5">
        <v>142</v>
      </c>
      <c r="I194" s="6">
        <v>140121</v>
      </c>
      <c r="J194" s="13">
        <v>44985</v>
      </c>
      <c r="K194" s="9">
        <v>9000</v>
      </c>
      <c r="L194" s="4" t="s">
        <v>4628</v>
      </c>
      <c r="M194" s="4" t="s">
        <v>4632</v>
      </c>
      <c r="N194" s="4">
        <f>VLOOKUP(I194,BaseModelo!$A$2:$E$5075,5)</f>
        <v>3</v>
      </c>
      <c r="P194" s="15">
        <v>142.00000000000003</v>
      </c>
      <c r="Q194" s="4">
        <f>VLOOKUP(I194,BaseModelo!$A$2:$E$5075,3)</f>
        <v>110</v>
      </c>
      <c r="R194" s="4">
        <f t="shared" ref="R194:R257" si="60">SUMIFS($G:$G,$M:$M,M194)</f>
        <v>32283000</v>
      </c>
      <c r="S194" s="16">
        <f t="shared" ref="S194:S257" si="61">G194/R194</f>
        <v>2.7878449958182325E-4</v>
      </c>
      <c r="T194" s="4">
        <f t="shared" si="52"/>
        <v>3.9587398940618898E-2</v>
      </c>
      <c r="U194" s="4">
        <f t="shared" si="53"/>
        <v>3.9587398940618912E-2</v>
      </c>
      <c r="V194" s="6">
        <f t="shared" ref="V194:V257" si="62">SUMIFS($G:$G,$O:$O,O194)</f>
        <v>0</v>
      </c>
      <c r="W194" s="16" t="str">
        <f t="shared" ref="W194:W257" si="63">IFERROR(G194/V194,"")</f>
        <v/>
      </c>
      <c r="X194" s="4" t="str">
        <f t="shared" si="54"/>
        <v/>
      </c>
      <c r="Y194" s="4" t="str">
        <f t="shared" ref="Y194:Y257" si="64">IFERROR(W194*P194,"")</f>
        <v/>
      </c>
      <c r="Z194" s="4">
        <f t="shared" ref="Z194:Z257" si="65">SUMIFS($G:$G,$N:$N,N194)</f>
        <v>1992000</v>
      </c>
      <c r="AA194" s="16">
        <f t="shared" ref="AA194:AA257" si="66">IFERROR(G194/Z194,"")</f>
        <v>4.5180722891566263E-3</v>
      </c>
      <c r="AB194" s="15">
        <f t="shared" si="55"/>
        <v>0.64156626506024095</v>
      </c>
      <c r="AC194" s="15">
        <f t="shared" si="56"/>
        <v>0.64156626506024106</v>
      </c>
      <c r="AD194" s="4">
        <v>142399</v>
      </c>
      <c r="AE194" s="26">
        <v>2255.2800000000002</v>
      </c>
      <c r="AF194" s="26">
        <v>2255.2800000000002</v>
      </c>
      <c r="AG194" s="4">
        <f t="shared" si="57"/>
        <v>673000</v>
      </c>
      <c r="AH194" s="16">
        <f t="shared" ref="AH194:AH257" si="67">IFERROR($G194/AG194,"")</f>
        <v>1.3372956909361069E-2</v>
      </c>
      <c r="AI194" s="15">
        <f t="shared" ref="AI194:AI257" si="68">IFERROR(AH194*H194,"")</f>
        <v>1.8989598811292718</v>
      </c>
      <c r="AJ194" s="15">
        <f t="shared" ref="AJ194:AJ257" si="69">IFERROR(AH194*P194,"")</f>
        <v>1.8989598811292723</v>
      </c>
      <c r="AK194" s="4">
        <f t="shared" ref="AK194:AK257" si="70">SUMIFS($G:$G,$A:$A,$A194,$M:$M,$M194)</f>
        <v>16319000</v>
      </c>
      <c r="AL194" s="27">
        <f t="shared" ref="AL194:AL257" si="71">IFERROR($G194/AK194,"")</f>
        <v>5.5150438139591883E-4</v>
      </c>
      <c r="AM194" s="15">
        <f t="shared" si="58"/>
        <v>7.8313622158220478E-2</v>
      </c>
      <c r="AN194" s="15">
        <f t="shared" si="59"/>
        <v>2.1832623963819486E-5</v>
      </c>
    </row>
    <row r="195" spans="1:40" x14ac:dyDescent="0.2">
      <c r="A195" s="4" t="s">
        <v>4628</v>
      </c>
      <c r="B195" s="3" t="s">
        <v>12</v>
      </c>
      <c r="C195" s="6">
        <v>142399</v>
      </c>
      <c r="D195" s="3" t="s">
        <v>109</v>
      </c>
      <c r="E195" s="6">
        <v>142402</v>
      </c>
      <c r="F195" s="3" t="s">
        <v>1006</v>
      </c>
      <c r="G195" s="8">
        <v>10000</v>
      </c>
      <c r="H195" s="6">
        <v>142</v>
      </c>
      <c r="I195" s="6">
        <v>140266</v>
      </c>
      <c r="J195" s="13">
        <v>44985</v>
      </c>
      <c r="K195" s="9">
        <v>10000</v>
      </c>
      <c r="L195" s="4" t="s">
        <v>4628</v>
      </c>
      <c r="M195" s="4" t="s">
        <v>4632</v>
      </c>
      <c r="N195" s="4">
        <f>VLOOKUP(I195,BaseModelo!$A$2:$E$5075,5)</f>
        <v>7</v>
      </c>
      <c r="P195" s="15">
        <v>142.00000000000003</v>
      </c>
      <c r="Q195" s="4">
        <f>VLOOKUP(I195,BaseModelo!$A$2:$E$5075,3)</f>
        <v>127</v>
      </c>
      <c r="R195" s="4">
        <f t="shared" si="60"/>
        <v>32283000</v>
      </c>
      <c r="S195" s="16">
        <f t="shared" si="61"/>
        <v>3.0976055509091471E-4</v>
      </c>
      <c r="T195" s="4">
        <f t="shared" ref="T195:T258" si="72">S195*H195</f>
        <v>4.3985998822909891E-2</v>
      </c>
      <c r="U195" s="4">
        <f t="shared" ref="U195:U258" si="73">S195*P195</f>
        <v>4.3985998822909898E-2</v>
      </c>
      <c r="V195" s="6">
        <f t="shared" si="62"/>
        <v>0</v>
      </c>
      <c r="W195" s="16" t="str">
        <f t="shared" si="63"/>
        <v/>
      </c>
      <c r="X195" s="4" t="str">
        <f t="shared" ref="X195:X258" si="74">IFERROR(W195*H195,"")</f>
        <v/>
      </c>
      <c r="Y195" s="4" t="str">
        <f t="shared" si="64"/>
        <v/>
      </c>
      <c r="Z195" s="4">
        <f t="shared" si="65"/>
        <v>4022000</v>
      </c>
      <c r="AA195" s="16">
        <f t="shared" si="66"/>
        <v>2.4863252113376429E-3</v>
      </c>
      <c r="AB195" s="15">
        <f t="shared" ref="AB195:AB258" si="75">IFERROR(AA195*H195,"")</f>
        <v>0.35305818000994527</v>
      </c>
      <c r="AC195" s="15">
        <f t="shared" ref="AC195:AC258" si="76">IFERROR(AA195*P195,"")</f>
        <v>0.35305818000994538</v>
      </c>
      <c r="AD195" s="4">
        <v>142399</v>
      </c>
      <c r="AE195" s="26">
        <v>2510.34</v>
      </c>
      <c r="AF195" s="26">
        <v>2510.34</v>
      </c>
      <c r="AG195" s="4">
        <f t="shared" ref="AG195:AG258" si="77">SUMIFS($G:$G,$N:$N,$N195,$A:$A,$A195)</f>
        <v>2184000</v>
      </c>
      <c r="AH195" s="16">
        <f t="shared" si="67"/>
        <v>4.578754578754579E-3</v>
      </c>
      <c r="AI195" s="15">
        <f t="shared" si="68"/>
        <v>0.6501831501831502</v>
      </c>
      <c r="AJ195" s="15">
        <f t="shared" si="69"/>
        <v>0.65018315018315032</v>
      </c>
      <c r="AK195" s="4">
        <f t="shared" si="70"/>
        <v>16319000</v>
      </c>
      <c r="AL195" s="27">
        <f t="shared" si="71"/>
        <v>6.1278264599546543E-4</v>
      </c>
      <c r="AM195" s="15">
        <f t="shared" ref="AM195:AM258" si="78">IFERROR(AL195*H195,"")</f>
        <v>8.7015135731356094E-2</v>
      </c>
      <c r="AN195" s="15">
        <f t="shared" ref="AN195:AN258" si="79">IFERROR(AL195*U195,"")</f>
        <v>2.6953856745456156E-5</v>
      </c>
    </row>
    <row r="196" spans="1:40" x14ac:dyDescent="0.2">
      <c r="A196" s="4" t="s">
        <v>4628</v>
      </c>
      <c r="B196" s="3" t="s">
        <v>12</v>
      </c>
      <c r="C196" s="6">
        <v>142399</v>
      </c>
      <c r="D196" s="3" t="s">
        <v>109</v>
      </c>
      <c r="E196" s="6">
        <v>142403</v>
      </c>
      <c r="F196" s="3" t="s">
        <v>1007</v>
      </c>
      <c r="G196" s="8">
        <v>9000</v>
      </c>
      <c r="H196" s="6">
        <v>142</v>
      </c>
      <c r="I196" s="6">
        <v>140439</v>
      </c>
      <c r="J196" s="13">
        <v>44985</v>
      </c>
      <c r="K196" s="9">
        <v>9000</v>
      </c>
      <c r="L196" s="4" t="s">
        <v>4628</v>
      </c>
      <c r="M196" s="4" t="s">
        <v>4632</v>
      </c>
      <c r="N196" s="4">
        <f>VLOOKUP(I196,BaseModelo!$A$2:$E$5075,5)</f>
        <v>9</v>
      </c>
      <c r="P196" s="15">
        <v>142.00000000000003</v>
      </c>
      <c r="Q196" s="4">
        <f>VLOOKUP(I196,BaseModelo!$A$2:$E$5075,3)</f>
        <v>147</v>
      </c>
      <c r="R196" s="4">
        <f t="shared" si="60"/>
        <v>32283000</v>
      </c>
      <c r="S196" s="16">
        <f t="shared" si="61"/>
        <v>2.7878449958182325E-4</v>
      </c>
      <c r="T196" s="4">
        <f t="shared" si="72"/>
        <v>3.9587398940618898E-2</v>
      </c>
      <c r="U196" s="4">
        <f t="shared" si="73"/>
        <v>3.9587398940618912E-2</v>
      </c>
      <c r="V196" s="6">
        <f t="shared" si="62"/>
        <v>0</v>
      </c>
      <c r="W196" s="16" t="str">
        <f t="shared" si="63"/>
        <v/>
      </c>
      <c r="X196" s="4" t="str">
        <f t="shared" si="74"/>
        <v/>
      </c>
      <c r="Y196" s="4" t="str">
        <f t="shared" si="64"/>
        <v/>
      </c>
      <c r="Z196" s="4">
        <f t="shared" si="65"/>
        <v>5305000</v>
      </c>
      <c r="AA196" s="16">
        <f t="shared" si="66"/>
        <v>1.6965127238454288E-3</v>
      </c>
      <c r="AB196" s="15">
        <f t="shared" si="75"/>
        <v>0.24090480678605089</v>
      </c>
      <c r="AC196" s="15">
        <f t="shared" si="76"/>
        <v>0.24090480678605092</v>
      </c>
      <c r="AD196" s="4">
        <v>142399</v>
      </c>
      <c r="AE196" s="26">
        <v>2255.2800000000002</v>
      </c>
      <c r="AF196" s="26">
        <v>2255.2800000000002</v>
      </c>
      <c r="AG196" s="4">
        <f t="shared" si="77"/>
        <v>3095000</v>
      </c>
      <c r="AH196" s="16">
        <f t="shared" si="67"/>
        <v>2.9079159935379646E-3</v>
      </c>
      <c r="AI196" s="15">
        <f t="shared" si="68"/>
        <v>0.41292407108239099</v>
      </c>
      <c r="AJ196" s="15">
        <f t="shared" si="69"/>
        <v>0.41292407108239104</v>
      </c>
      <c r="AK196" s="4">
        <f t="shared" si="70"/>
        <v>16319000</v>
      </c>
      <c r="AL196" s="27">
        <f t="shared" si="71"/>
        <v>5.5150438139591883E-4</v>
      </c>
      <c r="AM196" s="15">
        <f t="shared" si="78"/>
        <v>7.8313622158220478E-2</v>
      </c>
      <c r="AN196" s="15">
        <f t="shared" si="79"/>
        <v>2.1832623963819486E-5</v>
      </c>
    </row>
    <row r="197" spans="1:40" x14ac:dyDescent="0.2">
      <c r="A197" s="4" t="s">
        <v>4628</v>
      </c>
      <c r="B197" s="3" t="s">
        <v>12</v>
      </c>
      <c r="C197" s="6">
        <v>142399</v>
      </c>
      <c r="D197" s="3" t="s">
        <v>109</v>
      </c>
      <c r="E197" s="6">
        <v>142404</v>
      </c>
      <c r="F197" s="3" t="s">
        <v>1008</v>
      </c>
      <c r="G197" s="8">
        <v>8000</v>
      </c>
      <c r="H197" s="6">
        <v>142</v>
      </c>
      <c r="I197" s="6">
        <v>141847</v>
      </c>
      <c r="J197" s="13">
        <v>44985</v>
      </c>
      <c r="K197" s="9">
        <v>8000</v>
      </c>
      <c r="L197" s="4" t="s">
        <v>4628</v>
      </c>
      <c r="M197" s="4" t="s">
        <v>4632</v>
      </c>
      <c r="N197" s="4">
        <f>VLOOKUP(I197,BaseModelo!$A$2:$E$5075,5)</f>
        <v>7</v>
      </c>
      <c r="P197" s="15">
        <v>142.00000000000003</v>
      </c>
      <c r="Q197" s="4">
        <f>VLOOKUP(I197,BaseModelo!$A$2:$E$5075,3)</f>
        <v>127</v>
      </c>
      <c r="R197" s="4">
        <f t="shared" si="60"/>
        <v>32283000</v>
      </c>
      <c r="S197" s="16">
        <f t="shared" si="61"/>
        <v>2.4780844407273179E-4</v>
      </c>
      <c r="T197" s="4">
        <f t="shared" si="72"/>
        <v>3.5188799058327912E-2</v>
      </c>
      <c r="U197" s="4">
        <f t="shared" si="73"/>
        <v>3.5188799058327919E-2</v>
      </c>
      <c r="V197" s="6">
        <f t="shared" si="62"/>
        <v>0</v>
      </c>
      <c r="W197" s="16" t="str">
        <f t="shared" si="63"/>
        <v/>
      </c>
      <c r="X197" s="4" t="str">
        <f t="shared" si="74"/>
        <v/>
      </c>
      <c r="Y197" s="4" t="str">
        <f t="shared" si="64"/>
        <v/>
      </c>
      <c r="Z197" s="4">
        <f t="shared" si="65"/>
        <v>4022000</v>
      </c>
      <c r="AA197" s="16">
        <f t="shared" si="66"/>
        <v>1.9890601690701142E-3</v>
      </c>
      <c r="AB197" s="15">
        <f t="shared" si="75"/>
        <v>0.28244654400795621</v>
      </c>
      <c r="AC197" s="15">
        <f t="shared" si="76"/>
        <v>0.28244654400795627</v>
      </c>
      <c r="AD197" s="4">
        <v>142399</v>
      </c>
      <c r="AE197" s="26">
        <v>2013.74</v>
      </c>
      <c r="AF197" s="26">
        <v>2013.74</v>
      </c>
      <c r="AG197" s="4">
        <f t="shared" si="77"/>
        <v>2184000</v>
      </c>
      <c r="AH197" s="16">
        <f t="shared" si="67"/>
        <v>3.663003663003663E-3</v>
      </c>
      <c r="AI197" s="15">
        <f t="shared" si="68"/>
        <v>0.52014652014652019</v>
      </c>
      <c r="AJ197" s="15">
        <f t="shared" si="69"/>
        <v>0.5201465201465203</v>
      </c>
      <c r="AK197" s="4">
        <f t="shared" si="70"/>
        <v>16319000</v>
      </c>
      <c r="AL197" s="27">
        <f t="shared" si="71"/>
        <v>4.9022611679637234E-4</v>
      </c>
      <c r="AM197" s="15">
        <f t="shared" si="78"/>
        <v>6.9612108585084875E-2</v>
      </c>
      <c r="AN197" s="15">
        <f t="shared" si="79"/>
        <v>1.725046831709194E-5</v>
      </c>
    </row>
    <row r="198" spans="1:40" x14ac:dyDescent="0.2">
      <c r="A198" s="4" t="s">
        <v>4628</v>
      </c>
      <c r="B198" s="3" t="s">
        <v>12</v>
      </c>
      <c r="C198" s="6">
        <v>142399</v>
      </c>
      <c r="D198" s="3" t="s">
        <v>109</v>
      </c>
      <c r="E198" s="6">
        <v>142405</v>
      </c>
      <c r="F198" s="3" t="s">
        <v>1009</v>
      </c>
      <c r="G198" s="8">
        <v>9000</v>
      </c>
      <c r="H198" s="6">
        <v>142</v>
      </c>
      <c r="I198" s="6">
        <v>142339</v>
      </c>
      <c r="J198" s="13">
        <v>44985</v>
      </c>
      <c r="K198" s="9">
        <v>9000</v>
      </c>
      <c r="L198" s="4" t="s">
        <v>4628</v>
      </c>
      <c r="M198" s="4" t="s">
        <v>4632</v>
      </c>
      <c r="N198" s="4">
        <f>VLOOKUP(I198,BaseModelo!$A$2:$E$5075,5)</f>
        <v>8</v>
      </c>
      <c r="P198" s="15">
        <v>142.00000000000003</v>
      </c>
      <c r="Q198" s="4">
        <f>VLOOKUP(I198,BaseModelo!$A$2:$E$5075,3)</f>
        <v>132</v>
      </c>
      <c r="R198" s="4">
        <f t="shared" si="60"/>
        <v>32283000</v>
      </c>
      <c r="S198" s="16">
        <f t="shared" si="61"/>
        <v>2.7878449958182325E-4</v>
      </c>
      <c r="T198" s="4">
        <f t="shared" si="72"/>
        <v>3.9587398940618898E-2</v>
      </c>
      <c r="U198" s="4">
        <f t="shared" si="73"/>
        <v>3.9587398940618912E-2</v>
      </c>
      <c r="V198" s="6">
        <f t="shared" si="62"/>
        <v>0</v>
      </c>
      <c r="W198" s="16" t="str">
        <f t="shared" si="63"/>
        <v/>
      </c>
      <c r="X198" s="4" t="str">
        <f t="shared" si="74"/>
        <v/>
      </c>
      <c r="Y198" s="4" t="str">
        <f t="shared" si="64"/>
        <v/>
      </c>
      <c r="Z198" s="4">
        <f t="shared" si="65"/>
        <v>5836000</v>
      </c>
      <c r="AA198" s="16">
        <f t="shared" si="66"/>
        <v>1.5421521590130226E-3</v>
      </c>
      <c r="AB198" s="15">
        <f t="shared" si="75"/>
        <v>0.2189856065798492</v>
      </c>
      <c r="AC198" s="15">
        <f t="shared" si="76"/>
        <v>0.21898560657984925</v>
      </c>
      <c r="AD198" s="4">
        <v>142399</v>
      </c>
      <c r="AE198" s="26">
        <v>2255.2800000000002</v>
      </c>
      <c r="AF198" s="26">
        <v>2255.2800000000002</v>
      </c>
      <c r="AG198" s="4">
        <f t="shared" si="77"/>
        <v>3421000</v>
      </c>
      <c r="AH198" s="16">
        <f t="shared" si="67"/>
        <v>2.6308097047646889E-3</v>
      </c>
      <c r="AI198" s="15">
        <f t="shared" si="68"/>
        <v>0.3735749780765858</v>
      </c>
      <c r="AJ198" s="15">
        <f t="shared" si="69"/>
        <v>0.37357497807658591</v>
      </c>
      <c r="AK198" s="4">
        <f t="shared" si="70"/>
        <v>16319000</v>
      </c>
      <c r="AL198" s="27">
        <f t="shared" si="71"/>
        <v>5.5150438139591883E-4</v>
      </c>
      <c r="AM198" s="15">
        <f t="shared" si="78"/>
        <v>7.8313622158220478E-2</v>
      </c>
      <c r="AN198" s="15">
        <f t="shared" si="79"/>
        <v>2.1832623963819486E-5</v>
      </c>
    </row>
    <row r="199" spans="1:40" x14ac:dyDescent="0.2">
      <c r="A199" s="4" t="s">
        <v>4628</v>
      </c>
      <c r="B199" s="3" t="s">
        <v>12</v>
      </c>
      <c r="C199" s="6">
        <v>142399</v>
      </c>
      <c r="D199" s="3" t="s">
        <v>109</v>
      </c>
      <c r="E199" s="6">
        <v>142406</v>
      </c>
      <c r="F199" s="3" t="s">
        <v>1010</v>
      </c>
      <c r="G199" s="8">
        <v>9000</v>
      </c>
      <c r="H199" s="6">
        <v>142</v>
      </c>
      <c r="I199" s="6">
        <v>141778</v>
      </c>
      <c r="J199" s="13">
        <v>44985</v>
      </c>
      <c r="K199" s="9">
        <v>9000</v>
      </c>
      <c r="L199" s="4" t="s">
        <v>4628</v>
      </c>
      <c r="M199" s="4" t="s">
        <v>4632</v>
      </c>
      <c r="N199" s="4">
        <f>VLOOKUP(I199,BaseModelo!$A$2:$E$5075,5)</f>
        <v>9</v>
      </c>
      <c r="P199" s="15">
        <v>142.00000000000003</v>
      </c>
      <c r="Q199" s="4">
        <f>VLOOKUP(I199,BaseModelo!$A$2:$E$5075,3)</f>
        <v>147</v>
      </c>
      <c r="R199" s="4">
        <f t="shared" si="60"/>
        <v>32283000</v>
      </c>
      <c r="S199" s="16">
        <f t="shared" si="61"/>
        <v>2.7878449958182325E-4</v>
      </c>
      <c r="T199" s="4">
        <f t="shared" si="72"/>
        <v>3.9587398940618898E-2</v>
      </c>
      <c r="U199" s="4">
        <f t="shared" si="73"/>
        <v>3.9587398940618912E-2</v>
      </c>
      <c r="V199" s="6">
        <f t="shared" si="62"/>
        <v>0</v>
      </c>
      <c r="W199" s="16" t="str">
        <f t="shared" si="63"/>
        <v/>
      </c>
      <c r="X199" s="4" t="str">
        <f t="shared" si="74"/>
        <v/>
      </c>
      <c r="Y199" s="4" t="str">
        <f t="shared" si="64"/>
        <v/>
      </c>
      <c r="Z199" s="4">
        <f t="shared" si="65"/>
        <v>5305000</v>
      </c>
      <c r="AA199" s="16">
        <f t="shared" si="66"/>
        <v>1.6965127238454288E-3</v>
      </c>
      <c r="AB199" s="15">
        <f t="shared" si="75"/>
        <v>0.24090480678605089</v>
      </c>
      <c r="AC199" s="15">
        <f t="shared" si="76"/>
        <v>0.24090480678605092</v>
      </c>
      <c r="AD199" s="4">
        <v>142399</v>
      </c>
      <c r="AE199" s="26">
        <v>2255.2800000000002</v>
      </c>
      <c r="AF199" s="26">
        <v>2255.2800000000002</v>
      </c>
      <c r="AG199" s="4">
        <f t="shared" si="77"/>
        <v>3095000</v>
      </c>
      <c r="AH199" s="16">
        <f t="shared" si="67"/>
        <v>2.9079159935379646E-3</v>
      </c>
      <c r="AI199" s="15">
        <f t="shared" si="68"/>
        <v>0.41292407108239099</v>
      </c>
      <c r="AJ199" s="15">
        <f t="shared" si="69"/>
        <v>0.41292407108239104</v>
      </c>
      <c r="AK199" s="4">
        <f t="shared" si="70"/>
        <v>16319000</v>
      </c>
      <c r="AL199" s="27">
        <f t="shared" si="71"/>
        <v>5.5150438139591883E-4</v>
      </c>
      <c r="AM199" s="15">
        <f t="shared" si="78"/>
        <v>7.8313622158220478E-2</v>
      </c>
      <c r="AN199" s="15">
        <f t="shared" si="79"/>
        <v>2.1832623963819486E-5</v>
      </c>
    </row>
    <row r="200" spans="1:40" x14ac:dyDescent="0.2">
      <c r="A200" s="4" t="s">
        <v>4628</v>
      </c>
      <c r="B200" s="3" t="s">
        <v>12</v>
      </c>
      <c r="C200" s="6">
        <v>142399</v>
      </c>
      <c r="D200" s="3" t="s">
        <v>109</v>
      </c>
      <c r="E200" s="6">
        <v>142407</v>
      </c>
      <c r="F200" s="3" t="s">
        <v>1011</v>
      </c>
      <c r="G200" s="8">
        <v>7000</v>
      </c>
      <c r="H200" s="6">
        <v>142</v>
      </c>
      <c r="I200" s="6">
        <v>141170</v>
      </c>
      <c r="J200" s="13">
        <v>44985</v>
      </c>
      <c r="K200" s="9">
        <v>7000</v>
      </c>
      <c r="L200" s="4" t="s">
        <v>4628</v>
      </c>
      <c r="M200" s="4" t="s">
        <v>4632</v>
      </c>
      <c r="N200" s="4">
        <f>VLOOKUP(I200,BaseModelo!$A$2:$E$5075,5)</f>
        <v>10</v>
      </c>
      <c r="P200" s="15">
        <v>142.00000000000003</v>
      </c>
      <c r="Q200" s="4">
        <f>VLOOKUP(I200,BaseModelo!$A$2:$E$5075,3)</f>
        <v>0</v>
      </c>
      <c r="R200" s="4">
        <f t="shared" si="60"/>
        <v>32283000</v>
      </c>
      <c r="S200" s="16">
        <f t="shared" si="61"/>
        <v>2.168323885636403E-4</v>
      </c>
      <c r="T200" s="4">
        <f t="shared" si="72"/>
        <v>3.0790199176036922E-2</v>
      </c>
      <c r="U200" s="4">
        <f t="shared" si="73"/>
        <v>3.0790199176036929E-2</v>
      </c>
      <c r="V200" s="6">
        <f t="shared" si="62"/>
        <v>0</v>
      </c>
      <c r="W200" s="16" t="str">
        <f t="shared" si="63"/>
        <v/>
      </c>
      <c r="X200" s="4" t="str">
        <f t="shared" si="74"/>
        <v/>
      </c>
      <c r="Y200" s="4" t="str">
        <f t="shared" si="64"/>
        <v/>
      </c>
      <c r="Z200" s="4">
        <f t="shared" si="65"/>
        <v>4121000</v>
      </c>
      <c r="AA200" s="16">
        <f t="shared" si="66"/>
        <v>1.6986168405726766E-3</v>
      </c>
      <c r="AB200" s="15">
        <f t="shared" si="75"/>
        <v>0.24120359136132008</v>
      </c>
      <c r="AC200" s="15">
        <f t="shared" si="76"/>
        <v>0.24120359136132014</v>
      </c>
      <c r="AD200" s="4">
        <v>142399</v>
      </c>
      <c r="AE200" s="26">
        <v>1758.65</v>
      </c>
      <c r="AF200" s="26">
        <v>1758.65</v>
      </c>
      <c r="AG200" s="4">
        <f t="shared" si="77"/>
        <v>1846000</v>
      </c>
      <c r="AH200" s="16">
        <f t="shared" si="67"/>
        <v>3.791982665222102E-3</v>
      </c>
      <c r="AI200" s="15">
        <f t="shared" si="68"/>
        <v>0.53846153846153844</v>
      </c>
      <c r="AJ200" s="15">
        <f t="shared" si="69"/>
        <v>0.53846153846153855</v>
      </c>
      <c r="AK200" s="4">
        <f t="shared" si="70"/>
        <v>16319000</v>
      </c>
      <c r="AL200" s="27">
        <f t="shared" si="71"/>
        <v>4.289478521968258E-4</v>
      </c>
      <c r="AM200" s="15">
        <f t="shared" si="78"/>
        <v>6.0910595011949266E-2</v>
      </c>
      <c r="AN200" s="15">
        <f t="shared" si="79"/>
        <v>1.3207389805273516E-5</v>
      </c>
    </row>
    <row r="201" spans="1:40" x14ac:dyDescent="0.2">
      <c r="A201" s="4" t="s">
        <v>4628</v>
      </c>
      <c r="B201" s="3" t="s">
        <v>6</v>
      </c>
      <c r="C201" s="6">
        <v>142436</v>
      </c>
      <c r="D201" s="3" t="s">
        <v>114</v>
      </c>
      <c r="E201" s="6">
        <v>142439</v>
      </c>
      <c r="F201" s="3" t="s">
        <v>1016</v>
      </c>
      <c r="G201" s="8">
        <v>7000</v>
      </c>
      <c r="H201" s="6">
        <v>137</v>
      </c>
      <c r="I201" s="6">
        <v>133488</v>
      </c>
      <c r="J201" s="13">
        <v>44985</v>
      </c>
      <c r="K201" s="9">
        <v>7000</v>
      </c>
      <c r="L201" s="4" t="s">
        <v>4628</v>
      </c>
      <c r="M201" s="4" t="s">
        <v>4632</v>
      </c>
      <c r="N201" s="4">
        <f>VLOOKUP(I201,BaseModelo!$A$2:$E$5075,5)</f>
        <v>4</v>
      </c>
      <c r="P201" s="15">
        <v>142.00000000000003</v>
      </c>
      <c r="Q201" s="4">
        <f>VLOOKUP(I201,BaseModelo!$A$2:$E$5075,3)</f>
        <v>110</v>
      </c>
      <c r="R201" s="4">
        <f t="shared" si="60"/>
        <v>32283000</v>
      </c>
      <c r="S201" s="16">
        <f t="shared" si="61"/>
        <v>2.168323885636403E-4</v>
      </c>
      <c r="T201" s="4">
        <f t="shared" si="72"/>
        <v>2.970603723321872E-2</v>
      </c>
      <c r="U201" s="4">
        <f t="shared" si="73"/>
        <v>3.0790199176036929E-2</v>
      </c>
      <c r="V201" s="6">
        <f t="shared" si="62"/>
        <v>0</v>
      </c>
      <c r="W201" s="16" t="str">
        <f t="shared" si="63"/>
        <v/>
      </c>
      <c r="X201" s="4" t="str">
        <f t="shared" si="74"/>
        <v/>
      </c>
      <c r="Y201" s="4" t="str">
        <f t="shared" si="64"/>
        <v/>
      </c>
      <c r="Z201" s="4">
        <f t="shared" si="65"/>
        <v>2331000</v>
      </c>
      <c r="AA201" s="16">
        <f t="shared" si="66"/>
        <v>3.003003003003003E-3</v>
      </c>
      <c r="AB201" s="15">
        <f t="shared" si="75"/>
        <v>0.41141141141141141</v>
      </c>
      <c r="AC201" s="15">
        <f t="shared" si="76"/>
        <v>0.42642642642642653</v>
      </c>
      <c r="AD201" s="4">
        <v>142436</v>
      </c>
      <c r="AE201" s="26">
        <v>1689.62</v>
      </c>
      <c r="AF201" s="26">
        <v>1689.62</v>
      </c>
      <c r="AG201" s="4">
        <f t="shared" si="77"/>
        <v>858000</v>
      </c>
      <c r="AH201" s="16">
        <f t="shared" si="67"/>
        <v>8.1585081585081581E-3</v>
      </c>
      <c r="AI201" s="15">
        <f t="shared" si="68"/>
        <v>1.1177156177156176</v>
      </c>
      <c r="AJ201" s="15">
        <f t="shared" si="69"/>
        <v>1.1585081585081587</v>
      </c>
      <c r="AK201" s="4">
        <f t="shared" si="70"/>
        <v>16319000</v>
      </c>
      <c r="AL201" s="27">
        <f t="shared" si="71"/>
        <v>4.289478521968258E-4</v>
      </c>
      <c r="AM201" s="15">
        <f t="shared" si="78"/>
        <v>5.8765855750965136E-2</v>
      </c>
      <c r="AN201" s="15">
        <f t="shared" si="79"/>
        <v>1.3207389805273516E-5</v>
      </c>
    </row>
    <row r="202" spans="1:40" x14ac:dyDescent="0.2">
      <c r="A202" s="4" t="s">
        <v>4628</v>
      </c>
      <c r="B202" s="3" t="s">
        <v>6</v>
      </c>
      <c r="C202" s="6">
        <v>142436</v>
      </c>
      <c r="D202" s="3" t="s">
        <v>114</v>
      </c>
      <c r="E202" s="6">
        <v>142442</v>
      </c>
      <c r="F202" s="3" t="s">
        <v>1017</v>
      </c>
      <c r="G202" s="8">
        <v>5000</v>
      </c>
      <c r="H202" s="6">
        <v>147</v>
      </c>
      <c r="I202" s="6">
        <v>142414</v>
      </c>
      <c r="J202" s="13">
        <v>44985</v>
      </c>
      <c r="K202" s="9">
        <v>5000</v>
      </c>
      <c r="L202" s="4" t="s">
        <v>4628</v>
      </c>
      <c r="M202" s="4" t="s">
        <v>4632</v>
      </c>
      <c r="N202" s="4">
        <f>VLOOKUP(I202,BaseModelo!$A$2:$E$5075,5)</f>
        <v>6</v>
      </c>
      <c r="P202" s="15">
        <v>147</v>
      </c>
      <c r="Q202" s="4">
        <f>VLOOKUP(I202,BaseModelo!$A$2:$E$5075,3)</f>
        <v>115</v>
      </c>
      <c r="R202" s="4">
        <f t="shared" si="60"/>
        <v>32283000</v>
      </c>
      <c r="S202" s="16">
        <f t="shared" si="61"/>
        <v>1.5488027754545735E-4</v>
      </c>
      <c r="T202" s="4">
        <f t="shared" si="72"/>
        <v>2.2767400799182231E-2</v>
      </c>
      <c r="U202" s="4">
        <f t="shared" si="73"/>
        <v>2.2767400799182231E-2</v>
      </c>
      <c r="V202" s="6">
        <f t="shared" si="62"/>
        <v>0</v>
      </c>
      <c r="W202" s="16" t="str">
        <f t="shared" si="63"/>
        <v/>
      </c>
      <c r="X202" s="4" t="str">
        <f t="shared" si="74"/>
        <v/>
      </c>
      <c r="Y202" s="4" t="str">
        <f t="shared" si="64"/>
        <v/>
      </c>
      <c r="Z202" s="4">
        <f t="shared" si="65"/>
        <v>4853000</v>
      </c>
      <c r="AA202" s="16">
        <f t="shared" si="66"/>
        <v>1.0302905419328251E-3</v>
      </c>
      <c r="AB202" s="15">
        <f t="shared" si="75"/>
        <v>0.1514527096641253</v>
      </c>
      <c r="AC202" s="15">
        <f t="shared" si="76"/>
        <v>0.1514527096641253</v>
      </c>
      <c r="AD202" s="4">
        <v>142436</v>
      </c>
      <c r="AE202" s="26">
        <v>1303.3399999999999</v>
      </c>
      <c r="AF202" s="26">
        <v>1303.3399999999999</v>
      </c>
      <c r="AG202" s="4">
        <f t="shared" si="77"/>
        <v>2735000</v>
      </c>
      <c r="AH202" s="16">
        <f t="shared" si="67"/>
        <v>1.8281535648994515E-3</v>
      </c>
      <c r="AI202" s="15">
        <f t="shared" si="68"/>
        <v>0.26873857404021939</v>
      </c>
      <c r="AJ202" s="15">
        <f t="shared" si="69"/>
        <v>0.26873857404021939</v>
      </c>
      <c r="AK202" s="4">
        <f t="shared" si="70"/>
        <v>16319000</v>
      </c>
      <c r="AL202" s="27">
        <f t="shared" si="71"/>
        <v>3.0639132299773271E-4</v>
      </c>
      <c r="AM202" s="15">
        <f t="shared" si="78"/>
        <v>4.5039524480666712E-2</v>
      </c>
      <c r="AN202" s="15">
        <f t="shared" si="79"/>
        <v>6.9757340520810808E-6</v>
      </c>
    </row>
    <row r="203" spans="1:40" x14ac:dyDescent="0.2">
      <c r="A203" s="4" t="s">
        <v>4628</v>
      </c>
      <c r="B203" s="3" t="s">
        <v>6</v>
      </c>
      <c r="C203" s="6">
        <v>142436</v>
      </c>
      <c r="D203" s="3" t="s">
        <v>114</v>
      </c>
      <c r="E203" s="6">
        <v>142560</v>
      </c>
      <c r="F203" s="3" t="s">
        <v>1018</v>
      </c>
      <c r="G203" s="8">
        <v>5000</v>
      </c>
      <c r="H203" s="6">
        <v>147</v>
      </c>
      <c r="I203" s="6">
        <v>142410</v>
      </c>
      <c r="J203" s="13">
        <v>44985</v>
      </c>
      <c r="K203" s="9">
        <v>5000</v>
      </c>
      <c r="L203" s="4" t="s">
        <v>4628</v>
      </c>
      <c r="M203" s="4" t="s">
        <v>4632</v>
      </c>
      <c r="N203" s="4">
        <f>VLOOKUP(I203,BaseModelo!$A$2:$E$5075,5)</f>
        <v>6</v>
      </c>
      <c r="P203" s="15">
        <v>147</v>
      </c>
      <c r="Q203" s="4">
        <f>VLOOKUP(I203,BaseModelo!$A$2:$E$5075,3)</f>
        <v>115</v>
      </c>
      <c r="R203" s="4">
        <f t="shared" si="60"/>
        <v>32283000</v>
      </c>
      <c r="S203" s="16">
        <f t="shared" si="61"/>
        <v>1.5488027754545735E-4</v>
      </c>
      <c r="T203" s="4">
        <f t="shared" si="72"/>
        <v>2.2767400799182231E-2</v>
      </c>
      <c r="U203" s="4">
        <f t="shared" si="73"/>
        <v>2.2767400799182231E-2</v>
      </c>
      <c r="V203" s="6">
        <f t="shared" si="62"/>
        <v>0</v>
      </c>
      <c r="W203" s="16" t="str">
        <f t="shared" si="63"/>
        <v/>
      </c>
      <c r="X203" s="4" t="str">
        <f t="shared" si="74"/>
        <v/>
      </c>
      <c r="Y203" s="4" t="str">
        <f t="shared" si="64"/>
        <v/>
      </c>
      <c r="Z203" s="4">
        <f t="shared" si="65"/>
        <v>4853000</v>
      </c>
      <c r="AA203" s="16">
        <f t="shared" si="66"/>
        <v>1.0302905419328251E-3</v>
      </c>
      <c r="AB203" s="15">
        <f t="shared" si="75"/>
        <v>0.1514527096641253</v>
      </c>
      <c r="AC203" s="15">
        <f t="shared" si="76"/>
        <v>0.1514527096641253</v>
      </c>
      <c r="AD203" s="4">
        <v>142436</v>
      </c>
      <c r="AE203" s="26">
        <v>1303.3399999999999</v>
      </c>
      <c r="AF203" s="26">
        <v>1303.3399999999999</v>
      </c>
      <c r="AG203" s="4">
        <f t="shared" si="77"/>
        <v>2735000</v>
      </c>
      <c r="AH203" s="16">
        <f t="shared" si="67"/>
        <v>1.8281535648994515E-3</v>
      </c>
      <c r="AI203" s="15">
        <f t="shared" si="68"/>
        <v>0.26873857404021939</v>
      </c>
      <c r="AJ203" s="15">
        <f t="shared" si="69"/>
        <v>0.26873857404021939</v>
      </c>
      <c r="AK203" s="4">
        <f t="shared" si="70"/>
        <v>16319000</v>
      </c>
      <c r="AL203" s="27">
        <f t="shared" si="71"/>
        <v>3.0639132299773271E-4</v>
      </c>
      <c r="AM203" s="15">
        <f t="shared" si="78"/>
        <v>4.5039524480666712E-2</v>
      </c>
      <c r="AN203" s="15">
        <f t="shared" si="79"/>
        <v>6.9757340520810808E-6</v>
      </c>
    </row>
    <row r="204" spans="1:40" x14ac:dyDescent="0.2">
      <c r="A204" s="4" t="s">
        <v>4628</v>
      </c>
      <c r="B204" s="3" t="s">
        <v>6</v>
      </c>
      <c r="C204" s="6">
        <v>142496</v>
      </c>
      <c r="D204" s="3" t="s">
        <v>115</v>
      </c>
      <c r="E204" s="6">
        <v>142504</v>
      </c>
      <c r="F204" s="3" t="s">
        <v>1015</v>
      </c>
      <c r="G204" s="8">
        <v>5000</v>
      </c>
      <c r="H204" s="6">
        <v>147</v>
      </c>
      <c r="I204" s="6">
        <v>142283</v>
      </c>
      <c r="J204" s="13">
        <v>44985</v>
      </c>
      <c r="K204" s="9">
        <v>3675.02872260716</v>
      </c>
      <c r="L204" s="4" t="s">
        <v>4628</v>
      </c>
      <c r="M204" s="4" t="s">
        <v>4632</v>
      </c>
      <c r="N204" s="4">
        <f>VLOOKUP(I204,BaseModelo!$A$2:$E$5075,5)</f>
        <v>9</v>
      </c>
      <c r="P204" s="15">
        <v>147</v>
      </c>
      <c r="Q204" s="4">
        <f>VLOOKUP(I204,BaseModelo!$A$2:$E$5075,3)</f>
        <v>147</v>
      </c>
      <c r="R204" s="4">
        <f t="shared" si="60"/>
        <v>32283000</v>
      </c>
      <c r="S204" s="16">
        <f t="shared" si="61"/>
        <v>1.5488027754545735E-4</v>
      </c>
      <c r="T204" s="4">
        <f t="shared" si="72"/>
        <v>2.2767400799182231E-2</v>
      </c>
      <c r="U204" s="4">
        <f t="shared" si="73"/>
        <v>2.2767400799182231E-2</v>
      </c>
      <c r="V204" s="6">
        <f t="shared" si="62"/>
        <v>0</v>
      </c>
      <c r="W204" s="16" t="str">
        <f t="shared" si="63"/>
        <v/>
      </c>
      <c r="X204" s="4" t="str">
        <f t="shared" si="74"/>
        <v/>
      </c>
      <c r="Y204" s="4" t="str">
        <f t="shared" si="64"/>
        <v/>
      </c>
      <c r="Z204" s="4">
        <f t="shared" si="65"/>
        <v>5305000</v>
      </c>
      <c r="AA204" s="16">
        <f t="shared" si="66"/>
        <v>9.42507068803016E-4</v>
      </c>
      <c r="AB204" s="15">
        <f t="shared" si="75"/>
        <v>0.13854853911404336</v>
      </c>
      <c r="AC204" s="15">
        <f t="shared" si="76"/>
        <v>0.13854853911404336</v>
      </c>
      <c r="AD204" s="4">
        <v>142496</v>
      </c>
      <c r="AE204" s="26">
        <v>1303.3399999999999</v>
      </c>
      <c r="AF204" s="26">
        <v>1229.6863208596797</v>
      </c>
      <c r="AG204" s="4">
        <f t="shared" si="77"/>
        <v>3095000</v>
      </c>
      <c r="AH204" s="16">
        <f t="shared" si="67"/>
        <v>1.6155088852988692E-3</v>
      </c>
      <c r="AI204" s="15">
        <f t="shared" si="68"/>
        <v>0.23747980613893377</v>
      </c>
      <c r="AJ204" s="15">
        <f t="shared" si="69"/>
        <v>0.23747980613893377</v>
      </c>
      <c r="AK204" s="4">
        <f t="shared" si="70"/>
        <v>16319000</v>
      </c>
      <c r="AL204" s="27">
        <f t="shared" si="71"/>
        <v>3.0639132299773271E-4</v>
      </c>
      <c r="AM204" s="15">
        <f t="shared" si="78"/>
        <v>4.5039524480666712E-2</v>
      </c>
      <c r="AN204" s="15">
        <f t="shared" si="79"/>
        <v>6.9757340520810808E-6</v>
      </c>
    </row>
    <row r="205" spans="1:40" x14ac:dyDescent="0.2">
      <c r="A205" s="4" t="s">
        <v>4628</v>
      </c>
      <c r="B205" s="3" t="s">
        <v>13</v>
      </c>
      <c r="C205" s="6">
        <v>142520</v>
      </c>
      <c r="D205" s="3" t="s">
        <v>166</v>
      </c>
      <c r="E205" s="6">
        <v>142526</v>
      </c>
      <c r="F205" s="3" t="s">
        <v>1245</v>
      </c>
      <c r="G205" s="8">
        <v>6000</v>
      </c>
      <c r="H205" s="6">
        <v>142</v>
      </c>
      <c r="I205" s="6">
        <v>142199</v>
      </c>
      <c r="J205" s="13">
        <v>44985</v>
      </c>
      <c r="K205" s="9">
        <v>6000</v>
      </c>
      <c r="L205" s="4" t="s">
        <v>4628</v>
      </c>
      <c r="M205" s="4" t="s">
        <v>4632</v>
      </c>
      <c r="N205" s="4">
        <f>VLOOKUP(I205,BaseModelo!$A$2:$E$5075,5)</f>
        <v>7</v>
      </c>
      <c r="P205" s="15">
        <v>142.00000000000003</v>
      </c>
      <c r="Q205" s="4">
        <f>VLOOKUP(I205,BaseModelo!$A$2:$E$5075,3)</f>
        <v>127</v>
      </c>
      <c r="R205" s="4">
        <f t="shared" si="60"/>
        <v>32283000</v>
      </c>
      <c r="S205" s="16">
        <f t="shared" si="61"/>
        <v>1.8585633305454884E-4</v>
      </c>
      <c r="T205" s="4">
        <f t="shared" si="72"/>
        <v>2.6391599293745936E-2</v>
      </c>
      <c r="U205" s="4">
        <f t="shared" si="73"/>
        <v>2.6391599293745942E-2</v>
      </c>
      <c r="V205" s="6">
        <f t="shared" si="62"/>
        <v>0</v>
      </c>
      <c r="W205" s="16" t="str">
        <f t="shared" si="63"/>
        <v/>
      </c>
      <c r="X205" s="4" t="str">
        <f t="shared" si="74"/>
        <v/>
      </c>
      <c r="Y205" s="4" t="str">
        <f t="shared" si="64"/>
        <v/>
      </c>
      <c r="Z205" s="4">
        <f t="shared" si="65"/>
        <v>4022000</v>
      </c>
      <c r="AA205" s="16">
        <f t="shared" si="66"/>
        <v>1.4917951268025858E-3</v>
      </c>
      <c r="AB205" s="15">
        <f t="shared" si="75"/>
        <v>0.21183490800596719</v>
      </c>
      <c r="AC205" s="15">
        <f t="shared" si="76"/>
        <v>0.21183490800596722</v>
      </c>
      <c r="AD205" s="4">
        <v>142520</v>
      </c>
      <c r="AE205" s="26">
        <v>1503.37</v>
      </c>
      <c r="AF205" s="26">
        <v>1503.37</v>
      </c>
      <c r="AG205" s="4">
        <f t="shared" si="77"/>
        <v>2184000</v>
      </c>
      <c r="AH205" s="16">
        <f t="shared" si="67"/>
        <v>2.7472527472527475E-3</v>
      </c>
      <c r="AI205" s="15">
        <f t="shared" si="68"/>
        <v>0.39010989010989017</v>
      </c>
      <c r="AJ205" s="15">
        <f t="shared" si="69"/>
        <v>0.39010989010989022</v>
      </c>
      <c r="AK205" s="4">
        <f t="shared" si="70"/>
        <v>16319000</v>
      </c>
      <c r="AL205" s="27">
        <f t="shared" si="71"/>
        <v>3.6766958759727926E-4</v>
      </c>
      <c r="AM205" s="15">
        <f t="shared" si="78"/>
        <v>5.2209081438813656E-2</v>
      </c>
      <c r="AN205" s="15">
        <f t="shared" si="79"/>
        <v>9.7033884283642175E-6</v>
      </c>
    </row>
    <row r="206" spans="1:40" x14ac:dyDescent="0.2">
      <c r="A206" s="4" t="s">
        <v>4628</v>
      </c>
      <c r="B206" s="3" t="s">
        <v>13</v>
      </c>
      <c r="C206" s="6">
        <v>142520</v>
      </c>
      <c r="D206" s="3" t="s">
        <v>166</v>
      </c>
      <c r="E206" s="6">
        <v>142527</v>
      </c>
      <c r="F206" s="3" t="s">
        <v>1246</v>
      </c>
      <c r="G206" s="8">
        <v>10000</v>
      </c>
      <c r="H206" s="6">
        <v>142</v>
      </c>
      <c r="I206" s="6">
        <v>142332</v>
      </c>
      <c r="J206" s="13">
        <v>44985</v>
      </c>
      <c r="K206" s="9">
        <v>10000</v>
      </c>
      <c r="L206" s="4" t="s">
        <v>4628</v>
      </c>
      <c r="M206" s="4" t="s">
        <v>4632</v>
      </c>
      <c r="N206" s="4">
        <f>VLOOKUP(I206,BaseModelo!$A$2:$E$5075,5)</f>
        <v>10</v>
      </c>
      <c r="P206" s="15">
        <v>142.00000000000003</v>
      </c>
      <c r="Q206" s="4">
        <f>VLOOKUP(I206,BaseModelo!$A$2:$E$5075,3)</f>
        <v>0</v>
      </c>
      <c r="R206" s="4">
        <f t="shared" si="60"/>
        <v>32283000</v>
      </c>
      <c r="S206" s="16">
        <f t="shared" si="61"/>
        <v>3.0976055509091471E-4</v>
      </c>
      <c r="T206" s="4">
        <f t="shared" si="72"/>
        <v>4.3985998822909891E-2</v>
      </c>
      <c r="U206" s="4">
        <f t="shared" si="73"/>
        <v>4.3985998822909898E-2</v>
      </c>
      <c r="V206" s="6">
        <f t="shared" si="62"/>
        <v>0</v>
      </c>
      <c r="W206" s="16" t="str">
        <f t="shared" si="63"/>
        <v/>
      </c>
      <c r="X206" s="4" t="str">
        <f t="shared" si="74"/>
        <v/>
      </c>
      <c r="Y206" s="4" t="str">
        <f t="shared" si="64"/>
        <v/>
      </c>
      <c r="Z206" s="4">
        <f t="shared" si="65"/>
        <v>4121000</v>
      </c>
      <c r="AA206" s="16">
        <f t="shared" si="66"/>
        <v>2.4265954865323952E-3</v>
      </c>
      <c r="AB206" s="15">
        <f t="shared" si="75"/>
        <v>0.3445765590876001</v>
      </c>
      <c r="AC206" s="15">
        <f t="shared" si="76"/>
        <v>0.34457655908760021</v>
      </c>
      <c r="AD206" s="4">
        <v>142520</v>
      </c>
      <c r="AE206" s="26">
        <v>2510.34</v>
      </c>
      <c r="AF206" s="26">
        <v>2510.34</v>
      </c>
      <c r="AG206" s="4">
        <f t="shared" si="77"/>
        <v>1846000</v>
      </c>
      <c r="AH206" s="16">
        <f t="shared" si="67"/>
        <v>5.4171180931744311E-3</v>
      </c>
      <c r="AI206" s="15">
        <f t="shared" si="68"/>
        <v>0.76923076923076927</v>
      </c>
      <c r="AJ206" s="15">
        <f t="shared" si="69"/>
        <v>0.76923076923076938</v>
      </c>
      <c r="AK206" s="4">
        <f t="shared" si="70"/>
        <v>16319000</v>
      </c>
      <c r="AL206" s="27">
        <f t="shared" si="71"/>
        <v>6.1278264599546543E-4</v>
      </c>
      <c r="AM206" s="15">
        <f t="shared" si="78"/>
        <v>8.7015135731356094E-2</v>
      </c>
      <c r="AN206" s="15">
        <f t="shared" si="79"/>
        <v>2.6953856745456156E-5</v>
      </c>
    </row>
    <row r="207" spans="1:40" x14ac:dyDescent="0.2">
      <c r="A207" s="4" t="s">
        <v>4628</v>
      </c>
      <c r="B207" s="3" t="s">
        <v>13</v>
      </c>
      <c r="C207" s="6">
        <v>142520</v>
      </c>
      <c r="D207" s="3" t="s">
        <v>166</v>
      </c>
      <c r="E207" s="6">
        <v>142528</v>
      </c>
      <c r="F207" s="3" t="s">
        <v>1247</v>
      </c>
      <c r="G207" s="8">
        <v>5000</v>
      </c>
      <c r="H207" s="6">
        <v>147</v>
      </c>
      <c r="I207" s="6">
        <v>142434</v>
      </c>
      <c r="J207" s="13">
        <v>44985</v>
      </c>
      <c r="K207" s="9">
        <v>5000</v>
      </c>
      <c r="L207" s="4" t="s">
        <v>4628</v>
      </c>
      <c r="M207" s="4" t="s">
        <v>4632</v>
      </c>
      <c r="N207" s="4">
        <f>VLOOKUP(I207,BaseModelo!$A$2:$E$5075,5)</f>
        <v>6</v>
      </c>
      <c r="P207" s="15">
        <v>147</v>
      </c>
      <c r="Q207" s="4">
        <f>VLOOKUP(I207,BaseModelo!$A$2:$E$5075,3)</f>
        <v>115</v>
      </c>
      <c r="R207" s="4">
        <f t="shared" si="60"/>
        <v>32283000</v>
      </c>
      <c r="S207" s="16">
        <f t="shared" si="61"/>
        <v>1.5488027754545735E-4</v>
      </c>
      <c r="T207" s="4">
        <f t="shared" si="72"/>
        <v>2.2767400799182231E-2</v>
      </c>
      <c r="U207" s="4">
        <f t="shared" si="73"/>
        <v>2.2767400799182231E-2</v>
      </c>
      <c r="V207" s="6">
        <f t="shared" si="62"/>
        <v>0</v>
      </c>
      <c r="W207" s="16" t="str">
        <f t="shared" si="63"/>
        <v/>
      </c>
      <c r="X207" s="4" t="str">
        <f t="shared" si="74"/>
        <v/>
      </c>
      <c r="Y207" s="4" t="str">
        <f t="shared" si="64"/>
        <v/>
      </c>
      <c r="Z207" s="4">
        <f t="shared" si="65"/>
        <v>4853000</v>
      </c>
      <c r="AA207" s="16">
        <f t="shared" si="66"/>
        <v>1.0302905419328251E-3</v>
      </c>
      <c r="AB207" s="15">
        <f t="shared" si="75"/>
        <v>0.1514527096641253</v>
      </c>
      <c r="AC207" s="15">
        <f t="shared" si="76"/>
        <v>0.1514527096641253</v>
      </c>
      <c r="AD207" s="4">
        <v>142520</v>
      </c>
      <c r="AE207" s="26">
        <v>1303.3399999999999</v>
      </c>
      <c r="AF207" s="26">
        <v>1303.3399999999999</v>
      </c>
      <c r="AG207" s="4">
        <f t="shared" si="77"/>
        <v>2735000</v>
      </c>
      <c r="AH207" s="16">
        <f t="shared" si="67"/>
        <v>1.8281535648994515E-3</v>
      </c>
      <c r="AI207" s="15">
        <f t="shared" si="68"/>
        <v>0.26873857404021939</v>
      </c>
      <c r="AJ207" s="15">
        <f t="shared" si="69"/>
        <v>0.26873857404021939</v>
      </c>
      <c r="AK207" s="4">
        <f t="shared" si="70"/>
        <v>16319000</v>
      </c>
      <c r="AL207" s="27">
        <f t="shared" si="71"/>
        <v>3.0639132299773271E-4</v>
      </c>
      <c r="AM207" s="15">
        <f t="shared" si="78"/>
        <v>4.5039524480666712E-2</v>
      </c>
      <c r="AN207" s="15">
        <f t="shared" si="79"/>
        <v>6.9757340520810808E-6</v>
      </c>
    </row>
    <row r="208" spans="1:40" x14ac:dyDescent="0.2">
      <c r="A208" s="4" t="s">
        <v>4628</v>
      </c>
      <c r="B208" s="3" t="s">
        <v>11</v>
      </c>
      <c r="C208" s="6">
        <v>142561</v>
      </c>
      <c r="D208" s="3" t="s">
        <v>117</v>
      </c>
      <c r="E208" s="6">
        <v>142640</v>
      </c>
      <c r="F208" s="3" t="s">
        <v>1026</v>
      </c>
      <c r="G208" s="8">
        <v>10000</v>
      </c>
      <c r="H208" s="6">
        <v>142</v>
      </c>
      <c r="I208" s="6">
        <v>142217</v>
      </c>
      <c r="J208" s="13">
        <v>44985</v>
      </c>
      <c r="K208" s="9">
        <v>10000</v>
      </c>
      <c r="L208" s="4" t="s">
        <v>4628</v>
      </c>
      <c r="M208" s="4" t="s">
        <v>4632</v>
      </c>
      <c r="N208" s="4">
        <f>VLOOKUP(I208,BaseModelo!$A$2:$E$5075,5)</f>
        <v>6</v>
      </c>
      <c r="P208" s="15">
        <v>142.00000000000003</v>
      </c>
      <c r="Q208" s="4">
        <f>VLOOKUP(I208,BaseModelo!$A$2:$E$5075,3)</f>
        <v>115</v>
      </c>
      <c r="R208" s="4">
        <f t="shared" si="60"/>
        <v>32283000</v>
      </c>
      <c r="S208" s="16">
        <f t="shared" si="61"/>
        <v>3.0976055509091471E-4</v>
      </c>
      <c r="T208" s="4">
        <f t="shared" si="72"/>
        <v>4.3985998822909891E-2</v>
      </c>
      <c r="U208" s="4">
        <f t="shared" si="73"/>
        <v>4.3985998822909898E-2</v>
      </c>
      <c r="V208" s="6">
        <f t="shared" si="62"/>
        <v>0</v>
      </c>
      <c r="W208" s="16" t="str">
        <f t="shared" si="63"/>
        <v/>
      </c>
      <c r="X208" s="4" t="str">
        <f t="shared" si="74"/>
        <v/>
      </c>
      <c r="Y208" s="4" t="str">
        <f t="shared" si="64"/>
        <v/>
      </c>
      <c r="Z208" s="4">
        <f t="shared" si="65"/>
        <v>4853000</v>
      </c>
      <c r="AA208" s="16">
        <f t="shared" si="66"/>
        <v>2.0605810838656502E-3</v>
      </c>
      <c r="AB208" s="15">
        <f t="shared" si="75"/>
        <v>0.29260251390892233</v>
      </c>
      <c r="AC208" s="15">
        <f t="shared" si="76"/>
        <v>0.29260251390892239</v>
      </c>
      <c r="AD208" s="4">
        <v>142561</v>
      </c>
      <c r="AE208" s="26">
        <v>2510.34</v>
      </c>
      <c r="AF208" s="26">
        <v>2510.34</v>
      </c>
      <c r="AG208" s="4">
        <f t="shared" si="77"/>
        <v>2735000</v>
      </c>
      <c r="AH208" s="16">
        <f t="shared" si="67"/>
        <v>3.6563071297989031E-3</v>
      </c>
      <c r="AI208" s="15">
        <f t="shared" si="68"/>
        <v>0.51919561243144419</v>
      </c>
      <c r="AJ208" s="15">
        <f t="shared" si="69"/>
        <v>0.5191956124314443</v>
      </c>
      <c r="AK208" s="4">
        <f t="shared" si="70"/>
        <v>16319000</v>
      </c>
      <c r="AL208" s="27">
        <f t="shared" si="71"/>
        <v>6.1278264599546543E-4</v>
      </c>
      <c r="AM208" s="15">
        <f t="shared" si="78"/>
        <v>8.7015135731356094E-2</v>
      </c>
      <c r="AN208" s="15">
        <f t="shared" si="79"/>
        <v>2.6953856745456156E-5</v>
      </c>
    </row>
    <row r="209" spans="1:40" x14ac:dyDescent="0.2">
      <c r="A209" s="4" t="s">
        <v>4628</v>
      </c>
      <c r="B209" s="3" t="s">
        <v>11</v>
      </c>
      <c r="C209" s="6">
        <v>142561</v>
      </c>
      <c r="D209" s="3" t="s">
        <v>117</v>
      </c>
      <c r="E209" s="6">
        <v>142641</v>
      </c>
      <c r="F209" s="3" t="s">
        <v>1027</v>
      </c>
      <c r="G209" s="8">
        <v>6000</v>
      </c>
      <c r="H209" s="6">
        <v>142</v>
      </c>
      <c r="I209" s="6">
        <v>142216</v>
      </c>
      <c r="J209" s="13">
        <v>44985</v>
      </c>
      <c r="K209" s="9">
        <v>6000</v>
      </c>
      <c r="L209" s="4" t="s">
        <v>4628</v>
      </c>
      <c r="M209" s="4" t="s">
        <v>4632</v>
      </c>
      <c r="N209" s="4">
        <f>VLOOKUP(I209,BaseModelo!$A$2:$E$5075,5)</f>
        <v>6</v>
      </c>
      <c r="P209" s="15">
        <v>142.00000000000003</v>
      </c>
      <c r="Q209" s="4">
        <f>VLOOKUP(I209,BaseModelo!$A$2:$E$5075,3)</f>
        <v>115</v>
      </c>
      <c r="R209" s="4">
        <f t="shared" si="60"/>
        <v>32283000</v>
      </c>
      <c r="S209" s="16">
        <f t="shared" si="61"/>
        <v>1.8585633305454884E-4</v>
      </c>
      <c r="T209" s="4">
        <f t="shared" si="72"/>
        <v>2.6391599293745936E-2</v>
      </c>
      <c r="U209" s="4">
        <f t="shared" si="73"/>
        <v>2.6391599293745942E-2</v>
      </c>
      <c r="V209" s="6">
        <f t="shared" si="62"/>
        <v>0</v>
      </c>
      <c r="W209" s="16" t="str">
        <f t="shared" si="63"/>
        <v/>
      </c>
      <c r="X209" s="4" t="str">
        <f t="shared" si="74"/>
        <v/>
      </c>
      <c r="Y209" s="4" t="str">
        <f t="shared" si="64"/>
        <v/>
      </c>
      <c r="Z209" s="4">
        <f t="shared" si="65"/>
        <v>4853000</v>
      </c>
      <c r="AA209" s="16">
        <f t="shared" si="66"/>
        <v>1.2363486503193901E-3</v>
      </c>
      <c r="AB209" s="15">
        <f t="shared" si="75"/>
        <v>0.17556150834535339</v>
      </c>
      <c r="AC209" s="15">
        <f t="shared" si="76"/>
        <v>0.17556150834535342</v>
      </c>
      <c r="AD209" s="4">
        <v>142561</v>
      </c>
      <c r="AE209" s="26">
        <v>1503.37</v>
      </c>
      <c r="AF209" s="26">
        <v>1503.37</v>
      </c>
      <c r="AG209" s="4">
        <f t="shared" si="77"/>
        <v>2735000</v>
      </c>
      <c r="AH209" s="16">
        <f t="shared" si="67"/>
        <v>2.1937842778793418E-3</v>
      </c>
      <c r="AI209" s="15">
        <f t="shared" si="68"/>
        <v>0.31151736745886655</v>
      </c>
      <c r="AJ209" s="15">
        <f t="shared" si="69"/>
        <v>0.3115173674588666</v>
      </c>
      <c r="AK209" s="4">
        <f t="shared" si="70"/>
        <v>16319000</v>
      </c>
      <c r="AL209" s="27">
        <f t="shared" si="71"/>
        <v>3.6766958759727926E-4</v>
      </c>
      <c r="AM209" s="15">
        <f t="shared" si="78"/>
        <v>5.2209081438813656E-2</v>
      </c>
      <c r="AN209" s="15">
        <f t="shared" si="79"/>
        <v>9.7033884283642175E-6</v>
      </c>
    </row>
    <row r="210" spans="1:40" x14ac:dyDescent="0.2">
      <c r="A210" s="4" t="s">
        <v>4628</v>
      </c>
      <c r="B210" s="3" t="s">
        <v>11</v>
      </c>
      <c r="C210" s="6">
        <v>142561</v>
      </c>
      <c r="D210" s="3" t="s">
        <v>117</v>
      </c>
      <c r="E210" s="6">
        <v>142647</v>
      </c>
      <c r="F210" s="3" t="s">
        <v>1028</v>
      </c>
      <c r="G210" s="8">
        <v>6000</v>
      </c>
      <c r="H210" s="6">
        <v>142</v>
      </c>
      <c r="I210" s="6">
        <v>142214</v>
      </c>
      <c r="J210" s="13">
        <v>44985</v>
      </c>
      <c r="K210" s="9">
        <v>6000</v>
      </c>
      <c r="L210" s="4" t="s">
        <v>4628</v>
      </c>
      <c r="M210" s="4" t="s">
        <v>4632</v>
      </c>
      <c r="N210" s="4">
        <f>VLOOKUP(I210,BaseModelo!$A$2:$E$5075,5)</f>
        <v>6</v>
      </c>
      <c r="P210" s="15">
        <v>142.00000000000003</v>
      </c>
      <c r="Q210" s="4">
        <f>VLOOKUP(I210,BaseModelo!$A$2:$E$5075,3)</f>
        <v>115</v>
      </c>
      <c r="R210" s="4">
        <f t="shared" si="60"/>
        <v>32283000</v>
      </c>
      <c r="S210" s="16">
        <f t="shared" si="61"/>
        <v>1.8585633305454884E-4</v>
      </c>
      <c r="T210" s="4">
        <f t="shared" si="72"/>
        <v>2.6391599293745936E-2</v>
      </c>
      <c r="U210" s="4">
        <f t="shared" si="73"/>
        <v>2.6391599293745942E-2</v>
      </c>
      <c r="V210" s="6">
        <f t="shared" si="62"/>
        <v>0</v>
      </c>
      <c r="W210" s="16" t="str">
        <f t="shared" si="63"/>
        <v/>
      </c>
      <c r="X210" s="4" t="str">
        <f t="shared" si="74"/>
        <v/>
      </c>
      <c r="Y210" s="4" t="str">
        <f t="shared" si="64"/>
        <v/>
      </c>
      <c r="Z210" s="4">
        <f t="shared" si="65"/>
        <v>4853000</v>
      </c>
      <c r="AA210" s="16">
        <f t="shared" si="66"/>
        <v>1.2363486503193901E-3</v>
      </c>
      <c r="AB210" s="15">
        <f t="shared" si="75"/>
        <v>0.17556150834535339</v>
      </c>
      <c r="AC210" s="15">
        <f t="shared" si="76"/>
        <v>0.17556150834535342</v>
      </c>
      <c r="AD210" s="4">
        <v>142561</v>
      </c>
      <c r="AE210" s="26">
        <v>1503.37</v>
      </c>
      <c r="AF210" s="26">
        <v>1503.37</v>
      </c>
      <c r="AG210" s="4">
        <f t="shared" si="77"/>
        <v>2735000</v>
      </c>
      <c r="AH210" s="16">
        <f t="shared" si="67"/>
        <v>2.1937842778793418E-3</v>
      </c>
      <c r="AI210" s="15">
        <f t="shared" si="68"/>
        <v>0.31151736745886655</v>
      </c>
      <c r="AJ210" s="15">
        <f t="shared" si="69"/>
        <v>0.3115173674588666</v>
      </c>
      <c r="AK210" s="4">
        <f t="shared" si="70"/>
        <v>16319000</v>
      </c>
      <c r="AL210" s="27">
        <f t="shared" si="71"/>
        <v>3.6766958759727926E-4</v>
      </c>
      <c r="AM210" s="15">
        <f t="shared" si="78"/>
        <v>5.2209081438813656E-2</v>
      </c>
      <c r="AN210" s="15">
        <f t="shared" si="79"/>
        <v>9.7033884283642175E-6</v>
      </c>
    </row>
    <row r="211" spans="1:40" x14ac:dyDescent="0.2">
      <c r="A211" s="4" t="s">
        <v>4628</v>
      </c>
      <c r="B211" s="3" t="s">
        <v>13</v>
      </c>
      <c r="C211" s="6">
        <v>142579</v>
      </c>
      <c r="D211" s="3" t="s">
        <v>125</v>
      </c>
      <c r="E211" s="6">
        <v>142637</v>
      </c>
      <c r="F211" s="3" t="s">
        <v>1058</v>
      </c>
      <c r="G211" s="8">
        <v>5000</v>
      </c>
      <c r="H211" s="6">
        <v>147</v>
      </c>
      <c r="I211" s="6">
        <v>142473</v>
      </c>
      <c r="J211" s="13">
        <v>44985</v>
      </c>
      <c r="K211" s="9">
        <v>3080.7833947533909</v>
      </c>
      <c r="L211" s="4" t="s">
        <v>4628</v>
      </c>
      <c r="M211" s="4" t="s">
        <v>4632</v>
      </c>
      <c r="N211" s="4">
        <f>VLOOKUP(I211,BaseModelo!$A$2:$E$5075,5)</f>
        <v>8</v>
      </c>
      <c r="P211" s="15">
        <v>147</v>
      </c>
      <c r="Q211" s="4">
        <f>VLOOKUP(I211,BaseModelo!$A$2:$E$5075,3)</f>
        <v>132</v>
      </c>
      <c r="R211" s="4">
        <f t="shared" si="60"/>
        <v>32283000</v>
      </c>
      <c r="S211" s="16">
        <f t="shared" si="61"/>
        <v>1.5488027754545735E-4</v>
      </c>
      <c r="T211" s="4">
        <f t="shared" si="72"/>
        <v>2.2767400799182231E-2</v>
      </c>
      <c r="U211" s="4">
        <f t="shared" si="73"/>
        <v>2.2767400799182231E-2</v>
      </c>
      <c r="V211" s="6">
        <f t="shared" si="62"/>
        <v>0</v>
      </c>
      <c r="W211" s="16" t="str">
        <f t="shared" si="63"/>
        <v/>
      </c>
      <c r="X211" s="4" t="str">
        <f t="shared" si="74"/>
        <v/>
      </c>
      <c r="Y211" s="4" t="str">
        <f t="shared" si="64"/>
        <v/>
      </c>
      <c r="Z211" s="4">
        <f t="shared" si="65"/>
        <v>5836000</v>
      </c>
      <c r="AA211" s="16">
        <f t="shared" si="66"/>
        <v>8.5675119945167924E-4</v>
      </c>
      <c r="AB211" s="15">
        <f t="shared" si="75"/>
        <v>0.12594242631939684</v>
      </c>
      <c r="AC211" s="15">
        <f t="shared" si="76"/>
        <v>0.12594242631939684</v>
      </c>
      <c r="AD211" s="4">
        <v>142579</v>
      </c>
      <c r="AE211" s="26">
        <v>1303.3399999999999</v>
      </c>
      <c r="AF211" s="26">
        <v>1049.6763330287092</v>
      </c>
      <c r="AG211" s="4">
        <f t="shared" si="77"/>
        <v>3421000</v>
      </c>
      <c r="AH211" s="16">
        <f t="shared" si="67"/>
        <v>1.4615609470914938E-3</v>
      </c>
      <c r="AI211" s="15">
        <f t="shared" si="68"/>
        <v>0.21484945922244958</v>
      </c>
      <c r="AJ211" s="15">
        <f t="shared" si="69"/>
        <v>0.21484945922244958</v>
      </c>
      <c r="AK211" s="4">
        <f t="shared" si="70"/>
        <v>16319000</v>
      </c>
      <c r="AL211" s="27">
        <f t="shared" si="71"/>
        <v>3.0639132299773271E-4</v>
      </c>
      <c r="AM211" s="15">
        <f t="shared" si="78"/>
        <v>4.5039524480666712E-2</v>
      </c>
      <c r="AN211" s="15">
        <f t="shared" si="79"/>
        <v>6.9757340520810808E-6</v>
      </c>
    </row>
    <row r="212" spans="1:40" x14ac:dyDescent="0.2">
      <c r="A212" s="4" t="s">
        <v>4627</v>
      </c>
      <c r="B212" s="3" t="s">
        <v>8</v>
      </c>
      <c r="C212" s="6">
        <v>142617</v>
      </c>
      <c r="D212" s="3" t="s">
        <v>118</v>
      </c>
      <c r="E212" s="6">
        <v>142625</v>
      </c>
      <c r="F212" s="3" t="s">
        <v>1029</v>
      </c>
      <c r="G212" s="8">
        <v>6000</v>
      </c>
      <c r="H212" s="6">
        <v>142</v>
      </c>
      <c r="I212" s="6">
        <v>142428</v>
      </c>
      <c r="J212" s="13">
        <v>44985</v>
      </c>
      <c r="K212" s="9">
        <v>6000</v>
      </c>
      <c r="L212" s="4" t="s">
        <v>4627</v>
      </c>
      <c r="M212" s="4" t="s">
        <v>4632</v>
      </c>
      <c r="N212" s="4">
        <f>VLOOKUP(I212,BaseModelo!$A$2:$E$5075,5)</f>
        <v>6</v>
      </c>
      <c r="P212" s="15">
        <v>142.00000000000003</v>
      </c>
      <c r="Q212" s="4">
        <f>VLOOKUP(I212,BaseModelo!$A$2:$E$5075,3)</f>
        <v>115</v>
      </c>
      <c r="R212" s="4">
        <f t="shared" si="60"/>
        <v>32283000</v>
      </c>
      <c r="S212" s="16">
        <f t="shared" si="61"/>
        <v>1.8585633305454884E-4</v>
      </c>
      <c r="T212" s="4">
        <f t="shared" si="72"/>
        <v>2.6391599293745936E-2</v>
      </c>
      <c r="U212" s="4">
        <f t="shared" si="73"/>
        <v>2.6391599293745942E-2</v>
      </c>
      <c r="V212" s="6">
        <f t="shared" si="62"/>
        <v>0</v>
      </c>
      <c r="W212" s="16" t="str">
        <f t="shared" si="63"/>
        <v/>
      </c>
      <c r="X212" s="4" t="str">
        <f t="shared" si="74"/>
        <v/>
      </c>
      <c r="Y212" s="4" t="str">
        <f t="shared" si="64"/>
        <v/>
      </c>
      <c r="Z212" s="4">
        <f t="shared" si="65"/>
        <v>4853000</v>
      </c>
      <c r="AA212" s="16">
        <f t="shared" si="66"/>
        <v>1.2363486503193901E-3</v>
      </c>
      <c r="AB212" s="15">
        <f t="shared" si="75"/>
        <v>0.17556150834535339</v>
      </c>
      <c r="AC212" s="15">
        <f t="shared" si="76"/>
        <v>0.17556150834535342</v>
      </c>
      <c r="AD212" s="4">
        <v>142617</v>
      </c>
      <c r="AE212" s="26">
        <v>1503.37</v>
      </c>
      <c r="AF212" s="26">
        <v>1503.37</v>
      </c>
      <c r="AG212" s="4">
        <f t="shared" si="77"/>
        <v>1993000</v>
      </c>
      <c r="AH212" s="16">
        <f t="shared" si="67"/>
        <v>3.0105368790767687E-3</v>
      </c>
      <c r="AI212" s="15">
        <f t="shared" si="68"/>
        <v>0.42749623682890114</v>
      </c>
      <c r="AJ212" s="15">
        <f t="shared" si="69"/>
        <v>0.42749623682890125</v>
      </c>
      <c r="AK212" s="4">
        <f t="shared" si="70"/>
        <v>15073000</v>
      </c>
      <c r="AL212" s="27">
        <f t="shared" si="71"/>
        <v>3.9806276122868704E-4</v>
      </c>
      <c r="AM212" s="15">
        <f t="shared" si="78"/>
        <v>5.6524912094473558E-2</v>
      </c>
      <c r="AN212" s="15">
        <f t="shared" si="79"/>
        <v>1.0505512888109577E-5</v>
      </c>
    </row>
    <row r="213" spans="1:40" x14ac:dyDescent="0.2">
      <c r="A213" s="4" t="s">
        <v>4627</v>
      </c>
      <c r="B213" s="3" t="s">
        <v>7</v>
      </c>
      <c r="C213" s="6">
        <v>142652</v>
      </c>
      <c r="D213" s="3" t="s">
        <v>116</v>
      </c>
      <c r="E213" s="6">
        <v>142661</v>
      </c>
      <c r="F213" s="3" t="s">
        <v>1023</v>
      </c>
      <c r="G213" s="8">
        <v>5000</v>
      </c>
      <c r="H213" s="6">
        <v>147</v>
      </c>
      <c r="I213" s="6">
        <v>142519</v>
      </c>
      <c r="J213" s="13">
        <v>44985</v>
      </c>
      <c r="K213" s="9">
        <v>5000</v>
      </c>
      <c r="L213" s="4" t="s">
        <v>4627</v>
      </c>
      <c r="M213" s="4" t="s">
        <v>4632</v>
      </c>
      <c r="N213" s="4">
        <f>VLOOKUP(I213,BaseModelo!$A$2:$E$5075,5)</f>
        <v>6</v>
      </c>
      <c r="P213" s="15">
        <v>147</v>
      </c>
      <c r="Q213" s="4">
        <f>VLOOKUP(I213,BaseModelo!$A$2:$E$5075,3)</f>
        <v>115</v>
      </c>
      <c r="R213" s="4">
        <f t="shared" si="60"/>
        <v>32283000</v>
      </c>
      <c r="S213" s="16">
        <f t="shared" si="61"/>
        <v>1.5488027754545735E-4</v>
      </c>
      <c r="T213" s="4">
        <f t="shared" si="72"/>
        <v>2.2767400799182231E-2</v>
      </c>
      <c r="U213" s="4">
        <f t="shared" si="73"/>
        <v>2.2767400799182231E-2</v>
      </c>
      <c r="V213" s="6">
        <f t="shared" si="62"/>
        <v>0</v>
      </c>
      <c r="W213" s="16" t="str">
        <f t="shared" si="63"/>
        <v/>
      </c>
      <c r="X213" s="4" t="str">
        <f t="shared" si="74"/>
        <v/>
      </c>
      <c r="Y213" s="4" t="str">
        <f t="shared" si="64"/>
        <v/>
      </c>
      <c r="Z213" s="4">
        <f t="shared" si="65"/>
        <v>4853000</v>
      </c>
      <c r="AA213" s="16">
        <f t="shared" si="66"/>
        <v>1.0302905419328251E-3</v>
      </c>
      <c r="AB213" s="15">
        <f t="shared" si="75"/>
        <v>0.1514527096641253</v>
      </c>
      <c r="AC213" s="15">
        <f t="shared" si="76"/>
        <v>0.1514527096641253</v>
      </c>
      <c r="AD213" s="4">
        <v>142652</v>
      </c>
      <c r="AE213" s="26">
        <v>1303.3399999999999</v>
      </c>
      <c r="AF213" s="26">
        <v>1303.3399999999999</v>
      </c>
      <c r="AG213" s="4">
        <f t="shared" si="77"/>
        <v>1993000</v>
      </c>
      <c r="AH213" s="16">
        <f t="shared" si="67"/>
        <v>2.5087807325639738E-3</v>
      </c>
      <c r="AI213" s="15">
        <f t="shared" si="68"/>
        <v>0.36879076768690416</v>
      </c>
      <c r="AJ213" s="15">
        <f t="shared" si="69"/>
        <v>0.36879076768690416</v>
      </c>
      <c r="AK213" s="4">
        <f t="shared" si="70"/>
        <v>15073000</v>
      </c>
      <c r="AL213" s="27">
        <f t="shared" si="71"/>
        <v>3.3171896769057253E-4</v>
      </c>
      <c r="AM213" s="15">
        <f t="shared" si="78"/>
        <v>4.8762688250514163E-2</v>
      </c>
      <c r="AN213" s="15">
        <f t="shared" si="79"/>
        <v>7.5523786901022457E-6</v>
      </c>
    </row>
    <row r="214" spans="1:40" x14ac:dyDescent="0.2">
      <c r="A214" s="4" t="s">
        <v>4627</v>
      </c>
      <c r="B214" s="3" t="s">
        <v>7</v>
      </c>
      <c r="C214" s="6">
        <v>142665</v>
      </c>
      <c r="D214" s="3" t="s">
        <v>120</v>
      </c>
      <c r="E214" s="6">
        <v>142674</v>
      </c>
      <c r="F214" s="3" t="s">
        <v>1030</v>
      </c>
      <c r="G214" s="8">
        <v>5000</v>
      </c>
      <c r="H214" s="6">
        <v>147</v>
      </c>
      <c r="I214" s="6">
        <v>142516</v>
      </c>
      <c r="J214" s="13">
        <v>44985</v>
      </c>
      <c r="K214" s="9">
        <v>5000</v>
      </c>
      <c r="L214" s="4" t="s">
        <v>4627</v>
      </c>
      <c r="M214" s="4" t="s">
        <v>4632</v>
      </c>
      <c r="N214" s="4">
        <f>VLOOKUP(I214,BaseModelo!$A$2:$E$5075,5)</f>
        <v>6</v>
      </c>
      <c r="P214" s="15">
        <v>147</v>
      </c>
      <c r="Q214" s="4">
        <f>VLOOKUP(I214,BaseModelo!$A$2:$E$5075,3)</f>
        <v>115</v>
      </c>
      <c r="R214" s="4">
        <f t="shared" si="60"/>
        <v>32283000</v>
      </c>
      <c r="S214" s="16">
        <f t="shared" si="61"/>
        <v>1.5488027754545735E-4</v>
      </c>
      <c r="T214" s="4">
        <f t="shared" si="72"/>
        <v>2.2767400799182231E-2</v>
      </c>
      <c r="U214" s="4">
        <f t="shared" si="73"/>
        <v>2.2767400799182231E-2</v>
      </c>
      <c r="V214" s="6">
        <f t="shared" si="62"/>
        <v>0</v>
      </c>
      <c r="W214" s="16" t="str">
        <f t="shared" si="63"/>
        <v/>
      </c>
      <c r="X214" s="4" t="str">
        <f t="shared" si="74"/>
        <v/>
      </c>
      <c r="Y214" s="4" t="str">
        <f t="shared" si="64"/>
        <v/>
      </c>
      <c r="Z214" s="4">
        <f t="shared" si="65"/>
        <v>4853000</v>
      </c>
      <c r="AA214" s="16">
        <f t="shared" si="66"/>
        <v>1.0302905419328251E-3</v>
      </c>
      <c r="AB214" s="15">
        <f t="shared" si="75"/>
        <v>0.1514527096641253</v>
      </c>
      <c r="AC214" s="15">
        <f t="shared" si="76"/>
        <v>0.1514527096641253</v>
      </c>
      <c r="AD214" s="4">
        <v>142665</v>
      </c>
      <c r="AE214" s="26">
        <v>1303.3399999999999</v>
      </c>
      <c r="AF214" s="26">
        <v>1303.3399999999999</v>
      </c>
      <c r="AG214" s="4">
        <f t="shared" si="77"/>
        <v>1993000</v>
      </c>
      <c r="AH214" s="16">
        <f t="shared" si="67"/>
        <v>2.5087807325639738E-3</v>
      </c>
      <c r="AI214" s="15">
        <f t="shared" si="68"/>
        <v>0.36879076768690416</v>
      </c>
      <c r="AJ214" s="15">
        <f t="shared" si="69"/>
        <v>0.36879076768690416</v>
      </c>
      <c r="AK214" s="4">
        <f t="shared" si="70"/>
        <v>15073000</v>
      </c>
      <c r="AL214" s="27">
        <f t="shared" si="71"/>
        <v>3.3171896769057253E-4</v>
      </c>
      <c r="AM214" s="15">
        <f t="shared" si="78"/>
        <v>4.8762688250514163E-2</v>
      </c>
      <c r="AN214" s="15">
        <f t="shared" si="79"/>
        <v>7.5523786901022457E-6</v>
      </c>
    </row>
    <row r="215" spans="1:40" x14ac:dyDescent="0.2">
      <c r="A215" s="4" t="s">
        <v>4627</v>
      </c>
      <c r="B215" s="3" t="s">
        <v>7</v>
      </c>
      <c r="C215" s="6">
        <v>142665</v>
      </c>
      <c r="D215" s="3" t="s">
        <v>120</v>
      </c>
      <c r="E215" s="6">
        <v>142675</v>
      </c>
      <c r="F215" s="3" t="s">
        <v>1031</v>
      </c>
      <c r="G215" s="8">
        <v>5000</v>
      </c>
      <c r="H215" s="6">
        <v>147</v>
      </c>
      <c r="I215" s="6">
        <v>142533</v>
      </c>
      <c r="J215" s="13">
        <v>44985</v>
      </c>
      <c r="K215" s="9">
        <v>5000</v>
      </c>
      <c r="L215" s="4" t="s">
        <v>4627</v>
      </c>
      <c r="M215" s="4" t="s">
        <v>4632</v>
      </c>
      <c r="N215" s="4">
        <f>VLOOKUP(I215,BaseModelo!$A$2:$E$5075,5)</f>
        <v>6</v>
      </c>
      <c r="P215" s="15">
        <v>147</v>
      </c>
      <c r="Q215" s="4">
        <f>VLOOKUP(I215,BaseModelo!$A$2:$E$5075,3)</f>
        <v>115</v>
      </c>
      <c r="R215" s="4">
        <f t="shared" si="60"/>
        <v>32283000</v>
      </c>
      <c r="S215" s="16">
        <f t="shared" si="61"/>
        <v>1.5488027754545735E-4</v>
      </c>
      <c r="T215" s="4">
        <f t="shared" si="72"/>
        <v>2.2767400799182231E-2</v>
      </c>
      <c r="U215" s="4">
        <f t="shared" si="73"/>
        <v>2.2767400799182231E-2</v>
      </c>
      <c r="V215" s="6">
        <f t="shared" si="62"/>
        <v>0</v>
      </c>
      <c r="W215" s="16" t="str">
        <f t="shared" si="63"/>
        <v/>
      </c>
      <c r="X215" s="4" t="str">
        <f t="shared" si="74"/>
        <v/>
      </c>
      <c r="Y215" s="4" t="str">
        <f t="shared" si="64"/>
        <v/>
      </c>
      <c r="Z215" s="4">
        <f t="shared" si="65"/>
        <v>4853000</v>
      </c>
      <c r="AA215" s="16">
        <f t="shared" si="66"/>
        <v>1.0302905419328251E-3</v>
      </c>
      <c r="AB215" s="15">
        <f t="shared" si="75"/>
        <v>0.1514527096641253</v>
      </c>
      <c r="AC215" s="15">
        <f t="shared" si="76"/>
        <v>0.1514527096641253</v>
      </c>
      <c r="AD215" s="4">
        <v>142665</v>
      </c>
      <c r="AE215" s="26">
        <v>1303.3399999999999</v>
      </c>
      <c r="AF215" s="26">
        <v>1303.3399999999999</v>
      </c>
      <c r="AG215" s="4">
        <f t="shared" si="77"/>
        <v>1993000</v>
      </c>
      <c r="AH215" s="16">
        <f t="shared" si="67"/>
        <v>2.5087807325639738E-3</v>
      </c>
      <c r="AI215" s="15">
        <f t="shared" si="68"/>
        <v>0.36879076768690416</v>
      </c>
      <c r="AJ215" s="15">
        <f t="shared" si="69"/>
        <v>0.36879076768690416</v>
      </c>
      <c r="AK215" s="4">
        <f t="shared" si="70"/>
        <v>15073000</v>
      </c>
      <c r="AL215" s="27">
        <f t="shared" si="71"/>
        <v>3.3171896769057253E-4</v>
      </c>
      <c r="AM215" s="15">
        <f t="shared" si="78"/>
        <v>4.8762688250514163E-2</v>
      </c>
      <c r="AN215" s="15">
        <f t="shared" si="79"/>
        <v>7.5523786901022457E-6</v>
      </c>
    </row>
    <row r="216" spans="1:40" x14ac:dyDescent="0.2">
      <c r="A216" s="4" t="s">
        <v>4628</v>
      </c>
      <c r="B216" s="2" t="s">
        <v>15</v>
      </c>
      <c r="C216" s="5">
        <v>142691</v>
      </c>
      <c r="D216" s="2" t="s">
        <v>126</v>
      </c>
      <c r="E216" s="5">
        <v>142692</v>
      </c>
      <c r="F216" s="2" t="s">
        <v>1048</v>
      </c>
      <c r="G216" s="7">
        <v>30000</v>
      </c>
      <c r="H216" s="5">
        <v>105</v>
      </c>
      <c r="I216" s="6">
        <v>142227</v>
      </c>
      <c r="J216" s="13">
        <v>44985</v>
      </c>
      <c r="K216" s="9">
        <v>30000</v>
      </c>
      <c r="L216" s="4" t="s">
        <v>4628</v>
      </c>
      <c r="M216" s="4" t="s">
        <v>4632</v>
      </c>
      <c r="N216" s="4">
        <f>VLOOKUP(I216,BaseModelo!$A$2:$E$5075,5)</f>
        <v>4</v>
      </c>
      <c r="P216" s="15">
        <v>100</v>
      </c>
      <c r="Q216" s="4">
        <f>VLOOKUP(I216,BaseModelo!$A$2:$E$5075,3)</f>
        <v>110</v>
      </c>
      <c r="R216" s="4">
        <f t="shared" si="60"/>
        <v>32283000</v>
      </c>
      <c r="S216" s="16">
        <f t="shared" si="61"/>
        <v>9.2928166527274413E-4</v>
      </c>
      <c r="T216" s="4">
        <f t="shared" si="72"/>
        <v>9.757457485363813E-2</v>
      </c>
      <c r="U216" s="4">
        <f t="shared" si="73"/>
        <v>9.2928166527274411E-2</v>
      </c>
      <c r="V216" s="6">
        <f t="shared" si="62"/>
        <v>0</v>
      </c>
      <c r="W216" s="16" t="str">
        <f t="shared" si="63"/>
        <v/>
      </c>
      <c r="X216" s="4" t="str">
        <f t="shared" si="74"/>
        <v/>
      </c>
      <c r="Y216" s="4" t="str">
        <f t="shared" si="64"/>
        <v/>
      </c>
      <c r="Z216" s="4">
        <f t="shared" si="65"/>
        <v>2331000</v>
      </c>
      <c r="AA216" s="16">
        <f t="shared" si="66"/>
        <v>1.2870012870012869E-2</v>
      </c>
      <c r="AB216" s="15">
        <f t="shared" si="75"/>
        <v>1.3513513513513513</v>
      </c>
      <c r="AC216" s="15">
        <f t="shared" si="76"/>
        <v>1.287001287001287</v>
      </c>
      <c r="AD216" s="4">
        <v>142691</v>
      </c>
      <c r="AE216" s="26">
        <v>5448.29</v>
      </c>
      <c r="AF216" s="26">
        <v>5448.29</v>
      </c>
      <c r="AG216" s="4">
        <f t="shared" si="77"/>
        <v>858000</v>
      </c>
      <c r="AH216" s="16">
        <f t="shared" si="67"/>
        <v>3.4965034965034968E-2</v>
      </c>
      <c r="AI216" s="15">
        <f t="shared" si="68"/>
        <v>3.6713286713286717</v>
      </c>
      <c r="AJ216" s="15">
        <f t="shared" si="69"/>
        <v>3.4965034965034967</v>
      </c>
      <c r="AK216" s="4">
        <f t="shared" si="70"/>
        <v>16319000</v>
      </c>
      <c r="AL216" s="27">
        <f t="shared" si="71"/>
        <v>1.8383479379863962E-3</v>
      </c>
      <c r="AM216" s="15">
        <f t="shared" si="78"/>
        <v>0.1930265334885716</v>
      </c>
      <c r="AN216" s="15">
        <f t="shared" si="79"/>
        <v>1.7083430331627135E-4</v>
      </c>
    </row>
    <row r="217" spans="1:40" x14ac:dyDescent="0.2">
      <c r="A217" s="4" t="s">
        <v>4628</v>
      </c>
      <c r="B217" s="3" t="s">
        <v>15</v>
      </c>
      <c r="C217" s="6">
        <v>142691</v>
      </c>
      <c r="D217" s="3" t="s">
        <v>126</v>
      </c>
      <c r="E217" s="6">
        <v>142694</v>
      </c>
      <c r="F217" s="3" t="s">
        <v>1051</v>
      </c>
      <c r="G217" s="8">
        <v>15000</v>
      </c>
      <c r="H217" s="6">
        <v>100</v>
      </c>
      <c r="I217" s="6">
        <v>142230</v>
      </c>
      <c r="J217" s="13">
        <v>44985</v>
      </c>
      <c r="K217" s="9">
        <v>15000</v>
      </c>
      <c r="L217" s="4" t="s">
        <v>4628</v>
      </c>
      <c r="M217" s="4" t="s">
        <v>4632</v>
      </c>
      <c r="N217" s="4">
        <f>VLOOKUP(I217,BaseModelo!$A$2:$E$5075,5)</f>
        <v>7</v>
      </c>
      <c r="P217" s="15">
        <v>132</v>
      </c>
      <c r="Q217" s="4">
        <f>VLOOKUP(I217,BaseModelo!$A$2:$E$5075,3)</f>
        <v>127</v>
      </c>
      <c r="R217" s="4">
        <f t="shared" si="60"/>
        <v>32283000</v>
      </c>
      <c r="S217" s="16">
        <f t="shared" si="61"/>
        <v>4.6464083263637206E-4</v>
      </c>
      <c r="T217" s="4">
        <f t="shared" si="72"/>
        <v>4.6464083263637206E-2</v>
      </c>
      <c r="U217" s="4">
        <f t="shared" si="73"/>
        <v>6.1332589908001112E-2</v>
      </c>
      <c r="V217" s="6">
        <f t="shared" si="62"/>
        <v>0</v>
      </c>
      <c r="W217" s="16" t="str">
        <f t="shared" si="63"/>
        <v/>
      </c>
      <c r="X217" s="4" t="str">
        <f t="shared" si="74"/>
        <v/>
      </c>
      <c r="Y217" s="4" t="str">
        <f t="shared" si="64"/>
        <v/>
      </c>
      <c r="Z217" s="4">
        <f t="shared" si="65"/>
        <v>4022000</v>
      </c>
      <c r="AA217" s="16">
        <f t="shared" si="66"/>
        <v>3.7294878170064643E-3</v>
      </c>
      <c r="AB217" s="15">
        <f t="shared" si="75"/>
        <v>0.37294878170064644</v>
      </c>
      <c r="AC217" s="15">
        <f t="shared" si="76"/>
        <v>0.49229239184485329</v>
      </c>
      <c r="AD217" s="4">
        <v>142691</v>
      </c>
      <c r="AE217" s="26">
        <v>2600</v>
      </c>
      <c r="AF217" s="26">
        <v>2600</v>
      </c>
      <c r="AG217" s="4">
        <f t="shared" si="77"/>
        <v>2184000</v>
      </c>
      <c r="AH217" s="16">
        <f t="shared" si="67"/>
        <v>6.868131868131868E-3</v>
      </c>
      <c r="AI217" s="15">
        <f t="shared" si="68"/>
        <v>0.68681318681318682</v>
      </c>
      <c r="AJ217" s="15">
        <f t="shared" si="69"/>
        <v>0.90659340659340659</v>
      </c>
      <c r="AK217" s="4">
        <f t="shared" si="70"/>
        <v>16319000</v>
      </c>
      <c r="AL217" s="27">
        <f t="shared" si="71"/>
        <v>9.1917396899319809E-4</v>
      </c>
      <c r="AM217" s="15">
        <f t="shared" si="78"/>
        <v>9.1917396899319811E-2</v>
      </c>
      <c r="AN217" s="15">
        <f t="shared" si="79"/>
        <v>5.637532009436955E-5</v>
      </c>
    </row>
    <row r="218" spans="1:40" x14ac:dyDescent="0.2">
      <c r="A218" s="4" t="s">
        <v>4628</v>
      </c>
      <c r="B218" s="3" t="s">
        <v>15</v>
      </c>
      <c r="C218" s="6">
        <v>142691</v>
      </c>
      <c r="D218" s="3" t="s">
        <v>126</v>
      </c>
      <c r="E218" s="6">
        <v>142695</v>
      </c>
      <c r="F218" s="3" t="s">
        <v>1052</v>
      </c>
      <c r="G218" s="8">
        <v>10000</v>
      </c>
      <c r="H218" s="6">
        <v>105</v>
      </c>
      <c r="I218" s="6">
        <v>142220</v>
      </c>
      <c r="J218" s="13">
        <v>44985</v>
      </c>
      <c r="K218" s="9">
        <v>10000</v>
      </c>
      <c r="L218" s="4" t="s">
        <v>4628</v>
      </c>
      <c r="M218" s="4" t="s">
        <v>4632</v>
      </c>
      <c r="N218" s="4">
        <f>VLOOKUP(I218,BaseModelo!$A$2:$E$5075,5)</f>
        <v>10</v>
      </c>
      <c r="P218" s="15">
        <v>142.00000000000003</v>
      </c>
      <c r="Q218" s="4">
        <f>VLOOKUP(I218,BaseModelo!$A$2:$E$5075,3)</f>
        <v>0</v>
      </c>
      <c r="R218" s="4">
        <f t="shared" si="60"/>
        <v>32283000</v>
      </c>
      <c r="S218" s="16">
        <f t="shared" si="61"/>
        <v>3.0976055509091471E-4</v>
      </c>
      <c r="T218" s="4">
        <f t="shared" si="72"/>
        <v>3.2524858284546043E-2</v>
      </c>
      <c r="U218" s="4">
        <f t="shared" si="73"/>
        <v>4.3985998822909898E-2</v>
      </c>
      <c r="V218" s="6">
        <f t="shared" si="62"/>
        <v>0</v>
      </c>
      <c r="W218" s="16" t="str">
        <f t="shared" si="63"/>
        <v/>
      </c>
      <c r="X218" s="4" t="str">
        <f t="shared" si="74"/>
        <v/>
      </c>
      <c r="Y218" s="4" t="str">
        <f t="shared" si="64"/>
        <v/>
      </c>
      <c r="Z218" s="4">
        <f t="shared" si="65"/>
        <v>4121000</v>
      </c>
      <c r="AA218" s="16">
        <f t="shared" si="66"/>
        <v>2.4265954865323952E-3</v>
      </c>
      <c r="AB218" s="15">
        <f t="shared" si="75"/>
        <v>0.25479252608590153</v>
      </c>
      <c r="AC218" s="15">
        <f t="shared" si="76"/>
        <v>0.34457655908760021</v>
      </c>
      <c r="AD218" s="4">
        <v>142691</v>
      </c>
      <c r="AE218" s="26">
        <v>1820.74</v>
      </c>
      <c r="AF218" s="26">
        <v>1820.74</v>
      </c>
      <c r="AG218" s="4">
        <f t="shared" si="77"/>
        <v>1846000</v>
      </c>
      <c r="AH218" s="16">
        <f t="shared" si="67"/>
        <v>5.4171180931744311E-3</v>
      </c>
      <c r="AI218" s="15">
        <f t="shared" si="68"/>
        <v>0.56879739978331523</v>
      </c>
      <c r="AJ218" s="15">
        <f t="shared" si="69"/>
        <v>0.76923076923076938</v>
      </c>
      <c r="AK218" s="4">
        <f t="shared" si="70"/>
        <v>16319000</v>
      </c>
      <c r="AL218" s="27">
        <f t="shared" si="71"/>
        <v>6.1278264599546543E-4</v>
      </c>
      <c r="AM218" s="15">
        <f t="shared" si="78"/>
        <v>6.4342177829523867E-2</v>
      </c>
      <c r="AN218" s="15">
        <f t="shared" si="79"/>
        <v>2.6953856745456156E-5</v>
      </c>
    </row>
    <row r="219" spans="1:40" x14ac:dyDescent="0.2">
      <c r="A219" s="4" t="s">
        <v>4628</v>
      </c>
      <c r="B219" s="3" t="s">
        <v>15</v>
      </c>
      <c r="C219" s="6">
        <v>142691</v>
      </c>
      <c r="D219" s="3" t="s">
        <v>126</v>
      </c>
      <c r="E219" s="6">
        <v>142696</v>
      </c>
      <c r="F219" s="3" t="s">
        <v>1053</v>
      </c>
      <c r="G219" s="8">
        <v>7000</v>
      </c>
      <c r="H219" s="6">
        <v>105</v>
      </c>
      <c r="I219" s="6">
        <v>142333</v>
      </c>
      <c r="J219" s="13">
        <v>44985</v>
      </c>
      <c r="K219" s="9">
        <v>7000</v>
      </c>
      <c r="L219" s="4" t="s">
        <v>4628</v>
      </c>
      <c r="M219" s="4" t="s">
        <v>4632</v>
      </c>
      <c r="N219" s="4">
        <f>VLOOKUP(I219,BaseModelo!$A$2:$E$5075,5)</f>
        <v>8</v>
      </c>
      <c r="P219" s="15">
        <v>142.00000000000003</v>
      </c>
      <c r="Q219" s="4">
        <f>VLOOKUP(I219,BaseModelo!$A$2:$E$5075,3)</f>
        <v>132</v>
      </c>
      <c r="R219" s="4">
        <f t="shared" si="60"/>
        <v>32283000</v>
      </c>
      <c r="S219" s="16">
        <f t="shared" si="61"/>
        <v>2.168323885636403E-4</v>
      </c>
      <c r="T219" s="4">
        <f t="shared" si="72"/>
        <v>2.2767400799182231E-2</v>
      </c>
      <c r="U219" s="4">
        <f t="shared" si="73"/>
        <v>3.0790199176036929E-2</v>
      </c>
      <c r="V219" s="6">
        <f t="shared" si="62"/>
        <v>0</v>
      </c>
      <c r="W219" s="16" t="str">
        <f t="shared" si="63"/>
        <v/>
      </c>
      <c r="X219" s="4" t="str">
        <f t="shared" si="74"/>
        <v/>
      </c>
      <c r="Y219" s="4" t="str">
        <f t="shared" si="64"/>
        <v/>
      </c>
      <c r="Z219" s="4">
        <f t="shared" si="65"/>
        <v>5836000</v>
      </c>
      <c r="AA219" s="16">
        <f t="shared" si="66"/>
        <v>1.199451679232351E-3</v>
      </c>
      <c r="AB219" s="15">
        <f t="shared" si="75"/>
        <v>0.12594242631939684</v>
      </c>
      <c r="AC219" s="15">
        <f t="shared" si="76"/>
        <v>0.17032213845099387</v>
      </c>
      <c r="AD219" s="4">
        <v>142691</v>
      </c>
      <c r="AE219" s="26">
        <v>1275.96</v>
      </c>
      <c r="AF219" s="26">
        <v>1275.96</v>
      </c>
      <c r="AG219" s="4">
        <f t="shared" si="77"/>
        <v>3421000</v>
      </c>
      <c r="AH219" s="16">
        <f t="shared" si="67"/>
        <v>2.0461853259280912E-3</v>
      </c>
      <c r="AI219" s="15">
        <f t="shared" si="68"/>
        <v>0.21484945922244958</v>
      </c>
      <c r="AJ219" s="15">
        <f t="shared" si="69"/>
        <v>0.29055831628178902</v>
      </c>
      <c r="AK219" s="4">
        <f t="shared" si="70"/>
        <v>16319000</v>
      </c>
      <c r="AL219" s="27">
        <f t="shared" si="71"/>
        <v>4.289478521968258E-4</v>
      </c>
      <c r="AM219" s="15">
        <f t="shared" si="78"/>
        <v>4.5039524480666712E-2</v>
      </c>
      <c r="AN219" s="15">
        <f t="shared" si="79"/>
        <v>1.3207389805273516E-5</v>
      </c>
    </row>
    <row r="220" spans="1:40" x14ac:dyDescent="0.2">
      <c r="A220" s="4" t="s">
        <v>4628</v>
      </c>
      <c r="B220" s="3" t="s">
        <v>15</v>
      </c>
      <c r="C220" s="6">
        <v>142691</v>
      </c>
      <c r="D220" s="3" t="s">
        <v>126</v>
      </c>
      <c r="E220" s="6">
        <v>142697</v>
      </c>
      <c r="F220" s="3" t="s">
        <v>1054</v>
      </c>
      <c r="G220" s="8">
        <v>15000</v>
      </c>
      <c r="H220" s="6">
        <v>100</v>
      </c>
      <c r="I220" s="6">
        <v>142224</v>
      </c>
      <c r="J220" s="13">
        <v>44985</v>
      </c>
      <c r="K220" s="9">
        <v>15000</v>
      </c>
      <c r="L220" s="4" t="s">
        <v>4628</v>
      </c>
      <c r="M220" s="4" t="s">
        <v>4632</v>
      </c>
      <c r="N220" s="4">
        <f>VLOOKUP(I220,BaseModelo!$A$2:$E$5075,5)</f>
        <v>6</v>
      </c>
      <c r="P220" s="15">
        <v>132</v>
      </c>
      <c r="Q220" s="4">
        <f>VLOOKUP(I220,BaseModelo!$A$2:$E$5075,3)</f>
        <v>115</v>
      </c>
      <c r="R220" s="4">
        <f t="shared" si="60"/>
        <v>32283000</v>
      </c>
      <c r="S220" s="16">
        <f t="shared" si="61"/>
        <v>4.6464083263637206E-4</v>
      </c>
      <c r="T220" s="4">
        <f t="shared" si="72"/>
        <v>4.6464083263637206E-2</v>
      </c>
      <c r="U220" s="4">
        <f t="shared" si="73"/>
        <v>6.1332589908001112E-2</v>
      </c>
      <c r="V220" s="6">
        <f t="shared" si="62"/>
        <v>0</v>
      </c>
      <c r="W220" s="16" t="str">
        <f t="shared" si="63"/>
        <v/>
      </c>
      <c r="X220" s="4" t="str">
        <f t="shared" si="74"/>
        <v/>
      </c>
      <c r="Y220" s="4" t="str">
        <f t="shared" si="64"/>
        <v/>
      </c>
      <c r="Z220" s="4">
        <f t="shared" si="65"/>
        <v>4853000</v>
      </c>
      <c r="AA220" s="16">
        <f t="shared" si="66"/>
        <v>3.0908716257984753E-3</v>
      </c>
      <c r="AB220" s="15">
        <f t="shared" si="75"/>
        <v>0.30908716257984753</v>
      </c>
      <c r="AC220" s="15">
        <f t="shared" si="76"/>
        <v>0.40799505460539875</v>
      </c>
      <c r="AD220" s="4">
        <v>142691</v>
      </c>
      <c r="AE220" s="26">
        <v>2600</v>
      </c>
      <c r="AF220" s="26">
        <v>2600</v>
      </c>
      <c r="AG220" s="4">
        <f t="shared" si="77"/>
        <v>2735000</v>
      </c>
      <c r="AH220" s="16">
        <f t="shared" si="67"/>
        <v>5.4844606946983544E-3</v>
      </c>
      <c r="AI220" s="15">
        <f t="shared" si="68"/>
        <v>0.54844606946983543</v>
      </c>
      <c r="AJ220" s="15">
        <f t="shared" si="69"/>
        <v>0.72394881170018277</v>
      </c>
      <c r="AK220" s="4">
        <f t="shared" si="70"/>
        <v>16319000</v>
      </c>
      <c r="AL220" s="27">
        <f t="shared" si="71"/>
        <v>9.1917396899319809E-4</v>
      </c>
      <c r="AM220" s="15">
        <f t="shared" si="78"/>
        <v>9.1917396899319811E-2</v>
      </c>
      <c r="AN220" s="15">
        <f t="shared" si="79"/>
        <v>5.637532009436955E-5</v>
      </c>
    </row>
    <row r="221" spans="1:40" x14ac:dyDescent="0.2">
      <c r="A221" s="4" t="s">
        <v>4628</v>
      </c>
      <c r="B221" s="3" t="s">
        <v>15</v>
      </c>
      <c r="C221" s="6">
        <v>142691</v>
      </c>
      <c r="D221" s="3" t="s">
        <v>126</v>
      </c>
      <c r="E221" s="6">
        <v>142698</v>
      </c>
      <c r="F221" s="3" t="s">
        <v>1055</v>
      </c>
      <c r="G221" s="8">
        <v>10000</v>
      </c>
      <c r="H221" s="6">
        <v>100</v>
      </c>
      <c r="I221" s="6">
        <v>142232</v>
      </c>
      <c r="J221" s="13">
        <v>44985</v>
      </c>
      <c r="K221" s="9">
        <v>10000</v>
      </c>
      <c r="L221" s="4" t="s">
        <v>4628</v>
      </c>
      <c r="M221" s="4" t="s">
        <v>4632</v>
      </c>
      <c r="N221" s="4">
        <f>VLOOKUP(I221,BaseModelo!$A$2:$E$5075,5)</f>
        <v>6</v>
      </c>
      <c r="P221" s="15">
        <v>142.00000000000003</v>
      </c>
      <c r="Q221" s="4">
        <f>VLOOKUP(I221,BaseModelo!$A$2:$E$5075,3)</f>
        <v>115</v>
      </c>
      <c r="R221" s="4">
        <f t="shared" si="60"/>
        <v>32283000</v>
      </c>
      <c r="S221" s="16">
        <f t="shared" si="61"/>
        <v>3.0976055509091471E-4</v>
      </c>
      <c r="T221" s="4">
        <f t="shared" si="72"/>
        <v>3.0976055509091473E-2</v>
      </c>
      <c r="U221" s="4">
        <f t="shared" si="73"/>
        <v>4.3985998822909898E-2</v>
      </c>
      <c r="V221" s="6">
        <f t="shared" si="62"/>
        <v>0</v>
      </c>
      <c r="W221" s="16" t="str">
        <f t="shared" si="63"/>
        <v/>
      </c>
      <c r="X221" s="4" t="str">
        <f t="shared" si="74"/>
        <v/>
      </c>
      <c r="Y221" s="4" t="str">
        <f t="shared" si="64"/>
        <v/>
      </c>
      <c r="Z221" s="4">
        <f t="shared" si="65"/>
        <v>4853000</v>
      </c>
      <c r="AA221" s="16">
        <f t="shared" si="66"/>
        <v>2.0605810838656502E-3</v>
      </c>
      <c r="AB221" s="15">
        <f t="shared" si="75"/>
        <v>0.20605810838656502</v>
      </c>
      <c r="AC221" s="15">
        <f t="shared" si="76"/>
        <v>0.29260251390892239</v>
      </c>
      <c r="AD221" s="4">
        <v>142691</v>
      </c>
      <c r="AE221" s="26">
        <v>1738.06</v>
      </c>
      <c r="AF221" s="26">
        <v>1738.06</v>
      </c>
      <c r="AG221" s="4">
        <f t="shared" si="77"/>
        <v>2735000</v>
      </c>
      <c r="AH221" s="16">
        <f t="shared" si="67"/>
        <v>3.6563071297989031E-3</v>
      </c>
      <c r="AI221" s="15">
        <f t="shared" si="68"/>
        <v>0.3656307129798903</v>
      </c>
      <c r="AJ221" s="15">
        <f t="shared" si="69"/>
        <v>0.5191956124314443</v>
      </c>
      <c r="AK221" s="4">
        <f t="shared" si="70"/>
        <v>16319000</v>
      </c>
      <c r="AL221" s="27">
        <f t="shared" si="71"/>
        <v>6.1278264599546543E-4</v>
      </c>
      <c r="AM221" s="15">
        <f t="shared" si="78"/>
        <v>6.1278264599546543E-2</v>
      </c>
      <c r="AN221" s="15">
        <f t="shared" si="79"/>
        <v>2.6953856745456156E-5</v>
      </c>
    </row>
    <row r="222" spans="1:40" x14ac:dyDescent="0.2">
      <c r="A222" s="4" t="s">
        <v>4628</v>
      </c>
      <c r="B222" s="3" t="s">
        <v>15</v>
      </c>
      <c r="C222" s="6">
        <v>142691</v>
      </c>
      <c r="D222" s="3" t="s">
        <v>126</v>
      </c>
      <c r="E222" s="6">
        <v>142699</v>
      </c>
      <c r="F222" s="3" t="s">
        <v>1056</v>
      </c>
      <c r="G222" s="8">
        <v>10000</v>
      </c>
      <c r="H222" s="6">
        <v>100</v>
      </c>
      <c r="I222" s="6">
        <v>142331</v>
      </c>
      <c r="J222" s="13">
        <v>44985</v>
      </c>
      <c r="K222" s="9">
        <v>10000</v>
      </c>
      <c r="L222" s="4" t="s">
        <v>4628</v>
      </c>
      <c r="M222" s="4" t="s">
        <v>4632</v>
      </c>
      <c r="N222" s="4">
        <f>VLOOKUP(I222,BaseModelo!$A$2:$E$5075,5)</f>
        <v>10</v>
      </c>
      <c r="P222" s="15">
        <v>142.00000000000003</v>
      </c>
      <c r="Q222" s="4">
        <f>VLOOKUP(I222,BaseModelo!$A$2:$E$5075,3)</f>
        <v>0</v>
      </c>
      <c r="R222" s="4">
        <f t="shared" si="60"/>
        <v>32283000</v>
      </c>
      <c r="S222" s="16">
        <f t="shared" si="61"/>
        <v>3.0976055509091471E-4</v>
      </c>
      <c r="T222" s="4">
        <f t="shared" si="72"/>
        <v>3.0976055509091473E-2</v>
      </c>
      <c r="U222" s="4">
        <f t="shared" si="73"/>
        <v>4.3985998822909898E-2</v>
      </c>
      <c r="V222" s="6">
        <f t="shared" si="62"/>
        <v>0</v>
      </c>
      <c r="W222" s="16" t="str">
        <f t="shared" si="63"/>
        <v/>
      </c>
      <c r="X222" s="4" t="str">
        <f t="shared" si="74"/>
        <v/>
      </c>
      <c r="Y222" s="4" t="str">
        <f t="shared" si="64"/>
        <v/>
      </c>
      <c r="Z222" s="4">
        <f t="shared" si="65"/>
        <v>4121000</v>
      </c>
      <c r="AA222" s="16">
        <f t="shared" si="66"/>
        <v>2.4265954865323952E-3</v>
      </c>
      <c r="AB222" s="15">
        <f t="shared" si="75"/>
        <v>0.24265954865323952</v>
      </c>
      <c r="AC222" s="15">
        <f t="shared" si="76"/>
        <v>0.34457655908760021</v>
      </c>
      <c r="AD222" s="4">
        <v>142691</v>
      </c>
      <c r="AE222" s="26">
        <v>1738.06</v>
      </c>
      <c r="AF222" s="26">
        <v>1738.06</v>
      </c>
      <c r="AG222" s="4">
        <f t="shared" si="77"/>
        <v>1846000</v>
      </c>
      <c r="AH222" s="16">
        <f t="shared" si="67"/>
        <v>5.4171180931744311E-3</v>
      </c>
      <c r="AI222" s="15">
        <f t="shared" si="68"/>
        <v>0.54171180931744312</v>
      </c>
      <c r="AJ222" s="15">
        <f t="shared" si="69"/>
        <v>0.76923076923076938</v>
      </c>
      <c r="AK222" s="4">
        <f t="shared" si="70"/>
        <v>16319000</v>
      </c>
      <c r="AL222" s="27">
        <f t="shared" si="71"/>
        <v>6.1278264599546543E-4</v>
      </c>
      <c r="AM222" s="15">
        <f t="shared" si="78"/>
        <v>6.1278264599546543E-2</v>
      </c>
      <c r="AN222" s="15">
        <f t="shared" si="79"/>
        <v>2.6953856745456156E-5</v>
      </c>
    </row>
    <row r="223" spans="1:40" x14ac:dyDescent="0.2">
      <c r="A223" s="4" t="s">
        <v>4628</v>
      </c>
      <c r="B223" s="3" t="s">
        <v>15</v>
      </c>
      <c r="C223" s="6">
        <v>142691</v>
      </c>
      <c r="D223" s="3" t="s">
        <v>126</v>
      </c>
      <c r="E223" s="6">
        <v>142700</v>
      </c>
      <c r="F223" s="3" t="s">
        <v>1057</v>
      </c>
      <c r="G223" s="8">
        <v>10000</v>
      </c>
      <c r="H223" s="6">
        <v>105</v>
      </c>
      <c r="I223" s="6">
        <v>142235</v>
      </c>
      <c r="J223" s="13">
        <v>44985</v>
      </c>
      <c r="K223" s="9">
        <v>10000</v>
      </c>
      <c r="L223" s="4" t="s">
        <v>4628</v>
      </c>
      <c r="M223" s="4" t="s">
        <v>4632</v>
      </c>
      <c r="N223" s="4">
        <f>VLOOKUP(I223,BaseModelo!$A$2:$E$5075,5)</f>
        <v>9</v>
      </c>
      <c r="P223" s="15">
        <v>142.00000000000003</v>
      </c>
      <c r="Q223" s="4">
        <f>VLOOKUP(I223,BaseModelo!$A$2:$E$5075,3)</f>
        <v>147</v>
      </c>
      <c r="R223" s="4">
        <f t="shared" si="60"/>
        <v>32283000</v>
      </c>
      <c r="S223" s="16">
        <f t="shared" si="61"/>
        <v>3.0976055509091471E-4</v>
      </c>
      <c r="T223" s="4">
        <f t="shared" si="72"/>
        <v>3.2524858284546043E-2</v>
      </c>
      <c r="U223" s="4">
        <f t="shared" si="73"/>
        <v>4.3985998822909898E-2</v>
      </c>
      <c r="V223" s="6">
        <f t="shared" si="62"/>
        <v>0</v>
      </c>
      <c r="W223" s="16" t="str">
        <f t="shared" si="63"/>
        <v/>
      </c>
      <c r="X223" s="4" t="str">
        <f t="shared" si="74"/>
        <v/>
      </c>
      <c r="Y223" s="4" t="str">
        <f t="shared" si="64"/>
        <v/>
      </c>
      <c r="Z223" s="4">
        <f t="shared" si="65"/>
        <v>5305000</v>
      </c>
      <c r="AA223" s="16">
        <f t="shared" si="66"/>
        <v>1.885014137606032E-3</v>
      </c>
      <c r="AB223" s="15">
        <f t="shared" si="75"/>
        <v>0.19792648444863337</v>
      </c>
      <c r="AC223" s="15">
        <f t="shared" si="76"/>
        <v>0.2676720075400566</v>
      </c>
      <c r="AD223" s="4">
        <v>142691</v>
      </c>
      <c r="AE223" s="26">
        <v>1820.74</v>
      </c>
      <c r="AF223" s="26">
        <v>1820.74</v>
      </c>
      <c r="AG223" s="4">
        <f t="shared" si="77"/>
        <v>3095000</v>
      </c>
      <c r="AH223" s="16">
        <f t="shared" si="67"/>
        <v>3.2310177705977385E-3</v>
      </c>
      <c r="AI223" s="15">
        <f t="shared" si="68"/>
        <v>0.33925686591276255</v>
      </c>
      <c r="AJ223" s="15">
        <f t="shared" si="69"/>
        <v>0.45880452342487893</v>
      </c>
      <c r="AK223" s="4">
        <f t="shared" si="70"/>
        <v>16319000</v>
      </c>
      <c r="AL223" s="27">
        <f t="shared" si="71"/>
        <v>6.1278264599546543E-4</v>
      </c>
      <c r="AM223" s="15">
        <f t="shared" si="78"/>
        <v>6.4342177829523867E-2</v>
      </c>
      <c r="AN223" s="15">
        <f t="shared" si="79"/>
        <v>2.6953856745456156E-5</v>
      </c>
    </row>
    <row r="224" spans="1:40" x14ac:dyDescent="0.2">
      <c r="A224" s="4" t="s">
        <v>4627</v>
      </c>
      <c r="B224" s="3" t="s">
        <v>8</v>
      </c>
      <c r="C224" s="6">
        <v>142703</v>
      </c>
      <c r="D224" s="3" t="s">
        <v>121</v>
      </c>
      <c r="E224" s="6">
        <v>142798</v>
      </c>
      <c r="F224" s="3" t="s">
        <v>1040</v>
      </c>
      <c r="G224" s="8">
        <v>5000</v>
      </c>
      <c r="H224" s="6">
        <v>147</v>
      </c>
      <c r="I224" s="6">
        <v>142485</v>
      </c>
      <c r="J224" s="13">
        <v>44985</v>
      </c>
      <c r="K224" s="9">
        <v>5000</v>
      </c>
      <c r="L224" s="4" t="s">
        <v>4627</v>
      </c>
      <c r="M224" s="4" t="s">
        <v>4632</v>
      </c>
      <c r="N224" s="4">
        <f>VLOOKUP(I224,BaseModelo!$A$2:$E$5075,5)</f>
        <v>8</v>
      </c>
      <c r="P224" s="15">
        <v>147</v>
      </c>
      <c r="Q224" s="4">
        <f>VLOOKUP(I224,BaseModelo!$A$2:$E$5075,3)</f>
        <v>132</v>
      </c>
      <c r="R224" s="4">
        <f t="shared" si="60"/>
        <v>32283000</v>
      </c>
      <c r="S224" s="16">
        <f t="shared" si="61"/>
        <v>1.5488027754545735E-4</v>
      </c>
      <c r="T224" s="4">
        <f t="shared" si="72"/>
        <v>2.2767400799182231E-2</v>
      </c>
      <c r="U224" s="4">
        <f t="shared" si="73"/>
        <v>2.2767400799182231E-2</v>
      </c>
      <c r="V224" s="6">
        <f t="shared" si="62"/>
        <v>0</v>
      </c>
      <c r="W224" s="16" t="str">
        <f t="shared" si="63"/>
        <v/>
      </c>
      <c r="X224" s="4" t="str">
        <f t="shared" si="74"/>
        <v/>
      </c>
      <c r="Y224" s="4" t="str">
        <f t="shared" si="64"/>
        <v/>
      </c>
      <c r="Z224" s="4">
        <f t="shared" si="65"/>
        <v>5836000</v>
      </c>
      <c r="AA224" s="16">
        <f t="shared" si="66"/>
        <v>8.5675119945167924E-4</v>
      </c>
      <c r="AB224" s="15">
        <f t="shared" si="75"/>
        <v>0.12594242631939684</v>
      </c>
      <c r="AC224" s="15">
        <f t="shared" si="76"/>
        <v>0.12594242631939684</v>
      </c>
      <c r="AD224" s="4">
        <v>142703</v>
      </c>
      <c r="AE224" s="26">
        <v>1303.3399999999999</v>
      </c>
      <c r="AF224" s="26">
        <v>1303.3399999999999</v>
      </c>
      <c r="AG224" s="4">
        <f t="shared" si="77"/>
        <v>2254000</v>
      </c>
      <c r="AH224" s="16">
        <f t="shared" si="67"/>
        <v>2.2182786157941437E-3</v>
      </c>
      <c r="AI224" s="15">
        <f t="shared" si="68"/>
        <v>0.32608695652173914</v>
      </c>
      <c r="AJ224" s="15">
        <f t="shared" si="69"/>
        <v>0.32608695652173914</v>
      </c>
      <c r="AK224" s="4">
        <f t="shared" si="70"/>
        <v>15073000</v>
      </c>
      <c r="AL224" s="27">
        <f t="shared" si="71"/>
        <v>3.3171896769057253E-4</v>
      </c>
      <c r="AM224" s="15">
        <f t="shared" si="78"/>
        <v>4.8762688250514163E-2</v>
      </c>
      <c r="AN224" s="15">
        <f t="shared" si="79"/>
        <v>7.5523786901022457E-6</v>
      </c>
    </row>
    <row r="225" spans="1:40" x14ac:dyDescent="0.2">
      <c r="A225" s="4" t="s">
        <v>4627</v>
      </c>
      <c r="B225" s="3" t="s">
        <v>8</v>
      </c>
      <c r="C225" s="6">
        <v>142703</v>
      </c>
      <c r="D225" s="3" t="s">
        <v>121</v>
      </c>
      <c r="E225" s="6">
        <v>142799</v>
      </c>
      <c r="F225" s="3" t="s">
        <v>1041</v>
      </c>
      <c r="G225" s="8">
        <v>7000</v>
      </c>
      <c r="H225" s="6">
        <v>142</v>
      </c>
      <c r="I225" s="6">
        <v>142435</v>
      </c>
      <c r="J225" s="13">
        <v>44985</v>
      </c>
      <c r="K225" s="9">
        <v>7000</v>
      </c>
      <c r="L225" s="4" t="s">
        <v>4627</v>
      </c>
      <c r="M225" s="4" t="s">
        <v>4632</v>
      </c>
      <c r="N225" s="4">
        <f>VLOOKUP(I225,BaseModelo!$A$2:$E$5075,5)</f>
        <v>6</v>
      </c>
      <c r="P225" s="15">
        <v>142.00000000000003</v>
      </c>
      <c r="Q225" s="4">
        <f>VLOOKUP(I225,BaseModelo!$A$2:$E$5075,3)</f>
        <v>115</v>
      </c>
      <c r="R225" s="4">
        <f t="shared" si="60"/>
        <v>32283000</v>
      </c>
      <c r="S225" s="16">
        <f t="shared" si="61"/>
        <v>2.168323885636403E-4</v>
      </c>
      <c r="T225" s="4">
        <f t="shared" si="72"/>
        <v>3.0790199176036922E-2</v>
      </c>
      <c r="U225" s="4">
        <f t="shared" si="73"/>
        <v>3.0790199176036929E-2</v>
      </c>
      <c r="V225" s="6">
        <f t="shared" si="62"/>
        <v>0</v>
      </c>
      <c r="W225" s="16" t="str">
        <f t="shared" si="63"/>
        <v/>
      </c>
      <c r="X225" s="4" t="str">
        <f t="shared" si="74"/>
        <v/>
      </c>
      <c r="Y225" s="4" t="str">
        <f t="shared" si="64"/>
        <v/>
      </c>
      <c r="Z225" s="4">
        <f t="shared" si="65"/>
        <v>4853000</v>
      </c>
      <c r="AA225" s="16">
        <f t="shared" si="66"/>
        <v>1.4424067587059551E-3</v>
      </c>
      <c r="AB225" s="15">
        <f t="shared" si="75"/>
        <v>0.20482175973624561</v>
      </c>
      <c r="AC225" s="15">
        <f t="shared" si="76"/>
        <v>0.20482175973624567</v>
      </c>
      <c r="AD225" s="4">
        <v>142703</v>
      </c>
      <c r="AE225" s="26">
        <v>1758.65</v>
      </c>
      <c r="AF225" s="26">
        <v>1758.65</v>
      </c>
      <c r="AG225" s="4">
        <f t="shared" si="77"/>
        <v>1993000</v>
      </c>
      <c r="AH225" s="16">
        <f t="shared" si="67"/>
        <v>3.5122930255895636E-3</v>
      </c>
      <c r="AI225" s="15">
        <f t="shared" si="68"/>
        <v>0.498745609633718</v>
      </c>
      <c r="AJ225" s="15">
        <f t="shared" si="69"/>
        <v>0.49874560963371811</v>
      </c>
      <c r="AK225" s="4">
        <f t="shared" si="70"/>
        <v>15073000</v>
      </c>
      <c r="AL225" s="27">
        <f t="shared" si="71"/>
        <v>4.6440655476680156E-4</v>
      </c>
      <c r="AM225" s="15">
        <f t="shared" si="78"/>
        <v>6.5945730776885828E-2</v>
      </c>
      <c r="AN225" s="15">
        <f t="shared" si="79"/>
        <v>1.4299170319926922E-5</v>
      </c>
    </row>
    <row r="226" spans="1:40" x14ac:dyDescent="0.2">
      <c r="A226" s="4" t="s">
        <v>4628</v>
      </c>
      <c r="B226" s="3" t="s">
        <v>13</v>
      </c>
      <c r="C226" s="6">
        <v>142716</v>
      </c>
      <c r="D226" s="3" t="s">
        <v>122</v>
      </c>
      <c r="E226" s="6">
        <v>142722</v>
      </c>
      <c r="F226" s="3" t="s">
        <v>1032</v>
      </c>
      <c r="G226" s="8">
        <v>5000</v>
      </c>
      <c r="H226" s="6">
        <v>147</v>
      </c>
      <c r="I226" s="6">
        <v>142458</v>
      </c>
      <c r="J226" s="13">
        <v>44985</v>
      </c>
      <c r="K226" s="9">
        <v>5000</v>
      </c>
      <c r="L226" s="4" t="s">
        <v>4628</v>
      </c>
      <c r="M226" s="4" t="s">
        <v>4632</v>
      </c>
      <c r="N226" s="4">
        <f>VLOOKUP(I226,BaseModelo!$A$2:$E$5075,5)</f>
        <v>5</v>
      </c>
      <c r="P226" s="15">
        <v>147</v>
      </c>
      <c r="Q226" s="4">
        <f>VLOOKUP(I226,BaseModelo!$A$2:$E$5075,3)</f>
        <v>110</v>
      </c>
      <c r="R226" s="4">
        <f t="shared" si="60"/>
        <v>32283000</v>
      </c>
      <c r="S226" s="16">
        <f t="shared" si="61"/>
        <v>1.5488027754545735E-4</v>
      </c>
      <c r="T226" s="4">
        <f t="shared" si="72"/>
        <v>2.2767400799182231E-2</v>
      </c>
      <c r="U226" s="4">
        <f t="shared" si="73"/>
        <v>2.2767400799182231E-2</v>
      </c>
      <c r="V226" s="6">
        <f t="shared" si="62"/>
        <v>0</v>
      </c>
      <c r="W226" s="16" t="str">
        <f t="shared" si="63"/>
        <v/>
      </c>
      <c r="X226" s="4" t="str">
        <f t="shared" si="74"/>
        <v/>
      </c>
      <c r="Y226" s="4" t="str">
        <f t="shared" si="64"/>
        <v/>
      </c>
      <c r="Z226" s="4">
        <f t="shared" si="65"/>
        <v>4058000</v>
      </c>
      <c r="AA226" s="16">
        <f t="shared" si="66"/>
        <v>1.2321340561853129E-3</v>
      </c>
      <c r="AB226" s="15">
        <f t="shared" si="75"/>
        <v>0.18112370625924099</v>
      </c>
      <c r="AC226" s="15">
        <f t="shared" si="76"/>
        <v>0.18112370625924099</v>
      </c>
      <c r="AD226" s="4">
        <v>142716</v>
      </c>
      <c r="AE226" s="26">
        <v>1303.3399999999999</v>
      </c>
      <c r="AF226" s="26">
        <v>1303.3399999999999</v>
      </c>
      <c r="AG226" s="4">
        <f t="shared" si="77"/>
        <v>2193000</v>
      </c>
      <c r="AH226" s="16">
        <f t="shared" si="67"/>
        <v>2.2799817601459188E-3</v>
      </c>
      <c r="AI226" s="15">
        <f t="shared" si="68"/>
        <v>0.33515731874145005</v>
      </c>
      <c r="AJ226" s="15">
        <f t="shared" si="69"/>
        <v>0.33515731874145005</v>
      </c>
      <c r="AK226" s="4">
        <f t="shared" si="70"/>
        <v>16319000</v>
      </c>
      <c r="AL226" s="27">
        <f t="shared" si="71"/>
        <v>3.0639132299773271E-4</v>
      </c>
      <c r="AM226" s="15">
        <f t="shared" si="78"/>
        <v>4.5039524480666712E-2</v>
      </c>
      <c r="AN226" s="15">
        <f t="shared" si="79"/>
        <v>6.9757340520810808E-6</v>
      </c>
    </row>
    <row r="227" spans="1:40" x14ac:dyDescent="0.2">
      <c r="A227" s="4" t="s">
        <v>4628</v>
      </c>
      <c r="B227" s="3" t="s">
        <v>13</v>
      </c>
      <c r="C227" s="6">
        <v>142716</v>
      </c>
      <c r="D227" s="3" t="s">
        <v>122</v>
      </c>
      <c r="E227" s="6">
        <v>142723</v>
      </c>
      <c r="F227" s="3" t="s">
        <v>1033</v>
      </c>
      <c r="G227" s="8">
        <v>5000</v>
      </c>
      <c r="H227" s="6">
        <v>147</v>
      </c>
      <c r="I227" s="6">
        <v>142491</v>
      </c>
      <c r="J227" s="13">
        <v>44985</v>
      </c>
      <c r="K227" s="9">
        <v>5000</v>
      </c>
      <c r="L227" s="4" t="s">
        <v>4628</v>
      </c>
      <c r="M227" s="4" t="s">
        <v>4632</v>
      </c>
      <c r="N227" s="4">
        <f>VLOOKUP(I227,BaseModelo!$A$2:$E$5075,5)</f>
        <v>8</v>
      </c>
      <c r="P227" s="15">
        <v>147</v>
      </c>
      <c r="Q227" s="4">
        <f>VLOOKUP(I227,BaseModelo!$A$2:$E$5075,3)</f>
        <v>132</v>
      </c>
      <c r="R227" s="4">
        <f t="shared" si="60"/>
        <v>32283000</v>
      </c>
      <c r="S227" s="16">
        <f t="shared" si="61"/>
        <v>1.5488027754545735E-4</v>
      </c>
      <c r="T227" s="4">
        <f t="shared" si="72"/>
        <v>2.2767400799182231E-2</v>
      </c>
      <c r="U227" s="4">
        <f t="shared" si="73"/>
        <v>2.2767400799182231E-2</v>
      </c>
      <c r="V227" s="6">
        <f t="shared" si="62"/>
        <v>0</v>
      </c>
      <c r="W227" s="16" t="str">
        <f t="shared" si="63"/>
        <v/>
      </c>
      <c r="X227" s="4" t="str">
        <f t="shared" si="74"/>
        <v/>
      </c>
      <c r="Y227" s="4" t="str">
        <f t="shared" si="64"/>
        <v/>
      </c>
      <c r="Z227" s="4">
        <f t="shared" si="65"/>
        <v>5836000</v>
      </c>
      <c r="AA227" s="16">
        <f t="shared" si="66"/>
        <v>8.5675119945167924E-4</v>
      </c>
      <c r="AB227" s="15">
        <f t="shared" si="75"/>
        <v>0.12594242631939684</v>
      </c>
      <c r="AC227" s="15">
        <f t="shared" si="76"/>
        <v>0.12594242631939684</v>
      </c>
      <c r="AD227" s="4">
        <v>142716</v>
      </c>
      <c r="AE227" s="26">
        <v>1303.3399999999999</v>
      </c>
      <c r="AF227" s="26">
        <v>1303.3399999999999</v>
      </c>
      <c r="AG227" s="4">
        <f t="shared" si="77"/>
        <v>3421000</v>
      </c>
      <c r="AH227" s="16">
        <f t="shared" si="67"/>
        <v>1.4615609470914938E-3</v>
      </c>
      <c r="AI227" s="15">
        <f t="shared" si="68"/>
        <v>0.21484945922244958</v>
      </c>
      <c r="AJ227" s="15">
        <f t="shared" si="69"/>
        <v>0.21484945922244958</v>
      </c>
      <c r="AK227" s="4">
        <f t="shared" si="70"/>
        <v>16319000</v>
      </c>
      <c r="AL227" s="27">
        <f t="shared" si="71"/>
        <v>3.0639132299773271E-4</v>
      </c>
      <c r="AM227" s="15">
        <f t="shared" si="78"/>
        <v>4.5039524480666712E-2</v>
      </c>
      <c r="AN227" s="15">
        <f t="shared" si="79"/>
        <v>6.9757340520810808E-6</v>
      </c>
    </row>
    <row r="228" spans="1:40" x14ac:dyDescent="0.2">
      <c r="A228" s="4" t="s">
        <v>4628</v>
      </c>
      <c r="B228" s="2" t="s">
        <v>15</v>
      </c>
      <c r="C228" s="5">
        <v>142767</v>
      </c>
      <c r="D228" s="2" t="s">
        <v>123</v>
      </c>
      <c r="E228" s="5">
        <v>142768</v>
      </c>
      <c r="F228" s="2" t="s">
        <v>1024</v>
      </c>
      <c r="G228" s="7">
        <v>10000</v>
      </c>
      <c r="H228" s="5">
        <v>142</v>
      </c>
      <c r="I228" s="6">
        <v>142003</v>
      </c>
      <c r="J228" s="13">
        <v>44985</v>
      </c>
      <c r="K228" s="9">
        <v>10000</v>
      </c>
      <c r="L228" s="4" t="s">
        <v>4628</v>
      </c>
      <c r="M228" s="4" t="s">
        <v>4632</v>
      </c>
      <c r="N228" s="4">
        <f>VLOOKUP(I228,BaseModelo!$A$2:$E$5075,5)</f>
        <v>8</v>
      </c>
      <c r="P228" s="15">
        <v>142.00000000000003</v>
      </c>
      <c r="Q228" s="4">
        <f>VLOOKUP(I228,BaseModelo!$A$2:$E$5075,3)</f>
        <v>132</v>
      </c>
      <c r="R228" s="4">
        <f t="shared" si="60"/>
        <v>32283000</v>
      </c>
      <c r="S228" s="16">
        <f t="shared" si="61"/>
        <v>3.0976055509091471E-4</v>
      </c>
      <c r="T228" s="4">
        <f t="shared" si="72"/>
        <v>4.3985998822909891E-2</v>
      </c>
      <c r="U228" s="4">
        <f t="shared" si="73"/>
        <v>4.3985998822909898E-2</v>
      </c>
      <c r="V228" s="6">
        <f t="shared" si="62"/>
        <v>0</v>
      </c>
      <c r="W228" s="16" t="str">
        <f t="shared" si="63"/>
        <v/>
      </c>
      <c r="X228" s="4" t="str">
        <f t="shared" si="74"/>
        <v/>
      </c>
      <c r="Y228" s="4" t="str">
        <f t="shared" si="64"/>
        <v/>
      </c>
      <c r="Z228" s="4">
        <f t="shared" si="65"/>
        <v>5836000</v>
      </c>
      <c r="AA228" s="16">
        <f t="shared" si="66"/>
        <v>1.7135023989033585E-3</v>
      </c>
      <c r="AB228" s="15">
        <f t="shared" si="75"/>
        <v>0.2433173406442769</v>
      </c>
      <c r="AC228" s="15">
        <f t="shared" si="76"/>
        <v>0.24331734064427696</v>
      </c>
      <c r="AD228" s="4">
        <v>142767</v>
      </c>
      <c r="AE228" s="26">
        <v>2510.34</v>
      </c>
      <c r="AF228" s="26">
        <v>2510.34</v>
      </c>
      <c r="AG228" s="4">
        <f t="shared" si="77"/>
        <v>3421000</v>
      </c>
      <c r="AH228" s="16">
        <f t="shared" si="67"/>
        <v>2.9231218941829875E-3</v>
      </c>
      <c r="AI228" s="15">
        <f t="shared" si="68"/>
        <v>0.41508330897398421</v>
      </c>
      <c r="AJ228" s="15">
        <f t="shared" si="69"/>
        <v>0.41508330897398432</v>
      </c>
      <c r="AK228" s="4">
        <f t="shared" si="70"/>
        <v>16319000</v>
      </c>
      <c r="AL228" s="27">
        <f t="shared" si="71"/>
        <v>6.1278264599546543E-4</v>
      </c>
      <c r="AM228" s="15">
        <f t="shared" si="78"/>
        <v>8.7015135731356094E-2</v>
      </c>
      <c r="AN228" s="15">
        <f t="shared" si="79"/>
        <v>2.6953856745456156E-5</v>
      </c>
    </row>
    <row r="229" spans="1:40" x14ac:dyDescent="0.2">
      <c r="A229" s="4" t="s">
        <v>4628</v>
      </c>
      <c r="B229" s="3" t="s">
        <v>15</v>
      </c>
      <c r="C229" s="6">
        <v>142767</v>
      </c>
      <c r="D229" s="3" t="s">
        <v>123</v>
      </c>
      <c r="E229" s="6">
        <v>142770</v>
      </c>
      <c r="F229" s="3" t="s">
        <v>1042</v>
      </c>
      <c r="G229" s="8">
        <v>10000</v>
      </c>
      <c r="H229" s="6">
        <v>142</v>
      </c>
      <c r="I229" s="6">
        <v>142063</v>
      </c>
      <c r="J229" s="13">
        <v>44985</v>
      </c>
      <c r="K229" s="9">
        <v>10000</v>
      </c>
      <c r="L229" s="4" t="s">
        <v>4628</v>
      </c>
      <c r="M229" s="4" t="s">
        <v>4632</v>
      </c>
      <c r="N229" s="4">
        <f>VLOOKUP(I229,BaseModelo!$A$2:$E$5075,5)</f>
        <v>8</v>
      </c>
      <c r="P229" s="15">
        <v>142.00000000000003</v>
      </c>
      <c r="Q229" s="4">
        <f>VLOOKUP(I229,BaseModelo!$A$2:$E$5075,3)</f>
        <v>132</v>
      </c>
      <c r="R229" s="4">
        <f t="shared" si="60"/>
        <v>32283000</v>
      </c>
      <c r="S229" s="16">
        <f t="shared" si="61"/>
        <v>3.0976055509091471E-4</v>
      </c>
      <c r="T229" s="4">
        <f t="shared" si="72"/>
        <v>4.3985998822909891E-2</v>
      </c>
      <c r="U229" s="4">
        <f t="shared" si="73"/>
        <v>4.3985998822909898E-2</v>
      </c>
      <c r="V229" s="6">
        <f t="shared" si="62"/>
        <v>0</v>
      </c>
      <c r="W229" s="16" t="str">
        <f t="shared" si="63"/>
        <v/>
      </c>
      <c r="X229" s="4" t="str">
        <f t="shared" si="74"/>
        <v/>
      </c>
      <c r="Y229" s="4" t="str">
        <f t="shared" si="64"/>
        <v/>
      </c>
      <c r="Z229" s="4">
        <f t="shared" si="65"/>
        <v>5836000</v>
      </c>
      <c r="AA229" s="16">
        <f t="shared" si="66"/>
        <v>1.7135023989033585E-3</v>
      </c>
      <c r="AB229" s="15">
        <f t="shared" si="75"/>
        <v>0.2433173406442769</v>
      </c>
      <c r="AC229" s="15">
        <f t="shared" si="76"/>
        <v>0.24331734064427696</v>
      </c>
      <c r="AD229" s="4">
        <v>142767</v>
      </c>
      <c r="AE229" s="26">
        <v>2510.34</v>
      </c>
      <c r="AF229" s="26">
        <v>2510.34</v>
      </c>
      <c r="AG229" s="4">
        <f t="shared" si="77"/>
        <v>3421000</v>
      </c>
      <c r="AH229" s="16">
        <f t="shared" si="67"/>
        <v>2.9231218941829875E-3</v>
      </c>
      <c r="AI229" s="15">
        <f t="shared" si="68"/>
        <v>0.41508330897398421</v>
      </c>
      <c r="AJ229" s="15">
        <f t="shared" si="69"/>
        <v>0.41508330897398432</v>
      </c>
      <c r="AK229" s="4">
        <f t="shared" si="70"/>
        <v>16319000</v>
      </c>
      <c r="AL229" s="27">
        <f t="shared" si="71"/>
        <v>6.1278264599546543E-4</v>
      </c>
      <c r="AM229" s="15">
        <f t="shared" si="78"/>
        <v>8.7015135731356094E-2</v>
      </c>
      <c r="AN229" s="15">
        <f t="shared" si="79"/>
        <v>2.6953856745456156E-5</v>
      </c>
    </row>
    <row r="230" spans="1:40" x14ac:dyDescent="0.2">
      <c r="A230" s="4" t="s">
        <v>4628</v>
      </c>
      <c r="B230" s="3" t="s">
        <v>15</v>
      </c>
      <c r="C230" s="6">
        <v>142767</v>
      </c>
      <c r="D230" s="3" t="s">
        <v>123</v>
      </c>
      <c r="E230" s="6">
        <v>142771</v>
      </c>
      <c r="F230" s="3" t="s">
        <v>1043</v>
      </c>
      <c r="G230" s="8">
        <v>10000</v>
      </c>
      <c r="H230" s="6">
        <v>142</v>
      </c>
      <c r="I230" s="6">
        <v>141997</v>
      </c>
      <c r="J230" s="13">
        <v>44985</v>
      </c>
      <c r="K230" s="9">
        <v>10000</v>
      </c>
      <c r="L230" s="4" t="s">
        <v>4628</v>
      </c>
      <c r="M230" s="4" t="s">
        <v>4632</v>
      </c>
      <c r="N230" s="4">
        <f>VLOOKUP(I230,BaseModelo!$A$2:$E$5075,5)</f>
        <v>8</v>
      </c>
      <c r="P230" s="15">
        <v>142.00000000000003</v>
      </c>
      <c r="Q230" s="4">
        <f>VLOOKUP(I230,BaseModelo!$A$2:$E$5075,3)</f>
        <v>132</v>
      </c>
      <c r="R230" s="4">
        <f t="shared" si="60"/>
        <v>32283000</v>
      </c>
      <c r="S230" s="16">
        <f t="shared" si="61"/>
        <v>3.0976055509091471E-4</v>
      </c>
      <c r="T230" s="4">
        <f t="shared" si="72"/>
        <v>4.3985998822909891E-2</v>
      </c>
      <c r="U230" s="4">
        <f t="shared" si="73"/>
        <v>4.3985998822909898E-2</v>
      </c>
      <c r="V230" s="6">
        <f t="shared" si="62"/>
        <v>0</v>
      </c>
      <c r="W230" s="16" t="str">
        <f t="shared" si="63"/>
        <v/>
      </c>
      <c r="X230" s="4" t="str">
        <f t="shared" si="74"/>
        <v/>
      </c>
      <c r="Y230" s="4" t="str">
        <f t="shared" si="64"/>
        <v/>
      </c>
      <c r="Z230" s="4">
        <f t="shared" si="65"/>
        <v>5836000</v>
      </c>
      <c r="AA230" s="16">
        <f t="shared" si="66"/>
        <v>1.7135023989033585E-3</v>
      </c>
      <c r="AB230" s="15">
        <f t="shared" si="75"/>
        <v>0.2433173406442769</v>
      </c>
      <c r="AC230" s="15">
        <f t="shared" si="76"/>
        <v>0.24331734064427696</v>
      </c>
      <c r="AD230" s="4">
        <v>142767</v>
      </c>
      <c r="AE230" s="26">
        <v>2510.34</v>
      </c>
      <c r="AF230" s="26">
        <v>2510.34</v>
      </c>
      <c r="AG230" s="4">
        <f t="shared" si="77"/>
        <v>3421000</v>
      </c>
      <c r="AH230" s="16">
        <f t="shared" si="67"/>
        <v>2.9231218941829875E-3</v>
      </c>
      <c r="AI230" s="15">
        <f t="shared" si="68"/>
        <v>0.41508330897398421</v>
      </c>
      <c r="AJ230" s="15">
        <f t="shared" si="69"/>
        <v>0.41508330897398432</v>
      </c>
      <c r="AK230" s="4">
        <f t="shared" si="70"/>
        <v>16319000</v>
      </c>
      <c r="AL230" s="27">
        <f t="shared" si="71"/>
        <v>6.1278264599546543E-4</v>
      </c>
      <c r="AM230" s="15">
        <f t="shared" si="78"/>
        <v>8.7015135731356094E-2</v>
      </c>
      <c r="AN230" s="15">
        <f t="shared" si="79"/>
        <v>2.6953856745456156E-5</v>
      </c>
    </row>
    <row r="231" spans="1:40" x14ac:dyDescent="0.2">
      <c r="A231" s="4" t="s">
        <v>4628</v>
      </c>
      <c r="B231" s="3" t="s">
        <v>15</v>
      </c>
      <c r="C231" s="6">
        <v>142767</v>
      </c>
      <c r="D231" s="3" t="s">
        <v>123</v>
      </c>
      <c r="E231" s="6">
        <v>142772</v>
      </c>
      <c r="F231" s="3" t="s">
        <v>1044</v>
      </c>
      <c r="G231" s="8">
        <v>10000</v>
      </c>
      <c r="H231" s="6">
        <v>142</v>
      </c>
      <c r="I231" s="6">
        <v>142155</v>
      </c>
      <c r="J231" s="13">
        <v>44985</v>
      </c>
      <c r="K231" s="9">
        <v>10000</v>
      </c>
      <c r="L231" s="4" t="s">
        <v>4628</v>
      </c>
      <c r="M231" s="4" t="s">
        <v>4632</v>
      </c>
      <c r="N231" s="4">
        <f>VLOOKUP(I231,BaseModelo!$A$2:$E$5075,5)</f>
        <v>8</v>
      </c>
      <c r="P231" s="15">
        <v>142.00000000000003</v>
      </c>
      <c r="Q231" s="4">
        <f>VLOOKUP(I231,BaseModelo!$A$2:$E$5075,3)</f>
        <v>132</v>
      </c>
      <c r="R231" s="4">
        <f t="shared" si="60"/>
        <v>32283000</v>
      </c>
      <c r="S231" s="16">
        <f t="shared" si="61"/>
        <v>3.0976055509091471E-4</v>
      </c>
      <c r="T231" s="4">
        <f t="shared" si="72"/>
        <v>4.3985998822909891E-2</v>
      </c>
      <c r="U231" s="4">
        <f t="shared" si="73"/>
        <v>4.3985998822909898E-2</v>
      </c>
      <c r="V231" s="6">
        <f t="shared" si="62"/>
        <v>0</v>
      </c>
      <c r="W231" s="16" t="str">
        <f t="shared" si="63"/>
        <v/>
      </c>
      <c r="X231" s="4" t="str">
        <f t="shared" si="74"/>
        <v/>
      </c>
      <c r="Y231" s="4" t="str">
        <f t="shared" si="64"/>
        <v/>
      </c>
      <c r="Z231" s="4">
        <f t="shared" si="65"/>
        <v>5836000</v>
      </c>
      <c r="AA231" s="16">
        <f t="shared" si="66"/>
        <v>1.7135023989033585E-3</v>
      </c>
      <c r="AB231" s="15">
        <f t="shared" si="75"/>
        <v>0.2433173406442769</v>
      </c>
      <c r="AC231" s="15">
        <f t="shared" si="76"/>
        <v>0.24331734064427696</v>
      </c>
      <c r="AD231" s="4">
        <v>142767</v>
      </c>
      <c r="AE231" s="26">
        <v>2510.34</v>
      </c>
      <c r="AF231" s="26">
        <v>2510.34</v>
      </c>
      <c r="AG231" s="4">
        <f t="shared" si="77"/>
        <v>3421000</v>
      </c>
      <c r="AH231" s="16">
        <f t="shared" si="67"/>
        <v>2.9231218941829875E-3</v>
      </c>
      <c r="AI231" s="15">
        <f t="shared" si="68"/>
        <v>0.41508330897398421</v>
      </c>
      <c r="AJ231" s="15">
        <f t="shared" si="69"/>
        <v>0.41508330897398432</v>
      </c>
      <c r="AK231" s="4">
        <f t="shared" si="70"/>
        <v>16319000</v>
      </c>
      <c r="AL231" s="27">
        <f t="shared" si="71"/>
        <v>6.1278264599546543E-4</v>
      </c>
      <c r="AM231" s="15">
        <f t="shared" si="78"/>
        <v>8.7015135731356094E-2</v>
      </c>
      <c r="AN231" s="15">
        <f t="shared" si="79"/>
        <v>2.6953856745456156E-5</v>
      </c>
    </row>
    <row r="232" spans="1:40" x14ac:dyDescent="0.2">
      <c r="A232" s="4" t="s">
        <v>4628</v>
      </c>
      <c r="B232" s="3" t="s">
        <v>15</v>
      </c>
      <c r="C232" s="6">
        <v>142767</v>
      </c>
      <c r="D232" s="3" t="s">
        <v>123</v>
      </c>
      <c r="E232" s="6">
        <v>142773</v>
      </c>
      <c r="F232" s="3" t="s">
        <v>1045</v>
      </c>
      <c r="G232" s="8">
        <v>10000</v>
      </c>
      <c r="H232" s="6">
        <v>142</v>
      </c>
      <c r="I232" s="6">
        <v>141998</v>
      </c>
      <c r="J232" s="13">
        <v>44985</v>
      </c>
      <c r="K232" s="9">
        <v>10000</v>
      </c>
      <c r="L232" s="4" t="s">
        <v>4628</v>
      </c>
      <c r="M232" s="4" t="s">
        <v>4632</v>
      </c>
      <c r="N232" s="4">
        <f>VLOOKUP(I232,BaseModelo!$A$2:$E$5075,5)</f>
        <v>8</v>
      </c>
      <c r="P232" s="15">
        <v>142.00000000000003</v>
      </c>
      <c r="Q232" s="4">
        <f>VLOOKUP(I232,BaseModelo!$A$2:$E$5075,3)</f>
        <v>132</v>
      </c>
      <c r="R232" s="4">
        <f t="shared" si="60"/>
        <v>32283000</v>
      </c>
      <c r="S232" s="16">
        <f t="shared" si="61"/>
        <v>3.0976055509091471E-4</v>
      </c>
      <c r="T232" s="4">
        <f t="shared" si="72"/>
        <v>4.3985998822909891E-2</v>
      </c>
      <c r="U232" s="4">
        <f t="shared" si="73"/>
        <v>4.3985998822909898E-2</v>
      </c>
      <c r="V232" s="6">
        <f t="shared" si="62"/>
        <v>0</v>
      </c>
      <c r="W232" s="16" t="str">
        <f t="shared" si="63"/>
        <v/>
      </c>
      <c r="X232" s="4" t="str">
        <f t="shared" si="74"/>
        <v/>
      </c>
      <c r="Y232" s="4" t="str">
        <f t="shared" si="64"/>
        <v/>
      </c>
      <c r="Z232" s="4">
        <f t="shared" si="65"/>
        <v>5836000</v>
      </c>
      <c r="AA232" s="16">
        <f t="shared" si="66"/>
        <v>1.7135023989033585E-3</v>
      </c>
      <c r="AB232" s="15">
        <f t="shared" si="75"/>
        <v>0.2433173406442769</v>
      </c>
      <c r="AC232" s="15">
        <f t="shared" si="76"/>
        <v>0.24331734064427696</v>
      </c>
      <c r="AD232" s="4">
        <v>142767</v>
      </c>
      <c r="AE232" s="26">
        <v>2510.34</v>
      </c>
      <c r="AF232" s="26">
        <v>2510.34</v>
      </c>
      <c r="AG232" s="4">
        <f t="shared" si="77"/>
        <v>3421000</v>
      </c>
      <c r="AH232" s="16">
        <f t="shared" si="67"/>
        <v>2.9231218941829875E-3</v>
      </c>
      <c r="AI232" s="15">
        <f t="shared" si="68"/>
        <v>0.41508330897398421</v>
      </c>
      <c r="AJ232" s="15">
        <f t="shared" si="69"/>
        <v>0.41508330897398432</v>
      </c>
      <c r="AK232" s="4">
        <f t="shared" si="70"/>
        <v>16319000</v>
      </c>
      <c r="AL232" s="27">
        <f t="shared" si="71"/>
        <v>6.1278264599546543E-4</v>
      </c>
      <c r="AM232" s="15">
        <f t="shared" si="78"/>
        <v>8.7015135731356094E-2</v>
      </c>
      <c r="AN232" s="15">
        <f t="shared" si="79"/>
        <v>2.6953856745456156E-5</v>
      </c>
    </row>
    <row r="233" spans="1:40" x14ac:dyDescent="0.2">
      <c r="A233" s="4" t="s">
        <v>4628</v>
      </c>
      <c r="B233" s="3" t="s">
        <v>15</v>
      </c>
      <c r="C233" s="6">
        <v>142767</v>
      </c>
      <c r="D233" s="3" t="s">
        <v>123</v>
      </c>
      <c r="E233" s="6">
        <v>142774</v>
      </c>
      <c r="F233" s="3" t="s">
        <v>1046</v>
      </c>
      <c r="G233" s="8">
        <v>10000</v>
      </c>
      <c r="H233" s="6">
        <v>142</v>
      </c>
      <c r="I233" s="6">
        <v>142007</v>
      </c>
      <c r="J233" s="13">
        <v>44985</v>
      </c>
      <c r="K233" s="9">
        <v>10000</v>
      </c>
      <c r="L233" s="4" t="s">
        <v>4628</v>
      </c>
      <c r="M233" s="4" t="s">
        <v>4632</v>
      </c>
      <c r="N233" s="4">
        <f>VLOOKUP(I233,BaseModelo!$A$2:$E$5075,5)</f>
        <v>8</v>
      </c>
      <c r="P233" s="15">
        <v>142.00000000000003</v>
      </c>
      <c r="Q233" s="4">
        <f>VLOOKUP(I233,BaseModelo!$A$2:$E$5075,3)</f>
        <v>132</v>
      </c>
      <c r="R233" s="4">
        <f t="shared" si="60"/>
        <v>32283000</v>
      </c>
      <c r="S233" s="16">
        <f t="shared" si="61"/>
        <v>3.0976055509091471E-4</v>
      </c>
      <c r="T233" s="4">
        <f t="shared" si="72"/>
        <v>4.3985998822909891E-2</v>
      </c>
      <c r="U233" s="4">
        <f t="shared" si="73"/>
        <v>4.3985998822909898E-2</v>
      </c>
      <c r="V233" s="6">
        <f t="shared" si="62"/>
        <v>0</v>
      </c>
      <c r="W233" s="16" t="str">
        <f t="shared" si="63"/>
        <v/>
      </c>
      <c r="X233" s="4" t="str">
        <f t="shared" si="74"/>
        <v/>
      </c>
      <c r="Y233" s="4" t="str">
        <f t="shared" si="64"/>
        <v/>
      </c>
      <c r="Z233" s="4">
        <f t="shared" si="65"/>
        <v>5836000</v>
      </c>
      <c r="AA233" s="16">
        <f t="shared" si="66"/>
        <v>1.7135023989033585E-3</v>
      </c>
      <c r="AB233" s="15">
        <f t="shared" si="75"/>
        <v>0.2433173406442769</v>
      </c>
      <c r="AC233" s="15">
        <f t="shared" si="76"/>
        <v>0.24331734064427696</v>
      </c>
      <c r="AD233" s="4">
        <v>142767</v>
      </c>
      <c r="AE233" s="26">
        <v>2510.34</v>
      </c>
      <c r="AF233" s="26">
        <v>2510.34</v>
      </c>
      <c r="AG233" s="4">
        <f t="shared" si="77"/>
        <v>3421000</v>
      </c>
      <c r="AH233" s="16">
        <f t="shared" si="67"/>
        <v>2.9231218941829875E-3</v>
      </c>
      <c r="AI233" s="15">
        <f t="shared" si="68"/>
        <v>0.41508330897398421</v>
      </c>
      <c r="AJ233" s="15">
        <f t="shared" si="69"/>
        <v>0.41508330897398432</v>
      </c>
      <c r="AK233" s="4">
        <f t="shared" si="70"/>
        <v>16319000</v>
      </c>
      <c r="AL233" s="27">
        <f t="shared" si="71"/>
        <v>6.1278264599546543E-4</v>
      </c>
      <c r="AM233" s="15">
        <f t="shared" si="78"/>
        <v>8.7015135731356094E-2</v>
      </c>
      <c r="AN233" s="15">
        <f t="shared" si="79"/>
        <v>2.6953856745456156E-5</v>
      </c>
    </row>
    <row r="234" spans="1:40" x14ac:dyDescent="0.2">
      <c r="A234" s="4" t="s">
        <v>4628</v>
      </c>
      <c r="B234" s="3" t="s">
        <v>15</v>
      </c>
      <c r="C234" s="6">
        <v>142767</v>
      </c>
      <c r="D234" s="3" t="s">
        <v>123</v>
      </c>
      <c r="E234" s="6">
        <v>142775</v>
      </c>
      <c r="F234" s="3" t="s">
        <v>1047</v>
      </c>
      <c r="G234" s="8">
        <v>5000</v>
      </c>
      <c r="H234" s="6">
        <v>147</v>
      </c>
      <c r="I234" s="6">
        <v>142648</v>
      </c>
      <c r="J234" s="13">
        <v>44985</v>
      </c>
      <c r="K234" s="9">
        <v>5000</v>
      </c>
      <c r="L234" s="4" t="s">
        <v>4628</v>
      </c>
      <c r="M234" s="4" t="s">
        <v>4632</v>
      </c>
      <c r="N234" s="4">
        <f>VLOOKUP(I234,BaseModelo!$A$2:$E$5075,5)</f>
        <v>7</v>
      </c>
      <c r="P234" s="15">
        <v>147</v>
      </c>
      <c r="Q234" s="4">
        <f>VLOOKUP(I234,BaseModelo!$A$2:$E$5075,3)</f>
        <v>127</v>
      </c>
      <c r="R234" s="4">
        <f t="shared" si="60"/>
        <v>32283000</v>
      </c>
      <c r="S234" s="16">
        <f t="shared" si="61"/>
        <v>1.5488027754545735E-4</v>
      </c>
      <c r="T234" s="4">
        <f t="shared" si="72"/>
        <v>2.2767400799182231E-2</v>
      </c>
      <c r="U234" s="4">
        <f t="shared" si="73"/>
        <v>2.2767400799182231E-2</v>
      </c>
      <c r="V234" s="6">
        <f t="shared" si="62"/>
        <v>0</v>
      </c>
      <c r="W234" s="16" t="str">
        <f t="shared" si="63"/>
        <v/>
      </c>
      <c r="X234" s="4" t="str">
        <f t="shared" si="74"/>
        <v/>
      </c>
      <c r="Y234" s="4" t="str">
        <f t="shared" si="64"/>
        <v/>
      </c>
      <c r="Z234" s="4">
        <f t="shared" si="65"/>
        <v>4022000</v>
      </c>
      <c r="AA234" s="16">
        <f t="shared" si="66"/>
        <v>1.2431626056688214E-3</v>
      </c>
      <c r="AB234" s="15">
        <f t="shared" si="75"/>
        <v>0.18274490303331675</v>
      </c>
      <c r="AC234" s="15">
        <f t="shared" si="76"/>
        <v>0.18274490303331675</v>
      </c>
      <c r="AD234" s="4">
        <v>142767</v>
      </c>
      <c r="AE234" s="26">
        <v>1303.3399999999999</v>
      </c>
      <c r="AF234" s="26">
        <v>1303.3399999999999</v>
      </c>
      <c r="AG234" s="4">
        <f t="shared" si="77"/>
        <v>2184000</v>
      </c>
      <c r="AH234" s="16">
        <f t="shared" si="67"/>
        <v>2.2893772893772895E-3</v>
      </c>
      <c r="AI234" s="15">
        <f t="shared" si="68"/>
        <v>0.33653846153846156</v>
      </c>
      <c r="AJ234" s="15">
        <f t="shared" si="69"/>
        <v>0.33653846153846156</v>
      </c>
      <c r="AK234" s="4">
        <f t="shared" si="70"/>
        <v>16319000</v>
      </c>
      <c r="AL234" s="27">
        <f t="shared" si="71"/>
        <v>3.0639132299773271E-4</v>
      </c>
      <c r="AM234" s="15">
        <f t="shared" si="78"/>
        <v>4.5039524480666712E-2</v>
      </c>
      <c r="AN234" s="15">
        <f t="shared" si="79"/>
        <v>6.9757340520810808E-6</v>
      </c>
    </row>
    <row r="235" spans="1:40" x14ac:dyDescent="0.2">
      <c r="A235" s="4" t="s">
        <v>4628</v>
      </c>
      <c r="B235" s="2" t="s">
        <v>16</v>
      </c>
      <c r="C235" s="5">
        <v>142780</v>
      </c>
      <c r="D235" s="2" t="s">
        <v>127</v>
      </c>
      <c r="E235" s="5">
        <v>142781</v>
      </c>
      <c r="F235" s="2" t="s">
        <v>1049</v>
      </c>
      <c r="G235" s="7">
        <v>6000</v>
      </c>
      <c r="H235" s="5">
        <v>112</v>
      </c>
      <c r="I235" s="6">
        <v>142107</v>
      </c>
      <c r="J235" s="13">
        <v>44985</v>
      </c>
      <c r="K235" s="9">
        <v>6000</v>
      </c>
      <c r="L235" s="4" t="s">
        <v>4628</v>
      </c>
      <c r="M235" s="4" t="s">
        <v>4632</v>
      </c>
      <c r="N235" s="4">
        <f>VLOOKUP(I235,BaseModelo!$A$2:$E$5075,5)</f>
        <v>6</v>
      </c>
      <c r="P235" s="15">
        <v>142.00000000000003</v>
      </c>
      <c r="Q235" s="4">
        <f>VLOOKUP(I235,BaseModelo!$A$2:$E$5075,3)</f>
        <v>115</v>
      </c>
      <c r="R235" s="4">
        <f t="shared" si="60"/>
        <v>32283000</v>
      </c>
      <c r="S235" s="16">
        <f t="shared" si="61"/>
        <v>1.8585633305454884E-4</v>
      </c>
      <c r="T235" s="4">
        <f t="shared" si="72"/>
        <v>2.081590930210947E-2</v>
      </c>
      <c r="U235" s="4">
        <f t="shared" si="73"/>
        <v>2.6391599293745942E-2</v>
      </c>
      <c r="V235" s="6">
        <f t="shared" si="62"/>
        <v>0</v>
      </c>
      <c r="W235" s="16" t="str">
        <f t="shared" si="63"/>
        <v/>
      </c>
      <c r="X235" s="4" t="str">
        <f t="shared" si="74"/>
        <v/>
      </c>
      <c r="Y235" s="4" t="str">
        <f t="shared" si="64"/>
        <v/>
      </c>
      <c r="Z235" s="4">
        <f t="shared" si="65"/>
        <v>4853000</v>
      </c>
      <c r="AA235" s="16">
        <f t="shared" si="66"/>
        <v>1.2363486503193901E-3</v>
      </c>
      <c r="AB235" s="15">
        <f t="shared" si="75"/>
        <v>0.13847104883577169</v>
      </c>
      <c r="AC235" s="15">
        <f t="shared" si="76"/>
        <v>0.17556150834535342</v>
      </c>
      <c r="AD235" s="4">
        <v>142780</v>
      </c>
      <c r="AE235" s="26">
        <v>1172.48</v>
      </c>
      <c r="AF235" s="26">
        <v>1172.48</v>
      </c>
      <c r="AG235" s="4">
        <f t="shared" si="77"/>
        <v>2735000</v>
      </c>
      <c r="AH235" s="16">
        <f t="shared" si="67"/>
        <v>2.1937842778793418E-3</v>
      </c>
      <c r="AI235" s="15">
        <f t="shared" si="68"/>
        <v>0.24570383912248628</v>
      </c>
      <c r="AJ235" s="15">
        <f t="shared" si="69"/>
        <v>0.3115173674588666</v>
      </c>
      <c r="AK235" s="4">
        <f t="shared" si="70"/>
        <v>16319000</v>
      </c>
      <c r="AL235" s="27">
        <f t="shared" si="71"/>
        <v>3.6766958759727926E-4</v>
      </c>
      <c r="AM235" s="15">
        <f t="shared" si="78"/>
        <v>4.1178993810895279E-2</v>
      </c>
      <c r="AN235" s="15">
        <f t="shared" si="79"/>
        <v>9.7033884283642175E-6</v>
      </c>
    </row>
    <row r="236" spans="1:40" x14ac:dyDescent="0.2">
      <c r="A236" s="4" t="s">
        <v>4628</v>
      </c>
      <c r="B236" s="3" t="s">
        <v>16</v>
      </c>
      <c r="C236" s="6">
        <v>142780</v>
      </c>
      <c r="D236" s="3" t="s">
        <v>127</v>
      </c>
      <c r="E236" s="6">
        <v>142782</v>
      </c>
      <c r="F236" s="3" t="s">
        <v>1059</v>
      </c>
      <c r="G236" s="8">
        <v>10000</v>
      </c>
      <c r="H236" s="6">
        <v>85</v>
      </c>
      <c r="I236" s="6">
        <v>142085</v>
      </c>
      <c r="J236" s="13">
        <v>44985</v>
      </c>
      <c r="K236" s="9">
        <v>10000</v>
      </c>
      <c r="L236" s="4" t="s">
        <v>4628</v>
      </c>
      <c r="M236" s="4" t="s">
        <v>4632</v>
      </c>
      <c r="N236" s="4">
        <f>VLOOKUP(I236,BaseModelo!$A$2:$E$5075,5)</f>
        <v>7</v>
      </c>
      <c r="P236" s="15">
        <v>142.00000000000003</v>
      </c>
      <c r="Q236" s="4">
        <f>VLOOKUP(I236,BaseModelo!$A$2:$E$5075,3)</f>
        <v>127</v>
      </c>
      <c r="R236" s="4">
        <f t="shared" si="60"/>
        <v>32283000</v>
      </c>
      <c r="S236" s="16">
        <f t="shared" si="61"/>
        <v>3.0976055509091471E-4</v>
      </c>
      <c r="T236" s="4">
        <f t="shared" si="72"/>
        <v>2.6329647182727751E-2</v>
      </c>
      <c r="U236" s="4">
        <f t="shared" si="73"/>
        <v>4.3985998822909898E-2</v>
      </c>
      <c r="V236" s="6">
        <f t="shared" si="62"/>
        <v>0</v>
      </c>
      <c r="W236" s="16" t="str">
        <f t="shared" si="63"/>
        <v/>
      </c>
      <c r="X236" s="4" t="str">
        <f t="shared" si="74"/>
        <v/>
      </c>
      <c r="Y236" s="4" t="str">
        <f t="shared" si="64"/>
        <v/>
      </c>
      <c r="Z236" s="4">
        <f t="shared" si="65"/>
        <v>4022000</v>
      </c>
      <c r="AA236" s="16">
        <f t="shared" si="66"/>
        <v>2.4863252113376429E-3</v>
      </c>
      <c r="AB236" s="15">
        <f t="shared" si="75"/>
        <v>0.21133764296369964</v>
      </c>
      <c r="AC236" s="15">
        <f t="shared" si="76"/>
        <v>0.35305818000994538</v>
      </c>
      <c r="AD236" s="4">
        <v>142780</v>
      </c>
      <c r="AE236" s="26">
        <v>1462.14</v>
      </c>
      <c r="AF236" s="26">
        <v>1462.14</v>
      </c>
      <c r="AG236" s="4">
        <f t="shared" si="77"/>
        <v>2184000</v>
      </c>
      <c r="AH236" s="16">
        <f t="shared" si="67"/>
        <v>4.578754578754579E-3</v>
      </c>
      <c r="AI236" s="15">
        <f t="shared" si="68"/>
        <v>0.3891941391941392</v>
      </c>
      <c r="AJ236" s="15">
        <f t="shared" si="69"/>
        <v>0.65018315018315032</v>
      </c>
      <c r="AK236" s="4">
        <f t="shared" si="70"/>
        <v>16319000</v>
      </c>
      <c r="AL236" s="27">
        <f t="shared" si="71"/>
        <v>6.1278264599546543E-4</v>
      </c>
      <c r="AM236" s="15">
        <f t="shared" si="78"/>
        <v>5.2086524909614559E-2</v>
      </c>
      <c r="AN236" s="15">
        <f t="shared" si="79"/>
        <v>2.6953856745456156E-5</v>
      </c>
    </row>
    <row r="237" spans="1:40" x14ac:dyDescent="0.2">
      <c r="A237" s="4" t="s">
        <v>4628</v>
      </c>
      <c r="B237" s="3" t="s">
        <v>16</v>
      </c>
      <c r="C237" s="6">
        <v>142780</v>
      </c>
      <c r="D237" s="3" t="s">
        <v>127</v>
      </c>
      <c r="E237" s="6">
        <v>142783</v>
      </c>
      <c r="F237" s="3" t="s">
        <v>1060</v>
      </c>
      <c r="G237" s="8">
        <v>10000</v>
      </c>
      <c r="H237" s="6">
        <v>80</v>
      </c>
      <c r="I237" s="6">
        <v>142186</v>
      </c>
      <c r="J237" s="13">
        <v>44985</v>
      </c>
      <c r="K237" s="9">
        <v>10000</v>
      </c>
      <c r="L237" s="4" t="s">
        <v>4628</v>
      </c>
      <c r="M237" s="4" t="s">
        <v>4632</v>
      </c>
      <c r="N237" s="4">
        <f>VLOOKUP(I237,BaseModelo!$A$2:$E$5075,5)</f>
        <v>7</v>
      </c>
      <c r="P237" s="15">
        <v>142.00000000000003</v>
      </c>
      <c r="Q237" s="4">
        <f>VLOOKUP(I237,BaseModelo!$A$2:$E$5075,3)</f>
        <v>127</v>
      </c>
      <c r="R237" s="4">
        <f t="shared" si="60"/>
        <v>32283000</v>
      </c>
      <c r="S237" s="16">
        <f t="shared" si="61"/>
        <v>3.0976055509091471E-4</v>
      </c>
      <c r="T237" s="4">
        <f t="shared" si="72"/>
        <v>2.4780844407273177E-2</v>
      </c>
      <c r="U237" s="4">
        <f t="shared" si="73"/>
        <v>4.3985998822909898E-2</v>
      </c>
      <c r="V237" s="6">
        <f t="shared" si="62"/>
        <v>0</v>
      </c>
      <c r="W237" s="16" t="str">
        <f t="shared" si="63"/>
        <v/>
      </c>
      <c r="X237" s="4" t="str">
        <f t="shared" si="74"/>
        <v/>
      </c>
      <c r="Y237" s="4" t="str">
        <f t="shared" si="64"/>
        <v/>
      </c>
      <c r="Z237" s="4">
        <f t="shared" si="65"/>
        <v>4022000</v>
      </c>
      <c r="AA237" s="16">
        <f t="shared" si="66"/>
        <v>2.4863252113376429E-3</v>
      </c>
      <c r="AB237" s="15">
        <f t="shared" si="75"/>
        <v>0.19890601690701143</v>
      </c>
      <c r="AC237" s="15">
        <f t="shared" si="76"/>
        <v>0.35305818000994538</v>
      </c>
      <c r="AD237" s="4">
        <v>142780</v>
      </c>
      <c r="AE237" s="26">
        <v>1365.58</v>
      </c>
      <c r="AF237" s="26">
        <v>1365.58</v>
      </c>
      <c r="AG237" s="4">
        <f t="shared" si="77"/>
        <v>2184000</v>
      </c>
      <c r="AH237" s="16">
        <f t="shared" si="67"/>
        <v>4.578754578754579E-3</v>
      </c>
      <c r="AI237" s="15">
        <f t="shared" si="68"/>
        <v>0.36630036630036633</v>
      </c>
      <c r="AJ237" s="15">
        <f t="shared" si="69"/>
        <v>0.65018315018315032</v>
      </c>
      <c r="AK237" s="4">
        <f t="shared" si="70"/>
        <v>16319000</v>
      </c>
      <c r="AL237" s="27">
        <f t="shared" si="71"/>
        <v>6.1278264599546543E-4</v>
      </c>
      <c r="AM237" s="15">
        <f t="shared" si="78"/>
        <v>4.9022611679637236E-2</v>
      </c>
      <c r="AN237" s="15">
        <f t="shared" si="79"/>
        <v>2.6953856745456156E-5</v>
      </c>
    </row>
    <row r="238" spans="1:40" x14ac:dyDescent="0.2">
      <c r="A238" s="4" t="s">
        <v>4628</v>
      </c>
      <c r="B238" s="3" t="s">
        <v>16</v>
      </c>
      <c r="C238" s="6">
        <v>142780</v>
      </c>
      <c r="D238" s="3" t="s">
        <v>127</v>
      </c>
      <c r="E238" s="6">
        <v>142784</v>
      </c>
      <c r="F238" s="3" t="s">
        <v>1061</v>
      </c>
      <c r="G238" s="8">
        <v>15000</v>
      </c>
      <c r="H238" s="6">
        <v>80</v>
      </c>
      <c r="I238" s="6">
        <v>142164</v>
      </c>
      <c r="J238" s="13">
        <v>44985</v>
      </c>
      <c r="K238" s="9">
        <v>15000</v>
      </c>
      <c r="L238" s="4" t="s">
        <v>4628</v>
      </c>
      <c r="M238" s="4" t="s">
        <v>4632</v>
      </c>
      <c r="N238" s="4">
        <f>VLOOKUP(I238,BaseModelo!$A$2:$E$5075,5)</f>
        <v>8</v>
      </c>
      <c r="P238" s="15">
        <v>132</v>
      </c>
      <c r="Q238" s="4">
        <f>VLOOKUP(I238,BaseModelo!$A$2:$E$5075,3)</f>
        <v>132</v>
      </c>
      <c r="R238" s="4">
        <f t="shared" si="60"/>
        <v>32283000</v>
      </c>
      <c r="S238" s="16">
        <f t="shared" si="61"/>
        <v>4.6464083263637206E-4</v>
      </c>
      <c r="T238" s="4">
        <f t="shared" si="72"/>
        <v>3.7171266610909762E-2</v>
      </c>
      <c r="U238" s="4">
        <f t="shared" si="73"/>
        <v>6.1332589908001112E-2</v>
      </c>
      <c r="V238" s="6">
        <f t="shared" si="62"/>
        <v>0</v>
      </c>
      <c r="W238" s="16" t="str">
        <f t="shared" si="63"/>
        <v/>
      </c>
      <c r="X238" s="4" t="str">
        <f t="shared" si="74"/>
        <v/>
      </c>
      <c r="Y238" s="4" t="str">
        <f t="shared" si="64"/>
        <v/>
      </c>
      <c r="Z238" s="4">
        <f t="shared" si="65"/>
        <v>5836000</v>
      </c>
      <c r="AA238" s="16">
        <f t="shared" si="66"/>
        <v>2.5702535983550376E-3</v>
      </c>
      <c r="AB238" s="15">
        <f t="shared" si="75"/>
        <v>0.205620287868403</v>
      </c>
      <c r="AC238" s="15">
        <f t="shared" si="76"/>
        <v>0.33927347498286498</v>
      </c>
      <c r="AD238" s="4">
        <v>142780</v>
      </c>
      <c r="AE238" s="26">
        <v>2048.2800000000002</v>
      </c>
      <c r="AF238" s="26">
        <v>2048.2800000000002</v>
      </c>
      <c r="AG238" s="4">
        <f t="shared" si="77"/>
        <v>3421000</v>
      </c>
      <c r="AH238" s="16">
        <f t="shared" si="67"/>
        <v>4.3846828412744815E-3</v>
      </c>
      <c r="AI238" s="15">
        <f t="shared" si="68"/>
        <v>0.35077462730195852</v>
      </c>
      <c r="AJ238" s="15">
        <f t="shared" si="69"/>
        <v>0.5787781350482315</v>
      </c>
      <c r="AK238" s="4">
        <f t="shared" si="70"/>
        <v>16319000</v>
      </c>
      <c r="AL238" s="27">
        <f t="shared" si="71"/>
        <v>9.1917396899319809E-4</v>
      </c>
      <c r="AM238" s="15">
        <f t="shared" si="78"/>
        <v>7.3533917519455844E-2</v>
      </c>
      <c r="AN238" s="15">
        <f t="shared" si="79"/>
        <v>5.637532009436955E-5</v>
      </c>
    </row>
    <row r="239" spans="1:40" x14ac:dyDescent="0.2">
      <c r="A239" s="4" t="s">
        <v>4628</v>
      </c>
      <c r="B239" s="3" t="s">
        <v>16</v>
      </c>
      <c r="C239" s="6">
        <v>142780</v>
      </c>
      <c r="D239" s="3" t="s">
        <v>127</v>
      </c>
      <c r="E239" s="6">
        <v>142785</v>
      </c>
      <c r="F239" s="3" t="s">
        <v>1062</v>
      </c>
      <c r="G239" s="8">
        <v>15000</v>
      </c>
      <c r="H239" s="6">
        <v>80</v>
      </c>
      <c r="I239" s="6">
        <v>142184</v>
      </c>
      <c r="J239" s="13">
        <v>44985</v>
      </c>
      <c r="K239" s="9">
        <v>15000</v>
      </c>
      <c r="L239" s="4" t="s">
        <v>4628</v>
      </c>
      <c r="M239" s="4" t="s">
        <v>4632</v>
      </c>
      <c r="N239" s="4">
        <f>VLOOKUP(I239,BaseModelo!$A$2:$E$5075,5)</f>
        <v>6</v>
      </c>
      <c r="P239" s="15">
        <v>132</v>
      </c>
      <c r="Q239" s="4">
        <f>VLOOKUP(I239,BaseModelo!$A$2:$E$5075,3)</f>
        <v>115</v>
      </c>
      <c r="R239" s="4">
        <f t="shared" si="60"/>
        <v>32283000</v>
      </c>
      <c r="S239" s="16">
        <f t="shared" si="61"/>
        <v>4.6464083263637206E-4</v>
      </c>
      <c r="T239" s="4">
        <f t="shared" si="72"/>
        <v>3.7171266610909762E-2</v>
      </c>
      <c r="U239" s="4">
        <f t="shared" si="73"/>
        <v>6.1332589908001112E-2</v>
      </c>
      <c r="V239" s="6">
        <f t="shared" si="62"/>
        <v>0</v>
      </c>
      <c r="W239" s="16" t="str">
        <f t="shared" si="63"/>
        <v/>
      </c>
      <c r="X239" s="4" t="str">
        <f t="shared" si="74"/>
        <v/>
      </c>
      <c r="Y239" s="4" t="str">
        <f t="shared" si="64"/>
        <v/>
      </c>
      <c r="Z239" s="4">
        <f t="shared" si="65"/>
        <v>4853000</v>
      </c>
      <c r="AA239" s="16">
        <f t="shared" si="66"/>
        <v>3.0908716257984753E-3</v>
      </c>
      <c r="AB239" s="15">
        <f t="shared" si="75"/>
        <v>0.24726973006387803</v>
      </c>
      <c r="AC239" s="15">
        <f t="shared" si="76"/>
        <v>0.40799505460539875</v>
      </c>
      <c r="AD239" s="4">
        <v>142780</v>
      </c>
      <c r="AE239" s="26">
        <v>2048.2800000000002</v>
      </c>
      <c r="AF239" s="26">
        <v>2048.2800000000002</v>
      </c>
      <c r="AG239" s="4">
        <f t="shared" si="77"/>
        <v>2735000</v>
      </c>
      <c r="AH239" s="16">
        <f t="shared" si="67"/>
        <v>5.4844606946983544E-3</v>
      </c>
      <c r="AI239" s="15">
        <f t="shared" si="68"/>
        <v>0.43875685557586835</v>
      </c>
      <c r="AJ239" s="15">
        <f t="shared" si="69"/>
        <v>0.72394881170018277</v>
      </c>
      <c r="AK239" s="4">
        <f t="shared" si="70"/>
        <v>16319000</v>
      </c>
      <c r="AL239" s="27">
        <f t="shared" si="71"/>
        <v>9.1917396899319809E-4</v>
      </c>
      <c r="AM239" s="15">
        <f t="shared" si="78"/>
        <v>7.3533917519455844E-2</v>
      </c>
      <c r="AN239" s="15">
        <f t="shared" si="79"/>
        <v>5.637532009436955E-5</v>
      </c>
    </row>
    <row r="240" spans="1:40" x14ac:dyDescent="0.2">
      <c r="A240" s="4" t="s">
        <v>4628</v>
      </c>
      <c r="B240" s="3" t="s">
        <v>16</v>
      </c>
      <c r="C240" s="6">
        <v>142780</v>
      </c>
      <c r="D240" s="3" t="s">
        <v>127</v>
      </c>
      <c r="E240" s="6">
        <v>142786</v>
      </c>
      <c r="F240" s="3" t="s">
        <v>1063</v>
      </c>
      <c r="G240" s="8">
        <v>30000</v>
      </c>
      <c r="H240" s="6">
        <v>75</v>
      </c>
      <c r="I240" s="6">
        <v>142213</v>
      </c>
      <c r="J240" s="13">
        <v>44985</v>
      </c>
      <c r="K240" s="9">
        <v>30000</v>
      </c>
      <c r="L240" s="4" t="s">
        <v>4628</v>
      </c>
      <c r="M240" s="4" t="s">
        <v>4632</v>
      </c>
      <c r="N240" s="4">
        <f>VLOOKUP(I240,BaseModelo!$A$2:$E$5075,5)</f>
        <v>6</v>
      </c>
      <c r="P240" s="15">
        <v>100</v>
      </c>
      <c r="Q240" s="4">
        <f>VLOOKUP(I240,BaseModelo!$A$2:$E$5075,3)</f>
        <v>115</v>
      </c>
      <c r="R240" s="4">
        <f t="shared" si="60"/>
        <v>32283000</v>
      </c>
      <c r="S240" s="16">
        <f t="shared" si="61"/>
        <v>9.2928166527274413E-4</v>
      </c>
      <c r="T240" s="4">
        <f t="shared" si="72"/>
        <v>6.9696124895455805E-2</v>
      </c>
      <c r="U240" s="4">
        <f t="shared" si="73"/>
        <v>9.2928166527274411E-2</v>
      </c>
      <c r="V240" s="6">
        <f t="shared" si="62"/>
        <v>0</v>
      </c>
      <c r="W240" s="16" t="str">
        <f t="shared" si="63"/>
        <v/>
      </c>
      <c r="X240" s="4" t="str">
        <f t="shared" si="74"/>
        <v/>
      </c>
      <c r="Y240" s="4" t="str">
        <f t="shared" si="64"/>
        <v/>
      </c>
      <c r="Z240" s="4">
        <f t="shared" si="65"/>
        <v>4853000</v>
      </c>
      <c r="AA240" s="16">
        <f t="shared" si="66"/>
        <v>6.1817432515969507E-3</v>
      </c>
      <c r="AB240" s="15">
        <f t="shared" si="75"/>
        <v>0.46363074386977132</v>
      </c>
      <c r="AC240" s="15">
        <f t="shared" si="76"/>
        <v>0.61817432515969506</v>
      </c>
      <c r="AD240" s="4">
        <v>142780</v>
      </c>
      <c r="AE240" s="26">
        <v>3834.48</v>
      </c>
      <c r="AF240" s="26">
        <v>3834.48</v>
      </c>
      <c r="AG240" s="4">
        <f t="shared" si="77"/>
        <v>2735000</v>
      </c>
      <c r="AH240" s="16">
        <f t="shared" si="67"/>
        <v>1.0968921389396709E-2</v>
      </c>
      <c r="AI240" s="15">
        <f t="shared" si="68"/>
        <v>0.82266910420475314</v>
      </c>
      <c r="AJ240" s="15">
        <f t="shared" si="69"/>
        <v>1.0968921389396709</v>
      </c>
      <c r="AK240" s="4">
        <f t="shared" si="70"/>
        <v>16319000</v>
      </c>
      <c r="AL240" s="27">
        <f t="shared" si="71"/>
        <v>1.8383479379863962E-3</v>
      </c>
      <c r="AM240" s="15">
        <f t="shared" si="78"/>
        <v>0.13787609534897971</v>
      </c>
      <c r="AN240" s="15">
        <f t="shared" si="79"/>
        <v>1.7083430331627135E-4</v>
      </c>
    </row>
    <row r="241" spans="1:40" x14ac:dyDescent="0.2">
      <c r="A241" s="4" t="s">
        <v>4628</v>
      </c>
      <c r="B241" s="3" t="s">
        <v>16</v>
      </c>
      <c r="C241" s="6">
        <v>142780</v>
      </c>
      <c r="D241" s="3" t="s">
        <v>127</v>
      </c>
      <c r="E241" s="6">
        <v>142787</v>
      </c>
      <c r="F241" s="3" t="s">
        <v>1064</v>
      </c>
      <c r="G241" s="8">
        <v>6000</v>
      </c>
      <c r="H241" s="6">
        <v>85</v>
      </c>
      <c r="I241" s="6">
        <v>142212</v>
      </c>
      <c r="J241" s="13">
        <v>44985</v>
      </c>
      <c r="K241" s="9">
        <v>6000</v>
      </c>
      <c r="L241" s="4" t="s">
        <v>4628</v>
      </c>
      <c r="M241" s="4" t="s">
        <v>4632</v>
      </c>
      <c r="N241" s="4">
        <f>VLOOKUP(I241,BaseModelo!$A$2:$E$5075,5)</f>
        <v>9</v>
      </c>
      <c r="P241" s="15">
        <v>142.00000000000003</v>
      </c>
      <c r="Q241" s="4">
        <f>VLOOKUP(I241,BaseModelo!$A$2:$E$5075,3)</f>
        <v>147</v>
      </c>
      <c r="R241" s="4">
        <f t="shared" si="60"/>
        <v>32283000</v>
      </c>
      <c r="S241" s="16">
        <f t="shared" si="61"/>
        <v>1.8585633305454884E-4</v>
      </c>
      <c r="T241" s="4">
        <f t="shared" si="72"/>
        <v>1.5797788309636653E-2</v>
      </c>
      <c r="U241" s="4">
        <f t="shared" si="73"/>
        <v>2.6391599293745942E-2</v>
      </c>
      <c r="V241" s="6">
        <f t="shared" si="62"/>
        <v>0</v>
      </c>
      <c r="W241" s="16" t="str">
        <f t="shared" si="63"/>
        <v/>
      </c>
      <c r="X241" s="4" t="str">
        <f t="shared" si="74"/>
        <v/>
      </c>
      <c r="Y241" s="4" t="str">
        <f t="shared" si="64"/>
        <v/>
      </c>
      <c r="Z241" s="4">
        <f t="shared" si="65"/>
        <v>5305000</v>
      </c>
      <c r="AA241" s="16">
        <f t="shared" si="66"/>
        <v>1.1310084825636192E-3</v>
      </c>
      <c r="AB241" s="15">
        <f t="shared" si="75"/>
        <v>9.6135721017907641E-2</v>
      </c>
      <c r="AC241" s="15">
        <f t="shared" si="76"/>
        <v>0.16060320452403395</v>
      </c>
      <c r="AD241" s="4">
        <v>142780</v>
      </c>
      <c r="AE241" s="26">
        <v>882.68</v>
      </c>
      <c r="AF241" s="26">
        <v>882.68</v>
      </c>
      <c r="AG241" s="4">
        <f t="shared" si="77"/>
        <v>3095000</v>
      </c>
      <c r="AH241" s="16">
        <f t="shared" si="67"/>
        <v>1.9386106623586429E-3</v>
      </c>
      <c r="AI241" s="15">
        <f t="shared" si="68"/>
        <v>0.16478190630048464</v>
      </c>
      <c r="AJ241" s="15">
        <f t="shared" si="69"/>
        <v>0.27528271405492732</v>
      </c>
      <c r="AK241" s="4">
        <f t="shared" si="70"/>
        <v>16319000</v>
      </c>
      <c r="AL241" s="27">
        <f t="shared" si="71"/>
        <v>3.6766958759727926E-4</v>
      </c>
      <c r="AM241" s="15">
        <f t="shared" si="78"/>
        <v>3.125191494576874E-2</v>
      </c>
      <c r="AN241" s="15">
        <f t="shared" si="79"/>
        <v>9.7033884283642175E-6</v>
      </c>
    </row>
    <row r="242" spans="1:40" x14ac:dyDescent="0.2">
      <c r="A242" s="4" t="s">
        <v>4628</v>
      </c>
      <c r="B242" s="3" t="s">
        <v>16</v>
      </c>
      <c r="C242" s="6">
        <v>142780</v>
      </c>
      <c r="D242" s="3" t="s">
        <v>127</v>
      </c>
      <c r="E242" s="6">
        <v>142830</v>
      </c>
      <c r="F242" s="3" t="s">
        <v>1065</v>
      </c>
      <c r="G242" s="8">
        <v>5000</v>
      </c>
      <c r="H242" s="6">
        <v>80</v>
      </c>
      <c r="I242" s="6">
        <v>142825</v>
      </c>
      <c r="J242" s="13">
        <v>44985</v>
      </c>
      <c r="K242" s="9">
        <v>5000</v>
      </c>
      <c r="L242" s="4" t="s">
        <v>4628</v>
      </c>
      <c r="M242" s="4" t="s">
        <v>4632</v>
      </c>
      <c r="N242" s="4">
        <f>VLOOKUP(I242,BaseModelo!$A$2:$E$5075,5)</f>
        <v>9</v>
      </c>
      <c r="P242" s="15">
        <v>147</v>
      </c>
      <c r="Q242" s="4">
        <f>VLOOKUP(I242,BaseModelo!$A$2:$E$5075,3)</f>
        <v>147</v>
      </c>
      <c r="R242" s="4">
        <f t="shared" si="60"/>
        <v>32283000</v>
      </c>
      <c r="S242" s="16">
        <f t="shared" si="61"/>
        <v>1.5488027754545735E-4</v>
      </c>
      <c r="T242" s="4">
        <f t="shared" si="72"/>
        <v>1.2390422203636588E-2</v>
      </c>
      <c r="U242" s="4">
        <f t="shared" si="73"/>
        <v>2.2767400799182231E-2</v>
      </c>
      <c r="V242" s="6">
        <f t="shared" si="62"/>
        <v>0</v>
      </c>
      <c r="W242" s="16" t="str">
        <f t="shared" si="63"/>
        <v/>
      </c>
      <c r="X242" s="4" t="str">
        <f t="shared" si="74"/>
        <v/>
      </c>
      <c r="Y242" s="4" t="str">
        <f t="shared" si="64"/>
        <v/>
      </c>
      <c r="Z242" s="4">
        <f t="shared" si="65"/>
        <v>5305000</v>
      </c>
      <c r="AA242" s="16">
        <f t="shared" si="66"/>
        <v>9.42507068803016E-4</v>
      </c>
      <c r="AB242" s="15">
        <f t="shared" si="75"/>
        <v>7.5400565504241276E-2</v>
      </c>
      <c r="AC242" s="15">
        <f t="shared" si="76"/>
        <v>0.13854853911404336</v>
      </c>
      <c r="AD242" s="4">
        <v>142780</v>
      </c>
      <c r="AE242" s="26">
        <v>684.41</v>
      </c>
      <c r="AF242" s="26">
        <v>684.41</v>
      </c>
      <c r="AG242" s="4">
        <f t="shared" si="77"/>
        <v>3095000</v>
      </c>
      <c r="AH242" s="16">
        <f t="shared" si="67"/>
        <v>1.6155088852988692E-3</v>
      </c>
      <c r="AI242" s="15">
        <f t="shared" si="68"/>
        <v>0.12924071082390953</v>
      </c>
      <c r="AJ242" s="15">
        <f t="shared" si="69"/>
        <v>0.23747980613893377</v>
      </c>
      <c r="AK242" s="4">
        <f t="shared" si="70"/>
        <v>16319000</v>
      </c>
      <c r="AL242" s="27">
        <f t="shared" si="71"/>
        <v>3.0639132299773271E-4</v>
      </c>
      <c r="AM242" s="15">
        <f t="shared" si="78"/>
        <v>2.4511305839818618E-2</v>
      </c>
      <c r="AN242" s="15">
        <f t="shared" si="79"/>
        <v>6.9757340520810808E-6</v>
      </c>
    </row>
    <row r="243" spans="1:40" x14ac:dyDescent="0.2">
      <c r="A243" s="4" t="s">
        <v>4628</v>
      </c>
      <c r="B243" s="2" t="s">
        <v>13</v>
      </c>
      <c r="C243" s="5">
        <v>142790</v>
      </c>
      <c r="D243" s="2" t="s">
        <v>124</v>
      </c>
      <c r="E243" s="5">
        <v>142791</v>
      </c>
      <c r="F243" s="2" t="s">
        <v>1025</v>
      </c>
      <c r="G243" s="7">
        <v>7000</v>
      </c>
      <c r="H243" s="5">
        <v>142</v>
      </c>
      <c r="I243" s="6">
        <v>142223</v>
      </c>
      <c r="J243" s="13">
        <v>44985</v>
      </c>
      <c r="K243" s="9">
        <v>7000</v>
      </c>
      <c r="L243" s="4" t="s">
        <v>4628</v>
      </c>
      <c r="M243" s="4" t="s">
        <v>4632</v>
      </c>
      <c r="N243" s="4">
        <f>VLOOKUP(I243,BaseModelo!$A$2:$E$5075,5)</f>
        <v>8</v>
      </c>
      <c r="P243" s="15">
        <v>142.00000000000003</v>
      </c>
      <c r="Q243" s="4">
        <f>VLOOKUP(I243,BaseModelo!$A$2:$E$5075,3)</f>
        <v>132</v>
      </c>
      <c r="R243" s="4">
        <f t="shared" si="60"/>
        <v>32283000</v>
      </c>
      <c r="S243" s="16">
        <f t="shared" si="61"/>
        <v>2.168323885636403E-4</v>
      </c>
      <c r="T243" s="4">
        <f t="shared" si="72"/>
        <v>3.0790199176036922E-2</v>
      </c>
      <c r="U243" s="4">
        <f t="shared" si="73"/>
        <v>3.0790199176036929E-2</v>
      </c>
      <c r="V243" s="6">
        <f t="shared" si="62"/>
        <v>0</v>
      </c>
      <c r="W243" s="16" t="str">
        <f t="shared" si="63"/>
        <v/>
      </c>
      <c r="X243" s="4" t="str">
        <f t="shared" si="74"/>
        <v/>
      </c>
      <c r="Y243" s="4" t="str">
        <f t="shared" si="64"/>
        <v/>
      </c>
      <c r="Z243" s="4">
        <f t="shared" si="65"/>
        <v>5836000</v>
      </c>
      <c r="AA243" s="16">
        <f t="shared" si="66"/>
        <v>1.199451679232351E-3</v>
      </c>
      <c r="AB243" s="15">
        <f t="shared" si="75"/>
        <v>0.17032213845099384</v>
      </c>
      <c r="AC243" s="15">
        <f t="shared" si="76"/>
        <v>0.17032213845099387</v>
      </c>
      <c r="AD243" s="4">
        <v>142790</v>
      </c>
      <c r="AE243" s="26">
        <v>1758.65</v>
      </c>
      <c r="AF243" s="26">
        <v>1758.65</v>
      </c>
      <c r="AG243" s="4">
        <f t="shared" si="77"/>
        <v>3421000</v>
      </c>
      <c r="AH243" s="16">
        <f t="shared" si="67"/>
        <v>2.0461853259280912E-3</v>
      </c>
      <c r="AI243" s="15">
        <f t="shared" si="68"/>
        <v>0.29055831628178896</v>
      </c>
      <c r="AJ243" s="15">
        <f t="shared" si="69"/>
        <v>0.29055831628178902</v>
      </c>
      <c r="AK243" s="4">
        <f t="shared" si="70"/>
        <v>16319000</v>
      </c>
      <c r="AL243" s="27">
        <f t="shared" si="71"/>
        <v>4.289478521968258E-4</v>
      </c>
      <c r="AM243" s="15">
        <f t="shared" si="78"/>
        <v>6.0910595011949266E-2</v>
      </c>
      <c r="AN243" s="15">
        <f t="shared" si="79"/>
        <v>1.3207389805273516E-5</v>
      </c>
    </row>
    <row r="244" spans="1:40" x14ac:dyDescent="0.2">
      <c r="A244" s="4" t="s">
        <v>4628</v>
      </c>
      <c r="B244" s="3" t="s">
        <v>13</v>
      </c>
      <c r="C244" s="6">
        <v>142790</v>
      </c>
      <c r="D244" s="3" t="s">
        <v>124</v>
      </c>
      <c r="E244" s="6">
        <v>142792</v>
      </c>
      <c r="F244" s="3" t="s">
        <v>1034</v>
      </c>
      <c r="G244" s="8">
        <v>7000</v>
      </c>
      <c r="H244" s="6">
        <v>142</v>
      </c>
      <c r="I244" s="6">
        <v>142221</v>
      </c>
      <c r="J244" s="13">
        <v>44985</v>
      </c>
      <c r="K244" s="9">
        <v>7000</v>
      </c>
      <c r="L244" s="4" t="s">
        <v>4628</v>
      </c>
      <c r="M244" s="4" t="s">
        <v>4632</v>
      </c>
      <c r="N244" s="4">
        <f>VLOOKUP(I244,BaseModelo!$A$2:$E$5075,5)</f>
        <v>7</v>
      </c>
      <c r="P244" s="15">
        <v>142.00000000000003</v>
      </c>
      <c r="Q244" s="4">
        <f>VLOOKUP(I244,BaseModelo!$A$2:$E$5075,3)</f>
        <v>127</v>
      </c>
      <c r="R244" s="4">
        <f t="shared" si="60"/>
        <v>32283000</v>
      </c>
      <c r="S244" s="16">
        <f t="shared" si="61"/>
        <v>2.168323885636403E-4</v>
      </c>
      <c r="T244" s="4">
        <f t="shared" si="72"/>
        <v>3.0790199176036922E-2</v>
      </c>
      <c r="U244" s="4">
        <f t="shared" si="73"/>
        <v>3.0790199176036929E-2</v>
      </c>
      <c r="V244" s="6">
        <f t="shared" si="62"/>
        <v>0</v>
      </c>
      <c r="W244" s="16" t="str">
        <f t="shared" si="63"/>
        <v/>
      </c>
      <c r="X244" s="4" t="str">
        <f t="shared" si="74"/>
        <v/>
      </c>
      <c r="Y244" s="4" t="str">
        <f t="shared" si="64"/>
        <v/>
      </c>
      <c r="Z244" s="4">
        <f t="shared" si="65"/>
        <v>4022000</v>
      </c>
      <c r="AA244" s="16">
        <f t="shared" si="66"/>
        <v>1.7404276479363501E-3</v>
      </c>
      <c r="AB244" s="15">
        <f t="shared" si="75"/>
        <v>0.24714072600696171</v>
      </c>
      <c r="AC244" s="15">
        <f t="shared" si="76"/>
        <v>0.24714072600696177</v>
      </c>
      <c r="AD244" s="4">
        <v>142790</v>
      </c>
      <c r="AE244" s="26">
        <v>1758.65</v>
      </c>
      <c r="AF244" s="26">
        <v>1758.65</v>
      </c>
      <c r="AG244" s="4">
        <f t="shared" si="77"/>
        <v>2184000</v>
      </c>
      <c r="AH244" s="16">
        <f t="shared" si="67"/>
        <v>3.205128205128205E-3</v>
      </c>
      <c r="AI244" s="15">
        <f t="shared" si="68"/>
        <v>0.45512820512820512</v>
      </c>
      <c r="AJ244" s="15">
        <f t="shared" si="69"/>
        <v>0.45512820512820518</v>
      </c>
      <c r="AK244" s="4">
        <f t="shared" si="70"/>
        <v>16319000</v>
      </c>
      <c r="AL244" s="27">
        <f t="shared" si="71"/>
        <v>4.289478521968258E-4</v>
      </c>
      <c r="AM244" s="15">
        <f t="shared" si="78"/>
        <v>6.0910595011949266E-2</v>
      </c>
      <c r="AN244" s="15">
        <f t="shared" si="79"/>
        <v>1.3207389805273516E-5</v>
      </c>
    </row>
    <row r="245" spans="1:40" x14ac:dyDescent="0.2">
      <c r="A245" s="4" t="s">
        <v>4628</v>
      </c>
      <c r="B245" s="3" t="s">
        <v>13</v>
      </c>
      <c r="C245" s="6">
        <v>142790</v>
      </c>
      <c r="D245" s="3" t="s">
        <v>124</v>
      </c>
      <c r="E245" s="6">
        <v>142793</v>
      </c>
      <c r="F245" s="3" t="s">
        <v>1035</v>
      </c>
      <c r="G245" s="8">
        <v>7000</v>
      </c>
      <c r="H245" s="6">
        <v>142</v>
      </c>
      <c r="I245" s="6">
        <v>142313</v>
      </c>
      <c r="J245" s="13">
        <v>44985</v>
      </c>
      <c r="K245" s="9">
        <v>7000</v>
      </c>
      <c r="L245" s="4" t="s">
        <v>4628</v>
      </c>
      <c r="M245" s="4" t="s">
        <v>4632</v>
      </c>
      <c r="N245" s="4">
        <f>VLOOKUP(I245,BaseModelo!$A$2:$E$5075,5)</f>
        <v>8</v>
      </c>
      <c r="P245" s="15">
        <v>142.00000000000003</v>
      </c>
      <c r="Q245" s="4">
        <f>VLOOKUP(I245,BaseModelo!$A$2:$E$5075,3)</f>
        <v>132</v>
      </c>
      <c r="R245" s="4">
        <f t="shared" si="60"/>
        <v>32283000</v>
      </c>
      <c r="S245" s="16">
        <f t="shared" si="61"/>
        <v>2.168323885636403E-4</v>
      </c>
      <c r="T245" s="4">
        <f t="shared" si="72"/>
        <v>3.0790199176036922E-2</v>
      </c>
      <c r="U245" s="4">
        <f t="shared" si="73"/>
        <v>3.0790199176036929E-2</v>
      </c>
      <c r="V245" s="6">
        <f t="shared" si="62"/>
        <v>0</v>
      </c>
      <c r="W245" s="16" t="str">
        <f t="shared" si="63"/>
        <v/>
      </c>
      <c r="X245" s="4" t="str">
        <f t="shared" si="74"/>
        <v/>
      </c>
      <c r="Y245" s="4" t="str">
        <f t="shared" si="64"/>
        <v/>
      </c>
      <c r="Z245" s="4">
        <f t="shared" si="65"/>
        <v>5836000</v>
      </c>
      <c r="AA245" s="16">
        <f t="shared" si="66"/>
        <v>1.199451679232351E-3</v>
      </c>
      <c r="AB245" s="15">
        <f t="shared" si="75"/>
        <v>0.17032213845099384</v>
      </c>
      <c r="AC245" s="15">
        <f t="shared" si="76"/>
        <v>0.17032213845099387</v>
      </c>
      <c r="AD245" s="4">
        <v>142790</v>
      </c>
      <c r="AE245" s="26">
        <v>1758.65</v>
      </c>
      <c r="AF245" s="26">
        <v>1758.65</v>
      </c>
      <c r="AG245" s="4">
        <f t="shared" si="77"/>
        <v>3421000</v>
      </c>
      <c r="AH245" s="16">
        <f t="shared" si="67"/>
        <v>2.0461853259280912E-3</v>
      </c>
      <c r="AI245" s="15">
        <f t="shared" si="68"/>
        <v>0.29055831628178896</v>
      </c>
      <c r="AJ245" s="15">
        <f t="shared" si="69"/>
        <v>0.29055831628178902</v>
      </c>
      <c r="AK245" s="4">
        <f t="shared" si="70"/>
        <v>16319000</v>
      </c>
      <c r="AL245" s="27">
        <f t="shared" si="71"/>
        <v>4.289478521968258E-4</v>
      </c>
      <c r="AM245" s="15">
        <f t="shared" si="78"/>
        <v>6.0910595011949266E-2</v>
      </c>
      <c r="AN245" s="15">
        <f t="shared" si="79"/>
        <v>1.3207389805273516E-5</v>
      </c>
    </row>
    <row r="246" spans="1:40" x14ac:dyDescent="0.2">
      <c r="A246" s="4" t="s">
        <v>4628</v>
      </c>
      <c r="B246" s="3" t="s">
        <v>13</v>
      </c>
      <c r="C246" s="6">
        <v>142790</v>
      </c>
      <c r="D246" s="3" t="s">
        <v>124</v>
      </c>
      <c r="E246" s="6">
        <v>142794</v>
      </c>
      <c r="F246" s="3" t="s">
        <v>1036</v>
      </c>
      <c r="G246" s="8">
        <v>7000</v>
      </c>
      <c r="H246" s="6">
        <v>142</v>
      </c>
      <c r="I246" s="6">
        <v>141647</v>
      </c>
      <c r="J246" s="13">
        <v>44985</v>
      </c>
      <c r="K246" s="9">
        <v>7000</v>
      </c>
      <c r="L246" s="4" t="s">
        <v>4628</v>
      </c>
      <c r="M246" s="4" t="s">
        <v>4632</v>
      </c>
      <c r="N246" s="4">
        <f>VLOOKUP(I246,BaseModelo!$A$2:$E$5075,5)</f>
        <v>9</v>
      </c>
      <c r="P246" s="15">
        <v>142.00000000000003</v>
      </c>
      <c r="Q246" s="4">
        <f>VLOOKUP(I246,BaseModelo!$A$2:$E$5075,3)</f>
        <v>147</v>
      </c>
      <c r="R246" s="4">
        <f t="shared" si="60"/>
        <v>32283000</v>
      </c>
      <c r="S246" s="16">
        <f t="shared" si="61"/>
        <v>2.168323885636403E-4</v>
      </c>
      <c r="T246" s="4">
        <f t="shared" si="72"/>
        <v>3.0790199176036922E-2</v>
      </c>
      <c r="U246" s="4">
        <f t="shared" si="73"/>
        <v>3.0790199176036929E-2</v>
      </c>
      <c r="V246" s="6">
        <f t="shared" si="62"/>
        <v>0</v>
      </c>
      <c r="W246" s="16" t="str">
        <f t="shared" si="63"/>
        <v/>
      </c>
      <c r="X246" s="4" t="str">
        <f t="shared" si="74"/>
        <v/>
      </c>
      <c r="Y246" s="4" t="str">
        <f t="shared" si="64"/>
        <v/>
      </c>
      <c r="Z246" s="4">
        <f t="shared" si="65"/>
        <v>5305000</v>
      </c>
      <c r="AA246" s="16">
        <f t="shared" si="66"/>
        <v>1.3195098963242225E-3</v>
      </c>
      <c r="AB246" s="15">
        <f t="shared" si="75"/>
        <v>0.18737040527803958</v>
      </c>
      <c r="AC246" s="15">
        <f t="shared" si="76"/>
        <v>0.18737040527803964</v>
      </c>
      <c r="AD246" s="4">
        <v>142790</v>
      </c>
      <c r="AE246" s="26">
        <v>1758.65</v>
      </c>
      <c r="AF246" s="26">
        <v>1758.65</v>
      </c>
      <c r="AG246" s="4">
        <f t="shared" si="77"/>
        <v>3095000</v>
      </c>
      <c r="AH246" s="16">
        <f t="shared" si="67"/>
        <v>2.2617124394184169E-3</v>
      </c>
      <c r="AI246" s="15">
        <f t="shared" si="68"/>
        <v>0.32116316639741521</v>
      </c>
      <c r="AJ246" s="15">
        <f t="shared" si="69"/>
        <v>0.32116316639741527</v>
      </c>
      <c r="AK246" s="4">
        <f t="shared" si="70"/>
        <v>16319000</v>
      </c>
      <c r="AL246" s="27">
        <f t="shared" si="71"/>
        <v>4.289478521968258E-4</v>
      </c>
      <c r="AM246" s="15">
        <f t="shared" si="78"/>
        <v>6.0910595011949266E-2</v>
      </c>
      <c r="AN246" s="15">
        <f t="shared" si="79"/>
        <v>1.3207389805273516E-5</v>
      </c>
    </row>
    <row r="247" spans="1:40" x14ac:dyDescent="0.2">
      <c r="A247" s="4" t="s">
        <v>4628</v>
      </c>
      <c r="B247" s="3" t="s">
        <v>13</v>
      </c>
      <c r="C247" s="6">
        <v>142790</v>
      </c>
      <c r="D247" s="3" t="s">
        <v>124</v>
      </c>
      <c r="E247" s="6">
        <v>142795</v>
      </c>
      <c r="F247" s="3" t="s">
        <v>1037</v>
      </c>
      <c r="G247" s="8">
        <v>7000</v>
      </c>
      <c r="H247" s="6">
        <v>142</v>
      </c>
      <c r="I247" s="6">
        <v>141638</v>
      </c>
      <c r="J247" s="13">
        <v>44985</v>
      </c>
      <c r="K247" s="9">
        <v>7000</v>
      </c>
      <c r="L247" s="4" t="s">
        <v>4628</v>
      </c>
      <c r="M247" s="4" t="s">
        <v>4632</v>
      </c>
      <c r="N247" s="4">
        <f>VLOOKUP(I247,BaseModelo!$A$2:$E$5075,5)</f>
        <v>7</v>
      </c>
      <c r="P247" s="15">
        <v>142.00000000000003</v>
      </c>
      <c r="Q247" s="4">
        <f>VLOOKUP(I247,BaseModelo!$A$2:$E$5075,3)</f>
        <v>127</v>
      </c>
      <c r="R247" s="4">
        <f t="shared" si="60"/>
        <v>32283000</v>
      </c>
      <c r="S247" s="16">
        <f t="shared" si="61"/>
        <v>2.168323885636403E-4</v>
      </c>
      <c r="T247" s="4">
        <f t="shared" si="72"/>
        <v>3.0790199176036922E-2</v>
      </c>
      <c r="U247" s="4">
        <f t="shared" si="73"/>
        <v>3.0790199176036929E-2</v>
      </c>
      <c r="V247" s="6">
        <f t="shared" si="62"/>
        <v>0</v>
      </c>
      <c r="W247" s="16" t="str">
        <f t="shared" si="63"/>
        <v/>
      </c>
      <c r="X247" s="4" t="str">
        <f t="shared" si="74"/>
        <v/>
      </c>
      <c r="Y247" s="4" t="str">
        <f t="shared" si="64"/>
        <v/>
      </c>
      <c r="Z247" s="4">
        <f t="shared" si="65"/>
        <v>4022000</v>
      </c>
      <c r="AA247" s="16">
        <f t="shared" si="66"/>
        <v>1.7404276479363501E-3</v>
      </c>
      <c r="AB247" s="15">
        <f t="shared" si="75"/>
        <v>0.24714072600696171</v>
      </c>
      <c r="AC247" s="15">
        <f t="shared" si="76"/>
        <v>0.24714072600696177</v>
      </c>
      <c r="AD247" s="4">
        <v>142790</v>
      </c>
      <c r="AE247" s="26">
        <v>1758.65</v>
      </c>
      <c r="AF247" s="26">
        <v>1758.65</v>
      </c>
      <c r="AG247" s="4">
        <f t="shared" si="77"/>
        <v>2184000</v>
      </c>
      <c r="AH247" s="16">
        <f t="shared" si="67"/>
        <v>3.205128205128205E-3</v>
      </c>
      <c r="AI247" s="15">
        <f t="shared" si="68"/>
        <v>0.45512820512820512</v>
      </c>
      <c r="AJ247" s="15">
        <f t="shared" si="69"/>
        <v>0.45512820512820518</v>
      </c>
      <c r="AK247" s="4">
        <f t="shared" si="70"/>
        <v>16319000</v>
      </c>
      <c r="AL247" s="27">
        <f t="shared" si="71"/>
        <v>4.289478521968258E-4</v>
      </c>
      <c r="AM247" s="15">
        <f t="shared" si="78"/>
        <v>6.0910595011949266E-2</v>
      </c>
      <c r="AN247" s="15">
        <f t="shared" si="79"/>
        <v>1.3207389805273516E-5</v>
      </c>
    </row>
    <row r="248" spans="1:40" x14ac:dyDescent="0.2">
      <c r="A248" s="4" t="s">
        <v>4628</v>
      </c>
      <c r="B248" s="3" t="s">
        <v>13</v>
      </c>
      <c r="C248" s="6">
        <v>142790</v>
      </c>
      <c r="D248" s="3" t="s">
        <v>124</v>
      </c>
      <c r="E248" s="6">
        <v>142796</v>
      </c>
      <c r="F248" s="3" t="s">
        <v>1038</v>
      </c>
      <c r="G248" s="8">
        <v>7000</v>
      </c>
      <c r="H248" s="6">
        <v>142</v>
      </c>
      <c r="I248" s="6">
        <v>142143</v>
      </c>
      <c r="J248" s="13">
        <v>44985</v>
      </c>
      <c r="K248" s="9">
        <v>7000</v>
      </c>
      <c r="L248" s="4" t="s">
        <v>4628</v>
      </c>
      <c r="M248" s="4" t="s">
        <v>4632</v>
      </c>
      <c r="N248" s="4">
        <f>VLOOKUP(I248,BaseModelo!$A$2:$E$5075,5)</f>
        <v>1</v>
      </c>
      <c r="P248" s="15">
        <v>142.00000000000003</v>
      </c>
      <c r="Q248" s="4">
        <f>VLOOKUP(I248,BaseModelo!$A$2:$E$5075,3)</f>
        <v>90</v>
      </c>
      <c r="R248" s="4">
        <f t="shared" si="60"/>
        <v>32283000</v>
      </c>
      <c r="S248" s="16">
        <f t="shared" si="61"/>
        <v>2.168323885636403E-4</v>
      </c>
      <c r="T248" s="4">
        <f t="shared" si="72"/>
        <v>3.0790199176036922E-2</v>
      </c>
      <c r="U248" s="4">
        <f t="shared" si="73"/>
        <v>3.0790199176036929E-2</v>
      </c>
      <c r="V248" s="6">
        <f t="shared" si="62"/>
        <v>0</v>
      </c>
      <c r="W248" s="16" t="str">
        <f t="shared" si="63"/>
        <v/>
      </c>
      <c r="X248" s="4" t="str">
        <f t="shared" si="74"/>
        <v/>
      </c>
      <c r="Y248" s="4" t="str">
        <f t="shared" si="64"/>
        <v/>
      </c>
      <c r="Z248" s="4">
        <f t="shared" si="65"/>
        <v>771000</v>
      </c>
      <c r="AA248" s="16">
        <f t="shared" si="66"/>
        <v>9.0791180285343717E-3</v>
      </c>
      <c r="AB248" s="15">
        <f t="shared" si="75"/>
        <v>1.2892347600518808</v>
      </c>
      <c r="AC248" s="15">
        <f t="shared" si="76"/>
        <v>1.289234760051881</v>
      </c>
      <c r="AD248" s="4">
        <v>142790</v>
      </c>
      <c r="AE248" s="26">
        <v>1758.65</v>
      </c>
      <c r="AF248" s="26">
        <v>1758.65</v>
      </c>
      <c r="AG248" s="4">
        <f t="shared" si="77"/>
        <v>77000</v>
      </c>
      <c r="AH248" s="16">
        <f t="shared" si="67"/>
        <v>9.0909090909090912E-2</v>
      </c>
      <c r="AI248" s="15">
        <f t="shared" si="68"/>
        <v>12.90909090909091</v>
      </c>
      <c r="AJ248" s="15">
        <f t="shared" si="69"/>
        <v>12.909090909090912</v>
      </c>
      <c r="AK248" s="4">
        <f t="shared" si="70"/>
        <v>16319000</v>
      </c>
      <c r="AL248" s="27">
        <f t="shared" si="71"/>
        <v>4.289478521968258E-4</v>
      </c>
      <c r="AM248" s="15">
        <f t="shared" si="78"/>
        <v>6.0910595011949266E-2</v>
      </c>
      <c r="AN248" s="15">
        <f t="shared" si="79"/>
        <v>1.3207389805273516E-5</v>
      </c>
    </row>
    <row r="249" spans="1:40" x14ac:dyDescent="0.2">
      <c r="A249" s="4" t="s">
        <v>4628</v>
      </c>
      <c r="B249" s="3" t="s">
        <v>13</v>
      </c>
      <c r="C249" s="6">
        <v>142790</v>
      </c>
      <c r="D249" s="3" t="s">
        <v>124</v>
      </c>
      <c r="E249" s="6">
        <v>142797</v>
      </c>
      <c r="F249" s="3" t="s">
        <v>1039</v>
      </c>
      <c r="G249" s="8">
        <v>7000</v>
      </c>
      <c r="H249" s="6">
        <v>142</v>
      </c>
      <c r="I249" s="6">
        <v>142146</v>
      </c>
      <c r="J249" s="13">
        <v>44985</v>
      </c>
      <c r="K249" s="9">
        <v>7000</v>
      </c>
      <c r="L249" s="4" t="s">
        <v>4628</v>
      </c>
      <c r="M249" s="4" t="s">
        <v>4632</v>
      </c>
      <c r="N249" s="4">
        <f>VLOOKUP(I249,BaseModelo!$A$2:$E$5075,5)</f>
        <v>1</v>
      </c>
      <c r="P249" s="15">
        <v>142.00000000000003</v>
      </c>
      <c r="Q249" s="4">
        <f>VLOOKUP(I249,BaseModelo!$A$2:$E$5075,3)</f>
        <v>90</v>
      </c>
      <c r="R249" s="4">
        <f t="shared" si="60"/>
        <v>32283000</v>
      </c>
      <c r="S249" s="16">
        <f t="shared" si="61"/>
        <v>2.168323885636403E-4</v>
      </c>
      <c r="T249" s="4">
        <f t="shared" si="72"/>
        <v>3.0790199176036922E-2</v>
      </c>
      <c r="U249" s="4">
        <f t="shared" si="73"/>
        <v>3.0790199176036929E-2</v>
      </c>
      <c r="V249" s="6">
        <f t="shared" si="62"/>
        <v>0</v>
      </c>
      <c r="W249" s="16" t="str">
        <f t="shared" si="63"/>
        <v/>
      </c>
      <c r="X249" s="4" t="str">
        <f t="shared" si="74"/>
        <v/>
      </c>
      <c r="Y249" s="4" t="str">
        <f t="shared" si="64"/>
        <v/>
      </c>
      <c r="Z249" s="4">
        <f t="shared" si="65"/>
        <v>771000</v>
      </c>
      <c r="AA249" s="16">
        <f t="shared" si="66"/>
        <v>9.0791180285343717E-3</v>
      </c>
      <c r="AB249" s="15">
        <f t="shared" si="75"/>
        <v>1.2892347600518808</v>
      </c>
      <c r="AC249" s="15">
        <f t="shared" si="76"/>
        <v>1.289234760051881</v>
      </c>
      <c r="AD249" s="4">
        <v>142790</v>
      </c>
      <c r="AE249" s="26">
        <v>1758.65</v>
      </c>
      <c r="AF249" s="26">
        <v>1758.65</v>
      </c>
      <c r="AG249" s="4">
        <f t="shared" si="77"/>
        <v>77000</v>
      </c>
      <c r="AH249" s="16">
        <f t="shared" si="67"/>
        <v>9.0909090909090912E-2</v>
      </c>
      <c r="AI249" s="15">
        <f t="shared" si="68"/>
        <v>12.90909090909091</v>
      </c>
      <c r="AJ249" s="15">
        <f t="shared" si="69"/>
        <v>12.909090909090912</v>
      </c>
      <c r="AK249" s="4">
        <f t="shared" si="70"/>
        <v>16319000</v>
      </c>
      <c r="AL249" s="27">
        <f t="shared" si="71"/>
        <v>4.289478521968258E-4</v>
      </c>
      <c r="AM249" s="15">
        <f t="shared" si="78"/>
        <v>6.0910595011949266E-2</v>
      </c>
      <c r="AN249" s="15">
        <f t="shared" si="79"/>
        <v>1.3207389805273516E-5</v>
      </c>
    </row>
    <row r="250" spans="1:40" x14ac:dyDescent="0.2">
      <c r="A250" s="4" t="s">
        <v>4628</v>
      </c>
      <c r="B250" s="3" t="s">
        <v>13</v>
      </c>
      <c r="C250" s="6">
        <v>142834</v>
      </c>
      <c r="D250" s="3" t="s">
        <v>131</v>
      </c>
      <c r="E250" s="6">
        <v>142910</v>
      </c>
      <c r="F250" s="3" t="s">
        <v>1075</v>
      </c>
      <c r="G250" s="8">
        <v>5000</v>
      </c>
      <c r="H250" s="6">
        <v>147</v>
      </c>
      <c r="I250" s="6">
        <v>142551</v>
      </c>
      <c r="J250" s="13">
        <v>44985</v>
      </c>
      <c r="K250" s="9">
        <v>5000</v>
      </c>
      <c r="L250" s="4" t="s">
        <v>4628</v>
      </c>
      <c r="M250" s="4" t="s">
        <v>4632</v>
      </c>
      <c r="N250" s="4">
        <f>VLOOKUP(I250,BaseModelo!$A$2:$E$5075,5)</f>
        <v>10</v>
      </c>
      <c r="P250" s="15">
        <v>147</v>
      </c>
      <c r="Q250" s="4">
        <f>VLOOKUP(I250,BaseModelo!$A$2:$E$5075,3)</f>
        <v>0</v>
      </c>
      <c r="R250" s="4">
        <f t="shared" si="60"/>
        <v>32283000</v>
      </c>
      <c r="S250" s="16">
        <f t="shared" si="61"/>
        <v>1.5488027754545735E-4</v>
      </c>
      <c r="T250" s="4">
        <f t="shared" si="72"/>
        <v>2.2767400799182231E-2</v>
      </c>
      <c r="U250" s="4">
        <f t="shared" si="73"/>
        <v>2.2767400799182231E-2</v>
      </c>
      <c r="V250" s="6">
        <f t="shared" si="62"/>
        <v>0</v>
      </c>
      <c r="W250" s="16" t="str">
        <f t="shared" si="63"/>
        <v/>
      </c>
      <c r="X250" s="4" t="str">
        <f t="shared" si="74"/>
        <v/>
      </c>
      <c r="Y250" s="4" t="str">
        <f t="shared" si="64"/>
        <v/>
      </c>
      <c r="Z250" s="4">
        <f t="shared" si="65"/>
        <v>4121000</v>
      </c>
      <c r="AA250" s="16">
        <f t="shared" si="66"/>
        <v>1.2132977432661976E-3</v>
      </c>
      <c r="AB250" s="15">
        <f t="shared" si="75"/>
        <v>0.17835476826013105</v>
      </c>
      <c r="AC250" s="15">
        <f t="shared" si="76"/>
        <v>0.17835476826013105</v>
      </c>
      <c r="AD250" s="4">
        <v>142834</v>
      </c>
      <c r="AE250" s="26">
        <v>1303.3399999999999</v>
      </c>
      <c r="AF250" s="26">
        <v>1303.3399999999999</v>
      </c>
      <c r="AG250" s="4">
        <f t="shared" si="77"/>
        <v>1846000</v>
      </c>
      <c r="AH250" s="16">
        <f t="shared" si="67"/>
        <v>2.7085590465872156E-3</v>
      </c>
      <c r="AI250" s="15">
        <f t="shared" si="68"/>
        <v>0.39815817984832069</v>
      </c>
      <c r="AJ250" s="15">
        <f t="shared" si="69"/>
        <v>0.39815817984832069</v>
      </c>
      <c r="AK250" s="4">
        <f t="shared" si="70"/>
        <v>16319000</v>
      </c>
      <c r="AL250" s="27">
        <f t="shared" si="71"/>
        <v>3.0639132299773271E-4</v>
      </c>
      <c r="AM250" s="15">
        <f t="shared" si="78"/>
        <v>4.5039524480666712E-2</v>
      </c>
      <c r="AN250" s="15">
        <f t="shared" si="79"/>
        <v>6.9757340520810808E-6</v>
      </c>
    </row>
    <row r="251" spans="1:40" x14ac:dyDescent="0.2">
      <c r="A251" s="4" t="s">
        <v>4628</v>
      </c>
      <c r="B251" s="3" t="s">
        <v>13</v>
      </c>
      <c r="C251" s="6">
        <v>142834</v>
      </c>
      <c r="D251" s="3" t="s">
        <v>131</v>
      </c>
      <c r="E251" s="6">
        <v>142911</v>
      </c>
      <c r="F251" s="3" t="s">
        <v>1076</v>
      </c>
      <c r="G251" s="8">
        <v>5000</v>
      </c>
      <c r="H251" s="6">
        <v>147</v>
      </c>
      <c r="I251" s="6">
        <v>142552</v>
      </c>
      <c r="J251" s="13">
        <v>44985</v>
      </c>
      <c r="K251" s="9">
        <v>5000</v>
      </c>
      <c r="L251" s="4" t="s">
        <v>4628</v>
      </c>
      <c r="M251" s="4" t="s">
        <v>4632</v>
      </c>
      <c r="N251" s="4">
        <f>VLOOKUP(I251,BaseModelo!$A$2:$E$5075,5)</f>
        <v>10</v>
      </c>
      <c r="P251" s="15">
        <v>147</v>
      </c>
      <c r="Q251" s="4">
        <f>VLOOKUP(I251,BaseModelo!$A$2:$E$5075,3)</f>
        <v>0</v>
      </c>
      <c r="R251" s="4">
        <f t="shared" si="60"/>
        <v>32283000</v>
      </c>
      <c r="S251" s="16">
        <f t="shared" si="61"/>
        <v>1.5488027754545735E-4</v>
      </c>
      <c r="T251" s="4">
        <f t="shared" si="72"/>
        <v>2.2767400799182231E-2</v>
      </c>
      <c r="U251" s="4">
        <f t="shared" si="73"/>
        <v>2.2767400799182231E-2</v>
      </c>
      <c r="V251" s="6">
        <f t="shared" si="62"/>
        <v>0</v>
      </c>
      <c r="W251" s="16" t="str">
        <f t="shared" si="63"/>
        <v/>
      </c>
      <c r="X251" s="4" t="str">
        <f t="shared" si="74"/>
        <v/>
      </c>
      <c r="Y251" s="4" t="str">
        <f t="shared" si="64"/>
        <v/>
      </c>
      <c r="Z251" s="4">
        <f t="shared" si="65"/>
        <v>4121000</v>
      </c>
      <c r="AA251" s="16">
        <f t="shared" si="66"/>
        <v>1.2132977432661976E-3</v>
      </c>
      <c r="AB251" s="15">
        <f t="shared" si="75"/>
        <v>0.17835476826013105</v>
      </c>
      <c r="AC251" s="15">
        <f t="shared" si="76"/>
        <v>0.17835476826013105</v>
      </c>
      <c r="AD251" s="4">
        <v>142834</v>
      </c>
      <c r="AE251" s="26">
        <v>1303.3399999999999</v>
      </c>
      <c r="AF251" s="26">
        <v>1303.3399999999999</v>
      </c>
      <c r="AG251" s="4">
        <f t="shared" si="77"/>
        <v>1846000</v>
      </c>
      <c r="AH251" s="16">
        <f t="shared" si="67"/>
        <v>2.7085590465872156E-3</v>
      </c>
      <c r="AI251" s="15">
        <f t="shared" si="68"/>
        <v>0.39815817984832069</v>
      </c>
      <c r="AJ251" s="15">
        <f t="shared" si="69"/>
        <v>0.39815817984832069</v>
      </c>
      <c r="AK251" s="4">
        <f t="shared" si="70"/>
        <v>16319000</v>
      </c>
      <c r="AL251" s="27">
        <f t="shared" si="71"/>
        <v>3.0639132299773271E-4</v>
      </c>
      <c r="AM251" s="15">
        <f t="shared" si="78"/>
        <v>4.5039524480666712E-2</v>
      </c>
      <c r="AN251" s="15">
        <f t="shared" si="79"/>
        <v>6.9757340520810808E-6</v>
      </c>
    </row>
    <row r="252" spans="1:40" x14ac:dyDescent="0.2">
      <c r="A252" s="4" t="s">
        <v>4627</v>
      </c>
      <c r="B252" s="2" t="s">
        <v>10</v>
      </c>
      <c r="C252" s="5">
        <v>142850</v>
      </c>
      <c r="D252" s="2" t="s">
        <v>132</v>
      </c>
      <c r="E252" s="5">
        <v>142851</v>
      </c>
      <c r="F252" s="2" t="s">
        <v>1074</v>
      </c>
      <c r="G252" s="7">
        <v>40000</v>
      </c>
      <c r="H252" s="5">
        <v>75</v>
      </c>
      <c r="I252" s="6">
        <v>133538</v>
      </c>
      <c r="J252" s="13">
        <v>44985</v>
      </c>
      <c r="K252" s="9">
        <v>40000</v>
      </c>
      <c r="L252" s="4" t="s">
        <v>4627</v>
      </c>
      <c r="M252" s="4" t="s">
        <v>4632</v>
      </c>
      <c r="N252" s="4">
        <f>VLOOKUP(I252,BaseModelo!$A$2:$E$5075,5)</f>
        <v>4</v>
      </c>
      <c r="P252" s="15">
        <v>85.000000000000014</v>
      </c>
      <c r="Q252" s="4">
        <f>VLOOKUP(I252,BaseModelo!$A$2:$E$5075,3)</f>
        <v>110</v>
      </c>
      <c r="R252" s="4">
        <f t="shared" si="60"/>
        <v>32283000</v>
      </c>
      <c r="S252" s="16">
        <f t="shared" si="61"/>
        <v>1.2390422203636588E-3</v>
      </c>
      <c r="T252" s="4">
        <f t="shared" si="72"/>
        <v>9.2928166527274411E-2</v>
      </c>
      <c r="U252" s="4">
        <f t="shared" si="73"/>
        <v>0.10531858873091102</v>
      </c>
      <c r="V252" s="6">
        <f t="shared" si="62"/>
        <v>0</v>
      </c>
      <c r="W252" s="16" t="str">
        <f t="shared" si="63"/>
        <v/>
      </c>
      <c r="X252" s="4" t="str">
        <f t="shared" si="74"/>
        <v/>
      </c>
      <c r="Y252" s="4" t="str">
        <f t="shared" si="64"/>
        <v/>
      </c>
      <c r="Z252" s="4">
        <f t="shared" si="65"/>
        <v>2331000</v>
      </c>
      <c r="AA252" s="16">
        <f t="shared" si="66"/>
        <v>1.7160017160017159E-2</v>
      </c>
      <c r="AB252" s="15">
        <f t="shared" si="75"/>
        <v>1.287001287001287</v>
      </c>
      <c r="AC252" s="15">
        <f t="shared" si="76"/>
        <v>1.4586014586014588</v>
      </c>
      <c r="AD252" s="4">
        <v>142850</v>
      </c>
      <c r="AE252" s="26">
        <v>5117.3599999999997</v>
      </c>
      <c r="AF252" s="26">
        <v>5117.3599999999997</v>
      </c>
      <c r="AG252" s="4">
        <f t="shared" si="77"/>
        <v>1421000</v>
      </c>
      <c r="AH252" s="16">
        <f t="shared" si="67"/>
        <v>2.8149190710767064E-2</v>
      </c>
      <c r="AI252" s="15">
        <f t="shared" si="68"/>
        <v>2.1111893033075297</v>
      </c>
      <c r="AJ252" s="15">
        <f t="shared" si="69"/>
        <v>2.3926812104152009</v>
      </c>
      <c r="AK252" s="4">
        <f t="shared" si="70"/>
        <v>15073000</v>
      </c>
      <c r="AL252" s="27">
        <f t="shared" si="71"/>
        <v>2.6537517415245802E-3</v>
      </c>
      <c r="AM252" s="15">
        <f t="shared" si="78"/>
        <v>0.19903138061434353</v>
      </c>
      <c r="AN252" s="15">
        <f t="shared" si="79"/>
        <v>2.7948938825956616E-4</v>
      </c>
    </row>
    <row r="253" spans="1:40" x14ac:dyDescent="0.2">
      <c r="A253" s="4" t="s">
        <v>4627</v>
      </c>
      <c r="B253" s="3" t="s">
        <v>10</v>
      </c>
      <c r="C253" s="6">
        <v>142850</v>
      </c>
      <c r="D253" s="3" t="s">
        <v>132</v>
      </c>
      <c r="E253" s="6">
        <v>142852</v>
      </c>
      <c r="F253" s="3" t="s">
        <v>1077</v>
      </c>
      <c r="G253" s="8">
        <v>10000</v>
      </c>
      <c r="H253" s="6">
        <v>142</v>
      </c>
      <c r="I253" s="6">
        <v>142478</v>
      </c>
      <c r="J253" s="13">
        <v>44985</v>
      </c>
      <c r="K253" s="9">
        <v>10000</v>
      </c>
      <c r="L253" s="4" t="s">
        <v>4627</v>
      </c>
      <c r="M253" s="4" t="s">
        <v>4632</v>
      </c>
      <c r="N253" s="4">
        <f>VLOOKUP(I253,BaseModelo!$A$2:$E$5075,5)</f>
        <v>9</v>
      </c>
      <c r="P253" s="15">
        <v>142.00000000000003</v>
      </c>
      <c r="Q253" s="4">
        <f>VLOOKUP(I253,BaseModelo!$A$2:$E$5075,3)</f>
        <v>147</v>
      </c>
      <c r="R253" s="4">
        <f t="shared" si="60"/>
        <v>32283000</v>
      </c>
      <c r="S253" s="16">
        <f t="shared" si="61"/>
        <v>3.0976055509091471E-4</v>
      </c>
      <c r="T253" s="4">
        <f t="shared" si="72"/>
        <v>4.3985998822909891E-2</v>
      </c>
      <c r="U253" s="4">
        <f t="shared" si="73"/>
        <v>4.3985998822909898E-2</v>
      </c>
      <c r="V253" s="6">
        <f t="shared" si="62"/>
        <v>0</v>
      </c>
      <c r="W253" s="16" t="str">
        <f t="shared" si="63"/>
        <v/>
      </c>
      <c r="X253" s="4" t="str">
        <f t="shared" si="74"/>
        <v/>
      </c>
      <c r="Y253" s="4" t="str">
        <f t="shared" si="64"/>
        <v/>
      </c>
      <c r="Z253" s="4">
        <f t="shared" si="65"/>
        <v>5305000</v>
      </c>
      <c r="AA253" s="16">
        <f t="shared" si="66"/>
        <v>1.885014137606032E-3</v>
      </c>
      <c r="AB253" s="15">
        <f t="shared" si="75"/>
        <v>0.26767200754005654</v>
      </c>
      <c r="AC253" s="15">
        <f t="shared" si="76"/>
        <v>0.2676720075400566</v>
      </c>
      <c r="AD253" s="4">
        <v>142850</v>
      </c>
      <c r="AE253" s="26">
        <v>2510.34</v>
      </c>
      <c r="AF253" s="26">
        <v>2510.34</v>
      </c>
      <c r="AG253" s="4">
        <f t="shared" si="77"/>
        <v>2114000</v>
      </c>
      <c r="AH253" s="16">
        <f t="shared" si="67"/>
        <v>4.7303689687795648E-3</v>
      </c>
      <c r="AI253" s="15">
        <f t="shared" si="68"/>
        <v>0.67171239356669821</v>
      </c>
      <c r="AJ253" s="15">
        <f t="shared" si="69"/>
        <v>0.67171239356669832</v>
      </c>
      <c r="AK253" s="4">
        <f t="shared" si="70"/>
        <v>15073000</v>
      </c>
      <c r="AL253" s="27">
        <f t="shared" si="71"/>
        <v>6.6343793538114506E-4</v>
      </c>
      <c r="AM253" s="15">
        <f t="shared" si="78"/>
        <v>9.4208186824122603E-2</v>
      </c>
      <c r="AN253" s="15">
        <f t="shared" si="79"/>
        <v>2.918198024474882E-5</v>
      </c>
    </row>
    <row r="254" spans="1:40" x14ac:dyDescent="0.2">
      <c r="A254" s="4" t="s">
        <v>4627</v>
      </c>
      <c r="B254" s="3" t="s">
        <v>10</v>
      </c>
      <c r="C254" s="6">
        <v>142850</v>
      </c>
      <c r="D254" s="3" t="s">
        <v>132</v>
      </c>
      <c r="E254" s="6">
        <v>142853</v>
      </c>
      <c r="F254" s="3" t="s">
        <v>1078</v>
      </c>
      <c r="G254" s="8">
        <v>10000</v>
      </c>
      <c r="H254" s="6">
        <v>85</v>
      </c>
      <c r="I254" s="6">
        <v>142480</v>
      </c>
      <c r="J254" s="13">
        <v>44985</v>
      </c>
      <c r="K254" s="9">
        <v>10000</v>
      </c>
      <c r="L254" s="4" t="s">
        <v>4627</v>
      </c>
      <c r="M254" s="4" t="s">
        <v>4632</v>
      </c>
      <c r="N254" s="4">
        <f>VLOOKUP(I254,BaseModelo!$A$2:$E$5075,5)</f>
        <v>10</v>
      </c>
      <c r="P254" s="15">
        <v>142.00000000000003</v>
      </c>
      <c r="Q254" s="4">
        <f>VLOOKUP(I254,BaseModelo!$A$2:$E$5075,3)</f>
        <v>0</v>
      </c>
      <c r="R254" s="4">
        <f t="shared" si="60"/>
        <v>32283000</v>
      </c>
      <c r="S254" s="16">
        <f t="shared" si="61"/>
        <v>3.0976055509091471E-4</v>
      </c>
      <c r="T254" s="4">
        <f t="shared" si="72"/>
        <v>2.6329647182727751E-2</v>
      </c>
      <c r="U254" s="4">
        <f t="shared" si="73"/>
        <v>4.3985998822909898E-2</v>
      </c>
      <c r="V254" s="6">
        <f t="shared" si="62"/>
        <v>0</v>
      </c>
      <c r="W254" s="16" t="str">
        <f t="shared" si="63"/>
        <v/>
      </c>
      <c r="X254" s="4" t="str">
        <f t="shared" si="74"/>
        <v/>
      </c>
      <c r="Y254" s="4" t="str">
        <f t="shared" si="64"/>
        <v/>
      </c>
      <c r="Z254" s="4">
        <f t="shared" si="65"/>
        <v>4121000</v>
      </c>
      <c r="AA254" s="16">
        <f t="shared" si="66"/>
        <v>2.4265954865323952E-3</v>
      </c>
      <c r="AB254" s="15">
        <f t="shared" si="75"/>
        <v>0.20626061635525358</v>
      </c>
      <c r="AC254" s="15">
        <f t="shared" si="76"/>
        <v>0.34457655908760021</v>
      </c>
      <c r="AD254" s="4">
        <v>142850</v>
      </c>
      <c r="AE254" s="26">
        <v>1462.14</v>
      </c>
      <c r="AF254" s="26">
        <v>1462.14</v>
      </c>
      <c r="AG254" s="4">
        <f t="shared" si="77"/>
        <v>2105000</v>
      </c>
      <c r="AH254" s="16">
        <f t="shared" si="67"/>
        <v>4.7505938242280287E-3</v>
      </c>
      <c r="AI254" s="15">
        <f t="shared" si="68"/>
        <v>0.40380047505938244</v>
      </c>
      <c r="AJ254" s="15">
        <f t="shared" si="69"/>
        <v>0.67458432304038018</v>
      </c>
      <c r="AK254" s="4">
        <f t="shared" si="70"/>
        <v>15073000</v>
      </c>
      <c r="AL254" s="27">
        <f t="shared" si="71"/>
        <v>6.6343793538114506E-4</v>
      </c>
      <c r="AM254" s="15">
        <f t="shared" si="78"/>
        <v>5.639222450739733E-2</v>
      </c>
      <c r="AN254" s="15">
        <f t="shared" si="79"/>
        <v>2.918198024474882E-5</v>
      </c>
    </row>
    <row r="255" spans="1:40" x14ac:dyDescent="0.2">
      <c r="A255" s="4" t="s">
        <v>4627</v>
      </c>
      <c r="B255" s="3" t="s">
        <v>10</v>
      </c>
      <c r="C255" s="6">
        <v>142850</v>
      </c>
      <c r="D255" s="3" t="s">
        <v>132</v>
      </c>
      <c r="E255" s="6">
        <v>142854</v>
      </c>
      <c r="F255" s="3" t="s">
        <v>1079</v>
      </c>
      <c r="G255" s="8">
        <v>50000</v>
      </c>
      <c r="H255" s="6">
        <v>75</v>
      </c>
      <c r="I255" s="6">
        <v>142481</v>
      </c>
      <c r="J255" s="13">
        <v>44985</v>
      </c>
      <c r="K255" s="9">
        <v>50000</v>
      </c>
      <c r="L255" s="4" t="s">
        <v>4627</v>
      </c>
      <c r="M255" s="4" t="s">
        <v>4632</v>
      </c>
      <c r="N255" s="4">
        <f>VLOOKUP(I255,BaseModelo!$A$2:$E$5075,5)</f>
        <v>10</v>
      </c>
      <c r="P255" s="15">
        <v>75</v>
      </c>
      <c r="Q255" s="4">
        <f>VLOOKUP(I255,BaseModelo!$A$2:$E$5075,3)</f>
        <v>0</v>
      </c>
      <c r="R255" s="4">
        <f t="shared" si="60"/>
        <v>32283000</v>
      </c>
      <c r="S255" s="16">
        <f t="shared" si="61"/>
        <v>1.5488027754545735E-3</v>
      </c>
      <c r="T255" s="4">
        <f t="shared" si="72"/>
        <v>0.11616020815909302</v>
      </c>
      <c r="U255" s="4">
        <f t="shared" si="73"/>
        <v>0.11616020815909302</v>
      </c>
      <c r="V255" s="6">
        <f t="shared" si="62"/>
        <v>0</v>
      </c>
      <c r="W255" s="16" t="str">
        <f t="shared" si="63"/>
        <v/>
      </c>
      <c r="X255" s="4" t="str">
        <f t="shared" si="74"/>
        <v/>
      </c>
      <c r="Y255" s="4" t="str">
        <f t="shared" si="64"/>
        <v/>
      </c>
      <c r="Z255" s="4">
        <f t="shared" si="65"/>
        <v>4121000</v>
      </c>
      <c r="AA255" s="16">
        <f t="shared" si="66"/>
        <v>1.2132977432661975E-2</v>
      </c>
      <c r="AB255" s="15">
        <f t="shared" si="75"/>
        <v>0.90997330744964811</v>
      </c>
      <c r="AC255" s="15">
        <f t="shared" si="76"/>
        <v>0.90997330744964811</v>
      </c>
      <c r="AD255" s="4">
        <v>142850</v>
      </c>
      <c r="AE255" s="26">
        <v>6386.28</v>
      </c>
      <c r="AF255" s="26">
        <v>6386.28</v>
      </c>
      <c r="AG255" s="4">
        <f t="shared" si="77"/>
        <v>2105000</v>
      </c>
      <c r="AH255" s="16">
        <f t="shared" si="67"/>
        <v>2.3752969121140142E-2</v>
      </c>
      <c r="AI255" s="15">
        <f t="shared" si="68"/>
        <v>1.7814726840855106</v>
      </c>
      <c r="AJ255" s="15">
        <f t="shared" si="69"/>
        <v>1.7814726840855106</v>
      </c>
      <c r="AK255" s="4">
        <f t="shared" si="70"/>
        <v>15073000</v>
      </c>
      <c r="AL255" s="27">
        <f t="shared" si="71"/>
        <v>3.3171896769057254E-3</v>
      </c>
      <c r="AM255" s="15">
        <f t="shared" si="78"/>
        <v>0.24878922576792942</v>
      </c>
      <c r="AN255" s="15">
        <f t="shared" si="79"/>
        <v>3.8532544337256355E-4</v>
      </c>
    </row>
    <row r="256" spans="1:40" x14ac:dyDescent="0.2">
      <c r="A256" s="4" t="s">
        <v>4627</v>
      </c>
      <c r="B256" s="3" t="s">
        <v>10</v>
      </c>
      <c r="C256" s="6">
        <v>142850</v>
      </c>
      <c r="D256" s="3" t="s">
        <v>132</v>
      </c>
      <c r="E256" s="6">
        <v>142855</v>
      </c>
      <c r="F256" s="3" t="s">
        <v>1080</v>
      </c>
      <c r="G256" s="8">
        <v>7000</v>
      </c>
      <c r="H256" s="6">
        <v>142</v>
      </c>
      <c r="I256" s="6">
        <v>142484</v>
      </c>
      <c r="J256" s="13">
        <v>44985</v>
      </c>
      <c r="K256" s="9">
        <v>7000</v>
      </c>
      <c r="L256" s="4" t="s">
        <v>4627</v>
      </c>
      <c r="M256" s="4" t="s">
        <v>4632</v>
      </c>
      <c r="N256" s="4">
        <f>VLOOKUP(I256,BaseModelo!$A$2:$E$5075,5)</f>
        <v>8</v>
      </c>
      <c r="P256" s="15">
        <v>142.00000000000003</v>
      </c>
      <c r="Q256" s="4">
        <f>VLOOKUP(I256,BaseModelo!$A$2:$E$5075,3)</f>
        <v>132</v>
      </c>
      <c r="R256" s="4">
        <f t="shared" si="60"/>
        <v>32283000</v>
      </c>
      <c r="S256" s="16">
        <f t="shared" si="61"/>
        <v>2.168323885636403E-4</v>
      </c>
      <c r="T256" s="4">
        <f t="shared" si="72"/>
        <v>3.0790199176036922E-2</v>
      </c>
      <c r="U256" s="4">
        <f t="shared" si="73"/>
        <v>3.0790199176036929E-2</v>
      </c>
      <c r="V256" s="6">
        <f t="shared" si="62"/>
        <v>0</v>
      </c>
      <c r="W256" s="16" t="str">
        <f t="shared" si="63"/>
        <v/>
      </c>
      <c r="X256" s="4" t="str">
        <f t="shared" si="74"/>
        <v/>
      </c>
      <c r="Y256" s="4" t="str">
        <f t="shared" si="64"/>
        <v/>
      </c>
      <c r="Z256" s="4">
        <f t="shared" si="65"/>
        <v>5836000</v>
      </c>
      <c r="AA256" s="16">
        <f t="shared" si="66"/>
        <v>1.199451679232351E-3</v>
      </c>
      <c r="AB256" s="15">
        <f t="shared" si="75"/>
        <v>0.17032213845099384</v>
      </c>
      <c r="AC256" s="15">
        <f t="shared" si="76"/>
        <v>0.17032213845099387</v>
      </c>
      <c r="AD256" s="4">
        <v>142850</v>
      </c>
      <c r="AE256" s="26">
        <v>1758.65</v>
      </c>
      <c r="AF256" s="26">
        <v>1758.65</v>
      </c>
      <c r="AG256" s="4">
        <f t="shared" si="77"/>
        <v>2254000</v>
      </c>
      <c r="AH256" s="16">
        <f t="shared" si="67"/>
        <v>3.105590062111801E-3</v>
      </c>
      <c r="AI256" s="15">
        <f t="shared" si="68"/>
        <v>0.44099378881987572</v>
      </c>
      <c r="AJ256" s="15">
        <f t="shared" si="69"/>
        <v>0.44099378881987583</v>
      </c>
      <c r="AK256" s="4">
        <f t="shared" si="70"/>
        <v>15073000</v>
      </c>
      <c r="AL256" s="27">
        <f t="shared" si="71"/>
        <v>4.6440655476680156E-4</v>
      </c>
      <c r="AM256" s="15">
        <f t="shared" si="78"/>
        <v>6.5945730776885828E-2</v>
      </c>
      <c r="AN256" s="15">
        <f t="shared" si="79"/>
        <v>1.4299170319926922E-5</v>
      </c>
    </row>
    <row r="257" spans="1:40" x14ac:dyDescent="0.2">
      <c r="A257" s="4" t="s">
        <v>4627</v>
      </c>
      <c r="B257" s="3" t="s">
        <v>10</v>
      </c>
      <c r="C257" s="6">
        <v>142850</v>
      </c>
      <c r="D257" s="3" t="s">
        <v>132</v>
      </c>
      <c r="E257" s="6">
        <v>142856</v>
      </c>
      <c r="F257" s="3" t="s">
        <v>1081</v>
      </c>
      <c r="G257" s="8">
        <v>15000</v>
      </c>
      <c r="H257" s="6">
        <v>80</v>
      </c>
      <c r="I257" s="6">
        <v>142471</v>
      </c>
      <c r="J257" s="13">
        <v>44985</v>
      </c>
      <c r="K257" s="9">
        <v>15000</v>
      </c>
      <c r="L257" s="4" t="s">
        <v>4627</v>
      </c>
      <c r="M257" s="4" t="s">
        <v>4632</v>
      </c>
      <c r="N257" s="4">
        <f>VLOOKUP(I257,BaseModelo!$A$2:$E$5075,5)</f>
        <v>8</v>
      </c>
      <c r="P257" s="15">
        <v>132</v>
      </c>
      <c r="Q257" s="4">
        <f>VLOOKUP(I257,BaseModelo!$A$2:$E$5075,3)</f>
        <v>132</v>
      </c>
      <c r="R257" s="4">
        <f t="shared" si="60"/>
        <v>32283000</v>
      </c>
      <c r="S257" s="16">
        <f t="shared" si="61"/>
        <v>4.6464083263637206E-4</v>
      </c>
      <c r="T257" s="4">
        <f t="shared" si="72"/>
        <v>3.7171266610909762E-2</v>
      </c>
      <c r="U257" s="4">
        <f t="shared" si="73"/>
        <v>6.1332589908001112E-2</v>
      </c>
      <c r="V257" s="6">
        <f t="shared" si="62"/>
        <v>0</v>
      </c>
      <c r="W257" s="16" t="str">
        <f t="shared" si="63"/>
        <v/>
      </c>
      <c r="X257" s="4" t="str">
        <f t="shared" si="74"/>
        <v/>
      </c>
      <c r="Y257" s="4" t="str">
        <f t="shared" si="64"/>
        <v/>
      </c>
      <c r="Z257" s="4">
        <f t="shared" si="65"/>
        <v>5836000</v>
      </c>
      <c r="AA257" s="16">
        <f t="shared" si="66"/>
        <v>2.5702535983550376E-3</v>
      </c>
      <c r="AB257" s="15">
        <f t="shared" si="75"/>
        <v>0.205620287868403</v>
      </c>
      <c r="AC257" s="15">
        <f t="shared" si="76"/>
        <v>0.33927347498286498</v>
      </c>
      <c r="AD257" s="4">
        <v>142850</v>
      </c>
      <c r="AE257" s="26">
        <v>2048.2800000000002</v>
      </c>
      <c r="AF257" s="26">
        <v>2048.2800000000002</v>
      </c>
      <c r="AG257" s="4">
        <f t="shared" si="77"/>
        <v>2254000</v>
      </c>
      <c r="AH257" s="16">
        <f t="shared" si="67"/>
        <v>6.6548358473824312E-3</v>
      </c>
      <c r="AI257" s="15">
        <f t="shared" si="68"/>
        <v>0.53238686779059452</v>
      </c>
      <c r="AJ257" s="15">
        <f t="shared" si="69"/>
        <v>0.87843833185448095</v>
      </c>
      <c r="AK257" s="4">
        <f t="shared" si="70"/>
        <v>15073000</v>
      </c>
      <c r="AL257" s="27">
        <f t="shared" si="71"/>
        <v>9.9515690307171775E-4</v>
      </c>
      <c r="AM257" s="15">
        <f t="shared" si="78"/>
        <v>7.961255224573742E-2</v>
      </c>
      <c r="AN257" s="15">
        <f t="shared" si="79"/>
        <v>6.1035550230214081E-5</v>
      </c>
    </row>
    <row r="258" spans="1:40" x14ac:dyDescent="0.2">
      <c r="A258" s="4" t="s">
        <v>4627</v>
      </c>
      <c r="B258" s="3" t="s">
        <v>10</v>
      </c>
      <c r="C258" s="6">
        <v>142850</v>
      </c>
      <c r="D258" s="3" t="s">
        <v>132</v>
      </c>
      <c r="E258" s="6">
        <v>142857</v>
      </c>
      <c r="F258" s="3" t="s">
        <v>1082</v>
      </c>
      <c r="G258" s="8">
        <v>20000</v>
      </c>
      <c r="H258" s="6">
        <v>80</v>
      </c>
      <c r="I258" s="6">
        <v>142751</v>
      </c>
      <c r="J258" s="13">
        <v>44985</v>
      </c>
      <c r="K258" s="9">
        <v>20000</v>
      </c>
      <c r="L258" s="4" t="s">
        <v>4627</v>
      </c>
      <c r="M258" s="4" t="s">
        <v>4632</v>
      </c>
      <c r="N258" s="4">
        <f>VLOOKUP(I258,BaseModelo!$A$2:$E$5075,5)</f>
        <v>10</v>
      </c>
      <c r="P258" s="15">
        <v>122</v>
      </c>
      <c r="Q258" s="4">
        <f>VLOOKUP(I258,BaseModelo!$A$2:$E$5075,3)</f>
        <v>0</v>
      </c>
      <c r="R258" s="4">
        <f t="shared" ref="R258:R321" si="80">SUMIFS($G:$G,$M:$M,M258)</f>
        <v>32283000</v>
      </c>
      <c r="S258" s="16">
        <f t="shared" ref="S258:S321" si="81">G258/R258</f>
        <v>6.1952111018182942E-4</v>
      </c>
      <c r="T258" s="4">
        <f t="shared" si="72"/>
        <v>4.9561688814546354E-2</v>
      </c>
      <c r="U258" s="4">
        <f t="shared" si="73"/>
        <v>7.5581575442183191E-2</v>
      </c>
      <c r="V258" s="6">
        <f t="shared" ref="V258:V321" si="82">SUMIFS($G:$G,$O:$O,O258)</f>
        <v>0</v>
      </c>
      <c r="W258" s="16" t="str">
        <f t="shared" ref="W258:W321" si="83">IFERROR(G258/V258,"")</f>
        <v/>
      </c>
      <c r="X258" s="4" t="str">
        <f t="shared" si="74"/>
        <v/>
      </c>
      <c r="Y258" s="4" t="str">
        <f t="shared" ref="Y258:Y321" si="84">IFERROR(W258*P258,"")</f>
        <v/>
      </c>
      <c r="Z258" s="4">
        <f t="shared" ref="Z258:Z321" si="85">SUMIFS($G:$G,$N:$N,N258)</f>
        <v>4121000</v>
      </c>
      <c r="AA258" s="16">
        <f t="shared" ref="AA258:AA321" si="86">IFERROR(G258/Z258,"")</f>
        <v>4.8531909730647905E-3</v>
      </c>
      <c r="AB258" s="15">
        <f t="shared" si="75"/>
        <v>0.38825527784518321</v>
      </c>
      <c r="AC258" s="15">
        <f t="shared" si="76"/>
        <v>0.59208929871390448</v>
      </c>
      <c r="AD258" s="4">
        <v>142850</v>
      </c>
      <c r="AE258" s="26">
        <v>2731.04</v>
      </c>
      <c r="AF258" s="26">
        <v>2731.04</v>
      </c>
      <c r="AG258" s="4">
        <f t="shared" si="77"/>
        <v>2105000</v>
      </c>
      <c r="AH258" s="16">
        <f t="shared" ref="AH258:AH321" si="87">IFERROR($G258/AG258,"")</f>
        <v>9.5011876484560574E-3</v>
      </c>
      <c r="AI258" s="15">
        <f t="shared" ref="AI258:AI321" si="88">IFERROR(AH258*H258,"")</f>
        <v>0.76009501187648465</v>
      </c>
      <c r="AJ258" s="15">
        <f t="shared" ref="AJ258:AJ321" si="89">IFERROR(AH258*P258,"")</f>
        <v>1.159144893111639</v>
      </c>
      <c r="AK258" s="4">
        <f t="shared" ref="AK258:AK321" si="90">SUMIFS($G:$G,$A:$A,$A258,$M:$M,$M258)</f>
        <v>15073000</v>
      </c>
      <c r="AL258" s="27">
        <f t="shared" ref="AL258:AL321" si="91">IFERROR($G258/AK258,"")</f>
        <v>1.3268758707622901E-3</v>
      </c>
      <c r="AM258" s="15">
        <f t="shared" si="78"/>
        <v>0.10615006966098321</v>
      </c>
      <c r="AN258" s="15">
        <f t="shared" si="79"/>
        <v>1.0028736872843255E-4</v>
      </c>
    </row>
    <row r="259" spans="1:40" x14ac:dyDescent="0.2">
      <c r="A259" s="4" t="s">
        <v>4627</v>
      </c>
      <c r="B259" s="3" t="s">
        <v>8</v>
      </c>
      <c r="C259" s="6">
        <v>142899</v>
      </c>
      <c r="D259" s="3" t="s">
        <v>128</v>
      </c>
      <c r="E259" s="6">
        <v>142912</v>
      </c>
      <c r="F259" s="3" t="s">
        <v>1066</v>
      </c>
      <c r="G259" s="8">
        <v>5000</v>
      </c>
      <c r="H259" s="6">
        <v>147</v>
      </c>
      <c r="I259" s="6">
        <v>142185</v>
      </c>
      <c r="J259" s="13">
        <v>44985</v>
      </c>
      <c r="K259" s="9">
        <v>4325.8858470624073</v>
      </c>
      <c r="L259" s="4" t="s">
        <v>4627</v>
      </c>
      <c r="M259" s="4" t="s">
        <v>4632</v>
      </c>
      <c r="N259" s="4">
        <f>VLOOKUP(I259,BaseModelo!$A$2:$E$5075,5)</f>
        <v>6</v>
      </c>
      <c r="P259" s="15">
        <v>147</v>
      </c>
      <c r="Q259" s="4">
        <f>VLOOKUP(I259,BaseModelo!$A$2:$E$5075,3)</f>
        <v>115</v>
      </c>
      <c r="R259" s="4">
        <f t="shared" si="80"/>
        <v>32283000</v>
      </c>
      <c r="S259" s="16">
        <f t="shared" si="81"/>
        <v>1.5488027754545735E-4</v>
      </c>
      <c r="T259" s="4">
        <f t="shared" ref="T259:T322" si="92">S259*H259</f>
        <v>2.2767400799182231E-2</v>
      </c>
      <c r="U259" s="4">
        <f t="shared" ref="U259:U322" si="93">S259*P259</f>
        <v>2.2767400799182231E-2</v>
      </c>
      <c r="V259" s="6">
        <f t="shared" si="82"/>
        <v>0</v>
      </c>
      <c r="W259" s="16" t="str">
        <f t="shared" si="83"/>
        <v/>
      </c>
      <c r="X259" s="4" t="str">
        <f t="shared" ref="X259:X322" si="94">IFERROR(W259*H259,"")</f>
        <v/>
      </c>
      <c r="Y259" s="4" t="str">
        <f t="shared" si="84"/>
        <v/>
      </c>
      <c r="Z259" s="4">
        <f t="shared" si="85"/>
        <v>4853000</v>
      </c>
      <c r="AA259" s="16">
        <f t="shared" si="86"/>
        <v>1.0302905419328251E-3</v>
      </c>
      <c r="AB259" s="15">
        <f t="shared" ref="AB259:AB322" si="95">IFERROR(AA259*H259,"")</f>
        <v>0.1514527096641253</v>
      </c>
      <c r="AC259" s="15">
        <f t="shared" ref="AC259:AC322" si="96">IFERROR(AA259*P259,"")</f>
        <v>0.1514527096641253</v>
      </c>
      <c r="AD259" s="4">
        <v>142899</v>
      </c>
      <c r="AE259" s="26">
        <v>1303.3399999999999</v>
      </c>
      <c r="AF259" s="26">
        <v>1271.0103939225723</v>
      </c>
      <c r="AG259" s="4">
        <f t="shared" ref="AG259:AG322" si="97">SUMIFS($G:$G,$N:$N,$N259,$A:$A,$A259)</f>
        <v>1993000</v>
      </c>
      <c r="AH259" s="16">
        <f t="shared" si="87"/>
        <v>2.5087807325639738E-3</v>
      </c>
      <c r="AI259" s="15">
        <f t="shared" si="88"/>
        <v>0.36879076768690416</v>
      </c>
      <c r="AJ259" s="15">
        <f t="shared" si="89"/>
        <v>0.36879076768690416</v>
      </c>
      <c r="AK259" s="4">
        <f t="shared" si="90"/>
        <v>15073000</v>
      </c>
      <c r="AL259" s="27">
        <f t="shared" si="91"/>
        <v>3.3171896769057253E-4</v>
      </c>
      <c r="AM259" s="15">
        <f t="shared" ref="AM259:AM322" si="98">IFERROR(AL259*H259,"")</f>
        <v>4.8762688250514163E-2</v>
      </c>
      <c r="AN259" s="15">
        <f t="shared" ref="AN259:AN322" si="99">IFERROR(AL259*U259,"")</f>
        <v>7.5523786901022457E-6</v>
      </c>
    </row>
    <row r="260" spans="1:40" x14ac:dyDescent="0.2">
      <c r="A260" s="4" t="s">
        <v>4627</v>
      </c>
      <c r="B260" s="3" t="s">
        <v>8</v>
      </c>
      <c r="C260" s="6">
        <v>142899</v>
      </c>
      <c r="D260" s="3" t="s">
        <v>128</v>
      </c>
      <c r="E260" s="6">
        <v>142914</v>
      </c>
      <c r="F260" s="3" t="s">
        <v>1067</v>
      </c>
      <c r="G260" s="8">
        <v>5000</v>
      </c>
      <c r="H260" s="6">
        <v>147</v>
      </c>
      <c r="I260" s="6">
        <v>142601</v>
      </c>
      <c r="J260" s="13">
        <v>44985</v>
      </c>
      <c r="K260" s="9">
        <v>4325.8858470624073</v>
      </c>
      <c r="L260" s="4" t="s">
        <v>4627</v>
      </c>
      <c r="M260" s="4" t="s">
        <v>4632</v>
      </c>
      <c r="N260" s="4">
        <f>VLOOKUP(I260,BaseModelo!$A$2:$E$5075,5)</f>
        <v>10</v>
      </c>
      <c r="P260" s="15">
        <v>147</v>
      </c>
      <c r="Q260" s="4">
        <f>VLOOKUP(I260,BaseModelo!$A$2:$E$5075,3)</f>
        <v>0</v>
      </c>
      <c r="R260" s="4">
        <f t="shared" si="80"/>
        <v>32283000</v>
      </c>
      <c r="S260" s="16">
        <f t="shared" si="81"/>
        <v>1.5488027754545735E-4</v>
      </c>
      <c r="T260" s="4">
        <f t="shared" si="92"/>
        <v>2.2767400799182231E-2</v>
      </c>
      <c r="U260" s="4">
        <f t="shared" si="93"/>
        <v>2.2767400799182231E-2</v>
      </c>
      <c r="V260" s="6">
        <f t="shared" si="82"/>
        <v>0</v>
      </c>
      <c r="W260" s="16" t="str">
        <f t="shared" si="83"/>
        <v/>
      </c>
      <c r="X260" s="4" t="str">
        <f t="shared" si="94"/>
        <v/>
      </c>
      <c r="Y260" s="4" t="str">
        <f t="shared" si="84"/>
        <v/>
      </c>
      <c r="Z260" s="4">
        <f t="shared" si="85"/>
        <v>4121000</v>
      </c>
      <c r="AA260" s="16">
        <f t="shared" si="86"/>
        <v>1.2132977432661976E-3</v>
      </c>
      <c r="AB260" s="15">
        <f t="shared" si="95"/>
        <v>0.17835476826013105</v>
      </c>
      <c r="AC260" s="15">
        <f t="shared" si="96"/>
        <v>0.17835476826013105</v>
      </c>
      <c r="AD260" s="4">
        <v>142899</v>
      </c>
      <c r="AE260" s="26">
        <v>1303.3399999999999</v>
      </c>
      <c r="AF260" s="26">
        <v>1271.0103939225723</v>
      </c>
      <c r="AG260" s="4">
        <f t="shared" si="97"/>
        <v>2105000</v>
      </c>
      <c r="AH260" s="16">
        <f t="shared" si="87"/>
        <v>2.3752969121140144E-3</v>
      </c>
      <c r="AI260" s="15">
        <f t="shared" si="88"/>
        <v>0.34916864608076009</v>
      </c>
      <c r="AJ260" s="15">
        <f t="shared" si="89"/>
        <v>0.34916864608076009</v>
      </c>
      <c r="AK260" s="4">
        <f t="shared" si="90"/>
        <v>15073000</v>
      </c>
      <c r="AL260" s="27">
        <f t="shared" si="91"/>
        <v>3.3171896769057253E-4</v>
      </c>
      <c r="AM260" s="15">
        <f t="shared" si="98"/>
        <v>4.8762688250514163E-2</v>
      </c>
      <c r="AN260" s="15">
        <f t="shared" si="99"/>
        <v>7.5523786901022457E-6</v>
      </c>
    </row>
    <row r="261" spans="1:40" x14ac:dyDescent="0.2">
      <c r="A261" s="4" t="s">
        <v>4628</v>
      </c>
      <c r="B261" s="2" t="s">
        <v>6</v>
      </c>
      <c r="C261" s="5">
        <v>142918</v>
      </c>
      <c r="D261" s="2" t="s">
        <v>129</v>
      </c>
      <c r="E261" s="5">
        <v>142919</v>
      </c>
      <c r="F261" s="2" t="s">
        <v>1050</v>
      </c>
      <c r="G261" s="7">
        <v>8000</v>
      </c>
      <c r="H261" s="5">
        <v>142</v>
      </c>
      <c r="I261" s="6">
        <v>141708</v>
      </c>
      <c r="J261" s="13">
        <v>44985</v>
      </c>
      <c r="K261" s="9">
        <v>8000</v>
      </c>
      <c r="L261" s="4" t="s">
        <v>4628</v>
      </c>
      <c r="M261" s="4" t="s">
        <v>4632</v>
      </c>
      <c r="N261" s="4">
        <f>VLOOKUP(I261,BaseModelo!$A$2:$E$5075,5)</f>
        <v>9</v>
      </c>
      <c r="P261" s="15">
        <v>142.00000000000003</v>
      </c>
      <c r="Q261" s="4">
        <f>VLOOKUP(I261,BaseModelo!$A$2:$E$5075,3)</f>
        <v>147</v>
      </c>
      <c r="R261" s="4">
        <f t="shared" si="80"/>
        <v>32283000</v>
      </c>
      <c r="S261" s="16">
        <f t="shared" si="81"/>
        <v>2.4780844407273179E-4</v>
      </c>
      <c r="T261" s="4">
        <f t="shared" si="92"/>
        <v>3.5188799058327912E-2</v>
      </c>
      <c r="U261" s="4">
        <f t="shared" si="93"/>
        <v>3.5188799058327919E-2</v>
      </c>
      <c r="V261" s="6">
        <f t="shared" si="82"/>
        <v>0</v>
      </c>
      <c r="W261" s="16" t="str">
        <f t="shared" si="83"/>
        <v/>
      </c>
      <c r="X261" s="4" t="str">
        <f t="shared" si="94"/>
        <v/>
      </c>
      <c r="Y261" s="4" t="str">
        <f t="shared" si="84"/>
        <v/>
      </c>
      <c r="Z261" s="4">
        <f t="shared" si="85"/>
        <v>5305000</v>
      </c>
      <c r="AA261" s="16">
        <f t="shared" si="86"/>
        <v>1.5080113100848257E-3</v>
      </c>
      <c r="AB261" s="15">
        <f t="shared" si="95"/>
        <v>0.21413760603204526</v>
      </c>
      <c r="AC261" s="15">
        <f t="shared" si="96"/>
        <v>0.21413760603204529</v>
      </c>
      <c r="AD261" s="4">
        <v>142918</v>
      </c>
      <c r="AE261" s="26">
        <v>2013.74</v>
      </c>
      <c r="AF261" s="26">
        <v>2013.74</v>
      </c>
      <c r="AG261" s="4">
        <f t="shared" si="97"/>
        <v>3095000</v>
      </c>
      <c r="AH261" s="16">
        <f t="shared" si="87"/>
        <v>2.5848142164781908E-3</v>
      </c>
      <c r="AI261" s="15">
        <f t="shared" si="88"/>
        <v>0.3670436187399031</v>
      </c>
      <c r="AJ261" s="15">
        <f t="shared" si="89"/>
        <v>0.36704361873990315</v>
      </c>
      <c r="AK261" s="4">
        <f t="shared" si="90"/>
        <v>16319000</v>
      </c>
      <c r="AL261" s="27">
        <f t="shared" si="91"/>
        <v>4.9022611679637234E-4</v>
      </c>
      <c r="AM261" s="15">
        <f t="shared" si="98"/>
        <v>6.9612108585084875E-2</v>
      </c>
      <c r="AN261" s="15">
        <f t="shared" si="99"/>
        <v>1.725046831709194E-5</v>
      </c>
    </row>
    <row r="262" spans="1:40" x14ac:dyDescent="0.2">
      <c r="A262" s="4" t="s">
        <v>4628</v>
      </c>
      <c r="B262" s="3" t="s">
        <v>6</v>
      </c>
      <c r="C262" s="6">
        <v>142918</v>
      </c>
      <c r="D262" s="3" t="s">
        <v>129</v>
      </c>
      <c r="E262" s="6">
        <v>142920</v>
      </c>
      <c r="F262" s="3" t="s">
        <v>1068</v>
      </c>
      <c r="G262" s="8">
        <v>6000</v>
      </c>
      <c r="H262" s="6">
        <v>142</v>
      </c>
      <c r="I262" s="6">
        <v>142731</v>
      </c>
      <c r="J262" s="13">
        <v>44985</v>
      </c>
      <c r="K262" s="9">
        <v>6000</v>
      </c>
      <c r="L262" s="4" t="s">
        <v>4628</v>
      </c>
      <c r="M262" s="4" t="s">
        <v>4632</v>
      </c>
      <c r="N262" s="4">
        <f>VLOOKUP(I262,BaseModelo!$A$2:$E$5075,5)</f>
        <v>3</v>
      </c>
      <c r="P262" s="15">
        <v>142.00000000000003</v>
      </c>
      <c r="Q262" s="4">
        <f>VLOOKUP(I262,BaseModelo!$A$2:$E$5075,3)</f>
        <v>110</v>
      </c>
      <c r="R262" s="4">
        <f t="shared" si="80"/>
        <v>32283000</v>
      </c>
      <c r="S262" s="16">
        <f t="shared" si="81"/>
        <v>1.8585633305454884E-4</v>
      </c>
      <c r="T262" s="4">
        <f t="shared" si="92"/>
        <v>2.6391599293745936E-2</v>
      </c>
      <c r="U262" s="4">
        <f t="shared" si="93"/>
        <v>2.6391599293745942E-2</v>
      </c>
      <c r="V262" s="6">
        <f t="shared" si="82"/>
        <v>0</v>
      </c>
      <c r="W262" s="16" t="str">
        <f t="shared" si="83"/>
        <v/>
      </c>
      <c r="X262" s="4" t="str">
        <f t="shared" si="94"/>
        <v/>
      </c>
      <c r="Y262" s="4" t="str">
        <f t="shared" si="84"/>
        <v/>
      </c>
      <c r="Z262" s="4">
        <f t="shared" si="85"/>
        <v>1992000</v>
      </c>
      <c r="AA262" s="16">
        <f t="shared" si="86"/>
        <v>3.0120481927710845E-3</v>
      </c>
      <c r="AB262" s="15">
        <f t="shared" si="95"/>
        <v>0.42771084337349402</v>
      </c>
      <c r="AC262" s="15">
        <f t="shared" si="96"/>
        <v>0.42771084337349408</v>
      </c>
      <c r="AD262" s="4">
        <v>142918</v>
      </c>
      <c r="AE262" s="26">
        <v>1503.37</v>
      </c>
      <c r="AF262" s="26">
        <v>1503.37</v>
      </c>
      <c r="AG262" s="4">
        <f t="shared" si="97"/>
        <v>673000</v>
      </c>
      <c r="AH262" s="16">
        <f t="shared" si="87"/>
        <v>8.9153046062407128E-3</v>
      </c>
      <c r="AI262" s="15">
        <f t="shared" si="88"/>
        <v>1.2659732540861812</v>
      </c>
      <c r="AJ262" s="15">
        <f t="shared" si="89"/>
        <v>1.2659732540861814</v>
      </c>
      <c r="AK262" s="4">
        <f t="shared" si="90"/>
        <v>16319000</v>
      </c>
      <c r="AL262" s="27">
        <f t="shared" si="91"/>
        <v>3.6766958759727926E-4</v>
      </c>
      <c r="AM262" s="15">
        <f t="shared" si="98"/>
        <v>5.2209081438813656E-2</v>
      </c>
      <c r="AN262" s="15">
        <f t="shared" si="99"/>
        <v>9.7033884283642175E-6</v>
      </c>
    </row>
    <row r="263" spans="1:40" x14ac:dyDescent="0.2">
      <c r="A263" s="4" t="s">
        <v>4628</v>
      </c>
      <c r="B263" s="3" t="s">
        <v>6</v>
      </c>
      <c r="C263" s="6">
        <v>142918</v>
      </c>
      <c r="D263" s="3" t="s">
        <v>129</v>
      </c>
      <c r="E263" s="6">
        <v>142921</v>
      </c>
      <c r="F263" s="3" t="s">
        <v>1069</v>
      </c>
      <c r="G263" s="8">
        <v>10000</v>
      </c>
      <c r="H263" s="6">
        <v>142</v>
      </c>
      <c r="I263" s="6">
        <v>142662</v>
      </c>
      <c r="J263" s="13">
        <v>44985</v>
      </c>
      <c r="K263" s="9">
        <v>10000</v>
      </c>
      <c r="L263" s="4" t="s">
        <v>4628</v>
      </c>
      <c r="M263" s="4" t="s">
        <v>4632</v>
      </c>
      <c r="N263" s="4">
        <f>VLOOKUP(I263,BaseModelo!$A$2:$E$5075,5)</f>
        <v>7</v>
      </c>
      <c r="P263" s="15">
        <v>142.00000000000003</v>
      </c>
      <c r="Q263" s="4">
        <f>VLOOKUP(I263,BaseModelo!$A$2:$E$5075,3)</f>
        <v>127</v>
      </c>
      <c r="R263" s="4">
        <f t="shared" si="80"/>
        <v>32283000</v>
      </c>
      <c r="S263" s="16">
        <f t="shared" si="81"/>
        <v>3.0976055509091471E-4</v>
      </c>
      <c r="T263" s="4">
        <f t="shared" si="92"/>
        <v>4.3985998822909891E-2</v>
      </c>
      <c r="U263" s="4">
        <f t="shared" si="93"/>
        <v>4.3985998822909898E-2</v>
      </c>
      <c r="V263" s="6">
        <f t="shared" si="82"/>
        <v>0</v>
      </c>
      <c r="W263" s="16" t="str">
        <f t="shared" si="83"/>
        <v/>
      </c>
      <c r="X263" s="4" t="str">
        <f t="shared" si="94"/>
        <v/>
      </c>
      <c r="Y263" s="4" t="str">
        <f t="shared" si="84"/>
        <v/>
      </c>
      <c r="Z263" s="4">
        <f t="shared" si="85"/>
        <v>4022000</v>
      </c>
      <c r="AA263" s="16">
        <f t="shared" si="86"/>
        <v>2.4863252113376429E-3</v>
      </c>
      <c r="AB263" s="15">
        <f t="shared" si="95"/>
        <v>0.35305818000994527</v>
      </c>
      <c r="AC263" s="15">
        <f t="shared" si="96"/>
        <v>0.35305818000994538</v>
      </c>
      <c r="AD263" s="4">
        <v>142918</v>
      </c>
      <c r="AE263" s="26">
        <v>2510.34</v>
      </c>
      <c r="AF263" s="26">
        <v>2510.34</v>
      </c>
      <c r="AG263" s="4">
        <f t="shared" si="97"/>
        <v>2184000</v>
      </c>
      <c r="AH263" s="16">
        <f t="shared" si="87"/>
        <v>4.578754578754579E-3</v>
      </c>
      <c r="AI263" s="15">
        <f t="shared" si="88"/>
        <v>0.6501831501831502</v>
      </c>
      <c r="AJ263" s="15">
        <f t="shared" si="89"/>
        <v>0.65018315018315032</v>
      </c>
      <c r="AK263" s="4">
        <f t="shared" si="90"/>
        <v>16319000</v>
      </c>
      <c r="AL263" s="27">
        <f t="shared" si="91"/>
        <v>6.1278264599546543E-4</v>
      </c>
      <c r="AM263" s="15">
        <f t="shared" si="98"/>
        <v>8.7015135731356094E-2</v>
      </c>
      <c r="AN263" s="15">
        <f t="shared" si="99"/>
        <v>2.6953856745456156E-5</v>
      </c>
    </row>
    <row r="264" spans="1:40" x14ac:dyDescent="0.2">
      <c r="A264" s="4" t="s">
        <v>4628</v>
      </c>
      <c r="B264" s="3" t="s">
        <v>6</v>
      </c>
      <c r="C264" s="6">
        <v>142918</v>
      </c>
      <c r="D264" s="3" t="s">
        <v>129</v>
      </c>
      <c r="E264" s="6">
        <v>142922</v>
      </c>
      <c r="F264" s="3" t="s">
        <v>1070</v>
      </c>
      <c r="G264" s="8">
        <v>6000</v>
      </c>
      <c r="H264" s="6">
        <v>142</v>
      </c>
      <c r="I264" s="6">
        <v>142594</v>
      </c>
      <c r="J264" s="13">
        <v>44985</v>
      </c>
      <c r="K264" s="9">
        <v>6000</v>
      </c>
      <c r="L264" s="4" t="s">
        <v>4628</v>
      </c>
      <c r="M264" s="4" t="s">
        <v>4632</v>
      </c>
      <c r="N264" s="4">
        <f>VLOOKUP(I264,BaseModelo!$A$2:$E$5075,5)</f>
        <v>10</v>
      </c>
      <c r="P264" s="15">
        <v>142.00000000000003</v>
      </c>
      <c r="Q264" s="4">
        <f>VLOOKUP(I264,BaseModelo!$A$2:$E$5075,3)</f>
        <v>0</v>
      </c>
      <c r="R264" s="4">
        <f t="shared" si="80"/>
        <v>32283000</v>
      </c>
      <c r="S264" s="16">
        <f t="shared" si="81"/>
        <v>1.8585633305454884E-4</v>
      </c>
      <c r="T264" s="4">
        <f t="shared" si="92"/>
        <v>2.6391599293745936E-2</v>
      </c>
      <c r="U264" s="4">
        <f t="shared" si="93"/>
        <v>2.6391599293745942E-2</v>
      </c>
      <c r="V264" s="6">
        <f t="shared" si="82"/>
        <v>0</v>
      </c>
      <c r="W264" s="16" t="str">
        <f t="shared" si="83"/>
        <v/>
      </c>
      <c r="X264" s="4" t="str">
        <f t="shared" si="94"/>
        <v/>
      </c>
      <c r="Y264" s="4" t="str">
        <f t="shared" si="84"/>
        <v/>
      </c>
      <c r="Z264" s="4">
        <f t="shared" si="85"/>
        <v>4121000</v>
      </c>
      <c r="AA264" s="16">
        <f t="shared" si="86"/>
        <v>1.4559572919194371E-3</v>
      </c>
      <c r="AB264" s="15">
        <f t="shared" si="95"/>
        <v>0.20674593545256006</v>
      </c>
      <c r="AC264" s="15">
        <f t="shared" si="96"/>
        <v>0.20674593545256012</v>
      </c>
      <c r="AD264" s="4">
        <v>142918</v>
      </c>
      <c r="AE264" s="26">
        <v>1503.37</v>
      </c>
      <c r="AF264" s="26">
        <v>1503.37</v>
      </c>
      <c r="AG264" s="4">
        <f t="shared" si="97"/>
        <v>1846000</v>
      </c>
      <c r="AH264" s="16">
        <f t="shared" si="87"/>
        <v>3.2502708559046588E-3</v>
      </c>
      <c r="AI264" s="15">
        <f t="shared" si="88"/>
        <v>0.46153846153846156</v>
      </c>
      <c r="AJ264" s="15">
        <f t="shared" si="89"/>
        <v>0.46153846153846162</v>
      </c>
      <c r="AK264" s="4">
        <f t="shared" si="90"/>
        <v>16319000</v>
      </c>
      <c r="AL264" s="27">
        <f t="shared" si="91"/>
        <v>3.6766958759727926E-4</v>
      </c>
      <c r="AM264" s="15">
        <f t="shared" si="98"/>
        <v>5.2209081438813656E-2</v>
      </c>
      <c r="AN264" s="15">
        <f t="shared" si="99"/>
        <v>9.7033884283642175E-6</v>
      </c>
    </row>
    <row r="265" spans="1:40" x14ac:dyDescent="0.2">
      <c r="A265" s="4" t="s">
        <v>4628</v>
      </c>
      <c r="B265" s="3" t="s">
        <v>6</v>
      </c>
      <c r="C265" s="6">
        <v>142918</v>
      </c>
      <c r="D265" s="3" t="s">
        <v>129</v>
      </c>
      <c r="E265" s="6">
        <v>142923</v>
      </c>
      <c r="F265" s="3" t="s">
        <v>1071</v>
      </c>
      <c r="G265" s="8">
        <v>10000</v>
      </c>
      <c r="H265" s="6">
        <v>142</v>
      </c>
      <c r="I265" s="6">
        <v>142597</v>
      </c>
      <c r="J265" s="13">
        <v>44985</v>
      </c>
      <c r="K265" s="9">
        <v>10000</v>
      </c>
      <c r="L265" s="4" t="s">
        <v>4628</v>
      </c>
      <c r="M265" s="4" t="s">
        <v>4632</v>
      </c>
      <c r="N265" s="4">
        <f>VLOOKUP(I265,BaseModelo!$A$2:$E$5075,5)</f>
        <v>10</v>
      </c>
      <c r="P265" s="15">
        <v>142.00000000000003</v>
      </c>
      <c r="Q265" s="4">
        <f>VLOOKUP(I265,BaseModelo!$A$2:$E$5075,3)</f>
        <v>0</v>
      </c>
      <c r="R265" s="4">
        <f t="shared" si="80"/>
        <v>32283000</v>
      </c>
      <c r="S265" s="16">
        <f t="shared" si="81"/>
        <v>3.0976055509091471E-4</v>
      </c>
      <c r="T265" s="4">
        <f t="shared" si="92"/>
        <v>4.3985998822909891E-2</v>
      </c>
      <c r="U265" s="4">
        <f t="shared" si="93"/>
        <v>4.3985998822909898E-2</v>
      </c>
      <c r="V265" s="6">
        <f t="shared" si="82"/>
        <v>0</v>
      </c>
      <c r="W265" s="16" t="str">
        <f t="shared" si="83"/>
        <v/>
      </c>
      <c r="X265" s="4" t="str">
        <f t="shared" si="94"/>
        <v/>
      </c>
      <c r="Y265" s="4" t="str">
        <f t="shared" si="84"/>
        <v/>
      </c>
      <c r="Z265" s="4">
        <f t="shared" si="85"/>
        <v>4121000</v>
      </c>
      <c r="AA265" s="16">
        <f t="shared" si="86"/>
        <v>2.4265954865323952E-3</v>
      </c>
      <c r="AB265" s="15">
        <f t="shared" si="95"/>
        <v>0.3445765590876001</v>
      </c>
      <c r="AC265" s="15">
        <f t="shared" si="96"/>
        <v>0.34457655908760021</v>
      </c>
      <c r="AD265" s="4">
        <v>142918</v>
      </c>
      <c r="AE265" s="26">
        <v>2510.34</v>
      </c>
      <c r="AF265" s="26">
        <v>2510.34</v>
      </c>
      <c r="AG265" s="4">
        <f t="shared" si="97"/>
        <v>1846000</v>
      </c>
      <c r="AH265" s="16">
        <f t="shared" si="87"/>
        <v>5.4171180931744311E-3</v>
      </c>
      <c r="AI265" s="15">
        <f t="shared" si="88"/>
        <v>0.76923076923076927</v>
      </c>
      <c r="AJ265" s="15">
        <f t="shared" si="89"/>
        <v>0.76923076923076938</v>
      </c>
      <c r="AK265" s="4">
        <f t="shared" si="90"/>
        <v>16319000</v>
      </c>
      <c r="AL265" s="27">
        <f t="shared" si="91"/>
        <v>6.1278264599546543E-4</v>
      </c>
      <c r="AM265" s="15">
        <f t="shared" si="98"/>
        <v>8.7015135731356094E-2</v>
      </c>
      <c r="AN265" s="15">
        <f t="shared" si="99"/>
        <v>2.6953856745456156E-5</v>
      </c>
    </row>
    <row r="266" spans="1:40" x14ac:dyDescent="0.2">
      <c r="A266" s="4" t="s">
        <v>4628</v>
      </c>
      <c r="B266" s="3" t="s">
        <v>6</v>
      </c>
      <c r="C266" s="6">
        <v>142918</v>
      </c>
      <c r="D266" s="3" t="s">
        <v>129</v>
      </c>
      <c r="E266" s="6">
        <v>142924</v>
      </c>
      <c r="F266" s="3" t="s">
        <v>1072</v>
      </c>
      <c r="G266" s="8">
        <v>7000</v>
      </c>
      <c r="H266" s="6">
        <v>142</v>
      </c>
      <c r="I266" s="6">
        <v>142586</v>
      </c>
      <c r="J266" s="13">
        <v>44985</v>
      </c>
      <c r="K266" s="9">
        <v>7000</v>
      </c>
      <c r="L266" s="4" t="s">
        <v>4628</v>
      </c>
      <c r="M266" s="4" t="s">
        <v>4632</v>
      </c>
      <c r="N266" s="4">
        <f>VLOOKUP(I266,BaseModelo!$A$2:$E$5075,5)</f>
        <v>7</v>
      </c>
      <c r="P266" s="15">
        <v>142.00000000000003</v>
      </c>
      <c r="Q266" s="4">
        <f>VLOOKUP(I266,BaseModelo!$A$2:$E$5075,3)</f>
        <v>127</v>
      </c>
      <c r="R266" s="4">
        <f t="shared" si="80"/>
        <v>32283000</v>
      </c>
      <c r="S266" s="16">
        <f t="shared" si="81"/>
        <v>2.168323885636403E-4</v>
      </c>
      <c r="T266" s="4">
        <f t="shared" si="92"/>
        <v>3.0790199176036922E-2</v>
      </c>
      <c r="U266" s="4">
        <f t="shared" si="93"/>
        <v>3.0790199176036929E-2</v>
      </c>
      <c r="V266" s="6">
        <f t="shared" si="82"/>
        <v>0</v>
      </c>
      <c r="W266" s="16" t="str">
        <f t="shared" si="83"/>
        <v/>
      </c>
      <c r="X266" s="4" t="str">
        <f t="shared" si="94"/>
        <v/>
      </c>
      <c r="Y266" s="4" t="str">
        <f t="shared" si="84"/>
        <v/>
      </c>
      <c r="Z266" s="4">
        <f t="shared" si="85"/>
        <v>4022000</v>
      </c>
      <c r="AA266" s="16">
        <f t="shared" si="86"/>
        <v>1.7404276479363501E-3</v>
      </c>
      <c r="AB266" s="15">
        <f t="shared" si="95"/>
        <v>0.24714072600696171</v>
      </c>
      <c r="AC266" s="15">
        <f t="shared" si="96"/>
        <v>0.24714072600696177</v>
      </c>
      <c r="AD266" s="4">
        <v>142918</v>
      </c>
      <c r="AE266" s="26">
        <v>1758.65</v>
      </c>
      <c r="AF266" s="26">
        <v>1758.65</v>
      </c>
      <c r="AG266" s="4">
        <f t="shared" si="97"/>
        <v>2184000</v>
      </c>
      <c r="AH266" s="16">
        <f t="shared" si="87"/>
        <v>3.205128205128205E-3</v>
      </c>
      <c r="AI266" s="15">
        <f t="shared" si="88"/>
        <v>0.45512820512820512</v>
      </c>
      <c r="AJ266" s="15">
        <f t="shared" si="89"/>
        <v>0.45512820512820518</v>
      </c>
      <c r="AK266" s="4">
        <f t="shared" si="90"/>
        <v>16319000</v>
      </c>
      <c r="AL266" s="27">
        <f t="shared" si="91"/>
        <v>4.289478521968258E-4</v>
      </c>
      <c r="AM266" s="15">
        <f t="shared" si="98"/>
        <v>6.0910595011949266E-2</v>
      </c>
      <c r="AN266" s="15">
        <f t="shared" si="99"/>
        <v>1.3207389805273516E-5</v>
      </c>
    </row>
    <row r="267" spans="1:40" x14ac:dyDescent="0.2">
      <c r="A267" s="4" t="s">
        <v>4628</v>
      </c>
      <c r="B267" s="3" t="s">
        <v>6</v>
      </c>
      <c r="C267" s="6">
        <v>142918</v>
      </c>
      <c r="D267" s="3" t="s">
        <v>129</v>
      </c>
      <c r="E267" s="6">
        <v>142925</v>
      </c>
      <c r="F267" s="3" t="s">
        <v>1073</v>
      </c>
      <c r="G267" s="8">
        <v>7000</v>
      </c>
      <c r="H267" s="6">
        <v>142</v>
      </c>
      <c r="I267" s="6">
        <v>142575</v>
      </c>
      <c r="J267" s="13">
        <v>44985</v>
      </c>
      <c r="K267" s="9">
        <v>7000</v>
      </c>
      <c r="L267" s="4" t="s">
        <v>4628</v>
      </c>
      <c r="M267" s="4" t="s">
        <v>4632</v>
      </c>
      <c r="N267" s="4">
        <f>VLOOKUP(I267,BaseModelo!$A$2:$E$5075,5)</f>
        <v>8</v>
      </c>
      <c r="P267" s="15">
        <v>142.00000000000003</v>
      </c>
      <c r="Q267" s="4">
        <f>VLOOKUP(I267,BaseModelo!$A$2:$E$5075,3)</f>
        <v>132</v>
      </c>
      <c r="R267" s="4">
        <f t="shared" si="80"/>
        <v>32283000</v>
      </c>
      <c r="S267" s="16">
        <f t="shared" si="81"/>
        <v>2.168323885636403E-4</v>
      </c>
      <c r="T267" s="4">
        <f t="shared" si="92"/>
        <v>3.0790199176036922E-2</v>
      </c>
      <c r="U267" s="4">
        <f t="shared" si="93"/>
        <v>3.0790199176036929E-2</v>
      </c>
      <c r="V267" s="6">
        <f t="shared" si="82"/>
        <v>0</v>
      </c>
      <c r="W267" s="16" t="str">
        <f t="shared" si="83"/>
        <v/>
      </c>
      <c r="X267" s="4" t="str">
        <f t="shared" si="94"/>
        <v/>
      </c>
      <c r="Y267" s="4" t="str">
        <f t="shared" si="84"/>
        <v/>
      </c>
      <c r="Z267" s="4">
        <f t="shared" si="85"/>
        <v>5836000</v>
      </c>
      <c r="AA267" s="16">
        <f t="shared" si="86"/>
        <v>1.199451679232351E-3</v>
      </c>
      <c r="AB267" s="15">
        <f t="shared" si="95"/>
        <v>0.17032213845099384</v>
      </c>
      <c r="AC267" s="15">
        <f t="shared" si="96"/>
        <v>0.17032213845099387</v>
      </c>
      <c r="AD267" s="4">
        <v>142918</v>
      </c>
      <c r="AE267" s="26">
        <v>1758.65</v>
      </c>
      <c r="AF267" s="26">
        <v>1758.65</v>
      </c>
      <c r="AG267" s="4">
        <f t="shared" si="97"/>
        <v>3421000</v>
      </c>
      <c r="AH267" s="16">
        <f t="shared" si="87"/>
        <v>2.0461853259280912E-3</v>
      </c>
      <c r="AI267" s="15">
        <f t="shared" si="88"/>
        <v>0.29055831628178896</v>
      </c>
      <c r="AJ267" s="15">
        <f t="shared" si="89"/>
        <v>0.29055831628178902</v>
      </c>
      <c r="AK267" s="4">
        <f t="shared" si="90"/>
        <v>16319000</v>
      </c>
      <c r="AL267" s="27">
        <f t="shared" si="91"/>
        <v>4.289478521968258E-4</v>
      </c>
      <c r="AM267" s="15">
        <f t="shared" si="98"/>
        <v>6.0910595011949266E-2</v>
      </c>
      <c r="AN267" s="15">
        <f t="shared" si="99"/>
        <v>1.3207389805273516E-5</v>
      </c>
    </row>
    <row r="268" spans="1:40" x14ac:dyDescent="0.2">
      <c r="A268" s="4" t="s">
        <v>4628</v>
      </c>
      <c r="B268" s="3" t="s">
        <v>12</v>
      </c>
      <c r="C268" s="6">
        <v>142930</v>
      </c>
      <c r="D268" s="3" t="s">
        <v>133</v>
      </c>
      <c r="E268" s="6">
        <v>142937</v>
      </c>
      <c r="F268" s="3" t="s">
        <v>1097</v>
      </c>
      <c r="G268" s="8">
        <v>6000</v>
      </c>
      <c r="H268" s="6">
        <v>142</v>
      </c>
      <c r="I268" s="6">
        <v>142344</v>
      </c>
      <c r="J268" s="13">
        <v>44985</v>
      </c>
      <c r="K268" s="9">
        <v>6000</v>
      </c>
      <c r="L268" s="4" t="s">
        <v>4628</v>
      </c>
      <c r="M268" s="4" t="s">
        <v>4632</v>
      </c>
      <c r="N268" s="4">
        <f>VLOOKUP(I268,BaseModelo!$A$2:$E$5075,5)</f>
        <v>8</v>
      </c>
      <c r="P268" s="15">
        <v>142.00000000000003</v>
      </c>
      <c r="Q268" s="4">
        <f>VLOOKUP(I268,BaseModelo!$A$2:$E$5075,3)</f>
        <v>132</v>
      </c>
      <c r="R268" s="4">
        <f t="shared" si="80"/>
        <v>32283000</v>
      </c>
      <c r="S268" s="16">
        <f t="shared" si="81"/>
        <v>1.8585633305454884E-4</v>
      </c>
      <c r="T268" s="4">
        <f t="shared" si="92"/>
        <v>2.6391599293745936E-2</v>
      </c>
      <c r="U268" s="4">
        <f t="shared" si="93"/>
        <v>2.6391599293745942E-2</v>
      </c>
      <c r="V268" s="6">
        <f t="shared" si="82"/>
        <v>0</v>
      </c>
      <c r="W268" s="16" t="str">
        <f t="shared" si="83"/>
        <v/>
      </c>
      <c r="X268" s="4" t="str">
        <f t="shared" si="94"/>
        <v/>
      </c>
      <c r="Y268" s="4" t="str">
        <f t="shared" si="84"/>
        <v/>
      </c>
      <c r="Z268" s="4">
        <f t="shared" si="85"/>
        <v>5836000</v>
      </c>
      <c r="AA268" s="16">
        <f t="shared" si="86"/>
        <v>1.028101439342015E-3</v>
      </c>
      <c r="AB268" s="15">
        <f t="shared" si="95"/>
        <v>0.14599040438656613</v>
      </c>
      <c r="AC268" s="15">
        <f t="shared" si="96"/>
        <v>0.14599040438656616</v>
      </c>
      <c r="AD268" s="4">
        <v>142930</v>
      </c>
      <c r="AE268" s="26">
        <v>1503.37</v>
      </c>
      <c r="AF268" s="26">
        <v>1503.37</v>
      </c>
      <c r="AG268" s="4">
        <f t="shared" si="97"/>
        <v>3421000</v>
      </c>
      <c r="AH268" s="16">
        <f t="shared" si="87"/>
        <v>1.7538731365097924E-3</v>
      </c>
      <c r="AI268" s="15">
        <f t="shared" si="88"/>
        <v>0.24904998538439052</v>
      </c>
      <c r="AJ268" s="15">
        <f t="shared" si="89"/>
        <v>0.24904998538439058</v>
      </c>
      <c r="AK268" s="4">
        <f t="shared" si="90"/>
        <v>16319000</v>
      </c>
      <c r="AL268" s="27">
        <f t="shared" si="91"/>
        <v>3.6766958759727926E-4</v>
      </c>
      <c r="AM268" s="15">
        <f t="shared" si="98"/>
        <v>5.2209081438813656E-2</v>
      </c>
      <c r="AN268" s="15">
        <f t="shared" si="99"/>
        <v>9.7033884283642175E-6</v>
      </c>
    </row>
    <row r="269" spans="1:40" x14ac:dyDescent="0.2">
      <c r="A269" s="4" t="s">
        <v>4628</v>
      </c>
      <c r="B269" s="3" t="s">
        <v>12</v>
      </c>
      <c r="C269" s="6">
        <v>142930</v>
      </c>
      <c r="D269" s="3" t="s">
        <v>133</v>
      </c>
      <c r="E269" s="6">
        <v>142938</v>
      </c>
      <c r="F269" s="3" t="s">
        <v>1098</v>
      </c>
      <c r="G269" s="8">
        <v>9000</v>
      </c>
      <c r="H269" s="6">
        <v>142</v>
      </c>
      <c r="I269" s="6">
        <v>142465</v>
      </c>
      <c r="J269" s="13">
        <v>44985</v>
      </c>
      <c r="K269" s="9">
        <v>9000</v>
      </c>
      <c r="L269" s="4" t="s">
        <v>4628</v>
      </c>
      <c r="M269" s="4" t="s">
        <v>4632</v>
      </c>
      <c r="N269" s="4">
        <f>VLOOKUP(I269,BaseModelo!$A$2:$E$5075,5)</f>
        <v>9</v>
      </c>
      <c r="P269" s="15">
        <v>142.00000000000003</v>
      </c>
      <c r="Q269" s="4">
        <f>VLOOKUP(I269,BaseModelo!$A$2:$E$5075,3)</f>
        <v>147</v>
      </c>
      <c r="R269" s="4">
        <f t="shared" si="80"/>
        <v>32283000</v>
      </c>
      <c r="S269" s="16">
        <f t="shared" si="81"/>
        <v>2.7878449958182325E-4</v>
      </c>
      <c r="T269" s="4">
        <f t="shared" si="92"/>
        <v>3.9587398940618898E-2</v>
      </c>
      <c r="U269" s="4">
        <f t="shared" si="93"/>
        <v>3.9587398940618912E-2</v>
      </c>
      <c r="V269" s="6">
        <f t="shared" si="82"/>
        <v>0</v>
      </c>
      <c r="W269" s="16" t="str">
        <f t="shared" si="83"/>
        <v/>
      </c>
      <c r="X269" s="4" t="str">
        <f t="shared" si="94"/>
        <v/>
      </c>
      <c r="Y269" s="4" t="str">
        <f t="shared" si="84"/>
        <v/>
      </c>
      <c r="Z269" s="4">
        <f t="shared" si="85"/>
        <v>5305000</v>
      </c>
      <c r="AA269" s="16">
        <f t="shared" si="86"/>
        <v>1.6965127238454288E-3</v>
      </c>
      <c r="AB269" s="15">
        <f t="shared" si="95"/>
        <v>0.24090480678605089</v>
      </c>
      <c r="AC269" s="15">
        <f t="shared" si="96"/>
        <v>0.24090480678605092</v>
      </c>
      <c r="AD269" s="4">
        <v>142930</v>
      </c>
      <c r="AE269" s="26">
        <v>2255.2800000000002</v>
      </c>
      <c r="AF269" s="26">
        <v>2255.2800000000002</v>
      </c>
      <c r="AG269" s="4">
        <f t="shared" si="97"/>
        <v>3095000</v>
      </c>
      <c r="AH269" s="16">
        <f t="shared" si="87"/>
        <v>2.9079159935379646E-3</v>
      </c>
      <c r="AI269" s="15">
        <f t="shared" si="88"/>
        <v>0.41292407108239099</v>
      </c>
      <c r="AJ269" s="15">
        <f t="shared" si="89"/>
        <v>0.41292407108239104</v>
      </c>
      <c r="AK269" s="4">
        <f t="shared" si="90"/>
        <v>16319000</v>
      </c>
      <c r="AL269" s="27">
        <f t="shared" si="91"/>
        <v>5.5150438139591883E-4</v>
      </c>
      <c r="AM269" s="15">
        <f t="shared" si="98"/>
        <v>7.8313622158220478E-2</v>
      </c>
      <c r="AN269" s="15">
        <f t="shared" si="99"/>
        <v>2.1832623963819486E-5</v>
      </c>
    </row>
    <row r="270" spans="1:40" x14ac:dyDescent="0.2">
      <c r="A270" s="4" t="s">
        <v>4628</v>
      </c>
      <c r="B270" s="3" t="s">
        <v>12</v>
      </c>
      <c r="C270" s="6">
        <v>142930</v>
      </c>
      <c r="D270" s="3" t="s">
        <v>133</v>
      </c>
      <c r="E270" s="6">
        <v>142939</v>
      </c>
      <c r="F270" s="3" t="s">
        <v>1099</v>
      </c>
      <c r="G270" s="8">
        <v>6000</v>
      </c>
      <c r="H270" s="6">
        <v>142</v>
      </c>
      <c r="I270" s="6">
        <v>142909</v>
      </c>
      <c r="J270" s="13">
        <v>44985</v>
      </c>
      <c r="K270" s="9">
        <v>6000</v>
      </c>
      <c r="L270" s="4" t="s">
        <v>4628</v>
      </c>
      <c r="M270" s="4" t="s">
        <v>4632</v>
      </c>
      <c r="N270" s="4">
        <f>VLOOKUP(I270,BaseModelo!$A$2:$E$5075,5)</f>
        <v>7</v>
      </c>
      <c r="P270" s="15">
        <v>142.00000000000003</v>
      </c>
      <c r="Q270" s="4">
        <f>VLOOKUP(I270,BaseModelo!$A$2:$E$5075,3)</f>
        <v>127</v>
      </c>
      <c r="R270" s="4">
        <f t="shared" si="80"/>
        <v>32283000</v>
      </c>
      <c r="S270" s="16">
        <f t="shared" si="81"/>
        <v>1.8585633305454884E-4</v>
      </c>
      <c r="T270" s="4">
        <f t="shared" si="92"/>
        <v>2.6391599293745936E-2</v>
      </c>
      <c r="U270" s="4">
        <f t="shared" si="93"/>
        <v>2.6391599293745942E-2</v>
      </c>
      <c r="V270" s="6">
        <f t="shared" si="82"/>
        <v>0</v>
      </c>
      <c r="W270" s="16" t="str">
        <f t="shared" si="83"/>
        <v/>
      </c>
      <c r="X270" s="4" t="str">
        <f t="shared" si="94"/>
        <v/>
      </c>
      <c r="Y270" s="4" t="str">
        <f t="shared" si="84"/>
        <v/>
      </c>
      <c r="Z270" s="4">
        <f t="shared" si="85"/>
        <v>4022000</v>
      </c>
      <c r="AA270" s="16">
        <f t="shared" si="86"/>
        <v>1.4917951268025858E-3</v>
      </c>
      <c r="AB270" s="15">
        <f t="shared" si="95"/>
        <v>0.21183490800596719</v>
      </c>
      <c r="AC270" s="15">
        <f t="shared" si="96"/>
        <v>0.21183490800596722</v>
      </c>
      <c r="AD270" s="4">
        <v>142930</v>
      </c>
      <c r="AE270" s="26">
        <v>1503.37</v>
      </c>
      <c r="AF270" s="26">
        <v>1503.37</v>
      </c>
      <c r="AG270" s="4">
        <f t="shared" si="97"/>
        <v>2184000</v>
      </c>
      <c r="AH270" s="16">
        <f t="shared" si="87"/>
        <v>2.7472527472527475E-3</v>
      </c>
      <c r="AI270" s="15">
        <f t="shared" si="88"/>
        <v>0.39010989010989017</v>
      </c>
      <c r="AJ270" s="15">
        <f t="shared" si="89"/>
        <v>0.39010989010989022</v>
      </c>
      <c r="AK270" s="4">
        <f t="shared" si="90"/>
        <v>16319000</v>
      </c>
      <c r="AL270" s="27">
        <f t="shared" si="91"/>
        <v>3.6766958759727926E-4</v>
      </c>
      <c r="AM270" s="15">
        <f t="shared" si="98"/>
        <v>5.2209081438813656E-2</v>
      </c>
      <c r="AN270" s="15">
        <f t="shared" si="99"/>
        <v>9.7033884283642175E-6</v>
      </c>
    </row>
    <row r="271" spans="1:40" x14ac:dyDescent="0.2">
      <c r="A271" s="4" t="s">
        <v>4627</v>
      </c>
      <c r="B271" s="3" t="s">
        <v>1</v>
      </c>
      <c r="C271" s="6">
        <v>142949</v>
      </c>
      <c r="D271" s="3" t="s">
        <v>134</v>
      </c>
      <c r="E271" s="6">
        <v>143167</v>
      </c>
      <c r="F271" s="3" t="s">
        <v>1100</v>
      </c>
      <c r="G271" s="8">
        <v>10000</v>
      </c>
      <c r="H271" s="6">
        <v>142</v>
      </c>
      <c r="I271" s="6">
        <v>142976</v>
      </c>
      <c r="J271" s="13">
        <v>44985</v>
      </c>
      <c r="K271" s="9">
        <v>10000</v>
      </c>
      <c r="L271" s="4" t="s">
        <v>4627</v>
      </c>
      <c r="M271" s="4" t="s">
        <v>4632</v>
      </c>
      <c r="N271" s="4">
        <f>VLOOKUP(I271,BaseModelo!$A$2:$E$5075,5)</f>
        <v>9</v>
      </c>
      <c r="P271" s="15">
        <v>142.00000000000003</v>
      </c>
      <c r="Q271" s="4">
        <f>VLOOKUP(I271,BaseModelo!$A$2:$E$5075,3)</f>
        <v>147</v>
      </c>
      <c r="R271" s="4">
        <f t="shared" si="80"/>
        <v>32283000</v>
      </c>
      <c r="S271" s="16">
        <f t="shared" si="81"/>
        <v>3.0976055509091471E-4</v>
      </c>
      <c r="T271" s="4">
        <f t="shared" si="92"/>
        <v>4.3985998822909891E-2</v>
      </c>
      <c r="U271" s="4">
        <f t="shared" si="93"/>
        <v>4.3985998822909898E-2</v>
      </c>
      <c r="V271" s="6">
        <f t="shared" si="82"/>
        <v>0</v>
      </c>
      <c r="W271" s="16" t="str">
        <f t="shared" si="83"/>
        <v/>
      </c>
      <c r="X271" s="4" t="str">
        <f t="shared" si="94"/>
        <v/>
      </c>
      <c r="Y271" s="4" t="str">
        <f t="shared" si="84"/>
        <v/>
      </c>
      <c r="Z271" s="4">
        <f t="shared" si="85"/>
        <v>5305000</v>
      </c>
      <c r="AA271" s="16">
        <f t="shared" si="86"/>
        <v>1.885014137606032E-3</v>
      </c>
      <c r="AB271" s="15">
        <f t="shared" si="95"/>
        <v>0.26767200754005654</v>
      </c>
      <c r="AC271" s="15">
        <f t="shared" si="96"/>
        <v>0.2676720075400566</v>
      </c>
      <c r="AD271" s="4">
        <v>142949</v>
      </c>
      <c r="AE271" s="26">
        <v>2510.34</v>
      </c>
      <c r="AF271" s="26">
        <v>2510.34</v>
      </c>
      <c r="AG271" s="4">
        <f t="shared" si="97"/>
        <v>2114000</v>
      </c>
      <c r="AH271" s="16">
        <f t="shared" si="87"/>
        <v>4.7303689687795648E-3</v>
      </c>
      <c r="AI271" s="15">
        <f t="shared" si="88"/>
        <v>0.67171239356669821</v>
      </c>
      <c r="AJ271" s="15">
        <f t="shared" si="89"/>
        <v>0.67171239356669832</v>
      </c>
      <c r="AK271" s="4">
        <f t="shared" si="90"/>
        <v>15073000</v>
      </c>
      <c r="AL271" s="27">
        <f t="shared" si="91"/>
        <v>6.6343793538114506E-4</v>
      </c>
      <c r="AM271" s="15">
        <f t="shared" si="98"/>
        <v>9.4208186824122603E-2</v>
      </c>
      <c r="AN271" s="15">
        <f t="shared" si="99"/>
        <v>2.918198024474882E-5</v>
      </c>
    </row>
    <row r="272" spans="1:40" x14ac:dyDescent="0.2">
      <c r="A272" s="4" t="s">
        <v>4627</v>
      </c>
      <c r="B272" s="2" t="s">
        <v>17</v>
      </c>
      <c r="C272" s="5">
        <v>143008</v>
      </c>
      <c r="D272" s="2" t="s">
        <v>135</v>
      </c>
      <c r="E272" s="5">
        <v>143009</v>
      </c>
      <c r="F272" s="2" t="s">
        <v>1083</v>
      </c>
      <c r="G272" s="7">
        <v>5000</v>
      </c>
      <c r="H272" s="5">
        <v>147</v>
      </c>
      <c r="I272" s="6">
        <v>142543</v>
      </c>
      <c r="J272" s="13">
        <v>44985</v>
      </c>
      <c r="K272" s="9">
        <v>5000</v>
      </c>
      <c r="L272" s="4" t="s">
        <v>4627</v>
      </c>
      <c r="M272" s="4" t="s">
        <v>4632</v>
      </c>
      <c r="N272" s="4">
        <f>VLOOKUP(I272,BaseModelo!$A$2:$E$5075,5)</f>
        <v>5</v>
      </c>
      <c r="P272" s="15">
        <v>147</v>
      </c>
      <c r="Q272" s="4">
        <f>VLOOKUP(I272,BaseModelo!$A$2:$E$5075,3)</f>
        <v>110</v>
      </c>
      <c r="R272" s="4">
        <f t="shared" si="80"/>
        <v>32283000</v>
      </c>
      <c r="S272" s="16">
        <f t="shared" si="81"/>
        <v>1.5488027754545735E-4</v>
      </c>
      <c r="T272" s="4">
        <f t="shared" si="92"/>
        <v>2.2767400799182231E-2</v>
      </c>
      <c r="U272" s="4">
        <f t="shared" si="93"/>
        <v>2.2767400799182231E-2</v>
      </c>
      <c r="V272" s="6">
        <f t="shared" si="82"/>
        <v>0</v>
      </c>
      <c r="W272" s="16" t="str">
        <f t="shared" si="83"/>
        <v/>
      </c>
      <c r="X272" s="4" t="str">
        <f t="shared" si="94"/>
        <v/>
      </c>
      <c r="Y272" s="4" t="str">
        <f t="shared" si="84"/>
        <v/>
      </c>
      <c r="Z272" s="4">
        <f t="shared" si="85"/>
        <v>4058000</v>
      </c>
      <c r="AA272" s="16">
        <f t="shared" si="86"/>
        <v>1.2321340561853129E-3</v>
      </c>
      <c r="AB272" s="15">
        <f t="shared" si="95"/>
        <v>0.18112370625924099</v>
      </c>
      <c r="AC272" s="15">
        <f t="shared" si="96"/>
        <v>0.18112370625924099</v>
      </c>
      <c r="AD272" s="4">
        <v>143008</v>
      </c>
      <c r="AE272" s="26">
        <v>1303.3399999999999</v>
      </c>
      <c r="AF272" s="26">
        <v>1303.3399999999999</v>
      </c>
      <c r="AG272" s="4">
        <f t="shared" si="97"/>
        <v>1768000</v>
      </c>
      <c r="AH272" s="16">
        <f t="shared" si="87"/>
        <v>2.8280542986425339E-3</v>
      </c>
      <c r="AI272" s="15">
        <f t="shared" si="88"/>
        <v>0.41572398190045246</v>
      </c>
      <c r="AJ272" s="15">
        <f t="shared" si="89"/>
        <v>0.41572398190045246</v>
      </c>
      <c r="AK272" s="4">
        <f t="shared" si="90"/>
        <v>15073000</v>
      </c>
      <c r="AL272" s="27">
        <f t="shared" si="91"/>
        <v>3.3171896769057253E-4</v>
      </c>
      <c r="AM272" s="15">
        <f t="shared" si="98"/>
        <v>4.8762688250514163E-2</v>
      </c>
      <c r="AN272" s="15">
        <f t="shared" si="99"/>
        <v>7.5523786901022457E-6</v>
      </c>
    </row>
    <row r="273" spans="1:40" x14ac:dyDescent="0.2">
      <c r="A273" s="4" t="s">
        <v>4627</v>
      </c>
      <c r="B273" s="3" t="s">
        <v>17</v>
      </c>
      <c r="C273" s="6">
        <v>143008</v>
      </c>
      <c r="D273" s="3" t="s">
        <v>135</v>
      </c>
      <c r="E273" s="6">
        <v>143010</v>
      </c>
      <c r="F273" s="3" t="s">
        <v>1085</v>
      </c>
      <c r="G273" s="8">
        <v>6000</v>
      </c>
      <c r="H273" s="6">
        <v>142</v>
      </c>
      <c r="I273" s="6">
        <v>141845</v>
      </c>
      <c r="J273" s="13">
        <v>44985</v>
      </c>
      <c r="K273" s="9">
        <v>6000</v>
      </c>
      <c r="L273" s="4" t="s">
        <v>4627</v>
      </c>
      <c r="M273" s="4" t="s">
        <v>4632</v>
      </c>
      <c r="N273" s="4">
        <f>VLOOKUP(I273,BaseModelo!$A$2:$E$5075,5)</f>
        <v>7</v>
      </c>
      <c r="P273" s="15">
        <v>142.00000000000003</v>
      </c>
      <c r="Q273" s="4">
        <f>VLOOKUP(I273,BaseModelo!$A$2:$E$5075,3)</f>
        <v>127</v>
      </c>
      <c r="R273" s="4">
        <f t="shared" si="80"/>
        <v>32283000</v>
      </c>
      <c r="S273" s="16">
        <f t="shared" si="81"/>
        <v>1.8585633305454884E-4</v>
      </c>
      <c r="T273" s="4">
        <f t="shared" si="92"/>
        <v>2.6391599293745936E-2</v>
      </c>
      <c r="U273" s="4">
        <f t="shared" si="93"/>
        <v>2.6391599293745942E-2</v>
      </c>
      <c r="V273" s="6">
        <f t="shared" si="82"/>
        <v>0</v>
      </c>
      <c r="W273" s="16" t="str">
        <f t="shared" si="83"/>
        <v/>
      </c>
      <c r="X273" s="4" t="str">
        <f t="shared" si="94"/>
        <v/>
      </c>
      <c r="Y273" s="4" t="str">
        <f t="shared" si="84"/>
        <v/>
      </c>
      <c r="Z273" s="4">
        <f t="shared" si="85"/>
        <v>4022000</v>
      </c>
      <c r="AA273" s="16">
        <f t="shared" si="86"/>
        <v>1.4917951268025858E-3</v>
      </c>
      <c r="AB273" s="15">
        <f t="shared" si="95"/>
        <v>0.21183490800596719</v>
      </c>
      <c r="AC273" s="15">
        <f t="shared" si="96"/>
        <v>0.21183490800596722</v>
      </c>
      <c r="AD273" s="4">
        <v>143008</v>
      </c>
      <c r="AE273" s="26">
        <v>1503.37</v>
      </c>
      <c r="AF273" s="26">
        <v>1503.37</v>
      </c>
      <c r="AG273" s="4">
        <f t="shared" si="97"/>
        <v>1778000</v>
      </c>
      <c r="AH273" s="16">
        <f t="shared" si="87"/>
        <v>3.3745781777277839E-3</v>
      </c>
      <c r="AI273" s="15">
        <f t="shared" si="88"/>
        <v>0.47919010123734529</v>
      </c>
      <c r="AJ273" s="15">
        <f t="shared" si="89"/>
        <v>0.4791901012373454</v>
      </c>
      <c r="AK273" s="4">
        <f t="shared" si="90"/>
        <v>15073000</v>
      </c>
      <c r="AL273" s="27">
        <f t="shared" si="91"/>
        <v>3.9806276122868704E-4</v>
      </c>
      <c r="AM273" s="15">
        <f t="shared" si="98"/>
        <v>5.6524912094473558E-2</v>
      </c>
      <c r="AN273" s="15">
        <f t="shared" si="99"/>
        <v>1.0505512888109577E-5</v>
      </c>
    </row>
    <row r="274" spans="1:40" x14ac:dyDescent="0.2">
      <c r="A274" s="4" t="s">
        <v>4627</v>
      </c>
      <c r="B274" s="3" t="s">
        <v>17</v>
      </c>
      <c r="C274" s="6">
        <v>143008</v>
      </c>
      <c r="D274" s="3" t="s">
        <v>135</v>
      </c>
      <c r="E274" s="6">
        <v>143011</v>
      </c>
      <c r="F274" s="3" t="s">
        <v>1086</v>
      </c>
      <c r="G274" s="8">
        <v>5000</v>
      </c>
      <c r="H274" s="6">
        <v>147</v>
      </c>
      <c r="I274" s="6">
        <v>141850</v>
      </c>
      <c r="J274" s="13">
        <v>44985</v>
      </c>
      <c r="K274" s="9">
        <v>5000</v>
      </c>
      <c r="L274" s="4" t="s">
        <v>4627</v>
      </c>
      <c r="M274" s="4" t="s">
        <v>4632</v>
      </c>
      <c r="N274" s="4">
        <f>VLOOKUP(I274,BaseModelo!$A$2:$E$5075,5)</f>
        <v>4</v>
      </c>
      <c r="P274" s="15">
        <v>147</v>
      </c>
      <c r="Q274" s="4">
        <f>VLOOKUP(I274,BaseModelo!$A$2:$E$5075,3)</f>
        <v>110</v>
      </c>
      <c r="R274" s="4">
        <f t="shared" si="80"/>
        <v>32283000</v>
      </c>
      <c r="S274" s="16">
        <f t="shared" si="81"/>
        <v>1.5488027754545735E-4</v>
      </c>
      <c r="T274" s="4">
        <f t="shared" si="92"/>
        <v>2.2767400799182231E-2</v>
      </c>
      <c r="U274" s="4">
        <f t="shared" si="93"/>
        <v>2.2767400799182231E-2</v>
      </c>
      <c r="V274" s="6">
        <f t="shared" si="82"/>
        <v>0</v>
      </c>
      <c r="W274" s="16" t="str">
        <f t="shared" si="83"/>
        <v/>
      </c>
      <c r="X274" s="4" t="str">
        <f t="shared" si="94"/>
        <v/>
      </c>
      <c r="Y274" s="4" t="str">
        <f t="shared" si="84"/>
        <v/>
      </c>
      <c r="Z274" s="4">
        <f t="shared" si="85"/>
        <v>2331000</v>
      </c>
      <c r="AA274" s="16">
        <f t="shared" si="86"/>
        <v>2.1450021450021449E-3</v>
      </c>
      <c r="AB274" s="15">
        <f t="shared" si="95"/>
        <v>0.31531531531531531</v>
      </c>
      <c r="AC274" s="15">
        <f t="shared" si="96"/>
        <v>0.31531531531531531</v>
      </c>
      <c r="AD274" s="4">
        <v>143008</v>
      </c>
      <c r="AE274" s="26">
        <v>1303.3399999999999</v>
      </c>
      <c r="AF274" s="26">
        <v>1303.3399999999999</v>
      </c>
      <c r="AG274" s="4">
        <f t="shared" si="97"/>
        <v>1421000</v>
      </c>
      <c r="AH274" s="16">
        <f t="shared" si="87"/>
        <v>3.518648838845883E-3</v>
      </c>
      <c r="AI274" s="15">
        <f t="shared" si="88"/>
        <v>0.51724137931034475</v>
      </c>
      <c r="AJ274" s="15">
        <f t="shared" si="89"/>
        <v>0.51724137931034475</v>
      </c>
      <c r="AK274" s="4">
        <f t="shared" si="90"/>
        <v>15073000</v>
      </c>
      <c r="AL274" s="27">
        <f t="shared" si="91"/>
        <v>3.3171896769057253E-4</v>
      </c>
      <c r="AM274" s="15">
        <f t="shared" si="98"/>
        <v>4.8762688250514163E-2</v>
      </c>
      <c r="AN274" s="15">
        <f t="shared" si="99"/>
        <v>7.5523786901022457E-6</v>
      </c>
    </row>
    <row r="275" spans="1:40" x14ac:dyDescent="0.2">
      <c r="A275" s="4" t="s">
        <v>4627</v>
      </c>
      <c r="B275" s="3" t="s">
        <v>17</v>
      </c>
      <c r="C275" s="6">
        <v>143008</v>
      </c>
      <c r="D275" s="3" t="s">
        <v>135</v>
      </c>
      <c r="E275" s="6">
        <v>143012</v>
      </c>
      <c r="F275" s="3" t="s">
        <v>1087</v>
      </c>
      <c r="G275" s="8">
        <v>5000</v>
      </c>
      <c r="H275" s="6">
        <v>147</v>
      </c>
      <c r="I275" s="6">
        <v>142545</v>
      </c>
      <c r="J275" s="13">
        <v>44985</v>
      </c>
      <c r="K275" s="9">
        <v>5000</v>
      </c>
      <c r="L275" s="4" t="s">
        <v>4627</v>
      </c>
      <c r="M275" s="4" t="s">
        <v>4632</v>
      </c>
      <c r="N275" s="4">
        <f>VLOOKUP(I275,BaseModelo!$A$2:$E$5075,5)</f>
        <v>5</v>
      </c>
      <c r="P275" s="15">
        <v>147</v>
      </c>
      <c r="Q275" s="4">
        <f>VLOOKUP(I275,BaseModelo!$A$2:$E$5075,3)</f>
        <v>110</v>
      </c>
      <c r="R275" s="4">
        <f t="shared" si="80"/>
        <v>32283000</v>
      </c>
      <c r="S275" s="16">
        <f t="shared" si="81"/>
        <v>1.5488027754545735E-4</v>
      </c>
      <c r="T275" s="4">
        <f t="shared" si="92"/>
        <v>2.2767400799182231E-2</v>
      </c>
      <c r="U275" s="4">
        <f t="shared" si="93"/>
        <v>2.2767400799182231E-2</v>
      </c>
      <c r="V275" s="6">
        <f t="shared" si="82"/>
        <v>0</v>
      </c>
      <c r="W275" s="16" t="str">
        <f t="shared" si="83"/>
        <v/>
      </c>
      <c r="X275" s="4" t="str">
        <f t="shared" si="94"/>
        <v/>
      </c>
      <c r="Y275" s="4" t="str">
        <f t="shared" si="84"/>
        <v/>
      </c>
      <c r="Z275" s="4">
        <f t="shared" si="85"/>
        <v>4058000</v>
      </c>
      <c r="AA275" s="16">
        <f t="shared" si="86"/>
        <v>1.2321340561853129E-3</v>
      </c>
      <c r="AB275" s="15">
        <f t="shared" si="95"/>
        <v>0.18112370625924099</v>
      </c>
      <c r="AC275" s="15">
        <f t="shared" si="96"/>
        <v>0.18112370625924099</v>
      </c>
      <c r="AD275" s="4">
        <v>143008</v>
      </c>
      <c r="AE275" s="26">
        <v>1303.3399999999999</v>
      </c>
      <c r="AF275" s="26">
        <v>1303.3399999999999</v>
      </c>
      <c r="AG275" s="4">
        <f t="shared" si="97"/>
        <v>1768000</v>
      </c>
      <c r="AH275" s="16">
        <f t="shared" si="87"/>
        <v>2.8280542986425339E-3</v>
      </c>
      <c r="AI275" s="15">
        <f t="shared" si="88"/>
        <v>0.41572398190045246</v>
      </c>
      <c r="AJ275" s="15">
        <f t="shared" si="89"/>
        <v>0.41572398190045246</v>
      </c>
      <c r="AK275" s="4">
        <f t="shared" si="90"/>
        <v>15073000</v>
      </c>
      <c r="AL275" s="27">
        <f t="shared" si="91"/>
        <v>3.3171896769057253E-4</v>
      </c>
      <c r="AM275" s="15">
        <f t="shared" si="98"/>
        <v>4.8762688250514163E-2</v>
      </c>
      <c r="AN275" s="15">
        <f t="shared" si="99"/>
        <v>7.5523786901022457E-6</v>
      </c>
    </row>
    <row r="276" spans="1:40" x14ac:dyDescent="0.2">
      <c r="A276" s="4" t="s">
        <v>4627</v>
      </c>
      <c r="B276" s="3" t="s">
        <v>17</v>
      </c>
      <c r="C276" s="6">
        <v>143008</v>
      </c>
      <c r="D276" s="3" t="s">
        <v>135</v>
      </c>
      <c r="E276" s="6">
        <v>143014</v>
      </c>
      <c r="F276" s="3" t="s">
        <v>1088</v>
      </c>
      <c r="G276" s="8">
        <v>7000</v>
      </c>
      <c r="H276" s="6">
        <v>142</v>
      </c>
      <c r="I276" s="6">
        <v>141871</v>
      </c>
      <c r="J276" s="13">
        <v>44985</v>
      </c>
      <c r="K276" s="9">
        <v>7000</v>
      </c>
      <c r="L276" s="4" t="s">
        <v>4627</v>
      </c>
      <c r="M276" s="4" t="s">
        <v>4632</v>
      </c>
      <c r="N276" s="4">
        <f>VLOOKUP(I276,BaseModelo!$A$2:$E$5075,5)</f>
        <v>8</v>
      </c>
      <c r="P276" s="15">
        <v>142.00000000000003</v>
      </c>
      <c r="Q276" s="4">
        <f>VLOOKUP(I276,BaseModelo!$A$2:$E$5075,3)</f>
        <v>132</v>
      </c>
      <c r="R276" s="4">
        <f t="shared" si="80"/>
        <v>32283000</v>
      </c>
      <c r="S276" s="16">
        <f t="shared" si="81"/>
        <v>2.168323885636403E-4</v>
      </c>
      <c r="T276" s="4">
        <f t="shared" si="92"/>
        <v>3.0790199176036922E-2</v>
      </c>
      <c r="U276" s="4">
        <f t="shared" si="93"/>
        <v>3.0790199176036929E-2</v>
      </c>
      <c r="V276" s="6">
        <f t="shared" si="82"/>
        <v>0</v>
      </c>
      <c r="W276" s="16" t="str">
        <f t="shared" si="83"/>
        <v/>
      </c>
      <c r="X276" s="4" t="str">
        <f t="shared" si="94"/>
        <v/>
      </c>
      <c r="Y276" s="4" t="str">
        <f t="shared" si="84"/>
        <v/>
      </c>
      <c r="Z276" s="4">
        <f t="shared" si="85"/>
        <v>5836000</v>
      </c>
      <c r="AA276" s="16">
        <f t="shared" si="86"/>
        <v>1.199451679232351E-3</v>
      </c>
      <c r="AB276" s="15">
        <f t="shared" si="95"/>
        <v>0.17032213845099384</v>
      </c>
      <c r="AC276" s="15">
        <f t="shared" si="96"/>
        <v>0.17032213845099387</v>
      </c>
      <c r="AD276" s="4">
        <v>143008</v>
      </c>
      <c r="AE276" s="26">
        <v>1758.65</v>
      </c>
      <c r="AF276" s="26">
        <v>1758.65</v>
      </c>
      <c r="AG276" s="4">
        <f t="shared" si="97"/>
        <v>2254000</v>
      </c>
      <c r="AH276" s="16">
        <f t="shared" si="87"/>
        <v>3.105590062111801E-3</v>
      </c>
      <c r="AI276" s="15">
        <f t="shared" si="88"/>
        <v>0.44099378881987572</v>
      </c>
      <c r="AJ276" s="15">
        <f t="shared" si="89"/>
        <v>0.44099378881987583</v>
      </c>
      <c r="AK276" s="4">
        <f t="shared" si="90"/>
        <v>15073000</v>
      </c>
      <c r="AL276" s="27">
        <f t="shared" si="91"/>
        <v>4.6440655476680156E-4</v>
      </c>
      <c r="AM276" s="15">
        <f t="shared" si="98"/>
        <v>6.5945730776885828E-2</v>
      </c>
      <c r="AN276" s="15">
        <f t="shared" si="99"/>
        <v>1.4299170319926922E-5</v>
      </c>
    </row>
    <row r="277" spans="1:40" x14ac:dyDescent="0.2">
      <c r="A277" s="4" t="s">
        <v>4627</v>
      </c>
      <c r="B277" s="3" t="s">
        <v>17</v>
      </c>
      <c r="C277" s="6">
        <v>143008</v>
      </c>
      <c r="D277" s="3" t="s">
        <v>135</v>
      </c>
      <c r="E277" s="6">
        <v>143015</v>
      </c>
      <c r="F277" s="3" t="s">
        <v>1089</v>
      </c>
      <c r="G277" s="8">
        <v>5000</v>
      </c>
      <c r="H277" s="6">
        <v>147</v>
      </c>
      <c r="I277" s="6">
        <v>142417</v>
      </c>
      <c r="J277" s="13">
        <v>44985</v>
      </c>
      <c r="K277" s="9">
        <v>5000</v>
      </c>
      <c r="L277" s="4" t="s">
        <v>4627</v>
      </c>
      <c r="M277" s="4" t="s">
        <v>4632</v>
      </c>
      <c r="N277" s="4">
        <f>VLOOKUP(I277,BaseModelo!$A$2:$E$5075,5)</f>
        <v>6</v>
      </c>
      <c r="P277" s="15">
        <v>147</v>
      </c>
      <c r="Q277" s="4">
        <f>VLOOKUP(I277,BaseModelo!$A$2:$E$5075,3)</f>
        <v>115</v>
      </c>
      <c r="R277" s="4">
        <f t="shared" si="80"/>
        <v>32283000</v>
      </c>
      <c r="S277" s="16">
        <f t="shared" si="81"/>
        <v>1.5488027754545735E-4</v>
      </c>
      <c r="T277" s="4">
        <f t="shared" si="92"/>
        <v>2.2767400799182231E-2</v>
      </c>
      <c r="U277" s="4">
        <f t="shared" si="93"/>
        <v>2.2767400799182231E-2</v>
      </c>
      <c r="V277" s="6">
        <f t="shared" si="82"/>
        <v>0</v>
      </c>
      <c r="W277" s="16" t="str">
        <f t="shared" si="83"/>
        <v/>
      </c>
      <c r="X277" s="4" t="str">
        <f t="shared" si="94"/>
        <v/>
      </c>
      <c r="Y277" s="4" t="str">
        <f t="shared" si="84"/>
        <v/>
      </c>
      <c r="Z277" s="4">
        <f t="shared" si="85"/>
        <v>4853000</v>
      </c>
      <c r="AA277" s="16">
        <f t="shared" si="86"/>
        <v>1.0302905419328251E-3</v>
      </c>
      <c r="AB277" s="15">
        <f t="shared" si="95"/>
        <v>0.1514527096641253</v>
      </c>
      <c r="AC277" s="15">
        <f t="shared" si="96"/>
        <v>0.1514527096641253</v>
      </c>
      <c r="AD277" s="4">
        <v>143008</v>
      </c>
      <c r="AE277" s="26">
        <v>1303.3399999999999</v>
      </c>
      <c r="AF277" s="26">
        <v>1303.3399999999999</v>
      </c>
      <c r="AG277" s="4">
        <f t="shared" si="97"/>
        <v>1993000</v>
      </c>
      <c r="AH277" s="16">
        <f t="shared" si="87"/>
        <v>2.5087807325639738E-3</v>
      </c>
      <c r="AI277" s="15">
        <f t="shared" si="88"/>
        <v>0.36879076768690416</v>
      </c>
      <c r="AJ277" s="15">
        <f t="shared" si="89"/>
        <v>0.36879076768690416</v>
      </c>
      <c r="AK277" s="4">
        <f t="shared" si="90"/>
        <v>15073000</v>
      </c>
      <c r="AL277" s="27">
        <f t="shared" si="91"/>
        <v>3.3171896769057253E-4</v>
      </c>
      <c r="AM277" s="15">
        <f t="shared" si="98"/>
        <v>4.8762688250514163E-2</v>
      </c>
      <c r="AN277" s="15">
        <f t="shared" si="99"/>
        <v>7.5523786901022457E-6</v>
      </c>
    </row>
    <row r="278" spans="1:40" x14ac:dyDescent="0.2">
      <c r="A278" s="4" t="s">
        <v>4627</v>
      </c>
      <c r="B278" s="3" t="s">
        <v>17</v>
      </c>
      <c r="C278" s="6">
        <v>143008</v>
      </c>
      <c r="D278" s="3" t="s">
        <v>135</v>
      </c>
      <c r="E278" s="6">
        <v>143047</v>
      </c>
      <c r="F278" s="3" t="s">
        <v>1090</v>
      </c>
      <c r="G278" s="8">
        <v>6000</v>
      </c>
      <c r="H278" s="6">
        <v>142</v>
      </c>
      <c r="I278" s="6">
        <v>143034</v>
      </c>
      <c r="J278" s="13">
        <v>44985</v>
      </c>
      <c r="K278" s="9">
        <v>6000</v>
      </c>
      <c r="L278" s="4" t="s">
        <v>4627</v>
      </c>
      <c r="M278" s="4" t="s">
        <v>4632</v>
      </c>
      <c r="N278" s="4">
        <f>VLOOKUP(I278,BaseModelo!$A$2:$E$5075,5)</f>
        <v>9</v>
      </c>
      <c r="P278" s="15">
        <v>142.00000000000003</v>
      </c>
      <c r="Q278" s="4">
        <f>VLOOKUP(I278,BaseModelo!$A$2:$E$5075,3)</f>
        <v>147</v>
      </c>
      <c r="R278" s="4">
        <f t="shared" si="80"/>
        <v>32283000</v>
      </c>
      <c r="S278" s="16">
        <f t="shared" si="81"/>
        <v>1.8585633305454884E-4</v>
      </c>
      <c r="T278" s="4">
        <f t="shared" si="92"/>
        <v>2.6391599293745936E-2</v>
      </c>
      <c r="U278" s="4">
        <f t="shared" si="93"/>
        <v>2.6391599293745942E-2</v>
      </c>
      <c r="V278" s="6">
        <f t="shared" si="82"/>
        <v>0</v>
      </c>
      <c r="W278" s="16" t="str">
        <f t="shared" si="83"/>
        <v/>
      </c>
      <c r="X278" s="4" t="str">
        <f t="shared" si="94"/>
        <v/>
      </c>
      <c r="Y278" s="4" t="str">
        <f t="shared" si="84"/>
        <v/>
      </c>
      <c r="Z278" s="4">
        <f t="shared" si="85"/>
        <v>5305000</v>
      </c>
      <c r="AA278" s="16">
        <f t="shared" si="86"/>
        <v>1.1310084825636192E-3</v>
      </c>
      <c r="AB278" s="15">
        <f t="shared" si="95"/>
        <v>0.16060320452403393</v>
      </c>
      <c r="AC278" s="15">
        <f t="shared" si="96"/>
        <v>0.16060320452403395</v>
      </c>
      <c r="AD278" s="4">
        <v>143008</v>
      </c>
      <c r="AE278" s="26">
        <v>1503.37</v>
      </c>
      <c r="AF278" s="26">
        <v>1503.37</v>
      </c>
      <c r="AG278" s="4">
        <f t="shared" si="97"/>
        <v>2114000</v>
      </c>
      <c r="AH278" s="16">
        <f t="shared" si="87"/>
        <v>2.8382213812677389E-3</v>
      </c>
      <c r="AI278" s="15">
        <f t="shared" si="88"/>
        <v>0.4030274361400189</v>
      </c>
      <c r="AJ278" s="15">
        <f t="shared" si="89"/>
        <v>0.40302743614001901</v>
      </c>
      <c r="AK278" s="4">
        <f t="shared" si="90"/>
        <v>15073000</v>
      </c>
      <c r="AL278" s="27">
        <f t="shared" si="91"/>
        <v>3.9806276122868704E-4</v>
      </c>
      <c r="AM278" s="15">
        <f t="shared" si="98"/>
        <v>5.6524912094473558E-2</v>
      </c>
      <c r="AN278" s="15">
        <f t="shared" si="99"/>
        <v>1.0505512888109577E-5</v>
      </c>
    </row>
    <row r="279" spans="1:40" x14ac:dyDescent="0.2">
      <c r="A279" s="4" t="s">
        <v>4628</v>
      </c>
      <c r="B279" s="2" t="s">
        <v>6</v>
      </c>
      <c r="C279" s="5">
        <v>143017</v>
      </c>
      <c r="D279" s="2" t="s">
        <v>136</v>
      </c>
      <c r="E279" s="5">
        <v>143018</v>
      </c>
      <c r="F279" s="2" t="s">
        <v>1084</v>
      </c>
      <c r="G279" s="7">
        <v>6000</v>
      </c>
      <c r="H279" s="5">
        <v>142</v>
      </c>
      <c r="I279" s="6">
        <v>142508</v>
      </c>
      <c r="J279" s="13">
        <v>44985</v>
      </c>
      <c r="K279" s="9">
        <v>6000</v>
      </c>
      <c r="L279" s="4" t="s">
        <v>4628</v>
      </c>
      <c r="M279" s="4" t="s">
        <v>4632</v>
      </c>
      <c r="N279" s="4">
        <f>VLOOKUP(I279,BaseModelo!$A$2:$E$5075,5)</f>
        <v>7</v>
      </c>
      <c r="P279" s="15">
        <v>142.00000000000003</v>
      </c>
      <c r="Q279" s="4">
        <f>VLOOKUP(I279,BaseModelo!$A$2:$E$5075,3)</f>
        <v>127</v>
      </c>
      <c r="R279" s="4">
        <f t="shared" si="80"/>
        <v>32283000</v>
      </c>
      <c r="S279" s="16">
        <f t="shared" si="81"/>
        <v>1.8585633305454884E-4</v>
      </c>
      <c r="T279" s="4">
        <f t="shared" si="92"/>
        <v>2.6391599293745936E-2</v>
      </c>
      <c r="U279" s="4">
        <f t="shared" si="93"/>
        <v>2.6391599293745942E-2</v>
      </c>
      <c r="V279" s="6">
        <f t="shared" si="82"/>
        <v>0</v>
      </c>
      <c r="W279" s="16" t="str">
        <f t="shared" si="83"/>
        <v/>
      </c>
      <c r="X279" s="4" t="str">
        <f t="shared" si="94"/>
        <v/>
      </c>
      <c r="Y279" s="4" t="str">
        <f t="shared" si="84"/>
        <v/>
      </c>
      <c r="Z279" s="4">
        <f t="shared" si="85"/>
        <v>4022000</v>
      </c>
      <c r="AA279" s="16">
        <f t="shared" si="86"/>
        <v>1.4917951268025858E-3</v>
      </c>
      <c r="AB279" s="15">
        <f t="shared" si="95"/>
        <v>0.21183490800596719</v>
      </c>
      <c r="AC279" s="15">
        <f t="shared" si="96"/>
        <v>0.21183490800596722</v>
      </c>
      <c r="AD279" s="4">
        <v>143017</v>
      </c>
      <c r="AE279" s="26">
        <v>1503.37</v>
      </c>
      <c r="AF279" s="26">
        <v>1503.37</v>
      </c>
      <c r="AG279" s="4">
        <f t="shared" si="97"/>
        <v>2184000</v>
      </c>
      <c r="AH279" s="16">
        <f t="shared" si="87"/>
        <v>2.7472527472527475E-3</v>
      </c>
      <c r="AI279" s="15">
        <f t="shared" si="88"/>
        <v>0.39010989010989017</v>
      </c>
      <c r="AJ279" s="15">
        <f t="shared" si="89"/>
        <v>0.39010989010989022</v>
      </c>
      <c r="AK279" s="4">
        <f t="shared" si="90"/>
        <v>16319000</v>
      </c>
      <c r="AL279" s="27">
        <f t="shared" si="91"/>
        <v>3.6766958759727926E-4</v>
      </c>
      <c r="AM279" s="15">
        <f t="shared" si="98"/>
        <v>5.2209081438813656E-2</v>
      </c>
      <c r="AN279" s="15">
        <f t="shared" si="99"/>
        <v>9.7033884283642175E-6</v>
      </c>
    </row>
    <row r="280" spans="1:40" x14ac:dyDescent="0.2">
      <c r="A280" s="4" t="s">
        <v>4628</v>
      </c>
      <c r="B280" s="3" t="s">
        <v>6</v>
      </c>
      <c r="C280" s="6">
        <v>143017</v>
      </c>
      <c r="D280" s="3" t="s">
        <v>136</v>
      </c>
      <c r="E280" s="6">
        <v>143019</v>
      </c>
      <c r="F280" s="3" t="s">
        <v>1091</v>
      </c>
      <c r="G280" s="8">
        <v>5000</v>
      </c>
      <c r="H280" s="6">
        <v>147</v>
      </c>
      <c r="I280" s="6">
        <v>142944</v>
      </c>
      <c r="J280" s="13">
        <v>44985</v>
      </c>
      <c r="K280" s="9">
        <v>5000</v>
      </c>
      <c r="L280" s="4" t="s">
        <v>4628</v>
      </c>
      <c r="M280" s="4" t="s">
        <v>4632</v>
      </c>
      <c r="N280" s="4">
        <f>VLOOKUP(I280,BaseModelo!$A$2:$E$5075,5)</f>
        <v>6</v>
      </c>
      <c r="P280" s="15">
        <v>147</v>
      </c>
      <c r="Q280" s="4">
        <f>VLOOKUP(I280,BaseModelo!$A$2:$E$5075,3)</f>
        <v>115</v>
      </c>
      <c r="R280" s="4">
        <f t="shared" si="80"/>
        <v>32283000</v>
      </c>
      <c r="S280" s="16">
        <f t="shared" si="81"/>
        <v>1.5488027754545735E-4</v>
      </c>
      <c r="T280" s="4">
        <f t="shared" si="92"/>
        <v>2.2767400799182231E-2</v>
      </c>
      <c r="U280" s="4">
        <f t="shared" si="93"/>
        <v>2.2767400799182231E-2</v>
      </c>
      <c r="V280" s="6">
        <f t="shared" si="82"/>
        <v>0</v>
      </c>
      <c r="W280" s="16" t="str">
        <f t="shared" si="83"/>
        <v/>
      </c>
      <c r="X280" s="4" t="str">
        <f t="shared" si="94"/>
        <v/>
      </c>
      <c r="Y280" s="4" t="str">
        <f t="shared" si="84"/>
        <v/>
      </c>
      <c r="Z280" s="4">
        <f t="shared" si="85"/>
        <v>4853000</v>
      </c>
      <c r="AA280" s="16">
        <f t="shared" si="86"/>
        <v>1.0302905419328251E-3</v>
      </c>
      <c r="AB280" s="15">
        <f t="shared" si="95"/>
        <v>0.1514527096641253</v>
      </c>
      <c r="AC280" s="15">
        <f t="shared" si="96"/>
        <v>0.1514527096641253</v>
      </c>
      <c r="AD280" s="4">
        <v>143017</v>
      </c>
      <c r="AE280" s="26">
        <v>1303.3399999999999</v>
      </c>
      <c r="AF280" s="26">
        <v>1303.3399999999999</v>
      </c>
      <c r="AG280" s="4">
        <f t="shared" si="97"/>
        <v>2735000</v>
      </c>
      <c r="AH280" s="16">
        <f t="shared" si="87"/>
        <v>1.8281535648994515E-3</v>
      </c>
      <c r="AI280" s="15">
        <f t="shared" si="88"/>
        <v>0.26873857404021939</v>
      </c>
      <c r="AJ280" s="15">
        <f t="shared" si="89"/>
        <v>0.26873857404021939</v>
      </c>
      <c r="AK280" s="4">
        <f t="shared" si="90"/>
        <v>16319000</v>
      </c>
      <c r="AL280" s="27">
        <f t="shared" si="91"/>
        <v>3.0639132299773271E-4</v>
      </c>
      <c r="AM280" s="15">
        <f t="shared" si="98"/>
        <v>4.5039524480666712E-2</v>
      </c>
      <c r="AN280" s="15">
        <f t="shared" si="99"/>
        <v>6.9757340520810808E-6</v>
      </c>
    </row>
    <row r="281" spans="1:40" x14ac:dyDescent="0.2">
      <c r="A281" s="4" t="s">
        <v>4628</v>
      </c>
      <c r="B281" s="3" t="s">
        <v>6</v>
      </c>
      <c r="C281" s="6">
        <v>143017</v>
      </c>
      <c r="D281" s="3" t="s">
        <v>136</v>
      </c>
      <c r="E281" s="6">
        <v>143020</v>
      </c>
      <c r="F281" s="3" t="s">
        <v>1092</v>
      </c>
      <c r="G281" s="8">
        <v>5000</v>
      </c>
      <c r="H281" s="6">
        <v>147</v>
      </c>
      <c r="I281" s="6">
        <v>142742</v>
      </c>
      <c r="J281" s="13">
        <v>44985</v>
      </c>
      <c r="K281" s="9">
        <v>5000</v>
      </c>
      <c r="L281" s="4" t="s">
        <v>4628</v>
      </c>
      <c r="M281" s="4" t="s">
        <v>4632</v>
      </c>
      <c r="N281" s="4">
        <f>VLOOKUP(I281,BaseModelo!$A$2:$E$5075,5)</f>
        <v>3</v>
      </c>
      <c r="P281" s="15">
        <v>147</v>
      </c>
      <c r="Q281" s="4">
        <f>VLOOKUP(I281,BaseModelo!$A$2:$E$5075,3)</f>
        <v>110</v>
      </c>
      <c r="R281" s="4">
        <f t="shared" si="80"/>
        <v>32283000</v>
      </c>
      <c r="S281" s="16">
        <f t="shared" si="81"/>
        <v>1.5488027754545735E-4</v>
      </c>
      <c r="T281" s="4">
        <f t="shared" si="92"/>
        <v>2.2767400799182231E-2</v>
      </c>
      <c r="U281" s="4">
        <f t="shared" si="93"/>
        <v>2.2767400799182231E-2</v>
      </c>
      <c r="V281" s="6">
        <f t="shared" si="82"/>
        <v>0</v>
      </c>
      <c r="W281" s="16" t="str">
        <f t="shared" si="83"/>
        <v/>
      </c>
      <c r="X281" s="4" t="str">
        <f t="shared" si="94"/>
        <v/>
      </c>
      <c r="Y281" s="4" t="str">
        <f t="shared" si="84"/>
        <v/>
      </c>
      <c r="Z281" s="4">
        <f t="shared" si="85"/>
        <v>1992000</v>
      </c>
      <c r="AA281" s="16">
        <f t="shared" si="86"/>
        <v>2.5100401606425703E-3</v>
      </c>
      <c r="AB281" s="15">
        <f t="shared" si="95"/>
        <v>0.36897590361445781</v>
      </c>
      <c r="AC281" s="15">
        <f t="shared" si="96"/>
        <v>0.36897590361445781</v>
      </c>
      <c r="AD281" s="4">
        <v>143017</v>
      </c>
      <c r="AE281" s="26">
        <v>1303.3399999999999</v>
      </c>
      <c r="AF281" s="26">
        <v>1303.3399999999999</v>
      </c>
      <c r="AG281" s="4">
        <f t="shared" si="97"/>
        <v>673000</v>
      </c>
      <c r="AH281" s="16">
        <f t="shared" si="87"/>
        <v>7.429420505200594E-3</v>
      </c>
      <c r="AI281" s="15">
        <f t="shared" si="88"/>
        <v>1.0921248142644873</v>
      </c>
      <c r="AJ281" s="15">
        <f t="shared" si="89"/>
        <v>1.0921248142644873</v>
      </c>
      <c r="AK281" s="4">
        <f t="shared" si="90"/>
        <v>16319000</v>
      </c>
      <c r="AL281" s="27">
        <f t="shared" si="91"/>
        <v>3.0639132299773271E-4</v>
      </c>
      <c r="AM281" s="15">
        <f t="shared" si="98"/>
        <v>4.5039524480666712E-2</v>
      </c>
      <c r="AN281" s="15">
        <f t="shared" si="99"/>
        <v>6.9757340520810808E-6</v>
      </c>
    </row>
    <row r="282" spans="1:40" x14ac:dyDescent="0.2">
      <c r="A282" s="4" t="s">
        <v>4628</v>
      </c>
      <c r="B282" s="3" t="s">
        <v>6</v>
      </c>
      <c r="C282" s="6">
        <v>143017</v>
      </c>
      <c r="D282" s="3" t="s">
        <v>136</v>
      </c>
      <c r="E282" s="6">
        <v>143021</v>
      </c>
      <c r="F282" s="3" t="s">
        <v>1093</v>
      </c>
      <c r="G282" s="8">
        <v>5000</v>
      </c>
      <c r="H282" s="6">
        <v>147</v>
      </c>
      <c r="I282" s="6">
        <v>142509</v>
      </c>
      <c r="J282" s="13">
        <v>44985</v>
      </c>
      <c r="K282" s="9">
        <v>5000</v>
      </c>
      <c r="L282" s="4" t="s">
        <v>4628</v>
      </c>
      <c r="M282" s="4" t="s">
        <v>4632</v>
      </c>
      <c r="N282" s="4">
        <f>VLOOKUP(I282,BaseModelo!$A$2:$E$5075,5)</f>
        <v>6</v>
      </c>
      <c r="P282" s="15">
        <v>147</v>
      </c>
      <c r="Q282" s="4">
        <f>VLOOKUP(I282,BaseModelo!$A$2:$E$5075,3)</f>
        <v>115</v>
      </c>
      <c r="R282" s="4">
        <f t="shared" si="80"/>
        <v>32283000</v>
      </c>
      <c r="S282" s="16">
        <f t="shared" si="81"/>
        <v>1.5488027754545735E-4</v>
      </c>
      <c r="T282" s="4">
        <f t="shared" si="92"/>
        <v>2.2767400799182231E-2</v>
      </c>
      <c r="U282" s="4">
        <f t="shared" si="93"/>
        <v>2.2767400799182231E-2</v>
      </c>
      <c r="V282" s="6">
        <f t="shared" si="82"/>
        <v>0</v>
      </c>
      <c r="W282" s="16" t="str">
        <f t="shared" si="83"/>
        <v/>
      </c>
      <c r="X282" s="4" t="str">
        <f t="shared" si="94"/>
        <v/>
      </c>
      <c r="Y282" s="4" t="str">
        <f t="shared" si="84"/>
        <v/>
      </c>
      <c r="Z282" s="4">
        <f t="shared" si="85"/>
        <v>4853000</v>
      </c>
      <c r="AA282" s="16">
        <f t="shared" si="86"/>
        <v>1.0302905419328251E-3</v>
      </c>
      <c r="AB282" s="15">
        <f t="shared" si="95"/>
        <v>0.1514527096641253</v>
      </c>
      <c r="AC282" s="15">
        <f t="shared" si="96"/>
        <v>0.1514527096641253</v>
      </c>
      <c r="AD282" s="4">
        <v>143017</v>
      </c>
      <c r="AE282" s="26">
        <v>1303.3399999999999</v>
      </c>
      <c r="AF282" s="26">
        <v>1303.3399999999999</v>
      </c>
      <c r="AG282" s="4">
        <f t="shared" si="97"/>
        <v>2735000</v>
      </c>
      <c r="AH282" s="16">
        <f t="shared" si="87"/>
        <v>1.8281535648994515E-3</v>
      </c>
      <c r="AI282" s="15">
        <f t="shared" si="88"/>
        <v>0.26873857404021939</v>
      </c>
      <c r="AJ282" s="15">
        <f t="shared" si="89"/>
        <v>0.26873857404021939</v>
      </c>
      <c r="AK282" s="4">
        <f t="shared" si="90"/>
        <v>16319000</v>
      </c>
      <c r="AL282" s="27">
        <f t="shared" si="91"/>
        <v>3.0639132299773271E-4</v>
      </c>
      <c r="AM282" s="15">
        <f t="shared" si="98"/>
        <v>4.5039524480666712E-2</v>
      </c>
      <c r="AN282" s="15">
        <f t="shared" si="99"/>
        <v>6.9757340520810808E-6</v>
      </c>
    </row>
    <row r="283" spans="1:40" x14ac:dyDescent="0.2">
      <c r="A283" s="4" t="s">
        <v>4628</v>
      </c>
      <c r="B283" s="3" t="s">
        <v>6</v>
      </c>
      <c r="C283" s="6">
        <v>143017</v>
      </c>
      <c r="D283" s="3" t="s">
        <v>136</v>
      </c>
      <c r="E283" s="6">
        <v>143022</v>
      </c>
      <c r="F283" s="3" t="s">
        <v>1094</v>
      </c>
      <c r="G283" s="8">
        <v>7000</v>
      </c>
      <c r="H283" s="6">
        <v>142</v>
      </c>
      <c r="I283" s="6">
        <v>142494</v>
      </c>
      <c r="J283" s="13">
        <v>44985</v>
      </c>
      <c r="K283" s="9">
        <v>7000</v>
      </c>
      <c r="L283" s="4" t="s">
        <v>4628</v>
      </c>
      <c r="M283" s="4" t="s">
        <v>4632</v>
      </c>
      <c r="N283" s="4">
        <f>VLOOKUP(I283,BaseModelo!$A$2:$E$5075,5)</f>
        <v>8</v>
      </c>
      <c r="P283" s="15">
        <v>142.00000000000003</v>
      </c>
      <c r="Q283" s="4">
        <f>VLOOKUP(I283,BaseModelo!$A$2:$E$5075,3)</f>
        <v>132</v>
      </c>
      <c r="R283" s="4">
        <f t="shared" si="80"/>
        <v>32283000</v>
      </c>
      <c r="S283" s="16">
        <f t="shared" si="81"/>
        <v>2.168323885636403E-4</v>
      </c>
      <c r="T283" s="4">
        <f t="shared" si="92"/>
        <v>3.0790199176036922E-2</v>
      </c>
      <c r="U283" s="4">
        <f t="shared" si="93"/>
        <v>3.0790199176036929E-2</v>
      </c>
      <c r="V283" s="6">
        <f t="shared" si="82"/>
        <v>0</v>
      </c>
      <c r="W283" s="16" t="str">
        <f t="shared" si="83"/>
        <v/>
      </c>
      <c r="X283" s="4" t="str">
        <f t="shared" si="94"/>
        <v/>
      </c>
      <c r="Y283" s="4" t="str">
        <f t="shared" si="84"/>
        <v/>
      </c>
      <c r="Z283" s="4">
        <f t="shared" si="85"/>
        <v>5836000</v>
      </c>
      <c r="AA283" s="16">
        <f t="shared" si="86"/>
        <v>1.199451679232351E-3</v>
      </c>
      <c r="AB283" s="15">
        <f t="shared" si="95"/>
        <v>0.17032213845099384</v>
      </c>
      <c r="AC283" s="15">
        <f t="shared" si="96"/>
        <v>0.17032213845099387</v>
      </c>
      <c r="AD283" s="4">
        <v>143017</v>
      </c>
      <c r="AE283" s="26">
        <v>1758.65</v>
      </c>
      <c r="AF283" s="26">
        <v>1758.65</v>
      </c>
      <c r="AG283" s="4">
        <f t="shared" si="97"/>
        <v>3421000</v>
      </c>
      <c r="AH283" s="16">
        <f t="shared" si="87"/>
        <v>2.0461853259280912E-3</v>
      </c>
      <c r="AI283" s="15">
        <f t="shared" si="88"/>
        <v>0.29055831628178896</v>
      </c>
      <c r="AJ283" s="15">
        <f t="shared" si="89"/>
        <v>0.29055831628178902</v>
      </c>
      <c r="AK283" s="4">
        <f t="shared" si="90"/>
        <v>16319000</v>
      </c>
      <c r="AL283" s="27">
        <f t="shared" si="91"/>
        <v>4.289478521968258E-4</v>
      </c>
      <c r="AM283" s="15">
        <f t="shared" si="98"/>
        <v>6.0910595011949266E-2</v>
      </c>
      <c r="AN283" s="15">
        <f t="shared" si="99"/>
        <v>1.3207389805273516E-5</v>
      </c>
    </row>
    <row r="284" spans="1:40" x14ac:dyDescent="0.2">
      <c r="A284" s="4" t="s">
        <v>4628</v>
      </c>
      <c r="B284" s="3" t="s">
        <v>6</v>
      </c>
      <c r="C284" s="6">
        <v>143017</v>
      </c>
      <c r="D284" s="3" t="s">
        <v>136</v>
      </c>
      <c r="E284" s="6">
        <v>143023</v>
      </c>
      <c r="F284" s="3" t="s">
        <v>1095</v>
      </c>
      <c r="G284" s="8">
        <v>6000</v>
      </c>
      <c r="H284" s="6">
        <v>142</v>
      </c>
      <c r="I284" s="6">
        <v>142507</v>
      </c>
      <c r="J284" s="13">
        <v>44985</v>
      </c>
      <c r="K284" s="9">
        <v>6000</v>
      </c>
      <c r="L284" s="4" t="s">
        <v>4628</v>
      </c>
      <c r="M284" s="4" t="s">
        <v>4632</v>
      </c>
      <c r="N284" s="4">
        <f>VLOOKUP(I284,BaseModelo!$A$2:$E$5075,5)</f>
        <v>8</v>
      </c>
      <c r="P284" s="15">
        <v>142.00000000000003</v>
      </c>
      <c r="Q284" s="4">
        <f>VLOOKUP(I284,BaseModelo!$A$2:$E$5075,3)</f>
        <v>132</v>
      </c>
      <c r="R284" s="4">
        <f t="shared" si="80"/>
        <v>32283000</v>
      </c>
      <c r="S284" s="16">
        <f t="shared" si="81"/>
        <v>1.8585633305454884E-4</v>
      </c>
      <c r="T284" s="4">
        <f t="shared" si="92"/>
        <v>2.6391599293745936E-2</v>
      </c>
      <c r="U284" s="4">
        <f t="shared" si="93"/>
        <v>2.6391599293745942E-2</v>
      </c>
      <c r="V284" s="6">
        <f t="shared" si="82"/>
        <v>0</v>
      </c>
      <c r="W284" s="16" t="str">
        <f t="shared" si="83"/>
        <v/>
      </c>
      <c r="X284" s="4" t="str">
        <f t="shared" si="94"/>
        <v/>
      </c>
      <c r="Y284" s="4" t="str">
        <f t="shared" si="84"/>
        <v/>
      </c>
      <c r="Z284" s="4">
        <f t="shared" si="85"/>
        <v>5836000</v>
      </c>
      <c r="AA284" s="16">
        <f t="shared" si="86"/>
        <v>1.028101439342015E-3</v>
      </c>
      <c r="AB284" s="15">
        <f t="shared" si="95"/>
        <v>0.14599040438656613</v>
      </c>
      <c r="AC284" s="15">
        <f t="shared" si="96"/>
        <v>0.14599040438656616</v>
      </c>
      <c r="AD284" s="4">
        <v>143017</v>
      </c>
      <c r="AE284" s="26">
        <v>1503.37</v>
      </c>
      <c r="AF284" s="26">
        <v>1503.37</v>
      </c>
      <c r="AG284" s="4">
        <f t="shared" si="97"/>
        <v>3421000</v>
      </c>
      <c r="AH284" s="16">
        <f t="shared" si="87"/>
        <v>1.7538731365097924E-3</v>
      </c>
      <c r="AI284" s="15">
        <f t="shared" si="88"/>
        <v>0.24904998538439052</v>
      </c>
      <c r="AJ284" s="15">
        <f t="shared" si="89"/>
        <v>0.24904998538439058</v>
      </c>
      <c r="AK284" s="4">
        <f t="shared" si="90"/>
        <v>16319000</v>
      </c>
      <c r="AL284" s="27">
        <f t="shared" si="91"/>
        <v>3.6766958759727926E-4</v>
      </c>
      <c r="AM284" s="15">
        <f t="shared" si="98"/>
        <v>5.2209081438813656E-2</v>
      </c>
      <c r="AN284" s="15">
        <f t="shared" si="99"/>
        <v>9.7033884283642175E-6</v>
      </c>
    </row>
    <row r="285" spans="1:40" x14ac:dyDescent="0.2">
      <c r="A285" s="4" t="s">
        <v>4628</v>
      </c>
      <c r="B285" s="3" t="s">
        <v>6</v>
      </c>
      <c r="C285" s="6">
        <v>143017</v>
      </c>
      <c r="D285" s="3" t="s">
        <v>136</v>
      </c>
      <c r="E285" s="6">
        <v>143025</v>
      </c>
      <c r="F285" s="3" t="s">
        <v>1096</v>
      </c>
      <c r="G285" s="8">
        <v>7000</v>
      </c>
      <c r="H285" s="6">
        <v>142</v>
      </c>
      <c r="I285" s="6">
        <v>142492</v>
      </c>
      <c r="J285" s="13">
        <v>44985</v>
      </c>
      <c r="K285" s="9">
        <v>7000</v>
      </c>
      <c r="L285" s="4" t="s">
        <v>4628</v>
      </c>
      <c r="M285" s="4" t="s">
        <v>4632</v>
      </c>
      <c r="N285" s="4">
        <f>VLOOKUP(I285,BaseModelo!$A$2:$E$5075,5)</f>
        <v>8</v>
      </c>
      <c r="P285" s="15">
        <v>142.00000000000003</v>
      </c>
      <c r="Q285" s="4">
        <f>VLOOKUP(I285,BaseModelo!$A$2:$E$5075,3)</f>
        <v>132</v>
      </c>
      <c r="R285" s="4">
        <f t="shared" si="80"/>
        <v>32283000</v>
      </c>
      <c r="S285" s="16">
        <f t="shared" si="81"/>
        <v>2.168323885636403E-4</v>
      </c>
      <c r="T285" s="4">
        <f t="shared" si="92"/>
        <v>3.0790199176036922E-2</v>
      </c>
      <c r="U285" s="4">
        <f t="shared" si="93"/>
        <v>3.0790199176036929E-2</v>
      </c>
      <c r="V285" s="6">
        <f t="shared" si="82"/>
        <v>0</v>
      </c>
      <c r="W285" s="16" t="str">
        <f t="shared" si="83"/>
        <v/>
      </c>
      <c r="X285" s="4" t="str">
        <f t="shared" si="94"/>
        <v/>
      </c>
      <c r="Y285" s="4" t="str">
        <f t="shared" si="84"/>
        <v/>
      </c>
      <c r="Z285" s="4">
        <f t="shared" si="85"/>
        <v>5836000</v>
      </c>
      <c r="AA285" s="16">
        <f t="shared" si="86"/>
        <v>1.199451679232351E-3</v>
      </c>
      <c r="AB285" s="15">
        <f t="shared" si="95"/>
        <v>0.17032213845099384</v>
      </c>
      <c r="AC285" s="15">
        <f t="shared" si="96"/>
        <v>0.17032213845099387</v>
      </c>
      <c r="AD285" s="4">
        <v>143017</v>
      </c>
      <c r="AE285" s="26">
        <v>1758.65</v>
      </c>
      <c r="AF285" s="26">
        <v>1758.65</v>
      </c>
      <c r="AG285" s="4">
        <f t="shared" si="97"/>
        <v>3421000</v>
      </c>
      <c r="AH285" s="16">
        <f t="shared" si="87"/>
        <v>2.0461853259280912E-3</v>
      </c>
      <c r="AI285" s="15">
        <f t="shared" si="88"/>
        <v>0.29055831628178896</v>
      </c>
      <c r="AJ285" s="15">
        <f t="shared" si="89"/>
        <v>0.29055831628178902</v>
      </c>
      <c r="AK285" s="4">
        <f t="shared" si="90"/>
        <v>16319000</v>
      </c>
      <c r="AL285" s="27">
        <f t="shared" si="91"/>
        <v>4.289478521968258E-4</v>
      </c>
      <c r="AM285" s="15">
        <f t="shared" si="98"/>
        <v>6.0910595011949266E-2</v>
      </c>
      <c r="AN285" s="15">
        <f t="shared" si="99"/>
        <v>1.3207389805273516E-5</v>
      </c>
    </row>
    <row r="286" spans="1:40" x14ac:dyDescent="0.2">
      <c r="A286" s="4" t="s">
        <v>4627</v>
      </c>
      <c r="B286" s="3" t="s">
        <v>9</v>
      </c>
      <c r="C286" s="6">
        <v>143056</v>
      </c>
      <c r="D286" s="3" t="s">
        <v>138</v>
      </c>
      <c r="E286" s="6">
        <v>143070</v>
      </c>
      <c r="F286" s="3" t="s">
        <v>1106</v>
      </c>
      <c r="G286" s="8">
        <v>10000</v>
      </c>
      <c r="H286" s="6">
        <v>142</v>
      </c>
      <c r="I286" s="6">
        <v>142760</v>
      </c>
      <c r="J286" s="13">
        <v>44985</v>
      </c>
      <c r="K286" s="9">
        <v>10000</v>
      </c>
      <c r="L286" s="4" t="s">
        <v>4627</v>
      </c>
      <c r="M286" s="4" t="s">
        <v>4632</v>
      </c>
      <c r="N286" s="4">
        <f>VLOOKUP(I286,BaseModelo!$A$2:$E$5075,5)</f>
        <v>6</v>
      </c>
      <c r="P286" s="15">
        <v>142.00000000000003</v>
      </c>
      <c r="Q286" s="4">
        <f>VLOOKUP(I286,BaseModelo!$A$2:$E$5075,3)</f>
        <v>115</v>
      </c>
      <c r="R286" s="4">
        <f t="shared" si="80"/>
        <v>32283000</v>
      </c>
      <c r="S286" s="16">
        <f t="shared" si="81"/>
        <v>3.0976055509091471E-4</v>
      </c>
      <c r="T286" s="4">
        <f t="shared" si="92"/>
        <v>4.3985998822909891E-2</v>
      </c>
      <c r="U286" s="4">
        <f t="shared" si="93"/>
        <v>4.3985998822909898E-2</v>
      </c>
      <c r="V286" s="6">
        <f t="shared" si="82"/>
        <v>0</v>
      </c>
      <c r="W286" s="16" t="str">
        <f t="shared" si="83"/>
        <v/>
      </c>
      <c r="X286" s="4" t="str">
        <f t="shared" si="94"/>
        <v/>
      </c>
      <c r="Y286" s="4" t="str">
        <f t="shared" si="84"/>
        <v/>
      </c>
      <c r="Z286" s="4">
        <f t="shared" si="85"/>
        <v>4853000</v>
      </c>
      <c r="AA286" s="16">
        <f t="shared" si="86"/>
        <v>2.0605810838656502E-3</v>
      </c>
      <c r="AB286" s="15">
        <f t="shared" si="95"/>
        <v>0.29260251390892233</v>
      </c>
      <c r="AC286" s="15">
        <f t="shared" si="96"/>
        <v>0.29260251390892239</v>
      </c>
      <c r="AD286" s="4">
        <v>143056</v>
      </c>
      <c r="AE286" s="26">
        <v>2510.34</v>
      </c>
      <c r="AF286" s="26">
        <v>2510.34</v>
      </c>
      <c r="AG286" s="4">
        <f t="shared" si="97"/>
        <v>1993000</v>
      </c>
      <c r="AH286" s="16">
        <f t="shared" si="87"/>
        <v>5.0175614651279477E-3</v>
      </c>
      <c r="AI286" s="15">
        <f t="shared" si="88"/>
        <v>0.71249372804816857</v>
      </c>
      <c r="AJ286" s="15">
        <f t="shared" si="89"/>
        <v>0.71249372804816868</v>
      </c>
      <c r="AK286" s="4">
        <f t="shared" si="90"/>
        <v>15073000</v>
      </c>
      <c r="AL286" s="27">
        <f t="shared" si="91"/>
        <v>6.6343793538114506E-4</v>
      </c>
      <c r="AM286" s="15">
        <f t="shared" si="98"/>
        <v>9.4208186824122603E-2</v>
      </c>
      <c r="AN286" s="15">
        <f t="shared" si="99"/>
        <v>2.918198024474882E-5</v>
      </c>
    </row>
    <row r="287" spans="1:40" x14ac:dyDescent="0.2">
      <c r="A287" s="4" t="s">
        <v>4627</v>
      </c>
      <c r="B287" s="3" t="s">
        <v>9</v>
      </c>
      <c r="C287" s="6">
        <v>143056</v>
      </c>
      <c r="D287" s="3" t="s">
        <v>138</v>
      </c>
      <c r="E287" s="6">
        <v>143071</v>
      </c>
      <c r="F287" s="3" t="s">
        <v>1107</v>
      </c>
      <c r="G287" s="8">
        <v>10000</v>
      </c>
      <c r="H287" s="6">
        <v>142</v>
      </c>
      <c r="I287" s="6">
        <v>142758</v>
      </c>
      <c r="J287" s="13">
        <v>44985</v>
      </c>
      <c r="K287" s="9">
        <v>10000</v>
      </c>
      <c r="L287" s="4" t="s">
        <v>4627</v>
      </c>
      <c r="M287" s="4" t="s">
        <v>4632</v>
      </c>
      <c r="N287" s="4">
        <f>VLOOKUP(I287,BaseModelo!$A$2:$E$5075,5)</f>
        <v>10</v>
      </c>
      <c r="P287" s="15">
        <v>142.00000000000003</v>
      </c>
      <c r="Q287" s="4">
        <f>VLOOKUP(I287,BaseModelo!$A$2:$E$5075,3)</f>
        <v>0</v>
      </c>
      <c r="R287" s="4">
        <f t="shared" si="80"/>
        <v>32283000</v>
      </c>
      <c r="S287" s="16">
        <f t="shared" si="81"/>
        <v>3.0976055509091471E-4</v>
      </c>
      <c r="T287" s="4">
        <f t="shared" si="92"/>
        <v>4.3985998822909891E-2</v>
      </c>
      <c r="U287" s="4">
        <f t="shared" si="93"/>
        <v>4.3985998822909898E-2</v>
      </c>
      <c r="V287" s="6">
        <f t="shared" si="82"/>
        <v>0</v>
      </c>
      <c r="W287" s="16" t="str">
        <f t="shared" si="83"/>
        <v/>
      </c>
      <c r="X287" s="4" t="str">
        <f t="shared" si="94"/>
        <v/>
      </c>
      <c r="Y287" s="4" t="str">
        <f t="shared" si="84"/>
        <v/>
      </c>
      <c r="Z287" s="4">
        <f t="shared" si="85"/>
        <v>4121000</v>
      </c>
      <c r="AA287" s="16">
        <f t="shared" si="86"/>
        <v>2.4265954865323952E-3</v>
      </c>
      <c r="AB287" s="15">
        <f t="shared" si="95"/>
        <v>0.3445765590876001</v>
      </c>
      <c r="AC287" s="15">
        <f t="shared" si="96"/>
        <v>0.34457655908760021</v>
      </c>
      <c r="AD287" s="4">
        <v>143056</v>
      </c>
      <c r="AE287" s="26">
        <v>2510.34</v>
      </c>
      <c r="AF287" s="26">
        <v>2510.34</v>
      </c>
      <c r="AG287" s="4">
        <f t="shared" si="97"/>
        <v>2105000</v>
      </c>
      <c r="AH287" s="16">
        <f t="shared" si="87"/>
        <v>4.7505938242280287E-3</v>
      </c>
      <c r="AI287" s="15">
        <f t="shared" si="88"/>
        <v>0.67458432304038007</v>
      </c>
      <c r="AJ287" s="15">
        <f t="shared" si="89"/>
        <v>0.67458432304038018</v>
      </c>
      <c r="AK287" s="4">
        <f t="shared" si="90"/>
        <v>15073000</v>
      </c>
      <c r="AL287" s="27">
        <f t="shared" si="91"/>
        <v>6.6343793538114506E-4</v>
      </c>
      <c r="AM287" s="15">
        <f t="shared" si="98"/>
        <v>9.4208186824122603E-2</v>
      </c>
      <c r="AN287" s="15">
        <f t="shared" si="99"/>
        <v>2.918198024474882E-5</v>
      </c>
    </row>
    <row r="288" spans="1:40" x14ac:dyDescent="0.2">
      <c r="A288" s="4" t="s">
        <v>4627</v>
      </c>
      <c r="B288" s="3" t="s">
        <v>9</v>
      </c>
      <c r="C288" s="6">
        <v>143056</v>
      </c>
      <c r="D288" s="3" t="s">
        <v>138</v>
      </c>
      <c r="E288" s="6">
        <v>143072</v>
      </c>
      <c r="F288" s="3" t="s">
        <v>1108</v>
      </c>
      <c r="G288" s="8">
        <v>10000</v>
      </c>
      <c r="H288" s="6">
        <v>142</v>
      </c>
      <c r="I288" s="6">
        <v>142769</v>
      </c>
      <c r="J288" s="13">
        <v>44985</v>
      </c>
      <c r="K288" s="9">
        <v>10000</v>
      </c>
      <c r="L288" s="4" t="s">
        <v>4627</v>
      </c>
      <c r="M288" s="4" t="s">
        <v>4632</v>
      </c>
      <c r="N288" s="4">
        <f>VLOOKUP(I288,BaseModelo!$A$2:$E$5075,5)</f>
        <v>4</v>
      </c>
      <c r="P288" s="15">
        <v>142.00000000000003</v>
      </c>
      <c r="Q288" s="4">
        <f>VLOOKUP(I288,BaseModelo!$A$2:$E$5075,3)</f>
        <v>110</v>
      </c>
      <c r="R288" s="4">
        <f t="shared" si="80"/>
        <v>32283000</v>
      </c>
      <c r="S288" s="16">
        <f t="shared" si="81"/>
        <v>3.0976055509091471E-4</v>
      </c>
      <c r="T288" s="4">
        <f t="shared" si="92"/>
        <v>4.3985998822909891E-2</v>
      </c>
      <c r="U288" s="4">
        <f t="shared" si="93"/>
        <v>4.3985998822909898E-2</v>
      </c>
      <c r="V288" s="6">
        <f t="shared" si="82"/>
        <v>0</v>
      </c>
      <c r="W288" s="16" t="str">
        <f t="shared" si="83"/>
        <v/>
      </c>
      <c r="X288" s="4" t="str">
        <f t="shared" si="94"/>
        <v/>
      </c>
      <c r="Y288" s="4" t="str">
        <f t="shared" si="84"/>
        <v/>
      </c>
      <c r="Z288" s="4">
        <f t="shared" si="85"/>
        <v>2331000</v>
      </c>
      <c r="AA288" s="16">
        <f t="shared" si="86"/>
        <v>4.2900042900042897E-3</v>
      </c>
      <c r="AB288" s="15">
        <f t="shared" si="95"/>
        <v>0.60918060918060912</v>
      </c>
      <c r="AC288" s="15">
        <f t="shared" si="96"/>
        <v>0.60918060918060923</v>
      </c>
      <c r="AD288" s="4">
        <v>143056</v>
      </c>
      <c r="AE288" s="26">
        <v>2510.34</v>
      </c>
      <c r="AF288" s="26">
        <v>2510.34</v>
      </c>
      <c r="AG288" s="4">
        <f t="shared" si="97"/>
        <v>1421000</v>
      </c>
      <c r="AH288" s="16">
        <f t="shared" si="87"/>
        <v>7.0372976776917661E-3</v>
      </c>
      <c r="AI288" s="15">
        <f t="shared" si="88"/>
        <v>0.99929627023223078</v>
      </c>
      <c r="AJ288" s="15">
        <f t="shared" si="89"/>
        <v>0.999296270232231</v>
      </c>
      <c r="AK288" s="4">
        <f t="shared" si="90"/>
        <v>15073000</v>
      </c>
      <c r="AL288" s="27">
        <f t="shared" si="91"/>
        <v>6.6343793538114506E-4</v>
      </c>
      <c r="AM288" s="15">
        <f t="shared" si="98"/>
        <v>9.4208186824122603E-2</v>
      </c>
      <c r="AN288" s="15">
        <f t="shared" si="99"/>
        <v>2.918198024474882E-5</v>
      </c>
    </row>
    <row r="289" spans="1:40" x14ac:dyDescent="0.2">
      <c r="A289" s="4" t="s">
        <v>4628</v>
      </c>
      <c r="B289" s="2" t="s">
        <v>4</v>
      </c>
      <c r="C289" s="5">
        <v>143146</v>
      </c>
      <c r="D289" s="2" t="s">
        <v>143</v>
      </c>
      <c r="E289" s="5">
        <v>143156</v>
      </c>
      <c r="F289" s="2" t="s">
        <v>1117</v>
      </c>
      <c r="G289" s="7">
        <v>10000</v>
      </c>
      <c r="H289" s="5">
        <v>142</v>
      </c>
      <c r="I289" s="6">
        <v>143048</v>
      </c>
      <c r="J289" s="13">
        <v>44985</v>
      </c>
      <c r="K289" s="9">
        <v>10000</v>
      </c>
      <c r="L289" s="4" t="s">
        <v>4628</v>
      </c>
      <c r="M289" s="4" t="s">
        <v>4632</v>
      </c>
      <c r="N289" s="4">
        <f>VLOOKUP(I289,BaseModelo!$A$2:$E$5075,5)</f>
        <v>6</v>
      </c>
      <c r="P289" s="15">
        <v>142.00000000000003</v>
      </c>
      <c r="Q289" s="4">
        <f>VLOOKUP(I289,BaseModelo!$A$2:$E$5075,3)</f>
        <v>115</v>
      </c>
      <c r="R289" s="4">
        <f t="shared" si="80"/>
        <v>32283000</v>
      </c>
      <c r="S289" s="16">
        <f t="shared" si="81"/>
        <v>3.0976055509091471E-4</v>
      </c>
      <c r="T289" s="4">
        <f t="shared" si="92"/>
        <v>4.3985998822909891E-2</v>
      </c>
      <c r="U289" s="4">
        <f t="shared" si="93"/>
        <v>4.3985998822909898E-2</v>
      </c>
      <c r="V289" s="6">
        <f t="shared" si="82"/>
        <v>0</v>
      </c>
      <c r="W289" s="16" t="str">
        <f t="shared" si="83"/>
        <v/>
      </c>
      <c r="X289" s="4" t="str">
        <f t="shared" si="94"/>
        <v/>
      </c>
      <c r="Y289" s="4" t="str">
        <f t="shared" si="84"/>
        <v/>
      </c>
      <c r="Z289" s="4">
        <f t="shared" si="85"/>
        <v>4853000</v>
      </c>
      <c r="AA289" s="16">
        <f t="shared" si="86"/>
        <v>2.0605810838656502E-3</v>
      </c>
      <c r="AB289" s="15">
        <f t="shared" si="95"/>
        <v>0.29260251390892233</v>
      </c>
      <c r="AC289" s="15">
        <f t="shared" si="96"/>
        <v>0.29260251390892239</v>
      </c>
      <c r="AD289" s="4">
        <v>143146</v>
      </c>
      <c r="AE289" s="26">
        <v>2510.34</v>
      </c>
      <c r="AF289" s="26">
        <v>2510.34</v>
      </c>
      <c r="AG289" s="4">
        <f t="shared" si="97"/>
        <v>2735000</v>
      </c>
      <c r="AH289" s="16">
        <f t="shared" si="87"/>
        <v>3.6563071297989031E-3</v>
      </c>
      <c r="AI289" s="15">
        <f t="shared" si="88"/>
        <v>0.51919561243144419</v>
      </c>
      <c r="AJ289" s="15">
        <f t="shared" si="89"/>
        <v>0.5191956124314443</v>
      </c>
      <c r="AK289" s="4">
        <f t="shared" si="90"/>
        <v>16319000</v>
      </c>
      <c r="AL289" s="27">
        <f t="shared" si="91"/>
        <v>6.1278264599546543E-4</v>
      </c>
      <c r="AM289" s="15">
        <f t="shared" si="98"/>
        <v>8.7015135731356094E-2</v>
      </c>
      <c r="AN289" s="15">
        <f t="shared" si="99"/>
        <v>2.6953856745456156E-5</v>
      </c>
    </row>
    <row r="290" spans="1:40" x14ac:dyDescent="0.2">
      <c r="A290" s="4" t="s">
        <v>4628</v>
      </c>
      <c r="B290" s="3" t="s">
        <v>12</v>
      </c>
      <c r="C290" s="6">
        <v>143190</v>
      </c>
      <c r="D290" s="3" t="s">
        <v>137</v>
      </c>
      <c r="E290" s="6">
        <v>143208</v>
      </c>
      <c r="F290" s="3" t="s">
        <v>1101</v>
      </c>
      <c r="G290" s="8">
        <v>6000</v>
      </c>
      <c r="H290" s="6">
        <v>142</v>
      </c>
      <c r="I290" s="6">
        <v>113640</v>
      </c>
      <c r="J290" s="13">
        <v>44985</v>
      </c>
      <c r="K290" s="9">
        <v>6000</v>
      </c>
      <c r="L290" s="4" t="s">
        <v>4628</v>
      </c>
      <c r="M290" s="4" t="s">
        <v>4632</v>
      </c>
      <c r="N290" s="4">
        <f>VLOOKUP(I290,BaseModelo!$A$2:$E$5075,5)</f>
        <v>1</v>
      </c>
      <c r="P290" s="15">
        <v>142.00000000000003</v>
      </c>
      <c r="Q290" s="4">
        <f>VLOOKUP(I290,BaseModelo!$A$2:$E$5075,3)</f>
        <v>90</v>
      </c>
      <c r="R290" s="4">
        <f t="shared" si="80"/>
        <v>32283000</v>
      </c>
      <c r="S290" s="16">
        <f t="shared" si="81"/>
        <v>1.8585633305454884E-4</v>
      </c>
      <c r="T290" s="4">
        <f t="shared" si="92"/>
        <v>2.6391599293745936E-2</v>
      </c>
      <c r="U290" s="4">
        <f t="shared" si="93"/>
        <v>2.6391599293745942E-2</v>
      </c>
      <c r="V290" s="6">
        <f t="shared" si="82"/>
        <v>0</v>
      </c>
      <c r="W290" s="16" t="str">
        <f t="shared" si="83"/>
        <v/>
      </c>
      <c r="X290" s="4" t="str">
        <f t="shared" si="94"/>
        <v/>
      </c>
      <c r="Y290" s="4" t="str">
        <f t="shared" si="84"/>
        <v/>
      </c>
      <c r="Z290" s="4">
        <f t="shared" si="85"/>
        <v>771000</v>
      </c>
      <c r="AA290" s="16">
        <f t="shared" si="86"/>
        <v>7.7821011673151752E-3</v>
      </c>
      <c r="AB290" s="15">
        <f t="shared" si="95"/>
        <v>1.1050583657587549</v>
      </c>
      <c r="AC290" s="15">
        <f t="shared" si="96"/>
        <v>1.1050583657587552</v>
      </c>
      <c r="AD290" s="4">
        <v>143190</v>
      </c>
      <c r="AE290" s="26">
        <v>1503.37</v>
      </c>
      <c r="AF290" s="26">
        <v>1503.37</v>
      </c>
      <c r="AG290" s="4">
        <f t="shared" si="97"/>
        <v>77000</v>
      </c>
      <c r="AH290" s="16">
        <f t="shared" si="87"/>
        <v>7.792207792207792E-2</v>
      </c>
      <c r="AI290" s="15">
        <f t="shared" si="88"/>
        <v>11.064935064935066</v>
      </c>
      <c r="AJ290" s="15">
        <f t="shared" si="89"/>
        <v>11.064935064935067</v>
      </c>
      <c r="AK290" s="4">
        <f t="shared" si="90"/>
        <v>16319000</v>
      </c>
      <c r="AL290" s="27">
        <f t="shared" si="91"/>
        <v>3.6766958759727926E-4</v>
      </c>
      <c r="AM290" s="15">
        <f t="shared" si="98"/>
        <v>5.2209081438813656E-2</v>
      </c>
      <c r="AN290" s="15">
        <f t="shared" si="99"/>
        <v>9.7033884283642175E-6</v>
      </c>
    </row>
    <row r="291" spans="1:40" x14ac:dyDescent="0.2">
      <c r="A291" s="4" t="s">
        <v>4628</v>
      </c>
      <c r="B291" s="3" t="s">
        <v>12</v>
      </c>
      <c r="C291" s="6">
        <v>143190</v>
      </c>
      <c r="D291" s="3" t="s">
        <v>137</v>
      </c>
      <c r="E291" s="6">
        <v>143209</v>
      </c>
      <c r="F291" s="3" t="s">
        <v>1102</v>
      </c>
      <c r="G291" s="8">
        <v>6000</v>
      </c>
      <c r="H291" s="6">
        <v>142</v>
      </c>
      <c r="I291" s="6">
        <v>143037</v>
      </c>
      <c r="J291" s="13">
        <v>44985</v>
      </c>
      <c r="K291" s="9">
        <v>6000</v>
      </c>
      <c r="L291" s="4" t="s">
        <v>4628</v>
      </c>
      <c r="M291" s="4" t="s">
        <v>4632</v>
      </c>
      <c r="N291" s="4">
        <f>VLOOKUP(I291,BaseModelo!$A$2:$E$5075,5)</f>
        <v>9</v>
      </c>
      <c r="P291" s="15">
        <v>142.00000000000003</v>
      </c>
      <c r="Q291" s="4">
        <f>VLOOKUP(I291,BaseModelo!$A$2:$E$5075,3)</f>
        <v>147</v>
      </c>
      <c r="R291" s="4">
        <f t="shared" si="80"/>
        <v>32283000</v>
      </c>
      <c r="S291" s="16">
        <f t="shared" si="81"/>
        <v>1.8585633305454884E-4</v>
      </c>
      <c r="T291" s="4">
        <f t="shared" si="92"/>
        <v>2.6391599293745936E-2</v>
      </c>
      <c r="U291" s="4">
        <f t="shared" si="93"/>
        <v>2.6391599293745942E-2</v>
      </c>
      <c r="V291" s="6">
        <f t="shared" si="82"/>
        <v>0</v>
      </c>
      <c r="W291" s="16" t="str">
        <f t="shared" si="83"/>
        <v/>
      </c>
      <c r="X291" s="4" t="str">
        <f t="shared" si="94"/>
        <v/>
      </c>
      <c r="Y291" s="4" t="str">
        <f t="shared" si="84"/>
        <v/>
      </c>
      <c r="Z291" s="4">
        <f t="shared" si="85"/>
        <v>5305000</v>
      </c>
      <c r="AA291" s="16">
        <f t="shared" si="86"/>
        <v>1.1310084825636192E-3</v>
      </c>
      <c r="AB291" s="15">
        <f t="shared" si="95"/>
        <v>0.16060320452403393</v>
      </c>
      <c r="AC291" s="15">
        <f t="shared" si="96"/>
        <v>0.16060320452403395</v>
      </c>
      <c r="AD291" s="4">
        <v>143190</v>
      </c>
      <c r="AE291" s="26">
        <v>1503.37</v>
      </c>
      <c r="AF291" s="26">
        <v>1503.37</v>
      </c>
      <c r="AG291" s="4">
        <f t="shared" si="97"/>
        <v>3095000</v>
      </c>
      <c r="AH291" s="16">
        <f t="shared" si="87"/>
        <v>1.9386106623586429E-3</v>
      </c>
      <c r="AI291" s="15">
        <f t="shared" si="88"/>
        <v>0.27528271405492727</v>
      </c>
      <c r="AJ291" s="15">
        <f t="shared" si="89"/>
        <v>0.27528271405492732</v>
      </c>
      <c r="AK291" s="4">
        <f t="shared" si="90"/>
        <v>16319000</v>
      </c>
      <c r="AL291" s="27">
        <f t="shared" si="91"/>
        <v>3.6766958759727926E-4</v>
      </c>
      <c r="AM291" s="15">
        <f t="shared" si="98"/>
        <v>5.2209081438813656E-2</v>
      </c>
      <c r="AN291" s="15">
        <f t="shared" si="99"/>
        <v>9.7033884283642175E-6</v>
      </c>
    </row>
    <row r="292" spans="1:40" x14ac:dyDescent="0.2">
      <c r="A292" s="4" t="s">
        <v>4628</v>
      </c>
      <c r="B292" s="3" t="s">
        <v>12</v>
      </c>
      <c r="C292" s="6">
        <v>143190</v>
      </c>
      <c r="D292" s="3" t="s">
        <v>137</v>
      </c>
      <c r="E292" s="6">
        <v>143210</v>
      </c>
      <c r="F292" s="3" t="s">
        <v>1103</v>
      </c>
      <c r="G292" s="8">
        <v>6000</v>
      </c>
      <c r="H292" s="6">
        <v>142</v>
      </c>
      <c r="I292" s="6">
        <v>143062</v>
      </c>
      <c r="J292" s="13">
        <v>44985</v>
      </c>
      <c r="K292" s="9">
        <v>6000</v>
      </c>
      <c r="L292" s="4" t="s">
        <v>4628</v>
      </c>
      <c r="M292" s="4" t="s">
        <v>4632</v>
      </c>
      <c r="N292" s="4">
        <f>VLOOKUP(I292,BaseModelo!$A$2:$E$5075,5)</f>
        <v>6</v>
      </c>
      <c r="P292" s="15">
        <v>142.00000000000003</v>
      </c>
      <c r="Q292" s="4">
        <f>VLOOKUP(I292,BaseModelo!$A$2:$E$5075,3)</f>
        <v>115</v>
      </c>
      <c r="R292" s="4">
        <f t="shared" si="80"/>
        <v>32283000</v>
      </c>
      <c r="S292" s="16">
        <f t="shared" si="81"/>
        <v>1.8585633305454884E-4</v>
      </c>
      <c r="T292" s="4">
        <f t="shared" si="92"/>
        <v>2.6391599293745936E-2</v>
      </c>
      <c r="U292" s="4">
        <f t="shared" si="93"/>
        <v>2.6391599293745942E-2</v>
      </c>
      <c r="V292" s="6">
        <f t="shared" si="82"/>
        <v>0</v>
      </c>
      <c r="W292" s="16" t="str">
        <f t="shared" si="83"/>
        <v/>
      </c>
      <c r="X292" s="4" t="str">
        <f t="shared" si="94"/>
        <v/>
      </c>
      <c r="Y292" s="4" t="str">
        <f t="shared" si="84"/>
        <v/>
      </c>
      <c r="Z292" s="4">
        <f t="shared" si="85"/>
        <v>4853000</v>
      </c>
      <c r="AA292" s="16">
        <f t="shared" si="86"/>
        <v>1.2363486503193901E-3</v>
      </c>
      <c r="AB292" s="15">
        <f t="shared" si="95"/>
        <v>0.17556150834535339</v>
      </c>
      <c r="AC292" s="15">
        <f t="shared" si="96"/>
        <v>0.17556150834535342</v>
      </c>
      <c r="AD292" s="4">
        <v>143190</v>
      </c>
      <c r="AE292" s="26">
        <v>1503.37</v>
      </c>
      <c r="AF292" s="26">
        <v>1503.37</v>
      </c>
      <c r="AG292" s="4">
        <f t="shared" si="97"/>
        <v>2735000</v>
      </c>
      <c r="AH292" s="16">
        <f t="shared" si="87"/>
        <v>2.1937842778793418E-3</v>
      </c>
      <c r="AI292" s="15">
        <f t="shared" si="88"/>
        <v>0.31151736745886655</v>
      </c>
      <c r="AJ292" s="15">
        <f t="shared" si="89"/>
        <v>0.3115173674588666</v>
      </c>
      <c r="AK292" s="4">
        <f t="shared" si="90"/>
        <v>16319000</v>
      </c>
      <c r="AL292" s="27">
        <f t="shared" si="91"/>
        <v>3.6766958759727926E-4</v>
      </c>
      <c r="AM292" s="15">
        <f t="shared" si="98"/>
        <v>5.2209081438813656E-2</v>
      </c>
      <c r="AN292" s="15">
        <f t="shared" si="99"/>
        <v>9.7033884283642175E-6</v>
      </c>
    </row>
    <row r="293" spans="1:40" x14ac:dyDescent="0.2">
      <c r="A293" s="4" t="s">
        <v>4627</v>
      </c>
      <c r="B293" s="3" t="s">
        <v>1</v>
      </c>
      <c r="C293" s="6">
        <v>143216</v>
      </c>
      <c r="D293" s="3" t="s">
        <v>139</v>
      </c>
      <c r="E293" s="6">
        <v>143226</v>
      </c>
      <c r="F293" s="3" t="s">
        <v>1105</v>
      </c>
      <c r="G293" s="8">
        <v>6000</v>
      </c>
      <c r="H293" s="6">
        <v>142</v>
      </c>
      <c r="I293" s="6">
        <v>142828</v>
      </c>
      <c r="J293" s="13">
        <v>44985</v>
      </c>
      <c r="K293" s="9">
        <v>6000</v>
      </c>
      <c r="L293" s="4" t="s">
        <v>4627</v>
      </c>
      <c r="M293" s="4" t="s">
        <v>4632</v>
      </c>
      <c r="N293" s="4">
        <f>VLOOKUP(I293,BaseModelo!$A$2:$E$5075,5)</f>
        <v>3</v>
      </c>
      <c r="P293" s="15">
        <v>142.00000000000003</v>
      </c>
      <c r="Q293" s="4">
        <f>VLOOKUP(I293,BaseModelo!$A$2:$E$5075,3)</f>
        <v>110</v>
      </c>
      <c r="R293" s="4">
        <f t="shared" si="80"/>
        <v>32283000</v>
      </c>
      <c r="S293" s="16">
        <f t="shared" si="81"/>
        <v>1.8585633305454884E-4</v>
      </c>
      <c r="T293" s="4">
        <f t="shared" si="92"/>
        <v>2.6391599293745936E-2</v>
      </c>
      <c r="U293" s="4">
        <f t="shared" si="93"/>
        <v>2.6391599293745942E-2</v>
      </c>
      <c r="V293" s="6">
        <f t="shared" si="82"/>
        <v>0</v>
      </c>
      <c r="W293" s="16" t="str">
        <f t="shared" si="83"/>
        <v/>
      </c>
      <c r="X293" s="4" t="str">
        <f t="shared" si="94"/>
        <v/>
      </c>
      <c r="Y293" s="4" t="str">
        <f t="shared" si="84"/>
        <v/>
      </c>
      <c r="Z293" s="4">
        <f t="shared" si="85"/>
        <v>1992000</v>
      </c>
      <c r="AA293" s="16">
        <f t="shared" si="86"/>
        <v>3.0120481927710845E-3</v>
      </c>
      <c r="AB293" s="15">
        <f t="shared" si="95"/>
        <v>0.42771084337349402</v>
      </c>
      <c r="AC293" s="15">
        <f t="shared" si="96"/>
        <v>0.42771084337349408</v>
      </c>
      <c r="AD293" s="4">
        <v>143216</v>
      </c>
      <c r="AE293" s="26">
        <v>1503.37</v>
      </c>
      <c r="AF293" s="26">
        <v>1503.37</v>
      </c>
      <c r="AG293" s="4">
        <f t="shared" si="97"/>
        <v>1267000</v>
      </c>
      <c r="AH293" s="16">
        <f t="shared" si="87"/>
        <v>4.7355958958168907E-3</v>
      </c>
      <c r="AI293" s="15">
        <f t="shared" si="88"/>
        <v>0.67245461720599853</v>
      </c>
      <c r="AJ293" s="15">
        <f t="shared" si="89"/>
        <v>0.67245461720599864</v>
      </c>
      <c r="AK293" s="4">
        <f t="shared" si="90"/>
        <v>15073000</v>
      </c>
      <c r="AL293" s="27">
        <f t="shared" si="91"/>
        <v>3.9806276122868704E-4</v>
      </c>
      <c r="AM293" s="15">
        <f t="shared" si="98"/>
        <v>5.6524912094473558E-2</v>
      </c>
      <c r="AN293" s="15">
        <f t="shared" si="99"/>
        <v>1.0505512888109577E-5</v>
      </c>
    </row>
    <row r="294" spans="1:40" x14ac:dyDescent="0.2">
      <c r="A294" s="4" t="s">
        <v>4628</v>
      </c>
      <c r="B294" s="3" t="s">
        <v>11</v>
      </c>
      <c r="C294" s="6">
        <v>143228</v>
      </c>
      <c r="D294" s="3" t="s">
        <v>144</v>
      </c>
      <c r="E294" s="6">
        <v>143367</v>
      </c>
      <c r="F294" s="3" t="s">
        <v>1130</v>
      </c>
      <c r="G294" s="8">
        <v>7000</v>
      </c>
      <c r="H294" s="6">
        <v>142</v>
      </c>
      <c r="I294" s="6">
        <v>143031</v>
      </c>
      <c r="J294" s="13">
        <v>44985</v>
      </c>
      <c r="K294" s="9">
        <v>7000</v>
      </c>
      <c r="L294" s="4" t="s">
        <v>4628</v>
      </c>
      <c r="M294" s="4" t="s">
        <v>4632</v>
      </c>
      <c r="N294" s="4">
        <f>VLOOKUP(I294,BaseModelo!$A$2:$E$5075,5)</f>
        <v>8</v>
      </c>
      <c r="P294" s="15">
        <v>142.00000000000003</v>
      </c>
      <c r="Q294" s="4">
        <f>VLOOKUP(I294,BaseModelo!$A$2:$E$5075,3)</f>
        <v>132</v>
      </c>
      <c r="R294" s="4">
        <f t="shared" si="80"/>
        <v>32283000</v>
      </c>
      <c r="S294" s="16">
        <f t="shared" si="81"/>
        <v>2.168323885636403E-4</v>
      </c>
      <c r="T294" s="4">
        <f t="shared" si="92"/>
        <v>3.0790199176036922E-2</v>
      </c>
      <c r="U294" s="4">
        <f t="shared" si="93"/>
        <v>3.0790199176036929E-2</v>
      </c>
      <c r="V294" s="6">
        <f t="shared" si="82"/>
        <v>0</v>
      </c>
      <c r="W294" s="16" t="str">
        <f t="shared" si="83"/>
        <v/>
      </c>
      <c r="X294" s="4" t="str">
        <f t="shared" si="94"/>
        <v/>
      </c>
      <c r="Y294" s="4" t="str">
        <f t="shared" si="84"/>
        <v/>
      </c>
      <c r="Z294" s="4">
        <f t="shared" si="85"/>
        <v>5836000</v>
      </c>
      <c r="AA294" s="16">
        <f t="shared" si="86"/>
        <v>1.199451679232351E-3</v>
      </c>
      <c r="AB294" s="15">
        <f t="shared" si="95"/>
        <v>0.17032213845099384</v>
      </c>
      <c r="AC294" s="15">
        <f t="shared" si="96"/>
        <v>0.17032213845099387</v>
      </c>
      <c r="AD294" s="4">
        <v>143228</v>
      </c>
      <c r="AE294" s="26">
        <v>1758.65</v>
      </c>
      <c r="AF294" s="26">
        <v>1758.65</v>
      </c>
      <c r="AG294" s="4">
        <f t="shared" si="97"/>
        <v>3421000</v>
      </c>
      <c r="AH294" s="16">
        <f t="shared" si="87"/>
        <v>2.0461853259280912E-3</v>
      </c>
      <c r="AI294" s="15">
        <f t="shared" si="88"/>
        <v>0.29055831628178896</v>
      </c>
      <c r="AJ294" s="15">
        <f t="shared" si="89"/>
        <v>0.29055831628178902</v>
      </c>
      <c r="AK294" s="4">
        <f t="shared" si="90"/>
        <v>16319000</v>
      </c>
      <c r="AL294" s="27">
        <f t="shared" si="91"/>
        <v>4.289478521968258E-4</v>
      </c>
      <c r="AM294" s="15">
        <f t="shared" si="98"/>
        <v>6.0910595011949266E-2</v>
      </c>
      <c r="AN294" s="15">
        <f t="shared" si="99"/>
        <v>1.3207389805273516E-5</v>
      </c>
    </row>
    <row r="295" spans="1:40" x14ac:dyDescent="0.2">
      <c r="A295" s="4" t="s">
        <v>4628</v>
      </c>
      <c r="B295" s="3" t="s">
        <v>11</v>
      </c>
      <c r="C295" s="6">
        <v>143228</v>
      </c>
      <c r="D295" s="3" t="s">
        <v>144</v>
      </c>
      <c r="E295" s="6">
        <v>143378</v>
      </c>
      <c r="F295" s="3" t="s">
        <v>1131</v>
      </c>
      <c r="G295" s="8">
        <v>7000</v>
      </c>
      <c r="H295" s="6">
        <v>142</v>
      </c>
      <c r="I295" s="6">
        <v>142928</v>
      </c>
      <c r="J295" s="13">
        <v>44985</v>
      </c>
      <c r="K295" s="9">
        <v>7000</v>
      </c>
      <c r="L295" s="4" t="s">
        <v>4628</v>
      </c>
      <c r="M295" s="4" t="s">
        <v>4632</v>
      </c>
      <c r="N295" s="4">
        <f>VLOOKUP(I295,BaseModelo!$A$2:$E$5075,5)</f>
        <v>7</v>
      </c>
      <c r="P295" s="15">
        <v>142.00000000000003</v>
      </c>
      <c r="Q295" s="4">
        <f>VLOOKUP(I295,BaseModelo!$A$2:$E$5075,3)</f>
        <v>127</v>
      </c>
      <c r="R295" s="4">
        <f t="shared" si="80"/>
        <v>32283000</v>
      </c>
      <c r="S295" s="16">
        <f t="shared" si="81"/>
        <v>2.168323885636403E-4</v>
      </c>
      <c r="T295" s="4">
        <f t="shared" si="92"/>
        <v>3.0790199176036922E-2</v>
      </c>
      <c r="U295" s="4">
        <f t="shared" si="93"/>
        <v>3.0790199176036929E-2</v>
      </c>
      <c r="V295" s="6">
        <f t="shared" si="82"/>
        <v>0</v>
      </c>
      <c r="W295" s="16" t="str">
        <f t="shared" si="83"/>
        <v/>
      </c>
      <c r="X295" s="4" t="str">
        <f t="shared" si="94"/>
        <v/>
      </c>
      <c r="Y295" s="4" t="str">
        <f t="shared" si="84"/>
        <v/>
      </c>
      <c r="Z295" s="4">
        <f t="shared" si="85"/>
        <v>4022000</v>
      </c>
      <c r="AA295" s="16">
        <f t="shared" si="86"/>
        <v>1.7404276479363501E-3</v>
      </c>
      <c r="AB295" s="15">
        <f t="shared" si="95"/>
        <v>0.24714072600696171</v>
      </c>
      <c r="AC295" s="15">
        <f t="shared" si="96"/>
        <v>0.24714072600696177</v>
      </c>
      <c r="AD295" s="4">
        <v>143228</v>
      </c>
      <c r="AE295" s="26">
        <v>1758.65</v>
      </c>
      <c r="AF295" s="26">
        <v>1758.65</v>
      </c>
      <c r="AG295" s="4">
        <f t="shared" si="97"/>
        <v>2184000</v>
      </c>
      <c r="AH295" s="16">
        <f t="shared" si="87"/>
        <v>3.205128205128205E-3</v>
      </c>
      <c r="AI295" s="15">
        <f t="shared" si="88"/>
        <v>0.45512820512820512</v>
      </c>
      <c r="AJ295" s="15">
        <f t="shared" si="89"/>
        <v>0.45512820512820518</v>
      </c>
      <c r="AK295" s="4">
        <f t="shared" si="90"/>
        <v>16319000</v>
      </c>
      <c r="AL295" s="27">
        <f t="shared" si="91"/>
        <v>4.289478521968258E-4</v>
      </c>
      <c r="AM295" s="15">
        <f t="shared" si="98"/>
        <v>6.0910595011949266E-2</v>
      </c>
      <c r="AN295" s="15">
        <f t="shared" si="99"/>
        <v>1.3207389805273516E-5</v>
      </c>
    </row>
    <row r="296" spans="1:40" x14ac:dyDescent="0.2">
      <c r="A296" s="4" t="s">
        <v>4629</v>
      </c>
      <c r="B296" s="2" t="s">
        <v>2</v>
      </c>
      <c r="C296" s="5">
        <v>143247</v>
      </c>
      <c r="D296" s="2" t="s">
        <v>140</v>
      </c>
      <c r="E296" s="5">
        <v>143248</v>
      </c>
      <c r="F296" s="2" t="s">
        <v>1104</v>
      </c>
      <c r="G296" s="7">
        <v>5000</v>
      </c>
      <c r="H296" s="5">
        <v>147</v>
      </c>
      <c r="I296" s="6">
        <v>142602</v>
      </c>
      <c r="J296" s="13">
        <v>44985</v>
      </c>
      <c r="K296" s="9">
        <v>5000</v>
      </c>
      <c r="L296" s="4" t="s">
        <v>4629</v>
      </c>
      <c r="M296" s="4" t="s">
        <v>4632</v>
      </c>
      <c r="N296" s="4">
        <f>VLOOKUP(I296,BaseModelo!$A$2:$E$5075,5)</f>
        <v>10</v>
      </c>
      <c r="P296" s="15">
        <v>147</v>
      </c>
      <c r="Q296" s="4">
        <f>VLOOKUP(I296,BaseModelo!$A$2:$E$5075,3)</f>
        <v>0</v>
      </c>
      <c r="R296" s="4">
        <f t="shared" si="80"/>
        <v>32283000</v>
      </c>
      <c r="S296" s="16">
        <f t="shared" si="81"/>
        <v>1.5488027754545735E-4</v>
      </c>
      <c r="T296" s="4">
        <f t="shared" si="92"/>
        <v>2.2767400799182231E-2</v>
      </c>
      <c r="U296" s="4">
        <f t="shared" si="93"/>
        <v>2.2767400799182231E-2</v>
      </c>
      <c r="V296" s="6">
        <f t="shared" si="82"/>
        <v>0</v>
      </c>
      <c r="W296" s="16" t="str">
        <f t="shared" si="83"/>
        <v/>
      </c>
      <c r="X296" s="4" t="str">
        <f t="shared" si="94"/>
        <v/>
      </c>
      <c r="Y296" s="4" t="str">
        <f t="shared" si="84"/>
        <v/>
      </c>
      <c r="Z296" s="4">
        <f t="shared" si="85"/>
        <v>4121000</v>
      </c>
      <c r="AA296" s="16">
        <f t="shared" si="86"/>
        <v>1.2132977432661976E-3</v>
      </c>
      <c r="AB296" s="15">
        <f t="shared" si="95"/>
        <v>0.17835476826013105</v>
      </c>
      <c r="AC296" s="15">
        <f t="shared" si="96"/>
        <v>0.17835476826013105</v>
      </c>
      <c r="AD296" s="4">
        <v>143247</v>
      </c>
      <c r="AE296" s="26">
        <v>1303.3399999999999</v>
      </c>
      <c r="AF296" s="26">
        <v>1303.3399999999999</v>
      </c>
      <c r="AG296" s="4">
        <f t="shared" si="97"/>
        <v>170000</v>
      </c>
      <c r="AH296" s="16">
        <f t="shared" si="87"/>
        <v>2.9411764705882353E-2</v>
      </c>
      <c r="AI296" s="15">
        <f t="shared" si="88"/>
        <v>4.3235294117647056</v>
      </c>
      <c r="AJ296" s="15">
        <f t="shared" si="89"/>
        <v>4.3235294117647056</v>
      </c>
      <c r="AK296" s="4">
        <f t="shared" si="90"/>
        <v>891000</v>
      </c>
      <c r="AL296" s="27">
        <f t="shared" si="91"/>
        <v>5.6116722783389446E-3</v>
      </c>
      <c r="AM296" s="15">
        <f t="shared" si="98"/>
        <v>0.82491582491582482</v>
      </c>
      <c r="AN296" s="15">
        <f t="shared" si="99"/>
        <v>1.2776319191460286E-4</v>
      </c>
    </row>
    <row r="297" spans="1:40" x14ac:dyDescent="0.2">
      <c r="A297" s="4" t="s">
        <v>4629</v>
      </c>
      <c r="B297" s="3" t="s">
        <v>2</v>
      </c>
      <c r="C297" s="6">
        <v>143247</v>
      </c>
      <c r="D297" s="3" t="s">
        <v>140</v>
      </c>
      <c r="E297" s="6">
        <v>143249</v>
      </c>
      <c r="F297" s="3" t="s">
        <v>1109</v>
      </c>
      <c r="G297" s="8">
        <v>7000</v>
      </c>
      <c r="H297" s="6">
        <v>142</v>
      </c>
      <c r="I297" s="6">
        <v>142643</v>
      </c>
      <c r="J297" s="13">
        <v>44985</v>
      </c>
      <c r="K297" s="9">
        <v>7000</v>
      </c>
      <c r="L297" s="4" t="s">
        <v>4629</v>
      </c>
      <c r="M297" s="4" t="s">
        <v>4632</v>
      </c>
      <c r="N297" s="4">
        <f>VLOOKUP(I297,BaseModelo!$A$2:$E$5075,5)</f>
        <v>7</v>
      </c>
      <c r="P297" s="15">
        <v>142.00000000000003</v>
      </c>
      <c r="Q297" s="4">
        <f>VLOOKUP(I297,BaseModelo!$A$2:$E$5075,3)</f>
        <v>127</v>
      </c>
      <c r="R297" s="4">
        <f t="shared" si="80"/>
        <v>32283000</v>
      </c>
      <c r="S297" s="16">
        <f t="shared" si="81"/>
        <v>2.168323885636403E-4</v>
      </c>
      <c r="T297" s="4">
        <f t="shared" si="92"/>
        <v>3.0790199176036922E-2</v>
      </c>
      <c r="U297" s="4">
        <f t="shared" si="93"/>
        <v>3.0790199176036929E-2</v>
      </c>
      <c r="V297" s="6">
        <f t="shared" si="82"/>
        <v>0</v>
      </c>
      <c r="W297" s="16" t="str">
        <f t="shared" si="83"/>
        <v/>
      </c>
      <c r="X297" s="4" t="str">
        <f t="shared" si="94"/>
        <v/>
      </c>
      <c r="Y297" s="4" t="str">
        <f t="shared" si="84"/>
        <v/>
      </c>
      <c r="Z297" s="4">
        <f t="shared" si="85"/>
        <v>4022000</v>
      </c>
      <c r="AA297" s="16">
        <f t="shared" si="86"/>
        <v>1.7404276479363501E-3</v>
      </c>
      <c r="AB297" s="15">
        <f t="shared" si="95"/>
        <v>0.24714072600696171</v>
      </c>
      <c r="AC297" s="15">
        <f t="shared" si="96"/>
        <v>0.24714072600696177</v>
      </c>
      <c r="AD297" s="4">
        <v>143247</v>
      </c>
      <c r="AE297" s="26">
        <v>1758.65</v>
      </c>
      <c r="AF297" s="26">
        <v>1758.65</v>
      </c>
      <c r="AG297" s="4">
        <f t="shared" si="97"/>
        <v>60000</v>
      </c>
      <c r="AH297" s="16">
        <f t="shared" si="87"/>
        <v>0.11666666666666667</v>
      </c>
      <c r="AI297" s="15">
        <f t="shared" si="88"/>
        <v>16.566666666666666</v>
      </c>
      <c r="AJ297" s="15">
        <f t="shared" si="89"/>
        <v>16.56666666666667</v>
      </c>
      <c r="AK297" s="4">
        <f t="shared" si="90"/>
        <v>891000</v>
      </c>
      <c r="AL297" s="27">
        <f t="shared" si="91"/>
        <v>7.8563411896745237E-3</v>
      </c>
      <c r="AM297" s="15">
        <f t="shared" si="98"/>
        <v>1.1156004489337823</v>
      </c>
      <c r="AN297" s="15">
        <f t="shared" si="99"/>
        <v>2.4189831002498151E-4</v>
      </c>
    </row>
    <row r="298" spans="1:40" x14ac:dyDescent="0.2">
      <c r="A298" s="4" t="s">
        <v>4629</v>
      </c>
      <c r="B298" s="3" t="s">
        <v>2</v>
      </c>
      <c r="C298" s="6">
        <v>143247</v>
      </c>
      <c r="D298" s="3" t="s">
        <v>140</v>
      </c>
      <c r="E298" s="6">
        <v>143250</v>
      </c>
      <c r="F298" s="3" t="s">
        <v>1110</v>
      </c>
      <c r="G298" s="8">
        <v>7000</v>
      </c>
      <c r="H298" s="6">
        <v>142</v>
      </c>
      <c r="I298" s="6">
        <v>142626</v>
      </c>
      <c r="J298" s="13">
        <v>44985</v>
      </c>
      <c r="K298" s="9">
        <v>7000</v>
      </c>
      <c r="L298" s="4" t="s">
        <v>4629</v>
      </c>
      <c r="M298" s="4" t="s">
        <v>4632</v>
      </c>
      <c r="N298" s="4">
        <f>VLOOKUP(I298,BaseModelo!$A$2:$E$5075,5)</f>
        <v>7</v>
      </c>
      <c r="P298" s="15">
        <v>142.00000000000003</v>
      </c>
      <c r="Q298" s="4">
        <f>VLOOKUP(I298,BaseModelo!$A$2:$E$5075,3)</f>
        <v>127</v>
      </c>
      <c r="R298" s="4">
        <f t="shared" si="80"/>
        <v>32283000</v>
      </c>
      <c r="S298" s="16">
        <f t="shared" si="81"/>
        <v>2.168323885636403E-4</v>
      </c>
      <c r="T298" s="4">
        <f t="shared" si="92"/>
        <v>3.0790199176036922E-2</v>
      </c>
      <c r="U298" s="4">
        <f t="shared" si="93"/>
        <v>3.0790199176036929E-2</v>
      </c>
      <c r="V298" s="6">
        <f t="shared" si="82"/>
        <v>0</v>
      </c>
      <c r="W298" s="16" t="str">
        <f t="shared" si="83"/>
        <v/>
      </c>
      <c r="X298" s="4" t="str">
        <f t="shared" si="94"/>
        <v/>
      </c>
      <c r="Y298" s="4" t="str">
        <f t="shared" si="84"/>
        <v/>
      </c>
      <c r="Z298" s="4">
        <f t="shared" si="85"/>
        <v>4022000</v>
      </c>
      <c r="AA298" s="16">
        <f t="shared" si="86"/>
        <v>1.7404276479363501E-3</v>
      </c>
      <c r="AB298" s="15">
        <f t="shared" si="95"/>
        <v>0.24714072600696171</v>
      </c>
      <c r="AC298" s="15">
        <f t="shared" si="96"/>
        <v>0.24714072600696177</v>
      </c>
      <c r="AD298" s="4">
        <v>143247</v>
      </c>
      <c r="AE298" s="26">
        <v>1758.65</v>
      </c>
      <c r="AF298" s="26">
        <v>1758.65</v>
      </c>
      <c r="AG298" s="4">
        <f t="shared" si="97"/>
        <v>60000</v>
      </c>
      <c r="AH298" s="16">
        <f t="shared" si="87"/>
        <v>0.11666666666666667</v>
      </c>
      <c r="AI298" s="15">
        <f t="shared" si="88"/>
        <v>16.566666666666666</v>
      </c>
      <c r="AJ298" s="15">
        <f t="shared" si="89"/>
        <v>16.56666666666667</v>
      </c>
      <c r="AK298" s="4">
        <f t="shared" si="90"/>
        <v>891000</v>
      </c>
      <c r="AL298" s="27">
        <f t="shared" si="91"/>
        <v>7.8563411896745237E-3</v>
      </c>
      <c r="AM298" s="15">
        <f t="shared" si="98"/>
        <v>1.1156004489337823</v>
      </c>
      <c r="AN298" s="15">
        <f t="shared" si="99"/>
        <v>2.4189831002498151E-4</v>
      </c>
    </row>
    <row r="299" spans="1:40" x14ac:dyDescent="0.2">
      <c r="A299" s="4" t="s">
        <v>4629</v>
      </c>
      <c r="B299" s="3" t="s">
        <v>2</v>
      </c>
      <c r="C299" s="6">
        <v>143247</v>
      </c>
      <c r="D299" s="3" t="s">
        <v>140</v>
      </c>
      <c r="E299" s="6">
        <v>143251</v>
      </c>
      <c r="F299" s="3" t="s">
        <v>1111</v>
      </c>
      <c r="G299" s="8">
        <v>5000</v>
      </c>
      <c r="H299" s="6">
        <v>147</v>
      </c>
      <c r="I299" s="6">
        <v>142642</v>
      </c>
      <c r="J299" s="13">
        <v>44985</v>
      </c>
      <c r="K299" s="9">
        <v>5000</v>
      </c>
      <c r="L299" s="4" t="s">
        <v>4629</v>
      </c>
      <c r="M299" s="4" t="s">
        <v>4632</v>
      </c>
      <c r="N299" s="4">
        <f>VLOOKUP(I299,BaseModelo!$A$2:$E$5075,5)</f>
        <v>7</v>
      </c>
      <c r="P299" s="15">
        <v>147</v>
      </c>
      <c r="Q299" s="4">
        <f>VLOOKUP(I299,BaseModelo!$A$2:$E$5075,3)</f>
        <v>127</v>
      </c>
      <c r="R299" s="4">
        <f t="shared" si="80"/>
        <v>32283000</v>
      </c>
      <c r="S299" s="16">
        <f t="shared" si="81"/>
        <v>1.5488027754545735E-4</v>
      </c>
      <c r="T299" s="4">
        <f t="shared" si="92"/>
        <v>2.2767400799182231E-2</v>
      </c>
      <c r="U299" s="4">
        <f t="shared" si="93"/>
        <v>2.2767400799182231E-2</v>
      </c>
      <c r="V299" s="6">
        <f t="shared" si="82"/>
        <v>0</v>
      </c>
      <c r="W299" s="16" t="str">
        <f t="shared" si="83"/>
        <v/>
      </c>
      <c r="X299" s="4" t="str">
        <f t="shared" si="94"/>
        <v/>
      </c>
      <c r="Y299" s="4" t="str">
        <f t="shared" si="84"/>
        <v/>
      </c>
      <c r="Z299" s="4">
        <f t="shared" si="85"/>
        <v>4022000</v>
      </c>
      <c r="AA299" s="16">
        <f t="shared" si="86"/>
        <v>1.2431626056688214E-3</v>
      </c>
      <c r="AB299" s="15">
        <f t="shared" si="95"/>
        <v>0.18274490303331675</v>
      </c>
      <c r="AC299" s="15">
        <f t="shared" si="96"/>
        <v>0.18274490303331675</v>
      </c>
      <c r="AD299" s="4">
        <v>143247</v>
      </c>
      <c r="AE299" s="26">
        <v>1303.3399999999999</v>
      </c>
      <c r="AF299" s="26">
        <v>1303.3399999999999</v>
      </c>
      <c r="AG299" s="4">
        <f t="shared" si="97"/>
        <v>60000</v>
      </c>
      <c r="AH299" s="16">
        <f t="shared" si="87"/>
        <v>8.3333333333333329E-2</v>
      </c>
      <c r="AI299" s="15">
        <f t="shared" si="88"/>
        <v>12.25</v>
      </c>
      <c r="AJ299" s="15">
        <f t="shared" si="89"/>
        <v>12.25</v>
      </c>
      <c r="AK299" s="4">
        <f t="shared" si="90"/>
        <v>891000</v>
      </c>
      <c r="AL299" s="27">
        <f t="shared" si="91"/>
        <v>5.6116722783389446E-3</v>
      </c>
      <c r="AM299" s="15">
        <f t="shared" si="98"/>
        <v>0.82491582491582482</v>
      </c>
      <c r="AN299" s="15">
        <f t="shared" si="99"/>
        <v>1.2776319191460286E-4</v>
      </c>
    </row>
    <row r="300" spans="1:40" x14ac:dyDescent="0.2">
      <c r="A300" s="4" t="s">
        <v>4629</v>
      </c>
      <c r="B300" s="3" t="s">
        <v>2</v>
      </c>
      <c r="C300" s="6">
        <v>143247</v>
      </c>
      <c r="D300" s="3" t="s">
        <v>140</v>
      </c>
      <c r="E300" s="6">
        <v>143252</v>
      </c>
      <c r="F300" s="3" t="s">
        <v>1112</v>
      </c>
      <c r="G300" s="8">
        <v>5000</v>
      </c>
      <c r="H300" s="6">
        <v>147</v>
      </c>
      <c r="I300" s="6">
        <v>142897</v>
      </c>
      <c r="J300" s="13">
        <v>44985</v>
      </c>
      <c r="K300" s="9">
        <v>5000</v>
      </c>
      <c r="L300" s="4" t="s">
        <v>4629</v>
      </c>
      <c r="M300" s="4" t="s">
        <v>4632</v>
      </c>
      <c r="N300" s="4">
        <f>VLOOKUP(I300,BaseModelo!$A$2:$E$5075,5)</f>
        <v>9</v>
      </c>
      <c r="P300" s="15">
        <v>147</v>
      </c>
      <c r="Q300" s="4">
        <f>VLOOKUP(I300,BaseModelo!$A$2:$E$5075,3)</f>
        <v>147</v>
      </c>
      <c r="R300" s="4">
        <f t="shared" si="80"/>
        <v>32283000</v>
      </c>
      <c r="S300" s="16">
        <f t="shared" si="81"/>
        <v>1.5488027754545735E-4</v>
      </c>
      <c r="T300" s="4">
        <f t="shared" si="92"/>
        <v>2.2767400799182231E-2</v>
      </c>
      <c r="U300" s="4">
        <f t="shared" si="93"/>
        <v>2.2767400799182231E-2</v>
      </c>
      <c r="V300" s="6">
        <f t="shared" si="82"/>
        <v>0</v>
      </c>
      <c r="W300" s="16" t="str">
        <f t="shared" si="83"/>
        <v/>
      </c>
      <c r="X300" s="4" t="str">
        <f t="shared" si="94"/>
        <v/>
      </c>
      <c r="Y300" s="4" t="str">
        <f t="shared" si="84"/>
        <v/>
      </c>
      <c r="Z300" s="4">
        <f t="shared" si="85"/>
        <v>5305000</v>
      </c>
      <c r="AA300" s="16">
        <f t="shared" si="86"/>
        <v>9.42507068803016E-4</v>
      </c>
      <c r="AB300" s="15">
        <f t="shared" si="95"/>
        <v>0.13854853911404336</v>
      </c>
      <c r="AC300" s="15">
        <f t="shared" si="96"/>
        <v>0.13854853911404336</v>
      </c>
      <c r="AD300" s="4">
        <v>143247</v>
      </c>
      <c r="AE300" s="26">
        <v>1303.3399999999999</v>
      </c>
      <c r="AF300" s="26">
        <v>1303.3399999999999</v>
      </c>
      <c r="AG300" s="4">
        <f t="shared" si="97"/>
        <v>96000</v>
      </c>
      <c r="AH300" s="16">
        <f t="shared" si="87"/>
        <v>5.2083333333333336E-2</v>
      </c>
      <c r="AI300" s="15">
        <f t="shared" si="88"/>
        <v>7.65625</v>
      </c>
      <c r="AJ300" s="15">
        <f t="shared" si="89"/>
        <v>7.65625</v>
      </c>
      <c r="AK300" s="4">
        <f t="shared" si="90"/>
        <v>891000</v>
      </c>
      <c r="AL300" s="27">
        <f t="shared" si="91"/>
        <v>5.6116722783389446E-3</v>
      </c>
      <c r="AM300" s="15">
        <f t="shared" si="98"/>
        <v>0.82491582491582482</v>
      </c>
      <c r="AN300" s="15">
        <f t="shared" si="99"/>
        <v>1.2776319191460286E-4</v>
      </c>
    </row>
    <row r="301" spans="1:40" x14ac:dyDescent="0.2">
      <c r="A301" s="4" t="s">
        <v>4629</v>
      </c>
      <c r="B301" s="3" t="s">
        <v>2</v>
      </c>
      <c r="C301" s="6">
        <v>143247</v>
      </c>
      <c r="D301" s="3" t="s">
        <v>140</v>
      </c>
      <c r="E301" s="6">
        <v>143253</v>
      </c>
      <c r="F301" s="3" t="s">
        <v>1113</v>
      </c>
      <c r="G301" s="8">
        <v>6000</v>
      </c>
      <c r="H301" s="6">
        <v>142</v>
      </c>
      <c r="I301" s="6">
        <v>142754</v>
      </c>
      <c r="J301" s="13">
        <v>44985</v>
      </c>
      <c r="K301" s="9">
        <v>6000</v>
      </c>
      <c r="L301" s="4" t="s">
        <v>4629</v>
      </c>
      <c r="M301" s="4" t="s">
        <v>4632</v>
      </c>
      <c r="N301" s="4">
        <f>VLOOKUP(I301,BaseModelo!$A$2:$E$5075,5)</f>
        <v>10</v>
      </c>
      <c r="P301" s="15">
        <v>142.00000000000003</v>
      </c>
      <c r="Q301" s="4">
        <f>VLOOKUP(I301,BaseModelo!$A$2:$E$5075,3)</f>
        <v>0</v>
      </c>
      <c r="R301" s="4">
        <f t="shared" si="80"/>
        <v>32283000</v>
      </c>
      <c r="S301" s="16">
        <f t="shared" si="81"/>
        <v>1.8585633305454884E-4</v>
      </c>
      <c r="T301" s="4">
        <f t="shared" si="92"/>
        <v>2.6391599293745936E-2</v>
      </c>
      <c r="U301" s="4">
        <f t="shared" si="93"/>
        <v>2.6391599293745942E-2</v>
      </c>
      <c r="V301" s="6">
        <f t="shared" si="82"/>
        <v>0</v>
      </c>
      <c r="W301" s="16" t="str">
        <f t="shared" si="83"/>
        <v/>
      </c>
      <c r="X301" s="4" t="str">
        <f t="shared" si="94"/>
        <v/>
      </c>
      <c r="Y301" s="4" t="str">
        <f t="shared" si="84"/>
        <v/>
      </c>
      <c r="Z301" s="4">
        <f t="shared" si="85"/>
        <v>4121000</v>
      </c>
      <c r="AA301" s="16">
        <f t="shared" si="86"/>
        <v>1.4559572919194371E-3</v>
      </c>
      <c r="AB301" s="15">
        <f t="shared" si="95"/>
        <v>0.20674593545256006</v>
      </c>
      <c r="AC301" s="15">
        <f t="shared" si="96"/>
        <v>0.20674593545256012</v>
      </c>
      <c r="AD301" s="4">
        <v>143247</v>
      </c>
      <c r="AE301" s="26">
        <v>1503.37</v>
      </c>
      <c r="AF301" s="26">
        <v>1503.37</v>
      </c>
      <c r="AG301" s="4">
        <f t="shared" si="97"/>
        <v>170000</v>
      </c>
      <c r="AH301" s="16">
        <f t="shared" si="87"/>
        <v>3.5294117647058823E-2</v>
      </c>
      <c r="AI301" s="15">
        <f t="shared" si="88"/>
        <v>5.0117647058823529</v>
      </c>
      <c r="AJ301" s="15">
        <f t="shared" si="89"/>
        <v>5.0117647058823538</v>
      </c>
      <c r="AK301" s="4">
        <f t="shared" si="90"/>
        <v>891000</v>
      </c>
      <c r="AL301" s="27">
        <f t="shared" si="91"/>
        <v>6.7340067340067337E-3</v>
      </c>
      <c r="AM301" s="15">
        <f t="shared" si="98"/>
        <v>0.95622895622895621</v>
      </c>
      <c r="AN301" s="15">
        <f t="shared" si="99"/>
        <v>1.7772120736529254E-4</v>
      </c>
    </row>
    <row r="302" spans="1:40" x14ac:dyDescent="0.2">
      <c r="A302" s="4" t="s">
        <v>4629</v>
      </c>
      <c r="B302" s="3" t="s">
        <v>2</v>
      </c>
      <c r="C302" s="6">
        <v>143247</v>
      </c>
      <c r="D302" s="3" t="s">
        <v>140</v>
      </c>
      <c r="E302" s="6">
        <v>143254</v>
      </c>
      <c r="F302" s="3" t="s">
        <v>1114</v>
      </c>
      <c r="G302" s="8">
        <v>7000</v>
      </c>
      <c r="H302" s="6">
        <v>142</v>
      </c>
      <c r="I302" s="6">
        <v>142732</v>
      </c>
      <c r="J302" s="13">
        <v>44985</v>
      </c>
      <c r="K302" s="9">
        <v>7000</v>
      </c>
      <c r="L302" s="4" t="s">
        <v>4629</v>
      </c>
      <c r="M302" s="4" t="s">
        <v>4632</v>
      </c>
      <c r="N302" s="4">
        <f>VLOOKUP(I302,BaseModelo!$A$2:$E$5075,5)</f>
        <v>3</v>
      </c>
      <c r="P302" s="15">
        <v>142.00000000000003</v>
      </c>
      <c r="Q302" s="4">
        <f>VLOOKUP(I302,BaseModelo!$A$2:$E$5075,3)</f>
        <v>110</v>
      </c>
      <c r="R302" s="4">
        <f t="shared" si="80"/>
        <v>32283000</v>
      </c>
      <c r="S302" s="16">
        <f t="shared" si="81"/>
        <v>2.168323885636403E-4</v>
      </c>
      <c r="T302" s="4">
        <f t="shared" si="92"/>
        <v>3.0790199176036922E-2</v>
      </c>
      <c r="U302" s="4">
        <f t="shared" si="93"/>
        <v>3.0790199176036929E-2</v>
      </c>
      <c r="V302" s="6">
        <f t="shared" si="82"/>
        <v>0</v>
      </c>
      <c r="W302" s="16" t="str">
        <f t="shared" si="83"/>
        <v/>
      </c>
      <c r="X302" s="4" t="str">
        <f t="shared" si="94"/>
        <v/>
      </c>
      <c r="Y302" s="4" t="str">
        <f t="shared" si="84"/>
        <v/>
      </c>
      <c r="Z302" s="4">
        <f t="shared" si="85"/>
        <v>1992000</v>
      </c>
      <c r="AA302" s="16">
        <f t="shared" si="86"/>
        <v>3.5140562248995983E-3</v>
      </c>
      <c r="AB302" s="15">
        <f t="shared" si="95"/>
        <v>0.49899598393574296</v>
      </c>
      <c r="AC302" s="15">
        <f t="shared" si="96"/>
        <v>0.49899598393574307</v>
      </c>
      <c r="AD302" s="4">
        <v>143247</v>
      </c>
      <c r="AE302" s="26">
        <v>1758.65</v>
      </c>
      <c r="AF302" s="26">
        <v>1758.65</v>
      </c>
      <c r="AG302" s="4">
        <f t="shared" si="97"/>
        <v>52000</v>
      </c>
      <c r="AH302" s="16">
        <f t="shared" si="87"/>
        <v>0.13461538461538461</v>
      </c>
      <c r="AI302" s="15">
        <f t="shared" si="88"/>
        <v>19.115384615384613</v>
      </c>
      <c r="AJ302" s="15">
        <f t="shared" si="89"/>
        <v>19.115384615384617</v>
      </c>
      <c r="AK302" s="4">
        <f t="shared" si="90"/>
        <v>891000</v>
      </c>
      <c r="AL302" s="27">
        <f t="shared" si="91"/>
        <v>7.8563411896745237E-3</v>
      </c>
      <c r="AM302" s="15">
        <f t="shared" si="98"/>
        <v>1.1156004489337823</v>
      </c>
      <c r="AN302" s="15">
        <f t="shared" si="99"/>
        <v>2.4189831002498151E-4</v>
      </c>
    </row>
    <row r="303" spans="1:40" x14ac:dyDescent="0.2">
      <c r="A303" s="4" t="s">
        <v>4629</v>
      </c>
      <c r="B303" s="3" t="s">
        <v>2</v>
      </c>
      <c r="C303" s="6">
        <v>143264</v>
      </c>
      <c r="D303" s="3" t="s">
        <v>141</v>
      </c>
      <c r="E303" s="6">
        <v>143270</v>
      </c>
      <c r="F303" s="3" t="s">
        <v>1115</v>
      </c>
      <c r="G303" s="8">
        <v>5000</v>
      </c>
      <c r="H303" s="6">
        <v>147</v>
      </c>
      <c r="I303" s="6">
        <v>143098</v>
      </c>
      <c r="J303" s="13">
        <v>44985</v>
      </c>
      <c r="K303" s="9">
        <v>5000</v>
      </c>
      <c r="L303" s="4" t="s">
        <v>4629</v>
      </c>
      <c r="M303" s="4" t="s">
        <v>4632</v>
      </c>
      <c r="N303" s="4">
        <f>VLOOKUP(I303,BaseModelo!$A$2:$E$5075,5)</f>
        <v>6</v>
      </c>
      <c r="P303" s="15">
        <v>147</v>
      </c>
      <c r="Q303" s="4">
        <f>VLOOKUP(I303,BaseModelo!$A$2:$E$5075,3)</f>
        <v>115</v>
      </c>
      <c r="R303" s="4">
        <f t="shared" si="80"/>
        <v>32283000</v>
      </c>
      <c r="S303" s="16">
        <f t="shared" si="81"/>
        <v>1.5488027754545735E-4</v>
      </c>
      <c r="T303" s="4">
        <f t="shared" si="92"/>
        <v>2.2767400799182231E-2</v>
      </c>
      <c r="U303" s="4">
        <f t="shared" si="93"/>
        <v>2.2767400799182231E-2</v>
      </c>
      <c r="V303" s="6">
        <f t="shared" si="82"/>
        <v>0</v>
      </c>
      <c r="W303" s="16" t="str">
        <f t="shared" si="83"/>
        <v/>
      </c>
      <c r="X303" s="4" t="str">
        <f t="shared" si="94"/>
        <v/>
      </c>
      <c r="Y303" s="4" t="str">
        <f t="shared" si="84"/>
        <v/>
      </c>
      <c r="Z303" s="4">
        <f t="shared" si="85"/>
        <v>4853000</v>
      </c>
      <c r="AA303" s="16">
        <f t="shared" si="86"/>
        <v>1.0302905419328251E-3</v>
      </c>
      <c r="AB303" s="15">
        <f t="shared" si="95"/>
        <v>0.1514527096641253</v>
      </c>
      <c r="AC303" s="15">
        <f t="shared" si="96"/>
        <v>0.1514527096641253</v>
      </c>
      <c r="AD303" s="4">
        <v>143264</v>
      </c>
      <c r="AE303" s="26">
        <v>1303.3399999999999</v>
      </c>
      <c r="AF303" s="26">
        <v>1303.3399999999999</v>
      </c>
      <c r="AG303" s="4">
        <f t="shared" si="97"/>
        <v>125000</v>
      </c>
      <c r="AH303" s="16">
        <f t="shared" si="87"/>
        <v>0.04</v>
      </c>
      <c r="AI303" s="15">
        <f t="shared" si="88"/>
        <v>5.88</v>
      </c>
      <c r="AJ303" s="15">
        <f t="shared" si="89"/>
        <v>5.88</v>
      </c>
      <c r="AK303" s="4">
        <f t="shared" si="90"/>
        <v>891000</v>
      </c>
      <c r="AL303" s="27">
        <f t="shared" si="91"/>
        <v>5.6116722783389446E-3</v>
      </c>
      <c r="AM303" s="15">
        <f t="shared" si="98"/>
        <v>0.82491582491582482</v>
      </c>
      <c r="AN303" s="15">
        <f t="shared" si="99"/>
        <v>1.2776319191460286E-4</v>
      </c>
    </row>
    <row r="304" spans="1:40" x14ac:dyDescent="0.2">
      <c r="A304" s="4" t="s">
        <v>4629</v>
      </c>
      <c r="B304" s="3" t="s">
        <v>2</v>
      </c>
      <c r="C304" s="6">
        <v>143264</v>
      </c>
      <c r="D304" s="3" t="s">
        <v>141</v>
      </c>
      <c r="E304" s="6">
        <v>143271</v>
      </c>
      <c r="F304" s="3" t="s">
        <v>1116</v>
      </c>
      <c r="G304" s="8">
        <v>5000</v>
      </c>
      <c r="H304" s="6">
        <v>147</v>
      </c>
      <c r="I304" s="6">
        <v>143086</v>
      </c>
      <c r="J304" s="13">
        <v>44985</v>
      </c>
      <c r="K304" s="9">
        <v>5000</v>
      </c>
      <c r="L304" s="4" t="s">
        <v>4629</v>
      </c>
      <c r="M304" s="4" t="s">
        <v>4632</v>
      </c>
      <c r="N304" s="4">
        <f>VLOOKUP(I304,BaseModelo!$A$2:$E$5075,5)</f>
        <v>6</v>
      </c>
      <c r="P304" s="15">
        <v>147</v>
      </c>
      <c r="Q304" s="4">
        <f>VLOOKUP(I304,BaseModelo!$A$2:$E$5075,3)</f>
        <v>115</v>
      </c>
      <c r="R304" s="4">
        <f t="shared" si="80"/>
        <v>32283000</v>
      </c>
      <c r="S304" s="16">
        <f t="shared" si="81"/>
        <v>1.5488027754545735E-4</v>
      </c>
      <c r="T304" s="4">
        <f t="shared" si="92"/>
        <v>2.2767400799182231E-2</v>
      </c>
      <c r="U304" s="4">
        <f t="shared" si="93"/>
        <v>2.2767400799182231E-2</v>
      </c>
      <c r="V304" s="6">
        <f t="shared" si="82"/>
        <v>0</v>
      </c>
      <c r="W304" s="16" t="str">
        <f t="shared" si="83"/>
        <v/>
      </c>
      <c r="X304" s="4" t="str">
        <f t="shared" si="94"/>
        <v/>
      </c>
      <c r="Y304" s="4" t="str">
        <f t="shared" si="84"/>
        <v/>
      </c>
      <c r="Z304" s="4">
        <f t="shared" si="85"/>
        <v>4853000</v>
      </c>
      <c r="AA304" s="16">
        <f t="shared" si="86"/>
        <v>1.0302905419328251E-3</v>
      </c>
      <c r="AB304" s="15">
        <f t="shared" si="95"/>
        <v>0.1514527096641253</v>
      </c>
      <c r="AC304" s="15">
        <f t="shared" si="96"/>
        <v>0.1514527096641253</v>
      </c>
      <c r="AD304" s="4">
        <v>143264</v>
      </c>
      <c r="AE304" s="26">
        <v>1303.3399999999999</v>
      </c>
      <c r="AF304" s="26">
        <v>1303.3399999999999</v>
      </c>
      <c r="AG304" s="4">
        <f t="shared" si="97"/>
        <v>125000</v>
      </c>
      <c r="AH304" s="16">
        <f t="shared" si="87"/>
        <v>0.04</v>
      </c>
      <c r="AI304" s="15">
        <f t="shared" si="88"/>
        <v>5.88</v>
      </c>
      <c r="AJ304" s="15">
        <f t="shared" si="89"/>
        <v>5.88</v>
      </c>
      <c r="AK304" s="4">
        <f t="shared" si="90"/>
        <v>891000</v>
      </c>
      <c r="AL304" s="27">
        <f t="shared" si="91"/>
        <v>5.6116722783389446E-3</v>
      </c>
      <c r="AM304" s="15">
        <f t="shared" si="98"/>
        <v>0.82491582491582482</v>
      </c>
      <c r="AN304" s="15">
        <f t="shared" si="99"/>
        <v>1.2776319191460286E-4</v>
      </c>
    </row>
    <row r="305" spans="1:40" x14ac:dyDescent="0.2">
      <c r="A305" s="4" t="s">
        <v>4627</v>
      </c>
      <c r="B305" s="3" t="s">
        <v>9</v>
      </c>
      <c r="C305" s="6">
        <v>143303</v>
      </c>
      <c r="D305" s="3" t="s">
        <v>145</v>
      </c>
      <c r="E305" s="6">
        <v>143312</v>
      </c>
      <c r="F305" s="3" t="s">
        <v>1162</v>
      </c>
      <c r="G305" s="8">
        <v>10000</v>
      </c>
      <c r="H305" s="6">
        <v>142</v>
      </c>
      <c r="I305" s="6">
        <v>143161</v>
      </c>
      <c r="J305" s="13">
        <v>44985</v>
      </c>
      <c r="K305" s="9">
        <v>10000</v>
      </c>
      <c r="L305" s="4" t="s">
        <v>4627</v>
      </c>
      <c r="M305" s="4" t="s">
        <v>4632</v>
      </c>
      <c r="N305" s="4">
        <f>VLOOKUP(I305,BaseModelo!$A$2:$E$5075,5)</f>
        <v>6</v>
      </c>
      <c r="P305" s="15">
        <v>142.00000000000003</v>
      </c>
      <c r="Q305" s="4">
        <f>VLOOKUP(I305,BaseModelo!$A$2:$E$5075,3)</f>
        <v>115</v>
      </c>
      <c r="R305" s="4">
        <f t="shared" si="80"/>
        <v>32283000</v>
      </c>
      <c r="S305" s="16">
        <f t="shared" si="81"/>
        <v>3.0976055509091471E-4</v>
      </c>
      <c r="T305" s="4">
        <f t="shared" si="92"/>
        <v>4.3985998822909891E-2</v>
      </c>
      <c r="U305" s="4">
        <f t="shared" si="93"/>
        <v>4.3985998822909898E-2</v>
      </c>
      <c r="V305" s="6">
        <f t="shared" si="82"/>
        <v>0</v>
      </c>
      <c r="W305" s="16" t="str">
        <f t="shared" si="83"/>
        <v/>
      </c>
      <c r="X305" s="4" t="str">
        <f t="shared" si="94"/>
        <v/>
      </c>
      <c r="Y305" s="4" t="str">
        <f t="shared" si="84"/>
        <v/>
      </c>
      <c r="Z305" s="4">
        <f t="shared" si="85"/>
        <v>4853000</v>
      </c>
      <c r="AA305" s="16">
        <f t="shared" si="86"/>
        <v>2.0605810838656502E-3</v>
      </c>
      <c r="AB305" s="15">
        <f t="shared" si="95"/>
        <v>0.29260251390892233</v>
      </c>
      <c r="AC305" s="15">
        <f t="shared" si="96"/>
        <v>0.29260251390892239</v>
      </c>
      <c r="AD305" s="4">
        <v>143303</v>
      </c>
      <c r="AE305" s="26">
        <v>2510.34</v>
      </c>
      <c r="AF305" s="26">
        <v>2510.34</v>
      </c>
      <c r="AG305" s="4">
        <f t="shared" si="97"/>
        <v>1993000</v>
      </c>
      <c r="AH305" s="16">
        <f t="shared" si="87"/>
        <v>5.0175614651279477E-3</v>
      </c>
      <c r="AI305" s="15">
        <f t="shared" si="88"/>
        <v>0.71249372804816857</v>
      </c>
      <c r="AJ305" s="15">
        <f t="shared" si="89"/>
        <v>0.71249372804816868</v>
      </c>
      <c r="AK305" s="4">
        <f t="shared" si="90"/>
        <v>15073000</v>
      </c>
      <c r="AL305" s="27">
        <f t="shared" si="91"/>
        <v>6.6343793538114506E-4</v>
      </c>
      <c r="AM305" s="15">
        <f t="shared" si="98"/>
        <v>9.4208186824122603E-2</v>
      </c>
      <c r="AN305" s="15">
        <f t="shared" si="99"/>
        <v>2.918198024474882E-5</v>
      </c>
    </row>
    <row r="306" spans="1:40" x14ac:dyDescent="0.2">
      <c r="A306" s="4" t="s">
        <v>4628</v>
      </c>
      <c r="B306" s="2" t="s">
        <v>16</v>
      </c>
      <c r="C306" s="5">
        <v>143351</v>
      </c>
      <c r="D306" s="2" t="s">
        <v>146</v>
      </c>
      <c r="E306" s="5">
        <v>143353</v>
      </c>
      <c r="F306" s="2" t="s">
        <v>1118</v>
      </c>
      <c r="G306" s="7">
        <v>10000</v>
      </c>
      <c r="H306" s="5">
        <v>110</v>
      </c>
      <c r="I306" s="6">
        <v>142894</v>
      </c>
      <c r="J306" s="13">
        <v>44985</v>
      </c>
      <c r="K306" s="9">
        <v>10000</v>
      </c>
      <c r="L306" s="4" t="s">
        <v>4628</v>
      </c>
      <c r="M306" s="4" t="s">
        <v>4632</v>
      </c>
      <c r="N306" s="4">
        <f>VLOOKUP(I306,BaseModelo!$A$2:$E$5075,5)</f>
        <v>9</v>
      </c>
      <c r="P306" s="15">
        <v>142.00000000000003</v>
      </c>
      <c r="Q306" s="4">
        <f>VLOOKUP(I306,BaseModelo!$A$2:$E$5075,3)</f>
        <v>147</v>
      </c>
      <c r="R306" s="4">
        <f t="shared" si="80"/>
        <v>32283000</v>
      </c>
      <c r="S306" s="16">
        <f t="shared" si="81"/>
        <v>3.0976055509091471E-4</v>
      </c>
      <c r="T306" s="4">
        <f t="shared" si="92"/>
        <v>3.4073661060000621E-2</v>
      </c>
      <c r="U306" s="4">
        <f t="shared" si="93"/>
        <v>4.3985998822909898E-2</v>
      </c>
      <c r="V306" s="6">
        <f t="shared" si="82"/>
        <v>0</v>
      </c>
      <c r="W306" s="16" t="str">
        <f t="shared" si="83"/>
        <v/>
      </c>
      <c r="X306" s="4" t="str">
        <f t="shared" si="94"/>
        <v/>
      </c>
      <c r="Y306" s="4" t="str">
        <f t="shared" si="84"/>
        <v/>
      </c>
      <c r="Z306" s="4">
        <f t="shared" si="85"/>
        <v>5305000</v>
      </c>
      <c r="AA306" s="16">
        <f t="shared" si="86"/>
        <v>1.885014137606032E-3</v>
      </c>
      <c r="AB306" s="15">
        <f t="shared" si="95"/>
        <v>0.20735155513666351</v>
      </c>
      <c r="AC306" s="15">
        <f t="shared" si="96"/>
        <v>0.2676720075400566</v>
      </c>
      <c r="AD306" s="4">
        <v>143351</v>
      </c>
      <c r="AE306" s="26">
        <v>1917.29</v>
      </c>
      <c r="AF306" s="26">
        <v>1917.29</v>
      </c>
      <c r="AG306" s="4">
        <f t="shared" si="97"/>
        <v>3095000</v>
      </c>
      <c r="AH306" s="16">
        <f t="shared" si="87"/>
        <v>3.2310177705977385E-3</v>
      </c>
      <c r="AI306" s="15">
        <f t="shared" si="88"/>
        <v>0.35541195476575121</v>
      </c>
      <c r="AJ306" s="15">
        <f t="shared" si="89"/>
        <v>0.45880452342487893</v>
      </c>
      <c r="AK306" s="4">
        <f t="shared" si="90"/>
        <v>16319000</v>
      </c>
      <c r="AL306" s="27">
        <f t="shared" si="91"/>
        <v>6.1278264599546543E-4</v>
      </c>
      <c r="AM306" s="15">
        <f t="shared" si="98"/>
        <v>6.7406091059501197E-2</v>
      </c>
      <c r="AN306" s="15">
        <f t="shared" si="99"/>
        <v>2.6953856745456156E-5</v>
      </c>
    </row>
    <row r="307" spans="1:40" x14ac:dyDescent="0.2">
      <c r="A307" s="4" t="s">
        <v>4628</v>
      </c>
      <c r="B307" s="3" t="s">
        <v>16</v>
      </c>
      <c r="C307" s="6">
        <v>143351</v>
      </c>
      <c r="D307" s="3" t="s">
        <v>146</v>
      </c>
      <c r="E307" s="6">
        <v>143354</v>
      </c>
      <c r="F307" s="3" t="s">
        <v>1159</v>
      </c>
      <c r="G307" s="8">
        <v>6000</v>
      </c>
      <c r="H307" s="6">
        <v>110</v>
      </c>
      <c r="I307" s="6">
        <v>143051</v>
      </c>
      <c r="J307" s="13">
        <v>44985</v>
      </c>
      <c r="K307" s="9">
        <v>6000</v>
      </c>
      <c r="L307" s="4" t="s">
        <v>4628</v>
      </c>
      <c r="M307" s="4" t="s">
        <v>4632</v>
      </c>
      <c r="N307" s="4">
        <f>VLOOKUP(I307,BaseModelo!$A$2:$E$5075,5)</f>
        <v>6</v>
      </c>
      <c r="P307" s="15">
        <v>142.00000000000003</v>
      </c>
      <c r="Q307" s="4">
        <f>VLOOKUP(I307,BaseModelo!$A$2:$E$5075,3)</f>
        <v>115</v>
      </c>
      <c r="R307" s="4">
        <f t="shared" si="80"/>
        <v>32283000</v>
      </c>
      <c r="S307" s="16">
        <f t="shared" si="81"/>
        <v>1.8585633305454884E-4</v>
      </c>
      <c r="T307" s="4">
        <f t="shared" si="92"/>
        <v>2.0444196636000372E-2</v>
      </c>
      <c r="U307" s="4">
        <f t="shared" si="93"/>
        <v>2.6391599293745942E-2</v>
      </c>
      <c r="V307" s="6">
        <f t="shared" si="82"/>
        <v>0</v>
      </c>
      <c r="W307" s="16" t="str">
        <f t="shared" si="83"/>
        <v/>
      </c>
      <c r="X307" s="4" t="str">
        <f t="shared" si="94"/>
        <v/>
      </c>
      <c r="Y307" s="4" t="str">
        <f t="shared" si="84"/>
        <v/>
      </c>
      <c r="Z307" s="4">
        <f t="shared" si="85"/>
        <v>4853000</v>
      </c>
      <c r="AA307" s="16">
        <f t="shared" si="86"/>
        <v>1.2363486503193901E-3</v>
      </c>
      <c r="AB307" s="15">
        <f t="shared" si="95"/>
        <v>0.1359983515351329</v>
      </c>
      <c r="AC307" s="15">
        <f t="shared" si="96"/>
        <v>0.17556150834535342</v>
      </c>
      <c r="AD307" s="4">
        <v>143351</v>
      </c>
      <c r="AE307" s="26">
        <v>1144.83</v>
      </c>
      <c r="AF307" s="26">
        <v>1144.83</v>
      </c>
      <c r="AG307" s="4">
        <f t="shared" si="97"/>
        <v>2735000</v>
      </c>
      <c r="AH307" s="16">
        <f t="shared" si="87"/>
        <v>2.1937842778793418E-3</v>
      </c>
      <c r="AI307" s="15">
        <f t="shared" si="88"/>
        <v>0.24131627056672761</v>
      </c>
      <c r="AJ307" s="15">
        <f t="shared" si="89"/>
        <v>0.3115173674588666</v>
      </c>
      <c r="AK307" s="4">
        <f t="shared" si="90"/>
        <v>16319000</v>
      </c>
      <c r="AL307" s="27">
        <f t="shared" si="91"/>
        <v>3.6766958759727926E-4</v>
      </c>
      <c r="AM307" s="15">
        <f t="shared" si="98"/>
        <v>4.0443654635700717E-2</v>
      </c>
      <c r="AN307" s="15">
        <f t="shared" si="99"/>
        <v>9.7033884283642175E-6</v>
      </c>
    </row>
    <row r="308" spans="1:40" x14ac:dyDescent="0.2">
      <c r="A308" s="4" t="s">
        <v>4628</v>
      </c>
      <c r="B308" s="3" t="s">
        <v>16</v>
      </c>
      <c r="C308" s="6">
        <v>143351</v>
      </c>
      <c r="D308" s="3" t="s">
        <v>146</v>
      </c>
      <c r="E308" s="6">
        <v>143356</v>
      </c>
      <c r="F308" s="3" t="s">
        <v>1160</v>
      </c>
      <c r="G308" s="8">
        <v>8000</v>
      </c>
      <c r="H308" s="6">
        <v>142</v>
      </c>
      <c r="I308" s="6">
        <v>142945</v>
      </c>
      <c r="J308" s="13">
        <v>44985</v>
      </c>
      <c r="K308" s="9">
        <v>8000</v>
      </c>
      <c r="L308" s="4" t="s">
        <v>4628</v>
      </c>
      <c r="M308" s="4" t="s">
        <v>4632</v>
      </c>
      <c r="N308" s="4">
        <f>VLOOKUP(I308,BaseModelo!$A$2:$E$5075,5)</f>
        <v>9</v>
      </c>
      <c r="P308" s="15">
        <v>142.00000000000003</v>
      </c>
      <c r="Q308" s="4">
        <f>VLOOKUP(I308,BaseModelo!$A$2:$E$5075,3)</f>
        <v>147</v>
      </c>
      <c r="R308" s="4">
        <f t="shared" si="80"/>
        <v>32283000</v>
      </c>
      <c r="S308" s="16">
        <f t="shared" si="81"/>
        <v>2.4780844407273179E-4</v>
      </c>
      <c r="T308" s="4">
        <f t="shared" si="92"/>
        <v>3.5188799058327912E-2</v>
      </c>
      <c r="U308" s="4">
        <f t="shared" si="93"/>
        <v>3.5188799058327919E-2</v>
      </c>
      <c r="V308" s="6">
        <f t="shared" si="82"/>
        <v>0</v>
      </c>
      <c r="W308" s="16" t="str">
        <f t="shared" si="83"/>
        <v/>
      </c>
      <c r="X308" s="4" t="str">
        <f t="shared" si="94"/>
        <v/>
      </c>
      <c r="Y308" s="4" t="str">
        <f t="shared" si="84"/>
        <v/>
      </c>
      <c r="Z308" s="4">
        <f t="shared" si="85"/>
        <v>5305000</v>
      </c>
      <c r="AA308" s="16">
        <f t="shared" si="86"/>
        <v>1.5080113100848257E-3</v>
      </c>
      <c r="AB308" s="15">
        <f t="shared" si="95"/>
        <v>0.21413760603204526</v>
      </c>
      <c r="AC308" s="15">
        <f t="shared" si="96"/>
        <v>0.21413760603204529</v>
      </c>
      <c r="AD308" s="4">
        <v>143351</v>
      </c>
      <c r="AE308" s="26">
        <v>2013.74</v>
      </c>
      <c r="AF308" s="26">
        <v>2013.74</v>
      </c>
      <c r="AG308" s="4">
        <f t="shared" si="97"/>
        <v>3095000</v>
      </c>
      <c r="AH308" s="16">
        <f t="shared" si="87"/>
        <v>2.5848142164781908E-3</v>
      </c>
      <c r="AI308" s="15">
        <f t="shared" si="88"/>
        <v>0.3670436187399031</v>
      </c>
      <c r="AJ308" s="15">
        <f t="shared" si="89"/>
        <v>0.36704361873990315</v>
      </c>
      <c r="AK308" s="4">
        <f t="shared" si="90"/>
        <v>16319000</v>
      </c>
      <c r="AL308" s="27">
        <f t="shared" si="91"/>
        <v>4.9022611679637234E-4</v>
      </c>
      <c r="AM308" s="15">
        <f t="shared" si="98"/>
        <v>6.9612108585084875E-2</v>
      </c>
      <c r="AN308" s="15">
        <f t="shared" si="99"/>
        <v>1.725046831709194E-5</v>
      </c>
    </row>
    <row r="309" spans="1:40" x14ac:dyDescent="0.2">
      <c r="A309" s="4" t="s">
        <v>4628</v>
      </c>
      <c r="B309" s="3" t="s">
        <v>16</v>
      </c>
      <c r="C309" s="6">
        <v>143351</v>
      </c>
      <c r="D309" s="3" t="s">
        <v>146</v>
      </c>
      <c r="E309" s="6">
        <v>143357</v>
      </c>
      <c r="F309" s="3" t="s">
        <v>1161</v>
      </c>
      <c r="G309" s="8">
        <v>6000</v>
      </c>
      <c r="H309" s="6">
        <v>100</v>
      </c>
      <c r="I309" s="6">
        <v>142330</v>
      </c>
      <c r="J309" s="13">
        <v>44985</v>
      </c>
      <c r="K309" s="9">
        <v>6000</v>
      </c>
      <c r="L309" s="4" t="s">
        <v>4628</v>
      </c>
      <c r="M309" s="4" t="s">
        <v>4632</v>
      </c>
      <c r="N309" s="4">
        <f>VLOOKUP(I309,BaseModelo!$A$2:$E$5075,5)</f>
        <v>10</v>
      </c>
      <c r="P309" s="15">
        <v>142.00000000000003</v>
      </c>
      <c r="Q309" s="4">
        <f>VLOOKUP(I309,BaseModelo!$A$2:$E$5075,3)</f>
        <v>0</v>
      </c>
      <c r="R309" s="4">
        <f t="shared" si="80"/>
        <v>32283000</v>
      </c>
      <c r="S309" s="16">
        <f t="shared" si="81"/>
        <v>1.8585633305454884E-4</v>
      </c>
      <c r="T309" s="4">
        <f t="shared" si="92"/>
        <v>1.8585633305454884E-2</v>
      </c>
      <c r="U309" s="4">
        <f t="shared" si="93"/>
        <v>2.6391599293745942E-2</v>
      </c>
      <c r="V309" s="6">
        <f t="shared" si="82"/>
        <v>0</v>
      </c>
      <c r="W309" s="16" t="str">
        <f t="shared" si="83"/>
        <v/>
      </c>
      <c r="X309" s="4" t="str">
        <f t="shared" si="94"/>
        <v/>
      </c>
      <c r="Y309" s="4" t="str">
        <f t="shared" si="84"/>
        <v/>
      </c>
      <c r="Z309" s="4">
        <f t="shared" si="85"/>
        <v>4121000</v>
      </c>
      <c r="AA309" s="16">
        <f t="shared" si="86"/>
        <v>1.4559572919194371E-3</v>
      </c>
      <c r="AB309" s="15">
        <f t="shared" si="95"/>
        <v>0.14559572919194372</v>
      </c>
      <c r="AC309" s="15">
        <f t="shared" si="96"/>
        <v>0.20674593545256012</v>
      </c>
      <c r="AD309" s="4">
        <v>143351</v>
      </c>
      <c r="AE309" s="26">
        <v>1048.2</v>
      </c>
      <c r="AF309" s="26">
        <v>1048.2</v>
      </c>
      <c r="AG309" s="4">
        <f t="shared" si="97"/>
        <v>1846000</v>
      </c>
      <c r="AH309" s="16">
        <f t="shared" si="87"/>
        <v>3.2502708559046588E-3</v>
      </c>
      <c r="AI309" s="15">
        <f t="shared" si="88"/>
        <v>0.32502708559046589</v>
      </c>
      <c r="AJ309" s="15">
        <f t="shared" si="89"/>
        <v>0.46153846153846162</v>
      </c>
      <c r="AK309" s="4">
        <f t="shared" si="90"/>
        <v>16319000</v>
      </c>
      <c r="AL309" s="27">
        <f t="shared" si="91"/>
        <v>3.6766958759727926E-4</v>
      </c>
      <c r="AM309" s="15">
        <f t="shared" si="98"/>
        <v>3.6766958759727929E-2</v>
      </c>
      <c r="AN309" s="15">
        <f t="shared" si="99"/>
        <v>9.7033884283642175E-6</v>
      </c>
    </row>
    <row r="310" spans="1:40" x14ac:dyDescent="0.2">
      <c r="A310" s="4" t="s">
        <v>4628</v>
      </c>
      <c r="B310" s="3" t="s">
        <v>16</v>
      </c>
      <c r="C310" s="6">
        <v>143351</v>
      </c>
      <c r="D310" s="3" t="s">
        <v>146</v>
      </c>
      <c r="E310" s="6">
        <v>143352</v>
      </c>
      <c r="F310" s="3" t="s">
        <v>1163</v>
      </c>
      <c r="G310" s="8">
        <v>15000</v>
      </c>
      <c r="H310" s="6">
        <v>105</v>
      </c>
      <c r="I310" s="6">
        <v>142329</v>
      </c>
      <c r="J310" s="13">
        <v>44985</v>
      </c>
      <c r="K310" s="9">
        <v>15000</v>
      </c>
      <c r="L310" s="4" t="s">
        <v>4628</v>
      </c>
      <c r="M310" s="4" t="s">
        <v>4632</v>
      </c>
      <c r="N310" s="4">
        <f>VLOOKUP(I310,BaseModelo!$A$2:$E$5075,5)</f>
        <v>9</v>
      </c>
      <c r="P310" s="15">
        <v>132</v>
      </c>
      <c r="Q310" s="4">
        <f>VLOOKUP(I310,BaseModelo!$A$2:$E$5075,3)</f>
        <v>147</v>
      </c>
      <c r="R310" s="4">
        <f t="shared" si="80"/>
        <v>32283000</v>
      </c>
      <c r="S310" s="16">
        <f t="shared" si="81"/>
        <v>4.6464083263637206E-4</v>
      </c>
      <c r="T310" s="4">
        <f t="shared" si="92"/>
        <v>4.8787287426819065E-2</v>
      </c>
      <c r="U310" s="4">
        <f t="shared" si="93"/>
        <v>6.1332589908001112E-2</v>
      </c>
      <c r="V310" s="6">
        <f t="shared" si="82"/>
        <v>0</v>
      </c>
      <c r="W310" s="16" t="str">
        <f t="shared" si="83"/>
        <v/>
      </c>
      <c r="X310" s="4" t="str">
        <f t="shared" si="94"/>
        <v/>
      </c>
      <c r="Y310" s="4" t="str">
        <f t="shared" si="84"/>
        <v/>
      </c>
      <c r="Z310" s="4">
        <f t="shared" si="85"/>
        <v>5305000</v>
      </c>
      <c r="AA310" s="16">
        <f t="shared" si="86"/>
        <v>2.8275212064090482E-3</v>
      </c>
      <c r="AB310" s="15">
        <f t="shared" si="95"/>
        <v>0.29688972667295005</v>
      </c>
      <c r="AC310" s="15">
        <f t="shared" si="96"/>
        <v>0.37323279924599434</v>
      </c>
      <c r="AD310" s="4">
        <v>143351</v>
      </c>
      <c r="AE310" s="26">
        <v>2724.19</v>
      </c>
      <c r="AF310" s="26">
        <v>2724.19</v>
      </c>
      <c r="AG310" s="4">
        <f t="shared" si="97"/>
        <v>3095000</v>
      </c>
      <c r="AH310" s="16">
        <f t="shared" si="87"/>
        <v>4.8465266558966073E-3</v>
      </c>
      <c r="AI310" s="15">
        <f t="shared" si="88"/>
        <v>0.5088852988691438</v>
      </c>
      <c r="AJ310" s="15">
        <f t="shared" si="89"/>
        <v>0.63974151857835215</v>
      </c>
      <c r="AK310" s="4">
        <f t="shared" si="90"/>
        <v>16319000</v>
      </c>
      <c r="AL310" s="27">
        <f t="shared" si="91"/>
        <v>9.1917396899319809E-4</v>
      </c>
      <c r="AM310" s="15">
        <f t="shared" si="98"/>
        <v>9.65132667442858E-2</v>
      </c>
      <c r="AN310" s="15">
        <f t="shared" si="99"/>
        <v>5.637532009436955E-5</v>
      </c>
    </row>
    <row r="311" spans="1:40" x14ac:dyDescent="0.2">
      <c r="A311" s="4" t="s">
        <v>4628</v>
      </c>
      <c r="B311" s="3" t="s">
        <v>16</v>
      </c>
      <c r="C311" s="6">
        <v>143351</v>
      </c>
      <c r="D311" s="3" t="s">
        <v>146</v>
      </c>
      <c r="E311" s="6">
        <v>143355</v>
      </c>
      <c r="F311" s="3" t="s">
        <v>1164</v>
      </c>
      <c r="G311" s="8">
        <v>8000</v>
      </c>
      <c r="H311" s="6">
        <v>100</v>
      </c>
      <c r="I311" s="6">
        <v>142898</v>
      </c>
      <c r="J311" s="13">
        <v>44985</v>
      </c>
      <c r="K311" s="9">
        <v>8000</v>
      </c>
      <c r="L311" s="4" t="s">
        <v>4628</v>
      </c>
      <c r="M311" s="4" t="s">
        <v>4632</v>
      </c>
      <c r="N311" s="4">
        <f>VLOOKUP(I311,BaseModelo!$A$2:$E$5075,5)</f>
        <v>7</v>
      </c>
      <c r="P311" s="15">
        <v>142.00000000000003</v>
      </c>
      <c r="Q311" s="4">
        <f>VLOOKUP(I311,BaseModelo!$A$2:$E$5075,3)</f>
        <v>127</v>
      </c>
      <c r="R311" s="4">
        <f t="shared" si="80"/>
        <v>32283000</v>
      </c>
      <c r="S311" s="16">
        <f t="shared" si="81"/>
        <v>2.4780844407273179E-4</v>
      </c>
      <c r="T311" s="4">
        <f t="shared" si="92"/>
        <v>2.478084440727318E-2</v>
      </c>
      <c r="U311" s="4">
        <f t="shared" si="93"/>
        <v>3.5188799058327919E-2</v>
      </c>
      <c r="V311" s="6">
        <f t="shared" si="82"/>
        <v>0</v>
      </c>
      <c r="W311" s="16" t="str">
        <f t="shared" si="83"/>
        <v/>
      </c>
      <c r="X311" s="4" t="str">
        <f t="shared" si="94"/>
        <v/>
      </c>
      <c r="Y311" s="4" t="str">
        <f t="shared" si="84"/>
        <v/>
      </c>
      <c r="Z311" s="4">
        <f t="shared" si="85"/>
        <v>4022000</v>
      </c>
      <c r="AA311" s="16">
        <f t="shared" si="86"/>
        <v>1.9890601690701142E-3</v>
      </c>
      <c r="AB311" s="15">
        <f t="shared" si="95"/>
        <v>0.19890601690701143</v>
      </c>
      <c r="AC311" s="15">
        <f t="shared" si="96"/>
        <v>0.28244654400795627</v>
      </c>
      <c r="AD311" s="4">
        <v>143351</v>
      </c>
      <c r="AE311" s="26">
        <v>1393.15</v>
      </c>
      <c r="AF311" s="26">
        <v>1393.15</v>
      </c>
      <c r="AG311" s="4">
        <f t="shared" si="97"/>
        <v>2184000</v>
      </c>
      <c r="AH311" s="16">
        <f t="shared" si="87"/>
        <v>3.663003663003663E-3</v>
      </c>
      <c r="AI311" s="15">
        <f t="shared" si="88"/>
        <v>0.36630036630036628</v>
      </c>
      <c r="AJ311" s="15">
        <f t="shared" si="89"/>
        <v>0.5201465201465203</v>
      </c>
      <c r="AK311" s="4">
        <f t="shared" si="90"/>
        <v>16319000</v>
      </c>
      <c r="AL311" s="27">
        <f t="shared" si="91"/>
        <v>4.9022611679637234E-4</v>
      </c>
      <c r="AM311" s="15">
        <f t="shared" si="98"/>
        <v>4.9022611679637236E-2</v>
      </c>
      <c r="AN311" s="15">
        <f t="shared" si="99"/>
        <v>1.725046831709194E-5</v>
      </c>
    </row>
    <row r="312" spans="1:40" x14ac:dyDescent="0.2">
      <c r="A312" s="4" t="s">
        <v>4628</v>
      </c>
      <c r="B312" s="3" t="s">
        <v>16</v>
      </c>
      <c r="C312" s="6">
        <v>143351</v>
      </c>
      <c r="D312" s="3" t="s">
        <v>146</v>
      </c>
      <c r="E312" s="6">
        <v>143358</v>
      </c>
      <c r="F312" s="3" t="s">
        <v>1165</v>
      </c>
      <c r="G312" s="8">
        <v>8000</v>
      </c>
      <c r="H312" s="6">
        <v>105</v>
      </c>
      <c r="I312" s="6">
        <v>142896</v>
      </c>
      <c r="J312" s="13">
        <v>44985</v>
      </c>
      <c r="K312" s="9">
        <v>8000</v>
      </c>
      <c r="L312" s="4" t="s">
        <v>4628</v>
      </c>
      <c r="M312" s="4" t="s">
        <v>4632</v>
      </c>
      <c r="N312" s="4">
        <f>VLOOKUP(I312,BaseModelo!$A$2:$E$5075,5)</f>
        <v>9</v>
      </c>
      <c r="P312" s="15">
        <v>142.00000000000003</v>
      </c>
      <c r="Q312" s="4">
        <f>VLOOKUP(I312,BaseModelo!$A$2:$E$5075,3)</f>
        <v>147</v>
      </c>
      <c r="R312" s="4">
        <f t="shared" si="80"/>
        <v>32283000</v>
      </c>
      <c r="S312" s="16">
        <f t="shared" si="81"/>
        <v>2.4780844407273179E-4</v>
      </c>
      <c r="T312" s="4">
        <f t="shared" si="92"/>
        <v>2.6019886627636837E-2</v>
      </c>
      <c r="U312" s="4">
        <f t="shared" si="93"/>
        <v>3.5188799058327919E-2</v>
      </c>
      <c r="V312" s="6">
        <f t="shared" si="82"/>
        <v>0</v>
      </c>
      <c r="W312" s="16" t="str">
        <f t="shared" si="83"/>
        <v/>
      </c>
      <c r="X312" s="4" t="str">
        <f t="shared" si="94"/>
        <v/>
      </c>
      <c r="Y312" s="4" t="str">
        <f t="shared" si="84"/>
        <v/>
      </c>
      <c r="Z312" s="4">
        <f t="shared" si="85"/>
        <v>5305000</v>
      </c>
      <c r="AA312" s="16">
        <f t="shared" si="86"/>
        <v>1.5080113100848257E-3</v>
      </c>
      <c r="AB312" s="15">
        <f t="shared" si="95"/>
        <v>0.15834118755890669</v>
      </c>
      <c r="AC312" s="15">
        <f t="shared" si="96"/>
        <v>0.21413760603204529</v>
      </c>
      <c r="AD312" s="4">
        <v>143351</v>
      </c>
      <c r="AE312" s="26">
        <v>1461.94</v>
      </c>
      <c r="AF312" s="26">
        <v>1461.94</v>
      </c>
      <c r="AG312" s="4">
        <f t="shared" si="97"/>
        <v>3095000</v>
      </c>
      <c r="AH312" s="16">
        <f t="shared" si="87"/>
        <v>2.5848142164781908E-3</v>
      </c>
      <c r="AI312" s="15">
        <f t="shared" si="88"/>
        <v>0.27140549273021003</v>
      </c>
      <c r="AJ312" s="15">
        <f t="shared" si="89"/>
        <v>0.36704361873990315</v>
      </c>
      <c r="AK312" s="4">
        <f t="shared" si="90"/>
        <v>16319000</v>
      </c>
      <c r="AL312" s="27">
        <f t="shared" si="91"/>
        <v>4.9022611679637234E-4</v>
      </c>
      <c r="AM312" s="15">
        <f t="shared" si="98"/>
        <v>5.1473742263619095E-2</v>
      </c>
      <c r="AN312" s="15">
        <f t="shared" si="99"/>
        <v>1.725046831709194E-5</v>
      </c>
    </row>
    <row r="313" spans="1:40" x14ac:dyDescent="0.2">
      <c r="A313" s="4" t="s">
        <v>4628</v>
      </c>
      <c r="B313" s="3" t="s">
        <v>16</v>
      </c>
      <c r="C313" s="6">
        <v>143351</v>
      </c>
      <c r="D313" s="3" t="s">
        <v>146</v>
      </c>
      <c r="E313" s="6">
        <v>143359</v>
      </c>
      <c r="F313" s="3" t="s">
        <v>1166</v>
      </c>
      <c r="G313" s="8">
        <v>7000</v>
      </c>
      <c r="H313" s="6">
        <v>142</v>
      </c>
      <c r="I313" s="6">
        <v>142892</v>
      </c>
      <c r="J313" s="13">
        <v>44985</v>
      </c>
      <c r="K313" s="9">
        <v>7000</v>
      </c>
      <c r="L313" s="4" t="s">
        <v>4628</v>
      </c>
      <c r="M313" s="4" t="s">
        <v>4632</v>
      </c>
      <c r="N313" s="4">
        <f>VLOOKUP(I313,BaseModelo!$A$2:$E$5075,5)</f>
        <v>9</v>
      </c>
      <c r="P313" s="15">
        <v>142.00000000000003</v>
      </c>
      <c r="Q313" s="4">
        <f>VLOOKUP(I313,BaseModelo!$A$2:$E$5075,3)</f>
        <v>147</v>
      </c>
      <c r="R313" s="4">
        <f t="shared" si="80"/>
        <v>32283000</v>
      </c>
      <c r="S313" s="16">
        <f t="shared" si="81"/>
        <v>2.168323885636403E-4</v>
      </c>
      <c r="T313" s="4">
        <f t="shared" si="92"/>
        <v>3.0790199176036922E-2</v>
      </c>
      <c r="U313" s="4">
        <f t="shared" si="93"/>
        <v>3.0790199176036929E-2</v>
      </c>
      <c r="V313" s="6">
        <f t="shared" si="82"/>
        <v>0</v>
      </c>
      <c r="W313" s="16" t="str">
        <f t="shared" si="83"/>
        <v/>
      </c>
      <c r="X313" s="4" t="str">
        <f t="shared" si="94"/>
        <v/>
      </c>
      <c r="Y313" s="4" t="str">
        <f t="shared" si="84"/>
        <v/>
      </c>
      <c r="Z313" s="4">
        <f t="shared" si="85"/>
        <v>5305000</v>
      </c>
      <c r="AA313" s="16">
        <f t="shared" si="86"/>
        <v>1.3195098963242225E-3</v>
      </c>
      <c r="AB313" s="15">
        <f t="shared" si="95"/>
        <v>0.18737040527803958</v>
      </c>
      <c r="AC313" s="15">
        <f t="shared" si="96"/>
        <v>0.18737040527803964</v>
      </c>
      <c r="AD313" s="4">
        <v>143351</v>
      </c>
      <c r="AE313" s="26">
        <v>1758.65</v>
      </c>
      <c r="AF313" s="26">
        <v>1758.65</v>
      </c>
      <c r="AG313" s="4">
        <f t="shared" si="97"/>
        <v>3095000</v>
      </c>
      <c r="AH313" s="16">
        <f t="shared" si="87"/>
        <v>2.2617124394184169E-3</v>
      </c>
      <c r="AI313" s="15">
        <f t="shared" si="88"/>
        <v>0.32116316639741521</v>
      </c>
      <c r="AJ313" s="15">
        <f t="shared" si="89"/>
        <v>0.32116316639741527</v>
      </c>
      <c r="AK313" s="4">
        <f t="shared" si="90"/>
        <v>16319000</v>
      </c>
      <c r="AL313" s="27">
        <f t="shared" si="91"/>
        <v>4.289478521968258E-4</v>
      </c>
      <c r="AM313" s="15">
        <f t="shared" si="98"/>
        <v>6.0910595011949266E-2</v>
      </c>
      <c r="AN313" s="15">
        <f t="shared" si="99"/>
        <v>1.3207389805273516E-5</v>
      </c>
    </row>
    <row r="314" spans="1:40" x14ac:dyDescent="0.2">
      <c r="A314" s="4" t="s">
        <v>4628</v>
      </c>
      <c r="B314" s="3" t="s">
        <v>16</v>
      </c>
      <c r="C314" s="6">
        <v>143351</v>
      </c>
      <c r="D314" s="3" t="s">
        <v>146</v>
      </c>
      <c r="E314" s="6">
        <v>143360</v>
      </c>
      <c r="F314" s="3" t="s">
        <v>1167</v>
      </c>
      <c r="G314" s="8">
        <v>10000</v>
      </c>
      <c r="H314" s="6">
        <v>100</v>
      </c>
      <c r="I314" s="6">
        <v>142905</v>
      </c>
      <c r="J314" s="13">
        <v>44985</v>
      </c>
      <c r="K314" s="9">
        <v>10000</v>
      </c>
      <c r="L314" s="4" t="s">
        <v>4628</v>
      </c>
      <c r="M314" s="4" t="s">
        <v>4632</v>
      </c>
      <c r="N314" s="4">
        <f>VLOOKUP(I314,BaseModelo!$A$2:$E$5075,5)</f>
        <v>7</v>
      </c>
      <c r="P314" s="15">
        <v>142.00000000000003</v>
      </c>
      <c r="Q314" s="4">
        <f>VLOOKUP(I314,BaseModelo!$A$2:$E$5075,3)</f>
        <v>127</v>
      </c>
      <c r="R314" s="4">
        <f t="shared" si="80"/>
        <v>32283000</v>
      </c>
      <c r="S314" s="16">
        <f t="shared" si="81"/>
        <v>3.0976055509091471E-4</v>
      </c>
      <c r="T314" s="4">
        <f t="shared" si="92"/>
        <v>3.0976055509091473E-2</v>
      </c>
      <c r="U314" s="4">
        <f t="shared" si="93"/>
        <v>4.3985998822909898E-2</v>
      </c>
      <c r="V314" s="6">
        <f t="shared" si="82"/>
        <v>0</v>
      </c>
      <c r="W314" s="16" t="str">
        <f t="shared" si="83"/>
        <v/>
      </c>
      <c r="X314" s="4" t="str">
        <f t="shared" si="94"/>
        <v/>
      </c>
      <c r="Y314" s="4" t="str">
        <f t="shared" si="84"/>
        <v/>
      </c>
      <c r="Z314" s="4">
        <f t="shared" si="85"/>
        <v>4022000</v>
      </c>
      <c r="AA314" s="16">
        <f t="shared" si="86"/>
        <v>2.4863252113376429E-3</v>
      </c>
      <c r="AB314" s="15">
        <f t="shared" si="95"/>
        <v>0.24863252113376427</v>
      </c>
      <c r="AC314" s="15">
        <f t="shared" si="96"/>
        <v>0.35305818000994538</v>
      </c>
      <c r="AD314" s="4">
        <v>143351</v>
      </c>
      <c r="AE314" s="26">
        <v>1738.06</v>
      </c>
      <c r="AF314" s="26">
        <v>1738.06</v>
      </c>
      <c r="AG314" s="4">
        <f t="shared" si="97"/>
        <v>2184000</v>
      </c>
      <c r="AH314" s="16">
        <f t="shared" si="87"/>
        <v>4.578754578754579E-3</v>
      </c>
      <c r="AI314" s="15">
        <f t="shared" si="88"/>
        <v>0.45787545787545791</v>
      </c>
      <c r="AJ314" s="15">
        <f t="shared" si="89"/>
        <v>0.65018315018315032</v>
      </c>
      <c r="AK314" s="4">
        <f t="shared" si="90"/>
        <v>16319000</v>
      </c>
      <c r="AL314" s="27">
        <f t="shared" si="91"/>
        <v>6.1278264599546543E-4</v>
      </c>
      <c r="AM314" s="15">
        <f t="shared" si="98"/>
        <v>6.1278264599546543E-2</v>
      </c>
      <c r="AN314" s="15">
        <f t="shared" si="99"/>
        <v>2.6953856745456156E-5</v>
      </c>
    </row>
    <row r="315" spans="1:40" x14ac:dyDescent="0.2">
      <c r="A315" s="4" t="s">
        <v>4627</v>
      </c>
      <c r="B315" s="2" t="s">
        <v>10</v>
      </c>
      <c r="C315" s="5">
        <v>143372</v>
      </c>
      <c r="D315" s="2" t="s">
        <v>147</v>
      </c>
      <c r="E315" s="5">
        <v>143373</v>
      </c>
      <c r="F315" s="2" t="s">
        <v>1119</v>
      </c>
      <c r="G315" s="7">
        <v>5000</v>
      </c>
      <c r="H315" s="5">
        <v>147</v>
      </c>
      <c r="I315" s="6">
        <v>142542</v>
      </c>
      <c r="J315" s="13">
        <v>44985</v>
      </c>
      <c r="K315" s="9">
        <v>5000</v>
      </c>
      <c r="L315" s="4" t="s">
        <v>4627</v>
      </c>
      <c r="M315" s="4" t="s">
        <v>4632</v>
      </c>
      <c r="N315" s="4">
        <f>VLOOKUP(I315,BaseModelo!$A$2:$E$5075,5)</f>
        <v>8</v>
      </c>
      <c r="P315" s="15">
        <v>147</v>
      </c>
      <c r="Q315" s="4">
        <f>VLOOKUP(I315,BaseModelo!$A$2:$E$5075,3)</f>
        <v>132</v>
      </c>
      <c r="R315" s="4">
        <f t="shared" si="80"/>
        <v>32283000</v>
      </c>
      <c r="S315" s="16">
        <f t="shared" si="81"/>
        <v>1.5488027754545735E-4</v>
      </c>
      <c r="T315" s="4">
        <f t="shared" si="92"/>
        <v>2.2767400799182231E-2</v>
      </c>
      <c r="U315" s="4">
        <f t="shared" si="93"/>
        <v>2.2767400799182231E-2</v>
      </c>
      <c r="V315" s="6">
        <f t="shared" si="82"/>
        <v>0</v>
      </c>
      <c r="W315" s="16" t="str">
        <f t="shared" si="83"/>
        <v/>
      </c>
      <c r="X315" s="4" t="str">
        <f t="shared" si="94"/>
        <v/>
      </c>
      <c r="Y315" s="4" t="str">
        <f t="shared" si="84"/>
        <v/>
      </c>
      <c r="Z315" s="4">
        <f t="shared" si="85"/>
        <v>5836000</v>
      </c>
      <c r="AA315" s="16">
        <f t="shared" si="86"/>
        <v>8.5675119945167924E-4</v>
      </c>
      <c r="AB315" s="15">
        <f t="shared" si="95"/>
        <v>0.12594242631939684</v>
      </c>
      <c r="AC315" s="15">
        <f t="shared" si="96"/>
        <v>0.12594242631939684</v>
      </c>
      <c r="AD315" s="4">
        <v>143372</v>
      </c>
      <c r="AE315" s="26">
        <v>1303.3399999999999</v>
      </c>
      <c r="AF315" s="26">
        <v>1303.3399999999999</v>
      </c>
      <c r="AG315" s="4">
        <f t="shared" si="97"/>
        <v>2254000</v>
      </c>
      <c r="AH315" s="16">
        <f t="shared" si="87"/>
        <v>2.2182786157941437E-3</v>
      </c>
      <c r="AI315" s="15">
        <f t="shared" si="88"/>
        <v>0.32608695652173914</v>
      </c>
      <c r="AJ315" s="15">
        <f t="shared" si="89"/>
        <v>0.32608695652173914</v>
      </c>
      <c r="AK315" s="4">
        <f t="shared" si="90"/>
        <v>15073000</v>
      </c>
      <c r="AL315" s="27">
        <f t="shared" si="91"/>
        <v>3.3171896769057253E-4</v>
      </c>
      <c r="AM315" s="15">
        <f t="shared" si="98"/>
        <v>4.8762688250514163E-2</v>
      </c>
      <c r="AN315" s="15">
        <f t="shared" si="99"/>
        <v>7.5523786901022457E-6</v>
      </c>
    </row>
    <row r="316" spans="1:40" x14ac:dyDescent="0.2">
      <c r="A316" s="4" t="s">
        <v>4627</v>
      </c>
      <c r="B316" s="3" t="s">
        <v>10</v>
      </c>
      <c r="C316" s="6">
        <v>143372</v>
      </c>
      <c r="D316" s="3" t="s">
        <v>147</v>
      </c>
      <c r="E316" s="6">
        <v>143374</v>
      </c>
      <c r="F316" s="3" t="s">
        <v>1136</v>
      </c>
      <c r="G316" s="8">
        <v>5000</v>
      </c>
      <c r="H316" s="6">
        <v>147</v>
      </c>
      <c r="I316" s="6">
        <v>142541</v>
      </c>
      <c r="J316" s="13">
        <v>44985</v>
      </c>
      <c r="K316" s="9">
        <v>5000</v>
      </c>
      <c r="L316" s="4" t="s">
        <v>4627</v>
      </c>
      <c r="M316" s="4" t="s">
        <v>4632</v>
      </c>
      <c r="N316" s="4">
        <f>VLOOKUP(I316,BaseModelo!$A$2:$E$5075,5)</f>
        <v>9</v>
      </c>
      <c r="P316" s="15">
        <v>147</v>
      </c>
      <c r="Q316" s="4">
        <f>VLOOKUP(I316,BaseModelo!$A$2:$E$5075,3)</f>
        <v>147</v>
      </c>
      <c r="R316" s="4">
        <f t="shared" si="80"/>
        <v>32283000</v>
      </c>
      <c r="S316" s="16">
        <f t="shared" si="81"/>
        <v>1.5488027754545735E-4</v>
      </c>
      <c r="T316" s="4">
        <f t="shared" si="92"/>
        <v>2.2767400799182231E-2</v>
      </c>
      <c r="U316" s="4">
        <f t="shared" si="93"/>
        <v>2.2767400799182231E-2</v>
      </c>
      <c r="V316" s="6">
        <f t="shared" si="82"/>
        <v>0</v>
      </c>
      <c r="W316" s="16" t="str">
        <f t="shared" si="83"/>
        <v/>
      </c>
      <c r="X316" s="4" t="str">
        <f t="shared" si="94"/>
        <v/>
      </c>
      <c r="Y316" s="4" t="str">
        <f t="shared" si="84"/>
        <v/>
      </c>
      <c r="Z316" s="4">
        <f t="shared" si="85"/>
        <v>5305000</v>
      </c>
      <c r="AA316" s="16">
        <f t="shared" si="86"/>
        <v>9.42507068803016E-4</v>
      </c>
      <c r="AB316" s="15">
        <f t="shared" si="95"/>
        <v>0.13854853911404336</v>
      </c>
      <c r="AC316" s="15">
        <f t="shared" si="96"/>
        <v>0.13854853911404336</v>
      </c>
      <c r="AD316" s="4">
        <v>143372</v>
      </c>
      <c r="AE316" s="26">
        <v>1303.3399999999999</v>
      </c>
      <c r="AF316" s="26">
        <v>1303.3399999999999</v>
      </c>
      <c r="AG316" s="4">
        <f t="shared" si="97"/>
        <v>2114000</v>
      </c>
      <c r="AH316" s="16">
        <f t="shared" si="87"/>
        <v>2.3651844843897824E-3</v>
      </c>
      <c r="AI316" s="15">
        <f t="shared" si="88"/>
        <v>0.34768211920529801</v>
      </c>
      <c r="AJ316" s="15">
        <f t="shared" si="89"/>
        <v>0.34768211920529801</v>
      </c>
      <c r="AK316" s="4">
        <f t="shared" si="90"/>
        <v>15073000</v>
      </c>
      <c r="AL316" s="27">
        <f t="shared" si="91"/>
        <v>3.3171896769057253E-4</v>
      </c>
      <c r="AM316" s="15">
        <f t="shared" si="98"/>
        <v>4.8762688250514163E-2</v>
      </c>
      <c r="AN316" s="15">
        <f t="shared" si="99"/>
        <v>7.5523786901022457E-6</v>
      </c>
    </row>
    <row r="317" spans="1:40" x14ac:dyDescent="0.2">
      <c r="A317" s="4" t="s">
        <v>4627</v>
      </c>
      <c r="B317" s="3" t="s">
        <v>10</v>
      </c>
      <c r="C317" s="6">
        <v>143372</v>
      </c>
      <c r="D317" s="3" t="s">
        <v>147</v>
      </c>
      <c r="E317" s="6">
        <v>143375</v>
      </c>
      <c r="F317" s="3" t="s">
        <v>1137</v>
      </c>
      <c r="G317" s="8">
        <v>5000</v>
      </c>
      <c r="H317" s="6">
        <v>147</v>
      </c>
      <c r="I317" s="6">
        <v>142819</v>
      </c>
      <c r="J317" s="13">
        <v>44985</v>
      </c>
      <c r="K317" s="9">
        <v>5000</v>
      </c>
      <c r="L317" s="4" t="s">
        <v>4627</v>
      </c>
      <c r="M317" s="4" t="s">
        <v>4632</v>
      </c>
      <c r="N317" s="4">
        <f>VLOOKUP(I317,BaseModelo!$A$2:$E$5075,5)</f>
        <v>8</v>
      </c>
      <c r="P317" s="15">
        <v>147</v>
      </c>
      <c r="Q317" s="4">
        <f>VLOOKUP(I317,BaseModelo!$A$2:$E$5075,3)</f>
        <v>132</v>
      </c>
      <c r="R317" s="4">
        <f t="shared" si="80"/>
        <v>32283000</v>
      </c>
      <c r="S317" s="16">
        <f t="shared" si="81"/>
        <v>1.5488027754545735E-4</v>
      </c>
      <c r="T317" s="4">
        <f t="shared" si="92"/>
        <v>2.2767400799182231E-2</v>
      </c>
      <c r="U317" s="4">
        <f t="shared" si="93"/>
        <v>2.2767400799182231E-2</v>
      </c>
      <c r="V317" s="6">
        <f t="shared" si="82"/>
        <v>0</v>
      </c>
      <c r="W317" s="16" t="str">
        <f t="shared" si="83"/>
        <v/>
      </c>
      <c r="X317" s="4" t="str">
        <f t="shared" si="94"/>
        <v/>
      </c>
      <c r="Y317" s="4" t="str">
        <f t="shared" si="84"/>
        <v/>
      </c>
      <c r="Z317" s="4">
        <f t="shared" si="85"/>
        <v>5836000</v>
      </c>
      <c r="AA317" s="16">
        <f t="shared" si="86"/>
        <v>8.5675119945167924E-4</v>
      </c>
      <c r="AB317" s="15">
        <f t="shared" si="95"/>
        <v>0.12594242631939684</v>
      </c>
      <c r="AC317" s="15">
        <f t="shared" si="96"/>
        <v>0.12594242631939684</v>
      </c>
      <c r="AD317" s="4">
        <v>143372</v>
      </c>
      <c r="AE317" s="26">
        <v>1303.3399999999999</v>
      </c>
      <c r="AF317" s="26">
        <v>1303.3399999999999</v>
      </c>
      <c r="AG317" s="4">
        <f t="shared" si="97"/>
        <v>2254000</v>
      </c>
      <c r="AH317" s="16">
        <f t="shared" si="87"/>
        <v>2.2182786157941437E-3</v>
      </c>
      <c r="AI317" s="15">
        <f t="shared" si="88"/>
        <v>0.32608695652173914</v>
      </c>
      <c r="AJ317" s="15">
        <f t="shared" si="89"/>
        <v>0.32608695652173914</v>
      </c>
      <c r="AK317" s="4">
        <f t="shared" si="90"/>
        <v>15073000</v>
      </c>
      <c r="AL317" s="27">
        <f t="shared" si="91"/>
        <v>3.3171896769057253E-4</v>
      </c>
      <c r="AM317" s="15">
        <f t="shared" si="98"/>
        <v>4.8762688250514163E-2</v>
      </c>
      <c r="AN317" s="15">
        <f t="shared" si="99"/>
        <v>7.5523786901022457E-6</v>
      </c>
    </row>
    <row r="318" spans="1:40" x14ac:dyDescent="0.2">
      <c r="A318" s="4" t="s">
        <v>4627</v>
      </c>
      <c r="B318" s="3" t="s">
        <v>10</v>
      </c>
      <c r="C318" s="6">
        <v>143372</v>
      </c>
      <c r="D318" s="3" t="s">
        <v>147</v>
      </c>
      <c r="E318" s="6">
        <v>143376</v>
      </c>
      <c r="F318" s="3" t="s">
        <v>1138</v>
      </c>
      <c r="G318" s="8">
        <v>5000</v>
      </c>
      <c r="H318" s="6">
        <v>147</v>
      </c>
      <c r="I318" s="6">
        <v>142817</v>
      </c>
      <c r="J318" s="13">
        <v>44985</v>
      </c>
      <c r="K318" s="9">
        <v>5000</v>
      </c>
      <c r="L318" s="4" t="s">
        <v>4627</v>
      </c>
      <c r="M318" s="4" t="s">
        <v>4632</v>
      </c>
      <c r="N318" s="4">
        <f>VLOOKUP(I318,BaseModelo!$A$2:$E$5075,5)</f>
        <v>8</v>
      </c>
      <c r="P318" s="15">
        <v>147</v>
      </c>
      <c r="Q318" s="4">
        <f>VLOOKUP(I318,BaseModelo!$A$2:$E$5075,3)</f>
        <v>132</v>
      </c>
      <c r="R318" s="4">
        <f t="shared" si="80"/>
        <v>32283000</v>
      </c>
      <c r="S318" s="16">
        <f t="shared" si="81"/>
        <v>1.5488027754545735E-4</v>
      </c>
      <c r="T318" s="4">
        <f t="shared" si="92"/>
        <v>2.2767400799182231E-2</v>
      </c>
      <c r="U318" s="4">
        <f t="shared" si="93"/>
        <v>2.2767400799182231E-2</v>
      </c>
      <c r="V318" s="6">
        <f t="shared" si="82"/>
        <v>0</v>
      </c>
      <c r="W318" s="16" t="str">
        <f t="shared" si="83"/>
        <v/>
      </c>
      <c r="X318" s="4" t="str">
        <f t="shared" si="94"/>
        <v/>
      </c>
      <c r="Y318" s="4" t="str">
        <f t="shared" si="84"/>
        <v/>
      </c>
      <c r="Z318" s="4">
        <f t="shared" si="85"/>
        <v>5836000</v>
      </c>
      <c r="AA318" s="16">
        <f t="shared" si="86"/>
        <v>8.5675119945167924E-4</v>
      </c>
      <c r="AB318" s="15">
        <f t="shared" si="95"/>
        <v>0.12594242631939684</v>
      </c>
      <c r="AC318" s="15">
        <f t="shared" si="96"/>
        <v>0.12594242631939684</v>
      </c>
      <c r="AD318" s="4">
        <v>143372</v>
      </c>
      <c r="AE318" s="26">
        <v>1303.3399999999999</v>
      </c>
      <c r="AF318" s="26">
        <v>1303.3399999999999</v>
      </c>
      <c r="AG318" s="4">
        <f t="shared" si="97"/>
        <v>2254000</v>
      </c>
      <c r="AH318" s="16">
        <f t="shared" si="87"/>
        <v>2.2182786157941437E-3</v>
      </c>
      <c r="AI318" s="15">
        <f t="shared" si="88"/>
        <v>0.32608695652173914</v>
      </c>
      <c r="AJ318" s="15">
        <f t="shared" si="89"/>
        <v>0.32608695652173914</v>
      </c>
      <c r="AK318" s="4">
        <f t="shared" si="90"/>
        <v>15073000</v>
      </c>
      <c r="AL318" s="27">
        <f t="shared" si="91"/>
        <v>3.3171896769057253E-4</v>
      </c>
      <c r="AM318" s="15">
        <f t="shared" si="98"/>
        <v>4.8762688250514163E-2</v>
      </c>
      <c r="AN318" s="15">
        <f t="shared" si="99"/>
        <v>7.5523786901022457E-6</v>
      </c>
    </row>
    <row r="319" spans="1:40" x14ac:dyDescent="0.2">
      <c r="A319" s="4" t="s">
        <v>4627</v>
      </c>
      <c r="B319" s="3" t="s">
        <v>10</v>
      </c>
      <c r="C319" s="6">
        <v>143372</v>
      </c>
      <c r="D319" s="3" t="s">
        <v>147</v>
      </c>
      <c r="E319" s="6">
        <v>143377</v>
      </c>
      <c r="F319" s="3" t="s">
        <v>1139</v>
      </c>
      <c r="G319" s="8">
        <v>5000</v>
      </c>
      <c r="H319" s="6">
        <v>147</v>
      </c>
      <c r="I319" s="6">
        <v>142891</v>
      </c>
      <c r="J319" s="13">
        <v>44985</v>
      </c>
      <c r="K319" s="9">
        <v>5000</v>
      </c>
      <c r="L319" s="4" t="s">
        <v>4627</v>
      </c>
      <c r="M319" s="4" t="s">
        <v>4632</v>
      </c>
      <c r="N319" s="4">
        <f>VLOOKUP(I319,BaseModelo!$A$2:$E$5075,5)</f>
        <v>9</v>
      </c>
      <c r="P319" s="15">
        <v>147</v>
      </c>
      <c r="Q319" s="4">
        <f>VLOOKUP(I319,BaseModelo!$A$2:$E$5075,3)</f>
        <v>147</v>
      </c>
      <c r="R319" s="4">
        <f t="shared" si="80"/>
        <v>32283000</v>
      </c>
      <c r="S319" s="16">
        <f t="shared" si="81"/>
        <v>1.5488027754545735E-4</v>
      </c>
      <c r="T319" s="4">
        <f t="shared" si="92"/>
        <v>2.2767400799182231E-2</v>
      </c>
      <c r="U319" s="4">
        <f t="shared" si="93"/>
        <v>2.2767400799182231E-2</v>
      </c>
      <c r="V319" s="6">
        <f t="shared" si="82"/>
        <v>0</v>
      </c>
      <c r="W319" s="16" t="str">
        <f t="shared" si="83"/>
        <v/>
      </c>
      <c r="X319" s="4" t="str">
        <f t="shared" si="94"/>
        <v/>
      </c>
      <c r="Y319" s="4" t="str">
        <f t="shared" si="84"/>
        <v/>
      </c>
      <c r="Z319" s="4">
        <f t="shared" si="85"/>
        <v>5305000</v>
      </c>
      <c r="AA319" s="16">
        <f t="shared" si="86"/>
        <v>9.42507068803016E-4</v>
      </c>
      <c r="AB319" s="15">
        <f t="shared" si="95"/>
        <v>0.13854853911404336</v>
      </c>
      <c r="AC319" s="15">
        <f t="shared" si="96"/>
        <v>0.13854853911404336</v>
      </c>
      <c r="AD319" s="4">
        <v>143372</v>
      </c>
      <c r="AE319" s="26">
        <v>1303.3399999999999</v>
      </c>
      <c r="AF319" s="26">
        <v>1303.3399999999999</v>
      </c>
      <c r="AG319" s="4">
        <f t="shared" si="97"/>
        <v>2114000</v>
      </c>
      <c r="AH319" s="16">
        <f t="shared" si="87"/>
        <v>2.3651844843897824E-3</v>
      </c>
      <c r="AI319" s="15">
        <f t="shared" si="88"/>
        <v>0.34768211920529801</v>
      </c>
      <c r="AJ319" s="15">
        <f t="shared" si="89"/>
        <v>0.34768211920529801</v>
      </c>
      <c r="AK319" s="4">
        <f t="shared" si="90"/>
        <v>15073000</v>
      </c>
      <c r="AL319" s="27">
        <f t="shared" si="91"/>
        <v>3.3171896769057253E-4</v>
      </c>
      <c r="AM319" s="15">
        <f t="shared" si="98"/>
        <v>4.8762688250514163E-2</v>
      </c>
      <c r="AN319" s="15">
        <f t="shared" si="99"/>
        <v>7.5523786901022457E-6</v>
      </c>
    </row>
    <row r="320" spans="1:40" x14ac:dyDescent="0.2">
      <c r="A320" s="4" t="s">
        <v>4627</v>
      </c>
      <c r="B320" s="3" t="s">
        <v>10</v>
      </c>
      <c r="C320" s="6">
        <v>143372</v>
      </c>
      <c r="D320" s="3" t="s">
        <v>147</v>
      </c>
      <c r="E320" s="6">
        <v>143379</v>
      </c>
      <c r="F320" s="3" t="s">
        <v>1140</v>
      </c>
      <c r="G320" s="8">
        <v>5000</v>
      </c>
      <c r="H320" s="6">
        <v>147</v>
      </c>
      <c r="I320" s="6">
        <v>143076</v>
      </c>
      <c r="J320" s="13">
        <v>44985</v>
      </c>
      <c r="K320" s="9">
        <v>5000</v>
      </c>
      <c r="L320" s="4" t="s">
        <v>4627</v>
      </c>
      <c r="M320" s="4" t="s">
        <v>4632</v>
      </c>
      <c r="N320" s="4">
        <f>VLOOKUP(I320,BaseModelo!$A$2:$E$5075,5)</f>
        <v>6</v>
      </c>
      <c r="P320" s="15">
        <v>147</v>
      </c>
      <c r="Q320" s="4">
        <f>VLOOKUP(I320,BaseModelo!$A$2:$E$5075,3)</f>
        <v>115</v>
      </c>
      <c r="R320" s="4">
        <f t="shared" si="80"/>
        <v>32283000</v>
      </c>
      <c r="S320" s="16">
        <f t="shared" si="81"/>
        <v>1.5488027754545735E-4</v>
      </c>
      <c r="T320" s="4">
        <f t="shared" si="92"/>
        <v>2.2767400799182231E-2</v>
      </c>
      <c r="U320" s="4">
        <f t="shared" si="93"/>
        <v>2.2767400799182231E-2</v>
      </c>
      <c r="V320" s="6">
        <f t="shared" si="82"/>
        <v>0</v>
      </c>
      <c r="W320" s="16" t="str">
        <f t="shared" si="83"/>
        <v/>
      </c>
      <c r="X320" s="4" t="str">
        <f t="shared" si="94"/>
        <v/>
      </c>
      <c r="Y320" s="4" t="str">
        <f t="shared" si="84"/>
        <v/>
      </c>
      <c r="Z320" s="4">
        <f t="shared" si="85"/>
        <v>4853000</v>
      </c>
      <c r="AA320" s="16">
        <f t="shared" si="86"/>
        <v>1.0302905419328251E-3</v>
      </c>
      <c r="AB320" s="15">
        <f t="shared" si="95"/>
        <v>0.1514527096641253</v>
      </c>
      <c r="AC320" s="15">
        <f t="shared" si="96"/>
        <v>0.1514527096641253</v>
      </c>
      <c r="AD320" s="4">
        <v>143372</v>
      </c>
      <c r="AE320" s="26">
        <v>1303.3399999999999</v>
      </c>
      <c r="AF320" s="26">
        <v>1303.3399999999999</v>
      </c>
      <c r="AG320" s="4">
        <f t="shared" si="97"/>
        <v>1993000</v>
      </c>
      <c r="AH320" s="16">
        <f t="shared" si="87"/>
        <v>2.5087807325639738E-3</v>
      </c>
      <c r="AI320" s="15">
        <f t="shared" si="88"/>
        <v>0.36879076768690416</v>
      </c>
      <c r="AJ320" s="15">
        <f t="shared" si="89"/>
        <v>0.36879076768690416</v>
      </c>
      <c r="AK320" s="4">
        <f t="shared" si="90"/>
        <v>15073000</v>
      </c>
      <c r="AL320" s="27">
        <f t="shared" si="91"/>
        <v>3.3171896769057253E-4</v>
      </c>
      <c r="AM320" s="15">
        <f t="shared" si="98"/>
        <v>4.8762688250514163E-2</v>
      </c>
      <c r="AN320" s="15">
        <f t="shared" si="99"/>
        <v>7.5523786901022457E-6</v>
      </c>
    </row>
    <row r="321" spans="1:40" x14ac:dyDescent="0.2">
      <c r="A321" s="4" t="s">
        <v>4627</v>
      </c>
      <c r="B321" s="3" t="s">
        <v>10</v>
      </c>
      <c r="C321" s="6">
        <v>143372</v>
      </c>
      <c r="D321" s="3" t="s">
        <v>147</v>
      </c>
      <c r="E321" s="6">
        <v>143384</v>
      </c>
      <c r="F321" s="3" t="s">
        <v>1141</v>
      </c>
      <c r="G321" s="8">
        <v>5000</v>
      </c>
      <c r="H321" s="6">
        <v>147</v>
      </c>
      <c r="I321" s="6">
        <v>142539</v>
      </c>
      <c r="J321" s="13">
        <v>44985</v>
      </c>
      <c r="K321" s="9">
        <v>5000</v>
      </c>
      <c r="L321" s="4" t="s">
        <v>4627</v>
      </c>
      <c r="M321" s="4" t="s">
        <v>4632</v>
      </c>
      <c r="N321" s="4">
        <f>VLOOKUP(I321,BaseModelo!$A$2:$E$5075,5)</f>
        <v>9</v>
      </c>
      <c r="P321" s="15">
        <v>147</v>
      </c>
      <c r="Q321" s="4">
        <f>VLOOKUP(I321,BaseModelo!$A$2:$E$5075,3)</f>
        <v>147</v>
      </c>
      <c r="R321" s="4">
        <f t="shared" si="80"/>
        <v>32283000</v>
      </c>
      <c r="S321" s="16">
        <f t="shared" si="81"/>
        <v>1.5488027754545735E-4</v>
      </c>
      <c r="T321" s="4">
        <f t="shared" si="92"/>
        <v>2.2767400799182231E-2</v>
      </c>
      <c r="U321" s="4">
        <f t="shared" si="93"/>
        <v>2.2767400799182231E-2</v>
      </c>
      <c r="V321" s="6">
        <f t="shared" si="82"/>
        <v>0</v>
      </c>
      <c r="W321" s="16" t="str">
        <f t="shared" si="83"/>
        <v/>
      </c>
      <c r="X321" s="4" t="str">
        <f t="shared" si="94"/>
        <v/>
      </c>
      <c r="Y321" s="4" t="str">
        <f t="shared" si="84"/>
        <v/>
      </c>
      <c r="Z321" s="4">
        <f t="shared" si="85"/>
        <v>5305000</v>
      </c>
      <c r="AA321" s="16">
        <f t="shared" si="86"/>
        <v>9.42507068803016E-4</v>
      </c>
      <c r="AB321" s="15">
        <f t="shared" si="95"/>
        <v>0.13854853911404336</v>
      </c>
      <c r="AC321" s="15">
        <f t="shared" si="96"/>
        <v>0.13854853911404336</v>
      </c>
      <c r="AD321" s="4">
        <v>143372</v>
      </c>
      <c r="AE321" s="26">
        <v>1303.3399999999999</v>
      </c>
      <c r="AF321" s="26">
        <v>1303.3399999999999</v>
      </c>
      <c r="AG321" s="4">
        <f t="shared" si="97"/>
        <v>2114000</v>
      </c>
      <c r="AH321" s="16">
        <f t="shared" si="87"/>
        <v>2.3651844843897824E-3</v>
      </c>
      <c r="AI321" s="15">
        <f t="shared" si="88"/>
        <v>0.34768211920529801</v>
      </c>
      <c r="AJ321" s="15">
        <f t="shared" si="89"/>
        <v>0.34768211920529801</v>
      </c>
      <c r="AK321" s="4">
        <f t="shared" si="90"/>
        <v>15073000</v>
      </c>
      <c r="AL321" s="27">
        <f t="shared" si="91"/>
        <v>3.3171896769057253E-4</v>
      </c>
      <c r="AM321" s="15">
        <f t="shared" si="98"/>
        <v>4.8762688250514163E-2</v>
      </c>
      <c r="AN321" s="15">
        <f t="shared" si="99"/>
        <v>7.5523786901022457E-6</v>
      </c>
    </row>
    <row r="322" spans="1:40" x14ac:dyDescent="0.2">
      <c r="A322" s="4" t="s">
        <v>4628</v>
      </c>
      <c r="B322" s="2" t="s">
        <v>16</v>
      </c>
      <c r="C322" s="5">
        <v>143390</v>
      </c>
      <c r="D322" s="2" t="s">
        <v>148</v>
      </c>
      <c r="E322" s="5">
        <v>143391</v>
      </c>
      <c r="F322" s="2" t="s">
        <v>1120</v>
      </c>
      <c r="G322" s="7">
        <v>15000</v>
      </c>
      <c r="H322" s="5">
        <v>110</v>
      </c>
      <c r="I322" s="6">
        <v>142424</v>
      </c>
      <c r="J322" s="13">
        <v>44985</v>
      </c>
      <c r="K322" s="9">
        <v>15000</v>
      </c>
      <c r="L322" s="4" t="s">
        <v>4628</v>
      </c>
      <c r="M322" s="4" t="s">
        <v>4632</v>
      </c>
      <c r="N322" s="4">
        <f>VLOOKUP(I322,BaseModelo!$A$2:$E$5075,5)</f>
        <v>6</v>
      </c>
      <c r="P322" s="15">
        <v>132</v>
      </c>
      <c r="Q322" s="4">
        <f>VLOOKUP(I322,BaseModelo!$A$2:$E$5075,3)</f>
        <v>115</v>
      </c>
      <c r="R322" s="4">
        <f t="shared" ref="R322:R385" si="100">SUMIFS($G:$G,$M:$M,M322)</f>
        <v>32283000</v>
      </c>
      <c r="S322" s="16">
        <f t="shared" ref="S322:S385" si="101">G322/R322</f>
        <v>4.6464083263637206E-4</v>
      </c>
      <c r="T322" s="4">
        <f t="shared" si="92"/>
        <v>5.1110491590000924E-2</v>
      </c>
      <c r="U322" s="4">
        <f t="shared" si="93"/>
        <v>6.1332589908001112E-2</v>
      </c>
      <c r="V322" s="6">
        <f t="shared" ref="V322:V385" si="102">SUMIFS($G:$G,$O:$O,O322)</f>
        <v>0</v>
      </c>
      <c r="W322" s="16" t="str">
        <f t="shared" ref="W322:W385" si="103">IFERROR(G322/V322,"")</f>
        <v/>
      </c>
      <c r="X322" s="4" t="str">
        <f t="shared" si="94"/>
        <v/>
      </c>
      <c r="Y322" s="4" t="str">
        <f t="shared" ref="Y322:Y385" si="104">IFERROR(W322*P322,"")</f>
        <v/>
      </c>
      <c r="Z322" s="4">
        <f t="shared" ref="Z322:Z385" si="105">SUMIFS($G:$G,$N:$N,N322)</f>
        <v>4853000</v>
      </c>
      <c r="AA322" s="16">
        <f t="shared" ref="AA322:AA385" si="106">IFERROR(G322/Z322,"")</f>
        <v>3.0908716257984753E-3</v>
      </c>
      <c r="AB322" s="15">
        <f t="shared" si="95"/>
        <v>0.33999587883783228</v>
      </c>
      <c r="AC322" s="15">
        <f t="shared" si="96"/>
        <v>0.40799505460539875</v>
      </c>
      <c r="AD322" s="4">
        <v>143390</v>
      </c>
      <c r="AE322" s="26">
        <v>2862</v>
      </c>
      <c r="AF322" s="26">
        <v>2862</v>
      </c>
      <c r="AG322" s="4">
        <f t="shared" si="97"/>
        <v>2735000</v>
      </c>
      <c r="AH322" s="16">
        <f t="shared" ref="AH322:AH385" si="107">IFERROR($G322/AG322,"")</f>
        <v>5.4844606946983544E-3</v>
      </c>
      <c r="AI322" s="15">
        <f t="shared" ref="AI322:AI385" si="108">IFERROR(AH322*H322,"")</f>
        <v>0.60329067641681899</v>
      </c>
      <c r="AJ322" s="15">
        <f t="shared" ref="AJ322:AJ385" si="109">IFERROR(AH322*P322,"")</f>
        <v>0.72394881170018277</v>
      </c>
      <c r="AK322" s="4">
        <f t="shared" ref="AK322:AK385" si="110">SUMIFS($G:$G,$A:$A,$A322,$M:$M,$M322)</f>
        <v>16319000</v>
      </c>
      <c r="AL322" s="27">
        <f t="shared" ref="AL322:AL385" si="111">IFERROR($G322/AK322,"")</f>
        <v>9.1917396899319809E-4</v>
      </c>
      <c r="AM322" s="15">
        <f t="shared" si="98"/>
        <v>0.10110913658925179</v>
      </c>
      <c r="AN322" s="15">
        <f t="shared" si="99"/>
        <v>5.637532009436955E-5</v>
      </c>
    </row>
    <row r="323" spans="1:40" x14ac:dyDescent="0.2">
      <c r="A323" s="4" t="s">
        <v>4628</v>
      </c>
      <c r="B323" s="3" t="s">
        <v>16</v>
      </c>
      <c r="C323" s="6">
        <v>143390</v>
      </c>
      <c r="D323" s="3" t="s">
        <v>148</v>
      </c>
      <c r="E323" s="6">
        <v>143392</v>
      </c>
      <c r="F323" s="3" t="s">
        <v>1142</v>
      </c>
      <c r="G323" s="8">
        <v>10000</v>
      </c>
      <c r="H323" s="6">
        <v>142</v>
      </c>
      <c r="I323" s="6">
        <v>142832</v>
      </c>
      <c r="J323" s="13">
        <v>44985</v>
      </c>
      <c r="K323" s="9">
        <v>10000</v>
      </c>
      <c r="L323" s="4" t="s">
        <v>4628</v>
      </c>
      <c r="M323" s="4" t="s">
        <v>4632</v>
      </c>
      <c r="N323" s="4">
        <f>VLOOKUP(I323,BaseModelo!$A$2:$E$5075,5)</f>
        <v>3</v>
      </c>
      <c r="P323" s="15">
        <v>142.00000000000003</v>
      </c>
      <c r="Q323" s="4">
        <f>VLOOKUP(I323,BaseModelo!$A$2:$E$5075,3)</f>
        <v>110</v>
      </c>
      <c r="R323" s="4">
        <f t="shared" si="100"/>
        <v>32283000</v>
      </c>
      <c r="S323" s="16">
        <f t="shared" si="101"/>
        <v>3.0976055509091471E-4</v>
      </c>
      <c r="T323" s="4">
        <f t="shared" ref="T323:T386" si="112">S323*H323</f>
        <v>4.3985998822909891E-2</v>
      </c>
      <c r="U323" s="4">
        <f t="shared" ref="U323:U386" si="113">S323*P323</f>
        <v>4.3985998822909898E-2</v>
      </c>
      <c r="V323" s="6">
        <f t="shared" si="102"/>
        <v>0</v>
      </c>
      <c r="W323" s="16" t="str">
        <f t="shared" si="103"/>
        <v/>
      </c>
      <c r="X323" s="4" t="str">
        <f t="shared" ref="X323:X386" si="114">IFERROR(W323*H323,"")</f>
        <v/>
      </c>
      <c r="Y323" s="4" t="str">
        <f t="shared" si="104"/>
        <v/>
      </c>
      <c r="Z323" s="4">
        <f t="shared" si="105"/>
        <v>1992000</v>
      </c>
      <c r="AA323" s="16">
        <f t="shared" si="106"/>
        <v>5.0200803212851405E-3</v>
      </c>
      <c r="AB323" s="15">
        <f t="shared" ref="AB323:AB386" si="115">IFERROR(AA323*H323,"")</f>
        <v>0.71285140562248994</v>
      </c>
      <c r="AC323" s="15">
        <f t="shared" ref="AC323:AC386" si="116">IFERROR(AA323*P323,"")</f>
        <v>0.71285140562249005</v>
      </c>
      <c r="AD323" s="4">
        <v>143390</v>
      </c>
      <c r="AE323" s="26">
        <v>2510.34</v>
      </c>
      <c r="AF323" s="26">
        <v>2510.34</v>
      </c>
      <c r="AG323" s="4">
        <f t="shared" ref="AG323:AG386" si="117">SUMIFS($G:$G,$N:$N,$N323,$A:$A,$A323)</f>
        <v>673000</v>
      </c>
      <c r="AH323" s="16">
        <f t="shared" si="107"/>
        <v>1.4858841010401188E-2</v>
      </c>
      <c r="AI323" s="15">
        <f t="shared" si="108"/>
        <v>2.1099554234769688</v>
      </c>
      <c r="AJ323" s="15">
        <f t="shared" si="109"/>
        <v>2.1099554234769693</v>
      </c>
      <c r="AK323" s="4">
        <f t="shared" si="110"/>
        <v>16319000</v>
      </c>
      <c r="AL323" s="27">
        <f t="shared" si="111"/>
        <v>6.1278264599546543E-4</v>
      </c>
      <c r="AM323" s="15">
        <f t="shared" ref="AM323:AM386" si="118">IFERROR(AL323*H323,"")</f>
        <v>8.7015135731356094E-2</v>
      </c>
      <c r="AN323" s="15">
        <f t="shared" ref="AN323:AN386" si="119">IFERROR(AL323*U323,"")</f>
        <v>2.6953856745456156E-5</v>
      </c>
    </row>
    <row r="324" spans="1:40" x14ac:dyDescent="0.2">
      <c r="A324" s="4" t="s">
        <v>4628</v>
      </c>
      <c r="B324" s="3" t="s">
        <v>16</v>
      </c>
      <c r="C324" s="6">
        <v>143390</v>
      </c>
      <c r="D324" s="3" t="s">
        <v>148</v>
      </c>
      <c r="E324" s="6">
        <v>143393</v>
      </c>
      <c r="F324" s="3" t="s">
        <v>1143</v>
      </c>
      <c r="G324" s="8">
        <v>20000</v>
      </c>
      <c r="H324" s="6">
        <v>110</v>
      </c>
      <c r="I324" s="6">
        <v>142432</v>
      </c>
      <c r="J324" s="13">
        <v>44985</v>
      </c>
      <c r="K324" s="9">
        <v>20000</v>
      </c>
      <c r="L324" s="4" t="s">
        <v>4628</v>
      </c>
      <c r="M324" s="4" t="s">
        <v>4632</v>
      </c>
      <c r="N324" s="4">
        <f>VLOOKUP(I324,BaseModelo!$A$2:$E$5075,5)</f>
        <v>6</v>
      </c>
      <c r="P324" s="15">
        <v>122</v>
      </c>
      <c r="Q324" s="4">
        <f>VLOOKUP(I324,BaseModelo!$A$2:$E$5075,3)</f>
        <v>115</v>
      </c>
      <c r="R324" s="4">
        <f t="shared" si="100"/>
        <v>32283000</v>
      </c>
      <c r="S324" s="16">
        <f t="shared" si="101"/>
        <v>6.1952111018182942E-4</v>
      </c>
      <c r="T324" s="4">
        <f t="shared" si="112"/>
        <v>6.8147322120001241E-2</v>
      </c>
      <c r="U324" s="4">
        <f t="shared" si="113"/>
        <v>7.5581575442183191E-2</v>
      </c>
      <c r="V324" s="6">
        <f t="shared" si="102"/>
        <v>0</v>
      </c>
      <c r="W324" s="16" t="str">
        <f t="shared" si="103"/>
        <v/>
      </c>
      <c r="X324" s="4" t="str">
        <f t="shared" si="114"/>
        <v/>
      </c>
      <c r="Y324" s="4" t="str">
        <f t="shared" si="104"/>
        <v/>
      </c>
      <c r="Z324" s="4">
        <f t="shared" si="105"/>
        <v>4853000</v>
      </c>
      <c r="AA324" s="16">
        <f t="shared" si="106"/>
        <v>4.1211621677313005E-3</v>
      </c>
      <c r="AB324" s="15">
        <f t="shared" si="115"/>
        <v>0.45332783845044305</v>
      </c>
      <c r="AC324" s="15">
        <f t="shared" si="116"/>
        <v>0.50278178446321864</v>
      </c>
      <c r="AD324" s="4">
        <v>143390</v>
      </c>
      <c r="AE324" s="26">
        <v>3820.7</v>
      </c>
      <c r="AF324" s="26">
        <v>3820.7</v>
      </c>
      <c r="AG324" s="4">
        <f t="shared" si="117"/>
        <v>2735000</v>
      </c>
      <c r="AH324" s="16">
        <f t="shared" si="107"/>
        <v>7.3126142595978062E-3</v>
      </c>
      <c r="AI324" s="15">
        <f t="shared" si="108"/>
        <v>0.80438756855575866</v>
      </c>
      <c r="AJ324" s="15">
        <f t="shared" si="109"/>
        <v>0.89213893967093238</v>
      </c>
      <c r="AK324" s="4">
        <f t="shared" si="110"/>
        <v>16319000</v>
      </c>
      <c r="AL324" s="27">
        <f t="shared" si="111"/>
        <v>1.2255652919909309E-3</v>
      </c>
      <c r="AM324" s="15">
        <f t="shared" si="118"/>
        <v>0.13481218211900239</v>
      </c>
      <c r="AN324" s="15">
        <f t="shared" si="119"/>
        <v>9.2630155575933808E-5</v>
      </c>
    </row>
    <row r="325" spans="1:40" x14ac:dyDescent="0.2">
      <c r="A325" s="4" t="s">
        <v>4628</v>
      </c>
      <c r="B325" s="3" t="s">
        <v>16</v>
      </c>
      <c r="C325" s="6">
        <v>143390</v>
      </c>
      <c r="D325" s="3" t="s">
        <v>148</v>
      </c>
      <c r="E325" s="6">
        <v>143394</v>
      </c>
      <c r="F325" s="3" t="s">
        <v>1144</v>
      </c>
      <c r="G325" s="8">
        <v>15000</v>
      </c>
      <c r="H325" s="6">
        <v>110</v>
      </c>
      <c r="I325" s="6">
        <v>142553</v>
      </c>
      <c r="J325" s="13">
        <v>44985</v>
      </c>
      <c r="K325" s="9">
        <v>15000</v>
      </c>
      <c r="L325" s="4" t="s">
        <v>4628</v>
      </c>
      <c r="M325" s="4" t="s">
        <v>4632</v>
      </c>
      <c r="N325" s="4">
        <f>VLOOKUP(I325,BaseModelo!$A$2:$E$5075,5)</f>
        <v>10</v>
      </c>
      <c r="P325" s="15">
        <v>132</v>
      </c>
      <c r="Q325" s="4">
        <f>VLOOKUP(I325,BaseModelo!$A$2:$E$5075,3)</f>
        <v>0</v>
      </c>
      <c r="R325" s="4">
        <f t="shared" si="100"/>
        <v>32283000</v>
      </c>
      <c r="S325" s="16">
        <f t="shared" si="101"/>
        <v>4.6464083263637206E-4</v>
      </c>
      <c r="T325" s="4">
        <f t="shared" si="112"/>
        <v>5.1110491590000924E-2</v>
      </c>
      <c r="U325" s="4">
        <f t="shared" si="113"/>
        <v>6.1332589908001112E-2</v>
      </c>
      <c r="V325" s="6">
        <f t="shared" si="102"/>
        <v>0</v>
      </c>
      <c r="W325" s="16" t="str">
        <f t="shared" si="103"/>
        <v/>
      </c>
      <c r="X325" s="4" t="str">
        <f t="shared" si="114"/>
        <v/>
      </c>
      <c r="Y325" s="4" t="str">
        <f t="shared" si="104"/>
        <v/>
      </c>
      <c r="Z325" s="4">
        <f t="shared" si="105"/>
        <v>4121000</v>
      </c>
      <c r="AA325" s="16">
        <f t="shared" si="106"/>
        <v>3.6398932297985924E-3</v>
      </c>
      <c r="AB325" s="15">
        <f t="shared" si="115"/>
        <v>0.40038825527784516</v>
      </c>
      <c r="AC325" s="15">
        <f t="shared" si="116"/>
        <v>0.48046590633341418</v>
      </c>
      <c r="AD325" s="4">
        <v>143390</v>
      </c>
      <c r="AE325" s="26">
        <v>2862</v>
      </c>
      <c r="AF325" s="26">
        <v>2862</v>
      </c>
      <c r="AG325" s="4">
        <f t="shared" si="117"/>
        <v>1846000</v>
      </c>
      <c r="AH325" s="16">
        <f t="shared" si="107"/>
        <v>8.1256771397616463E-3</v>
      </c>
      <c r="AI325" s="15">
        <f t="shared" si="108"/>
        <v>0.89382448537378112</v>
      </c>
      <c r="AJ325" s="15">
        <f t="shared" si="109"/>
        <v>1.0725893824485373</v>
      </c>
      <c r="AK325" s="4">
        <f t="shared" si="110"/>
        <v>16319000</v>
      </c>
      <c r="AL325" s="27">
        <f t="shared" si="111"/>
        <v>9.1917396899319809E-4</v>
      </c>
      <c r="AM325" s="15">
        <f t="shared" si="118"/>
        <v>0.10110913658925179</v>
      </c>
      <c r="AN325" s="15">
        <f t="shared" si="119"/>
        <v>5.637532009436955E-5</v>
      </c>
    </row>
    <row r="326" spans="1:40" x14ac:dyDescent="0.2">
      <c r="A326" s="4" t="s">
        <v>4628</v>
      </c>
      <c r="B326" s="3" t="s">
        <v>16</v>
      </c>
      <c r="C326" s="6">
        <v>143390</v>
      </c>
      <c r="D326" s="3" t="s">
        <v>148</v>
      </c>
      <c r="E326" s="6">
        <v>143395</v>
      </c>
      <c r="F326" s="3" t="s">
        <v>1145</v>
      </c>
      <c r="G326" s="8">
        <v>10000</v>
      </c>
      <c r="H326" s="6">
        <v>142</v>
      </c>
      <c r="I326" s="6">
        <v>142833</v>
      </c>
      <c r="J326" s="13">
        <v>44985</v>
      </c>
      <c r="K326" s="9">
        <v>10000</v>
      </c>
      <c r="L326" s="4" t="s">
        <v>4628</v>
      </c>
      <c r="M326" s="4" t="s">
        <v>4632</v>
      </c>
      <c r="N326" s="4">
        <f>VLOOKUP(I326,BaseModelo!$A$2:$E$5075,5)</f>
        <v>3</v>
      </c>
      <c r="P326" s="15">
        <v>142.00000000000003</v>
      </c>
      <c r="Q326" s="4">
        <f>VLOOKUP(I326,BaseModelo!$A$2:$E$5075,3)</f>
        <v>110</v>
      </c>
      <c r="R326" s="4">
        <f t="shared" si="100"/>
        <v>32283000</v>
      </c>
      <c r="S326" s="16">
        <f t="shared" si="101"/>
        <v>3.0976055509091471E-4</v>
      </c>
      <c r="T326" s="4">
        <f t="shared" si="112"/>
        <v>4.3985998822909891E-2</v>
      </c>
      <c r="U326" s="4">
        <f t="shared" si="113"/>
        <v>4.3985998822909898E-2</v>
      </c>
      <c r="V326" s="6">
        <f t="shared" si="102"/>
        <v>0</v>
      </c>
      <c r="W326" s="16" t="str">
        <f t="shared" si="103"/>
        <v/>
      </c>
      <c r="X326" s="4" t="str">
        <f t="shared" si="114"/>
        <v/>
      </c>
      <c r="Y326" s="4" t="str">
        <f t="shared" si="104"/>
        <v/>
      </c>
      <c r="Z326" s="4">
        <f t="shared" si="105"/>
        <v>1992000</v>
      </c>
      <c r="AA326" s="16">
        <f t="shared" si="106"/>
        <v>5.0200803212851405E-3</v>
      </c>
      <c r="AB326" s="15">
        <f t="shared" si="115"/>
        <v>0.71285140562248994</v>
      </c>
      <c r="AC326" s="15">
        <f t="shared" si="116"/>
        <v>0.71285140562249005</v>
      </c>
      <c r="AD326" s="4">
        <v>143390</v>
      </c>
      <c r="AE326" s="26">
        <v>2510.34</v>
      </c>
      <c r="AF326" s="26">
        <v>2510.34</v>
      </c>
      <c r="AG326" s="4">
        <f t="shared" si="117"/>
        <v>673000</v>
      </c>
      <c r="AH326" s="16">
        <f t="shared" si="107"/>
        <v>1.4858841010401188E-2</v>
      </c>
      <c r="AI326" s="15">
        <f t="shared" si="108"/>
        <v>2.1099554234769688</v>
      </c>
      <c r="AJ326" s="15">
        <f t="shared" si="109"/>
        <v>2.1099554234769693</v>
      </c>
      <c r="AK326" s="4">
        <f t="shared" si="110"/>
        <v>16319000</v>
      </c>
      <c r="AL326" s="27">
        <f t="shared" si="111"/>
        <v>6.1278264599546543E-4</v>
      </c>
      <c r="AM326" s="15">
        <f t="shared" si="118"/>
        <v>8.7015135731356094E-2</v>
      </c>
      <c r="AN326" s="15">
        <f t="shared" si="119"/>
        <v>2.6953856745456156E-5</v>
      </c>
    </row>
    <row r="327" spans="1:40" x14ac:dyDescent="0.2">
      <c r="A327" s="4" t="s">
        <v>4628</v>
      </c>
      <c r="B327" s="3" t="s">
        <v>16</v>
      </c>
      <c r="C327" s="6">
        <v>143390</v>
      </c>
      <c r="D327" s="3" t="s">
        <v>148</v>
      </c>
      <c r="E327" s="6">
        <v>143396</v>
      </c>
      <c r="F327" s="3" t="s">
        <v>1146</v>
      </c>
      <c r="G327" s="8">
        <v>13000</v>
      </c>
      <c r="H327" s="6">
        <v>110</v>
      </c>
      <c r="I327" s="6">
        <v>142936</v>
      </c>
      <c r="J327" s="13">
        <v>44985</v>
      </c>
      <c r="K327" s="9">
        <v>13000</v>
      </c>
      <c r="L327" s="4" t="s">
        <v>4628</v>
      </c>
      <c r="M327" s="4" t="s">
        <v>4632</v>
      </c>
      <c r="N327" s="4">
        <f>VLOOKUP(I327,BaseModelo!$A$2:$E$5075,5)</f>
        <v>7</v>
      </c>
      <c r="P327" s="15">
        <v>132</v>
      </c>
      <c r="Q327" s="4">
        <f>VLOOKUP(I327,BaseModelo!$A$2:$E$5075,3)</f>
        <v>127</v>
      </c>
      <c r="R327" s="4">
        <f t="shared" si="100"/>
        <v>32283000</v>
      </c>
      <c r="S327" s="16">
        <f t="shared" si="101"/>
        <v>4.0268872161818914E-4</v>
      </c>
      <c r="T327" s="4">
        <f t="shared" si="112"/>
        <v>4.4295759378000808E-2</v>
      </c>
      <c r="U327" s="4">
        <f t="shared" si="113"/>
        <v>5.3154911253600966E-2</v>
      </c>
      <c r="V327" s="6">
        <f t="shared" si="102"/>
        <v>0</v>
      </c>
      <c r="W327" s="16" t="str">
        <f t="shared" si="103"/>
        <v/>
      </c>
      <c r="X327" s="4" t="str">
        <f t="shared" si="114"/>
        <v/>
      </c>
      <c r="Y327" s="4" t="str">
        <f t="shared" si="104"/>
        <v/>
      </c>
      <c r="Z327" s="4">
        <f t="shared" si="105"/>
        <v>4022000</v>
      </c>
      <c r="AA327" s="16">
        <f t="shared" si="106"/>
        <v>3.2322227747389356E-3</v>
      </c>
      <c r="AB327" s="15">
        <f t="shared" si="115"/>
        <v>0.35554450522128295</v>
      </c>
      <c r="AC327" s="15">
        <f t="shared" si="116"/>
        <v>0.42665340626553949</v>
      </c>
      <c r="AD327" s="4">
        <v>143390</v>
      </c>
      <c r="AE327" s="26">
        <v>2489.6</v>
      </c>
      <c r="AF327" s="26">
        <v>2489.6</v>
      </c>
      <c r="AG327" s="4">
        <f t="shared" si="117"/>
        <v>2184000</v>
      </c>
      <c r="AH327" s="16">
        <f t="shared" si="107"/>
        <v>5.9523809523809521E-3</v>
      </c>
      <c r="AI327" s="15">
        <f t="shared" si="108"/>
        <v>0.65476190476190477</v>
      </c>
      <c r="AJ327" s="15">
        <f t="shared" si="109"/>
        <v>0.7857142857142857</v>
      </c>
      <c r="AK327" s="4">
        <f t="shared" si="110"/>
        <v>16319000</v>
      </c>
      <c r="AL327" s="27">
        <f t="shared" si="111"/>
        <v>7.96617439794105E-4</v>
      </c>
      <c r="AM327" s="15">
        <f t="shared" si="118"/>
        <v>8.7627918377351552E-2</v>
      </c>
      <c r="AN327" s="15">
        <f t="shared" si="119"/>
        <v>4.2344129315326459E-5</v>
      </c>
    </row>
    <row r="328" spans="1:40" x14ac:dyDescent="0.2">
      <c r="A328" s="4" t="s">
        <v>4628</v>
      </c>
      <c r="B328" s="3" t="s">
        <v>16</v>
      </c>
      <c r="C328" s="6">
        <v>143390</v>
      </c>
      <c r="D328" s="3" t="s">
        <v>148</v>
      </c>
      <c r="E328" s="6">
        <v>143397</v>
      </c>
      <c r="F328" s="3" t="s">
        <v>1147</v>
      </c>
      <c r="G328" s="8">
        <v>10000</v>
      </c>
      <c r="H328" s="6">
        <v>105</v>
      </c>
      <c r="I328" s="6">
        <v>142941</v>
      </c>
      <c r="J328" s="13">
        <v>44985</v>
      </c>
      <c r="K328" s="9">
        <v>10000</v>
      </c>
      <c r="L328" s="4" t="s">
        <v>4628</v>
      </c>
      <c r="M328" s="4" t="s">
        <v>4632</v>
      </c>
      <c r="N328" s="4">
        <f>VLOOKUP(I328,BaseModelo!$A$2:$E$5075,5)</f>
        <v>7</v>
      </c>
      <c r="P328" s="15">
        <v>142.00000000000003</v>
      </c>
      <c r="Q328" s="4">
        <f>VLOOKUP(I328,BaseModelo!$A$2:$E$5075,3)</f>
        <v>127</v>
      </c>
      <c r="R328" s="4">
        <f t="shared" si="100"/>
        <v>32283000</v>
      </c>
      <c r="S328" s="16">
        <f t="shared" si="101"/>
        <v>3.0976055509091471E-4</v>
      </c>
      <c r="T328" s="4">
        <f t="shared" si="112"/>
        <v>3.2524858284546043E-2</v>
      </c>
      <c r="U328" s="4">
        <f t="shared" si="113"/>
        <v>4.3985998822909898E-2</v>
      </c>
      <c r="V328" s="6">
        <f t="shared" si="102"/>
        <v>0</v>
      </c>
      <c r="W328" s="16" t="str">
        <f t="shared" si="103"/>
        <v/>
      </c>
      <c r="X328" s="4" t="str">
        <f t="shared" si="114"/>
        <v/>
      </c>
      <c r="Y328" s="4" t="str">
        <f t="shared" si="104"/>
        <v/>
      </c>
      <c r="Z328" s="4">
        <f t="shared" si="105"/>
        <v>4022000</v>
      </c>
      <c r="AA328" s="16">
        <f t="shared" si="106"/>
        <v>2.4863252113376429E-3</v>
      </c>
      <c r="AB328" s="15">
        <f t="shared" si="115"/>
        <v>0.26106414719045251</v>
      </c>
      <c r="AC328" s="15">
        <f t="shared" si="116"/>
        <v>0.35305818000994538</v>
      </c>
      <c r="AD328" s="4">
        <v>143390</v>
      </c>
      <c r="AE328" s="26">
        <v>1820.74</v>
      </c>
      <c r="AF328" s="26">
        <v>1820.74</v>
      </c>
      <c r="AG328" s="4">
        <f t="shared" si="117"/>
        <v>2184000</v>
      </c>
      <c r="AH328" s="16">
        <f t="shared" si="107"/>
        <v>4.578754578754579E-3</v>
      </c>
      <c r="AI328" s="15">
        <f t="shared" si="108"/>
        <v>0.48076923076923078</v>
      </c>
      <c r="AJ328" s="15">
        <f t="shared" si="109"/>
        <v>0.65018315018315032</v>
      </c>
      <c r="AK328" s="4">
        <f t="shared" si="110"/>
        <v>16319000</v>
      </c>
      <c r="AL328" s="27">
        <f t="shared" si="111"/>
        <v>6.1278264599546543E-4</v>
      </c>
      <c r="AM328" s="15">
        <f t="shared" si="118"/>
        <v>6.4342177829523867E-2</v>
      </c>
      <c r="AN328" s="15">
        <f t="shared" si="119"/>
        <v>2.6953856745456156E-5</v>
      </c>
    </row>
    <row r="329" spans="1:40" x14ac:dyDescent="0.2">
      <c r="A329" s="4" t="s">
        <v>4628</v>
      </c>
      <c r="B329" s="2" t="s">
        <v>6</v>
      </c>
      <c r="C329" s="5">
        <v>143400</v>
      </c>
      <c r="D329" s="2" t="s">
        <v>149</v>
      </c>
      <c r="E329" s="5">
        <v>143404</v>
      </c>
      <c r="F329" s="2" t="s">
        <v>1121</v>
      </c>
      <c r="G329" s="7">
        <v>7000</v>
      </c>
      <c r="H329" s="5">
        <v>142</v>
      </c>
      <c r="I329" s="6">
        <v>143050</v>
      </c>
      <c r="J329" s="13">
        <v>44985</v>
      </c>
      <c r="K329" s="9">
        <v>7000</v>
      </c>
      <c r="L329" s="4" t="s">
        <v>4628</v>
      </c>
      <c r="M329" s="4" t="s">
        <v>4632</v>
      </c>
      <c r="N329" s="4">
        <f>VLOOKUP(I329,BaseModelo!$A$2:$E$5075,5)</f>
        <v>6</v>
      </c>
      <c r="P329" s="15">
        <v>142.00000000000003</v>
      </c>
      <c r="Q329" s="4">
        <f>VLOOKUP(I329,BaseModelo!$A$2:$E$5075,3)</f>
        <v>115</v>
      </c>
      <c r="R329" s="4">
        <f t="shared" si="100"/>
        <v>32283000</v>
      </c>
      <c r="S329" s="16">
        <f t="shared" si="101"/>
        <v>2.168323885636403E-4</v>
      </c>
      <c r="T329" s="4">
        <f t="shared" si="112"/>
        <v>3.0790199176036922E-2</v>
      </c>
      <c r="U329" s="4">
        <f t="shared" si="113"/>
        <v>3.0790199176036929E-2</v>
      </c>
      <c r="V329" s="6">
        <f t="shared" si="102"/>
        <v>0</v>
      </c>
      <c r="W329" s="16" t="str">
        <f t="shared" si="103"/>
        <v/>
      </c>
      <c r="X329" s="4" t="str">
        <f t="shared" si="114"/>
        <v/>
      </c>
      <c r="Y329" s="4" t="str">
        <f t="shared" si="104"/>
        <v/>
      </c>
      <c r="Z329" s="4">
        <f t="shared" si="105"/>
        <v>4853000</v>
      </c>
      <c r="AA329" s="16">
        <f t="shared" si="106"/>
        <v>1.4424067587059551E-3</v>
      </c>
      <c r="AB329" s="15">
        <f t="shared" si="115"/>
        <v>0.20482175973624561</v>
      </c>
      <c r="AC329" s="15">
        <f t="shared" si="116"/>
        <v>0.20482175973624567</v>
      </c>
      <c r="AD329" s="4">
        <v>143400</v>
      </c>
      <c r="AE329" s="26">
        <v>1758.65</v>
      </c>
      <c r="AF329" s="26">
        <v>1758.65</v>
      </c>
      <c r="AG329" s="4">
        <f t="shared" si="117"/>
        <v>2735000</v>
      </c>
      <c r="AH329" s="16">
        <f t="shared" si="107"/>
        <v>2.5594149908592322E-3</v>
      </c>
      <c r="AI329" s="15">
        <f t="shared" si="108"/>
        <v>0.363436928702011</v>
      </c>
      <c r="AJ329" s="15">
        <f t="shared" si="109"/>
        <v>0.36343692870201105</v>
      </c>
      <c r="AK329" s="4">
        <f t="shared" si="110"/>
        <v>16319000</v>
      </c>
      <c r="AL329" s="27">
        <f t="shared" si="111"/>
        <v>4.289478521968258E-4</v>
      </c>
      <c r="AM329" s="15">
        <f t="shared" si="118"/>
        <v>6.0910595011949266E-2</v>
      </c>
      <c r="AN329" s="15">
        <f t="shared" si="119"/>
        <v>1.3207389805273516E-5</v>
      </c>
    </row>
    <row r="330" spans="1:40" x14ac:dyDescent="0.2">
      <c r="A330" s="4" t="s">
        <v>4628</v>
      </c>
      <c r="B330" s="3" t="s">
        <v>6</v>
      </c>
      <c r="C330" s="6">
        <v>143400</v>
      </c>
      <c r="D330" s="3" t="s">
        <v>149</v>
      </c>
      <c r="E330" s="6">
        <v>143409</v>
      </c>
      <c r="F330" s="3" t="s">
        <v>1125</v>
      </c>
      <c r="G330" s="8">
        <v>5000</v>
      </c>
      <c r="H330" s="6">
        <v>147</v>
      </c>
      <c r="I330" s="6">
        <v>143299</v>
      </c>
      <c r="J330" s="13">
        <v>44985</v>
      </c>
      <c r="K330" s="9">
        <v>5000</v>
      </c>
      <c r="L330" s="4" t="s">
        <v>4628</v>
      </c>
      <c r="M330" s="4" t="s">
        <v>4632</v>
      </c>
      <c r="N330" s="4">
        <f>VLOOKUP(I330,BaseModelo!$A$2:$E$5075,5)</f>
        <v>6</v>
      </c>
      <c r="P330" s="15">
        <v>147</v>
      </c>
      <c r="Q330" s="4">
        <f>VLOOKUP(I330,BaseModelo!$A$2:$E$5075,3)</f>
        <v>115</v>
      </c>
      <c r="R330" s="4">
        <f t="shared" si="100"/>
        <v>32283000</v>
      </c>
      <c r="S330" s="16">
        <f t="shared" si="101"/>
        <v>1.5488027754545735E-4</v>
      </c>
      <c r="T330" s="4">
        <f t="shared" si="112"/>
        <v>2.2767400799182231E-2</v>
      </c>
      <c r="U330" s="4">
        <f t="shared" si="113"/>
        <v>2.2767400799182231E-2</v>
      </c>
      <c r="V330" s="6">
        <f t="shared" si="102"/>
        <v>0</v>
      </c>
      <c r="W330" s="16" t="str">
        <f t="shared" si="103"/>
        <v/>
      </c>
      <c r="X330" s="4" t="str">
        <f t="shared" si="114"/>
        <v/>
      </c>
      <c r="Y330" s="4" t="str">
        <f t="shared" si="104"/>
        <v/>
      </c>
      <c r="Z330" s="4">
        <f t="shared" si="105"/>
        <v>4853000</v>
      </c>
      <c r="AA330" s="16">
        <f t="shared" si="106"/>
        <v>1.0302905419328251E-3</v>
      </c>
      <c r="AB330" s="15">
        <f t="shared" si="115"/>
        <v>0.1514527096641253</v>
      </c>
      <c r="AC330" s="15">
        <f t="shared" si="116"/>
        <v>0.1514527096641253</v>
      </c>
      <c r="AD330" s="4">
        <v>143400</v>
      </c>
      <c r="AE330" s="26">
        <v>1303.3399999999999</v>
      </c>
      <c r="AF330" s="26">
        <v>1303.3399999999999</v>
      </c>
      <c r="AG330" s="4">
        <f t="shared" si="117"/>
        <v>2735000</v>
      </c>
      <c r="AH330" s="16">
        <f t="shared" si="107"/>
        <v>1.8281535648994515E-3</v>
      </c>
      <c r="AI330" s="15">
        <f t="shared" si="108"/>
        <v>0.26873857404021939</v>
      </c>
      <c r="AJ330" s="15">
        <f t="shared" si="109"/>
        <v>0.26873857404021939</v>
      </c>
      <c r="AK330" s="4">
        <f t="shared" si="110"/>
        <v>16319000</v>
      </c>
      <c r="AL330" s="27">
        <f t="shared" si="111"/>
        <v>3.0639132299773271E-4</v>
      </c>
      <c r="AM330" s="15">
        <f t="shared" si="118"/>
        <v>4.5039524480666712E-2</v>
      </c>
      <c r="AN330" s="15">
        <f t="shared" si="119"/>
        <v>6.9757340520810808E-6</v>
      </c>
    </row>
    <row r="331" spans="1:40" x14ac:dyDescent="0.2">
      <c r="A331" s="4" t="s">
        <v>4628</v>
      </c>
      <c r="B331" s="3" t="s">
        <v>6</v>
      </c>
      <c r="C331" s="6">
        <v>143400</v>
      </c>
      <c r="D331" s="3" t="s">
        <v>149</v>
      </c>
      <c r="E331" s="6">
        <v>143401</v>
      </c>
      <c r="F331" s="3" t="s">
        <v>1126</v>
      </c>
      <c r="G331" s="8">
        <v>5000</v>
      </c>
      <c r="H331" s="6">
        <v>147</v>
      </c>
      <c r="I331" s="6">
        <v>143073</v>
      </c>
      <c r="J331" s="13">
        <v>44985</v>
      </c>
      <c r="K331" s="9">
        <v>5000</v>
      </c>
      <c r="L331" s="4" t="s">
        <v>4628</v>
      </c>
      <c r="M331" s="4" t="s">
        <v>4632</v>
      </c>
      <c r="N331" s="4">
        <f>VLOOKUP(I331,BaseModelo!$A$2:$E$5075,5)</f>
        <v>6</v>
      </c>
      <c r="P331" s="15">
        <v>147</v>
      </c>
      <c r="Q331" s="4">
        <f>VLOOKUP(I331,BaseModelo!$A$2:$E$5075,3)</f>
        <v>115</v>
      </c>
      <c r="R331" s="4">
        <f t="shared" si="100"/>
        <v>32283000</v>
      </c>
      <c r="S331" s="16">
        <f t="shared" si="101"/>
        <v>1.5488027754545735E-4</v>
      </c>
      <c r="T331" s="4">
        <f t="shared" si="112"/>
        <v>2.2767400799182231E-2</v>
      </c>
      <c r="U331" s="4">
        <f t="shared" si="113"/>
        <v>2.2767400799182231E-2</v>
      </c>
      <c r="V331" s="6">
        <f t="shared" si="102"/>
        <v>0</v>
      </c>
      <c r="W331" s="16" t="str">
        <f t="shared" si="103"/>
        <v/>
      </c>
      <c r="X331" s="4" t="str">
        <f t="shared" si="114"/>
        <v/>
      </c>
      <c r="Y331" s="4" t="str">
        <f t="shared" si="104"/>
        <v/>
      </c>
      <c r="Z331" s="4">
        <f t="shared" si="105"/>
        <v>4853000</v>
      </c>
      <c r="AA331" s="16">
        <f t="shared" si="106"/>
        <v>1.0302905419328251E-3</v>
      </c>
      <c r="AB331" s="15">
        <f t="shared" si="115"/>
        <v>0.1514527096641253</v>
      </c>
      <c r="AC331" s="15">
        <f t="shared" si="116"/>
        <v>0.1514527096641253</v>
      </c>
      <c r="AD331" s="4">
        <v>143400</v>
      </c>
      <c r="AE331" s="26">
        <v>1303.3399999999999</v>
      </c>
      <c r="AF331" s="26">
        <v>1303.3399999999999</v>
      </c>
      <c r="AG331" s="4">
        <f t="shared" si="117"/>
        <v>2735000</v>
      </c>
      <c r="AH331" s="16">
        <f t="shared" si="107"/>
        <v>1.8281535648994515E-3</v>
      </c>
      <c r="AI331" s="15">
        <f t="shared" si="108"/>
        <v>0.26873857404021939</v>
      </c>
      <c r="AJ331" s="15">
        <f t="shared" si="109"/>
        <v>0.26873857404021939</v>
      </c>
      <c r="AK331" s="4">
        <f t="shared" si="110"/>
        <v>16319000</v>
      </c>
      <c r="AL331" s="27">
        <f t="shared" si="111"/>
        <v>3.0639132299773271E-4</v>
      </c>
      <c r="AM331" s="15">
        <f t="shared" si="118"/>
        <v>4.5039524480666712E-2</v>
      </c>
      <c r="AN331" s="15">
        <f t="shared" si="119"/>
        <v>6.9757340520810808E-6</v>
      </c>
    </row>
    <row r="332" spans="1:40" x14ac:dyDescent="0.2">
      <c r="A332" s="4" t="s">
        <v>4628</v>
      </c>
      <c r="B332" s="3" t="s">
        <v>6</v>
      </c>
      <c r="C332" s="6">
        <v>143400</v>
      </c>
      <c r="D332" s="3" t="s">
        <v>149</v>
      </c>
      <c r="E332" s="6">
        <v>143402</v>
      </c>
      <c r="F332" s="3" t="s">
        <v>1127</v>
      </c>
      <c r="G332" s="8">
        <v>6000</v>
      </c>
      <c r="H332" s="6">
        <v>142</v>
      </c>
      <c r="I332" s="6">
        <v>143042</v>
      </c>
      <c r="J332" s="13">
        <v>44985</v>
      </c>
      <c r="K332" s="9">
        <v>6000</v>
      </c>
      <c r="L332" s="4" t="s">
        <v>4628</v>
      </c>
      <c r="M332" s="4" t="s">
        <v>4632</v>
      </c>
      <c r="N332" s="4">
        <f>VLOOKUP(I332,BaseModelo!$A$2:$E$5075,5)</f>
        <v>10</v>
      </c>
      <c r="P332" s="15">
        <v>142.00000000000003</v>
      </c>
      <c r="Q332" s="4">
        <f>VLOOKUP(I332,BaseModelo!$A$2:$E$5075,3)</f>
        <v>0</v>
      </c>
      <c r="R332" s="4">
        <f t="shared" si="100"/>
        <v>32283000</v>
      </c>
      <c r="S332" s="16">
        <f t="shared" si="101"/>
        <v>1.8585633305454884E-4</v>
      </c>
      <c r="T332" s="4">
        <f t="shared" si="112"/>
        <v>2.6391599293745936E-2</v>
      </c>
      <c r="U332" s="4">
        <f t="shared" si="113"/>
        <v>2.6391599293745942E-2</v>
      </c>
      <c r="V332" s="6">
        <f t="shared" si="102"/>
        <v>0</v>
      </c>
      <c r="W332" s="16" t="str">
        <f t="shared" si="103"/>
        <v/>
      </c>
      <c r="X332" s="4" t="str">
        <f t="shared" si="114"/>
        <v/>
      </c>
      <c r="Y332" s="4" t="str">
        <f t="shared" si="104"/>
        <v/>
      </c>
      <c r="Z332" s="4">
        <f t="shared" si="105"/>
        <v>4121000</v>
      </c>
      <c r="AA332" s="16">
        <f t="shared" si="106"/>
        <v>1.4559572919194371E-3</v>
      </c>
      <c r="AB332" s="15">
        <f t="shared" si="115"/>
        <v>0.20674593545256006</v>
      </c>
      <c r="AC332" s="15">
        <f t="shared" si="116"/>
        <v>0.20674593545256012</v>
      </c>
      <c r="AD332" s="4">
        <v>143400</v>
      </c>
      <c r="AE332" s="26">
        <v>1503.37</v>
      </c>
      <c r="AF332" s="26">
        <v>1503.37</v>
      </c>
      <c r="AG332" s="4">
        <f t="shared" si="117"/>
        <v>1846000</v>
      </c>
      <c r="AH332" s="16">
        <f t="shared" si="107"/>
        <v>3.2502708559046588E-3</v>
      </c>
      <c r="AI332" s="15">
        <f t="shared" si="108"/>
        <v>0.46153846153846156</v>
      </c>
      <c r="AJ332" s="15">
        <f t="shared" si="109"/>
        <v>0.46153846153846162</v>
      </c>
      <c r="AK332" s="4">
        <f t="shared" si="110"/>
        <v>16319000</v>
      </c>
      <c r="AL332" s="27">
        <f t="shared" si="111"/>
        <v>3.6766958759727926E-4</v>
      </c>
      <c r="AM332" s="15">
        <f t="shared" si="118"/>
        <v>5.2209081438813656E-2</v>
      </c>
      <c r="AN332" s="15">
        <f t="shared" si="119"/>
        <v>9.7033884283642175E-6</v>
      </c>
    </row>
    <row r="333" spans="1:40" x14ac:dyDescent="0.2">
      <c r="A333" s="4" t="s">
        <v>4628</v>
      </c>
      <c r="B333" s="3" t="s">
        <v>6</v>
      </c>
      <c r="C333" s="6">
        <v>143400</v>
      </c>
      <c r="D333" s="3" t="s">
        <v>149</v>
      </c>
      <c r="E333" s="6">
        <v>143403</v>
      </c>
      <c r="F333" s="3" t="s">
        <v>1128</v>
      </c>
      <c r="G333" s="8">
        <v>6000</v>
      </c>
      <c r="H333" s="6">
        <v>142</v>
      </c>
      <c r="I333" s="6">
        <v>143041</v>
      </c>
      <c r="J333" s="13">
        <v>44985</v>
      </c>
      <c r="K333" s="9">
        <v>6000</v>
      </c>
      <c r="L333" s="4" t="s">
        <v>4628</v>
      </c>
      <c r="M333" s="4" t="s">
        <v>4632</v>
      </c>
      <c r="N333" s="4">
        <f>VLOOKUP(I333,BaseModelo!$A$2:$E$5075,5)</f>
        <v>10</v>
      </c>
      <c r="P333" s="15">
        <v>142.00000000000003</v>
      </c>
      <c r="Q333" s="4">
        <f>VLOOKUP(I333,BaseModelo!$A$2:$E$5075,3)</f>
        <v>0</v>
      </c>
      <c r="R333" s="4">
        <f t="shared" si="100"/>
        <v>32283000</v>
      </c>
      <c r="S333" s="16">
        <f t="shared" si="101"/>
        <v>1.8585633305454884E-4</v>
      </c>
      <c r="T333" s="4">
        <f t="shared" si="112"/>
        <v>2.6391599293745936E-2</v>
      </c>
      <c r="U333" s="4">
        <f t="shared" si="113"/>
        <v>2.6391599293745942E-2</v>
      </c>
      <c r="V333" s="6">
        <f t="shared" si="102"/>
        <v>0</v>
      </c>
      <c r="W333" s="16" t="str">
        <f t="shared" si="103"/>
        <v/>
      </c>
      <c r="X333" s="4" t="str">
        <f t="shared" si="114"/>
        <v/>
      </c>
      <c r="Y333" s="4" t="str">
        <f t="shared" si="104"/>
        <v/>
      </c>
      <c r="Z333" s="4">
        <f t="shared" si="105"/>
        <v>4121000</v>
      </c>
      <c r="AA333" s="16">
        <f t="shared" si="106"/>
        <v>1.4559572919194371E-3</v>
      </c>
      <c r="AB333" s="15">
        <f t="shared" si="115"/>
        <v>0.20674593545256006</v>
      </c>
      <c r="AC333" s="15">
        <f t="shared" si="116"/>
        <v>0.20674593545256012</v>
      </c>
      <c r="AD333" s="4">
        <v>143400</v>
      </c>
      <c r="AE333" s="26">
        <v>1503.37</v>
      </c>
      <c r="AF333" s="26">
        <v>1503.37</v>
      </c>
      <c r="AG333" s="4">
        <f t="shared" si="117"/>
        <v>1846000</v>
      </c>
      <c r="AH333" s="16">
        <f t="shared" si="107"/>
        <v>3.2502708559046588E-3</v>
      </c>
      <c r="AI333" s="15">
        <f t="shared" si="108"/>
        <v>0.46153846153846156</v>
      </c>
      <c r="AJ333" s="15">
        <f t="shared" si="109"/>
        <v>0.46153846153846162</v>
      </c>
      <c r="AK333" s="4">
        <f t="shared" si="110"/>
        <v>16319000</v>
      </c>
      <c r="AL333" s="27">
        <f t="shared" si="111"/>
        <v>3.6766958759727926E-4</v>
      </c>
      <c r="AM333" s="15">
        <f t="shared" si="118"/>
        <v>5.2209081438813656E-2</v>
      </c>
      <c r="AN333" s="15">
        <f t="shared" si="119"/>
        <v>9.7033884283642175E-6</v>
      </c>
    </row>
    <row r="334" spans="1:40" x14ac:dyDescent="0.2">
      <c r="A334" s="4" t="s">
        <v>4628</v>
      </c>
      <c r="B334" s="3" t="s">
        <v>6</v>
      </c>
      <c r="C334" s="6">
        <v>143400</v>
      </c>
      <c r="D334" s="3" t="s">
        <v>149</v>
      </c>
      <c r="E334" s="6">
        <v>143406</v>
      </c>
      <c r="F334" s="3" t="s">
        <v>1129</v>
      </c>
      <c r="G334" s="8">
        <v>5000</v>
      </c>
      <c r="H334" s="6">
        <v>147</v>
      </c>
      <c r="I334" s="6">
        <v>143245</v>
      </c>
      <c r="J334" s="13">
        <v>44985</v>
      </c>
      <c r="K334" s="9">
        <v>5000</v>
      </c>
      <c r="L334" s="4" t="s">
        <v>4628</v>
      </c>
      <c r="M334" s="4" t="s">
        <v>4632</v>
      </c>
      <c r="N334" s="4">
        <f>VLOOKUP(I334,BaseModelo!$A$2:$E$5075,5)</f>
        <v>7</v>
      </c>
      <c r="P334" s="15">
        <v>147</v>
      </c>
      <c r="Q334" s="4">
        <f>VLOOKUP(I334,BaseModelo!$A$2:$E$5075,3)</f>
        <v>127</v>
      </c>
      <c r="R334" s="4">
        <f t="shared" si="100"/>
        <v>32283000</v>
      </c>
      <c r="S334" s="16">
        <f t="shared" si="101"/>
        <v>1.5488027754545735E-4</v>
      </c>
      <c r="T334" s="4">
        <f t="shared" si="112"/>
        <v>2.2767400799182231E-2</v>
      </c>
      <c r="U334" s="4">
        <f t="shared" si="113"/>
        <v>2.2767400799182231E-2</v>
      </c>
      <c r="V334" s="6">
        <f t="shared" si="102"/>
        <v>0</v>
      </c>
      <c r="W334" s="16" t="str">
        <f t="shared" si="103"/>
        <v/>
      </c>
      <c r="X334" s="4" t="str">
        <f t="shared" si="114"/>
        <v/>
      </c>
      <c r="Y334" s="4" t="str">
        <f t="shared" si="104"/>
        <v/>
      </c>
      <c r="Z334" s="4">
        <f t="shared" si="105"/>
        <v>4022000</v>
      </c>
      <c r="AA334" s="16">
        <f t="shared" si="106"/>
        <v>1.2431626056688214E-3</v>
      </c>
      <c r="AB334" s="15">
        <f t="shared" si="115"/>
        <v>0.18274490303331675</v>
      </c>
      <c r="AC334" s="15">
        <f t="shared" si="116"/>
        <v>0.18274490303331675</v>
      </c>
      <c r="AD334" s="4">
        <v>143400</v>
      </c>
      <c r="AE334" s="26">
        <v>1303.3399999999999</v>
      </c>
      <c r="AF334" s="26">
        <v>1303.3399999999999</v>
      </c>
      <c r="AG334" s="4">
        <f t="shared" si="117"/>
        <v>2184000</v>
      </c>
      <c r="AH334" s="16">
        <f t="shared" si="107"/>
        <v>2.2893772893772895E-3</v>
      </c>
      <c r="AI334" s="15">
        <f t="shared" si="108"/>
        <v>0.33653846153846156</v>
      </c>
      <c r="AJ334" s="15">
        <f t="shared" si="109"/>
        <v>0.33653846153846156</v>
      </c>
      <c r="AK334" s="4">
        <f t="shared" si="110"/>
        <v>16319000</v>
      </c>
      <c r="AL334" s="27">
        <f t="shared" si="111"/>
        <v>3.0639132299773271E-4</v>
      </c>
      <c r="AM334" s="15">
        <f t="shared" si="118"/>
        <v>4.5039524480666712E-2</v>
      </c>
      <c r="AN334" s="15">
        <f t="shared" si="119"/>
        <v>6.9757340520810808E-6</v>
      </c>
    </row>
    <row r="335" spans="1:40" x14ac:dyDescent="0.2">
      <c r="A335" s="4" t="s">
        <v>4629</v>
      </c>
      <c r="B335" s="3" t="s">
        <v>14</v>
      </c>
      <c r="C335" s="6">
        <v>143410</v>
      </c>
      <c r="D335" s="3" t="s">
        <v>160</v>
      </c>
      <c r="E335" s="6">
        <v>143416</v>
      </c>
      <c r="F335" s="3" t="s">
        <v>1207</v>
      </c>
      <c r="G335" s="8">
        <v>10000</v>
      </c>
      <c r="H335" s="6">
        <v>142</v>
      </c>
      <c r="I335" s="6">
        <v>142687</v>
      </c>
      <c r="J335" s="13">
        <v>44985</v>
      </c>
      <c r="K335" s="9">
        <v>10000</v>
      </c>
      <c r="L335" s="4" t="s">
        <v>4629</v>
      </c>
      <c r="M335" s="4" t="s">
        <v>4632</v>
      </c>
      <c r="N335" s="4">
        <f>VLOOKUP(I335,BaseModelo!$A$2:$E$5075,5)</f>
        <v>3</v>
      </c>
      <c r="P335" s="15">
        <v>142.00000000000003</v>
      </c>
      <c r="Q335" s="4">
        <f>VLOOKUP(I335,BaseModelo!$A$2:$E$5075,3)</f>
        <v>110</v>
      </c>
      <c r="R335" s="4">
        <f t="shared" si="100"/>
        <v>32283000</v>
      </c>
      <c r="S335" s="16">
        <f t="shared" si="101"/>
        <v>3.0976055509091471E-4</v>
      </c>
      <c r="T335" s="4">
        <f t="shared" si="112"/>
        <v>4.3985998822909891E-2</v>
      </c>
      <c r="U335" s="4">
        <f t="shared" si="113"/>
        <v>4.3985998822909898E-2</v>
      </c>
      <c r="V335" s="6">
        <f t="shared" si="102"/>
        <v>0</v>
      </c>
      <c r="W335" s="16" t="str">
        <f t="shared" si="103"/>
        <v/>
      </c>
      <c r="X335" s="4" t="str">
        <f t="shared" si="114"/>
        <v/>
      </c>
      <c r="Y335" s="4" t="str">
        <f t="shared" si="104"/>
        <v/>
      </c>
      <c r="Z335" s="4">
        <f t="shared" si="105"/>
        <v>1992000</v>
      </c>
      <c r="AA335" s="16">
        <f t="shared" si="106"/>
        <v>5.0200803212851405E-3</v>
      </c>
      <c r="AB335" s="15">
        <f t="shared" si="115"/>
        <v>0.71285140562248994</v>
      </c>
      <c r="AC335" s="15">
        <f t="shared" si="116"/>
        <v>0.71285140562249005</v>
      </c>
      <c r="AD335" s="4">
        <v>143410</v>
      </c>
      <c r="AE335" s="26">
        <v>2510.34</v>
      </c>
      <c r="AF335" s="26">
        <v>2510.34</v>
      </c>
      <c r="AG335" s="4">
        <f t="shared" si="117"/>
        <v>52000</v>
      </c>
      <c r="AH335" s="16">
        <f t="shared" si="107"/>
        <v>0.19230769230769232</v>
      </c>
      <c r="AI335" s="15">
        <f t="shared" si="108"/>
        <v>27.30769230769231</v>
      </c>
      <c r="AJ335" s="15">
        <f t="shared" si="109"/>
        <v>27.307692307692314</v>
      </c>
      <c r="AK335" s="4">
        <f t="shared" si="110"/>
        <v>891000</v>
      </c>
      <c r="AL335" s="27">
        <f t="shared" si="111"/>
        <v>1.1223344556677889E-2</v>
      </c>
      <c r="AM335" s="15">
        <f t="shared" si="118"/>
        <v>1.5937149270482602</v>
      </c>
      <c r="AN335" s="15">
        <f t="shared" si="119"/>
        <v>4.9367002045914586E-4</v>
      </c>
    </row>
    <row r="336" spans="1:40" x14ac:dyDescent="0.2">
      <c r="A336" s="4" t="s">
        <v>4628</v>
      </c>
      <c r="B336" s="3" t="s">
        <v>4</v>
      </c>
      <c r="C336" s="6">
        <v>143433</v>
      </c>
      <c r="D336" s="3" t="s">
        <v>154</v>
      </c>
      <c r="E336" s="6">
        <v>143439</v>
      </c>
      <c r="F336" s="3" t="s">
        <v>1189</v>
      </c>
      <c r="G336" s="8">
        <v>5000</v>
      </c>
      <c r="H336" s="6">
        <v>147</v>
      </c>
      <c r="I336" s="6">
        <v>142844</v>
      </c>
      <c r="J336" s="13">
        <v>44985</v>
      </c>
      <c r="K336" s="9">
        <v>5000</v>
      </c>
      <c r="L336" s="4" t="s">
        <v>4628</v>
      </c>
      <c r="M336" s="4" t="s">
        <v>4632</v>
      </c>
      <c r="N336" s="4">
        <f>VLOOKUP(I336,BaseModelo!$A$2:$E$5075,5)</f>
        <v>7</v>
      </c>
      <c r="P336" s="15">
        <v>147</v>
      </c>
      <c r="Q336" s="4">
        <f>VLOOKUP(I336,BaseModelo!$A$2:$E$5075,3)</f>
        <v>127</v>
      </c>
      <c r="R336" s="4">
        <f t="shared" si="100"/>
        <v>32283000</v>
      </c>
      <c r="S336" s="16">
        <f t="shared" si="101"/>
        <v>1.5488027754545735E-4</v>
      </c>
      <c r="T336" s="4">
        <f t="shared" si="112"/>
        <v>2.2767400799182231E-2</v>
      </c>
      <c r="U336" s="4">
        <f t="shared" si="113"/>
        <v>2.2767400799182231E-2</v>
      </c>
      <c r="V336" s="6">
        <f t="shared" si="102"/>
        <v>0</v>
      </c>
      <c r="W336" s="16" t="str">
        <f t="shared" si="103"/>
        <v/>
      </c>
      <c r="X336" s="4" t="str">
        <f t="shared" si="114"/>
        <v/>
      </c>
      <c r="Y336" s="4" t="str">
        <f t="shared" si="104"/>
        <v/>
      </c>
      <c r="Z336" s="4">
        <f t="shared" si="105"/>
        <v>4022000</v>
      </c>
      <c r="AA336" s="16">
        <f t="shared" si="106"/>
        <v>1.2431626056688214E-3</v>
      </c>
      <c r="AB336" s="15">
        <f t="shared" si="115"/>
        <v>0.18274490303331675</v>
      </c>
      <c r="AC336" s="15">
        <f t="shared" si="116"/>
        <v>0.18274490303331675</v>
      </c>
      <c r="AD336" s="4">
        <v>143433</v>
      </c>
      <c r="AE336" s="26">
        <v>1303.3399999999999</v>
      </c>
      <c r="AF336" s="26">
        <v>1303.3399999999999</v>
      </c>
      <c r="AG336" s="4">
        <f t="shared" si="117"/>
        <v>2184000</v>
      </c>
      <c r="AH336" s="16">
        <f t="shared" si="107"/>
        <v>2.2893772893772895E-3</v>
      </c>
      <c r="AI336" s="15">
        <f t="shared" si="108"/>
        <v>0.33653846153846156</v>
      </c>
      <c r="AJ336" s="15">
        <f t="shared" si="109"/>
        <v>0.33653846153846156</v>
      </c>
      <c r="AK336" s="4">
        <f t="shared" si="110"/>
        <v>16319000</v>
      </c>
      <c r="AL336" s="27">
        <f t="shared" si="111"/>
        <v>3.0639132299773271E-4</v>
      </c>
      <c r="AM336" s="15">
        <f t="shared" si="118"/>
        <v>4.5039524480666712E-2</v>
      </c>
      <c r="AN336" s="15">
        <f t="shared" si="119"/>
        <v>6.9757340520810808E-6</v>
      </c>
    </row>
    <row r="337" spans="1:40" x14ac:dyDescent="0.2">
      <c r="A337" s="4" t="s">
        <v>4628</v>
      </c>
      <c r="B337" s="3" t="s">
        <v>4</v>
      </c>
      <c r="C337" s="6">
        <v>143433</v>
      </c>
      <c r="D337" s="3" t="s">
        <v>154</v>
      </c>
      <c r="E337" s="6">
        <v>143440</v>
      </c>
      <c r="F337" s="3" t="s">
        <v>1190</v>
      </c>
      <c r="G337" s="8">
        <v>5000</v>
      </c>
      <c r="H337" s="6">
        <v>147</v>
      </c>
      <c r="I337" s="6">
        <v>142943</v>
      </c>
      <c r="J337" s="13">
        <v>44985</v>
      </c>
      <c r="K337" s="9">
        <v>5000</v>
      </c>
      <c r="L337" s="4" t="s">
        <v>4628</v>
      </c>
      <c r="M337" s="4" t="s">
        <v>4632</v>
      </c>
      <c r="N337" s="4">
        <f>VLOOKUP(I337,BaseModelo!$A$2:$E$5075,5)</f>
        <v>6</v>
      </c>
      <c r="P337" s="15">
        <v>147</v>
      </c>
      <c r="Q337" s="4">
        <f>VLOOKUP(I337,BaseModelo!$A$2:$E$5075,3)</f>
        <v>115</v>
      </c>
      <c r="R337" s="4">
        <f t="shared" si="100"/>
        <v>32283000</v>
      </c>
      <c r="S337" s="16">
        <f t="shared" si="101"/>
        <v>1.5488027754545735E-4</v>
      </c>
      <c r="T337" s="4">
        <f t="shared" si="112"/>
        <v>2.2767400799182231E-2</v>
      </c>
      <c r="U337" s="4">
        <f t="shared" si="113"/>
        <v>2.2767400799182231E-2</v>
      </c>
      <c r="V337" s="6">
        <f t="shared" si="102"/>
        <v>0</v>
      </c>
      <c r="W337" s="16" t="str">
        <f t="shared" si="103"/>
        <v/>
      </c>
      <c r="X337" s="4" t="str">
        <f t="shared" si="114"/>
        <v/>
      </c>
      <c r="Y337" s="4" t="str">
        <f t="shared" si="104"/>
        <v/>
      </c>
      <c r="Z337" s="4">
        <f t="shared" si="105"/>
        <v>4853000</v>
      </c>
      <c r="AA337" s="16">
        <f t="shared" si="106"/>
        <v>1.0302905419328251E-3</v>
      </c>
      <c r="AB337" s="15">
        <f t="shared" si="115"/>
        <v>0.1514527096641253</v>
      </c>
      <c r="AC337" s="15">
        <f t="shared" si="116"/>
        <v>0.1514527096641253</v>
      </c>
      <c r="AD337" s="4">
        <v>143433</v>
      </c>
      <c r="AE337" s="26">
        <v>1303.3399999999999</v>
      </c>
      <c r="AF337" s="26">
        <v>1303.3399999999999</v>
      </c>
      <c r="AG337" s="4">
        <f t="shared" si="117"/>
        <v>2735000</v>
      </c>
      <c r="AH337" s="16">
        <f t="shared" si="107"/>
        <v>1.8281535648994515E-3</v>
      </c>
      <c r="AI337" s="15">
        <f t="shared" si="108"/>
        <v>0.26873857404021939</v>
      </c>
      <c r="AJ337" s="15">
        <f t="shared" si="109"/>
        <v>0.26873857404021939</v>
      </c>
      <c r="AK337" s="4">
        <f t="shared" si="110"/>
        <v>16319000</v>
      </c>
      <c r="AL337" s="27">
        <f t="shared" si="111"/>
        <v>3.0639132299773271E-4</v>
      </c>
      <c r="AM337" s="15">
        <f t="shared" si="118"/>
        <v>4.5039524480666712E-2</v>
      </c>
      <c r="AN337" s="15">
        <f t="shared" si="119"/>
        <v>6.9757340520810808E-6</v>
      </c>
    </row>
    <row r="338" spans="1:40" x14ac:dyDescent="0.2">
      <c r="A338" s="4" t="s">
        <v>4628</v>
      </c>
      <c r="B338" s="3" t="s">
        <v>4</v>
      </c>
      <c r="C338" s="6">
        <v>143433</v>
      </c>
      <c r="D338" s="3" t="s">
        <v>154</v>
      </c>
      <c r="E338" s="6">
        <v>143441</v>
      </c>
      <c r="F338" s="3" t="s">
        <v>1191</v>
      </c>
      <c r="G338" s="8">
        <v>5000</v>
      </c>
      <c r="H338" s="6">
        <v>147</v>
      </c>
      <c r="I338" s="6">
        <v>143334</v>
      </c>
      <c r="J338" s="13">
        <v>44985</v>
      </c>
      <c r="K338" s="9">
        <v>5000</v>
      </c>
      <c r="L338" s="4" t="s">
        <v>4628</v>
      </c>
      <c r="M338" s="4" t="s">
        <v>4632</v>
      </c>
      <c r="N338" s="4">
        <f>VLOOKUP(I338,BaseModelo!$A$2:$E$5075,5)</f>
        <v>9</v>
      </c>
      <c r="P338" s="15">
        <v>147</v>
      </c>
      <c r="Q338" s="4">
        <f>VLOOKUP(I338,BaseModelo!$A$2:$E$5075,3)</f>
        <v>147</v>
      </c>
      <c r="R338" s="4">
        <f t="shared" si="100"/>
        <v>32283000</v>
      </c>
      <c r="S338" s="16">
        <f t="shared" si="101"/>
        <v>1.5488027754545735E-4</v>
      </c>
      <c r="T338" s="4">
        <f t="shared" si="112"/>
        <v>2.2767400799182231E-2</v>
      </c>
      <c r="U338" s="4">
        <f t="shared" si="113"/>
        <v>2.2767400799182231E-2</v>
      </c>
      <c r="V338" s="6">
        <f t="shared" si="102"/>
        <v>0</v>
      </c>
      <c r="W338" s="16" t="str">
        <f t="shared" si="103"/>
        <v/>
      </c>
      <c r="X338" s="4" t="str">
        <f t="shared" si="114"/>
        <v/>
      </c>
      <c r="Y338" s="4" t="str">
        <f t="shared" si="104"/>
        <v/>
      </c>
      <c r="Z338" s="4">
        <f t="shared" si="105"/>
        <v>5305000</v>
      </c>
      <c r="AA338" s="16">
        <f t="shared" si="106"/>
        <v>9.42507068803016E-4</v>
      </c>
      <c r="AB338" s="15">
        <f t="shared" si="115"/>
        <v>0.13854853911404336</v>
      </c>
      <c r="AC338" s="15">
        <f t="shared" si="116"/>
        <v>0.13854853911404336</v>
      </c>
      <c r="AD338" s="4">
        <v>143433</v>
      </c>
      <c r="AE338" s="26">
        <v>1303.3399999999999</v>
      </c>
      <c r="AF338" s="26">
        <v>1303.3399999999999</v>
      </c>
      <c r="AG338" s="4">
        <f t="shared" si="117"/>
        <v>3095000</v>
      </c>
      <c r="AH338" s="16">
        <f t="shared" si="107"/>
        <v>1.6155088852988692E-3</v>
      </c>
      <c r="AI338" s="15">
        <f t="shared" si="108"/>
        <v>0.23747980613893377</v>
      </c>
      <c r="AJ338" s="15">
        <f t="shared" si="109"/>
        <v>0.23747980613893377</v>
      </c>
      <c r="AK338" s="4">
        <f t="shared" si="110"/>
        <v>16319000</v>
      </c>
      <c r="AL338" s="27">
        <f t="shared" si="111"/>
        <v>3.0639132299773271E-4</v>
      </c>
      <c r="AM338" s="15">
        <f t="shared" si="118"/>
        <v>4.5039524480666712E-2</v>
      </c>
      <c r="AN338" s="15">
        <f t="shared" si="119"/>
        <v>6.9757340520810808E-6</v>
      </c>
    </row>
    <row r="339" spans="1:40" x14ac:dyDescent="0.2">
      <c r="A339" s="4" t="s">
        <v>4628</v>
      </c>
      <c r="B339" s="3" t="s">
        <v>4</v>
      </c>
      <c r="C339" s="6">
        <v>143459</v>
      </c>
      <c r="D339" s="3" t="s">
        <v>155</v>
      </c>
      <c r="E339" s="6">
        <v>143465</v>
      </c>
      <c r="F339" s="3" t="s">
        <v>1192</v>
      </c>
      <c r="G339" s="8">
        <v>7000</v>
      </c>
      <c r="H339" s="6">
        <v>142</v>
      </c>
      <c r="I339" s="6">
        <v>142483</v>
      </c>
      <c r="J339" s="13">
        <v>44985</v>
      </c>
      <c r="K339" s="9">
        <v>7000</v>
      </c>
      <c r="L339" s="4" t="s">
        <v>4628</v>
      </c>
      <c r="M339" s="4" t="s">
        <v>4632</v>
      </c>
      <c r="N339" s="4">
        <f>VLOOKUP(I339,BaseModelo!$A$2:$E$5075,5)</f>
        <v>10</v>
      </c>
      <c r="P339" s="15">
        <v>142.00000000000003</v>
      </c>
      <c r="Q339" s="4">
        <f>VLOOKUP(I339,BaseModelo!$A$2:$E$5075,3)</f>
        <v>0</v>
      </c>
      <c r="R339" s="4">
        <f t="shared" si="100"/>
        <v>32283000</v>
      </c>
      <c r="S339" s="16">
        <f t="shared" si="101"/>
        <v>2.168323885636403E-4</v>
      </c>
      <c r="T339" s="4">
        <f t="shared" si="112"/>
        <v>3.0790199176036922E-2</v>
      </c>
      <c r="U339" s="4">
        <f t="shared" si="113"/>
        <v>3.0790199176036929E-2</v>
      </c>
      <c r="V339" s="6">
        <f t="shared" si="102"/>
        <v>0</v>
      </c>
      <c r="W339" s="16" t="str">
        <f t="shared" si="103"/>
        <v/>
      </c>
      <c r="X339" s="4" t="str">
        <f t="shared" si="114"/>
        <v/>
      </c>
      <c r="Y339" s="4" t="str">
        <f t="shared" si="104"/>
        <v/>
      </c>
      <c r="Z339" s="4">
        <f t="shared" si="105"/>
        <v>4121000</v>
      </c>
      <c r="AA339" s="16">
        <f t="shared" si="106"/>
        <v>1.6986168405726766E-3</v>
      </c>
      <c r="AB339" s="15">
        <f t="shared" si="115"/>
        <v>0.24120359136132008</v>
      </c>
      <c r="AC339" s="15">
        <f t="shared" si="116"/>
        <v>0.24120359136132014</v>
      </c>
      <c r="AD339" s="4">
        <v>143459</v>
      </c>
      <c r="AE339" s="26">
        <v>1758.65</v>
      </c>
      <c r="AF339" s="26">
        <v>1758.65</v>
      </c>
      <c r="AG339" s="4">
        <f t="shared" si="117"/>
        <v>1846000</v>
      </c>
      <c r="AH339" s="16">
        <f t="shared" si="107"/>
        <v>3.791982665222102E-3</v>
      </c>
      <c r="AI339" s="15">
        <f t="shared" si="108"/>
        <v>0.53846153846153844</v>
      </c>
      <c r="AJ339" s="15">
        <f t="shared" si="109"/>
        <v>0.53846153846153855</v>
      </c>
      <c r="AK339" s="4">
        <f t="shared" si="110"/>
        <v>16319000</v>
      </c>
      <c r="AL339" s="27">
        <f t="shared" si="111"/>
        <v>4.289478521968258E-4</v>
      </c>
      <c r="AM339" s="15">
        <f t="shared" si="118"/>
        <v>6.0910595011949266E-2</v>
      </c>
      <c r="AN339" s="15">
        <f t="shared" si="119"/>
        <v>1.3207389805273516E-5</v>
      </c>
    </row>
    <row r="340" spans="1:40" x14ac:dyDescent="0.2">
      <c r="A340" s="4" t="s">
        <v>4628</v>
      </c>
      <c r="B340" s="3" t="s">
        <v>4</v>
      </c>
      <c r="C340" s="6">
        <v>143459</v>
      </c>
      <c r="D340" s="3" t="s">
        <v>155</v>
      </c>
      <c r="E340" s="6">
        <v>143466</v>
      </c>
      <c r="F340" s="3" t="s">
        <v>1193</v>
      </c>
      <c r="G340" s="8">
        <v>5000</v>
      </c>
      <c r="H340" s="6">
        <v>147</v>
      </c>
      <c r="I340" s="6">
        <v>143333</v>
      </c>
      <c r="J340" s="13">
        <v>44985</v>
      </c>
      <c r="K340" s="9">
        <v>5000</v>
      </c>
      <c r="L340" s="4" t="s">
        <v>4628</v>
      </c>
      <c r="M340" s="4" t="s">
        <v>4632</v>
      </c>
      <c r="N340" s="4">
        <f>VLOOKUP(I340,BaseModelo!$A$2:$E$5075,5)</f>
        <v>5</v>
      </c>
      <c r="P340" s="15">
        <v>147</v>
      </c>
      <c r="Q340" s="4">
        <f>VLOOKUP(I340,BaseModelo!$A$2:$E$5075,3)</f>
        <v>110</v>
      </c>
      <c r="R340" s="4">
        <f t="shared" si="100"/>
        <v>32283000</v>
      </c>
      <c r="S340" s="16">
        <f t="shared" si="101"/>
        <v>1.5488027754545735E-4</v>
      </c>
      <c r="T340" s="4">
        <f t="shared" si="112"/>
        <v>2.2767400799182231E-2</v>
      </c>
      <c r="U340" s="4">
        <f t="shared" si="113"/>
        <v>2.2767400799182231E-2</v>
      </c>
      <c r="V340" s="6">
        <f t="shared" si="102"/>
        <v>0</v>
      </c>
      <c r="W340" s="16" t="str">
        <f t="shared" si="103"/>
        <v/>
      </c>
      <c r="X340" s="4" t="str">
        <f t="shared" si="114"/>
        <v/>
      </c>
      <c r="Y340" s="4" t="str">
        <f t="shared" si="104"/>
        <v/>
      </c>
      <c r="Z340" s="4">
        <f t="shared" si="105"/>
        <v>4058000</v>
      </c>
      <c r="AA340" s="16">
        <f t="shared" si="106"/>
        <v>1.2321340561853129E-3</v>
      </c>
      <c r="AB340" s="15">
        <f t="shared" si="115"/>
        <v>0.18112370625924099</v>
      </c>
      <c r="AC340" s="15">
        <f t="shared" si="116"/>
        <v>0.18112370625924099</v>
      </c>
      <c r="AD340" s="4">
        <v>143459</v>
      </c>
      <c r="AE340" s="26">
        <v>1303.3399999999999</v>
      </c>
      <c r="AF340" s="26">
        <v>1303.3399999999999</v>
      </c>
      <c r="AG340" s="4">
        <f t="shared" si="117"/>
        <v>2193000</v>
      </c>
      <c r="AH340" s="16">
        <f t="shared" si="107"/>
        <v>2.2799817601459188E-3</v>
      </c>
      <c r="AI340" s="15">
        <f t="shared" si="108"/>
        <v>0.33515731874145005</v>
      </c>
      <c r="AJ340" s="15">
        <f t="shared" si="109"/>
        <v>0.33515731874145005</v>
      </c>
      <c r="AK340" s="4">
        <f t="shared" si="110"/>
        <v>16319000</v>
      </c>
      <c r="AL340" s="27">
        <f t="shared" si="111"/>
        <v>3.0639132299773271E-4</v>
      </c>
      <c r="AM340" s="15">
        <f t="shared" si="118"/>
        <v>4.5039524480666712E-2</v>
      </c>
      <c r="AN340" s="15">
        <f t="shared" si="119"/>
        <v>6.9757340520810808E-6</v>
      </c>
    </row>
    <row r="341" spans="1:40" x14ac:dyDescent="0.2">
      <c r="A341" s="4" t="s">
        <v>4628</v>
      </c>
      <c r="B341" s="2" t="s">
        <v>13</v>
      </c>
      <c r="C341" s="5">
        <v>143467</v>
      </c>
      <c r="D341" s="2" t="s">
        <v>156</v>
      </c>
      <c r="E341" s="5">
        <v>143473</v>
      </c>
      <c r="F341" s="2" t="s">
        <v>1174</v>
      </c>
      <c r="G341" s="7">
        <v>26000</v>
      </c>
      <c r="H341" s="5">
        <v>85</v>
      </c>
      <c r="I341" s="6">
        <v>142764</v>
      </c>
      <c r="J341" s="13">
        <v>44985</v>
      </c>
      <c r="K341" s="9">
        <v>26000</v>
      </c>
      <c r="L341" s="4" t="s">
        <v>4628</v>
      </c>
      <c r="M341" s="4" t="s">
        <v>4632</v>
      </c>
      <c r="N341" s="4">
        <f>VLOOKUP(I341,BaseModelo!$A$2:$E$5075,5)</f>
        <v>8</v>
      </c>
      <c r="P341" s="15">
        <v>100</v>
      </c>
      <c r="Q341" s="4">
        <f>VLOOKUP(I341,BaseModelo!$A$2:$E$5075,3)</f>
        <v>132</v>
      </c>
      <c r="R341" s="4">
        <f t="shared" si="100"/>
        <v>32283000</v>
      </c>
      <c r="S341" s="16">
        <f t="shared" si="101"/>
        <v>8.0537744323637829E-4</v>
      </c>
      <c r="T341" s="4">
        <f t="shared" si="112"/>
        <v>6.8457082675092151E-2</v>
      </c>
      <c r="U341" s="4">
        <f t="shared" si="113"/>
        <v>8.0537744323637833E-2</v>
      </c>
      <c r="V341" s="6">
        <f t="shared" si="102"/>
        <v>0</v>
      </c>
      <c r="W341" s="16" t="str">
        <f t="shared" si="103"/>
        <v/>
      </c>
      <c r="X341" s="4" t="str">
        <f t="shared" si="114"/>
        <v/>
      </c>
      <c r="Y341" s="4" t="str">
        <f t="shared" si="104"/>
        <v/>
      </c>
      <c r="Z341" s="4">
        <f t="shared" si="105"/>
        <v>5836000</v>
      </c>
      <c r="AA341" s="16">
        <f t="shared" si="106"/>
        <v>4.4551062371487324E-3</v>
      </c>
      <c r="AB341" s="15">
        <f t="shared" si="115"/>
        <v>0.37868403015764224</v>
      </c>
      <c r="AC341" s="15">
        <f t="shared" si="116"/>
        <v>0.44551062371487327</v>
      </c>
      <c r="AD341" s="4">
        <v>143467</v>
      </c>
      <c r="AE341" s="26">
        <v>3793.2</v>
      </c>
      <c r="AF341" s="26">
        <v>3793.2</v>
      </c>
      <c r="AG341" s="4">
        <f t="shared" si="117"/>
        <v>3421000</v>
      </c>
      <c r="AH341" s="16">
        <f t="shared" si="107"/>
        <v>7.6001169248757676E-3</v>
      </c>
      <c r="AI341" s="15">
        <f t="shared" si="108"/>
        <v>0.64600993861444023</v>
      </c>
      <c r="AJ341" s="15">
        <f t="shared" si="109"/>
        <v>0.76001169248757672</v>
      </c>
      <c r="AK341" s="4">
        <f t="shared" si="110"/>
        <v>16319000</v>
      </c>
      <c r="AL341" s="27">
        <f t="shared" si="111"/>
        <v>1.59323487958821E-3</v>
      </c>
      <c r="AM341" s="15">
        <f t="shared" si="118"/>
        <v>0.13542496476499785</v>
      </c>
      <c r="AN341" s="15">
        <f t="shared" si="119"/>
        <v>1.2831554337977718E-4</v>
      </c>
    </row>
    <row r="342" spans="1:40" x14ac:dyDescent="0.2">
      <c r="A342" s="4" t="s">
        <v>4628</v>
      </c>
      <c r="B342" s="3" t="s">
        <v>13</v>
      </c>
      <c r="C342" s="6">
        <v>143467</v>
      </c>
      <c r="D342" s="3" t="s">
        <v>156</v>
      </c>
      <c r="E342" s="6">
        <v>143468</v>
      </c>
      <c r="F342" s="3" t="s">
        <v>1183</v>
      </c>
      <c r="G342" s="8">
        <v>30000</v>
      </c>
      <c r="H342" s="6">
        <v>85</v>
      </c>
      <c r="I342" s="6">
        <v>142761</v>
      </c>
      <c r="J342" s="13">
        <v>44985</v>
      </c>
      <c r="K342" s="9">
        <v>30000</v>
      </c>
      <c r="L342" s="4" t="s">
        <v>4628</v>
      </c>
      <c r="M342" s="4" t="s">
        <v>4632</v>
      </c>
      <c r="N342" s="4">
        <f>VLOOKUP(I342,BaseModelo!$A$2:$E$5075,5)</f>
        <v>5</v>
      </c>
      <c r="P342" s="15">
        <v>100</v>
      </c>
      <c r="Q342" s="4">
        <f>VLOOKUP(I342,BaseModelo!$A$2:$E$5075,3)</f>
        <v>110</v>
      </c>
      <c r="R342" s="4">
        <f t="shared" si="100"/>
        <v>32283000</v>
      </c>
      <c r="S342" s="16">
        <f t="shared" si="101"/>
        <v>9.2928166527274413E-4</v>
      </c>
      <c r="T342" s="4">
        <f t="shared" si="112"/>
        <v>7.8988941548183256E-2</v>
      </c>
      <c r="U342" s="4">
        <f t="shared" si="113"/>
        <v>9.2928166527274411E-2</v>
      </c>
      <c r="V342" s="6">
        <f t="shared" si="102"/>
        <v>0</v>
      </c>
      <c r="W342" s="16" t="str">
        <f t="shared" si="103"/>
        <v/>
      </c>
      <c r="X342" s="4" t="str">
        <f t="shared" si="114"/>
        <v/>
      </c>
      <c r="Y342" s="4" t="str">
        <f t="shared" si="104"/>
        <v/>
      </c>
      <c r="Z342" s="4">
        <f t="shared" si="105"/>
        <v>4058000</v>
      </c>
      <c r="AA342" s="16">
        <f t="shared" si="106"/>
        <v>7.3928043371118777E-3</v>
      </c>
      <c r="AB342" s="15">
        <f t="shared" si="115"/>
        <v>0.62838836865450964</v>
      </c>
      <c r="AC342" s="15">
        <f t="shared" si="116"/>
        <v>0.73928043371118779</v>
      </c>
      <c r="AD342" s="4">
        <v>143467</v>
      </c>
      <c r="AE342" s="26">
        <v>4372.32</v>
      </c>
      <c r="AF342" s="26">
        <v>4372.32</v>
      </c>
      <c r="AG342" s="4">
        <f t="shared" si="117"/>
        <v>2193000</v>
      </c>
      <c r="AH342" s="16">
        <f t="shared" si="107"/>
        <v>1.3679890560875513E-2</v>
      </c>
      <c r="AI342" s="15">
        <f t="shared" si="108"/>
        <v>1.1627906976744187</v>
      </c>
      <c r="AJ342" s="15">
        <f t="shared" si="109"/>
        <v>1.3679890560875512</v>
      </c>
      <c r="AK342" s="4">
        <f t="shared" si="110"/>
        <v>16319000</v>
      </c>
      <c r="AL342" s="27">
        <f t="shared" si="111"/>
        <v>1.8383479379863962E-3</v>
      </c>
      <c r="AM342" s="15">
        <f t="shared" si="118"/>
        <v>0.15625957472884366</v>
      </c>
      <c r="AN342" s="15">
        <f t="shared" si="119"/>
        <v>1.7083430331627135E-4</v>
      </c>
    </row>
    <row r="343" spans="1:40" x14ac:dyDescent="0.2">
      <c r="A343" s="4" t="s">
        <v>4628</v>
      </c>
      <c r="B343" s="3" t="s">
        <v>13</v>
      </c>
      <c r="C343" s="6">
        <v>143467</v>
      </c>
      <c r="D343" s="3" t="s">
        <v>156</v>
      </c>
      <c r="E343" s="6">
        <v>143469</v>
      </c>
      <c r="F343" s="3" t="s">
        <v>1184</v>
      </c>
      <c r="G343" s="8">
        <v>12000</v>
      </c>
      <c r="H343" s="6">
        <v>85</v>
      </c>
      <c r="I343" s="6">
        <v>142759</v>
      </c>
      <c r="J343" s="13">
        <v>44985</v>
      </c>
      <c r="K343" s="9">
        <v>12000</v>
      </c>
      <c r="L343" s="4" t="s">
        <v>4628</v>
      </c>
      <c r="M343" s="4" t="s">
        <v>4632</v>
      </c>
      <c r="N343" s="4">
        <f>VLOOKUP(I343,BaseModelo!$A$2:$E$5075,5)</f>
        <v>6</v>
      </c>
      <c r="P343" s="15">
        <v>132</v>
      </c>
      <c r="Q343" s="4">
        <f>VLOOKUP(I343,BaseModelo!$A$2:$E$5075,3)</f>
        <v>115</v>
      </c>
      <c r="R343" s="4">
        <f t="shared" si="100"/>
        <v>32283000</v>
      </c>
      <c r="S343" s="16">
        <f t="shared" si="101"/>
        <v>3.7171266610909768E-4</v>
      </c>
      <c r="T343" s="4">
        <f t="shared" si="112"/>
        <v>3.1595576619273306E-2</v>
      </c>
      <c r="U343" s="4">
        <f t="shared" si="113"/>
        <v>4.9066071926400896E-2</v>
      </c>
      <c r="V343" s="6">
        <f t="shared" si="102"/>
        <v>0</v>
      </c>
      <c r="W343" s="16" t="str">
        <f t="shared" si="103"/>
        <v/>
      </c>
      <c r="X343" s="4" t="str">
        <f t="shared" si="114"/>
        <v/>
      </c>
      <c r="Y343" s="4" t="str">
        <f t="shared" si="104"/>
        <v/>
      </c>
      <c r="Z343" s="4">
        <f t="shared" si="105"/>
        <v>4853000</v>
      </c>
      <c r="AA343" s="16">
        <f t="shared" si="106"/>
        <v>2.4726973006387802E-3</v>
      </c>
      <c r="AB343" s="15">
        <f t="shared" si="115"/>
        <v>0.2101792705542963</v>
      </c>
      <c r="AC343" s="15">
        <f t="shared" si="116"/>
        <v>0.32639604368431896</v>
      </c>
      <c r="AD343" s="4">
        <v>143467</v>
      </c>
      <c r="AE343" s="26">
        <v>1751.75</v>
      </c>
      <c r="AF343" s="26">
        <v>1751.75</v>
      </c>
      <c r="AG343" s="4">
        <f t="shared" si="117"/>
        <v>2735000</v>
      </c>
      <c r="AH343" s="16">
        <f t="shared" si="107"/>
        <v>4.3875685557586835E-3</v>
      </c>
      <c r="AI343" s="15">
        <f t="shared" si="108"/>
        <v>0.37294332723948809</v>
      </c>
      <c r="AJ343" s="15">
        <f t="shared" si="109"/>
        <v>0.57915904936014617</v>
      </c>
      <c r="AK343" s="4">
        <f t="shared" si="110"/>
        <v>16319000</v>
      </c>
      <c r="AL343" s="27">
        <f t="shared" si="111"/>
        <v>7.3533917519455851E-4</v>
      </c>
      <c r="AM343" s="15">
        <f t="shared" si="118"/>
        <v>6.250382989153748E-2</v>
      </c>
      <c r="AN343" s="15">
        <f t="shared" si="119"/>
        <v>3.6080204860396516E-5</v>
      </c>
    </row>
    <row r="344" spans="1:40" x14ac:dyDescent="0.2">
      <c r="A344" s="4" t="s">
        <v>4628</v>
      </c>
      <c r="B344" s="3" t="s">
        <v>13</v>
      </c>
      <c r="C344" s="6">
        <v>143467</v>
      </c>
      <c r="D344" s="3" t="s">
        <v>156</v>
      </c>
      <c r="E344" s="6">
        <v>143470</v>
      </c>
      <c r="F344" s="3" t="s">
        <v>1185</v>
      </c>
      <c r="G344" s="8">
        <v>10000</v>
      </c>
      <c r="H344" s="6">
        <v>142</v>
      </c>
      <c r="I344" s="6">
        <v>142829</v>
      </c>
      <c r="J344" s="13">
        <v>44985</v>
      </c>
      <c r="K344" s="9">
        <v>10000</v>
      </c>
      <c r="L344" s="4" t="s">
        <v>4628</v>
      </c>
      <c r="M344" s="4" t="s">
        <v>4632</v>
      </c>
      <c r="N344" s="4">
        <f>VLOOKUP(I344,BaseModelo!$A$2:$E$5075,5)</f>
        <v>3</v>
      </c>
      <c r="P344" s="15">
        <v>142.00000000000003</v>
      </c>
      <c r="Q344" s="4">
        <f>VLOOKUP(I344,BaseModelo!$A$2:$E$5075,3)</f>
        <v>110</v>
      </c>
      <c r="R344" s="4">
        <f t="shared" si="100"/>
        <v>32283000</v>
      </c>
      <c r="S344" s="16">
        <f t="shared" si="101"/>
        <v>3.0976055509091471E-4</v>
      </c>
      <c r="T344" s="4">
        <f t="shared" si="112"/>
        <v>4.3985998822909891E-2</v>
      </c>
      <c r="U344" s="4">
        <f t="shared" si="113"/>
        <v>4.3985998822909898E-2</v>
      </c>
      <c r="V344" s="6">
        <f t="shared" si="102"/>
        <v>0</v>
      </c>
      <c r="W344" s="16" t="str">
        <f t="shared" si="103"/>
        <v/>
      </c>
      <c r="X344" s="4" t="str">
        <f t="shared" si="114"/>
        <v/>
      </c>
      <c r="Y344" s="4" t="str">
        <f t="shared" si="104"/>
        <v/>
      </c>
      <c r="Z344" s="4">
        <f t="shared" si="105"/>
        <v>1992000</v>
      </c>
      <c r="AA344" s="16">
        <f t="shared" si="106"/>
        <v>5.0200803212851405E-3</v>
      </c>
      <c r="AB344" s="15">
        <f t="shared" si="115"/>
        <v>0.71285140562248994</v>
      </c>
      <c r="AC344" s="15">
        <f t="shared" si="116"/>
        <v>0.71285140562249005</v>
      </c>
      <c r="AD344" s="4">
        <v>143467</v>
      </c>
      <c r="AE344" s="26">
        <v>2510.34</v>
      </c>
      <c r="AF344" s="26">
        <v>2510.34</v>
      </c>
      <c r="AG344" s="4">
        <f t="shared" si="117"/>
        <v>673000</v>
      </c>
      <c r="AH344" s="16">
        <f t="shared" si="107"/>
        <v>1.4858841010401188E-2</v>
      </c>
      <c r="AI344" s="15">
        <f t="shared" si="108"/>
        <v>2.1099554234769688</v>
      </c>
      <c r="AJ344" s="15">
        <f t="shared" si="109"/>
        <v>2.1099554234769693</v>
      </c>
      <c r="AK344" s="4">
        <f t="shared" si="110"/>
        <v>16319000</v>
      </c>
      <c r="AL344" s="27">
        <f t="shared" si="111"/>
        <v>6.1278264599546543E-4</v>
      </c>
      <c r="AM344" s="15">
        <f t="shared" si="118"/>
        <v>8.7015135731356094E-2</v>
      </c>
      <c r="AN344" s="15">
        <f t="shared" si="119"/>
        <v>2.6953856745456156E-5</v>
      </c>
    </row>
    <row r="345" spans="1:40" x14ac:dyDescent="0.2">
      <c r="A345" s="4" t="s">
        <v>4628</v>
      </c>
      <c r="B345" s="3" t="s">
        <v>13</v>
      </c>
      <c r="C345" s="6">
        <v>143467</v>
      </c>
      <c r="D345" s="3" t="s">
        <v>156</v>
      </c>
      <c r="E345" s="6">
        <v>143471</v>
      </c>
      <c r="F345" s="3" t="s">
        <v>1186</v>
      </c>
      <c r="G345" s="8">
        <v>10000</v>
      </c>
      <c r="H345" s="6">
        <v>142</v>
      </c>
      <c r="I345" s="6">
        <v>142763</v>
      </c>
      <c r="J345" s="13">
        <v>44985</v>
      </c>
      <c r="K345" s="9">
        <v>10000</v>
      </c>
      <c r="L345" s="4" t="s">
        <v>4628</v>
      </c>
      <c r="M345" s="4" t="s">
        <v>4632</v>
      </c>
      <c r="N345" s="4">
        <f>VLOOKUP(I345,BaseModelo!$A$2:$E$5075,5)</f>
        <v>7</v>
      </c>
      <c r="P345" s="15">
        <v>142.00000000000003</v>
      </c>
      <c r="Q345" s="4">
        <f>VLOOKUP(I345,BaseModelo!$A$2:$E$5075,3)</f>
        <v>127</v>
      </c>
      <c r="R345" s="4">
        <f t="shared" si="100"/>
        <v>32283000</v>
      </c>
      <c r="S345" s="16">
        <f t="shared" si="101"/>
        <v>3.0976055509091471E-4</v>
      </c>
      <c r="T345" s="4">
        <f t="shared" si="112"/>
        <v>4.3985998822909891E-2</v>
      </c>
      <c r="U345" s="4">
        <f t="shared" si="113"/>
        <v>4.3985998822909898E-2</v>
      </c>
      <c r="V345" s="6">
        <f t="shared" si="102"/>
        <v>0</v>
      </c>
      <c r="W345" s="16" t="str">
        <f t="shared" si="103"/>
        <v/>
      </c>
      <c r="X345" s="4" t="str">
        <f t="shared" si="114"/>
        <v/>
      </c>
      <c r="Y345" s="4" t="str">
        <f t="shared" si="104"/>
        <v/>
      </c>
      <c r="Z345" s="4">
        <f t="shared" si="105"/>
        <v>4022000</v>
      </c>
      <c r="AA345" s="16">
        <f t="shared" si="106"/>
        <v>2.4863252113376429E-3</v>
      </c>
      <c r="AB345" s="15">
        <f t="shared" si="115"/>
        <v>0.35305818000994527</v>
      </c>
      <c r="AC345" s="15">
        <f t="shared" si="116"/>
        <v>0.35305818000994538</v>
      </c>
      <c r="AD345" s="4">
        <v>143467</v>
      </c>
      <c r="AE345" s="26">
        <v>2510.34</v>
      </c>
      <c r="AF345" s="26">
        <v>2510.34</v>
      </c>
      <c r="AG345" s="4">
        <f t="shared" si="117"/>
        <v>2184000</v>
      </c>
      <c r="AH345" s="16">
        <f t="shared" si="107"/>
        <v>4.578754578754579E-3</v>
      </c>
      <c r="AI345" s="15">
        <f t="shared" si="108"/>
        <v>0.6501831501831502</v>
      </c>
      <c r="AJ345" s="15">
        <f t="shared" si="109"/>
        <v>0.65018315018315032</v>
      </c>
      <c r="AK345" s="4">
        <f t="shared" si="110"/>
        <v>16319000</v>
      </c>
      <c r="AL345" s="27">
        <f t="shared" si="111"/>
        <v>6.1278264599546543E-4</v>
      </c>
      <c r="AM345" s="15">
        <f t="shared" si="118"/>
        <v>8.7015135731356094E-2</v>
      </c>
      <c r="AN345" s="15">
        <f t="shared" si="119"/>
        <v>2.6953856745456156E-5</v>
      </c>
    </row>
    <row r="346" spans="1:40" x14ac:dyDescent="0.2">
      <c r="A346" s="4" t="s">
        <v>4628</v>
      </c>
      <c r="B346" s="3" t="s">
        <v>13</v>
      </c>
      <c r="C346" s="6">
        <v>143467</v>
      </c>
      <c r="D346" s="3" t="s">
        <v>156</v>
      </c>
      <c r="E346" s="6">
        <v>143472</v>
      </c>
      <c r="F346" s="3" t="s">
        <v>1187</v>
      </c>
      <c r="G346" s="8">
        <v>10000</v>
      </c>
      <c r="H346" s="6">
        <v>85</v>
      </c>
      <c r="I346" s="6">
        <v>142762</v>
      </c>
      <c r="J346" s="13">
        <v>44985</v>
      </c>
      <c r="K346" s="9">
        <v>10000</v>
      </c>
      <c r="L346" s="4" t="s">
        <v>4628</v>
      </c>
      <c r="M346" s="4" t="s">
        <v>4632</v>
      </c>
      <c r="N346" s="4">
        <f>VLOOKUP(I346,BaseModelo!$A$2:$E$5075,5)</f>
        <v>9</v>
      </c>
      <c r="P346" s="15">
        <v>142.00000000000003</v>
      </c>
      <c r="Q346" s="4">
        <f>VLOOKUP(I346,BaseModelo!$A$2:$E$5075,3)</f>
        <v>147</v>
      </c>
      <c r="R346" s="4">
        <f t="shared" si="100"/>
        <v>32283000</v>
      </c>
      <c r="S346" s="16">
        <f t="shared" si="101"/>
        <v>3.0976055509091471E-4</v>
      </c>
      <c r="T346" s="4">
        <f t="shared" si="112"/>
        <v>2.6329647182727751E-2</v>
      </c>
      <c r="U346" s="4">
        <f t="shared" si="113"/>
        <v>4.3985998822909898E-2</v>
      </c>
      <c r="V346" s="6">
        <f t="shared" si="102"/>
        <v>0</v>
      </c>
      <c r="W346" s="16" t="str">
        <f t="shared" si="103"/>
        <v/>
      </c>
      <c r="X346" s="4" t="str">
        <f t="shared" si="114"/>
        <v/>
      </c>
      <c r="Y346" s="4" t="str">
        <f t="shared" si="104"/>
        <v/>
      </c>
      <c r="Z346" s="4">
        <f t="shared" si="105"/>
        <v>5305000</v>
      </c>
      <c r="AA346" s="16">
        <f t="shared" si="106"/>
        <v>1.885014137606032E-3</v>
      </c>
      <c r="AB346" s="15">
        <f t="shared" si="115"/>
        <v>0.16022620169651272</v>
      </c>
      <c r="AC346" s="15">
        <f t="shared" si="116"/>
        <v>0.2676720075400566</v>
      </c>
      <c r="AD346" s="4">
        <v>143467</v>
      </c>
      <c r="AE346" s="26">
        <v>1462.14</v>
      </c>
      <c r="AF346" s="26">
        <v>1462.14</v>
      </c>
      <c r="AG346" s="4">
        <f t="shared" si="117"/>
        <v>3095000</v>
      </c>
      <c r="AH346" s="16">
        <f t="shared" si="107"/>
        <v>3.2310177705977385E-3</v>
      </c>
      <c r="AI346" s="15">
        <f t="shared" si="108"/>
        <v>0.27463651050080778</v>
      </c>
      <c r="AJ346" s="15">
        <f t="shared" si="109"/>
        <v>0.45880452342487893</v>
      </c>
      <c r="AK346" s="4">
        <f t="shared" si="110"/>
        <v>16319000</v>
      </c>
      <c r="AL346" s="27">
        <f t="shared" si="111"/>
        <v>6.1278264599546543E-4</v>
      </c>
      <c r="AM346" s="15">
        <f t="shared" si="118"/>
        <v>5.2086524909614559E-2</v>
      </c>
      <c r="AN346" s="15">
        <f t="shared" si="119"/>
        <v>2.6953856745456156E-5</v>
      </c>
    </row>
    <row r="347" spans="1:40" x14ac:dyDescent="0.2">
      <c r="A347" s="4" t="s">
        <v>4628</v>
      </c>
      <c r="B347" s="3" t="s">
        <v>13</v>
      </c>
      <c r="C347" s="6">
        <v>143467</v>
      </c>
      <c r="D347" s="3" t="s">
        <v>156</v>
      </c>
      <c r="E347" s="6">
        <v>143474</v>
      </c>
      <c r="F347" s="3" t="s">
        <v>1188</v>
      </c>
      <c r="G347" s="8">
        <v>6000</v>
      </c>
      <c r="H347" s="6">
        <v>110</v>
      </c>
      <c r="I347" s="6">
        <v>142766</v>
      </c>
      <c r="J347" s="13">
        <v>44985</v>
      </c>
      <c r="K347" s="9">
        <v>6000</v>
      </c>
      <c r="L347" s="4" t="s">
        <v>4628</v>
      </c>
      <c r="M347" s="4" t="s">
        <v>4632</v>
      </c>
      <c r="N347" s="4">
        <f>VLOOKUP(I347,BaseModelo!$A$2:$E$5075,5)</f>
        <v>4</v>
      </c>
      <c r="P347" s="15">
        <v>142.00000000000003</v>
      </c>
      <c r="Q347" s="4">
        <f>VLOOKUP(I347,BaseModelo!$A$2:$E$5075,3)</f>
        <v>110</v>
      </c>
      <c r="R347" s="4">
        <f t="shared" si="100"/>
        <v>32283000</v>
      </c>
      <c r="S347" s="16">
        <f t="shared" si="101"/>
        <v>1.8585633305454884E-4</v>
      </c>
      <c r="T347" s="4">
        <f t="shared" si="112"/>
        <v>2.0444196636000372E-2</v>
      </c>
      <c r="U347" s="4">
        <f t="shared" si="113"/>
        <v>2.6391599293745942E-2</v>
      </c>
      <c r="V347" s="6">
        <f t="shared" si="102"/>
        <v>0</v>
      </c>
      <c r="W347" s="16" t="str">
        <f t="shared" si="103"/>
        <v/>
      </c>
      <c r="X347" s="4" t="str">
        <f t="shared" si="114"/>
        <v/>
      </c>
      <c r="Y347" s="4" t="str">
        <f t="shared" si="104"/>
        <v/>
      </c>
      <c r="Z347" s="4">
        <f t="shared" si="105"/>
        <v>2331000</v>
      </c>
      <c r="AA347" s="16">
        <f t="shared" si="106"/>
        <v>2.5740025740025739E-3</v>
      </c>
      <c r="AB347" s="15">
        <f t="shared" si="115"/>
        <v>0.28314028314028311</v>
      </c>
      <c r="AC347" s="15">
        <f t="shared" si="116"/>
        <v>0.36550836550836557</v>
      </c>
      <c r="AD347" s="4">
        <v>143467</v>
      </c>
      <c r="AE347" s="26">
        <v>1144.83</v>
      </c>
      <c r="AF347" s="26">
        <v>1144.83</v>
      </c>
      <c r="AG347" s="4">
        <f t="shared" si="117"/>
        <v>858000</v>
      </c>
      <c r="AH347" s="16">
        <f t="shared" si="107"/>
        <v>6.993006993006993E-3</v>
      </c>
      <c r="AI347" s="15">
        <f t="shared" si="108"/>
        <v>0.76923076923076927</v>
      </c>
      <c r="AJ347" s="15">
        <f t="shared" si="109"/>
        <v>0.99300699300699324</v>
      </c>
      <c r="AK347" s="4">
        <f t="shared" si="110"/>
        <v>16319000</v>
      </c>
      <c r="AL347" s="27">
        <f t="shared" si="111"/>
        <v>3.6766958759727926E-4</v>
      </c>
      <c r="AM347" s="15">
        <f t="shared" si="118"/>
        <v>4.0443654635700717E-2</v>
      </c>
      <c r="AN347" s="15">
        <f t="shared" si="119"/>
        <v>9.7033884283642175E-6</v>
      </c>
    </row>
    <row r="348" spans="1:40" x14ac:dyDescent="0.2">
      <c r="A348" s="4" t="s">
        <v>4628</v>
      </c>
      <c r="B348" s="3" t="s">
        <v>12</v>
      </c>
      <c r="C348" s="6">
        <v>143478</v>
      </c>
      <c r="D348" s="3" t="s">
        <v>150</v>
      </c>
      <c r="E348" s="6">
        <v>143485</v>
      </c>
      <c r="F348" s="3" t="s">
        <v>1132</v>
      </c>
      <c r="G348" s="8">
        <v>10000</v>
      </c>
      <c r="H348" s="6">
        <v>142</v>
      </c>
      <c r="I348" s="6">
        <v>143158</v>
      </c>
      <c r="J348" s="13">
        <v>44985</v>
      </c>
      <c r="K348" s="9">
        <v>10000</v>
      </c>
      <c r="L348" s="4" t="s">
        <v>4628</v>
      </c>
      <c r="M348" s="4" t="s">
        <v>4632</v>
      </c>
      <c r="N348" s="4">
        <f>VLOOKUP(I348,BaseModelo!$A$2:$E$5075,5)</f>
        <v>6</v>
      </c>
      <c r="P348" s="15">
        <v>142.00000000000003</v>
      </c>
      <c r="Q348" s="4">
        <f>VLOOKUP(I348,BaseModelo!$A$2:$E$5075,3)</f>
        <v>115</v>
      </c>
      <c r="R348" s="4">
        <f t="shared" si="100"/>
        <v>32283000</v>
      </c>
      <c r="S348" s="16">
        <f t="shared" si="101"/>
        <v>3.0976055509091471E-4</v>
      </c>
      <c r="T348" s="4">
        <f t="shared" si="112"/>
        <v>4.3985998822909891E-2</v>
      </c>
      <c r="U348" s="4">
        <f t="shared" si="113"/>
        <v>4.3985998822909898E-2</v>
      </c>
      <c r="V348" s="6">
        <f t="shared" si="102"/>
        <v>0</v>
      </c>
      <c r="W348" s="16" t="str">
        <f t="shared" si="103"/>
        <v/>
      </c>
      <c r="X348" s="4" t="str">
        <f t="shared" si="114"/>
        <v/>
      </c>
      <c r="Y348" s="4" t="str">
        <f t="shared" si="104"/>
        <v/>
      </c>
      <c r="Z348" s="4">
        <f t="shared" si="105"/>
        <v>4853000</v>
      </c>
      <c r="AA348" s="16">
        <f t="shared" si="106"/>
        <v>2.0605810838656502E-3</v>
      </c>
      <c r="AB348" s="15">
        <f t="shared" si="115"/>
        <v>0.29260251390892233</v>
      </c>
      <c r="AC348" s="15">
        <f t="shared" si="116"/>
        <v>0.29260251390892239</v>
      </c>
      <c r="AD348" s="4">
        <v>143478</v>
      </c>
      <c r="AE348" s="26">
        <v>2510.34</v>
      </c>
      <c r="AF348" s="26">
        <v>2510.34</v>
      </c>
      <c r="AG348" s="4">
        <f t="shared" si="117"/>
        <v>2735000</v>
      </c>
      <c r="AH348" s="16">
        <f t="shared" si="107"/>
        <v>3.6563071297989031E-3</v>
      </c>
      <c r="AI348" s="15">
        <f t="shared" si="108"/>
        <v>0.51919561243144419</v>
      </c>
      <c r="AJ348" s="15">
        <f t="shared" si="109"/>
        <v>0.5191956124314443</v>
      </c>
      <c r="AK348" s="4">
        <f t="shared" si="110"/>
        <v>16319000</v>
      </c>
      <c r="AL348" s="27">
        <f t="shared" si="111"/>
        <v>6.1278264599546543E-4</v>
      </c>
      <c r="AM348" s="15">
        <f t="shared" si="118"/>
        <v>8.7015135731356094E-2</v>
      </c>
      <c r="AN348" s="15">
        <f t="shared" si="119"/>
        <v>2.6953856745456156E-5</v>
      </c>
    </row>
    <row r="349" spans="1:40" x14ac:dyDescent="0.2">
      <c r="A349" s="4" t="s">
        <v>4628</v>
      </c>
      <c r="B349" s="3" t="s">
        <v>12</v>
      </c>
      <c r="C349" s="6">
        <v>143478</v>
      </c>
      <c r="D349" s="3" t="s">
        <v>150</v>
      </c>
      <c r="E349" s="6">
        <v>143486</v>
      </c>
      <c r="F349" s="3" t="s">
        <v>1133</v>
      </c>
      <c r="G349" s="8">
        <v>8000</v>
      </c>
      <c r="H349" s="6">
        <v>142</v>
      </c>
      <c r="I349" s="6">
        <v>142616</v>
      </c>
      <c r="J349" s="13">
        <v>44985</v>
      </c>
      <c r="K349" s="9">
        <v>8000</v>
      </c>
      <c r="L349" s="4" t="s">
        <v>4628</v>
      </c>
      <c r="M349" s="4" t="s">
        <v>4632</v>
      </c>
      <c r="N349" s="4">
        <f>VLOOKUP(I349,BaseModelo!$A$2:$E$5075,5)</f>
        <v>7</v>
      </c>
      <c r="P349" s="15">
        <v>142.00000000000003</v>
      </c>
      <c r="Q349" s="4">
        <f>VLOOKUP(I349,BaseModelo!$A$2:$E$5075,3)</f>
        <v>127</v>
      </c>
      <c r="R349" s="4">
        <f t="shared" si="100"/>
        <v>32283000</v>
      </c>
      <c r="S349" s="16">
        <f t="shared" si="101"/>
        <v>2.4780844407273179E-4</v>
      </c>
      <c r="T349" s="4">
        <f t="shared" si="112"/>
        <v>3.5188799058327912E-2</v>
      </c>
      <c r="U349" s="4">
        <f t="shared" si="113"/>
        <v>3.5188799058327919E-2</v>
      </c>
      <c r="V349" s="6">
        <f t="shared" si="102"/>
        <v>0</v>
      </c>
      <c r="W349" s="16" t="str">
        <f t="shared" si="103"/>
        <v/>
      </c>
      <c r="X349" s="4" t="str">
        <f t="shared" si="114"/>
        <v/>
      </c>
      <c r="Y349" s="4" t="str">
        <f t="shared" si="104"/>
        <v/>
      </c>
      <c r="Z349" s="4">
        <f t="shared" si="105"/>
        <v>4022000</v>
      </c>
      <c r="AA349" s="16">
        <f t="shared" si="106"/>
        <v>1.9890601690701142E-3</v>
      </c>
      <c r="AB349" s="15">
        <f t="shared" si="115"/>
        <v>0.28244654400795621</v>
      </c>
      <c r="AC349" s="15">
        <f t="shared" si="116"/>
        <v>0.28244654400795627</v>
      </c>
      <c r="AD349" s="4">
        <v>143478</v>
      </c>
      <c r="AE349" s="26">
        <v>2013.74</v>
      </c>
      <c r="AF349" s="26">
        <v>2013.74</v>
      </c>
      <c r="AG349" s="4">
        <f t="shared" si="117"/>
        <v>2184000</v>
      </c>
      <c r="AH349" s="16">
        <f t="shared" si="107"/>
        <v>3.663003663003663E-3</v>
      </c>
      <c r="AI349" s="15">
        <f t="shared" si="108"/>
        <v>0.52014652014652019</v>
      </c>
      <c r="AJ349" s="15">
        <f t="shared" si="109"/>
        <v>0.5201465201465203</v>
      </c>
      <c r="AK349" s="4">
        <f t="shared" si="110"/>
        <v>16319000</v>
      </c>
      <c r="AL349" s="27">
        <f t="shared" si="111"/>
        <v>4.9022611679637234E-4</v>
      </c>
      <c r="AM349" s="15">
        <f t="shared" si="118"/>
        <v>6.9612108585084875E-2</v>
      </c>
      <c r="AN349" s="15">
        <f t="shared" si="119"/>
        <v>1.725046831709194E-5</v>
      </c>
    </row>
    <row r="350" spans="1:40" x14ac:dyDescent="0.2">
      <c r="A350" s="4" t="s">
        <v>4628</v>
      </c>
      <c r="B350" s="3" t="s">
        <v>12</v>
      </c>
      <c r="C350" s="6">
        <v>143478</v>
      </c>
      <c r="D350" s="3" t="s">
        <v>150</v>
      </c>
      <c r="E350" s="6">
        <v>143487</v>
      </c>
      <c r="F350" s="3" t="s">
        <v>1134</v>
      </c>
      <c r="G350" s="8">
        <v>10000</v>
      </c>
      <c r="H350" s="6">
        <v>142</v>
      </c>
      <c r="I350" s="6">
        <v>143053</v>
      </c>
      <c r="J350" s="13">
        <v>44985</v>
      </c>
      <c r="K350" s="9">
        <v>10000</v>
      </c>
      <c r="L350" s="4" t="s">
        <v>4628</v>
      </c>
      <c r="M350" s="4" t="s">
        <v>4632</v>
      </c>
      <c r="N350" s="4">
        <f>VLOOKUP(I350,BaseModelo!$A$2:$E$5075,5)</f>
        <v>6</v>
      </c>
      <c r="P350" s="15">
        <v>142.00000000000003</v>
      </c>
      <c r="Q350" s="4">
        <f>VLOOKUP(I350,BaseModelo!$A$2:$E$5075,3)</f>
        <v>115</v>
      </c>
      <c r="R350" s="4">
        <f t="shared" si="100"/>
        <v>32283000</v>
      </c>
      <c r="S350" s="16">
        <f t="shared" si="101"/>
        <v>3.0976055509091471E-4</v>
      </c>
      <c r="T350" s="4">
        <f t="shared" si="112"/>
        <v>4.3985998822909891E-2</v>
      </c>
      <c r="U350" s="4">
        <f t="shared" si="113"/>
        <v>4.3985998822909898E-2</v>
      </c>
      <c r="V350" s="6">
        <f t="shared" si="102"/>
        <v>0</v>
      </c>
      <c r="W350" s="16" t="str">
        <f t="shared" si="103"/>
        <v/>
      </c>
      <c r="X350" s="4" t="str">
        <f t="shared" si="114"/>
        <v/>
      </c>
      <c r="Y350" s="4" t="str">
        <f t="shared" si="104"/>
        <v/>
      </c>
      <c r="Z350" s="4">
        <f t="shared" si="105"/>
        <v>4853000</v>
      </c>
      <c r="AA350" s="16">
        <f t="shared" si="106"/>
        <v>2.0605810838656502E-3</v>
      </c>
      <c r="AB350" s="15">
        <f t="shared" si="115"/>
        <v>0.29260251390892233</v>
      </c>
      <c r="AC350" s="15">
        <f t="shared" si="116"/>
        <v>0.29260251390892239</v>
      </c>
      <c r="AD350" s="4">
        <v>143478</v>
      </c>
      <c r="AE350" s="26">
        <v>2510.34</v>
      </c>
      <c r="AF350" s="26">
        <v>2510.34</v>
      </c>
      <c r="AG350" s="4">
        <f t="shared" si="117"/>
        <v>2735000</v>
      </c>
      <c r="AH350" s="16">
        <f t="shared" si="107"/>
        <v>3.6563071297989031E-3</v>
      </c>
      <c r="AI350" s="15">
        <f t="shared" si="108"/>
        <v>0.51919561243144419</v>
      </c>
      <c r="AJ350" s="15">
        <f t="shared" si="109"/>
        <v>0.5191956124314443</v>
      </c>
      <c r="AK350" s="4">
        <f t="shared" si="110"/>
        <v>16319000</v>
      </c>
      <c r="AL350" s="27">
        <f t="shared" si="111"/>
        <v>6.1278264599546543E-4</v>
      </c>
      <c r="AM350" s="15">
        <f t="shared" si="118"/>
        <v>8.7015135731356094E-2</v>
      </c>
      <c r="AN350" s="15">
        <f t="shared" si="119"/>
        <v>2.6953856745456156E-5</v>
      </c>
    </row>
    <row r="351" spans="1:40" x14ac:dyDescent="0.2">
      <c r="A351" s="4" t="s">
        <v>4628</v>
      </c>
      <c r="B351" s="3" t="s">
        <v>12</v>
      </c>
      <c r="C351" s="6">
        <v>143478</v>
      </c>
      <c r="D351" s="3" t="s">
        <v>150</v>
      </c>
      <c r="E351" s="6">
        <v>143488</v>
      </c>
      <c r="F351" s="3" t="s">
        <v>1135</v>
      </c>
      <c r="G351" s="8">
        <v>6000</v>
      </c>
      <c r="H351" s="6">
        <v>142</v>
      </c>
      <c r="I351" s="6">
        <v>143024</v>
      </c>
      <c r="J351" s="13">
        <v>44985</v>
      </c>
      <c r="K351" s="9">
        <v>6000</v>
      </c>
      <c r="L351" s="4" t="s">
        <v>4628</v>
      </c>
      <c r="M351" s="4" t="s">
        <v>4632</v>
      </c>
      <c r="N351" s="4">
        <f>VLOOKUP(I351,BaseModelo!$A$2:$E$5075,5)</f>
        <v>8</v>
      </c>
      <c r="P351" s="15">
        <v>142.00000000000003</v>
      </c>
      <c r="Q351" s="4">
        <f>VLOOKUP(I351,BaseModelo!$A$2:$E$5075,3)</f>
        <v>132</v>
      </c>
      <c r="R351" s="4">
        <f t="shared" si="100"/>
        <v>32283000</v>
      </c>
      <c r="S351" s="16">
        <f t="shared" si="101"/>
        <v>1.8585633305454884E-4</v>
      </c>
      <c r="T351" s="4">
        <f t="shared" si="112"/>
        <v>2.6391599293745936E-2</v>
      </c>
      <c r="U351" s="4">
        <f t="shared" si="113"/>
        <v>2.6391599293745942E-2</v>
      </c>
      <c r="V351" s="6">
        <f t="shared" si="102"/>
        <v>0</v>
      </c>
      <c r="W351" s="16" t="str">
        <f t="shared" si="103"/>
        <v/>
      </c>
      <c r="X351" s="4" t="str">
        <f t="shared" si="114"/>
        <v/>
      </c>
      <c r="Y351" s="4" t="str">
        <f t="shared" si="104"/>
        <v/>
      </c>
      <c r="Z351" s="4">
        <f t="shared" si="105"/>
        <v>5836000</v>
      </c>
      <c r="AA351" s="16">
        <f t="shared" si="106"/>
        <v>1.028101439342015E-3</v>
      </c>
      <c r="AB351" s="15">
        <f t="shared" si="115"/>
        <v>0.14599040438656613</v>
      </c>
      <c r="AC351" s="15">
        <f t="shared" si="116"/>
        <v>0.14599040438656616</v>
      </c>
      <c r="AD351" s="4">
        <v>143478</v>
      </c>
      <c r="AE351" s="26">
        <v>1503.37</v>
      </c>
      <c r="AF351" s="26">
        <v>1503.37</v>
      </c>
      <c r="AG351" s="4">
        <f t="shared" si="117"/>
        <v>3421000</v>
      </c>
      <c r="AH351" s="16">
        <f t="shared" si="107"/>
        <v>1.7538731365097924E-3</v>
      </c>
      <c r="AI351" s="15">
        <f t="shared" si="108"/>
        <v>0.24904998538439052</v>
      </c>
      <c r="AJ351" s="15">
        <f t="shared" si="109"/>
        <v>0.24904998538439058</v>
      </c>
      <c r="AK351" s="4">
        <f t="shared" si="110"/>
        <v>16319000</v>
      </c>
      <c r="AL351" s="27">
        <f t="shared" si="111"/>
        <v>3.6766958759727926E-4</v>
      </c>
      <c r="AM351" s="15">
        <f t="shared" si="118"/>
        <v>5.2209081438813656E-2</v>
      </c>
      <c r="AN351" s="15">
        <f t="shared" si="119"/>
        <v>9.7033884283642175E-6</v>
      </c>
    </row>
    <row r="352" spans="1:40" x14ac:dyDescent="0.2">
      <c r="A352" s="4" t="s">
        <v>4628</v>
      </c>
      <c r="B352" s="2" t="s">
        <v>6</v>
      </c>
      <c r="C352" s="5">
        <v>143512</v>
      </c>
      <c r="D352" s="2" t="s">
        <v>151</v>
      </c>
      <c r="E352" s="5">
        <v>143513</v>
      </c>
      <c r="F352" s="2" t="s">
        <v>1122</v>
      </c>
      <c r="G352" s="7">
        <v>5000</v>
      </c>
      <c r="H352" s="5">
        <v>147</v>
      </c>
      <c r="I352" s="6">
        <v>143185</v>
      </c>
      <c r="J352" s="13">
        <v>44985</v>
      </c>
      <c r="K352" s="9">
        <v>5000</v>
      </c>
      <c r="L352" s="4" t="s">
        <v>4628</v>
      </c>
      <c r="M352" s="4" t="s">
        <v>4632</v>
      </c>
      <c r="N352" s="4">
        <f>VLOOKUP(I352,BaseModelo!$A$2:$E$5075,5)</f>
        <v>9</v>
      </c>
      <c r="P352" s="15">
        <v>147</v>
      </c>
      <c r="Q352" s="4">
        <f>VLOOKUP(I352,BaseModelo!$A$2:$E$5075,3)</f>
        <v>147</v>
      </c>
      <c r="R352" s="4">
        <f t="shared" si="100"/>
        <v>32283000</v>
      </c>
      <c r="S352" s="16">
        <f t="shared" si="101"/>
        <v>1.5488027754545735E-4</v>
      </c>
      <c r="T352" s="4">
        <f t="shared" si="112"/>
        <v>2.2767400799182231E-2</v>
      </c>
      <c r="U352" s="4">
        <f t="shared" si="113"/>
        <v>2.2767400799182231E-2</v>
      </c>
      <c r="V352" s="6">
        <f t="shared" si="102"/>
        <v>0</v>
      </c>
      <c r="W352" s="16" t="str">
        <f t="shared" si="103"/>
        <v/>
      </c>
      <c r="X352" s="4" t="str">
        <f t="shared" si="114"/>
        <v/>
      </c>
      <c r="Y352" s="4" t="str">
        <f t="shared" si="104"/>
        <v/>
      </c>
      <c r="Z352" s="4">
        <f t="shared" si="105"/>
        <v>5305000</v>
      </c>
      <c r="AA352" s="16">
        <f t="shared" si="106"/>
        <v>9.42507068803016E-4</v>
      </c>
      <c r="AB352" s="15">
        <f t="shared" si="115"/>
        <v>0.13854853911404336</v>
      </c>
      <c r="AC352" s="15">
        <f t="shared" si="116"/>
        <v>0.13854853911404336</v>
      </c>
      <c r="AD352" s="4">
        <v>143512</v>
      </c>
      <c r="AE352" s="26">
        <v>1303.3399999999999</v>
      </c>
      <c r="AF352" s="26">
        <v>1303.3399999999999</v>
      </c>
      <c r="AG352" s="4">
        <f t="shared" si="117"/>
        <v>3095000</v>
      </c>
      <c r="AH352" s="16">
        <f t="shared" si="107"/>
        <v>1.6155088852988692E-3</v>
      </c>
      <c r="AI352" s="15">
        <f t="shared" si="108"/>
        <v>0.23747980613893377</v>
      </c>
      <c r="AJ352" s="15">
        <f t="shared" si="109"/>
        <v>0.23747980613893377</v>
      </c>
      <c r="AK352" s="4">
        <f t="shared" si="110"/>
        <v>16319000</v>
      </c>
      <c r="AL352" s="27">
        <f t="shared" si="111"/>
        <v>3.0639132299773271E-4</v>
      </c>
      <c r="AM352" s="15">
        <f t="shared" si="118"/>
        <v>4.5039524480666712E-2</v>
      </c>
      <c r="AN352" s="15">
        <f t="shared" si="119"/>
        <v>6.9757340520810808E-6</v>
      </c>
    </row>
    <row r="353" spans="1:40" x14ac:dyDescent="0.2">
      <c r="A353" s="4" t="s">
        <v>4628</v>
      </c>
      <c r="B353" s="3" t="s">
        <v>6</v>
      </c>
      <c r="C353" s="6">
        <v>143512</v>
      </c>
      <c r="D353" s="3" t="s">
        <v>151</v>
      </c>
      <c r="E353" s="6">
        <v>143514</v>
      </c>
      <c r="F353" s="3" t="s">
        <v>1148</v>
      </c>
      <c r="G353" s="8">
        <v>5000</v>
      </c>
      <c r="H353" s="6">
        <v>147</v>
      </c>
      <c r="I353" s="6">
        <v>143065</v>
      </c>
      <c r="J353" s="13">
        <v>44985</v>
      </c>
      <c r="K353" s="9">
        <v>5000</v>
      </c>
      <c r="L353" s="4" t="s">
        <v>4628</v>
      </c>
      <c r="M353" s="4" t="s">
        <v>4632</v>
      </c>
      <c r="N353" s="4">
        <f>VLOOKUP(I353,BaseModelo!$A$2:$E$5075,5)</f>
        <v>6</v>
      </c>
      <c r="P353" s="15">
        <v>147</v>
      </c>
      <c r="Q353" s="4">
        <f>VLOOKUP(I353,BaseModelo!$A$2:$E$5075,3)</f>
        <v>115</v>
      </c>
      <c r="R353" s="4">
        <f t="shared" si="100"/>
        <v>32283000</v>
      </c>
      <c r="S353" s="16">
        <f t="shared" si="101"/>
        <v>1.5488027754545735E-4</v>
      </c>
      <c r="T353" s="4">
        <f t="shared" si="112"/>
        <v>2.2767400799182231E-2</v>
      </c>
      <c r="U353" s="4">
        <f t="shared" si="113"/>
        <v>2.2767400799182231E-2</v>
      </c>
      <c r="V353" s="6">
        <f t="shared" si="102"/>
        <v>0</v>
      </c>
      <c r="W353" s="16" t="str">
        <f t="shared" si="103"/>
        <v/>
      </c>
      <c r="X353" s="4" t="str">
        <f t="shared" si="114"/>
        <v/>
      </c>
      <c r="Y353" s="4" t="str">
        <f t="shared" si="104"/>
        <v/>
      </c>
      <c r="Z353" s="4">
        <f t="shared" si="105"/>
        <v>4853000</v>
      </c>
      <c r="AA353" s="16">
        <f t="shared" si="106"/>
        <v>1.0302905419328251E-3</v>
      </c>
      <c r="AB353" s="15">
        <f t="shared" si="115"/>
        <v>0.1514527096641253</v>
      </c>
      <c r="AC353" s="15">
        <f t="shared" si="116"/>
        <v>0.1514527096641253</v>
      </c>
      <c r="AD353" s="4">
        <v>143512</v>
      </c>
      <c r="AE353" s="26">
        <v>1303.3399999999999</v>
      </c>
      <c r="AF353" s="26">
        <v>1303.3399999999999</v>
      </c>
      <c r="AG353" s="4">
        <f t="shared" si="117"/>
        <v>2735000</v>
      </c>
      <c r="AH353" s="16">
        <f t="shared" si="107"/>
        <v>1.8281535648994515E-3</v>
      </c>
      <c r="AI353" s="15">
        <f t="shared" si="108"/>
        <v>0.26873857404021939</v>
      </c>
      <c r="AJ353" s="15">
        <f t="shared" si="109"/>
        <v>0.26873857404021939</v>
      </c>
      <c r="AK353" s="4">
        <f t="shared" si="110"/>
        <v>16319000</v>
      </c>
      <c r="AL353" s="27">
        <f t="shared" si="111"/>
        <v>3.0639132299773271E-4</v>
      </c>
      <c r="AM353" s="15">
        <f t="shared" si="118"/>
        <v>4.5039524480666712E-2</v>
      </c>
      <c r="AN353" s="15">
        <f t="shared" si="119"/>
        <v>6.9757340520810808E-6</v>
      </c>
    </row>
    <row r="354" spans="1:40" x14ac:dyDescent="0.2">
      <c r="A354" s="4" t="s">
        <v>4628</v>
      </c>
      <c r="B354" s="3" t="s">
        <v>6</v>
      </c>
      <c r="C354" s="6">
        <v>143512</v>
      </c>
      <c r="D354" s="3" t="s">
        <v>151</v>
      </c>
      <c r="E354" s="6">
        <v>143515</v>
      </c>
      <c r="F354" s="3" t="s">
        <v>1149</v>
      </c>
      <c r="G354" s="8">
        <v>8000</v>
      </c>
      <c r="H354" s="6">
        <v>142</v>
      </c>
      <c r="I354" s="6">
        <v>141676</v>
      </c>
      <c r="J354" s="13">
        <v>44985</v>
      </c>
      <c r="K354" s="9">
        <v>8000</v>
      </c>
      <c r="L354" s="4" t="s">
        <v>4628</v>
      </c>
      <c r="M354" s="4" t="s">
        <v>4632</v>
      </c>
      <c r="N354" s="4">
        <f>VLOOKUP(I354,BaseModelo!$A$2:$E$5075,5)</f>
        <v>9</v>
      </c>
      <c r="P354" s="15">
        <v>142.00000000000003</v>
      </c>
      <c r="Q354" s="4">
        <f>VLOOKUP(I354,BaseModelo!$A$2:$E$5075,3)</f>
        <v>147</v>
      </c>
      <c r="R354" s="4">
        <f t="shared" si="100"/>
        <v>32283000</v>
      </c>
      <c r="S354" s="16">
        <f t="shared" si="101"/>
        <v>2.4780844407273179E-4</v>
      </c>
      <c r="T354" s="4">
        <f t="shared" si="112"/>
        <v>3.5188799058327912E-2</v>
      </c>
      <c r="U354" s="4">
        <f t="shared" si="113"/>
        <v>3.5188799058327919E-2</v>
      </c>
      <c r="V354" s="6">
        <f t="shared" si="102"/>
        <v>0</v>
      </c>
      <c r="W354" s="16" t="str">
        <f t="shared" si="103"/>
        <v/>
      </c>
      <c r="X354" s="4" t="str">
        <f t="shared" si="114"/>
        <v/>
      </c>
      <c r="Y354" s="4" t="str">
        <f t="shared" si="104"/>
        <v/>
      </c>
      <c r="Z354" s="4">
        <f t="shared" si="105"/>
        <v>5305000</v>
      </c>
      <c r="AA354" s="16">
        <f t="shared" si="106"/>
        <v>1.5080113100848257E-3</v>
      </c>
      <c r="AB354" s="15">
        <f t="shared" si="115"/>
        <v>0.21413760603204526</v>
      </c>
      <c r="AC354" s="15">
        <f t="shared" si="116"/>
        <v>0.21413760603204529</v>
      </c>
      <c r="AD354" s="4">
        <v>143512</v>
      </c>
      <c r="AE354" s="26">
        <v>2013.74</v>
      </c>
      <c r="AF354" s="26">
        <v>2013.74</v>
      </c>
      <c r="AG354" s="4">
        <f t="shared" si="117"/>
        <v>3095000</v>
      </c>
      <c r="AH354" s="16">
        <f t="shared" si="107"/>
        <v>2.5848142164781908E-3</v>
      </c>
      <c r="AI354" s="15">
        <f t="shared" si="108"/>
        <v>0.3670436187399031</v>
      </c>
      <c r="AJ354" s="15">
        <f t="shared" si="109"/>
        <v>0.36704361873990315</v>
      </c>
      <c r="AK354" s="4">
        <f t="shared" si="110"/>
        <v>16319000</v>
      </c>
      <c r="AL354" s="27">
        <f t="shared" si="111"/>
        <v>4.9022611679637234E-4</v>
      </c>
      <c r="AM354" s="15">
        <f t="shared" si="118"/>
        <v>6.9612108585084875E-2</v>
      </c>
      <c r="AN354" s="15">
        <f t="shared" si="119"/>
        <v>1.725046831709194E-5</v>
      </c>
    </row>
    <row r="355" spans="1:40" x14ac:dyDescent="0.2">
      <c r="A355" s="4" t="s">
        <v>4628</v>
      </c>
      <c r="B355" s="3" t="s">
        <v>6</v>
      </c>
      <c r="C355" s="6">
        <v>143512</v>
      </c>
      <c r="D355" s="3" t="s">
        <v>151</v>
      </c>
      <c r="E355" s="6">
        <v>143516</v>
      </c>
      <c r="F355" s="3" t="s">
        <v>1150</v>
      </c>
      <c r="G355" s="8">
        <v>8000</v>
      </c>
      <c r="H355" s="6">
        <v>142</v>
      </c>
      <c r="I355" s="6">
        <v>141711</v>
      </c>
      <c r="J355" s="13">
        <v>44985</v>
      </c>
      <c r="K355" s="9">
        <v>8000</v>
      </c>
      <c r="L355" s="4" t="s">
        <v>4628</v>
      </c>
      <c r="M355" s="4" t="s">
        <v>4632</v>
      </c>
      <c r="N355" s="4">
        <f>VLOOKUP(I355,BaseModelo!$A$2:$E$5075,5)</f>
        <v>9</v>
      </c>
      <c r="P355" s="15">
        <v>142.00000000000003</v>
      </c>
      <c r="Q355" s="4">
        <f>VLOOKUP(I355,BaseModelo!$A$2:$E$5075,3)</f>
        <v>147</v>
      </c>
      <c r="R355" s="4">
        <f t="shared" si="100"/>
        <v>32283000</v>
      </c>
      <c r="S355" s="16">
        <f t="shared" si="101"/>
        <v>2.4780844407273179E-4</v>
      </c>
      <c r="T355" s="4">
        <f t="shared" si="112"/>
        <v>3.5188799058327912E-2</v>
      </c>
      <c r="U355" s="4">
        <f t="shared" si="113"/>
        <v>3.5188799058327919E-2</v>
      </c>
      <c r="V355" s="6">
        <f t="shared" si="102"/>
        <v>0</v>
      </c>
      <c r="W355" s="16" t="str">
        <f t="shared" si="103"/>
        <v/>
      </c>
      <c r="X355" s="4" t="str">
        <f t="shared" si="114"/>
        <v/>
      </c>
      <c r="Y355" s="4" t="str">
        <f t="shared" si="104"/>
        <v/>
      </c>
      <c r="Z355" s="4">
        <f t="shared" si="105"/>
        <v>5305000</v>
      </c>
      <c r="AA355" s="16">
        <f t="shared" si="106"/>
        <v>1.5080113100848257E-3</v>
      </c>
      <c r="AB355" s="15">
        <f t="shared" si="115"/>
        <v>0.21413760603204526</v>
      </c>
      <c r="AC355" s="15">
        <f t="shared" si="116"/>
        <v>0.21413760603204529</v>
      </c>
      <c r="AD355" s="4">
        <v>143512</v>
      </c>
      <c r="AE355" s="26">
        <v>2013.74</v>
      </c>
      <c r="AF355" s="26">
        <v>2013.74</v>
      </c>
      <c r="AG355" s="4">
        <f t="shared" si="117"/>
        <v>3095000</v>
      </c>
      <c r="AH355" s="16">
        <f t="shared" si="107"/>
        <v>2.5848142164781908E-3</v>
      </c>
      <c r="AI355" s="15">
        <f t="shared" si="108"/>
        <v>0.3670436187399031</v>
      </c>
      <c r="AJ355" s="15">
        <f t="shared" si="109"/>
        <v>0.36704361873990315</v>
      </c>
      <c r="AK355" s="4">
        <f t="shared" si="110"/>
        <v>16319000</v>
      </c>
      <c r="AL355" s="27">
        <f t="shared" si="111"/>
        <v>4.9022611679637234E-4</v>
      </c>
      <c r="AM355" s="15">
        <f t="shared" si="118"/>
        <v>6.9612108585084875E-2</v>
      </c>
      <c r="AN355" s="15">
        <f t="shared" si="119"/>
        <v>1.725046831709194E-5</v>
      </c>
    </row>
    <row r="356" spans="1:40" x14ac:dyDescent="0.2">
      <c r="A356" s="4" t="s">
        <v>4628</v>
      </c>
      <c r="B356" s="3" t="s">
        <v>6</v>
      </c>
      <c r="C356" s="6">
        <v>143512</v>
      </c>
      <c r="D356" s="3" t="s">
        <v>151</v>
      </c>
      <c r="E356" s="6">
        <v>143517</v>
      </c>
      <c r="F356" s="3" t="s">
        <v>1151</v>
      </c>
      <c r="G356" s="8">
        <v>5000</v>
      </c>
      <c r="H356" s="6">
        <v>147</v>
      </c>
      <c r="I356" s="6">
        <v>143198</v>
      </c>
      <c r="J356" s="13">
        <v>44985</v>
      </c>
      <c r="K356" s="9">
        <v>5000</v>
      </c>
      <c r="L356" s="4" t="s">
        <v>4628</v>
      </c>
      <c r="M356" s="4" t="s">
        <v>4632</v>
      </c>
      <c r="N356" s="4">
        <f>VLOOKUP(I356,BaseModelo!$A$2:$E$5075,5)</f>
        <v>9</v>
      </c>
      <c r="P356" s="15">
        <v>147</v>
      </c>
      <c r="Q356" s="4">
        <f>VLOOKUP(I356,BaseModelo!$A$2:$E$5075,3)</f>
        <v>147</v>
      </c>
      <c r="R356" s="4">
        <f t="shared" si="100"/>
        <v>32283000</v>
      </c>
      <c r="S356" s="16">
        <f t="shared" si="101"/>
        <v>1.5488027754545735E-4</v>
      </c>
      <c r="T356" s="4">
        <f t="shared" si="112"/>
        <v>2.2767400799182231E-2</v>
      </c>
      <c r="U356" s="4">
        <f t="shared" si="113"/>
        <v>2.2767400799182231E-2</v>
      </c>
      <c r="V356" s="6">
        <f t="shared" si="102"/>
        <v>0</v>
      </c>
      <c r="W356" s="16" t="str">
        <f t="shared" si="103"/>
        <v/>
      </c>
      <c r="X356" s="4" t="str">
        <f t="shared" si="114"/>
        <v/>
      </c>
      <c r="Y356" s="4" t="str">
        <f t="shared" si="104"/>
        <v/>
      </c>
      <c r="Z356" s="4">
        <f t="shared" si="105"/>
        <v>5305000</v>
      </c>
      <c r="AA356" s="16">
        <f t="shared" si="106"/>
        <v>9.42507068803016E-4</v>
      </c>
      <c r="AB356" s="15">
        <f t="shared" si="115"/>
        <v>0.13854853911404336</v>
      </c>
      <c r="AC356" s="15">
        <f t="shared" si="116"/>
        <v>0.13854853911404336</v>
      </c>
      <c r="AD356" s="4">
        <v>143512</v>
      </c>
      <c r="AE356" s="26">
        <v>1303.3399999999999</v>
      </c>
      <c r="AF356" s="26">
        <v>1303.3399999999999</v>
      </c>
      <c r="AG356" s="4">
        <f t="shared" si="117"/>
        <v>3095000</v>
      </c>
      <c r="AH356" s="16">
        <f t="shared" si="107"/>
        <v>1.6155088852988692E-3</v>
      </c>
      <c r="AI356" s="15">
        <f t="shared" si="108"/>
        <v>0.23747980613893377</v>
      </c>
      <c r="AJ356" s="15">
        <f t="shared" si="109"/>
        <v>0.23747980613893377</v>
      </c>
      <c r="AK356" s="4">
        <f t="shared" si="110"/>
        <v>16319000</v>
      </c>
      <c r="AL356" s="27">
        <f t="shared" si="111"/>
        <v>3.0639132299773271E-4</v>
      </c>
      <c r="AM356" s="15">
        <f t="shared" si="118"/>
        <v>4.5039524480666712E-2</v>
      </c>
      <c r="AN356" s="15">
        <f t="shared" si="119"/>
        <v>6.9757340520810808E-6</v>
      </c>
    </row>
    <row r="357" spans="1:40" x14ac:dyDescent="0.2">
      <c r="A357" s="4" t="s">
        <v>4628</v>
      </c>
      <c r="B357" s="3" t="s">
        <v>6</v>
      </c>
      <c r="C357" s="6">
        <v>143512</v>
      </c>
      <c r="D357" s="3" t="s">
        <v>151</v>
      </c>
      <c r="E357" s="6">
        <v>143518</v>
      </c>
      <c r="F357" s="3" t="s">
        <v>1152</v>
      </c>
      <c r="G357" s="8">
        <v>8000</v>
      </c>
      <c r="H357" s="6">
        <v>142</v>
      </c>
      <c r="I357" s="6">
        <v>141712</v>
      </c>
      <c r="J357" s="13">
        <v>44985</v>
      </c>
      <c r="K357" s="9">
        <v>8000</v>
      </c>
      <c r="L357" s="4" t="s">
        <v>4628</v>
      </c>
      <c r="M357" s="4" t="s">
        <v>4632</v>
      </c>
      <c r="N357" s="4">
        <f>VLOOKUP(I357,BaseModelo!$A$2:$E$5075,5)</f>
        <v>9</v>
      </c>
      <c r="P357" s="15">
        <v>142.00000000000003</v>
      </c>
      <c r="Q357" s="4">
        <f>VLOOKUP(I357,BaseModelo!$A$2:$E$5075,3)</f>
        <v>147</v>
      </c>
      <c r="R357" s="4">
        <f t="shared" si="100"/>
        <v>32283000</v>
      </c>
      <c r="S357" s="16">
        <f t="shared" si="101"/>
        <v>2.4780844407273179E-4</v>
      </c>
      <c r="T357" s="4">
        <f t="shared" si="112"/>
        <v>3.5188799058327912E-2</v>
      </c>
      <c r="U357" s="4">
        <f t="shared" si="113"/>
        <v>3.5188799058327919E-2</v>
      </c>
      <c r="V357" s="6">
        <f t="shared" si="102"/>
        <v>0</v>
      </c>
      <c r="W357" s="16" t="str">
        <f t="shared" si="103"/>
        <v/>
      </c>
      <c r="X357" s="4" t="str">
        <f t="shared" si="114"/>
        <v/>
      </c>
      <c r="Y357" s="4" t="str">
        <f t="shared" si="104"/>
        <v/>
      </c>
      <c r="Z357" s="4">
        <f t="shared" si="105"/>
        <v>5305000</v>
      </c>
      <c r="AA357" s="16">
        <f t="shared" si="106"/>
        <v>1.5080113100848257E-3</v>
      </c>
      <c r="AB357" s="15">
        <f t="shared" si="115"/>
        <v>0.21413760603204526</v>
      </c>
      <c r="AC357" s="15">
        <f t="shared" si="116"/>
        <v>0.21413760603204529</v>
      </c>
      <c r="AD357" s="4">
        <v>143512</v>
      </c>
      <c r="AE357" s="26">
        <v>2013.74</v>
      </c>
      <c r="AF357" s="26">
        <v>2013.74</v>
      </c>
      <c r="AG357" s="4">
        <f t="shared" si="117"/>
        <v>3095000</v>
      </c>
      <c r="AH357" s="16">
        <f t="shared" si="107"/>
        <v>2.5848142164781908E-3</v>
      </c>
      <c r="AI357" s="15">
        <f t="shared" si="108"/>
        <v>0.3670436187399031</v>
      </c>
      <c r="AJ357" s="15">
        <f t="shared" si="109"/>
        <v>0.36704361873990315</v>
      </c>
      <c r="AK357" s="4">
        <f t="shared" si="110"/>
        <v>16319000</v>
      </c>
      <c r="AL357" s="27">
        <f t="shared" si="111"/>
        <v>4.9022611679637234E-4</v>
      </c>
      <c r="AM357" s="15">
        <f t="shared" si="118"/>
        <v>6.9612108585084875E-2</v>
      </c>
      <c r="AN357" s="15">
        <f t="shared" si="119"/>
        <v>1.725046831709194E-5</v>
      </c>
    </row>
    <row r="358" spans="1:40" x14ac:dyDescent="0.2">
      <c r="A358" s="4" t="s">
        <v>4628</v>
      </c>
      <c r="B358" s="3" t="s">
        <v>6</v>
      </c>
      <c r="C358" s="6">
        <v>143512</v>
      </c>
      <c r="D358" s="3" t="s">
        <v>151</v>
      </c>
      <c r="E358" s="6">
        <v>143519</v>
      </c>
      <c r="F358" s="3" t="s">
        <v>1153</v>
      </c>
      <c r="G358" s="8">
        <v>10000</v>
      </c>
      <c r="H358" s="6">
        <v>142</v>
      </c>
      <c r="I358" s="6">
        <v>141895</v>
      </c>
      <c r="J358" s="13">
        <v>44985</v>
      </c>
      <c r="K358" s="9">
        <v>10000</v>
      </c>
      <c r="L358" s="4" t="s">
        <v>4628</v>
      </c>
      <c r="M358" s="4" t="s">
        <v>4632</v>
      </c>
      <c r="N358" s="4">
        <f>VLOOKUP(I358,BaseModelo!$A$2:$E$5075,5)</f>
        <v>8</v>
      </c>
      <c r="P358" s="15">
        <v>142.00000000000003</v>
      </c>
      <c r="Q358" s="4">
        <f>VLOOKUP(I358,BaseModelo!$A$2:$E$5075,3)</f>
        <v>132</v>
      </c>
      <c r="R358" s="4">
        <f t="shared" si="100"/>
        <v>32283000</v>
      </c>
      <c r="S358" s="16">
        <f t="shared" si="101"/>
        <v>3.0976055509091471E-4</v>
      </c>
      <c r="T358" s="4">
        <f t="shared" si="112"/>
        <v>4.3985998822909891E-2</v>
      </c>
      <c r="U358" s="4">
        <f t="shared" si="113"/>
        <v>4.3985998822909898E-2</v>
      </c>
      <c r="V358" s="6">
        <f t="shared" si="102"/>
        <v>0</v>
      </c>
      <c r="W358" s="16" t="str">
        <f t="shared" si="103"/>
        <v/>
      </c>
      <c r="X358" s="4" t="str">
        <f t="shared" si="114"/>
        <v/>
      </c>
      <c r="Y358" s="4" t="str">
        <f t="shared" si="104"/>
        <v/>
      </c>
      <c r="Z358" s="4">
        <f t="shared" si="105"/>
        <v>5836000</v>
      </c>
      <c r="AA358" s="16">
        <f t="shared" si="106"/>
        <v>1.7135023989033585E-3</v>
      </c>
      <c r="AB358" s="15">
        <f t="shared" si="115"/>
        <v>0.2433173406442769</v>
      </c>
      <c r="AC358" s="15">
        <f t="shared" si="116"/>
        <v>0.24331734064427696</v>
      </c>
      <c r="AD358" s="4">
        <v>143512</v>
      </c>
      <c r="AE358" s="26">
        <v>2510.34</v>
      </c>
      <c r="AF358" s="26">
        <v>2510.34</v>
      </c>
      <c r="AG358" s="4">
        <f t="shared" si="117"/>
        <v>3421000</v>
      </c>
      <c r="AH358" s="16">
        <f t="shared" si="107"/>
        <v>2.9231218941829875E-3</v>
      </c>
      <c r="AI358" s="15">
        <f t="shared" si="108"/>
        <v>0.41508330897398421</v>
      </c>
      <c r="AJ358" s="15">
        <f t="shared" si="109"/>
        <v>0.41508330897398432</v>
      </c>
      <c r="AK358" s="4">
        <f t="shared" si="110"/>
        <v>16319000</v>
      </c>
      <c r="AL358" s="27">
        <f t="shared" si="111"/>
        <v>6.1278264599546543E-4</v>
      </c>
      <c r="AM358" s="15">
        <f t="shared" si="118"/>
        <v>8.7015135731356094E-2</v>
      </c>
      <c r="AN358" s="15">
        <f t="shared" si="119"/>
        <v>2.6953856745456156E-5</v>
      </c>
    </row>
    <row r="359" spans="1:40" x14ac:dyDescent="0.2">
      <c r="A359" s="4" t="s">
        <v>4628</v>
      </c>
      <c r="B359" s="3" t="s">
        <v>6</v>
      </c>
      <c r="C359" s="6">
        <v>143512</v>
      </c>
      <c r="D359" s="3" t="s">
        <v>151</v>
      </c>
      <c r="E359" s="6">
        <v>143520</v>
      </c>
      <c r="F359" s="3" t="s">
        <v>1154</v>
      </c>
      <c r="G359" s="8">
        <v>5000</v>
      </c>
      <c r="H359" s="6">
        <v>147</v>
      </c>
      <c r="I359" s="6">
        <v>143039</v>
      </c>
      <c r="J359" s="13">
        <v>44985</v>
      </c>
      <c r="K359" s="9">
        <v>5000</v>
      </c>
      <c r="L359" s="4" t="s">
        <v>4628</v>
      </c>
      <c r="M359" s="4" t="s">
        <v>4632</v>
      </c>
      <c r="N359" s="4">
        <f>VLOOKUP(I359,BaseModelo!$A$2:$E$5075,5)</f>
        <v>10</v>
      </c>
      <c r="P359" s="15">
        <v>147</v>
      </c>
      <c r="Q359" s="4">
        <f>VLOOKUP(I359,BaseModelo!$A$2:$E$5075,3)</f>
        <v>0</v>
      </c>
      <c r="R359" s="4">
        <f t="shared" si="100"/>
        <v>32283000</v>
      </c>
      <c r="S359" s="16">
        <f t="shared" si="101"/>
        <v>1.5488027754545735E-4</v>
      </c>
      <c r="T359" s="4">
        <f t="shared" si="112"/>
        <v>2.2767400799182231E-2</v>
      </c>
      <c r="U359" s="4">
        <f t="shared" si="113"/>
        <v>2.2767400799182231E-2</v>
      </c>
      <c r="V359" s="6">
        <f t="shared" si="102"/>
        <v>0</v>
      </c>
      <c r="W359" s="16" t="str">
        <f t="shared" si="103"/>
        <v/>
      </c>
      <c r="X359" s="4" t="str">
        <f t="shared" si="114"/>
        <v/>
      </c>
      <c r="Y359" s="4" t="str">
        <f t="shared" si="104"/>
        <v/>
      </c>
      <c r="Z359" s="4">
        <f t="shared" si="105"/>
        <v>4121000</v>
      </c>
      <c r="AA359" s="16">
        <f t="shared" si="106"/>
        <v>1.2132977432661976E-3</v>
      </c>
      <c r="AB359" s="15">
        <f t="shared" si="115"/>
        <v>0.17835476826013105</v>
      </c>
      <c r="AC359" s="15">
        <f t="shared" si="116"/>
        <v>0.17835476826013105</v>
      </c>
      <c r="AD359" s="4">
        <v>143512</v>
      </c>
      <c r="AE359" s="26">
        <v>1303.3399999999999</v>
      </c>
      <c r="AF359" s="26">
        <v>1303.3399999999999</v>
      </c>
      <c r="AG359" s="4">
        <f t="shared" si="117"/>
        <v>1846000</v>
      </c>
      <c r="AH359" s="16">
        <f t="shared" si="107"/>
        <v>2.7085590465872156E-3</v>
      </c>
      <c r="AI359" s="15">
        <f t="shared" si="108"/>
        <v>0.39815817984832069</v>
      </c>
      <c r="AJ359" s="15">
        <f t="shared" si="109"/>
        <v>0.39815817984832069</v>
      </c>
      <c r="AK359" s="4">
        <f t="shared" si="110"/>
        <v>16319000</v>
      </c>
      <c r="AL359" s="27">
        <f t="shared" si="111"/>
        <v>3.0639132299773271E-4</v>
      </c>
      <c r="AM359" s="15">
        <f t="shared" si="118"/>
        <v>4.5039524480666712E-2</v>
      </c>
      <c r="AN359" s="15">
        <f t="shared" si="119"/>
        <v>6.9757340520810808E-6</v>
      </c>
    </row>
    <row r="360" spans="1:40" x14ac:dyDescent="0.2">
      <c r="A360" s="4" t="s">
        <v>4629</v>
      </c>
      <c r="B360" s="2" t="s">
        <v>14</v>
      </c>
      <c r="C360" s="5">
        <v>143536</v>
      </c>
      <c r="D360" s="2" t="s">
        <v>152</v>
      </c>
      <c r="E360" s="5">
        <v>143537</v>
      </c>
      <c r="F360" s="2" t="s">
        <v>1123</v>
      </c>
      <c r="G360" s="7">
        <v>4000</v>
      </c>
      <c r="H360" s="5">
        <v>147</v>
      </c>
      <c r="I360" s="6">
        <v>142738</v>
      </c>
      <c r="J360" s="13">
        <v>44985</v>
      </c>
      <c r="K360" s="9">
        <v>4000</v>
      </c>
      <c r="L360" s="4" t="s">
        <v>4629</v>
      </c>
      <c r="M360" s="4" t="s">
        <v>4632</v>
      </c>
      <c r="N360" s="4">
        <f>VLOOKUP(I360,BaseModelo!$A$2:$E$5075,5)</f>
        <v>3</v>
      </c>
      <c r="P360" s="15">
        <v>147</v>
      </c>
      <c r="Q360" s="4">
        <f>VLOOKUP(I360,BaseModelo!$A$2:$E$5075,3)</f>
        <v>110</v>
      </c>
      <c r="R360" s="4">
        <f t="shared" si="100"/>
        <v>32283000</v>
      </c>
      <c r="S360" s="16">
        <f t="shared" si="101"/>
        <v>1.2390422203636589E-4</v>
      </c>
      <c r="T360" s="4">
        <f t="shared" si="112"/>
        <v>1.8213920639345786E-2</v>
      </c>
      <c r="U360" s="4">
        <f t="shared" si="113"/>
        <v>1.8213920639345786E-2</v>
      </c>
      <c r="V360" s="6">
        <f t="shared" si="102"/>
        <v>0</v>
      </c>
      <c r="W360" s="16" t="str">
        <f t="shared" si="103"/>
        <v/>
      </c>
      <c r="X360" s="4" t="str">
        <f t="shared" si="114"/>
        <v/>
      </c>
      <c r="Y360" s="4" t="str">
        <f t="shared" si="104"/>
        <v/>
      </c>
      <c r="Z360" s="4">
        <f t="shared" si="105"/>
        <v>1992000</v>
      </c>
      <c r="AA360" s="16">
        <f t="shared" si="106"/>
        <v>2.008032128514056E-3</v>
      </c>
      <c r="AB360" s="15">
        <f t="shared" si="115"/>
        <v>0.29518072289156622</v>
      </c>
      <c r="AC360" s="15">
        <f t="shared" si="116"/>
        <v>0.29518072289156622</v>
      </c>
      <c r="AD360" s="4">
        <v>143536</v>
      </c>
      <c r="AE360" s="26">
        <v>1048.26</v>
      </c>
      <c r="AF360" s="26">
        <v>1048.26</v>
      </c>
      <c r="AG360" s="4">
        <f t="shared" si="117"/>
        <v>52000</v>
      </c>
      <c r="AH360" s="16">
        <f t="shared" si="107"/>
        <v>7.6923076923076927E-2</v>
      </c>
      <c r="AI360" s="15">
        <f t="shared" si="108"/>
        <v>11.307692307692308</v>
      </c>
      <c r="AJ360" s="15">
        <f t="shared" si="109"/>
        <v>11.307692307692308</v>
      </c>
      <c r="AK360" s="4">
        <f t="shared" si="110"/>
        <v>891000</v>
      </c>
      <c r="AL360" s="27">
        <f t="shared" si="111"/>
        <v>4.4893378226711564E-3</v>
      </c>
      <c r="AM360" s="15">
        <f t="shared" si="118"/>
        <v>0.65993265993266004</v>
      </c>
      <c r="AN360" s="15">
        <f t="shared" si="119"/>
        <v>8.1768442825345844E-5</v>
      </c>
    </row>
    <row r="361" spans="1:40" x14ac:dyDescent="0.2">
      <c r="A361" s="4" t="s">
        <v>4629</v>
      </c>
      <c r="B361" s="3" t="s">
        <v>14</v>
      </c>
      <c r="C361" s="6">
        <v>143536</v>
      </c>
      <c r="D361" s="3" t="s">
        <v>152</v>
      </c>
      <c r="E361" s="6">
        <v>143539</v>
      </c>
      <c r="F361" s="3" t="s">
        <v>1155</v>
      </c>
      <c r="G361" s="8">
        <v>8000</v>
      </c>
      <c r="H361" s="6">
        <v>142</v>
      </c>
      <c r="I361" s="6">
        <v>143177</v>
      </c>
      <c r="J361" s="13">
        <v>44985</v>
      </c>
      <c r="K361" s="9">
        <v>8000</v>
      </c>
      <c r="L361" s="4" t="s">
        <v>4629</v>
      </c>
      <c r="M361" s="4" t="s">
        <v>4632</v>
      </c>
      <c r="N361" s="4">
        <f>VLOOKUP(I361,BaseModelo!$A$2:$E$5075,5)</f>
        <v>9</v>
      </c>
      <c r="P361" s="15">
        <v>142.00000000000003</v>
      </c>
      <c r="Q361" s="4">
        <f>VLOOKUP(I361,BaseModelo!$A$2:$E$5075,3)</f>
        <v>147</v>
      </c>
      <c r="R361" s="4">
        <f t="shared" si="100"/>
        <v>32283000</v>
      </c>
      <c r="S361" s="16">
        <f t="shared" si="101"/>
        <v>2.4780844407273179E-4</v>
      </c>
      <c r="T361" s="4">
        <f t="shared" si="112"/>
        <v>3.5188799058327912E-2</v>
      </c>
      <c r="U361" s="4">
        <f t="shared" si="113"/>
        <v>3.5188799058327919E-2</v>
      </c>
      <c r="V361" s="6">
        <f t="shared" si="102"/>
        <v>0</v>
      </c>
      <c r="W361" s="16" t="str">
        <f t="shared" si="103"/>
        <v/>
      </c>
      <c r="X361" s="4" t="str">
        <f t="shared" si="114"/>
        <v/>
      </c>
      <c r="Y361" s="4" t="str">
        <f t="shared" si="104"/>
        <v/>
      </c>
      <c r="Z361" s="4">
        <f t="shared" si="105"/>
        <v>5305000</v>
      </c>
      <c r="AA361" s="16">
        <f t="shared" si="106"/>
        <v>1.5080113100848257E-3</v>
      </c>
      <c r="AB361" s="15">
        <f t="shared" si="115"/>
        <v>0.21413760603204526</v>
      </c>
      <c r="AC361" s="15">
        <f t="shared" si="116"/>
        <v>0.21413760603204529</v>
      </c>
      <c r="AD361" s="4">
        <v>143536</v>
      </c>
      <c r="AE361" s="26">
        <v>2013.74</v>
      </c>
      <c r="AF361" s="26">
        <v>2013.74</v>
      </c>
      <c r="AG361" s="4">
        <f t="shared" si="117"/>
        <v>96000</v>
      </c>
      <c r="AH361" s="16">
        <f t="shared" si="107"/>
        <v>8.3333333333333329E-2</v>
      </c>
      <c r="AI361" s="15">
        <f t="shared" si="108"/>
        <v>11.833333333333332</v>
      </c>
      <c r="AJ361" s="15">
        <f t="shared" si="109"/>
        <v>11.833333333333336</v>
      </c>
      <c r="AK361" s="4">
        <f t="shared" si="110"/>
        <v>891000</v>
      </c>
      <c r="AL361" s="27">
        <f t="shared" si="111"/>
        <v>8.9786756453423128E-3</v>
      </c>
      <c r="AM361" s="15">
        <f t="shared" si="118"/>
        <v>1.2749719416386085</v>
      </c>
      <c r="AN361" s="15">
        <f t="shared" si="119"/>
        <v>3.159488130938534E-4</v>
      </c>
    </row>
    <row r="362" spans="1:40" x14ac:dyDescent="0.2">
      <c r="A362" s="4" t="s">
        <v>4629</v>
      </c>
      <c r="B362" s="3" t="s">
        <v>14</v>
      </c>
      <c r="C362" s="6">
        <v>143536</v>
      </c>
      <c r="D362" s="3" t="s">
        <v>152</v>
      </c>
      <c r="E362" s="6">
        <v>143542</v>
      </c>
      <c r="F362" s="3" t="s">
        <v>1156</v>
      </c>
      <c r="G362" s="8">
        <v>4000</v>
      </c>
      <c r="H362" s="6">
        <v>147</v>
      </c>
      <c r="I362" s="6">
        <v>142886</v>
      </c>
      <c r="J362" s="13">
        <v>44985</v>
      </c>
      <c r="K362" s="9">
        <v>4000</v>
      </c>
      <c r="L362" s="4" t="s">
        <v>4629</v>
      </c>
      <c r="M362" s="4" t="s">
        <v>4632</v>
      </c>
      <c r="N362" s="4">
        <f>VLOOKUP(I362,BaseModelo!$A$2:$E$5075,5)</f>
        <v>9</v>
      </c>
      <c r="P362" s="15">
        <v>147</v>
      </c>
      <c r="Q362" s="4">
        <f>VLOOKUP(I362,BaseModelo!$A$2:$E$5075,3)</f>
        <v>147</v>
      </c>
      <c r="R362" s="4">
        <f t="shared" si="100"/>
        <v>32283000</v>
      </c>
      <c r="S362" s="16">
        <f t="shared" si="101"/>
        <v>1.2390422203636589E-4</v>
      </c>
      <c r="T362" s="4">
        <f t="shared" si="112"/>
        <v>1.8213920639345786E-2</v>
      </c>
      <c r="U362" s="4">
        <f t="shared" si="113"/>
        <v>1.8213920639345786E-2</v>
      </c>
      <c r="V362" s="6">
        <f t="shared" si="102"/>
        <v>0</v>
      </c>
      <c r="W362" s="16" t="str">
        <f t="shared" si="103"/>
        <v/>
      </c>
      <c r="X362" s="4" t="str">
        <f t="shared" si="114"/>
        <v/>
      </c>
      <c r="Y362" s="4" t="str">
        <f t="shared" si="104"/>
        <v/>
      </c>
      <c r="Z362" s="4">
        <f t="shared" si="105"/>
        <v>5305000</v>
      </c>
      <c r="AA362" s="16">
        <f t="shared" si="106"/>
        <v>7.5400565504241286E-4</v>
      </c>
      <c r="AB362" s="15">
        <f t="shared" si="115"/>
        <v>0.11083883129123469</v>
      </c>
      <c r="AC362" s="15">
        <f t="shared" si="116"/>
        <v>0.11083883129123469</v>
      </c>
      <c r="AD362" s="4">
        <v>143536</v>
      </c>
      <c r="AE362" s="26">
        <v>1048.26</v>
      </c>
      <c r="AF362" s="26">
        <v>1048.26</v>
      </c>
      <c r="AG362" s="4">
        <f t="shared" si="117"/>
        <v>96000</v>
      </c>
      <c r="AH362" s="16">
        <f t="shared" si="107"/>
        <v>4.1666666666666664E-2</v>
      </c>
      <c r="AI362" s="15">
        <f t="shared" si="108"/>
        <v>6.125</v>
      </c>
      <c r="AJ362" s="15">
        <f t="shared" si="109"/>
        <v>6.125</v>
      </c>
      <c r="AK362" s="4">
        <f t="shared" si="110"/>
        <v>891000</v>
      </c>
      <c r="AL362" s="27">
        <f t="shared" si="111"/>
        <v>4.4893378226711564E-3</v>
      </c>
      <c r="AM362" s="15">
        <f t="shared" si="118"/>
        <v>0.65993265993266004</v>
      </c>
      <c r="AN362" s="15">
        <f t="shared" si="119"/>
        <v>8.1768442825345844E-5</v>
      </c>
    </row>
    <row r="363" spans="1:40" x14ac:dyDescent="0.2">
      <c r="A363" s="4" t="s">
        <v>4629</v>
      </c>
      <c r="B363" s="3" t="s">
        <v>14</v>
      </c>
      <c r="C363" s="6">
        <v>143536</v>
      </c>
      <c r="D363" s="3" t="s">
        <v>152</v>
      </c>
      <c r="E363" s="6">
        <v>143543</v>
      </c>
      <c r="F363" s="3" t="s">
        <v>1157</v>
      </c>
      <c r="G363" s="8">
        <v>4000</v>
      </c>
      <c r="H363" s="6">
        <v>147</v>
      </c>
      <c r="I363" s="6">
        <v>143345</v>
      </c>
      <c r="J363" s="13">
        <v>44985</v>
      </c>
      <c r="K363" s="9">
        <v>4000</v>
      </c>
      <c r="L363" s="4" t="s">
        <v>4629</v>
      </c>
      <c r="M363" s="4" t="s">
        <v>4632</v>
      </c>
      <c r="N363" s="4">
        <f>VLOOKUP(I363,BaseModelo!$A$2:$E$5075,5)</f>
        <v>4</v>
      </c>
      <c r="P363" s="15">
        <v>147</v>
      </c>
      <c r="Q363" s="4">
        <f>VLOOKUP(I363,BaseModelo!$A$2:$E$5075,3)</f>
        <v>110</v>
      </c>
      <c r="R363" s="4">
        <f t="shared" si="100"/>
        <v>32283000</v>
      </c>
      <c r="S363" s="16">
        <f t="shared" si="101"/>
        <v>1.2390422203636589E-4</v>
      </c>
      <c r="T363" s="4">
        <f t="shared" si="112"/>
        <v>1.8213920639345786E-2</v>
      </c>
      <c r="U363" s="4">
        <f t="shared" si="113"/>
        <v>1.8213920639345786E-2</v>
      </c>
      <c r="V363" s="6">
        <f t="shared" si="102"/>
        <v>0</v>
      </c>
      <c r="W363" s="16" t="str">
        <f t="shared" si="103"/>
        <v/>
      </c>
      <c r="X363" s="4" t="str">
        <f t="shared" si="114"/>
        <v/>
      </c>
      <c r="Y363" s="4" t="str">
        <f t="shared" si="104"/>
        <v/>
      </c>
      <c r="Z363" s="4">
        <f t="shared" si="105"/>
        <v>2331000</v>
      </c>
      <c r="AA363" s="16">
        <f t="shared" si="106"/>
        <v>1.716001716001716E-3</v>
      </c>
      <c r="AB363" s="15">
        <f t="shared" si="115"/>
        <v>0.25225225225225223</v>
      </c>
      <c r="AC363" s="15">
        <f t="shared" si="116"/>
        <v>0.25225225225225223</v>
      </c>
      <c r="AD363" s="4">
        <v>143536</v>
      </c>
      <c r="AE363" s="26">
        <v>1048.26</v>
      </c>
      <c r="AF363" s="26">
        <v>1048.26</v>
      </c>
      <c r="AG363" s="4">
        <f t="shared" si="117"/>
        <v>52000</v>
      </c>
      <c r="AH363" s="16">
        <f t="shared" si="107"/>
        <v>7.6923076923076927E-2</v>
      </c>
      <c r="AI363" s="15">
        <f t="shared" si="108"/>
        <v>11.307692307692308</v>
      </c>
      <c r="AJ363" s="15">
        <f t="shared" si="109"/>
        <v>11.307692307692308</v>
      </c>
      <c r="AK363" s="4">
        <f t="shared" si="110"/>
        <v>891000</v>
      </c>
      <c r="AL363" s="27">
        <f t="shared" si="111"/>
        <v>4.4893378226711564E-3</v>
      </c>
      <c r="AM363" s="15">
        <f t="shared" si="118"/>
        <v>0.65993265993266004</v>
      </c>
      <c r="AN363" s="15">
        <f t="shared" si="119"/>
        <v>8.1768442825345844E-5</v>
      </c>
    </row>
    <row r="364" spans="1:40" x14ac:dyDescent="0.2">
      <c r="A364" s="4" t="s">
        <v>4629</v>
      </c>
      <c r="B364" s="3" t="s">
        <v>14</v>
      </c>
      <c r="C364" s="6">
        <v>143536</v>
      </c>
      <c r="D364" s="3" t="s">
        <v>152</v>
      </c>
      <c r="E364" s="6">
        <v>143544</v>
      </c>
      <c r="F364" s="3" t="s">
        <v>1158</v>
      </c>
      <c r="G364" s="8">
        <v>4000</v>
      </c>
      <c r="H364" s="6">
        <v>147</v>
      </c>
      <c r="I364" s="6">
        <v>143382</v>
      </c>
      <c r="J364" s="13">
        <v>44985</v>
      </c>
      <c r="K364" s="9">
        <v>4000</v>
      </c>
      <c r="L364" s="4" t="s">
        <v>4629</v>
      </c>
      <c r="M364" s="4" t="s">
        <v>4632</v>
      </c>
      <c r="N364" s="4">
        <f>VLOOKUP(I364,BaseModelo!$A$2:$E$5075,5)</f>
        <v>5</v>
      </c>
      <c r="P364" s="15">
        <v>147</v>
      </c>
      <c r="Q364" s="4">
        <f>VLOOKUP(I364,BaseModelo!$A$2:$E$5075,3)</f>
        <v>110</v>
      </c>
      <c r="R364" s="4">
        <f t="shared" si="100"/>
        <v>32283000</v>
      </c>
      <c r="S364" s="16">
        <f t="shared" si="101"/>
        <v>1.2390422203636589E-4</v>
      </c>
      <c r="T364" s="4">
        <f t="shared" si="112"/>
        <v>1.8213920639345786E-2</v>
      </c>
      <c r="U364" s="4">
        <f t="shared" si="113"/>
        <v>1.8213920639345786E-2</v>
      </c>
      <c r="V364" s="6">
        <f t="shared" si="102"/>
        <v>0</v>
      </c>
      <c r="W364" s="16" t="str">
        <f t="shared" si="103"/>
        <v/>
      </c>
      <c r="X364" s="4" t="str">
        <f t="shared" si="114"/>
        <v/>
      </c>
      <c r="Y364" s="4" t="str">
        <f t="shared" si="104"/>
        <v/>
      </c>
      <c r="Z364" s="4">
        <f t="shared" si="105"/>
        <v>4058000</v>
      </c>
      <c r="AA364" s="16">
        <f t="shared" si="106"/>
        <v>9.8570724494825043E-4</v>
      </c>
      <c r="AB364" s="15">
        <f t="shared" si="115"/>
        <v>0.14489896500739283</v>
      </c>
      <c r="AC364" s="15">
        <f t="shared" si="116"/>
        <v>0.14489896500739283</v>
      </c>
      <c r="AD364" s="4">
        <v>143536</v>
      </c>
      <c r="AE364" s="26">
        <v>1048.26</v>
      </c>
      <c r="AF364" s="26">
        <v>1048.26</v>
      </c>
      <c r="AG364" s="4">
        <f t="shared" si="117"/>
        <v>97000</v>
      </c>
      <c r="AH364" s="16">
        <f t="shared" si="107"/>
        <v>4.1237113402061855E-2</v>
      </c>
      <c r="AI364" s="15">
        <f t="shared" si="108"/>
        <v>6.0618556701030926</v>
      </c>
      <c r="AJ364" s="15">
        <f t="shared" si="109"/>
        <v>6.0618556701030926</v>
      </c>
      <c r="AK364" s="4">
        <f t="shared" si="110"/>
        <v>891000</v>
      </c>
      <c r="AL364" s="27">
        <f t="shared" si="111"/>
        <v>4.4893378226711564E-3</v>
      </c>
      <c r="AM364" s="15">
        <f t="shared" si="118"/>
        <v>0.65993265993266004</v>
      </c>
      <c r="AN364" s="15">
        <f t="shared" si="119"/>
        <v>8.1768442825345844E-5</v>
      </c>
    </row>
    <row r="365" spans="1:40" x14ac:dyDescent="0.2">
      <c r="A365" s="4" t="s">
        <v>4628</v>
      </c>
      <c r="B365" s="2" t="s">
        <v>13</v>
      </c>
      <c r="C365" s="5">
        <v>143551</v>
      </c>
      <c r="D365" s="2" t="s">
        <v>153</v>
      </c>
      <c r="E365" s="5">
        <v>143552</v>
      </c>
      <c r="F365" s="2" t="s">
        <v>1124</v>
      </c>
      <c r="G365" s="7">
        <v>5000</v>
      </c>
      <c r="H365" s="5">
        <v>147</v>
      </c>
      <c r="I365" s="6">
        <v>142977</v>
      </c>
      <c r="J365" s="13">
        <v>44985</v>
      </c>
      <c r="K365" s="9">
        <v>4587.7175839736137</v>
      </c>
      <c r="L365" s="4" t="s">
        <v>4628</v>
      </c>
      <c r="M365" s="4" t="s">
        <v>4632</v>
      </c>
      <c r="N365" s="4">
        <f>VLOOKUP(I365,BaseModelo!$A$2:$E$5075,5)</f>
        <v>9</v>
      </c>
      <c r="P365" s="15">
        <v>147</v>
      </c>
      <c r="Q365" s="4">
        <f>VLOOKUP(I365,BaseModelo!$A$2:$E$5075,3)</f>
        <v>147</v>
      </c>
      <c r="R365" s="4">
        <f t="shared" si="100"/>
        <v>32283000</v>
      </c>
      <c r="S365" s="16">
        <f t="shared" si="101"/>
        <v>1.5488027754545735E-4</v>
      </c>
      <c r="T365" s="4">
        <f t="shared" si="112"/>
        <v>2.2767400799182231E-2</v>
      </c>
      <c r="U365" s="4">
        <f t="shared" si="113"/>
        <v>2.2767400799182231E-2</v>
      </c>
      <c r="V365" s="6">
        <f t="shared" si="102"/>
        <v>0</v>
      </c>
      <c r="W365" s="16" t="str">
        <f t="shared" si="103"/>
        <v/>
      </c>
      <c r="X365" s="4" t="str">
        <f t="shared" si="114"/>
        <v/>
      </c>
      <c r="Y365" s="4" t="str">
        <f t="shared" si="104"/>
        <v/>
      </c>
      <c r="Z365" s="4">
        <f t="shared" si="105"/>
        <v>5305000</v>
      </c>
      <c r="AA365" s="16">
        <f t="shared" si="106"/>
        <v>9.42507068803016E-4</v>
      </c>
      <c r="AB365" s="15">
        <f t="shared" si="115"/>
        <v>0.13854853911404336</v>
      </c>
      <c r="AC365" s="15">
        <f t="shared" si="116"/>
        <v>0.13854853911404336</v>
      </c>
      <c r="AD365" s="4">
        <v>143551</v>
      </c>
      <c r="AE365" s="26">
        <v>1303.3399999999999</v>
      </c>
      <c r="AF365" s="26">
        <v>1303.3399999999999</v>
      </c>
      <c r="AG365" s="4">
        <f t="shared" si="117"/>
        <v>3095000</v>
      </c>
      <c r="AH365" s="16">
        <f t="shared" si="107"/>
        <v>1.6155088852988692E-3</v>
      </c>
      <c r="AI365" s="15">
        <f t="shared" si="108"/>
        <v>0.23747980613893377</v>
      </c>
      <c r="AJ365" s="15">
        <f t="shared" si="109"/>
        <v>0.23747980613893377</v>
      </c>
      <c r="AK365" s="4">
        <f t="shared" si="110"/>
        <v>16319000</v>
      </c>
      <c r="AL365" s="27">
        <f t="shared" si="111"/>
        <v>3.0639132299773271E-4</v>
      </c>
      <c r="AM365" s="15">
        <f t="shared" si="118"/>
        <v>4.5039524480666712E-2</v>
      </c>
      <c r="AN365" s="15">
        <f t="shared" si="119"/>
        <v>6.9757340520810808E-6</v>
      </c>
    </row>
    <row r="366" spans="1:40" x14ac:dyDescent="0.2">
      <c r="A366" s="4" t="s">
        <v>4628</v>
      </c>
      <c r="B366" s="3" t="s">
        <v>13</v>
      </c>
      <c r="C366" s="6">
        <v>143551</v>
      </c>
      <c r="D366" s="3" t="s">
        <v>153</v>
      </c>
      <c r="E366" s="6">
        <v>143553</v>
      </c>
      <c r="F366" s="3" t="s">
        <v>1168</v>
      </c>
      <c r="G366" s="8">
        <v>5000</v>
      </c>
      <c r="H366" s="6">
        <v>147</v>
      </c>
      <c r="I366" s="6">
        <v>142975</v>
      </c>
      <c r="J366" s="13">
        <v>44985</v>
      </c>
      <c r="K366" s="9">
        <v>4587.7175839736137</v>
      </c>
      <c r="L366" s="4" t="s">
        <v>4628</v>
      </c>
      <c r="M366" s="4" t="s">
        <v>4632</v>
      </c>
      <c r="N366" s="4">
        <f>VLOOKUP(I366,BaseModelo!$A$2:$E$5075,5)</f>
        <v>9</v>
      </c>
      <c r="P366" s="15">
        <v>147</v>
      </c>
      <c r="Q366" s="4">
        <f>VLOOKUP(I366,BaseModelo!$A$2:$E$5075,3)</f>
        <v>147</v>
      </c>
      <c r="R366" s="4">
        <f t="shared" si="100"/>
        <v>32283000</v>
      </c>
      <c r="S366" s="16">
        <f t="shared" si="101"/>
        <v>1.5488027754545735E-4</v>
      </c>
      <c r="T366" s="4">
        <f t="shared" si="112"/>
        <v>2.2767400799182231E-2</v>
      </c>
      <c r="U366" s="4">
        <f t="shared" si="113"/>
        <v>2.2767400799182231E-2</v>
      </c>
      <c r="V366" s="6">
        <f t="shared" si="102"/>
        <v>0</v>
      </c>
      <c r="W366" s="16" t="str">
        <f t="shared" si="103"/>
        <v/>
      </c>
      <c r="X366" s="4" t="str">
        <f t="shared" si="114"/>
        <v/>
      </c>
      <c r="Y366" s="4" t="str">
        <f t="shared" si="104"/>
        <v/>
      </c>
      <c r="Z366" s="4">
        <f t="shared" si="105"/>
        <v>5305000</v>
      </c>
      <c r="AA366" s="16">
        <f t="shared" si="106"/>
        <v>9.42507068803016E-4</v>
      </c>
      <c r="AB366" s="15">
        <f t="shared" si="115"/>
        <v>0.13854853911404336</v>
      </c>
      <c r="AC366" s="15">
        <f t="shared" si="116"/>
        <v>0.13854853911404336</v>
      </c>
      <c r="AD366" s="4">
        <v>143551</v>
      </c>
      <c r="AE366" s="26">
        <v>1303.3399999999999</v>
      </c>
      <c r="AF366" s="26">
        <v>1303.3399999999999</v>
      </c>
      <c r="AG366" s="4">
        <f t="shared" si="117"/>
        <v>3095000</v>
      </c>
      <c r="AH366" s="16">
        <f t="shared" si="107"/>
        <v>1.6155088852988692E-3</v>
      </c>
      <c r="AI366" s="15">
        <f t="shared" si="108"/>
        <v>0.23747980613893377</v>
      </c>
      <c r="AJ366" s="15">
        <f t="shared" si="109"/>
        <v>0.23747980613893377</v>
      </c>
      <c r="AK366" s="4">
        <f t="shared" si="110"/>
        <v>16319000</v>
      </c>
      <c r="AL366" s="27">
        <f t="shared" si="111"/>
        <v>3.0639132299773271E-4</v>
      </c>
      <c r="AM366" s="15">
        <f t="shared" si="118"/>
        <v>4.5039524480666712E-2</v>
      </c>
      <c r="AN366" s="15">
        <f t="shared" si="119"/>
        <v>6.9757340520810808E-6</v>
      </c>
    </row>
    <row r="367" spans="1:40" x14ac:dyDescent="0.2">
      <c r="A367" s="4" t="s">
        <v>4628</v>
      </c>
      <c r="B367" s="3" t="s">
        <v>13</v>
      </c>
      <c r="C367" s="6">
        <v>143551</v>
      </c>
      <c r="D367" s="3" t="s">
        <v>153</v>
      </c>
      <c r="E367" s="6">
        <v>143555</v>
      </c>
      <c r="F367" s="3" t="s">
        <v>1169</v>
      </c>
      <c r="G367" s="8">
        <v>5000</v>
      </c>
      <c r="H367" s="6">
        <v>147</v>
      </c>
      <c r="I367" s="6">
        <v>142979</v>
      </c>
      <c r="J367" s="13">
        <v>44985</v>
      </c>
      <c r="K367" s="9">
        <v>4587.7175839736137</v>
      </c>
      <c r="L367" s="4" t="s">
        <v>4628</v>
      </c>
      <c r="M367" s="4" t="s">
        <v>4632</v>
      </c>
      <c r="N367" s="4">
        <f>VLOOKUP(I367,BaseModelo!$A$2:$E$5075,5)</f>
        <v>9</v>
      </c>
      <c r="P367" s="15">
        <v>147</v>
      </c>
      <c r="Q367" s="4">
        <f>VLOOKUP(I367,BaseModelo!$A$2:$E$5075,3)</f>
        <v>147</v>
      </c>
      <c r="R367" s="4">
        <f t="shared" si="100"/>
        <v>32283000</v>
      </c>
      <c r="S367" s="16">
        <f t="shared" si="101"/>
        <v>1.5488027754545735E-4</v>
      </c>
      <c r="T367" s="4">
        <f t="shared" si="112"/>
        <v>2.2767400799182231E-2</v>
      </c>
      <c r="U367" s="4">
        <f t="shared" si="113"/>
        <v>2.2767400799182231E-2</v>
      </c>
      <c r="V367" s="6">
        <f t="shared" si="102"/>
        <v>0</v>
      </c>
      <c r="W367" s="16" t="str">
        <f t="shared" si="103"/>
        <v/>
      </c>
      <c r="X367" s="4" t="str">
        <f t="shared" si="114"/>
        <v/>
      </c>
      <c r="Y367" s="4" t="str">
        <f t="shared" si="104"/>
        <v/>
      </c>
      <c r="Z367" s="4">
        <f t="shared" si="105"/>
        <v>5305000</v>
      </c>
      <c r="AA367" s="16">
        <f t="shared" si="106"/>
        <v>9.42507068803016E-4</v>
      </c>
      <c r="AB367" s="15">
        <f t="shared" si="115"/>
        <v>0.13854853911404336</v>
      </c>
      <c r="AC367" s="15">
        <f t="shared" si="116"/>
        <v>0.13854853911404336</v>
      </c>
      <c r="AD367" s="4">
        <v>143551</v>
      </c>
      <c r="AE367" s="26">
        <v>1303.3399999999999</v>
      </c>
      <c r="AF367" s="26">
        <v>1303.3399999999999</v>
      </c>
      <c r="AG367" s="4">
        <f t="shared" si="117"/>
        <v>3095000</v>
      </c>
      <c r="AH367" s="16">
        <f t="shared" si="107"/>
        <v>1.6155088852988692E-3</v>
      </c>
      <c r="AI367" s="15">
        <f t="shared" si="108"/>
        <v>0.23747980613893377</v>
      </c>
      <c r="AJ367" s="15">
        <f t="shared" si="109"/>
        <v>0.23747980613893377</v>
      </c>
      <c r="AK367" s="4">
        <f t="shared" si="110"/>
        <v>16319000</v>
      </c>
      <c r="AL367" s="27">
        <f t="shared" si="111"/>
        <v>3.0639132299773271E-4</v>
      </c>
      <c r="AM367" s="15">
        <f t="shared" si="118"/>
        <v>4.5039524480666712E-2</v>
      </c>
      <c r="AN367" s="15">
        <f t="shared" si="119"/>
        <v>6.9757340520810808E-6</v>
      </c>
    </row>
    <row r="368" spans="1:40" x14ac:dyDescent="0.2">
      <c r="A368" s="4" t="s">
        <v>4628</v>
      </c>
      <c r="B368" s="3" t="s">
        <v>13</v>
      </c>
      <c r="C368" s="6">
        <v>143551</v>
      </c>
      <c r="D368" s="3" t="s">
        <v>153</v>
      </c>
      <c r="E368" s="6">
        <v>143557</v>
      </c>
      <c r="F368" s="3" t="s">
        <v>1170</v>
      </c>
      <c r="G368" s="8">
        <v>5000</v>
      </c>
      <c r="H368" s="6">
        <v>147</v>
      </c>
      <c r="I368" s="6">
        <v>143045</v>
      </c>
      <c r="J368" s="13">
        <v>44985</v>
      </c>
      <c r="K368" s="9">
        <v>4587.7175839736137</v>
      </c>
      <c r="L368" s="4" t="s">
        <v>4628</v>
      </c>
      <c r="M368" s="4" t="s">
        <v>4632</v>
      </c>
      <c r="N368" s="4">
        <f>VLOOKUP(I368,BaseModelo!$A$2:$E$5075,5)</f>
        <v>10</v>
      </c>
      <c r="P368" s="15">
        <v>147</v>
      </c>
      <c r="Q368" s="4">
        <f>VLOOKUP(I368,BaseModelo!$A$2:$E$5075,3)</f>
        <v>0</v>
      </c>
      <c r="R368" s="4">
        <f t="shared" si="100"/>
        <v>32283000</v>
      </c>
      <c r="S368" s="16">
        <f t="shared" si="101"/>
        <v>1.5488027754545735E-4</v>
      </c>
      <c r="T368" s="4">
        <f t="shared" si="112"/>
        <v>2.2767400799182231E-2</v>
      </c>
      <c r="U368" s="4">
        <f t="shared" si="113"/>
        <v>2.2767400799182231E-2</v>
      </c>
      <c r="V368" s="6">
        <f t="shared" si="102"/>
        <v>0</v>
      </c>
      <c r="W368" s="16" t="str">
        <f t="shared" si="103"/>
        <v/>
      </c>
      <c r="X368" s="4" t="str">
        <f t="shared" si="114"/>
        <v/>
      </c>
      <c r="Y368" s="4" t="str">
        <f t="shared" si="104"/>
        <v/>
      </c>
      <c r="Z368" s="4">
        <f t="shared" si="105"/>
        <v>4121000</v>
      </c>
      <c r="AA368" s="16">
        <f t="shared" si="106"/>
        <v>1.2132977432661976E-3</v>
      </c>
      <c r="AB368" s="15">
        <f t="shared" si="115"/>
        <v>0.17835476826013105</v>
      </c>
      <c r="AC368" s="15">
        <f t="shared" si="116"/>
        <v>0.17835476826013105</v>
      </c>
      <c r="AD368" s="4">
        <v>143551</v>
      </c>
      <c r="AE368" s="26">
        <v>1303.3399999999999</v>
      </c>
      <c r="AF368" s="26">
        <v>1303.3399999999999</v>
      </c>
      <c r="AG368" s="4">
        <f t="shared" si="117"/>
        <v>1846000</v>
      </c>
      <c r="AH368" s="16">
        <f t="shared" si="107"/>
        <v>2.7085590465872156E-3</v>
      </c>
      <c r="AI368" s="15">
        <f t="shared" si="108"/>
        <v>0.39815817984832069</v>
      </c>
      <c r="AJ368" s="15">
        <f t="shared" si="109"/>
        <v>0.39815817984832069</v>
      </c>
      <c r="AK368" s="4">
        <f t="shared" si="110"/>
        <v>16319000</v>
      </c>
      <c r="AL368" s="27">
        <f t="shared" si="111"/>
        <v>3.0639132299773271E-4</v>
      </c>
      <c r="AM368" s="15">
        <f t="shared" si="118"/>
        <v>4.5039524480666712E-2</v>
      </c>
      <c r="AN368" s="15">
        <f t="shared" si="119"/>
        <v>6.9757340520810808E-6</v>
      </c>
    </row>
    <row r="369" spans="1:40" x14ac:dyDescent="0.2">
      <c r="A369" s="4" t="s">
        <v>4628</v>
      </c>
      <c r="B369" s="3" t="s">
        <v>13</v>
      </c>
      <c r="C369" s="6">
        <v>143551</v>
      </c>
      <c r="D369" s="3" t="s">
        <v>153</v>
      </c>
      <c r="E369" s="6">
        <v>143558</v>
      </c>
      <c r="F369" s="3" t="s">
        <v>1171</v>
      </c>
      <c r="G369" s="8">
        <v>5000</v>
      </c>
      <c r="H369" s="6">
        <v>147</v>
      </c>
      <c r="I369" s="6">
        <v>143036</v>
      </c>
      <c r="J369" s="13">
        <v>44985</v>
      </c>
      <c r="K369" s="9">
        <v>4587.7175839736137</v>
      </c>
      <c r="L369" s="4" t="s">
        <v>4628</v>
      </c>
      <c r="M369" s="4" t="s">
        <v>4632</v>
      </c>
      <c r="N369" s="4">
        <f>VLOOKUP(I369,BaseModelo!$A$2:$E$5075,5)</f>
        <v>9</v>
      </c>
      <c r="P369" s="15">
        <v>147</v>
      </c>
      <c r="Q369" s="4">
        <f>VLOOKUP(I369,BaseModelo!$A$2:$E$5075,3)</f>
        <v>147</v>
      </c>
      <c r="R369" s="4">
        <f t="shared" si="100"/>
        <v>32283000</v>
      </c>
      <c r="S369" s="16">
        <f t="shared" si="101"/>
        <v>1.5488027754545735E-4</v>
      </c>
      <c r="T369" s="4">
        <f t="shared" si="112"/>
        <v>2.2767400799182231E-2</v>
      </c>
      <c r="U369" s="4">
        <f t="shared" si="113"/>
        <v>2.2767400799182231E-2</v>
      </c>
      <c r="V369" s="6">
        <f t="shared" si="102"/>
        <v>0</v>
      </c>
      <c r="W369" s="16" t="str">
        <f t="shared" si="103"/>
        <v/>
      </c>
      <c r="X369" s="4" t="str">
        <f t="shared" si="114"/>
        <v/>
      </c>
      <c r="Y369" s="4" t="str">
        <f t="shared" si="104"/>
        <v/>
      </c>
      <c r="Z369" s="4">
        <f t="shared" si="105"/>
        <v>5305000</v>
      </c>
      <c r="AA369" s="16">
        <f t="shared" si="106"/>
        <v>9.42507068803016E-4</v>
      </c>
      <c r="AB369" s="15">
        <f t="shared" si="115"/>
        <v>0.13854853911404336</v>
      </c>
      <c r="AC369" s="15">
        <f t="shared" si="116"/>
        <v>0.13854853911404336</v>
      </c>
      <c r="AD369" s="4">
        <v>143551</v>
      </c>
      <c r="AE369" s="26">
        <v>1303.3399999999999</v>
      </c>
      <c r="AF369" s="26">
        <v>1303.3399999999999</v>
      </c>
      <c r="AG369" s="4">
        <f t="shared" si="117"/>
        <v>3095000</v>
      </c>
      <c r="AH369" s="16">
        <f t="shared" si="107"/>
        <v>1.6155088852988692E-3</v>
      </c>
      <c r="AI369" s="15">
        <f t="shared" si="108"/>
        <v>0.23747980613893377</v>
      </c>
      <c r="AJ369" s="15">
        <f t="shared" si="109"/>
        <v>0.23747980613893377</v>
      </c>
      <c r="AK369" s="4">
        <f t="shared" si="110"/>
        <v>16319000</v>
      </c>
      <c r="AL369" s="27">
        <f t="shared" si="111"/>
        <v>3.0639132299773271E-4</v>
      </c>
      <c r="AM369" s="15">
        <f t="shared" si="118"/>
        <v>4.5039524480666712E-2</v>
      </c>
      <c r="AN369" s="15">
        <f t="shared" si="119"/>
        <v>6.9757340520810808E-6</v>
      </c>
    </row>
    <row r="370" spans="1:40" x14ac:dyDescent="0.2">
      <c r="A370" s="4" t="s">
        <v>4628</v>
      </c>
      <c r="B370" s="3" t="s">
        <v>13</v>
      </c>
      <c r="C370" s="6">
        <v>143551</v>
      </c>
      <c r="D370" s="3" t="s">
        <v>153</v>
      </c>
      <c r="E370" s="6">
        <v>143559</v>
      </c>
      <c r="F370" s="3" t="s">
        <v>1172</v>
      </c>
      <c r="G370" s="8">
        <v>5000</v>
      </c>
      <c r="H370" s="6">
        <v>147</v>
      </c>
      <c r="I370" s="6">
        <v>142978</v>
      </c>
      <c r="J370" s="13">
        <v>44985</v>
      </c>
      <c r="K370" s="9">
        <v>4587.7175839736137</v>
      </c>
      <c r="L370" s="4" t="s">
        <v>4628</v>
      </c>
      <c r="M370" s="4" t="s">
        <v>4632</v>
      </c>
      <c r="N370" s="4">
        <f>VLOOKUP(I370,BaseModelo!$A$2:$E$5075,5)</f>
        <v>9</v>
      </c>
      <c r="P370" s="15">
        <v>147</v>
      </c>
      <c r="Q370" s="4">
        <f>VLOOKUP(I370,BaseModelo!$A$2:$E$5075,3)</f>
        <v>147</v>
      </c>
      <c r="R370" s="4">
        <f t="shared" si="100"/>
        <v>32283000</v>
      </c>
      <c r="S370" s="16">
        <f t="shared" si="101"/>
        <v>1.5488027754545735E-4</v>
      </c>
      <c r="T370" s="4">
        <f t="shared" si="112"/>
        <v>2.2767400799182231E-2</v>
      </c>
      <c r="U370" s="4">
        <f t="shared" si="113"/>
        <v>2.2767400799182231E-2</v>
      </c>
      <c r="V370" s="6">
        <f t="shared" si="102"/>
        <v>0</v>
      </c>
      <c r="W370" s="16" t="str">
        <f t="shared" si="103"/>
        <v/>
      </c>
      <c r="X370" s="4" t="str">
        <f t="shared" si="114"/>
        <v/>
      </c>
      <c r="Y370" s="4" t="str">
        <f t="shared" si="104"/>
        <v/>
      </c>
      <c r="Z370" s="4">
        <f t="shared" si="105"/>
        <v>5305000</v>
      </c>
      <c r="AA370" s="16">
        <f t="shared" si="106"/>
        <v>9.42507068803016E-4</v>
      </c>
      <c r="AB370" s="15">
        <f t="shared" si="115"/>
        <v>0.13854853911404336</v>
      </c>
      <c r="AC370" s="15">
        <f t="shared" si="116"/>
        <v>0.13854853911404336</v>
      </c>
      <c r="AD370" s="4">
        <v>143551</v>
      </c>
      <c r="AE370" s="26">
        <v>1303.3399999999999</v>
      </c>
      <c r="AF370" s="26">
        <v>1303.3399999999999</v>
      </c>
      <c r="AG370" s="4">
        <f t="shared" si="117"/>
        <v>3095000</v>
      </c>
      <c r="AH370" s="16">
        <f t="shared" si="107"/>
        <v>1.6155088852988692E-3</v>
      </c>
      <c r="AI370" s="15">
        <f t="shared" si="108"/>
        <v>0.23747980613893377</v>
      </c>
      <c r="AJ370" s="15">
        <f t="shared" si="109"/>
        <v>0.23747980613893377</v>
      </c>
      <c r="AK370" s="4">
        <f t="shared" si="110"/>
        <v>16319000</v>
      </c>
      <c r="AL370" s="27">
        <f t="shared" si="111"/>
        <v>3.0639132299773271E-4</v>
      </c>
      <c r="AM370" s="15">
        <f t="shared" si="118"/>
        <v>4.5039524480666712E-2</v>
      </c>
      <c r="AN370" s="15">
        <f t="shared" si="119"/>
        <v>6.9757340520810808E-6</v>
      </c>
    </row>
    <row r="371" spans="1:40" x14ac:dyDescent="0.2">
      <c r="A371" s="4" t="s">
        <v>4628</v>
      </c>
      <c r="B371" s="3" t="s">
        <v>13</v>
      </c>
      <c r="C371" s="6">
        <v>143551</v>
      </c>
      <c r="D371" s="3" t="s">
        <v>153</v>
      </c>
      <c r="E371" s="6">
        <v>143560</v>
      </c>
      <c r="F371" s="3" t="s">
        <v>1173</v>
      </c>
      <c r="G371" s="8">
        <v>5000</v>
      </c>
      <c r="H371" s="6">
        <v>147</v>
      </c>
      <c r="I371" s="6">
        <v>142972</v>
      </c>
      <c r="J371" s="13">
        <v>44985</v>
      </c>
      <c r="K371" s="9">
        <v>4587.7175839736137</v>
      </c>
      <c r="L371" s="4" t="s">
        <v>4628</v>
      </c>
      <c r="M371" s="4" t="s">
        <v>4632</v>
      </c>
      <c r="N371" s="4">
        <f>VLOOKUP(I371,BaseModelo!$A$2:$E$5075,5)</f>
        <v>9</v>
      </c>
      <c r="P371" s="15">
        <v>147</v>
      </c>
      <c r="Q371" s="4">
        <f>VLOOKUP(I371,BaseModelo!$A$2:$E$5075,3)</f>
        <v>147</v>
      </c>
      <c r="R371" s="4">
        <f t="shared" si="100"/>
        <v>32283000</v>
      </c>
      <c r="S371" s="16">
        <f t="shared" si="101"/>
        <v>1.5488027754545735E-4</v>
      </c>
      <c r="T371" s="4">
        <f t="shared" si="112"/>
        <v>2.2767400799182231E-2</v>
      </c>
      <c r="U371" s="4">
        <f t="shared" si="113"/>
        <v>2.2767400799182231E-2</v>
      </c>
      <c r="V371" s="6">
        <f t="shared" si="102"/>
        <v>0</v>
      </c>
      <c r="W371" s="16" t="str">
        <f t="shared" si="103"/>
        <v/>
      </c>
      <c r="X371" s="4" t="str">
        <f t="shared" si="114"/>
        <v/>
      </c>
      <c r="Y371" s="4" t="str">
        <f t="shared" si="104"/>
        <v/>
      </c>
      <c r="Z371" s="4">
        <f t="shared" si="105"/>
        <v>5305000</v>
      </c>
      <c r="AA371" s="16">
        <f t="shared" si="106"/>
        <v>9.42507068803016E-4</v>
      </c>
      <c r="AB371" s="15">
        <f t="shared" si="115"/>
        <v>0.13854853911404336</v>
      </c>
      <c r="AC371" s="15">
        <f t="shared" si="116"/>
        <v>0.13854853911404336</v>
      </c>
      <c r="AD371" s="4">
        <v>143551</v>
      </c>
      <c r="AE371" s="26">
        <v>1303.3399999999999</v>
      </c>
      <c r="AF371" s="26">
        <v>1303.3399999999999</v>
      </c>
      <c r="AG371" s="4">
        <f t="shared" si="117"/>
        <v>3095000</v>
      </c>
      <c r="AH371" s="16">
        <f t="shared" si="107"/>
        <v>1.6155088852988692E-3</v>
      </c>
      <c r="AI371" s="15">
        <f t="shared" si="108"/>
        <v>0.23747980613893377</v>
      </c>
      <c r="AJ371" s="15">
        <f t="shared" si="109"/>
        <v>0.23747980613893377</v>
      </c>
      <c r="AK371" s="4">
        <f t="shared" si="110"/>
        <v>16319000</v>
      </c>
      <c r="AL371" s="27">
        <f t="shared" si="111"/>
        <v>3.0639132299773271E-4</v>
      </c>
      <c r="AM371" s="15">
        <f t="shared" si="118"/>
        <v>4.5039524480666712E-2</v>
      </c>
      <c r="AN371" s="15">
        <f t="shared" si="119"/>
        <v>6.9757340520810808E-6</v>
      </c>
    </row>
    <row r="372" spans="1:40" x14ac:dyDescent="0.2">
      <c r="A372" s="4" t="s">
        <v>4627</v>
      </c>
      <c r="B372" s="2" t="s">
        <v>17</v>
      </c>
      <c r="C372" s="5">
        <v>143583</v>
      </c>
      <c r="D372" s="2" t="s">
        <v>157</v>
      </c>
      <c r="E372" s="5">
        <v>143585</v>
      </c>
      <c r="F372" s="2" t="s">
        <v>1175</v>
      </c>
      <c r="G372" s="7">
        <v>6000</v>
      </c>
      <c r="H372" s="5">
        <v>142</v>
      </c>
      <c r="I372" s="6">
        <v>141839</v>
      </c>
      <c r="J372" s="13">
        <v>44985</v>
      </c>
      <c r="K372" s="9">
        <v>5915.0451842346774</v>
      </c>
      <c r="L372" s="4" t="s">
        <v>4627</v>
      </c>
      <c r="M372" s="4" t="s">
        <v>4632</v>
      </c>
      <c r="N372" s="4">
        <f>VLOOKUP(I372,BaseModelo!$A$2:$E$5075,5)</f>
        <v>6</v>
      </c>
      <c r="P372" s="15">
        <v>142.00000000000003</v>
      </c>
      <c r="Q372" s="4">
        <f>VLOOKUP(I372,BaseModelo!$A$2:$E$5075,3)</f>
        <v>115</v>
      </c>
      <c r="R372" s="4">
        <f t="shared" si="100"/>
        <v>32283000</v>
      </c>
      <c r="S372" s="16">
        <f t="shared" si="101"/>
        <v>1.8585633305454884E-4</v>
      </c>
      <c r="T372" s="4">
        <f t="shared" si="112"/>
        <v>2.6391599293745936E-2</v>
      </c>
      <c r="U372" s="4">
        <f t="shared" si="113"/>
        <v>2.6391599293745942E-2</v>
      </c>
      <c r="V372" s="6">
        <f t="shared" si="102"/>
        <v>0</v>
      </c>
      <c r="W372" s="16" t="str">
        <f t="shared" si="103"/>
        <v/>
      </c>
      <c r="X372" s="4" t="str">
        <f t="shared" si="114"/>
        <v/>
      </c>
      <c r="Y372" s="4" t="str">
        <f t="shared" si="104"/>
        <v/>
      </c>
      <c r="Z372" s="4">
        <f t="shared" si="105"/>
        <v>4853000</v>
      </c>
      <c r="AA372" s="16">
        <f t="shared" si="106"/>
        <v>1.2363486503193901E-3</v>
      </c>
      <c r="AB372" s="15">
        <f t="shared" si="115"/>
        <v>0.17556150834535339</v>
      </c>
      <c r="AC372" s="15">
        <f t="shared" si="116"/>
        <v>0.17556150834535342</v>
      </c>
      <c r="AD372" s="4">
        <v>143583</v>
      </c>
      <c r="AE372" s="26">
        <v>1503.37</v>
      </c>
      <c r="AF372" s="26">
        <v>1503.37</v>
      </c>
      <c r="AG372" s="4">
        <f t="shared" si="117"/>
        <v>1993000</v>
      </c>
      <c r="AH372" s="16">
        <f t="shared" si="107"/>
        <v>3.0105368790767687E-3</v>
      </c>
      <c r="AI372" s="15">
        <f t="shared" si="108"/>
        <v>0.42749623682890114</v>
      </c>
      <c r="AJ372" s="15">
        <f t="shared" si="109"/>
        <v>0.42749623682890125</v>
      </c>
      <c r="AK372" s="4">
        <f t="shared" si="110"/>
        <v>15073000</v>
      </c>
      <c r="AL372" s="27">
        <f t="shared" si="111"/>
        <v>3.9806276122868704E-4</v>
      </c>
      <c r="AM372" s="15">
        <f t="shared" si="118"/>
        <v>5.6524912094473558E-2</v>
      </c>
      <c r="AN372" s="15">
        <f t="shared" si="119"/>
        <v>1.0505512888109577E-5</v>
      </c>
    </row>
    <row r="373" spans="1:40" x14ac:dyDescent="0.2">
      <c r="A373" s="4" t="s">
        <v>4627</v>
      </c>
      <c r="B373" s="3" t="s">
        <v>17</v>
      </c>
      <c r="C373" s="6">
        <v>143583</v>
      </c>
      <c r="D373" s="3" t="s">
        <v>157</v>
      </c>
      <c r="E373" s="6">
        <v>143586</v>
      </c>
      <c r="F373" s="3" t="s">
        <v>1177</v>
      </c>
      <c r="G373" s="8">
        <v>7000</v>
      </c>
      <c r="H373" s="6">
        <v>142</v>
      </c>
      <c r="I373" s="6">
        <v>141863</v>
      </c>
      <c r="J373" s="13">
        <v>44985</v>
      </c>
      <c r="K373" s="9">
        <v>6900.88604827379</v>
      </c>
      <c r="L373" s="4" t="s">
        <v>4627</v>
      </c>
      <c r="M373" s="4" t="s">
        <v>4632</v>
      </c>
      <c r="N373" s="4">
        <f>VLOOKUP(I373,BaseModelo!$A$2:$E$5075,5)</f>
        <v>8</v>
      </c>
      <c r="P373" s="15">
        <v>142.00000000000003</v>
      </c>
      <c r="Q373" s="4">
        <f>VLOOKUP(I373,BaseModelo!$A$2:$E$5075,3)</f>
        <v>132</v>
      </c>
      <c r="R373" s="4">
        <f t="shared" si="100"/>
        <v>32283000</v>
      </c>
      <c r="S373" s="16">
        <f t="shared" si="101"/>
        <v>2.168323885636403E-4</v>
      </c>
      <c r="T373" s="4">
        <f t="shared" si="112"/>
        <v>3.0790199176036922E-2</v>
      </c>
      <c r="U373" s="4">
        <f t="shared" si="113"/>
        <v>3.0790199176036929E-2</v>
      </c>
      <c r="V373" s="6">
        <f t="shared" si="102"/>
        <v>0</v>
      </c>
      <c r="W373" s="16" t="str">
        <f t="shared" si="103"/>
        <v/>
      </c>
      <c r="X373" s="4" t="str">
        <f t="shared" si="114"/>
        <v/>
      </c>
      <c r="Y373" s="4" t="str">
        <f t="shared" si="104"/>
        <v/>
      </c>
      <c r="Z373" s="4">
        <f t="shared" si="105"/>
        <v>5836000</v>
      </c>
      <c r="AA373" s="16">
        <f t="shared" si="106"/>
        <v>1.199451679232351E-3</v>
      </c>
      <c r="AB373" s="15">
        <f t="shared" si="115"/>
        <v>0.17032213845099384</v>
      </c>
      <c r="AC373" s="15">
        <f t="shared" si="116"/>
        <v>0.17032213845099387</v>
      </c>
      <c r="AD373" s="4">
        <v>143583</v>
      </c>
      <c r="AE373" s="26">
        <v>1758.65</v>
      </c>
      <c r="AF373" s="26">
        <v>1758.65</v>
      </c>
      <c r="AG373" s="4">
        <f t="shared" si="117"/>
        <v>2254000</v>
      </c>
      <c r="AH373" s="16">
        <f t="shared" si="107"/>
        <v>3.105590062111801E-3</v>
      </c>
      <c r="AI373" s="15">
        <f t="shared" si="108"/>
        <v>0.44099378881987572</v>
      </c>
      <c r="AJ373" s="15">
        <f t="shared" si="109"/>
        <v>0.44099378881987583</v>
      </c>
      <c r="AK373" s="4">
        <f t="shared" si="110"/>
        <v>15073000</v>
      </c>
      <c r="AL373" s="27">
        <f t="shared" si="111"/>
        <v>4.6440655476680156E-4</v>
      </c>
      <c r="AM373" s="15">
        <f t="shared" si="118"/>
        <v>6.5945730776885828E-2</v>
      </c>
      <c r="AN373" s="15">
        <f t="shared" si="119"/>
        <v>1.4299170319926922E-5</v>
      </c>
    </row>
    <row r="374" spans="1:40" x14ac:dyDescent="0.2">
      <c r="A374" s="4" t="s">
        <v>4627</v>
      </c>
      <c r="B374" s="3" t="s">
        <v>17</v>
      </c>
      <c r="C374" s="6">
        <v>143583</v>
      </c>
      <c r="D374" s="3" t="s">
        <v>157</v>
      </c>
      <c r="E374" s="6">
        <v>143587</v>
      </c>
      <c r="F374" s="3" t="s">
        <v>1178</v>
      </c>
      <c r="G374" s="8">
        <v>6000</v>
      </c>
      <c r="H374" s="6">
        <v>142</v>
      </c>
      <c r="I374" s="6">
        <v>141832</v>
      </c>
      <c r="J374" s="13">
        <v>44985</v>
      </c>
      <c r="K374" s="9">
        <v>5915.0451842346774</v>
      </c>
      <c r="L374" s="4" t="s">
        <v>4627</v>
      </c>
      <c r="M374" s="4" t="s">
        <v>4632</v>
      </c>
      <c r="N374" s="4">
        <f>VLOOKUP(I374,BaseModelo!$A$2:$E$5075,5)</f>
        <v>6</v>
      </c>
      <c r="P374" s="15">
        <v>142.00000000000003</v>
      </c>
      <c r="Q374" s="4">
        <f>VLOOKUP(I374,BaseModelo!$A$2:$E$5075,3)</f>
        <v>115</v>
      </c>
      <c r="R374" s="4">
        <f t="shared" si="100"/>
        <v>32283000</v>
      </c>
      <c r="S374" s="16">
        <f t="shared" si="101"/>
        <v>1.8585633305454884E-4</v>
      </c>
      <c r="T374" s="4">
        <f t="shared" si="112"/>
        <v>2.6391599293745936E-2</v>
      </c>
      <c r="U374" s="4">
        <f t="shared" si="113"/>
        <v>2.6391599293745942E-2</v>
      </c>
      <c r="V374" s="6">
        <f t="shared" si="102"/>
        <v>0</v>
      </c>
      <c r="W374" s="16" t="str">
        <f t="shared" si="103"/>
        <v/>
      </c>
      <c r="X374" s="4" t="str">
        <f t="shared" si="114"/>
        <v/>
      </c>
      <c r="Y374" s="4" t="str">
        <f t="shared" si="104"/>
        <v/>
      </c>
      <c r="Z374" s="4">
        <f t="shared" si="105"/>
        <v>4853000</v>
      </c>
      <c r="AA374" s="16">
        <f t="shared" si="106"/>
        <v>1.2363486503193901E-3</v>
      </c>
      <c r="AB374" s="15">
        <f t="shared" si="115"/>
        <v>0.17556150834535339</v>
      </c>
      <c r="AC374" s="15">
        <f t="shared" si="116"/>
        <v>0.17556150834535342</v>
      </c>
      <c r="AD374" s="4">
        <v>143583</v>
      </c>
      <c r="AE374" s="26">
        <v>1503.37</v>
      </c>
      <c r="AF374" s="26">
        <v>1503.37</v>
      </c>
      <c r="AG374" s="4">
        <f t="shared" si="117"/>
        <v>1993000</v>
      </c>
      <c r="AH374" s="16">
        <f t="shared" si="107"/>
        <v>3.0105368790767687E-3</v>
      </c>
      <c r="AI374" s="15">
        <f t="shared" si="108"/>
        <v>0.42749623682890114</v>
      </c>
      <c r="AJ374" s="15">
        <f t="shared" si="109"/>
        <v>0.42749623682890125</v>
      </c>
      <c r="AK374" s="4">
        <f t="shared" si="110"/>
        <v>15073000</v>
      </c>
      <c r="AL374" s="27">
        <f t="shared" si="111"/>
        <v>3.9806276122868704E-4</v>
      </c>
      <c r="AM374" s="15">
        <f t="shared" si="118"/>
        <v>5.6524912094473558E-2</v>
      </c>
      <c r="AN374" s="15">
        <f t="shared" si="119"/>
        <v>1.0505512888109577E-5</v>
      </c>
    </row>
    <row r="375" spans="1:40" x14ac:dyDescent="0.2">
      <c r="A375" s="4" t="s">
        <v>4627</v>
      </c>
      <c r="B375" s="3" t="s">
        <v>17</v>
      </c>
      <c r="C375" s="6">
        <v>143583</v>
      </c>
      <c r="D375" s="3" t="s">
        <v>157</v>
      </c>
      <c r="E375" s="6">
        <v>143588</v>
      </c>
      <c r="F375" s="3" t="s">
        <v>1179</v>
      </c>
      <c r="G375" s="8">
        <v>7000</v>
      </c>
      <c r="H375" s="6">
        <v>142</v>
      </c>
      <c r="I375" s="6">
        <v>141841</v>
      </c>
      <c r="J375" s="13">
        <v>44985</v>
      </c>
      <c r="K375" s="9">
        <v>6900.88604827379</v>
      </c>
      <c r="L375" s="4" t="s">
        <v>4627</v>
      </c>
      <c r="M375" s="4" t="s">
        <v>4632</v>
      </c>
      <c r="N375" s="4">
        <f>VLOOKUP(I375,BaseModelo!$A$2:$E$5075,5)</f>
        <v>6</v>
      </c>
      <c r="P375" s="15">
        <v>142.00000000000003</v>
      </c>
      <c r="Q375" s="4">
        <f>VLOOKUP(I375,BaseModelo!$A$2:$E$5075,3)</f>
        <v>115</v>
      </c>
      <c r="R375" s="4">
        <f t="shared" si="100"/>
        <v>32283000</v>
      </c>
      <c r="S375" s="16">
        <f t="shared" si="101"/>
        <v>2.168323885636403E-4</v>
      </c>
      <c r="T375" s="4">
        <f t="shared" si="112"/>
        <v>3.0790199176036922E-2</v>
      </c>
      <c r="U375" s="4">
        <f t="shared" si="113"/>
        <v>3.0790199176036929E-2</v>
      </c>
      <c r="V375" s="6">
        <f t="shared" si="102"/>
        <v>0</v>
      </c>
      <c r="W375" s="16" t="str">
        <f t="shared" si="103"/>
        <v/>
      </c>
      <c r="X375" s="4" t="str">
        <f t="shared" si="114"/>
        <v/>
      </c>
      <c r="Y375" s="4" t="str">
        <f t="shared" si="104"/>
        <v/>
      </c>
      <c r="Z375" s="4">
        <f t="shared" si="105"/>
        <v>4853000</v>
      </c>
      <c r="AA375" s="16">
        <f t="shared" si="106"/>
        <v>1.4424067587059551E-3</v>
      </c>
      <c r="AB375" s="15">
        <f t="shared" si="115"/>
        <v>0.20482175973624561</v>
      </c>
      <c r="AC375" s="15">
        <f t="shared" si="116"/>
        <v>0.20482175973624567</v>
      </c>
      <c r="AD375" s="4">
        <v>143583</v>
      </c>
      <c r="AE375" s="26">
        <v>1758.65</v>
      </c>
      <c r="AF375" s="26">
        <v>1758.65</v>
      </c>
      <c r="AG375" s="4">
        <f t="shared" si="117"/>
        <v>1993000</v>
      </c>
      <c r="AH375" s="16">
        <f t="shared" si="107"/>
        <v>3.5122930255895636E-3</v>
      </c>
      <c r="AI375" s="15">
        <f t="shared" si="108"/>
        <v>0.498745609633718</v>
      </c>
      <c r="AJ375" s="15">
        <f t="shared" si="109"/>
        <v>0.49874560963371811</v>
      </c>
      <c r="AK375" s="4">
        <f t="shared" si="110"/>
        <v>15073000</v>
      </c>
      <c r="AL375" s="27">
        <f t="shared" si="111"/>
        <v>4.6440655476680156E-4</v>
      </c>
      <c r="AM375" s="15">
        <f t="shared" si="118"/>
        <v>6.5945730776885828E-2</v>
      </c>
      <c r="AN375" s="15">
        <f t="shared" si="119"/>
        <v>1.4299170319926922E-5</v>
      </c>
    </row>
    <row r="376" spans="1:40" x14ac:dyDescent="0.2">
      <c r="A376" s="4" t="s">
        <v>4627</v>
      </c>
      <c r="B376" s="3" t="s">
        <v>17</v>
      </c>
      <c r="C376" s="6">
        <v>143583</v>
      </c>
      <c r="D376" s="3" t="s">
        <v>157</v>
      </c>
      <c r="E376" s="6">
        <v>143589</v>
      </c>
      <c r="F376" s="3" t="s">
        <v>1180</v>
      </c>
      <c r="G376" s="8">
        <v>6000</v>
      </c>
      <c r="H376" s="6">
        <v>142</v>
      </c>
      <c r="I376" s="6">
        <v>143453</v>
      </c>
      <c r="J376" s="13">
        <v>44985</v>
      </c>
      <c r="K376" s="9">
        <v>5915.0451842346774</v>
      </c>
      <c r="L376" s="4" t="s">
        <v>4627</v>
      </c>
      <c r="M376" s="4" t="s">
        <v>4632</v>
      </c>
      <c r="N376" s="4">
        <f>VLOOKUP(I376,BaseModelo!$A$2:$E$5075,5)</f>
        <v>8</v>
      </c>
      <c r="P376" s="15">
        <v>142.00000000000003</v>
      </c>
      <c r="Q376" s="4">
        <f>VLOOKUP(I376,BaseModelo!$A$2:$E$5075,3)</f>
        <v>132</v>
      </c>
      <c r="R376" s="4">
        <f t="shared" si="100"/>
        <v>32283000</v>
      </c>
      <c r="S376" s="16">
        <f t="shared" si="101"/>
        <v>1.8585633305454884E-4</v>
      </c>
      <c r="T376" s="4">
        <f t="shared" si="112"/>
        <v>2.6391599293745936E-2</v>
      </c>
      <c r="U376" s="4">
        <f t="shared" si="113"/>
        <v>2.6391599293745942E-2</v>
      </c>
      <c r="V376" s="6">
        <f t="shared" si="102"/>
        <v>0</v>
      </c>
      <c r="W376" s="16" t="str">
        <f t="shared" si="103"/>
        <v/>
      </c>
      <c r="X376" s="4" t="str">
        <f t="shared" si="114"/>
        <v/>
      </c>
      <c r="Y376" s="4" t="str">
        <f t="shared" si="104"/>
        <v/>
      </c>
      <c r="Z376" s="4">
        <f t="shared" si="105"/>
        <v>5836000</v>
      </c>
      <c r="AA376" s="16">
        <f t="shared" si="106"/>
        <v>1.028101439342015E-3</v>
      </c>
      <c r="AB376" s="15">
        <f t="shared" si="115"/>
        <v>0.14599040438656613</v>
      </c>
      <c r="AC376" s="15">
        <f t="shared" si="116"/>
        <v>0.14599040438656616</v>
      </c>
      <c r="AD376" s="4">
        <v>143583</v>
      </c>
      <c r="AE376" s="26">
        <v>1503.37</v>
      </c>
      <c r="AF376" s="26">
        <v>1503.37</v>
      </c>
      <c r="AG376" s="4">
        <f t="shared" si="117"/>
        <v>2254000</v>
      </c>
      <c r="AH376" s="16">
        <f t="shared" si="107"/>
        <v>2.6619343389529724E-3</v>
      </c>
      <c r="AI376" s="15">
        <f t="shared" si="108"/>
        <v>0.37799467613132209</v>
      </c>
      <c r="AJ376" s="15">
        <f t="shared" si="109"/>
        <v>0.37799467613132215</v>
      </c>
      <c r="AK376" s="4">
        <f t="shared" si="110"/>
        <v>15073000</v>
      </c>
      <c r="AL376" s="27">
        <f t="shared" si="111"/>
        <v>3.9806276122868704E-4</v>
      </c>
      <c r="AM376" s="15">
        <f t="shared" si="118"/>
        <v>5.6524912094473558E-2</v>
      </c>
      <c r="AN376" s="15">
        <f t="shared" si="119"/>
        <v>1.0505512888109577E-5</v>
      </c>
    </row>
    <row r="377" spans="1:40" x14ac:dyDescent="0.2">
      <c r="A377" s="4" t="s">
        <v>4627</v>
      </c>
      <c r="B377" s="3" t="s">
        <v>17</v>
      </c>
      <c r="C377" s="6">
        <v>143583</v>
      </c>
      <c r="D377" s="3" t="s">
        <v>157</v>
      </c>
      <c r="E377" s="6">
        <v>143590</v>
      </c>
      <c r="F377" s="3" t="s">
        <v>1181</v>
      </c>
      <c r="G377" s="8">
        <v>5000</v>
      </c>
      <c r="H377" s="6">
        <v>147</v>
      </c>
      <c r="I377" s="6">
        <v>143420</v>
      </c>
      <c r="J377" s="13">
        <v>44985</v>
      </c>
      <c r="K377" s="9">
        <v>4929.2043201955639</v>
      </c>
      <c r="L377" s="4" t="s">
        <v>4627</v>
      </c>
      <c r="M377" s="4" t="s">
        <v>4632</v>
      </c>
      <c r="N377" s="4">
        <f>VLOOKUP(I377,BaseModelo!$A$2:$E$5075,5)</f>
        <v>8</v>
      </c>
      <c r="P377" s="15">
        <v>147</v>
      </c>
      <c r="Q377" s="4">
        <f>VLOOKUP(I377,BaseModelo!$A$2:$E$5075,3)</f>
        <v>132</v>
      </c>
      <c r="R377" s="4">
        <f t="shared" si="100"/>
        <v>32283000</v>
      </c>
      <c r="S377" s="16">
        <f t="shared" si="101"/>
        <v>1.5488027754545735E-4</v>
      </c>
      <c r="T377" s="4">
        <f t="shared" si="112"/>
        <v>2.2767400799182231E-2</v>
      </c>
      <c r="U377" s="4">
        <f t="shared" si="113"/>
        <v>2.2767400799182231E-2</v>
      </c>
      <c r="V377" s="6">
        <f t="shared" si="102"/>
        <v>0</v>
      </c>
      <c r="W377" s="16" t="str">
        <f t="shared" si="103"/>
        <v/>
      </c>
      <c r="X377" s="4" t="str">
        <f t="shared" si="114"/>
        <v/>
      </c>
      <c r="Y377" s="4" t="str">
        <f t="shared" si="104"/>
        <v/>
      </c>
      <c r="Z377" s="4">
        <f t="shared" si="105"/>
        <v>5836000</v>
      </c>
      <c r="AA377" s="16">
        <f t="shared" si="106"/>
        <v>8.5675119945167924E-4</v>
      </c>
      <c r="AB377" s="15">
        <f t="shared" si="115"/>
        <v>0.12594242631939684</v>
      </c>
      <c r="AC377" s="15">
        <f t="shared" si="116"/>
        <v>0.12594242631939684</v>
      </c>
      <c r="AD377" s="4">
        <v>143583</v>
      </c>
      <c r="AE377" s="26">
        <v>1303.3399999999999</v>
      </c>
      <c r="AF377" s="26">
        <v>1303.3399999999999</v>
      </c>
      <c r="AG377" s="4">
        <f t="shared" si="117"/>
        <v>2254000</v>
      </c>
      <c r="AH377" s="16">
        <f t="shared" si="107"/>
        <v>2.2182786157941437E-3</v>
      </c>
      <c r="AI377" s="15">
        <f t="shared" si="108"/>
        <v>0.32608695652173914</v>
      </c>
      <c r="AJ377" s="15">
        <f t="shared" si="109"/>
        <v>0.32608695652173914</v>
      </c>
      <c r="AK377" s="4">
        <f t="shared" si="110"/>
        <v>15073000</v>
      </c>
      <c r="AL377" s="27">
        <f t="shared" si="111"/>
        <v>3.3171896769057253E-4</v>
      </c>
      <c r="AM377" s="15">
        <f t="shared" si="118"/>
        <v>4.8762688250514163E-2</v>
      </c>
      <c r="AN377" s="15">
        <f t="shared" si="119"/>
        <v>7.5523786901022457E-6</v>
      </c>
    </row>
    <row r="378" spans="1:40" x14ac:dyDescent="0.2">
      <c r="A378" s="4" t="s">
        <v>4627</v>
      </c>
      <c r="B378" s="3" t="s">
        <v>17</v>
      </c>
      <c r="C378" s="6">
        <v>143583</v>
      </c>
      <c r="D378" s="3" t="s">
        <v>157</v>
      </c>
      <c r="E378" s="6">
        <v>143603</v>
      </c>
      <c r="F378" s="3" t="s">
        <v>1182</v>
      </c>
      <c r="G378" s="8">
        <v>7000</v>
      </c>
      <c r="H378" s="6">
        <v>142</v>
      </c>
      <c r="I378" s="6">
        <v>143599</v>
      </c>
      <c r="J378" s="13">
        <v>44985</v>
      </c>
      <c r="K378" s="9">
        <v>6900.88604827379</v>
      </c>
      <c r="L378" s="4" t="s">
        <v>4627</v>
      </c>
      <c r="M378" s="4" t="s">
        <v>4632</v>
      </c>
      <c r="N378" s="4">
        <f>VLOOKUP(I378,BaseModelo!$A$2:$E$5075,5)</f>
        <v>10</v>
      </c>
      <c r="P378" s="15">
        <v>142.00000000000003</v>
      </c>
      <c r="Q378" s="4">
        <f>VLOOKUP(I378,BaseModelo!$A$2:$E$5075,3)</f>
        <v>0</v>
      </c>
      <c r="R378" s="4">
        <f t="shared" si="100"/>
        <v>32283000</v>
      </c>
      <c r="S378" s="16">
        <f t="shared" si="101"/>
        <v>2.168323885636403E-4</v>
      </c>
      <c r="T378" s="4">
        <f t="shared" si="112"/>
        <v>3.0790199176036922E-2</v>
      </c>
      <c r="U378" s="4">
        <f t="shared" si="113"/>
        <v>3.0790199176036929E-2</v>
      </c>
      <c r="V378" s="6">
        <f t="shared" si="102"/>
        <v>0</v>
      </c>
      <c r="W378" s="16" t="str">
        <f t="shared" si="103"/>
        <v/>
      </c>
      <c r="X378" s="4" t="str">
        <f t="shared" si="114"/>
        <v/>
      </c>
      <c r="Y378" s="4" t="str">
        <f t="shared" si="104"/>
        <v/>
      </c>
      <c r="Z378" s="4">
        <f t="shared" si="105"/>
        <v>4121000</v>
      </c>
      <c r="AA378" s="16">
        <f t="shared" si="106"/>
        <v>1.6986168405726766E-3</v>
      </c>
      <c r="AB378" s="15">
        <f t="shared" si="115"/>
        <v>0.24120359136132008</v>
      </c>
      <c r="AC378" s="15">
        <f t="shared" si="116"/>
        <v>0.24120359136132014</v>
      </c>
      <c r="AD378" s="4">
        <v>143583</v>
      </c>
      <c r="AE378" s="26">
        <v>1758.65</v>
      </c>
      <c r="AF378" s="26">
        <v>1758.65</v>
      </c>
      <c r="AG378" s="4">
        <f t="shared" si="117"/>
        <v>2105000</v>
      </c>
      <c r="AH378" s="16">
        <f t="shared" si="107"/>
        <v>3.3254156769596198E-3</v>
      </c>
      <c r="AI378" s="15">
        <f t="shared" si="108"/>
        <v>0.47220902612826604</v>
      </c>
      <c r="AJ378" s="15">
        <f t="shared" si="109"/>
        <v>0.4722090261282661</v>
      </c>
      <c r="AK378" s="4">
        <f t="shared" si="110"/>
        <v>15073000</v>
      </c>
      <c r="AL378" s="27">
        <f t="shared" si="111"/>
        <v>4.6440655476680156E-4</v>
      </c>
      <c r="AM378" s="15">
        <f t="shared" si="118"/>
        <v>6.5945730776885828E-2</v>
      </c>
      <c r="AN378" s="15">
        <f t="shared" si="119"/>
        <v>1.4299170319926922E-5</v>
      </c>
    </row>
    <row r="379" spans="1:40" x14ac:dyDescent="0.2">
      <c r="A379" s="4" t="s">
        <v>4627</v>
      </c>
      <c r="B379" s="3" t="s">
        <v>5</v>
      </c>
      <c r="C379" s="6">
        <v>143605</v>
      </c>
      <c r="D379" s="3" t="s">
        <v>161</v>
      </c>
      <c r="E379" s="6">
        <v>143616</v>
      </c>
      <c r="F379" s="3" t="s">
        <v>1204</v>
      </c>
      <c r="G379" s="8">
        <v>5000</v>
      </c>
      <c r="H379" s="6">
        <v>147</v>
      </c>
      <c r="I379" s="6">
        <v>143454</v>
      </c>
      <c r="J379" s="13">
        <v>44985</v>
      </c>
      <c r="K379" s="9">
        <v>5000</v>
      </c>
      <c r="L379" s="4" t="s">
        <v>4627</v>
      </c>
      <c r="M379" s="4" t="s">
        <v>4632</v>
      </c>
      <c r="N379" s="4">
        <f>VLOOKUP(I379,BaseModelo!$A$2:$E$5075,5)</f>
        <v>8</v>
      </c>
      <c r="P379" s="15">
        <v>147</v>
      </c>
      <c r="Q379" s="4">
        <f>VLOOKUP(I379,BaseModelo!$A$2:$E$5075,3)</f>
        <v>132</v>
      </c>
      <c r="R379" s="4">
        <f t="shared" si="100"/>
        <v>32283000</v>
      </c>
      <c r="S379" s="16">
        <f t="shared" si="101"/>
        <v>1.5488027754545735E-4</v>
      </c>
      <c r="T379" s="4">
        <f t="shared" si="112"/>
        <v>2.2767400799182231E-2</v>
      </c>
      <c r="U379" s="4">
        <f t="shared" si="113"/>
        <v>2.2767400799182231E-2</v>
      </c>
      <c r="V379" s="6">
        <f t="shared" si="102"/>
        <v>0</v>
      </c>
      <c r="W379" s="16" t="str">
        <f t="shared" si="103"/>
        <v/>
      </c>
      <c r="X379" s="4" t="str">
        <f t="shared" si="114"/>
        <v/>
      </c>
      <c r="Y379" s="4" t="str">
        <f t="shared" si="104"/>
        <v/>
      </c>
      <c r="Z379" s="4">
        <f t="shared" si="105"/>
        <v>5836000</v>
      </c>
      <c r="AA379" s="16">
        <f t="shared" si="106"/>
        <v>8.5675119945167924E-4</v>
      </c>
      <c r="AB379" s="15">
        <f t="shared" si="115"/>
        <v>0.12594242631939684</v>
      </c>
      <c r="AC379" s="15">
        <f t="shared" si="116"/>
        <v>0.12594242631939684</v>
      </c>
      <c r="AD379" s="4">
        <v>143605</v>
      </c>
      <c r="AE379" s="26">
        <v>1303.3399999999999</v>
      </c>
      <c r="AF379" s="26">
        <v>1303.3399999999999</v>
      </c>
      <c r="AG379" s="4">
        <f t="shared" si="117"/>
        <v>2254000</v>
      </c>
      <c r="AH379" s="16">
        <f t="shared" si="107"/>
        <v>2.2182786157941437E-3</v>
      </c>
      <c r="AI379" s="15">
        <f t="shared" si="108"/>
        <v>0.32608695652173914</v>
      </c>
      <c r="AJ379" s="15">
        <f t="shared" si="109"/>
        <v>0.32608695652173914</v>
      </c>
      <c r="AK379" s="4">
        <f t="shared" si="110"/>
        <v>15073000</v>
      </c>
      <c r="AL379" s="27">
        <f t="shared" si="111"/>
        <v>3.3171896769057253E-4</v>
      </c>
      <c r="AM379" s="15">
        <f t="shared" si="118"/>
        <v>4.8762688250514163E-2</v>
      </c>
      <c r="AN379" s="15">
        <f t="shared" si="119"/>
        <v>7.5523786901022457E-6</v>
      </c>
    </row>
    <row r="380" spans="1:40" x14ac:dyDescent="0.2">
      <c r="A380" s="4" t="s">
        <v>4628</v>
      </c>
      <c r="B380" s="3" t="s">
        <v>12</v>
      </c>
      <c r="C380" s="6">
        <v>143648</v>
      </c>
      <c r="D380" s="3" t="s">
        <v>158</v>
      </c>
      <c r="E380" s="6">
        <v>143654</v>
      </c>
      <c r="F380" s="3" t="s">
        <v>1200</v>
      </c>
      <c r="G380" s="8">
        <v>6000</v>
      </c>
      <c r="H380" s="6">
        <v>142</v>
      </c>
      <c r="I380" s="6">
        <v>142693</v>
      </c>
      <c r="J380" s="13">
        <v>44985</v>
      </c>
      <c r="K380" s="9">
        <v>5461.7690927613057</v>
      </c>
      <c r="L380" s="4" t="s">
        <v>4628</v>
      </c>
      <c r="M380" s="4" t="s">
        <v>4632</v>
      </c>
      <c r="N380" s="4">
        <f>VLOOKUP(I380,BaseModelo!$A$2:$E$5075,5)</f>
        <v>3</v>
      </c>
      <c r="P380" s="15">
        <v>142.00000000000003</v>
      </c>
      <c r="Q380" s="4">
        <f>VLOOKUP(I380,BaseModelo!$A$2:$E$5075,3)</f>
        <v>110</v>
      </c>
      <c r="R380" s="4">
        <f t="shared" si="100"/>
        <v>32283000</v>
      </c>
      <c r="S380" s="16">
        <f t="shared" si="101"/>
        <v>1.8585633305454884E-4</v>
      </c>
      <c r="T380" s="4">
        <f t="shared" si="112"/>
        <v>2.6391599293745936E-2</v>
      </c>
      <c r="U380" s="4">
        <f t="shared" si="113"/>
        <v>2.6391599293745942E-2</v>
      </c>
      <c r="V380" s="6">
        <f t="shared" si="102"/>
        <v>0</v>
      </c>
      <c r="W380" s="16" t="str">
        <f t="shared" si="103"/>
        <v/>
      </c>
      <c r="X380" s="4" t="str">
        <f t="shared" si="114"/>
        <v/>
      </c>
      <c r="Y380" s="4" t="str">
        <f t="shared" si="104"/>
        <v/>
      </c>
      <c r="Z380" s="4">
        <f t="shared" si="105"/>
        <v>1992000</v>
      </c>
      <c r="AA380" s="16">
        <f t="shared" si="106"/>
        <v>3.0120481927710845E-3</v>
      </c>
      <c r="AB380" s="15">
        <f t="shared" si="115"/>
        <v>0.42771084337349402</v>
      </c>
      <c r="AC380" s="15">
        <f t="shared" si="116"/>
        <v>0.42771084337349408</v>
      </c>
      <c r="AD380" s="4">
        <v>143648</v>
      </c>
      <c r="AE380" s="26">
        <v>1503.37</v>
      </c>
      <c r="AF380" s="26">
        <v>1503.37</v>
      </c>
      <c r="AG380" s="4">
        <f t="shared" si="117"/>
        <v>673000</v>
      </c>
      <c r="AH380" s="16">
        <f t="shared" si="107"/>
        <v>8.9153046062407128E-3</v>
      </c>
      <c r="AI380" s="15">
        <f t="shared" si="108"/>
        <v>1.2659732540861812</v>
      </c>
      <c r="AJ380" s="15">
        <f t="shared" si="109"/>
        <v>1.2659732540861814</v>
      </c>
      <c r="AK380" s="4">
        <f t="shared" si="110"/>
        <v>16319000</v>
      </c>
      <c r="AL380" s="27">
        <f t="shared" si="111"/>
        <v>3.6766958759727926E-4</v>
      </c>
      <c r="AM380" s="15">
        <f t="shared" si="118"/>
        <v>5.2209081438813656E-2</v>
      </c>
      <c r="AN380" s="15">
        <f t="shared" si="119"/>
        <v>9.7033884283642175E-6</v>
      </c>
    </row>
    <row r="381" spans="1:40" x14ac:dyDescent="0.2">
      <c r="A381" s="4" t="s">
        <v>4628</v>
      </c>
      <c r="B381" s="3" t="s">
        <v>12</v>
      </c>
      <c r="C381" s="6">
        <v>143648</v>
      </c>
      <c r="D381" s="3" t="s">
        <v>158</v>
      </c>
      <c r="E381" s="6">
        <v>143655</v>
      </c>
      <c r="F381" s="3" t="s">
        <v>1201</v>
      </c>
      <c r="G381" s="8">
        <v>8000</v>
      </c>
      <c r="H381" s="6">
        <v>142</v>
      </c>
      <c r="I381" s="6">
        <v>142688</v>
      </c>
      <c r="J381" s="13">
        <v>44985</v>
      </c>
      <c r="K381" s="9">
        <v>7282.3587903484076</v>
      </c>
      <c r="L381" s="4" t="s">
        <v>4628</v>
      </c>
      <c r="M381" s="4" t="s">
        <v>4632</v>
      </c>
      <c r="N381" s="4">
        <f>VLOOKUP(I381,BaseModelo!$A$2:$E$5075,5)</f>
        <v>3</v>
      </c>
      <c r="P381" s="15">
        <v>142.00000000000003</v>
      </c>
      <c r="Q381" s="4">
        <f>VLOOKUP(I381,BaseModelo!$A$2:$E$5075,3)</f>
        <v>110</v>
      </c>
      <c r="R381" s="4">
        <f t="shared" si="100"/>
        <v>32283000</v>
      </c>
      <c r="S381" s="16">
        <f t="shared" si="101"/>
        <v>2.4780844407273179E-4</v>
      </c>
      <c r="T381" s="4">
        <f t="shared" si="112"/>
        <v>3.5188799058327912E-2</v>
      </c>
      <c r="U381" s="4">
        <f t="shared" si="113"/>
        <v>3.5188799058327919E-2</v>
      </c>
      <c r="V381" s="6">
        <f t="shared" si="102"/>
        <v>0</v>
      </c>
      <c r="W381" s="16" t="str">
        <f t="shared" si="103"/>
        <v/>
      </c>
      <c r="X381" s="4" t="str">
        <f t="shared" si="114"/>
        <v/>
      </c>
      <c r="Y381" s="4" t="str">
        <f t="shared" si="104"/>
        <v/>
      </c>
      <c r="Z381" s="4">
        <f t="shared" si="105"/>
        <v>1992000</v>
      </c>
      <c r="AA381" s="16">
        <f t="shared" si="106"/>
        <v>4.0160642570281121E-3</v>
      </c>
      <c r="AB381" s="15">
        <f t="shared" si="115"/>
        <v>0.57028112449799195</v>
      </c>
      <c r="AC381" s="15">
        <f t="shared" si="116"/>
        <v>0.57028112449799206</v>
      </c>
      <c r="AD381" s="4">
        <v>143648</v>
      </c>
      <c r="AE381" s="26">
        <v>2013.74</v>
      </c>
      <c r="AF381" s="26">
        <v>2013.74</v>
      </c>
      <c r="AG381" s="4">
        <f t="shared" si="117"/>
        <v>673000</v>
      </c>
      <c r="AH381" s="16">
        <f t="shared" si="107"/>
        <v>1.188707280832095E-2</v>
      </c>
      <c r="AI381" s="15">
        <f t="shared" si="108"/>
        <v>1.687964338781575</v>
      </c>
      <c r="AJ381" s="15">
        <f t="shared" si="109"/>
        <v>1.6879643387815753</v>
      </c>
      <c r="AK381" s="4">
        <f t="shared" si="110"/>
        <v>16319000</v>
      </c>
      <c r="AL381" s="27">
        <f t="shared" si="111"/>
        <v>4.9022611679637234E-4</v>
      </c>
      <c r="AM381" s="15">
        <f t="shared" si="118"/>
        <v>6.9612108585084875E-2</v>
      </c>
      <c r="AN381" s="15">
        <f t="shared" si="119"/>
        <v>1.725046831709194E-5</v>
      </c>
    </row>
    <row r="382" spans="1:40" x14ac:dyDescent="0.2">
      <c r="A382" s="4" t="s">
        <v>4628</v>
      </c>
      <c r="B382" s="2" t="s">
        <v>12</v>
      </c>
      <c r="C382" s="5">
        <v>143714</v>
      </c>
      <c r="D382" s="2" t="s">
        <v>159</v>
      </c>
      <c r="E382" s="5">
        <v>143715</v>
      </c>
      <c r="F382" s="2" t="s">
        <v>1176</v>
      </c>
      <c r="G382" s="7">
        <v>9000</v>
      </c>
      <c r="H382" s="5">
        <v>142</v>
      </c>
      <c r="I382" s="6">
        <v>142861</v>
      </c>
      <c r="J382" s="13">
        <v>44985</v>
      </c>
      <c r="K382" s="9">
        <v>4869.8645276024963</v>
      </c>
      <c r="L382" s="4" t="s">
        <v>4628</v>
      </c>
      <c r="M382" s="4" t="s">
        <v>4632</v>
      </c>
      <c r="N382" s="4">
        <f>VLOOKUP(I382,BaseModelo!$A$2:$E$5075,5)</f>
        <v>7</v>
      </c>
      <c r="P382" s="15">
        <v>142.00000000000003</v>
      </c>
      <c r="Q382" s="4">
        <f>VLOOKUP(I382,BaseModelo!$A$2:$E$5075,3)</f>
        <v>127</v>
      </c>
      <c r="R382" s="4">
        <f t="shared" si="100"/>
        <v>32283000</v>
      </c>
      <c r="S382" s="16">
        <f t="shared" si="101"/>
        <v>2.7878449958182325E-4</v>
      </c>
      <c r="T382" s="4">
        <f t="shared" si="112"/>
        <v>3.9587398940618898E-2</v>
      </c>
      <c r="U382" s="4">
        <f t="shared" si="113"/>
        <v>3.9587398940618912E-2</v>
      </c>
      <c r="V382" s="6">
        <f t="shared" si="102"/>
        <v>0</v>
      </c>
      <c r="W382" s="16" t="str">
        <f t="shared" si="103"/>
        <v/>
      </c>
      <c r="X382" s="4" t="str">
        <f t="shared" si="114"/>
        <v/>
      </c>
      <c r="Y382" s="4" t="str">
        <f t="shared" si="104"/>
        <v/>
      </c>
      <c r="Z382" s="4">
        <f t="shared" si="105"/>
        <v>4022000</v>
      </c>
      <c r="AA382" s="16">
        <f t="shared" si="106"/>
        <v>2.2376926902038788E-3</v>
      </c>
      <c r="AB382" s="15">
        <f t="shared" si="115"/>
        <v>0.31775236200895079</v>
      </c>
      <c r="AC382" s="15">
        <f t="shared" si="116"/>
        <v>0.31775236200895085</v>
      </c>
      <c r="AD382" s="4">
        <v>143714</v>
      </c>
      <c r="AE382" s="26">
        <v>2255.2800000000002</v>
      </c>
      <c r="AF382" s="26">
        <v>1804.4540711793918</v>
      </c>
      <c r="AG382" s="4">
        <f t="shared" si="117"/>
        <v>2184000</v>
      </c>
      <c r="AH382" s="16">
        <f t="shared" si="107"/>
        <v>4.120879120879121E-3</v>
      </c>
      <c r="AI382" s="15">
        <f t="shared" si="108"/>
        <v>0.5851648351648352</v>
      </c>
      <c r="AJ382" s="15">
        <f t="shared" si="109"/>
        <v>0.58516483516483531</v>
      </c>
      <c r="AK382" s="4">
        <f t="shared" si="110"/>
        <v>16319000</v>
      </c>
      <c r="AL382" s="27">
        <f t="shared" si="111"/>
        <v>5.5150438139591883E-4</v>
      </c>
      <c r="AM382" s="15">
        <f t="shared" si="118"/>
        <v>7.8313622158220478E-2</v>
      </c>
      <c r="AN382" s="15">
        <f t="shared" si="119"/>
        <v>2.1832623963819486E-5</v>
      </c>
    </row>
    <row r="383" spans="1:40" x14ac:dyDescent="0.2">
      <c r="A383" s="4" t="s">
        <v>4628</v>
      </c>
      <c r="B383" s="3" t="s">
        <v>12</v>
      </c>
      <c r="C383" s="6">
        <v>143714</v>
      </c>
      <c r="D383" s="3" t="s">
        <v>159</v>
      </c>
      <c r="E383" s="6">
        <v>143716</v>
      </c>
      <c r="F383" s="3" t="s">
        <v>1194</v>
      </c>
      <c r="G383" s="8">
        <v>10000</v>
      </c>
      <c r="H383" s="6">
        <v>142</v>
      </c>
      <c r="I383" s="6">
        <v>143255</v>
      </c>
      <c r="J383" s="13">
        <v>44985</v>
      </c>
      <c r="K383" s="9">
        <v>5410.9605862249955</v>
      </c>
      <c r="L383" s="4" t="s">
        <v>4628</v>
      </c>
      <c r="M383" s="4" t="s">
        <v>4632</v>
      </c>
      <c r="N383" s="4">
        <f>VLOOKUP(I383,BaseModelo!$A$2:$E$5075,5)</f>
        <v>7</v>
      </c>
      <c r="P383" s="15">
        <v>142.00000000000003</v>
      </c>
      <c r="Q383" s="4">
        <f>VLOOKUP(I383,BaseModelo!$A$2:$E$5075,3)</f>
        <v>127</v>
      </c>
      <c r="R383" s="4">
        <f t="shared" si="100"/>
        <v>32283000</v>
      </c>
      <c r="S383" s="16">
        <f t="shared" si="101"/>
        <v>3.0976055509091471E-4</v>
      </c>
      <c r="T383" s="4">
        <f t="shared" si="112"/>
        <v>4.3985998822909891E-2</v>
      </c>
      <c r="U383" s="4">
        <f t="shared" si="113"/>
        <v>4.3985998822909898E-2</v>
      </c>
      <c r="V383" s="6">
        <f t="shared" si="102"/>
        <v>0</v>
      </c>
      <c r="W383" s="16" t="str">
        <f t="shared" si="103"/>
        <v/>
      </c>
      <c r="X383" s="4" t="str">
        <f t="shared" si="114"/>
        <v/>
      </c>
      <c r="Y383" s="4" t="str">
        <f t="shared" si="104"/>
        <v/>
      </c>
      <c r="Z383" s="4">
        <f t="shared" si="105"/>
        <v>4022000</v>
      </c>
      <c r="AA383" s="16">
        <f t="shared" si="106"/>
        <v>2.4863252113376429E-3</v>
      </c>
      <c r="AB383" s="15">
        <f t="shared" si="115"/>
        <v>0.35305818000994527</v>
      </c>
      <c r="AC383" s="15">
        <f t="shared" si="116"/>
        <v>0.35305818000994538</v>
      </c>
      <c r="AD383" s="4">
        <v>143714</v>
      </c>
      <c r="AE383" s="26">
        <v>2510.34</v>
      </c>
      <c r="AF383" s="26">
        <v>2008.5280909884689</v>
      </c>
      <c r="AG383" s="4">
        <f t="shared" si="117"/>
        <v>2184000</v>
      </c>
      <c r="AH383" s="16">
        <f t="shared" si="107"/>
        <v>4.578754578754579E-3</v>
      </c>
      <c r="AI383" s="15">
        <f t="shared" si="108"/>
        <v>0.6501831501831502</v>
      </c>
      <c r="AJ383" s="15">
        <f t="shared" si="109"/>
        <v>0.65018315018315032</v>
      </c>
      <c r="AK383" s="4">
        <f t="shared" si="110"/>
        <v>16319000</v>
      </c>
      <c r="AL383" s="27">
        <f t="shared" si="111"/>
        <v>6.1278264599546543E-4</v>
      </c>
      <c r="AM383" s="15">
        <f t="shared" si="118"/>
        <v>8.7015135731356094E-2</v>
      </c>
      <c r="AN383" s="15">
        <f t="shared" si="119"/>
        <v>2.6953856745456156E-5</v>
      </c>
    </row>
    <row r="384" spans="1:40" x14ac:dyDescent="0.2">
      <c r="A384" s="4" t="s">
        <v>4628</v>
      </c>
      <c r="B384" s="3" t="s">
        <v>12</v>
      </c>
      <c r="C384" s="6">
        <v>143714</v>
      </c>
      <c r="D384" s="3" t="s">
        <v>159</v>
      </c>
      <c r="E384" s="6">
        <v>143718</v>
      </c>
      <c r="F384" s="3" t="s">
        <v>1195</v>
      </c>
      <c r="G384" s="8">
        <v>8000</v>
      </c>
      <c r="H384" s="6">
        <v>142</v>
      </c>
      <c r="I384" s="6">
        <v>143189</v>
      </c>
      <c r="J384" s="13">
        <v>44985</v>
      </c>
      <c r="K384" s="9">
        <v>4328.7684689799962</v>
      </c>
      <c r="L384" s="4" t="s">
        <v>4628</v>
      </c>
      <c r="M384" s="4" t="s">
        <v>4632</v>
      </c>
      <c r="N384" s="4">
        <f>VLOOKUP(I384,BaseModelo!$A$2:$E$5075,5)</f>
        <v>9</v>
      </c>
      <c r="P384" s="15">
        <v>142.00000000000003</v>
      </c>
      <c r="Q384" s="4">
        <f>VLOOKUP(I384,BaseModelo!$A$2:$E$5075,3)</f>
        <v>147</v>
      </c>
      <c r="R384" s="4">
        <f t="shared" si="100"/>
        <v>32283000</v>
      </c>
      <c r="S384" s="16">
        <f t="shared" si="101"/>
        <v>2.4780844407273179E-4</v>
      </c>
      <c r="T384" s="4">
        <f t="shared" si="112"/>
        <v>3.5188799058327912E-2</v>
      </c>
      <c r="U384" s="4">
        <f t="shared" si="113"/>
        <v>3.5188799058327919E-2</v>
      </c>
      <c r="V384" s="6">
        <f t="shared" si="102"/>
        <v>0</v>
      </c>
      <c r="W384" s="16" t="str">
        <f t="shared" si="103"/>
        <v/>
      </c>
      <c r="X384" s="4" t="str">
        <f t="shared" si="114"/>
        <v/>
      </c>
      <c r="Y384" s="4" t="str">
        <f t="shared" si="104"/>
        <v/>
      </c>
      <c r="Z384" s="4">
        <f t="shared" si="105"/>
        <v>5305000</v>
      </c>
      <c r="AA384" s="16">
        <f t="shared" si="106"/>
        <v>1.5080113100848257E-3</v>
      </c>
      <c r="AB384" s="15">
        <f t="shared" si="115"/>
        <v>0.21413760603204526</v>
      </c>
      <c r="AC384" s="15">
        <f t="shared" si="116"/>
        <v>0.21413760603204529</v>
      </c>
      <c r="AD384" s="4">
        <v>143714</v>
      </c>
      <c r="AE384" s="26">
        <v>2013.74</v>
      </c>
      <c r="AF384" s="26">
        <v>1611.1974306058619</v>
      </c>
      <c r="AG384" s="4">
        <f t="shared" si="117"/>
        <v>3095000</v>
      </c>
      <c r="AH384" s="16">
        <f t="shared" si="107"/>
        <v>2.5848142164781908E-3</v>
      </c>
      <c r="AI384" s="15">
        <f t="shared" si="108"/>
        <v>0.3670436187399031</v>
      </c>
      <c r="AJ384" s="15">
        <f t="shared" si="109"/>
        <v>0.36704361873990315</v>
      </c>
      <c r="AK384" s="4">
        <f t="shared" si="110"/>
        <v>16319000</v>
      </c>
      <c r="AL384" s="27">
        <f t="shared" si="111"/>
        <v>4.9022611679637234E-4</v>
      </c>
      <c r="AM384" s="15">
        <f t="shared" si="118"/>
        <v>6.9612108585084875E-2</v>
      </c>
      <c r="AN384" s="15">
        <f t="shared" si="119"/>
        <v>1.725046831709194E-5</v>
      </c>
    </row>
    <row r="385" spans="1:40" x14ac:dyDescent="0.2">
      <c r="A385" s="4" t="s">
        <v>4628</v>
      </c>
      <c r="B385" s="3" t="s">
        <v>12</v>
      </c>
      <c r="C385" s="6">
        <v>143714</v>
      </c>
      <c r="D385" s="3" t="s">
        <v>159</v>
      </c>
      <c r="E385" s="6">
        <v>143719</v>
      </c>
      <c r="F385" s="3" t="s">
        <v>1196</v>
      </c>
      <c r="G385" s="8">
        <v>8000</v>
      </c>
      <c r="H385" s="6">
        <v>142</v>
      </c>
      <c r="I385" s="6">
        <v>143170</v>
      </c>
      <c r="J385" s="13">
        <v>44985</v>
      </c>
      <c r="K385" s="9">
        <v>4328.7684689799962</v>
      </c>
      <c r="L385" s="4" t="s">
        <v>4628</v>
      </c>
      <c r="M385" s="4" t="s">
        <v>4632</v>
      </c>
      <c r="N385" s="4">
        <f>VLOOKUP(I385,BaseModelo!$A$2:$E$5075,5)</f>
        <v>9</v>
      </c>
      <c r="P385" s="15">
        <v>142.00000000000003</v>
      </c>
      <c r="Q385" s="4">
        <f>VLOOKUP(I385,BaseModelo!$A$2:$E$5075,3)</f>
        <v>147</v>
      </c>
      <c r="R385" s="4">
        <f t="shared" si="100"/>
        <v>32283000</v>
      </c>
      <c r="S385" s="16">
        <f t="shared" si="101"/>
        <v>2.4780844407273179E-4</v>
      </c>
      <c r="T385" s="4">
        <f t="shared" si="112"/>
        <v>3.5188799058327912E-2</v>
      </c>
      <c r="U385" s="4">
        <f t="shared" si="113"/>
        <v>3.5188799058327919E-2</v>
      </c>
      <c r="V385" s="6">
        <f t="shared" si="102"/>
        <v>0</v>
      </c>
      <c r="W385" s="16" t="str">
        <f t="shared" si="103"/>
        <v/>
      </c>
      <c r="X385" s="4" t="str">
        <f t="shared" si="114"/>
        <v/>
      </c>
      <c r="Y385" s="4" t="str">
        <f t="shared" si="104"/>
        <v/>
      </c>
      <c r="Z385" s="4">
        <f t="shared" si="105"/>
        <v>5305000</v>
      </c>
      <c r="AA385" s="16">
        <f t="shared" si="106"/>
        <v>1.5080113100848257E-3</v>
      </c>
      <c r="AB385" s="15">
        <f t="shared" si="115"/>
        <v>0.21413760603204526</v>
      </c>
      <c r="AC385" s="15">
        <f t="shared" si="116"/>
        <v>0.21413760603204529</v>
      </c>
      <c r="AD385" s="4">
        <v>143714</v>
      </c>
      <c r="AE385" s="26">
        <v>2013.74</v>
      </c>
      <c r="AF385" s="26">
        <v>1611.1974306058619</v>
      </c>
      <c r="AG385" s="4">
        <f t="shared" si="117"/>
        <v>3095000</v>
      </c>
      <c r="AH385" s="16">
        <f t="shared" si="107"/>
        <v>2.5848142164781908E-3</v>
      </c>
      <c r="AI385" s="15">
        <f t="shared" si="108"/>
        <v>0.3670436187399031</v>
      </c>
      <c r="AJ385" s="15">
        <f t="shared" si="109"/>
        <v>0.36704361873990315</v>
      </c>
      <c r="AK385" s="4">
        <f t="shared" si="110"/>
        <v>16319000</v>
      </c>
      <c r="AL385" s="27">
        <f t="shared" si="111"/>
        <v>4.9022611679637234E-4</v>
      </c>
      <c r="AM385" s="15">
        <f t="shared" si="118"/>
        <v>6.9612108585084875E-2</v>
      </c>
      <c r="AN385" s="15">
        <f t="shared" si="119"/>
        <v>1.725046831709194E-5</v>
      </c>
    </row>
    <row r="386" spans="1:40" x14ac:dyDescent="0.2">
      <c r="A386" s="4" t="s">
        <v>4628</v>
      </c>
      <c r="B386" s="3" t="s">
        <v>12</v>
      </c>
      <c r="C386" s="6">
        <v>143714</v>
      </c>
      <c r="D386" s="3" t="s">
        <v>159</v>
      </c>
      <c r="E386" s="6">
        <v>143720</v>
      </c>
      <c r="F386" s="3" t="s">
        <v>1197</v>
      </c>
      <c r="G386" s="8">
        <v>7000</v>
      </c>
      <c r="H386" s="6">
        <v>142</v>
      </c>
      <c r="I386" s="6">
        <v>143166</v>
      </c>
      <c r="J386" s="13">
        <v>44985</v>
      </c>
      <c r="K386" s="9">
        <v>3787.6724103574966</v>
      </c>
      <c r="L386" s="4" t="s">
        <v>4628</v>
      </c>
      <c r="M386" s="4" t="s">
        <v>4632</v>
      </c>
      <c r="N386" s="4">
        <f>VLOOKUP(I386,BaseModelo!$A$2:$E$5075,5)</f>
        <v>9</v>
      </c>
      <c r="P386" s="15">
        <v>142.00000000000003</v>
      </c>
      <c r="Q386" s="4">
        <f>VLOOKUP(I386,BaseModelo!$A$2:$E$5075,3)</f>
        <v>147</v>
      </c>
      <c r="R386" s="4">
        <f t="shared" ref="R386:R449" si="120">SUMIFS($G:$G,$M:$M,M386)</f>
        <v>32283000</v>
      </c>
      <c r="S386" s="16">
        <f t="shared" ref="S386:S449" si="121">G386/R386</f>
        <v>2.168323885636403E-4</v>
      </c>
      <c r="T386" s="4">
        <f t="shared" si="112"/>
        <v>3.0790199176036922E-2</v>
      </c>
      <c r="U386" s="4">
        <f t="shared" si="113"/>
        <v>3.0790199176036929E-2</v>
      </c>
      <c r="V386" s="6">
        <f t="shared" ref="V386:V449" si="122">SUMIFS($G:$G,$O:$O,O386)</f>
        <v>0</v>
      </c>
      <c r="W386" s="16" t="str">
        <f t="shared" ref="W386:W449" si="123">IFERROR(G386/V386,"")</f>
        <v/>
      </c>
      <c r="X386" s="4" t="str">
        <f t="shared" si="114"/>
        <v/>
      </c>
      <c r="Y386" s="4" t="str">
        <f t="shared" ref="Y386:Y449" si="124">IFERROR(W386*P386,"")</f>
        <v/>
      </c>
      <c r="Z386" s="4">
        <f t="shared" ref="Z386:Z449" si="125">SUMIFS($G:$G,$N:$N,N386)</f>
        <v>5305000</v>
      </c>
      <c r="AA386" s="16">
        <f t="shared" ref="AA386:AA449" si="126">IFERROR(G386/Z386,"")</f>
        <v>1.3195098963242225E-3</v>
      </c>
      <c r="AB386" s="15">
        <f t="shared" si="115"/>
        <v>0.18737040527803958</v>
      </c>
      <c r="AC386" s="15">
        <f t="shared" si="116"/>
        <v>0.18737040527803964</v>
      </c>
      <c r="AD386" s="4">
        <v>143714</v>
      </c>
      <c r="AE386" s="26">
        <v>1758.65</v>
      </c>
      <c r="AF386" s="26">
        <v>1407.0994077363507</v>
      </c>
      <c r="AG386" s="4">
        <f t="shared" si="117"/>
        <v>3095000</v>
      </c>
      <c r="AH386" s="16">
        <f t="shared" ref="AH386:AH449" si="127">IFERROR($G386/AG386,"")</f>
        <v>2.2617124394184169E-3</v>
      </c>
      <c r="AI386" s="15">
        <f t="shared" ref="AI386:AI449" si="128">IFERROR(AH386*H386,"")</f>
        <v>0.32116316639741521</v>
      </c>
      <c r="AJ386" s="15">
        <f t="shared" ref="AJ386:AJ449" si="129">IFERROR(AH386*P386,"")</f>
        <v>0.32116316639741527</v>
      </c>
      <c r="AK386" s="4">
        <f t="shared" ref="AK386:AK449" si="130">SUMIFS($G:$G,$A:$A,$A386,$M:$M,$M386)</f>
        <v>16319000</v>
      </c>
      <c r="AL386" s="27">
        <f t="shared" ref="AL386:AL449" si="131">IFERROR($G386/AK386,"")</f>
        <v>4.289478521968258E-4</v>
      </c>
      <c r="AM386" s="15">
        <f t="shared" si="118"/>
        <v>6.0910595011949266E-2</v>
      </c>
      <c r="AN386" s="15">
        <f t="shared" si="119"/>
        <v>1.3207389805273516E-5</v>
      </c>
    </row>
    <row r="387" spans="1:40" x14ac:dyDescent="0.2">
      <c r="A387" s="4" t="s">
        <v>4628</v>
      </c>
      <c r="B387" s="3" t="s">
        <v>12</v>
      </c>
      <c r="C387" s="6">
        <v>143714</v>
      </c>
      <c r="D387" s="3" t="s">
        <v>159</v>
      </c>
      <c r="E387" s="6">
        <v>143721</v>
      </c>
      <c r="F387" s="3" t="s">
        <v>1198</v>
      </c>
      <c r="G387" s="8">
        <v>8000</v>
      </c>
      <c r="H387" s="6">
        <v>142</v>
      </c>
      <c r="I387" s="6">
        <v>143431</v>
      </c>
      <c r="J387" s="13">
        <v>44985</v>
      </c>
      <c r="K387" s="9">
        <v>4328.7684689799962</v>
      </c>
      <c r="L387" s="4" t="s">
        <v>4628</v>
      </c>
      <c r="M387" s="4" t="s">
        <v>4632</v>
      </c>
      <c r="N387" s="4">
        <f>VLOOKUP(I387,BaseModelo!$A$2:$E$5075,5)</f>
        <v>8</v>
      </c>
      <c r="P387" s="15">
        <v>142.00000000000003</v>
      </c>
      <c r="Q387" s="4">
        <f>VLOOKUP(I387,BaseModelo!$A$2:$E$5075,3)</f>
        <v>132</v>
      </c>
      <c r="R387" s="4">
        <f t="shared" si="120"/>
        <v>32283000</v>
      </c>
      <c r="S387" s="16">
        <f t="shared" si="121"/>
        <v>2.4780844407273179E-4</v>
      </c>
      <c r="T387" s="4">
        <f t="shared" ref="T387:T450" si="132">S387*H387</f>
        <v>3.5188799058327912E-2</v>
      </c>
      <c r="U387" s="4">
        <f t="shared" ref="U387:U450" si="133">S387*P387</f>
        <v>3.5188799058327919E-2</v>
      </c>
      <c r="V387" s="6">
        <f t="shared" si="122"/>
        <v>0</v>
      </c>
      <c r="W387" s="16" t="str">
        <f t="shared" si="123"/>
        <v/>
      </c>
      <c r="X387" s="4" t="str">
        <f t="shared" ref="X387:X450" si="134">IFERROR(W387*H387,"")</f>
        <v/>
      </c>
      <c r="Y387" s="4" t="str">
        <f t="shared" si="124"/>
        <v/>
      </c>
      <c r="Z387" s="4">
        <f t="shared" si="125"/>
        <v>5836000</v>
      </c>
      <c r="AA387" s="16">
        <f t="shared" si="126"/>
        <v>1.3708019191226869E-3</v>
      </c>
      <c r="AB387" s="15">
        <f t="shared" ref="AB387:AB450" si="135">IFERROR(AA387*H387,"")</f>
        <v>0.19465387251542154</v>
      </c>
      <c r="AC387" s="15">
        <f t="shared" ref="AC387:AC450" si="136">IFERROR(AA387*P387,"")</f>
        <v>0.19465387251542157</v>
      </c>
      <c r="AD387" s="4">
        <v>143714</v>
      </c>
      <c r="AE387" s="26">
        <v>2013.74</v>
      </c>
      <c r="AF387" s="26">
        <v>1611.1974306058619</v>
      </c>
      <c r="AG387" s="4">
        <f t="shared" ref="AG387:AG450" si="137">SUMIFS($G:$G,$N:$N,$N387,$A:$A,$A387)</f>
        <v>3421000</v>
      </c>
      <c r="AH387" s="16">
        <f t="shared" si="127"/>
        <v>2.3384975153463898E-3</v>
      </c>
      <c r="AI387" s="15">
        <f t="shared" si="128"/>
        <v>0.33206664717918738</v>
      </c>
      <c r="AJ387" s="15">
        <f t="shared" si="129"/>
        <v>0.33206664717918744</v>
      </c>
      <c r="AK387" s="4">
        <f t="shared" si="130"/>
        <v>16319000</v>
      </c>
      <c r="AL387" s="27">
        <f t="shared" si="131"/>
        <v>4.9022611679637234E-4</v>
      </c>
      <c r="AM387" s="15">
        <f t="shared" ref="AM387:AM450" si="138">IFERROR(AL387*H387,"")</f>
        <v>6.9612108585084875E-2</v>
      </c>
      <c r="AN387" s="15">
        <f t="shared" ref="AN387:AN450" si="139">IFERROR(AL387*U387,"")</f>
        <v>1.725046831709194E-5</v>
      </c>
    </row>
    <row r="388" spans="1:40" x14ac:dyDescent="0.2">
      <c r="A388" s="4" t="s">
        <v>4628</v>
      </c>
      <c r="B388" s="3" t="s">
        <v>12</v>
      </c>
      <c r="C388" s="6">
        <v>143714</v>
      </c>
      <c r="D388" s="3" t="s">
        <v>159</v>
      </c>
      <c r="E388" s="6">
        <v>143726</v>
      </c>
      <c r="F388" s="3" t="s">
        <v>1199</v>
      </c>
      <c r="G388" s="8">
        <v>6000</v>
      </c>
      <c r="H388" s="6">
        <v>142</v>
      </c>
      <c r="I388" s="6">
        <v>135673</v>
      </c>
      <c r="J388" s="13">
        <v>44985</v>
      </c>
      <c r="K388" s="9">
        <v>3246.5763517349974</v>
      </c>
      <c r="L388" s="4" t="s">
        <v>4628</v>
      </c>
      <c r="M388" s="4" t="s">
        <v>4632</v>
      </c>
      <c r="N388" s="4">
        <f>VLOOKUP(I388,BaseModelo!$A$2:$E$5075,5)</f>
        <v>9</v>
      </c>
      <c r="P388" s="15">
        <v>142.00000000000003</v>
      </c>
      <c r="Q388" s="4">
        <f>VLOOKUP(I388,BaseModelo!$A$2:$E$5075,3)</f>
        <v>147</v>
      </c>
      <c r="R388" s="4">
        <f t="shared" si="120"/>
        <v>32283000</v>
      </c>
      <c r="S388" s="16">
        <f t="shared" si="121"/>
        <v>1.8585633305454884E-4</v>
      </c>
      <c r="T388" s="4">
        <f t="shared" si="132"/>
        <v>2.6391599293745936E-2</v>
      </c>
      <c r="U388" s="4">
        <f t="shared" si="133"/>
        <v>2.6391599293745942E-2</v>
      </c>
      <c r="V388" s="6">
        <f t="shared" si="122"/>
        <v>0</v>
      </c>
      <c r="W388" s="16" t="str">
        <f t="shared" si="123"/>
        <v/>
      </c>
      <c r="X388" s="4" t="str">
        <f t="shared" si="134"/>
        <v/>
      </c>
      <c r="Y388" s="4" t="str">
        <f t="shared" si="124"/>
        <v/>
      </c>
      <c r="Z388" s="4">
        <f t="shared" si="125"/>
        <v>5305000</v>
      </c>
      <c r="AA388" s="16">
        <f t="shared" si="126"/>
        <v>1.1310084825636192E-3</v>
      </c>
      <c r="AB388" s="15">
        <f t="shared" si="135"/>
        <v>0.16060320452403393</v>
      </c>
      <c r="AC388" s="15">
        <f t="shared" si="136"/>
        <v>0.16060320452403395</v>
      </c>
      <c r="AD388" s="4">
        <v>143714</v>
      </c>
      <c r="AE388" s="26">
        <v>1503.37</v>
      </c>
      <c r="AF388" s="26">
        <v>1202.8493654840915</v>
      </c>
      <c r="AG388" s="4">
        <f t="shared" si="137"/>
        <v>3095000</v>
      </c>
      <c r="AH388" s="16">
        <f t="shared" si="127"/>
        <v>1.9386106623586429E-3</v>
      </c>
      <c r="AI388" s="15">
        <f t="shared" si="128"/>
        <v>0.27528271405492727</v>
      </c>
      <c r="AJ388" s="15">
        <f t="shared" si="129"/>
        <v>0.27528271405492732</v>
      </c>
      <c r="AK388" s="4">
        <f t="shared" si="130"/>
        <v>16319000</v>
      </c>
      <c r="AL388" s="27">
        <f t="shared" si="131"/>
        <v>3.6766958759727926E-4</v>
      </c>
      <c r="AM388" s="15">
        <f t="shared" si="138"/>
        <v>5.2209081438813656E-2</v>
      </c>
      <c r="AN388" s="15">
        <f t="shared" si="139"/>
        <v>9.7033884283642175E-6</v>
      </c>
    </row>
    <row r="389" spans="1:40" x14ac:dyDescent="0.2">
      <c r="A389" s="4" t="s">
        <v>4628</v>
      </c>
      <c r="B389" s="2" t="s">
        <v>4</v>
      </c>
      <c r="C389" s="5">
        <v>143738</v>
      </c>
      <c r="D389" s="2" t="s">
        <v>167</v>
      </c>
      <c r="E389" s="5">
        <v>143739</v>
      </c>
      <c r="F389" s="2" t="s">
        <v>1223</v>
      </c>
      <c r="G389" s="7">
        <v>8000</v>
      </c>
      <c r="H389" s="5">
        <v>105</v>
      </c>
      <c r="I389" s="6">
        <v>143380</v>
      </c>
      <c r="J389" s="13">
        <v>44985</v>
      </c>
      <c r="K389" s="9">
        <v>8000</v>
      </c>
      <c r="L389" s="4" t="s">
        <v>4628</v>
      </c>
      <c r="M389" s="4" t="s">
        <v>4632</v>
      </c>
      <c r="N389" s="4">
        <f>VLOOKUP(I389,BaseModelo!$A$2:$E$5075,5)</f>
        <v>6</v>
      </c>
      <c r="P389" s="15">
        <v>142.00000000000003</v>
      </c>
      <c r="Q389" s="4">
        <f>VLOOKUP(I389,BaseModelo!$A$2:$E$5075,3)</f>
        <v>115</v>
      </c>
      <c r="R389" s="4">
        <f t="shared" si="120"/>
        <v>32283000</v>
      </c>
      <c r="S389" s="16">
        <f t="shared" si="121"/>
        <v>2.4780844407273179E-4</v>
      </c>
      <c r="T389" s="4">
        <f t="shared" si="132"/>
        <v>2.6019886627636837E-2</v>
      </c>
      <c r="U389" s="4">
        <f t="shared" si="133"/>
        <v>3.5188799058327919E-2</v>
      </c>
      <c r="V389" s="6">
        <f t="shared" si="122"/>
        <v>0</v>
      </c>
      <c r="W389" s="16" t="str">
        <f t="shared" si="123"/>
        <v/>
      </c>
      <c r="X389" s="4" t="str">
        <f t="shared" si="134"/>
        <v/>
      </c>
      <c r="Y389" s="4" t="str">
        <f t="shared" si="124"/>
        <v/>
      </c>
      <c r="Z389" s="4">
        <f t="shared" si="125"/>
        <v>4853000</v>
      </c>
      <c r="AA389" s="16">
        <f t="shared" si="126"/>
        <v>1.6484648670925201E-3</v>
      </c>
      <c r="AB389" s="15">
        <f t="shared" si="135"/>
        <v>0.1730888110447146</v>
      </c>
      <c r="AC389" s="15">
        <f t="shared" si="136"/>
        <v>0.23408201112713789</v>
      </c>
      <c r="AD389" s="4">
        <v>143738</v>
      </c>
      <c r="AE389" s="26">
        <v>1461.94</v>
      </c>
      <c r="AF389" s="26">
        <v>1461.94</v>
      </c>
      <c r="AG389" s="4">
        <f t="shared" si="137"/>
        <v>2735000</v>
      </c>
      <c r="AH389" s="16">
        <f t="shared" si="127"/>
        <v>2.9250457038391227E-3</v>
      </c>
      <c r="AI389" s="15">
        <f t="shared" si="128"/>
        <v>0.30712979890310788</v>
      </c>
      <c r="AJ389" s="15">
        <f t="shared" si="129"/>
        <v>0.4153564899451555</v>
      </c>
      <c r="AK389" s="4">
        <f t="shared" si="130"/>
        <v>16319000</v>
      </c>
      <c r="AL389" s="27">
        <f t="shared" si="131"/>
        <v>4.9022611679637234E-4</v>
      </c>
      <c r="AM389" s="15">
        <f t="shared" si="138"/>
        <v>5.1473742263619095E-2</v>
      </c>
      <c r="AN389" s="15">
        <f t="shared" si="139"/>
        <v>1.725046831709194E-5</v>
      </c>
    </row>
    <row r="390" spans="1:40" x14ac:dyDescent="0.2">
      <c r="A390" s="4" t="s">
        <v>4628</v>
      </c>
      <c r="B390" s="3" t="s">
        <v>4</v>
      </c>
      <c r="C390" s="6">
        <v>143738</v>
      </c>
      <c r="D390" s="3" t="s">
        <v>167</v>
      </c>
      <c r="E390" s="6">
        <v>143740</v>
      </c>
      <c r="F390" s="3" t="s">
        <v>1225</v>
      </c>
      <c r="G390" s="8">
        <v>8000</v>
      </c>
      <c r="H390" s="6">
        <v>105</v>
      </c>
      <c r="I390" s="6">
        <v>143365</v>
      </c>
      <c r="J390" s="13">
        <v>44985</v>
      </c>
      <c r="K390" s="9">
        <v>8000</v>
      </c>
      <c r="L390" s="4" t="s">
        <v>4628</v>
      </c>
      <c r="M390" s="4" t="s">
        <v>4632</v>
      </c>
      <c r="N390" s="4">
        <f>VLOOKUP(I390,BaseModelo!$A$2:$E$5075,5)</f>
        <v>4</v>
      </c>
      <c r="P390" s="15">
        <v>142.00000000000003</v>
      </c>
      <c r="Q390" s="4">
        <f>VLOOKUP(I390,BaseModelo!$A$2:$E$5075,3)</f>
        <v>110</v>
      </c>
      <c r="R390" s="4">
        <f t="shared" si="120"/>
        <v>32283000</v>
      </c>
      <c r="S390" s="16">
        <f t="shared" si="121"/>
        <v>2.4780844407273179E-4</v>
      </c>
      <c r="T390" s="4">
        <f t="shared" si="132"/>
        <v>2.6019886627636837E-2</v>
      </c>
      <c r="U390" s="4">
        <f t="shared" si="133"/>
        <v>3.5188799058327919E-2</v>
      </c>
      <c r="V390" s="6">
        <f t="shared" si="122"/>
        <v>0</v>
      </c>
      <c r="W390" s="16" t="str">
        <f t="shared" si="123"/>
        <v/>
      </c>
      <c r="X390" s="4" t="str">
        <f t="shared" si="134"/>
        <v/>
      </c>
      <c r="Y390" s="4" t="str">
        <f t="shared" si="124"/>
        <v/>
      </c>
      <c r="Z390" s="4">
        <f t="shared" si="125"/>
        <v>2331000</v>
      </c>
      <c r="AA390" s="16">
        <f t="shared" si="126"/>
        <v>3.432003432003432E-3</v>
      </c>
      <c r="AB390" s="15">
        <f t="shared" si="135"/>
        <v>0.36036036036036034</v>
      </c>
      <c r="AC390" s="15">
        <f t="shared" si="136"/>
        <v>0.48734448734448743</v>
      </c>
      <c r="AD390" s="4">
        <v>143738</v>
      </c>
      <c r="AE390" s="26">
        <v>1461.94</v>
      </c>
      <c r="AF390" s="26">
        <v>1461.94</v>
      </c>
      <c r="AG390" s="4">
        <f t="shared" si="137"/>
        <v>858000</v>
      </c>
      <c r="AH390" s="16">
        <f t="shared" si="127"/>
        <v>9.324009324009324E-3</v>
      </c>
      <c r="AI390" s="15">
        <f t="shared" si="128"/>
        <v>0.97902097902097907</v>
      </c>
      <c r="AJ390" s="15">
        <f t="shared" si="129"/>
        <v>1.3240093240093243</v>
      </c>
      <c r="AK390" s="4">
        <f t="shared" si="130"/>
        <v>16319000</v>
      </c>
      <c r="AL390" s="27">
        <f t="shared" si="131"/>
        <v>4.9022611679637234E-4</v>
      </c>
      <c r="AM390" s="15">
        <f t="shared" si="138"/>
        <v>5.1473742263619095E-2</v>
      </c>
      <c r="AN390" s="15">
        <f t="shared" si="139"/>
        <v>1.725046831709194E-5</v>
      </c>
    </row>
    <row r="391" spans="1:40" x14ac:dyDescent="0.2">
      <c r="A391" s="4" t="s">
        <v>4628</v>
      </c>
      <c r="B391" s="3" t="s">
        <v>4</v>
      </c>
      <c r="C391" s="6">
        <v>143738</v>
      </c>
      <c r="D391" s="3" t="s">
        <v>167</v>
      </c>
      <c r="E391" s="6">
        <v>143741</v>
      </c>
      <c r="F391" s="3" t="s">
        <v>1226</v>
      </c>
      <c r="G391" s="8">
        <v>15000</v>
      </c>
      <c r="H391" s="6">
        <v>95</v>
      </c>
      <c r="I391" s="6">
        <v>143349</v>
      </c>
      <c r="J391" s="13">
        <v>44985</v>
      </c>
      <c r="K391" s="9">
        <v>15000</v>
      </c>
      <c r="L391" s="4" t="s">
        <v>4628</v>
      </c>
      <c r="M391" s="4" t="s">
        <v>4632</v>
      </c>
      <c r="N391" s="4">
        <f>VLOOKUP(I391,BaseModelo!$A$2:$E$5075,5)</f>
        <v>4</v>
      </c>
      <c r="P391" s="15">
        <v>132</v>
      </c>
      <c r="Q391" s="4">
        <f>VLOOKUP(I391,BaseModelo!$A$2:$E$5075,3)</f>
        <v>110</v>
      </c>
      <c r="R391" s="4">
        <f t="shared" si="120"/>
        <v>32283000</v>
      </c>
      <c r="S391" s="16">
        <f t="shared" si="121"/>
        <v>4.6464083263637206E-4</v>
      </c>
      <c r="T391" s="4">
        <f t="shared" si="132"/>
        <v>4.4140879100455346E-2</v>
      </c>
      <c r="U391" s="4">
        <f t="shared" si="133"/>
        <v>6.1332589908001112E-2</v>
      </c>
      <c r="V391" s="6">
        <f t="shared" si="122"/>
        <v>0</v>
      </c>
      <c r="W391" s="16" t="str">
        <f t="shared" si="123"/>
        <v/>
      </c>
      <c r="X391" s="4" t="str">
        <f t="shared" si="134"/>
        <v/>
      </c>
      <c r="Y391" s="4" t="str">
        <f t="shared" si="124"/>
        <v/>
      </c>
      <c r="Z391" s="4">
        <f t="shared" si="125"/>
        <v>2331000</v>
      </c>
      <c r="AA391" s="16">
        <f t="shared" si="126"/>
        <v>6.4350064350064346E-3</v>
      </c>
      <c r="AB391" s="15">
        <f t="shared" si="135"/>
        <v>0.61132561132561125</v>
      </c>
      <c r="AC391" s="15">
        <f t="shared" si="136"/>
        <v>0.84942084942084939</v>
      </c>
      <c r="AD391" s="4">
        <v>143738</v>
      </c>
      <c r="AE391" s="26">
        <v>2462.0500000000002</v>
      </c>
      <c r="AF391" s="26">
        <v>2462.0500000000002</v>
      </c>
      <c r="AG391" s="4">
        <f t="shared" si="137"/>
        <v>858000</v>
      </c>
      <c r="AH391" s="16">
        <f t="shared" si="127"/>
        <v>1.7482517482517484E-2</v>
      </c>
      <c r="AI391" s="15">
        <f t="shared" si="128"/>
        <v>1.6608391608391611</v>
      </c>
      <c r="AJ391" s="15">
        <f t="shared" si="129"/>
        <v>2.3076923076923079</v>
      </c>
      <c r="AK391" s="4">
        <f t="shared" si="130"/>
        <v>16319000</v>
      </c>
      <c r="AL391" s="27">
        <f t="shared" si="131"/>
        <v>9.1917396899319809E-4</v>
      </c>
      <c r="AM391" s="15">
        <f t="shared" si="138"/>
        <v>8.7321527054353823E-2</v>
      </c>
      <c r="AN391" s="15">
        <f t="shared" si="139"/>
        <v>5.637532009436955E-5</v>
      </c>
    </row>
    <row r="392" spans="1:40" x14ac:dyDescent="0.2">
      <c r="A392" s="4" t="s">
        <v>4628</v>
      </c>
      <c r="B392" s="3" t="s">
        <v>4</v>
      </c>
      <c r="C392" s="6">
        <v>143738</v>
      </c>
      <c r="D392" s="3" t="s">
        <v>167</v>
      </c>
      <c r="E392" s="6">
        <v>143742</v>
      </c>
      <c r="F392" s="3" t="s">
        <v>1227</v>
      </c>
      <c r="G392" s="8">
        <v>10000</v>
      </c>
      <c r="H392" s="6">
        <v>105</v>
      </c>
      <c r="I392" s="6">
        <v>143731</v>
      </c>
      <c r="J392" s="13">
        <v>44985</v>
      </c>
      <c r="K392" s="9">
        <v>10000</v>
      </c>
      <c r="L392" s="4" t="s">
        <v>4628</v>
      </c>
      <c r="M392" s="4" t="s">
        <v>4632</v>
      </c>
      <c r="N392" s="4">
        <f>VLOOKUP(I392,BaseModelo!$A$2:$E$5075,5)</f>
        <v>5</v>
      </c>
      <c r="P392" s="15">
        <v>142.00000000000003</v>
      </c>
      <c r="Q392" s="4">
        <f>VLOOKUP(I392,BaseModelo!$A$2:$E$5075,3)</f>
        <v>110</v>
      </c>
      <c r="R392" s="4">
        <f t="shared" si="120"/>
        <v>32283000</v>
      </c>
      <c r="S392" s="16">
        <f t="shared" si="121"/>
        <v>3.0976055509091471E-4</v>
      </c>
      <c r="T392" s="4">
        <f t="shared" si="132"/>
        <v>3.2524858284546043E-2</v>
      </c>
      <c r="U392" s="4">
        <f t="shared" si="133"/>
        <v>4.3985998822909898E-2</v>
      </c>
      <c r="V392" s="6">
        <f t="shared" si="122"/>
        <v>0</v>
      </c>
      <c r="W392" s="16" t="str">
        <f t="shared" si="123"/>
        <v/>
      </c>
      <c r="X392" s="4" t="str">
        <f t="shared" si="134"/>
        <v/>
      </c>
      <c r="Y392" s="4" t="str">
        <f t="shared" si="124"/>
        <v/>
      </c>
      <c r="Z392" s="4">
        <f t="shared" si="125"/>
        <v>4058000</v>
      </c>
      <c r="AA392" s="16">
        <f t="shared" si="126"/>
        <v>2.4642681123706258E-3</v>
      </c>
      <c r="AB392" s="15">
        <f t="shared" si="135"/>
        <v>0.25874815179891569</v>
      </c>
      <c r="AC392" s="15">
        <f t="shared" si="136"/>
        <v>0.34992607195662895</v>
      </c>
      <c r="AD392" s="4">
        <v>143738</v>
      </c>
      <c r="AE392" s="26">
        <v>1820.74</v>
      </c>
      <c r="AF392" s="26">
        <v>1820.74</v>
      </c>
      <c r="AG392" s="4">
        <f t="shared" si="137"/>
        <v>2193000</v>
      </c>
      <c r="AH392" s="16">
        <f t="shared" si="127"/>
        <v>4.5599635202918376E-3</v>
      </c>
      <c r="AI392" s="15">
        <f t="shared" si="128"/>
        <v>0.47879616963064298</v>
      </c>
      <c r="AJ392" s="15">
        <f t="shared" si="129"/>
        <v>0.64751481988144111</v>
      </c>
      <c r="AK392" s="4">
        <f t="shared" si="130"/>
        <v>16319000</v>
      </c>
      <c r="AL392" s="27">
        <f t="shared" si="131"/>
        <v>6.1278264599546543E-4</v>
      </c>
      <c r="AM392" s="15">
        <f t="shared" si="138"/>
        <v>6.4342177829523867E-2</v>
      </c>
      <c r="AN392" s="15">
        <f t="shared" si="139"/>
        <v>2.6953856745456156E-5</v>
      </c>
    </row>
    <row r="393" spans="1:40" x14ac:dyDescent="0.2">
      <c r="A393" s="4" t="s">
        <v>4628</v>
      </c>
      <c r="B393" s="3" t="s">
        <v>4</v>
      </c>
      <c r="C393" s="6">
        <v>143738</v>
      </c>
      <c r="D393" s="3" t="s">
        <v>167</v>
      </c>
      <c r="E393" s="6">
        <v>143743</v>
      </c>
      <c r="F393" s="3" t="s">
        <v>1228</v>
      </c>
      <c r="G393" s="8">
        <v>12000</v>
      </c>
      <c r="H393" s="6">
        <v>105</v>
      </c>
      <c r="I393" s="6">
        <v>142171</v>
      </c>
      <c r="J393" s="13">
        <v>44985</v>
      </c>
      <c r="K393" s="9">
        <v>12000</v>
      </c>
      <c r="L393" s="4" t="s">
        <v>4628</v>
      </c>
      <c r="M393" s="4" t="s">
        <v>4632</v>
      </c>
      <c r="N393" s="4">
        <f>VLOOKUP(I393,BaseModelo!$A$2:$E$5075,5)</f>
        <v>6</v>
      </c>
      <c r="P393" s="15">
        <v>132</v>
      </c>
      <c r="Q393" s="4">
        <f>VLOOKUP(I393,BaseModelo!$A$2:$E$5075,3)</f>
        <v>115</v>
      </c>
      <c r="R393" s="4">
        <f t="shared" si="120"/>
        <v>32283000</v>
      </c>
      <c r="S393" s="16">
        <f t="shared" si="121"/>
        <v>3.7171266610909768E-4</v>
      </c>
      <c r="T393" s="4">
        <f t="shared" si="132"/>
        <v>3.9029829941455256E-2</v>
      </c>
      <c r="U393" s="4">
        <f t="shared" si="133"/>
        <v>4.9066071926400896E-2</v>
      </c>
      <c r="V393" s="6">
        <f t="shared" si="122"/>
        <v>0</v>
      </c>
      <c r="W393" s="16" t="str">
        <f t="shared" si="123"/>
        <v/>
      </c>
      <c r="X393" s="4" t="str">
        <f t="shared" si="134"/>
        <v/>
      </c>
      <c r="Y393" s="4" t="str">
        <f t="shared" si="124"/>
        <v/>
      </c>
      <c r="Z393" s="4">
        <f t="shared" si="125"/>
        <v>4853000</v>
      </c>
      <c r="AA393" s="16">
        <f t="shared" si="126"/>
        <v>2.4726973006387802E-3</v>
      </c>
      <c r="AB393" s="15">
        <f t="shared" si="135"/>
        <v>0.25963321656707194</v>
      </c>
      <c r="AC393" s="15">
        <f t="shared" si="136"/>
        <v>0.32639604368431896</v>
      </c>
      <c r="AD393" s="4">
        <v>143738</v>
      </c>
      <c r="AE393" s="26">
        <v>2179.37</v>
      </c>
      <c r="AF393" s="26">
        <v>2179.37</v>
      </c>
      <c r="AG393" s="4">
        <f t="shared" si="137"/>
        <v>2735000</v>
      </c>
      <c r="AH393" s="16">
        <f t="shared" si="127"/>
        <v>4.3875685557586835E-3</v>
      </c>
      <c r="AI393" s="15">
        <f t="shared" si="128"/>
        <v>0.46069469835466176</v>
      </c>
      <c r="AJ393" s="15">
        <f t="shared" si="129"/>
        <v>0.57915904936014617</v>
      </c>
      <c r="AK393" s="4">
        <f t="shared" si="130"/>
        <v>16319000</v>
      </c>
      <c r="AL393" s="27">
        <f t="shared" si="131"/>
        <v>7.3533917519455851E-4</v>
      </c>
      <c r="AM393" s="15">
        <f t="shared" si="138"/>
        <v>7.7210613395428646E-2</v>
      </c>
      <c r="AN393" s="15">
        <f t="shared" si="139"/>
        <v>3.6080204860396516E-5</v>
      </c>
    </row>
    <row r="394" spans="1:40" x14ac:dyDescent="0.2">
      <c r="A394" s="4" t="s">
        <v>4628</v>
      </c>
      <c r="B394" s="3" t="s">
        <v>4</v>
      </c>
      <c r="C394" s="6">
        <v>143738</v>
      </c>
      <c r="D394" s="3" t="s">
        <v>167</v>
      </c>
      <c r="E394" s="6">
        <v>143744</v>
      </c>
      <c r="F394" s="3" t="s">
        <v>1229</v>
      </c>
      <c r="G394" s="8">
        <v>9000</v>
      </c>
      <c r="H394" s="6">
        <v>95</v>
      </c>
      <c r="I394" s="6">
        <v>143344</v>
      </c>
      <c r="J394" s="13">
        <v>44985</v>
      </c>
      <c r="K394" s="9">
        <v>9000</v>
      </c>
      <c r="L394" s="4" t="s">
        <v>4628</v>
      </c>
      <c r="M394" s="4" t="s">
        <v>4632</v>
      </c>
      <c r="N394" s="4">
        <f>VLOOKUP(I394,BaseModelo!$A$2:$E$5075,5)</f>
        <v>4</v>
      </c>
      <c r="P394" s="15">
        <v>142.00000000000003</v>
      </c>
      <c r="Q394" s="4">
        <f>VLOOKUP(I394,BaseModelo!$A$2:$E$5075,3)</f>
        <v>110</v>
      </c>
      <c r="R394" s="4">
        <f t="shared" si="120"/>
        <v>32283000</v>
      </c>
      <c r="S394" s="16">
        <f t="shared" si="121"/>
        <v>2.7878449958182325E-4</v>
      </c>
      <c r="T394" s="4">
        <f t="shared" si="132"/>
        <v>2.6484527460273209E-2</v>
      </c>
      <c r="U394" s="4">
        <f t="shared" si="133"/>
        <v>3.9587398940618912E-2</v>
      </c>
      <c r="V394" s="6">
        <f t="shared" si="122"/>
        <v>0</v>
      </c>
      <c r="W394" s="16" t="str">
        <f t="shared" si="123"/>
        <v/>
      </c>
      <c r="X394" s="4" t="str">
        <f t="shared" si="134"/>
        <v/>
      </c>
      <c r="Y394" s="4" t="str">
        <f t="shared" si="124"/>
        <v/>
      </c>
      <c r="Z394" s="4">
        <f t="shared" si="125"/>
        <v>2331000</v>
      </c>
      <c r="AA394" s="16">
        <f t="shared" si="126"/>
        <v>3.8610038610038611E-3</v>
      </c>
      <c r="AB394" s="15">
        <f t="shared" si="135"/>
        <v>0.36679536679536678</v>
      </c>
      <c r="AC394" s="15">
        <f t="shared" si="136"/>
        <v>0.54826254826254839</v>
      </c>
      <c r="AD394" s="4">
        <v>143738</v>
      </c>
      <c r="AE394" s="26">
        <v>1482.71</v>
      </c>
      <c r="AF394" s="26">
        <v>1482.71</v>
      </c>
      <c r="AG394" s="4">
        <f t="shared" si="137"/>
        <v>858000</v>
      </c>
      <c r="AH394" s="16">
        <f t="shared" si="127"/>
        <v>1.048951048951049E-2</v>
      </c>
      <c r="AI394" s="15">
        <f t="shared" si="128"/>
        <v>0.99650349650349657</v>
      </c>
      <c r="AJ394" s="15">
        <f t="shared" si="129"/>
        <v>1.4895104895104898</v>
      </c>
      <c r="AK394" s="4">
        <f t="shared" si="130"/>
        <v>16319000</v>
      </c>
      <c r="AL394" s="27">
        <f t="shared" si="131"/>
        <v>5.5150438139591883E-4</v>
      </c>
      <c r="AM394" s="15">
        <f t="shared" si="138"/>
        <v>5.2392916232612288E-2</v>
      </c>
      <c r="AN394" s="15">
        <f t="shared" si="139"/>
        <v>2.1832623963819486E-5</v>
      </c>
    </row>
    <row r="395" spans="1:40" x14ac:dyDescent="0.2">
      <c r="A395" s="4" t="s">
        <v>4628</v>
      </c>
      <c r="B395" s="3" t="s">
        <v>4</v>
      </c>
      <c r="C395" s="6">
        <v>143738</v>
      </c>
      <c r="D395" s="3" t="s">
        <v>167</v>
      </c>
      <c r="E395" s="6">
        <v>143745</v>
      </c>
      <c r="F395" s="3" t="s">
        <v>1230</v>
      </c>
      <c r="G395" s="8">
        <v>20000</v>
      </c>
      <c r="H395" s="6">
        <v>95</v>
      </c>
      <c r="I395" s="6">
        <v>143346</v>
      </c>
      <c r="J395" s="13">
        <v>44985</v>
      </c>
      <c r="K395" s="9">
        <v>20000</v>
      </c>
      <c r="L395" s="4" t="s">
        <v>4628</v>
      </c>
      <c r="M395" s="4" t="s">
        <v>4632</v>
      </c>
      <c r="N395" s="4">
        <f>VLOOKUP(I395,BaseModelo!$A$2:$E$5075,5)</f>
        <v>7</v>
      </c>
      <c r="P395" s="15">
        <v>122</v>
      </c>
      <c r="Q395" s="4">
        <f>VLOOKUP(I395,BaseModelo!$A$2:$E$5075,3)</f>
        <v>127</v>
      </c>
      <c r="R395" s="4">
        <f t="shared" si="120"/>
        <v>32283000</v>
      </c>
      <c r="S395" s="16">
        <f t="shared" si="121"/>
        <v>6.1952111018182942E-4</v>
      </c>
      <c r="T395" s="4">
        <f t="shared" si="132"/>
        <v>5.8854505467273797E-2</v>
      </c>
      <c r="U395" s="4">
        <f t="shared" si="133"/>
        <v>7.5581575442183191E-2</v>
      </c>
      <c r="V395" s="6">
        <f t="shared" si="122"/>
        <v>0</v>
      </c>
      <c r="W395" s="16" t="str">
        <f t="shared" si="123"/>
        <v/>
      </c>
      <c r="X395" s="4" t="str">
        <f t="shared" si="134"/>
        <v/>
      </c>
      <c r="Y395" s="4" t="str">
        <f t="shared" si="124"/>
        <v/>
      </c>
      <c r="Z395" s="4">
        <f t="shared" si="125"/>
        <v>4022000</v>
      </c>
      <c r="AA395" s="16">
        <f t="shared" si="126"/>
        <v>4.9726504226752857E-3</v>
      </c>
      <c r="AB395" s="15">
        <f t="shared" si="135"/>
        <v>0.47240179015415212</v>
      </c>
      <c r="AC395" s="15">
        <f t="shared" si="136"/>
        <v>0.60666335156638485</v>
      </c>
      <c r="AD395" s="4">
        <v>143738</v>
      </c>
      <c r="AE395" s="26">
        <v>3268.87</v>
      </c>
      <c r="AF395" s="26">
        <v>3268.87</v>
      </c>
      <c r="AG395" s="4">
        <f t="shared" si="137"/>
        <v>2184000</v>
      </c>
      <c r="AH395" s="16">
        <f t="shared" si="127"/>
        <v>9.1575091575091579E-3</v>
      </c>
      <c r="AI395" s="15">
        <f t="shared" si="128"/>
        <v>0.86996336996336998</v>
      </c>
      <c r="AJ395" s="15">
        <f t="shared" si="129"/>
        <v>1.1172161172161172</v>
      </c>
      <c r="AK395" s="4">
        <f t="shared" si="130"/>
        <v>16319000</v>
      </c>
      <c r="AL395" s="27">
        <f t="shared" si="131"/>
        <v>1.2255652919909309E-3</v>
      </c>
      <c r="AM395" s="15">
        <f t="shared" si="138"/>
        <v>0.11642870273913843</v>
      </c>
      <c r="AN395" s="15">
        <f t="shared" si="139"/>
        <v>9.2630155575933808E-5</v>
      </c>
    </row>
    <row r="396" spans="1:40" x14ac:dyDescent="0.2">
      <c r="A396" s="4" t="s">
        <v>4628</v>
      </c>
      <c r="B396" s="3" t="s">
        <v>4</v>
      </c>
      <c r="C396" s="6">
        <v>143738</v>
      </c>
      <c r="D396" s="3" t="s">
        <v>167</v>
      </c>
      <c r="E396" s="6">
        <v>143746</v>
      </c>
      <c r="F396" s="3" t="s">
        <v>1231</v>
      </c>
      <c r="G396" s="8">
        <v>5000</v>
      </c>
      <c r="H396" s="6">
        <v>147</v>
      </c>
      <c r="I396" s="6">
        <v>143456</v>
      </c>
      <c r="J396" s="13">
        <v>44985</v>
      </c>
      <c r="K396" s="9">
        <v>5000</v>
      </c>
      <c r="L396" s="4" t="s">
        <v>4628</v>
      </c>
      <c r="M396" s="4" t="s">
        <v>4632</v>
      </c>
      <c r="N396" s="4">
        <f>VLOOKUP(I396,BaseModelo!$A$2:$E$5075,5)</f>
        <v>8</v>
      </c>
      <c r="P396" s="15">
        <v>147</v>
      </c>
      <c r="Q396" s="4">
        <f>VLOOKUP(I396,BaseModelo!$A$2:$E$5075,3)</f>
        <v>132</v>
      </c>
      <c r="R396" s="4">
        <f t="shared" si="120"/>
        <v>32283000</v>
      </c>
      <c r="S396" s="16">
        <f t="shared" si="121"/>
        <v>1.5488027754545735E-4</v>
      </c>
      <c r="T396" s="4">
        <f t="shared" si="132"/>
        <v>2.2767400799182231E-2</v>
      </c>
      <c r="U396" s="4">
        <f t="shared" si="133"/>
        <v>2.2767400799182231E-2</v>
      </c>
      <c r="V396" s="6">
        <f t="shared" si="122"/>
        <v>0</v>
      </c>
      <c r="W396" s="16" t="str">
        <f t="shared" si="123"/>
        <v/>
      </c>
      <c r="X396" s="4" t="str">
        <f t="shared" si="134"/>
        <v/>
      </c>
      <c r="Y396" s="4" t="str">
        <f t="shared" si="124"/>
        <v/>
      </c>
      <c r="Z396" s="4">
        <f t="shared" si="125"/>
        <v>5836000</v>
      </c>
      <c r="AA396" s="16">
        <f t="shared" si="126"/>
        <v>8.5675119945167924E-4</v>
      </c>
      <c r="AB396" s="15">
        <f t="shared" si="135"/>
        <v>0.12594242631939684</v>
      </c>
      <c r="AC396" s="15">
        <f t="shared" si="136"/>
        <v>0.12594242631939684</v>
      </c>
      <c r="AD396" s="4">
        <v>143738</v>
      </c>
      <c r="AE396" s="26">
        <v>1303.3399999999999</v>
      </c>
      <c r="AF396" s="26">
        <v>1303.3399999999999</v>
      </c>
      <c r="AG396" s="4">
        <f t="shared" si="137"/>
        <v>3421000</v>
      </c>
      <c r="AH396" s="16">
        <f t="shared" si="127"/>
        <v>1.4615609470914938E-3</v>
      </c>
      <c r="AI396" s="15">
        <f t="shared" si="128"/>
        <v>0.21484945922244958</v>
      </c>
      <c r="AJ396" s="15">
        <f t="shared" si="129"/>
        <v>0.21484945922244958</v>
      </c>
      <c r="AK396" s="4">
        <f t="shared" si="130"/>
        <v>16319000</v>
      </c>
      <c r="AL396" s="27">
        <f t="shared" si="131"/>
        <v>3.0639132299773271E-4</v>
      </c>
      <c r="AM396" s="15">
        <f t="shared" si="138"/>
        <v>4.5039524480666712E-2</v>
      </c>
      <c r="AN396" s="15">
        <f t="shared" si="139"/>
        <v>6.9757340520810808E-6</v>
      </c>
    </row>
    <row r="397" spans="1:40" x14ac:dyDescent="0.2">
      <c r="A397" s="4" t="s">
        <v>4628</v>
      </c>
      <c r="B397" s="3" t="s">
        <v>4</v>
      </c>
      <c r="C397" s="6">
        <v>143738</v>
      </c>
      <c r="D397" s="3" t="s">
        <v>167</v>
      </c>
      <c r="E397" s="6">
        <v>143747</v>
      </c>
      <c r="F397" s="3" t="s">
        <v>1232</v>
      </c>
      <c r="G397" s="8">
        <v>20000</v>
      </c>
      <c r="H397" s="6">
        <v>95</v>
      </c>
      <c r="I397" s="6">
        <v>143361</v>
      </c>
      <c r="J397" s="13">
        <v>44985</v>
      </c>
      <c r="K397" s="9">
        <v>20000</v>
      </c>
      <c r="L397" s="4" t="s">
        <v>4628</v>
      </c>
      <c r="M397" s="4" t="s">
        <v>4632</v>
      </c>
      <c r="N397" s="4">
        <f>VLOOKUP(I397,BaseModelo!$A$2:$E$5075,5)</f>
        <v>4</v>
      </c>
      <c r="P397" s="15">
        <v>122</v>
      </c>
      <c r="Q397" s="4">
        <f>VLOOKUP(I397,BaseModelo!$A$2:$E$5075,3)</f>
        <v>110</v>
      </c>
      <c r="R397" s="4">
        <f t="shared" si="120"/>
        <v>32283000</v>
      </c>
      <c r="S397" s="16">
        <f t="shared" si="121"/>
        <v>6.1952111018182942E-4</v>
      </c>
      <c r="T397" s="4">
        <f t="shared" si="132"/>
        <v>5.8854505467273797E-2</v>
      </c>
      <c r="U397" s="4">
        <f t="shared" si="133"/>
        <v>7.5581575442183191E-2</v>
      </c>
      <c r="V397" s="6">
        <f t="shared" si="122"/>
        <v>0</v>
      </c>
      <c r="W397" s="16" t="str">
        <f t="shared" si="123"/>
        <v/>
      </c>
      <c r="X397" s="4" t="str">
        <f t="shared" si="134"/>
        <v/>
      </c>
      <c r="Y397" s="4" t="str">
        <f t="shared" si="124"/>
        <v/>
      </c>
      <c r="Z397" s="4">
        <f t="shared" si="125"/>
        <v>2331000</v>
      </c>
      <c r="AA397" s="16">
        <f t="shared" si="126"/>
        <v>8.5800085800085794E-3</v>
      </c>
      <c r="AB397" s="15">
        <f t="shared" si="135"/>
        <v>0.815100815100815</v>
      </c>
      <c r="AC397" s="15">
        <f t="shared" si="136"/>
        <v>1.0467610467610466</v>
      </c>
      <c r="AD397" s="4">
        <v>143738</v>
      </c>
      <c r="AE397" s="26">
        <v>3268.87</v>
      </c>
      <c r="AF397" s="26">
        <v>3268.87</v>
      </c>
      <c r="AG397" s="4">
        <f t="shared" si="137"/>
        <v>858000</v>
      </c>
      <c r="AH397" s="16">
        <f t="shared" si="127"/>
        <v>2.3310023310023312E-2</v>
      </c>
      <c r="AI397" s="15">
        <f t="shared" si="128"/>
        <v>2.2144522144522147</v>
      </c>
      <c r="AJ397" s="15">
        <f t="shared" si="129"/>
        <v>2.8438228438228439</v>
      </c>
      <c r="AK397" s="4">
        <f t="shared" si="130"/>
        <v>16319000</v>
      </c>
      <c r="AL397" s="27">
        <f t="shared" si="131"/>
        <v>1.2255652919909309E-3</v>
      </c>
      <c r="AM397" s="15">
        <f t="shared" si="138"/>
        <v>0.11642870273913843</v>
      </c>
      <c r="AN397" s="15">
        <f t="shared" si="139"/>
        <v>9.2630155575933808E-5</v>
      </c>
    </row>
    <row r="398" spans="1:40" x14ac:dyDescent="0.2">
      <c r="A398" s="4" t="s">
        <v>4628</v>
      </c>
      <c r="B398" s="3" t="s">
        <v>4</v>
      </c>
      <c r="C398" s="6">
        <v>143738</v>
      </c>
      <c r="D398" s="3" t="s">
        <v>167</v>
      </c>
      <c r="E398" s="6">
        <v>143748</v>
      </c>
      <c r="F398" s="3" t="s">
        <v>1233</v>
      </c>
      <c r="G398" s="8">
        <v>5000</v>
      </c>
      <c r="H398" s="6">
        <v>147</v>
      </c>
      <c r="I398" s="6">
        <v>143386</v>
      </c>
      <c r="J398" s="13">
        <v>44985</v>
      </c>
      <c r="K398" s="9">
        <v>5000</v>
      </c>
      <c r="L398" s="4" t="s">
        <v>4628</v>
      </c>
      <c r="M398" s="4" t="s">
        <v>4632</v>
      </c>
      <c r="N398" s="4">
        <f>VLOOKUP(I398,BaseModelo!$A$2:$E$5075,5)</f>
        <v>8</v>
      </c>
      <c r="P398" s="15">
        <v>147</v>
      </c>
      <c r="Q398" s="4">
        <f>VLOOKUP(I398,BaseModelo!$A$2:$E$5075,3)</f>
        <v>132</v>
      </c>
      <c r="R398" s="4">
        <f t="shared" si="120"/>
        <v>32283000</v>
      </c>
      <c r="S398" s="16">
        <f t="shared" si="121"/>
        <v>1.5488027754545735E-4</v>
      </c>
      <c r="T398" s="4">
        <f t="shared" si="132"/>
        <v>2.2767400799182231E-2</v>
      </c>
      <c r="U398" s="4">
        <f t="shared" si="133"/>
        <v>2.2767400799182231E-2</v>
      </c>
      <c r="V398" s="6">
        <f t="shared" si="122"/>
        <v>0</v>
      </c>
      <c r="W398" s="16" t="str">
        <f t="shared" si="123"/>
        <v/>
      </c>
      <c r="X398" s="4" t="str">
        <f t="shared" si="134"/>
        <v/>
      </c>
      <c r="Y398" s="4" t="str">
        <f t="shared" si="124"/>
        <v/>
      </c>
      <c r="Z398" s="4">
        <f t="shared" si="125"/>
        <v>5836000</v>
      </c>
      <c r="AA398" s="16">
        <f t="shared" si="126"/>
        <v>8.5675119945167924E-4</v>
      </c>
      <c r="AB398" s="15">
        <f t="shared" si="135"/>
        <v>0.12594242631939684</v>
      </c>
      <c r="AC398" s="15">
        <f t="shared" si="136"/>
        <v>0.12594242631939684</v>
      </c>
      <c r="AD398" s="4">
        <v>143738</v>
      </c>
      <c r="AE398" s="26">
        <v>1303.3399999999999</v>
      </c>
      <c r="AF398" s="26">
        <v>1303.3399999999999</v>
      </c>
      <c r="AG398" s="4">
        <f t="shared" si="137"/>
        <v>3421000</v>
      </c>
      <c r="AH398" s="16">
        <f t="shared" si="127"/>
        <v>1.4615609470914938E-3</v>
      </c>
      <c r="AI398" s="15">
        <f t="shared" si="128"/>
        <v>0.21484945922244958</v>
      </c>
      <c r="AJ398" s="15">
        <f t="shared" si="129"/>
        <v>0.21484945922244958</v>
      </c>
      <c r="AK398" s="4">
        <f t="shared" si="130"/>
        <v>16319000</v>
      </c>
      <c r="AL398" s="27">
        <f t="shared" si="131"/>
        <v>3.0639132299773271E-4</v>
      </c>
      <c r="AM398" s="15">
        <f t="shared" si="138"/>
        <v>4.5039524480666712E-2</v>
      </c>
      <c r="AN398" s="15">
        <f t="shared" si="139"/>
        <v>6.9757340520810808E-6</v>
      </c>
    </row>
    <row r="399" spans="1:40" x14ac:dyDescent="0.2">
      <c r="A399" s="4" t="s">
        <v>4628</v>
      </c>
      <c r="B399" s="3" t="s">
        <v>4</v>
      </c>
      <c r="C399" s="6">
        <v>143738</v>
      </c>
      <c r="D399" s="3" t="s">
        <v>167</v>
      </c>
      <c r="E399" s="6">
        <v>143749</v>
      </c>
      <c r="F399" s="3" t="s">
        <v>1234</v>
      </c>
      <c r="G399" s="8">
        <v>10000</v>
      </c>
      <c r="H399" s="6">
        <v>100</v>
      </c>
      <c r="I399" s="6">
        <v>143340</v>
      </c>
      <c r="J399" s="13">
        <v>44985</v>
      </c>
      <c r="K399" s="9">
        <v>10000</v>
      </c>
      <c r="L399" s="4" t="s">
        <v>4628</v>
      </c>
      <c r="M399" s="4" t="s">
        <v>4632</v>
      </c>
      <c r="N399" s="4">
        <f>VLOOKUP(I399,BaseModelo!$A$2:$E$5075,5)</f>
        <v>5</v>
      </c>
      <c r="P399" s="15">
        <v>142.00000000000003</v>
      </c>
      <c r="Q399" s="4">
        <f>VLOOKUP(I399,BaseModelo!$A$2:$E$5075,3)</f>
        <v>110</v>
      </c>
      <c r="R399" s="4">
        <f t="shared" si="120"/>
        <v>32283000</v>
      </c>
      <c r="S399" s="16">
        <f t="shared" si="121"/>
        <v>3.0976055509091471E-4</v>
      </c>
      <c r="T399" s="4">
        <f t="shared" si="132"/>
        <v>3.0976055509091473E-2</v>
      </c>
      <c r="U399" s="4">
        <f t="shared" si="133"/>
        <v>4.3985998822909898E-2</v>
      </c>
      <c r="V399" s="6">
        <f t="shared" si="122"/>
        <v>0</v>
      </c>
      <c r="W399" s="16" t="str">
        <f t="shared" si="123"/>
        <v/>
      </c>
      <c r="X399" s="4" t="str">
        <f t="shared" si="134"/>
        <v/>
      </c>
      <c r="Y399" s="4" t="str">
        <f t="shared" si="124"/>
        <v/>
      </c>
      <c r="Z399" s="4">
        <f t="shared" si="125"/>
        <v>4058000</v>
      </c>
      <c r="AA399" s="16">
        <f t="shared" si="126"/>
        <v>2.4642681123706258E-3</v>
      </c>
      <c r="AB399" s="15">
        <f t="shared" si="135"/>
        <v>0.24642681123706259</v>
      </c>
      <c r="AC399" s="15">
        <f t="shared" si="136"/>
        <v>0.34992607195662895</v>
      </c>
      <c r="AD399" s="4">
        <v>143738</v>
      </c>
      <c r="AE399" s="26">
        <v>1738.06</v>
      </c>
      <c r="AF399" s="26">
        <v>1738.06</v>
      </c>
      <c r="AG399" s="4">
        <f t="shared" si="137"/>
        <v>2193000</v>
      </c>
      <c r="AH399" s="16">
        <f t="shared" si="127"/>
        <v>4.5599635202918376E-3</v>
      </c>
      <c r="AI399" s="15">
        <f t="shared" si="128"/>
        <v>0.45599635202918376</v>
      </c>
      <c r="AJ399" s="15">
        <f t="shared" si="129"/>
        <v>0.64751481988144111</v>
      </c>
      <c r="AK399" s="4">
        <f t="shared" si="130"/>
        <v>16319000</v>
      </c>
      <c r="AL399" s="27">
        <f t="shared" si="131"/>
        <v>6.1278264599546543E-4</v>
      </c>
      <c r="AM399" s="15">
        <f t="shared" si="138"/>
        <v>6.1278264599546543E-2</v>
      </c>
      <c r="AN399" s="15">
        <f t="shared" si="139"/>
        <v>2.6953856745456156E-5</v>
      </c>
    </row>
    <row r="400" spans="1:40" x14ac:dyDescent="0.2">
      <c r="A400" s="4" t="s">
        <v>4628</v>
      </c>
      <c r="B400" s="3" t="s">
        <v>4</v>
      </c>
      <c r="C400" s="6">
        <v>143738</v>
      </c>
      <c r="D400" s="3" t="s">
        <v>167</v>
      </c>
      <c r="E400" s="6">
        <v>143750</v>
      </c>
      <c r="F400" s="3" t="s">
        <v>1235</v>
      </c>
      <c r="G400" s="8">
        <v>13000</v>
      </c>
      <c r="H400" s="6">
        <v>100</v>
      </c>
      <c r="I400" s="6">
        <v>143381</v>
      </c>
      <c r="J400" s="13">
        <v>44985</v>
      </c>
      <c r="K400" s="9">
        <v>13000</v>
      </c>
      <c r="L400" s="4" t="s">
        <v>4628</v>
      </c>
      <c r="M400" s="4" t="s">
        <v>4632</v>
      </c>
      <c r="N400" s="4">
        <f>VLOOKUP(I400,BaseModelo!$A$2:$E$5075,5)</f>
        <v>5</v>
      </c>
      <c r="P400" s="15">
        <v>132</v>
      </c>
      <c r="Q400" s="4">
        <f>VLOOKUP(I400,BaseModelo!$A$2:$E$5075,3)</f>
        <v>110</v>
      </c>
      <c r="R400" s="4">
        <f t="shared" si="120"/>
        <v>32283000</v>
      </c>
      <c r="S400" s="16">
        <f t="shared" si="121"/>
        <v>4.0268872161818914E-4</v>
      </c>
      <c r="T400" s="4">
        <f t="shared" si="132"/>
        <v>4.0268872161818917E-2</v>
      </c>
      <c r="U400" s="4">
        <f t="shared" si="133"/>
        <v>5.3154911253600966E-2</v>
      </c>
      <c r="V400" s="6">
        <f t="shared" si="122"/>
        <v>0</v>
      </c>
      <c r="W400" s="16" t="str">
        <f t="shared" si="123"/>
        <v/>
      </c>
      <c r="X400" s="4" t="str">
        <f t="shared" si="134"/>
        <v/>
      </c>
      <c r="Y400" s="4" t="str">
        <f t="shared" si="124"/>
        <v/>
      </c>
      <c r="Z400" s="4">
        <f t="shared" si="125"/>
        <v>4058000</v>
      </c>
      <c r="AA400" s="16">
        <f t="shared" si="126"/>
        <v>3.2035485460818135E-3</v>
      </c>
      <c r="AB400" s="15">
        <f t="shared" si="135"/>
        <v>0.32035485460818136</v>
      </c>
      <c r="AC400" s="15">
        <f t="shared" si="136"/>
        <v>0.42286840808279941</v>
      </c>
      <c r="AD400" s="4">
        <v>143738</v>
      </c>
      <c r="AE400" s="26">
        <v>2255.2600000000002</v>
      </c>
      <c r="AF400" s="26">
        <v>2255.2600000000002</v>
      </c>
      <c r="AG400" s="4">
        <f t="shared" si="137"/>
        <v>2193000</v>
      </c>
      <c r="AH400" s="16">
        <f t="shared" si="127"/>
        <v>5.9279525763793889E-3</v>
      </c>
      <c r="AI400" s="15">
        <f t="shared" si="128"/>
        <v>0.59279525763793894</v>
      </c>
      <c r="AJ400" s="15">
        <f t="shared" si="129"/>
        <v>0.78248974008207939</v>
      </c>
      <c r="AK400" s="4">
        <f t="shared" si="130"/>
        <v>16319000</v>
      </c>
      <c r="AL400" s="27">
        <f t="shared" si="131"/>
        <v>7.96617439794105E-4</v>
      </c>
      <c r="AM400" s="15">
        <f t="shared" si="138"/>
        <v>7.9661743979410504E-2</v>
      </c>
      <c r="AN400" s="15">
        <f t="shared" si="139"/>
        <v>4.2344129315326459E-5</v>
      </c>
    </row>
    <row r="401" spans="1:40" x14ac:dyDescent="0.2">
      <c r="A401" s="4" t="s">
        <v>4628</v>
      </c>
      <c r="B401" s="3" t="s">
        <v>4</v>
      </c>
      <c r="C401" s="6">
        <v>143738</v>
      </c>
      <c r="D401" s="3" t="s">
        <v>167</v>
      </c>
      <c r="E401" s="6">
        <v>143751</v>
      </c>
      <c r="F401" s="3" t="s">
        <v>1236</v>
      </c>
      <c r="G401" s="8">
        <v>6000</v>
      </c>
      <c r="H401" s="6">
        <v>142</v>
      </c>
      <c r="I401" s="6">
        <v>143363</v>
      </c>
      <c r="J401" s="13">
        <v>44985</v>
      </c>
      <c r="K401" s="9">
        <v>6000</v>
      </c>
      <c r="L401" s="4" t="s">
        <v>4628</v>
      </c>
      <c r="M401" s="4" t="s">
        <v>4632</v>
      </c>
      <c r="N401" s="4">
        <f>VLOOKUP(I401,BaseModelo!$A$2:$E$5075,5)</f>
        <v>4</v>
      </c>
      <c r="P401" s="15">
        <v>142.00000000000003</v>
      </c>
      <c r="Q401" s="4">
        <f>VLOOKUP(I401,BaseModelo!$A$2:$E$5075,3)</f>
        <v>110</v>
      </c>
      <c r="R401" s="4">
        <f t="shared" si="120"/>
        <v>32283000</v>
      </c>
      <c r="S401" s="16">
        <f t="shared" si="121"/>
        <v>1.8585633305454884E-4</v>
      </c>
      <c r="T401" s="4">
        <f t="shared" si="132"/>
        <v>2.6391599293745936E-2</v>
      </c>
      <c r="U401" s="4">
        <f t="shared" si="133"/>
        <v>2.6391599293745942E-2</v>
      </c>
      <c r="V401" s="6">
        <f t="shared" si="122"/>
        <v>0</v>
      </c>
      <c r="W401" s="16" t="str">
        <f t="shared" si="123"/>
        <v/>
      </c>
      <c r="X401" s="4" t="str">
        <f t="shared" si="134"/>
        <v/>
      </c>
      <c r="Y401" s="4" t="str">
        <f t="shared" si="124"/>
        <v/>
      </c>
      <c r="Z401" s="4">
        <f t="shared" si="125"/>
        <v>2331000</v>
      </c>
      <c r="AA401" s="16">
        <f t="shared" si="126"/>
        <v>2.5740025740025739E-3</v>
      </c>
      <c r="AB401" s="15">
        <f t="shared" si="135"/>
        <v>0.36550836550836552</v>
      </c>
      <c r="AC401" s="15">
        <f t="shared" si="136"/>
        <v>0.36550836550836557</v>
      </c>
      <c r="AD401" s="4">
        <v>143738</v>
      </c>
      <c r="AE401" s="26">
        <v>1503.37</v>
      </c>
      <c r="AF401" s="26">
        <v>1503.37</v>
      </c>
      <c r="AG401" s="4">
        <f t="shared" si="137"/>
        <v>858000</v>
      </c>
      <c r="AH401" s="16">
        <f t="shared" si="127"/>
        <v>6.993006993006993E-3</v>
      </c>
      <c r="AI401" s="15">
        <f t="shared" si="128"/>
        <v>0.99300699300699302</v>
      </c>
      <c r="AJ401" s="15">
        <f t="shared" si="129"/>
        <v>0.99300699300699324</v>
      </c>
      <c r="AK401" s="4">
        <f t="shared" si="130"/>
        <v>16319000</v>
      </c>
      <c r="AL401" s="27">
        <f t="shared" si="131"/>
        <v>3.6766958759727926E-4</v>
      </c>
      <c r="AM401" s="15">
        <f t="shared" si="138"/>
        <v>5.2209081438813656E-2</v>
      </c>
      <c r="AN401" s="15">
        <f t="shared" si="139"/>
        <v>9.7033884283642175E-6</v>
      </c>
    </row>
    <row r="402" spans="1:40" x14ac:dyDescent="0.2">
      <c r="A402" s="4" t="s">
        <v>4628</v>
      </c>
      <c r="B402" s="3" t="s">
        <v>4</v>
      </c>
      <c r="C402" s="6">
        <v>143738</v>
      </c>
      <c r="D402" s="3" t="s">
        <v>167</v>
      </c>
      <c r="E402" s="6">
        <v>143752</v>
      </c>
      <c r="F402" s="3" t="s">
        <v>1237</v>
      </c>
      <c r="G402" s="8">
        <v>25000</v>
      </c>
      <c r="H402" s="6">
        <v>75</v>
      </c>
      <c r="I402" s="6">
        <v>143342</v>
      </c>
      <c r="J402" s="13">
        <v>44985</v>
      </c>
      <c r="K402" s="9">
        <v>25000</v>
      </c>
      <c r="L402" s="4" t="s">
        <v>4628</v>
      </c>
      <c r="M402" s="4" t="s">
        <v>4632</v>
      </c>
      <c r="N402" s="4">
        <f>VLOOKUP(I402,BaseModelo!$A$2:$E$5075,5)</f>
        <v>5</v>
      </c>
      <c r="P402" s="15">
        <v>110.00000000000001</v>
      </c>
      <c r="Q402" s="4">
        <f>VLOOKUP(I402,BaseModelo!$A$2:$E$5075,3)</f>
        <v>110</v>
      </c>
      <c r="R402" s="4">
        <f t="shared" si="120"/>
        <v>32283000</v>
      </c>
      <c r="S402" s="16">
        <f t="shared" si="121"/>
        <v>7.7440138772728677E-4</v>
      </c>
      <c r="T402" s="4">
        <f t="shared" si="132"/>
        <v>5.8080104079546509E-2</v>
      </c>
      <c r="U402" s="4">
        <f t="shared" si="133"/>
        <v>8.5184152650001552E-2</v>
      </c>
      <c r="V402" s="6">
        <f t="shared" si="122"/>
        <v>0</v>
      </c>
      <c r="W402" s="16" t="str">
        <f t="shared" si="123"/>
        <v/>
      </c>
      <c r="X402" s="4" t="str">
        <f t="shared" si="134"/>
        <v/>
      </c>
      <c r="Y402" s="4" t="str">
        <f t="shared" si="124"/>
        <v/>
      </c>
      <c r="Z402" s="4">
        <f t="shared" si="125"/>
        <v>4058000</v>
      </c>
      <c r="AA402" s="16">
        <f t="shared" si="126"/>
        <v>6.160670280926565E-3</v>
      </c>
      <c r="AB402" s="15">
        <f t="shared" si="135"/>
        <v>0.46205027106949237</v>
      </c>
      <c r="AC402" s="15">
        <f t="shared" si="136"/>
        <v>0.67767373090192229</v>
      </c>
      <c r="AD402" s="4">
        <v>143738</v>
      </c>
      <c r="AE402" s="26">
        <v>3193.06</v>
      </c>
      <c r="AF402" s="26">
        <v>3193.06</v>
      </c>
      <c r="AG402" s="4">
        <f t="shared" si="137"/>
        <v>2193000</v>
      </c>
      <c r="AH402" s="16">
        <f t="shared" si="127"/>
        <v>1.1399908800729594E-2</v>
      </c>
      <c r="AI402" s="15">
        <f t="shared" si="128"/>
        <v>0.85499316005471959</v>
      </c>
      <c r="AJ402" s="15">
        <f t="shared" si="129"/>
        <v>1.2539899680802555</v>
      </c>
      <c r="AK402" s="4">
        <f t="shared" si="130"/>
        <v>16319000</v>
      </c>
      <c r="AL402" s="27">
        <f t="shared" si="131"/>
        <v>1.5319566149886636E-3</v>
      </c>
      <c r="AM402" s="15">
        <f t="shared" si="138"/>
        <v>0.11489674612414977</v>
      </c>
      <c r="AN402" s="15">
        <f t="shared" si="139"/>
        <v>1.3049842614437399E-4</v>
      </c>
    </row>
    <row r="403" spans="1:40" x14ac:dyDescent="0.2">
      <c r="A403" s="4" t="s">
        <v>4627</v>
      </c>
      <c r="B403" s="2" t="s">
        <v>10</v>
      </c>
      <c r="C403" s="5">
        <v>143764</v>
      </c>
      <c r="D403" s="2" t="s">
        <v>162</v>
      </c>
      <c r="E403" s="5">
        <v>143765</v>
      </c>
      <c r="F403" s="2" t="s">
        <v>1202</v>
      </c>
      <c r="G403" s="7">
        <v>10000</v>
      </c>
      <c r="H403" s="5">
        <v>142</v>
      </c>
      <c r="I403" s="6">
        <v>142578</v>
      </c>
      <c r="J403" s="13">
        <v>44985</v>
      </c>
      <c r="K403" s="9">
        <v>10000</v>
      </c>
      <c r="L403" s="4" t="s">
        <v>4627</v>
      </c>
      <c r="M403" s="4" t="s">
        <v>4632</v>
      </c>
      <c r="N403" s="4">
        <f>VLOOKUP(I403,BaseModelo!$A$2:$E$5075,5)</f>
        <v>7</v>
      </c>
      <c r="P403" s="15">
        <v>142.00000000000003</v>
      </c>
      <c r="Q403" s="4">
        <f>VLOOKUP(I403,BaseModelo!$A$2:$E$5075,3)</f>
        <v>127</v>
      </c>
      <c r="R403" s="4">
        <f t="shared" si="120"/>
        <v>32283000</v>
      </c>
      <c r="S403" s="16">
        <f t="shared" si="121"/>
        <v>3.0976055509091471E-4</v>
      </c>
      <c r="T403" s="4">
        <f t="shared" si="132"/>
        <v>4.3985998822909891E-2</v>
      </c>
      <c r="U403" s="4">
        <f t="shared" si="133"/>
        <v>4.3985998822909898E-2</v>
      </c>
      <c r="V403" s="6">
        <f t="shared" si="122"/>
        <v>0</v>
      </c>
      <c r="W403" s="16" t="str">
        <f t="shared" si="123"/>
        <v/>
      </c>
      <c r="X403" s="4" t="str">
        <f t="shared" si="134"/>
        <v/>
      </c>
      <c r="Y403" s="4" t="str">
        <f t="shared" si="124"/>
        <v/>
      </c>
      <c r="Z403" s="4">
        <f t="shared" si="125"/>
        <v>4022000</v>
      </c>
      <c r="AA403" s="16">
        <f t="shared" si="126"/>
        <v>2.4863252113376429E-3</v>
      </c>
      <c r="AB403" s="15">
        <f t="shared" si="135"/>
        <v>0.35305818000994527</v>
      </c>
      <c r="AC403" s="15">
        <f t="shared" si="136"/>
        <v>0.35305818000994538</v>
      </c>
      <c r="AD403" s="4">
        <v>143764</v>
      </c>
      <c r="AE403" s="26">
        <v>2510.34</v>
      </c>
      <c r="AF403" s="26">
        <v>2510.34</v>
      </c>
      <c r="AG403" s="4">
        <f t="shared" si="137"/>
        <v>1778000</v>
      </c>
      <c r="AH403" s="16">
        <f t="shared" si="127"/>
        <v>5.6242969628796397E-3</v>
      </c>
      <c r="AI403" s="15">
        <f t="shared" si="128"/>
        <v>0.79865016872890882</v>
      </c>
      <c r="AJ403" s="15">
        <f t="shared" si="129"/>
        <v>0.79865016872890904</v>
      </c>
      <c r="AK403" s="4">
        <f t="shared" si="130"/>
        <v>15073000</v>
      </c>
      <c r="AL403" s="27">
        <f t="shared" si="131"/>
        <v>6.6343793538114506E-4</v>
      </c>
      <c r="AM403" s="15">
        <f t="shared" si="138"/>
        <v>9.4208186824122603E-2</v>
      </c>
      <c r="AN403" s="15">
        <f t="shared" si="139"/>
        <v>2.918198024474882E-5</v>
      </c>
    </row>
    <row r="404" spans="1:40" x14ac:dyDescent="0.2">
      <c r="A404" s="4" t="s">
        <v>4627</v>
      </c>
      <c r="B404" s="3" t="s">
        <v>10</v>
      </c>
      <c r="C404" s="6">
        <v>143764</v>
      </c>
      <c r="D404" s="3" t="s">
        <v>162</v>
      </c>
      <c r="E404" s="6">
        <v>143766</v>
      </c>
      <c r="F404" s="3" t="s">
        <v>1208</v>
      </c>
      <c r="G404" s="8">
        <v>5000</v>
      </c>
      <c r="H404" s="6">
        <v>147</v>
      </c>
      <c r="I404" s="6">
        <v>142864</v>
      </c>
      <c r="J404" s="13">
        <v>44985</v>
      </c>
      <c r="K404" s="9">
        <v>5000</v>
      </c>
      <c r="L404" s="4" t="s">
        <v>4627</v>
      </c>
      <c r="M404" s="4" t="s">
        <v>4632</v>
      </c>
      <c r="N404" s="4">
        <f>VLOOKUP(I404,BaseModelo!$A$2:$E$5075,5)</f>
        <v>8</v>
      </c>
      <c r="P404" s="15">
        <v>147</v>
      </c>
      <c r="Q404" s="4">
        <f>VLOOKUP(I404,BaseModelo!$A$2:$E$5075,3)</f>
        <v>132</v>
      </c>
      <c r="R404" s="4">
        <f t="shared" si="120"/>
        <v>32283000</v>
      </c>
      <c r="S404" s="16">
        <f t="shared" si="121"/>
        <v>1.5488027754545735E-4</v>
      </c>
      <c r="T404" s="4">
        <f t="shared" si="132"/>
        <v>2.2767400799182231E-2</v>
      </c>
      <c r="U404" s="4">
        <f t="shared" si="133"/>
        <v>2.2767400799182231E-2</v>
      </c>
      <c r="V404" s="6">
        <f t="shared" si="122"/>
        <v>0</v>
      </c>
      <c r="W404" s="16" t="str">
        <f t="shared" si="123"/>
        <v/>
      </c>
      <c r="X404" s="4" t="str">
        <f t="shared" si="134"/>
        <v/>
      </c>
      <c r="Y404" s="4" t="str">
        <f t="shared" si="124"/>
        <v/>
      </c>
      <c r="Z404" s="4">
        <f t="shared" si="125"/>
        <v>5836000</v>
      </c>
      <c r="AA404" s="16">
        <f t="shared" si="126"/>
        <v>8.5675119945167924E-4</v>
      </c>
      <c r="AB404" s="15">
        <f t="shared" si="135"/>
        <v>0.12594242631939684</v>
      </c>
      <c r="AC404" s="15">
        <f t="shared" si="136"/>
        <v>0.12594242631939684</v>
      </c>
      <c r="AD404" s="4">
        <v>143764</v>
      </c>
      <c r="AE404" s="26">
        <v>1303.3399999999999</v>
      </c>
      <c r="AF404" s="26">
        <v>1303.3399999999999</v>
      </c>
      <c r="AG404" s="4">
        <f t="shared" si="137"/>
        <v>2254000</v>
      </c>
      <c r="AH404" s="16">
        <f t="shared" si="127"/>
        <v>2.2182786157941437E-3</v>
      </c>
      <c r="AI404" s="15">
        <f t="shared" si="128"/>
        <v>0.32608695652173914</v>
      </c>
      <c r="AJ404" s="15">
        <f t="shared" si="129"/>
        <v>0.32608695652173914</v>
      </c>
      <c r="AK404" s="4">
        <f t="shared" si="130"/>
        <v>15073000</v>
      </c>
      <c r="AL404" s="27">
        <f t="shared" si="131"/>
        <v>3.3171896769057253E-4</v>
      </c>
      <c r="AM404" s="15">
        <f t="shared" si="138"/>
        <v>4.8762688250514163E-2</v>
      </c>
      <c r="AN404" s="15">
        <f t="shared" si="139"/>
        <v>7.5523786901022457E-6</v>
      </c>
    </row>
    <row r="405" spans="1:40" x14ac:dyDescent="0.2">
      <c r="A405" s="4" t="s">
        <v>4627</v>
      </c>
      <c r="B405" s="3" t="s">
        <v>10</v>
      </c>
      <c r="C405" s="6">
        <v>143764</v>
      </c>
      <c r="D405" s="3" t="s">
        <v>162</v>
      </c>
      <c r="E405" s="6">
        <v>143767</v>
      </c>
      <c r="F405" s="3" t="s">
        <v>1209</v>
      </c>
      <c r="G405" s="8">
        <v>25000</v>
      </c>
      <c r="H405" s="6">
        <v>105</v>
      </c>
      <c r="I405" s="6">
        <v>142865</v>
      </c>
      <c r="J405" s="13">
        <v>44985</v>
      </c>
      <c r="K405" s="9">
        <v>25000</v>
      </c>
      <c r="L405" s="4" t="s">
        <v>4627</v>
      </c>
      <c r="M405" s="4" t="s">
        <v>4632</v>
      </c>
      <c r="N405" s="4">
        <f>VLOOKUP(I405,BaseModelo!$A$2:$E$5075,5)</f>
        <v>9</v>
      </c>
      <c r="P405" s="15">
        <v>110.00000000000001</v>
      </c>
      <c r="Q405" s="4">
        <f>VLOOKUP(I405,BaseModelo!$A$2:$E$5075,3)</f>
        <v>147</v>
      </c>
      <c r="R405" s="4">
        <f t="shared" si="120"/>
        <v>32283000</v>
      </c>
      <c r="S405" s="16">
        <f t="shared" si="121"/>
        <v>7.7440138772728677E-4</v>
      </c>
      <c r="T405" s="4">
        <f t="shared" si="132"/>
        <v>8.1312145711365108E-2</v>
      </c>
      <c r="U405" s="4">
        <f t="shared" si="133"/>
        <v>8.5184152650001552E-2</v>
      </c>
      <c r="V405" s="6">
        <f t="shared" si="122"/>
        <v>0</v>
      </c>
      <c r="W405" s="16" t="str">
        <f t="shared" si="123"/>
        <v/>
      </c>
      <c r="X405" s="4" t="str">
        <f t="shared" si="134"/>
        <v/>
      </c>
      <c r="Y405" s="4" t="str">
        <f t="shared" si="124"/>
        <v/>
      </c>
      <c r="Z405" s="4">
        <f t="shared" si="125"/>
        <v>5305000</v>
      </c>
      <c r="AA405" s="16">
        <f t="shared" si="126"/>
        <v>4.7125353440150798E-3</v>
      </c>
      <c r="AB405" s="15">
        <f t="shared" si="135"/>
        <v>0.49481621112158336</v>
      </c>
      <c r="AC405" s="15">
        <f t="shared" si="136"/>
        <v>0.51837888784165886</v>
      </c>
      <c r="AD405" s="4">
        <v>143764</v>
      </c>
      <c r="AE405" s="26">
        <v>4544.91</v>
      </c>
      <c r="AF405" s="26">
        <v>4544.91</v>
      </c>
      <c r="AG405" s="4">
        <f t="shared" si="137"/>
        <v>2114000</v>
      </c>
      <c r="AH405" s="16">
        <f t="shared" si="127"/>
        <v>1.1825922421948912E-2</v>
      </c>
      <c r="AI405" s="15">
        <f t="shared" si="128"/>
        <v>1.2417218543046358</v>
      </c>
      <c r="AJ405" s="15">
        <f t="shared" si="129"/>
        <v>1.3008514664143804</v>
      </c>
      <c r="AK405" s="4">
        <f t="shared" si="130"/>
        <v>15073000</v>
      </c>
      <c r="AL405" s="27">
        <f t="shared" si="131"/>
        <v>1.6585948384528627E-3</v>
      </c>
      <c r="AM405" s="15">
        <f t="shared" si="138"/>
        <v>0.17415245803755058</v>
      </c>
      <c r="AN405" s="15">
        <f t="shared" si="139"/>
        <v>1.4128599590327331E-4</v>
      </c>
    </row>
    <row r="406" spans="1:40" x14ac:dyDescent="0.2">
      <c r="A406" s="4" t="s">
        <v>4627</v>
      </c>
      <c r="B406" s="3" t="s">
        <v>10</v>
      </c>
      <c r="C406" s="6">
        <v>143764</v>
      </c>
      <c r="D406" s="3" t="s">
        <v>162</v>
      </c>
      <c r="E406" s="6">
        <v>143769</v>
      </c>
      <c r="F406" s="3" t="s">
        <v>1210</v>
      </c>
      <c r="G406" s="8">
        <v>5000</v>
      </c>
      <c r="H406" s="6">
        <v>110</v>
      </c>
      <c r="I406" s="6">
        <v>143200</v>
      </c>
      <c r="J406" s="13">
        <v>44985</v>
      </c>
      <c r="K406" s="9">
        <v>5000</v>
      </c>
      <c r="L406" s="4" t="s">
        <v>4627</v>
      </c>
      <c r="M406" s="4" t="s">
        <v>4632</v>
      </c>
      <c r="N406" s="4">
        <f>VLOOKUP(I406,BaseModelo!$A$2:$E$5075,5)</f>
        <v>9</v>
      </c>
      <c r="P406" s="15">
        <v>147</v>
      </c>
      <c r="Q406" s="4">
        <f>VLOOKUP(I406,BaseModelo!$A$2:$E$5075,3)</f>
        <v>147</v>
      </c>
      <c r="R406" s="4">
        <f t="shared" si="120"/>
        <v>32283000</v>
      </c>
      <c r="S406" s="16">
        <f t="shared" si="121"/>
        <v>1.5488027754545735E-4</v>
      </c>
      <c r="T406" s="4">
        <f t="shared" si="132"/>
        <v>1.703683053000031E-2</v>
      </c>
      <c r="U406" s="4">
        <f t="shared" si="133"/>
        <v>2.2767400799182231E-2</v>
      </c>
      <c r="V406" s="6">
        <f t="shared" si="122"/>
        <v>0</v>
      </c>
      <c r="W406" s="16" t="str">
        <f t="shared" si="123"/>
        <v/>
      </c>
      <c r="X406" s="4" t="str">
        <f t="shared" si="134"/>
        <v/>
      </c>
      <c r="Y406" s="4" t="str">
        <f t="shared" si="124"/>
        <v/>
      </c>
      <c r="Z406" s="4">
        <f t="shared" si="125"/>
        <v>5305000</v>
      </c>
      <c r="AA406" s="16">
        <f t="shared" si="126"/>
        <v>9.42507068803016E-4</v>
      </c>
      <c r="AB406" s="15">
        <f t="shared" si="135"/>
        <v>0.10367577756833175</v>
      </c>
      <c r="AC406" s="15">
        <f t="shared" si="136"/>
        <v>0.13854853911404336</v>
      </c>
      <c r="AD406" s="4">
        <v>143764</v>
      </c>
      <c r="AE406" s="26">
        <v>958.63</v>
      </c>
      <c r="AF406" s="26">
        <v>958.63</v>
      </c>
      <c r="AG406" s="4">
        <f t="shared" si="137"/>
        <v>2114000</v>
      </c>
      <c r="AH406" s="16">
        <f t="shared" si="127"/>
        <v>2.3651844843897824E-3</v>
      </c>
      <c r="AI406" s="15">
        <f t="shared" si="128"/>
        <v>0.26017029328287605</v>
      </c>
      <c r="AJ406" s="15">
        <f t="shared" si="129"/>
        <v>0.34768211920529801</v>
      </c>
      <c r="AK406" s="4">
        <f t="shared" si="130"/>
        <v>15073000</v>
      </c>
      <c r="AL406" s="27">
        <f t="shared" si="131"/>
        <v>3.3171896769057253E-4</v>
      </c>
      <c r="AM406" s="15">
        <f t="shared" si="138"/>
        <v>3.6489086445962979E-2</v>
      </c>
      <c r="AN406" s="15">
        <f t="shared" si="139"/>
        <v>7.5523786901022457E-6</v>
      </c>
    </row>
    <row r="407" spans="1:40" x14ac:dyDescent="0.2">
      <c r="A407" s="4" t="s">
        <v>4627</v>
      </c>
      <c r="B407" s="3" t="s">
        <v>10</v>
      </c>
      <c r="C407" s="6">
        <v>143764</v>
      </c>
      <c r="D407" s="3" t="s">
        <v>162</v>
      </c>
      <c r="E407" s="6">
        <v>143778</v>
      </c>
      <c r="F407" s="3" t="s">
        <v>1211</v>
      </c>
      <c r="G407" s="8">
        <v>6000</v>
      </c>
      <c r="H407" s="6">
        <v>110</v>
      </c>
      <c r="I407" s="6">
        <v>143205</v>
      </c>
      <c r="J407" s="13">
        <v>44985</v>
      </c>
      <c r="K407" s="9">
        <v>6000</v>
      </c>
      <c r="L407" s="4" t="s">
        <v>4627</v>
      </c>
      <c r="M407" s="4" t="s">
        <v>4632</v>
      </c>
      <c r="N407" s="4">
        <f>VLOOKUP(I407,BaseModelo!$A$2:$E$5075,5)</f>
        <v>10</v>
      </c>
      <c r="P407" s="15">
        <v>142.00000000000003</v>
      </c>
      <c r="Q407" s="4">
        <f>VLOOKUP(I407,BaseModelo!$A$2:$E$5075,3)</f>
        <v>0</v>
      </c>
      <c r="R407" s="4">
        <f t="shared" si="120"/>
        <v>32283000</v>
      </c>
      <c r="S407" s="16">
        <f t="shared" si="121"/>
        <v>1.8585633305454884E-4</v>
      </c>
      <c r="T407" s="4">
        <f t="shared" si="132"/>
        <v>2.0444196636000372E-2</v>
      </c>
      <c r="U407" s="4">
        <f t="shared" si="133"/>
        <v>2.6391599293745942E-2</v>
      </c>
      <c r="V407" s="6">
        <f t="shared" si="122"/>
        <v>0</v>
      </c>
      <c r="W407" s="16" t="str">
        <f t="shared" si="123"/>
        <v/>
      </c>
      <c r="X407" s="4" t="str">
        <f t="shared" si="134"/>
        <v/>
      </c>
      <c r="Y407" s="4" t="str">
        <f t="shared" si="124"/>
        <v/>
      </c>
      <c r="Z407" s="4">
        <f t="shared" si="125"/>
        <v>4121000</v>
      </c>
      <c r="AA407" s="16">
        <f t="shared" si="126"/>
        <v>1.4559572919194371E-3</v>
      </c>
      <c r="AB407" s="15">
        <f t="shared" si="135"/>
        <v>0.16015530211113807</v>
      </c>
      <c r="AC407" s="15">
        <f t="shared" si="136"/>
        <v>0.20674593545256012</v>
      </c>
      <c r="AD407" s="4">
        <v>143764</v>
      </c>
      <c r="AE407" s="26">
        <v>1144.83</v>
      </c>
      <c r="AF407" s="26">
        <v>1144.83</v>
      </c>
      <c r="AG407" s="4">
        <f t="shared" si="137"/>
        <v>2105000</v>
      </c>
      <c r="AH407" s="16">
        <f t="shared" si="127"/>
        <v>2.8503562945368173E-3</v>
      </c>
      <c r="AI407" s="15">
        <f t="shared" si="128"/>
        <v>0.31353919239904993</v>
      </c>
      <c r="AJ407" s="15">
        <f t="shared" si="129"/>
        <v>0.40475059382422812</v>
      </c>
      <c r="AK407" s="4">
        <f t="shared" si="130"/>
        <v>15073000</v>
      </c>
      <c r="AL407" s="27">
        <f t="shared" si="131"/>
        <v>3.9806276122868704E-4</v>
      </c>
      <c r="AM407" s="15">
        <f t="shared" si="138"/>
        <v>4.3786903735155577E-2</v>
      </c>
      <c r="AN407" s="15">
        <f t="shared" si="139"/>
        <v>1.0505512888109577E-5</v>
      </c>
    </row>
    <row r="408" spans="1:40" x14ac:dyDescent="0.2">
      <c r="A408" s="4" t="s">
        <v>4627</v>
      </c>
      <c r="B408" s="3" t="s">
        <v>10</v>
      </c>
      <c r="C408" s="6">
        <v>143764</v>
      </c>
      <c r="D408" s="3" t="s">
        <v>162</v>
      </c>
      <c r="E408" s="6">
        <v>143779</v>
      </c>
      <c r="F408" s="3" t="s">
        <v>1212</v>
      </c>
      <c r="G408" s="8">
        <v>7000</v>
      </c>
      <c r="H408" s="6">
        <v>132</v>
      </c>
      <c r="I408" s="6">
        <v>142550</v>
      </c>
      <c r="J408" s="13">
        <v>44985</v>
      </c>
      <c r="K408" s="9">
        <v>7000</v>
      </c>
      <c r="L408" s="4" t="s">
        <v>4627</v>
      </c>
      <c r="M408" s="4" t="s">
        <v>4632</v>
      </c>
      <c r="N408" s="4">
        <f>VLOOKUP(I408,BaseModelo!$A$2:$E$5075,5)</f>
        <v>10</v>
      </c>
      <c r="P408" s="15">
        <v>142.00000000000003</v>
      </c>
      <c r="Q408" s="4">
        <f>VLOOKUP(I408,BaseModelo!$A$2:$E$5075,3)</f>
        <v>0</v>
      </c>
      <c r="R408" s="4">
        <f t="shared" si="120"/>
        <v>32283000</v>
      </c>
      <c r="S408" s="16">
        <f t="shared" si="121"/>
        <v>2.168323885636403E-4</v>
      </c>
      <c r="T408" s="4">
        <f t="shared" si="132"/>
        <v>2.8621875290400521E-2</v>
      </c>
      <c r="U408" s="4">
        <f t="shared" si="133"/>
        <v>3.0790199176036929E-2</v>
      </c>
      <c r="V408" s="6">
        <f t="shared" si="122"/>
        <v>0</v>
      </c>
      <c r="W408" s="16" t="str">
        <f t="shared" si="123"/>
        <v/>
      </c>
      <c r="X408" s="4" t="str">
        <f t="shared" si="134"/>
        <v/>
      </c>
      <c r="Y408" s="4" t="str">
        <f t="shared" si="124"/>
        <v/>
      </c>
      <c r="Z408" s="4">
        <f t="shared" si="125"/>
        <v>4121000</v>
      </c>
      <c r="AA408" s="16">
        <f t="shared" si="126"/>
        <v>1.6986168405726766E-3</v>
      </c>
      <c r="AB408" s="15">
        <f t="shared" si="135"/>
        <v>0.2242174229555933</v>
      </c>
      <c r="AC408" s="15">
        <f t="shared" si="136"/>
        <v>0.24120359136132014</v>
      </c>
      <c r="AD408" s="4">
        <v>143764</v>
      </c>
      <c r="AE408" s="26">
        <v>1620.67</v>
      </c>
      <c r="AF408" s="26">
        <v>1620.67</v>
      </c>
      <c r="AG408" s="4">
        <f t="shared" si="137"/>
        <v>2105000</v>
      </c>
      <c r="AH408" s="16">
        <f t="shared" si="127"/>
        <v>3.3254156769596198E-3</v>
      </c>
      <c r="AI408" s="15">
        <f t="shared" si="128"/>
        <v>0.43895486935866984</v>
      </c>
      <c r="AJ408" s="15">
        <f t="shared" si="129"/>
        <v>0.4722090261282661</v>
      </c>
      <c r="AK408" s="4">
        <f t="shared" si="130"/>
        <v>15073000</v>
      </c>
      <c r="AL408" s="27">
        <f t="shared" si="131"/>
        <v>4.6440655476680156E-4</v>
      </c>
      <c r="AM408" s="15">
        <f t="shared" si="138"/>
        <v>6.1301665229217803E-2</v>
      </c>
      <c r="AN408" s="15">
        <f t="shared" si="139"/>
        <v>1.4299170319926922E-5</v>
      </c>
    </row>
    <row r="409" spans="1:40" x14ac:dyDescent="0.2">
      <c r="A409" s="4" t="s">
        <v>4627</v>
      </c>
      <c r="B409" s="3" t="s">
        <v>10</v>
      </c>
      <c r="C409" s="6">
        <v>143764</v>
      </c>
      <c r="D409" s="3" t="s">
        <v>162</v>
      </c>
      <c r="E409" s="6">
        <v>143780</v>
      </c>
      <c r="F409" s="3" t="s">
        <v>1213</v>
      </c>
      <c r="G409" s="8">
        <v>10000</v>
      </c>
      <c r="H409" s="6">
        <v>142</v>
      </c>
      <c r="I409" s="6">
        <v>142587</v>
      </c>
      <c r="J409" s="13">
        <v>44985</v>
      </c>
      <c r="K409" s="9">
        <v>10000</v>
      </c>
      <c r="L409" s="4" t="s">
        <v>4627</v>
      </c>
      <c r="M409" s="4" t="s">
        <v>4632</v>
      </c>
      <c r="N409" s="4">
        <f>VLOOKUP(I409,BaseModelo!$A$2:$E$5075,5)</f>
        <v>10</v>
      </c>
      <c r="P409" s="15">
        <v>142.00000000000003</v>
      </c>
      <c r="Q409" s="4">
        <f>VLOOKUP(I409,BaseModelo!$A$2:$E$5075,3)</f>
        <v>0</v>
      </c>
      <c r="R409" s="4">
        <f t="shared" si="120"/>
        <v>32283000</v>
      </c>
      <c r="S409" s="16">
        <f t="shared" si="121"/>
        <v>3.0976055509091471E-4</v>
      </c>
      <c r="T409" s="4">
        <f t="shared" si="132"/>
        <v>4.3985998822909891E-2</v>
      </c>
      <c r="U409" s="4">
        <f t="shared" si="133"/>
        <v>4.3985998822909898E-2</v>
      </c>
      <c r="V409" s="6">
        <f t="shared" si="122"/>
        <v>0</v>
      </c>
      <c r="W409" s="16" t="str">
        <f t="shared" si="123"/>
        <v/>
      </c>
      <c r="X409" s="4" t="str">
        <f t="shared" si="134"/>
        <v/>
      </c>
      <c r="Y409" s="4" t="str">
        <f t="shared" si="124"/>
        <v/>
      </c>
      <c r="Z409" s="4">
        <f t="shared" si="125"/>
        <v>4121000</v>
      </c>
      <c r="AA409" s="16">
        <f t="shared" si="126"/>
        <v>2.4265954865323952E-3</v>
      </c>
      <c r="AB409" s="15">
        <f t="shared" si="135"/>
        <v>0.3445765590876001</v>
      </c>
      <c r="AC409" s="15">
        <f t="shared" si="136"/>
        <v>0.34457655908760021</v>
      </c>
      <c r="AD409" s="4">
        <v>143764</v>
      </c>
      <c r="AE409" s="26">
        <v>2510.34</v>
      </c>
      <c r="AF409" s="26">
        <v>2510.34</v>
      </c>
      <c r="AG409" s="4">
        <f t="shared" si="137"/>
        <v>2105000</v>
      </c>
      <c r="AH409" s="16">
        <f t="shared" si="127"/>
        <v>4.7505938242280287E-3</v>
      </c>
      <c r="AI409" s="15">
        <f t="shared" si="128"/>
        <v>0.67458432304038007</v>
      </c>
      <c r="AJ409" s="15">
        <f t="shared" si="129"/>
        <v>0.67458432304038018</v>
      </c>
      <c r="AK409" s="4">
        <f t="shared" si="130"/>
        <v>15073000</v>
      </c>
      <c r="AL409" s="27">
        <f t="shared" si="131"/>
        <v>6.6343793538114506E-4</v>
      </c>
      <c r="AM409" s="15">
        <f t="shared" si="138"/>
        <v>9.4208186824122603E-2</v>
      </c>
      <c r="AN409" s="15">
        <f t="shared" si="139"/>
        <v>2.918198024474882E-5</v>
      </c>
    </row>
    <row r="410" spans="1:40" x14ac:dyDescent="0.2">
      <c r="A410" s="4" t="s">
        <v>4627</v>
      </c>
      <c r="B410" s="3" t="s">
        <v>10</v>
      </c>
      <c r="C410" s="6">
        <v>143764</v>
      </c>
      <c r="D410" s="3" t="s">
        <v>162</v>
      </c>
      <c r="E410" s="6">
        <v>143800</v>
      </c>
      <c r="F410" s="3" t="s">
        <v>1214</v>
      </c>
      <c r="G410" s="8">
        <v>20000</v>
      </c>
      <c r="H410" s="6">
        <v>110</v>
      </c>
      <c r="I410" s="6">
        <v>142546</v>
      </c>
      <c r="J410" s="13">
        <v>44985</v>
      </c>
      <c r="K410" s="9">
        <v>20000</v>
      </c>
      <c r="L410" s="4" t="s">
        <v>4627</v>
      </c>
      <c r="M410" s="4" t="s">
        <v>4632</v>
      </c>
      <c r="N410" s="4">
        <f>VLOOKUP(I410,BaseModelo!$A$2:$E$5075,5)</f>
        <v>9</v>
      </c>
      <c r="P410" s="15">
        <v>122</v>
      </c>
      <c r="Q410" s="4">
        <f>VLOOKUP(I410,BaseModelo!$A$2:$E$5075,3)</f>
        <v>147</v>
      </c>
      <c r="R410" s="4">
        <f t="shared" si="120"/>
        <v>32283000</v>
      </c>
      <c r="S410" s="16">
        <f t="shared" si="121"/>
        <v>6.1952111018182942E-4</v>
      </c>
      <c r="T410" s="4">
        <f t="shared" si="132"/>
        <v>6.8147322120001241E-2</v>
      </c>
      <c r="U410" s="4">
        <f t="shared" si="133"/>
        <v>7.5581575442183191E-2</v>
      </c>
      <c r="V410" s="6">
        <f t="shared" si="122"/>
        <v>0</v>
      </c>
      <c r="W410" s="16" t="str">
        <f t="shared" si="123"/>
        <v/>
      </c>
      <c r="X410" s="4" t="str">
        <f t="shared" si="134"/>
        <v/>
      </c>
      <c r="Y410" s="4" t="str">
        <f t="shared" si="124"/>
        <v/>
      </c>
      <c r="Z410" s="4">
        <f t="shared" si="125"/>
        <v>5305000</v>
      </c>
      <c r="AA410" s="16">
        <f t="shared" si="126"/>
        <v>3.770028275212064E-3</v>
      </c>
      <c r="AB410" s="15">
        <f t="shared" si="135"/>
        <v>0.41470311027332701</v>
      </c>
      <c r="AC410" s="15">
        <f t="shared" si="136"/>
        <v>0.4599434495758718</v>
      </c>
      <c r="AD410" s="4">
        <v>143764</v>
      </c>
      <c r="AE410" s="26">
        <v>3820.7</v>
      </c>
      <c r="AF410" s="26">
        <v>3820.7</v>
      </c>
      <c r="AG410" s="4">
        <f t="shared" si="137"/>
        <v>2114000</v>
      </c>
      <c r="AH410" s="16">
        <f t="shared" si="127"/>
        <v>9.4607379375591296E-3</v>
      </c>
      <c r="AI410" s="15">
        <f t="shared" si="128"/>
        <v>1.0406811731315042</v>
      </c>
      <c r="AJ410" s="15">
        <f t="shared" si="129"/>
        <v>1.1542100283822139</v>
      </c>
      <c r="AK410" s="4">
        <f t="shared" si="130"/>
        <v>15073000</v>
      </c>
      <c r="AL410" s="27">
        <f t="shared" si="131"/>
        <v>1.3268758707622901E-3</v>
      </c>
      <c r="AM410" s="15">
        <f t="shared" si="138"/>
        <v>0.14595634578385192</v>
      </c>
      <c r="AN410" s="15">
        <f t="shared" si="139"/>
        <v>1.0028736872843255E-4</v>
      </c>
    </row>
    <row r="411" spans="1:40" x14ac:dyDescent="0.2">
      <c r="A411" s="4" t="s">
        <v>4627</v>
      </c>
      <c r="B411" s="3" t="s">
        <v>1</v>
      </c>
      <c r="C411" s="6">
        <v>143771</v>
      </c>
      <c r="D411" s="3" t="s">
        <v>175</v>
      </c>
      <c r="E411" s="6">
        <v>144211</v>
      </c>
      <c r="F411" s="3" t="s">
        <v>1269</v>
      </c>
      <c r="G411" s="8">
        <v>6000</v>
      </c>
      <c r="H411" s="6">
        <v>142</v>
      </c>
      <c r="I411" s="6">
        <v>143732</v>
      </c>
      <c r="J411" s="13">
        <v>44985</v>
      </c>
      <c r="K411" s="9">
        <v>6000</v>
      </c>
      <c r="L411" s="4" t="s">
        <v>4627</v>
      </c>
      <c r="M411" s="4" t="s">
        <v>4632</v>
      </c>
      <c r="N411" s="4">
        <f>VLOOKUP(I411,BaseModelo!$A$2:$E$5075,5)</f>
        <v>5</v>
      </c>
      <c r="P411" s="15">
        <v>142.00000000000003</v>
      </c>
      <c r="Q411" s="4">
        <f>VLOOKUP(I411,BaseModelo!$A$2:$E$5075,3)</f>
        <v>110</v>
      </c>
      <c r="R411" s="4">
        <f t="shared" si="120"/>
        <v>32283000</v>
      </c>
      <c r="S411" s="16">
        <f t="shared" si="121"/>
        <v>1.8585633305454884E-4</v>
      </c>
      <c r="T411" s="4">
        <f t="shared" si="132"/>
        <v>2.6391599293745936E-2</v>
      </c>
      <c r="U411" s="4">
        <f t="shared" si="133"/>
        <v>2.6391599293745942E-2</v>
      </c>
      <c r="V411" s="6">
        <f t="shared" si="122"/>
        <v>0</v>
      </c>
      <c r="W411" s="16" t="str">
        <f t="shared" si="123"/>
        <v/>
      </c>
      <c r="X411" s="4" t="str">
        <f t="shared" si="134"/>
        <v/>
      </c>
      <c r="Y411" s="4" t="str">
        <f t="shared" si="124"/>
        <v/>
      </c>
      <c r="Z411" s="4">
        <f t="shared" si="125"/>
        <v>4058000</v>
      </c>
      <c r="AA411" s="16">
        <f t="shared" si="126"/>
        <v>1.4785608674223755E-3</v>
      </c>
      <c r="AB411" s="15">
        <f t="shared" si="135"/>
        <v>0.20995564317397733</v>
      </c>
      <c r="AC411" s="15">
        <f t="shared" si="136"/>
        <v>0.20995564317397736</v>
      </c>
      <c r="AD411" s="4">
        <v>143771</v>
      </c>
      <c r="AE411" s="26">
        <v>1503.37</v>
      </c>
      <c r="AF411" s="26">
        <v>1503.37</v>
      </c>
      <c r="AG411" s="4">
        <f t="shared" si="137"/>
        <v>1768000</v>
      </c>
      <c r="AH411" s="16">
        <f t="shared" si="127"/>
        <v>3.3936651583710408E-3</v>
      </c>
      <c r="AI411" s="15">
        <f t="shared" si="128"/>
        <v>0.48190045248868779</v>
      </c>
      <c r="AJ411" s="15">
        <f t="shared" si="129"/>
        <v>0.4819004524886879</v>
      </c>
      <c r="AK411" s="4">
        <f t="shared" si="130"/>
        <v>15073000</v>
      </c>
      <c r="AL411" s="27">
        <f t="shared" si="131"/>
        <v>3.9806276122868704E-4</v>
      </c>
      <c r="AM411" s="15">
        <f t="shared" si="138"/>
        <v>5.6524912094473558E-2</v>
      </c>
      <c r="AN411" s="15">
        <f t="shared" si="139"/>
        <v>1.0505512888109577E-5</v>
      </c>
    </row>
    <row r="412" spans="1:40" x14ac:dyDescent="0.2">
      <c r="A412" s="4" t="s">
        <v>4627</v>
      </c>
      <c r="B412" s="3" t="s">
        <v>1</v>
      </c>
      <c r="C412" s="6">
        <v>143771</v>
      </c>
      <c r="D412" s="3" t="s">
        <v>175</v>
      </c>
      <c r="E412" s="6">
        <v>144212</v>
      </c>
      <c r="F412" s="3" t="s">
        <v>1270</v>
      </c>
      <c r="G412" s="8">
        <v>6000</v>
      </c>
      <c r="H412" s="6">
        <v>142</v>
      </c>
      <c r="I412" s="6">
        <v>143711</v>
      </c>
      <c r="J412" s="13">
        <v>44985</v>
      </c>
      <c r="K412" s="9">
        <v>6000</v>
      </c>
      <c r="L412" s="4" t="s">
        <v>4627</v>
      </c>
      <c r="M412" s="4" t="s">
        <v>4632</v>
      </c>
      <c r="N412" s="4">
        <f>VLOOKUP(I412,BaseModelo!$A$2:$E$5075,5)</f>
        <v>8</v>
      </c>
      <c r="P412" s="15">
        <v>142.00000000000003</v>
      </c>
      <c r="Q412" s="4">
        <f>VLOOKUP(I412,BaseModelo!$A$2:$E$5075,3)</f>
        <v>132</v>
      </c>
      <c r="R412" s="4">
        <f t="shared" si="120"/>
        <v>32283000</v>
      </c>
      <c r="S412" s="16">
        <f t="shared" si="121"/>
        <v>1.8585633305454884E-4</v>
      </c>
      <c r="T412" s="4">
        <f t="shared" si="132"/>
        <v>2.6391599293745936E-2</v>
      </c>
      <c r="U412" s="4">
        <f t="shared" si="133"/>
        <v>2.6391599293745942E-2</v>
      </c>
      <c r="V412" s="6">
        <f t="shared" si="122"/>
        <v>0</v>
      </c>
      <c r="W412" s="16" t="str">
        <f t="shared" si="123"/>
        <v/>
      </c>
      <c r="X412" s="4" t="str">
        <f t="shared" si="134"/>
        <v/>
      </c>
      <c r="Y412" s="4" t="str">
        <f t="shared" si="124"/>
        <v/>
      </c>
      <c r="Z412" s="4">
        <f t="shared" si="125"/>
        <v>5836000</v>
      </c>
      <c r="AA412" s="16">
        <f t="shared" si="126"/>
        <v>1.028101439342015E-3</v>
      </c>
      <c r="AB412" s="15">
        <f t="shared" si="135"/>
        <v>0.14599040438656613</v>
      </c>
      <c r="AC412" s="15">
        <f t="shared" si="136"/>
        <v>0.14599040438656616</v>
      </c>
      <c r="AD412" s="4">
        <v>143771</v>
      </c>
      <c r="AE412" s="26">
        <v>1503.37</v>
      </c>
      <c r="AF412" s="26">
        <v>1503.37</v>
      </c>
      <c r="AG412" s="4">
        <f t="shared" si="137"/>
        <v>2254000</v>
      </c>
      <c r="AH412" s="16">
        <f t="shared" si="127"/>
        <v>2.6619343389529724E-3</v>
      </c>
      <c r="AI412" s="15">
        <f t="shared" si="128"/>
        <v>0.37799467613132209</v>
      </c>
      <c r="AJ412" s="15">
        <f t="shared" si="129"/>
        <v>0.37799467613132215</v>
      </c>
      <c r="AK412" s="4">
        <f t="shared" si="130"/>
        <v>15073000</v>
      </c>
      <c r="AL412" s="27">
        <f t="shared" si="131"/>
        <v>3.9806276122868704E-4</v>
      </c>
      <c r="AM412" s="15">
        <f t="shared" si="138"/>
        <v>5.6524912094473558E-2</v>
      </c>
      <c r="AN412" s="15">
        <f t="shared" si="139"/>
        <v>1.0505512888109577E-5</v>
      </c>
    </row>
    <row r="413" spans="1:40" x14ac:dyDescent="0.2">
      <c r="A413" s="4" t="s">
        <v>4628</v>
      </c>
      <c r="B413" s="3" t="s">
        <v>13</v>
      </c>
      <c r="C413" s="6">
        <v>143819</v>
      </c>
      <c r="D413" s="3" t="s">
        <v>176</v>
      </c>
      <c r="E413" s="6">
        <v>143832</v>
      </c>
      <c r="F413" s="3" t="s">
        <v>1267</v>
      </c>
      <c r="G413" s="8">
        <v>5000</v>
      </c>
      <c r="H413" s="6">
        <v>147</v>
      </c>
      <c r="I413" s="6">
        <v>143399</v>
      </c>
      <c r="J413" s="13">
        <v>44985</v>
      </c>
      <c r="K413" s="9">
        <v>2044.5700698406133</v>
      </c>
      <c r="L413" s="4" t="s">
        <v>4628</v>
      </c>
      <c r="M413" s="4" t="s">
        <v>4632</v>
      </c>
      <c r="N413" s="4">
        <f>VLOOKUP(I413,BaseModelo!$A$2:$E$5075,5)</f>
        <v>8</v>
      </c>
      <c r="P413" s="15">
        <v>147</v>
      </c>
      <c r="Q413" s="4">
        <f>VLOOKUP(I413,BaseModelo!$A$2:$E$5075,3)</f>
        <v>132</v>
      </c>
      <c r="R413" s="4">
        <f t="shared" si="120"/>
        <v>32283000</v>
      </c>
      <c r="S413" s="16">
        <f t="shared" si="121"/>
        <v>1.5488027754545735E-4</v>
      </c>
      <c r="T413" s="4">
        <f t="shared" si="132"/>
        <v>2.2767400799182231E-2</v>
      </c>
      <c r="U413" s="4">
        <f t="shared" si="133"/>
        <v>2.2767400799182231E-2</v>
      </c>
      <c r="V413" s="6">
        <f t="shared" si="122"/>
        <v>0</v>
      </c>
      <c r="W413" s="16" t="str">
        <f t="shared" si="123"/>
        <v/>
      </c>
      <c r="X413" s="4" t="str">
        <f t="shared" si="134"/>
        <v/>
      </c>
      <c r="Y413" s="4" t="str">
        <f t="shared" si="124"/>
        <v/>
      </c>
      <c r="Z413" s="4">
        <f t="shared" si="125"/>
        <v>5836000</v>
      </c>
      <c r="AA413" s="16">
        <f t="shared" si="126"/>
        <v>8.5675119945167924E-4</v>
      </c>
      <c r="AB413" s="15">
        <f t="shared" si="135"/>
        <v>0.12594242631939684</v>
      </c>
      <c r="AC413" s="15">
        <f t="shared" si="136"/>
        <v>0.12594242631939684</v>
      </c>
      <c r="AD413" s="4">
        <v>143819</v>
      </c>
      <c r="AE413" s="26">
        <v>1303.3399999999999</v>
      </c>
      <c r="AF413" s="26">
        <v>785.08881318219687</v>
      </c>
      <c r="AG413" s="4">
        <f t="shared" si="137"/>
        <v>3421000</v>
      </c>
      <c r="AH413" s="16">
        <f t="shared" si="127"/>
        <v>1.4615609470914938E-3</v>
      </c>
      <c r="AI413" s="15">
        <f t="shared" si="128"/>
        <v>0.21484945922244958</v>
      </c>
      <c r="AJ413" s="15">
        <f t="shared" si="129"/>
        <v>0.21484945922244958</v>
      </c>
      <c r="AK413" s="4">
        <f t="shared" si="130"/>
        <v>16319000</v>
      </c>
      <c r="AL413" s="27">
        <f t="shared" si="131"/>
        <v>3.0639132299773271E-4</v>
      </c>
      <c r="AM413" s="15">
        <f t="shared" si="138"/>
        <v>4.5039524480666712E-2</v>
      </c>
      <c r="AN413" s="15">
        <f t="shared" si="139"/>
        <v>6.9757340520810808E-6</v>
      </c>
    </row>
    <row r="414" spans="1:40" x14ac:dyDescent="0.2">
      <c r="A414" s="4" t="s">
        <v>4628</v>
      </c>
      <c r="B414" s="3" t="s">
        <v>13</v>
      </c>
      <c r="C414" s="6">
        <v>143819</v>
      </c>
      <c r="D414" s="3" t="s">
        <v>176</v>
      </c>
      <c r="E414" s="6">
        <v>144045</v>
      </c>
      <c r="F414" s="3" t="s">
        <v>1268</v>
      </c>
      <c r="G414" s="8">
        <v>7000</v>
      </c>
      <c r="H414" s="6">
        <v>142</v>
      </c>
      <c r="I414" s="6">
        <v>143953</v>
      </c>
      <c r="J414" s="13">
        <v>44985</v>
      </c>
      <c r="K414" s="9">
        <v>2862.3980977768588</v>
      </c>
      <c r="L414" s="4" t="s">
        <v>4628</v>
      </c>
      <c r="M414" s="4" t="s">
        <v>4632</v>
      </c>
      <c r="N414" s="4">
        <f>VLOOKUP(I414,BaseModelo!$A$2:$E$5075,5)</f>
        <v>6</v>
      </c>
      <c r="P414" s="15">
        <v>142.00000000000003</v>
      </c>
      <c r="Q414" s="4">
        <f>VLOOKUP(I414,BaseModelo!$A$2:$E$5075,3)</f>
        <v>115</v>
      </c>
      <c r="R414" s="4">
        <f t="shared" si="120"/>
        <v>32283000</v>
      </c>
      <c r="S414" s="16">
        <f t="shared" si="121"/>
        <v>2.168323885636403E-4</v>
      </c>
      <c r="T414" s="4">
        <f t="shared" si="132"/>
        <v>3.0790199176036922E-2</v>
      </c>
      <c r="U414" s="4">
        <f t="shared" si="133"/>
        <v>3.0790199176036929E-2</v>
      </c>
      <c r="V414" s="6">
        <f t="shared" si="122"/>
        <v>0</v>
      </c>
      <c r="W414" s="16" t="str">
        <f t="shared" si="123"/>
        <v/>
      </c>
      <c r="X414" s="4" t="str">
        <f t="shared" si="134"/>
        <v/>
      </c>
      <c r="Y414" s="4" t="str">
        <f t="shared" si="124"/>
        <v/>
      </c>
      <c r="Z414" s="4">
        <f t="shared" si="125"/>
        <v>4853000</v>
      </c>
      <c r="AA414" s="16">
        <f t="shared" si="126"/>
        <v>1.4424067587059551E-3</v>
      </c>
      <c r="AB414" s="15">
        <f t="shared" si="135"/>
        <v>0.20482175973624561</v>
      </c>
      <c r="AC414" s="15">
        <f t="shared" si="136"/>
        <v>0.20482175973624567</v>
      </c>
      <c r="AD414" s="4">
        <v>143819</v>
      </c>
      <c r="AE414" s="26">
        <v>1758.65</v>
      </c>
      <c r="AF414" s="26">
        <v>1059.3524646699025</v>
      </c>
      <c r="AG414" s="4">
        <f t="shared" si="137"/>
        <v>2735000</v>
      </c>
      <c r="AH414" s="16">
        <f t="shared" si="127"/>
        <v>2.5594149908592322E-3</v>
      </c>
      <c r="AI414" s="15">
        <f t="shared" si="128"/>
        <v>0.363436928702011</v>
      </c>
      <c r="AJ414" s="15">
        <f t="shared" si="129"/>
        <v>0.36343692870201105</v>
      </c>
      <c r="AK414" s="4">
        <f t="shared" si="130"/>
        <v>16319000</v>
      </c>
      <c r="AL414" s="27">
        <f t="shared" si="131"/>
        <v>4.289478521968258E-4</v>
      </c>
      <c r="AM414" s="15">
        <f t="shared" si="138"/>
        <v>6.0910595011949266E-2</v>
      </c>
      <c r="AN414" s="15">
        <f t="shared" si="139"/>
        <v>1.3207389805273516E-5</v>
      </c>
    </row>
    <row r="415" spans="1:40" x14ac:dyDescent="0.2">
      <c r="A415" s="4" t="s">
        <v>4628</v>
      </c>
      <c r="B415" s="3" t="s">
        <v>6</v>
      </c>
      <c r="C415" s="6">
        <v>143826</v>
      </c>
      <c r="D415" s="3" t="s">
        <v>163</v>
      </c>
      <c r="E415" s="6">
        <v>143834</v>
      </c>
      <c r="F415" s="3" t="s">
        <v>1205</v>
      </c>
      <c r="G415" s="8">
        <v>10000</v>
      </c>
      <c r="H415" s="6">
        <v>142</v>
      </c>
      <c r="I415" s="6">
        <v>143758</v>
      </c>
      <c r="J415" s="13">
        <v>44985</v>
      </c>
      <c r="K415" s="9">
        <v>10000</v>
      </c>
      <c r="L415" s="4" t="s">
        <v>4628</v>
      </c>
      <c r="M415" s="4" t="s">
        <v>4632</v>
      </c>
      <c r="N415" s="4">
        <f>VLOOKUP(I415,BaseModelo!$A$2:$E$5075,5)</f>
        <v>5</v>
      </c>
      <c r="P415" s="15">
        <v>142.00000000000003</v>
      </c>
      <c r="Q415" s="4">
        <f>VLOOKUP(I415,BaseModelo!$A$2:$E$5075,3)</f>
        <v>110</v>
      </c>
      <c r="R415" s="4">
        <f t="shared" si="120"/>
        <v>32283000</v>
      </c>
      <c r="S415" s="16">
        <f t="shared" si="121"/>
        <v>3.0976055509091471E-4</v>
      </c>
      <c r="T415" s="4">
        <f t="shared" si="132"/>
        <v>4.3985998822909891E-2</v>
      </c>
      <c r="U415" s="4">
        <f t="shared" si="133"/>
        <v>4.3985998822909898E-2</v>
      </c>
      <c r="V415" s="6">
        <f t="shared" si="122"/>
        <v>0</v>
      </c>
      <c r="W415" s="16" t="str">
        <f t="shared" si="123"/>
        <v/>
      </c>
      <c r="X415" s="4" t="str">
        <f t="shared" si="134"/>
        <v/>
      </c>
      <c r="Y415" s="4" t="str">
        <f t="shared" si="124"/>
        <v/>
      </c>
      <c r="Z415" s="4">
        <f t="shared" si="125"/>
        <v>4058000</v>
      </c>
      <c r="AA415" s="16">
        <f t="shared" si="126"/>
        <v>2.4642681123706258E-3</v>
      </c>
      <c r="AB415" s="15">
        <f t="shared" si="135"/>
        <v>0.34992607195662884</v>
      </c>
      <c r="AC415" s="15">
        <f t="shared" si="136"/>
        <v>0.34992607195662895</v>
      </c>
      <c r="AD415" s="4">
        <v>143826</v>
      </c>
      <c r="AE415" s="26">
        <v>2510.34</v>
      </c>
      <c r="AF415" s="26">
        <v>2510.34</v>
      </c>
      <c r="AG415" s="4">
        <f t="shared" si="137"/>
        <v>2193000</v>
      </c>
      <c r="AH415" s="16">
        <f t="shared" si="127"/>
        <v>4.5599635202918376E-3</v>
      </c>
      <c r="AI415" s="15">
        <f t="shared" si="128"/>
        <v>0.64751481988144088</v>
      </c>
      <c r="AJ415" s="15">
        <f t="shared" si="129"/>
        <v>0.64751481988144111</v>
      </c>
      <c r="AK415" s="4">
        <f t="shared" si="130"/>
        <v>16319000</v>
      </c>
      <c r="AL415" s="27">
        <f t="shared" si="131"/>
        <v>6.1278264599546543E-4</v>
      </c>
      <c r="AM415" s="15">
        <f t="shared" si="138"/>
        <v>8.7015135731356094E-2</v>
      </c>
      <c r="AN415" s="15">
        <f t="shared" si="139"/>
        <v>2.6953856745456156E-5</v>
      </c>
    </row>
    <row r="416" spans="1:40" x14ac:dyDescent="0.2">
      <c r="A416" s="4" t="s">
        <v>4628</v>
      </c>
      <c r="B416" s="3" t="s">
        <v>6</v>
      </c>
      <c r="C416" s="6">
        <v>143826</v>
      </c>
      <c r="D416" s="3" t="s">
        <v>163</v>
      </c>
      <c r="E416" s="6">
        <v>143836</v>
      </c>
      <c r="F416" s="3" t="s">
        <v>1206</v>
      </c>
      <c r="G416" s="8">
        <v>5000</v>
      </c>
      <c r="H416" s="6">
        <v>147</v>
      </c>
      <c r="I416" s="6">
        <v>143791</v>
      </c>
      <c r="J416" s="13">
        <v>44985</v>
      </c>
      <c r="K416" s="9">
        <v>5000</v>
      </c>
      <c r="L416" s="4" t="s">
        <v>4628</v>
      </c>
      <c r="M416" s="4" t="s">
        <v>4632</v>
      </c>
      <c r="N416" s="4">
        <f>VLOOKUP(I416,BaseModelo!$A$2:$E$5075,5)</f>
        <v>5</v>
      </c>
      <c r="P416" s="15">
        <v>147</v>
      </c>
      <c r="Q416" s="4">
        <f>VLOOKUP(I416,BaseModelo!$A$2:$E$5075,3)</f>
        <v>110</v>
      </c>
      <c r="R416" s="4">
        <f t="shared" si="120"/>
        <v>32283000</v>
      </c>
      <c r="S416" s="16">
        <f t="shared" si="121"/>
        <v>1.5488027754545735E-4</v>
      </c>
      <c r="T416" s="4">
        <f t="shared" si="132"/>
        <v>2.2767400799182231E-2</v>
      </c>
      <c r="U416" s="4">
        <f t="shared" si="133"/>
        <v>2.2767400799182231E-2</v>
      </c>
      <c r="V416" s="6">
        <f t="shared" si="122"/>
        <v>0</v>
      </c>
      <c r="W416" s="16" t="str">
        <f t="shared" si="123"/>
        <v/>
      </c>
      <c r="X416" s="4" t="str">
        <f t="shared" si="134"/>
        <v/>
      </c>
      <c r="Y416" s="4" t="str">
        <f t="shared" si="124"/>
        <v/>
      </c>
      <c r="Z416" s="4">
        <f t="shared" si="125"/>
        <v>4058000</v>
      </c>
      <c r="AA416" s="16">
        <f t="shared" si="126"/>
        <v>1.2321340561853129E-3</v>
      </c>
      <c r="AB416" s="15">
        <f t="shared" si="135"/>
        <v>0.18112370625924099</v>
      </c>
      <c r="AC416" s="15">
        <f t="shared" si="136"/>
        <v>0.18112370625924099</v>
      </c>
      <c r="AD416" s="4">
        <v>143826</v>
      </c>
      <c r="AE416" s="26">
        <v>1303.3399999999999</v>
      </c>
      <c r="AF416" s="26">
        <v>1303.3399999999999</v>
      </c>
      <c r="AG416" s="4">
        <f t="shared" si="137"/>
        <v>2193000</v>
      </c>
      <c r="AH416" s="16">
        <f t="shared" si="127"/>
        <v>2.2799817601459188E-3</v>
      </c>
      <c r="AI416" s="15">
        <f t="shared" si="128"/>
        <v>0.33515731874145005</v>
      </c>
      <c r="AJ416" s="15">
        <f t="shared" si="129"/>
        <v>0.33515731874145005</v>
      </c>
      <c r="AK416" s="4">
        <f t="shared" si="130"/>
        <v>16319000</v>
      </c>
      <c r="AL416" s="27">
        <f t="shared" si="131"/>
        <v>3.0639132299773271E-4</v>
      </c>
      <c r="AM416" s="15">
        <f t="shared" si="138"/>
        <v>4.5039524480666712E-2</v>
      </c>
      <c r="AN416" s="15">
        <f t="shared" si="139"/>
        <v>6.9757340520810808E-6</v>
      </c>
    </row>
    <row r="417" spans="1:40" x14ac:dyDescent="0.2">
      <c r="A417" s="4" t="s">
        <v>4628</v>
      </c>
      <c r="B417" s="3" t="s">
        <v>6</v>
      </c>
      <c r="C417" s="6">
        <v>143852</v>
      </c>
      <c r="D417" s="3" t="s">
        <v>164</v>
      </c>
      <c r="E417" s="6">
        <v>143855</v>
      </c>
      <c r="F417" s="3" t="s">
        <v>1215</v>
      </c>
      <c r="G417" s="8">
        <v>7000</v>
      </c>
      <c r="H417" s="6">
        <v>137</v>
      </c>
      <c r="I417" s="6">
        <v>133899</v>
      </c>
      <c r="J417" s="13">
        <v>44985</v>
      </c>
      <c r="K417" s="9">
        <v>7000</v>
      </c>
      <c r="L417" s="4" t="s">
        <v>4628</v>
      </c>
      <c r="M417" s="4" t="s">
        <v>4632</v>
      </c>
      <c r="N417" s="4">
        <f>VLOOKUP(I417,BaseModelo!$A$2:$E$5075,5)</f>
        <v>8</v>
      </c>
      <c r="P417" s="15">
        <v>142.00000000000003</v>
      </c>
      <c r="Q417" s="4">
        <f>VLOOKUP(I417,BaseModelo!$A$2:$E$5075,3)</f>
        <v>132</v>
      </c>
      <c r="R417" s="4">
        <f t="shared" si="120"/>
        <v>32283000</v>
      </c>
      <c r="S417" s="16">
        <f t="shared" si="121"/>
        <v>2.168323885636403E-4</v>
      </c>
      <c r="T417" s="4">
        <f t="shared" si="132"/>
        <v>2.970603723321872E-2</v>
      </c>
      <c r="U417" s="4">
        <f t="shared" si="133"/>
        <v>3.0790199176036929E-2</v>
      </c>
      <c r="V417" s="6">
        <f t="shared" si="122"/>
        <v>0</v>
      </c>
      <c r="W417" s="16" t="str">
        <f t="shared" si="123"/>
        <v/>
      </c>
      <c r="X417" s="4" t="str">
        <f t="shared" si="134"/>
        <v/>
      </c>
      <c r="Y417" s="4" t="str">
        <f t="shared" si="124"/>
        <v/>
      </c>
      <c r="Z417" s="4">
        <f t="shared" si="125"/>
        <v>5836000</v>
      </c>
      <c r="AA417" s="16">
        <f t="shared" si="126"/>
        <v>1.199451679232351E-3</v>
      </c>
      <c r="AB417" s="15">
        <f t="shared" si="135"/>
        <v>0.16432488005483209</v>
      </c>
      <c r="AC417" s="15">
        <f t="shared" si="136"/>
        <v>0.17032213845099387</v>
      </c>
      <c r="AD417" s="4">
        <v>143852</v>
      </c>
      <c r="AE417" s="26">
        <v>1689.62</v>
      </c>
      <c r="AF417" s="26">
        <v>1689.62</v>
      </c>
      <c r="AG417" s="4">
        <f t="shared" si="137"/>
        <v>3421000</v>
      </c>
      <c r="AH417" s="16">
        <f t="shared" si="127"/>
        <v>2.0461853259280912E-3</v>
      </c>
      <c r="AI417" s="15">
        <f t="shared" si="128"/>
        <v>0.28032738965214848</v>
      </c>
      <c r="AJ417" s="15">
        <f t="shared" si="129"/>
        <v>0.29055831628178902</v>
      </c>
      <c r="AK417" s="4">
        <f t="shared" si="130"/>
        <v>16319000</v>
      </c>
      <c r="AL417" s="27">
        <f t="shared" si="131"/>
        <v>4.289478521968258E-4</v>
      </c>
      <c r="AM417" s="15">
        <f t="shared" si="138"/>
        <v>5.8765855750965136E-2</v>
      </c>
      <c r="AN417" s="15">
        <f t="shared" si="139"/>
        <v>1.3207389805273516E-5</v>
      </c>
    </row>
    <row r="418" spans="1:40" x14ac:dyDescent="0.2">
      <c r="A418" s="4" t="s">
        <v>4627</v>
      </c>
      <c r="B418" s="3" t="s">
        <v>5</v>
      </c>
      <c r="C418" s="6">
        <v>143867</v>
      </c>
      <c r="D418" s="3" t="s">
        <v>168</v>
      </c>
      <c r="E418" s="6">
        <v>143900</v>
      </c>
      <c r="F418" s="3" t="s">
        <v>1244</v>
      </c>
      <c r="G418" s="8">
        <v>6000</v>
      </c>
      <c r="H418" s="6">
        <v>142</v>
      </c>
      <c r="I418" s="6">
        <v>143666</v>
      </c>
      <c r="J418" s="13">
        <v>44985</v>
      </c>
      <c r="K418" s="9">
        <v>6000</v>
      </c>
      <c r="L418" s="4" t="s">
        <v>4627</v>
      </c>
      <c r="M418" s="4" t="s">
        <v>4632</v>
      </c>
      <c r="N418" s="4">
        <f>VLOOKUP(I418,BaseModelo!$A$2:$E$5075,5)</f>
        <v>7</v>
      </c>
      <c r="P418" s="15">
        <v>142.00000000000003</v>
      </c>
      <c r="Q418" s="4">
        <f>VLOOKUP(I418,BaseModelo!$A$2:$E$5075,3)</f>
        <v>127</v>
      </c>
      <c r="R418" s="4">
        <f t="shared" si="120"/>
        <v>32283000</v>
      </c>
      <c r="S418" s="16">
        <f t="shared" si="121"/>
        <v>1.8585633305454884E-4</v>
      </c>
      <c r="T418" s="4">
        <f t="shared" si="132"/>
        <v>2.6391599293745936E-2</v>
      </c>
      <c r="U418" s="4">
        <f t="shared" si="133"/>
        <v>2.6391599293745942E-2</v>
      </c>
      <c r="V418" s="6">
        <f t="shared" si="122"/>
        <v>0</v>
      </c>
      <c r="W418" s="16" t="str">
        <f t="shared" si="123"/>
        <v/>
      </c>
      <c r="X418" s="4" t="str">
        <f t="shared" si="134"/>
        <v/>
      </c>
      <c r="Y418" s="4" t="str">
        <f t="shared" si="124"/>
        <v/>
      </c>
      <c r="Z418" s="4">
        <f t="shared" si="125"/>
        <v>4022000</v>
      </c>
      <c r="AA418" s="16">
        <f t="shared" si="126"/>
        <v>1.4917951268025858E-3</v>
      </c>
      <c r="AB418" s="15">
        <f t="shared" si="135"/>
        <v>0.21183490800596719</v>
      </c>
      <c r="AC418" s="15">
        <f t="shared" si="136"/>
        <v>0.21183490800596722</v>
      </c>
      <c r="AD418" s="4">
        <v>143867</v>
      </c>
      <c r="AE418" s="26">
        <v>1503.37</v>
      </c>
      <c r="AF418" s="26">
        <v>1503.37</v>
      </c>
      <c r="AG418" s="4">
        <f t="shared" si="137"/>
        <v>1778000</v>
      </c>
      <c r="AH418" s="16">
        <f t="shared" si="127"/>
        <v>3.3745781777277839E-3</v>
      </c>
      <c r="AI418" s="15">
        <f t="shared" si="128"/>
        <v>0.47919010123734529</v>
      </c>
      <c r="AJ418" s="15">
        <f t="shared" si="129"/>
        <v>0.4791901012373454</v>
      </c>
      <c r="AK418" s="4">
        <f t="shared" si="130"/>
        <v>15073000</v>
      </c>
      <c r="AL418" s="27">
        <f t="shared" si="131"/>
        <v>3.9806276122868704E-4</v>
      </c>
      <c r="AM418" s="15">
        <f t="shared" si="138"/>
        <v>5.6524912094473558E-2</v>
      </c>
      <c r="AN418" s="15">
        <f t="shared" si="139"/>
        <v>1.0505512888109577E-5</v>
      </c>
    </row>
    <row r="419" spans="1:40" x14ac:dyDescent="0.2">
      <c r="A419" s="4" t="s">
        <v>4627</v>
      </c>
      <c r="B419" s="2" t="s">
        <v>10</v>
      </c>
      <c r="C419" s="5">
        <v>143882</v>
      </c>
      <c r="D419" s="2" t="s">
        <v>169</v>
      </c>
      <c r="E419" s="5">
        <v>143883</v>
      </c>
      <c r="F419" s="2" t="s">
        <v>1224</v>
      </c>
      <c r="G419" s="7">
        <v>7000</v>
      </c>
      <c r="H419" s="5">
        <v>110</v>
      </c>
      <c r="I419" s="6">
        <v>143582</v>
      </c>
      <c r="J419" s="13">
        <v>44985</v>
      </c>
      <c r="K419" s="9">
        <v>7000</v>
      </c>
      <c r="L419" s="4" t="s">
        <v>4627</v>
      </c>
      <c r="M419" s="4" t="s">
        <v>4632</v>
      </c>
      <c r="N419" s="4">
        <f>VLOOKUP(I419,BaseModelo!$A$2:$E$5075,5)</f>
        <v>9</v>
      </c>
      <c r="P419" s="15">
        <v>142.00000000000003</v>
      </c>
      <c r="Q419" s="4">
        <f>VLOOKUP(I419,BaseModelo!$A$2:$E$5075,3)</f>
        <v>147</v>
      </c>
      <c r="R419" s="4">
        <f t="shared" si="120"/>
        <v>32283000</v>
      </c>
      <c r="S419" s="16">
        <f t="shared" si="121"/>
        <v>2.168323885636403E-4</v>
      </c>
      <c r="T419" s="4">
        <f t="shared" si="132"/>
        <v>2.3851562742000433E-2</v>
      </c>
      <c r="U419" s="4">
        <f t="shared" si="133"/>
        <v>3.0790199176036929E-2</v>
      </c>
      <c r="V419" s="6">
        <f t="shared" si="122"/>
        <v>0</v>
      </c>
      <c r="W419" s="16" t="str">
        <f t="shared" si="123"/>
        <v/>
      </c>
      <c r="X419" s="4" t="str">
        <f t="shared" si="134"/>
        <v/>
      </c>
      <c r="Y419" s="4" t="str">
        <f t="shared" si="124"/>
        <v/>
      </c>
      <c r="Z419" s="4">
        <f t="shared" si="125"/>
        <v>5305000</v>
      </c>
      <c r="AA419" s="16">
        <f t="shared" si="126"/>
        <v>1.3195098963242225E-3</v>
      </c>
      <c r="AB419" s="15">
        <f t="shared" si="135"/>
        <v>0.14514608859566447</v>
      </c>
      <c r="AC419" s="15">
        <f t="shared" si="136"/>
        <v>0.18737040527803964</v>
      </c>
      <c r="AD419" s="4">
        <v>143882</v>
      </c>
      <c r="AE419" s="26">
        <v>1344.78</v>
      </c>
      <c r="AF419" s="26">
        <v>1344.78</v>
      </c>
      <c r="AG419" s="4">
        <f t="shared" si="137"/>
        <v>2114000</v>
      </c>
      <c r="AH419" s="16">
        <f t="shared" si="127"/>
        <v>3.3112582781456954E-3</v>
      </c>
      <c r="AI419" s="15">
        <f t="shared" si="128"/>
        <v>0.36423841059602646</v>
      </c>
      <c r="AJ419" s="15">
        <f t="shared" si="129"/>
        <v>0.47019867549668881</v>
      </c>
      <c r="AK419" s="4">
        <f t="shared" si="130"/>
        <v>15073000</v>
      </c>
      <c r="AL419" s="27">
        <f t="shared" si="131"/>
        <v>4.6440655476680156E-4</v>
      </c>
      <c r="AM419" s="15">
        <f t="shared" si="138"/>
        <v>5.1084721024348169E-2</v>
      </c>
      <c r="AN419" s="15">
        <f t="shared" si="139"/>
        <v>1.4299170319926922E-5</v>
      </c>
    </row>
    <row r="420" spans="1:40" x14ac:dyDescent="0.2">
      <c r="A420" s="4" t="s">
        <v>4627</v>
      </c>
      <c r="B420" s="3" t="s">
        <v>10</v>
      </c>
      <c r="C420" s="6">
        <v>143882</v>
      </c>
      <c r="D420" s="3" t="s">
        <v>169</v>
      </c>
      <c r="E420" s="6">
        <v>143884</v>
      </c>
      <c r="F420" s="3" t="s">
        <v>1238</v>
      </c>
      <c r="G420" s="8">
        <v>7000</v>
      </c>
      <c r="H420" s="6">
        <v>132</v>
      </c>
      <c r="I420" s="6">
        <v>143575</v>
      </c>
      <c r="J420" s="13">
        <v>44985</v>
      </c>
      <c r="K420" s="9">
        <v>7000</v>
      </c>
      <c r="L420" s="4" t="s">
        <v>4627</v>
      </c>
      <c r="M420" s="4" t="s">
        <v>4632</v>
      </c>
      <c r="N420" s="4">
        <f>VLOOKUP(I420,BaseModelo!$A$2:$E$5075,5)</f>
        <v>10</v>
      </c>
      <c r="P420" s="15">
        <v>142.00000000000003</v>
      </c>
      <c r="Q420" s="4">
        <f>VLOOKUP(I420,BaseModelo!$A$2:$E$5075,3)</f>
        <v>0</v>
      </c>
      <c r="R420" s="4">
        <f t="shared" si="120"/>
        <v>32283000</v>
      </c>
      <c r="S420" s="16">
        <f t="shared" si="121"/>
        <v>2.168323885636403E-4</v>
      </c>
      <c r="T420" s="4">
        <f t="shared" si="132"/>
        <v>2.8621875290400521E-2</v>
      </c>
      <c r="U420" s="4">
        <f t="shared" si="133"/>
        <v>3.0790199176036929E-2</v>
      </c>
      <c r="V420" s="6">
        <f t="shared" si="122"/>
        <v>0</v>
      </c>
      <c r="W420" s="16" t="str">
        <f t="shared" si="123"/>
        <v/>
      </c>
      <c r="X420" s="4" t="str">
        <f t="shared" si="134"/>
        <v/>
      </c>
      <c r="Y420" s="4" t="str">
        <f t="shared" si="124"/>
        <v/>
      </c>
      <c r="Z420" s="4">
        <f t="shared" si="125"/>
        <v>4121000</v>
      </c>
      <c r="AA420" s="16">
        <f t="shared" si="126"/>
        <v>1.6986168405726766E-3</v>
      </c>
      <c r="AB420" s="15">
        <f t="shared" si="135"/>
        <v>0.2242174229555933</v>
      </c>
      <c r="AC420" s="15">
        <f t="shared" si="136"/>
        <v>0.24120359136132014</v>
      </c>
      <c r="AD420" s="4">
        <v>143882</v>
      </c>
      <c r="AE420" s="26">
        <v>1620.67</v>
      </c>
      <c r="AF420" s="26">
        <v>1620.67</v>
      </c>
      <c r="AG420" s="4">
        <f t="shared" si="137"/>
        <v>2105000</v>
      </c>
      <c r="AH420" s="16">
        <f t="shared" si="127"/>
        <v>3.3254156769596198E-3</v>
      </c>
      <c r="AI420" s="15">
        <f t="shared" si="128"/>
        <v>0.43895486935866984</v>
      </c>
      <c r="AJ420" s="15">
        <f t="shared" si="129"/>
        <v>0.4722090261282661</v>
      </c>
      <c r="AK420" s="4">
        <f t="shared" si="130"/>
        <v>15073000</v>
      </c>
      <c r="AL420" s="27">
        <f t="shared" si="131"/>
        <v>4.6440655476680156E-4</v>
      </c>
      <c r="AM420" s="15">
        <f t="shared" si="138"/>
        <v>6.1301665229217803E-2</v>
      </c>
      <c r="AN420" s="15">
        <f t="shared" si="139"/>
        <v>1.4299170319926922E-5</v>
      </c>
    </row>
    <row r="421" spans="1:40" x14ac:dyDescent="0.2">
      <c r="A421" s="4" t="s">
        <v>4627</v>
      </c>
      <c r="B421" s="3" t="s">
        <v>10</v>
      </c>
      <c r="C421" s="6">
        <v>143882</v>
      </c>
      <c r="D421" s="3" t="s">
        <v>169</v>
      </c>
      <c r="E421" s="6">
        <v>143885</v>
      </c>
      <c r="F421" s="3" t="s">
        <v>1239</v>
      </c>
      <c r="G421" s="8">
        <v>9000</v>
      </c>
      <c r="H421" s="6">
        <v>110</v>
      </c>
      <c r="I421" s="6">
        <v>143495</v>
      </c>
      <c r="J421" s="13">
        <v>44985</v>
      </c>
      <c r="K421" s="9">
        <v>9000</v>
      </c>
      <c r="L421" s="4" t="s">
        <v>4627</v>
      </c>
      <c r="M421" s="4" t="s">
        <v>4632</v>
      </c>
      <c r="N421" s="4">
        <f>VLOOKUP(I421,BaseModelo!$A$2:$E$5075,5)</f>
        <v>9</v>
      </c>
      <c r="P421" s="15">
        <v>142.00000000000003</v>
      </c>
      <c r="Q421" s="4">
        <f>VLOOKUP(I421,BaseModelo!$A$2:$E$5075,3)</f>
        <v>147</v>
      </c>
      <c r="R421" s="4">
        <f t="shared" si="120"/>
        <v>32283000</v>
      </c>
      <c r="S421" s="16">
        <f t="shared" si="121"/>
        <v>2.7878449958182325E-4</v>
      </c>
      <c r="T421" s="4">
        <f t="shared" si="132"/>
        <v>3.0666294954000556E-2</v>
      </c>
      <c r="U421" s="4">
        <f t="shared" si="133"/>
        <v>3.9587398940618912E-2</v>
      </c>
      <c r="V421" s="6">
        <f t="shared" si="122"/>
        <v>0</v>
      </c>
      <c r="W421" s="16" t="str">
        <f t="shared" si="123"/>
        <v/>
      </c>
      <c r="X421" s="4" t="str">
        <f t="shared" si="134"/>
        <v/>
      </c>
      <c r="Y421" s="4" t="str">
        <f t="shared" si="124"/>
        <v/>
      </c>
      <c r="Z421" s="4">
        <f t="shared" si="125"/>
        <v>5305000</v>
      </c>
      <c r="AA421" s="16">
        <f t="shared" si="126"/>
        <v>1.6965127238454288E-3</v>
      </c>
      <c r="AB421" s="15">
        <f t="shared" si="135"/>
        <v>0.18661639962299717</v>
      </c>
      <c r="AC421" s="15">
        <f t="shared" si="136"/>
        <v>0.24090480678605092</v>
      </c>
      <c r="AD421" s="4">
        <v>143882</v>
      </c>
      <c r="AE421" s="26">
        <v>1717.33</v>
      </c>
      <c r="AF421" s="26">
        <v>1717.33</v>
      </c>
      <c r="AG421" s="4">
        <f t="shared" si="137"/>
        <v>2114000</v>
      </c>
      <c r="AH421" s="16">
        <f t="shared" si="127"/>
        <v>4.2573320719016088E-3</v>
      </c>
      <c r="AI421" s="15">
        <f t="shared" si="128"/>
        <v>0.46830652790917698</v>
      </c>
      <c r="AJ421" s="15">
        <f t="shared" si="129"/>
        <v>0.60454115421002852</v>
      </c>
      <c r="AK421" s="4">
        <f t="shared" si="130"/>
        <v>15073000</v>
      </c>
      <c r="AL421" s="27">
        <f t="shared" si="131"/>
        <v>5.9709414184303054E-4</v>
      </c>
      <c r="AM421" s="15">
        <f t="shared" si="138"/>
        <v>6.5680355602733359E-2</v>
      </c>
      <c r="AN421" s="15">
        <f t="shared" si="139"/>
        <v>2.3637403998246546E-5</v>
      </c>
    </row>
    <row r="422" spans="1:40" x14ac:dyDescent="0.2">
      <c r="A422" s="4" t="s">
        <v>4627</v>
      </c>
      <c r="B422" s="3" t="s">
        <v>10</v>
      </c>
      <c r="C422" s="6">
        <v>143882</v>
      </c>
      <c r="D422" s="3" t="s">
        <v>169</v>
      </c>
      <c r="E422" s="6">
        <v>143886</v>
      </c>
      <c r="F422" s="3" t="s">
        <v>1240</v>
      </c>
      <c r="G422" s="8">
        <v>12000</v>
      </c>
      <c r="H422" s="6">
        <v>105</v>
      </c>
      <c r="I422" s="6">
        <v>143591</v>
      </c>
      <c r="J422" s="13">
        <v>44985</v>
      </c>
      <c r="K422" s="9">
        <v>12000</v>
      </c>
      <c r="L422" s="4" t="s">
        <v>4627</v>
      </c>
      <c r="M422" s="4" t="s">
        <v>4632</v>
      </c>
      <c r="N422" s="4">
        <f>VLOOKUP(I422,BaseModelo!$A$2:$E$5075,5)</f>
        <v>10</v>
      </c>
      <c r="P422" s="15">
        <v>132</v>
      </c>
      <c r="Q422" s="4">
        <f>VLOOKUP(I422,BaseModelo!$A$2:$E$5075,3)</f>
        <v>0</v>
      </c>
      <c r="R422" s="4">
        <f t="shared" si="120"/>
        <v>32283000</v>
      </c>
      <c r="S422" s="16">
        <f t="shared" si="121"/>
        <v>3.7171266610909768E-4</v>
      </c>
      <c r="T422" s="4">
        <f t="shared" si="132"/>
        <v>3.9029829941455256E-2</v>
      </c>
      <c r="U422" s="4">
        <f t="shared" si="133"/>
        <v>4.9066071926400896E-2</v>
      </c>
      <c r="V422" s="6">
        <f t="shared" si="122"/>
        <v>0</v>
      </c>
      <c r="W422" s="16" t="str">
        <f t="shared" si="123"/>
        <v/>
      </c>
      <c r="X422" s="4" t="str">
        <f t="shared" si="134"/>
        <v/>
      </c>
      <c r="Y422" s="4" t="str">
        <f t="shared" si="124"/>
        <v/>
      </c>
      <c r="Z422" s="4">
        <f t="shared" si="125"/>
        <v>4121000</v>
      </c>
      <c r="AA422" s="16">
        <f t="shared" si="126"/>
        <v>2.9119145838388742E-3</v>
      </c>
      <c r="AB422" s="15">
        <f t="shared" si="135"/>
        <v>0.30575103130308179</v>
      </c>
      <c r="AC422" s="15">
        <f t="shared" si="136"/>
        <v>0.38437272506673137</v>
      </c>
      <c r="AD422" s="4">
        <v>143882</v>
      </c>
      <c r="AE422" s="26">
        <v>2179.37</v>
      </c>
      <c r="AF422" s="26">
        <v>2179.37</v>
      </c>
      <c r="AG422" s="4">
        <f t="shared" si="137"/>
        <v>2105000</v>
      </c>
      <c r="AH422" s="16">
        <f t="shared" si="127"/>
        <v>5.7007125890736346E-3</v>
      </c>
      <c r="AI422" s="15">
        <f t="shared" si="128"/>
        <v>0.59857482185273159</v>
      </c>
      <c r="AJ422" s="15">
        <f t="shared" si="129"/>
        <v>0.75249406175771982</v>
      </c>
      <c r="AK422" s="4">
        <f t="shared" si="130"/>
        <v>15073000</v>
      </c>
      <c r="AL422" s="27">
        <f t="shared" si="131"/>
        <v>7.9612552245737409E-4</v>
      </c>
      <c r="AM422" s="15">
        <f t="shared" si="138"/>
        <v>8.359317985802428E-2</v>
      </c>
      <c r="AN422" s="15">
        <f t="shared" si="139"/>
        <v>3.9062752147337007E-5</v>
      </c>
    </row>
    <row r="423" spans="1:40" x14ac:dyDescent="0.2">
      <c r="A423" s="4" t="s">
        <v>4627</v>
      </c>
      <c r="B423" s="3" t="s">
        <v>10</v>
      </c>
      <c r="C423" s="6">
        <v>143882</v>
      </c>
      <c r="D423" s="3" t="s">
        <v>169</v>
      </c>
      <c r="E423" s="6">
        <v>143887</v>
      </c>
      <c r="F423" s="3" t="s">
        <v>1241</v>
      </c>
      <c r="G423" s="8">
        <v>7000</v>
      </c>
      <c r="H423" s="6">
        <v>105</v>
      </c>
      <c r="I423" s="6">
        <v>143597</v>
      </c>
      <c r="J423" s="13">
        <v>44985</v>
      </c>
      <c r="K423" s="9">
        <v>7000</v>
      </c>
      <c r="L423" s="4" t="s">
        <v>4627</v>
      </c>
      <c r="M423" s="4" t="s">
        <v>4632</v>
      </c>
      <c r="N423" s="4">
        <f>VLOOKUP(I423,BaseModelo!$A$2:$E$5075,5)</f>
        <v>10</v>
      </c>
      <c r="P423" s="15">
        <v>142.00000000000003</v>
      </c>
      <c r="Q423" s="4">
        <f>VLOOKUP(I423,BaseModelo!$A$2:$E$5075,3)</f>
        <v>0</v>
      </c>
      <c r="R423" s="4">
        <f t="shared" si="120"/>
        <v>32283000</v>
      </c>
      <c r="S423" s="16">
        <f t="shared" si="121"/>
        <v>2.168323885636403E-4</v>
      </c>
      <c r="T423" s="4">
        <f t="shared" si="132"/>
        <v>2.2767400799182231E-2</v>
      </c>
      <c r="U423" s="4">
        <f t="shared" si="133"/>
        <v>3.0790199176036929E-2</v>
      </c>
      <c r="V423" s="6">
        <f t="shared" si="122"/>
        <v>0</v>
      </c>
      <c r="W423" s="16" t="str">
        <f t="shared" si="123"/>
        <v/>
      </c>
      <c r="X423" s="4" t="str">
        <f t="shared" si="134"/>
        <v/>
      </c>
      <c r="Y423" s="4" t="str">
        <f t="shared" si="124"/>
        <v/>
      </c>
      <c r="Z423" s="4">
        <f t="shared" si="125"/>
        <v>4121000</v>
      </c>
      <c r="AA423" s="16">
        <f t="shared" si="126"/>
        <v>1.6986168405726766E-3</v>
      </c>
      <c r="AB423" s="15">
        <f t="shared" si="135"/>
        <v>0.17835476826013105</v>
      </c>
      <c r="AC423" s="15">
        <f t="shared" si="136"/>
        <v>0.24120359136132014</v>
      </c>
      <c r="AD423" s="4">
        <v>143882</v>
      </c>
      <c r="AE423" s="26">
        <v>1275.96</v>
      </c>
      <c r="AF423" s="26">
        <v>1275.96</v>
      </c>
      <c r="AG423" s="4">
        <f t="shared" si="137"/>
        <v>2105000</v>
      </c>
      <c r="AH423" s="16">
        <f t="shared" si="127"/>
        <v>3.3254156769596198E-3</v>
      </c>
      <c r="AI423" s="15">
        <f t="shared" si="128"/>
        <v>0.34916864608076009</v>
      </c>
      <c r="AJ423" s="15">
        <f t="shared" si="129"/>
        <v>0.4722090261282661</v>
      </c>
      <c r="AK423" s="4">
        <f t="shared" si="130"/>
        <v>15073000</v>
      </c>
      <c r="AL423" s="27">
        <f t="shared" si="131"/>
        <v>4.6440655476680156E-4</v>
      </c>
      <c r="AM423" s="15">
        <f t="shared" si="138"/>
        <v>4.8762688250514163E-2</v>
      </c>
      <c r="AN423" s="15">
        <f t="shared" si="139"/>
        <v>1.4299170319926922E-5</v>
      </c>
    </row>
    <row r="424" spans="1:40" x14ac:dyDescent="0.2">
      <c r="A424" s="4" t="s">
        <v>4627</v>
      </c>
      <c r="B424" s="3" t="s">
        <v>10</v>
      </c>
      <c r="C424" s="6">
        <v>143882</v>
      </c>
      <c r="D424" s="3" t="s">
        <v>169</v>
      </c>
      <c r="E424" s="6">
        <v>143888</v>
      </c>
      <c r="F424" s="3" t="s">
        <v>1242</v>
      </c>
      <c r="G424" s="8">
        <v>6000</v>
      </c>
      <c r="H424" s="6">
        <v>142</v>
      </c>
      <c r="I424" s="6">
        <v>143576</v>
      </c>
      <c r="J424" s="13">
        <v>44985</v>
      </c>
      <c r="K424" s="9">
        <v>6000</v>
      </c>
      <c r="L424" s="4" t="s">
        <v>4627</v>
      </c>
      <c r="M424" s="4" t="s">
        <v>4632</v>
      </c>
      <c r="N424" s="4">
        <f>VLOOKUP(I424,BaseModelo!$A$2:$E$5075,5)</f>
        <v>7</v>
      </c>
      <c r="P424" s="15">
        <v>142.00000000000003</v>
      </c>
      <c r="Q424" s="4">
        <f>VLOOKUP(I424,BaseModelo!$A$2:$E$5075,3)</f>
        <v>127</v>
      </c>
      <c r="R424" s="4">
        <f t="shared" si="120"/>
        <v>32283000</v>
      </c>
      <c r="S424" s="16">
        <f t="shared" si="121"/>
        <v>1.8585633305454884E-4</v>
      </c>
      <c r="T424" s="4">
        <f t="shared" si="132"/>
        <v>2.6391599293745936E-2</v>
      </c>
      <c r="U424" s="4">
        <f t="shared" si="133"/>
        <v>2.6391599293745942E-2</v>
      </c>
      <c r="V424" s="6">
        <f t="shared" si="122"/>
        <v>0</v>
      </c>
      <c r="W424" s="16" t="str">
        <f t="shared" si="123"/>
        <v/>
      </c>
      <c r="X424" s="4" t="str">
        <f t="shared" si="134"/>
        <v/>
      </c>
      <c r="Y424" s="4" t="str">
        <f t="shared" si="124"/>
        <v/>
      </c>
      <c r="Z424" s="4">
        <f t="shared" si="125"/>
        <v>4022000</v>
      </c>
      <c r="AA424" s="16">
        <f t="shared" si="126"/>
        <v>1.4917951268025858E-3</v>
      </c>
      <c r="AB424" s="15">
        <f t="shared" si="135"/>
        <v>0.21183490800596719</v>
      </c>
      <c r="AC424" s="15">
        <f t="shared" si="136"/>
        <v>0.21183490800596722</v>
      </c>
      <c r="AD424" s="4">
        <v>143882</v>
      </c>
      <c r="AE424" s="26">
        <v>1503.37</v>
      </c>
      <c r="AF424" s="26">
        <v>1503.37</v>
      </c>
      <c r="AG424" s="4">
        <f t="shared" si="137"/>
        <v>1778000</v>
      </c>
      <c r="AH424" s="16">
        <f t="shared" si="127"/>
        <v>3.3745781777277839E-3</v>
      </c>
      <c r="AI424" s="15">
        <f t="shared" si="128"/>
        <v>0.47919010123734529</v>
      </c>
      <c r="AJ424" s="15">
        <f t="shared" si="129"/>
        <v>0.4791901012373454</v>
      </c>
      <c r="AK424" s="4">
        <f t="shared" si="130"/>
        <v>15073000</v>
      </c>
      <c r="AL424" s="27">
        <f t="shared" si="131"/>
        <v>3.9806276122868704E-4</v>
      </c>
      <c r="AM424" s="15">
        <f t="shared" si="138"/>
        <v>5.6524912094473558E-2</v>
      </c>
      <c r="AN424" s="15">
        <f t="shared" si="139"/>
        <v>1.0505512888109577E-5</v>
      </c>
    </row>
    <row r="425" spans="1:40" x14ac:dyDescent="0.2">
      <c r="A425" s="4" t="s">
        <v>4627</v>
      </c>
      <c r="B425" s="3" t="s">
        <v>10</v>
      </c>
      <c r="C425" s="6">
        <v>143882</v>
      </c>
      <c r="D425" s="3" t="s">
        <v>169</v>
      </c>
      <c r="E425" s="6">
        <v>143889</v>
      </c>
      <c r="F425" s="3" t="s">
        <v>1243</v>
      </c>
      <c r="G425" s="8">
        <v>7000</v>
      </c>
      <c r="H425" s="6">
        <v>142</v>
      </c>
      <c r="I425" s="6">
        <v>143657</v>
      </c>
      <c r="J425" s="13">
        <v>44985</v>
      </c>
      <c r="K425" s="9">
        <v>7000</v>
      </c>
      <c r="L425" s="4" t="s">
        <v>4627</v>
      </c>
      <c r="M425" s="4" t="s">
        <v>4632</v>
      </c>
      <c r="N425" s="4">
        <f>VLOOKUP(I425,BaseModelo!$A$2:$E$5075,5)</f>
        <v>8</v>
      </c>
      <c r="P425" s="15">
        <v>142.00000000000003</v>
      </c>
      <c r="Q425" s="4">
        <f>VLOOKUP(I425,BaseModelo!$A$2:$E$5075,3)</f>
        <v>132</v>
      </c>
      <c r="R425" s="4">
        <f t="shared" si="120"/>
        <v>32283000</v>
      </c>
      <c r="S425" s="16">
        <f t="shared" si="121"/>
        <v>2.168323885636403E-4</v>
      </c>
      <c r="T425" s="4">
        <f t="shared" si="132"/>
        <v>3.0790199176036922E-2</v>
      </c>
      <c r="U425" s="4">
        <f t="shared" si="133"/>
        <v>3.0790199176036929E-2</v>
      </c>
      <c r="V425" s="6">
        <f t="shared" si="122"/>
        <v>0</v>
      </c>
      <c r="W425" s="16" t="str">
        <f t="shared" si="123"/>
        <v/>
      </c>
      <c r="X425" s="4" t="str">
        <f t="shared" si="134"/>
        <v/>
      </c>
      <c r="Y425" s="4" t="str">
        <f t="shared" si="124"/>
        <v/>
      </c>
      <c r="Z425" s="4">
        <f t="shared" si="125"/>
        <v>5836000</v>
      </c>
      <c r="AA425" s="16">
        <f t="shared" si="126"/>
        <v>1.199451679232351E-3</v>
      </c>
      <c r="AB425" s="15">
        <f t="shared" si="135"/>
        <v>0.17032213845099384</v>
      </c>
      <c r="AC425" s="15">
        <f t="shared" si="136"/>
        <v>0.17032213845099387</v>
      </c>
      <c r="AD425" s="4">
        <v>143882</v>
      </c>
      <c r="AE425" s="26">
        <v>1758.65</v>
      </c>
      <c r="AF425" s="26">
        <v>1758.65</v>
      </c>
      <c r="AG425" s="4">
        <f t="shared" si="137"/>
        <v>2254000</v>
      </c>
      <c r="AH425" s="16">
        <f t="shared" si="127"/>
        <v>3.105590062111801E-3</v>
      </c>
      <c r="AI425" s="15">
        <f t="shared" si="128"/>
        <v>0.44099378881987572</v>
      </c>
      <c r="AJ425" s="15">
        <f t="shared" si="129"/>
        <v>0.44099378881987583</v>
      </c>
      <c r="AK425" s="4">
        <f t="shared" si="130"/>
        <v>15073000</v>
      </c>
      <c r="AL425" s="27">
        <f t="shared" si="131"/>
        <v>4.6440655476680156E-4</v>
      </c>
      <c r="AM425" s="15">
        <f t="shared" si="138"/>
        <v>6.5945730776885828E-2</v>
      </c>
      <c r="AN425" s="15">
        <f t="shared" si="139"/>
        <v>1.4299170319926922E-5</v>
      </c>
    </row>
    <row r="426" spans="1:40" x14ac:dyDescent="0.2">
      <c r="A426" s="4" t="s">
        <v>4628</v>
      </c>
      <c r="B426" s="2" t="s">
        <v>12</v>
      </c>
      <c r="C426" s="5">
        <v>143891</v>
      </c>
      <c r="D426" s="2" t="s">
        <v>165</v>
      </c>
      <c r="E426" s="5">
        <v>143897</v>
      </c>
      <c r="F426" s="2" t="s">
        <v>1203</v>
      </c>
      <c r="G426" s="7">
        <v>6000</v>
      </c>
      <c r="H426" s="5">
        <v>142</v>
      </c>
      <c r="I426" s="6">
        <v>141223</v>
      </c>
      <c r="J426" s="13">
        <v>44985</v>
      </c>
      <c r="K426" s="9">
        <v>6000</v>
      </c>
      <c r="L426" s="4" t="s">
        <v>4628</v>
      </c>
      <c r="M426" s="4" t="s">
        <v>4632</v>
      </c>
      <c r="N426" s="4">
        <f>VLOOKUP(I426,BaseModelo!$A$2:$E$5075,5)</f>
        <v>10</v>
      </c>
      <c r="P426" s="15">
        <v>142.00000000000003</v>
      </c>
      <c r="Q426" s="4">
        <f>VLOOKUP(I426,BaseModelo!$A$2:$E$5075,3)</f>
        <v>0</v>
      </c>
      <c r="R426" s="4">
        <f t="shared" si="120"/>
        <v>32283000</v>
      </c>
      <c r="S426" s="16">
        <f t="shared" si="121"/>
        <v>1.8585633305454884E-4</v>
      </c>
      <c r="T426" s="4">
        <f t="shared" si="132"/>
        <v>2.6391599293745936E-2</v>
      </c>
      <c r="U426" s="4">
        <f t="shared" si="133"/>
        <v>2.6391599293745942E-2</v>
      </c>
      <c r="V426" s="6">
        <f t="shared" si="122"/>
        <v>0</v>
      </c>
      <c r="W426" s="16" t="str">
        <f t="shared" si="123"/>
        <v/>
      </c>
      <c r="X426" s="4" t="str">
        <f t="shared" si="134"/>
        <v/>
      </c>
      <c r="Y426" s="4" t="str">
        <f t="shared" si="124"/>
        <v/>
      </c>
      <c r="Z426" s="4">
        <f t="shared" si="125"/>
        <v>4121000</v>
      </c>
      <c r="AA426" s="16">
        <f t="shared" si="126"/>
        <v>1.4559572919194371E-3</v>
      </c>
      <c r="AB426" s="15">
        <f t="shared" si="135"/>
        <v>0.20674593545256006</v>
      </c>
      <c r="AC426" s="15">
        <f t="shared" si="136"/>
        <v>0.20674593545256012</v>
      </c>
      <c r="AD426" s="4">
        <v>143891</v>
      </c>
      <c r="AE426" s="26">
        <v>1503.37</v>
      </c>
      <c r="AF426" s="26">
        <v>1503.37</v>
      </c>
      <c r="AG426" s="4">
        <f t="shared" si="137"/>
        <v>1846000</v>
      </c>
      <c r="AH426" s="16">
        <f t="shared" si="127"/>
        <v>3.2502708559046588E-3</v>
      </c>
      <c r="AI426" s="15">
        <f t="shared" si="128"/>
        <v>0.46153846153846156</v>
      </c>
      <c r="AJ426" s="15">
        <f t="shared" si="129"/>
        <v>0.46153846153846162</v>
      </c>
      <c r="AK426" s="4">
        <f t="shared" si="130"/>
        <v>16319000</v>
      </c>
      <c r="AL426" s="27">
        <f t="shared" si="131"/>
        <v>3.6766958759727926E-4</v>
      </c>
      <c r="AM426" s="15">
        <f t="shared" si="138"/>
        <v>5.2209081438813656E-2</v>
      </c>
      <c r="AN426" s="15">
        <f t="shared" si="139"/>
        <v>9.7033884283642175E-6</v>
      </c>
    </row>
    <row r="427" spans="1:40" x14ac:dyDescent="0.2">
      <c r="A427" s="4" t="s">
        <v>4628</v>
      </c>
      <c r="B427" s="3" t="s">
        <v>12</v>
      </c>
      <c r="C427" s="6">
        <v>143891</v>
      </c>
      <c r="D427" s="3" t="s">
        <v>165</v>
      </c>
      <c r="E427" s="6">
        <v>143892</v>
      </c>
      <c r="F427" s="3" t="s">
        <v>1216</v>
      </c>
      <c r="G427" s="8">
        <v>8000</v>
      </c>
      <c r="H427" s="6">
        <v>142</v>
      </c>
      <c r="I427" s="6">
        <v>143674</v>
      </c>
      <c r="J427" s="13">
        <v>44985</v>
      </c>
      <c r="K427" s="9">
        <v>8000</v>
      </c>
      <c r="L427" s="4" t="s">
        <v>4628</v>
      </c>
      <c r="M427" s="4" t="s">
        <v>4632</v>
      </c>
      <c r="N427" s="4">
        <f>VLOOKUP(I427,BaseModelo!$A$2:$E$5075,5)</f>
        <v>9</v>
      </c>
      <c r="P427" s="15">
        <v>142.00000000000003</v>
      </c>
      <c r="Q427" s="4">
        <f>VLOOKUP(I427,BaseModelo!$A$2:$E$5075,3)</f>
        <v>147</v>
      </c>
      <c r="R427" s="4">
        <f t="shared" si="120"/>
        <v>32283000</v>
      </c>
      <c r="S427" s="16">
        <f t="shared" si="121"/>
        <v>2.4780844407273179E-4</v>
      </c>
      <c r="T427" s="4">
        <f t="shared" si="132"/>
        <v>3.5188799058327912E-2</v>
      </c>
      <c r="U427" s="4">
        <f t="shared" si="133"/>
        <v>3.5188799058327919E-2</v>
      </c>
      <c r="V427" s="6">
        <f t="shared" si="122"/>
        <v>0</v>
      </c>
      <c r="W427" s="16" t="str">
        <f t="shared" si="123"/>
        <v/>
      </c>
      <c r="X427" s="4" t="str">
        <f t="shared" si="134"/>
        <v/>
      </c>
      <c r="Y427" s="4" t="str">
        <f t="shared" si="124"/>
        <v/>
      </c>
      <c r="Z427" s="4">
        <f t="shared" si="125"/>
        <v>5305000</v>
      </c>
      <c r="AA427" s="16">
        <f t="shared" si="126"/>
        <v>1.5080113100848257E-3</v>
      </c>
      <c r="AB427" s="15">
        <f t="shared" si="135"/>
        <v>0.21413760603204526</v>
      </c>
      <c r="AC427" s="15">
        <f t="shared" si="136"/>
        <v>0.21413760603204529</v>
      </c>
      <c r="AD427" s="4">
        <v>143891</v>
      </c>
      <c r="AE427" s="26">
        <v>2013.74</v>
      </c>
      <c r="AF427" s="26">
        <v>2013.74</v>
      </c>
      <c r="AG427" s="4">
        <f t="shared" si="137"/>
        <v>3095000</v>
      </c>
      <c r="AH427" s="16">
        <f t="shared" si="127"/>
        <v>2.5848142164781908E-3</v>
      </c>
      <c r="AI427" s="15">
        <f t="shared" si="128"/>
        <v>0.3670436187399031</v>
      </c>
      <c r="AJ427" s="15">
        <f t="shared" si="129"/>
        <v>0.36704361873990315</v>
      </c>
      <c r="AK427" s="4">
        <f t="shared" si="130"/>
        <v>16319000</v>
      </c>
      <c r="AL427" s="27">
        <f t="shared" si="131"/>
        <v>4.9022611679637234E-4</v>
      </c>
      <c r="AM427" s="15">
        <f t="shared" si="138"/>
        <v>6.9612108585084875E-2</v>
      </c>
      <c r="AN427" s="15">
        <f t="shared" si="139"/>
        <v>1.725046831709194E-5</v>
      </c>
    </row>
    <row r="428" spans="1:40" x14ac:dyDescent="0.2">
      <c r="A428" s="4" t="s">
        <v>4628</v>
      </c>
      <c r="B428" s="3" t="s">
        <v>12</v>
      </c>
      <c r="C428" s="6">
        <v>143891</v>
      </c>
      <c r="D428" s="3" t="s">
        <v>165</v>
      </c>
      <c r="E428" s="6">
        <v>143893</v>
      </c>
      <c r="F428" s="3" t="s">
        <v>1217</v>
      </c>
      <c r="G428" s="8">
        <v>6000</v>
      </c>
      <c r="H428" s="6">
        <v>142</v>
      </c>
      <c r="I428" s="6">
        <v>141242</v>
      </c>
      <c r="J428" s="13">
        <v>44985</v>
      </c>
      <c r="K428" s="9">
        <v>6000</v>
      </c>
      <c r="L428" s="4" t="s">
        <v>4628</v>
      </c>
      <c r="M428" s="4" t="s">
        <v>4632</v>
      </c>
      <c r="N428" s="4">
        <f>VLOOKUP(I428,BaseModelo!$A$2:$E$5075,5)</f>
        <v>8</v>
      </c>
      <c r="P428" s="15">
        <v>142.00000000000003</v>
      </c>
      <c r="Q428" s="4">
        <f>VLOOKUP(I428,BaseModelo!$A$2:$E$5075,3)</f>
        <v>132</v>
      </c>
      <c r="R428" s="4">
        <f t="shared" si="120"/>
        <v>32283000</v>
      </c>
      <c r="S428" s="16">
        <f t="shared" si="121"/>
        <v>1.8585633305454884E-4</v>
      </c>
      <c r="T428" s="4">
        <f t="shared" si="132"/>
        <v>2.6391599293745936E-2</v>
      </c>
      <c r="U428" s="4">
        <f t="shared" si="133"/>
        <v>2.6391599293745942E-2</v>
      </c>
      <c r="V428" s="6">
        <f t="shared" si="122"/>
        <v>0</v>
      </c>
      <c r="W428" s="16" t="str">
        <f t="shared" si="123"/>
        <v/>
      </c>
      <c r="X428" s="4" t="str">
        <f t="shared" si="134"/>
        <v/>
      </c>
      <c r="Y428" s="4" t="str">
        <f t="shared" si="124"/>
        <v/>
      </c>
      <c r="Z428" s="4">
        <f t="shared" si="125"/>
        <v>5836000</v>
      </c>
      <c r="AA428" s="16">
        <f t="shared" si="126"/>
        <v>1.028101439342015E-3</v>
      </c>
      <c r="AB428" s="15">
        <f t="shared" si="135"/>
        <v>0.14599040438656613</v>
      </c>
      <c r="AC428" s="15">
        <f t="shared" si="136"/>
        <v>0.14599040438656616</v>
      </c>
      <c r="AD428" s="4">
        <v>143891</v>
      </c>
      <c r="AE428" s="26">
        <v>1503.37</v>
      </c>
      <c r="AF428" s="26">
        <v>1503.37</v>
      </c>
      <c r="AG428" s="4">
        <f t="shared" si="137"/>
        <v>3421000</v>
      </c>
      <c r="AH428" s="16">
        <f t="shared" si="127"/>
        <v>1.7538731365097924E-3</v>
      </c>
      <c r="AI428" s="15">
        <f t="shared" si="128"/>
        <v>0.24904998538439052</v>
      </c>
      <c r="AJ428" s="15">
        <f t="shared" si="129"/>
        <v>0.24904998538439058</v>
      </c>
      <c r="AK428" s="4">
        <f t="shared" si="130"/>
        <v>16319000</v>
      </c>
      <c r="AL428" s="27">
        <f t="shared" si="131"/>
        <v>3.6766958759727926E-4</v>
      </c>
      <c r="AM428" s="15">
        <f t="shared" si="138"/>
        <v>5.2209081438813656E-2</v>
      </c>
      <c r="AN428" s="15">
        <f t="shared" si="139"/>
        <v>9.7033884283642175E-6</v>
      </c>
    </row>
    <row r="429" spans="1:40" x14ac:dyDescent="0.2">
      <c r="A429" s="4" t="s">
        <v>4628</v>
      </c>
      <c r="B429" s="3" t="s">
        <v>12</v>
      </c>
      <c r="C429" s="6">
        <v>143891</v>
      </c>
      <c r="D429" s="3" t="s">
        <v>165</v>
      </c>
      <c r="E429" s="6">
        <v>143894</v>
      </c>
      <c r="F429" s="3" t="s">
        <v>1218</v>
      </c>
      <c r="G429" s="8">
        <v>6000</v>
      </c>
      <c r="H429" s="6">
        <v>142</v>
      </c>
      <c r="I429" s="6">
        <v>143162</v>
      </c>
      <c r="J429" s="13">
        <v>44985</v>
      </c>
      <c r="K429" s="9">
        <v>6000</v>
      </c>
      <c r="L429" s="4" t="s">
        <v>4628</v>
      </c>
      <c r="M429" s="4" t="s">
        <v>4632</v>
      </c>
      <c r="N429" s="4">
        <f>VLOOKUP(I429,BaseModelo!$A$2:$E$5075,5)</f>
        <v>10</v>
      </c>
      <c r="P429" s="15">
        <v>142.00000000000003</v>
      </c>
      <c r="Q429" s="4">
        <f>VLOOKUP(I429,BaseModelo!$A$2:$E$5075,3)</f>
        <v>0</v>
      </c>
      <c r="R429" s="4">
        <f t="shared" si="120"/>
        <v>32283000</v>
      </c>
      <c r="S429" s="16">
        <f t="shared" si="121"/>
        <v>1.8585633305454884E-4</v>
      </c>
      <c r="T429" s="4">
        <f t="shared" si="132"/>
        <v>2.6391599293745936E-2</v>
      </c>
      <c r="U429" s="4">
        <f t="shared" si="133"/>
        <v>2.6391599293745942E-2</v>
      </c>
      <c r="V429" s="6">
        <f t="shared" si="122"/>
        <v>0</v>
      </c>
      <c r="W429" s="16" t="str">
        <f t="shared" si="123"/>
        <v/>
      </c>
      <c r="X429" s="4" t="str">
        <f t="shared" si="134"/>
        <v/>
      </c>
      <c r="Y429" s="4" t="str">
        <f t="shared" si="124"/>
        <v/>
      </c>
      <c r="Z429" s="4">
        <f t="shared" si="125"/>
        <v>4121000</v>
      </c>
      <c r="AA429" s="16">
        <f t="shared" si="126"/>
        <v>1.4559572919194371E-3</v>
      </c>
      <c r="AB429" s="15">
        <f t="shared" si="135"/>
        <v>0.20674593545256006</v>
      </c>
      <c r="AC429" s="15">
        <f t="shared" si="136"/>
        <v>0.20674593545256012</v>
      </c>
      <c r="AD429" s="4">
        <v>143891</v>
      </c>
      <c r="AE429" s="26">
        <v>1503.37</v>
      </c>
      <c r="AF429" s="26">
        <v>1503.37</v>
      </c>
      <c r="AG429" s="4">
        <f t="shared" si="137"/>
        <v>1846000</v>
      </c>
      <c r="AH429" s="16">
        <f t="shared" si="127"/>
        <v>3.2502708559046588E-3</v>
      </c>
      <c r="AI429" s="15">
        <f t="shared" si="128"/>
        <v>0.46153846153846156</v>
      </c>
      <c r="AJ429" s="15">
        <f t="shared" si="129"/>
        <v>0.46153846153846162</v>
      </c>
      <c r="AK429" s="4">
        <f t="shared" si="130"/>
        <v>16319000</v>
      </c>
      <c r="AL429" s="27">
        <f t="shared" si="131"/>
        <v>3.6766958759727926E-4</v>
      </c>
      <c r="AM429" s="15">
        <f t="shared" si="138"/>
        <v>5.2209081438813656E-2</v>
      </c>
      <c r="AN429" s="15">
        <f t="shared" si="139"/>
        <v>9.7033884283642175E-6</v>
      </c>
    </row>
    <row r="430" spans="1:40" x14ac:dyDescent="0.2">
      <c r="A430" s="4" t="s">
        <v>4628</v>
      </c>
      <c r="B430" s="3" t="s">
        <v>12</v>
      </c>
      <c r="C430" s="6">
        <v>143891</v>
      </c>
      <c r="D430" s="3" t="s">
        <v>165</v>
      </c>
      <c r="E430" s="6">
        <v>143895</v>
      </c>
      <c r="F430" s="3" t="s">
        <v>1219</v>
      </c>
      <c r="G430" s="8">
        <v>7000</v>
      </c>
      <c r="H430" s="6">
        <v>142</v>
      </c>
      <c r="I430" s="6">
        <v>143164</v>
      </c>
      <c r="J430" s="13">
        <v>44985</v>
      </c>
      <c r="K430" s="9">
        <v>7000</v>
      </c>
      <c r="L430" s="4" t="s">
        <v>4628</v>
      </c>
      <c r="M430" s="4" t="s">
        <v>4632</v>
      </c>
      <c r="N430" s="4">
        <f>VLOOKUP(I430,BaseModelo!$A$2:$E$5075,5)</f>
        <v>9</v>
      </c>
      <c r="P430" s="15">
        <v>142.00000000000003</v>
      </c>
      <c r="Q430" s="4">
        <f>VLOOKUP(I430,BaseModelo!$A$2:$E$5075,3)</f>
        <v>147</v>
      </c>
      <c r="R430" s="4">
        <f t="shared" si="120"/>
        <v>32283000</v>
      </c>
      <c r="S430" s="16">
        <f t="shared" si="121"/>
        <v>2.168323885636403E-4</v>
      </c>
      <c r="T430" s="4">
        <f t="shared" si="132"/>
        <v>3.0790199176036922E-2</v>
      </c>
      <c r="U430" s="4">
        <f t="shared" si="133"/>
        <v>3.0790199176036929E-2</v>
      </c>
      <c r="V430" s="6">
        <f t="shared" si="122"/>
        <v>0</v>
      </c>
      <c r="W430" s="16" t="str">
        <f t="shared" si="123"/>
        <v/>
      </c>
      <c r="X430" s="4" t="str">
        <f t="shared" si="134"/>
        <v/>
      </c>
      <c r="Y430" s="4" t="str">
        <f t="shared" si="124"/>
        <v/>
      </c>
      <c r="Z430" s="4">
        <f t="shared" si="125"/>
        <v>5305000</v>
      </c>
      <c r="AA430" s="16">
        <f t="shared" si="126"/>
        <v>1.3195098963242225E-3</v>
      </c>
      <c r="AB430" s="15">
        <f t="shared" si="135"/>
        <v>0.18737040527803958</v>
      </c>
      <c r="AC430" s="15">
        <f t="shared" si="136"/>
        <v>0.18737040527803964</v>
      </c>
      <c r="AD430" s="4">
        <v>143891</v>
      </c>
      <c r="AE430" s="26">
        <v>1758.65</v>
      </c>
      <c r="AF430" s="26">
        <v>1758.65</v>
      </c>
      <c r="AG430" s="4">
        <f t="shared" si="137"/>
        <v>3095000</v>
      </c>
      <c r="AH430" s="16">
        <f t="shared" si="127"/>
        <v>2.2617124394184169E-3</v>
      </c>
      <c r="AI430" s="15">
        <f t="shared" si="128"/>
        <v>0.32116316639741521</v>
      </c>
      <c r="AJ430" s="15">
        <f t="shared" si="129"/>
        <v>0.32116316639741527</v>
      </c>
      <c r="AK430" s="4">
        <f t="shared" si="130"/>
        <v>16319000</v>
      </c>
      <c r="AL430" s="27">
        <f t="shared" si="131"/>
        <v>4.289478521968258E-4</v>
      </c>
      <c r="AM430" s="15">
        <f t="shared" si="138"/>
        <v>6.0910595011949266E-2</v>
      </c>
      <c r="AN430" s="15">
        <f t="shared" si="139"/>
        <v>1.3207389805273516E-5</v>
      </c>
    </row>
    <row r="431" spans="1:40" x14ac:dyDescent="0.2">
      <c r="A431" s="4" t="s">
        <v>4628</v>
      </c>
      <c r="B431" s="3" t="s">
        <v>12</v>
      </c>
      <c r="C431" s="6">
        <v>143891</v>
      </c>
      <c r="D431" s="3" t="s">
        <v>165</v>
      </c>
      <c r="E431" s="6">
        <v>143896</v>
      </c>
      <c r="F431" s="3" t="s">
        <v>1220</v>
      </c>
      <c r="G431" s="8">
        <v>6000</v>
      </c>
      <c r="H431" s="6">
        <v>142</v>
      </c>
      <c r="I431" s="6">
        <v>141983</v>
      </c>
      <c r="J431" s="13">
        <v>44985</v>
      </c>
      <c r="K431" s="9">
        <v>6000</v>
      </c>
      <c r="L431" s="4" t="s">
        <v>4628</v>
      </c>
      <c r="M431" s="4" t="s">
        <v>4632</v>
      </c>
      <c r="N431" s="4">
        <f>VLOOKUP(I431,BaseModelo!$A$2:$E$5075,5)</f>
        <v>10</v>
      </c>
      <c r="P431" s="15">
        <v>142.00000000000003</v>
      </c>
      <c r="Q431" s="4">
        <f>VLOOKUP(I431,BaseModelo!$A$2:$E$5075,3)</f>
        <v>0</v>
      </c>
      <c r="R431" s="4">
        <f t="shared" si="120"/>
        <v>32283000</v>
      </c>
      <c r="S431" s="16">
        <f t="shared" si="121"/>
        <v>1.8585633305454884E-4</v>
      </c>
      <c r="T431" s="4">
        <f t="shared" si="132"/>
        <v>2.6391599293745936E-2</v>
      </c>
      <c r="U431" s="4">
        <f t="shared" si="133"/>
        <v>2.6391599293745942E-2</v>
      </c>
      <c r="V431" s="6">
        <f t="shared" si="122"/>
        <v>0</v>
      </c>
      <c r="W431" s="16" t="str">
        <f t="shared" si="123"/>
        <v/>
      </c>
      <c r="X431" s="4" t="str">
        <f t="shared" si="134"/>
        <v/>
      </c>
      <c r="Y431" s="4" t="str">
        <f t="shared" si="124"/>
        <v/>
      </c>
      <c r="Z431" s="4">
        <f t="shared" si="125"/>
        <v>4121000</v>
      </c>
      <c r="AA431" s="16">
        <f t="shared" si="126"/>
        <v>1.4559572919194371E-3</v>
      </c>
      <c r="AB431" s="15">
        <f t="shared" si="135"/>
        <v>0.20674593545256006</v>
      </c>
      <c r="AC431" s="15">
        <f t="shared" si="136"/>
        <v>0.20674593545256012</v>
      </c>
      <c r="AD431" s="4">
        <v>143891</v>
      </c>
      <c r="AE431" s="26">
        <v>1503.37</v>
      </c>
      <c r="AF431" s="26">
        <v>1503.37</v>
      </c>
      <c r="AG431" s="4">
        <f t="shared" si="137"/>
        <v>1846000</v>
      </c>
      <c r="AH431" s="16">
        <f t="shared" si="127"/>
        <v>3.2502708559046588E-3</v>
      </c>
      <c r="AI431" s="15">
        <f t="shared" si="128"/>
        <v>0.46153846153846156</v>
      </c>
      <c r="AJ431" s="15">
        <f t="shared" si="129"/>
        <v>0.46153846153846162</v>
      </c>
      <c r="AK431" s="4">
        <f t="shared" si="130"/>
        <v>16319000</v>
      </c>
      <c r="AL431" s="27">
        <f t="shared" si="131"/>
        <v>3.6766958759727926E-4</v>
      </c>
      <c r="AM431" s="15">
        <f t="shared" si="138"/>
        <v>5.2209081438813656E-2</v>
      </c>
      <c r="AN431" s="15">
        <f t="shared" si="139"/>
        <v>9.7033884283642175E-6</v>
      </c>
    </row>
    <row r="432" spans="1:40" x14ac:dyDescent="0.2">
      <c r="A432" s="4" t="s">
        <v>4628</v>
      </c>
      <c r="B432" s="3" t="s">
        <v>12</v>
      </c>
      <c r="C432" s="6">
        <v>143891</v>
      </c>
      <c r="D432" s="3" t="s">
        <v>165</v>
      </c>
      <c r="E432" s="6">
        <v>143898</v>
      </c>
      <c r="F432" s="3" t="s">
        <v>1221</v>
      </c>
      <c r="G432" s="8">
        <v>6000</v>
      </c>
      <c r="H432" s="6">
        <v>142</v>
      </c>
      <c r="I432" s="6">
        <v>141986</v>
      </c>
      <c r="J432" s="13">
        <v>44985</v>
      </c>
      <c r="K432" s="9">
        <v>6000</v>
      </c>
      <c r="L432" s="4" t="s">
        <v>4628</v>
      </c>
      <c r="M432" s="4" t="s">
        <v>4632</v>
      </c>
      <c r="N432" s="4">
        <f>VLOOKUP(I432,BaseModelo!$A$2:$E$5075,5)</f>
        <v>8</v>
      </c>
      <c r="P432" s="15">
        <v>142.00000000000003</v>
      </c>
      <c r="Q432" s="4">
        <f>VLOOKUP(I432,BaseModelo!$A$2:$E$5075,3)</f>
        <v>132</v>
      </c>
      <c r="R432" s="4">
        <f t="shared" si="120"/>
        <v>32283000</v>
      </c>
      <c r="S432" s="16">
        <f t="shared" si="121"/>
        <v>1.8585633305454884E-4</v>
      </c>
      <c r="T432" s="4">
        <f t="shared" si="132"/>
        <v>2.6391599293745936E-2</v>
      </c>
      <c r="U432" s="4">
        <f t="shared" si="133"/>
        <v>2.6391599293745942E-2</v>
      </c>
      <c r="V432" s="6">
        <f t="shared" si="122"/>
        <v>0</v>
      </c>
      <c r="W432" s="16" t="str">
        <f t="shared" si="123"/>
        <v/>
      </c>
      <c r="X432" s="4" t="str">
        <f t="shared" si="134"/>
        <v/>
      </c>
      <c r="Y432" s="4" t="str">
        <f t="shared" si="124"/>
        <v/>
      </c>
      <c r="Z432" s="4">
        <f t="shared" si="125"/>
        <v>5836000</v>
      </c>
      <c r="AA432" s="16">
        <f t="shared" si="126"/>
        <v>1.028101439342015E-3</v>
      </c>
      <c r="AB432" s="15">
        <f t="shared" si="135"/>
        <v>0.14599040438656613</v>
      </c>
      <c r="AC432" s="15">
        <f t="shared" si="136"/>
        <v>0.14599040438656616</v>
      </c>
      <c r="AD432" s="4">
        <v>143891</v>
      </c>
      <c r="AE432" s="26">
        <v>1503.37</v>
      </c>
      <c r="AF432" s="26">
        <v>1503.37</v>
      </c>
      <c r="AG432" s="4">
        <f t="shared" si="137"/>
        <v>3421000</v>
      </c>
      <c r="AH432" s="16">
        <f t="shared" si="127"/>
        <v>1.7538731365097924E-3</v>
      </c>
      <c r="AI432" s="15">
        <f t="shared" si="128"/>
        <v>0.24904998538439052</v>
      </c>
      <c r="AJ432" s="15">
        <f t="shared" si="129"/>
        <v>0.24904998538439058</v>
      </c>
      <c r="AK432" s="4">
        <f t="shared" si="130"/>
        <v>16319000</v>
      </c>
      <c r="AL432" s="27">
        <f t="shared" si="131"/>
        <v>3.6766958759727926E-4</v>
      </c>
      <c r="AM432" s="15">
        <f t="shared" si="138"/>
        <v>5.2209081438813656E-2</v>
      </c>
      <c r="AN432" s="15">
        <f t="shared" si="139"/>
        <v>9.7033884283642175E-6</v>
      </c>
    </row>
    <row r="433" spans="1:40" x14ac:dyDescent="0.2">
      <c r="A433" s="4" t="s">
        <v>4628</v>
      </c>
      <c r="B433" s="3" t="s">
        <v>12</v>
      </c>
      <c r="C433" s="6">
        <v>143891</v>
      </c>
      <c r="D433" s="3" t="s">
        <v>165</v>
      </c>
      <c r="E433" s="6">
        <v>143899</v>
      </c>
      <c r="F433" s="3" t="s">
        <v>1222</v>
      </c>
      <c r="G433" s="8">
        <v>6000</v>
      </c>
      <c r="H433" s="6">
        <v>142</v>
      </c>
      <c r="I433" s="6">
        <v>141243</v>
      </c>
      <c r="J433" s="13">
        <v>44985</v>
      </c>
      <c r="K433" s="9">
        <v>6000</v>
      </c>
      <c r="L433" s="4" t="s">
        <v>4628</v>
      </c>
      <c r="M433" s="4" t="s">
        <v>4632</v>
      </c>
      <c r="N433" s="4">
        <f>VLOOKUP(I433,BaseModelo!$A$2:$E$5075,5)</f>
        <v>8</v>
      </c>
      <c r="P433" s="15">
        <v>142.00000000000003</v>
      </c>
      <c r="Q433" s="4">
        <f>VLOOKUP(I433,BaseModelo!$A$2:$E$5075,3)</f>
        <v>132</v>
      </c>
      <c r="R433" s="4">
        <f t="shared" si="120"/>
        <v>32283000</v>
      </c>
      <c r="S433" s="16">
        <f t="shared" si="121"/>
        <v>1.8585633305454884E-4</v>
      </c>
      <c r="T433" s="4">
        <f t="shared" si="132"/>
        <v>2.6391599293745936E-2</v>
      </c>
      <c r="U433" s="4">
        <f t="shared" si="133"/>
        <v>2.6391599293745942E-2</v>
      </c>
      <c r="V433" s="6">
        <f t="shared" si="122"/>
        <v>0</v>
      </c>
      <c r="W433" s="16" t="str">
        <f t="shared" si="123"/>
        <v/>
      </c>
      <c r="X433" s="4" t="str">
        <f t="shared" si="134"/>
        <v/>
      </c>
      <c r="Y433" s="4" t="str">
        <f t="shared" si="124"/>
        <v/>
      </c>
      <c r="Z433" s="4">
        <f t="shared" si="125"/>
        <v>5836000</v>
      </c>
      <c r="AA433" s="16">
        <f t="shared" si="126"/>
        <v>1.028101439342015E-3</v>
      </c>
      <c r="AB433" s="15">
        <f t="shared" si="135"/>
        <v>0.14599040438656613</v>
      </c>
      <c r="AC433" s="15">
        <f t="shared" si="136"/>
        <v>0.14599040438656616</v>
      </c>
      <c r="AD433" s="4">
        <v>143891</v>
      </c>
      <c r="AE433" s="26">
        <v>1503.37</v>
      </c>
      <c r="AF433" s="26">
        <v>1503.37</v>
      </c>
      <c r="AG433" s="4">
        <f t="shared" si="137"/>
        <v>3421000</v>
      </c>
      <c r="AH433" s="16">
        <f t="shared" si="127"/>
        <v>1.7538731365097924E-3</v>
      </c>
      <c r="AI433" s="15">
        <f t="shared" si="128"/>
        <v>0.24904998538439052</v>
      </c>
      <c r="AJ433" s="15">
        <f t="shared" si="129"/>
        <v>0.24904998538439058</v>
      </c>
      <c r="AK433" s="4">
        <f t="shared" si="130"/>
        <v>16319000</v>
      </c>
      <c r="AL433" s="27">
        <f t="shared" si="131"/>
        <v>3.6766958759727926E-4</v>
      </c>
      <c r="AM433" s="15">
        <f t="shared" si="138"/>
        <v>5.2209081438813656E-2</v>
      </c>
      <c r="AN433" s="15">
        <f t="shared" si="139"/>
        <v>9.7033884283642175E-6</v>
      </c>
    </row>
    <row r="434" spans="1:40" x14ac:dyDescent="0.2">
      <c r="A434" s="4" t="s">
        <v>4627</v>
      </c>
      <c r="B434" s="3" t="s">
        <v>10</v>
      </c>
      <c r="C434" s="6">
        <v>143908</v>
      </c>
      <c r="D434" s="3" t="s">
        <v>193</v>
      </c>
      <c r="E434" s="6">
        <v>143922</v>
      </c>
      <c r="F434" s="3" t="s">
        <v>1306</v>
      </c>
      <c r="G434" s="8">
        <v>10000</v>
      </c>
      <c r="H434" s="6">
        <v>142</v>
      </c>
      <c r="I434" s="6">
        <v>143492</v>
      </c>
      <c r="J434" s="13">
        <v>44985</v>
      </c>
      <c r="K434" s="9">
        <v>10000</v>
      </c>
      <c r="L434" s="4" t="s">
        <v>4627</v>
      </c>
      <c r="M434" s="4" t="s">
        <v>4632</v>
      </c>
      <c r="N434" s="4">
        <f>VLOOKUP(I434,BaseModelo!$A$2:$E$5075,5)</f>
        <v>8</v>
      </c>
      <c r="P434" s="15">
        <v>142.00000000000003</v>
      </c>
      <c r="Q434" s="4">
        <f>VLOOKUP(I434,BaseModelo!$A$2:$E$5075,3)</f>
        <v>132</v>
      </c>
      <c r="R434" s="4">
        <f t="shared" si="120"/>
        <v>32283000</v>
      </c>
      <c r="S434" s="16">
        <f t="shared" si="121"/>
        <v>3.0976055509091471E-4</v>
      </c>
      <c r="T434" s="4">
        <f t="shared" si="132"/>
        <v>4.3985998822909891E-2</v>
      </c>
      <c r="U434" s="4">
        <f t="shared" si="133"/>
        <v>4.3985998822909898E-2</v>
      </c>
      <c r="V434" s="6">
        <f t="shared" si="122"/>
        <v>0</v>
      </c>
      <c r="W434" s="16" t="str">
        <f t="shared" si="123"/>
        <v/>
      </c>
      <c r="X434" s="4" t="str">
        <f t="shared" si="134"/>
        <v/>
      </c>
      <c r="Y434" s="4" t="str">
        <f t="shared" si="124"/>
        <v/>
      </c>
      <c r="Z434" s="4">
        <f t="shared" si="125"/>
        <v>5836000</v>
      </c>
      <c r="AA434" s="16">
        <f t="shared" si="126"/>
        <v>1.7135023989033585E-3</v>
      </c>
      <c r="AB434" s="15">
        <f t="shared" si="135"/>
        <v>0.2433173406442769</v>
      </c>
      <c r="AC434" s="15">
        <f t="shared" si="136"/>
        <v>0.24331734064427696</v>
      </c>
      <c r="AD434" s="4">
        <v>143908</v>
      </c>
      <c r="AE434" s="26">
        <v>2510.34</v>
      </c>
      <c r="AF434" s="26">
        <v>2510.34</v>
      </c>
      <c r="AG434" s="4">
        <f t="shared" si="137"/>
        <v>2254000</v>
      </c>
      <c r="AH434" s="16">
        <f t="shared" si="127"/>
        <v>4.4365572315882874E-3</v>
      </c>
      <c r="AI434" s="15">
        <f t="shared" si="128"/>
        <v>0.62999112688553682</v>
      </c>
      <c r="AJ434" s="15">
        <f t="shared" si="129"/>
        <v>0.62999112688553693</v>
      </c>
      <c r="AK434" s="4">
        <f t="shared" si="130"/>
        <v>15073000</v>
      </c>
      <c r="AL434" s="27">
        <f t="shared" si="131"/>
        <v>6.6343793538114506E-4</v>
      </c>
      <c r="AM434" s="15">
        <f t="shared" si="138"/>
        <v>9.4208186824122603E-2</v>
      </c>
      <c r="AN434" s="15">
        <f t="shared" si="139"/>
        <v>2.918198024474882E-5</v>
      </c>
    </row>
    <row r="435" spans="1:40" x14ac:dyDescent="0.2">
      <c r="A435" s="4" t="s">
        <v>4627</v>
      </c>
      <c r="B435" s="3" t="s">
        <v>10</v>
      </c>
      <c r="C435" s="6">
        <v>143908</v>
      </c>
      <c r="D435" s="3" t="s">
        <v>193</v>
      </c>
      <c r="E435" s="6">
        <v>143937</v>
      </c>
      <c r="F435" s="3" t="s">
        <v>1307</v>
      </c>
      <c r="G435" s="8">
        <v>10000</v>
      </c>
      <c r="H435" s="6">
        <v>142</v>
      </c>
      <c r="I435" s="6">
        <v>143697</v>
      </c>
      <c r="J435" s="13">
        <v>44985</v>
      </c>
      <c r="K435" s="9">
        <v>10000</v>
      </c>
      <c r="L435" s="4" t="s">
        <v>4627</v>
      </c>
      <c r="M435" s="4" t="s">
        <v>4632</v>
      </c>
      <c r="N435" s="4">
        <f>VLOOKUP(I435,BaseModelo!$A$2:$E$5075,5)</f>
        <v>10</v>
      </c>
      <c r="P435" s="15">
        <v>142.00000000000003</v>
      </c>
      <c r="Q435" s="4">
        <f>VLOOKUP(I435,BaseModelo!$A$2:$E$5075,3)</f>
        <v>0</v>
      </c>
      <c r="R435" s="4">
        <f t="shared" si="120"/>
        <v>32283000</v>
      </c>
      <c r="S435" s="16">
        <f t="shared" si="121"/>
        <v>3.0976055509091471E-4</v>
      </c>
      <c r="T435" s="4">
        <f t="shared" si="132"/>
        <v>4.3985998822909891E-2</v>
      </c>
      <c r="U435" s="4">
        <f t="shared" si="133"/>
        <v>4.3985998822909898E-2</v>
      </c>
      <c r="V435" s="6">
        <f t="shared" si="122"/>
        <v>0</v>
      </c>
      <c r="W435" s="16" t="str">
        <f t="shared" si="123"/>
        <v/>
      </c>
      <c r="X435" s="4" t="str">
        <f t="shared" si="134"/>
        <v/>
      </c>
      <c r="Y435" s="4" t="str">
        <f t="shared" si="124"/>
        <v/>
      </c>
      <c r="Z435" s="4">
        <f t="shared" si="125"/>
        <v>4121000</v>
      </c>
      <c r="AA435" s="16">
        <f t="shared" si="126"/>
        <v>2.4265954865323952E-3</v>
      </c>
      <c r="AB435" s="15">
        <f t="shared" si="135"/>
        <v>0.3445765590876001</v>
      </c>
      <c r="AC435" s="15">
        <f t="shared" si="136"/>
        <v>0.34457655908760021</v>
      </c>
      <c r="AD435" s="4">
        <v>143908</v>
      </c>
      <c r="AE435" s="26">
        <v>2510.34</v>
      </c>
      <c r="AF435" s="26">
        <v>2510.34</v>
      </c>
      <c r="AG435" s="4">
        <f t="shared" si="137"/>
        <v>2105000</v>
      </c>
      <c r="AH435" s="16">
        <f t="shared" si="127"/>
        <v>4.7505938242280287E-3</v>
      </c>
      <c r="AI435" s="15">
        <f t="shared" si="128"/>
        <v>0.67458432304038007</v>
      </c>
      <c r="AJ435" s="15">
        <f t="shared" si="129"/>
        <v>0.67458432304038018</v>
      </c>
      <c r="AK435" s="4">
        <f t="shared" si="130"/>
        <v>15073000</v>
      </c>
      <c r="AL435" s="27">
        <f t="shared" si="131"/>
        <v>6.6343793538114506E-4</v>
      </c>
      <c r="AM435" s="15">
        <f t="shared" si="138"/>
        <v>9.4208186824122603E-2</v>
      </c>
      <c r="AN435" s="15">
        <f t="shared" si="139"/>
        <v>2.918198024474882E-5</v>
      </c>
    </row>
    <row r="436" spans="1:40" x14ac:dyDescent="0.2">
      <c r="A436" s="4" t="s">
        <v>4627</v>
      </c>
      <c r="B436" s="3" t="s">
        <v>10</v>
      </c>
      <c r="C436" s="6">
        <v>143908</v>
      </c>
      <c r="D436" s="3" t="s">
        <v>193</v>
      </c>
      <c r="E436" s="6">
        <v>143938</v>
      </c>
      <c r="F436" s="3" t="s">
        <v>1308</v>
      </c>
      <c r="G436" s="8">
        <v>10000</v>
      </c>
      <c r="H436" s="6">
        <v>142</v>
      </c>
      <c r="I436" s="6">
        <v>143554</v>
      </c>
      <c r="J436" s="13">
        <v>44985</v>
      </c>
      <c r="K436" s="9">
        <v>10000</v>
      </c>
      <c r="L436" s="4" t="s">
        <v>4627</v>
      </c>
      <c r="M436" s="4" t="s">
        <v>4632</v>
      </c>
      <c r="N436" s="4">
        <f>VLOOKUP(I436,BaseModelo!$A$2:$E$5075,5)</f>
        <v>9</v>
      </c>
      <c r="P436" s="15">
        <v>142.00000000000003</v>
      </c>
      <c r="Q436" s="4">
        <f>VLOOKUP(I436,BaseModelo!$A$2:$E$5075,3)</f>
        <v>147</v>
      </c>
      <c r="R436" s="4">
        <f t="shared" si="120"/>
        <v>32283000</v>
      </c>
      <c r="S436" s="16">
        <f t="shared" si="121"/>
        <v>3.0976055509091471E-4</v>
      </c>
      <c r="T436" s="4">
        <f t="shared" si="132"/>
        <v>4.3985998822909891E-2</v>
      </c>
      <c r="U436" s="4">
        <f t="shared" si="133"/>
        <v>4.3985998822909898E-2</v>
      </c>
      <c r="V436" s="6">
        <f t="shared" si="122"/>
        <v>0</v>
      </c>
      <c r="W436" s="16" t="str">
        <f t="shared" si="123"/>
        <v/>
      </c>
      <c r="X436" s="4" t="str">
        <f t="shared" si="134"/>
        <v/>
      </c>
      <c r="Y436" s="4" t="str">
        <f t="shared" si="124"/>
        <v/>
      </c>
      <c r="Z436" s="4">
        <f t="shared" si="125"/>
        <v>5305000</v>
      </c>
      <c r="AA436" s="16">
        <f t="shared" si="126"/>
        <v>1.885014137606032E-3</v>
      </c>
      <c r="AB436" s="15">
        <f t="shared" si="135"/>
        <v>0.26767200754005654</v>
      </c>
      <c r="AC436" s="15">
        <f t="shared" si="136"/>
        <v>0.2676720075400566</v>
      </c>
      <c r="AD436" s="4">
        <v>143908</v>
      </c>
      <c r="AE436" s="26">
        <v>2510.34</v>
      </c>
      <c r="AF436" s="26">
        <v>2510.34</v>
      </c>
      <c r="AG436" s="4">
        <f t="shared" si="137"/>
        <v>2114000</v>
      </c>
      <c r="AH436" s="16">
        <f t="shared" si="127"/>
        <v>4.7303689687795648E-3</v>
      </c>
      <c r="AI436" s="15">
        <f t="shared" si="128"/>
        <v>0.67171239356669821</v>
      </c>
      <c r="AJ436" s="15">
        <f t="shared" si="129"/>
        <v>0.67171239356669832</v>
      </c>
      <c r="AK436" s="4">
        <f t="shared" si="130"/>
        <v>15073000</v>
      </c>
      <c r="AL436" s="27">
        <f t="shared" si="131"/>
        <v>6.6343793538114506E-4</v>
      </c>
      <c r="AM436" s="15">
        <f t="shared" si="138"/>
        <v>9.4208186824122603E-2</v>
      </c>
      <c r="AN436" s="15">
        <f t="shared" si="139"/>
        <v>2.918198024474882E-5</v>
      </c>
    </row>
    <row r="437" spans="1:40" x14ac:dyDescent="0.2">
      <c r="A437" s="4" t="s">
        <v>4628</v>
      </c>
      <c r="B437" s="3" t="s">
        <v>6</v>
      </c>
      <c r="C437" s="6">
        <v>143940</v>
      </c>
      <c r="D437" s="3" t="s">
        <v>170</v>
      </c>
      <c r="E437" s="6">
        <v>143947</v>
      </c>
      <c r="F437" s="3" t="s">
        <v>1256</v>
      </c>
      <c r="G437" s="8">
        <v>5000</v>
      </c>
      <c r="H437" s="6">
        <v>147</v>
      </c>
      <c r="I437" s="6">
        <v>143702</v>
      </c>
      <c r="J437" s="13">
        <v>44985</v>
      </c>
      <c r="K437" s="9">
        <v>5000</v>
      </c>
      <c r="L437" s="4" t="s">
        <v>4628</v>
      </c>
      <c r="M437" s="4" t="s">
        <v>4632</v>
      </c>
      <c r="N437" s="4">
        <f>VLOOKUP(I437,BaseModelo!$A$2:$E$5075,5)</f>
        <v>8</v>
      </c>
      <c r="P437" s="15">
        <v>147</v>
      </c>
      <c r="Q437" s="4">
        <f>VLOOKUP(I437,BaseModelo!$A$2:$E$5075,3)</f>
        <v>132</v>
      </c>
      <c r="R437" s="4">
        <f t="shared" si="120"/>
        <v>32283000</v>
      </c>
      <c r="S437" s="16">
        <f t="shared" si="121"/>
        <v>1.5488027754545735E-4</v>
      </c>
      <c r="T437" s="4">
        <f t="shared" si="132"/>
        <v>2.2767400799182231E-2</v>
      </c>
      <c r="U437" s="4">
        <f t="shared" si="133"/>
        <v>2.2767400799182231E-2</v>
      </c>
      <c r="V437" s="6">
        <f t="shared" si="122"/>
        <v>0</v>
      </c>
      <c r="W437" s="16" t="str">
        <f t="shared" si="123"/>
        <v/>
      </c>
      <c r="X437" s="4" t="str">
        <f t="shared" si="134"/>
        <v/>
      </c>
      <c r="Y437" s="4" t="str">
        <f t="shared" si="124"/>
        <v/>
      </c>
      <c r="Z437" s="4">
        <f t="shared" si="125"/>
        <v>5836000</v>
      </c>
      <c r="AA437" s="16">
        <f t="shared" si="126"/>
        <v>8.5675119945167924E-4</v>
      </c>
      <c r="AB437" s="15">
        <f t="shared" si="135"/>
        <v>0.12594242631939684</v>
      </c>
      <c r="AC437" s="15">
        <f t="shared" si="136"/>
        <v>0.12594242631939684</v>
      </c>
      <c r="AD437" s="4">
        <v>143940</v>
      </c>
      <c r="AE437" s="26">
        <v>1303.3399999999999</v>
      </c>
      <c r="AF437" s="26">
        <v>1303.3399999999999</v>
      </c>
      <c r="AG437" s="4">
        <f t="shared" si="137"/>
        <v>3421000</v>
      </c>
      <c r="AH437" s="16">
        <f t="shared" si="127"/>
        <v>1.4615609470914938E-3</v>
      </c>
      <c r="AI437" s="15">
        <f t="shared" si="128"/>
        <v>0.21484945922244958</v>
      </c>
      <c r="AJ437" s="15">
        <f t="shared" si="129"/>
        <v>0.21484945922244958</v>
      </c>
      <c r="AK437" s="4">
        <f t="shared" si="130"/>
        <v>16319000</v>
      </c>
      <c r="AL437" s="27">
        <f t="shared" si="131"/>
        <v>3.0639132299773271E-4</v>
      </c>
      <c r="AM437" s="15">
        <f t="shared" si="138"/>
        <v>4.5039524480666712E-2</v>
      </c>
      <c r="AN437" s="15">
        <f t="shared" si="139"/>
        <v>6.9757340520810808E-6</v>
      </c>
    </row>
    <row r="438" spans="1:40" x14ac:dyDescent="0.2">
      <c r="A438" s="4" t="s">
        <v>4627</v>
      </c>
      <c r="B438" s="3" t="s">
        <v>5</v>
      </c>
      <c r="C438" s="6">
        <v>143963</v>
      </c>
      <c r="D438" s="3" t="s">
        <v>171</v>
      </c>
      <c r="E438" s="6">
        <v>144081</v>
      </c>
      <c r="F438" s="3" t="s">
        <v>1255</v>
      </c>
      <c r="G438" s="8">
        <v>8000</v>
      </c>
      <c r="H438" s="6">
        <v>142</v>
      </c>
      <c r="I438" s="6">
        <v>143813</v>
      </c>
      <c r="J438" s="13">
        <v>44985</v>
      </c>
      <c r="K438" s="9">
        <v>8000</v>
      </c>
      <c r="L438" s="4" t="s">
        <v>4627</v>
      </c>
      <c r="M438" s="4" t="s">
        <v>4632</v>
      </c>
      <c r="N438" s="4">
        <f>VLOOKUP(I438,BaseModelo!$A$2:$E$5075,5)</f>
        <v>10</v>
      </c>
      <c r="P438" s="15">
        <v>142.00000000000003</v>
      </c>
      <c r="Q438" s="4">
        <f>VLOOKUP(I438,BaseModelo!$A$2:$E$5075,3)</f>
        <v>0</v>
      </c>
      <c r="R438" s="4">
        <f t="shared" si="120"/>
        <v>32283000</v>
      </c>
      <c r="S438" s="16">
        <f t="shared" si="121"/>
        <v>2.4780844407273179E-4</v>
      </c>
      <c r="T438" s="4">
        <f t="shared" si="132"/>
        <v>3.5188799058327912E-2</v>
      </c>
      <c r="U438" s="4">
        <f t="shared" si="133"/>
        <v>3.5188799058327919E-2</v>
      </c>
      <c r="V438" s="6">
        <f t="shared" si="122"/>
        <v>0</v>
      </c>
      <c r="W438" s="16" t="str">
        <f t="shared" si="123"/>
        <v/>
      </c>
      <c r="X438" s="4" t="str">
        <f t="shared" si="134"/>
        <v/>
      </c>
      <c r="Y438" s="4" t="str">
        <f t="shared" si="124"/>
        <v/>
      </c>
      <c r="Z438" s="4">
        <f t="shared" si="125"/>
        <v>4121000</v>
      </c>
      <c r="AA438" s="16">
        <f t="shared" si="126"/>
        <v>1.9412763892259161E-3</v>
      </c>
      <c r="AB438" s="15">
        <f t="shared" si="135"/>
        <v>0.27566124727008007</v>
      </c>
      <c r="AC438" s="15">
        <f t="shared" si="136"/>
        <v>0.27566124727008012</v>
      </c>
      <c r="AD438" s="4">
        <v>143963</v>
      </c>
      <c r="AE438" s="26">
        <v>2013.74</v>
      </c>
      <c r="AF438" s="26">
        <v>2013.74</v>
      </c>
      <c r="AG438" s="4">
        <f t="shared" si="137"/>
        <v>2105000</v>
      </c>
      <c r="AH438" s="16">
        <f t="shared" si="127"/>
        <v>3.8004750593824228E-3</v>
      </c>
      <c r="AI438" s="15">
        <f t="shared" si="128"/>
        <v>0.53966745843230401</v>
      </c>
      <c r="AJ438" s="15">
        <f t="shared" si="129"/>
        <v>0.53966745843230413</v>
      </c>
      <c r="AK438" s="4">
        <f t="shared" si="130"/>
        <v>15073000</v>
      </c>
      <c r="AL438" s="27">
        <f t="shared" si="131"/>
        <v>5.3075034830491602E-4</v>
      </c>
      <c r="AM438" s="15">
        <f t="shared" si="138"/>
        <v>7.5366549459298077E-2</v>
      </c>
      <c r="AN438" s="15">
        <f t="shared" si="139"/>
        <v>1.8676467356639244E-5</v>
      </c>
    </row>
    <row r="439" spans="1:40" x14ac:dyDescent="0.2">
      <c r="A439" s="4" t="s">
        <v>4628</v>
      </c>
      <c r="B439" s="3" t="s">
        <v>12</v>
      </c>
      <c r="C439" s="6">
        <v>144035</v>
      </c>
      <c r="D439" s="3" t="s">
        <v>172</v>
      </c>
      <c r="E439" s="6">
        <v>144041</v>
      </c>
      <c r="F439" s="3" t="s">
        <v>1249</v>
      </c>
      <c r="G439" s="8">
        <v>10000</v>
      </c>
      <c r="H439" s="6">
        <v>142</v>
      </c>
      <c r="I439" s="6">
        <v>143933</v>
      </c>
      <c r="J439" s="13">
        <v>44985</v>
      </c>
      <c r="K439" s="9">
        <v>6247.1048212862979</v>
      </c>
      <c r="L439" s="4" t="s">
        <v>4628</v>
      </c>
      <c r="M439" s="4" t="s">
        <v>4632</v>
      </c>
      <c r="N439" s="4">
        <f>VLOOKUP(I439,BaseModelo!$A$2:$E$5075,5)</f>
        <v>6</v>
      </c>
      <c r="P439" s="15">
        <v>142.00000000000003</v>
      </c>
      <c r="Q439" s="4">
        <f>VLOOKUP(I439,BaseModelo!$A$2:$E$5075,3)</f>
        <v>115</v>
      </c>
      <c r="R439" s="4">
        <f t="shared" si="120"/>
        <v>32283000</v>
      </c>
      <c r="S439" s="16">
        <f t="shared" si="121"/>
        <v>3.0976055509091471E-4</v>
      </c>
      <c r="T439" s="4">
        <f t="shared" si="132"/>
        <v>4.3985998822909891E-2</v>
      </c>
      <c r="U439" s="4">
        <f t="shared" si="133"/>
        <v>4.3985998822909898E-2</v>
      </c>
      <c r="V439" s="6">
        <f t="shared" si="122"/>
        <v>0</v>
      </c>
      <c r="W439" s="16" t="str">
        <f t="shared" si="123"/>
        <v/>
      </c>
      <c r="X439" s="4" t="str">
        <f t="shared" si="134"/>
        <v/>
      </c>
      <c r="Y439" s="4" t="str">
        <f t="shared" si="124"/>
        <v/>
      </c>
      <c r="Z439" s="4">
        <f t="shared" si="125"/>
        <v>4853000</v>
      </c>
      <c r="AA439" s="16">
        <f t="shared" si="126"/>
        <v>2.0605810838656502E-3</v>
      </c>
      <c r="AB439" s="15">
        <f t="shared" si="135"/>
        <v>0.29260251390892233</v>
      </c>
      <c r="AC439" s="15">
        <f t="shared" si="136"/>
        <v>0.29260251390892239</v>
      </c>
      <c r="AD439" s="4">
        <v>144035</v>
      </c>
      <c r="AE439" s="26">
        <v>2510.34</v>
      </c>
      <c r="AF439" s="26">
        <v>2149.7191176261026</v>
      </c>
      <c r="AG439" s="4">
        <f t="shared" si="137"/>
        <v>2735000</v>
      </c>
      <c r="AH439" s="16">
        <f t="shared" si="127"/>
        <v>3.6563071297989031E-3</v>
      </c>
      <c r="AI439" s="15">
        <f t="shared" si="128"/>
        <v>0.51919561243144419</v>
      </c>
      <c r="AJ439" s="15">
        <f t="shared" si="129"/>
        <v>0.5191956124314443</v>
      </c>
      <c r="AK439" s="4">
        <f t="shared" si="130"/>
        <v>16319000</v>
      </c>
      <c r="AL439" s="27">
        <f t="shared" si="131"/>
        <v>6.1278264599546543E-4</v>
      </c>
      <c r="AM439" s="15">
        <f t="shared" si="138"/>
        <v>8.7015135731356094E-2</v>
      </c>
      <c r="AN439" s="15">
        <f t="shared" si="139"/>
        <v>2.6953856745456156E-5</v>
      </c>
    </row>
    <row r="440" spans="1:40" x14ac:dyDescent="0.2">
      <c r="A440" s="4" t="s">
        <v>4629</v>
      </c>
      <c r="B440" s="2" t="s">
        <v>14</v>
      </c>
      <c r="C440" s="5">
        <v>144048</v>
      </c>
      <c r="D440" s="2" t="s">
        <v>173</v>
      </c>
      <c r="E440" s="5">
        <v>144049</v>
      </c>
      <c r="F440" s="2" t="s">
        <v>1248</v>
      </c>
      <c r="G440" s="7">
        <v>6000</v>
      </c>
      <c r="H440" s="5">
        <v>142</v>
      </c>
      <c r="I440" s="6">
        <v>143126</v>
      </c>
      <c r="J440" s="13">
        <v>44985</v>
      </c>
      <c r="K440" s="9">
        <v>6000</v>
      </c>
      <c r="L440" s="4" t="s">
        <v>4629</v>
      </c>
      <c r="M440" s="4" t="s">
        <v>4632</v>
      </c>
      <c r="N440" s="4">
        <f>VLOOKUP(I440,BaseModelo!$A$2:$E$5075,5)</f>
        <v>6</v>
      </c>
      <c r="P440" s="15">
        <v>142.00000000000003</v>
      </c>
      <c r="Q440" s="4">
        <f>VLOOKUP(I440,BaseModelo!$A$2:$E$5075,3)</f>
        <v>115</v>
      </c>
      <c r="R440" s="4">
        <f t="shared" si="120"/>
        <v>32283000</v>
      </c>
      <c r="S440" s="16">
        <f t="shared" si="121"/>
        <v>1.8585633305454884E-4</v>
      </c>
      <c r="T440" s="4">
        <f t="shared" si="132"/>
        <v>2.6391599293745936E-2</v>
      </c>
      <c r="U440" s="4">
        <f t="shared" si="133"/>
        <v>2.6391599293745942E-2</v>
      </c>
      <c r="V440" s="6">
        <f t="shared" si="122"/>
        <v>0</v>
      </c>
      <c r="W440" s="16" t="str">
        <f t="shared" si="123"/>
        <v/>
      </c>
      <c r="X440" s="4" t="str">
        <f t="shared" si="134"/>
        <v/>
      </c>
      <c r="Y440" s="4" t="str">
        <f t="shared" si="124"/>
        <v/>
      </c>
      <c r="Z440" s="4">
        <f t="shared" si="125"/>
        <v>4853000</v>
      </c>
      <c r="AA440" s="16">
        <f t="shared" si="126"/>
        <v>1.2363486503193901E-3</v>
      </c>
      <c r="AB440" s="15">
        <f t="shared" si="135"/>
        <v>0.17556150834535339</v>
      </c>
      <c r="AC440" s="15">
        <f t="shared" si="136"/>
        <v>0.17556150834535342</v>
      </c>
      <c r="AD440" s="4">
        <v>144048</v>
      </c>
      <c r="AE440" s="26">
        <v>1503.37</v>
      </c>
      <c r="AF440" s="26">
        <v>1503.37</v>
      </c>
      <c r="AG440" s="4">
        <f t="shared" si="137"/>
        <v>125000</v>
      </c>
      <c r="AH440" s="16">
        <f t="shared" si="127"/>
        <v>4.8000000000000001E-2</v>
      </c>
      <c r="AI440" s="15">
        <f t="shared" si="128"/>
        <v>6.8159999999999998</v>
      </c>
      <c r="AJ440" s="15">
        <f t="shared" si="129"/>
        <v>6.8160000000000016</v>
      </c>
      <c r="AK440" s="4">
        <f t="shared" si="130"/>
        <v>891000</v>
      </c>
      <c r="AL440" s="27">
        <f t="shared" si="131"/>
        <v>6.7340067340067337E-3</v>
      </c>
      <c r="AM440" s="15">
        <f t="shared" si="138"/>
        <v>0.95622895622895621</v>
      </c>
      <c r="AN440" s="15">
        <f t="shared" si="139"/>
        <v>1.7772120736529254E-4</v>
      </c>
    </row>
    <row r="441" spans="1:40" x14ac:dyDescent="0.2">
      <c r="A441" s="4" t="s">
        <v>4629</v>
      </c>
      <c r="B441" s="3" t="s">
        <v>14</v>
      </c>
      <c r="C441" s="6">
        <v>144048</v>
      </c>
      <c r="D441" s="3" t="s">
        <v>173</v>
      </c>
      <c r="E441" s="6">
        <v>144050</v>
      </c>
      <c r="F441" s="3" t="s">
        <v>1250</v>
      </c>
      <c r="G441" s="8">
        <v>10000</v>
      </c>
      <c r="H441" s="6">
        <v>142</v>
      </c>
      <c r="I441" s="6">
        <v>142985</v>
      </c>
      <c r="J441" s="13">
        <v>44985</v>
      </c>
      <c r="K441" s="9">
        <v>10000</v>
      </c>
      <c r="L441" s="4" t="s">
        <v>4629</v>
      </c>
      <c r="M441" s="4" t="s">
        <v>4632</v>
      </c>
      <c r="N441" s="4">
        <f>VLOOKUP(I441,BaseModelo!$A$2:$E$5075,5)</f>
        <v>9</v>
      </c>
      <c r="P441" s="15">
        <v>142.00000000000003</v>
      </c>
      <c r="Q441" s="4">
        <f>VLOOKUP(I441,BaseModelo!$A$2:$E$5075,3)</f>
        <v>147</v>
      </c>
      <c r="R441" s="4">
        <f t="shared" si="120"/>
        <v>32283000</v>
      </c>
      <c r="S441" s="16">
        <f t="shared" si="121"/>
        <v>3.0976055509091471E-4</v>
      </c>
      <c r="T441" s="4">
        <f t="shared" si="132"/>
        <v>4.3985998822909891E-2</v>
      </c>
      <c r="U441" s="4">
        <f t="shared" si="133"/>
        <v>4.3985998822909898E-2</v>
      </c>
      <c r="V441" s="6">
        <f t="shared" si="122"/>
        <v>0</v>
      </c>
      <c r="W441" s="16" t="str">
        <f t="shared" si="123"/>
        <v/>
      </c>
      <c r="X441" s="4" t="str">
        <f t="shared" si="134"/>
        <v/>
      </c>
      <c r="Y441" s="4" t="str">
        <f t="shared" si="124"/>
        <v/>
      </c>
      <c r="Z441" s="4">
        <f t="shared" si="125"/>
        <v>5305000</v>
      </c>
      <c r="AA441" s="16">
        <f t="shared" si="126"/>
        <v>1.885014137606032E-3</v>
      </c>
      <c r="AB441" s="15">
        <f t="shared" si="135"/>
        <v>0.26767200754005654</v>
      </c>
      <c r="AC441" s="15">
        <f t="shared" si="136"/>
        <v>0.2676720075400566</v>
      </c>
      <c r="AD441" s="4">
        <v>144048</v>
      </c>
      <c r="AE441" s="26">
        <v>2510.34</v>
      </c>
      <c r="AF441" s="26">
        <v>2510.34</v>
      </c>
      <c r="AG441" s="4">
        <f t="shared" si="137"/>
        <v>96000</v>
      </c>
      <c r="AH441" s="16">
        <f t="shared" si="127"/>
        <v>0.10416666666666667</v>
      </c>
      <c r="AI441" s="15">
        <f t="shared" si="128"/>
        <v>14.791666666666668</v>
      </c>
      <c r="AJ441" s="15">
        <f t="shared" si="129"/>
        <v>14.79166666666667</v>
      </c>
      <c r="AK441" s="4">
        <f t="shared" si="130"/>
        <v>891000</v>
      </c>
      <c r="AL441" s="27">
        <f t="shared" si="131"/>
        <v>1.1223344556677889E-2</v>
      </c>
      <c r="AM441" s="15">
        <f t="shared" si="138"/>
        <v>1.5937149270482602</v>
      </c>
      <c r="AN441" s="15">
        <f t="shared" si="139"/>
        <v>4.9367002045914586E-4</v>
      </c>
    </row>
    <row r="442" spans="1:40" x14ac:dyDescent="0.2">
      <c r="A442" s="4" t="s">
        <v>4629</v>
      </c>
      <c r="B442" s="3" t="s">
        <v>14</v>
      </c>
      <c r="C442" s="6">
        <v>144048</v>
      </c>
      <c r="D442" s="3" t="s">
        <v>173</v>
      </c>
      <c r="E442" s="6">
        <v>144051</v>
      </c>
      <c r="F442" s="3" t="s">
        <v>1251</v>
      </c>
      <c r="G442" s="8">
        <v>6000</v>
      </c>
      <c r="H442" s="6">
        <v>142</v>
      </c>
      <c r="I442" s="6">
        <v>143155</v>
      </c>
      <c r="J442" s="13">
        <v>44985</v>
      </c>
      <c r="K442" s="9">
        <v>6000</v>
      </c>
      <c r="L442" s="4" t="s">
        <v>4629</v>
      </c>
      <c r="M442" s="4" t="s">
        <v>4632</v>
      </c>
      <c r="N442" s="4">
        <f>VLOOKUP(I442,BaseModelo!$A$2:$E$5075,5)</f>
        <v>6</v>
      </c>
      <c r="P442" s="15">
        <v>142.00000000000003</v>
      </c>
      <c r="Q442" s="4">
        <f>VLOOKUP(I442,BaseModelo!$A$2:$E$5075,3)</f>
        <v>115</v>
      </c>
      <c r="R442" s="4">
        <f t="shared" si="120"/>
        <v>32283000</v>
      </c>
      <c r="S442" s="16">
        <f t="shared" si="121"/>
        <v>1.8585633305454884E-4</v>
      </c>
      <c r="T442" s="4">
        <f t="shared" si="132"/>
        <v>2.6391599293745936E-2</v>
      </c>
      <c r="U442" s="4">
        <f t="shared" si="133"/>
        <v>2.6391599293745942E-2</v>
      </c>
      <c r="V442" s="6">
        <f t="shared" si="122"/>
        <v>0</v>
      </c>
      <c r="W442" s="16" t="str">
        <f t="shared" si="123"/>
        <v/>
      </c>
      <c r="X442" s="4" t="str">
        <f t="shared" si="134"/>
        <v/>
      </c>
      <c r="Y442" s="4" t="str">
        <f t="shared" si="124"/>
        <v/>
      </c>
      <c r="Z442" s="4">
        <f t="shared" si="125"/>
        <v>4853000</v>
      </c>
      <c r="AA442" s="16">
        <f t="shared" si="126"/>
        <v>1.2363486503193901E-3</v>
      </c>
      <c r="AB442" s="15">
        <f t="shared" si="135"/>
        <v>0.17556150834535339</v>
      </c>
      <c r="AC442" s="15">
        <f t="shared" si="136"/>
        <v>0.17556150834535342</v>
      </c>
      <c r="AD442" s="4">
        <v>144048</v>
      </c>
      <c r="AE442" s="26">
        <v>1503.37</v>
      </c>
      <c r="AF442" s="26">
        <v>1503.37</v>
      </c>
      <c r="AG442" s="4">
        <f t="shared" si="137"/>
        <v>125000</v>
      </c>
      <c r="AH442" s="16">
        <f t="shared" si="127"/>
        <v>4.8000000000000001E-2</v>
      </c>
      <c r="AI442" s="15">
        <f t="shared" si="128"/>
        <v>6.8159999999999998</v>
      </c>
      <c r="AJ442" s="15">
        <f t="shared" si="129"/>
        <v>6.8160000000000016</v>
      </c>
      <c r="AK442" s="4">
        <f t="shared" si="130"/>
        <v>891000</v>
      </c>
      <c r="AL442" s="27">
        <f t="shared" si="131"/>
        <v>6.7340067340067337E-3</v>
      </c>
      <c r="AM442" s="15">
        <f t="shared" si="138"/>
        <v>0.95622895622895621</v>
      </c>
      <c r="AN442" s="15">
        <f t="shared" si="139"/>
        <v>1.7772120736529254E-4</v>
      </c>
    </row>
    <row r="443" spans="1:40" x14ac:dyDescent="0.2">
      <c r="A443" s="4" t="s">
        <v>4629</v>
      </c>
      <c r="B443" s="3" t="s">
        <v>14</v>
      </c>
      <c r="C443" s="6">
        <v>144048</v>
      </c>
      <c r="D443" s="3" t="s">
        <v>173</v>
      </c>
      <c r="E443" s="6">
        <v>144052</v>
      </c>
      <c r="F443" s="3" t="s">
        <v>1252</v>
      </c>
      <c r="G443" s="8">
        <v>7000</v>
      </c>
      <c r="H443" s="6">
        <v>142</v>
      </c>
      <c r="I443" s="6">
        <v>143417</v>
      </c>
      <c r="J443" s="13">
        <v>44985</v>
      </c>
      <c r="K443" s="9">
        <v>7000</v>
      </c>
      <c r="L443" s="4" t="s">
        <v>4629</v>
      </c>
      <c r="M443" s="4" t="s">
        <v>4632</v>
      </c>
      <c r="N443" s="4">
        <f>VLOOKUP(I443,BaseModelo!$A$2:$E$5075,5)</f>
        <v>8</v>
      </c>
      <c r="P443" s="15">
        <v>142.00000000000003</v>
      </c>
      <c r="Q443" s="4">
        <f>VLOOKUP(I443,BaseModelo!$A$2:$E$5075,3)</f>
        <v>132</v>
      </c>
      <c r="R443" s="4">
        <f t="shared" si="120"/>
        <v>32283000</v>
      </c>
      <c r="S443" s="16">
        <f t="shared" si="121"/>
        <v>2.168323885636403E-4</v>
      </c>
      <c r="T443" s="4">
        <f t="shared" si="132"/>
        <v>3.0790199176036922E-2</v>
      </c>
      <c r="U443" s="4">
        <f t="shared" si="133"/>
        <v>3.0790199176036929E-2</v>
      </c>
      <c r="V443" s="6">
        <f t="shared" si="122"/>
        <v>0</v>
      </c>
      <c r="W443" s="16" t="str">
        <f t="shared" si="123"/>
        <v/>
      </c>
      <c r="X443" s="4" t="str">
        <f t="shared" si="134"/>
        <v/>
      </c>
      <c r="Y443" s="4" t="str">
        <f t="shared" si="124"/>
        <v/>
      </c>
      <c r="Z443" s="4">
        <f t="shared" si="125"/>
        <v>5836000</v>
      </c>
      <c r="AA443" s="16">
        <f t="shared" si="126"/>
        <v>1.199451679232351E-3</v>
      </c>
      <c r="AB443" s="15">
        <f t="shared" si="135"/>
        <v>0.17032213845099384</v>
      </c>
      <c r="AC443" s="15">
        <f t="shared" si="136"/>
        <v>0.17032213845099387</v>
      </c>
      <c r="AD443" s="4">
        <v>144048</v>
      </c>
      <c r="AE443" s="26">
        <v>1758.65</v>
      </c>
      <c r="AF443" s="26">
        <v>1758.65</v>
      </c>
      <c r="AG443" s="4">
        <f t="shared" si="137"/>
        <v>161000</v>
      </c>
      <c r="AH443" s="16">
        <f t="shared" si="127"/>
        <v>4.3478260869565216E-2</v>
      </c>
      <c r="AI443" s="15">
        <f t="shared" si="128"/>
        <v>6.1739130434782608</v>
      </c>
      <c r="AJ443" s="15">
        <f t="shared" si="129"/>
        <v>6.1739130434782616</v>
      </c>
      <c r="AK443" s="4">
        <f t="shared" si="130"/>
        <v>891000</v>
      </c>
      <c r="AL443" s="27">
        <f t="shared" si="131"/>
        <v>7.8563411896745237E-3</v>
      </c>
      <c r="AM443" s="15">
        <f t="shared" si="138"/>
        <v>1.1156004489337823</v>
      </c>
      <c r="AN443" s="15">
        <f t="shared" si="139"/>
        <v>2.4189831002498151E-4</v>
      </c>
    </row>
    <row r="444" spans="1:40" x14ac:dyDescent="0.2">
      <c r="A444" s="4" t="s">
        <v>4629</v>
      </c>
      <c r="B444" s="3" t="s">
        <v>14</v>
      </c>
      <c r="C444" s="6">
        <v>144048</v>
      </c>
      <c r="D444" s="3" t="s">
        <v>173</v>
      </c>
      <c r="E444" s="6">
        <v>144053</v>
      </c>
      <c r="F444" s="3" t="s">
        <v>1253</v>
      </c>
      <c r="G444" s="8">
        <v>8000</v>
      </c>
      <c r="H444" s="6">
        <v>142</v>
      </c>
      <c r="I444" s="6">
        <v>142982</v>
      </c>
      <c r="J444" s="13">
        <v>44985</v>
      </c>
      <c r="K444" s="9">
        <v>8000</v>
      </c>
      <c r="L444" s="4" t="s">
        <v>4629</v>
      </c>
      <c r="M444" s="4" t="s">
        <v>4632</v>
      </c>
      <c r="N444" s="4">
        <f>VLOOKUP(I444,BaseModelo!$A$2:$E$5075,5)</f>
        <v>9</v>
      </c>
      <c r="P444" s="15">
        <v>142.00000000000003</v>
      </c>
      <c r="Q444" s="4">
        <f>VLOOKUP(I444,BaseModelo!$A$2:$E$5075,3)</f>
        <v>147</v>
      </c>
      <c r="R444" s="4">
        <f t="shared" si="120"/>
        <v>32283000</v>
      </c>
      <c r="S444" s="16">
        <f t="shared" si="121"/>
        <v>2.4780844407273179E-4</v>
      </c>
      <c r="T444" s="4">
        <f t="shared" si="132"/>
        <v>3.5188799058327912E-2</v>
      </c>
      <c r="U444" s="4">
        <f t="shared" si="133"/>
        <v>3.5188799058327919E-2</v>
      </c>
      <c r="V444" s="6">
        <f t="shared" si="122"/>
        <v>0</v>
      </c>
      <c r="W444" s="16" t="str">
        <f t="shared" si="123"/>
        <v/>
      </c>
      <c r="X444" s="4" t="str">
        <f t="shared" si="134"/>
        <v/>
      </c>
      <c r="Y444" s="4" t="str">
        <f t="shared" si="124"/>
        <v/>
      </c>
      <c r="Z444" s="4">
        <f t="shared" si="125"/>
        <v>5305000</v>
      </c>
      <c r="AA444" s="16">
        <f t="shared" si="126"/>
        <v>1.5080113100848257E-3</v>
      </c>
      <c r="AB444" s="15">
        <f t="shared" si="135"/>
        <v>0.21413760603204526</v>
      </c>
      <c r="AC444" s="15">
        <f t="shared" si="136"/>
        <v>0.21413760603204529</v>
      </c>
      <c r="AD444" s="4">
        <v>144048</v>
      </c>
      <c r="AE444" s="26">
        <v>2013.74</v>
      </c>
      <c r="AF444" s="26">
        <v>2013.74</v>
      </c>
      <c r="AG444" s="4">
        <f t="shared" si="137"/>
        <v>96000</v>
      </c>
      <c r="AH444" s="16">
        <f t="shared" si="127"/>
        <v>8.3333333333333329E-2</v>
      </c>
      <c r="AI444" s="15">
        <f t="shared" si="128"/>
        <v>11.833333333333332</v>
      </c>
      <c r="AJ444" s="15">
        <f t="shared" si="129"/>
        <v>11.833333333333336</v>
      </c>
      <c r="AK444" s="4">
        <f t="shared" si="130"/>
        <v>891000</v>
      </c>
      <c r="AL444" s="27">
        <f t="shared" si="131"/>
        <v>8.9786756453423128E-3</v>
      </c>
      <c r="AM444" s="15">
        <f t="shared" si="138"/>
        <v>1.2749719416386085</v>
      </c>
      <c r="AN444" s="15">
        <f t="shared" si="139"/>
        <v>3.159488130938534E-4</v>
      </c>
    </row>
    <row r="445" spans="1:40" x14ac:dyDescent="0.2">
      <c r="A445" s="4" t="s">
        <v>4629</v>
      </c>
      <c r="B445" s="3" t="s">
        <v>14</v>
      </c>
      <c r="C445" s="6">
        <v>144048</v>
      </c>
      <c r="D445" s="3" t="s">
        <v>173</v>
      </c>
      <c r="E445" s="6">
        <v>144054</v>
      </c>
      <c r="F445" s="3" t="s">
        <v>1254</v>
      </c>
      <c r="G445" s="8">
        <v>6000</v>
      </c>
      <c r="H445" s="6">
        <v>142</v>
      </c>
      <c r="I445" s="6">
        <v>143127</v>
      </c>
      <c r="J445" s="13">
        <v>44985</v>
      </c>
      <c r="K445" s="9">
        <v>6000</v>
      </c>
      <c r="L445" s="4" t="s">
        <v>4629</v>
      </c>
      <c r="M445" s="4" t="s">
        <v>4632</v>
      </c>
      <c r="N445" s="4">
        <f>VLOOKUP(I445,BaseModelo!$A$2:$E$5075,5)</f>
        <v>6</v>
      </c>
      <c r="P445" s="15">
        <v>142.00000000000003</v>
      </c>
      <c r="Q445" s="4">
        <f>VLOOKUP(I445,BaseModelo!$A$2:$E$5075,3)</f>
        <v>115</v>
      </c>
      <c r="R445" s="4">
        <f t="shared" si="120"/>
        <v>32283000</v>
      </c>
      <c r="S445" s="16">
        <f t="shared" si="121"/>
        <v>1.8585633305454884E-4</v>
      </c>
      <c r="T445" s="4">
        <f t="shared" si="132"/>
        <v>2.6391599293745936E-2</v>
      </c>
      <c r="U445" s="4">
        <f t="shared" si="133"/>
        <v>2.6391599293745942E-2</v>
      </c>
      <c r="V445" s="6">
        <f t="shared" si="122"/>
        <v>0</v>
      </c>
      <c r="W445" s="16" t="str">
        <f t="shared" si="123"/>
        <v/>
      </c>
      <c r="X445" s="4" t="str">
        <f t="shared" si="134"/>
        <v/>
      </c>
      <c r="Y445" s="4" t="str">
        <f t="shared" si="124"/>
        <v/>
      </c>
      <c r="Z445" s="4">
        <f t="shared" si="125"/>
        <v>4853000</v>
      </c>
      <c r="AA445" s="16">
        <f t="shared" si="126"/>
        <v>1.2363486503193901E-3</v>
      </c>
      <c r="AB445" s="15">
        <f t="shared" si="135"/>
        <v>0.17556150834535339</v>
      </c>
      <c r="AC445" s="15">
        <f t="shared" si="136"/>
        <v>0.17556150834535342</v>
      </c>
      <c r="AD445" s="4">
        <v>144048</v>
      </c>
      <c r="AE445" s="26">
        <v>1503.37</v>
      </c>
      <c r="AF445" s="26">
        <v>1503.37</v>
      </c>
      <c r="AG445" s="4">
        <f t="shared" si="137"/>
        <v>125000</v>
      </c>
      <c r="AH445" s="16">
        <f t="shared" si="127"/>
        <v>4.8000000000000001E-2</v>
      </c>
      <c r="AI445" s="15">
        <f t="shared" si="128"/>
        <v>6.8159999999999998</v>
      </c>
      <c r="AJ445" s="15">
        <f t="shared" si="129"/>
        <v>6.8160000000000016</v>
      </c>
      <c r="AK445" s="4">
        <f t="shared" si="130"/>
        <v>891000</v>
      </c>
      <c r="AL445" s="27">
        <f t="shared" si="131"/>
        <v>6.7340067340067337E-3</v>
      </c>
      <c r="AM445" s="15">
        <f t="shared" si="138"/>
        <v>0.95622895622895621</v>
      </c>
      <c r="AN445" s="15">
        <f t="shared" si="139"/>
        <v>1.7772120736529254E-4</v>
      </c>
    </row>
    <row r="446" spans="1:40" x14ac:dyDescent="0.2">
      <c r="A446" s="4" t="s">
        <v>4628</v>
      </c>
      <c r="B446" s="3" t="s">
        <v>11</v>
      </c>
      <c r="C446" s="6">
        <v>144066</v>
      </c>
      <c r="D446" s="3" t="s">
        <v>177</v>
      </c>
      <c r="E446" s="6">
        <v>144102</v>
      </c>
      <c r="F446" s="3" t="s">
        <v>1260</v>
      </c>
      <c r="G446" s="8">
        <v>7000</v>
      </c>
      <c r="H446" s="6">
        <v>142</v>
      </c>
      <c r="I446" s="6">
        <v>143556</v>
      </c>
      <c r="J446" s="13">
        <v>44985</v>
      </c>
      <c r="K446" s="9">
        <v>7000</v>
      </c>
      <c r="L446" s="4" t="s">
        <v>4628</v>
      </c>
      <c r="M446" s="4" t="s">
        <v>4632</v>
      </c>
      <c r="N446" s="4">
        <f>VLOOKUP(I446,BaseModelo!$A$2:$E$5075,5)</f>
        <v>9</v>
      </c>
      <c r="P446" s="15">
        <v>142.00000000000003</v>
      </c>
      <c r="Q446" s="4">
        <f>VLOOKUP(I446,BaseModelo!$A$2:$E$5075,3)</f>
        <v>147</v>
      </c>
      <c r="R446" s="4">
        <f t="shared" si="120"/>
        <v>32283000</v>
      </c>
      <c r="S446" s="16">
        <f t="shared" si="121"/>
        <v>2.168323885636403E-4</v>
      </c>
      <c r="T446" s="4">
        <f t="shared" si="132"/>
        <v>3.0790199176036922E-2</v>
      </c>
      <c r="U446" s="4">
        <f t="shared" si="133"/>
        <v>3.0790199176036929E-2</v>
      </c>
      <c r="V446" s="6">
        <f t="shared" si="122"/>
        <v>0</v>
      </c>
      <c r="W446" s="16" t="str">
        <f t="shared" si="123"/>
        <v/>
      </c>
      <c r="X446" s="4" t="str">
        <f t="shared" si="134"/>
        <v/>
      </c>
      <c r="Y446" s="4" t="str">
        <f t="shared" si="124"/>
        <v/>
      </c>
      <c r="Z446" s="4">
        <f t="shared" si="125"/>
        <v>5305000</v>
      </c>
      <c r="AA446" s="16">
        <f t="shared" si="126"/>
        <v>1.3195098963242225E-3</v>
      </c>
      <c r="AB446" s="15">
        <f t="shared" si="135"/>
        <v>0.18737040527803958</v>
      </c>
      <c r="AC446" s="15">
        <f t="shared" si="136"/>
        <v>0.18737040527803964</v>
      </c>
      <c r="AD446" s="4">
        <v>144066</v>
      </c>
      <c r="AE446" s="26">
        <v>1758.65</v>
      </c>
      <c r="AF446" s="26">
        <v>1758.65</v>
      </c>
      <c r="AG446" s="4">
        <f t="shared" si="137"/>
        <v>3095000</v>
      </c>
      <c r="AH446" s="16">
        <f t="shared" si="127"/>
        <v>2.2617124394184169E-3</v>
      </c>
      <c r="AI446" s="15">
        <f t="shared" si="128"/>
        <v>0.32116316639741521</v>
      </c>
      <c r="AJ446" s="15">
        <f t="shared" si="129"/>
        <v>0.32116316639741527</v>
      </c>
      <c r="AK446" s="4">
        <f t="shared" si="130"/>
        <v>16319000</v>
      </c>
      <c r="AL446" s="27">
        <f t="shared" si="131"/>
        <v>4.289478521968258E-4</v>
      </c>
      <c r="AM446" s="15">
        <f t="shared" si="138"/>
        <v>6.0910595011949266E-2</v>
      </c>
      <c r="AN446" s="15">
        <f t="shared" si="139"/>
        <v>1.3207389805273516E-5</v>
      </c>
    </row>
    <row r="447" spans="1:40" x14ac:dyDescent="0.2">
      <c r="A447" s="4" t="s">
        <v>4627</v>
      </c>
      <c r="B447" s="2" t="s">
        <v>5</v>
      </c>
      <c r="C447" s="5">
        <v>144140</v>
      </c>
      <c r="D447" s="2" t="s">
        <v>179</v>
      </c>
      <c r="E447" s="5">
        <v>144141</v>
      </c>
      <c r="F447" s="2" t="s">
        <v>1258</v>
      </c>
      <c r="G447" s="7">
        <v>6000</v>
      </c>
      <c r="H447" s="5">
        <v>127</v>
      </c>
      <c r="I447" s="6">
        <v>143507</v>
      </c>
      <c r="J447" s="13">
        <v>44985</v>
      </c>
      <c r="K447" s="9">
        <v>6000</v>
      </c>
      <c r="L447" s="4" t="s">
        <v>4627</v>
      </c>
      <c r="M447" s="4" t="s">
        <v>4632</v>
      </c>
      <c r="N447" s="4">
        <f>VLOOKUP(I447,BaseModelo!$A$2:$E$5075,5)</f>
        <v>6</v>
      </c>
      <c r="P447" s="15">
        <v>142.00000000000003</v>
      </c>
      <c r="Q447" s="4">
        <f>VLOOKUP(I447,BaseModelo!$A$2:$E$5075,3)</f>
        <v>115</v>
      </c>
      <c r="R447" s="4">
        <f t="shared" si="120"/>
        <v>32283000</v>
      </c>
      <c r="S447" s="16">
        <f t="shared" si="121"/>
        <v>1.8585633305454884E-4</v>
      </c>
      <c r="T447" s="4">
        <f t="shared" si="132"/>
        <v>2.3603754297927704E-2</v>
      </c>
      <c r="U447" s="4">
        <f t="shared" si="133"/>
        <v>2.6391599293745942E-2</v>
      </c>
      <c r="V447" s="6">
        <f t="shared" si="122"/>
        <v>0</v>
      </c>
      <c r="W447" s="16" t="str">
        <f t="shared" si="123"/>
        <v/>
      </c>
      <c r="X447" s="4" t="str">
        <f t="shared" si="134"/>
        <v/>
      </c>
      <c r="Y447" s="4" t="str">
        <f t="shared" si="124"/>
        <v/>
      </c>
      <c r="Z447" s="4">
        <f t="shared" si="125"/>
        <v>4853000</v>
      </c>
      <c r="AA447" s="16">
        <f t="shared" si="126"/>
        <v>1.2363486503193901E-3</v>
      </c>
      <c r="AB447" s="15">
        <f t="shared" si="135"/>
        <v>0.15701627859056255</v>
      </c>
      <c r="AC447" s="15">
        <f t="shared" si="136"/>
        <v>0.17556150834535342</v>
      </c>
      <c r="AD447" s="4">
        <v>144140</v>
      </c>
      <c r="AE447" s="26">
        <v>1337.87</v>
      </c>
      <c r="AF447" s="26">
        <v>1337.87</v>
      </c>
      <c r="AG447" s="4">
        <f t="shared" si="137"/>
        <v>1993000</v>
      </c>
      <c r="AH447" s="16">
        <f t="shared" si="127"/>
        <v>3.0105368790767687E-3</v>
      </c>
      <c r="AI447" s="15">
        <f t="shared" si="128"/>
        <v>0.38233818364274963</v>
      </c>
      <c r="AJ447" s="15">
        <f t="shared" si="129"/>
        <v>0.42749623682890125</v>
      </c>
      <c r="AK447" s="4">
        <f t="shared" si="130"/>
        <v>15073000</v>
      </c>
      <c r="AL447" s="27">
        <f t="shared" si="131"/>
        <v>3.9806276122868704E-4</v>
      </c>
      <c r="AM447" s="15">
        <f t="shared" si="138"/>
        <v>5.0553970676043253E-2</v>
      </c>
      <c r="AN447" s="15">
        <f t="shared" si="139"/>
        <v>1.0505512888109577E-5</v>
      </c>
    </row>
    <row r="448" spans="1:40" x14ac:dyDescent="0.2">
      <c r="A448" s="4" t="s">
        <v>4627</v>
      </c>
      <c r="B448" s="3" t="s">
        <v>5</v>
      </c>
      <c r="C448" s="6">
        <v>144140</v>
      </c>
      <c r="D448" s="3" t="s">
        <v>179</v>
      </c>
      <c r="E448" s="6">
        <v>144143</v>
      </c>
      <c r="F448" s="3" t="s">
        <v>1261</v>
      </c>
      <c r="G448" s="8">
        <v>6000</v>
      </c>
      <c r="H448" s="6">
        <v>127</v>
      </c>
      <c r="I448" s="6">
        <v>143530</v>
      </c>
      <c r="J448" s="13">
        <v>44985</v>
      </c>
      <c r="K448" s="9">
        <v>6000</v>
      </c>
      <c r="L448" s="4" t="s">
        <v>4627</v>
      </c>
      <c r="M448" s="4" t="s">
        <v>4632</v>
      </c>
      <c r="N448" s="4">
        <f>VLOOKUP(I448,BaseModelo!$A$2:$E$5075,5)</f>
        <v>5</v>
      </c>
      <c r="P448" s="15">
        <v>142.00000000000003</v>
      </c>
      <c r="Q448" s="4">
        <f>VLOOKUP(I448,BaseModelo!$A$2:$E$5075,3)</f>
        <v>110</v>
      </c>
      <c r="R448" s="4">
        <f t="shared" si="120"/>
        <v>32283000</v>
      </c>
      <c r="S448" s="16">
        <f t="shared" si="121"/>
        <v>1.8585633305454884E-4</v>
      </c>
      <c r="T448" s="4">
        <f t="shared" si="132"/>
        <v>2.3603754297927704E-2</v>
      </c>
      <c r="U448" s="4">
        <f t="shared" si="133"/>
        <v>2.6391599293745942E-2</v>
      </c>
      <c r="V448" s="6">
        <f t="shared" si="122"/>
        <v>0</v>
      </c>
      <c r="W448" s="16" t="str">
        <f t="shared" si="123"/>
        <v/>
      </c>
      <c r="X448" s="4" t="str">
        <f t="shared" si="134"/>
        <v/>
      </c>
      <c r="Y448" s="4" t="str">
        <f t="shared" si="124"/>
        <v/>
      </c>
      <c r="Z448" s="4">
        <f t="shared" si="125"/>
        <v>4058000</v>
      </c>
      <c r="AA448" s="16">
        <f t="shared" si="126"/>
        <v>1.4785608674223755E-3</v>
      </c>
      <c r="AB448" s="15">
        <f t="shared" si="135"/>
        <v>0.1877772301626417</v>
      </c>
      <c r="AC448" s="15">
        <f t="shared" si="136"/>
        <v>0.20995564317397736</v>
      </c>
      <c r="AD448" s="4">
        <v>144140</v>
      </c>
      <c r="AE448" s="26">
        <v>1337.87</v>
      </c>
      <c r="AF448" s="26">
        <v>1337.87</v>
      </c>
      <c r="AG448" s="4">
        <f t="shared" si="137"/>
        <v>1768000</v>
      </c>
      <c r="AH448" s="16">
        <f t="shared" si="127"/>
        <v>3.3936651583710408E-3</v>
      </c>
      <c r="AI448" s="15">
        <f t="shared" si="128"/>
        <v>0.4309954751131222</v>
      </c>
      <c r="AJ448" s="15">
        <f t="shared" si="129"/>
        <v>0.4819004524886879</v>
      </c>
      <c r="AK448" s="4">
        <f t="shared" si="130"/>
        <v>15073000</v>
      </c>
      <c r="AL448" s="27">
        <f t="shared" si="131"/>
        <v>3.9806276122868704E-4</v>
      </c>
      <c r="AM448" s="15">
        <f t="shared" si="138"/>
        <v>5.0553970676043253E-2</v>
      </c>
      <c r="AN448" s="15">
        <f t="shared" si="139"/>
        <v>1.0505512888109577E-5</v>
      </c>
    </row>
    <row r="449" spans="1:40" x14ac:dyDescent="0.2">
      <c r="A449" s="4" t="s">
        <v>4627</v>
      </c>
      <c r="B449" s="3" t="s">
        <v>5</v>
      </c>
      <c r="C449" s="6">
        <v>144140</v>
      </c>
      <c r="D449" s="3" t="s">
        <v>179</v>
      </c>
      <c r="E449" s="6">
        <v>144144</v>
      </c>
      <c r="F449" s="3" t="s">
        <v>1262</v>
      </c>
      <c r="G449" s="8">
        <v>6000</v>
      </c>
      <c r="H449" s="6">
        <v>127</v>
      </c>
      <c r="I449" s="6">
        <v>143620</v>
      </c>
      <c r="J449" s="13">
        <v>44985</v>
      </c>
      <c r="K449" s="9">
        <v>6000</v>
      </c>
      <c r="L449" s="4" t="s">
        <v>4627</v>
      </c>
      <c r="M449" s="4" t="s">
        <v>4632</v>
      </c>
      <c r="N449" s="4">
        <f>VLOOKUP(I449,BaseModelo!$A$2:$E$5075,5)</f>
        <v>5</v>
      </c>
      <c r="P449" s="15">
        <v>142.00000000000003</v>
      </c>
      <c r="Q449" s="4">
        <f>VLOOKUP(I449,BaseModelo!$A$2:$E$5075,3)</f>
        <v>110</v>
      </c>
      <c r="R449" s="4">
        <f t="shared" si="120"/>
        <v>32283000</v>
      </c>
      <c r="S449" s="16">
        <f t="shared" si="121"/>
        <v>1.8585633305454884E-4</v>
      </c>
      <c r="T449" s="4">
        <f t="shared" si="132"/>
        <v>2.3603754297927704E-2</v>
      </c>
      <c r="U449" s="4">
        <f t="shared" si="133"/>
        <v>2.6391599293745942E-2</v>
      </c>
      <c r="V449" s="6">
        <f t="shared" si="122"/>
        <v>0</v>
      </c>
      <c r="W449" s="16" t="str">
        <f t="shared" si="123"/>
        <v/>
      </c>
      <c r="X449" s="4" t="str">
        <f t="shared" si="134"/>
        <v/>
      </c>
      <c r="Y449" s="4" t="str">
        <f t="shared" si="124"/>
        <v/>
      </c>
      <c r="Z449" s="4">
        <f t="shared" si="125"/>
        <v>4058000</v>
      </c>
      <c r="AA449" s="16">
        <f t="shared" si="126"/>
        <v>1.4785608674223755E-3</v>
      </c>
      <c r="AB449" s="15">
        <f t="shared" si="135"/>
        <v>0.1877772301626417</v>
      </c>
      <c r="AC449" s="15">
        <f t="shared" si="136"/>
        <v>0.20995564317397736</v>
      </c>
      <c r="AD449" s="4">
        <v>144140</v>
      </c>
      <c r="AE449" s="26">
        <v>1337.87</v>
      </c>
      <c r="AF449" s="26">
        <v>1337.87</v>
      </c>
      <c r="AG449" s="4">
        <f t="shared" si="137"/>
        <v>1768000</v>
      </c>
      <c r="AH449" s="16">
        <f t="shared" si="127"/>
        <v>3.3936651583710408E-3</v>
      </c>
      <c r="AI449" s="15">
        <f t="shared" si="128"/>
        <v>0.4309954751131222</v>
      </c>
      <c r="AJ449" s="15">
        <f t="shared" si="129"/>
        <v>0.4819004524886879</v>
      </c>
      <c r="AK449" s="4">
        <f t="shared" si="130"/>
        <v>15073000</v>
      </c>
      <c r="AL449" s="27">
        <f t="shared" si="131"/>
        <v>3.9806276122868704E-4</v>
      </c>
      <c r="AM449" s="15">
        <f t="shared" si="138"/>
        <v>5.0553970676043253E-2</v>
      </c>
      <c r="AN449" s="15">
        <f t="shared" si="139"/>
        <v>1.0505512888109577E-5</v>
      </c>
    </row>
    <row r="450" spans="1:40" x14ac:dyDescent="0.2">
      <c r="A450" s="4" t="s">
        <v>4627</v>
      </c>
      <c r="B450" s="3" t="s">
        <v>5</v>
      </c>
      <c r="C450" s="6">
        <v>144140</v>
      </c>
      <c r="D450" s="3" t="s">
        <v>179</v>
      </c>
      <c r="E450" s="6">
        <v>144145</v>
      </c>
      <c r="F450" s="3" t="s">
        <v>1263</v>
      </c>
      <c r="G450" s="8">
        <v>6000</v>
      </c>
      <c r="H450" s="6">
        <v>127</v>
      </c>
      <c r="I450" s="6">
        <v>143550</v>
      </c>
      <c r="J450" s="13">
        <v>44985</v>
      </c>
      <c r="K450" s="9">
        <v>6000</v>
      </c>
      <c r="L450" s="4" t="s">
        <v>4627</v>
      </c>
      <c r="M450" s="4" t="s">
        <v>4632</v>
      </c>
      <c r="N450" s="4">
        <f>VLOOKUP(I450,BaseModelo!$A$2:$E$5075,5)</f>
        <v>5</v>
      </c>
      <c r="P450" s="15">
        <v>142.00000000000003</v>
      </c>
      <c r="Q450" s="4">
        <f>VLOOKUP(I450,BaseModelo!$A$2:$E$5075,3)</f>
        <v>110</v>
      </c>
      <c r="R450" s="4">
        <f t="shared" ref="R450:R513" si="140">SUMIFS($G:$G,$M:$M,M450)</f>
        <v>32283000</v>
      </c>
      <c r="S450" s="16">
        <f t="shared" ref="S450:S513" si="141">G450/R450</f>
        <v>1.8585633305454884E-4</v>
      </c>
      <c r="T450" s="4">
        <f t="shared" si="132"/>
        <v>2.3603754297927704E-2</v>
      </c>
      <c r="U450" s="4">
        <f t="shared" si="133"/>
        <v>2.6391599293745942E-2</v>
      </c>
      <c r="V450" s="6">
        <f t="shared" ref="V450:V513" si="142">SUMIFS($G:$G,$O:$O,O450)</f>
        <v>0</v>
      </c>
      <c r="W450" s="16" t="str">
        <f t="shared" ref="W450:W513" si="143">IFERROR(G450/V450,"")</f>
        <v/>
      </c>
      <c r="X450" s="4" t="str">
        <f t="shared" si="134"/>
        <v/>
      </c>
      <c r="Y450" s="4" t="str">
        <f t="shared" ref="Y450:Y513" si="144">IFERROR(W450*P450,"")</f>
        <v/>
      </c>
      <c r="Z450" s="4">
        <f t="shared" ref="Z450:Z513" si="145">SUMIFS($G:$G,$N:$N,N450)</f>
        <v>4058000</v>
      </c>
      <c r="AA450" s="16">
        <f t="shared" ref="AA450:AA513" si="146">IFERROR(G450/Z450,"")</f>
        <v>1.4785608674223755E-3</v>
      </c>
      <c r="AB450" s="15">
        <f t="shared" si="135"/>
        <v>0.1877772301626417</v>
      </c>
      <c r="AC450" s="15">
        <f t="shared" si="136"/>
        <v>0.20995564317397736</v>
      </c>
      <c r="AD450" s="4">
        <v>144140</v>
      </c>
      <c r="AE450" s="26">
        <v>1337.87</v>
      </c>
      <c r="AF450" s="26">
        <v>1337.87</v>
      </c>
      <c r="AG450" s="4">
        <f t="shared" si="137"/>
        <v>1768000</v>
      </c>
      <c r="AH450" s="16">
        <f t="shared" ref="AH450:AH513" si="147">IFERROR($G450/AG450,"")</f>
        <v>3.3936651583710408E-3</v>
      </c>
      <c r="AI450" s="15">
        <f t="shared" ref="AI450:AI513" si="148">IFERROR(AH450*H450,"")</f>
        <v>0.4309954751131222</v>
      </c>
      <c r="AJ450" s="15">
        <f t="shared" ref="AJ450:AJ513" si="149">IFERROR(AH450*P450,"")</f>
        <v>0.4819004524886879</v>
      </c>
      <c r="AK450" s="4">
        <f t="shared" ref="AK450:AK513" si="150">SUMIFS($G:$G,$A:$A,$A450,$M:$M,$M450)</f>
        <v>15073000</v>
      </c>
      <c r="AL450" s="27">
        <f t="shared" ref="AL450:AL513" si="151">IFERROR($G450/AK450,"")</f>
        <v>3.9806276122868704E-4</v>
      </c>
      <c r="AM450" s="15">
        <f t="shared" si="138"/>
        <v>5.0553970676043253E-2</v>
      </c>
      <c r="AN450" s="15">
        <f t="shared" si="139"/>
        <v>1.0505512888109577E-5</v>
      </c>
    </row>
    <row r="451" spans="1:40" x14ac:dyDescent="0.2">
      <c r="A451" s="4" t="s">
        <v>4627</v>
      </c>
      <c r="B451" s="3" t="s">
        <v>5</v>
      </c>
      <c r="C451" s="6">
        <v>144140</v>
      </c>
      <c r="D451" s="3" t="s">
        <v>179</v>
      </c>
      <c r="E451" s="6">
        <v>144146</v>
      </c>
      <c r="F451" s="3" t="s">
        <v>1264</v>
      </c>
      <c r="G451" s="8">
        <v>6000</v>
      </c>
      <c r="H451" s="6">
        <v>127</v>
      </c>
      <c r="I451" s="6">
        <v>143508</v>
      </c>
      <c r="J451" s="13">
        <v>44985</v>
      </c>
      <c r="K451" s="9">
        <v>6000</v>
      </c>
      <c r="L451" s="4" t="s">
        <v>4627</v>
      </c>
      <c r="M451" s="4" t="s">
        <v>4632</v>
      </c>
      <c r="N451" s="4">
        <f>VLOOKUP(I451,BaseModelo!$A$2:$E$5075,5)</f>
        <v>4</v>
      </c>
      <c r="P451" s="15">
        <v>142.00000000000003</v>
      </c>
      <c r="Q451" s="4">
        <f>VLOOKUP(I451,BaseModelo!$A$2:$E$5075,3)</f>
        <v>110</v>
      </c>
      <c r="R451" s="4">
        <f t="shared" si="140"/>
        <v>32283000</v>
      </c>
      <c r="S451" s="16">
        <f t="shared" si="141"/>
        <v>1.8585633305454884E-4</v>
      </c>
      <c r="T451" s="4">
        <f t="shared" ref="T451:T514" si="152">S451*H451</f>
        <v>2.3603754297927704E-2</v>
      </c>
      <c r="U451" s="4">
        <f t="shared" ref="U451:U514" si="153">S451*P451</f>
        <v>2.6391599293745942E-2</v>
      </c>
      <c r="V451" s="6">
        <f t="shared" si="142"/>
        <v>0</v>
      </c>
      <c r="W451" s="16" t="str">
        <f t="shared" si="143"/>
        <v/>
      </c>
      <c r="X451" s="4" t="str">
        <f t="shared" ref="X451:X514" si="154">IFERROR(W451*H451,"")</f>
        <v/>
      </c>
      <c r="Y451" s="4" t="str">
        <f t="shared" si="144"/>
        <v/>
      </c>
      <c r="Z451" s="4">
        <f t="shared" si="145"/>
        <v>2331000</v>
      </c>
      <c r="AA451" s="16">
        <f t="shared" si="146"/>
        <v>2.5740025740025739E-3</v>
      </c>
      <c r="AB451" s="15">
        <f t="shared" ref="AB451:AB514" si="155">IFERROR(AA451*H451,"")</f>
        <v>0.32689832689832687</v>
      </c>
      <c r="AC451" s="15">
        <f t="shared" ref="AC451:AC514" si="156">IFERROR(AA451*P451,"")</f>
        <v>0.36550836550836557</v>
      </c>
      <c r="AD451" s="4">
        <v>144140</v>
      </c>
      <c r="AE451" s="26">
        <v>1337.87</v>
      </c>
      <c r="AF451" s="26">
        <v>1337.87</v>
      </c>
      <c r="AG451" s="4">
        <f t="shared" ref="AG451:AG514" si="157">SUMIFS($G:$G,$N:$N,$N451,$A:$A,$A451)</f>
        <v>1421000</v>
      </c>
      <c r="AH451" s="16">
        <f t="shared" si="147"/>
        <v>4.22237860661506E-3</v>
      </c>
      <c r="AI451" s="15">
        <f t="shared" si="148"/>
        <v>0.53624208304011267</v>
      </c>
      <c r="AJ451" s="15">
        <f t="shared" si="149"/>
        <v>0.59957776213933867</v>
      </c>
      <c r="AK451" s="4">
        <f t="shared" si="150"/>
        <v>15073000</v>
      </c>
      <c r="AL451" s="27">
        <f t="shared" si="151"/>
        <v>3.9806276122868704E-4</v>
      </c>
      <c r="AM451" s="15">
        <f t="shared" ref="AM451:AM514" si="158">IFERROR(AL451*H451,"")</f>
        <v>5.0553970676043253E-2</v>
      </c>
      <c r="AN451" s="15">
        <f t="shared" ref="AN451:AN514" si="159">IFERROR(AL451*U451,"")</f>
        <v>1.0505512888109577E-5</v>
      </c>
    </row>
    <row r="452" spans="1:40" x14ac:dyDescent="0.2">
      <c r="A452" s="4" t="s">
        <v>4627</v>
      </c>
      <c r="B452" s="3" t="s">
        <v>5</v>
      </c>
      <c r="C452" s="6">
        <v>144140</v>
      </c>
      <c r="D452" s="3" t="s">
        <v>179</v>
      </c>
      <c r="E452" s="6">
        <v>144148</v>
      </c>
      <c r="F452" s="3" t="s">
        <v>1265</v>
      </c>
      <c r="G452" s="8">
        <v>6000</v>
      </c>
      <c r="H452" s="6">
        <v>127</v>
      </c>
      <c r="I452" s="6">
        <v>143622</v>
      </c>
      <c r="J452" s="13">
        <v>44985</v>
      </c>
      <c r="K452" s="9">
        <v>6000</v>
      </c>
      <c r="L452" s="4" t="s">
        <v>4627</v>
      </c>
      <c r="M452" s="4" t="s">
        <v>4632</v>
      </c>
      <c r="N452" s="4">
        <f>VLOOKUP(I452,BaseModelo!$A$2:$E$5075,5)</f>
        <v>5</v>
      </c>
      <c r="P452" s="15">
        <v>142.00000000000003</v>
      </c>
      <c r="Q452" s="4">
        <f>VLOOKUP(I452,BaseModelo!$A$2:$E$5075,3)</f>
        <v>110</v>
      </c>
      <c r="R452" s="4">
        <f t="shared" si="140"/>
        <v>32283000</v>
      </c>
      <c r="S452" s="16">
        <f t="shared" si="141"/>
        <v>1.8585633305454884E-4</v>
      </c>
      <c r="T452" s="4">
        <f t="shared" si="152"/>
        <v>2.3603754297927704E-2</v>
      </c>
      <c r="U452" s="4">
        <f t="shared" si="153"/>
        <v>2.6391599293745942E-2</v>
      </c>
      <c r="V452" s="6">
        <f t="shared" si="142"/>
        <v>0</v>
      </c>
      <c r="W452" s="16" t="str">
        <f t="shared" si="143"/>
        <v/>
      </c>
      <c r="X452" s="4" t="str">
        <f t="shared" si="154"/>
        <v/>
      </c>
      <c r="Y452" s="4" t="str">
        <f t="shared" si="144"/>
        <v/>
      </c>
      <c r="Z452" s="4">
        <f t="shared" si="145"/>
        <v>4058000</v>
      </c>
      <c r="AA452" s="16">
        <f t="shared" si="146"/>
        <v>1.4785608674223755E-3</v>
      </c>
      <c r="AB452" s="15">
        <f t="shared" si="155"/>
        <v>0.1877772301626417</v>
      </c>
      <c r="AC452" s="15">
        <f t="shared" si="156"/>
        <v>0.20995564317397736</v>
      </c>
      <c r="AD452" s="4">
        <v>144140</v>
      </c>
      <c r="AE452" s="26">
        <v>1337.87</v>
      </c>
      <c r="AF452" s="26">
        <v>1337.87</v>
      </c>
      <c r="AG452" s="4">
        <f t="shared" si="157"/>
        <v>1768000</v>
      </c>
      <c r="AH452" s="16">
        <f t="shared" si="147"/>
        <v>3.3936651583710408E-3</v>
      </c>
      <c r="AI452" s="15">
        <f t="shared" si="148"/>
        <v>0.4309954751131222</v>
      </c>
      <c r="AJ452" s="15">
        <f t="shared" si="149"/>
        <v>0.4819004524886879</v>
      </c>
      <c r="AK452" s="4">
        <f t="shared" si="150"/>
        <v>15073000</v>
      </c>
      <c r="AL452" s="27">
        <f t="shared" si="151"/>
        <v>3.9806276122868704E-4</v>
      </c>
      <c r="AM452" s="15">
        <f t="shared" si="158"/>
        <v>5.0553970676043253E-2</v>
      </c>
      <c r="AN452" s="15">
        <f t="shared" si="159"/>
        <v>1.0505512888109577E-5</v>
      </c>
    </row>
    <row r="453" spans="1:40" x14ac:dyDescent="0.2">
      <c r="A453" s="4" t="s">
        <v>4627</v>
      </c>
      <c r="B453" s="3" t="s">
        <v>5</v>
      </c>
      <c r="C453" s="6">
        <v>144140</v>
      </c>
      <c r="D453" s="3" t="s">
        <v>179</v>
      </c>
      <c r="E453" s="6">
        <v>144149</v>
      </c>
      <c r="F453" s="3" t="s">
        <v>1266</v>
      </c>
      <c r="G453" s="8">
        <v>10000</v>
      </c>
      <c r="H453" s="6">
        <v>142</v>
      </c>
      <c r="I453" s="6">
        <v>143923</v>
      </c>
      <c r="J453" s="13">
        <v>44985</v>
      </c>
      <c r="K453" s="9">
        <v>10000</v>
      </c>
      <c r="L453" s="4" t="s">
        <v>4627</v>
      </c>
      <c r="M453" s="4" t="s">
        <v>4632</v>
      </c>
      <c r="N453" s="4">
        <f>VLOOKUP(I453,BaseModelo!$A$2:$E$5075,5)</f>
        <v>6</v>
      </c>
      <c r="P453" s="15">
        <v>142.00000000000003</v>
      </c>
      <c r="Q453" s="4">
        <f>VLOOKUP(I453,BaseModelo!$A$2:$E$5075,3)</f>
        <v>115</v>
      </c>
      <c r="R453" s="4">
        <f t="shared" si="140"/>
        <v>32283000</v>
      </c>
      <c r="S453" s="16">
        <f t="shared" si="141"/>
        <v>3.0976055509091471E-4</v>
      </c>
      <c r="T453" s="4">
        <f t="shared" si="152"/>
        <v>4.3985998822909891E-2</v>
      </c>
      <c r="U453" s="4">
        <f t="shared" si="153"/>
        <v>4.3985998822909898E-2</v>
      </c>
      <c r="V453" s="6">
        <f t="shared" si="142"/>
        <v>0</v>
      </c>
      <c r="W453" s="16" t="str">
        <f t="shared" si="143"/>
        <v/>
      </c>
      <c r="X453" s="4" t="str">
        <f t="shared" si="154"/>
        <v/>
      </c>
      <c r="Y453" s="4" t="str">
        <f t="shared" si="144"/>
        <v/>
      </c>
      <c r="Z453" s="4">
        <f t="shared" si="145"/>
        <v>4853000</v>
      </c>
      <c r="AA453" s="16">
        <f t="shared" si="146"/>
        <v>2.0605810838656502E-3</v>
      </c>
      <c r="AB453" s="15">
        <f t="shared" si="155"/>
        <v>0.29260251390892233</v>
      </c>
      <c r="AC453" s="15">
        <f t="shared" si="156"/>
        <v>0.29260251390892239</v>
      </c>
      <c r="AD453" s="4">
        <v>144140</v>
      </c>
      <c r="AE453" s="26">
        <v>2510.34</v>
      </c>
      <c r="AF453" s="26">
        <v>2510.34</v>
      </c>
      <c r="AG453" s="4">
        <f t="shared" si="157"/>
        <v>1993000</v>
      </c>
      <c r="AH453" s="16">
        <f t="shared" si="147"/>
        <v>5.0175614651279477E-3</v>
      </c>
      <c r="AI453" s="15">
        <f t="shared" si="148"/>
        <v>0.71249372804816857</v>
      </c>
      <c r="AJ453" s="15">
        <f t="shared" si="149"/>
        <v>0.71249372804816868</v>
      </c>
      <c r="AK453" s="4">
        <f t="shared" si="150"/>
        <v>15073000</v>
      </c>
      <c r="AL453" s="27">
        <f t="shared" si="151"/>
        <v>6.6343793538114506E-4</v>
      </c>
      <c r="AM453" s="15">
        <f t="shared" si="158"/>
        <v>9.4208186824122603E-2</v>
      </c>
      <c r="AN453" s="15">
        <f t="shared" si="159"/>
        <v>2.918198024474882E-5</v>
      </c>
    </row>
    <row r="454" spans="1:40" x14ac:dyDescent="0.2">
      <c r="A454" s="4" t="s">
        <v>4627</v>
      </c>
      <c r="B454" s="3" t="s">
        <v>8</v>
      </c>
      <c r="C454" s="6">
        <v>144153</v>
      </c>
      <c r="D454" s="3" t="s">
        <v>183</v>
      </c>
      <c r="E454" s="6">
        <v>144213</v>
      </c>
      <c r="F454" s="3" t="s">
        <v>1281</v>
      </c>
      <c r="G454" s="8">
        <v>5000</v>
      </c>
      <c r="H454" s="6">
        <v>147</v>
      </c>
      <c r="I454" s="6">
        <v>143948</v>
      </c>
      <c r="J454" s="13">
        <v>44985</v>
      </c>
      <c r="K454" s="9">
        <v>5000</v>
      </c>
      <c r="L454" s="4" t="s">
        <v>4627</v>
      </c>
      <c r="M454" s="4" t="s">
        <v>4632</v>
      </c>
      <c r="N454" s="4">
        <f>VLOOKUP(I454,BaseModelo!$A$2:$E$5075,5)</f>
        <v>6</v>
      </c>
      <c r="P454" s="15">
        <v>147</v>
      </c>
      <c r="Q454" s="4">
        <f>VLOOKUP(I454,BaseModelo!$A$2:$E$5075,3)</f>
        <v>115</v>
      </c>
      <c r="R454" s="4">
        <f t="shared" si="140"/>
        <v>32283000</v>
      </c>
      <c r="S454" s="16">
        <f t="shared" si="141"/>
        <v>1.5488027754545735E-4</v>
      </c>
      <c r="T454" s="4">
        <f t="shared" si="152"/>
        <v>2.2767400799182231E-2</v>
      </c>
      <c r="U454" s="4">
        <f t="shared" si="153"/>
        <v>2.2767400799182231E-2</v>
      </c>
      <c r="V454" s="6">
        <f t="shared" si="142"/>
        <v>0</v>
      </c>
      <c r="W454" s="16" t="str">
        <f t="shared" si="143"/>
        <v/>
      </c>
      <c r="X454" s="4" t="str">
        <f t="shared" si="154"/>
        <v/>
      </c>
      <c r="Y454" s="4" t="str">
        <f t="shared" si="144"/>
        <v/>
      </c>
      <c r="Z454" s="4">
        <f t="shared" si="145"/>
        <v>4853000</v>
      </c>
      <c r="AA454" s="16">
        <f t="shared" si="146"/>
        <v>1.0302905419328251E-3</v>
      </c>
      <c r="AB454" s="15">
        <f t="shared" si="155"/>
        <v>0.1514527096641253</v>
      </c>
      <c r="AC454" s="15">
        <f t="shared" si="156"/>
        <v>0.1514527096641253</v>
      </c>
      <c r="AD454" s="4">
        <v>144153</v>
      </c>
      <c r="AE454" s="26">
        <v>1303.3399999999999</v>
      </c>
      <c r="AF454" s="26">
        <v>1303.3399999999999</v>
      </c>
      <c r="AG454" s="4">
        <f t="shared" si="157"/>
        <v>1993000</v>
      </c>
      <c r="AH454" s="16">
        <f t="shared" si="147"/>
        <v>2.5087807325639738E-3</v>
      </c>
      <c r="AI454" s="15">
        <f t="shared" si="148"/>
        <v>0.36879076768690416</v>
      </c>
      <c r="AJ454" s="15">
        <f t="shared" si="149"/>
        <v>0.36879076768690416</v>
      </c>
      <c r="AK454" s="4">
        <f t="shared" si="150"/>
        <v>15073000</v>
      </c>
      <c r="AL454" s="27">
        <f t="shared" si="151"/>
        <v>3.3171896769057253E-4</v>
      </c>
      <c r="AM454" s="15">
        <f t="shared" si="158"/>
        <v>4.8762688250514163E-2</v>
      </c>
      <c r="AN454" s="15">
        <f t="shared" si="159"/>
        <v>7.5523786901022457E-6</v>
      </c>
    </row>
    <row r="455" spans="1:40" x14ac:dyDescent="0.2">
      <c r="A455" s="4" t="s">
        <v>4627</v>
      </c>
      <c r="B455" s="3" t="s">
        <v>8</v>
      </c>
      <c r="C455" s="6">
        <v>144153</v>
      </c>
      <c r="D455" s="3" t="s">
        <v>183</v>
      </c>
      <c r="E455" s="6">
        <v>144214</v>
      </c>
      <c r="F455" s="3" t="s">
        <v>1282</v>
      </c>
      <c r="G455" s="8">
        <v>5000</v>
      </c>
      <c r="H455" s="6">
        <v>147</v>
      </c>
      <c r="I455" s="6">
        <v>143873</v>
      </c>
      <c r="J455" s="13">
        <v>44985</v>
      </c>
      <c r="K455" s="9">
        <v>5000</v>
      </c>
      <c r="L455" s="4" t="s">
        <v>4627</v>
      </c>
      <c r="M455" s="4" t="s">
        <v>4632</v>
      </c>
      <c r="N455" s="4">
        <f>VLOOKUP(I455,BaseModelo!$A$2:$E$5075,5)</f>
        <v>6</v>
      </c>
      <c r="P455" s="15">
        <v>147</v>
      </c>
      <c r="Q455" s="4">
        <f>VLOOKUP(I455,BaseModelo!$A$2:$E$5075,3)</f>
        <v>115</v>
      </c>
      <c r="R455" s="4">
        <f t="shared" si="140"/>
        <v>32283000</v>
      </c>
      <c r="S455" s="16">
        <f t="shared" si="141"/>
        <v>1.5488027754545735E-4</v>
      </c>
      <c r="T455" s="4">
        <f t="shared" si="152"/>
        <v>2.2767400799182231E-2</v>
      </c>
      <c r="U455" s="4">
        <f t="shared" si="153"/>
        <v>2.2767400799182231E-2</v>
      </c>
      <c r="V455" s="6">
        <f t="shared" si="142"/>
        <v>0</v>
      </c>
      <c r="W455" s="16" t="str">
        <f t="shared" si="143"/>
        <v/>
      </c>
      <c r="X455" s="4" t="str">
        <f t="shared" si="154"/>
        <v/>
      </c>
      <c r="Y455" s="4" t="str">
        <f t="shared" si="144"/>
        <v/>
      </c>
      <c r="Z455" s="4">
        <f t="shared" si="145"/>
        <v>4853000</v>
      </c>
      <c r="AA455" s="16">
        <f t="shared" si="146"/>
        <v>1.0302905419328251E-3</v>
      </c>
      <c r="AB455" s="15">
        <f t="shared" si="155"/>
        <v>0.1514527096641253</v>
      </c>
      <c r="AC455" s="15">
        <f t="shared" si="156"/>
        <v>0.1514527096641253</v>
      </c>
      <c r="AD455" s="4">
        <v>144153</v>
      </c>
      <c r="AE455" s="26">
        <v>1303.3399999999999</v>
      </c>
      <c r="AF455" s="26">
        <v>1303.3399999999999</v>
      </c>
      <c r="AG455" s="4">
        <f t="shared" si="157"/>
        <v>1993000</v>
      </c>
      <c r="AH455" s="16">
        <f t="shared" si="147"/>
        <v>2.5087807325639738E-3</v>
      </c>
      <c r="AI455" s="15">
        <f t="shared" si="148"/>
        <v>0.36879076768690416</v>
      </c>
      <c r="AJ455" s="15">
        <f t="shared" si="149"/>
        <v>0.36879076768690416</v>
      </c>
      <c r="AK455" s="4">
        <f t="shared" si="150"/>
        <v>15073000</v>
      </c>
      <c r="AL455" s="27">
        <f t="shared" si="151"/>
        <v>3.3171896769057253E-4</v>
      </c>
      <c r="AM455" s="15">
        <f t="shared" si="158"/>
        <v>4.8762688250514163E-2</v>
      </c>
      <c r="AN455" s="15">
        <f t="shared" si="159"/>
        <v>7.5523786901022457E-6</v>
      </c>
    </row>
    <row r="456" spans="1:40" x14ac:dyDescent="0.2">
      <c r="A456" s="4" t="s">
        <v>4628</v>
      </c>
      <c r="B456" s="3" t="s">
        <v>13</v>
      </c>
      <c r="C456" s="6">
        <v>144196</v>
      </c>
      <c r="D456" s="3" t="s">
        <v>174</v>
      </c>
      <c r="E456" s="6">
        <v>144208</v>
      </c>
      <c r="F456" s="3" t="s">
        <v>1257</v>
      </c>
      <c r="G456" s="8">
        <v>7000</v>
      </c>
      <c r="H456" s="6">
        <v>142</v>
      </c>
      <c r="I456" s="6">
        <v>143866</v>
      </c>
      <c r="J456" s="13">
        <v>44985</v>
      </c>
      <c r="K456" s="9">
        <v>7000</v>
      </c>
      <c r="L456" s="4" t="s">
        <v>4628</v>
      </c>
      <c r="M456" s="4" t="s">
        <v>4632</v>
      </c>
      <c r="N456" s="4">
        <f>VLOOKUP(I456,BaseModelo!$A$2:$E$5075,5)</f>
        <v>6</v>
      </c>
      <c r="P456" s="15">
        <v>142.00000000000003</v>
      </c>
      <c r="Q456" s="4">
        <f>VLOOKUP(I456,BaseModelo!$A$2:$E$5075,3)</f>
        <v>115</v>
      </c>
      <c r="R456" s="4">
        <f t="shared" si="140"/>
        <v>32283000</v>
      </c>
      <c r="S456" s="16">
        <f t="shared" si="141"/>
        <v>2.168323885636403E-4</v>
      </c>
      <c r="T456" s="4">
        <f t="shared" si="152"/>
        <v>3.0790199176036922E-2</v>
      </c>
      <c r="U456" s="4">
        <f t="shared" si="153"/>
        <v>3.0790199176036929E-2</v>
      </c>
      <c r="V456" s="6">
        <f t="shared" si="142"/>
        <v>0</v>
      </c>
      <c r="W456" s="16" t="str">
        <f t="shared" si="143"/>
        <v/>
      </c>
      <c r="X456" s="4" t="str">
        <f t="shared" si="154"/>
        <v/>
      </c>
      <c r="Y456" s="4" t="str">
        <f t="shared" si="144"/>
        <v/>
      </c>
      <c r="Z456" s="4">
        <f t="shared" si="145"/>
        <v>4853000</v>
      </c>
      <c r="AA456" s="16">
        <f t="shared" si="146"/>
        <v>1.4424067587059551E-3</v>
      </c>
      <c r="AB456" s="15">
        <f t="shared" si="155"/>
        <v>0.20482175973624561</v>
      </c>
      <c r="AC456" s="15">
        <f t="shared" si="156"/>
        <v>0.20482175973624567</v>
      </c>
      <c r="AD456" s="4">
        <v>144196</v>
      </c>
      <c r="AE456" s="26">
        <v>1758.65</v>
      </c>
      <c r="AF456" s="26">
        <v>1758.65</v>
      </c>
      <c r="AG456" s="4">
        <f t="shared" si="157"/>
        <v>2735000</v>
      </c>
      <c r="AH456" s="16">
        <f t="shared" si="147"/>
        <v>2.5594149908592322E-3</v>
      </c>
      <c r="AI456" s="15">
        <f t="shared" si="148"/>
        <v>0.363436928702011</v>
      </c>
      <c r="AJ456" s="15">
        <f t="shared" si="149"/>
        <v>0.36343692870201105</v>
      </c>
      <c r="AK456" s="4">
        <f t="shared" si="150"/>
        <v>16319000</v>
      </c>
      <c r="AL456" s="27">
        <f t="shared" si="151"/>
        <v>4.289478521968258E-4</v>
      </c>
      <c r="AM456" s="15">
        <f t="shared" si="158"/>
        <v>6.0910595011949266E-2</v>
      </c>
      <c r="AN456" s="15">
        <f t="shared" si="159"/>
        <v>1.3207389805273516E-5</v>
      </c>
    </row>
    <row r="457" spans="1:40" x14ac:dyDescent="0.2">
      <c r="A457" s="4" t="s">
        <v>4627</v>
      </c>
      <c r="B457" s="3" t="s">
        <v>8</v>
      </c>
      <c r="C457" s="6">
        <v>144256</v>
      </c>
      <c r="D457" s="3" t="s">
        <v>184</v>
      </c>
      <c r="E457" s="6">
        <v>144297</v>
      </c>
      <c r="F457" s="3" t="s">
        <v>1284</v>
      </c>
      <c r="G457" s="8">
        <v>10000</v>
      </c>
      <c r="H457" s="6">
        <v>142</v>
      </c>
      <c r="I457" s="6">
        <v>144085</v>
      </c>
      <c r="J457" s="13">
        <v>44985</v>
      </c>
      <c r="K457" s="9">
        <v>6682.605110848689</v>
      </c>
      <c r="L457" s="4" t="s">
        <v>4627</v>
      </c>
      <c r="M457" s="4" t="s">
        <v>4632</v>
      </c>
      <c r="N457" s="4">
        <f>VLOOKUP(I457,BaseModelo!$A$2:$E$5075,5)</f>
        <v>7</v>
      </c>
      <c r="P457" s="15">
        <v>142.00000000000003</v>
      </c>
      <c r="Q457" s="4">
        <f>VLOOKUP(I457,BaseModelo!$A$2:$E$5075,3)</f>
        <v>127</v>
      </c>
      <c r="R457" s="4">
        <f t="shared" si="140"/>
        <v>32283000</v>
      </c>
      <c r="S457" s="16">
        <f t="shared" si="141"/>
        <v>3.0976055509091471E-4</v>
      </c>
      <c r="T457" s="4">
        <f t="shared" si="152"/>
        <v>4.3985998822909891E-2</v>
      </c>
      <c r="U457" s="4">
        <f t="shared" si="153"/>
        <v>4.3985998822909898E-2</v>
      </c>
      <c r="V457" s="6">
        <f t="shared" si="142"/>
        <v>0</v>
      </c>
      <c r="W457" s="16" t="str">
        <f t="shared" si="143"/>
        <v/>
      </c>
      <c r="X457" s="4" t="str">
        <f t="shared" si="154"/>
        <v/>
      </c>
      <c r="Y457" s="4" t="str">
        <f t="shared" si="144"/>
        <v/>
      </c>
      <c r="Z457" s="4">
        <f t="shared" si="145"/>
        <v>4022000</v>
      </c>
      <c r="AA457" s="16">
        <f t="shared" si="146"/>
        <v>2.4863252113376429E-3</v>
      </c>
      <c r="AB457" s="15">
        <f t="shared" si="155"/>
        <v>0.35305818000994527</v>
      </c>
      <c r="AC457" s="15">
        <f t="shared" si="156"/>
        <v>0.35305818000994538</v>
      </c>
      <c r="AD457" s="4">
        <v>144256</v>
      </c>
      <c r="AE457" s="26">
        <v>2510.34</v>
      </c>
      <c r="AF457" s="26">
        <v>2150.3160836198963</v>
      </c>
      <c r="AG457" s="4">
        <f t="shared" si="157"/>
        <v>1778000</v>
      </c>
      <c r="AH457" s="16">
        <f t="shared" si="147"/>
        <v>5.6242969628796397E-3</v>
      </c>
      <c r="AI457" s="15">
        <f t="shared" si="148"/>
        <v>0.79865016872890882</v>
      </c>
      <c r="AJ457" s="15">
        <f t="shared" si="149"/>
        <v>0.79865016872890904</v>
      </c>
      <c r="AK457" s="4">
        <f t="shared" si="150"/>
        <v>15073000</v>
      </c>
      <c r="AL457" s="27">
        <f t="shared" si="151"/>
        <v>6.6343793538114506E-4</v>
      </c>
      <c r="AM457" s="15">
        <f t="shared" si="158"/>
        <v>9.4208186824122603E-2</v>
      </c>
      <c r="AN457" s="15">
        <f t="shared" si="159"/>
        <v>2.918198024474882E-5</v>
      </c>
    </row>
    <row r="458" spans="1:40" x14ac:dyDescent="0.2">
      <c r="A458" s="4" t="s">
        <v>4627</v>
      </c>
      <c r="B458" s="3" t="s">
        <v>9</v>
      </c>
      <c r="C458" s="6">
        <v>144267</v>
      </c>
      <c r="D458" s="3" t="s">
        <v>180</v>
      </c>
      <c r="E458" s="6">
        <v>144304</v>
      </c>
      <c r="F458" s="3" t="s">
        <v>1271</v>
      </c>
      <c r="G458" s="8">
        <v>5000</v>
      </c>
      <c r="H458" s="6">
        <v>147</v>
      </c>
      <c r="I458" s="6">
        <v>143848</v>
      </c>
      <c r="J458" s="13">
        <v>44985</v>
      </c>
      <c r="K458" s="9">
        <v>5000</v>
      </c>
      <c r="L458" s="4" t="s">
        <v>4627</v>
      </c>
      <c r="M458" s="4" t="s">
        <v>4632</v>
      </c>
      <c r="N458" s="4">
        <f>VLOOKUP(I458,BaseModelo!$A$2:$E$5075,5)</f>
        <v>6</v>
      </c>
      <c r="P458" s="15">
        <v>147</v>
      </c>
      <c r="Q458" s="4">
        <f>VLOOKUP(I458,BaseModelo!$A$2:$E$5075,3)</f>
        <v>115</v>
      </c>
      <c r="R458" s="4">
        <f t="shared" si="140"/>
        <v>32283000</v>
      </c>
      <c r="S458" s="16">
        <f t="shared" si="141"/>
        <v>1.5488027754545735E-4</v>
      </c>
      <c r="T458" s="4">
        <f t="shared" si="152"/>
        <v>2.2767400799182231E-2</v>
      </c>
      <c r="U458" s="4">
        <f t="shared" si="153"/>
        <v>2.2767400799182231E-2</v>
      </c>
      <c r="V458" s="6">
        <f t="shared" si="142"/>
        <v>0</v>
      </c>
      <c r="W458" s="16" t="str">
        <f t="shared" si="143"/>
        <v/>
      </c>
      <c r="X458" s="4" t="str">
        <f t="shared" si="154"/>
        <v/>
      </c>
      <c r="Y458" s="4" t="str">
        <f t="shared" si="144"/>
        <v/>
      </c>
      <c r="Z458" s="4">
        <f t="shared" si="145"/>
        <v>4853000</v>
      </c>
      <c r="AA458" s="16">
        <f t="shared" si="146"/>
        <v>1.0302905419328251E-3</v>
      </c>
      <c r="AB458" s="15">
        <f t="shared" si="155"/>
        <v>0.1514527096641253</v>
      </c>
      <c r="AC458" s="15">
        <f t="shared" si="156"/>
        <v>0.1514527096641253</v>
      </c>
      <c r="AD458" s="4">
        <v>144267</v>
      </c>
      <c r="AE458" s="26">
        <v>1303.3399999999999</v>
      </c>
      <c r="AF458" s="26">
        <v>1303.3399999999999</v>
      </c>
      <c r="AG458" s="4">
        <f t="shared" si="157"/>
        <v>1993000</v>
      </c>
      <c r="AH458" s="16">
        <f t="shared" si="147"/>
        <v>2.5087807325639738E-3</v>
      </c>
      <c r="AI458" s="15">
        <f t="shared" si="148"/>
        <v>0.36879076768690416</v>
      </c>
      <c r="AJ458" s="15">
        <f t="shared" si="149"/>
        <v>0.36879076768690416</v>
      </c>
      <c r="AK458" s="4">
        <f t="shared" si="150"/>
        <v>15073000</v>
      </c>
      <c r="AL458" s="27">
        <f t="shared" si="151"/>
        <v>3.3171896769057253E-4</v>
      </c>
      <c r="AM458" s="15">
        <f t="shared" si="158"/>
        <v>4.8762688250514163E-2</v>
      </c>
      <c r="AN458" s="15">
        <f t="shared" si="159"/>
        <v>7.5523786901022457E-6</v>
      </c>
    </row>
    <row r="459" spans="1:40" x14ac:dyDescent="0.2">
      <c r="A459" s="4" t="s">
        <v>4627</v>
      </c>
      <c r="B459" s="3" t="s">
        <v>9</v>
      </c>
      <c r="C459" s="6">
        <v>144267</v>
      </c>
      <c r="D459" s="3" t="s">
        <v>180</v>
      </c>
      <c r="E459" s="6">
        <v>144305</v>
      </c>
      <c r="F459" s="3" t="s">
        <v>1272</v>
      </c>
      <c r="G459" s="8">
        <v>5000</v>
      </c>
      <c r="H459" s="6">
        <v>147</v>
      </c>
      <c r="I459" s="6">
        <v>143849</v>
      </c>
      <c r="J459" s="13">
        <v>44985</v>
      </c>
      <c r="K459" s="9">
        <v>5000</v>
      </c>
      <c r="L459" s="4" t="s">
        <v>4627</v>
      </c>
      <c r="M459" s="4" t="s">
        <v>4632</v>
      </c>
      <c r="N459" s="4">
        <f>VLOOKUP(I459,BaseModelo!$A$2:$E$5075,5)</f>
        <v>6</v>
      </c>
      <c r="P459" s="15">
        <v>147</v>
      </c>
      <c r="Q459" s="4">
        <f>VLOOKUP(I459,BaseModelo!$A$2:$E$5075,3)</f>
        <v>115</v>
      </c>
      <c r="R459" s="4">
        <f t="shared" si="140"/>
        <v>32283000</v>
      </c>
      <c r="S459" s="16">
        <f t="shared" si="141"/>
        <v>1.5488027754545735E-4</v>
      </c>
      <c r="T459" s="4">
        <f t="shared" si="152"/>
        <v>2.2767400799182231E-2</v>
      </c>
      <c r="U459" s="4">
        <f t="shared" si="153"/>
        <v>2.2767400799182231E-2</v>
      </c>
      <c r="V459" s="6">
        <f t="shared" si="142"/>
        <v>0</v>
      </c>
      <c r="W459" s="16" t="str">
        <f t="shared" si="143"/>
        <v/>
      </c>
      <c r="X459" s="4" t="str">
        <f t="shared" si="154"/>
        <v/>
      </c>
      <c r="Y459" s="4" t="str">
        <f t="shared" si="144"/>
        <v/>
      </c>
      <c r="Z459" s="4">
        <f t="shared" si="145"/>
        <v>4853000</v>
      </c>
      <c r="AA459" s="16">
        <f t="shared" si="146"/>
        <v>1.0302905419328251E-3</v>
      </c>
      <c r="AB459" s="15">
        <f t="shared" si="155"/>
        <v>0.1514527096641253</v>
      </c>
      <c r="AC459" s="15">
        <f t="shared" si="156"/>
        <v>0.1514527096641253</v>
      </c>
      <c r="AD459" s="4">
        <v>144267</v>
      </c>
      <c r="AE459" s="26">
        <v>1303.3399999999999</v>
      </c>
      <c r="AF459" s="26">
        <v>1303.3399999999999</v>
      </c>
      <c r="AG459" s="4">
        <f t="shared" si="157"/>
        <v>1993000</v>
      </c>
      <c r="AH459" s="16">
        <f t="shared" si="147"/>
        <v>2.5087807325639738E-3</v>
      </c>
      <c r="AI459" s="15">
        <f t="shared" si="148"/>
        <v>0.36879076768690416</v>
      </c>
      <c r="AJ459" s="15">
        <f t="shared" si="149"/>
        <v>0.36879076768690416</v>
      </c>
      <c r="AK459" s="4">
        <f t="shared" si="150"/>
        <v>15073000</v>
      </c>
      <c r="AL459" s="27">
        <f t="shared" si="151"/>
        <v>3.3171896769057253E-4</v>
      </c>
      <c r="AM459" s="15">
        <f t="shared" si="158"/>
        <v>4.8762688250514163E-2</v>
      </c>
      <c r="AN459" s="15">
        <f t="shared" si="159"/>
        <v>7.5523786901022457E-6</v>
      </c>
    </row>
    <row r="460" spans="1:40" x14ac:dyDescent="0.2">
      <c r="A460" s="4" t="s">
        <v>4628</v>
      </c>
      <c r="B460" s="3" t="s">
        <v>12</v>
      </c>
      <c r="C460" s="6">
        <v>144275</v>
      </c>
      <c r="D460" s="3" t="s">
        <v>185</v>
      </c>
      <c r="E460" s="6">
        <v>144281</v>
      </c>
      <c r="F460" s="3" t="s">
        <v>1283</v>
      </c>
      <c r="G460" s="8">
        <v>8000</v>
      </c>
      <c r="H460" s="6">
        <v>142</v>
      </c>
      <c r="I460" s="6">
        <v>143935</v>
      </c>
      <c r="J460" s="13">
        <v>44985</v>
      </c>
      <c r="K460" s="9">
        <v>3639.3085394987065</v>
      </c>
      <c r="L460" s="4" t="s">
        <v>4628</v>
      </c>
      <c r="M460" s="4" t="s">
        <v>4632</v>
      </c>
      <c r="N460" s="4">
        <f>VLOOKUP(I460,BaseModelo!$A$2:$E$5075,5)</f>
        <v>6</v>
      </c>
      <c r="P460" s="15">
        <v>142.00000000000003</v>
      </c>
      <c r="Q460" s="4">
        <f>VLOOKUP(I460,BaseModelo!$A$2:$E$5075,3)</f>
        <v>115</v>
      </c>
      <c r="R460" s="4">
        <f t="shared" si="140"/>
        <v>32283000</v>
      </c>
      <c r="S460" s="16">
        <f t="shared" si="141"/>
        <v>2.4780844407273179E-4</v>
      </c>
      <c r="T460" s="4">
        <f t="shared" si="152"/>
        <v>3.5188799058327912E-2</v>
      </c>
      <c r="U460" s="4">
        <f t="shared" si="153"/>
        <v>3.5188799058327919E-2</v>
      </c>
      <c r="V460" s="6">
        <f t="shared" si="142"/>
        <v>0</v>
      </c>
      <c r="W460" s="16" t="str">
        <f t="shared" si="143"/>
        <v/>
      </c>
      <c r="X460" s="4" t="str">
        <f t="shared" si="154"/>
        <v/>
      </c>
      <c r="Y460" s="4" t="str">
        <f t="shared" si="144"/>
        <v/>
      </c>
      <c r="Z460" s="4">
        <f t="shared" si="145"/>
        <v>4853000</v>
      </c>
      <c r="AA460" s="16">
        <f t="shared" si="146"/>
        <v>1.6484648670925201E-3</v>
      </c>
      <c r="AB460" s="15">
        <f t="shared" si="155"/>
        <v>0.23408201112713783</v>
      </c>
      <c r="AC460" s="15">
        <f t="shared" si="156"/>
        <v>0.23408201112713789</v>
      </c>
      <c r="AD460" s="4">
        <v>144275</v>
      </c>
      <c r="AE460" s="26">
        <v>2013.74</v>
      </c>
      <c r="AF460" s="26">
        <v>1353.0326109790915</v>
      </c>
      <c r="AG460" s="4">
        <f t="shared" si="157"/>
        <v>2735000</v>
      </c>
      <c r="AH460" s="16">
        <f t="shared" si="147"/>
        <v>2.9250457038391227E-3</v>
      </c>
      <c r="AI460" s="15">
        <f t="shared" si="148"/>
        <v>0.41535648994515539</v>
      </c>
      <c r="AJ460" s="15">
        <f t="shared" si="149"/>
        <v>0.4153564899451555</v>
      </c>
      <c r="AK460" s="4">
        <f t="shared" si="150"/>
        <v>16319000</v>
      </c>
      <c r="AL460" s="27">
        <f t="shared" si="151"/>
        <v>4.9022611679637234E-4</v>
      </c>
      <c r="AM460" s="15">
        <f t="shared" si="158"/>
        <v>6.9612108585084875E-2</v>
      </c>
      <c r="AN460" s="15">
        <f t="shared" si="159"/>
        <v>1.725046831709194E-5</v>
      </c>
    </row>
    <row r="461" spans="1:40" x14ac:dyDescent="0.2">
      <c r="A461" s="4" t="s">
        <v>4627</v>
      </c>
      <c r="B461" s="2" t="s">
        <v>10</v>
      </c>
      <c r="C461" s="5">
        <v>144310</v>
      </c>
      <c r="D461" s="2" t="s">
        <v>194</v>
      </c>
      <c r="E461" s="5">
        <v>144311</v>
      </c>
      <c r="F461" s="2" t="s">
        <v>1301</v>
      </c>
      <c r="G461" s="7">
        <v>6000</v>
      </c>
      <c r="H461" s="5">
        <v>142</v>
      </c>
      <c r="I461" s="6">
        <v>142194</v>
      </c>
      <c r="J461" s="13">
        <v>44985</v>
      </c>
      <c r="K461" s="9">
        <v>6000</v>
      </c>
      <c r="L461" s="4" t="s">
        <v>4627</v>
      </c>
      <c r="M461" s="4" t="s">
        <v>4632</v>
      </c>
      <c r="N461" s="4">
        <f>VLOOKUP(I461,BaseModelo!$A$2:$E$5075,5)</f>
        <v>7</v>
      </c>
      <c r="P461" s="15">
        <v>142.00000000000003</v>
      </c>
      <c r="Q461" s="4">
        <f>VLOOKUP(I461,BaseModelo!$A$2:$E$5075,3)</f>
        <v>127</v>
      </c>
      <c r="R461" s="4">
        <f t="shared" si="140"/>
        <v>32283000</v>
      </c>
      <c r="S461" s="16">
        <f t="shared" si="141"/>
        <v>1.8585633305454884E-4</v>
      </c>
      <c r="T461" s="4">
        <f t="shared" si="152"/>
        <v>2.6391599293745936E-2</v>
      </c>
      <c r="U461" s="4">
        <f t="shared" si="153"/>
        <v>2.6391599293745942E-2</v>
      </c>
      <c r="V461" s="6">
        <f t="shared" si="142"/>
        <v>0</v>
      </c>
      <c r="W461" s="16" t="str">
        <f t="shared" si="143"/>
        <v/>
      </c>
      <c r="X461" s="4" t="str">
        <f t="shared" si="154"/>
        <v/>
      </c>
      <c r="Y461" s="4" t="str">
        <f t="shared" si="144"/>
        <v/>
      </c>
      <c r="Z461" s="4">
        <f t="shared" si="145"/>
        <v>4022000</v>
      </c>
      <c r="AA461" s="16">
        <f t="shared" si="146"/>
        <v>1.4917951268025858E-3</v>
      </c>
      <c r="AB461" s="15">
        <f t="shared" si="155"/>
        <v>0.21183490800596719</v>
      </c>
      <c r="AC461" s="15">
        <f t="shared" si="156"/>
        <v>0.21183490800596722</v>
      </c>
      <c r="AD461" s="4">
        <v>144310</v>
      </c>
      <c r="AE461" s="26">
        <v>1503.37</v>
      </c>
      <c r="AF461" s="26">
        <v>1503.37</v>
      </c>
      <c r="AG461" s="4">
        <f t="shared" si="157"/>
        <v>1778000</v>
      </c>
      <c r="AH461" s="16">
        <f t="shared" si="147"/>
        <v>3.3745781777277839E-3</v>
      </c>
      <c r="AI461" s="15">
        <f t="shared" si="148"/>
        <v>0.47919010123734529</v>
      </c>
      <c r="AJ461" s="15">
        <f t="shared" si="149"/>
        <v>0.4791901012373454</v>
      </c>
      <c r="AK461" s="4">
        <f t="shared" si="150"/>
        <v>15073000</v>
      </c>
      <c r="AL461" s="27">
        <f t="shared" si="151"/>
        <v>3.9806276122868704E-4</v>
      </c>
      <c r="AM461" s="15">
        <f t="shared" si="158"/>
        <v>5.6524912094473558E-2</v>
      </c>
      <c r="AN461" s="15">
        <f t="shared" si="159"/>
        <v>1.0505512888109577E-5</v>
      </c>
    </row>
    <row r="462" spans="1:40" x14ac:dyDescent="0.2">
      <c r="A462" s="4" t="s">
        <v>4627</v>
      </c>
      <c r="B462" s="3" t="s">
        <v>10</v>
      </c>
      <c r="C462" s="6">
        <v>144310</v>
      </c>
      <c r="D462" s="3" t="s">
        <v>194</v>
      </c>
      <c r="E462" s="6">
        <v>144312</v>
      </c>
      <c r="F462" s="3" t="s">
        <v>1317</v>
      </c>
      <c r="G462" s="8">
        <v>6000</v>
      </c>
      <c r="H462" s="6">
        <v>142</v>
      </c>
      <c r="I462" s="6">
        <v>142278</v>
      </c>
      <c r="J462" s="13">
        <v>44985</v>
      </c>
      <c r="K462" s="9">
        <v>6000</v>
      </c>
      <c r="L462" s="4" t="s">
        <v>4627</v>
      </c>
      <c r="M462" s="4" t="s">
        <v>4632</v>
      </c>
      <c r="N462" s="4">
        <f>VLOOKUP(I462,BaseModelo!$A$2:$E$5075,5)</f>
        <v>9</v>
      </c>
      <c r="P462" s="15">
        <v>142.00000000000003</v>
      </c>
      <c r="Q462" s="4">
        <f>VLOOKUP(I462,BaseModelo!$A$2:$E$5075,3)</f>
        <v>147</v>
      </c>
      <c r="R462" s="4">
        <f t="shared" si="140"/>
        <v>32283000</v>
      </c>
      <c r="S462" s="16">
        <f t="shared" si="141"/>
        <v>1.8585633305454884E-4</v>
      </c>
      <c r="T462" s="4">
        <f t="shared" si="152"/>
        <v>2.6391599293745936E-2</v>
      </c>
      <c r="U462" s="4">
        <f t="shared" si="153"/>
        <v>2.6391599293745942E-2</v>
      </c>
      <c r="V462" s="6">
        <f t="shared" si="142"/>
        <v>0</v>
      </c>
      <c r="W462" s="16" t="str">
        <f t="shared" si="143"/>
        <v/>
      </c>
      <c r="X462" s="4" t="str">
        <f t="shared" si="154"/>
        <v/>
      </c>
      <c r="Y462" s="4" t="str">
        <f t="shared" si="144"/>
        <v/>
      </c>
      <c r="Z462" s="4">
        <f t="shared" si="145"/>
        <v>5305000</v>
      </c>
      <c r="AA462" s="16">
        <f t="shared" si="146"/>
        <v>1.1310084825636192E-3</v>
      </c>
      <c r="AB462" s="15">
        <f t="shared" si="155"/>
        <v>0.16060320452403393</v>
      </c>
      <c r="AC462" s="15">
        <f t="shared" si="156"/>
        <v>0.16060320452403395</v>
      </c>
      <c r="AD462" s="4">
        <v>144310</v>
      </c>
      <c r="AE462" s="26">
        <v>1503.37</v>
      </c>
      <c r="AF462" s="26">
        <v>1503.37</v>
      </c>
      <c r="AG462" s="4">
        <f t="shared" si="157"/>
        <v>2114000</v>
      </c>
      <c r="AH462" s="16">
        <f t="shared" si="147"/>
        <v>2.8382213812677389E-3</v>
      </c>
      <c r="AI462" s="15">
        <f t="shared" si="148"/>
        <v>0.4030274361400189</v>
      </c>
      <c r="AJ462" s="15">
        <f t="shared" si="149"/>
        <v>0.40302743614001901</v>
      </c>
      <c r="AK462" s="4">
        <f t="shared" si="150"/>
        <v>15073000</v>
      </c>
      <c r="AL462" s="27">
        <f t="shared" si="151"/>
        <v>3.9806276122868704E-4</v>
      </c>
      <c r="AM462" s="15">
        <f t="shared" si="158"/>
        <v>5.6524912094473558E-2</v>
      </c>
      <c r="AN462" s="15">
        <f t="shared" si="159"/>
        <v>1.0505512888109577E-5</v>
      </c>
    </row>
    <row r="463" spans="1:40" x14ac:dyDescent="0.2">
      <c r="A463" s="4" t="s">
        <v>4627</v>
      </c>
      <c r="B463" s="3" t="s">
        <v>10</v>
      </c>
      <c r="C463" s="6">
        <v>144310</v>
      </c>
      <c r="D463" s="3" t="s">
        <v>194</v>
      </c>
      <c r="E463" s="6">
        <v>144313</v>
      </c>
      <c r="F463" s="3" t="s">
        <v>1318</v>
      </c>
      <c r="G463" s="8">
        <v>5000</v>
      </c>
      <c r="H463" s="6">
        <v>147</v>
      </c>
      <c r="I463" s="6">
        <v>142461</v>
      </c>
      <c r="J463" s="13">
        <v>44985</v>
      </c>
      <c r="K463" s="9">
        <v>5000</v>
      </c>
      <c r="L463" s="4" t="s">
        <v>4627</v>
      </c>
      <c r="M463" s="4" t="s">
        <v>4632</v>
      </c>
      <c r="N463" s="4">
        <f>VLOOKUP(I463,BaseModelo!$A$2:$E$5075,5)</f>
        <v>9</v>
      </c>
      <c r="P463" s="15">
        <v>147</v>
      </c>
      <c r="Q463" s="4">
        <f>VLOOKUP(I463,BaseModelo!$A$2:$E$5075,3)</f>
        <v>147</v>
      </c>
      <c r="R463" s="4">
        <f t="shared" si="140"/>
        <v>32283000</v>
      </c>
      <c r="S463" s="16">
        <f t="shared" si="141"/>
        <v>1.5488027754545735E-4</v>
      </c>
      <c r="T463" s="4">
        <f t="shared" si="152"/>
        <v>2.2767400799182231E-2</v>
      </c>
      <c r="U463" s="4">
        <f t="shared" si="153"/>
        <v>2.2767400799182231E-2</v>
      </c>
      <c r="V463" s="6">
        <f t="shared" si="142"/>
        <v>0</v>
      </c>
      <c r="W463" s="16" t="str">
        <f t="shared" si="143"/>
        <v/>
      </c>
      <c r="X463" s="4" t="str">
        <f t="shared" si="154"/>
        <v/>
      </c>
      <c r="Y463" s="4" t="str">
        <f t="shared" si="144"/>
        <v/>
      </c>
      <c r="Z463" s="4">
        <f t="shared" si="145"/>
        <v>5305000</v>
      </c>
      <c r="AA463" s="16">
        <f t="shared" si="146"/>
        <v>9.42507068803016E-4</v>
      </c>
      <c r="AB463" s="15">
        <f t="shared" si="155"/>
        <v>0.13854853911404336</v>
      </c>
      <c r="AC463" s="15">
        <f t="shared" si="156"/>
        <v>0.13854853911404336</v>
      </c>
      <c r="AD463" s="4">
        <v>144310</v>
      </c>
      <c r="AE463" s="26">
        <v>1303.3399999999999</v>
      </c>
      <c r="AF463" s="26">
        <v>1303.3399999999999</v>
      </c>
      <c r="AG463" s="4">
        <f t="shared" si="157"/>
        <v>2114000</v>
      </c>
      <c r="AH463" s="16">
        <f t="shared" si="147"/>
        <v>2.3651844843897824E-3</v>
      </c>
      <c r="AI463" s="15">
        <f t="shared" si="148"/>
        <v>0.34768211920529801</v>
      </c>
      <c r="AJ463" s="15">
        <f t="shared" si="149"/>
        <v>0.34768211920529801</v>
      </c>
      <c r="AK463" s="4">
        <f t="shared" si="150"/>
        <v>15073000</v>
      </c>
      <c r="AL463" s="27">
        <f t="shared" si="151"/>
        <v>3.3171896769057253E-4</v>
      </c>
      <c r="AM463" s="15">
        <f t="shared" si="158"/>
        <v>4.8762688250514163E-2</v>
      </c>
      <c r="AN463" s="15">
        <f t="shared" si="159"/>
        <v>7.5523786901022457E-6</v>
      </c>
    </row>
    <row r="464" spans="1:40" x14ac:dyDescent="0.2">
      <c r="A464" s="4" t="s">
        <v>4627</v>
      </c>
      <c r="B464" s="3" t="s">
        <v>10</v>
      </c>
      <c r="C464" s="6">
        <v>144310</v>
      </c>
      <c r="D464" s="3" t="s">
        <v>194</v>
      </c>
      <c r="E464" s="6">
        <v>144314</v>
      </c>
      <c r="F464" s="3" t="s">
        <v>1319</v>
      </c>
      <c r="G464" s="8">
        <v>6000</v>
      </c>
      <c r="H464" s="6">
        <v>142</v>
      </c>
      <c r="I464" s="6">
        <v>142277</v>
      </c>
      <c r="J464" s="13">
        <v>44985</v>
      </c>
      <c r="K464" s="9">
        <v>6000</v>
      </c>
      <c r="L464" s="4" t="s">
        <v>4627</v>
      </c>
      <c r="M464" s="4" t="s">
        <v>4632</v>
      </c>
      <c r="N464" s="4">
        <f>VLOOKUP(I464,BaseModelo!$A$2:$E$5075,5)</f>
        <v>7</v>
      </c>
      <c r="P464" s="15">
        <v>142.00000000000003</v>
      </c>
      <c r="Q464" s="4">
        <f>VLOOKUP(I464,BaseModelo!$A$2:$E$5075,3)</f>
        <v>127</v>
      </c>
      <c r="R464" s="4">
        <f t="shared" si="140"/>
        <v>32283000</v>
      </c>
      <c r="S464" s="16">
        <f t="shared" si="141"/>
        <v>1.8585633305454884E-4</v>
      </c>
      <c r="T464" s="4">
        <f t="shared" si="152"/>
        <v>2.6391599293745936E-2</v>
      </c>
      <c r="U464" s="4">
        <f t="shared" si="153"/>
        <v>2.6391599293745942E-2</v>
      </c>
      <c r="V464" s="6">
        <f t="shared" si="142"/>
        <v>0</v>
      </c>
      <c r="W464" s="16" t="str">
        <f t="shared" si="143"/>
        <v/>
      </c>
      <c r="X464" s="4" t="str">
        <f t="shared" si="154"/>
        <v/>
      </c>
      <c r="Y464" s="4" t="str">
        <f t="shared" si="144"/>
        <v/>
      </c>
      <c r="Z464" s="4">
        <f t="shared" si="145"/>
        <v>4022000</v>
      </c>
      <c r="AA464" s="16">
        <f t="shared" si="146"/>
        <v>1.4917951268025858E-3</v>
      </c>
      <c r="AB464" s="15">
        <f t="shared" si="155"/>
        <v>0.21183490800596719</v>
      </c>
      <c r="AC464" s="15">
        <f t="shared" si="156"/>
        <v>0.21183490800596722</v>
      </c>
      <c r="AD464" s="4">
        <v>144310</v>
      </c>
      <c r="AE464" s="26">
        <v>1503.37</v>
      </c>
      <c r="AF464" s="26">
        <v>1503.37</v>
      </c>
      <c r="AG464" s="4">
        <f t="shared" si="157"/>
        <v>1778000</v>
      </c>
      <c r="AH464" s="16">
        <f t="shared" si="147"/>
        <v>3.3745781777277839E-3</v>
      </c>
      <c r="AI464" s="15">
        <f t="shared" si="148"/>
        <v>0.47919010123734529</v>
      </c>
      <c r="AJ464" s="15">
        <f t="shared" si="149"/>
        <v>0.4791901012373454</v>
      </c>
      <c r="AK464" s="4">
        <f t="shared" si="150"/>
        <v>15073000</v>
      </c>
      <c r="AL464" s="27">
        <f t="shared" si="151"/>
        <v>3.9806276122868704E-4</v>
      </c>
      <c r="AM464" s="15">
        <f t="shared" si="158"/>
        <v>5.6524912094473558E-2</v>
      </c>
      <c r="AN464" s="15">
        <f t="shared" si="159"/>
        <v>1.0505512888109577E-5</v>
      </c>
    </row>
    <row r="465" spans="1:40" x14ac:dyDescent="0.2">
      <c r="A465" s="4" t="s">
        <v>4627</v>
      </c>
      <c r="B465" s="3" t="s">
        <v>10</v>
      </c>
      <c r="C465" s="6">
        <v>144310</v>
      </c>
      <c r="D465" s="3" t="s">
        <v>194</v>
      </c>
      <c r="E465" s="6">
        <v>144316</v>
      </c>
      <c r="F465" s="3" t="s">
        <v>1320</v>
      </c>
      <c r="G465" s="8">
        <v>6000</v>
      </c>
      <c r="H465" s="6">
        <v>142</v>
      </c>
      <c r="I465" s="6">
        <v>142251</v>
      </c>
      <c r="J465" s="13">
        <v>44985</v>
      </c>
      <c r="K465" s="9">
        <v>6000</v>
      </c>
      <c r="L465" s="4" t="s">
        <v>4627</v>
      </c>
      <c r="M465" s="4" t="s">
        <v>4632</v>
      </c>
      <c r="N465" s="4">
        <f>VLOOKUP(I465,BaseModelo!$A$2:$E$5075,5)</f>
        <v>9</v>
      </c>
      <c r="P465" s="15">
        <v>142.00000000000003</v>
      </c>
      <c r="Q465" s="4">
        <f>VLOOKUP(I465,BaseModelo!$A$2:$E$5075,3)</f>
        <v>147</v>
      </c>
      <c r="R465" s="4">
        <f t="shared" si="140"/>
        <v>32283000</v>
      </c>
      <c r="S465" s="16">
        <f t="shared" si="141"/>
        <v>1.8585633305454884E-4</v>
      </c>
      <c r="T465" s="4">
        <f t="shared" si="152"/>
        <v>2.6391599293745936E-2</v>
      </c>
      <c r="U465" s="4">
        <f t="shared" si="153"/>
        <v>2.6391599293745942E-2</v>
      </c>
      <c r="V465" s="6">
        <f t="shared" si="142"/>
        <v>0</v>
      </c>
      <c r="W465" s="16" t="str">
        <f t="shared" si="143"/>
        <v/>
      </c>
      <c r="X465" s="4" t="str">
        <f t="shared" si="154"/>
        <v/>
      </c>
      <c r="Y465" s="4" t="str">
        <f t="shared" si="144"/>
        <v/>
      </c>
      <c r="Z465" s="4">
        <f t="shared" si="145"/>
        <v>5305000</v>
      </c>
      <c r="AA465" s="16">
        <f t="shared" si="146"/>
        <v>1.1310084825636192E-3</v>
      </c>
      <c r="AB465" s="15">
        <f t="shared" si="155"/>
        <v>0.16060320452403393</v>
      </c>
      <c r="AC465" s="15">
        <f t="shared" si="156"/>
        <v>0.16060320452403395</v>
      </c>
      <c r="AD465" s="4">
        <v>144310</v>
      </c>
      <c r="AE465" s="26">
        <v>1503.37</v>
      </c>
      <c r="AF465" s="26">
        <v>1503.37</v>
      </c>
      <c r="AG465" s="4">
        <f t="shared" si="157"/>
        <v>2114000</v>
      </c>
      <c r="AH465" s="16">
        <f t="shared" si="147"/>
        <v>2.8382213812677389E-3</v>
      </c>
      <c r="AI465" s="15">
        <f t="shared" si="148"/>
        <v>0.4030274361400189</v>
      </c>
      <c r="AJ465" s="15">
        <f t="shared" si="149"/>
        <v>0.40302743614001901</v>
      </c>
      <c r="AK465" s="4">
        <f t="shared" si="150"/>
        <v>15073000</v>
      </c>
      <c r="AL465" s="27">
        <f t="shared" si="151"/>
        <v>3.9806276122868704E-4</v>
      </c>
      <c r="AM465" s="15">
        <f t="shared" si="158"/>
        <v>5.6524912094473558E-2</v>
      </c>
      <c r="AN465" s="15">
        <f t="shared" si="159"/>
        <v>1.0505512888109577E-5</v>
      </c>
    </row>
    <row r="466" spans="1:40" x14ac:dyDescent="0.2">
      <c r="A466" s="4" t="s">
        <v>4627</v>
      </c>
      <c r="B466" s="3" t="s">
        <v>10</v>
      </c>
      <c r="C466" s="6">
        <v>144310</v>
      </c>
      <c r="D466" s="3" t="s">
        <v>194</v>
      </c>
      <c r="E466" s="6">
        <v>144317</v>
      </c>
      <c r="F466" s="3" t="s">
        <v>1321</v>
      </c>
      <c r="G466" s="8">
        <v>6000</v>
      </c>
      <c r="H466" s="6">
        <v>142</v>
      </c>
      <c r="I466" s="6">
        <v>144088</v>
      </c>
      <c r="J466" s="13">
        <v>44985</v>
      </c>
      <c r="K466" s="9">
        <v>6000</v>
      </c>
      <c r="L466" s="4" t="s">
        <v>4627</v>
      </c>
      <c r="M466" s="4" t="s">
        <v>4632</v>
      </c>
      <c r="N466" s="4">
        <f>VLOOKUP(I466,BaseModelo!$A$2:$E$5075,5)</f>
        <v>10</v>
      </c>
      <c r="P466" s="15">
        <v>142.00000000000003</v>
      </c>
      <c r="Q466" s="4">
        <f>VLOOKUP(I466,BaseModelo!$A$2:$E$5075,3)</f>
        <v>0</v>
      </c>
      <c r="R466" s="4">
        <f t="shared" si="140"/>
        <v>32283000</v>
      </c>
      <c r="S466" s="16">
        <f t="shared" si="141"/>
        <v>1.8585633305454884E-4</v>
      </c>
      <c r="T466" s="4">
        <f t="shared" si="152"/>
        <v>2.6391599293745936E-2</v>
      </c>
      <c r="U466" s="4">
        <f t="shared" si="153"/>
        <v>2.6391599293745942E-2</v>
      </c>
      <c r="V466" s="6">
        <f t="shared" si="142"/>
        <v>0</v>
      </c>
      <c r="W466" s="16" t="str">
        <f t="shared" si="143"/>
        <v/>
      </c>
      <c r="X466" s="4" t="str">
        <f t="shared" si="154"/>
        <v/>
      </c>
      <c r="Y466" s="4" t="str">
        <f t="shared" si="144"/>
        <v/>
      </c>
      <c r="Z466" s="4">
        <f t="shared" si="145"/>
        <v>4121000</v>
      </c>
      <c r="AA466" s="16">
        <f t="shared" si="146"/>
        <v>1.4559572919194371E-3</v>
      </c>
      <c r="AB466" s="15">
        <f t="shared" si="155"/>
        <v>0.20674593545256006</v>
      </c>
      <c r="AC466" s="15">
        <f t="shared" si="156"/>
        <v>0.20674593545256012</v>
      </c>
      <c r="AD466" s="4">
        <v>144310</v>
      </c>
      <c r="AE466" s="26">
        <v>1503.37</v>
      </c>
      <c r="AF466" s="26">
        <v>1503.37</v>
      </c>
      <c r="AG466" s="4">
        <f t="shared" si="157"/>
        <v>2105000</v>
      </c>
      <c r="AH466" s="16">
        <f t="shared" si="147"/>
        <v>2.8503562945368173E-3</v>
      </c>
      <c r="AI466" s="15">
        <f t="shared" si="148"/>
        <v>0.40475059382422807</v>
      </c>
      <c r="AJ466" s="15">
        <f t="shared" si="149"/>
        <v>0.40475059382422812</v>
      </c>
      <c r="AK466" s="4">
        <f t="shared" si="150"/>
        <v>15073000</v>
      </c>
      <c r="AL466" s="27">
        <f t="shared" si="151"/>
        <v>3.9806276122868704E-4</v>
      </c>
      <c r="AM466" s="15">
        <f t="shared" si="158"/>
        <v>5.6524912094473558E-2</v>
      </c>
      <c r="AN466" s="15">
        <f t="shared" si="159"/>
        <v>1.0505512888109577E-5</v>
      </c>
    </row>
    <row r="467" spans="1:40" x14ac:dyDescent="0.2">
      <c r="A467" s="4" t="s">
        <v>4627</v>
      </c>
      <c r="B467" s="3" t="s">
        <v>9</v>
      </c>
      <c r="C467" s="6">
        <v>144319</v>
      </c>
      <c r="D467" s="3" t="s">
        <v>186</v>
      </c>
      <c r="E467" s="6">
        <v>144441</v>
      </c>
      <c r="F467" s="3" t="s">
        <v>1285</v>
      </c>
      <c r="G467" s="8">
        <v>10000</v>
      </c>
      <c r="H467" s="6">
        <v>142</v>
      </c>
      <c r="I467" s="6">
        <v>144333</v>
      </c>
      <c r="J467" s="13">
        <v>44985</v>
      </c>
      <c r="K467" s="9">
        <v>10000</v>
      </c>
      <c r="L467" s="4" t="s">
        <v>4627</v>
      </c>
      <c r="M467" s="4" t="s">
        <v>4632</v>
      </c>
      <c r="N467" s="4">
        <f>VLOOKUP(I467,BaseModelo!$A$2:$E$5075,5)</f>
        <v>10</v>
      </c>
      <c r="P467" s="15">
        <v>142.00000000000003</v>
      </c>
      <c r="Q467" s="4">
        <f>VLOOKUP(I467,BaseModelo!$A$2:$E$5075,3)</f>
        <v>0</v>
      </c>
      <c r="R467" s="4">
        <f t="shared" si="140"/>
        <v>32283000</v>
      </c>
      <c r="S467" s="16">
        <f t="shared" si="141"/>
        <v>3.0976055509091471E-4</v>
      </c>
      <c r="T467" s="4">
        <f t="shared" si="152"/>
        <v>4.3985998822909891E-2</v>
      </c>
      <c r="U467" s="4">
        <f t="shared" si="153"/>
        <v>4.3985998822909898E-2</v>
      </c>
      <c r="V467" s="6">
        <f t="shared" si="142"/>
        <v>0</v>
      </c>
      <c r="W467" s="16" t="str">
        <f t="shared" si="143"/>
        <v/>
      </c>
      <c r="X467" s="4" t="str">
        <f t="shared" si="154"/>
        <v/>
      </c>
      <c r="Y467" s="4" t="str">
        <f t="shared" si="144"/>
        <v/>
      </c>
      <c r="Z467" s="4">
        <f t="shared" si="145"/>
        <v>4121000</v>
      </c>
      <c r="AA467" s="16">
        <f t="shared" si="146"/>
        <v>2.4265954865323952E-3</v>
      </c>
      <c r="AB467" s="15">
        <f t="shared" si="155"/>
        <v>0.3445765590876001</v>
      </c>
      <c r="AC467" s="15">
        <f t="shared" si="156"/>
        <v>0.34457655908760021</v>
      </c>
      <c r="AD467" s="4">
        <v>144319</v>
      </c>
      <c r="AE467" s="26">
        <v>2510.34</v>
      </c>
      <c r="AF467" s="26">
        <v>2510.34</v>
      </c>
      <c r="AG467" s="4">
        <f t="shared" si="157"/>
        <v>2105000</v>
      </c>
      <c r="AH467" s="16">
        <f t="shared" si="147"/>
        <v>4.7505938242280287E-3</v>
      </c>
      <c r="AI467" s="15">
        <f t="shared" si="148"/>
        <v>0.67458432304038007</v>
      </c>
      <c r="AJ467" s="15">
        <f t="shared" si="149"/>
        <v>0.67458432304038018</v>
      </c>
      <c r="AK467" s="4">
        <f t="shared" si="150"/>
        <v>15073000</v>
      </c>
      <c r="AL467" s="27">
        <f t="shared" si="151"/>
        <v>6.6343793538114506E-4</v>
      </c>
      <c r="AM467" s="15">
        <f t="shared" si="158"/>
        <v>9.4208186824122603E-2</v>
      </c>
      <c r="AN467" s="15">
        <f t="shared" si="159"/>
        <v>2.918198024474882E-5</v>
      </c>
    </row>
    <row r="468" spans="1:40" x14ac:dyDescent="0.2">
      <c r="A468" s="4" t="s">
        <v>4627</v>
      </c>
      <c r="B468" s="3" t="s">
        <v>9</v>
      </c>
      <c r="C468" s="6">
        <v>144319</v>
      </c>
      <c r="D468" s="3" t="s">
        <v>186</v>
      </c>
      <c r="E468" s="6">
        <v>144442</v>
      </c>
      <c r="F468" s="3" t="s">
        <v>1286</v>
      </c>
      <c r="G468" s="8">
        <v>10000</v>
      </c>
      <c r="H468" s="6">
        <v>142</v>
      </c>
      <c r="I468" s="6">
        <v>144219</v>
      </c>
      <c r="J468" s="13">
        <v>44985</v>
      </c>
      <c r="K468" s="9">
        <v>10000</v>
      </c>
      <c r="L468" s="4" t="s">
        <v>4627</v>
      </c>
      <c r="M468" s="4" t="s">
        <v>4632</v>
      </c>
      <c r="N468" s="4">
        <f>VLOOKUP(I468,BaseModelo!$A$2:$E$5075,5)</f>
        <v>7</v>
      </c>
      <c r="P468" s="15">
        <v>142.00000000000003</v>
      </c>
      <c r="Q468" s="4">
        <f>VLOOKUP(I468,BaseModelo!$A$2:$E$5075,3)</f>
        <v>127</v>
      </c>
      <c r="R468" s="4">
        <f t="shared" si="140"/>
        <v>32283000</v>
      </c>
      <c r="S468" s="16">
        <f t="shared" si="141"/>
        <v>3.0976055509091471E-4</v>
      </c>
      <c r="T468" s="4">
        <f t="shared" si="152"/>
        <v>4.3985998822909891E-2</v>
      </c>
      <c r="U468" s="4">
        <f t="shared" si="153"/>
        <v>4.3985998822909898E-2</v>
      </c>
      <c r="V468" s="6">
        <f t="shared" si="142"/>
        <v>0</v>
      </c>
      <c r="W468" s="16" t="str">
        <f t="shared" si="143"/>
        <v/>
      </c>
      <c r="X468" s="4" t="str">
        <f t="shared" si="154"/>
        <v/>
      </c>
      <c r="Y468" s="4" t="str">
        <f t="shared" si="144"/>
        <v/>
      </c>
      <c r="Z468" s="4">
        <f t="shared" si="145"/>
        <v>4022000</v>
      </c>
      <c r="AA468" s="16">
        <f t="shared" si="146"/>
        <v>2.4863252113376429E-3</v>
      </c>
      <c r="AB468" s="15">
        <f t="shared" si="155"/>
        <v>0.35305818000994527</v>
      </c>
      <c r="AC468" s="15">
        <f t="shared" si="156"/>
        <v>0.35305818000994538</v>
      </c>
      <c r="AD468" s="4">
        <v>144319</v>
      </c>
      <c r="AE468" s="26">
        <v>2510.34</v>
      </c>
      <c r="AF468" s="26">
        <v>2510.34</v>
      </c>
      <c r="AG468" s="4">
        <f t="shared" si="157"/>
        <v>1778000</v>
      </c>
      <c r="AH468" s="16">
        <f t="shared" si="147"/>
        <v>5.6242969628796397E-3</v>
      </c>
      <c r="AI468" s="15">
        <f t="shared" si="148"/>
        <v>0.79865016872890882</v>
      </c>
      <c r="AJ468" s="15">
        <f t="shared" si="149"/>
        <v>0.79865016872890904</v>
      </c>
      <c r="AK468" s="4">
        <f t="shared" si="150"/>
        <v>15073000</v>
      </c>
      <c r="AL468" s="27">
        <f t="shared" si="151"/>
        <v>6.6343793538114506E-4</v>
      </c>
      <c r="AM468" s="15">
        <f t="shared" si="158"/>
        <v>9.4208186824122603E-2</v>
      </c>
      <c r="AN468" s="15">
        <f t="shared" si="159"/>
        <v>2.918198024474882E-5</v>
      </c>
    </row>
    <row r="469" spans="1:40" x14ac:dyDescent="0.2">
      <c r="A469" s="4" t="s">
        <v>4627</v>
      </c>
      <c r="B469" s="3" t="s">
        <v>8</v>
      </c>
      <c r="C469" s="6">
        <v>144325</v>
      </c>
      <c r="D469" s="3" t="s">
        <v>181</v>
      </c>
      <c r="E469" s="6">
        <v>144331</v>
      </c>
      <c r="F469" s="3" t="s">
        <v>1273</v>
      </c>
      <c r="G469" s="8">
        <v>5000</v>
      </c>
      <c r="H469" s="6">
        <v>147</v>
      </c>
      <c r="I469" s="6">
        <v>142948</v>
      </c>
      <c r="J469" s="13">
        <v>44985</v>
      </c>
      <c r="K469" s="9">
        <v>5000</v>
      </c>
      <c r="L469" s="4" t="s">
        <v>4627</v>
      </c>
      <c r="M469" s="4" t="s">
        <v>4632</v>
      </c>
      <c r="N469" s="4">
        <f>VLOOKUP(I469,BaseModelo!$A$2:$E$5075,5)</f>
        <v>9</v>
      </c>
      <c r="P469" s="15">
        <v>147</v>
      </c>
      <c r="Q469" s="4">
        <f>VLOOKUP(I469,BaseModelo!$A$2:$E$5075,3)</f>
        <v>147</v>
      </c>
      <c r="R469" s="4">
        <f t="shared" si="140"/>
        <v>32283000</v>
      </c>
      <c r="S469" s="16">
        <f t="shared" si="141"/>
        <v>1.5488027754545735E-4</v>
      </c>
      <c r="T469" s="4">
        <f t="shared" si="152"/>
        <v>2.2767400799182231E-2</v>
      </c>
      <c r="U469" s="4">
        <f t="shared" si="153"/>
        <v>2.2767400799182231E-2</v>
      </c>
      <c r="V469" s="6">
        <f t="shared" si="142"/>
        <v>0</v>
      </c>
      <c r="W469" s="16" t="str">
        <f t="shared" si="143"/>
        <v/>
      </c>
      <c r="X469" s="4" t="str">
        <f t="shared" si="154"/>
        <v/>
      </c>
      <c r="Y469" s="4" t="str">
        <f t="shared" si="144"/>
        <v/>
      </c>
      <c r="Z469" s="4">
        <f t="shared" si="145"/>
        <v>5305000</v>
      </c>
      <c r="AA469" s="16">
        <f t="shared" si="146"/>
        <v>9.42507068803016E-4</v>
      </c>
      <c r="AB469" s="15">
        <f t="shared" si="155"/>
        <v>0.13854853911404336</v>
      </c>
      <c r="AC469" s="15">
        <f t="shared" si="156"/>
        <v>0.13854853911404336</v>
      </c>
      <c r="AD469" s="4">
        <v>144325</v>
      </c>
      <c r="AE469" s="26">
        <v>1303.3399999999999</v>
      </c>
      <c r="AF469" s="26">
        <v>1303.3399999999999</v>
      </c>
      <c r="AG469" s="4">
        <f t="shared" si="157"/>
        <v>2114000</v>
      </c>
      <c r="AH469" s="16">
        <f t="shared" si="147"/>
        <v>2.3651844843897824E-3</v>
      </c>
      <c r="AI469" s="15">
        <f t="shared" si="148"/>
        <v>0.34768211920529801</v>
      </c>
      <c r="AJ469" s="15">
        <f t="shared" si="149"/>
        <v>0.34768211920529801</v>
      </c>
      <c r="AK469" s="4">
        <f t="shared" si="150"/>
        <v>15073000</v>
      </c>
      <c r="AL469" s="27">
        <f t="shared" si="151"/>
        <v>3.3171896769057253E-4</v>
      </c>
      <c r="AM469" s="15">
        <f t="shared" si="158"/>
        <v>4.8762688250514163E-2</v>
      </c>
      <c r="AN469" s="15">
        <f t="shared" si="159"/>
        <v>7.5523786901022457E-6</v>
      </c>
    </row>
    <row r="470" spans="1:40" x14ac:dyDescent="0.2">
      <c r="A470" s="4" t="s">
        <v>4628</v>
      </c>
      <c r="B470" s="2" t="s">
        <v>12</v>
      </c>
      <c r="C470" s="5">
        <v>144334</v>
      </c>
      <c r="D470" s="2" t="s">
        <v>182</v>
      </c>
      <c r="E470" s="5">
        <v>144335</v>
      </c>
      <c r="F470" s="2" t="s">
        <v>1259</v>
      </c>
      <c r="G470" s="7">
        <v>7000</v>
      </c>
      <c r="H470" s="5">
        <v>142</v>
      </c>
      <c r="I470" s="6">
        <v>142153</v>
      </c>
      <c r="J470" s="13">
        <v>44985</v>
      </c>
      <c r="K470" s="9">
        <v>6304.7301055512944</v>
      </c>
      <c r="L470" s="4" t="s">
        <v>4628</v>
      </c>
      <c r="M470" s="4" t="s">
        <v>4632</v>
      </c>
      <c r="N470" s="4">
        <f>VLOOKUP(I470,BaseModelo!$A$2:$E$5075,5)</f>
        <v>8</v>
      </c>
      <c r="P470" s="15">
        <v>142.00000000000003</v>
      </c>
      <c r="Q470" s="4">
        <f>VLOOKUP(I470,BaseModelo!$A$2:$E$5075,3)</f>
        <v>132</v>
      </c>
      <c r="R470" s="4">
        <f t="shared" si="140"/>
        <v>32283000</v>
      </c>
      <c r="S470" s="16">
        <f t="shared" si="141"/>
        <v>2.168323885636403E-4</v>
      </c>
      <c r="T470" s="4">
        <f t="shared" si="152"/>
        <v>3.0790199176036922E-2</v>
      </c>
      <c r="U470" s="4">
        <f t="shared" si="153"/>
        <v>3.0790199176036929E-2</v>
      </c>
      <c r="V470" s="6">
        <f t="shared" si="142"/>
        <v>0</v>
      </c>
      <c r="W470" s="16" t="str">
        <f t="shared" si="143"/>
        <v/>
      </c>
      <c r="X470" s="4" t="str">
        <f t="shared" si="154"/>
        <v/>
      </c>
      <c r="Y470" s="4" t="str">
        <f t="shared" si="144"/>
        <v/>
      </c>
      <c r="Z470" s="4">
        <f t="shared" si="145"/>
        <v>5836000</v>
      </c>
      <c r="AA470" s="16">
        <f t="shared" si="146"/>
        <v>1.199451679232351E-3</v>
      </c>
      <c r="AB470" s="15">
        <f t="shared" si="155"/>
        <v>0.17032213845099384</v>
      </c>
      <c r="AC470" s="15">
        <f t="shared" si="156"/>
        <v>0.17032213845099387</v>
      </c>
      <c r="AD470" s="4">
        <v>144334</v>
      </c>
      <c r="AE470" s="26">
        <v>1758.65</v>
      </c>
      <c r="AF470" s="26">
        <v>1758.65</v>
      </c>
      <c r="AG470" s="4">
        <f t="shared" si="157"/>
        <v>3421000</v>
      </c>
      <c r="AH470" s="16">
        <f t="shared" si="147"/>
        <v>2.0461853259280912E-3</v>
      </c>
      <c r="AI470" s="15">
        <f t="shared" si="148"/>
        <v>0.29055831628178896</v>
      </c>
      <c r="AJ470" s="15">
        <f t="shared" si="149"/>
        <v>0.29055831628178902</v>
      </c>
      <c r="AK470" s="4">
        <f t="shared" si="150"/>
        <v>16319000</v>
      </c>
      <c r="AL470" s="27">
        <f t="shared" si="151"/>
        <v>4.289478521968258E-4</v>
      </c>
      <c r="AM470" s="15">
        <f t="shared" si="158"/>
        <v>6.0910595011949266E-2</v>
      </c>
      <c r="AN470" s="15">
        <f t="shared" si="159"/>
        <v>1.3207389805273516E-5</v>
      </c>
    </row>
    <row r="471" spans="1:40" x14ac:dyDescent="0.2">
      <c r="A471" s="4" t="s">
        <v>4628</v>
      </c>
      <c r="B471" s="3" t="s">
        <v>12</v>
      </c>
      <c r="C471" s="6">
        <v>144334</v>
      </c>
      <c r="D471" s="3" t="s">
        <v>182</v>
      </c>
      <c r="E471" s="6">
        <v>144336</v>
      </c>
      <c r="F471" s="3" t="s">
        <v>1274</v>
      </c>
      <c r="G471" s="8">
        <v>6000</v>
      </c>
      <c r="H471" s="6">
        <v>142</v>
      </c>
      <c r="I471" s="6">
        <v>142576</v>
      </c>
      <c r="J471" s="13">
        <v>44985</v>
      </c>
      <c r="K471" s="9">
        <v>5404.0543761868239</v>
      </c>
      <c r="L471" s="4" t="s">
        <v>4628</v>
      </c>
      <c r="M471" s="4" t="s">
        <v>4632</v>
      </c>
      <c r="N471" s="4">
        <f>VLOOKUP(I471,BaseModelo!$A$2:$E$5075,5)</f>
        <v>8</v>
      </c>
      <c r="P471" s="15">
        <v>142.00000000000003</v>
      </c>
      <c r="Q471" s="4">
        <f>VLOOKUP(I471,BaseModelo!$A$2:$E$5075,3)</f>
        <v>132</v>
      </c>
      <c r="R471" s="4">
        <f t="shared" si="140"/>
        <v>32283000</v>
      </c>
      <c r="S471" s="16">
        <f t="shared" si="141"/>
        <v>1.8585633305454884E-4</v>
      </c>
      <c r="T471" s="4">
        <f t="shared" si="152"/>
        <v>2.6391599293745936E-2</v>
      </c>
      <c r="U471" s="4">
        <f t="shared" si="153"/>
        <v>2.6391599293745942E-2</v>
      </c>
      <c r="V471" s="6">
        <f t="shared" si="142"/>
        <v>0</v>
      </c>
      <c r="W471" s="16" t="str">
        <f t="shared" si="143"/>
        <v/>
      </c>
      <c r="X471" s="4" t="str">
        <f t="shared" si="154"/>
        <v/>
      </c>
      <c r="Y471" s="4" t="str">
        <f t="shared" si="144"/>
        <v/>
      </c>
      <c r="Z471" s="4">
        <f t="shared" si="145"/>
        <v>5836000</v>
      </c>
      <c r="AA471" s="16">
        <f t="shared" si="146"/>
        <v>1.028101439342015E-3</v>
      </c>
      <c r="AB471" s="15">
        <f t="shared" si="155"/>
        <v>0.14599040438656613</v>
      </c>
      <c r="AC471" s="15">
        <f t="shared" si="156"/>
        <v>0.14599040438656616</v>
      </c>
      <c r="AD471" s="4">
        <v>144334</v>
      </c>
      <c r="AE471" s="26">
        <v>1503.37</v>
      </c>
      <c r="AF471" s="26">
        <v>1503.37</v>
      </c>
      <c r="AG471" s="4">
        <f t="shared" si="157"/>
        <v>3421000</v>
      </c>
      <c r="AH471" s="16">
        <f t="shared" si="147"/>
        <v>1.7538731365097924E-3</v>
      </c>
      <c r="AI471" s="15">
        <f t="shared" si="148"/>
        <v>0.24904998538439052</v>
      </c>
      <c r="AJ471" s="15">
        <f t="shared" si="149"/>
        <v>0.24904998538439058</v>
      </c>
      <c r="AK471" s="4">
        <f t="shared" si="150"/>
        <v>16319000</v>
      </c>
      <c r="AL471" s="27">
        <f t="shared" si="151"/>
        <v>3.6766958759727926E-4</v>
      </c>
      <c r="AM471" s="15">
        <f t="shared" si="158"/>
        <v>5.2209081438813656E-2</v>
      </c>
      <c r="AN471" s="15">
        <f t="shared" si="159"/>
        <v>9.7033884283642175E-6</v>
      </c>
    </row>
    <row r="472" spans="1:40" x14ac:dyDescent="0.2">
      <c r="A472" s="4" t="s">
        <v>4628</v>
      </c>
      <c r="B472" s="3" t="s">
        <v>12</v>
      </c>
      <c r="C472" s="6">
        <v>144334</v>
      </c>
      <c r="D472" s="3" t="s">
        <v>182</v>
      </c>
      <c r="E472" s="6">
        <v>144337</v>
      </c>
      <c r="F472" s="3" t="s">
        <v>1275</v>
      </c>
      <c r="G472" s="8">
        <v>6000</v>
      </c>
      <c r="H472" s="6">
        <v>142</v>
      </c>
      <c r="I472" s="6">
        <v>142813</v>
      </c>
      <c r="J472" s="13">
        <v>44985</v>
      </c>
      <c r="K472" s="9">
        <v>5404.0543761868239</v>
      </c>
      <c r="L472" s="4" t="s">
        <v>4628</v>
      </c>
      <c r="M472" s="4" t="s">
        <v>4632</v>
      </c>
      <c r="N472" s="4">
        <f>VLOOKUP(I472,BaseModelo!$A$2:$E$5075,5)</f>
        <v>4</v>
      </c>
      <c r="P472" s="15">
        <v>142.00000000000003</v>
      </c>
      <c r="Q472" s="4">
        <f>VLOOKUP(I472,BaseModelo!$A$2:$E$5075,3)</f>
        <v>110</v>
      </c>
      <c r="R472" s="4">
        <f t="shared" si="140"/>
        <v>32283000</v>
      </c>
      <c r="S472" s="16">
        <f t="shared" si="141"/>
        <v>1.8585633305454884E-4</v>
      </c>
      <c r="T472" s="4">
        <f t="shared" si="152"/>
        <v>2.6391599293745936E-2</v>
      </c>
      <c r="U472" s="4">
        <f t="shared" si="153"/>
        <v>2.6391599293745942E-2</v>
      </c>
      <c r="V472" s="6">
        <f t="shared" si="142"/>
        <v>0</v>
      </c>
      <c r="W472" s="16" t="str">
        <f t="shared" si="143"/>
        <v/>
      </c>
      <c r="X472" s="4" t="str">
        <f t="shared" si="154"/>
        <v/>
      </c>
      <c r="Y472" s="4" t="str">
        <f t="shared" si="144"/>
        <v/>
      </c>
      <c r="Z472" s="4">
        <f t="shared" si="145"/>
        <v>2331000</v>
      </c>
      <c r="AA472" s="16">
        <f t="shared" si="146"/>
        <v>2.5740025740025739E-3</v>
      </c>
      <c r="AB472" s="15">
        <f t="shared" si="155"/>
        <v>0.36550836550836552</v>
      </c>
      <c r="AC472" s="15">
        <f t="shared" si="156"/>
        <v>0.36550836550836557</v>
      </c>
      <c r="AD472" s="4">
        <v>144334</v>
      </c>
      <c r="AE472" s="26">
        <v>1503.37</v>
      </c>
      <c r="AF472" s="26">
        <v>1503.37</v>
      </c>
      <c r="AG472" s="4">
        <f t="shared" si="157"/>
        <v>858000</v>
      </c>
      <c r="AH472" s="16">
        <f t="shared" si="147"/>
        <v>6.993006993006993E-3</v>
      </c>
      <c r="AI472" s="15">
        <f t="shared" si="148"/>
        <v>0.99300699300699302</v>
      </c>
      <c r="AJ472" s="15">
        <f t="shared" si="149"/>
        <v>0.99300699300699324</v>
      </c>
      <c r="AK472" s="4">
        <f t="shared" si="150"/>
        <v>16319000</v>
      </c>
      <c r="AL472" s="27">
        <f t="shared" si="151"/>
        <v>3.6766958759727926E-4</v>
      </c>
      <c r="AM472" s="15">
        <f t="shared" si="158"/>
        <v>5.2209081438813656E-2</v>
      </c>
      <c r="AN472" s="15">
        <f t="shared" si="159"/>
        <v>9.7033884283642175E-6</v>
      </c>
    </row>
    <row r="473" spans="1:40" x14ac:dyDescent="0.2">
      <c r="A473" s="4" t="s">
        <v>4628</v>
      </c>
      <c r="B473" s="3" t="s">
        <v>12</v>
      </c>
      <c r="C473" s="6">
        <v>144334</v>
      </c>
      <c r="D473" s="3" t="s">
        <v>182</v>
      </c>
      <c r="E473" s="6">
        <v>144338</v>
      </c>
      <c r="F473" s="3" t="s">
        <v>1276</v>
      </c>
      <c r="G473" s="8">
        <v>6000</v>
      </c>
      <c r="H473" s="6">
        <v>142</v>
      </c>
      <c r="I473" s="6">
        <v>142606</v>
      </c>
      <c r="J473" s="13">
        <v>44985</v>
      </c>
      <c r="K473" s="9">
        <v>5404.0543761868239</v>
      </c>
      <c r="L473" s="4" t="s">
        <v>4628</v>
      </c>
      <c r="M473" s="4" t="s">
        <v>4632</v>
      </c>
      <c r="N473" s="4">
        <f>VLOOKUP(I473,BaseModelo!$A$2:$E$5075,5)</f>
        <v>10</v>
      </c>
      <c r="P473" s="15">
        <v>142.00000000000003</v>
      </c>
      <c r="Q473" s="4">
        <f>VLOOKUP(I473,BaseModelo!$A$2:$E$5075,3)</f>
        <v>0</v>
      </c>
      <c r="R473" s="4">
        <f t="shared" si="140"/>
        <v>32283000</v>
      </c>
      <c r="S473" s="16">
        <f t="shared" si="141"/>
        <v>1.8585633305454884E-4</v>
      </c>
      <c r="T473" s="4">
        <f t="shared" si="152"/>
        <v>2.6391599293745936E-2</v>
      </c>
      <c r="U473" s="4">
        <f t="shared" si="153"/>
        <v>2.6391599293745942E-2</v>
      </c>
      <c r="V473" s="6">
        <f t="shared" si="142"/>
        <v>0</v>
      </c>
      <c r="W473" s="16" t="str">
        <f t="shared" si="143"/>
        <v/>
      </c>
      <c r="X473" s="4" t="str">
        <f t="shared" si="154"/>
        <v/>
      </c>
      <c r="Y473" s="4" t="str">
        <f t="shared" si="144"/>
        <v/>
      </c>
      <c r="Z473" s="4">
        <f t="shared" si="145"/>
        <v>4121000</v>
      </c>
      <c r="AA473" s="16">
        <f t="shared" si="146"/>
        <v>1.4559572919194371E-3</v>
      </c>
      <c r="AB473" s="15">
        <f t="shared" si="155"/>
        <v>0.20674593545256006</v>
      </c>
      <c r="AC473" s="15">
        <f t="shared" si="156"/>
        <v>0.20674593545256012</v>
      </c>
      <c r="AD473" s="4">
        <v>144334</v>
      </c>
      <c r="AE473" s="26">
        <v>1503.37</v>
      </c>
      <c r="AF473" s="26">
        <v>1503.37</v>
      </c>
      <c r="AG473" s="4">
        <f t="shared" si="157"/>
        <v>1846000</v>
      </c>
      <c r="AH473" s="16">
        <f t="shared" si="147"/>
        <v>3.2502708559046588E-3</v>
      </c>
      <c r="AI473" s="15">
        <f t="shared" si="148"/>
        <v>0.46153846153846156</v>
      </c>
      <c r="AJ473" s="15">
        <f t="shared" si="149"/>
        <v>0.46153846153846162</v>
      </c>
      <c r="AK473" s="4">
        <f t="shared" si="150"/>
        <v>16319000</v>
      </c>
      <c r="AL473" s="27">
        <f t="shared" si="151"/>
        <v>3.6766958759727926E-4</v>
      </c>
      <c r="AM473" s="15">
        <f t="shared" si="158"/>
        <v>5.2209081438813656E-2</v>
      </c>
      <c r="AN473" s="15">
        <f t="shared" si="159"/>
        <v>9.7033884283642175E-6</v>
      </c>
    </row>
    <row r="474" spans="1:40" x14ac:dyDescent="0.2">
      <c r="A474" s="4" t="s">
        <v>4628</v>
      </c>
      <c r="B474" s="3" t="s">
        <v>12</v>
      </c>
      <c r="C474" s="6">
        <v>144334</v>
      </c>
      <c r="D474" s="3" t="s">
        <v>182</v>
      </c>
      <c r="E474" s="6">
        <v>144339</v>
      </c>
      <c r="F474" s="3" t="s">
        <v>1277</v>
      </c>
      <c r="G474" s="8">
        <v>6000</v>
      </c>
      <c r="H474" s="6">
        <v>142</v>
      </c>
      <c r="I474" s="6">
        <v>142592</v>
      </c>
      <c r="J474" s="13">
        <v>44985</v>
      </c>
      <c r="K474" s="9">
        <v>5404.0543761868239</v>
      </c>
      <c r="L474" s="4" t="s">
        <v>4628</v>
      </c>
      <c r="M474" s="4" t="s">
        <v>4632</v>
      </c>
      <c r="N474" s="4">
        <f>VLOOKUP(I474,BaseModelo!$A$2:$E$5075,5)</f>
        <v>10</v>
      </c>
      <c r="P474" s="15">
        <v>142.00000000000003</v>
      </c>
      <c r="Q474" s="4">
        <f>VLOOKUP(I474,BaseModelo!$A$2:$E$5075,3)</f>
        <v>0</v>
      </c>
      <c r="R474" s="4">
        <f t="shared" si="140"/>
        <v>32283000</v>
      </c>
      <c r="S474" s="16">
        <f t="shared" si="141"/>
        <v>1.8585633305454884E-4</v>
      </c>
      <c r="T474" s="4">
        <f t="shared" si="152"/>
        <v>2.6391599293745936E-2</v>
      </c>
      <c r="U474" s="4">
        <f t="shared" si="153"/>
        <v>2.6391599293745942E-2</v>
      </c>
      <c r="V474" s="6">
        <f t="shared" si="142"/>
        <v>0</v>
      </c>
      <c r="W474" s="16" t="str">
        <f t="shared" si="143"/>
        <v/>
      </c>
      <c r="X474" s="4" t="str">
        <f t="shared" si="154"/>
        <v/>
      </c>
      <c r="Y474" s="4" t="str">
        <f t="shared" si="144"/>
        <v/>
      </c>
      <c r="Z474" s="4">
        <f t="shared" si="145"/>
        <v>4121000</v>
      </c>
      <c r="AA474" s="16">
        <f t="shared" si="146"/>
        <v>1.4559572919194371E-3</v>
      </c>
      <c r="AB474" s="15">
        <f t="shared" si="155"/>
        <v>0.20674593545256006</v>
      </c>
      <c r="AC474" s="15">
        <f t="shared" si="156"/>
        <v>0.20674593545256012</v>
      </c>
      <c r="AD474" s="4">
        <v>144334</v>
      </c>
      <c r="AE474" s="26">
        <v>1503.37</v>
      </c>
      <c r="AF474" s="26">
        <v>1503.37</v>
      </c>
      <c r="AG474" s="4">
        <f t="shared" si="157"/>
        <v>1846000</v>
      </c>
      <c r="AH474" s="16">
        <f t="shared" si="147"/>
        <v>3.2502708559046588E-3</v>
      </c>
      <c r="AI474" s="15">
        <f t="shared" si="148"/>
        <v>0.46153846153846156</v>
      </c>
      <c r="AJ474" s="15">
        <f t="shared" si="149"/>
        <v>0.46153846153846162</v>
      </c>
      <c r="AK474" s="4">
        <f t="shared" si="150"/>
        <v>16319000</v>
      </c>
      <c r="AL474" s="27">
        <f t="shared" si="151"/>
        <v>3.6766958759727926E-4</v>
      </c>
      <c r="AM474" s="15">
        <f t="shared" si="158"/>
        <v>5.2209081438813656E-2</v>
      </c>
      <c r="AN474" s="15">
        <f t="shared" si="159"/>
        <v>9.7033884283642175E-6</v>
      </c>
    </row>
    <row r="475" spans="1:40" x14ac:dyDescent="0.2">
      <c r="A475" s="4" t="s">
        <v>4628</v>
      </c>
      <c r="B475" s="3" t="s">
        <v>12</v>
      </c>
      <c r="C475" s="6">
        <v>144334</v>
      </c>
      <c r="D475" s="3" t="s">
        <v>182</v>
      </c>
      <c r="E475" s="6">
        <v>144340</v>
      </c>
      <c r="F475" s="3" t="s">
        <v>1278</v>
      </c>
      <c r="G475" s="8">
        <v>6000</v>
      </c>
      <c r="H475" s="6">
        <v>142</v>
      </c>
      <c r="I475" s="6">
        <v>142148</v>
      </c>
      <c r="J475" s="13">
        <v>44985</v>
      </c>
      <c r="K475" s="9">
        <v>5404.0543761868239</v>
      </c>
      <c r="L475" s="4" t="s">
        <v>4628</v>
      </c>
      <c r="M475" s="4" t="s">
        <v>4632</v>
      </c>
      <c r="N475" s="4">
        <f>VLOOKUP(I475,BaseModelo!$A$2:$E$5075,5)</f>
        <v>1</v>
      </c>
      <c r="P475" s="15">
        <v>142.00000000000003</v>
      </c>
      <c r="Q475" s="4">
        <f>VLOOKUP(I475,BaseModelo!$A$2:$E$5075,3)</f>
        <v>90</v>
      </c>
      <c r="R475" s="4">
        <f t="shared" si="140"/>
        <v>32283000</v>
      </c>
      <c r="S475" s="16">
        <f t="shared" si="141"/>
        <v>1.8585633305454884E-4</v>
      </c>
      <c r="T475" s="4">
        <f t="shared" si="152"/>
        <v>2.6391599293745936E-2</v>
      </c>
      <c r="U475" s="4">
        <f t="shared" si="153"/>
        <v>2.6391599293745942E-2</v>
      </c>
      <c r="V475" s="6">
        <f t="shared" si="142"/>
        <v>0</v>
      </c>
      <c r="W475" s="16" t="str">
        <f t="shared" si="143"/>
        <v/>
      </c>
      <c r="X475" s="4" t="str">
        <f t="shared" si="154"/>
        <v/>
      </c>
      <c r="Y475" s="4" t="str">
        <f t="shared" si="144"/>
        <v/>
      </c>
      <c r="Z475" s="4">
        <f t="shared" si="145"/>
        <v>771000</v>
      </c>
      <c r="AA475" s="16">
        <f t="shared" si="146"/>
        <v>7.7821011673151752E-3</v>
      </c>
      <c r="AB475" s="15">
        <f t="shared" si="155"/>
        <v>1.1050583657587549</v>
      </c>
      <c r="AC475" s="15">
        <f t="shared" si="156"/>
        <v>1.1050583657587552</v>
      </c>
      <c r="AD475" s="4">
        <v>144334</v>
      </c>
      <c r="AE475" s="26">
        <v>1503.37</v>
      </c>
      <c r="AF475" s="26">
        <v>1503.37</v>
      </c>
      <c r="AG475" s="4">
        <f t="shared" si="157"/>
        <v>77000</v>
      </c>
      <c r="AH475" s="16">
        <f t="shared" si="147"/>
        <v>7.792207792207792E-2</v>
      </c>
      <c r="AI475" s="15">
        <f t="shared" si="148"/>
        <v>11.064935064935066</v>
      </c>
      <c r="AJ475" s="15">
        <f t="shared" si="149"/>
        <v>11.064935064935067</v>
      </c>
      <c r="AK475" s="4">
        <f t="shared" si="150"/>
        <v>16319000</v>
      </c>
      <c r="AL475" s="27">
        <f t="shared" si="151"/>
        <v>3.6766958759727926E-4</v>
      </c>
      <c r="AM475" s="15">
        <f t="shared" si="158"/>
        <v>5.2209081438813656E-2</v>
      </c>
      <c r="AN475" s="15">
        <f t="shared" si="159"/>
        <v>9.7033884283642175E-6</v>
      </c>
    </row>
    <row r="476" spans="1:40" x14ac:dyDescent="0.2">
      <c r="A476" s="4" t="s">
        <v>4628</v>
      </c>
      <c r="B476" s="3" t="s">
        <v>4</v>
      </c>
      <c r="C476" s="6">
        <v>144395</v>
      </c>
      <c r="D476" s="3" t="s">
        <v>187</v>
      </c>
      <c r="E476" s="6">
        <v>144402</v>
      </c>
      <c r="F476" s="3" t="s">
        <v>1294</v>
      </c>
      <c r="G476" s="8">
        <v>5000</v>
      </c>
      <c r="H476" s="6">
        <v>147</v>
      </c>
      <c r="I476" s="6">
        <v>144287</v>
      </c>
      <c r="J476" s="13">
        <v>44985</v>
      </c>
      <c r="K476" s="9">
        <v>5000</v>
      </c>
      <c r="L476" s="4" t="s">
        <v>4628</v>
      </c>
      <c r="M476" s="4" t="s">
        <v>4632</v>
      </c>
      <c r="N476" s="4">
        <f>VLOOKUP(I476,BaseModelo!$A$2:$E$5075,5)</f>
        <v>7</v>
      </c>
      <c r="P476" s="15">
        <v>147</v>
      </c>
      <c r="Q476" s="4">
        <f>VLOOKUP(I476,BaseModelo!$A$2:$E$5075,3)</f>
        <v>127</v>
      </c>
      <c r="R476" s="4">
        <f t="shared" si="140"/>
        <v>32283000</v>
      </c>
      <c r="S476" s="16">
        <f t="shared" si="141"/>
        <v>1.5488027754545735E-4</v>
      </c>
      <c r="T476" s="4">
        <f t="shared" si="152"/>
        <v>2.2767400799182231E-2</v>
      </c>
      <c r="U476" s="4">
        <f t="shared" si="153"/>
        <v>2.2767400799182231E-2</v>
      </c>
      <c r="V476" s="6">
        <f t="shared" si="142"/>
        <v>0</v>
      </c>
      <c r="W476" s="16" t="str">
        <f t="shared" si="143"/>
        <v/>
      </c>
      <c r="X476" s="4" t="str">
        <f t="shared" si="154"/>
        <v/>
      </c>
      <c r="Y476" s="4" t="str">
        <f t="shared" si="144"/>
        <v/>
      </c>
      <c r="Z476" s="4">
        <f t="shared" si="145"/>
        <v>4022000</v>
      </c>
      <c r="AA476" s="16">
        <f t="shared" si="146"/>
        <v>1.2431626056688214E-3</v>
      </c>
      <c r="AB476" s="15">
        <f t="shared" si="155"/>
        <v>0.18274490303331675</v>
      </c>
      <c r="AC476" s="15">
        <f t="shared" si="156"/>
        <v>0.18274490303331675</v>
      </c>
      <c r="AD476" s="4">
        <v>144395</v>
      </c>
      <c r="AE476" s="26">
        <v>1303.3399999999999</v>
      </c>
      <c r="AF476" s="26">
        <v>1303.3399999999999</v>
      </c>
      <c r="AG476" s="4">
        <f t="shared" si="157"/>
        <v>2184000</v>
      </c>
      <c r="AH476" s="16">
        <f t="shared" si="147"/>
        <v>2.2893772893772895E-3</v>
      </c>
      <c r="AI476" s="15">
        <f t="shared" si="148"/>
        <v>0.33653846153846156</v>
      </c>
      <c r="AJ476" s="15">
        <f t="shared" si="149"/>
        <v>0.33653846153846156</v>
      </c>
      <c r="AK476" s="4">
        <f t="shared" si="150"/>
        <v>16319000</v>
      </c>
      <c r="AL476" s="27">
        <f t="shared" si="151"/>
        <v>3.0639132299773271E-4</v>
      </c>
      <c r="AM476" s="15">
        <f t="shared" si="158"/>
        <v>4.5039524480666712E-2</v>
      </c>
      <c r="AN476" s="15">
        <f t="shared" si="159"/>
        <v>6.9757340520810808E-6</v>
      </c>
    </row>
    <row r="477" spans="1:40" x14ac:dyDescent="0.2">
      <c r="A477" s="4" t="s">
        <v>4627</v>
      </c>
      <c r="B477" s="3" t="s">
        <v>8</v>
      </c>
      <c r="C477" s="6">
        <v>144420</v>
      </c>
      <c r="D477" s="3" t="s">
        <v>188</v>
      </c>
      <c r="E477" s="6">
        <v>144430</v>
      </c>
      <c r="F477" s="3" t="s">
        <v>1295</v>
      </c>
      <c r="G477" s="8">
        <v>5000</v>
      </c>
      <c r="H477" s="6">
        <v>147</v>
      </c>
      <c r="I477" s="6">
        <v>143493</v>
      </c>
      <c r="J477" s="13">
        <v>44985</v>
      </c>
      <c r="K477" s="9">
        <v>5000</v>
      </c>
      <c r="L477" s="4" t="s">
        <v>4627</v>
      </c>
      <c r="M477" s="4" t="s">
        <v>4632</v>
      </c>
      <c r="N477" s="4">
        <f>VLOOKUP(I477,BaseModelo!$A$2:$E$5075,5)</f>
        <v>8</v>
      </c>
      <c r="P477" s="15">
        <v>147</v>
      </c>
      <c r="Q477" s="4">
        <f>VLOOKUP(I477,BaseModelo!$A$2:$E$5075,3)</f>
        <v>132</v>
      </c>
      <c r="R477" s="4">
        <f t="shared" si="140"/>
        <v>32283000</v>
      </c>
      <c r="S477" s="16">
        <f t="shared" si="141"/>
        <v>1.5488027754545735E-4</v>
      </c>
      <c r="T477" s="4">
        <f t="shared" si="152"/>
        <v>2.2767400799182231E-2</v>
      </c>
      <c r="U477" s="4">
        <f t="shared" si="153"/>
        <v>2.2767400799182231E-2</v>
      </c>
      <c r="V477" s="6">
        <f t="shared" si="142"/>
        <v>0</v>
      </c>
      <c r="W477" s="16" t="str">
        <f t="shared" si="143"/>
        <v/>
      </c>
      <c r="X477" s="4" t="str">
        <f t="shared" si="154"/>
        <v/>
      </c>
      <c r="Y477" s="4" t="str">
        <f t="shared" si="144"/>
        <v/>
      </c>
      <c r="Z477" s="4">
        <f t="shared" si="145"/>
        <v>5836000</v>
      </c>
      <c r="AA477" s="16">
        <f t="shared" si="146"/>
        <v>8.5675119945167924E-4</v>
      </c>
      <c r="AB477" s="15">
        <f t="shared" si="155"/>
        <v>0.12594242631939684</v>
      </c>
      <c r="AC477" s="15">
        <f t="shared" si="156"/>
        <v>0.12594242631939684</v>
      </c>
      <c r="AD477" s="4">
        <v>144420</v>
      </c>
      <c r="AE477" s="26">
        <v>1303.3399999999999</v>
      </c>
      <c r="AF477" s="26">
        <v>1303.3399999999999</v>
      </c>
      <c r="AG477" s="4">
        <f t="shared" si="157"/>
        <v>2254000</v>
      </c>
      <c r="AH477" s="16">
        <f t="shared" si="147"/>
        <v>2.2182786157941437E-3</v>
      </c>
      <c r="AI477" s="15">
        <f t="shared" si="148"/>
        <v>0.32608695652173914</v>
      </c>
      <c r="AJ477" s="15">
        <f t="shared" si="149"/>
        <v>0.32608695652173914</v>
      </c>
      <c r="AK477" s="4">
        <f t="shared" si="150"/>
        <v>15073000</v>
      </c>
      <c r="AL477" s="27">
        <f t="shared" si="151"/>
        <v>3.3171896769057253E-4</v>
      </c>
      <c r="AM477" s="15">
        <f t="shared" si="158"/>
        <v>4.8762688250514163E-2</v>
      </c>
      <c r="AN477" s="15">
        <f t="shared" si="159"/>
        <v>7.5523786901022457E-6</v>
      </c>
    </row>
    <row r="478" spans="1:40" x14ac:dyDescent="0.2">
      <c r="A478" s="4" t="s">
        <v>4627</v>
      </c>
      <c r="B478" s="2" t="s">
        <v>17</v>
      </c>
      <c r="C478" s="5">
        <v>144448</v>
      </c>
      <c r="D478" s="2" t="s">
        <v>189</v>
      </c>
      <c r="E478" s="5">
        <v>144449</v>
      </c>
      <c r="F478" s="2" t="s">
        <v>1279</v>
      </c>
      <c r="G478" s="7">
        <v>7000</v>
      </c>
      <c r="H478" s="5">
        <v>142</v>
      </c>
      <c r="I478" s="6">
        <v>143274</v>
      </c>
      <c r="J478" s="13">
        <v>44985</v>
      </c>
      <c r="K478" s="9">
        <v>7000</v>
      </c>
      <c r="L478" s="4" t="s">
        <v>4627</v>
      </c>
      <c r="M478" s="4" t="s">
        <v>4632</v>
      </c>
      <c r="N478" s="4">
        <f>VLOOKUP(I478,BaseModelo!$A$2:$E$5075,5)</f>
        <v>6</v>
      </c>
      <c r="P478" s="15">
        <v>142.00000000000003</v>
      </c>
      <c r="Q478" s="4">
        <f>VLOOKUP(I478,BaseModelo!$A$2:$E$5075,3)</f>
        <v>115</v>
      </c>
      <c r="R478" s="4">
        <f t="shared" si="140"/>
        <v>32283000</v>
      </c>
      <c r="S478" s="16">
        <f t="shared" si="141"/>
        <v>2.168323885636403E-4</v>
      </c>
      <c r="T478" s="4">
        <f t="shared" si="152"/>
        <v>3.0790199176036922E-2</v>
      </c>
      <c r="U478" s="4">
        <f t="shared" si="153"/>
        <v>3.0790199176036929E-2</v>
      </c>
      <c r="V478" s="6">
        <f t="shared" si="142"/>
        <v>0</v>
      </c>
      <c r="W478" s="16" t="str">
        <f t="shared" si="143"/>
        <v/>
      </c>
      <c r="X478" s="4" t="str">
        <f t="shared" si="154"/>
        <v/>
      </c>
      <c r="Y478" s="4" t="str">
        <f t="shared" si="144"/>
        <v/>
      </c>
      <c r="Z478" s="4">
        <f t="shared" si="145"/>
        <v>4853000</v>
      </c>
      <c r="AA478" s="16">
        <f t="shared" si="146"/>
        <v>1.4424067587059551E-3</v>
      </c>
      <c r="AB478" s="15">
        <f t="shared" si="155"/>
        <v>0.20482175973624561</v>
      </c>
      <c r="AC478" s="15">
        <f t="shared" si="156"/>
        <v>0.20482175973624567</v>
      </c>
      <c r="AD478" s="4">
        <v>144448</v>
      </c>
      <c r="AE478" s="26">
        <v>1758.65</v>
      </c>
      <c r="AF478" s="26">
        <v>1758.65</v>
      </c>
      <c r="AG478" s="4">
        <f t="shared" si="157"/>
        <v>1993000</v>
      </c>
      <c r="AH478" s="16">
        <f t="shared" si="147"/>
        <v>3.5122930255895636E-3</v>
      </c>
      <c r="AI478" s="15">
        <f t="shared" si="148"/>
        <v>0.498745609633718</v>
      </c>
      <c r="AJ478" s="15">
        <f t="shared" si="149"/>
        <v>0.49874560963371811</v>
      </c>
      <c r="AK478" s="4">
        <f t="shared" si="150"/>
        <v>15073000</v>
      </c>
      <c r="AL478" s="27">
        <f t="shared" si="151"/>
        <v>4.6440655476680156E-4</v>
      </c>
      <c r="AM478" s="15">
        <f t="shared" si="158"/>
        <v>6.5945730776885828E-2</v>
      </c>
      <c r="AN478" s="15">
        <f t="shared" si="159"/>
        <v>1.4299170319926922E-5</v>
      </c>
    </row>
    <row r="479" spans="1:40" x14ac:dyDescent="0.2">
      <c r="A479" s="4" t="s">
        <v>4627</v>
      </c>
      <c r="B479" s="3" t="s">
        <v>17</v>
      </c>
      <c r="C479" s="6">
        <v>144448</v>
      </c>
      <c r="D479" s="3" t="s">
        <v>189</v>
      </c>
      <c r="E479" s="6">
        <v>144450</v>
      </c>
      <c r="F479" s="3" t="s">
        <v>1288</v>
      </c>
      <c r="G479" s="8">
        <v>6000</v>
      </c>
      <c r="H479" s="6">
        <v>142</v>
      </c>
      <c r="I479" s="6">
        <v>144378</v>
      </c>
      <c r="J479" s="13">
        <v>44985</v>
      </c>
      <c r="K479" s="9">
        <v>6000</v>
      </c>
      <c r="L479" s="4" t="s">
        <v>4627</v>
      </c>
      <c r="M479" s="4" t="s">
        <v>4632</v>
      </c>
      <c r="N479" s="4">
        <f>VLOOKUP(I479,BaseModelo!$A$2:$E$5075,5)</f>
        <v>6</v>
      </c>
      <c r="P479" s="15">
        <v>142.00000000000003</v>
      </c>
      <c r="Q479" s="4">
        <f>VLOOKUP(I479,BaseModelo!$A$2:$E$5075,3)</f>
        <v>115</v>
      </c>
      <c r="R479" s="4">
        <f t="shared" si="140"/>
        <v>32283000</v>
      </c>
      <c r="S479" s="16">
        <f t="shared" si="141"/>
        <v>1.8585633305454884E-4</v>
      </c>
      <c r="T479" s="4">
        <f t="shared" si="152"/>
        <v>2.6391599293745936E-2</v>
      </c>
      <c r="U479" s="4">
        <f t="shared" si="153"/>
        <v>2.6391599293745942E-2</v>
      </c>
      <c r="V479" s="6">
        <f t="shared" si="142"/>
        <v>0</v>
      </c>
      <c r="W479" s="16" t="str">
        <f t="shared" si="143"/>
        <v/>
      </c>
      <c r="X479" s="4" t="str">
        <f t="shared" si="154"/>
        <v/>
      </c>
      <c r="Y479" s="4" t="str">
        <f t="shared" si="144"/>
        <v/>
      </c>
      <c r="Z479" s="4">
        <f t="shared" si="145"/>
        <v>4853000</v>
      </c>
      <c r="AA479" s="16">
        <f t="shared" si="146"/>
        <v>1.2363486503193901E-3</v>
      </c>
      <c r="AB479" s="15">
        <f t="shared" si="155"/>
        <v>0.17556150834535339</v>
      </c>
      <c r="AC479" s="15">
        <f t="shared" si="156"/>
        <v>0.17556150834535342</v>
      </c>
      <c r="AD479" s="4">
        <v>144448</v>
      </c>
      <c r="AE479" s="26">
        <v>1503.37</v>
      </c>
      <c r="AF479" s="26">
        <v>1503.37</v>
      </c>
      <c r="AG479" s="4">
        <f t="shared" si="157"/>
        <v>1993000</v>
      </c>
      <c r="AH479" s="16">
        <f t="shared" si="147"/>
        <v>3.0105368790767687E-3</v>
      </c>
      <c r="AI479" s="15">
        <f t="shared" si="148"/>
        <v>0.42749623682890114</v>
      </c>
      <c r="AJ479" s="15">
        <f t="shared" si="149"/>
        <v>0.42749623682890125</v>
      </c>
      <c r="AK479" s="4">
        <f t="shared" si="150"/>
        <v>15073000</v>
      </c>
      <c r="AL479" s="27">
        <f t="shared" si="151"/>
        <v>3.9806276122868704E-4</v>
      </c>
      <c r="AM479" s="15">
        <f t="shared" si="158"/>
        <v>5.6524912094473558E-2</v>
      </c>
      <c r="AN479" s="15">
        <f t="shared" si="159"/>
        <v>1.0505512888109577E-5</v>
      </c>
    </row>
    <row r="480" spans="1:40" x14ac:dyDescent="0.2">
      <c r="A480" s="4" t="s">
        <v>4627</v>
      </c>
      <c r="B480" s="3" t="s">
        <v>17</v>
      </c>
      <c r="C480" s="6">
        <v>144448</v>
      </c>
      <c r="D480" s="3" t="s">
        <v>189</v>
      </c>
      <c r="E480" s="6">
        <v>144451</v>
      </c>
      <c r="F480" s="3" t="s">
        <v>1289</v>
      </c>
      <c r="G480" s="8">
        <v>7000</v>
      </c>
      <c r="H480" s="6">
        <v>142</v>
      </c>
      <c r="I480" s="6">
        <v>142353</v>
      </c>
      <c r="J480" s="13">
        <v>44985</v>
      </c>
      <c r="K480" s="9">
        <v>7000</v>
      </c>
      <c r="L480" s="4" t="s">
        <v>4627</v>
      </c>
      <c r="M480" s="4" t="s">
        <v>4632</v>
      </c>
      <c r="N480" s="4">
        <f>VLOOKUP(I480,BaseModelo!$A$2:$E$5075,5)</f>
        <v>6</v>
      </c>
      <c r="P480" s="15">
        <v>142.00000000000003</v>
      </c>
      <c r="Q480" s="4">
        <f>VLOOKUP(I480,BaseModelo!$A$2:$E$5075,3)</f>
        <v>115</v>
      </c>
      <c r="R480" s="4">
        <f t="shared" si="140"/>
        <v>32283000</v>
      </c>
      <c r="S480" s="16">
        <f t="shared" si="141"/>
        <v>2.168323885636403E-4</v>
      </c>
      <c r="T480" s="4">
        <f t="shared" si="152"/>
        <v>3.0790199176036922E-2</v>
      </c>
      <c r="U480" s="4">
        <f t="shared" si="153"/>
        <v>3.0790199176036929E-2</v>
      </c>
      <c r="V480" s="6">
        <f t="shared" si="142"/>
        <v>0</v>
      </c>
      <c r="W480" s="16" t="str">
        <f t="shared" si="143"/>
        <v/>
      </c>
      <c r="X480" s="4" t="str">
        <f t="shared" si="154"/>
        <v/>
      </c>
      <c r="Y480" s="4" t="str">
        <f t="shared" si="144"/>
        <v/>
      </c>
      <c r="Z480" s="4">
        <f t="shared" si="145"/>
        <v>4853000</v>
      </c>
      <c r="AA480" s="16">
        <f t="shared" si="146"/>
        <v>1.4424067587059551E-3</v>
      </c>
      <c r="AB480" s="15">
        <f t="shared" si="155"/>
        <v>0.20482175973624561</v>
      </c>
      <c r="AC480" s="15">
        <f t="shared" si="156"/>
        <v>0.20482175973624567</v>
      </c>
      <c r="AD480" s="4">
        <v>144448</v>
      </c>
      <c r="AE480" s="26">
        <v>1758.65</v>
      </c>
      <c r="AF480" s="26">
        <v>1758.65</v>
      </c>
      <c r="AG480" s="4">
        <f t="shared" si="157"/>
        <v>1993000</v>
      </c>
      <c r="AH480" s="16">
        <f t="shared" si="147"/>
        <v>3.5122930255895636E-3</v>
      </c>
      <c r="AI480" s="15">
        <f t="shared" si="148"/>
        <v>0.498745609633718</v>
      </c>
      <c r="AJ480" s="15">
        <f t="shared" si="149"/>
        <v>0.49874560963371811</v>
      </c>
      <c r="AK480" s="4">
        <f t="shared" si="150"/>
        <v>15073000</v>
      </c>
      <c r="AL480" s="27">
        <f t="shared" si="151"/>
        <v>4.6440655476680156E-4</v>
      </c>
      <c r="AM480" s="15">
        <f t="shared" si="158"/>
        <v>6.5945730776885828E-2</v>
      </c>
      <c r="AN480" s="15">
        <f t="shared" si="159"/>
        <v>1.4299170319926922E-5</v>
      </c>
    </row>
    <row r="481" spans="1:40" x14ac:dyDescent="0.2">
      <c r="A481" s="4" t="s">
        <v>4627</v>
      </c>
      <c r="B481" s="3" t="s">
        <v>17</v>
      </c>
      <c r="C481" s="6">
        <v>144448</v>
      </c>
      <c r="D481" s="3" t="s">
        <v>189</v>
      </c>
      <c r="E481" s="6">
        <v>144452</v>
      </c>
      <c r="F481" s="3" t="s">
        <v>1290</v>
      </c>
      <c r="G481" s="8">
        <v>7000</v>
      </c>
      <c r="H481" s="6">
        <v>142</v>
      </c>
      <c r="I481" s="6">
        <v>143669</v>
      </c>
      <c r="J481" s="13">
        <v>44985</v>
      </c>
      <c r="K481" s="9">
        <v>7000</v>
      </c>
      <c r="L481" s="4" t="s">
        <v>4627</v>
      </c>
      <c r="M481" s="4" t="s">
        <v>4632</v>
      </c>
      <c r="N481" s="4">
        <f>VLOOKUP(I481,BaseModelo!$A$2:$E$5075,5)</f>
        <v>8</v>
      </c>
      <c r="P481" s="15">
        <v>142.00000000000003</v>
      </c>
      <c r="Q481" s="4">
        <f>VLOOKUP(I481,BaseModelo!$A$2:$E$5075,3)</f>
        <v>132</v>
      </c>
      <c r="R481" s="4">
        <f t="shared" si="140"/>
        <v>32283000</v>
      </c>
      <c r="S481" s="16">
        <f t="shared" si="141"/>
        <v>2.168323885636403E-4</v>
      </c>
      <c r="T481" s="4">
        <f t="shared" si="152"/>
        <v>3.0790199176036922E-2</v>
      </c>
      <c r="U481" s="4">
        <f t="shared" si="153"/>
        <v>3.0790199176036929E-2</v>
      </c>
      <c r="V481" s="6">
        <f t="shared" si="142"/>
        <v>0</v>
      </c>
      <c r="W481" s="16" t="str">
        <f t="shared" si="143"/>
        <v/>
      </c>
      <c r="X481" s="4" t="str">
        <f t="shared" si="154"/>
        <v/>
      </c>
      <c r="Y481" s="4" t="str">
        <f t="shared" si="144"/>
        <v/>
      </c>
      <c r="Z481" s="4">
        <f t="shared" si="145"/>
        <v>5836000</v>
      </c>
      <c r="AA481" s="16">
        <f t="shared" si="146"/>
        <v>1.199451679232351E-3</v>
      </c>
      <c r="AB481" s="15">
        <f t="shared" si="155"/>
        <v>0.17032213845099384</v>
      </c>
      <c r="AC481" s="15">
        <f t="shared" si="156"/>
        <v>0.17032213845099387</v>
      </c>
      <c r="AD481" s="4">
        <v>144448</v>
      </c>
      <c r="AE481" s="26">
        <v>1758.65</v>
      </c>
      <c r="AF481" s="26">
        <v>1758.65</v>
      </c>
      <c r="AG481" s="4">
        <f t="shared" si="157"/>
        <v>2254000</v>
      </c>
      <c r="AH481" s="16">
        <f t="shared" si="147"/>
        <v>3.105590062111801E-3</v>
      </c>
      <c r="AI481" s="15">
        <f t="shared" si="148"/>
        <v>0.44099378881987572</v>
      </c>
      <c r="AJ481" s="15">
        <f t="shared" si="149"/>
        <v>0.44099378881987583</v>
      </c>
      <c r="AK481" s="4">
        <f t="shared" si="150"/>
        <v>15073000</v>
      </c>
      <c r="AL481" s="27">
        <f t="shared" si="151"/>
        <v>4.6440655476680156E-4</v>
      </c>
      <c r="AM481" s="15">
        <f t="shared" si="158"/>
        <v>6.5945730776885828E-2</v>
      </c>
      <c r="AN481" s="15">
        <f t="shared" si="159"/>
        <v>1.4299170319926922E-5</v>
      </c>
    </row>
    <row r="482" spans="1:40" x14ac:dyDescent="0.2">
      <c r="A482" s="4" t="s">
        <v>4627</v>
      </c>
      <c r="B482" s="3" t="s">
        <v>17</v>
      </c>
      <c r="C482" s="6">
        <v>144448</v>
      </c>
      <c r="D482" s="3" t="s">
        <v>189</v>
      </c>
      <c r="E482" s="6">
        <v>144454</v>
      </c>
      <c r="F482" s="3" t="s">
        <v>1291</v>
      </c>
      <c r="G482" s="8">
        <v>7000</v>
      </c>
      <c r="H482" s="6">
        <v>142</v>
      </c>
      <c r="I482" s="6">
        <v>142349</v>
      </c>
      <c r="J482" s="13">
        <v>44985</v>
      </c>
      <c r="K482" s="9">
        <v>7000</v>
      </c>
      <c r="L482" s="4" t="s">
        <v>4627</v>
      </c>
      <c r="M482" s="4" t="s">
        <v>4632</v>
      </c>
      <c r="N482" s="4">
        <f>VLOOKUP(I482,BaseModelo!$A$2:$E$5075,5)</f>
        <v>8</v>
      </c>
      <c r="P482" s="15">
        <v>142.00000000000003</v>
      </c>
      <c r="Q482" s="4">
        <f>VLOOKUP(I482,BaseModelo!$A$2:$E$5075,3)</f>
        <v>132</v>
      </c>
      <c r="R482" s="4">
        <f t="shared" si="140"/>
        <v>32283000</v>
      </c>
      <c r="S482" s="16">
        <f t="shared" si="141"/>
        <v>2.168323885636403E-4</v>
      </c>
      <c r="T482" s="4">
        <f t="shared" si="152"/>
        <v>3.0790199176036922E-2</v>
      </c>
      <c r="U482" s="4">
        <f t="shared" si="153"/>
        <v>3.0790199176036929E-2</v>
      </c>
      <c r="V482" s="6">
        <f t="shared" si="142"/>
        <v>0</v>
      </c>
      <c r="W482" s="16" t="str">
        <f t="shared" si="143"/>
        <v/>
      </c>
      <c r="X482" s="4" t="str">
        <f t="shared" si="154"/>
        <v/>
      </c>
      <c r="Y482" s="4" t="str">
        <f t="shared" si="144"/>
        <v/>
      </c>
      <c r="Z482" s="4">
        <f t="shared" si="145"/>
        <v>5836000</v>
      </c>
      <c r="AA482" s="16">
        <f t="shared" si="146"/>
        <v>1.199451679232351E-3</v>
      </c>
      <c r="AB482" s="15">
        <f t="shared" si="155"/>
        <v>0.17032213845099384</v>
      </c>
      <c r="AC482" s="15">
        <f t="shared" si="156"/>
        <v>0.17032213845099387</v>
      </c>
      <c r="AD482" s="4">
        <v>144448</v>
      </c>
      <c r="AE482" s="26">
        <v>1758.65</v>
      </c>
      <c r="AF482" s="26">
        <v>1758.65</v>
      </c>
      <c r="AG482" s="4">
        <f t="shared" si="157"/>
        <v>2254000</v>
      </c>
      <c r="AH482" s="16">
        <f t="shared" si="147"/>
        <v>3.105590062111801E-3</v>
      </c>
      <c r="AI482" s="15">
        <f t="shared" si="148"/>
        <v>0.44099378881987572</v>
      </c>
      <c r="AJ482" s="15">
        <f t="shared" si="149"/>
        <v>0.44099378881987583</v>
      </c>
      <c r="AK482" s="4">
        <f t="shared" si="150"/>
        <v>15073000</v>
      </c>
      <c r="AL482" s="27">
        <f t="shared" si="151"/>
        <v>4.6440655476680156E-4</v>
      </c>
      <c r="AM482" s="15">
        <f t="shared" si="158"/>
        <v>6.5945730776885828E-2</v>
      </c>
      <c r="AN482" s="15">
        <f t="shared" si="159"/>
        <v>1.4299170319926922E-5</v>
      </c>
    </row>
    <row r="483" spans="1:40" x14ac:dyDescent="0.2">
      <c r="A483" s="4" t="s">
        <v>4627</v>
      </c>
      <c r="B483" s="3" t="s">
        <v>17</v>
      </c>
      <c r="C483" s="6">
        <v>144448</v>
      </c>
      <c r="D483" s="3" t="s">
        <v>189</v>
      </c>
      <c r="E483" s="6">
        <v>144461</v>
      </c>
      <c r="F483" s="3" t="s">
        <v>1292</v>
      </c>
      <c r="G483" s="8">
        <v>7000</v>
      </c>
      <c r="H483" s="6">
        <v>142</v>
      </c>
      <c r="I483" s="6">
        <v>144006</v>
      </c>
      <c r="J483" s="13">
        <v>44985</v>
      </c>
      <c r="K483" s="9">
        <v>7000</v>
      </c>
      <c r="L483" s="4" t="s">
        <v>4627</v>
      </c>
      <c r="M483" s="4" t="s">
        <v>4632</v>
      </c>
      <c r="N483" s="4">
        <f>VLOOKUP(I483,BaseModelo!$A$2:$E$5075,5)</f>
        <v>6</v>
      </c>
      <c r="P483" s="15">
        <v>142.00000000000003</v>
      </c>
      <c r="Q483" s="4">
        <f>VLOOKUP(I483,BaseModelo!$A$2:$E$5075,3)</f>
        <v>115</v>
      </c>
      <c r="R483" s="4">
        <f t="shared" si="140"/>
        <v>32283000</v>
      </c>
      <c r="S483" s="16">
        <f t="shared" si="141"/>
        <v>2.168323885636403E-4</v>
      </c>
      <c r="T483" s="4">
        <f t="shared" si="152"/>
        <v>3.0790199176036922E-2</v>
      </c>
      <c r="U483" s="4">
        <f t="shared" si="153"/>
        <v>3.0790199176036929E-2</v>
      </c>
      <c r="V483" s="6">
        <f t="shared" si="142"/>
        <v>0</v>
      </c>
      <c r="W483" s="16" t="str">
        <f t="shared" si="143"/>
        <v/>
      </c>
      <c r="X483" s="4" t="str">
        <f t="shared" si="154"/>
        <v/>
      </c>
      <c r="Y483" s="4" t="str">
        <f t="shared" si="144"/>
        <v/>
      </c>
      <c r="Z483" s="4">
        <f t="shared" si="145"/>
        <v>4853000</v>
      </c>
      <c r="AA483" s="16">
        <f t="shared" si="146"/>
        <v>1.4424067587059551E-3</v>
      </c>
      <c r="AB483" s="15">
        <f t="shared" si="155"/>
        <v>0.20482175973624561</v>
      </c>
      <c r="AC483" s="15">
        <f t="shared" si="156"/>
        <v>0.20482175973624567</v>
      </c>
      <c r="AD483" s="4">
        <v>144448</v>
      </c>
      <c r="AE483" s="26">
        <v>1758.65</v>
      </c>
      <c r="AF483" s="26">
        <v>1758.65</v>
      </c>
      <c r="AG483" s="4">
        <f t="shared" si="157"/>
        <v>1993000</v>
      </c>
      <c r="AH483" s="16">
        <f t="shared" si="147"/>
        <v>3.5122930255895636E-3</v>
      </c>
      <c r="AI483" s="15">
        <f t="shared" si="148"/>
        <v>0.498745609633718</v>
      </c>
      <c r="AJ483" s="15">
        <f t="shared" si="149"/>
        <v>0.49874560963371811</v>
      </c>
      <c r="AK483" s="4">
        <f t="shared" si="150"/>
        <v>15073000</v>
      </c>
      <c r="AL483" s="27">
        <f t="shared" si="151"/>
        <v>4.6440655476680156E-4</v>
      </c>
      <c r="AM483" s="15">
        <f t="shared" si="158"/>
        <v>6.5945730776885828E-2</v>
      </c>
      <c r="AN483" s="15">
        <f t="shared" si="159"/>
        <v>1.4299170319926922E-5</v>
      </c>
    </row>
    <row r="484" spans="1:40" x14ac:dyDescent="0.2">
      <c r="A484" s="4" t="s">
        <v>4627</v>
      </c>
      <c r="B484" s="3" t="s">
        <v>8</v>
      </c>
      <c r="C484" s="6">
        <v>144455</v>
      </c>
      <c r="D484" s="3" t="s">
        <v>195</v>
      </c>
      <c r="E484" s="6">
        <v>144571</v>
      </c>
      <c r="F484" s="3" t="s">
        <v>1304</v>
      </c>
      <c r="G484" s="8">
        <v>7000</v>
      </c>
      <c r="H484" s="6">
        <v>142</v>
      </c>
      <c r="I484" s="6">
        <v>144082</v>
      </c>
      <c r="J484" s="13">
        <v>44985</v>
      </c>
      <c r="K484" s="9">
        <v>7000</v>
      </c>
      <c r="L484" s="4" t="s">
        <v>4627</v>
      </c>
      <c r="M484" s="4" t="s">
        <v>4632</v>
      </c>
      <c r="N484" s="4">
        <f>VLOOKUP(I484,BaseModelo!$A$2:$E$5075,5)</f>
        <v>7</v>
      </c>
      <c r="P484" s="15">
        <v>142.00000000000003</v>
      </c>
      <c r="Q484" s="4">
        <f>VLOOKUP(I484,BaseModelo!$A$2:$E$5075,3)</f>
        <v>127</v>
      </c>
      <c r="R484" s="4">
        <f t="shared" si="140"/>
        <v>32283000</v>
      </c>
      <c r="S484" s="16">
        <f t="shared" si="141"/>
        <v>2.168323885636403E-4</v>
      </c>
      <c r="T484" s="4">
        <f t="shared" si="152"/>
        <v>3.0790199176036922E-2</v>
      </c>
      <c r="U484" s="4">
        <f t="shared" si="153"/>
        <v>3.0790199176036929E-2</v>
      </c>
      <c r="V484" s="6">
        <f t="shared" si="142"/>
        <v>0</v>
      </c>
      <c r="W484" s="16" t="str">
        <f t="shared" si="143"/>
        <v/>
      </c>
      <c r="X484" s="4" t="str">
        <f t="shared" si="154"/>
        <v/>
      </c>
      <c r="Y484" s="4" t="str">
        <f t="shared" si="144"/>
        <v/>
      </c>
      <c r="Z484" s="4">
        <f t="shared" si="145"/>
        <v>4022000</v>
      </c>
      <c r="AA484" s="16">
        <f t="shared" si="146"/>
        <v>1.7404276479363501E-3</v>
      </c>
      <c r="AB484" s="15">
        <f t="shared" si="155"/>
        <v>0.24714072600696171</v>
      </c>
      <c r="AC484" s="15">
        <f t="shared" si="156"/>
        <v>0.24714072600696177</v>
      </c>
      <c r="AD484" s="4">
        <v>144455</v>
      </c>
      <c r="AE484" s="26">
        <v>1758.65</v>
      </c>
      <c r="AF484" s="26">
        <v>1758.65</v>
      </c>
      <c r="AG484" s="4">
        <f t="shared" si="157"/>
        <v>1778000</v>
      </c>
      <c r="AH484" s="16">
        <f t="shared" si="147"/>
        <v>3.937007874015748E-3</v>
      </c>
      <c r="AI484" s="15">
        <f t="shared" si="148"/>
        <v>0.55905511811023623</v>
      </c>
      <c r="AJ484" s="15">
        <f t="shared" si="149"/>
        <v>0.55905511811023634</v>
      </c>
      <c r="AK484" s="4">
        <f t="shared" si="150"/>
        <v>15073000</v>
      </c>
      <c r="AL484" s="27">
        <f t="shared" si="151"/>
        <v>4.6440655476680156E-4</v>
      </c>
      <c r="AM484" s="15">
        <f t="shared" si="158"/>
        <v>6.5945730776885828E-2</v>
      </c>
      <c r="AN484" s="15">
        <f t="shared" si="159"/>
        <v>1.4299170319926922E-5</v>
      </c>
    </row>
    <row r="485" spans="1:40" x14ac:dyDescent="0.2">
      <c r="A485" s="4" t="s">
        <v>4627</v>
      </c>
      <c r="B485" s="3" t="s">
        <v>8</v>
      </c>
      <c r="C485" s="6">
        <v>144455</v>
      </c>
      <c r="D485" s="3" t="s">
        <v>195</v>
      </c>
      <c r="E485" s="6">
        <v>144573</v>
      </c>
      <c r="F485" s="3" t="s">
        <v>1305</v>
      </c>
      <c r="G485" s="8">
        <v>8000</v>
      </c>
      <c r="H485" s="6">
        <v>142</v>
      </c>
      <c r="I485" s="6">
        <v>144083</v>
      </c>
      <c r="J485" s="13">
        <v>44985</v>
      </c>
      <c r="K485" s="9">
        <v>8000</v>
      </c>
      <c r="L485" s="4" t="s">
        <v>4627</v>
      </c>
      <c r="M485" s="4" t="s">
        <v>4632</v>
      </c>
      <c r="N485" s="4">
        <f>VLOOKUP(I485,BaseModelo!$A$2:$E$5075,5)</f>
        <v>7</v>
      </c>
      <c r="P485" s="15">
        <v>142.00000000000003</v>
      </c>
      <c r="Q485" s="4">
        <f>VLOOKUP(I485,BaseModelo!$A$2:$E$5075,3)</f>
        <v>127</v>
      </c>
      <c r="R485" s="4">
        <f t="shared" si="140"/>
        <v>32283000</v>
      </c>
      <c r="S485" s="16">
        <f t="shared" si="141"/>
        <v>2.4780844407273179E-4</v>
      </c>
      <c r="T485" s="4">
        <f t="shared" si="152"/>
        <v>3.5188799058327912E-2</v>
      </c>
      <c r="U485" s="4">
        <f t="shared" si="153"/>
        <v>3.5188799058327919E-2</v>
      </c>
      <c r="V485" s="6">
        <f t="shared" si="142"/>
        <v>0</v>
      </c>
      <c r="W485" s="16" t="str">
        <f t="shared" si="143"/>
        <v/>
      </c>
      <c r="X485" s="4" t="str">
        <f t="shared" si="154"/>
        <v/>
      </c>
      <c r="Y485" s="4" t="str">
        <f t="shared" si="144"/>
        <v/>
      </c>
      <c r="Z485" s="4">
        <f t="shared" si="145"/>
        <v>4022000</v>
      </c>
      <c r="AA485" s="16">
        <f t="shared" si="146"/>
        <v>1.9890601690701142E-3</v>
      </c>
      <c r="AB485" s="15">
        <f t="shared" si="155"/>
        <v>0.28244654400795621</v>
      </c>
      <c r="AC485" s="15">
        <f t="shared" si="156"/>
        <v>0.28244654400795627</v>
      </c>
      <c r="AD485" s="4">
        <v>144455</v>
      </c>
      <c r="AE485" s="26">
        <v>2013.74</v>
      </c>
      <c r="AF485" s="26">
        <v>2013.74</v>
      </c>
      <c r="AG485" s="4">
        <f t="shared" si="157"/>
        <v>1778000</v>
      </c>
      <c r="AH485" s="16">
        <f t="shared" si="147"/>
        <v>4.4994375703037125E-3</v>
      </c>
      <c r="AI485" s="15">
        <f t="shared" si="148"/>
        <v>0.63892013498312716</v>
      </c>
      <c r="AJ485" s="15">
        <f t="shared" si="149"/>
        <v>0.63892013498312727</v>
      </c>
      <c r="AK485" s="4">
        <f t="shared" si="150"/>
        <v>15073000</v>
      </c>
      <c r="AL485" s="27">
        <f t="shared" si="151"/>
        <v>5.3075034830491602E-4</v>
      </c>
      <c r="AM485" s="15">
        <f t="shared" si="158"/>
        <v>7.5366549459298077E-2</v>
      </c>
      <c r="AN485" s="15">
        <f t="shared" si="159"/>
        <v>1.8676467356639244E-5</v>
      </c>
    </row>
    <row r="486" spans="1:40" x14ac:dyDescent="0.2">
      <c r="A486" s="4" t="s">
        <v>4628</v>
      </c>
      <c r="B486" s="3" t="s">
        <v>13</v>
      </c>
      <c r="C486" s="6">
        <v>144463</v>
      </c>
      <c r="D486" s="3" t="s">
        <v>196</v>
      </c>
      <c r="E486" s="6">
        <v>144469</v>
      </c>
      <c r="F486" s="3" t="s">
        <v>1323</v>
      </c>
      <c r="G486" s="8">
        <v>10000</v>
      </c>
      <c r="H486" s="6">
        <v>142</v>
      </c>
      <c r="I486" s="6">
        <v>144372</v>
      </c>
      <c r="J486" s="13">
        <v>44985</v>
      </c>
      <c r="K486" s="9">
        <v>10000</v>
      </c>
      <c r="L486" s="4" t="s">
        <v>4628</v>
      </c>
      <c r="M486" s="4" t="s">
        <v>4632</v>
      </c>
      <c r="N486" s="4">
        <f>VLOOKUP(I486,BaseModelo!$A$2:$E$5075,5)</f>
        <v>8</v>
      </c>
      <c r="P486" s="15">
        <v>142.00000000000003</v>
      </c>
      <c r="Q486" s="4">
        <f>VLOOKUP(I486,BaseModelo!$A$2:$E$5075,3)</f>
        <v>132</v>
      </c>
      <c r="R486" s="4">
        <f t="shared" si="140"/>
        <v>32283000</v>
      </c>
      <c r="S486" s="16">
        <f t="shared" si="141"/>
        <v>3.0976055509091471E-4</v>
      </c>
      <c r="T486" s="4">
        <f t="shared" si="152"/>
        <v>4.3985998822909891E-2</v>
      </c>
      <c r="U486" s="4">
        <f t="shared" si="153"/>
        <v>4.3985998822909898E-2</v>
      </c>
      <c r="V486" s="6">
        <f t="shared" si="142"/>
        <v>0</v>
      </c>
      <c r="W486" s="16" t="str">
        <f t="shared" si="143"/>
        <v/>
      </c>
      <c r="X486" s="4" t="str">
        <f t="shared" si="154"/>
        <v/>
      </c>
      <c r="Y486" s="4" t="str">
        <f t="shared" si="144"/>
        <v/>
      </c>
      <c r="Z486" s="4">
        <f t="shared" si="145"/>
        <v>5836000</v>
      </c>
      <c r="AA486" s="16">
        <f t="shared" si="146"/>
        <v>1.7135023989033585E-3</v>
      </c>
      <c r="AB486" s="15">
        <f t="shared" si="155"/>
        <v>0.2433173406442769</v>
      </c>
      <c r="AC486" s="15">
        <f t="shared" si="156"/>
        <v>0.24331734064427696</v>
      </c>
      <c r="AD486" s="4">
        <v>144463</v>
      </c>
      <c r="AE486" s="26">
        <v>2510.34</v>
      </c>
      <c r="AF486" s="26">
        <v>2510.34</v>
      </c>
      <c r="AG486" s="4">
        <f t="shared" si="157"/>
        <v>3421000</v>
      </c>
      <c r="AH486" s="16">
        <f t="shared" si="147"/>
        <v>2.9231218941829875E-3</v>
      </c>
      <c r="AI486" s="15">
        <f t="shared" si="148"/>
        <v>0.41508330897398421</v>
      </c>
      <c r="AJ486" s="15">
        <f t="shared" si="149"/>
        <v>0.41508330897398432</v>
      </c>
      <c r="AK486" s="4">
        <f t="shared" si="150"/>
        <v>16319000</v>
      </c>
      <c r="AL486" s="27">
        <f t="shared" si="151"/>
        <v>6.1278264599546543E-4</v>
      </c>
      <c r="AM486" s="15">
        <f t="shared" si="158"/>
        <v>8.7015135731356094E-2</v>
      </c>
      <c r="AN486" s="15">
        <f t="shared" si="159"/>
        <v>2.6953856745456156E-5</v>
      </c>
    </row>
    <row r="487" spans="1:40" x14ac:dyDescent="0.2">
      <c r="A487" s="4" t="s">
        <v>4628</v>
      </c>
      <c r="B487" s="3" t="s">
        <v>13</v>
      </c>
      <c r="C487" s="6">
        <v>144463</v>
      </c>
      <c r="D487" s="3" t="s">
        <v>196</v>
      </c>
      <c r="E487" s="6">
        <v>144470</v>
      </c>
      <c r="F487" s="3" t="s">
        <v>1324</v>
      </c>
      <c r="G487" s="8">
        <v>7000</v>
      </c>
      <c r="H487" s="6">
        <v>142</v>
      </c>
      <c r="I487" s="6">
        <v>144352</v>
      </c>
      <c r="J487" s="13">
        <v>44985</v>
      </c>
      <c r="K487" s="9">
        <v>7000</v>
      </c>
      <c r="L487" s="4" t="s">
        <v>4628</v>
      </c>
      <c r="M487" s="4" t="s">
        <v>4632</v>
      </c>
      <c r="N487" s="4">
        <f>VLOOKUP(I487,BaseModelo!$A$2:$E$5075,5)</f>
        <v>10</v>
      </c>
      <c r="P487" s="15">
        <v>142.00000000000003</v>
      </c>
      <c r="Q487" s="4">
        <f>VLOOKUP(I487,BaseModelo!$A$2:$E$5075,3)</f>
        <v>0</v>
      </c>
      <c r="R487" s="4">
        <f t="shared" si="140"/>
        <v>32283000</v>
      </c>
      <c r="S487" s="16">
        <f t="shared" si="141"/>
        <v>2.168323885636403E-4</v>
      </c>
      <c r="T487" s="4">
        <f t="shared" si="152"/>
        <v>3.0790199176036922E-2</v>
      </c>
      <c r="U487" s="4">
        <f t="shared" si="153"/>
        <v>3.0790199176036929E-2</v>
      </c>
      <c r="V487" s="6">
        <f t="shared" si="142"/>
        <v>0</v>
      </c>
      <c r="W487" s="16" t="str">
        <f t="shared" si="143"/>
        <v/>
      </c>
      <c r="X487" s="4" t="str">
        <f t="shared" si="154"/>
        <v/>
      </c>
      <c r="Y487" s="4" t="str">
        <f t="shared" si="144"/>
        <v/>
      </c>
      <c r="Z487" s="4">
        <f t="shared" si="145"/>
        <v>4121000</v>
      </c>
      <c r="AA487" s="16">
        <f t="shared" si="146"/>
        <v>1.6986168405726766E-3</v>
      </c>
      <c r="AB487" s="15">
        <f t="shared" si="155"/>
        <v>0.24120359136132008</v>
      </c>
      <c r="AC487" s="15">
        <f t="shared" si="156"/>
        <v>0.24120359136132014</v>
      </c>
      <c r="AD487" s="4">
        <v>144463</v>
      </c>
      <c r="AE487" s="26">
        <v>1758.65</v>
      </c>
      <c r="AF487" s="26">
        <v>1758.65</v>
      </c>
      <c r="AG487" s="4">
        <f t="shared" si="157"/>
        <v>1846000</v>
      </c>
      <c r="AH487" s="16">
        <f t="shared" si="147"/>
        <v>3.791982665222102E-3</v>
      </c>
      <c r="AI487" s="15">
        <f t="shared" si="148"/>
        <v>0.53846153846153844</v>
      </c>
      <c r="AJ487" s="15">
        <f t="shared" si="149"/>
        <v>0.53846153846153855</v>
      </c>
      <c r="AK487" s="4">
        <f t="shared" si="150"/>
        <v>16319000</v>
      </c>
      <c r="AL487" s="27">
        <f t="shared" si="151"/>
        <v>4.289478521968258E-4</v>
      </c>
      <c r="AM487" s="15">
        <f t="shared" si="158"/>
        <v>6.0910595011949266E-2</v>
      </c>
      <c r="AN487" s="15">
        <f t="shared" si="159"/>
        <v>1.3207389805273516E-5</v>
      </c>
    </row>
    <row r="488" spans="1:40" x14ac:dyDescent="0.2">
      <c r="A488" s="4" t="s">
        <v>4628</v>
      </c>
      <c r="B488" s="3" t="s">
        <v>4</v>
      </c>
      <c r="C488" s="6">
        <v>144473</v>
      </c>
      <c r="D488" s="3" t="s">
        <v>190</v>
      </c>
      <c r="E488" s="6">
        <v>144483</v>
      </c>
      <c r="F488" s="3" t="s">
        <v>1293</v>
      </c>
      <c r="G488" s="8">
        <v>5000</v>
      </c>
      <c r="H488" s="6">
        <v>147</v>
      </c>
      <c r="I488" s="6">
        <v>144084</v>
      </c>
      <c r="J488" s="13">
        <v>44985</v>
      </c>
      <c r="K488" s="9">
        <v>5000</v>
      </c>
      <c r="L488" s="4" t="s">
        <v>4628</v>
      </c>
      <c r="M488" s="4" t="s">
        <v>4632</v>
      </c>
      <c r="N488" s="4">
        <f>VLOOKUP(I488,BaseModelo!$A$2:$E$5075,5)</f>
        <v>7</v>
      </c>
      <c r="P488" s="15">
        <v>147</v>
      </c>
      <c r="Q488" s="4">
        <f>VLOOKUP(I488,BaseModelo!$A$2:$E$5075,3)</f>
        <v>127</v>
      </c>
      <c r="R488" s="4">
        <f t="shared" si="140"/>
        <v>32283000</v>
      </c>
      <c r="S488" s="16">
        <f t="shared" si="141"/>
        <v>1.5488027754545735E-4</v>
      </c>
      <c r="T488" s="4">
        <f t="shared" si="152"/>
        <v>2.2767400799182231E-2</v>
      </c>
      <c r="U488" s="4">
        <f t="shared" si="153"/>
        <v>2.2767400799182231E-2</v>
      </c>
      <c r="V488" s="6">
        <f t="shared" si="142"/>
        <v>0</v>
      </c>
      <c r="W488" s="16" t="str">
        <f t="shared" si="143"/>
        <v/>
      </c>
      <c r="X488" s="4" t="str">
        <f t="shared" si="154"/>
        <v/>
      </c>
      <c r="Y488" s="4" t="str">
        <f t="shared" si="144"/>
        <v/>
      </c>
      <c r="Z488" s="4">
        <f t="shared" si="145"/>
        <v>4022000</v>
      </c>
      <c r="AA488" s="16">
        <f t="shared" si="146"/>
        <v>1.2431626056688214E-3</v>
      </c>
      <c r="AB488" s="15">
        <f t="shared" si="155"/>
        <v>0.18274490303331675</v>
      </c>
      <c r="AC488" s="15">
        <f t="shared" si="156"/>
        <v>0.18274490303331675</v>
      </c>
      <c r="AD488" s="4">
        <v>144473</v>
      </c>
      <c r="AE488" s="26">
        <v>1303.3399999999999</v>
      </c>
      <c r="AF488" s="26">
        <v>1303.3399999999999</v>
      </c>
      <c r="AG488" s="4">
        <f t="shared" si="157"/>
        <v>2184000</v>
      </c>
      <c r="AH488" s="16">
        <f t="shared" si="147"/>
        <v>2.2893772893772895E-3</v>
      </c>
      <c r="AI488" s="15">
        <f t="shared" si="148"/>
        <v>0.33653846153846156</v>
      </c>
      <c r="AJ488" s="15">
        <f t="shared" si="149"/>
        <v>0.33653846153846156</v>
      </c>
      <c r="AK488" s="4">
        <f t="shared" si="150"/>
        <v>16319000</v>
      </c>
      <c r="AL488" s="27">
        <f t="shared" si="151"/>
        <v>3.0639132299773271E-4</v>
      </c>
      <c r="AM488" s="15">
        <f t="shared" si="158"/>
        <v>4.5039524480666712E-2</v>
      </c>
      <c r="AN488" s="15">
        <f t="shared" si="159"/>
        <v>6.9757340520810808E-6</v>
      </c>
    </row>
    <row r="489" spans="1:40" x14ac:dyDescent="0.2">
      <c r="A489" s="4" t="s">
        <v>4628</v>
      </c>
      <c r="B489" s="3" t="s">
        <v>12</v>
      </c>
      <c r="C489" s="6">
        <v>144486</v>
      </c>
      <c r="D489" s="3" t="s">
        <v>191</v>
      </c>
      <c r="E489" s="6">
        <v>144492</v>
      </c>
      <c r="F489" s="3" t="s">
        <v>1287</v>
      </c>
      <c r="G489" s="8">
        <v>6000</v>
      </c>
      <c r="H489" s="6">
        <v>142</v>
      </c>
      <c r="I489" s="6">
        <v>143799</v>
      </c>
      <c r="J489" s="13">
        <v>44985</v>
      </c>
      <c r="K489" s="9">
        <v>6000</v>
      </c>
      <c r="L489" s="4" t="s">
        <v>4628</v>
      </c>
      <c r="M489" s="4" t="s">
        <v>4632</v>
      </c>
      <c r="N489" s="4">
        <f>VLOOKUP(I489,BaseModelo!$A$2:$E$5075,5)</f>
        <v>10</v>
      </c>
      <c r="P489" s="15">
        <v>142.00000000000003</v>
      </c>
      <c r="Q489" s="4">
        <f>VLOOKUP(I489,BaseModelo!$A$2:$E$5075,3)</f>
        <v>0</v>
      </c>
      <c r="R489" s="4">
        <f t="shared" si="140"/>
        <v>32283000</v>
      </c>
      <c r="S489" s="16">
        <f t="shared" si="141"/>
        <v>1.8585633305454884E-4</v>
      </c>
      <c r="T489" s="4">
        <f t="shared" si="152"/>
        <v>2.6391599293745936E-2</v>
      </c>
      <c r="U489" s="4">
        <f t="shared" si="153"/>
        <v>2.6391599293745942E-2</v>
      </c>
      <c r="V489" s="6">
        <f t="shared" si="142"/>
        <v>0</v>
      </c>
      <c r="W489" s="16" t="str">
        <f t="shared" si="143"/>
        <v/>
      </c>
      <c r="X489" s="4" t="str">
        <f t="shared" si="154"/>
        <v/>
      </c>
      <c r="Y489" s="4" t="str">
        <f t="shared" si="144"/>
        <v/>
      </c>
      <c r="Z489" s="4">
        <f t="shared" si="145"/>
        <v>4121000</v>
      </c>
      <c r="AA489" s="16">
        <f t="shared" si="146"/>
        <v>1.4559572919194371E-3</v>
      </c>
      <c r="AB489" s="15">
        <f t="shared" si="155"/>
        <v>0.20674593545256006</v>
      </c>
      <c r="AC489" s="15">
        <f t="shared" si="156"/>
        <v>0.20674593545256012</v>
      </c>
      <c r="AD489" s="4">
        <v>144486</v>
      </c>
      <c r="AE489" s="26">
        <v>1503.37</v>
      </c>
      <c r="AF489" s="26">
        <v>1503.37</v>
      </c>
      <c r="AG489" s="4">
        <f t="shared" si="157"/>
        <v>1846000</v>
      </c>
      <c r="AH489" s="16">
        <f t="shared" si="147"/>
        <v>3.2502708559046588E-3</v>
      </c>
      <c r="AI489" s="15">
        <f t="shared" si="148"/>
        <v>0.46153846153846156</v>
      </c>
      <c r="AJ489" s="15">
        <f t="shared" si="149"/>
        <v>0.46153846153846162</v>
      </c>
      <c r="AK489" s="4">
        <f t="shared" si="150"/>
        <v>16319000</v>
      </c>
      <c r="AL489" s="27">
        <f t="shared" si="151"/>
        <v>3.6766958759727926E-4</v>
      </c>
      <c r="AM489" s="15">
        <f t="shared" si="158"/>
        <v>5.2209081438813656E-2</v>
      </c>
      <c r="AN489" s="15">
        <f t="shared" si="159"/>
        <v>9.7033884283642175E-6</v>
      </c>
    </row>
    <row r="490" spans="1:40" x14ac:dyDescent="0.2">
      <c r="A490" s="4" t="s">
        <v>4628</v>
      </c>
      <c r="B490" s="3" t="s">
        <v>13</v>
      </c>
      <c r="C490" s="6">
        <v>144495</v>
      </c>
      <c r="D490" s="3" t="s">
        <v>197</v>
      </c>
      <c r="E490" s="6">
        <v>144502</v>
      </c>
      <c r="F490" s="3" t="s">
        <v>1338</v>
      </c>
      <c r="G490" s="8">
        <v>7000</v>
      </c>
      <c r="H490" s="6">
        <v>142</v>
      </c>
      <c r="I490" s="6">
        <v>144391</v>
      </c>
      <c r="J490" s="13">
        <v>44985</v>
      </c>
      <c r="K490" s="9">
        <v>7000</v>
      </c>
      <c r="L490" s="4" t="s">
        <v>4628</v>
      </c>
      <c r="M490" s="4" t="s">
        <v>4632</v>
      </c>
      <c r="N490" s="4">
        <f>VLOOKUP(I490,BaseModelo!$A$2:$E$5075,5)</f>
        <v>6</v>
      </c>
      <c r="P490" s="15">
        <v>142.00000000000003</v>
      </c>
      <c r="Q490" s="4">
        <f>VLOOKUP(I490,BaseModelo!$A$2:$E$5075,3)</f>
        <v>115</v>
      </c>
      <c r="R490" s="4">
        <f t="shared" si="140"/>
        <v>32283000</v>
      </c>
      <c r="S490" s="16">
        <f t="shared" si="141"/>
        <v>2.168323885636403E-4</v>
      </c>
      <c r="T490" s="4">
        <f t="shared" si="152"/>
        <v>3.0790199176036922E-2</v>
      </c>
      <c r="U490" s="4">
        <f t="shared" si="153"/>
        <v>3.0790199176036929E-2</v>
      </c>
      <c r="V490" s="6">
        <f t="shared" si="142"/>
        <v>0</v>
      </c>
      <c r="W490" s="16" t="str">
        <f t="shared" si="143"/>
        <v/>
      </c>
      <c r="X490" s="4" t="str">
        <f t="shared" si="154"/>
        <v/>
      </c>
      <c r="Y490" s="4" t="str">
        <f t="shared" si="144"/>
        <v/>
      </c>
      <c r="Z490" s="4">
        <f t="shared" si="145"/>
        <v>4853000</v>
      </c>
      <c r="AA490" s="16">
        <f t="shared" si="146"/>
        <v>1.4424067587059551E-3</v>
      </c>
      <c r="AB490" s="15">
        <f t="shared" si="155"/>
        <v>0.20482175973624561</v>
      </c>
      <c r="AC490" s="15">
        <f t="shared" si="156"/>
        <v>0.20482175973624567</v>
      </c>
      <c r="AD490" s="4">
        <v>144495</v>
      </c>
      <c r="AE490" s="26">
        <v>1758.65</v>
      </c>
      <c r="AF490" s="26">
        <v>1758.65</v>
      </c>
      <c r="AG490" s="4">
        <f t="shared" si="157"/>
        <v>2735000</v>
      </c>
      <c r="AH490" s="16">
        <f t="shared" si="147"/>
        <v>2.5594149908592322E-3</v>
      </c>
      <c r="AI490" s="15">
        <f t="shared" si="148"/>
        <v>0.363436928702011</v>
      </c>
      <c r="AJ490" s="15">
        <f t="shared" si="149"/>
        <v>0.36343692870201105</v>
      </c>
      <c r="AK490" s="4">
        <f t="shared" si="150"/>
        <v>16319000</v>
      </c>
      <c r="AL490" s="27">
        <f t="shared" si="151"/>
        <v>4.289478521968258E-4</v>
      </c>
      <c r="AM490" s="15">
        <f t="shared" si="158"/>
        <v>6.0910595011949266E-2</v>
      </c>
      <c r="AN490" s="15">
        <f t="shared" si="159"/>
        <v>1.3207389805273516E-5</v>
      </c>
    </row>
    <row r="491" spans="1:40" x14ac:dyDescent="0.2">
      <c r="A491" s="4" t="s">
        <v>4628</v>
      </c>
      <c r="B491" s="3" t="s">
        <v>11</v>
      </c>
      <c r="C491" s="6">
        <v>144509</v>
      </c>
      <c r="D491" s="3" t="s">
        <v>198</v>
      </c>
      <c r="E491" s="6">
        <v>144547</v>
      </c>
      <c r="F491" s="3" t="s">
        <v>1313</v>
      </c>
      <c r="G491" s="8">
        <v>8000</v>
      </c>
      <c r="H491" s="6">
        <v>142</v>
      </c>
      <c r="I491" s="6">
        <v>143347</v>
      </c>
      <c r="J491" s="13">
        <v>44985</v>
      </c>
      <c r="K491" s="9">
        <v>8000</v>
      </c>
      <c r="L491" s="4" t="s">
        <v>4628</v>
      </c>
      <c r="M491" s="4" t="s">
        <v>4632</v>
      </c>
      <c r="N491" s="4">
        <f>VLOOKUP(I491,BaseModelo!$A$2:$E$5075,5)</f>
        <v>2</v>
      </c>
      <c r="P491" s="15">
        <v>142.00000000000003</v>
      </c>
      <c r="Q491" s="4">
        <f>VLOOKUP(I491,BaseModelo!$A$2:$E$5075,3)</f>
        <v>100</v>
      </c>
      <c r="R491" s="4">
        <f t="shared" si="140"/>
        <v>32283000</v>
      </c>
      <c r="S491" s="16">
        <f t="shared" si="141"/>
        <v>2.4780844407273179E-4</v>
      </c>
      <c r="T491" s="4">
        <f t="shared" si="152"/>
        <v>3.5188799058327912E-2</v>
      </c>
      <c r="U491" s="4">
        <f t="shared" si="153"/>
        <v>3.5188799058327919E-2</v>
      </c>
      <c r="V491" s="6">
        <f t="shared" si="142"/>
        <v>0</v>
      </c>
      <c r="W491" s="16" t="str">
        <f t="shared" si="143"/>
        <v/>
      </c>
      <c r="X491" s="4" t="str">
        <f t="shared" si="154"/>
        <v/>
      </c>
      <c r="Y491" s="4" t="str">
        <f t="shared" si="144"/>
        <v/>
      </c>
      <c r="Z491" s="4">
        <f t="shared" si="145"/>
        <v>1578000</v>
      </c>
      <c r="AA491" s="16">
        <f t="shared" si="146"/>
        <v>5.0697084917617234E-3</v>
      </c>
      <c r="AB491" s="15">
        <f t="shared" si="155"/>
        <v>0.71989860583016474</v>
      </c>
      <c r="AC491" s="15">
        <f t="shared" si="156"/>
        <v>0.71989860583016485</v>
      </c>
      <c r="AD491" s="4">
        <v>144509</v>
      </c>
      <c r="AE491" s="26">
        <v>2013.74</v>
      </c>
      <c r="AF491" s="26">
        <v>2013.74</v>
      </c>
      <c r="AG491" s="4">
        <f t="shared" si="157"/>
        <v>832000</v>
      </c>
      <c r="AH491" s="16">
        <f t="shared" si="147"/>
        <v>9.6153846153846159E-3</v>
      </c>
      <c r="AI491" s="15">
        <f t="shared" si="148"/>
        <v>1.3653846153846154</v>
      </c>
      <c r="AJ491" s="15">
        <f t="shared" si="149"/>
        <v>1.3653846153846156</v>
      </c>
      <c r="AK491" s="4">
        <f t="shared" si="150"/>
        <v>16319000</v>
      </c>
      <c r="AL491" s="27">
        <f t="shared" si="151"/>
        <v>4.9022611679637234E-4</v>
      </c>
      <c r="AM491" s="15">
        <f t="shared" si="158"/>
        <v>6.9612108585084875E-2</v>
      </c>
      <c r="AN491" s="15">
        <f t="shared" si="159"/>
        <v>1.725046831709194E-5</v>
      </c>
    </row>
    <row r="492" spans="1:40" x14ac:dyDescent="0.2">
      <c r="A492" s="4" t="s">
        <v>4628</v>
      </c>
      <c r="B492" s="3" t="s">
        <v>11</v>
      </c>
      <c r="C492" s="6">
        <v>144509</v>
      </c>
      <c r="D492" s="3" t="s">
        <v>198</v>
      </c>
      <c r="E492" s="6">
        <v>144569</v>
      </c>
      <c r="F492" s="3" t="s">
        <v>1314</v>
      </c>
      <c r="G492" s="8">
        <v>6000</v>
      </c>
      <c r="H492" s="6">
        <v>142</v>
      </c>
      <c r="I492" s="6">
        <v>143348</v>
      </c>
      <c r="J492" s="13">
        <v>44985</v>
      </c>
      <c r="K492" s="9">
        <v>6000</v>
      </c>
      <c r="L492" s="4" t="s">
        <v>4628</v>
      </c>
      <c r="M492" s="4" t="s">
        <v>4632</v>
      </c>
      <c r="N492" s="4">
        <f>VLOOKUP(I492,BaseModelo!$A$2:$E$5075,5)</f>
        <v>2</v>
      </c>
      <c r="P492" s="15">
        <v>142.00000000000003</v>
      </c>
      <c r="Q492" s="4">
        <f>VLOOKUP(I492,BaseModelo!$A$2:$E$5075,3)</f>
        <v>100</v>
      </c>
      <c r="R492" s="4">
        <f t="shared" si="140"/>
        <v>32283000</v>
      </c>
      <c r="S492" s="16">
        <f t="shared" si="141"/>
        <v>1.8585633305454884E-4</v>
      </c>
      <c r="T492" s="4">
        <f t="shared" si="152"/>
        <v>2.6391599293745936E-2</v>
      </c>
      <c r="U492" s="4">
        <f t="shared" si="153"/>
        <v>2.6391599293745942E-2</v>
      </c>
      <c r="V492" s="6">
        <f t="shared" si="142"/>
        <v>0</v>
      </c>
      <c r="W492" s="16" t="str">
        <f t="shared" si="143"/>
        <v/>
      </c>
      <c r="X492" s="4" t="str">
        <f t="shared" si="154"/>
        <v/>
      </c>
      <c r="Y492" s="4" t="str">
        <f t="shared" si="144"/>
        <v/>
      </c>
      <c r="Z492" s="4">
        <f t="shared" si="145"/>
        <v>1578000</v>
      </c>
      <c r="AA492" s="16">
        <f t="shared" si="146"/>
        <v>3.8022813688212928E-3</v>
      </c>
      <c r="AB492" s="15">
        <f t="shared" si="155"/>
        <v>0.53992395437262353</v>
      </c>
      <c r="AC492" s="15">
        <f t="shared" si="156"/>
        <v>0.53992395437262364</v>
      </c>
      <c r="AD492" s="4">
        <v>144509</v>
      </c>
      <c r="AE492" s="26">
        <v>1503.37</v>
      </c>
      <c r="AF492" s="26">
        <v>1503.37</v>
      </c>
      <c r="AG492" s="4">
        <f t="shared" si="157"/>
        <v>832000</v>
      </c>
      <c r="AH492" s="16">
        <f t="shared" si="147"/>
        <v>7.2115384615384619E-3</v>
      </c>
      <c r="AI492" s="15">
        <f t="shared" si="148"/>
        <v>1.0240384615384617</v>
      </c>
      <c r="AJ492" s="15">
        <f t="shared" si="149"/>
        <v>1.0240384615384619</v>
      </c>
      <c r="AK492" s="4">
        <f t="shared" si="150"/>
        <v>16319000</v>
      </c>
      <c r="AL492" s="27">
        <f t="shared" si="151"/>
        <v>3.6766958759727926E-4</v>
      </c>
      <c r="AM492" s="15">
        <f t="shared" si="158"/>
        <v>5.2209081438813656E-2</v>
      </c>
      <c r="AN492" s="15">
        <f t="shared" si="159"/>
        <v>9.7033884283642175E-6</v>
      </c>
    </row>
    <row r="493" spans="1:40" x14ac:dyDescent="0.2">
      <c r="A493" s="4" t="s">
        <v>4628</v>
      </c>
      <c r="B493" s="3" t="s">
        <v>11</v>
      </c>
      <c r="C493" s="6">
        <v>144509</v>
      </c>
      <c r="D493" s="3" t="s">
        <v>198</v>
      </c>
      <c r="E493" s="6">
        <v>144574</v>
      </c>
      <c r="F493" s="3" t="s">
        <v>1315</v>
      </c>
      <c r="G493" s="8">
        <v>5000</v>
      </c>
      <c r="H493" s="6">
        <v>147</v>
      </c>
      <c r="I493" s="6">
        <v>142683</v>
      </c>
      <c r="J493" s="13">
        <v>44985</v>
      </c>
      <c r="K493" s="9">
        <v>5000</v>
      </c>
      <c r="L493" s="4" t="s">
        <v>4628</v>
      </c>
      <c r="M493" s="4" t="s">
        <v>4632</v>
      </c>
      <c r="N493" s="4">
        <f>VLOOKUP(I493,BaseModelo!$A$2:$E$5075,5)</f>
        <v>3</v>
      </c>
      <c r="P493" s="15">
        <v>147</v>
      </c>
      <c r="Q493" s="4">
        <f>VLOOKUP(I493,BaseModelo!$A$2:$E$5075,3)</f>
        <v>110</v>
      </c>
      <c r="R493" s="4">
        <f t="shared" si="140"/>
        <v>32283000</v>
      </c>
      <c r="S493" s="16">
        <f t="shared" si="141"/>
        <v>1.5488027754545735E-4</v>
      </c>
      <c r="T493" s="4">
        <f t="shared" si="152"/>
        <v>2.2767400799182231E-2</v>
      </c>
      <c r="U493" s="4">
        <f t="shared" si="153"/>
        <v>2.2767400799182231E-2</v>
      </c>
      <c r="V493" s="6">
        <f t="shared" si="142"/>
        <v>0</v>
      </c>
      <c r="W493" s="16" t="str">
        <f t="shared" si="143"/>
        <v/>
      </c>
      <c r="X493" s="4" t="str">
        <f t="shared" si="154"/>
        <v/>
      </c>
      <c r="Y493" s="4" t="str">
        <f t="shared" si="144"/>
        <v/>
      </c>
      <c r="Z493" s="4">
        <f t="shared" si="145"/>
        <v>1992000</v>
      </c>
      <c r="AA493" s="16">
        <f t="shared" si="146"/>
        <v>2.5100401606425703E-3</v>
      </c>
      <c r="AB493" s="15">
        <f t="shared" si="155"/>
        <v>0.36897590361445781</v>
      </c>
      <c r="AC493" s="15">
        <f t="shared" si="156"/>
        <v>0.36897590361445781</v>
      </c>
      <c r="AD493" s="4">
        <v>144509</v>
      </c>
      <c r="AE493" s="26">
        <v>1303.3399999999999</v>
      </c>
      <c r="AF493" s="26">
        <v>1303.3399999999999</v>
      </c>
      <c r="AG493" s="4">
        <f t="shared" si="157"/>
        <v>673000</v>
      </c>
      <c r="AH493" s="16">
        <f t="shared" si="147"/>
        <v>7.429420505200594E-3</v>
      </c>
      <c r="AI493" s="15">
        <f t="shared" si="148"/>
        <v>1.0921248142644873</v>
      </c>
      <c r="AJ493" s="15">
        <f t="shared" si="149"/>
        <v>1.0921248142644873</v>
      </c>
      <c r="AK493" s="4">
        <f t="shared" si="150"/>
        <v>16319000</v>
      </c>
      <c r="AL493" s="27">
        <f t="shared" si="151"/>
        <v>3.0639132299773271E-4</v>
      </c>
      <c r="AM493" s="15">
        <f t="shared" si="158"/>
        <v>4.5039524480666712E-2</v>
      </c>
      <c r="AN493" s="15">
        <f t="shared" si="159"/>
        <v>6.9757340520810808E-6</v>
      </c>
    </row>
    <row r="494" spans="1:40" x14ac:dyDescent="0.2">
      <c r="A494" s="4" t="s">
        <v>4628</v>
      </c>
      <c r="B494" s="3" t="s">
        <v>11</v>
      </c>
      <c r="C494" s="6">
        <v>144509</v>
      </c>
      <c r="D494" s="3" t="s">
        <v>198</v>
      </c>
      <c r="E494" s="6">
        <v>144576</v>
      </c>
      <c r="F494" s="3" t="s">
        <v>1316</v>
      </c>
      <c r="G494" s="8">
        <v>7000</v>
      </c>
      <c r="H494" s="6">
        <v>142</v>
      </c>
      <c r="I494" s="6">
        <v>140991</v>
      </c>
      <c r="J494" s="13">
        <v>44985</v>
      </c>
      <c r="K494" s="9">
        <v>7000</v>
      </c>
      <c r="L494" s="4" t="s">
        <v>4628</v>
      </c>
      <c r="M494" s="4" t="s">
        <v>4632</v>
      </c>
      <c r="N494" s="4">
        <f>VLOOKUP(I494,BaseModelo!$A$2:$E$5075,5)</f>
        <v>3</v>
      </c>
      <c r="P494" s="15">
        <v>142.00000000000003</v>
      </c>
      <c r="Q494" s="4">
        <f>VLOOKUP(I494,BaseModelo!$A$2:$E$5075,3)</f>
        <v>110</v>
      </c>
      <c r="R494" s="4">
        <f t="shared" si="140"/>
        <v>32283000</v>
      </c>
      <c r="S494" s="16">
        <f t="shared" si="141"/>
        <v>2.168323885636403E-4</v>
      </c>
      <c r="T494" s="4">
        <f t="shared" si="152"/>
        <v>3.0790199176036922E-2</v>
      </c>
      <c r="U494" s="4">
        <f t="shared" si="153"/>
        <v>3.0790199176036929E-2</v>
      </c>
      <c r="V494" s="6">
        <f t="shared" si="142"/>
        <v>0</v>
      </c>
      <c r="W494" s="16" t="str">
        <f t="shared" si="143"/>
        <v/>
      </c>
      <c r="X494" s="4" t="str">
        <f t="shared" si="154"/>
        <v/>
      </c>
      <c r="Y494" s="4" t="str">
        <f t="shared" si="144"/>
        <v/>
      </c>
      <c r="Z494" s="4">
        <f t="shared" si="145"/>
        <v>1992000</v>
      </c>
      <c r="AA494" s="16">
        <f t="shared" si="146"/>
        <v>3.5140562248995983E-3</v>
      </c>
      <c r="AB494" s="15">
        <f t="shared" si="155"/>
        <v>0.49899598393574296</v>
      </c>
      <c r="AC494" s="15">
        <f t="shared" si="156"/>
        <v>0.49899598393574307</v>
      </c>
      <c r="AD494" s="4">
        <v>144509</v>
      </c>
      <c r="AE494" s="26">
        <v>1758.65</v>
      </c>
      <c r="AF494" s="26">
        <v>1758.65</v>
      </c>
      <c r="AG494" s="4">
        <f t="shared" si="157"/>
        <v>673000</v>
      </c>
      <c r="AH494" s="16">
        <f t="shared" si="147"/>
        <v>1.0401188707280832E-2</v>
      </c>
      <c r="AI494" s="15">
        <f t="shared" si="148"/>
        <v>1.476968796433878</v>
      </c>
      <c r="AJ494" s="15">
        <f t="shared" si="149"/>
        <v>1.4769687964338785</v>
      </c>
      <c r="AK494" s="4">
        <f t="shared" si="150"/>
        <v>16319000</v>
      </c>
      <c r="AL494" s="27">
        <f t="shared" si="151"/>
        <v>4.289478521968258E-4</v>
      </c>
      <c r="AM494" s="15">
        <f t="shared" si="158"/>
        <v>6.0910595011949266E-2</v>
      </c>
      <c r="AN494" s="15">
        <f t="shared" si="159"/>
        <v>1.3207389805273516E-5</v>
      </c>
    </row>
    <row r="495" spans="1:40" x14ac:dyDescent="0.2">
      <c r="A495" s="4" t="s">
        <v>4628</v>
      </c>
      <c r="B495" s="2" t="s">
        <v>15</v>
      </c>
      <c r="C495" s="5">
        <v>144516</v>
      </c>
      <c r="D495" s="2" t="s">
        <v>192</v>
      </c>
      <c r="E495" s="5">
        <v>144517</v>
      </c>
      <c r="F495" s="2" t="s">
        <v>1280</v>
      </c>
      <c r="G495" s="7">
        <v>5000</v>
      </c>
      <c r="H495" s="5">
        <v>147</v>
      </c>
      <c r="I495" s="6">
        <v>143614</v>
      </c>
      <c r="J495" s="13">
        <v>44985</v>
      </c>
      <c r="K495" s="9">
        <v>4937.333834662656</v>
      </c>
      <c r="L495" s="4" t="s">
        <v>4628</v>
      </c>
      <c r="M495" s="4" t="s">
        <v>4632</v>
      </c>
      <c r="N495" s="4">
        <f>VLOOKUP(I495,BaseModelo!$A$2:$E$5075,5)</f>
        <v>10</v>
      </c>
      <c r="P495" s="15">
        <v>147</v>
      </c>
      <c r="Q495" s="4">
        <f>VLOOKUP(I495,BaseModelo!$A$2:$E$5075,3)</f>
        <v>0</v>
      </c>
      <c r="R495" s="4">
        <f t="shared" si="140"/>
        <v>32283000</v>
      </c>
      <c r="S495" s="16">
        <f t="shared" si="141"/>
        <v>1.5488027754545735E-4</v>
      </c>
      <c r="T495" s="4">
        <f t="shared" si="152"/>
        <v>2.2767400799182231E-2</v>
      </c>
      <c r="U495" s="4">
        <f t="shared" si="153"/>
        <v>2.2767400799182231E-2</v>
      </c>
      <c r="V495" s="6">
        <f t="shared" si="142"/>
        <v>0</v>
      </c>
      <c r="W495" s="16" t="str">
        <f t="shared" si="143"/>
        <v/>
      </c>
      <c r="X495" s="4" t="str">
        <f t="shared" si="154"/>
        <v/>
      </c>
      <c r="Y495" s="4" t="str">
        <f t="shared" si="144"/>
        <v/>
      </c>
      <c r="Z495" s="4">
        <f t="shared" si="145"/>
        <v>4121000</v>
      </c>
      <c r="AA495" s="16">
        <f t="shared" si="146"/>
        <v>1.2132977432661976E-3</v>
      </c>
      <c r="AB495" s="15">
        <f t="shared" si="155"/>
        <v>0.17835476826013105</v>
      </c>
      <c r="AC495" s="15">
        <f t="shared" si="156"/>
        <v>0.17835476826013105</v>
      </c>
      <c r="AD495" s="4">
        <v>144516</v>
      </c>
      <c r="AE495" s="26">
        <v>1303.3399999999999</v>
      </c>
      <c r="AF495" s="26">
        <v>1303.3399999999999</v>
      </c>
      <c r="AG495" s="4">
        <f t="shared" si="157"/>
        <v>1846000</v>
      </c>
      <c r="AH495" s="16">
        <f t="shared" si="147"/>
        <v>2.7085590465872156E-3</v>
      </c>
      <c r="AI495" s="15">
        <f t="shared" si="148"/>
        <v>0.39815817984832069</v>
      </c>
      <c r="AJ495" s="15">
        <f t="shared" si="149"/>
        <v>0.39815817984832069</v>
      </c>
      <c r="AK495" s="4">
        <f t="shared" si="150"/>
        <v>16319000</v>
      </c>
      <c r="AL495" s="27">
        <f t="shared" si="151"/>
        <v>3.0639132299773271E-4</v>
      </c>
      <c r="AM495" s="15">
        <f t="shared" si="158"/>
        <v>4.5039524480666712E-2</v>
      </c>
      <c r="AN495" s="15">
        <f t="shared" si="159"/>
        <v>6.9757340520810808E-6</v>
      </c>
    </row>
    <row r="496" spans="1:40" x14ac:dyDescent="0.2">
      <c r="A496" s="4" t="s">
        <v>4628</v>
      </c>
      <c r="B496" s="3" t="s">
        <v>15</v>
      </c>
      <c r="C496" s="6">
        <v>144516</v>
      </c>
      <c r="D496" s="3" t="s">
        <v>192</v>
      </c>
      <c r="E496" s="6">
        <v>144518</v>
      </c>
      <c r="F496" s="3" t="s">
        <v>1296</v>
      </c>
      <c r="G496" s="8">
        <v>5000</v>
      </c>
      <c r="H496" s="6">
        <v>147</v>
      </c>
      <c r="I496" s="6">
        <v>143619</v>
      </c>
      <c r="J496" s="13">
        <v>44985</v>
      </c>
      <c r="K496" s="9">
        <v>4937.333834662656</v>
      </c>
      <c r="L496" s="4" t="s">
        <v>4628</v>
      </c>
      <c r="M496" s="4" t="s">
        <v>4632</v>
      </c>
      <c r="N496" s="4">
        <f>VLOOKUP(I496,BaseModelo!$A$2:$E$5075,5)</f>
        <v>10</v>
      </c>
      <c r="P496" s="15">
        <v>147</v>
      </c>
      <c r="Q496" s="4">
        <f>VLOOKUP(I496,BaseModelo!$A$2:$E$5075,3)</f>
        <v>0</v>
      </c>
      <c r="R496" s="4">
        <f t="shared" si="140"/>
        <v>32283000</v>
      </c>
      <c r="S496" s="16">
        <f t="shared" si="141"/>
        <v>1.5488027754545735E-4</v>
      </c>
      <c r="T496" s="4">
        <f t="shared" si="152"/>
        <v>2.2767400799182231E-2</v>
      </c>
      <c r="U496" s="4">
        <f t="shared" si="153"/>
        <v>2.2767400799182231E-2</v>
      </c>
      <c r="V496" s="6">
        <f t="shared" si="142"/>
        <v>0</v>
      </c>
      <c r="W496" s="16" t="str">
        <f t="shared" si="143"/>
        <v/>
      </c>
      <c r="X496" s="4" t="str">
        <f t="shared" si="154"/>
        <v/>
      </c>
      <c r="Y496" s="4" t="str">
        <f t="shared" si="144"/>
        <v/>
      </c>
      <c r="Z496" s="4">
        <f t="shared" si="145"/>
        <v>4121000</v>
      </c>
      <c r="AA496" s="16">
        <f t="shared" si="146"/>
        <v>1.2132977432661976E-3</v>
      </c>
      <c r="AB496" s="15">
        <f t="shared" si="155"/>
        <v>0.17835476826013105</v>
      </c>
      <c r="AC496" s="15">
        <f t="shared" si="156"/>
        <v>0.17835476826013105</v>
      </c>
      <c r="AD496" s="4">
        <v>144516</v>
      </c>
      <c r="AE496" s="26">
        <v>1303.3399999999999</v>
      </c>
      <c r="AF496" s="26">
        <v>1303.3399999999999</v>
      </c>
      <c r="AG496" s="4">
        <f t="shared" si="157"/>
        <v>1846000</v>
      </c>
      <c r="AH496" s="16">
        <f t="shared" si="147"/>
        <v>2.7085590465872156E-3</v>
      </c>
      <c r="AI496" s="15">
        <f t="shared" si="148"/>
        <v>0.39815817984832069</v>
      </c>
      <c r="AJ496" s="15">
        <f t="shared" si="149"/>
        <v>0.39815817984832069</v>
      </c>
      <c r="AK496" s="4">
        <f t="shared" si="150"/>
        <v>16319000</v>
      </c>
      <c r="AL496" s="27">
        <f t="shared" si="151"/>
        <v>3.0639132299773271E-4</v>
      </c>
      <c r="AM496" s="15">
        <f t="shared" si="158"/>
        <v>4.5039524480666712E-2</v>
      </c>
      <c r="AN496" s="15">
        <f t="shared" si="159"/>
        <v>6.9757340520810808E-6</v>
      </c>
    </row>
    <row r="497" spans="1:40" x14ac:dyDescent="0.2">
      <c r="A497" s="4" t="s">
        <v>4628</v>
      </c>
      <c r="B497" s="3" t="s">
        <v>15</v>
      </c>
      <c r="C497" s="6">
        <v>144516</v>
      </c>
      <c r="D497" s="3" t="s">
        <v>192</v>
      </c>
      <c r="E497" s="6">
        <v>144519</v>
      </c>
      <c r="F497" s="3" t="s">
        <v>1297</v>
      </c>
      <c r="G497" s="8">
        <v>5000</v>
      </c>
      <c r="H497" s="6">
        <v>147</v>
      </c>
      <c r="I497" s="6">
        <v>143612</v>
      </c>
      <c r="J497" s="13">
        <v>44985</v>
      </c>
      <c r="K497" s="9">
        <v>4937.333834662656</v>
      </c>
      <c r="L497" s="4" t="s">
        <v>4628</v>
      </c>
      <c r="M497" s="4" t="s">
        <v>4632</v>
      </c>
      <c r="N497" s="4">
        <f>VLOOKUP(I497,BaseModelo!$A$2:$E$5075,5)</f>
        <v>10</v>
      </c>
      <c r="P497" s="15">
        <v>147</v>
      </c>
      <c r="Q497" s="4">
        <f>VLOOKUP(I497,BaseModelo!$A$2:$E$5075,3)</f>
        <v>0</v>
      </c>
      <c r="R497" s="4">
        <f t="shared" si="140"/>
        <v>32283000</v>
      </c>
      <c r="S497" s="16">
        <f t="shared" si="141"/>
        <v>1.5488027754545735E-4</v>
      </c>
      <c r="T497" s="4">
        <f t="shared" si="152"/>
        <v>2.2767400799182231E-2</v>
      </c>
      <c r="U497" s="4">
        <f t="shared" si="153"/>
        <v>2.2767400799182231E-2</v>
      </c>
      <c r="V497" s="6">
        <f t="shared" si="142"/>
        <v>0</v>
      </c>
      <c r="W497" s="16" t="str">
        <f t="shared" si="143"/>
        <v/>
      </c>
      <c r="X497" s="4" t="str">
        <f t="shared" si="154"/>
        <v/>
      </c>
      <c r="Y497" s="4" t="str">
        <f t="shared" si="144"/>
        <v/>
      </c>
      <c r="Z497" s="4">
        <f t="shared" si="145"/>
        <v>4121000</v>
      </c>
      <c r="AA497" s="16">
        <f t="shared" si="146"/>
        <v>1.2132977432661976E-3</v>
      </c>
      <c r="AB497" s="15">
        <f t="shared" si="155"/>
        <v>0.17835476826013105</v>
      </c>
      <c r="AC497" s="15">
        <f t="shared" si="156"/>
        <v>0.17835476826013105</v>
      </c>
      <c r="AD497" s="4">
        <v>144516</v>
      </c>
      <c r="AE497" s="26">
        <v>1303.3399999999999</v>
      </c>
      <c r="AF497" s="26">
        <v>1303.3399999999999</v>
      </c>
      <c r="AG497" s="4">
        <f t="shared" si="157"/>
        <v>1846000</v>
      </c>
      <c r="AH497" s="16">
        <f t="shared" si="147"/>
        <v>2.7085590465872156E-3</v>
      </c>
      <c r="AI497" s="15">
        <f t="shared" si="148"/>
        <v>0.39815817984832069</v>
      </c>
      <c r="AJ497" s="15">
        <f t="shared" si="149"/>
        <v>0.39815817984832069</v>
      </c>
      <c r="AK497" s="4">
        <f t="shared" si="150"/>
        <v>16319000</v>
      </c>
      <c r="AL497" s="27">
        <f t="shared" si="151"/>
        <v>3.0639132299773271E-4</v>
      </c>
      <c r="AM497" s="15">
        <f t="shared" si="158"/>
        <v>4.5039524480666712E-2</v>
      </c>
      <c r="AN497" s="15">
        <f t="shared" si="159"/>
        <v>6.9757340520810808E-6</v>
      </c>
    </row>
    <row r="498" spans="1:40" x14ac:dyDescent="0.2">
      <c r="A498" s="4" t="s">
        <v>4628</v>
      </c>
      <c r="B498" s="3" t="s">
        <v>15</v>
      </c>
      <c r="C498" s="6">
        <v>144516</v>
      </c>
      <c r="D498" s="3" t="s">
        <v>192</v>
      </c>
      <c r="E498" s="6">
        <v>144520</v>
      </c>
      <c r="F498" s="3" t="s">
        <v>1298</v>
      </c>
      <c r="G498" s="8">
        <v>5000</v>
      </c>
      <c r="H498" s="6">
        <v>147</v>
      </c>
      <c r="I498" s="6">
        <v>143615</v>
      </c>
      <c r="J498" s="13">
        <v>44985</v>
      </c>
      <c r="K498" s="9">
        <v>4937.333834662656</v>
      </c>
      <c r="L498" s="4" t="s">
        <v>4628</v>
      </c>
      <c r="M498" s="4" t="s">
        <v>4632</v>
      </c>
      <c r="N498" s="4">
        <f>VLOOKUP(I498,BaseModelo!$A$2:$E$5075,5)</f>
        <v>10</v>
      </c>
      <c r="P498" s="15">
        <v>147</v>
      </c>
      <c r="Q498" s="4">
        <f>VLOOKUP(I498,BaseModelo!$A$2:$E$5075,3)</f>
        <v>0</v>
      </c>
      <c r="R498" s="4">
        <f t="shared" si="140"/>
        <v>32283000</v>
      </c>
      <c r="S498" s="16">
        <f t="shared" si="141"/>
        <v>1.5488027754545735E-4</v>
      </c>
      <c r="T498" s="4">
        <f t="shared" si="152"/>
        <v>2.2767400799182231E-2</v>
      </c>
      <c r="U498" s="4">
        <f t="shared" si="153"/>
        <v>2.2767400799182231E-2</v>
      </c>
      <c r="V498" s="6">
        <f t="shared" si="142"/>
        <v>0</v>
      </c>
      <c r="W498" s="16" t="str">
        <f t="shared" si="143"/>
        <v/>
      </c>
      <c r="X498" s="4" t="str">
        <f t="shared" si="154"/>
        <v/>
      </c>
      <c r="Y498" s="4" t="str">
        <f t="shared" si="144"/>
        <v/>
      </c>
      <c r="Z498" s="4">
        <f t="shared" si="145"/>
        <v>4121000</v>
      </c>
      <c r="AA498" s="16">
        <f t="shared" si="146"/>
        <v>1.2132977432661976E-3</v>
      </c>
      <c r="AB498" s="15">
        <f t="shared" si="155"/>
        <v>0.17835476826013105</v>
      </c>
      <c r="AC498" s="15">
        <f t="shared" si="156"/>
        <v>0.17835476826013105</v>
      </c>
      <c r="AD498" s="4">
        <v>144516</v>
      </c>
      <c r="AE498" s="26">
        <v>1303.3399999999999</v>
      </c>
      <c r="AF498" s="26">
        <v>1303.3399999999999</v>
      </c>
      <c r="AG498" s="4">
        <f t="shared" si="157"/>
        <v>1846000</v>
      </c>
      <c r="AH498" s="16">
        <f t="shared" si="147"/>
        <v>2.7085590465872156E-3</v>
      </c>
      <c r="AI498" s="15">
        <f t="shared" si="148"/>
        <v>0.39815817984832069</v>
      </c>
      <c r="AJ498" s="15">
        <f t="shared" si="149"/>
        <v>0.39815817984832069</v>
      </c>
      <c r="AK498" s="4">
        <f t="shared" si="150"/>
        <v>16319000</v>
      </c>
      <c r="AL498" s="27">
        <f t="shared" si="151"/>
        <v>3.0639132299773271E-4</v>
      </c>
      <c r="AM498" s="15">
        <f t="shared" si="158"/>
        <v>4.5039524480666712E-2</v>
      </c>
      <c r="AN498" s="15">
        <f t="shared" si="159"/>
        <v>6.9757340520810808E-6</v>
      </c>
    </row>
    <row r="499" spans="1:40" x14ac:dyDescent="0.2">
      <c r="A499" s="4" t="s">
        <v>4628</v>
      </c>
      <c r="B499" s="3" t="s">
        <v>15</v>
      </c>
      <c r="C499" s="6">
        <v>144516</v>
      </c>
      <c r="D499" s="3" t="s">
        <v>192</v>
      </c>
      <c r="E499" s="6">
        <v>144521</v>
      </c>
      <c r="F499" s="3" t="s">
        <v>1299</v>
      </c>
      <c r="G499" s="8">
        <v>5000</v>
      </c>
      <c r="H499" s="6">
        <v>147</v>
      </c>
      <c r="I499" s="6">
        <v>143617</v>
      </c>
      <c r="J499" s="13">
        <v>44985</v>
      </c>
      <c r="K499" s="9">
        <v>4937.333834662656</v>
      </c>
      <c r="L499" s="4" t="s">
        <v>4628</v>
      </c>
      <c r="M499" s="4" t="s">
        <v>4632</v>
      </c>
      <c r="N499" s="4">
        <f>VLOOKUP(I499,BaseModelo!$A$2:$E$5075,5)</f>
        <v>10</v>
      </c>
      <c r="P499" s="15">
        <v>147</v>
      </c>
      <c r="Q499" s="4">
        <f>VLOOKUP(I499,BaseModelo!$A$2:$E$5075,3)</f>
        <v>0</v>
      </c>
      <c r="R499" s="4">
        <f t="shared" si="140"/>
        <v>32283000</v>
      </c>
      <c r="S499" s="16">
        <f t="shared" si="141"/>
        <v>1.5488027754545735E-4</v>
      </c>
      <c r="T499" s="4">
        <f t="shared" si="152"/>
        <v>2.2767400799182231E-2</v>
      </c>
      <c r="U499" s="4">
        <f t="shared" si="153"/>
        <v>2.2767400799182231E-2</v>
      </c>
      <c r="V499" s="6">
        <f t="shared" si="142"/>
        <v>0</v>
      </c>
      <c r="W499" s="16" t="str">
        <f t="shared" si="143"/>
        <v/>
      </c>
      <c r="X499" s="4" t="str">
        <f t="shared" si="154"/>
        <v/>
      </c>
      <c r="Y499" s="4" t="str">
        <f t="shared" si="144"/>
        <v/>
      </c>
      <c r="Z499" s="4">
        <f t="shared" si="145"/>
        <v>4121000</v>
      </c>
      <c r="AA499" s="16">
        <f t="shared" si="146"/>
        <v>1.2132977432661976E-3</v>
      </c>
      <c r="AB499" s="15">
        <f t="shared" si="155"/>
        <v>0.17835476826013105</v>
      </c>
      <c r="AC499" s="15">
        <f t="shared" si="156"/>
        <v>0.17835476826013105</v>
      </c>
      <c r="AD499" s="4">
        <v>144516</v>
      </c>
      <c r="AE499" s="26">
        <v>1303.3399999999999</v>
      </c>
      <c r="AF499" s="26">
        <v>1303.3399999999999</v>
      </c>
      <c r="AG499" s="4">
        <f t="shared" si="157"/>
        <v>1846000</v>
      </c>
      <c r="AH499" s="16">
        <f t="shared" si="147"/>
        <v>2.7085590465872156E-3</v>
      </c>
      <c r="AI499" s="15">
        <f t="shared" si="148"/>
        <v>0.39815817984832069</v>
      </c>
      <c r="AJ499" s="15">
        <f t="shared" si="149"/>
        <v>0.39815817984832069</v>
      </c>
      <c r="AK499" s="4">
        <f t="shared" si="150"/>
        <v>16319000</v>
      </c>
      <c r="AL499" s="27">
        <f t="shared" si="151"/>
        <v>3.0639132299773271E-4</v>
      </c>
      <c r="AM499" s="15">
        <f t="shared" si="158"/>
        <v>4.5039524480666712E-2</v>
      </c>
      <c r="AN499" s="15">
        <f t="shared" si="159"/>
        <v>6.9757340520810808E-6</v>
      </c>
    </row>
    <row r="500" spans="1:40" x14ac:dyDescent="0.2">
      <c r="A500" s="4" t="s">
        <v>4628</v>
      </c>
      <c r="B500" s="3" t="s">
        <v>15</v>
      </c>
      <c r="C500" s="6">
        <v>144516</v>
      </c>
      <c r="D500" s="3" t="s">
        <v>192</v>
      </c>
      <c r="E500" s="6">
        <v>144522</v>
      </c>
      <c r="F500" s="3" t="s">
        <v>1300</v>
      </c>
      <c r="G500" s="8">
        <v>5000</v>
      </c>
      <c r="H500" s="6">
        <v>147</v>
      </c>
      <c r="I500" s="6">
        <v>143613</v>
      </c>
      <c r="J500" s="13">
        <v>44985</v>
      </c>
      <c r="K500" s="9">
        <v>4937.333834662656</v>
      </c>
      <c r="L500" s="4" t="s">
        <v>4628</v>
      </c>
      <c r="M500" s="4" t="s">
        <v>4632</v>
      </c>
      <c r="N500" s="4">
        <f>VLOOKUP(I500,BaseModelo!$A$2:$E$5075,5)</f>
        <v>10</v>
      </c>
      <c r="P500" s="15">
        <v>147</v>
      </c>
      <c r="Q500" s="4">
        <f>VLOOKUP(I500,BaseModelo!$A$2:$E$5075,3)</f>
        <v>0</v>
      </c>
      <c r="R500" s="4">
        <f t="shared" si="140"/>
        <v>32283000</v>
      </c>
      <c r="S500" s="16">
        <f t="shared" si="141"/>
        <v>1.5488027754545735E-4</v>
      </c>
      <c r="T500" s="4">
        <f t="shared" si="152"/>
        <v>2.2767400799182231E-2</v>
      </c>
      <c r="U500" s="4">
        <f t="shared" si="153"/>
        <v>2.2767400799182231E-2</v>
      </c>
      <c r="V500" s="6">
        <f t="shared" si="142"/>
        <v>0</v>
      </c>
      <c r="W500" s="16" t="str">
        <f t="shared" si="143"/>
        <v/>
      </c>
      <c r="X500" s="4" t="str">
        <f t="shared" si="154"/>
        <v/>
      </c>
      <c r="Y500" s="4" t="str">
        <f t="shared" si="144"/>
        <v/>
      </c>
      <c r="Z500" s="4">
        <f t="shared" si="145"/>
        <v>4121000</v>
      </c>
      <c r="AA500" s="16">
        <f t="shared" si="146"/>
        <v>1.2132977432661976E-3</v>
      </c>
      <c r="AB500" s="15">
        <f t="shared" si="155"/>
        <v>0.17835476826013105</v>
      </c>
      <c r="AC500" s="15">
        <f t="shared" si="156"/>
        <v>0.17835476826013105</v>
      </c>
      <c r="AD500" s="4">
        <v>144516</v>
      </c>
      <c r="AE500" s="26">
        <v>1303.3399999999999</v>
      </c>
      <c r="AF500" s="26">
        <v>1303.3399999999999</v>
      </c>
      <c r="AG500" s="4">
        <f t="shared" si="157"/>
        <v>1846000</v>
      </c>
      <c r="AH500" s="16">
        <f t="shared" si="147"/>
        <v>2.7085590465872156E-3</v>
      </c>
      <c r="AI500" s="15">
        <f t="shared" si="148"/>
        <v>0.39815817984832069</v>
      </c>
      <c r="AJ500" s="15">
        <f t="shared" si="149"/>
        <v>0.39815817984832069</v>
      </c>
      <c r="AK500" s="4">
        <f t="shared" si="150"/>
        <v>16319000</v>
      </c>
      <c r="AL500" s="27">
        <f t="shared" si="151"/>
        <v>3.0639132299773271E-4</v>
      </c>
      <c r="AM500" s="15">
        <f t="shared" si="158"/>
        <v>4.5039524480666712E-2</v>
      </c>
      <c r="AN500" s="15">
        <f t="shared" si="159"/>
        <v>6.9757340520810808E-6</v>
      </c>
    </row>
    <row r="501" spans="1:40" x14ac:dyDescent="0.2">
      <c r="A501" s="4" t="s">
        <v>4627</v>
      </c>
      <c r="B501" s="3" t="s">
        <v>1</v>
      </c>
      <c r="C501" s="6">
        <v>144524</v>
      </c>
      <c r="D501" s="3" t="s">
        <v>199</v>
      </c>
      <c r="E501" s="6">
        <v>144681</v>
      </c>
      <c r="F501" s="3" t="s">
        <v>1330</v>
      </c>
      <c r="G501" s="8">
        <v>10000</v>
      </c>
      <c r="H501" s="6">
        <v>142</v>
      </c>
      <c r="I501" s="6">
        <v>144341</v>
      </c>
      <c r="J501" s="13">
        <v>44985</v>
      </c>
      <c r="K501" s="9">
        <v>10000</v>
      </c>
      <c r="L501" s="4" t="s">
        <v>4627</v>
      </c>
      <c r="M501" s="4" t="s">
        <v>4632</v>
      </c>
      <c r="N501" s="4">
        <f>VLOOKUP(I501,BaseModelo!$A$2:$E$5075,5)</f>
        <v>10</v>
      </c>
      <c r="P501" s="15">
        <v>142.00000000000003</v>
      </c>
      <c r="Q501" s="4">
        <f>VLOOKUP(I501,BaseModelo!$A$2:$E$5075,3)</f>
        <v>0</v>
      </c>
      <c r="R501" s="4">
        <f t="shared" si="140"/>
        <v>32283000</v>
      </c>
      <c r="S501" s="16">
        <f t="shared" si="141"/>
        <v>3.0976055509091471E-4</v>
      </c>
      <c r="T501" s="4">
        <f t="shared" si="152"/>
        <v>4.3985998822909891E-2</v>
      </c>
      <c r="U501" s="4">
        <f t="shared" si="153"/>
        <v>4.3985998822909898E-2</v>
      </c>
      <c r="V501" s="6">
        <f t="shared" si="142"/>
        <v>0</v>
      </c>
      <c r="W501" s="16" t="str">
        <f t="shared" si="143"/>
        <v/>
      </c>
      <c r="X501" s="4" t="str">
        <f t="shared" si="154"/>
        <v/>
      </c>
      <c r="Y501" s="4" t="str">
        <f t="shared" si="144"/>
        <v/>
      </c>
      <c r="Z501" s="4">
        <f t="shared" si="145"/>
        <v>4121000</v>
      </c>
      <c r="AA501" s="16">
        <f t="shared" si="146"/>
        <v>2.4265954865323952E-3</v>
      </c>
      <c r="AB501" s="15">
        <f t="shared" si="155"/>
        <v>0.3445765590876001</v>
      </c>
      <c r="AC501" s="15">
        <f t="shared" si="156"/>
        <v>0.34457655908760021</v>
      </c>
      <c r="AD501" s="4">
        <v>144524</v>
      </c>
      <c r="AE501" s="26">
        <v>2510.34</v>
      </c>
      <c r="AF501" s="26">
        <v>2510.34</v>
      </c>
      <c r="AG501" s="4">
        <f t="shared" si="157"/>
        <v>2105000</v>
      </c>
      <c r="AH501" s="16">
        <f t="shared" si="147"/>
        <v>4.7505938242280287E-3</v>
      </c>
      <c r="AI501" s="15">
        <f t="shared" si="148"/>
        <v>0.67458432304038007</v>
      </c>
      <c r="AJ501" s="15">
        <f t="shared" si="149"/>
        <v>0.67458432304038018</v>
      </c>
      <c r="AK501" s="4">
        <f t="shared" si="150"/>
        <v>15073000</v>
      </c>
      <c r="AL501" s="27">
        <f t="shared" si="151"/>
        <v>6.6343793538114506E-4</v>
      </c>
      <c r="AM501" s="15">
        <f t="shared" si="158"/>
        <v>9.4208186824122603E-2</v>
      </c>
      <c r="AN501" s="15">
        <f t="shared" si="159"/>
        <v>2.918198024474882E-5</v>
      </c>
    </row>
    <row r="502" spans="1:40" x14ac:dyDescent="0.2">
      <c r="A502" s="4" t="s">
        <v>4628</v>
      </c>
      <c r="B502" s="3" t="s">
        <v>12</v>
      </c>
      <c r="C502" s="6">
        <v>144535</v>
      </c>
      <c r="D502" s="3" t="s">
        <v>200</v>
      </c>
      <c r="E502" s="6">
        <v>144542</v>
      </c>
      <c r="F502" s="3" t="s">
        <v>1309</v>
      </c>
      <c r="G502" s="8">
        <v>8000</v>
      </c>
      <c r="H502" s="6">
        <v>142</v>
      </c>
      <c r="I502" s="6">
        <v>144427</v>
      </c>
      <c r="J502" s="13">
        <v>44985</v>
      </c>
      <c r="K502" s="9">
        <v>8000</v>
      </c>
      <c r="L502" s="4" t="s">
        <v>4628</v>
      </c>
      <c r="M502" s="4" t="s">
        <v>4632</v>
      </c>
      <c r="N502" s="4">
        <f>VLOOKUP(I502,BaseModelo!$A$2:$E$5075,5)</f>
        <v>7</v>
      </c>
      <c r="P502" s="15">
        <v>142.00000000000003</v>
      </c>
      <c r="Q502" s="4">
        <f>VLOOKUP(I502,BaseModelo!$A$2:$E$5075,3)</f>
        <v>127</v>
      </c>
      <c r="R502" s="4">
        <f t="shared" si="140"/>
        <v>32283000</v>
      </c>
      <c r="S502" s="16">
        <f t="shared" si="141"/>
        <v>2.4780844407273179E-4</v>
      </c>
      <c r="T502" s="4">
        <f t="shared" si="152"/>
        <v>3.5188799058327912E-2</v>
      </c>
      <c r="U502" s="4">
        <f t="shared" si="153"/>
        <v>3.5188799058327919E-2</v>
      </c>
      <c r="V502" s="6">
        <f t="shared" si="142"/>
        <v>0</v>
      </c>
      <c r="W502" s="16" t="str">
        <f t="shared" si="143"/>
        <v/>
      </c>
      <c r="X502" s="4" t="str">
        <f t="shared" si="154"/>
        <v/>
      </c>
      <c r="Y502" s="4" t="str">
        <f t="shared" si="144"/>
        <v/>
      </c>
      <c r="Z502" s="4">
        <f t="shared" si="145"/>
        <v>4022000</v>
      </c>
      <c r="AA502" s="16">
        <f t="shared" si="146"/>
        <v>1.9890601690701142E-3</v>
      </c>
      <c r="AB502" s="15">
        <f t="shared" si="155"/>
        <v>0.28244654400795621</v>
      </c>
      <c r="AC502" s="15">
        <f t="shared" si="156"/>
        <v>0.28244654400795627</v>
      </c>
      <c r="AD502" s="4">
        <v>144535</v>
      </c>
      <c r="AE502" s="26">
        <v>2013.74</v>
      </c>
      <c r="AF502" s="26">
        <v>2013.74</v>
      </c>
      <c r="AG502" s="4">
        <f t="shared" si="157"/>
        <v>2184000</v>
      </c>
      <c r="AH502" s="16">
        <f t="shared" si="147"/>
        <v>3.663003663003663E-3</v>
      </c>
      <c r="AI502" s="15">
        <f t="shared" si="148"/>
        <v>0.52014652014652019</v>
      </c>
      <c r="AJ502" s="15">
        <f t="shared" si="149"/>
        <v>0.5201465201465203</v>
      </c>
      <c r="AK502" s="4">
        <f t="shared" si="150"/>
        <v>16319000</v>
      </c>
      <c r="AL502" s="27">
        <f t="shared" si="151"/>
        <v>4.9022611679637234E-4</v>
      </c>
      <c r="AM502" s="15">
        <f t="shared" si="158"/>
        <v>6.9612108585084875E-2</v>
      </c>
      <c r="AN502" s="15">
        <f t="shared" si="159"/>
        <v>1.725046831709194E-5</v>
      </c>
    </row>
    <row r="503" spans="1:40" x14ac:dyDescent="0.2">
      <c r="A503" s="4" t="s">
        <v>4628</v>
      </c>
      <c r="B503" s="3" t="s">
        <v>4</v>
      </c>
      <c r="C503" s="6">
        <v>144552</v>
      </c>
      <c r="D503" s="3" t="s">
        <v>201</v>
      </c>
      <c r="E503" s="6">
        <v>144561</v>
      </c>
      <c r="F503" s="3" t="s">
        <v>1310</v>
      </c>
      <c r="G503" s="8">
        <v>8000</v>
      </c>
      <c r="H503" s="6">
        <v>142</v>
      </c>
      <c r="I503" s="6">
        <v>144433</v>
      </c>
      <c r="J503" s="13">
        <v>44985</v>
      </c>
      <c r="K503" s="9">
        <v>8000</v>
      </c>
      <c r="L503" s="4" t="s">
        <v>4628</v>
      </c>
      <c r="M503" s="4" t="s">
        <v>4632</v>
      </c>
      <c r="N503" s="4">
        <f>VLOOKUP(I503,BaseModelo!$A$2:$E$5075,5)</f>
        <v>7</v>
      </c>
      <c r="P503" s="15">
        <v>142.00000000000003</v>
      </c>
      <c r="Q503" s="4">
        <f>VLOOKUP(I503,BaseModelo!$A$2:$E$5075,3)</f>
        <v>127</v>
      </c>
      <c r="R503" s="4">
        <f t="shared" si="140"/>
        <v>32283000</v>
      </c>
      <c r="S503" s="16">
        <f t="shared" si="141"/>
        <v>2.4780844407273179E-4</v>
      </c>
      <c r="T503" s="4">
        <f t="shared" si="152"/>
        <v>3.5188799058327912E-2</v>
      </c>
      <c r="U503" s="4">
        <f t="shared" si="153"/>
        <v>3.5188799058327919E-2</v>
      </c>
      <c r="V503" s="6">
        <f t="shared" si="142"/>
        <v>0</v>
      </c>
      <c r="W503" s="16" t="str">
        <f t="shared" si="143"/>
        <v/>
      </c>
      <c r="X503" s="4" t="str">
        <f t="shared" si="154"/>
        <v/>
      </c>
      <c r="Y503" s="4" t="str">
        <f t="shared" si="144"/>
        <v/>
      </c>
      <c r="Z503" s="4">
        <f t="shared" si="145"/>
        <v>4022000</v>
      </c>
      <c r="AA503" s="16">
        <f t="shared" si="146"/>
        <v>1.9890601690701142E-3</v>
      </c>
      <c r="AB503" s="15">
        <f t="shared" si="155"/>
        <v>0.28244654400795621</v>
      </c>
      <c r="AC503" s="15">
        <f t="shared" si="156"/>
        <v>0.28244654400795627</v>
      </c>
      <c r="AD503" s="4">
        <v>144552</v>
      </c>
      <c r="AE503" s="26">
        <v>2013.74</v>
      </c>
      <c r="AF503" s="26">
        <v>2013.74</v>
      </c>
      <c r="AG503" s="4">
        <f t="shared" si="157"/>
        <v>2184000</v>
      </c>
      <c r="AH503" s="16">
        <f t="shared" si="147"/>
        <v>3.663003663003663E-3</v>
      </c>
      <c r="AI503" s="15">
        <f t="shared" si="148"/>
        <v>0.52014652014652019</v>
      </c>
      <c r="AJ503" s="15">
        <f t="shared" si="149"/>
        <v>0.5201465201465203</v>
      </c>
      <c r="AK503" s="4">
        <f t="shared" si="150"/>
        <v>16319000</v>
      </c>
      <c r="AL503" s="27">
        <f t="shared" si="151"/>
        <v>4.9022611679637234E-4</v>
      </c>
      <c r="AM503" s="15">
        <f t="shared" si="158"/>
        <v>6.9612108585084875E-2</v>
      </c>
      <c r="AN503" s="15">
        <f t="shared" si="159"/>
        <v>1.725046831709194E-5</v>
      </c>
    </row>
    <row r="504" spans="1:40" x14ac:dyDescent="0.2">
      <c r="A504" s="4" t="s">
        <v>4628</v>
      </c>
      <c r="B504" s="3" t="s">
        <v>4</v>
      </c>
      <c r="C504" s="6">
        <v>144552</v>
      </c>
      <c r="D504" s="3" t="s">
        <v>201</v>
      </c>
      <c r="E504" s="6">
        <v>144563</v>
      </c>
      <c r="F504" s="3" t="s">
        <v>1311</v>
      </c>
      <c r="G504" s="8">
        <v>5000</v>
      </c>
      <c r="H504" s="6">
        <v>147</v>
      </c>
      <c r="I504" s="6">
        <v>144432</v>
      </c>
      <c r="J504" s="13">
        <v>44985</v>
      </c>
      <c r="K504" s="9">
        <v>5000</v>
      </c>
      <c r="L504" s="4" t="s">
        <v>4628</v>
      </c>
      <c r="M504" s="4" t="s">
        <v>4632</v>
      </c>
      <c r="N504" s="4">
        <f>VLOOKUP(I504,BaseModelo!$A$2:$E$5075,5)</f>
        <v>7</v>
      </c>
      <c r="P504" s="15">
        <v>147</v>
      </c>
      <c r="Q504" s="4">
        <f>VLOOKUP(I504,BaseModelo!$A$2:$E$5075,3)</f>
        <v>127</v>
      </c>
      <c r="R504" s="4">
        <f t="shared" si="140"/>
        <v>32283000</v>
      </c>
      <c r="S504" s="16">
        <f t="shared" si="141"/>
        <v>1.5488027754545735E-4</v>
      </c>
      <c r="T504" s="4">
        <f t="shared" si="152"/>
        <v>2.2767400799182231E-2</v>
      </c>
      <c r="U504" s="4">
        <f t="shared" si="153"/>
        <v>2.2767400799182231E-2</v>
      </c>
      <c r="V504" s="6">
        <f t="shared" si="142"/>
        <v>0</v>
      </c>
      <c r="W504" s="16" t="str">
        <f t="shared" si="143"/>
        <v/>
      </c>
      <c r="X504" s="4" t="str">
        <f t="shared" si="154"/>
        <v/>
      </c>
      <c r="Y504" s="4" t="str">
        <f t="shared" si="144"/>
        <v/>
      </c>
      <c r="Z504" s="4">
        <f t="shared" si="145"/>
        <v>4022000</v>
      </c>
      <c r="AA504" s="16">
        <f t="shared" si="146"/>
        <v>1.2431626056688214E-3</v>
      </c>
      <c r="AB504" s="15">
        <f t="shared" si="155"/>
        <v>0.18274490303331675</v>
      </c>
      <c r="AC504" s="15">
        <f t="shared" si="156"/>
        <v>0.18274490303331675</v>
      </c>
      <c r="AD504" s="4">
        <v>144552</v>
      </c>
      <c r="AE504" s="26">
        <v>1303.3399999999999</v>
      </c>
      <c r="AF504" s="26">
        <v>1303.3399999999999</v>
      </c>
      <c r="AG504" s="4">
        <f t="shared" si="157"/>
        <v>2184000</v>
      </c>
      <c r="AH504" s="16">
        <f t="shared" si="147"/>
        <v>2.2893772893772895E-3</v>
      </c>
      <c r="AI504" s="15">
        <f t="shared" si="148"/>
        <v>0.33653846153846156</v>
      </c>
      <c r="AJ504" s="15">
        <f t="shared" si="149"/>
        <v>0.33653846153846156</v>
      </c>
      <c r="AK504" s="4">
        <f t="shared" si="150"/>
        <v>16319000</v>
      </c>
      <c r="AL504" s="27">
        <f t="shared" si="151"/>
        <v>3.0639132299773271E-4</v>
      </c>
      <c r="AM504" s="15">
        <f t="shared" si="158"/>
        <v>4.5039524480666712E-2</v>
      </c>
      <c r="AN504" s="15">
        <f t="shared" si="159"/>
        <v>6.9757340520810808E-6</v>
      </c>
    </row>
    <row r="505" spans="1:40" x14ac:dyDescent="0.2">
      <c r="A505" s="4" t="s">
        <v>4628</v>
      </c>
      <c r="B505" s="3" t="s">
        <v>4</v>
      </c>
      <c r="C505" s="6">
        <v>144552</v>
      </c>
      <c r="D505" s="3" t="s">
        <v>201</v>
      </c>
      <c r="E505" s="6">
        <v>144565</v>
      </c>
      <c r="F505" s="3" t="s">
        <v>1312</v>
      </c>
      <c r="G505" s="8">
        <v>6000</v>
      </c>
      <c r="H505" s="6">
        <v>142</v>
      </c>
      <c r="I505" s="6">
        <v>144431</v>
      </c>
      <c r="J505" s="13">
        <v>44985</v>
      </c>
      <c r="K505" s="9">
        <v>6000</v>
      </c>
      <c r="L505" s="4" t="s">
        <v>4628</v>
      </c>
      <c r="M505" s="4" t="s">
        <v>4632</v>
      </c>
      <c r="N505" s="4">
        <f>VLOOKUP(I505,BaseModelo!$A$2:$E$5075,5)</f>
        <v>7</v>
      </c>
      <c r="P505" s="15">
        <v>142.00000000000003</v>
      </c>
      <c r="Q505" s="4">
        <f>VLOOKUP(I505,BaseModelo!$A$2:$E$5075,3)</f>
        <v>127</v>
      </c>
      <c r="R505" s="4">
        <f t="shared" si="140"/>
        <v>32283000</v>
      </c>
      <c r="S505" s="16">
        <f t="shared" si="141"/>
        <v>1.8585633305454884E-4</v>
      </c>
      <c r="T505" s="4">
        <f t="shared" si="152"/>
        <v>2.6391599293745936E-2</v>
      </c>
      <c r="U505" s="4">
        <f t="shared" si="153"/>
        <v>2.6391599293745942E-2</v>
      </c>
      <c r="V505" s="6">
        <f t="shared" si="142"/>
        <v>0</v>
      </c>
      <c r="W505" s="16" t="str">
        <f t="shared" si="143"/>
        <v/>
      </c>
      <c r="X505" s="4" t="str">
        <f t="shared" si="154"/>
        <v/>
      </c>
      <c r="Y505" s="4" t="str">
        <f t="shared" si="144"/>
        <v/>
      </c>
      <c r="Z505" s="4">
        <f t="shared" si="145"/>
        <v>4022000</v>
      </c>
      <c r="AA505" s="16">
        <f t="shared" si="146"/>
        <v>1.4917951268025858E-3</v>
      </c>
      <c r="AB505" s="15">
        <f t="shared" si="155"/>
        <v>0.21183490800596719</v>
      </c>
      <c r="AC505" s="15">
        <f t="shared" si="156"/>
        <v>0.21183490800596722</v>
      </c>
      <c r="AD505" s="4">
        <v>144552</v>
      </c>
      <c r="AE505" s="26">
        <v>1503.37</v>
      </c>
      <c r="AF505" s="26">
        <v>1503.37</v>
      </c>
      <c r="AG505" s="4">
        <f t="shared" si="157"/>
        <v>2184000</v>
      </c>
      <c r="AH505" s="16">
        <f t="shared" si="147"/>
        <v>2.7472527472527475E-3</v>
      </c>
      <c r="AI505" s="15">
        <f t="shared" si="148"/>
        <v>0.39010989010989017</v>
      </c>
      <c r="AJ505" s="15">
        <f t="shared" si="149"/>
        <v>0.39010989010989022</v>
      </c>
      <c r="AK505" s="4">
        <f t="shared" si="150"/>
        <v>16319000</v>
      </c>
      <c r="AL505" s="27">
        <f t="shared" si="151"/>
        <v>3.6766958759727926E-4</v>
      </c>
      <c r="AM505" s="15">
        <f t="shared" si="158"/>
        <v>5.2209081438813656E-2</v>
      </c>
      <c r="AN505" s="15">
        <f t="shared" si="159"/>
        <v>9.7033884283642175E-6</v>
      </c>
    </row>
    <row r="506" spans="1:40" x14ac:dyDescent="0.2">
      <c r="A506" s="4" t="s">
        <v>4628</v>
      </c>
      <c r="B506" s="2" t="s">
        <v>6</v>
      </c>
      <c r="C506" s="5">
        <v>144621</v>
      </c>
      <c r="D506" s="2" t="s">
        <v>202</v>
      </c>
      <c r="E506" s="5">
        <v>144623</v>
      </c>
      <c r="F506" s="2" t="s">
        <v>1302</v>
      </c>
      <c r="G506" s="7">
        <v>9000</v>
      </c>
      <c r="H506" s="5">
        <v>142</v>
      </c>
      <c r="I506" s="6">
        <v>144544</v>
      </c>
      <c r="J506" s="13">
        <v>44985</v>
      </c>
      <c r="K506" s="9">
        <v>9000</v>
      </c>
      <c r="L506" s="4" t="s">
        <v>4628</v>
      </c>
      <c r="M506" s="4" t="s">
        <v>4632</v>
      </c>
      <c r="N506" s="4">
        <f>VLOOKUP(I506,BaseModelo!$A$2:$E$5075,5)</f>
        <v>2</v>
      </c>
      <c r="P506" s="15">
        <v>142.00000000000003</v>
      </c>
      <c r="Q506" s="4">
        <f>VLOOKUP(I506,BaseModelo!$A$2:$E$5075,3)</f>
        <v>100</v>
      </c>
      <c r="R506" s="4">
        <f t="shared" si="140"/>
        <v>32283000</v>
      </c>
      <c r="S506" s="16">
        <f t="shared" si="141"/>
        <v>2.7878449958182325E-4</v>
      </c>
      <c r="T506" s="4">
        <f t="shared" si="152"/>
        <v>3.9587398940618898E-2</v>
      </c>
      <c r="U506" s="4">
        <f t="shared" si="153"/>
        <v>3.9587398940618912E-2</v>
      </c>
      <c r="V506" s="6">
        <f t="shared" si="142"/>
        <v>0</v>
      </c>
      <c r="W506" s="16" t="str">
        <f t="shared" si="143"/>
        <v/>
      </c>
      <c r="X506" s="4" t="str">
        <f t="shared" si="154"/>
        <v/>
      </c>
      <c r="Y506" s="4" t="str">
        <f t="shared" si="144"/>
        <v/>
      </c>
      <c r="Z506" s="4">
        <f t="shared" si="145"/>
        <v>1578000</v>
      </c>
      <c r="AA506" s="16">
        <f t="shared" si="146"/>
        <v>5.7034220532319393E-3</v>
      </c>
      <c r="AB506" s="15">
        <f t="shared" si="155"/>
        <v>0.8098859315589354</v>
      </c>
      <c r="AC506" s="15">
        <f t="shared" si="156"/>
        <v>0.80988593155893551</v>
      </c>
      <c r="AD506" s="4">
        <v>144621</v>
      </c>
      <c r="AE506" s="26">
        <v>2255.2800000000002</v>
      </c>
      <c r="AF506" s="26">
        <v>2255.2800000000002</v>
      </c>
      <c r="AG506" s="4">
        <f t="shared" si="157"/>
        <v>832000</v>
      </c>
      <c r="AH506" s="16">
        <f t="shared" si="147"/>
        <v>1.0817307692307692E-2</v>
      </c>
      <c r="AI506" s="15">
        <f t="shared" si="148"/>
        <v>1.5360576923076923</v>
      </c>
      <c r="AJ506" s="15">
        <f t="shared" si="149"/>
        <v>1.5360576923076925</v>
      </c>
      <c r="AK506" s="4">
        <f t="shared" si="150"/>
        <v>16319000</v>
      </c>
      <c r="AL506" s="27">
        <f t="shared" si="151"/>
        <v>5.5150438139591883E-4</v>
      </c>
      <c r="AM506" s="15">
        <f t="shared" si="158"/>
        <v>7.8313622158220478E-2</v>
      </c>
      <c r="AN506" s="15">
        <f t="shared" si="159"/>
        <v>2.1832623963819486E-5</v>
      </c>
    </row>
    <row r="507" spans="1:40" x14ac:dyDescent="0.2">
      <c r="A507" s="4" t="s">
        <v>4628</v>
      </c>
      <c r="B507" s="3" t="s">
        <v>6</v>
      </c>
      <c r="C507" s="6">
        <v>144621</v>
      </c>
      <c r="D507" s="3" t="s">
        <v>202</v>
      </c>
      <c r="E507" s="6">
        <v>144624</v>
      </c>
      <c r="F507" s="3" t="s">
        <v>1333</v>
      </c>
      <c r="G507" s="8">
        <v>8000</v>
      </c>
      <c r="H507" s="6">
        <v>142</v>
      </c>
      <c r="I507" s="6">
        <v>144549</v>
      </c>
      <c r="J507" s="13">
        <v>44985</v>
      </c>
      <c r="K507" s="9">
        <v>8000</v>
      </c>
      <c r="L507" s="4" t="s">
        <v>4628</v>
      </c>
      <c r="M507" s="4" t="s">
        <v>4632</v>
      </c>
      <c r="N507" s="4">
        <f>VLOOKUP(I507,BaseModelo!$A$2:$E$5075,5)</f>
        <v>2</v>
      </c>
      <c r="P507" s="15">
        <v>142.00000000000003</v>
      </c>
      <c r="Q507" s="4">
        <f>VLOOKUP(I507,BaseModelo!$A$2:$E$5075,3)</f>
        <v>100</v>
      </c>
      <c r="R507" s="4">
        <f t="shared" si="140"/>
        <v>32283000</v>
      </c>
      <c r="S507" s="16">
        <f t="shared" si="141"/>
        <v>2.4780844407273179E-4</v>
      </c>
      <c r="T507" s="4">
        <f t="shared" si="152"/>
        <v>3.5188799058327912E-2</v>
      </c>
      <c r="U507" s="4">
        <f t="shared" si="153"/>
        <v>3.5188799058327919E-2</v>
      </c>
      <c r="V507" s="6">
        <f t="shared" si="142"/>
        <v>0</v>
      </c>
      <c r="W507" s="16" t="str">
        <f t="shared" si="143"/>
        <v/>
      </c>
      <c r="X507" s="4" t="str">
        <f t="shared" si="154"/>
        <v/>
      </c>
      <c r="Y507" s="4" t="str">
        <f t="shared" si="144"/>
        <v/>
      </c>
      <c r="Z507" s="4">
        <f t="shared" si="145"/>
        <v>1578000</v>
      </c>
      <c r="AA507" s="16">
        <f t="shared" si="146"/>
        <v>5.0697084917617234E-3</v>
      </c>
      <c r="AB507" s="15">
        <f t="shared" si="155"/>
        <v>0.71989860583016474</v>
      </c>
      <c r="AC507" s="15">
        <f t="shared" si="156"/>
        <v>0.71989860583016485</v>
      </c>
      <c r="AD507" s="4">
        <v>144621</v>
      </c>
      <c r="AE507" s="26">
        <v>2013.74</v>
      </c>
      <c r="AF507" s="26">
        <v>2013.74</v>
      </c>
      <c r="AG507" s="4">
        <f t="shared" si="157"/>
        <v>832000</v>
      </c>
      <c r="AH507" s="16">
        <f t="shared" si="147"/>
        <v>9.6153846153846159E-3</v>
      </c>
      <c r="AI507" s="15">
        <f t="shared" si="148"/>
        <v>1.3653846153846154</v>
      </c>
      <c r="AJ507" s="15">
        <f t="shared" si="149"/>
        <v>1.3653846153846156</v>
      </c>
      <c r="AK507" s="4">
        <f t="shared" si="150"/>
        <v>16319000</v>
      </c>
      <c r="AL507" s="27">
        <f t="shared" si="151"/>
        <v>4.9022611679637234E-4</v>
      </c>
      <c r="AM507" s="15">
        <f t="shared" si="158"/>
        <v>6.9612108585084875E-2</v>
      </c>
      <c r="AN507" s="15">
        <f t="shared" si="159"/>
        <v>1.725046831709194E-5</v>
      </c>
    </row>
    <row r="508" spans="1:40" x14ac:dyDescent="0.2">
      <c r="A508" s="4" t="s">
        <v>4628</v>
      </c>
      <c r="B508" s="3" t="s">
        <v>6</v>
      </c>
      <c r="C508" s="6">
        <v>144621</v>
      </c>
      <c r="D508" s="3" t="s">
        <v>202</v>
      </c>
      <c r="E508" s="6">
        <v>144625</v>
      </c>
      <c r="F508" s="3" t="s">
        <v>1334</v>
      </c>
      <c r="G508" s="8">
        <v>7000</v>
      </c>
      <c r="H508" s="6">
        <v>142</v>
      </c>
      <c r="I508" s="6">
        <v>144545</v>
      </c>
      <c r="J508" s="13">
        <v>44985</v>
      </c>
      <c r="K508" s="9">
        <v>7000</v>
      </c>
      <c r="L508" s="4" t="s">
        <v>4628</v>
      </c>
      <c r="M508" s="4" t="s">
        <v>4632</v>
      </c>
      <c r="N508" s="4">
        <f>VLOOKUP(I508,BaseModelo!$A$2:$E$5075,5)</f>
        <v>2</v>
      </c>
      <c r="P508" s="15">
        <v>142.00000000000003</v>
      </c>
      <c r="Q508" s="4">
        <f>VLOOKUP(I508,BaseModelo!$A$2:$E$5075,3)</f>
        <v>100</v>
      </c>
      <c r="R508" s="4">
        <f t="shared" si="140"/>
        <v>32283000</v>
      </c>
      <c r="S508" s="16">
        <f t="shared" si="141"/>
        <v>2.168323885636403E-4</v>
      </c>
      <c r="T508" s="4">
        <f t="shared" si="152"/>
        <v>3.0790199176036922E-2</v>
      </c>
      <c r="U508" s="4">
        <f t="shared" si="153"/>
        <v>3.0790199176036929E-2</v>
      </c>
      <c r="V508" s="6">
        <f t="shared" si="142"/>
        <v>0</v>
      </c>
      <c r="W508" s="16" t="str">
        <f t="shared" si="143"/>
        <v/>
      </c>
      <c r="X508" s="4" t="str">
        <f t="shared" si="154"/>
        <v/>
      </c>
      <c r="Y508" s="4" t="str">
        <f t="shared" si="144"/>
        <v/>
      </c>
      <c r="Z508" s="4">
        <f t="shared" si="145"/>
        <v>1578000</v>
      </c>
      <c r="AA508" s="16">
        <f t="shared" si="146"/>
        <v>4.4359949302915083E-3</v>
      </c>
      <c r="AB508" s="15">
        <f t="shared" si="155"/>
        <v>0.62991128010139419</v>
      </c>
      <c r="AC508" s="15">
        <f t="shared" si="156"/>
        <v>0.6299112801013943</v>
      </c>
      <c r="AD508" s="4">
        <v>144621</v>
      </c>
      <c r="AE508" s="26">
        <v>1758.65</v>
      </c>
      <c r="AF508" s="26">
        <v>1758.65</v>
      </c>
      <c r="AG508" s="4">
        <f t="shared" si="157"/>
        <v>832000</v>
      </c>
      <c r="AH508" s="16">
        <f t="shared" si="147"/>
        <v>8.4134615384615381E-3</v>
      </c>
      <c r="AI508" s="15">
        <f t="shared" si="148"/>
        <v>1.1947115384615383</v>
      </c>
      <c r="AJ508" s="15">
        <f t="shared" si="149"/>
        <v>1.1947115384615385</v>
      </c>
      <c r="AK508" s="4">
        <f t="shared" si="150"/>
        <v>16319000</v>
      </c>
      <c r="AL508" s="27">
        <f t="shared" si="151"/>
        <v>4.289478521968258E-4</v>
      </c>
      <c r="AM508" s="15">
        <f t="shared" si="158"/>
        <v>6.0910595011949266E-2</v>
      </c>
      <c r="AN508" s="15">
        <f t="shared" si="159"/>
        <v>1.3207389805273516E-5</v>
      </c>
    </row>
    <row r="509" spans="1:40" x14ac:dyDescent="0.2">
      <c r="A509" s="4" t="s">
        <v>4628</v>
      </c>
      <c r="B509" s="3" t="s">
        <v>6</v>
      </c>
      <c r="C509" s="6">
        <v>144621</v>
      </c>
      <c r="D509" s="3" t="s">
        <v>202</v>
      </c>
      <c r="E509" s="6">
        <v>144626</v>
      </c>
      <c r="F509" s="3" t="s">
        <v>1335</v>
      </c>
      <c r="G509" s="8">
        <v>5000</v>
      </c>
      <c r="H509" s="6">
        <v>147</v>
      </c>
      <c r="I509" s="6">
        <v>144564</v>
      </c>
      <c r="J509" s="13">
        <v>44985</v>
      </c>
      <c r="K509" s="9">
        <v>5000</v>
      </c>
      <c r="L509" s="4" t="s">
        <v>4628</v>
      </c>
      <c r="M509" s="4" t="s">
        <v>4632</v>
      </c>
      <c r="N509" s="4">
        <f>VLOOKUP(I509,BaseModelo!$A$2:$E$5075,5)</f>
        <v>2</v>
      </c>
      <c r="P509" s="15">
        <v>147</v>
      </c>
      <c r="Q509" s="4">
        <f>VLOOKUP(I509,BaseModelo!$A$2:$E$5075,3)</f>
        <v>100</v>
      </c>
      <c r="R509" s="4">
        <f t="shared" si="140"/>
        <v>32283000</v>
      </c>
      <c r="S509" s="16">
        <f t="shared" si="141"/>
        <v>1.5488027754545735E-4</v>
      </c>
      <c r="T509" s="4">
        <f t="shared" si="152"/>
        <v>2.2767400799182231E-2</v>
      </c>
      <c r="U509" s="4">
        <f t="shared" si="153"/>
        <v>2.2767400799182231E-2</v>
      </c>
      <c r="V509" s="6">
        <f t="shared" si="142"/>
        <v>0</v>
      </c>
      <c r="W509" s="16" t="str">
        <f t="shared" si="143"/>
        <v/>
      </c>
      <c r="X509" s="4" t="str">
        <f t="shared" si="154"/>
        <v/>
      </c>
      <c r="Y509" s="4" t="str">
        <f t="shared" si="144"/>
        <v/>
      </c>
      <c r="Z509" s="4">
        <f t="shared" si="145"/>
        <v>1578000</v>
      </c>
      <c r="AA509" s="16">
        <f t="shared" si="146"/>
        <v>3.1685678073510772E-3</v>
      </c>
      <c r="AB509" s="15">
        <f t="shared" si="155"/>
        <v>0.46577946768060835</v>
      </c>
      <c r="AC509" s="15">
        <f t="shared" si="156"/>
        <v>0.46577946768060835</v>
      </c>
      <c r="AD509" s="4">
        <v>144621</v>
      </c>
      <c r="AE509" s="26">
        <v>1303.3399999999999</v>
      </c>
      <c r="AF509" s="26">
        <v>1303.3399999999999</v>
      </c>
      <c r="AG509" s="4">
        <f t="shared" si="157"/>
        <v>832000</v>
      </c>
      <c r="AH509" s="16">
        <f t="shared" si="147"/>
        <v>6.0096153846153849E-3</v>
      </c>
      <c r="AI509" s="15">
        <f t="shared" si="148"/>
        <v>0.88341346153846156</v>
      </c>
      <c r="AJ509" s="15">
        <f t="shared" si="149"/>
        <v>0.88341346153846156</v>
      </c>
      <c r="AK509" s="4">
        <f t="shared" si="150"/>
        <v>16319000</v>
      </c>
      <c r="AL509" s="27">
        <f t="shared" si="151"/>
        <v>3.0639132299773271E-4</v>
      </c>
      <c r="AM509" s="15">
        <f t="shared" si="158"/>
        <v>4.5039524480666712E-2</v>
      </c>
      <c r="AN509" s="15">
        <f t="shared" si="159"/>
        <v>6.9757340520810808E-6</v>
      </c>
    </row>
    <row r="510" spans="1:40" x14ac:dyDescent="0.2">
      <c r="A510" s="4" t="s">
        <v>4628</v>
      </c>
      <c r="B510" s="3" t="s">
        <v>6</v>
      </c>
      <c r="C510" s="6">
        <v>144621</v>
      </c>
      <c r="D510" s="3" t="s">
        <v>202</v>
      </c>
      <c r="E510" s="6">
        <v>144628</v>
      </c>
      <c r="F510" s="3" t="s">
        <v>1336</v>
      </c>
      <c r="G510" s="8">
        <v>5000</v>
      </c>
      <c r="H510" s="6">
        <v>147</v>
      </c>
      <c r="I510" s="6">
        <v>144543</v>
      </c>
      <c r="J510" s="13">
        <v>44985</v>
      </c>
      <c r="K510" s="9">
        <v>5000</v>
      </c>
      <c r="L510" s="4" t="s">
        <v>4628</v>
      </c>
      <c r="M510" s="4" t="s">
        <v>4632</v>
      </c>
      <c r="N510" s="4">
        <f>VLOOKUP(I510,BaseModelo!$A$2:$E$5075,5)</f>
        <v>2</v>
      </c>
      <c r="P510" s="15">
        <v>147</v>
      </c>
      <c r="Q510" s="4">
        <f>VLOOKUP(I510,BaseModelo!$A$2:$E$5075,3)</f>
        <v>100</v>
      </c>
      <c r="R510" s="4">
        <f t="shared" si="140"/>
        <v>32283000</v>
      </c>
      <c r="S510" s="16">
        <f t="shared" si="141"/>
        <v>1.5488027754545735E-4</v>
      </c>
      <c r="T510" s="4">
        <f t="shared" si="152"/>
        <v>2.2767400799182231E-2</v>
      </c>
      <c r="U510" s="4">
        <f t="shared" si="153"/>
        <v>2.2767400799182231E-2</v>
      </c>
      <c r="V510" s="6">
        <f t="shared" si="142"/>
        <v>0</v>
      </c>
      <c r="W510" s="16" t="str">
        <f t="shared" si="143"/>
        <v/>
      </c>
      <c r="X510" s="4" t="str">
        <f t="shared" si="154"/>
        <v/>
      </c>
      <c r="Y510" s="4" t="str">
        <f t="shared" si="144"/>
        <v/>
      </c>
      <c r="Z510" s="4">
        <f t="shared" si="145"/>
        <v>1578000</v>
      </c>
      <c r="AA510" s="16">
        <f t="shared" si="146"/>
        <v>3.1685678073510772E-3</v>
      </c>
      <c r="AB510" s="15">
        <f t="shared" si="155"/>
        <v>0.46577946768060835</v>
      </c>
      <c r="AC510" s="15">
        <f t="shared" si="156"/>
        <v>0.46577946768060835</v>
      </c>
      <c r="AD510" s="4">
        <v>144621</v>
      </c>
      <c r="AE510" s="26">
        <v>1303.3399999999999</v>
      </c>
      <c r="AF510" s="26">
        <v>1303.3399999999999</v>
      </c>
      <c r="AG510" s="4">
        <f t="shared" si="157"/>
        <v>832000</v>
      </c>
      <c r="AH510" s="16">
        <f t="shared" si="147"/>
        <v>6.0096153846153849E-3</v>
      </c>
      <c r="AI510" s="15">
        <f t="shared" si="148"/>
        <v>0.88341346153846156</v>
      </c>
      <c r="AJ510" s="15">
        <f t="shared" si="149"/>
        <v>0.88341346153846156</v>
      </c>
      <c r="AK510" s="4">
        <f t="shared" si="150"/>
        <v>16319000</v>
      </c>
      <c r="AL510" s="27">
        <f t="shared" si="151"/>
        <v>3.0639132299773271E-4</v>
      </c>
      <c r="AM510" s="15">
        <f t="shared" si="158"/>
        <v>4.5039524480666712E-2</v>
      </c>
      <c r="AN510" s="15">
        <f t="shared" si="159"/>
        <v>6.9757340520810808E-6</v>
      </c>
    </row>
    <row r="511" spans="1:40" x14ac:dyDescent="0.2">
      <c r="A511" s="4" t="s">
        <v>4628</v>
      </c>
      <c r="B511" s="3" t="s">
        <v>6</v>
      </c>
      <c r="C511" s="6">
        <v>144621</v>
      </c>
      <c r="D511" s="3" t="s">
        <v>202</v>
      </c>
      <c r="E511" s="6">
        <v>144622</v>
      </c>
      <c r="F511" s="3" t="s">
        <v>1343</v>
      </c>
      <c r="G511" s="8">
        <v>7000</v>
      </c>
      <c r="H511" s="6">
        <v>142</v>
      </c>
      <c r="I511" s="6">
        <v>144541</v>
      </c>
      <c r="J511" s="13">
        <v>44985</v>
      </c>
      <c r="K511" s="9">
        <v>7000</v>
      </c>
      <c r="L511" s="4" t="s">
        <v>4628</v>
      </c>
      <c r="M511" s="4" t="s">
        <v>4632</v>
      </c>
      <c r="N511" s="4">
        <f>VLOOKUP(I511,BaseModelo!$A$2:$E$5075,5)</f>
        <v>2</v>
      </c>
      <c r="P511" s="15">
        <v>142.00000000000003</v>
      </c>
      <c r="Q511" s="4">
        <f>VLOOKUP(I511,BaseModelo!$A$2:$E$5075,3)</f>
        <v>100</v>
      </c>
      <c r="R511" s="4">
        <f t="shared" si="140"/>
        <v>32283000</v>
      </c>
      <c r="S511" s="16">
        <f t="shared" si="141"/>
        <v>2.168323885636403E-4</v>
      </c>
      <c r="T511" s="4">
        <f t="shared" si="152"/>
        <v>3.0790199176036922E-2</v>
      </c>
      <c r="U511" s="4">
        <f t="shared" si="153"/>
        <v>3.0790199176036929E-2</v>
      </c>
      <c r="V511" s="6">
        <f t="shared" si="142"/>
        <v>0</v>
      </c>
      <c r="W511" s="16" t="str">
        <f t="shared" si="143"/>
        <v/>
      </c>
      <c r="X511" s="4" t="str">
        <f t="shared" si="154"/>
        <v/>
      </c>
      <c r="Y511" s="4" t="str">
        <f t="shared" si="144"/>
        <v/>
      </c>
      <c r="Z511" s="4">
        <f t="shared" si="145"/>
        <v>1578000</v>
      </c>
      <c r="AA511" s="16">
        <f t="shared" si="146"/>
        <v>4.4359949302915083E-3</v>
      </c>
      <c r="AB511" s="15">
        <f t="shared" si="155"/>
        <v>0.62991128010139419</v>
      </c>
      <c r="AC511" s="15">
        <f t="shared" si="156"/>
        <v>0.6299112801013943</v>
      </c>
      <c r="AD511" s="4">
        <v>144621</v>
      </c>
      <c r="AE511" s="26">
        <v>1758.65</v>
      </c>
      <c r="AF511" s="26">
        <v>1758.65</v>
      </c>
      <c r="AG511" s="4">
        <f t="shared" si="157"/>
        <v>832000</v>
      </c>
      <c r="AH511" s="16">
        <f t="shared" si="147"/>
        <v>8.4134615384615381E-3</v>
      </c>
      <c r="AI511" s="15">
        <f t="shared" si="148"/>
        <v>1.1947115384615383</v>
      </c>
      <c r="AJ511" s="15">
        <f t="shared" si="149"/>
        <v>1.1947115384615385</v>
      </c>
      <c r="AK511" s="4">
        <f t="shared" si="150"/>
        <v>16319000</v>
      </c>
      <c r="AL511" s="27">
        <f t="shared" si="151"/>
        <v>4.289478521968258E-4</v>
      </c>
      <c r="AM511" s="15">
        <f t="shared" si="158"/>
        <v>6.0910595011949266E-2</v>
      </c>
      <c r="AN511" s="15">
        <f t="shared" si="159"/>
        <v>1.3207389805273516E-5</v>
      </c>
    </row>
    <row r="512" spans="1:40" x14ac:dyDescent="0.2">
      <c r="A512" s="4" t="s">
        <v>4628</v>
      </c>
      <c r="B512" s="3" t="s">
        <v>12</v>
      </c>
      <c r="C512" s="6">
        <v>144630</v>
      </c>
      <c r="D512" s="3" t="s">
        <v>203</v>
      </c>
      <c r="E512" s="6">
        <v>144636</v>
      </c>
      <c r="F512" s="3" t="s">
        <v>1325</v>
      </c>
      <c r="G512" s="8">
        <v>8000</v>
      </c>
      <c r="H512" s="6">
        <v>142</v>
      </c>
      <c r="I512" s="6">
        <v>144506</v>
      </c>
      <c r="J512" s="13">
        <v>44985</v>
      </c>
      <c r="K512" s="9">
        <v>8000</v>
      </c>
      <c r="L512" s="4" t="s">
        <v>4628</v>
      </c>
      <c r="M512" s="4" t="s">
        <v>4632</v>
      </c>
      <c r="N512" s="4">
        <f>VLOOKUP(I512,BaseModelo!$A$2:$E$5075,5)</f>
        <v>2</v>
      </c>
      <c r="P512" s="15">
        <v>142.00000000000003</v>
      </c>
      <c r="Q512" s="4">
        <f>VLOOKUP(I512,BaseModelo!$A$2:$E$5075,3)</f>
        <v>100</v>
      </c>
      <c r="R512" s="4">
        <f t="shared" si="140"/>
        <v>32283000</v>
      </c>
      <c r="S512" s="16">
        <f t="shared" si="141"/>
        <v>2.4780844407273179E-4</v>
      </c>
      <c r="T512" s="4">
        <f t="shared" si="152"/>
        <v>3.5188799058327912E-2</v>
      </c>
      <c r="U512" s="4">
        <f t="shared" si="153"/>
        <v>3.5188799058327919E-2</v>
      </c>
      <c r="V512" s="6">
        <f t="shared" si="142"/>
        <v>0</v>
      </c>
      <c r="W512" s="16" t="str">
        <f t="shared" si="143"/>
        <v/>
      </c>
      <c r="X512" s="4" t="str">
        <f t="shared" si="154"/>
        <v/>
      </c>
      <c r="Y512" s="4" t="str">
        <f t="shared" si="144"/>
        <v/>
      </c>
      <c r="Z512" s="4">
        <f t="shared" si="145"/>
        <v>1578000</v>
      </c>
      <c r="AA512" s="16">
        <f t="shared" si="146"/>
        <v>5.0697084917617234E-3</v>
      </c>
      <c r="AB512" s="15">
        <f t="shared" si="155"/>
        <v>0.71989860583016474</v>
      </c>
      <c r="AC512" s="15">
        <f t="shared" si="156"/>
        <v>0.71989860583016485</v>
      </c>
      <c r="AD512" s="4">
        <v>144630</v>
      </c>
      <c r="AE512" s="26">
        <v>2013.74</v>
      </c>
      <c r="AF512" s="26">
        <v>2013.74</v>
      </c>
      <c r="AG512" s="4">
        <f t="shared" si="157"/>
        <v>832000</v>
      </c>
      <c r="AH512" s="16">
        <f t="shared" si="147"/>
        <v>9.6153846153846159E-3</v>
      </c>
      <c r="AI512" s="15">
        <f t="shared" si="148"/>
        <v>1.3653846153846154</v>
      </c>
      <c r="AJ512" s="15">
        <f t="shared" si="149"/>
        <v>1.3653846153846156</v>
      </c>
      <c r="AK512" s="4">
        <f t="shared" si="150"/>
        <v>16319000</v>
      </c>
      <c r="AL512" s="27">
        <f t="shared" si="151"/>
        <v>4.9022611679637234E-4</v>
      </c>
      <c r="AM512" s="15">
        <f t="shared" si="158"/>
        <v>6.9612108585084875E-2</v>
      </c>
      <c r="AN512" s="15">
        <f t="shared" si="159"/>
        <v>1.725046831709194E-5</v>
      </c>
    </row>
    <row r="513" spans="1:40" x14ac:dyDescent="0.2">
      <c r="A513" s="4" t="s">
        <v>4628</v>
      </c>
      <c r="B513" s="3" t="s">
        <v>12</v>
      </c>
      <c r="C513" s="6">
        <v>144630</v>
      </c>
      <c r="D513" s="3" t="s">
        <v>203</v>
      </c>
      <c r="E513" s="6">
        <v>144637</v>
      </c>
      <c r="F513" s="3" t="s">
        <v>1326</v>
      </c>
      <c r="G513" s="8">
        <v>7000</v>
      </c>
      <c r="H513" s="6">
        <v>142</v>
      </c>
      <c r="I513" s="6">
        <v>144440</v>
      </c>
      <c r="J513" s="13">
        <v>44985</v>
      </c>
      <c r="K513" s="9">
        <v>7000</v>
      </c>
      <c r="L513" s="4" t="s">
        <v>4628</v>
      </c>
      <c r="M513" s="4" t="s">
        <v>4632</v>
      </c>
      <c r="N513" s="4">
        <f>VLOOKUP(I513,BaseModelo!$A$2:$E$5075,5)</f>
        <v>7</v>
      </c>
      <c r="P513" s="15">
        <v>142.00000000000003</v>
      </c>
      <c r="Q513" s="4">
        <f>VLOOKUP(I513,BaseModelo!$A$2:$E$5075,3)</f>
        <v>127</v>
      </c>
      <c r="R513" s="4">
        <f t="shared" si="140"/>
        <v>32283000</v>
      </c>
      <c r="S513" s="16">
        <f t="shared" si="141"/>
        <v>2.168323885636403E-4</v>
      </c>
      <c r="T513" s="4">
        <f t="shared" si="152"/>
        <v>3.0790199176036922E-2</v>
      </c>
      <c r="U513" s="4">
        <f t="shared" si="153"/>
        <v>3.0790199176036929E-2</v>
      </c>
      <c r="V513" s="6">
        <f t="shared" si="142"/>
        <v>0</v>
      </c>
      <c r="W513" s="16" t="str">
        <f t="shared" si="143"/>
        <v/>
      </c>
      <c r="X513" s="4" t="str">
        <f t="shared" si="154"/>
        <v/>
      </c>
      <c r="Y513" s="4" t="str">
        <f t="shared" si="144"/>
        <v/>
      </c>
      <c r="Z513" s="4">
        <f t="shared" si="145"/>
        <v>4022000</v>
      </c>
      <c r="AA513" s="16">
        <f t="shared" si="146"/>
        <v>1.7404276479363501E-3</v>
      </c>
      <c r="AB513" s="15">
        <f t="shared" si="155"/>
        <v>0.24714072600696171</v>
      </c>
      <c r="AC513" s="15">
        <f t="shared" si="156"/>
        <v>0.24714072600696177</v>
      </c>
      <c r="AD513" s="4">
        <v>144630</v>
      </c>
      <c r="AE513" s="26">
        <v>1758.65</v>
      </c>
      <c r="AF513" s="26">
        <v>1758.65</v>
      </c>
      <c r="AG513" s="4">
        <f t="shared" si="157"/>
        <v>2184000</v>
      </c>
      <c r="AH513" s="16">
        <f t="shared" si="147"/>
        <v>3.205128205128205E-3</v>
      </c>
      <c r="AI513" s="15">
        <f t="shared" si="148"/>
        <v>0.45512820512820512</v>
      </c>
      <c r="AJ513" s="15">
        <f t="shared" si="149"/>
        <v>0.45512820512820518</v>
      </c>
      <c r="AK513" s="4">
        <f t="shared" si="150"/>
        <v>16319000</v>
      </c>
      <c r="AL513" s="27">
        <f t="shared" si="151"/>
        <v>4.289478521968258E-4</v>
      </c>
      <c r="AM513" s="15">
        <f t="shared" si="158"/>
        <v>6.0910595011949266E-2</v>
      </c>
      <c r="AN513" s="15">
        <f t="shared" si="159"/>
        <v>1.3207389805273516E-5</v>
      </c>
    </row>
    <row r="514" spans="1:40" x14ac:dyDescent="0.2">
      <c r="A514" s="4" t="s">
        <v>4628</v>
      </c>
      <c r="B514" s="3" t="s">
        <v>12</v>
      </c>
      <c r="C514" s="6">
        <v>144630</v>
      </c>
      <c r="D514" s="3" t="s">
        <v>203</v>
      </c>
      <c r="E514" s="6">
        <v>144638</v>
      </c>
      <c r="F514" s="3" t="s">
        <v>1327</v>
      </c>
      <c r="G514" s="8">
        <v>9000</v>
      </c>
      <c r="H514" s="6">
        <v>142</v>
      </c>
      <c r="I514" s="6">
        <v>142820</v>
      </c>
      <c r="J514" s="13">
        <v>44985</v>
      </c>
      <c r="K514" s="9">
        <v>9000</v>
      </c>
      <c r="L514" s="4" t="s">
        <v>4628</v>
      </c>
      <c r="M514" s="4" t="s">
        <v>4632</v>
      </c>
      <c r="N514" s="4">
        <f>VLOOKUP(I514,BaseModelo!$A$2:$E$5075,5)</f>
        <v>9</v>
      </c>
      <c r="P514" s="15">
        <v>142.00000000000003</v>
      </c>
      <c r="Q514" s="4">
        <f>VLOOKUP(I514,BaseModelo!$A$2:$E$5075,3)</f>
        <v>147</v>
      </c>
      <c r="R514" s="4">
        <f t="shared" ref="R514:R577" si="160">SUMIFS($G:$G,$M:$M,M514)</f>
        <v>32283000</v>
      </c>
      <c r="S514" s="16">
        <f t="shared" ref="S514:S577" si="161">G514/R514</f>
        <v>2.7878449958182325E-4</v>
      </c>
      <c r="T514" s="4">
        <f t="shared" si="152"/>
        <v>3.9587398940618898E-2</v>
      </c>
      <c r="U514" s="4">
        <f t="shared" si="153"/>
        <v>3.9587398940618912E-2</v>
      </c>
      <c r="V514" s="6">
        <f t="shared" ref="V514:V577" si="162">SUMIFS($G:$G,$O:$O,O514)</f>
        <v>0</v>
      </c>
      <c r="W514" s="16" t="str">
        <f t="shared" ref="W514:W577" si="163">IFERROR(G514/V514,"")</f>
        <v/>
      </c>
      <c r="X514" s="4" t="str">
        <f t="shared" si="154"/>
        <v/>
      </c>
      <c r="Y514" s="4" t="str">
        <f t="shared" ref="Y514:Y577" si="164">IFERROR(W514*P514,"")</f>
        <v/>
      </c>
      <c r="Z514" s="4">
        <f t="shared" ref="Z514:Z577" si="165">SUMIFS($G:$G,$N:$N,N514)</f>
        <v>5305000</v>
      </c>
      <c r="AA514" s="16">
        <f t="shared" ref="AA514:AA577" si="166">IFERROR(G514/Z514,"")</f>
        <v>1.6965127238454288E-3</v>
      </c>
      <c r="AB514" s="15">
        <f t="shared" si="155"/>
        <v>0.24090480678605089</v>
      </c>
      <c r="AC514" s="15">
        <f t="shared" si="156"/>
        <v>0.24090480678605092</v>
      </c>
      <c r="AD514" s="4">
        <v>144630</v>
      </c>
      <c r="AE514" s="26">
        <v>2255.2800000000002</v>
      </c>
      <c r="AF514" s="26">
        <v>2255.2800000000002</v>
      </c>
      <c r="AG514" s="4">
        <f t="shared" si="157"/>
        <v>3095000</v>
      </c>
      <c r="AH514" s="16">
        <f t="shared" ref="AH514:AH577" si="167">IFERROR($G514/AG514,"")</f>
        <v>2.9079159935379646E-3</v>
      </c>
      <c r="AI514" s="15">
        <f t="shared" ref="AI514:AI577" si="168">IFERROR(AH514*H514,"")</f>
        <v>0.41292407108239099</v>
      </c>
      <c r="AJ514" s="15">
        <f t="shared" ref="AJ514:AJ577" si="169">IFERROR(AH514*P514,"")</f>
        <v>0.41292407108239104</v>
      </c>
      <c r="AK514" s="4">
        <f t="shared" ref="AK514:AK577" si="170">SUMIFS($G:$G,$A:$A,$A514,$M:$M,$M514)</f>
        <v>16319000</v>
      </c>
      <c r="AL514" s="27">
        <f t="shared" ref="AL514:AL577" si="171">IFERROR($G514/AK514,"")</f>
        <v>5.5150438139591883E-4</v>
      </c>
      <c r="AM514" s="15">
        <f t="shared" si="158"/>
        <v>7.8313622158220478E-2</v>
      </c>
      <c r="AN514" s="15">
        <f t="shared" si="159"/>
        <v>2.1832623963819486E-5</v>
      </c>
    </row>
    <row r="515" spans="1:40" x14ac:dyDescent="0.2">
      <c r="A515" s="4" t="s">
        <v>4628</v>
      </c>
      <c r="B515" s="3" t="s">
        <v>12</v>
      </c>
      <c r="C515" s="6">
        <v>144630</v>
      </c>
      <c r="D515" s="3" t="s">
        <v>203</v>
      </c>
      <c r="E515" s="6">
        <v>144639</v>
      </c>
      <c r="F515" s="3" t="s">
        <v>1328</v>
      </c>
      <c r="G515" s="8">
        <v>6000</v>
      </c>
      <c r="H515" s="6">
        <v>142</v>
      </c>
      <c r="I515" s="6">
        <v>143005</v>
      </c>
      <c r="J515" s="13">
        <v>44985</v>
      </c>
      <c r="K515" s="9">
        <v>6000</v>
      </c>
      <c r="L515" s="4" t="s">
        <v>4628</v>
      </c>
      <c r="M515" s="4" t="s">
        <v>4632</v>
      </c>
      <c r="N515" s="4">
        <f>VLOOKUP(I515,BaseModelo!$A$2:$E$5075,5)</f>
        <v>8</v>
      </c>
      <c r="P515" s="15">
        <v>142.00000000000003</v>
      </c>
      <c r="Q515" s="4">
        <f>VLOOKUP(I515,BaseModelo!$A$2:$E$5075,3)</f>
        <v>132</v>
      </c>
      <c r="R515" s="4">
        <f t="shared" si="160"/>
        <v>32283000</v>
      </c>
      <c r="S515" s="16">
        <f t="shared" si="161"/>
        <v>1.8585633305454884E-4</v>
      </c>
      <c r="T515" s="4">
        <f t="shared" ref="T515:T578" si="172">S515*H515</f>
        <v>2.6391599293745936E-2</v>
      </c>
      <c r="U515" s="4">
        <f t="shared" ref="U515:U578" si="173">S515*P515</f>
        <v>2.6391599293745942E-2</v>
      </c>
      <c r="V515" s="6">
        <f t="shared" si="162"/>
        <v>0</v>
      </c>
      <c r="W515" s="16" t="str">
        <f t="shared" si="163"/>
        <v/>
      </c>
      <c r="X515" s="4" t="str">
        <f t="shared" ref="X515:X578" si="174">IFERROR(W515*H515,"")</f>
        <v/>
      </c>
      <c r="Y515" s="4" t="str">
        <f t="shared" si="164"/>
        <v/>
      </c>
      <c r="Z515" s="4">
        <f t="shared" si="165"/>
        <v>5836000</v>
      </c>
      <c r="AA515" s="16">
        <f t="shared" si="166"/>
        <v>1.028101439342015E-3</v>
      </c>
      <c r="AB515" s="15">
        <f t="shared" ref="AB515:AB578" si="175">IFERROR(AA515*H515,"")</f>
        <v>0.14599040438656613</v>
      </c>
      <c r="AC515" s="15">
        <f t="shared" ref="AC515:AC578" si="176">IFERROR(AA515*P515,"")</f>
        <v>0.14599040438656616</v>
      </c>
      <c r="AD515" s="4">
        <v>144630</v>
      </c>
      <c r="AE515" s="26">
        <v>1503.37</v>
      </c>
      <c r="AF515" s="26">
        <v>1503.37</v>
      </c>
      <c r="AG515" s="4">
        <f t="shared" ref="AG515:AG578" si="177">SUMIFS($G:$G,$N:$N,$N515,$A:$A,$A515)</f>
        <v>3421000</v>
      </c>
      <c r="AH515" s="16">
        <f t="shared" si="167"/>
        <v>1.7538731365097924E-3</v>
      </c>
      <c r="AI515" s="15">
        <f t="shared" si="168"/>
        <v>0.24904998538439052</v>
      </c>
      <c r="AJ515" s="15">
        <f t="shared" si="169"/>
        <v>0.24904998538439058</v>
      </c>
      <c r="AK515" s="4">
        <f t="shared" si="170"/>
        <v>16319000</v>
      </c>
      <c r="AL515" s="27">
        <f t="shared" si="171"/>
        <v>3.6766958759727926E-4</v>
      </c>
      <c r="AM515" s="15">
        <f t="shared" ref="AM515:AM578" si="178">IFERROR(AL515*H515,"")</f>
        <v>5.2209081438813656E-2</v>
      </c>
      <c r="AN515" s="15">
        <f t="shared" ref="AN515:AN578" si="179">IFERROR(AL515*U515,"")</f>
        <v>9.7033884283642175E-6</v>
      </c>
    </row>
    <row r="516" spans="1:40" x14ac:dyDescent="0.2">
      <c r="A516" s="4" t="s">
        <v>4628</v>
      </c>
      <c r="B516" s="3" t="s">
        <v>11</v>
      </c>
      <c r="C516" s="6">
        <v>144640</v>
      </c>
      <c r="D516" s="3" t="s">
        <v>204</v>
      </c>
      <c r="E516" s="6">
        <v>144668</v>
      </c>
      <c r="F516" s="3" t="s">
        <v>1322</v>
      </c>
      <c r="G516" s="8">
        <v>10000</v>
      </c>
      <c r="H516" s="6">
        <v>142</v>
      </c>
      <c r="I516" s="6">
        <v>144471</v>
      </c>
      <c r="J516" s="13">
        <v>44985</v>
      </c>
      <c r="K516" s="9">
        <v>10000</v>
      </c>
      <c r="L516" s="4" t="s">
        <v>4628</v>
      </c>
      <c r="M516" s="4" t="s">
        <v>4632</v>
      </c>
      <c r="N516" s="4">
        <f>VLOOKUP(I516,BaseModelo!$A$2:$E$5075,5)</f>
        <v>2</v>
      </c>
      <c r="P516" s="15">
        <v>142.00000000000003</v>
      </c>
      <c r="Q516" s="4">
        <f>VLOOKUP(I516,BaseModelo!$A$2:$E$5075,3)</f>
        <v>100</v>
      </c>
      <c r="R516" s="4">
        <f t="shared" si="160"/>
        <v>32283000</v>
      </c>
      <c r="S516" s="16">
        <f t="shared" si="161"/>
        <v>3.0976055509091471E-4</v>
      </c>
      <c r="T516" s="4">
        <f t="shared" si="172"/>
        <v>4.3985998822909891E-2</v>
      </c>
      <c r="U516" s="4">
        <f t="shared" si="173"/>
        <v>4.3985998822909898E-2</v>
      </c>
      <c r="V516" s="6">
        <f t="shared" si="162"/>
        <v>0</v>
      </c>
      <c r="W516" s="16" t="str">
        <f t="shared" si="163"/>
        <v/>
      </c>
      <c r="X516" s="4" t="str">
        <f t="shared" si="174"/>
        <v/>
      </c>
      <c r="Y516" s="4" t="str">
        <f t="shared" si="164"/>
        <v/>
      </c>
      <c r="Z516" s="4">
        <f t="shared" si="165"/>
        <v>1578000</v>
      </c>
      <c r="AA516" s="16">
        <f t="shared" si="166"/>
        <v>6.3371356147021544E-3</v>
      </c>
      <c r="AB516" s="15">
        <f t="shared" si="175"/>
        <v>0.89987325728770595</v>
      </c>
      <c r="AC516" s="15">
        <f t="shared" si="176"/>
        <v>0.89987325728770606</v>
      </c>
      <c r="AD516" s="4">
        <v>144640</v>
      </c>
      <c r="AE516" s="26">
        <v>2510.34</v>
      </c>
      <c r="AF516" s="26">
        <v>2510.34</v>
      </c>
      <c r="AG516" s="4">
        <f t="shared" si="177"/>
        <v>832000</v>
      </c>
      <c r="AH516" s="16">
        <f t="shared" si="167"/>
        <v>1.201923076923077E-2</v>
      </c>
      <c r="AI516" s="15">
        <f t="shared" si="168"/>
        <v>1.7067307692307694</v>
      </c>
      <c r="AJ516" s="15">
        <f t="shared" si="169"/>
        <v>1.7067307692307696</v>
      </c>
      <c r="AK516" s="4">
        <f t="shared" si="170"/>
        <v>16319000</v>
      </c>
      <c r="AL516" s="27">
        <f t="shared" si="171"/>
        <v>6.1278264599546543E-4</v>
      </c>
      <c r="AM516" s="15">
        <f t="shared" si="178"/>
        <v>8.7015135731356094E-2</v>
      </c>
      <c r="AN516" s="15">
        <f t="shared" si="179"/>
        <v>2.6953856745456156E-5</v>
      </c>
    </row>
    <row r="517" spans="1:40" x14ac:dyDescent="0.2">
      <c r="A517" s="4" t="s">
        <v>4628</v>
      </c>
      <c r="B517" s="3" t="s">
        <v>12</v>
      </c>
      <c r="C517" s="6">
        <v>144647</v>
      </c>
      <c r="D517" s="3" t="s">
        <v>205</v>
      </c>
      <c r="E517" s="6">
        <v>144657</v>
      </c>
      <c r="F517" s="3" t="s">
        <v>1329</v>
      </c>
      <c r="G517" s="8">
        <v>7000</v>
      </c>
      <c r="H517" s="6">
        <v>142</v>
      </c>
      <c r="I517" s="6">
        <v>128955</v>
      </c>
      <c r="J517" s="13">
        <v>44985</v>
      </c>
      <c r="K517" s="9">
        <v>7000</v>
      </c>
      <c r="L517" s="4" t="s">
        <v>4628</v>
      </c>
      <c r="M517" s="4" t="s">
        <v>4632</v>
      </c>
      <c r="N517" s="4">
        <f>VLOOKUP(I517,BaseModelo!$A$2:$E$5075,5)</f>
        <v>9</v>
      </c>
      <c r="P517" s="15">
        <v>142.00000000000003</v>
      </c>
      <c r="Q517" s="4">
        <f>VLOOKUP(I517,BaseModelo!$A$2:$E$5075,3)</f>
        <v>147</v>
      </c>
      <c r="R517" s="4">
        <f t="shared" si="160"/>
        <v>32283000</v>
      </c>
      <c r="S517" s="16">
        <f t="shared" si="161"/>
        <v>2.168323885636403E-4</v>
      </c>
      <c r="T517" s="4">
        <f t="shared" si="172"/>
        <v>3.0790199176036922E-2</v>
      </c>
      <c r="U517" s="4">
        <f t="shared" si="173"/>
        <v>3.0790199176036929E-2</v>
      </c>
      <c r="V517" s="6">
        <f t="shared" si="162"/>
        <v>0</v>
      </c>
      <c r="W517" s="16" t="str">
        <f t="shared" si="163"/>
        <v/>
      </c>
      <c r="X517" s="4" t="str">
        <f t="shared" si="174"/>
        <v/>
      </c>
      <c r="Y517" s="4" t="str">
        <f t="shared" si="164"/>
        <v/>
      </c>
      <c r="Z517" s="4">
        <f t="shared" si="165"/>
        <v>5305000</v>
      </c>
      <c r="AA517" s="16">
        <f t="shared" si="166"/>
        <v>1.3195098963242225E-3</v>
      </c>
      <c r="AB517" s="15">
        <f t="shared" si="175"/>
        <v>0.18737040527803958</v>
      </c>
      <c r="AC517" s="15">
        <f t="shared" si="176"/>
        <v>0.18737040527803964</v>
      </c>
      <c r="AD517" s="4">
        <v>144647</v>
      </c>
      <c r="AE517" s="26">
        <v>1758.65</v>
      </c>
      <c r="AF517" s="26">
        <v>1758.65</v>
      </c>
      <c r="AG517" s="4">
        <f t="shared" si="177"/>
        <v>3095000</v>
      </c>
      <c r="AH517" s="16">
        <f t="shared" si="167"/>
        <v>2.2617124394184169E-3</v>
      </c>
      <c r="AI517" s="15">
        <f t="shared" si="168"/>
        <v>0.32116316639741521</v>
      </c>
      <c r="AJ517" s="15">
        <f t="shared" si="169"/>
        <v>0.32116316639741527</v>
      </c>
      <c r="AK517" s="4">
        <f t="shared" si="170"/>
        <v>16319000</v>
      </c>
      <c r="AL517" s="27">
        <f t="shared" si="171"/>
        <v>4.289478521968258E-4</v>
      </c>
      <c r="AM517" s="15">
        <f t="shared" si="178"/>
        <v>6.0910595011949266E-2</v>
      </c>
      <c r="AN517" s="15">
        <f t="shared" si="179"/>
        <v>1.3207389805273516E-5</v>
      </c>
    </row>
    <row r="518" spans="1:40" x14ac:dyDescent="0.2">
      <c r="A518" s="4" t="s">
        <v>4628</v>
      </c>
      <c r="B518" s="2" t="s">
        <v>15</v>
      </c>
      <c r="C518" s="5">
        <v>144818</v>
      </c>
      <c r="D518" s="2" t="s">
        <v>206</v>
      </c>
      <c r="E518" s="5">
        <v>144823</v>
      </c>
      <c r="F518" s="2" t="s">
        <v>1303</v>
      </c>
      <c r="G518" s="7">
        <v>10000</v>
      </c>
      <c r="H518" s="5">
        <v>122</v>
      </c>
      <c r="I518" s="6">
        <v>143524</v>
      </c>
      <c r="J518" s="13">
        <v>44985</v>
      </c>
      <c r="K518" s="9">
        <v>10000</v>
      </c>
      <c r="L518" s="4" t="s">
        <v>4628</v>
      </c>
      <c r="M518" s="4" t="s">
        <v>4632</v>
      </c>
      <c r="N518" s="4">
        <f>VLOOKUP(I518,BaseModelo!$A$2:$E$5075,5)</f>
        <v>8</v>
      </c>
      <c r="P518" s="15">
        <v>142.00000000000003</v>
      </c>
      <c r="Q518" s="4">
        <f>VLOOKUP(I518,BaseModelo!$A$2:$E$5075,3)</f>
        <v>132</v>
      </c>
      <c r="R518" s="4">
        <f t="shared" si="160"/>
        <v>32283000</v>
      </c>
      <c r="S518" s="16">
        <f t="shared" si="161"/>
        <v>3.0976055509091471E-4</v>
      </c>
      <c r="T518" s="4">
        <f t="shared" si="172"/>
        <v>3.7790787721091595E-2</v>
      </c>
      <c r="U518" s="4">
        <f t="shared" si="173"/>
        <v>4.3985998822909898E-2</v>
      </c>
      <c r="V518" s="6">
        <f t="shared" si="162"/>
        <v>0</v>
      </c>
      <c r="W518" s="16" t="str">
        <f t="shared" si="163"/>
        <v/>
      </c>
      <c r="X518" s="4" t="str">
        <f t="shared" si="174"/>
        <v/>
      </c>
      <c r="Y518" s="4" t="str">
        <f t="shared" si="164"/>
        <v/>
      </c>
      <c r="Z518" s="4">
        <f t="shared" si="165"/>
        <v>5836000</v>
      </c>
      <c r="AA518" s="16">
        <f t="shared" si="166"/>
        <v>1.7135023989033585E-3</v>
      </c>
      <c r="AB518" s="15">
        <f t="shared" si="175"/>
        <v>0.20904729266620972</v>
      </c>
      <c r="AC518" s="15">
        <f t="shared" si="176"/>
        <v>0.24331734064427696</v>
      </c>
      <c r="AD518" s="4">
        <v>144818</v>
      </c>
      <c r="AE518" s="26">
        <v>2137.87</v>
      </c>
      <c r="AF518" s="26">
        <v>2137.87</v>
      </c>
      <c r="AG518" s="4">
        <f t="shared" si="177"/>
        <v>3421000</v>
      </c>
      <c r="AH518" s="16">
        <f t="shared" si="167"/>
        <v>2.9231218941829875E-3</v>
      </c>
      <c r="AI518" s="15">
        <f t="shared" si="168"/>
        <v>0.35662087109032448</v>
      </c>
      <c r="AJ518" s="15">
        <f t="shared" si="169"/>
        <v>0.41508330897398432</v>
      </c>
      <c r="AK518" s="4">
        <f t="shared" si="170"/>
        <v>16319000</v>
      </c>
      <c r="AL518" s="27">
        <f t="shared" si="171"/>
        <v>6.1278264599546543E-4</v>
      </c>
      <c r="AM518" s="15">
        <f t="shared" si="178"/>
        <v>7.4759482811446787E-2</v>
      </c>
      <c r="AN518" s="15">
        <f t="shared" si="179"/>
        <v>2.6953856745456156E-5</v>
      </c>
    </row>
    <row r="519" spans="1:40" x14ac:dyDescent="0.2">
      <c r="A519" s="4" t="s">
        <v>4628</v>
      </c>
      <c r="B519" s="3" t="s">
        <v>15</v>
      </c>
      <c r="C519" s="6">
        <v>144818</v>
      </c>
      <c r="D519" s="3" t="s">
        <v>206</v>
      </c>
      <c r="E519" s="6">
        <v>144826</v>
      </c>
      <c r="F519" s="3" t="s">
        <v>1337</v>
      </c>
      <c r="G519" s="8">
        <v>10000</v>
      </c>
      <c r="H519" s="6">
        <v>122</v>
      </c>
      <c r="I519" s="6">
        <v>143510</v>
      </c>
      <c r="J519" s="13">
        <v>44985</v>
      </c>
      <c r="K519" s="9">
        <v>10000</v>
      </c>
      <c r="L519" s="4" t="s">
        <v>4628</v>
      </c>
      <c r="M519" s="4" t="s">
        <v>4632</v>
      </c>
      <c r="N519" s="4">
        <f>VLOOKUP(I519,BaseModelo!$A$2:$E$5075,5)</f>
        <v>10</v>
      </c>
      <c r="P519" s="15">
        <v>142.00000000000003</v>
      </c>
      <c r="Q519" s="4">
        <f>VLOOKUP(I519,BaseModelo!$A$2:$E$5075,3)</f>
        <v>0</v>
      </c>
      <c r="R519" s="4">
        <f t="shared" si="160"/>
        <v>32283000</v>
      </c>
      <c r="S519" s="16">
        <f t="shared" si="161"/>
        <v>3.0976055509091471E-4</v>
      </c>
      <c r="T519" s="4">
        <f t="shared" si="172"/>
        <v>3.7790787721091595E-2</v>
      </c>
      <c r="U519" s="4">
        <f t="shared" si="173"/>
        <v>4.3985998822909898E-2</v>
      </c>
      <c r="V519" s="6">
        <f t="shared" si="162"/>
        <v>0</v>
      </c>
      <c r="W519" s="16" t="str">
        <f t="shared" si="163"/>
        <v/>
      </c>
      <c r="X519" s="4" t="str">
        <f t="shared" si="174"/>
        <v/>
      </c>
      <c r="Y519" s="4" t="str">
        <f t="shared" si="164"/>
        <v/>
      </c>
      <c r="Z519" s="4">
        <f t="shared" si="165"/>
        <v>4121000</v>
      </c>
      <c r="AA519" s="16">
        <f t="shared" si="166"/>
        <v>2.4265954865323952E-3</v>
      </c>
      <c r="AB519" s="15">
        <f t="shared" si="175"/>
        <v>0.29604464935695224</v>
      </c>
      <c r="AC519" s="15">
        <f t="shared" si="176"/>
        <v>0.34457655908760021</v>
      </c>
      <c r="AD519" s="4">
        <v>144818</v>
      </c>
      <c r="AE519" s="26">
        <v>2137.87</v>
      </c>
      <c r="AF519" s="26">
        <v>2137.87</v>
      </c>
      <c r="AG519" s="4">
        <f t="shared" si="177"/>
        <v>1846000</v>
      </c>
      <c r="AH519" s="16">
        <f t="shared" si="167"/>
        <v>5.4171180931744311E-3</v>
      </c>
      <c r="AI519" s="15">
        <f t="shared" si="168"/>
        <v>0.66088840736728061</v>
      </c>
      <c r="AJ519" s="15">
        <f t="shared" si="169"/>
        <v>0.76923076923076938</v>
      </c>
      <c r="AK519" s="4">
        <f t="shared" si="170"/>
        <v>16319000</v>
      </c>
      <c r="AL519" s="27">
        <f t="shared" si="171"/>
        <v>6.1278264599546543E-4</v>
      </c>
      <c r="AM519" s="15">
        <f t="shared" si="178"/>
        <v>7.4759482811446787E-2</v>
      </c>
      <c r="AN519" s="15">
        <f t="shared" si="179"/>
        <v>2.6953856745456156E-5</v>
      </c>
    </row>
    <row r="520" spans="1:40" x14ac:dyDescent="0.2">
      <c r="A520" s="4" t="s">
        <v>4628</v>
      </c>
      <c r="B520" s="3" t="s">
        <v>15</v>
      </c>
      <c r="C520" s="6">
        <v>144818</v>
      </c>
      <c r="D520" s="3" t="s">
        <v>206</v>
      </c>
      <c r="E520" s="6">
        <v>144819</v>
      </c>
      <c r="F520" s="3" t="s">
        <v>1339</v>
      </c>
      <c r="G520" s="8">
        <v>25000</v>
      </c>
      <c r="H520" s="6">
        <v>105</v>
      </c>
      <c r="I520" s="6">
        <v>143003</v>
      </c>
      <c r="J520" s="13">
        <v>44985</v>
      </c>
      <c r="K520" s="9">
        <v>25000</v>
      </c>
      <c r="L520" s="4" t="s">
        <v>4628</v>
      </c>
      <c r="M520" s="4" t="s">
        <v>4632</v>
      </c>
      <c r="N520" s="4">
        <f>VLOOKUP(I520,BaseModelo!$A$2:$E$5075,5)</f>
        <v>8</v>
      </c>
      <c r="P520" s="15">
        <v>110.00000000000001</v>
      </c>
      <c r="Q520" s="4">
        <f>VLOOKUP(I520,BaseModelo!$A$2:$E$5075,3)</f>
        <v>132</v>
      </c>
      <c r="R520" s="4">
        <f t="shared" si="160"/>
        <v>32283000</v>
      </c>
      <c r="S520" s="16">
        <f t="shared" si="161"/>
        <v>7.7440138772728677E-4</v>
      </c>
      <c r="T520" s="4">
        <f t="shared" si="172"/>
        <v>8.1312145711365108E-2</v>
      </c>
      <c r="U520" s="4">
        <f t="shared" si="173"/>
        <v>8.5184152650001552E-2</v>
      </c>
      <c r="V520" s="6">
        <f t="shared" si="162"/>
        <v>0</v>
      </c>
      <c r="W520" s="16" t="str">
        <f t="shared" si="163"/>
        <v/>
      </c>
      <c r="X520" s="4" t="str">
        <f t="shared" si="174"/>
        <v/>
      </c>
      <c r="Y520" s="4" t="str">
        <f t="shared" si="164"/>
        <v/>
      </c>
      <c r="Z520" s="4">
        <f t="shared" si="165"/>
        <v>5836000</v>
      </c>
      <c r="AA520" s="16">
        <f t="shared" si="166"/>
        <v>4.2837559972583959E-3</v>
      </c>
      <c r="AB520" s="15">
        <f t="shared" si="175"/>
        <v>0.44979437971213154</v>
      </c>
      <c r="AC520" s="15">
        <f t="shared" si="176"/>
        <v>0.47121315969842359</v>
      </c>
      <c r="AD520" s="4">
        <v>144818</v>
      </c>
      <c r="AE520" s="26">
        <v>4544.91</v>
      </c>
      <c r="AF520" s="26">
        <v>4544.91</v>
      </c>
      <c r="AG520" s="4">
        <f t="shared" si="177"/>
        <v>3421000</v>
      </c>
      <c r="AH520" s="16">
        <f t="shared" si="167"/>
        <v>7.3078047354574686E-3</v>
      </c>
      <c r="AI520" s="15">
        <f t="shared" si="168"/>
        <v>0.76731949722303416</v>
      </c>
      <c r="AJ520" s="15">
        <f t="shared" si="169"/>
        <v>0.80385852090032162</v>
      </c>
      <c r="AK520" s="4">
        <f t="shared" si="170"/>
        <v>16319000</v>
      </c>
      <c r="AL520" s="27">
        <f t="shared" si="171"/>
        <v>1.5319566149886636E-3</v>
      </c>
      <c r="AM520" s="15">
        <f t="shared" si="178"/>
        <v>0.16085544457380968</v>
      </c>
      <c r="AN520" s="15">
        <f t="shared" si="179"/>
        <v>1.3049842614437399E-4</v>
      </c>
    </row>
    <row r="521" spans="1:40" x14ac:dyDescent="0.2">
      <c r="A521" s="4" t="s">
        <v>4628</v>
      </c>
      <c r="B521" s="3" t="s">
        <v>15</v>
      </c>
      <c r="C521" s="6">
        <v>144818</v>
      </c>
      <c r="D521" s="3" t="s">
        <v>206</v>
      </c>
      <c r="E521" s="6">
        <v>144820</v>
      </c>
      <c r="F521" s="3" t="s">
        <v>1340</v>
      </c>
      <c r="G521" s="8">
        <v>25000</v>
      </c>
      <c r="H521" s="6">
        <v>105</v>
      </c>
      <c r="I521" s="6">
        <v>143567</v>
      </c>
      <c r="J521" s="13">
        <v>44985</v>
      </c>
      <c r="K521" s="9">
        <v>25000</v>
      </c>
      <c r="L521" s="4" t="s">
        <v>4628</v>
      </c>
      <c r="M521" s="4" t="s">
        <v>4632</v>
      </c>
      <c r="N521" s="4">
        <f>VLOOKUP(I521,BaseModelo!$A$2:$E$5075,5)</f>
        <v>7</v>
      </c>
      <c r="P521" s="15">
        <v>110.00000000000001</v>
      </c>
      <c r="Q521" s="4">
        <f>VLOOKUP(I521,BaseModelo!$A$2:$E$5075,3)</f>
        <v>127</v>
      </c>
      <c r="R521" s="4">
        <f t="shared" si="160"/>
        <v>32283000</v>
      </c>
      <c r="S521" s="16">
        <f t="shared" si="161"/>
        <v>7.7440138772728677E-4</v>
      </c>
      <c r="T521" s="4">
        <f t="shared" si="172"/>
        <v>8.1312145711365108E-2</v>
      </c>
      <c r="U521" s="4">
        <f t="shared" si="173"/>
        <v>8.5184152650001552E-2</v>
      </c>
      <c r="V521" s="6">
        <f t="shared" si="162"/>
        <v>0</v>
      </c>
      <c r="W521" s="16" t="str">
        <f t="shared" si="163"/>
        <v/>
      </c>
      <c r="X521" s="4" t="str">
        <f t="shared" si="174"/>
        <v/>
      </c>
      <c r="Y521" s="4" t="str">
        <f t="shared" si="164"/>
        <v/>
      </c>
      <c r="Z521" s="4">
        <f t="shared" si="165"/>
        <v>4022000</v>
      </c>
      <c r="AA521" s="16">
        <f t="shared" si="166"/>
        <v>6.2158130283441072E-3</v>
      </c>
      <c r="AB521" s="15">
        <f t="shared" si="175"/>
        <v>0.65266036797613125</v>
      </c>
      <c r="AC521" s="15">
        <f t="shared" si="176"/>
        <v>0.6837394331178519</v>
      </c>
      <c r="AD521" s="4">
        <v>144818</v>
      </c>
      <c r="AE521" s="26">
        <v>4544.91</v>
      </c>
      <c r="AF521" s="26">
        <v>4544.91</v>
      </c>
      <c r="AG521" s="4">
        <f t="shared" si="177"/>
        <v>2184000</v>
      </c>
      <c r="AH521" s="16">
        <f t="shared" si="167"/>
        <v>1.1446886446886446E-2</v>
      </c>
      <c r="AI521" s="15">
        <f t="shared" si="168"/>
        <v>1.2019230769230769</v>
      </c>
      <c r="AJ521" s="15">
        <f t="shared" si="169"/>
        <v>1.2591575091575091</v>
      </c>
      <c r="AK521" s="4">
        <f t="shared" si="170"/>
        <v>16319000</v>
      </c>
      <c r="AL521" s="27">
        <f t="shared" si="171"/>
        <v>1.5319566149886636E-3</v>
      </c>
      <c r="AM521" s="15">
        <f t="shared" si="178"/>
        <v>0.16085544457380968</v>
      </c>
      <c r="AN521" s="15">
        <f t="shared" si="179"/>
        <v>1.3049842614437399E-4</v>
      </c>
    </row>
    <row r="522" spans="1:40" x14ac:dyDescent="0.2">
      <c r="A522" s="4" t="s">
        <v>4628</v>
      </c>
      <c r="B522" s="3" t="s">
        <v>15</v>
      </c>
      <c r="C522" s="6">
        <v>144818</v>
      </c>
      <c r="D522" s="3" t="s">
        <v>206</v>
      </c>
      <c r="E522" s="6">
        <v>144824</v>
      </c>
      <c r="F522" s="3" t="s">
        <v>1341</v>
      </c>
      <c r="G522" s="8">
        <v>8000</v>
      </c>
      <c r="H522" s="6">
        <v>142</v>
      </c>
      <c r="I522" s="6">
        <v>143562</v>
      </c>
      <c r="J522" s="13">
        <v>44985</v>
      </c>
      <c r="K522" s="9">
        <v>8000</v>
      </c>
      <c r="L522" s="4" t="s">
        <v>4628</v>
      </c>
      <c r="M522" s="4" t="s">
        <v>4632</v>
      </c>
      <c r="N522" s="4">
        <f>VLOOKUP(I522,BaseModelo!$A$2:$E$5075,5)</f>
        <v>9</v>
      </c>
      <c r="P522" s="15">
        <v>142.00000000000003</v>
      </c>
      <c r="Q522" s="4">
        <f>VLOOKUP(I522,BaseModelo!$A$2:$E$5075,3)</f>
        <v>147</v>
      </c>
      <c r="R522" s="4">
        <f t="shared" si="160"/>
        <v>32283000</v>
      </c>
      <c r="S522" s="16">
        <f t="shared" si="161"/>
        <v>2.4780844407273179E-4</v>
      </c>
      <c r="T522" s="4">
        <f t="shared" si="172"/>
        <v>3.5188799058327912E-2</v>
      </c>
      <c r="U522" s="4">
        <f t="shared" si="173"/>
        <v>3.5188799058327919E-2</v>
      </c>
      <c r="V522" s="6">
        <f t="shared" si="162"/>
        <v>0</v>
      </c>
      <c r="W522" s="16" t="str">
        <f t="shared" si="163"/>
        <v/>
      </c>
      <c r="X522" s="4" t="str">
        <f t="shared" si="174"/>
        <v/>
      </c>
      <c r="Y522" s="4" t="str">
        <f t="shared" si="164"/>
        <v/>
      </c>
      <c r="Z522" s="4">
        <f t="shared" si="165"/>
        <v>5305000</v>
      </c>
      <c r="AA522" s="16">
        <f t="shared" si="166"/>
        <v>1.5080113100848257E-3</v>
      </c>
      <c r="AB522" s="15">
        <f t="shared" si="175"/>
        <v>0.21413760603204526</v>
      </c>
      <c r="AC522" s="15">
        <f t="shared" si="176"/>
        <v>0.21413760603204529</v>
      </c>
      <c r="AD522" s="4">
        <v>144818</v>
      </c>
      <c r="AE522" s="26">
        <v>2013.74</v>
      </c>
      <c r="AF522" s="26">
        <v>2013.74</v>
      </c>
      <c r="AG522" s="4">
        <f t="shared" si="177"/>
        <v>3095000</v>
      </c>
      <c r="AH522" s="16">
        <f t="shared" si="167"/>
        <v>2.5848142164781908E-3</v>
      </c>
      <c r="AI522" s="15">
        <f t="shared" si="168"/>
        <v>0.3670436187399031</v>
      </c>
      <c r="AJ522" s="15">
        <f t="shared" si="169"/>
        <v>0.36704361873990315</v>
      </c>
      <c r="AK522" s="4">
        <f t="shared" si="170"/>
        <v>16319000</v>
      </c>
      <c r="AL522" s="27">
        <f t="shared" si="171"/>
        <v>4.9022611679637234E-4</v>
      </c>
      <c r="AM522" s="15">
        <f t="shared" si="178"/>
        <v>6.9612108585084875E-2</v>
      </c>
      <c r="AN522" s="15">
        <f t="shared" si="179"/>
        <v>1.725046831709194E-5</v>
      </c>
    </row>
    <row r="523" spans="1:40" x14ac:dyDescent="0.2">
      <c r="A523" s="4" t="s">
        <v>4628</v>
      </c>
      <c r="B523" s="3" t="s">
        <v>15</v>
      </c>
      <c r="C523" s="6">
        <v>144818</v>
      </c>
      <c r="D523" s="3" t="s">
        <v>206</v>
      </c>
      <c r="E523" s="6">
        <v>144825</v>
      </c>
      <c r="F523" s="3" t="s">
        <v>1342</v>
      </c>
      <c r="G523" s="8">
        <v>25000</v>
      </c>
      <c r="H523" s="6">
        <v>105</v>
      </c>
      <c r="I523" s="6">
        <v>143004</v>
      </c>
      <c r="J523" s="13">
        <v>44985</v>
      </c>
      <c r="K523" s="9">
        <v>25000</v>
      </c>
      <c r="L523" s="4" t="s">
        <v>4628</v>
      </c>
      <c r="M523" s="4" t="s">
        <v>4632</v>
      </c>
      <c r="N523" s="4">
        <f>VLOOKUP(I523,BaseModelo!$A$2:$E$5075,5)</f>
        <v>8</v>
      </c>
      <c r="P523" s="15">
        <v>110.00000000000001</v>
      </c>
      <c r="Q523" s="4">
        <f>VLOOKUP(I523,BaseModelo!$A$2:$E$5075,3)</f>
        <v>132</v>
      </c>
      <c r="R523" s="4">
        <f t="shared" si="160"/>
        <v>32283000</v>
      </c>
      <c r="S523" s="16">
        <f t="shared" si="161"/>
        <v>7.7440138772728677E-4</v>
      </c>
      <c r="T523" s="4">
        <f t="shared" si="172"/>
        <v>8.1312145711365108E-2</v>
      </c>
      <c r="U523" s="4">
        <f t="shared" si="173"/>
        <v>8.5184152650001552E-2</v>
      </c>
      <c r="V523" s="6">
        <f t="shared" si="162"/>
        <v>0</v>
      </c>
      <c r="W523" s="16" t="str">
        <f t="shared" si="163"/>
        <v/>
      </c>
      <c r="X523" s="4" t="str">
        <f t="shared" si="174"/>
        <v/>
      </c>
      <c r="Y523" s="4" t="str">
        <f t="shared" si="164"/>
        <v/>
      </c>
      <c r="Z523" s="4">
        <f t="shared" si="165"/>
        <v>5836000</v>
      </c>
      <c r="AA523" s="16">
        <f t="shared" si="166"/>
        <v>4.2837559972583959E-3</v>
      </c>
      <c r="AB523" s="15">
        <f t="shared" si="175"/>
        <v>0.44979437971213154</v>
      </c>
      <c r="AC523" s="15">
        <f t="shared" si="176"/>
        <v>0.47121315969842359</v>
      </c>
      <c r="AD523" s="4">
        <v>144818</v>
      </c>
      <c r="AE523" s="26">
        <v>4544.91</v>
      </c>
      <c r="AF523" s="26">
        <v>4544.91</v>
      </c>
      <c r="AG523" s="4">
        <f t="shared" si="177"/>
        <v>3421000</v>
      </c>
      <c r="AH523" s="16">
        <f t="shared" si="167"/>
        <v>7.3078047354574686E-3</v>
      </c>
      <c r="AI523" s="15">
        <f t="shared" si="168"/>
        <v>0.76731949722303416</v>
      </c>
      <c r="AJ523" s="15">
        <f t="shared" si="169"/>
        <v>0.80385852090032162</v>
      </c>
      <c r="AK523" s="4">
        <f t="shared" si="170"/>
        <v>16319000</v>
      </c>
      <c r="AL523" s="27">
        <f t="shared" si="171"/>
        <v>1.5319566149886636E-3</v>
      </c>
      <c r="AM523" s="15">
        <f t="shared" si="178"/>
        <v>0.16085544457380968</v>
      </c>
      <c r="AN523" s="15">
        <f t="shared" si="179"/>
        <v>1.3049842614437399E-4</v>
      </c>
    </row>
    <row r="524" spans="1:40" x14ac:dyDescent="0.2">
      <c r="A524" s="4" t="s">
        <v>4628</v>
      </c>
      <c r="B524" s="3" t="s">
        <v>12</v>
      </c>
      <c r="C524" s="6">
        <v>144828</v>
      </c>
      <c r="D524" s="3" t="s">
        <v>207</v>
      </c>
      <c r="E524" s="6">
        <v>144841</v>
      </c>
      <c r="F524" s="3" t="s">
        <v>1331</v>
      </c>
      <c r="G524" s="8">
        <v>6000</v>
      </c>
      <c r="H524" s="6">
        <v>142</v>
      </c>
      <c r="I524" s="6">
        <v>144534</v>
      </c>
      <c r="J524" s="13">
        <v>44985</v>
      </c>
      <c r="K524" s="9">
        <v>6000</v>
      </c>
      <c r="L524" s="4" t="s">
        <v>4628</v>
      </c>
      <c r="M524" s="4" t="s">
        <v>4632</v>
      </c>
      <c r="N524" s="4">
        <f>VLOOKUP(I524,BaseModelo!$A$2:$E$5075,5)</f>
        <v>2</v>
      </c>
      <c r="P524" s="15">
        <v>142.00000000000003</v>
      </c>
      <c r="Q524" s="4">
        <f>VLOOKUP(I524,BaseModelo!$A$2:$E$5075,3)</f>
        <v>100</v>
      </c>
      <c r="R524" s="4">
        <f t="shared" si="160"/>
        <v>32283000</v>
      </c>
      <c r="S524" s="16">
        <f t="shared" si="161"/>
        <v>1.8585633305454884E-4</v>
      </c>
      <c r="T524" s="4">
        <f t="shared" si="172"/>
        <v>2.6391599293745936E-2</v>
      </c>
      <c r="U524" s="4">
        <f t="shared" si="173"/>
        <v>2.6391599293745942E-2</v>
      </c>
      <c r="V524" s="6">
        <f t="shared" si="162"/>
        <v>0</v>
      </c>
      <c r="W524" s="16" t="str">
        <f t="shared" si="163"/>
        <v/>
      </c>
      <c r="X524" s="4" t="str">
        <f t="shared" si="174"/>
        <v/>
      </c>
      <c r="Y524" s="4" t="str">
        <f t="shared" si="164"/>
        <v/>
      </c>
      <c r="Z524" s="4">
        <f t="shared" si="165"/>
        <v>1578000</v>
      </c>
      <c r="AA524" s="16">
        <f t="shared" si="166"/>
        <v>3.8022813688212928E-3</v>
      </c>
      <c r="AB524" s="15">
        <f t="shared" si="175"/>
        <v>0.53992395437262353</v>
      </c>
      <c r="AC524" s="15">
        <f t="shared" si="176"/>
        <v>0.53992395437262364</v>
      </c>
      <c r="AD524" s="4">
        <v>144828</v>
      </c>
      <c r="AE524" s="26">
        <v>1503.37</v>
      </c>
      <c r="AF524" s="26">
        <v>1503.37</v>
      </c>
      <c r="AG524" s="4">
        <f t="shared" si="177"/>
        <v>832000</v>
      </c>
      <c r="AH524" s="16">
        <f t="shared" si="167"/>
        <v>7.2115384615384619E-3</v>
      </c>
      <c r="AI524" s="15">
        <f t="shared" si="168"/>
        <v>1.0240384615384617</v>
      </c>
      <c r="AJ524" s="15">
        <f t="shared" si="169"/>
        <v>1.0240384615384619</v>
      </c>
      <c r="AK524" s="4">
        <f t="shared" si="170"/>
        <v>16319000</v>
      </c>
      <c r="AL524" s="27">
        <f t="shared" si="171"/>
        <v>3.6766958759727926E-4</v>
      </c>
      <c r="AM524" s="15">
        <f t="shared" si="178"/>
        <v>5.2209081438813656E-2</v>
      </c>
      <c r="AN524" s="15">
        <f t="shared" si="179"/>
        <v>9.7033884283642175E-6</v>
      </c>
    </row>
    <row r="525" spans="1:40" x14ac:dyDescent="0.2">
      <c r="A525" s="4" t="s">
        <v>4628</v>
      </c>
      <c r="B525" s="3" t="s">
        <v>12</v>
      </c>
      <c r="C525" s="6">
        <v>144828</v>
      </c>
      <c r="D525" s="3" t="s">
        <v>207</v>
      </c>
      <c r="E525" s="6">
        <v>144849</v>
      </c>
      <c r="F525" s="3" t="s">
        <v>1332</v>
      </c>
      <c r="G525" s="8">
        <v>6000</v>
      </c>
      <c r="H525" s="6">
        <v>142</v>
      </c>
      <c r="I525" s="6">
        <v>143994</v>
      </c>
      <c r="J525" s="13">
        <v>44985</v>
      </c>
      <c r="K525" s="9">
        <v>6000</v>
      </c>
      <c r="L525" s="4" t="s">
        <v>4628</v>
      </c>
      <c r="M525" s="4" t="s">
        <v>4632</v>
      </c>
      <c r="N525" s="4">
        <f>VLOOKUP(I525,BaseModelo!$A$2:$E$5075,5)</f>
        <v>10</v>
      </c>
      <c r="P525" s="15">
        <v>142.00000000000003</v>
      </c>
      <c r="Q525" s="4">
        <f>VLOOKUP(I525,BaseModelo!$A$2:$E$5075,3)</f>
        <v>0</v>
      </c>
      <c r="R525" s="4">
        <f t="shared" si="160"/>
        <v>32283000</v>
      </c>
      <c r="S525" s="16">
        <f t="shared" si="161"/>
        <v>1.8585633305454884E-4</v>
      </c>
      <c r="T525" s="4">
        <f t="shared" si="172"/>
        <v>2.6391599293745936E-2</v>
      </c>
      <c r="U525" s="4">
        <f t="shared" si="173"/>
        <v>2.6391599293745942E-2</v>
      </c>
      <c r="V525" s="6">
        <f t="shared" si="162"/>
        <v>0</v>
      </c>
      <c r="W525" s="16" t="str">
        <f t="shared" si="163"/>
        <v/>
      </c>
      <c r="X525" s="4" t="str">
        <f t="shared" si="174"/>
        <v/>
      </c>
      <c r="Y525" s="4" t="str">
        <f t="shared" si="164"/>
        <v/>
      </c>
      <c r="Z525" s="4">
        <f t="shared" si="165"/>
        <v>4121000</v>
      </c>
      <c r="AA525" s="16">
        <f t="shared" si="166"/>
        <v>1.4559572919194371E-3</v>
      </c>
      <c r="AB525" s="15">
        <f t="shared" si="175"/>
        <v>0.20674593545256006</v>
      </c>
      <c r="AC525" s="15">
        <f t="shared" si="176"/>
        <v>0.20674593545256012</v>
      </c>
      <c r="AD525" s="4">
        <v>144828</v>
      </c>
      <c r="AE525" s="26">
        <v>1503.37</v>
      </c>
      <c r="AF525" s="26">
        <v>1503.37</v>
      </c>
      <c r="AG525" s="4">
        <f t="shared" si="177"/>
        <v>1846000</v>
      </c>
      <c r="AH525" s="16">
        <f t="shared" si="167"/>
        <v>3.2502708559046588E-3</v>
      </c>
      <c r="AI525" s="15">
        <f t="shared" si="168"/>
        <v>0.46153846153846156</v>
      </c>
      <c r="AJ525" s="15">
        <f t="shared" si="169"/>
        <v>0.46153846153846162</v>
      </c>
      <c r="AK525" s="4">
        <f t="shared" si="170"/>
        <v>16319000</v>
      </c>
      <c r="AL525" s="27">
        <f t="shared" si="171"/>
        <v>3.6766958759727926E-4</v>
      </c>
      <c r="AM525" s="15">
        <f t="shared" si="178"/>
        <v>5.2209081438813656E-2</v>
      </c>
      <c r="AN525" s="15">
        <f t="shared" si="179"/>
        <v>9.7033884283642175E-6</v>
      </c>
    </row>
    <row r="526" spans="1:40" x14ac:dyDescent="0.2">
      <c r="A526" s="4" t="s">
        <v>4628</v>
      </c>
      <c r="B526" s="2" t="s">
        <v>16</v>
      </c>
      <c r="C526" s="5">
        <v>144733</v>
      </c>
      <c r="D526" s="2" t="s">
        <v>232</v>
      </c>
      <c r="E526" s="5">
        <v>144734</v>
      </c>
      <c r="F526" s="2" t="s">
        <v>1423</v>
      </c>
      <c r="G526" s="7">
        <v>30000</v>
      </c>
      <c r="H526" s="5">
        <v>75</v>
      </c>
      <c r="I526" s="6">
        <v>144548</v>
      </c>
      <c r="J526" s="13">
        <v>45016</v>
      </c>
      <c r="K526" s="9">
        <v>30000</v>
      </c>
      <c r="L526" s="4" t="s">
        <v>4628</v>
      </c>
      <c r="M526" s="4" t="s">
        <v>4632</v>
      </c>
      <c r="N526" s="4">
        <f>VLOOKUP(I526,BaseModelo!$A$2:$E$5075,5)</f>
        <v>2</v>
      </c>
      <c r="P526" s="15">
        <v>100</v>
      </c>
      <c r="Q526" s="4">
        <f>VLOOKUP(I526,BaseModelo!$A$2:$E$5075,3)</f>
        <v>100</v>
      </c>
      <c r="R526" s="4">
        <f t="shared" si="160"/>
        <v>32283000</v>
      </c>
      <c r="S526" s="16">
        <f t="shared" si="161"/>
        <v>9.2928166527274413E-4</v>
      </c>
      <c r="T526" s="4">
        <f t="shared" si="172"/>
        <v>6.9696124895455805E-2</v>
      </c>
      <c r="U526" s="4">
        <f t="shared" si="173"/>
        <v>9.2928166527274411E-2</v>
      </c>
      <c r="V526" s="6">
        <f t="shared" si="162"/>
        <v>0</v>
      </c>
      <c r="W526" s="16" t="str">
        <f t="shared" si="163"/>
        <v/>
      </c>
      <c r="X526" s="4" t="str">
        <f t="shared" si="174"/>
        <v/>
      </c>
      <c r="Y526" s="4" t="str">
        <f t="shared" si="164"/>
        <v/>
      </c>
      <c r="Z526" s="4">
        <f t="shared" si="165"/>
        <v>1578000</v>
      </c>
      <c r="AA526" s="16">
        <f t="shared" si="166"/>
        <v>1.9011406844106463E-2</v>
      </c>
      <c r="AB526" s="15">
        <f t="shared" si="175"/>
        <v>1.4258555133079847</v>
      </c>
      <c r="AC526" s="15">
        <f t="shared" si="176"/>
        <v>1.9011406844106464</v>
      </c>
      <c r="AD526" s="4">
        <v>144733</v>
      </c>
      <c r="AE526" s="26">
        <v>3834.48</v>
      </c>
      <c r="AF526" s="26">
        <v>3834.48</v>
      </c>
      <c r="AG526" s="4">
        <f t="shared" si="177"/>
        <v>832000</v>
      </c>
      <c r="AH526" s="16">
        <f t="shared" si="167"/>
        <v>3.6057692307692304E-2</v>
      </c>
      <c r="AI526" s="15">
        <f t="shared" si="168"/>
        <v>2.7043269230769229</v>
      </c>
      <c r="AJ526" s="15">
        <f t="shared" si="169"/>
        <v>3.6057692307692304</v>
      </c>
      <c r="AK526" s="4">
        <f t="shared" si="170"/>
        <v>16319000</v>
      </c>
      <c r="AL526" s="27">
        <f t="shared" si="171"/>
        <v>1.8383479379863962E-3</v>
      </c>
      <c r="AM526" s="15">
        <f t="shared" si="178"/>
        <v>0.13787609534897971</v>
      </c>
      <c r="AN526" s="15">
        <f t="shared" si="179"/>
        <v>1.7083430331627135E-4</v>
      </c>
    </row>
    <row r="527" spans="1:40" x14ac:dyDescent="0.2">
      <c r="A527" s="4" t="s">
        <v>4628</v>
      </c>
      <c r="B527" s="3" t="s">
        <v>16</v>
      </c>
      <c r="C527" s="6">
        <v>144733</v>
      </c>
      <c r="D527" s="3" t="s">
        <v>232</v>
      </c>
      <c r="E527" s="6">
        <v>144737</v>
      </c>
      <c r="F527" s="3" t="s">
        <v>1435</v>
      </c>
      <c r="G527" s="8">
        <v>10000</v>
      </c>
      <c r="H527" s="6">
        <v>75</v>
      </c>
      <c r="I527" s="6">
        <v>144568</v>
      </c>
      <c r="J527" s="13">
        <v>45016</v>
      </c>
      <c r="K527" s="9">
        <v>10000</v>
      </c>
      <c r="L527" s="4" t="s">
        <v>4628</v>
      </c>
      <c r="M527" s="4" t="s">
        <v>4632</v>
      </c>
      <c r="N527" s="4">
        <f>VLOOKUP(I527,BaseModelo!$A$2:$E$5075,5)</f>
        <v>2</v>
      </c>
      <c r="P527" s="15">
        <v>142.00000000000003</v>
      </c>
      <c r="Q527" s="4">
        <f>VLOOKUP(I527,BaseModelo!$A$2:$E$5075,3)</f>
        <v>100</v>
      </c>
      <c r="R527" s="4">
        <f t="shared" si="160"/>
        <v>32283000</v>
      </c>
      <c r="S527" s="16">
        <f t="shared" si="161"/>
        <v>3.0976055509091471E-4</v>
      </c>
      <c r="T527" s="4">
        <f t="shared" si="172"/>
        <v>2.3232041631818603E-2</v>
      </c>
      <c r="U527" s="4">
        <f t="shared" si="173"/>
        <v>4.3985998822909898E-2</v>
      </c>
      <c r="V527" s="6">
        <f t="shared" si="162"/>
        <v>0</v>
      </c>
      <c r="W527" s="16" t="str">
        <f t="shared" si="163"/>
        <v/>
      </c>
      <c r="X527" s="4" t="str">
        <f t="shared" si="174"/>
        <v/>
      </c>
      <c r="Y527" s="4" t="str">
        <f t="shared" si="164"/>
        <v/>
      </c>
      <c r="Z527" s="4">
        <f t="shared" si="165"/>
        <v>1578000</v>
      </c>
      <c r="AA527" s="16">
        <f t="shared" si="166"/>
        <v>6.3371356147021544E-3</v>
      </c>
      <c r="AB527" s="15">
        <f t="shared" si="175"/>
        <v>0.47528517110266161</v>
      </c>
      <c r="AC527" s="15">
        <f t="shared" si="176"/>
        <v>0.89987325728770606</v>
      </c>
      <c r="AD527" s="4">
        <v>144733</v>
      </c>
      <c r="AE527" s="26">
        <v>1282.69</v>
      </c>
      <c r="AF527" s="26">
        <v>1282.69</v>
      </c>
      <c r="AG527" s="4">
        <f t="shared" si="177"/>
        <v>832000</v>
      </c>
      <c r="AH527" s="16">
        <f t="shared" si="167"/>
        <v>1.201923076923077E-2</v>
      </c>
      <c r="AI527" s="15">
        <f t="shared" si="168"/>
        <v>0.90144230769230771</v>
      </c>
      <c r="AJ527" s="15">
        <f t="shared" si="169"/>
        <v>1.7067307692307696</v>
      </c>
      <c r="AK527" s="4">
        <f t="shared" si="170"/>
        <v>16319000</v>
      </c>
      <c r="AL527" s="27">
        <f t="shared" si="171"/>
        <v>6.1278264599546543E-4</v>
      </c>
      <c r="AM527" s="15">
        <f t="shared" si="178"/>
        <v>4.5958698449659906E-2</v>
      </c>
      <c r="AN527" s="15">
        <f t="shared" si="179"/>
        <v>2.6953856745456156E-5</v>
      </c>
    </row>
    <row r="528" spans="1:40" x14ac:dyDescent="0.2">
      <c r="A528" s="4" t="s">
        <v>4628</v>
      </c>
      <c r="B528" s="3" t="s">
        <v>16</v>
      </c>
      <c r="C528" s="6">
        <v>144733</v>
      </c>
      <c r="D528" s="3" t="s">
        <v>232</v>
      </c>
      <c r="E528" s="6">
        <v>144738</v>
      </c>
      <c r="F528" s="3" t="s">
        <v>1436</v>
      </c>
      <c r="G528" s="8">
        <v>10000</v>
      </c>
      <c r="H528" s="6">
        <v>142</v>
      </c>
      <c r="I528" s="6">
        <v>144504</v>
      </c>
      <c r="J528" s="13">
        <v>45016</v>
      </c>
      <c r="K528" s="9">
        <v>10000</v>
      </c>
      <c r="L528" s="4" t="s">
        <v>4628</v>
      </c>
      <c r="M528" s="4" t="s">
        <v>4632</v>
      </c>
      <c r="N528" s="4">
        <f>VLOOKUP(I528,BaseModelo!$A$2:$E$5075,5)</f>
        <v>2</v>
      </c>
      <c r="P528" s="15">
        <v>142.00000000000003</v>
      </c>
      <c r="Q528" s="4">
        <f>VLOOKUP(I528,BaseModelo!$A$2:$E$5075,3)</f>
        <v>100</v>
      </c>
      <c r="R528" s="4">
        <f t="shared" si="160"/>
        <v>32283000</v>
      </c>
      <c r="S528" s="16">
        <f t="shared" si="161"/>
        <v>3.0976055509091471E-4</v>
      </c>
      <c r="T528" s="4">
        <f t="shared" si="172"/>
        <v>4.3985998822909891E-2</v>
      </c>
      <c r="U528" s="4">
        <f t="shared" si="173"/>
        <v>4.3985998822909898E-2</v>
      </c>
      <c r="V528" s="6">
        <f t="shared" si="162"/>
        <v>0</v>
      </c>
      <c r="W528" s="16" t="str">
        <f t="shared" si="163"/>
        <v/>
      </c>
      <c r="X528" s="4" t="str">
        <f t="shared" si="174"/>
        <v/>
      </c>
      <c r="Y528" s="4" t="str">
        <f t="shared" si="164"/>
        <v/>
      </c>
      <c r="Z528" s="4">
        <f t="shared" si="165"/>
        <v>1578000</v>
      </c>
      <c r="AA528" s="16">
        <f t="shared" si="166"/>
        <v>6.3371356147021544E-3</v>
      </c>
      <c r="AB528" s="15">
        <f t="shared" si="175"/>
        <v>0.89987325728770595</v>
      </c>
      <c r="AC528" s="15">
        <f t="shared" si="176"/>
        <v>0.89987325728770606</v>
      </c>
      <c r="AD528" s="4">
        <v>144733</v>
      </c>
      <c r="AE528" s="26">
        <v>2510.34</v>
      </c>
      <c r="AF528" s="26">
        <v>2510.34</v>
      </c>
      <c r="AG528" s="4">
        <f t="shared" si="177"/>
        <v>832000</v>
      </c>
      <c r="AH528" s="16">
        <f t="shared" si="167"/>
        <v>1.201923076923077E-2</v>
      </c>
      <c r="AI528" s="15">
        <f t="shared" si="168"/>
        <v>1.7067307692307694</v>
      </c>
      <c r="AJ528" s="15">
        <f t="shared" si="169"/>
        <v>1.7067307692307696</v>
      </c>
      <c r="AK528" s="4">
        <f t="shared" si="170"/>
        <v>16319000</v>
      </c>
      <c r="AL528" s="27">
        <f t="shared" si="171"/>
        <v>6.1278264599546543E-4</v>
      </c>
      <c r="AM528" s="15">
        <f t="shared" si="178"/>
        <v>8.7015135731356094E-2</v>
      </c>
      <c r="AN528" s="15">
        <f t="shared" si="179"/>
        <v>2.6953856745456156E-5</v>
      </c>
    </row>
    <row r="529" spans="1:40" x14ac:dyDescent="0.2">
      <c r="A529" s="4" t="s">
        <v>4628</v>
      </c>
      <c r="B529" s="3" t="s">
        <v>16</v>
      </c>
      <c r="C529" s="6">
        <v>144733</v>
      </c>
      <c r="D529" s="3" t="s">
        <v>232</v>
      </c>
      <c r="E529" s="6">
        <v>144739</v>
      </c>
      <c r="F529" s="3" t="s">
        <v>1437</v>
      </c>
      <c r="G529" s="8">
        <v>10000</v>
      </c>
      <c r="H529" s="6">
        <v>142</v>
      </c>
      <c r="I529" s="6">
        <v>144493</v>
      </c>
      <c r="J529" s="13">
        <v>45016</v>
      </c>
      <c r="K529" s="9">
        <v>10000</v>
      </c>
      <c r="L529" s="4" t="s">
        <v>4628</v>
      </c>
      <c r="M529" s="4" t="s">
        <v>4632</v>
      </c>
      <c r="N529" s="4">
        <f>VLOOKUP(I529,BaseModelo!$A$2:$E$5075,5)</f>
        <v>2</v>
      </c>
      <c r="P529" s="15">
        <v>142.00000000000003</v>
      </c>
      <c r="Q529" s="4">
        <f>VLOOKUP(I529,BaseModelo!$A$2:$E$5075,3)</f>
        <v>100</v>
      </c>
      <c r="R529" s="4">
        <f t="shared" si="160"/>
        <v>32283000</v>
      </c>
      <c r="S529" s="16">
        <f t="shared" si="161"/>
        <v>3.0976055509091471E-4</v>
      </c>
      <c r="T529" s="4">
        <f t="shared" si="172"/>
        <v>4.3985998822909891E-2</v>
      </c>
      <c r="U529" s="4">
        <f t="shared" si="173"/>
        <v>4.3985998822909898E-2</v>
      </c>
      <c r="V529" s="6">
        <f t="shared" si="162"/>
        <v>0</v>
      </c>
      <c r="W529" s="16" t="str">
        <f t="shared" si="163"/>
        <v/>
      </c>
      <c r="X529" s="4" t="str">
        <f t="shared" si="174"/>
        <v/>
      </c>
      <c r="Y529" s="4" t="str">
        <f t="shared" si="164"/>
        <v/>
      </c>
      <c r="Z529" s="4">
        <f t="shared" si="165"/>
        <v>1578000</v>
      </c>
      <c r="AA529" s="16">
        <f t="shared" si="166"/>
        <v>6.3371356147021544E-3</v>
      </c>
      <c r="AB529" s="15">
        <f t="shared" si="175"/>
        <v>0.89987325728770595</v>
      </c>
      <c r="AC529" s="15">
        <f t="shared" si="176"/>
        <v>0.89987325728770606</v>
      </c>
      <c r="AD529" s="4">
        <v>144733</v>
      </c>
      <c r="AE529" s="26">
        <v>2510.34</v>
      </c>
      <c r="AF529" s="26">
        <v>2510.34</v>
      </c>
      <c r="AG529" s="4">
        <f t="shared" si="177"/>
        <v>832000</v>
      </c>
      <c r="AH529" s="16">
        <f t="shared" si="167"/>
        <v>1.201923076923077E-2</v>
      </c>
      <c r="AI529" s="15">
        <f t="shared" si="168"/>
        <v>1.7067307692307694</v>
      </c>
      <c r="AJ529" s="15">
        <f t="shared" si="169"/>
        <v>1.7067307692307696</v>
      </c>
      <c r="AK529" s="4">
        <f t="shared" si="170"/>
        <v>16319000</v>
      </c>
      <c r="AL529" s="27">
        <f t="shared" si="171"/>
        <v>6.1278264599546543E-4</v>
      </c>
      <c r="AM529" s="15">
        <f t="shared" si="178"/>
        <v>8.7015135731356094E-2</v>
      </c>
      <c r="AN529" s="15">
        <f t="shared" si="179"/>
        <v>2.6953856745456156E-5</v>
      </c>
    </row>
    <row r="530" spans="1:40" x14ac:dyDescent="0.2">
      <c r="A530" s="4" t="s">
        <v>4628</v>
      </c>
      <c r="B530" s="3" t="s">
        <v>16</v>
      </c>
      <c r="C530" s="6">
        <v>144733</v>
      </c>
      <c r="D530" s="3" t="s">
        <v>232</v>
      </c>
      <c r="E530" s="6">
        <v>144742</v>
      </c>
      <c r="F530" s="3" t="s">
        <v>1438</v>
      </c>
      <c r="G530" s="8">
        <v>30000</v>
      </c>
      <c r="H530" s="6">
        <v>75</v>
      </c>
      <c r="I530" s="6">
        <v>144494</v>
      </c>
      <c r="J530" s="13">
        <v>45016</v>
      </c>
      <c r="K530" s="9">
        <v>30000</v>
      </c>
      <c r="L530" s="4" t="s">
        <v>4628</v>
      </c>
      <c r="M530" s="4" t="s">
        <v>4632</v>
      </c>
      <c r="N530" s="4">
        <f>VLOOKUP(I530,BaseModelo!$A$2:$E$5075,5)</f>
        <v>2</v>
      </c>
      <c r="P530" s="15">
        <v>100</v>
      </c>
      <c r="Q530" s="4">
        <f>VLOOKUP(I530,BaseModelo!$A$2:$E$5075,3)</f>
        <v>100</v>
      </c>
      <c r="R530" s="4">
        <f t="shared" si="160"/>
        <v>32283000</v>
      </c>
      <c r="S530" s="16">
        <f t="shared" si="161"/>
        <v>9.2928166527274413E-4</v>
      </c>
      <c r="T530" s="4">
        <f t="shared" si="172"/>
        <v>6.9696124895455805E-2</v>
      </c>
      <c r="U530" s="4">
        <f t="shared" si="173"/>
        <v>9.2928166527274411E-2</v>
      </c>
      <c r="V530" s="6">
        <f t="shared" si="162"/>
        <v>0</v>
      </c>
      <c r="W530" s="16" t="str">
        <f t="shared" si="163"/>
        <v/>
      </c>
      <c r="X530" s="4" t="str">
        <f t="shared" si="174"/>
        <v/>
      </c>
      <c r="Y530" s="4" t="str">
        <f t="shared" si="164"/>
        <v/>
      </c>
      <c r="Z530" s="4">
        <f t="shared" si="165"/>
        <v>1578000</v>
      </c>
      <c r="AA530" s="16">
        <f t="shared" si="166"/>
        <v>1.9011406844106463E-2</v>
      </c>
      <c r="AB530" s="15">
        <f t="shared" si="175"/>
        <v>1.4258555133079847</v>
      </c>
      <c r="AC530" s="15">
        <f t="shared" si="176"/>
        <v>1.9011406844106464</v>
      </c>
      <c r="AD530" s="4">
        <v>144733</v>
      </c>
      <c r="AE530" s="26">
        <v>3834.48</v>
      </c>
      <c r="AF530" s="26">
        <v>3834.48</v>
      </c>
      <c r="AG530" s="4">
        <f t="shared" si="177"/>
        <v>832000</v>
      </c>
      <c r="AH530" s="16">
        <f t="shared" si="167"/>
        <v>3.6057692307692304E-2</v>
      </c>
      <c r="AI530" s="15">
        <f t="shared" si="168"/>
        <v>2.7043269230769229</v>
      </c>
      <c r="AJ530" s="15">
        <f t="shared" si="169"/>
        <v>3.6057692307692304</v>
      </c>
      <c r="AK530" s="4">
        <f t="shared" si="170"/>
        <v>16319000</v>
      </c>
      <c r="AL530" s="27">
        <f t="shared" si="171"/>
        <v>1.8383479379863962E-3</v>
      </c>
      <c r="AM530" s="15">
        <f t="shared" si="178"/>
        <v>0.13787609534897971</v>
      </c>
      <c r="AN530" s="15">
        <f t="shared" si="179"/>
        <v>1.7083430331627135E-4</v>
      </c>
    </row>
    <row r="531" spans="1:40" x14ac:dyDescent="0.2">
      <c r="A531" s="4" t="s">
        <v>4628</v>
      </c>
      <c r="B531" s="3" t="s">
        <v>16</v>
      </c>
      <c r="C531" s="6">
        <v>144733</v>
      </c>
      <c r="D531" s="3" t="s">
        <v>232</v>
      </c>
      <c r="E531" s="6">
        <v>144743</v>
      </c>
      <c r="F531" s="3" t="s">
        <v>1439</v>
      </c>
      <c r="G531" s="8">
        <v>10000</v>
      </c>
      <c r="H531" s="6">
        <v>75</v>
      </c>
      <c r="I531" s="6">
        <v>144546</v>
      </c>
      <c r="J531" s="13">
        <v>45016</v>
      </c>
      <c r="K531" s="9">
        <v>10000</v>
      </c>
      <c r="L531" s="4" t="s">
        <v>4628</v>
      </c>
      <c r="M531" s="4" t="s">
        <v>4632</v>
      </c>
      <c r="N531" s="4">
        <f>VLOOKUP(I531,BaseModelo!$A$2:$E$5075,5)</f>
        <v>2</v>
      </c>
      <c r="P531" s="15">
        <v>142.00000000000003</v>
      </c>
      <c r="Q531" s="4">
        <f>VLOOKUP(I531,BaseModelo!$A$2:$E$5075,3)</f>
        <v>100</v>
      </c>
      <c r="R531" s="4">
        <f t="shared" si="160"/>
        <v>32283000</v>
      </c>
      <c r="S531" s="16">
        <f t="shared" si="161"/>
        <v>3.0976055509091471E-4</v>
      </c>
      <c r="T531" s="4">
        <f t="shared" si="172"/>
        <v>2.3232041631818603E-2</v>
      </c>
      <c r="U531" s="4">
        <f t="shared" si="173"/>
        <v>4.3985998822909898E-2</v>
      </c>
      <c r="V531" s="6">
        <f t="shared" si="162"/>
        <v>0</v>
      </c>
      <c r="W531" s="16" t="str">
        <f t="shared" si="163"/>
        <v/>
      </c>
      <c r="X531" s="4" t="str">
        <f t="shared" si="174"/>
        <v/>
      </c>
      <c r="Y531" s="4" t="str">
        <f t="shared" si="164"/>
        <v/>
      </c>
      <c r="Z531" s="4">
        <f t="shared" si="165"/>
        <v>1578000</v>
      </c>
      <c r="AA531" s="16">
        <f t="shared" si="166"/>
        <v>6.3371356147021544E-3</v>
      </c>
      <c r="AB531" s="15">
        <f t="shared" si="175"/>
        <v>0.47528517110266161</v>
      </c>
      <c r="AC531" s="15">
        <f t="shared" si="176"/>
        <v>0.89987325728770606</v>
      </c>
      <c r="AD531" s="4">
        <v>144733</v>
      </c>
      <c r="AE531" s="26">
        <v>1282.69</v>
      </c>
      <c r="AF531" s="26">
        <v>1282.69</v>
      </c>
      <c r="AG531" s="4">
        <f t="shared" si="177"/>
        <v>832000</v>
      </c>
      <c r="AH531" s="16">
        <f t="shared" si="167"/>
        <v>1.201923076923077E-2</v>
      </c>
      <c r="AI531" s="15">
        <f t="shared" si="168"/>
        <v>0.90144230769230771</v>
      </c>
      <c r="AJ531" s="15">
        <f t="shared" si="169"/>
        <v>1.7067307692307696</v>
      </c>
      <c r="AK531" s="4">
        <f t="shared" si="170"/>
        <v>16319000</v>
      </c>
      <c r="AL531" s="27">
        <f t="shared" si="171"/>
        <v>6.1278264599546543E-4</v>
      </c>
      <c r="AM531" s="15">
        <f t="shared" si="178"/>
        <v>4.5958698449659906E-2</v>
      </c>
      <c r="AN531" s="15">
        <f t="shared" si="179"/>
        <v>2.6953856745456156E-5</v>
      </c>
    </row>
    <row r="532" spans="1:40" x14ac:dyDescent="0.2">
      <c r="A532" s="4" t="s">
        <v>4628</v>
      </c>
      <c r="B532" s="3" t="s">
        <v>16</v>
      </c>
      <c r="C532" s="6">
        <v>144733</v>
      </c>
      <c r="D532" s="3" t="s">
        <v>232</v>
      </c>
      <c r="E532" s="6">
        <v>144877</v>
      </c>
      <c r="F532" s="3" t="s">
        <v>1440</v>
      </c>
      <c r="G532" s="8">
        <v>10000</v>
      </c>
      <c r="H532" s="6">
        <v>85</v>
      </c>
      <c r="I532" s="6">
        <v>144503</v>
      </c>
      <c r="J532" s="13">
        <v>45016</v>
      </c>
      <c r="K532" s="9">
        <v>10000</v>
      </c>
      <c r="L532" s="4" t="s">
        <v>4628</v>
      </c>
      <c r="M532" s="4" t="s">
        <v>4632</v>
      </c>
      <c r="N532" s="4">
        <f>VLOOKUP(I532,BaseModelo!$A$2:$E$5075,5)</f>
        <v>2</v>
      </c>
      <c r="P532" s="15">
        <v>142.00000000000003</v>
      </c>
      <c r="Q532" s="4">
        <f>VLOOKUP(I532,BaseModelo!$A$2:$E$5075,3)</f>
        <v>100</v>
      </c>
      <c r="R532" s="4">
        <f t="shared" si="160"/>
        <v>32283000</v>
      </c>
      <c r="S532" s="16">
        <f t="shared" si="161"/>
        <v>3.0976055509091471E-4</v>
      </c>
      <c r="T532" s="4">
        <f t="shared" si="172"/>
        <v>2.6329647182727751E-2</v>
      </c>
      <c r="U532" s="4">
        <f t="shared" si="173"/>
        <v>4.3985998822909898E-2</v>
      </c>
      <c r="V532" s="6">
        <f t="shared" si="162"/>
        <v>0</v>
      </c>
      <c r="W532" s="16" t="str">
        <f t="shared" si="163"/>
        <v/>
      </c>
      <c r="X532" s="4" t="str">
        <f t="shared" si="174"/>
        <v/>
      </c>
      <c r="Y532" s="4" t="str">
        <f t="shared" si="164"/>
        <v/>
      </c>
      <c r="Z532" s="4">
        <f t="shared" si="165"/>
        <v>1578000</v>
      </c>
      <c r="AA532" s="16">
        <f t="shared" si="166"/>
        <v>6.3371356147021544E-3</v>
      </c>
      <c r="AB532" s="15">
        <f t="shared" si="175"/>
        <v>0.53865652724968316</v>
      </c>
      <c r="AC532" s="15">
        <f t="shared" si="176"/>
        <v>0.89987325728770606</v>
      </c>
      <c r="AD532" s="4">
        <v>144733</v>
      </c>
      <c r="AE532" s="26">
        <v>1462.14</v>
      </c>
      <c r="AF532" s="26">
        <v>1462.14</v>
      </c>
      <c r="AG532" s="4">
        <f t="shared" si="177"/>
        <v>832000</v>
      </c>
      <c r="AH532" s="16">
        <f t="shared" si="167"/>
        <v>1.201923076923077E-2</v>
      </c>
      <c r="AI532" s="15">
        <f t="shared" si="168"/>
        <v>1.0216346153846154</v>
      </c>
      <c r="AJ532" s="15">
        <f t="shared" si="169"/>
        <v>1.7067307692307696</v>
      </c>
      <c r="AK532" s="4">
        <f t="shared" si="170"/>
        <v>16319000</v>
      </c>
      <c r="AL532" s="27">
        <f t="shared" si="171"/>
        <v>6.1278264599546543E-4</v>
      </c>
      <c r="AM532" s="15">
        <f t="shared" si="178"/>
        <v>5.2086524909614559E-2</v>
      </c>
      <c r="AN532" s="15">
        <f t="shared" si="179"/>
        <v>2.6953856745456156E-5</v>
      </c>
    </row>
    <row r="533" spans="1:40" x14ac:dyDescent="0.2">
      <c r="A533" s="4" t="s">
        <v>4627</v>
      </c>
      <c r="B533" s="3" t="s">
        <v>10</v>
      </c>
      <c r="C533" s="6">
        <v>145089</v>
      </c>
      <c r="D533" s="3" t="s">
        <v>208</v>
      </c>
      <c r="E533" s="6">
        <v>145100</v>
      </c>
      <c r="F533" s="3" t="s">
        <v>1344</v>
      </c>
      <c r="G533" s="8">
        <v>6000</v>
      </c>
      <c r="H533" s="6">
        <v>142</v>
      </c>
      <c r="I533" s="6">
        <v>143696</v>
      </c>
      <c r="J533" s="13">
        <v>45016</v>
      </c>
      <c r="K533" s="9">
        <v>6000</v>
      </c>
      <c r="L533" s="4" t="s">
        <v>4627</v>
      </c>
      <c r="M533" s="4" t="s">
        <v>4632</v>
      </c>
      <c r="N533" s="4">
        <f>VLOOKUP(I533,BaseModelo!$A$2:$E$5075,5)</f>
        <v>8</v>
      </c>
      <c r="P533" s="15">
        <v>142.00000000000003</v>
      </c>
      <c r="Q533" s="4">
        <f>VLOOKUP(I533,BaseModelo!$A$2:$E$5075,3)</f>
        <v>132</v>
      </c>
      <c r="R533" s="4">
        <f t="shared" si="160"/>
        <v>32283000</v>
      </c>
      <c r="S533" s="16">
        <f t="shared" si="161"/>
        <v>1.8585633305454884E-4</v>
      </c>
      <c r="T533" s="4">
        <f t="shared" si="172"/>
        <v>2.6391599293745936E-2</v>
      </c>
      <c r="U533" s="4">
        <f t="shared" si="173"/>
        <v>2.6391599293745942E-2</v>
      </c>
      <c r="V533" s="6">
        <f t="shared" si="162"/>
        <v>0</v>
      </c>
      <c r="W533" s="16" t="str">
        <f t="shared" si="163"/>
        <v/>
      </c>
      <c r="X533" s="4" t="str">
        <f t="shared" si="174"/>
        <v/>
      </c>
      <c r="Y533" s="4" t="str">
        <f t="shared" si="164"/>
        <v/>
      </c>
      <c r="Z533" s="4">
        <f t="shared" si="165"/>
        <v>5836000</v>
      </c>
      <c r="AA533" s="16">
        <f t="shared" si="166"/>
        <v>1.028101439342015E-3</v>
      </c>
      <c r="AB533" s="15">
        <f t="shared" si="175"/>
        <v>0.14599040438656613</v>
      </c>
      <c r="AC533" s="15">
        <f t="shared" si="176"/>
        <v>0.14599040438656616</v>
      </c>
      <c r="AD533" s="4">
        <v>145089</v>
      </c>
      <c r="AE533" s="26">
        <v>1503.37</v>
      </c>
      <c r="AF533" s="26">
        <v>1503.37</v>
      </c>
      <c r="AG533" s="4">
        <f t="shared" si="177"/>
        <v>2254000</v>
      </c>
      <c r="AH533" s="16">
        <f t="shared" si="167"/>
        <v>2.6619343389529724E-3</v>
      </c>
      <c r="AI533" s="15">
        <f t="shared" si="168"/>
        <v>0.37799467613132209</v>
      </c>
      <c r="AJ533" s="15">
        <f t="shared" si="169"/>
        <v>0.37799467613132215</v>
      </c>
      <c r="AK533" s="4">
        <f t="shared" si="170"/>
        <v>15073000</v>
      </c>
      <c r="AL533" s="27">
        <f t="shared" si="171"/>
        <v>3.9806276122868704E-4</v>
      </c>
      <c r="AM533" s="15">
        <f t="shared" si="178"/>
        <v>5.6524912094473558E-2</v>
      </c>
      <c r="AN533" s="15">
        <f t="shared" si="179"/>
        <v>1.0505512888109577E-5</v>
      </c>
    </row>
    <row r="534" spans="1:40" x14ac:dyDescent="0.2">
      <c r="A534" s="4" t="s">
        <v>4628</v>
      </c>
      <c r="B534" s="3" t="s">
        <v>4</v>
      </c>
      <c r="C534" s="6">
        <v>145125</v>
      </c>
      <c r="D534" s="3" t="s">
        <v>209</v>
      </c>
      <c r="E534" s="6">
        <v>145132</v>
      </c>
      <c r="F534" s="3" t="s">
        <v>1345</v>
      </c>
      <c r="G534" s="8">
        <v>10000</v>
      </c>
      <c r="H534" s="6">
        <v>142</v>
      </c>
      <c r="I534" s="6">
        <v>142289</v>
      </c>
      <c r="J534" s="13">
        <v>45016</v>
      </c>
      <c r="K534" s="9">
        <v>10000</v>
      </c>
      <c r="L534" s="4" t="s">
        <v>4628</v>
      </c>
      <c r="M534" s="4" t="s">
        <v>4632</v>
      </c>
      <c r="N534" s="4">
        <f>VLOOKUP(I534,BaseModelo!$A$2:$E$5075,5)</f>
        <v>9</v>
      </c>
      <c r="P534" s="15">
        <v>142.00000000000003</v>
      </c>
      <c r="Q534" s="4">
        <f>VLOOKUP(I534,BaseModelo!$A$2:$E$5075,3)</f>
        <v>147</v>
      </c>
      <c r="R534" s="4">
        <f t="shared" si="160"/>
        <v>32283000</v>
      </c>
      <c r="S534" s="16">
        <f t="shared" si="161"/>
        <v>3.0976055509091471E-4</v>
      </c>
      <c r="T534" s="4">
        <f t="shared" si="172"/>
        <v>4.3985998822909891E-2</v>
      </c>
      <c r="U534" s="4">
        <f t="shared" si="173"/>
        <v>4.3985998822909898E-2</v>
      </c>
      <c r="V534" s="6">
        <f t="shared" si="162"/>
        <v>0</v>
      </c>
      <c r="W534" s="16" t="str">
        <f t="shared" si="163"/>
        <v/>
      </c>
      <c r="X534" s="4" t="str">
        <f t="shared" si="174"/>
        <v/>
      </c>
      <c r="Y534" s="4" t="str">
        <f t="shared" si="164"/>
        <v/>
      </c>
      <c r="Z534" s="4">
        <f t="shared" si="165"/>
        <v>5305000</v>
      </c>
      <c r="AA534" s="16">
        <f t="shared" si="166"/>
        <v>1.885014137606032E-3</v>
      </c>
      <c r="AB534" s="15">
        <f t="shared" si="175"/>
        <v>0.26767200754005654</v>
      </c>
      <c r="AC534" s="15">
        <f t="shared" si="176"/>
        <v>0.2676720075400566</v>
      </c>
      <c r="AD534" s="4">
        <v>145125</v>
      </c>
      <c r="AE534" s="26">
        <v>2510.34</v>
      </c>
      <c r="AF534" s="26">
        <v>2510.34</v>
      </c>
      <c r="AG534" s="4">
        <f t="shared" si="177"/>
        <v>3095000</v>
      </c>
      <c r="AH534" s="16">
        <f t="shared" si="167"/>
        <v>3.2310177705977385E-3</v>
      </c>
      <c r="AI534" s="15">
        <f t="shared" si="168"/>
        <v>0.45880452342487887</v>
      </c>
      <c r="AJ534" s="15">
        <f t="shared" si="169"/>
        <v>0.45880452342487893</v>
      </c>
      <c r="AK534" s="4">
        <f t="shared" si="170"/>
        <v>16319000</v>
      </c>
      <c r="AL534" s="27">
        <f t="shared" si="171"/>
        <v>6.1278264599546543E-4</v>
      </c>
      <c r="AM534" s="15">
        <f t="shared" si="178"/>
        <v>8.7015135731356094E-2</v>
      </c>
      <c r="AN534" s="15">
        <f t="shared" si="179"/>
        <v>2.6953856745456156E-5</v>
      </c>
    </row>
    <row r="535" spans="1:40" x14ac:dyDescent="0.2">
      <c r="A535" s="4" t="s">
        <v>4628</v>
      </c>
      <c r="B535" s="3" t="s">
        <v>4</v>
      </c>
      <c r="C535" s="6">
        <v>145125</v>
      </c>
      <c r="D535" s="3" t="s">
        <v>209</v>
      </c>
      <c r="E535" s="6">
        <v>145133</v>
      </c>
      <c r="F535" s="3" t="s">
        <v>1346</v>
      </c>
      <c r="G535" s="8">
        <v>5000</v>
      </c>
      <c r="H535" s="6">
        <v>147</v>
      </c>
      <c r="I535" s="6">
        <v>144599</v>
      </c>
      <c r="J535" s="13">
        <v>45016</v>
      </c>
      <c r="K535" s="9">
        <v>5000</v>
      </c>
      <c r="L535" s="4" t="s">
        <v>4628</v>
      </c>
      <c r="M535" s="4" t="s">
        <v>4632</v>
      </c>
      <c r="N535" s="4">
        <f>VLOOKUP(I535,BaseModelo!$A$2:$E$5075,5)</f>
        <v>10</v>
      </c>
      <c r="P535" s="15">
        <v>147</v>
      </c>
      <c r="Q535" s="4">
        <f>VLOOKUP(I535,BaseModelo!$A$2:$E$5075,3)</f>
        <v>0</v>
      </c>
      <c r="R535" s="4">
        <f t="shared" si="160"/>
        <v>32283000</v>
      </c>
      <c r="S535" s="16">
        <f t="shared" si="161"/>
        <v>1.5488027754545735E-4</v>
      </c>
      <c r="T535" s="4">
        <f t="shared" si="172"/>
        <v>2.2767400799182231E-2</v>
      </c>
      <c r="U535" s="4">
        <f t="shared" si="173"/>
        <v>2.2767400799182231E-2</v>
      </c>
      <c r="V535" s="6">
        <f t="shared" si="162"/>
        <v>0</v>
      </c>
      <c r="W535" s="16" t="str">
        <f t="shared" si="163"/>
        <v/>
      </c>
      <c r="X535" s="4" t="str">
        <f t="shared" si="174"/>
        <v/>
      </c>
      <c r="Y535" s="4" t="str">
        <f t="shared" si="164"/>
        <v/>
      </c>
      <c r="Z535" s="4">
        <f t="shared" si="165"/>
        <v>4121000</v>
      </c>
      <c r="AA535" s="16">
        <f t="shared" si="166"/>
        <v>1.2132977432661976E-3</v>
      </c>
      <c r="AB535" s="15">
        <f t="shared" si="175"/>
        <v>0.17835476826013105</v>
      </c>
      <c r="AC535" s="15">
        <f t="shared" si="176"/>
        <v>0.17835476826013105</v>
      </c>
      <c r="AD535" s="4">
        <v>145125</v>
      </c>
      <c r="AE535" s="26">
        <v>1303.3399999999999</v>
      </c>
      <c r="AF535" s="26">
        <v>1303.3399999999999</v>
      </c>
      <c r="AG535" s="4">
        <f t="shared" si="177"/>
        <v>1846000</v>
      </c>
      <c r="AH535" s="16">
        <f t="shared" si="167"/>
        <v>2.7085590465872156E-3</v>
      </c>
      <c r="AI535" s="15">
        <f t="shared" si="168"/>
        <v>0.39815817984832069</v>
      </c>
      <c r="AJ535" s="15">
        <f t="shared" si="169"/>
        <v>0.39815817984832069</v>
      </c>
      <c r="AK535" s="4">
        <f t="shared" si="170"/>
        <v>16319000</v>
      </c>
      <c r="AL535" s="27">
        <f t="shared" si="171"/>
        <v>3.0639132299773271E-4</v>
      </c>
      <c r="AM535" s="15">
        <f t="shared" si="178"/>
        <v>4.5039524480666712E-2</v>
      </c>
      <c r="AN535" s="15">
        <f t="shared" si="179"/>
        <v>6.9757340520810808E-6</v>
      </c>
    </row>
    <row r="536" spans="1:40" x14ac:dyDescent="0.2">
      <c r="A536" s="4" t="s">
        <v>4627</v>
      </c>
      <c r="B536" s="3" t="s">
        <v>8</v>
      </c>
      <c r="C536" s="6">
        <v>145134</v>
      </c>
      <c r="D536" s="3" t="s">
        <v>211</v>
      </c>
      <c r="E536" s="6">
        <v>145206</v>
      </c>
      <c r="F536" s="3" t="s">
        <v>1352</v>
      </c>
      <c r="G536" s="8">
        <v>5000</v>
      </c>
      <c r="H536" s="6">
        <v>147</v>
      </c>
      <c r="I536" s="6">
        <v>145067</v>
      </c>
      <c r="J536" s="13">
        <v>45016</v>
      </c>
      <c r="K536" s="9">
        <v>5000</v>
      </c>
      <c r="L536" s="4" t="s">
        <v>4627</v>
      </c>
      <c r="M536" s="4" t="s">
        <v>4632</v>
      </c>
      <c r="N536" s="4">
        <f>VLOOKUP(I536,BaseModelo!$A$2:$E$5075,5)</f>
        <v>7</v>
      </c>
      <c r="P536" s="15">
        <v>147</v>
      </c>
      <c r="Q536" s="4">
        <f>VLOOKUP(I536,BaseModelo!$A$2:$E$5075,3)</f>
        <v>127</v>
      </c>
      <c r="R536" s="4">
        <f t="shared" si="160"/>
        <v>32283000</v>
      </c>
      <c r="S536" s="16">
        <f t="shared" si="161"/>
        <v>1.5488027754545735E-4</v>
      </c>
      <c r="T536" s="4">
        <f t="shared" si="172"/>
        <v>2.2767400799182231E-2</v>
      </c>
      <c r="U536" s="4">
        <f t="shared" si="173"/>
        <v>2.2767400799182231E-2</v>
      </c>
      <c r="V536" s="6">
        <f t="shared" si="162"/>
        <v>0</v>
      </c>
      <c r="W536" s="16" t="str">
        <f t="shared" si="163"/>
        <v/>
      </c>
      <c r="X536" s="4" t="str">
        <f t="shared" si="174"/>
        <v/>
      </c>
      <c r="Y536" s="4" t="str">
        <f t="shared" si="164"/>
        <v/>
      </c>
      <c r="Z536" s="4">
        <f t="shared" si="165"/>
        <v>4022000</v>
      </c>
      <c r="AA536" s="16">
        <f t="shared" si="166"/>
        <v>1.2431626056688214E-3</v>
      </c>
      <c r="AB536" s="15">
        <f t="shared" si="175"/>
        <v>0.18274490303331675</v>
      </c>
      <c r="AC536" s="15">
        <f t="shared" si="176"/>
        <v>0.18274490303331675</v>
      </c>
      <c r="AD536" s="4">
        <v>145134</v>
      </c>
      <c r="AE536" s="26">
        <v>1303.3399999999999</v>
      </c>
      <c r="AF536" s="26">
        <v>1303.3399999999999</v>
      </c>
      <c r="AG536" s="4">
        <f t="shared" si="177"/>
        <v>1778000</v>
      </c>
      <c r="AH536" s="16">
        <f t="shared" si="167"/>
        <v>2.8121484814398199E-3</v>
      </c>
      <c r="AI536" s="15">
        <f t="shared" si="168"/>
        <v>0.41338582677165353</v>
      </c>
      <c r="AJ536" s="15">
        <f t="shared" si="169"/>
        <v>0.41338582677165353</v>
      </c>
      <c r="AK536" s="4">
        <f t="shared" si="170"/>
        <v>15073000</v>
      </c>
      <c r="AL536" s="27">
        <f t="shared" si="171"/>
        <v>3.3171896769057253E-4</v>
      </c>
      <c r="AM536" s="15">
        <f t="shared" si="178"/>
        <v>4.8762688250514163E-2</v>
      </c>
      <c r="AN536" s="15">
        <f t="shared" si="179"/>
        <v>7.5523786901022457E-6</v>
      </c>
    </row>
    <row r="537" spans="1:40" x14ac:dyDescent="0.2">
      <c r="A537" s="4" t="s">
        <v>4627</v>
      </c>
      <c r="B537" s="3" t="s">
        <v>1</v>
      </c>
      <c r="C537" s="6">
        <v>145224</v>
      </c>
      <c r="D537" s="3" t="s">
        <v>295</v>
      </c>
      <c r="E537" s="6">
        <v>147674</v>
      </c>
      <c r="F537" s="3" t="s">
        <v>1659</v>
      </c>
      <c r="G537" s="8">
        <v>6000</v>
      </c>
      <c r="H537" s="6">
        <v>142</v>
      </c>
      <c r="I537" s="6">
        <v>146708</v>
      </c>
      <c r="J537" s="13">
        <v>45016</v>
      </c>
      <c r="K537" s="9">
        <v>6000</v>
      </c>
      <c r="L537" s="4" t="s">
        <v>4627</v>
      </c>
      <c r="M537" s="4" t="s">
        <v>4632</v>
      </c>
      <c r="N537" s="4">
        <f>VLOOKUP(I537,BaseModelo!$A$2:$E$5075,5)</f>
        <v>4</v>
      </c>
      <c r="P537" s="15">
        <v>142.00000000000003</v>
      </c>
      <c r="Q537" s="4">
        <f>VLOOKUP(I537,BaseModelo!$A$2:$E$5075,3)</f>
        <v>110</v>
      </c>
      <c r="R537" s="4">
        <f t="shared" si="160"/>
        <v>32283000</v>
      </c>
      <c r="S537" s="16">
        <f t="shared" si="161"/>
        <v>1.8585633305454884E-4</v>
      </c>
      <c r="T537" s="4">
        <f t="shared" si="172"/>
        <v>2.6391599293745936E-2</v>
      </c>
      <c r="U537" s="4">
        <f t="shared" si="173"/>
        <v>2.6391599293745942E-2</v>
      </c>
      <c r="V537" s="6">
        <f t="shared" si="162"/>
        <v>0</v>
      </c>
      <c r="W537" s="16" t="str">
        <f t="shared" si="163"/>
        <v/>
      </c>
      <c r="X537" s="4" t="str">
        <f t="shared" si="174"/>
        <v/>
      </c>
      <c r="Y537" s="4" t="str">
        <f t="shared" si="164"/>
        <v/>
      </c>
      <c r="Z537" s="4">
        <f t="shared" si="165"/>
        <v>2331000</v>
      </c>
      <c r="AA537" s="16">
        <f t="shared" si="166"/>
        <v>2.5740025740025739E-3</v>
      </c>
      <c r="AB537" s="15">
        <f t="shared" si="175"/>
        <v>0.36550836550836552</v>
      </c>
      <c r="AC537" s="15">
        <f t="shared" si="176"/>
        <v>0.36550836550836557</v>
      </c>
      <c r="AD537" s="4">
        <v>145224</v>
      </c>
      <c r="AE537" s="26">
        <v>1503.37</v>
      </c>
      <c r="AF537" s="26">
        <v>1503.37</v>
      </c>
      <c r="AG537" s="4">
        <f t="shared" si="177"/>
        <v>1421000</v>
      </c>
      <c r="AH537" s="16">
        <f t="shared" si="167"/>
        <v>4.22237860661506E-3</v>
      </c>
      <c r="AI537" s="15">
        <f t="shared" si="168"/>
        <v>0.59957776213933855</v>
      </c>
      <c r="AJ537" s="15">
        <f t="shared" si="169"/>
        <v>0.59957776213933867</v>
      </c>
      <c r="AK537" s="4">
        <f t="shared" si="170"/>
        <v>15073000</v>
      </c>
      <c r="AL537" s="27">
        <f t="shared" si="171"/>
        <v>3.9806276122868704E-4</v>
      </c>
      <c r="AM537" s="15">
        <f t="shared" si="178"/>
        <v>5.6524912094473558E-2</v>
      </c>
      <c r="AN537" s="15">
        <f t="shared" si="179"/>
        <v>1.0505512888109577E-5</v>
      </c>
    </row>
    <row r="538" spans="1:40" x14ac:dyDescent="0.2">
      <c r="A538" s="4" t="s">
        <v>4627</v>
      </c>
      <c r="B538" s="3" t="s">
        <v>1</v>
      </c>
      <c r="C538" s="6">
        <v>145249</v>
      </c>
      <c r="D538" s="3" t="s">
        <v>210</v>
      </c>
      <c r="E538" s="6">
        <v>145280</v>
      </c>
      <c r="F538" s="3" t="s">
        <v>1347</v>
      </c>
      <c r="G538" s="8">
        <v>10000</v>
      </c>
      <c r="H538" s="6">
        <v>142</v>
      </c>
      <c r="I538" s="6">
        <v>144876</v>
      </c>
      <c r="J538" s="13">
        <v>45016</v>
      </c>
      <c r="K538" s="9">
        <v>10000</v>
      </c>
      <c r="L538" s="4" t="s">
        <v>4627</v>
      </c>
      <c r="M538" s="4" t="s">
        <v>4632</v>
      </c>
      <c r="N538" s="4">
        <f>VLOOKUP(I538,BaseModelo!$A$2:$E$5075,5)</f>
        <v>1</v>
      </c>
      <c r="P538" s="15">
        <v>142.00000000000003</v>
      </c>
      <c r="Q538" s="4">
        <f>VLOOKUP(I538,BaseModelo!$A$2:$E$5075,3)</f>
        <v>90</v>
      </c>
      <c r="R538" s="4">
        <f t="shared" si="160"/>
        <v>32283000</v>
      </c>
      <c r="S538" s="16">
        <f t="shared" si="161"/>
        <v>3.0976055509091471E-4</v>
      </c>
      <c r="T538" s="4">
        <f t="shared" si="172"/>
        <v>4.3985998822909891E-2</v>
      </c>
      <c r="U538" s="4">
        <f t="shared" si="173"/>
        <v>4.3985998822909898E-2</v>
      </c>
      <c r="V538" s="6">
        <f t="shared" si="162"/>
        <v>0</v>
      </c>
      <c r="W538" s="16" t="str">
        <f t="shared" si="163"/>
        <v/>
      </c>
      <c r="X538" s="4" t="str">
        <f t="shared" si="174"/>
        <v/>
      </c>
      <c r="Y538" s="4" t="str">
        <f t="shared" si="164"/>
        <v/>
      </c>
      <c r="Z538" s="4">
        <f t="shared" si="165"/>
        <v>771000</v>
      </c>
      <c r="AA538" s="16">
        <f t="shared" si="166"/>
        <v>1.2970168612191959E-2</v>
      </c>
      <c r="AB538" s="15">
        <f t="shared" si="175"/>
        <v>1.8417639429312582</v>
      </c>
      <c r="AC538" s="15">
        <f t="shared" si="176"/>
        <v>1.8417639429312587</v>
      </c>
      <c r="AD538" s="4">
        <v>145249</v>
      </c>
      <c r="AE538" s="26">
        <v>2510.34</v>
      </c>
      <c r="AF538" s="26">
        <v>2510.34</v>
      </c>
      <c r="AG538" s="4">
        <f t="shared" si="177"/>
        <v>681000</v>
      </c>
      <c r="AH538" s="16">
        <f t="shared" si="167"/>
        <v>1.4684287812041116E-2</v>
      </c>
      <c r="AI538" s="15">
        <f t="shared" si="168"/>
        <v>2.0851688693098382</v>
      </c>
      <c r="AJ538" s="15">
        <f t="shared" si="169"/>
        <v>2.0851688693098387</v>
      </c>
      <c r="AK538" s="4">
        <f t="shared" si="170"/>
        <v>15073000</v>
      </c>
      <c r="AL538" s="27">
        <f t="shared" si="171"/>
        <v>6.6343793538114506E-4</v>
      </c>
      <c r="AM538" s="15">
        <f t="shared" si="178"/>
        <v>9.4208186824122603E-2</v>
      </c>
      <c r="AN538" s="15">
        <f t="shared" si="179"/>
        <v>2.918198024474882E-5</v>
      </c>
    </row>
    <row r="539" spans="1:40" x14ac:dyDescent="0.2">
      <c r="A539" s="4" t="s">
        <v>4627</v>
      </c>
      <c r="B539" s="3" t="s">
        <v>1</v>
      </c>
      <c r="C539" s="6">
        <v>145249</v>
      </c>
      <c r="D539" s="3" t="s">
        <v>210</v>
      </c>
      <c r="E539" s="6">
        <v>145281</v>
      </c>
      <c r="F539" s="3" t="s">
        <v>1348</v>
      </c>
      <c r="G539" s="8">
        <v>10000</v>
      </c>
      <c r="H539" s="6">
        <v>142</v>
      </c>
      <c r="I539" s="6">
        <v>145183</v>
      </c>
      <c r="J539" s="13">
        <v>45016</v>
      </c>
      <c r="K539" s="9">
        <v>10000</v>
      </c>
      <c r="L539" s="4" t="s">
        <v>4627</v>
      </c>
      <c r="M539" s="4" t="s">
        <v>4632</v>
      </c>
      <c r="N539" s="4">
        <f>VLOOKUP(I539,BaseModelo!$A$2:$E$5075,5)</f>
        <v>2</v>
      </c>
      <c r="P539" s="15">
        <v>142.00000000000003</v>
      </c>
      <c r="Q539" s="4">
        <f>VLOOKUP(I539,BaseModelo!$A$2:$E$5075,3)</f>
        <v>100</v>
      </c>
      <c r="R539" s="4">
        <f t="shared" si="160"/>
        <v>32283000</v>
      </c>
      <c r="S539" s="16">
        <f t="shared" si="161"/>
        <v>3.0976055509091471E-4</v>
      </c>
      <c r="T539" s="4">
        <f t="shared" si="172"/>
        <v>4.3985998822909891E-2</v>
      </c>
      <c r="U539" s="4">
        <f t="shared" si="173"/>
        <v>4.3985998822909898E-2</v>
      </c>
      <c r="V539" s="6">
        <f t="shared" si="162"/>
        <v>0</v>
      </c>
      <c r="W539" s="16" t="str">
        <f t="shared" si="163"/>
        <v/>
      </c>
      <c r="X539" s="4" t="str">
        <f t="shared" si="174"/>
        <v/>
      </c>
      <c r="Y539" s="4" t="str">
        <f t="shared" si="164"/>
        <v/>
      </c>
      <c r="Z539" s="4">
        <f t="shared" si="165"/>
        <v>1578000</v>
      </c>
      <c r="AA539" s="16">
        <f t="shared" si="166"/>
        <v>6.3371356147021544E-3</v>
      </c>
      <c r="AB539" s="15">
        <f t="shared" si="175"/>
        <v>0.89987325728770595</v>
      </c>
      <c r="AC539" s="15">
        <f t="shared" si="176"/>
        <v>0.89987325728770606</v>
      </c>
      <c r="AD539" s="4">
        <v>145249</v>
      </c>
      <c r="AE539" s="26">
        <v>2510.34</v>
      </c>
      <c r="AF539" s="26">
        <v>2510.34</v>
      </c>
      <c r="AG539" s="4">
        <f t="shared" si="177"/>
        <v>681000</v>
      </c>
      <c r="AH539" s="16">
        <f t="shared" si="167"/>
        <v>1.4684287812041116E-2</v>
      </c>
      <c r="AI539" s="15">
        <f t="shared" si="168"/>
        <v>2.0851688693098382</v>
      </c>
      <c r="AJ539" s="15">
        <f t="shared" si="169"/>
        <v>2.0851688693098387</v>
      </c>
      <c r="AK539" s="4">
        <f t="shared" si="170"/>
        <v>15073000</v>
      </c>
      <c r="AL539" s="27">
        <f t="shared" si="171"/>
        <v>6.6343793538114506E-4</v>
      </c>
      <c r="AM539" s="15">
        <f t="shared" si="178"/>
        <v>9.4208186824122603E-2</v>
      </c>
      <c r="AN539" s="15">
        <f t="shared" si="179"/>
        <v>2.918198024474882E-5</v>
      </c>
    </row>
    <row r="540" spans="1:40" x14ac:dyDescent="0.2">
      <c r="A540" s="4" t="s">
        <v>4628</v>
      </c>
      <c r="B540" s="2" t="s">
        <v>16</v>
      </c>
      <c r="C540" s="5">
        <v>145317</v>
      </c>
      <c r="D540" s="2" t="s">
        <v>212</v>
      </c>
      <c r="E540" s="5">
        <v>145318</v>
      </c>
      <c r="F540" s="2" t="s">
        <v>1349</v>
      </c>
      <c r="G540" s="7">
        <v>35000</v>
      </c>
      <c r="H540" s="5">
        <v>122</v>
      </c>
      <c r="I540" s="6">
        <v>144485</v>
      </c>
      <c r="J540" s="13">
        <v>45016</v>
      </c>
      <c r="K540" s="9">
        <v>32226.595562552899</v>
      </c>
      <c r="L540" s="4" t="s">
        <v>4628</v>
      </c>
      <c r="M540" s="4" t="s">
        <v>4632</v>
      </c>
      <c r="N540" s="4">
        <f>VLOOKUP(I540,BaseModelo!$A$2:$E$5075,5)</f>
        <v>2</v>
      </c>
      <c r="P540" s="15">
        <v>90</v>
      </c>
      <c r="Q540" s="4">
        <f>VLOOKUP(I540,BaseModelo!$A$2:$E$5075,3)</f>
        <v>100</v>
      </c>
      <c r="R540" s="4">
        <f t="shared" si="160"/>
        <v>32283000</v>
      </c>
      <c r="S540" s="16">
        <f t="shared" si="161"/>
        <v>1.0841619428182015E-3</v>
      </c>
      <c r="T540" s="4">
        <f t="shared" si="172"/>
        <v>0.13226775702382057</v>
      </c>
      <c r="U540" s="4">
        <f t="shared" si="173"/>
        <v>9.757457485363813E-2</v>
      </c>
      <c r="V540" s="6">
        <f t="shared" si="162"/>
        <v>0</v>
      </c>
      <c r="W540" s="16" t="str">
        <f t="shared" si="163"/>
        <v/>
      </c>
      <c r="X540" s="4" t="str">
        <f t="shared" si="174"/>
        <v/>
      </c>
      <c r="Y540" s="4" t="str">
        <f t="shared" si="164"/>
        <v/>
      </c>
      <c r="Z540" s="4">
        <f t="shared" si="165"/>
        <v>1578000</v>
      </c>
      <c r="AA540" s="16">
        <f t="shared" si="166"/>
        <v>2.2179974651457542E-2</v>
      </c>
      <c r="AB540" s="15">
        <f t="shared" si="175"/>
        <v>2.70595690747782</v>
      </c>
      <c r="AC540" s="15">
        <f t="shared" si="176"/>
        <v>1.9961977186311788</v>
      </c>
      <c r="AD540" s="4">
        <v>145317</v>
      </c>
      <c r="AE540" s="26">
        <v>7455.28</v>
      </c>
      <c r="AF540" s="26">
        <v>7455.28</v>
      </c>
      <c r="AG540" s="4">
        <f t="shared" si="177"/>
        <v>832000</v>
      </c>
      <c r="AH540" s="16">
        <f t="shared" si="167"/>
        <v>4.2067307692307696E-2</v>
      </c>
      <c r="AI540" s="15">
        <f t="shared" si="168"/>
        <v>5.1322115384615392</v>
      </c>
      <c r="AJ540" s="15">
        <f t="shared" si="169"/>
        <v>3.7860576923076925</v>
      </c>
      <c r="AK540" s="4">
        <f t="shared" si="170"/>
        <v>16319000</v>
      </c>
      <c r="AL540" s="27">
        <f t="shared" si="171"/>
        <v>2.1447392609841289E-3</v>
      </c>
      <c r="AM540" s="15">
        <f t="shared" si="178"/>
        <v>0.26165818984006373</v>
      </c>
      <c r="AN540" s="15">
        <f t="shared" si="179"/>
        <v>2.0927202156243241E-4</v>
      </c>
    </row>
    <row r="541" spans="1:40" x14ac:dyDescent="0.2">
      <c r="A541" s="4" t="s">
        <v>4628</v>
      </c>
      <c r="B541" s="3" t="s">
        <v>16</v>
      </c>
      <c r="C541" s="6">
        <v>145317</v>
      </c>
      <c r="D541" s="3" t="s">
        <v>212</v>
      </c>
      <c r="E541" s="6">
        <v>145319</v>
      </c>
      <c r="F541" s="3" t="s">
        <v>1361</v>
      </c>
      <c r="G541" s="8">
        <v>15000</v>
      </c>
      <c r="H541" s="6">
        <v>112</v>
      </c>
      <c r="I541" s="6">
        <v>144346</v>
      </c>
      <c r="J541" s="13">
        <v>45016</v>
      </c>
      <c r="K541" s="9">
        <v>13811.398098236956</v>
      </c>
      <c r="L541" s="4" t="s">
        <v>4628</v>
      </c>
      <c r="M541" s="4" t="s">
        <v>4632</v>
      </c>
      <c r="N541" s="4">
        <f>VLOOKUP(I541,BaseModelo!$A$2:$E$5075,5)</f>
        <v>10</v>
      </c>
      <c r="P541" s="15">
        <v>132</v>
      </c>
      <c r="Q541" s="4">
        <f>VLOOKUP(I541,BaseModelo!$A$2:$E$5075,3)</f>
        <v>0</v>
      </c>
      <c r="R541" s="4">
        <f t="shared" si="160"/>
        <v>32283000</v>
      </c>
      <c r="S541" s="16">
        <f t="shared" si="161"/>
        <v>4.6464083263637206E-4</v>
      </c>
      <c r="T541" s="4">
        <f t="shared" si="172"/>
        <v>5.2039773255273675E-2</v>
      </c>
      <c r="U541" s="4">
        <f t="shared" si="173"/>
        <v>6.1332589908001112E-2</v>
      </c>
      <c r="V541" s="6">
        <f t="shared" si="162"/>
        <v>0</v>
      </c>
      <c r="W541" s="16" t="str">
        <f t="shared" si="163"/>
        <v/>
      </c>
      <c r="X541" s="4" t="str">
        <f t="shared" si="174"/>
        <v/>
      </c>
      <c r="Y541" s="4" t="str">
        <f t="shared" si="164"/>
        <v/>
      </c>
      <c r="Z541" s="4">
        <f t="shared" si="165"/>
        <v>4121000</v>
      </c>
      <c r="AA541" s="16">
        <f t="shared" si="166"/>
        <v>3.6398932297985924E-3</v>
      </c>
      <c r="AB541" s="15">
        <f t="shared" si="175"/>
        <v>0.40766804173744237</v>
      </c>
      <c r="AC541" s="15">
        <f t="shared" si="176"/>
        <v>0.48046590633341418</v>
      </c>
      <c r="AD541" s="4">
        <v>145317</v>
      </c>
      <c r="AE541" s="26">
        <v>2917.27</v>
      </c>
      <c r="AF541" s="26">
        <v>2917.27</v>
      </c>
      <c r="AG541" s="4">
        <f t="shared" si="177"/>
        <v>1846000</v>
      </c>
      <c r="AH541" s="16">
        <f t="shared" si="167"/>
        <v>8.1256771397616463E-3</v>
      </c>
      <c r="AI541" s="15">
        <f t="shared" si="168"/>
        <v>0.91007583965330441</v>
      </c>
      <c r="AJ541" s="15">
        <f t="shared" si="169"/>
        <v>1.0725893824485373</v>
      </c>
      <c r="AK541" s="4">
        <f t="shared" si="170"/>
        <v>16319000</v>
      </c>
      <c r="AL541" s="27">
        <f t="shared" si="171"/>
        <v>9.1917396899319809E-4</v>
      </c>
      <c r="AM541" s="15">
        <f t="shared" si="178"/>
        <v>0.10294748452723819</v>
      </c>
      <c r="AN541" s="15">
        <f t="shared" si="179"/>
        <v>5.637532009436955E-5</v>
      </c>
    </row>
    <row r="542" spans="1:40" x14ac:dyDescent="0.2">
      <c r="A542" s="4" t="s">
        <v>4628</v>
      </c>
      <c r="B542" s="3" t="s">
        <v>16</v>
      </c>
      <c r="C542" s="6">
        <v>145317</v>
      </c>
      <c r="D542" s="3" t="s">
        <v>212</v>
      </c>
      <c r="E542" s="6">
        <v>145320</v>
      </c>
      <c r="F542" s="3" t="s">
        <v>1362</v>
      </c>
      <c r="G542" s="8">
        <v>10000</v>
      </c>
      <c r="H542" s="6">
        <v>122</v>
      </c>
      <c r="I542" s="6">
        <v>144957</v>
      </c>
      <c r="J542" s="13">
        <v>45016</v>
      </c>
      <c r="K542" s="9">
        <v>9207.5987321579705</v>
      </c>
      <c r="L542" s="4" t="s">
        <v>4628</v>
      </c>
      <c r="M542" s="4" t="s">
        <v>4632</v>
      </c>
      <c r="N542" s="4">
        <f>VLOOKUP(I542,BaseModelo!$A$2:$E$5075,5)</f>
        <v>1</v>
      </c>
      <c r="P542" s="15">
        <v>142.00000000000003</v>
      </c>
      <c r="Q542" s="4">
        <f>VLOOKUP(I542,BaseModelo!$A$2:$E$5075,3)</f>
        <v>90</v>
      </c>
      <c r="R542" s="4">
        <f t="shared" si="160"/>
        <v>32283000</v>
      </c>
      <c r="S542" s="16">
        <f t="shared" si="161"/>
        <v>3.0976055509091471E-4</v>
      </c>
      <c r="T542" s="4">
        <f t="shared" si="172"/>
        <v>3.7790787721091595E-2</v>
      </c>
      <c r="U542" s="4">
        <f t="shared" si="173"/>
        <v>4.3985998822909898E-2</v>
      </c>
      <c r="V542" s="6">
        <f t="shared" si="162"/>
        <v>0</v>
      </c>
      <c r="W542" s="16" t="str">
        <f t="shared" si="163"/>
        <v/>
      </c>
      <c r="X542" s="4" t="str">
        <f t="shared" si="174"/>
        <v/>
      </c>
      <c r="Y542" s="4" t="str">
        <f t="shared" si="164"/>
        <v/>
      </c>
      <c r="Z542" s="4">
        <f t="shared" si="165"/>
        <v>771000</v>
      </c>
      <c r="AA542" s="16">
        <f t="shared" si="166"/>
        <v>1.2970168612191959E-2</v>
      </c>
      <c r="AB542" s="15">
        <f t="shared" si="175"/>
        <v>1.5823605706874191</v>
      </c>
      <c r="AC542" s="15">
        <f t="shared" si="176"/>
        <v>1.8417639429312587</v>
      </c>
      <c r="AD542" s="4">
        <v>145317</v>
      </c>
      <c r="AE542" s="26">
        <v>2137.87</v>
      </c>
      <c r="AF542" s="26">
        <v>2137.87</v>
      </c>
      <c r="AG542" s="4">
        <f t="shared" si="177"/>
        <v>77000</v>
      </c>
      <c r="AH542" s="16">
        <f t="shared" si="167"/>
        <v>0.12987012987012986</v>
      </c>
      <c r="AI542" s="15">
        <f t="shared" si="168"/>
        <v>15.844155844155843</v>
      </c>
      <c r="AJ542" s="15">
        <f t="shared" si="169"/>
        <v>18.441558441558442</v>
      </c>
      <c r="AK542" s="4">
        <f t="shared" si="170"/>
        <v>16319000</v>
      </c>
      <c r="AL542" s="27">
        <f t="shared" si="171"/>
        <v>6.1278264599546543E-4</v>
      </c>
      <c r="AM542" s="15">
        <f t="shared" si="178"/>
        <v>7.4759482811446787E-2</v>
      </c>
      <c r="AN542" s="15">
        <f t="shared" si="179"/>
        <v>2.6953856745456156E-5</v>
      </c>
    </row>
    <row r="543" spans="1:40" x14ac:dyDescent="0.2">
      <c r="A543" s="4" t="s">
        <v>4628</v>
      </c>
      <c r="B543" s="3" t="s">
        <v>16</v>
      </c>
      <c r="C543" s="6">
        <v>145317</v>
      </c>
      <c r="D543" s="3" t="s">
        <v>212</v>
      </c>
      <c r="E543" s="6">
        <v>145321</v>
      </c>
      <c r="F543" s="3" t="s">
        <v>1363</v>
      </c>
      <c r="G543" s="8">
        <v>15000</v>
      </c>
      <c r="H543" s="6">
        <v>117</v>
      </c>
      <c r="I543" s="6">
        <v>144673</v>
      </c>
      <c r="J543" s="13">
        <v>45016</v>
      </c>
      <c r="K543" s="9">
        <v>13811.398098236956</v>
      </c>
      <c r="L543" s="4" t="s">
        <v>4628</v>
      </c>
      <c r="M543" s="4" t="s">
        <v>4632</v>
      </c>
      <c r="N543" s="4">
        <f>VLOOKUP(I543,BaseModelo!$A$2:$E$5075,5)</f>
        <v>9</v>
      </c>
      <c r="P543" s="15">
        <v>132</v>
      </c>
      <c r="Q543" s="4">
        <f>VLOOKUP(I543,BaseModelo!$A$2:$E$5075,3)</f>
        <v>147</v>
      </c>
      <c r="R543" s="4">
        <f t="shared" si="160"/>
        <v>32283000</v>
      </c>
      <c r="S543" s="16">
        <f t="shared" si="161"/>
        <v>4.6464083263637206E-4</v>
      </c>
      <c r="T543" s="4">
        <f t="shared" si="172"/>
        <v>5.4362977418455534E-2</v>
      </c>
      <c r="U543" s="4">
        <f t="shared" si="173"/>
        <v>6.1332589908001112E-2</v>
      </c>
      <c r="V543" s="6">
        <f t="shared" si="162"/>
        <v>0</v>
      </c>
      <c r="W543" s="16" t="str">
        <f t="shared" si="163"/>
        <v/>
      </c>
      <c r="X543" s="4" t="str">
        <f t="shared" si="174"/>
        <v/>
      </c>
      <c r="Y543" s="4" t="str">
        <f t="shared" si="164"/>
        <v/>
      </c>
      <c r="Z543" s="4">
        <f t="shared" si="165"/>
        <v>5305000</v>
      </c>
      <c r="AA543" s="16">
        <f t="shared" si="166"/>
        <v>2.8275212064090482E-3</v>
      </c>
      <c r="AB543" s="15">
        <f t="shared" si="175"/>
        <v>0.33081998114985867</v>
      </c>
      <c r="AC543" s="15">
        <f t="shared" si="176"/>
        <v>0.37323279924599434</v>
      </c>
      <c r="AD543" s="4">
        <v>145317</v>
      </c>
      <c r="AE543" s="26">
        <v>3055.24</v>
      </c>
      <c r="AF543" s="26">
        <v>3055.24</v>
      </c>
      <c r="AG543" s="4">
        <f t="shared" si="177"/>
        <v>3095000</v>
      </c>
      <c r="AH543" s="16">
        <f t="shared" si="167"/>
        <v>4.8465266558966073E-3</v>
      </c>
      <c r="AI543" s="15">
        <f t="shared" si="168"/>
        <v>0.56704361873990305</v>
      </c>
      <c r="AJ543" s="15">
        <f t="shared" si="169"/>
        <v>0.63974151857835215</v>
      </c>
      <c r="AK543" s="4">
        <f t="shared" si="170"/>
        <v>16319000</v>
      </c>
      <c r="AL543" s="27">
        <f t="shared" si="171"/>
        <v>9.1917396899319809E-4</v>
      </c>
      <c r="AM543" s="15">
        <f t="shared" si="178"/>
        <v>0.10754335437220418</v>
      </c>
      <c r="AN543" s="15">
        <f t="shared" si="179"/>
        <v>5.637532009436955E-5</v>
      </c>
    </row>
    <row r="544" spans="1:40" x14ac:dyDescent="0.2">
      <c r="A544" s="4" t="s">
        <v>4628</v>
      </c>
      <c r="B544" s="3" t="s">
        <v>16</v>
      </c>
      <c r="C544" s="6">
        <v>145317</v>
      </c>
      <c r="D544" s="3" t="s">
        <v>212</v>
      </c>
      <c r="E544" s="6">
        <v>145322</v>
      </c>
      <c r="F544" s="3" t="s">
        <v>1364</v>
      </c>
      <c r="G544" s="8">
        <v>15000</v>
      </c>
      <c r="H544" s="6">
        <v>122</v>
      </c>
      <c r="I544" s="6">
        <v>144345</v>
      </c>
      <c r="J544" s="13">
        <v>45016</v>
      </c>
      <c r="K544" s="9">
        <v>13811.398098236956</v>
      </c>
      <c r="L544" s="4" t="s">
        <v>4628</v>
      </c>
      <c r="M544" s="4" t="s">
        <v>4632</v>
      </c>
      <c r="N544" s="4">
        <f>VLOOKUP(I544,BaseModelo!$A$2:$E$5075,5)</f>
        <v>10</v>
      </c>
      <c r="P544" s="15">
        <v>132</v>
      </c>
      <c r="Q544" s="4">
        <f>VLOOKUP(I544,BaseModelo!$A$2:$E$5075,3)</f>
        <v>0</v>
      </c>
      <c r="R544" s="4">
        <f t="shared" si="160"/>
        <v>32283000</v>
      </c>
      <c r="S544" s="16">
        <f t="shared" si="161"/>
        <v>4.6464083263637206E-4</v>
      </c>
      <c r="T544" s="4">
        <f t="shared" si="172"/>
        <v>5.6686181581637393E-2</v>
      </c>
      <c r="U544" s="4">
        <f t="shared" si="173"/>
        <v>6.1332589908001112E-2</v>
      </c>
      <c r="V544" s="6">
        <f t="shared" si="162"/>
        <v>0</v>
      </c>
      <c r="W544" s="16" t="str">
        <f t="shared" si="163"/>
        <v/>
      </c>
      <c r="X544" s="4" t="str">
        <f t="shared" si="174"/>
        <v/>
      </c>
      <c r="Y544" s="4" t="str">
        <f t="shared" si="164"/>
        <v/>
      </c>
      <c r="Z544" s="4">
        <f t="shared" si="165"/>
        <v>4121000</v>
      </c>
      <c r="AA544" s="16">
        <f t="shared" si="166"/>
        <v>3.6398932297985924E-3</v>
      </c>
      <c r="AB544" s="15">
        <f t="shared" si="175"/>
        <v>0.44406697403542827</v>
      </c>
      <c r="AC544" s="15">
        <f t="shared" si="176"/>
        <v>0.48046590633341418</v>
      </c>
      <c r="AD544" s="4">
        <v>145317</v>
      </c>
      <c r="AE544" s="26">
        <v>3193.08</v>
      </c>
      <c r="AF544" s="26">
        <v>3193.08</v>
      </c>
      <c r="AG544" s="4">
        <f t="shared" si="177"/>
        <v>1846000</v>
      </c>
      <c r="AH544" s="16">
        <f t="shared" si="167"/>
        <v>8.1256771397616463E-3</v>
      </c>
      <c r="AI544" s="15">
        <f t="shared" si="168"/>
        <v>0.99133261105092085</v>
      </c>
      <c r="AJ544" s="15">
        <f t="shared" si="169"/>
        <v>1.0725893824485373</v>
      </c>
      <c r="AK544" s="4">
        <f t="shared" si="170"/>
        <v>16319000</v>
      </c>
      <c r="AL544" s="27">
        <f t="shared" si="171"/>
        <v>9.1917396899319809E-4</v>
      </c>
      <c r="AM544" s="15">
        <f t="shared" si="178"/>
        <v>0.11213922421717017</v>
      </c>
      <c r="AN544" s="15">
        <f t="shared" si="179"/>
        <v>5.637532009436955E-5</v>
      </c>
    </row>
    <row r="545" spans="1:40" x14ac:dyDescent="0.2">
      <c r="A545" s="4" t="s">
        <v>4628</v>
      </c>
      <c r="B545" s="3" t="s">
        <v>16</v>
      </c>
      <c r="C545" s="6">
        <v>145317</v>
      </c>
      <c r="D545" s="3" t="s">
        <v>212</v>
      </c>
      <c r="E545" s="6">
        <v>145323</v>
      </c>
      <c r="F545" s="3" t="s">
        <v>1365</v>
      </c>
      <c r="G545" s="8">
        <v>20000</v>
      </c>
      <c r="H545" s="6">
        <v>117</v>
      </c>
      <c r="I545" s="6">
        <v>144359</v>
      </c>
      <c r="J545" s="13">
        <v>45016</v>
      </c>
      <c r="K545" s="9">
        <v>18415.197464315941</v>
      </c>
      <c r="L545" s="4" t="s">
        <v>4628</v>
      </c>
      <c r="M545" s="4" t="s">
        <v>4632</v>
      </c>
      <c r="N545" s="4">
        <f>VLOOKUP(I545,BaseModelo!$A$2:$E$5075,5)</f>
        <v>10</v>
      </c>
      <c r="P545" s="15">
        <v>122</v>
      </c>
      <c r="Q545" s="4">
        <f>VLOOKUP(I545,BaseModelo!$A$2:$E$5075,3)</f>
        <v>0</v>
      </c>
      <c r="R545" s="4">
        <f t="shared" si="160"/>
        <v>32283000</v>
      </c>
      <c r="S545" s="16">
        <f t="shared" si="161"/>
        <v>6.1952111018182942E-4</v>
      </c>
      <c r="T545" s="4">
        <f t="shared" si="172"/>
        <v>7.2483969891274036E-2</v>
      </c>
      <c r="U545" s="4">
        <f t="shared" si="173"/>
        <v>7.5581575442183191E-2</v>
      </c>
      <c r="V545" s="6">
        <f t="shared" si="162"/>
        <v>0</v>
      </c>
      <c r="W545" s="16" t="str">
        <f t="shared" si="163"/>
        <v/>
      </c>
      <c r="X545" s="4" t="str">
        <f t="shared" si="174"/>
        <v/>
      </c>
      <c r="Y545" s="4" t="str">
        <f t="shared" si="164"/>
        <v/>
      </c>
      <c r="Z545" s="4">
        <f t="shared" si="165"/>
        <v>4121000</v>
      </c>
      <c r="AA545" s="16">
        <f t="shared" si="166"/>
        <v>4.8531909730647905E-3</v>
      </c>
      <c r="AB545" s="15">
        <f t="shared" si="175"/>
        <v>0.56782334384858046</v>
      </c>
      <c r="AC545" s="15">
        <f t="shared" si="176"/>
        <v>0.59208929871390448</v>
      </c>
      <c r="AD545" s="4">
        <v>145317</v>
      </c>
      <c r="AE545" s="26">
        <v>4082.86</v>
      </c>
      <c r="AF545" s="26">
        <v>4082.86</v>
      </c>
      <c r="AG545" s="4">
        <f t="shared" si="177"/>
        <v>1846000</v>
      </c>
      <c r="AH545" s="16">
        <f t="shared" si="167"/>
        <v>1.0834236186348862E-2</v>
      </c>
      <c r="AI545" s="15">
        <f t="shared" si="168"/>
        <v>1.267605633802817</v>
      </c>
      <c r="AJ545" s="15">
        <f t="shared" si="169"/>
        <v>1.3217768147345612</v>
      </c>
      <c r="AK545" s="4">
        <f t="shared" si="170"/>
        <v>16319000</v>
      </c>
      <c r="AL545" s="27">
        <f t="shared" si="171"/>
        <v>1.2255652919909309E-3</v>
      </c>
      <c r="AM545" s="15">
        <f t="shared" si="178"/>
        <v>0.14339113916293891</v>
      </c>
      <c r="AN545" s="15">
        <f t="shared" si="179"/>
        <v>9.2630155575933808E-5</v>
      </c>
    </row>
    <row r="546" spans="1:40" x14ac:dyDescent="0.2">
      <c r="A546" s="4" t="s">
        <v>4628</v>
      </c>
      <c r="B546" s="3" t="s">
        <v>16</v>
      </c>
      <c r="C546" s="6">
        <v>145317</v>
      </c>
      <c r="D546" s="3" t="s">
        <v>212</v>
      </c>
      <c r="E546" s="6">
        <v>145324</v>
      </c>
      <c r="F546" s="3" t="s">
        <v>1366</v>
      </c>
      <c r="G546" s="8">
        <v>15000</v>
      </c>
      <c r="H546" s="6">
        <v>112</v>
      </c>
      <c r="I546" s="6">
        <v>144347</v>
      </c>
      <c r="J546" s="13">
        <v>45016</v>
      </c>
      <c r="K546" s="9">
        <v>13811.398098236956</v>
      </c>
      <c r="L546" s="4" t="s">
        <v>4628</v>
      </c>
      <c r="M546" s="4" t="s">
        <v>4632</v>
      </c>
      <c r="N546" s="4">
        <f>VLOOKUP(I546,BaseModelo!$A$2:$E$5075,5)</f>
        <v>10</v>
      </c>
      <c r="P546" s="15">
        <v>132</v>
      </c>
      <c r="Q546" s="4">
        <f>VLOOKUP(I546,BaseModelo!$A$2:$E$5075,3)</f>
        <v>0</v>
      </c>
      <c r="R546" s="4">
        <f t="shared" si="160"/>
        <v>32283000</v>
      </c>
      <c r="S546" s="16">
        <f t="shared" si="161"/>
        <v>4.6464083263637206E-4</v>
      </c>
      <c r="T546" s="4">
        <f t="shared" si="172"/>
        <v>5.2039773255273675E-2</v>
      </c>
      <c r="U546" s="4">
        <f t="shared" si="173"/>
        <v>6.1332589908001112E-2</v>
      </c>
      <c r="V546" s="6">
        <f t="shared" si="162"/>
        <v>0</v>
      </c>
      <c r="W546" s="16" t="str">
        <f t="shared" si="163"/>
        <v/>
      </c>
      <c r="X546" s="4" t="str">
        <f t="shared" si="174"/>
        <v/>
      </c>
      <c r="Y546" s="4" t="str">
        <f t="shared" si="164"/>
        <v/>
      </c>
      <c r="Z546" s="4">
        <f t="shared" si="165"/>
        <v>4121000</v>
      </c>
      <c r="AA546" s="16">
        <f t="shared" si="166"/>
        <v>3.6398932297985924E-3</v>
      </c>
      <c r="AB546" s="15">
        <f t="shared" si="175"/>
        <v>0.40766804173744237</v>
      </c>
      <c r="AC546" s="15">
        <f t="shared" si="176"/>
        <v>0.48046590633341418</v>
      </c>
      <c r="AD546" s="4">
        <v>145317</v>
      </c>
      <c r="AE546" s="26">
        <v>2917.27</v>
      </c>
      <c r="AF546" s="26">
        <v>2917.27</v>
      </c>
      <c r="AG546" s="4">
        <f t="shared" si="177"/>
        <v>1846000</v>
      </c>
      <c r="AH546" s="16">
        <f t="shared" si="167"/>
        <v>8.1256771397616463E-3</v>
      </c>
      <c r="AI546" s="15">
        <f t="shared" si="168"/>
        <v>0.91007583965330441</v>
      </c>
      <c r="AJ546" s="15">
        <f t="shared" si="169"/>
        <v>1.0725893824485373</v>
      </c>
      <c r="AK546" s="4">
        <f t="shared" si="170"/>
        <v>16319000</v>
      </c>
      <c r="AL546" s="27">
        <f t="shared" si="171"/>
        <v>9.1917396899319809E-4</v>
      </c>
      <c r="AM546" s="15">
        <f t="shared" si="178"/>
        <v>0.10294748452723819</v>
      </c>
      <c r="AN546" s="15">
        <f t="shared" si="179"/>
        <v>5.637532009436955E-5</v>
      </c>
    </row>
    <row r="547" spans="1:40" x14ac:dyDescent="0.2">
      <c r="A547" s="4" t="s">
        <v>4629</v>
      </c>
      <c r="B547" s="2" t="s">
        <v>14</v>
      </c>
      <c r="C547" s="5">
        <v>145337</v>
      </c>
      <c r="D547" s="2" t="s">
        <v>213</v>
      </c>
      <c r="E547" s="5">
        <v>145338</v>
      </c>
      <c r="F547" s="2" t="s">
        <v>1350</v>
      </c>
      <c r="G547" s="7">
        <v>5000</v>
      </c>
      <c r="H547" s="5">
        <v>147</v>
      </c>
      <c r="I547" s="6">
        <v>145312</v>
      </c>
      <c r="J547" s="13">
        <v>45016</v>
      </c>
      <c r="K547" s="9">
        <v>1793.587536434452</v>
      </c>
      <c r="L547" s="4" t="s">
        <v>4629</v>
      </c>
      <c r="M547" s="4" t="s">
        <v>4632</v>
      </c>
      <c r="N547" s="4">
        <f>VLOOKUP(I547,BaseModelo!$A$2:$E$5075,5)</f>
        <v>6</v>
      </c>
      <c r="P547" s="15">
        <v>147</v>
      </c>
      <c r="Q547" s="4">
        <f>VLOOKUP(I547,BaseModelo!$A$2:$E$5075,3)</f>
        <v>115</v>
      </c>
      <c r="R547" s="4">
        <f t="shared" si="160"/>
        <v>32283000</v>
      </c>
      <c r="S547" s="16">
        <f t="shared" si="161"/>
        <v>1.5488027754545735E-4</v>
      </c>
      <c r="T547" s="4">
        <f t="shared" si="172"/>
        <v>2.2767400799182231E-2</v>
      </c>
      <c r="U547" s="4">
        <f t="shared" si="173"/>
        <v>2.2767400799182231E-2</v>
      </c>
      <c r="V547" s="6">
        <f t="shared" si="162"/>
        <v>0</v>
      </c>
      <c r="W547" s="16" t="str">
        <f t="shared" si="163"/>
        <v/>
      </c>
      <c r="X547" s="4" t="str">
        <f t="shared" si="174"/>
        <v/>
      </c>
      <c r="Y547" s="4" t="str">
        <f t="shared" si="164"/>
        <v/>
      </c>
      <c r="Z547" s="4">
        <f t="shared" si="165"/>
        <v>4853000</v>
      </c>
      <c r="AA547" s="16">
        <f t="shared" si="166"/>
        <v>1.0302905419328251E-3</v>
      </c>
      <c r="AB547" s="15">
        <f t="shared" si="175"/>
        <v>0.1514527096641253</v>
      </c>
      <c r="AC547" s="15">
        <f t="shared" si="176"/>
        <v>0.1514527096641253</v>
      </c>
      <c r="AD547" s="4">
        <v>145337</v>
      </c>
      <c r="AE547" s="26">
        <v>1303.3399999999999</v>
      </c>
      <c r="AF547" s="26">
        <v>776.40600070669223</v>
      </c>
      <c r="AG547" s="4">
        <f t="shared" si="177"/>
        <v>125000</v>
      </c>
      <c r="AH547" s="16">
        <f t="shared" si="167"/>
        <v>0.04</v>
      </c>
      <c r="AI547" s="15">
        <f t="shared" si="168"/>
        <v>5.88</v>
      </c>
      <c r="AJ547" s="15">
        <f t="shared" si="169"/>
        <v>5.88</v>
      </c>
      <c r="AK547" s="4">
        <f t="shared" si="170"/>
        <v>891000</v>
      </c>
      <c r="AL547" s="27">
        <f t="shared" si="171"/>
        <v>5.6116722783389446E-3</v>
      </c>
      <c r="AM547" s="15">
        <f t="shared" si="178"/>
        <v>0.82491582491582482</v>
      </c>
      <c r="AN547" s="15">
        <f t="shared" si="179"/>
        <v>1.2776319191460286E-4</v>
      </c>
    </row>
    <row r="548" spans="1:40" x14ac:dyDescent="0.2">
      <c r="A548" s="4" t="s">
        <v>4629</v>
      </c>
      <c r="B548" s="3" t="s">
        <v>14</v>
      </c>
      <c r="C548" s="6">
        <v>145337</v>
      </c>
      <c r="D548" s="3" t="s">
        <v>213</v>
      </c>
      <c r="E548" s="6">
        <v>145339</v>
      </c>
      <c r="F548" s="3" t="s">
        <v>1353</v>
      </c>
      <c r="G548" s="8">
        <v>5000</v>
      </c>
      <c r="H548" s="6">
        <v>147</v>
      </c>
      <c r="I548" s="6">
        <v>145266</v>
      </c>
      <c r="J548" s="13">
        <v>45016</v>
      </c>
      <c r="K548" s="9">
        <v>1793.587536434452</v>
      </c>
      <c r="L548" s="4" t="s">
        <v>4629</v>
      </c>
      <c r="M548" s="4" t="s">
        <v>4632</v>
      </c>
      <c r="N548" s="4">
        <f>VLOOKUP(I548,BaseModelo!$A$2:$E$5075,5)</f>
        <v>7</v>
      </c>
      <c r="P548" s="15">
        <v>147</v>
      </c>
      <c r="Q548" s="4">
        <f>VLOOKUP(I548,BaseModelo!$A$2:$E$5075,3)</f>
        <v>127</v>
      </c>
      <c r="R548" s="4">
        <f t="shared" si="160"/>
        <v>32283000</v>
      </c>
      <c r="S548" s="16">
        <f t="shared" si="161"/>
        <v>1.5488027754545735E-4</v>
      </c>
      <c r="T548" s="4">
        <f t="shared" si="172"/>
        <v>2.2767400799182231E-2</v>
      </c>
      <c r="U548" s="4">
        <f t="shared" si="173"/>
        <v>2.2767400799182231E-2</v>
      </c>
      <c r="V548" s="6">
        <f t="shared" si="162"/>
        <v>0</v>
      </c>
      <c r="W548" s="16" t="str">
        <f t="shared" si="163"/>
        <v/>
      </c>
      <c r="X548" s="4" t="str">
        <f t="shared" si="174"/>
        <v/>
      </c>
      <c r="Y548" s="4" t="str">
        <f t="shared" si="164"/>
        <v/>
      </c>
      <c r="Z548" s="4">
        <f t="shared" si="165"/>
        <v>4022000</v>
      </c>
      <c r="AA548" s="16">
        <f t="shared" si="166"/>
        <v>1.2431626056688214E-3</v>
      </c>
      <c r="AB548" s="15">
        <f t="shared" si="175"/>
        <v>0.18274490303331675</v>
      </c>
      <c r="AC548" s="15">
        <f t="shared" si="176"/>
        <v>0.18274490303331675</v>
      </c>
      <c r="AD548" s="4">
        <v>145337</v>
      </c>
      <c r="AE548" s="26">
        <v>1303.3399999999999</v>
      </c>
      <c r="AF548" s="26">
        <v>776.40600070669223</v>
      </c>
      <c r="AG548" s="4">
        <f t="shared" si="177"/>
        <v>60000</v>
      </c>
      <c r="AH548" s="16">
        <f t="shared" si="167"/>
        <v>8.3333333333333329E-2</v>
      </c>
      <c r="AI548" s="15">
        <f t="shared" si="168"/>
        <v>12.25</v>
      </c>
      <c r="AJ548" s="15">
        <f t="shared" si="169"/>
        <v>12.25</v>
      </c>
      <c r="AK548" s="4">
        <f t="shared" si="170"/>
        <v>891000</v>
      </c>
      <c r="AL548" s="27">
        <f t="shared" si="171"/>
        <v>5.6116722783389446E-3</v>
      </c>
      <c r="AM548" s="15">
        <f t="shared" si="178"/>
        <v>0.82491582491582482</v>
      </c>
      <c r="AN548" s="15">
        <f t="shared" si="179"/>
        <v>1.2776319191460286E-4</v>
      </c>
    </row>
    <row r="549" spans="1:40" x14ac:dyDescent="0.2">
      <c r="A549" s="4" t="s">
        <v>4629</v>
      </c>
      <c r="B549" s="3" t="s">
        <v>14</v>
      </c>
      <c r="C549" s="6">
        <v>145337</v>
      </c>
      <c r="D549" s="3" t="s">
        <v>213</v>
      </c>
      <c r="E549" s="6">
        <v>145341</v>
      </c>
      <c r="F549" s="3" t="s">
        <v>1354</v>
      </c>
      <c r="G549" s="8">
        <v>5000</v>
      </c>
      <c r="H549" s="6">
        <v>147</v>
      </c>
      <c r="I549" s="6">
        <v>144286</v>
      </c>
      <c r="J549" s="13">
        <v>45016</v>
      </c>
      <c r="K549" s="9">
        <v>1793.587536434452</v>
      </c>
      <c r="L549" s="4" t="s">
        <v>4629</v>
      </c>
      <c r="M549" s="4" t="s">
        <v>4632</v>
      </c>
      <c r="N549" s="4">
        <f>VLOOKUP(I549,BaseModelo!$A$2:$E$5075,5)</f>
        <v>7</v>
      </c>
      <c r="P549" s="15">
        <v>147</v>
      </c>
      <c r="Q549" s="4">
        <f>VLOOKUP(I549,BaseModelo!$A$2:$E$5075,3)</f>
        <v>127</v>
      </c>
      <c r="R549" s="4">
        <f t="shared" si="160"/>
        <v>32283000</v>
      </c>
      <c r="S549" s="16">
        <f t="shared" si="161"/>
        <v>1.5488027754545735E-4</v>
      </c>
      <c r="T549" s="4">
        <f t="shared" si="172"/>
        <v>2.2767400799182231E-2</v>
      </c>
      <c r="U549" s="4">
        <f t="shared" si="173"/>
        <v>2.2767400799182231E-2</v>
      </c>
      <c r="V549" s="6">
        <f t="shared" si="162"/>
        <v>0</v>
      </c>
      <c r="W549" s="16" t="str">
        <f t="shared" si="163"/>
        <v/>
      </c>
      <c r="X549" s="4" t="str">
        <f t="shared" si="174"/>
        <v/>
      </c>
      <c r="Y549" s="4" t="str">
        <f t="shared" si="164"/>
        <v/>
      </c>
      <c r="Z549" s="4">
        <f t="shared" si="165"/>
        <v>4022000</v>
      </c>
      <c r="AA549" s="16">
        <f t="shared" si="166"/>
        <v>1.2431626056688214E-3</v>
      </c>
      <c r="AB549" s="15">
        <f t="shared" si="175"/>
        <v>0.18274490303331675</v>
      </c>
      <c r="AC549" s="15">
        <f t="shared" si="176"/>
        <v>0.18274490303331675</v>
      </c>
      <c r="AD549" s="4">
        <v>145337</v>
      </c>
      <c r="AE549" s="26">
        <v>1303.3399999999999</v>
      </c>
      <c r="AF549" s="26">
        <v>776.40600070669223</v>
      </c>
      <c r="AG549" s="4">
        <f t="shared" si="177"/>
        <v>60000</v>
      </c>
      <c r="AH549" s="16">
        <f t="shared" si="167"/>
        <v>8.3333333333333329E-2</v>
      </c>
      <c r="AI549" s="15">
        <f t="shared" si="168"/>
        <v>12.25</v>
      </c>
      <c r="AJ549" s="15">
        <f t="shared" si="169"/>
        <v>12.25</v>
      </c>
      <c r="AK549" s="4">
        <f t="shared" si="170"/>
        <v>891000</v>
      </c>
      <c r="AL549" s="27">
        <f t="shared" si="171"/>
        <v>5.6116722783389446E-3</v>
      </c>
      <c r="AM549" s="15">
        <f t="shared" si="178"/>
        <v>0.82491582491582482</v>
      </c>
      <c r="AN549" s="15">
        <f t="shared" si="179"/>
        <v>1.2776319191460286E-4</v>
      </c>
    </row>
    <row r="550" spans="1:40" x14ac:dyDescent="0.2">
      <c r="A550" s="4" t="s">
        <v>4629</v>
      </c>
      <c r="B550" s="3" t="s">
        <v>14</v>
      </c>
      <c r="C550" s="6">
        <v>145337</v>
      </c>
      <c r="D550" s="3" t="s">
        <v>213</v>
      </c>
      <c r="E550" s="6">
        <v>145342</v>
      </c>
      <c r="F550" s="3" t="s">
        <v>1355</v>
      </c>
      <c r="G550" s="8">
        <v>3000</v>
      </c>
      <c r="H550" s="6">
        <v>147</v>
      </c>
      <c r="I550" s="6">
        <v>144285</v>
      </c>
      <c r="J550" s="13">
        <v>45016</v>
      </c>
      <c r="K550" s="9">
        <v>1076.1525218606712</v>
      </c>
      <c r="L550" s="4" t="s">
        <v>4629</v>
      </c>
      <c r="M550" s="4" t="s">
        <v>4632</v>
      </c>
      <c r="N550" s="4">
        <f>VLOOKUP(I550,BaseModelo!$A$2:$E$5075,5)</f>
        <v>7</v>
      </c>
      <c r="P550" s="15">
        <v>147</v>
      </c>
      <c r="Q550" s="4">
        <f>VLOOKUP(I550,BaseModelo!$A$2:$E$5075,3)</f>
        <v>127</v>
      </c>
      <c r="R550" s="4">
        <f t="shared" si="160"/>
        <v>32283000</v>
      </c>
      <c r="S550" s="16">
        <f t="shared" si="161"/>
        <v>9.2928166527274421E-5</v>
      </c>
      <c r="T550" s="4">
        <f t="shared" si="172"/>
        <v>1.366044047950934E-2</v>
      </c>
      <c r="U550" s="4">
        <f t="shared" si="173"/>
        <v>1.366044047950934E-2</v>
      </c>
      <c r="V550" s="6">
        <f t="shared" si="162"/>
        <v>0</v>
      </c>
      <c r="W550" s="16" t="str">
        <f t="shared" si="163"/>
        <v/>
      </c>
      <c r="X550" s="4" t="str">
        <f t="shared" si="174"/>
        <v/>
      </c>
      <c r="Y550" s="4" t="str">
        <f t="shared" si="164"/>
        <v/>
      </c>
      <c r="Z550" s="4">
        <f t="shared" si="165"/>
        <v>4022000</v>
      </c>
      <c r="AA550" s="16">
        <f t="shared" si="166"/>
        <v>7.4589756340129288E-4</v>
      </c>
      <c r="AB550" s="15">
        <f t="shared" si="175"/>
        <v>0.10964694181999006</v>
      </c>
      <c r="AC550" s="15">
        <f t="shared" si="176"/>
        <v>0.10964694181999006</v>
      </c>
      <c r="AD550" s="4">
        <v>145337</v>
      </c>
      <c r="AE550" s="26">
        <v>779.27</v>
      </c>
      <c r="AF550" s="26">
        <v>464.21494327704517</v>
      </c>
      <c r="AG550" s="4">
        <f t="shared" si="177"/>
        <v>60000</v>
      </c>
      <c r="AH550" s="16">
        <f t="shared" si="167"/>
        <v>0.05</v>
      </c>
      <c r="AI550" s="15">
        <f t="shared" si="168"/>
        <v>7.3500000000000005</v>
      </c>
      <c r="AJ550" s="15">
        <f t="shared" si="169"/>
        <v>7.3500000000000005</v>
      </c>
      <c r="AK550" s="4">
        <f t="shared" si="170"/>
        <v>891000</v>
      </c>
      <c r="AL550" s="27">
        <f t="shared" si="171"/>
        <v>3.3670033670033669E-3</v>
      </c>
      <c r="AM550" s="15">
        <f t="shared" si="178"/>
        <v>0.49494949494949492</v>
      </c>
      <c r="AN550" s="15">
        <f t="shared" si="179"/>
        <v>4.5994749089257035E-5</v>
      </c>
    </row>
    <row r="551" spans="1:40" x14ac:dyDescent="0.2">
      <c r="A551" s="4" t="s">
        <v>4629</v>
      </c>
      <c r="B551" s="3" t="s">
        <v>14</v>
      </c>
      <c r="C551" s="6">
        <v>145337</v>
      </c>
      <c r="D551" s="3" t="s">
        <v>213</v>
      </c>
      <c r="E551" s="6">
        <v>145343</v>
      </c>
      <c r="F551" s="3" t="s">
        <v>1356</v>
      </c>
      <c r="G551" s="8">
        <v>3000</v>
      </c>
      <c r="H551" s="6">
        <v>147</v>
      </c>
      <c r="I551" s="6">
        <v>143996</v>
      </c>
      <c r="J551" s="13">
        <v>45016</v>
      </c>
      <c r="K551" s="9">
        <v>1076.1525218606712</v>
      </c>
      <c r="L551" s="4" t="s">
        <v>4629</v>
      </c>
      <c r="M551" s="4" t="s">
        <v>4632</v>
      </c>
      <c r="N551" s="4">
        <f>VLOOKUP(I551,BaseModelo!$A$2:$E$5075,5)</f>
        <v>10</v>
      </c>
      <c r="P551" s="15">
        <v>147</v>
      </c>
      <c r="Q551" s="4">
        <f>VLOOKUP(I551,BaseModelo!$A$2:$E$5075,3)</f>
        <v>0</v>
      </c>
      <c r="R551" s="4">
        <f t="shared" si="160"/>
        <v>32283000</v>
      </c>
      <c r="S551" s="16">
        <f t="shared" si="161"/>
        <v>9.2928166527274421E-5</v>
      </c>
      <c r="T551" s="4">
        <f t="shared" si="172"/>
        <v>1.366044047950934E-2</v>
      </c>
      <c r="U551" s="4">
        <f t="shared" si="173"/>
        <v>1.366044047950934E-2</v>
      </c>
      <c r="V551" s="6">
        <f t="shared" si="162"/>
        <v>0</v>
      </c>
      <c r="W551" s="16" t="str">
        <f t="shared" si="163"/>
        <v/>
      </c>
      <c r="X551" s="4" t="str">
        <f t="shared" si="174"/>
        <v/>
      </c>
      <c r="Y551" s="4" t="str">
        <f t="shared" si="164"/>
        <v/>
      </c>
      <c r="Z551" s="4">
        <f t="shared" si="165"/>
        <v>4121000</v>
      </c>
      <c r="AA551" s="16">
        <f t="shared" si="166"/>
        <v>7.2797864595971855E-4</v>
      </c>
      <c r="AB551" s="15">
        <f t="shared" si="175"/>
        <v>0.10701286095607862</v>
      </c>
      <c r="AC551" s="15">
        <f t="shared" si="176"/>
        <v>0.10701286095607862</v>
      </c>
      <c r="AD551" s="4">
        <v>145337</v>
      </c>
      <c r="AE551" s="26">
        <v>779.27</v>
      </c>
      <c r="AF551" s="26">
        <v>464.21494327704517</v>
      </c>
      <c r="AG551" s="4">
        <f t="shared" si="177"/>
        <v>170000</v>
      </c>
      <c r="AH551" s="16">
        <f t="shared" si="167"/>
        <v>1.7647058823529412E-2</v>
      </c>
      <c r="AI551" s="15">
        <f t="shared" si="168"/>
        <v>2.5941176470588236</v>
      </c>
      <c r="AJ551" s="15">
        <f t="shared" si="169"/>
        <v>2.5941176470588236</v>
      </c>
      <c r="AK551" s="4">
        <f t="shared" si="170"/>
        <v>891000</v>
      </c>
      <c r="AL551" s="27">
        <f t="shared" si="171"/>
        <v>3.3670033670033669E-3</v>
      </c>
      <c r="AM551" s="15">
        <f t="shared" si="178"/>
        <v>0.49494949494949492</v>
      </c>
      <c r="AN551" s="15">
        <f t="shared" si="179"/>
        <v>4.5994749089257035E-5</v>
      </c>
    </row>
    <row r="552" spans="1:40" x14ac:dyDescent="0.2">
      <c r="A552" s="4" t="s">
        <v>4629</v>
      </c>
      <c r="B552" s="3" t="s">
        <v>14</v>
      </c>
      <c r="C552" s="6">
        <v>145337</v>
      </c>
      <c r="D552" s="3" t="s">
        <v>213</v>
      </c>
      <c r="E552" s="6">
        <v>145344</v>
      </c>
      <c r="F552" s="3" t="s">
        <v>1357</v>
      </c>
      <c r="G552" s="8">
        <v>3000</v>
      </c>
      <c r="H552" s="6">
        <v>147</v>
      </c>
      <c r="I552" s="6">
        <v>143993</v>
      </c>
      <c r="J552" s="13">
        <v>45016</v>
      </c>
      <c r="K552" s="9">
        <v>1076.1525218606712</v>
      </c>
      <c r="L552" s="4" t="s">
        <v>4629</v>
      </c>
      <c r="M552" s="4" t="s">
        <v>4632</v>
      </c>
      <c r="N552" s="4">
        <f>VLOOKUP(I552,BaseModelo!$A$2:$E$5075,5)</f>
        <v>10</v>
      </c>
      <c r="P552" s="15">
        <v>147</v>
      </c>
      <c r="Q552" s="4">
        <f>VLOOKUP(I552,BaseModelo!$A$2:$E$5075,3)</f>
        <v>0</v>
      </c>
      <c r="R552" s="4">
        <f t="shared" si="160"/>
        <v>32283000</v>
      </c>
      <c r="S552" s="16">
        <f t="shared" si="161"/>
        <v>9.2928166527274421E-5</v>
      </c>
      <c r="T552" s="4">
        <f t="shared" si="172"/>
        <v>1.366044047950934E-2</v>
      </c>
      <c r="U552" s="4">
        <f t="shared" si="173"/>
        <v>1.366044047950934E-2</v>
      </c>
      <c r="V552" s="6">
        <f t="shared" si="162"/>
        <v>0</v>
      </c>
      <c r="W552" s="16" t="str">
        <f t="shared" si="163"/>
        <v/>
      </c>
      <c r="X552" s="4" t="str">
        <f t="shared" si="174"/>
        <v/>
      </c>
      <c r="Y552" s="4" t="str">
        <f t="shared" si="164"/>
        <v/>
      </c>
      <c r="Z552" s="4">
        <f t="shared" si="165"/>
        <v>4121000</v>
      </c>
      <c r="AA552" s="16">
        <f t="shared" si="166"/>
        <v>7.2797864595971855E-4</v>
      </c>
      <c r="AB552" s="15">
        <f t="shared" si="175"/>
        <v>0.10701286095607862</v>
      </c>
      <c r="AC552" s="15">
        <f t="shared" si="176"/>
        <v>0.10701286095607862</v>
      </c>
      <c r="AD552" s="4">
        <v>145337</v>
      </c>
      <c r="AE552" s="26">
        <v>779.27</v>
      </c>
      <c r="AF552" s="26">
        <v>464.21494327704517</v>
      </c>
      <c r="AG552" s="4">
        <f t="shared" si="177"/>
        <v>170000</v>
      </c>
      <c r="AH552" s="16">
        <f t="shared" si="167"/>
        <v>1.7647058823529412E-2</v>
      </c>
      <c r="AI552" s="15">
        <f t="shared" si="168"/>
        <v>2.5941176470588236</v>
      </c>
      <c r="AJ552" s="15">
        <f t="shared" si="169"/>
        <v>2.5941176470588236</v>
      </c>
      <c r="AK552" s="4">
        <f t="shared" si="170"/>
        <v>891000</v>
      </c>
      <c r="AL552" s="27">
        <f t="shared" si="171"/>
        <v>3.3670033670033669E-3</v>
      </c>
      <c r="AM552" s="15">
        <f t="shared" si="178"/>
        <v>0.49494949494949492</v>
      </c>
      <c r="AN552" s="15">
        <f t="shared" si="179"/>
        <v>4.5994749089257035E-5</v>
      </c>
    </row>
    <row r="553" spans="1:40" x14ac:dyDescent="0.2">
      <c r="A553" s="4" t="s">
        <v>4629</v>
      </c>
      <c r="B553" s="3" t="s">
        <v>14</v>
      </c>
      <c r="C553" s="6">
        <v>145337</v>
      </c>
      <c r="D553" s="3" t="s">
        <v>213</v>
      </c>
      <c r="E553" s="6">
        <v>145345</v>
      </c>
      <c r="F553" s="3" t="s">
        <v>1358</v>
      </c>
      <c r="G553" s="8">
        <v>5000</v>
      </c>
      <c r="H553" s="6">
        <v>147</v>
      </c>
      <c r="I553" s="6">
        <v>145262</v>
      </c>
      <c r="J553" s="13">
        <v>45016</v>
      </c>
      <c r="K553" s="9">
        <v>1793.587536434452</v>
      </c>
      <c r="L553" s="4" t="s">
        <v>4629</v>
      </c>
      <c r="M553" s="4" t="s">
        <v>4632</v>
      </c>
      <c r="N553" s="4">
        <f>VLOOKUP(I553,BaseModelo!$A$2:$E$5075,5)</f>
        <v>7</v>
      </c>
      <c r="P553" s="15">
        <v>147</v>
      </c>
      <c r="Q553" s="4">
        <f>VLOOKUP(I553,BaseModelo!$A$2:$E$5075,3)</f>
        <v>127</v>
      </c>
      <c r="R553" s="4">
        <f t="shared" si="160"/>
        <v>32283000</v>
      </c>
      <c r="S553" s="16">
        <f t="shared" si="161"/>
        <v>1.5488027754545735E-4</v>
      </c>
      <c r="T553" s="4">
        <f t="shared" si="172"/>
        <v>2.2767400799182231E-2</v>
      </c>
      <c r="U553" s="4">
        <f t="shared" si="173"/>
        <v>2.2767400799182231E-2</v>
      </c>
      <c r="V553" s="6">
        <f t="shared" si="162"/>
        <v>0</v>
      </c>
      <c r="W553" s="16" t="str">
        <f t="shared" si="163"/>
        <v/>
      </c>
      <c r="X553" s="4" t="str">
        <f t="shared" si="174"/>
        <v/>
      </c>
      <c r="Y553" s="4" t="str">
        <f t="shared" si="164"/>
        <v/>
      </c>
      <c r="Z553" s="4">
        <f t="shared" si="165"/>
        <v>4022000</v>
      </c>
      <c r="AA553" s="16">
        <f t="shared" si="166"/>
        <v>1.2431626056688214E-3</v>
      </c>
      <c r="AB553" s="15">
        <f t="shared" si="175"/>
        <v>0.18274490303331675</v>
      </c>
      <c r="AC553" s="15">
        <f t="shared" si="176"/>
        <v>0.18274490303331675</v>
      </c>
      <c r="AD553" s="4">
        <v>145337</v>
      </c>
      <c r="AE553" s="26">
        <v>1303.3399999999999</v>
      </c>
      <c r="AF553" s="26">
        <v>776.40600070669223</v>
      </c>
      <c r="AG553" s="4">
        <f t="shared" si="177"/>
        <v>60000</v>
      </c>
      <c r="AH553" s="16">
        <f t="shared" si="167"/>
        <v>8.3333333333333329E-2</v>
      </c>
      <c r="AI553" s="15">
        <f t="shared" si="168"/>
        <v>12.25</v>
      </c>
      <c r="AJ553" s="15">
        <f t="shared" si="169"/>
        <v>12.25</v>
      </c>
      <c r="AK553" s="4">
        <f t="shared" si="170"/>
        <v>891000</v>
      </c>
      <c r="AL553" s="27">
        <f t="shared" si="171"/>
        <v>5.6116722783389446E-3</v>
      </c>
      <c r="AM553" s="15">
        <f t="shared" si="178"/>
        <v>0.82491582491582482</v>
      </c>
      <c r="AN553" s="15">
        <f t="shared" si="179"/>
        <v>1.2776319191460286E-4</v>
      </c>
    </row>
    <row r="554" spans="1:40" x14ac:dyDescent="0.2">
      <c r="A554" s="4" t="s">
        <v>4629</v>
      </c>
      <c r="B554" s="3" t="s">
        <v>14</v>
      </c>
      <c r="C554" s="6">
        <v>145337</v>
      </c>
      <c r="D554" s="3" t="s">
        <v>213</v>
      </c>
      <c r="E554" s="6">
        <v>145346</v>
      </c>
      <c r="F554" s="3" t="s">
        <v>1359</v>
      </c>
      <c r="G554" s="8">
        <v>5000</v>
      </c>
      <c r="H554" s="6">
        <v>147</v>
      </c>
      <c r="I554" s="6">
        <v>145291</v>
      </c>
      <c r="J554" s="13">
        <v>45016</v>
      </c>
      <c r="K554" s="9">
        <v>1793.587536434452</v>
      </c>
      <c r="L554" s="4" t="s">
        <v>4629</v>
      </c>
      <c r="M554" s="4" t="s">
        <v>4632</v>
      </c>
      <c r="N554" s="4">
        <f>VLOOKUP(I554,BaseModelo!$A$2:$E$5075,5)</f>
        <v>7</v>
      </c>
      <c r="P554" s="15">
        <v>147</v>
      </c>
      <c r="Q554" s="4">
        <f>VLOOKUP(I554,BaseModelo!$A$2:$E$5075,3)</f>
        <v>127</v>
      </c>
      <c r="R554" s="4">
        <f t="shared" si="160"/>
        <v>32283000</v>
      </c>
      <c r="S554" s="16">
        <f t="shared" si="161"/>
        <v>1.5488027754545735E-4</v>
      </c>
      <c r="T554" s="4">
        <f t="shared" si="172"/>
        <v>2.2767400799182231E-2</v>
      </c>
      <c r="U554" s="4">
        <f t="shared" si="173"/>
        <v>2.2767400799182231E-2</v>
      </c>
      <c r="V554" s="6">
        <f t="shared" si="162"/>
        <v>0</v>
      </c>
      <c r="W554" s="16" t="str">
        <f t="shared" si="163"/>
        <v/>
      </c>
      <c r="X554" s="4" t="str">
        <f t="shared" si="174"/>
        <v/>
      </c>
      <c r="Y554" s="4" t="str">
        <f t="shared" si="164"/>
        <v/>
      </c>
      <c r="Z554" s="4">
        <f t="shared" si="165"/>
        <v>4022000</v>
      </c>
      <c r="AA554" s="16">
        <f t="shared" si="166"/>
        <v>1.2431626056688214E-3</v>
      </c>
      <c r="AB554" s="15">
        <f t="shared" si="175"/>
        <v>0.18274490303331675</v>
      </c>
      <c r="AC554" s="15">
        <f t="shared" si="176"/>
        <v>0.18274490303331675</v>
      </c>
      <c r="AD554" s="4">
        <v>145337</v>
      </c>
      <c r="AE554" s="26">
        <v>1303.3399999999999</v>
      </c>
      <c r="AF554" s="26">
        <v>776.40600070669223</v>
      </c>
      <c r="AG554" s="4">
        <f t="shared" si="177"/>
        <v>60000</v>
      </c>
      <c r="AH554" s="16">
        <f t="shared" si="167"/>
        <v>8.3333333333333329E-2</v>
      </c>
      <c r="AI554" s="15">
        <f t="shared" si="168"/>
        <v>12.25</v>
      </c>
      <c r="AJ554" s="15">
        <f t="shared" si="169"/>
        <v>12.25</v>
      </c>
      <c r="AK554" s="4">
        <f t="shared" si="170"/>
        <v>891000</v>
      </c>
      <c r="AL554" s="27">
        <f t="shared" si="171"/>
        <v>5.6116722783389446E-3</v>
      </c>
      <c r="AM554" s="15">
        <f t="shared" si="178"/>
        <v>0.82491582491582482</v>
      </c>
      <c r="AN554" s="15">
        <f t="shared" si="179"/>
        <v>1.2776319191460286E-4</v>
      </c>
    </row>
    <row r="555" spans="1:40" x14ac:dyDescent="0.2">
      <c r="A555" s="4" t="s">
        <v>4629</v>
      </c>
      <c r="B555" s="3" t="s">
        <v>14</v>
      </c>
      <c r="C555" s="6">
        <v>145337</v>
      </c>
      <c r="D555" s="3" t="s">
        <v>213</v>
      </c>
      <c r="E555" s="6">
        <v>145347</v>
      </c>
      <c r="F555" s="3" t="s">
        <v>1360</v>
      </c>
      <c r="G555" s="8">
        <v>5000</v>
      </c>
      <c r="H555" s="6">
        <v>147</v>
      </c>
      <c r="I555" s="6">
        <v>144292</v>
      </c>
      <c r="J555" s="13">
        <v>45016</v>
      </c>
      <c r="K555" s="9">
        <v>1793.587536434452</v>
      </c>
      <c r="L555" s="4" t="s">
        <v>4629</v>
      </c>
      <c r="M555" s="4" t="s">
        <v>4632</v>
      </c>
      <c r="N555" s="4">
        <f>VLOOKUP(I555,BaseModelo!$A$2:$E$5075,5)</f>
        <v>7</v>
      </c>
      <c r="P555" s="15">
        <v>147</v>
      </c>
      <c r="Q555" s="4">
        <f>VLOOKUP(I555,BaseModelo!$A$2:$E$5075,3)</f>
        <v>127</v>
      </c>
      <c r="R555" s="4">
        <f t="shared" si="160"/>
        <v>32283000</v>
      </c>
      <c r="S555" s="16">
        <f t="shared" si="161"/>
        <v>1.5488027754545735E-4</v>
      </c>
      <c r="T555" s="4">
        <f t="shared" si="172"/>
        <v>2.2767400799182231E-2</v>
      </c>
      <c r="U555" s="4">
        <f t="shared" si="173"/>
        <v>2.2767400799182231E-2</v>
      </c>
      <c r="V555" s="6">
        <f t="shared" si="162"/>
        <v>0</v>
      </c>
      <c r="W555" s="16" t="str">
        <f t="shared" si="163"/>
        <v/>
      </c>
      <c r="X555" s="4" t="str">
        <f t="shared" si="174"/>
        <v/>
      </c>
      <c r="Y555" s="4" t="str">
        <f t="shared" si="164"/>
        <v/>
      </c>
      <c r="Z555" s="4">
        <f t="shared" si="165"/>
        <v>4022000</v>
      </c>
      <c r="AA555" s="16">
        <f t="shared" si="166"/>
        <v>1.2431626056688214E-3</v>
      </c>
      <c r="AB555" s="15">
        <f t="shared" si="175"/>
        <v>0.18274490303331675</v>
      </c>
      <c r="AC555" s="15">
        <f t="shared" si="176"/>
        <v>0.18274490303331675</v>
      </c>
      <c r="AD555" s="4">
        <v>145337</v>
      </c>
      <c r="AE555" s="26">
        <v>1303.3399999999999</v>
      </c>
      <c r="AF555" s="26">
        <v>776.40600070669223</v>
      </c>
      <c r="AG555" s="4">
        <f t="shared" si="177"/>
        <v>60000</v>
      </c>
      <c r="AH555" s="16">
        <f t="shared" si="167"/>
        <v>8.3333333333333329E-2</v>
      </c>
      <c r="AI555" s="15">
        <f t="shared" si="168"/>
        <v>12.25</v>
      </c>
      <c r="AJ555" s="15">
        <f t="shared" si="169"/>
        <v>12.25</v>
      </c>
      <c r="AK555" s="4">
        <f t="shared" si="170"/>
        <v>891000</v>
      </c>
      <c r="AL555" s="27">
        <f t="shared" si="171"/>
        <v>5.6116722783389446E-3</v>
      </c>
      <c r="AM555" s="15">
        <f t="shared" si="178"/>
        <v>0.82491582491582482</v>
      </c>
      <c r="AN555" s="15">
        <f t="shared" si="179"/>
        <v>1.2776319191460286E-4</v>
      </c>
    </row>
    <row r="556" spans="1:40" x14ac:dyDescent="0.2">
      <c r="A556" s="4" t="s">
        <v>4628</v>
      </c>
      <c r="B556" s="2" t="s">
        <v>16</v>
      </c>
      <c r="C556" s="5">
        <v>145379</v>
      </c>
      <c r="D556" s="2" t="s">
        <v>214</v>
      </c>
      <c r="E556" s="5">
        <v>145380</v>
      </c>
      <c r="F556" s="2" t="s">
        <v>1351</v>
      </c>
      <c r="G556" s="7">
        <v>10000</v>
      </c>
      <c r="H556" s="5">
        <v>142</v>
      </c>
      <c r="I556" s="6">
        <v>144530</v>
      </c>
      <c r="J556" s="13">
        <v>45016</v>
      </c>
      <c r="K556" s="9">
        <v>2408.0049303392802</v>
      </c>
      <c r="L556" s="4" t="s">
        <v>4628</v>
      </c>
      <c r="M556" s="4" t="s">
        <v>4632</v>
      </c>
      <c r="N556" s="4">
        <f>VLOOKUP(I556,BaseModelo!$A$2:$E$5075,5)</f>
        <v>2</v>
      </c>
      <c r="P556" s="15">
        <v>142.00000000000003</v>
      </c>
      <c r="Q556" s="4">
        <f>VLOOKUP(I556,BaseModelo!$A$2:$E$5075,3)</f>
        <v>100</v>
      </c>
      <c r="R556" s="4">
        <f t="shared" si="160"/>
        <v>32283000</v>
      </c>
      <c r="S556" s="16">
        <f t="shared" si="161"/>
        <v>3.0976055509091471E-4</v>
      </c>
      <c r="T556" s="4">
        <f t="shared" si="172"/>
        <v>4.3985998822909891E-2</v>
      </c>
      <c r="U556" s="4">
        <f t="shared" si="173"/>
        <v>4.3985998822909898E-2</v>
      </c>
      <c r="V556" s="6">
        <f t="shared" si="162"/>
        <v>0</v>
      </c>
      <c r="W556" s="16" t="str">
        <f t="shared" si="163"/>
        <v/>
      </c>
      <c r="X556" s="4" t="str">
        <f t="shared" si="174"/>
        <v/>
      </c>
      <c r="Y556" s="4" t="str">
        <f t="shared" si="164"/>
        <v/>
      </c>
      <c r="Z556" s="4">
        <f t="shared" si="165"/>
        <v>1578000</v>
      </c>
      <c r="AA556" s="16">
        <f t="shared" si="166"/>
        <v>6.3371356147021544E-3</v>
      </c>
      <c r="AB556" s="15">
        <f t="shared" si="175"/>
        <v>0.89987325728770595</v>
      </c>
      <c r="AC556" s="15">
        <f t="shared" si="176"/>
        <v>0.89987325728770606</v>
      </c>
      <c r="AD556" s="4">
        <v>145379</v>
      </c>
      <c r="AE556" s="26">
        <v>2510.34</v>
      </c>
      <c r="AF556" s="26">
        <v>928.22317679974879</v>
      </c>
      <c r="AG556" s="4">
        <f t="shared" si="177"/>
        <v>832000</v>
      </c>
      <c r="AH556" s="16">
        <f t="shared" si="167"/>
        <v>1.201923076923077E-2</v>
      </c>
      <c r="AI556" s="15">
        <f t="shared" si="168"/>
        <v>1.7067307692307694</v>
      </c>
      <c r="AJ556" s="15">
        <f t="shared" si="169"/>
        <v>1.7067307692307696</v>
      </c>
      <c r="AK556" s="4">
        <f t="shared" si="170"/>
        <v>16319000</v>
      </c>
      <c r="AL556" s="27">
        <f t="shared" si="171"/>
        <v>6.1278264599546543E-4</v>
      </c>
      <c r="AM556" s="15">
        <f t="shared" si="178"/>
        <v>8.7015135731356094E-2</v>
      </c>
      <c r="AN556" s="15">
        <f t="shared" si="179"/>
        <v>2.6953856745456156E-5</v>
      </c>
    </row>
    <row r="557" spans="1:40" x14ac:dyDescent="0.2">
      <c r="A557" s="4" t="s">
        <v>4628</v>
      </c>
      <c r="B557" s="3" t="s">
        <v>16</v>
      </c>
      <c r="C557" s="6">
        <v>145379</v>
      </c>
      <c r="D557" s="3" t="s">
        <v>214</v>
      </c>
      <c r="E557" s="6">
        <v>145381</v>
      </c>
      <c r="F557" s="3" t="s">
        <v>1367</v>
      </c>
      <c r="G557" s="8">
        <v>10000</v>
      </c>
      <c r="H557" s="6">
        <v>142</v>
      </c>
      <c r="I557" s="6">
        <v>144353</v>
      </c>
      <c r="J557" s="13">
        <v>45016</v>
      </c>
      <c r="K557" s="9">
        <v>2408.0049303392802</v>
      </c>
      <c r="L557" s="4" t="s">
        <v>4628</v>
      </c>
      <c r="M557" s="4" t="s">
        <v>4632</v>
      </c>
      <c r="N557" s="4">
        <f>VLOOKUP(I557,BaseModelo!$A$2:$E$5075,5)</f>
        <v>10</v>
      </c>
      <c r="P557" s="15">
        <v>142.00000000000003</v>
      </c>
      <c r="Q557" s="4">
        <f>VLOOKUP(I557,BaseModelo!$A$2:$E$5075,3)</f>
        <v>0</v>
      </c>
      <c r="R557" s="4">
        <f t="shared" si="160"/>
        <v>32283000</v>
      </c>
      <c r="S557" s="16">
        <f t="shared" si="161"/>
        <v>3.0976055509091471E-4</v>
      </c>
      <c r="T557" s="4">
        <f t="shared" si="172"/>
        <v>4.3985998822909891E-2</v>
      </c>
      <c r="U557" s="4">
        <f t="shared" si="173"/>
        <v>4.3985998822909898E-2</v>
      </c>
      <c r="V557" s="6">
        <f t="shared" si="162"/>
        <v>0</v>
      </c>
      <c r="W557" s="16" t="str">
        <f t="shared" si="163"/>
        <v/>
      </c>
      <c r="X557" s="4" t="str">
        <f t="shared" si="174"/>
        <v/>
      </c>
      <c r="Y557" s="4" t="str">
        <f t="shared" si="164"/>
        <v/>
      </c>
      <c r="Z557" s="4">
        <f t="shared" si="165"/>
        <v>4121000</v>
      </c>
      <c r="AA557" s="16">
        <f t="shared" si="166"/>
        <v>2.4265954865323952E-3</v>
      </c>
      <c r="AB557" s="15">
        <f t="shared" si="175"/>
        <v>0.3445765590876001</v>
      </c>
      <c r="AC557" s="15">
        <f t="shared" si="176"/>
        <v>0.34457655908760021</v>
      </c>
      <c r="AD557" s="4">
        <v>145379</v>
      </c>
      <c r="AE557" s="26">
        <v>2510.34</v>
      </c>
      <c r="AF557" s="26">
        <v>928.22317679974879</v>
      </c>
      <c r="AG557" s="4">
        <f t="shared" si="177"/>
        <v>1846000</v>
      </c>
      <c r="AH557" s="16">
        <f t="shared" si="167"/>
        <v>5.4171180931744311E-3</v>
      </c>
      <c r="AI557" s="15">
        <f t="shared" si="168"/>
        <v>0.76923076923076927</v>
      </c>
      <c r="AJ557" s="15">
        <f t="shared" si="169"/>
        <v>0.76923076923076938</v>
      </c>
      <c r="AK557" s="4">
        <f t="shared" si="170"/>
        <v>16319000</v>
      </c>
      <c r="AL557" s="27">
        <f t="shared" si="171"/>
        <v>6.1278264599546543E-4</v>
      </c>
      <c r="AM557" s="15">
        <f t="shared" si="178"/>
        <v>8.7015135731356094E-2</v>
      </c>
      <c r="AN557" s="15">
        <f t="shared" si="179"/>
        <v>2.6953856745456156E-5</v>
      </c>
    </row>
    <row r="558" spans="1:40" x14ac:dyDescent="0.2">
      <c r="A558" s="4" t="s">
        <v>4628</v>
      </c>
      <c r="B558" s="3" t="s">
        <v>16</v>
      </c>
      <c r="C558" s="6">
        <v>145379</v>
      </c>
      <c r="D558" s="3" t="s">
        <v>214</v>
      </c>
      <c r="E558" s="6">
        <v>145382</v>
      </c>
      <c r="F558" s="3" t="s">
        <v>1368</v>
      </c>
      <c r="G558" s="8">
        <v>8000</v>
      </c>
      <c r="H558" s="6">
        <v>142</v>
      </c>
      <c r="I558" s="6">
        <v>144609</v>
      </c>
      <c r="J558" s="13">
        <v>45016</v>
      </c>
      <c r="K558" s="9">
        <v>1926.4039442714241</v>
      </c>
      <c r="L558" s="4" t="s">
        <v>4628</v>
      </c>
      <c r="M558" s="4" t="s">
        <v>4632</v>
      </c>
      <c r="N558" s="4">
        <f>VLOOKUP(I558,BaseModelo!$A$2:$E$5075,5)</f>
        <v>10</v>
      </c>
      <c r="P558" s="15">
        <v>142.00000000000003</v>
      </c>
      <c r="Q558" s="4">
        <f>VLOOKUP(I558,BaseModelo!$A$2:$E$5075,3)</f>
        <v>0</v>
      </c>
      <c r="R558" s="4">
        <f t="shared" si="160"/>
        <v>32283000</v>
      </c>
      <c r="S558" s="16">
        <f t="shared" si="161"/>
        <v>2.4780844407273179E-4</v>
      </c>
      <c r="T558" s="4">
        <f t="shared" si="172"/>
        <v>3.5188799058327912E-2</v>
      </c>
      <c r="U558" s="4">
        <f t="shared" si="173"/>
        <v>3.5188799058327919E-2</v>
      </c>
      <c r="V558" s="6">
        <f t="shared" si="162"/>
        <v>0</v>
      </c>
      <c r="W558" s="16" t="str">
        <f t="shared" si="163"/>
        <v/>
      </c>
      <c r="X558" s="4" t="str">
        <f t="shared" si="174"/>
        <v/>
      </c>
      <c r="Y558" s="4" t="str">
        <f t="shared" si="164"/>
        <v/>
      </c>
      <c r="Z558" s="4">
        <f t="shared" si="165"/>
        <v>4121000</v>
      </c>
      <c r="AA558" s="16">
        <f t="shared" si="166"/>
        <v>1.9412763892259161E-3</v>
      </c>
      <c r="AB558" s="15">
        <f t="shared" si="175"/>
        <v>0.27566124727008007</v>
      </c>
      <c r="AC558" s="15">
        <f t="shared" si="176"/>
        <v>0.27566124727008012</v>
      </c>
      <c r="AD558" s="4">
        <v>145379</v>
      </c>
      <c r="AE558" s="26">
        <v>2013.74</v>
      </c>
      <c r="AF558" s="26">
        <v>744.60038881136654</v>
      </c>
      <c r="AG558" s="4">
        <f t="shared" si="177"/>
        <v>1846000</v>
      </c>
      <c r="AH558" s="16">
        <f t="shared" si="167"/>
        <v>4.3336944745395447E-3</v>
      </c>
      <c r="AI558" s="15">
        <f t="shared" si="168"/>
        <v>0.61538461538461531</v>
      </c>
      <c r="AJ558" s="15">
        <f t="shared" si="169"/>
        <v>0.61538461538461542</v>
      </c>
      <c r="AK558" s="4">
        <f t="shared" si="170"/>
        <v>16319000</v>
      </c>
      <c r="AL558" s="27">
        <f t="shared" si="171"/>
        <v>4.9022611679637234E-4</v>
      </c>
      <c r="AM558" s="15">
        <f t="shared" si="178"/>
        <v>6.9612108585084875E-2</v>
      </c>
      <c r="AN558" s="15">
        <f t="shared" si="179"/>
        <v>1.725046831709194E-5</v>
      </c>
    </row>
    <row r="559" spans="1:40" x14ac:dyDescent="0.2">
      <c r="A559" s="4" t="s">
        <v>4628</v>
      </c>
      <c r="B559" s="3" t="s">
        <v>16</v>
      </c>
      <c r="C559" s="6">
        <v>145379</v>
      </c>
      <c r="D559" s="3" t="s">
        <v>214</v>
      </c>
      <c r="E559" s="6">
        <v>145383</v>
      </c>
      <c r="F559" s="3" t="s">
        <v>1369</v>
      </c>
      <c r="G559" s="8">
        <v>7000</v>
      </c>
      <c r="H559" s="6">
        <v>142</v>
      </c>
      <c r="I559" s="6">
        <v>144383</v>
      </c>
      <c r="J559" s="13">
        <v>45016</v>
      </c>
      <c r="K559" s="9">
        <v>1685.6034512374961</v>
      </c>
      <c r="L559" s="4" t="s">
        <v>4628</v>
      </c>
      <c r="M559" s="4" t="s">
        <v>4632</v>
      </c>
      <c r="N559" s="4">
        <f>VLOOKUP(I559,BaseModelo!$A$2:$E$5075,5)</f>
        <v>6</v>
      </c>
      <c r="P559" s="15">
        <v>142.00000000000003</v>
      </c>
      <c r="Q559" s="4">
        <f>VLOOKUP(I559,BaseModelo!$A$2:$E$5075,3)</f>
        <v>115</v>
      </c>
      <c r="R559" s="4">
        <f t="shared" si="160"/>
        <v>32283000</v>
      </c>
      <c r="S559" s="16">
        <f t="shared" si="161"/>
        <v>2.168323885636403E-4</v>
      </c>
      <c r="T559" s="4">
        <f t="shared" si="172"/>
        <v>3.0790199176036922E-2</v>
      </c>
      <c r="U559" s="4">
        <f t="shared" si="173"/>
        <v>3.0790199176036929E-2</v>
      </c>
      <c r="V559" s="6">
        <f t="shared" si="162"/>
        <v>0</v>
      </c>
      <c r="W559" s="16" t="str">
        <f t="shared" si="163"/>
        <v/>
      </c>
      <c r="X559" s="4" t="str">
        <f t="shared" si="174"/>
        <v/>
      </c>
      <c r="Y559" s="4" t="str">
        <f t="shared" si="164"/>
        <v/>
      </c>
      <c r="Z559" s="4">
        <f t="shared" si="165"/>
        <v>4853000</v>
      </c>
      <c r="AA559" s="16">
        <f t="shared" si="166"/>
        <v>1.4424067587059551E-3</v>
      </c>
      <c r="AB559" s="15">
        <f t="shared" si="175"/>
        <v>0.20482175973624561</v>
      </c>
      <c r="AC559" s="15">
        <f t="shared" si="176"/>
        <v>0.20482175973624567</v>
      </c>
      <c r="AD559" s="4">
        <v>145379</v>
      </c>
      <c r="AE559" s="26">
        <v>1758.65</v>
      </c>
      <c r="AF559" s="26">
        <v>650.27832480017776</v>
      </c>
      <c r="AG559" s="4">
        <f t="shared" si="177"/>
        <v>2735000</v>
      </c>
      <c r="AH559" s="16">
        <f t="shared" si="167"/>
        <v>2.5594149908592322E-3</v>
      </c>
      <c r="AI559" s="15">
        <f t="shared" si="168"/>
        <v>0.363436928702011</v>
      </c>
      <c r="AJ559" s="15">
        <f t="shared" si="169"/>
        <v>0.36343692870201105</v>
      </c>
      <c r="AK559" s="4">
        <f t="shared" si="170"/>
        <v>16319000</v>
      </c>
      <c r="AL559" s="27">
        <f t="shared" si="171"/>
        <v>4.289478521968258E-4</v>
      </c>
      <c r="AM559" s="15">
        <f t="shared" si="178"/>
        <v>6.0910595011949266E-2</v>
      </c>
      <c r="AN559" s="15">
        <f t="shared" si="179"/>
        <v>1.3207389805273516E-5</v>
      </c>
    </row>
    <row r="560" spans="1:40" x14ac:dyDescent="0.2">
      <c r="A560" s="4" t="s">
        <v>4628</v>
      </c>
      <c r="B560" s="3" t="s">
        <v>16</v>
      </c>
      <c r="C560" s="6">
        <v>145379</v>
      </c>
      <c r="D560" s="3" t="s">
        <v>214</v>
      </c>
      <c r="E560" s="6">
        <v>145384</v>
      </c>
      <c r="F560" s="3" t="s">
        <v>1370</v>
      </c>
      <c r="G560" s="8">
        <v>10000</v>
      </c>
      <c r="H560" s="6">
        <v>142</v>
      </c>
      <c r="I560" s="6">
        <v>144382</v>
      </c>
      <c r="J560" s="13">
        <v>45016</v>
      </c>
      <c r="K560" s="9">
        <v>2408.0049303392802</v>
      </c>
      <c r="L560" s="4" t="s">
        <v>4628</v>
      </c>
      <c r="M560" s="4" t="s">
        <v>4632</v>
      </c>
      <c r="N560" s="4">
        <f>VLOOKUP(I560,BaseModelo!$A$2:$E$5075,5)</f>
        <v>6</v>
      </c>
      <c r="P560" s="15">
        <v>142.00000000000003</v>
      </c>
      <c r="Q560" s="4">
        <f>VLOOKUP(I560,BaseModelo!$A$2:$E$5075,3)</f>
        <v>115</v>
      </c>
      <c r="R560" s="4">
        <f t="shared" si="160"/>
        <v>32283000</v>
      </c>
      <c r="S560" s="16">
        <f t="shared" si="161"/>
        <v>3.0976055509091471E-4</v>
      </c>
      <c r="T560" s="4">
        <f t="shared" si="172"/>
        <v>4.3985998822909891E-2</v>
      </c>
      <c r="U560" s="4">
        <f t="shared" si="173"/>
        <v>4.3985998822909898E-2</v>
      </c>
      <c r="V560" s="6">
        <f t="shared" si="162"/>
        <v>0</v>
      </c>
      <c r="W560" s="16" t="str">
        <f t="shared" si="163"/>
        <v/>
      </c>
      <c r="X560" s="4" t="str">
        <f t="shared" si="174"/>
        <v/>
      </c>
      <c r="Y560" s="4" t="str">
        <f t="shared" si="164"/>
        <v/>
      </c>
      <c r="Z560" s="4">
        <f t="shared" si="165"/>
        <v>4853000</v>
      </c>
      <c r="AA560" s="16">
        <f t="shared" si="166"/>
        <v>2.0605810838656502E-3</v>
      </c>
      <c r="AB560" s="15">
        <f t="shared" si="175"/>
        <v>0.29260251390892233</v>
      </c>
      <c r="AC560" s="15">
        <f t="shared" si="176"/>
        <v>0.29260251390892239</v>
      </c>
      <c r="AD560" s="4">
        <v>145379</v>
      </c>
      <c r="AE560" s="26">
        <v>2510.34</v>
      </c>
      <c r="AF560" s="26">
        <v>928.22317679974879</v>
      </c>
      <c r="AG560" s="4">
        <f t="shared" si="177"/>
        <v>2735000</v>
      </c>
      <c r="AH560" s="16">
        <f t="shared" si="167"/>
        <v>3.6563071297989031E-3</v>
      </c>
      <c r="AI560" s="15">
        <f t="shared" si="168"/>
        <v>0.51919561243144419</v>
      </c>
      <c r="AJ560" s="15">
        <f t="shared" si="169"/>
        <v>0.5191956124314443</v>
      </c>
      <c r="AK560" s="4">
        <f t="shared" si="170"/>
        <v>16319000</v>
      </c>
      <c r="AL560" s="27">
        <f t="shared" si="171"/>
        <v>6.1278264599546543E-4</v>
      </c>
      <c r="AM560" s="15">
        <f t="shared" si="178"/>
        <v>8.7015135731356094E-2</v>
      </c>
      <c r="AN560" s="15">
        <f t="shared" si="179"/>
        <v>2.6953856745456156E-5</v>
      </c>
    </row>
    <row r="561" spans="1:40" x14ac:dyDescent="0.2">
      <c r="A561" s="4" t="s">
        <v>4628</v>
      </c>
      <c r="B561" s="3" t="s">
        <v>16</v>
      </c>
      <c r="C561" s="6">
        <v>145379</v>
      </c>
      <c r="D561" s="3" t="s">
        <v>214</v>
      </c>
      <c r="E561" s="6">
        <v>145408</v>
      </c>
      <c r="F561" s="3" t="s">
        <v>1371</v>
      </c>
      <c r="G561" s="8">
        <v>10000</v>
      </c>
      <c r="H561" s="6">
        <v>142</v>
      </c>
      <c r="I561" s="6">
        <v>144381</v>
      </c>
      <c r="J561" s="13">
        <v>45016</v>
      </c>
      <c r="K561" s="9">
        <v>2408.0049303392802</v>
      </c>
      <c r="L561" s="4" t="s">
        <v>4628</v>
      </c>
      <c r="M561" s="4" t="s">
        <v>4632</v>
      </c>
      <c r="N561" s="4">
        <f>VLOOKUP(I561,BaseModelo!$A$2:$E$5075,5)</f>
        <v>6</v>
      </c>
      <c r="P561" s="15">
        <v>142.00000000000003</v>
      </c>
      <c r="Q561" s="4">
        <f>VLOOKUP(I561,BaseModelo!$A$2:$E$5075,3)</f>
        <v>115</v>
      </c>
      <c r="R561" s="4">
        <f t="shared" si="160"/>
        <v>32283000</v>
      </c>
      <c r="S561" s="16">
        <f t="shared" si="161"/>
        <v>3.0976055509091471E-4</v>
      </c>
      <c r="T561" s="4">
        <f t="shared" si="172"/>
        <v>4.3985998822909891E-2</v>
      </c>
      <c r="U561" s="4">
        <f t="shared" si="173"/>
        <v>4.3985998822909898E-2</v>
      </c>
      <c r="V561" s="6">
        <f t="shared" si="162"/>
        <v>0</v>
      </c>
      <c r="W561" s="16" t="str">
        <f t="shared" si="163"/>
        <v/>
      </c>
      <c r="X561" s="4" t="str">
        <f t="shared" si="174"/>
        <v/>
      </c>
      <c r="Y561" s="4" t="str">
        <f t="shared" si="164"/>
        <v/>
      </c>
      <c r="Z561" s="4">
        <f t="shared" si="165"/>
        <v>4853000</v>
      </c>
      <c r="AA561" s="16">
        <f t="shared" si="166"/>
        <v>2.0605810838656502E-3</v>
      </c>
      <c r="AB561" s="15">
        <f t="shared" si="175"/>
        <v>0.29260251390892233</v>
      </c>
      <c r="AC561" s="15">
        <f t="shared" si="176"/>
        <v>0.29260251390892239</v>
      </c>
      <c r="AD561" s="4">
        <v>145379</v>
      </c>
      <c r="AE561" s="26">
        <v>2510.34</v>
      </c>
      <c r="AF561" s="26">
        <v>928.22317679974879</v>
      </c>
      <c r="AG561" s="4">
        <f t="shared" si="177"/>
        <v>2735000</v>
      </c>
      <c r="AH561" s="16">
        <f t="shared" si="167"/>
        <v>3.6563071297989031E-3</v>
      </c>
      <c r="AI561" s="15">
        <f t="shared" si="168"/>
        <v>0.51919561243144419</v>
      </c>
      <c r="AJ561" s="15">
        <f t="shared" si="169"/>
        <v>0.5191956124314443</v>
      </c>
      <c r="AK561" s="4">
        <f t="shared" si="170"/>
        <v>16319000</v>
      </c>
      <c r="AL561" s="27">
        <f t="shared" si="171"/>
        <v>6.1278264599546543E-4</v>
      </c>
      <c r="AM561" s="15">
        <f t="shared" si="178"/>
        <v>8.7015135731356094E-2</v>
      </c>
      <c r="AN561" s="15">
        <f t="shared" si="179"/>
        <v>2.6953856745456156E-5</v>
      </c>
    </row>
    <row r="562" spans="1:40" x14ac:dyDescent="0.2">
      <c r="A562" s="4" t="s">
        <v>4628</v>
      </c>
      <c r="B562" s="3" t="s">
        <v>16</v>
      </c>
      <c r="C562" s="6">
        <v>145379</v>
      </c>
      <c r="D562" s="3" t="s">
        <v>214</v>
      </c>
      <c r="E562" s="6">
        <v>145409</v>
      </c>
      <c r="F562" s="3" t="s">
        <v>1372</v>
      </c>
      <c r="G562" s="8">
        <v>7000</v>
      </c>
      <c r="H562" s="6">
        <v>142</v>
      </c>
      <c r="I562" s="6">
        <v>144531</v>
      </c>
      <c r="J562" s="13">
        <v>45016</v>
      </c>
      <c r="K562" s="9">
        <v>1685.6034512374961</v>
      </c>
      <c r="L562" s="4" t="s">
        <v>4628</v>
      </c>
      <c r="M562" s="4" t="s">
        <v>4632</v>
      </c>
      <c r="N562" s="4">
        <f>VLOOKUP(I562,BaseModelo!$A$2:$E$5075,5)</f>
        <v>2</v>
      </c>
      <c r="P562" s="15">
        <v>142.00000000000003</v>
      </c>
      <c r="Q562" s="4">
        <f>VLOOKUP(I562,BaseModelo!$A$2:$E$5075,3)</f>
        <v>100</v>
      </c>
      <c r="R562" s="4">
        <f t="shared" si="160"/>
        <v>32283000</v>
      </c>
      <c r="S562" s="16">
        <f t="shared" si="161"/>
        <v>2.168323885636403E-4</v>
      </c>
      <c r="T562" s="4">
        <f t="shared" si="172"/>
        <v>3.0790199176036922E-2</v>
      </c>
      <c r="U562" s="4">
        <f t="shared" si="173"/>
        <v>3.0790199176036929E-2</v>
      </c>
      <c r="V562" s="6">
        <f t="shared" si="162"/>
        <v>0</v>
      </c>
      <c r="W562" s="16" t="str">
        <f t="shared" si="163"/>
        <v/>
      </c>
      <c r="X562" s="4" t="str">
        <f t="shared" si="174"/>
        <v/>
      </c>
      <c r="Y562" s="4" t="str">
        <f t="shared" si="164"/>
        <v/>
      </c>
      <c r="Z562" s="4">
        <f t="shared" si="165"/>
        <v>1578000</v>
      </c>
      <c r="AA562" s="16">
        <f t="shared" si="166"/>
        <v>4.4359949302915083E-3</v>
      </c>
      <c r="AB562" s="15">
        <f t="shared" si="175"/>
        <v>0.62991128010139419</v>
      </c>
      <c r="AC562" s="15">
        <f t="shared" si="176"/>
        <v>0.6299112801013943</v>
      </c>
      <c r="AD562" s="4">
        <v>145379</v>
      </c>
      <c r="AE562" s="26">
        <v>1758.65</v>
      </c>
      <c r="AF562" s="26">
        <v>650.27832480017776</v>
      </c>
      <c r="AG562" s="4">
        <f t="shared" si="177"/>
        <v>832000</v>
      </c>
      <c r="AH562" s="16">
        <f t="shared" si="167"/>
        <v>8.4134615384615381E-3</v>
      </c>
      <c r="AI562" s="15">
        <f t="shared" si="168"/>
        <v>1.1947115384615383</v>
      </c>
      <c r="AJ562" s="15">
        <f t="shared" si="169"/>
        <v>1.1947115384615385</v>
      </c>
      <c r="AK562" s="4">
        <f t="shared" si="170"/>
        <v>16319000</v>
      </c>
      <c r="AL562" s="27">
        <f t="shared" si="171"/>
        <v>4.289478521968258E-4</v>
      </c>
      <c r="AM562" s="15">
        <f t="shared" si="178"/>
        <v>6.0910595011949266E-2</v>
      </c>
      <c r="AN562" s="15">
        <f t="shared" si="179"/>
        <v>1.3207389805273516E-5</v>
      </c>
    </row>
    <row r="563" spans="1:40" x14ac:dyDescent="0.2">
      <c r="A563" s="4" t="s">
        <v>4627</v>
      </c>
      <c r="B563" s="3" t="s">
        <v>3</v>
      </c>
      <c r="C563" s="6">
        <v>145425</v>
      </c>
      <c r="D563" s="3" t="s">
        <v>215</v>
      </c>
      <c r="E563" s="6">
        <v>145435</v>
      </c>
      <c r="F563" s="3" t="s">
        <v>1375</v>
      </c>
      <c r="G563" s="8">
        <v>5000</v>
      </c>
      <c r="H563" s="6">
        <v>147</v>
      </c>
      <c r="I563" s="6">
        <v>145305</v>
      </c>
      <c r="J563" s="13">
        <v>45016</v>
      </c>
      <c r="K563" s="9">
        <v>529.97965275109902</v>
      </c>
      <c r="L563" s="4" t="s">
        <v>4627</v>
      </c>
      <c r="M563" s="4" t="s">
        <v>4632</v>
      </c>
      <c r="N563" s="4">
        <f>VLOOKUP(I563,BaseModelo!$A$2:$E$5075,5)</f>
        <v>6</v>
      </c>
      <c r="P563" s="15">
        <v>147</v>
      </c>
      <c r="Q563" s="4">
        <f>VLOOKUP(I563,BaseModelo!$A$2:$E$5075,3)</f>
        <v>115</v>
      </c>
      <c r="R563" s="4">
        <f t="shared" si="160"/>
        <v>32283000</v>
      </c>
      <c r="S563" s="16">
        <f t="shared" si="161"/>
        <v>1.5488027754545735E-4</v>
      </c>
      <c r="T563" s="4">
        <f t="shared" si="172"/>
        <v>2.2767400799182231E-2</v>
      </c>
      <c r="U563" s="4">
        <f t="shared" si="173"/>
        <v>2.2767400799182231E-2</v>
      </c>
      <c r="V563" s="6">
        <f t="shared" si="162"/>
        <v>0</v>
      </c>
      <c r="W563" s="16" t="str">
        <f t="shared" si="163"/>
        <v/>
      </c>
      <c r="X563" s="4" t="str">
        <f t="shared" si="174"/>
        <v/>
      </c>
      <c r="Y563" s="4" t="str">
        <f t="shared" si="164"/>
        <v/>
      </c>
      <c r="Z563" s="4">
        <f t="shared" si="165"/>
        <v>4853000</v>
      </c>
      <c r="AA563" s="16">
        <f t="shared" si="166"/>
        <v>1.0302905419328251E-3</v>
      </c>
      <c r="AB563" s="15">
        <f t="shared" si="175"/>
        <v>0.1514527096641253</v>
      </c>
      <c r="AC563" s="15">
        <f t="shared" si="176"/>
        <v>0.1514527096641253</v>
      </c>
      <c r="AD563" s="4">
        <v>145425</v>
      </c>
      <c r="AE563" s="26">
        <v>1303.3399999999999</v>
      </c>
      <c r="AF563" s="26">
        <v>176.87796105044487</v>
      </c>
      <c r="AG563" s="4">
        <f t="shared" si="177"/>
        <v>1993000</v>
      </c>
      <c r="AH563" s="16">
        <f t="shared" si="167"/>
        <v>2.5087807325639738E-3</v>
      </c>
      <c r="AI563" s="15">
        <f t="shared" si="168"/>
        <v>0.36879076768690416</v>
      </c>
      <c r="AJ563" s="15">
        <f t="shared" si="169"/>
        <v>0.36879076768690416</v>
      </c>
      <c r="AK563" s="4">
        <f t="shared" si="170"/>
        <v>15073000</v>
      </c>
      <c r="AL563" s="27">
        <f t="shared" si="171"/>
        <v>3.3171896769057253E-4</v>
      </c>
      <c r="AM563" s="15">
        <f t="shared" si="178"/>
        <v>4.8762688250514163E-2</v>
      </c>
      <c r="AN563" s="15">
        <f t="shared" si="179"/>
        <v>7.5523786901022457E-6</v>
      </c>
    </row>
    <row r="564" spans="1:40" x14ac:dyDescent="0.2">
      <c r="A564" s="4" t="s">
        <v>4628</v>
      </c>
      <c r="B564" s="3" t="s">
        <v>11</v>
      </c>
      <c r="C564" s="6">
        <v>145467</v>
      </c>
      <c r="D564" s="3" t="s">
        <v>216</v>
      </c>
      <c r="E564" s="6">
        <v>145491</v>
      </c>
      <c r="F564" s="3" t="s">
        <v>1373</v>
      </c>
      <c r="G564" s="8">
        <v>6000</v>
      </c>
      <c r="H564" s="6">
        <v>142</v>
      </c>
      <c r="I564" s="6">
        <v>145181</v>
      </c>
      <c r="J564" s="13">
        <v>45016</v>
      </c>
      <c r="K564" s="9">
        <v>6000</v>
      </c>
      <c r="L564" s="4" t="s">
        <v>4628</v>
      </c>
      <c r="M564" s="4" t="s">
        <v>4632</v>
      </c>
      <c r="N564" s="4">
        <f>VLOOKUP(I564,BaseModelo!$A$2:$E$5075,5)</f>
        <v>3</v>
      </c>
      <c r="P564" s="15">
        <v>142.00000000000003</v>
      </c>
      <c r="Q564" s="4">
        <f>VLOOKUP(I564,BaseModelo!$A$2:$E$5075,3)</f>
        <v>110</v>
      </c>
      <c r="R564" s="4">
        <f t="shared" si="160"/>
        <v>32283000</v>
      </c>
      <c r="S564" s="16">
        <f t="shared" si="161"/>
        <v>1.8585633305454884E-4</v>
      </c>
      <c r="T564" s="4">
        <f t="shared" si="172"/>
        <v>2.6391599293745936E-2</v>
      </c>
      <c r="U564" s="4">
        <f t="shared" si="173"/>
        <v>2.6391599293745942E-2</v>
      </c>
      <c r="V564" s="6">
        <f t="shared" si="162"/>
        <v>0</v>
      </c>
      <c r="W564" s="16" t="str">
        <f t="shared" si="163"/>
        <v/>
      </c>
      <c r="X564" s="4" t="str">
        <f t="shared" si="174"/>
        <v/>
      </c>
      <c r="Y564" s="4" t="str">
        <f t="shared" si="164"/>
        <v/>
      </c>
      <c r="Z564" s="4">
        <f t="shared" si="165"/>
        <v>1992000</v>
      </c>
      <c r="AA564" s="16">
        <f t="shared" si="166"/>
        <v>3.0120481927710845E-3</v>
      </c>
      <c r="AB564" s="15">
        <f t="shared" si="175"/>
        <v>0.42771084337349402</v>
      </c>
      <c r="AC564" s="15">
        <f t="shared" si="176"/>
        <v>0.42771084337349408</v>
      </c>
      <c r="AD564" s="4">
        <v>145467</v>
      </c>
      <c r="AE564" s="26">
        <v>1503.37</v>
      </c>
      <c r="AF564" s="26">
        <v>1503.37</v>
      </c>
      <c r="AG564" s="4">
        <f t="shared" si="177"/>
        <v>673000</v>
      </c>
      <c r="AH564" s="16">
        <f t="shared" si="167"/>
        <v>8.9153046062407128E-3</v>
      </c>
      <c r="AI564" s="15">
        <f t="shared" si="168"/>
        <v>1.2659732540861812</v>
      </c>
      <c r="AJ564" s="15">
        <f t="shared" si="169"/>
        <v>1.2659732540861814</v>
      </c>
      <c r="AK564" s="4">
        <f t="shared" si="170"/>
        <v>16319000</v>
      </c>
      <c r="AL564" s="27">
        <f t="shared" si="171"/>
        <v>3.6766958759727926E-4</v>
      </c>
      <c r="AM564" s="15">
        <f t="shared" si="178"/>
        <v>5.2209081438813656E-2</v>
      </c>
      <c r="AN564" s="15">
        <f t="shared" si="179"/>
        <v>9.7033884283642175E-6</v>
      </c>
    </row>
    <row r="565" spans="1:40" x14ac:dyDescent="0.2">
      <c r="A565" s="4" t="s">
        <v>4628</v>
      </c>
      <c r="B565" s="3" t="s">
        <v>11</v>
      </c>
      <c r="C565" s="6">
        <v>145467</v>
      </c>
      <c r="D565" s="3" t="s">
        <v>216</v>
      </c>
      <c r="E565" s="6">
        <v>145518</v>
      </c>
      <c r="F565" s="3" t="s">
        <v>1374</v>
      </c>
      <c r="G565" s="8">
        <v>5000</v>
      </c>
      <c r="H565" s="6">
        <v>147</v>
      </c>
      <c r="I565" s="6">
        <v>145352</v>
      </c>
      <c r="J565" s="13">
        <v>45016</v>
      </c>
      <c r="K565" s="9">
        <v>5000</v>
      </c>
      <c r="L565" s="4" t="s">
        <v>4628</v>
      </c>
      <c r="M565" s="4" t="s">
        <v>4632</v>
      </c>
      <c r="N565" s="4">
        <f>VLOOKUP(I565,BaseModelo!$A$2:$E$5075,5)</f>
        <v>2</v>
      </c>
      <c r="P565" s="15">
        <v>147</v>
      </c>
      <c r="Q565" s="4">
        <f>VLOOKUP(I565,BaseModelo!$A$2:$E$5075,3)</f>
        <v>100</v>
      </c>
      <c r="R565" s="4">
        <f t="shared" si="160"/>
        <v>32283000</v>
      </c>
      <c r="S565" s="16">
        <f t="shared" si="161"/>
        <v>1.5488027754545735E-4</v>
      </c>
      <c r="T565" s="4">
        <f t="shared" si="172"/>
        <v>2.2767400799182231E-2</v>
      </c>
      <c r="U565" s="4">
        <f t="shared" si="173"/>
        <v>2.2767400799182231E-2</v>
      </c>
      <c r="V565" s="6">
        <f t="shared" si="162"/>
        <v>0</v>
      </c>
      <c r="W565" s="16" t="str">
        <f t="shared" si="163"/>
        <v/>
      </c>
      <c r="X565" s="4" t="str">
        <f t="shared" si="174"/>
        <v/>
      </c>
      <c r="Y565" s="4" t="str">
        <f t="shared" si="164"/>
        <v/>
      </c>
      <c r="Z565" s="4">
        <f t="shared" si="165"/>
        <v>1578000</v>
      </c>
      <c r="AA565" s="16">
        <f t="shared" si="166"/>
        <v>3.1685678073510772E-3</v>
      </c>
      <c r="AB565" s="15">
        <f t="shared" si="175"/>
        <v>0.46577946768060835</v>
      </c>
      <c r="AC565" s="15">
        <f t="shared" si="176"/>
        <v>0.46577946768060835</v>
      </c>
      <c r="AD565" s="4">
        <v>145467</v>
      </c>
      <c r="AE565" s="26">
        <v>1303.3399999999999</v>
      </c>
      <c r="AF565" s="26">
        <v>1303.3399999999999</v>
      </c>
      <c r="AG565" s="4">
        <f t="shared" si="177"/>
        <v>832000</v>
      </c>
      <c r="AH565" s="16">
        <f t="shared" si="167"/>
        <v>6.0096153846153849E-3</v>
      </c>
      <c r="AI565" s="15">
        <f t="shared" si="168"/>
        <v>0.88341346153846156</v>
      </c>
      <c r="AJ565" s="15">
        <f t="shared" si="169"/>
        <v>0.88341346153846156</v>
      </c>
      <c r="AK565" s="4">
        <f t="shared" si="170"/>
        <v>16319000</v>
      </c>
      <c r="AL565" s="27">
        <f t="shared" si="171"/>
        <v>3.0639132299773271E-4</v>
      </c>
      <c r="AM565" s="15">
        <f t="shared" si="178"/>
        <v>4.5039524480666712E-2</v>
      </c>
      <c r="AN565" s="15">
        <f t="shared" si="179"/>
        <v>6.9757340520810808E-6</v>
      </c>
    </row>
    <row r="566" spans="1:40" x14ac:dyDescent="0.2">
      <c r="A566" s="4" t="s">
        <v>4627</v>
      </c>
      <c r="B566" s="3" t="s">
        <v>1</v>
      </c>
      <c r="C566" s="6">
        <v>145495</v>
      </c>
      <c r="D566" s="3" t="s">
        <v>217</v>
      </c>
      <c r="E566" s="6">
        <v>145513</v>
      </c>
      <c r="F566" s="3" t="s">
        <v>1378</v>
      </c>
      <c r="G566" s="8">
        <v>7000</v>
      </c>
      <c r="H566" s="6">
        <v>142</v>
      </c>
      <c r="I566" s="6">
        <v>145297</v>
      </c>
      <c r="J566" s="13">
        <v>45016</v>
      </c>
      <c r="K566" s="9">
        <v>7000</v>
      </c>
      <c r="L566" s="4" t="s">
        <v>4627</v>
      </c>
      <c r="M566" s="4" t="s">
        <v>4632</v>
      </c>
      <c r="N566" s="4">
        <f>VLOOKUP(I566,BaseModelo!$A$2:$E$5075,5)</f>
        <v>6</v>
      </c>
      <c r="P566" s="15">
        <v>142.00000000000003</v>
      </c>
      <c r="Q566" s="4">
        <f>VLOOKUP(I566,BaseModelo!$A$2:$E$5075,3)</f>
        <v>115</v>
      </c>
      <c r="R566" s="4">
        <f t="shared" si="160"/>
        <v>32283000</v>
      </c>
      <c r="S566" s="16">
        <f t="shared" si="161"/>
        <v>2.168323885636403E-4</v>
      </c>
      <c r="T566" s="4">
        <f t="shared" si="172"/>
        <v>3.0790199176036922E-2</v>
      </c>
      <c r="U566" s="4">
        <f t="shared" si="173"/>
        <v>3.0790199176036929E-2</v>
      </c>
      <c r="V566" s="6">
        <f t="shared" si="162"/>
        <v>0</v>
      </c>
      <c r="W566" s="16" t="str">
        <f t="shared" si="163"/>
        <v/>
      </c>
      <c r="X566" s="4" t="str">
        <f t="shared" si="174"/>
        <v/>
      </c>
      <c r="Y566" s="4" t="str">
        <f t="shared" si="164"/>
        <v/>
      </c>
      <c r="Z566" s="4">
        <f t="shared" si="165"/>
        <v>4853000</v>
      </c>
      <c r="AA566" s="16">
        <f t="shared" si="166"/>
        <v>1.4424067587059551E-3</v>
      </c>
      <c r="AB566" s="15">
        <f t="shared" si="175"/>
        <v>0.20482175973624561</v>
      </c>
      <c r="AC566" s="15">
        <f t="shared" si="176"/>
        <v>0.20482175973624567</v>
      </c>
      <c r="AD566" s="4">
        <v>145495</v>
      </c>
      <c r="AE566" s="26">
        <v>1758.65</v>
      </c>
      <c r="AF566" s="26">
        <v>1758.65</v>
      </c>
      <c r="AG566" s="4">
        <f t="shared" si="177"/>
        <v>1993000</v>
      </c>
      <c r="AH566" s="16">
        <f t="shared" si="167"/>
        <v>3.5122930255895636E-3</v>
      </c>
      <c r="AI566" s="15">
        <f t="shared" si="168"/>
        <v>0.498745609633718</v>
      </c>
      <c r="AJ566" s="15">
        <f t="shared" si="169"/>
        <v>0.49874560963371811</v>
      </c>
      <c r="AK566" s="4">
        <f t="shared" si="170"/>
        <v>15073000</v>
      </c>
      <c r="AL566" s="27">
        <f t="shared" si="171"/>
        <v>4.6440655476680156E-4</v>
      </c>
      <c r="AM566" s="15">
        <f t="shared" si="178"/>
        <v>6.5945730776885828E-2</v>
      </c>
      <c r="AN566" s="15">
        <f t="shared" si="179"/>
        <v>1.4299170319926922E-5</v>
      </c>
    </row>
    <row r="567" spans="1:40" x14ac:dyDescent="0.2">
      <c r="A567" s="4" t="s">
        <v>4628</v>
      </c>
      <c r="B567" s="3" t="s">
        <v>13</v>
      </c>
      <c r="C567" s="6">
        <v>145521</v>
      </c>
      <c r="D567" s="3" t="s">
        <v>228</v>
      </c>
      <c r="E567" s="6">
        <v>145529</v>
      </c>
      <c r="F567" s="3" t="s">
        <v>1412</v>
      </c>
      <c r="G567" s="8">
        <v>7000</v>
      </c>
      <c r="H567" s="6">
        <v>142</v>
      </c>
      <c r="I567" s="6">
        <v>145195</v>
      </c>
      <c r="J567" s="13">
        <v>45016</v>
      </c>
      <c r="K567" s="9">
        <v>7000</v>
      </c>
      <c r="L567" s="4" t="s">
        <v>4628</v>
      </c>
      <c r="M567" s="4" t="s">
        <v>4632</v>
      </c>
      <c r="N567" s="4">
        <f>VLOOKUP(I567,BaseModelo!$A$2:$E$5075,5)</f>
        <v>7</v>
      </c>
      <c r="P567" s="15">
        <v>142.00000000000003</v>
      </c>
      <c r="Q567" s="4">
        <f>VLOOKUP(I567,BaseModelo!$A$2:$E$5075,3)</f>
        <v>127</v>
      </c>
      <c r="R567" s="4">
        <f t="shared" si="160"/>
        <v>32283000</v>
      </c>
      <c r="S567" s="16">
        <f t="shared" si="161"/>
        <v>2.168323885636403E-4</v>
      </c>
      <c r="T567" s="4">
        <f t="shared" si="172"/>
        <v>3.0790199176036922E-2</v>
      </c>
      <c r="U567" s="4">
        <f t="shared" si="173"/>
        <v>3.0790199176036929E-2</v>
      </c>
      <c r="V567" s="6">
        <f t="shared" si="162"/>
        <v>0</v>
      </c>
      <c r="W567" s="16" t="str">
        <f t="shared" si="163"/>
        <v/>
      </c>
      <c r="X567" s="4" t="str">
        <f t="shared" si="174"/>
        <v/>
      </c>
      <c r="Y567" s="4" t="str">
        <f t="shared" si="164"/>
        <v/>
      </c>
      <c r="Z567" s="4">
        <f t="shared" si="165"/>
        <v>4022000</v>
      </c>
      <c r="AA567" s="16">
        <f t="shared" si="166"/>
        <v>1.7404276479363501E-3</v>
      </c>
      <c r="AB567" s="15">
        <f t="shared" si="175"/>
        <v>0.24714072600696171</v>
      </c>
      <c r="AC567" s="15">
        <f t="shared" si="176"/>
        <v>0.24714072600696177</v>
      </c>
      <c r="AD567" s="4">
        <v>145521</v>
      </c>
      <c r="AE567" s="26">
        <v>1758.65</v>
      </c>
      <c r="AF567" s="26">
        <v>1758.65</v>
      </c>
      <c r="AG567" s="4">
        <f t="shared" si="177"/>
        <v>2184000</v>
      </c>
      <c r="AH567" s="16">
        <f t="shared" si="167"/>
        <v>3.205128205128205E-3</v>
      </c>
      <c r="AI567" s="15">
        <f t="shared" si="168"/>
        <v>0.45512820512820512</v>
      </c>
      <c r="AJ567" s="15">
        <f t="shared" si="169"/>
        <v>0.45512820512820518</v>
      </c>
      <c r="AK567" s="4">
        <f t="shared" si="170"/>
        <v>16319000</v>
      </c>
      <c r="AL567" s="27">
        <f t="shared" si="171"/>
        <v>4.289478521968258E-4</v>
      </c>
      <c r="AM567" s="15">
        <f t="shared" si="178"/>
        <v>6.0910595011949266E-2</v>
      </c>
      <c r="AN567" s="15">
        <f t="shared" si="179"/>
        <v>1.3207389805273516E-5</v>
      </c>
    </row>
    <row r="568" spans="1:40" x14ac:dyDescent="0.2">
      <c r="A568" s="4" t="s">
        <v>4627</v>
      </c>
      <c r="B568" s="3" t="s">
        <v>9</v>
      </c>
      <c r="C568" s="6">
        <v>145549</v>
      </c>
      <c r="D568" s="3" t="s">
        <v>218</v>
      </c>
      <c r="E568" s="6">
        <v>145556</v>
      </c>
      <c r="F568" s="3" t="s">
        <v>1385</v>
      </c>
      <c r="G568" s="8">
        <v>10000</v>
      </c>
      <c r="H568" s="6">
        <v>142</v>
      </c>
      <c r="I568" s="6">
        <v>145452</v>
      </c>
      <c r="J568" s="13">
        <v>45016</v>
      </c>
      <c r="K568" s="9">
        <v>10000</v>
      </c>
      <c r="L568" s="4" t="s">
        <v>4627</v>
      </c>
      <c r="M568" s="4" t="s">
        <v>4632</v>
      </c>
      <c r="N568" s="4">
        <f>VLOOKUP(I568,BaseModelo!$A$2:$E$5075,5)</f>
        <v>7</v>
      </c>
      <c r="P568" s="15">
        <v>142.00000000000003</v>
      </c>
      <c r="Q568" s="4">
        <f>VLOOKUP(I568,BaseModelo!$A$2:$E$5075,3)</f>
        <v>127</v>
      </c>
      <c r="R568" s="4">
        <f t="shared" si="160"/>
        <v>32283000</v>
      </c>
      <c r="S568" s="16">
        <f t="shared" si="161"/>
        <v>3.0976055509091471E-4</v>
      </c>
      <c r="T568" s="4">
        <f t="shared" si="172"/>
        <v>4.3985998822909891E-2</v>
      </c>
      <c r="U568" s="4">
        <f t="shared" si="173"/>
        <v>4.3985998822909898E-2</v>
      </c>
      <c r="V568" s="6">
        <f t="shared" si="162"/>
        <v>0</v>
      </c>
      <c r="W568" s="16" t="str">
        <f t="shared" si="163"/>
        <v/>
      </c>
      <c r="X568" s="4" t="str">
        <f t="shared" si="174"/>
        <v/>
      </c>
      <c r="Y568" s="4" t="str">
        <f t="shared" si="164"/>
        <v/>
      </c>
      <c r="Z568" s="4">
        <f t="shared" si="165"/>
        <v>4022000</v>
      </c>
      <c r="AA568" s="16">
        <f t="shared" si="166"/>
        <v>2.4863252113376429E-3</v>
      </c>
      <c r="AB568" s="15">
        <f t="shared" si="175"/>
        <v>0.35305818000994527</v>
      </c>
      <c r="AC568" s="15">
        <f t="shared" si="176"/>
        <v>0.35305818000994538</v>
      </c>
      <c r="AD568" s="4">
        <v>145549</v>
      </c>
      <c r="AE568" s="26">
        <v>2510.34</v>
      </c>
      <c r="AF568" s="26">
        <v>2510.34</v>
      </c>
      <c r="AG568" s="4">
        <f t="shared" si="177"/>
        <v>1778000</v>
      </c>
      <c r="AH568" s="16">
        <f t="shared" si="167"/>
        <v>5.6242969628796397E-3</v>
      </c>
      <c r="AI568" s="15">
        <f t="shared" si="168"/>
        <v>0.79865016872890882</v>
      </c>
      <c r="AJ568" s="15">
        <f t="shared" si="169"/>
        <v>0.79865016872890904</v>
      </c>
      <c r="AK568" s="4">
        <f t="shared" si="170"/>
        <v>15073000</v>
      </c>
      <c r="AL568" s="27">
        <f t="shared" si="171"/>
        <v>6.6343793538114506E-4</v>
      </c>
      <c r="AM568" s="15">
        <f t="shared" si="178"/>
        <v>9.4208186824122603E-2</v>
      </c>
      <c r="AN568" s="15">
        <f t="shared" si="179"/>
        <v>2.918198024474882E-5</v>
      </c>
    </row>
    <row r="569" spans="1:40" x14ac:dyDescent="0.2">
      <c r="A569" s="4" t="s">
        <v>4628</v>
      </c>
      <c r="B569" s="2" t="s">
        <v>15</v>
      </c>
      <c r="C569" s="5">
        <v>145588</v>
      </c>
      <c r="D569" s="2" t="s">
        <v>219</v>
      </c>
      <c r="E569" s="5">
        <v>145589</v>
      </c>
      <c r="F569" s="2" t="s">
        <v>1376</v>
      </c>
      <c r="G569" s="7">
        <v>15000</v>
      </c>
      <c r="H569" s="5">
        <v>105</v>
      </c>
      <c r="I569" s="6">
        <v>144366</v>
      </c>
      <c r="J569" s="13">
        <v>45016</v>
      </c>
      <c r="K569" s="9">
        <v>15000</v>
      </c>
      <c r="L569" s="4" t="s">
        <v>4628</v>
      </c>
      <c r="M569" s="4" t="s">
        <v>4632</v>
      </c>
      <c r="N569" s="4">
        <f>VLOOKUP(I569,BaseModelo!$A$2:$E$5075,5)</f>
        <v>6</v>
      </c>
      <c r="P569" s="15">
        <v>132</v>
      </c>
      <c r="Q569" s="4">
        <f>VLOOKUP(I569,BaseModelo!$A$2:$E$5075,3)</f>
        <v>115</v>
      </c>
      <c r="R569" s="4">
        <f t="shared" si="160"/>
        <v>32283000</v>
      </c>
      <c r="S569" s="16">
        <f t="shared" si="161"/>
        <v>4.6464083263637206E-4</v>
      </c>
      <c r="T569" s="4">
        <f t="shared" si="172"/>
        <v>4.8787287426819065E-2</v>
      </c>
      <c r="U569" s="4">
        <f t="shared" si="173"/>
        <v>6.1332589908001112E-2</v>
      </c>
      <c r="V569" s="6">
        <f t="shared" si="162"/>
        <v>0</v>
      </c>
      <c r="W569" s="16" t="str">
        <f t="shared" si="163"/>
        <v/>
      </c>
      <c r="X569" s="4" t="str">
        <f t="shared" si="174"/>
        <v/>
      </c>
      <c r="Y569" s="4" t="str">
        <f t="shared" si="164"/>
        <v/>
      </c>
      <c r="Z569" s="4">
        <f t="shared" si="165"/>
        <v>4853000</v>
      </c>
      <c r="AA569" s="16">
        <f t="shared" si="166"/>
        <v>3.0908716257984753E-3</v>
      </c>
      <c r="AB569" s="15">
        <f t="shared" si="175"/>
        <v>0.3245415207088399</v>
      </c>
      <c r="AC569" s="15">
        <f t="shared" si="176"/>
        <v>0.40799505460539875</v>
      </c>
      <c r="AD569" s="4">
        <v>145588</v>
      </c>
      <c r="AE569" s="26">
        <v>2724.19</v>
      </c>
      <c r="AF569" s="26">
        <v>2724.19</v>
      </c>
      <c r="AG569" s="4">
        <f t="shared" si="177"/>
        <v>2735000</v>
      </c>
      <c r="AH569" s="16">
        <f t="shared" si="167"/>
        <v>5.4844606946983544E-3</v>
      </c>
      <c r="AI569" s="15">
        <f t="shared" si="168"/>
        <v>0.57586837294332727</v>
      </c>
      <c r="AJ569" s="15">
        <f t="shared" si="169"/>
        <v>0.72394881170018277</v>
      </c>
      <c r="AK569" s="4">
        <f t="shared" si="170"/>
        <v>16319000</v>
      </c>
      <c r="AL569" s="27">
        <f t="shared" si="171"/>
        <v>9.1917396899319809E-4</v>
      </c>
      <c r="AM569" s="15">
        <f t="shared" si="178"/>
        <v>9.65132667442858E-2</v>
      </c>
      <c r="AN569" s="15">
        <f t="shared" si="179"/>
        <v>5.637532009436955E-5</v>
      </c>
    </row>
    <row r="570" spans="1:40" x14ac:dyDescent="0.2">
      <c r="A570" s="4" t="s">
        <v>4628</v>
      </c>
      <c r="B570" s="3" t="s">
        <v>15</v>
      </c>
      <c r="C570" s="6">
        <v>145588</v>
      </c>
      <c r="D570" s="3" t="s">
        <v>219</v>
      </c>
      <c r="E570" s="6">
        <v>145590</v>
      </c>
      <c r="F570" s="3" t="s">
        <v>1386</v>
      </c>
      <c r="G570" s="8">
        <v>18000</v>
      </c>
      <c r="H570" s="6">
        <v>105</v>
      </c>
      <c r="I570" s="6">
        <v>144369</v>
      </c>
      <c r="J570" s="13">
        <v>45016</v>
      </c>
      <c r="K570" s="9">
        <v>18000</v>
      </c>
      <c r="L570" s="4" t="s">
        <v>4628</v>
      </c>
      <c r="M570" s="4" t="s">
        <v>4632</v>
      </c>
      <c r="N570" s="4">
        <f>VLOOKUP(I570,BaseModelo!$A$2:$E$5075,5)</f>
        <v>7</v>
      </c>
      <c r="P570" s="15">
        <v>122</v>
      </c>
      <c r="Q570" s="4">
        <f>VLOOKUP(I570,BaseModelo!$A$2:$E$5075,3)</f>
        <v>127</v>
      </c>
      <c r="R570" s="4">
        <f t="shared" si="160"/>
        <v>32283000</v>
      </c>
      <c r="S570" s="16">
        <f t="shared" si="161"/>
        <v>5.575689991636465E-4</v>
      </c>
      <c r="T570" s="4">
        <f t="shared" si="172"/>
        <v>5.8544744912182881E-2</v>
      </c>
      <c r="U570" s="4">
        <f t="shared" si="173"/>
        <v>6.8023417897964872E-2</v>
      </c>
      <c r="V570" s="6">
        <f t="shared" si="162"/>
        <v>0</v>
      </c>
      <c r="W570" s="16" t="str">
        <f t="shared" si="163"/>
        <v/>
      </c>
      <c r="X570" s="4" t="str">
        <f t="shared" si="174"/>
        <v/>
      </c>
      <c r="Y570" s="4" t="str">
        <f t="shared" si="164"/>
        <v/>
      </c>
      <c r="Z570" s="4">
        <f t="shared" si="165"/>
        <v>4022000</v>
      </c>
      <c r="AA570" s="16">
        <f t="shared" si="166"/>
        <v>4.4753853804077575E-3</v>
      </c>
      <c r="AB570" s="15">
        <f t="shared" si="175"/>
        <v>0.46991546494281455</v>
      </c>
      <c r="AC570" s="15">
        <f t="shared" si="176"/>
        <v>0.54599701640974641</v>
      </c>
      <c r="AD570" s="4">
        <v>145588</v>
      </c>
      <c r="AE570" s="26">
        <v>3268.93</v>
      </c>
      <c r="AF570" s="26">
        <v>3268.93</v>
      </c>
      <c r="AG570" s="4">
        <f t="shared" si="177"/>
        <v>2184000</v>
      </c>
      <c r="AH570" s="16">
        <f t="shared" si="167"/>
        <v>8.241758241758242E-3</v>
      </c>
      <c r="AI570" s="15">
        <f t="shared" si="168"/>
        <v>0.86538461538461542</v>
      </c>
      <c r="AJ570" s="15">
        <f t="shared" si="169"/>
        <v>1.0054945054945055</v>
      </c>
      <c r="AK570" s="4">
        <f t="shared" si="170"/>
        <v>16319000</v>
      </c>
      <c r="AL570" s="27">
        <f t="shared" si="171"/>
        <v>1.1030087627918377E-3</v>
      </c>
      <c r="AM570" s="15">
        <f t="shared" si="178"/>
        <v>0.11581592009314295</v>
      </c>
      <c r="AN570" s="15">
        <f t="shared" si="179"/>
        <v>7.5030426016506379E-5</v>
      </c>
    </row>
    <row r="571" spans="1:40" x14ac:dyDescent="0.2">
      <c r="A571" s="4" t="s">
        <v>4628</v>
      </c>
      <c r="B571" s="3" t="s">
        <v>15</v>
      </c>
      <c r="C571" s="6">
        <v>145588</v>
      </c>
      <c r="D571" s="3" t="s">
        <v>219</v>
      </c>
      <c r="E571" s="6">
        <v>145591</v>
      </c>
      <c r="F571" s="3" t="s">
        <v>1387</v>
      </c>
      <c r="G571" s="8">
        <v>10000</v>
      </c>
      <c r="H571" s="6">
        <v>122</v>
      </c>
      <c r="I571" s="6">
        <v>144370</v>
      </c>
      <c r="J571" s="13">
        <v>45016</v>
      </c>
      <c r="K571" s="9">
        <v>10000</v>
      </c>
      <c r="L571" s="4" t="s">
        <v>4628</v>
      </c>
      <c r="M571" s="4" t="s">
        <v>4632</v>
      </c>
      <c r="N571" s="4">
        <f>VLOOKUP(I571,BaseModelo!$A$2:$E$5075,5)</f>
        <v>8</v>
      </c>
      <c r="P571" s="15">
        <v>142.00000000000003</v>
      </c>
      <c r="Q571" s="4">
        <f>VLOOKUP(I571,BaseModelo!$A$2:$E$5075,3)</f>
        <v>132</v>
      </c>
      <c r="R571" s="4">
        <f t="shared" si="160"/>
        <v>32283000</v>
      </c>
      <c r="S571" s="16">
        <f t="shared" si="161"/>
        <v>3.0976055509091471E-4</v>
      </c>
      <c r="T571" s="4">
        <f t="shared" si="172"/>
        <v>3.7790787721091595E-2</v>
      </c>
      <c r="U571" s="4">
        <f t="shared" si="173"/>
        <v>4.3985998822909898E-2</v>
      </c>
      <c r="V571" s="6">
        <f t="shared" si="162"/>
        <v>0</v>
      </c>
      <c r="W571" s="16" t="str">
        <f t="shared" si="163"/>
        <v/>
      </c>
      <c r="X571" s="4" t="str">
        <f t="shared" si="174"/>
        <v/>
      </c>
      <c r="Y571" s="4" t="str">
        <f t="shared" si="164"/>
        <v/>
      </c>
      <c r="Z571" s="4">
        <f t="shared" si="165"/>
        <v>5836000</v>
      </c>
      <c r="AA571" s="16">
        <f t="shared" si="166"/>
        <v>1.7135023989033585E-3</v>
      </c>
      <c r="AB571" s="15">
        <f t="shared" si="175"/>
        <v>0.20904729266620972</v>
      </c>
      <c r="AC571" s="15">
        <f t="shared" si="176"/>
        <v>0.24331734064427696</v>
      </c>
      <c r="AD571" s="4">
        <v>145588</v>
      </c>
      <c r="AE571" s="26">
        <v>2137.87</v>
      </c>
      <c r="AF571" s="26">
        <v>2137.87</v>
      </c>
      <c r="AG571" s="4">
        <f t="shared" si="177"/>
        <v>3421000</v>
      </c>
      <c r="AH571" s="16">
        <f t="shared" si="167"/>
        <v>2.9231218941829875E-3</v>
      </c>
      <c r="AI571" s="15">
        <f t="shared" si="168"/>
        <v>0.35662087109032448</v>
      </c>
      <c r="AJ571" s="15">
        <f t="shared" si="169"/>
        <v>0.41508330897398432</v>
      </c>
      <c r="AK571" s="4">
        <f t="shared" si="170"/>
        <v>16319000</v>
      </c>
      <c r="AL571" s="27">
        <f t="shared" si="171"/>
        <v>6.1278264599546543E-4</v>
      </c>
      <c r="AM571" s="15">
        <f t="shared" si="178"/>
        <v>7.4759482811446787E-2</v>
      </c>
      <c r="AN571" s="15">
        <f t="shared" si="179"/>
        <v>2.6953856745456156E-5</v>
      </c>
    </row>
    <row r="572" spans="1:40" x14ac:dyDescent="0.2">
      <c r="A572" s="4" t="s">
        <v>4628</v>
      </c>
      <c r="B572" s="3" t="s">
        <v>15</v>
      </c>
      <c r="C572" s="6">
        <v>145588</v>
      </c>
      <c r="D572" s="3" t="s">
        <v>219</v>
      </c>
      <c r="E572" s="6">
        <v>145592</v>
      </c>
      <c r="F572" s="3" t="s">
        <v>1388</v>
      </c>
      <c r="G572" s="8">
        <v>12000</v>
      </c>
      <c r="H572" s="6">
        <v>105</v>
      </c>
      <c r="I572" s="6">
        <v>144368</v>
      </c>
      <c r="J572" s="13">
        <v>45016</v>
      </c>
      <c r="K572" s="9">
        <v>12000</v>
      </c>
      <c r="L572" s="4" t="s">
        <v>4628</v>
      </c>
      <c r="M572" s="4" t="s">
        <v>4632</v>
      </c>
      <c r="N572" s="4">
        <f>VLOOKUP(I572,BaseModelo!$A$2:$E$5075,5)</f>
        <v>5</v>
      </c>
      <c r="P572" s="15">
        <v>132</v>
      </c>
      <c r="Q572" s="4">
        <f>VLOOKUP(I572,BaseModelo!$A$2:$E$5075,3)</f>
        <v>110</v>
      </c>
      <c r="R572" s="4">
        <f t="shared" si="160"/>
        <v>32283000</v>
      </c>
      <c r="S572" s="16">
        <f t="shared" si="161"/>
        <v>3.7171266610909768E-4</v>
      </c>
      <c r="T572" s="4">
        <f t="shared" si="172"/>
        <v>3.9029829941455256E-2</v>
      </c>
      <c r="U572" s="4">
        <f t="shared" si="173"/>
        <v>4.9066071926400896E-2</v>
      </c>
      <c r="V572" s="6">
        <f t="shared" si="162"/>
        <v>0</v>
      </c>
      <c r="W572" s="16" t="str">
        <f t="shared" si="163"/>
        <v/>
      </c>
      <c r="X572" s="4" t="str">
        <f t="shared" si="174"/>
        <v/>
      </c>
      <c r="Y572" s="4" t="str">
        <f t="shared" si="164"/>
        <v/>
      </c>
      <c r="Z572" s="4">
        <f t="shared" si="165"/>
        <v>4058000</v>
      </c>
      <c r="AA572" s="16">
        <f t="shared" si="166"/>
        <v>2.9571217348447511E-3</v>
      </c>
      <c r="AB572" s="15">
        <f t="shared" si="175"/>
        <v>0.31049778215869889</v>
      </c>
      <c r="AC572" s="15">
        <f t="shared" si="176"/>
        <v>0.39034006899950713</v>
      </c>
      <c r="AD572" s="4">
        <v>145588</v>
      </c>
      <c r="AE572" s="26">
        <v>2179.37</v>
      </c>
      <c r="AF572" s="26">
        <v>2179.37</v>
      </c>
      <c r="AG572" s="4">
        <f t="shared" si="177"/>
        <v>2193000</v>
      </c>
      <c r="AH572" s="16">
        <f t="shared" si="167"/>
        <v>5.4719562243502051E-3</v>
      </c>
      <c r="AI572" s="15">
        <f t="shared" si="168"/>
        <v>0.57455540355677148</v>
      </c>
      <c r="AJ572" s="15">
        <f t="shared" si="169"/>
        <v>0.72229822161422708</v>
      </c>
      <c r="AK572" s="4">
        <f t="shared" si="170"/>
        <v>16319000</v>
      </c>
      <c r="AL572" s="27">
        <f t="shared" si="171"/>
        <v>7.3533917519455851E-4</v>
      </c>
      <c r="AM572" s="15">
        <f t="shared" si="178"/>
        <v>7.7210613395428646E-2</v>
      </c>
      <c r="AN572" s="15">
        <f t="shared" si="179"/>
        <v>3.6080204860396516E-5</v>
      </c>
    </row>
    <row r="573" spans="1:40" x14ac:dyDescent="0.2">
      <c r="A573" s="4" t="s">
        <v>4628</v>
      </c>
      <c r="B573" s="3" t="s">
        <v>15</v>
      </c>
      <c r="C573" s="6">
        <v>145588</v>
      </c>
      <c r="D573" s="3" t="s">
        <v>219</v>
      </c>
      <c r="E573" s="6">
        <v>145593</v>
      </c>
      <c r="F573" s="3" t="s">
        <v>1389</v>
      </c>
      <c r="G573" s="8">
        <v>5000</v>
      </c>
      <c r="H573" s="6">
        <v>147</v>
      </c>
      <c r="I573" s="6">
        <v>144375</v>
      </c>
      <c r="J573" s="13">
        <v>45016</v>
      </c>
      <c r="K573" s="9">
        <v>5000</v>
      </c>
      <c r="L573" s="4" t="s">
        <v>4628</v>
      </c>
      <c r="M573" s="4" t="s">
        <v>4632</v>
      </c>
      <c r="N573" s="4">
        <f>VLOOKUP(I573,BaseModelo!$A$2:$E$5075,5)</f>
        <v>7</v>
      </c>
      <c r="P573" s="15">
        <v>147</v>
      </c>
      <c r="Q573" s="4">
        <f>VLOOKUP(I573,BaseModelo!$A$2:$E$5075,3)</f>
        <v>127</v>
      </c>
      <c r="R573" s="4">
        <f t="shared" si="160"/>
        <v>32283000</v>
      </c>
      <c r="S573" s="16">
        <f t="shared" si="161"/>
        <v>1.5488027754545735E-4</v>
      </c>
      <c r="T573" s="4">
        <f t="shared" si="172"/>
        <v>2.2767400799182231E-2</v>
      </c>
      <c r="U573" s="4">
        <f t="shared" si="173"/>
        <v>2.2767400799182231E-2</v>
      </c>
      <c r="V573" s="6">
        <f t="shared" si="162"/>
        <v>0</v>
      </c>
      <c r="W573" s="16" t="str">
        <f t="shared" si="163"/>
        <v/>
      </c>
      <c r="X573" s="4" t="str">
        <f t="shared" si="174"/>
        <v/>
      </c>
      <c r="Y573" s="4" t="str">
        <f t="shared" si="164"/>
        <v/>
      </c>
      <c r="Z573" s="4">
        <f t="shared" si="165"/>
        <v>4022000</v>
      </c>
      <c r="AA573" s="16">
        <f t="shared" si="166"/>
        <v>1.2431626056688214E-3</v>
      </c>
      <c r="AB573" s="15">
        <f t="shared" si="175"/>
        <v>0.18274490303331675</v>
      </c>
      <c r="AC573" s="15">
        <f t="shared" si="176"/>
        <v>0.18274490303331675</v>
      </c>
      <c r="AD573" s="4">
        <v>145588</v>
      </c>
      <c r="AE573" s="26">
        <v>1303.3399999999999</v>
      </c>
      <c r="AF573" s="26">
        <v>1303.3399999999999</v>
      </c>
      <c r="AG573" s="4">
        <f t="shared" si="177"/>
        <v>2184000</v>
      </c>
      <c r="AH573" s="16">
        <f t="shared" si="167"/>
        <v>2.2893772893772895E-3</v>
      </c>
      <c r="AI573" s="15">
        <f t="shared" si="168"/>
        <v>0.33653846153846156</v>
      </c>
      <c r="AJ573" s="15">
        <f t="shared" si="169"/>
        <v>0.33653846153846156</v>
      </c>
      <c r="AK573" s="4">
        <f t="shared" si="170"/>
        <v>16319000</v>
      </c>
      <c r="AL573" s="27">
        <f t="shared" si="171"/>
        <v>3.0639132299773271E-4</v>
      </c>
      <c r="AM573" s="15">
        <f t="shared" si="178"/>
        <v>4.5039524480666712E-2</v>
      </c>
      <c r="AN573" s="15">
        <f t="shared" si="179"/>
        <v>6.9757340520810808E-6</v>
      </c>
    </row>
    <row r="574" spans="1:40" x14ac:dyDescent="0.2">
      <c r="A574" s="4" t="s">
        <v>4628</v>
      </c>
      <c r="B574" s="3" t="s">
        <v>15</v>
      </c>
      <c r="C574" s="6">
        <v>145588</v>
      </c>
      <c r="D574" s="3" t="s">
        <v>219</v>
      </c>
      <c r="E574" s="6">
        <v>145594</v>
      </c>
      <c r="F574" s="3" t="s">
        <v>1390</v>
      </c>
      <c r="G574" s="8">
        <v>10000</v>
      </c>
      <c r="H574" s="6">
        <v>110</v>
      </c>
      <c r="I574" s="6">
        <v>145105</v>
      </c>
      <c r="J574" s="13">
        <v>45016</v>
      </c>
      <c r="K574" s="9">
        <v>10000</v>
      </c>
      <c r="L574" s="4" t="s">
        <v>4628</v>
      </c>
      <c r="M574" s="4" t="s">
        <v>4632</v>
      </c>
      <c r="N574" s="4">
        <f>VLOOKUP(I574,BaseModelo!$A$2:$E$5075,5)</f>
        <v>6</v>
      </c>
      <c r="P574" s="15">
        <v>142.00000000000003</v>
      </c>
      <c r="Q574" s="4">
        <f>VLOOKUP(I574,BaseModelo!$A$2:$E$5075,3)</f>
        <v>115</v>
      </c>
      <c r="R574" s="4">
        <f t="shared" si="160"/>
        <v>32283000</v>
      </c>
      <c r="S574" s="16">
        <f t="shared" si="161"/>
        <v>3.0976055509091471E-4</v>
      </c>
      <c r="T574" s="4">
        <f t="shared" si="172"/>
        <v>3.4073661060000621E-2</v>
      </c>
      <c r="U574" s="4">
        <f t="shared" si="173"/>
        <v>4.3985998822909898E-2</v>
      </c>
      <c r="V574" s="6">
        <f t="shared" si="162"/>
        <v>0</v>
      </c>
      <c r="W574" s="16" t="str">
        <f t="shared" si="163"/>
        <v/>
      </c>
      <c r="X574" s="4" t="str">
        <f t="shared" si="174"/>
        <v/>
      </c>
      <c r="Y574" s="4" t="str">
        <f t="shared" si="164"/>
        <v/>
      </c>
      <c r="Z574" s="4">
        <f t="shared" si="165"/>
        <v>4853000</v>
      </c>
      <c r="AA574" s="16">
        <f t="shared" si="166"/>
        <v>2.0605810838656502E-3</v>
      </c>
      <c r="AB574" s="15">
        <f t="shared" si="175"/>
        <v>0.22666391922522153</v>
      </c>
      <c r="AC574" s="15">
        <f t="shared" si="176"/>
        <v>0.29260251390892239</v>
      </c>
      <c r="AD574" s="4">
        <v>145588</v>
      </c>
      <c r="AE574" s="26">
        <v>1917.29</v>
      </c>
      <c r="AF574" s="26">
        <v>1917.29</v>
      </c>
      <c r="AG574" s="4">
        <f t="shared" si="177"/>
        <v>2735000</v>
      </c>
      <c r="AH574" s="16">
        <f t="shared" si="167"/>
        <v>3.6563071297989031E-3</v>
      </c>
      <c r="AI574" s="15">
        <f t="shared" si="168"/>
        <v>0.40219378427787933</v>
      </c>
      <c r="AJ574" s="15">
        <f t="shared" si="169"/>
        <v>0.5191956124314443</v>
      </c>
      <c r="AK574" s="4">
        <f t="shared" si="170"/>
        <v>16319000</v>
      </c>
      <c r="AL574" s="27">
        <f t="shared" si="171"/>
        <v>6.1278264599546543E-4</v>
      </c>
      <c r="AM574" s="15">
        <f t="shared" si="178"/>
        <v>6.7406091059501197E-2</v>
      </c>
      <c r="AN574" s="15">
        <f t="shared" si="179"/>
        <v>2.6953856745456156E-5</v>
      </c>
    </row>
    <row r="575" spans="1:40" x14ac:dyDescent="0.2">
      <c r="A575" s="4" t="s">
        <v>4628</v>
      </c>
      <c r="B575" s="3" t="s">
        <v>15</v>
      </c>
      <c r="C575" s="6">
        <v>145588</v>
      </c>
      <c r="D575" s="3" t="s">
        <v>219</v>
      </c>
      <c r="E575" s="6">
        <v>145595</v>
      </c>
      <c r="F575" s="3" t="s">
        <v>1391</v>
      </c>
      <c r="G575" s="8">
        <v>5000</v>
      </c>
      <c r="H575" s="6">
        <v>147</v>
      </c>
      <c r="I575" s="6">
        <v>144367</v>
      </c>
      <c r="J575" s="13">
        <v>45016</v>
      </c>
      <c r="K575" s="9">
        <v>5000</v>
      </c>
      <c r="L575" s="4" t="s">
        <v>4628</v>
      </c>
      <c r="M575" s="4" t="s">
        <v>4632</v>
      </c>
      <c r="N575" s="4">
        <f>VLOOKUP(I575,BaseModelo!$A$2:$E$5075,5)</f>
        <v>6</v>
      </c>
      <c r="P575" s="15">
        <v>147</v>
      </c>
      <c r="Q575" s="4">
        <f>VLOOKUP(I575,BaseModelo!$A$2:$E$5075,3)</f>
        <v>115</v>
      </c>
      <c r="R575" s="4">
        <f t="shared" si="160"/>
        <v>32283000</v>
      </c>
      <c r="S575" s="16">
        <f t="shared" si="161"/>
        <v>1.5488027754545735E-4</v>
      </c>
      <c r="T575" s="4">
        <f t="shared" si="172"/>
        <v>2.2767400799182231E-2</v>
      </c>
      <c r="U575" s="4">
        <f t="shared" si="173"/>
        <v>2.2767400799182231E-2</v>
      </c>
      <c r="V575" s="6">
        <f t="shared" si="162"/>
        <v>0</v>
      </c>
      <c r="W575" s="16" t="str">
        <f t="shared" si="163"/>
        <v/>
      </c>
      <c r="X575" s="4" t="str">
        <f t="shared" si="174"/>
        <v/>
      </c>
      <c r="Y575" s="4" t="str">
        <f t="shared" si="164"/>
        <v/>
      </c>
      <c r="Z575" s="4">
        <f t="shared" si="165"/>
        <v>4853000</v>
      </c>
      <c r="AA575" s="16">
        <f t="shared" si="166"/>
        <v>1.0302905419328251E-3</v>
      </c>
      <c r="AB575" s="15">
        <f t="shared" si="175"/>
        <v>0.1514527096641253</v>
      </c>
      <c r="AC575" s="15">
        <f t="shared" si="176"/>
        <v>0.1514527096641253</v>
      </c>
      <c r="AD575" s="4">
        <v>145588</v>
      </c>
      <c r="AE575" s="26">
        <v>1303.3399999999999</v>
      </c>
      <c r="AF575" s="26">
        <v>1303.3399999999999</v>
      </c>
      <c r="AG575" s="4">
        <f t="shared" si="177"/>
        <v>2735000</v>
      </c>
      <c r="AH575" s="16">
        <f t="shared" si="167"/>
        <v>1.8281535648994515E-3</v>
      </c>
      <c r="AI575" s="15">
        <f t="shared" si="168"/>
        <v>0.26873857404021939</v>
      </c>
      <c r="AJ575" s="15">
        <f t="shared" si="169"/>
        <v>0.26873857404021939</v>
      </c>
      <c r="AK575" s="4">
        <f t="shared" si="170"/>
        <v>16319000</v>
      </c>
      <c r="AL575" s="27">
        <f t="shared" si="171"/>
        <v>3.0639132299773271E-4</v>
      </c>
      <c r="AM575" s="15">
        <f t="shared" si="178"/>
        <v>4.5039524480666712E-2</v>
      </c>
      <c r="AN575" s="15">
        <f t="shared" si="179"/>
        <v>6.9757340520810808E-6</v>
      </c>
    </row>
    <row r="576" spans="1:40" x14ac:dyDescent="0.2">
      <c r="A576" s="4" t="s">
        <v>4629</v>
      </c>
      <c r="B576" s="2" t="s">
        <v>14</v>
      </c>
      <c r="C576" s="5">
        <v>145600</v>
      </c>
      <c r="D576" s="2" t="s">
        <v>220</v>
      </c>
      <c r="E576" s="5">
        <v>145601</v>
      </c>
      <c r="F576" s="2" t="s">
        <v>1377</v>
      </c>
      <c r="G576" s="7">
        <v>7000</v>
      </c>
      <c r="H576" s="5">
        <v>142</v>
      </c>
      <c r="I576" s="6">
        <v>145376</v>
      </c>
      <c r="J576" s="13">
        <v>45016</v>
      </c>
      <c r="K576" s="9">
        <v>4563.8125635367096</v>
      </c>
      <c r="L576" s="4" t="s">
        <v>4629</v>
      </c>
      <c r="M576" s="4" t="s">
        <v>4632</v>
      </c>
      <c r="N576" s="4">
        <f>VLOOKUP(I576,BaseModelo!$A$2:$E$5075,5)</f>
        <v>2</v>
      </c>
      <c r="P576" s="15">
        <v>142.00000000000003</v>
      </c>
      <c r="Q576" s="4">
        <f>VLOOKUP(I576,BaseModelo!$A$2:$E$5075,3)</f>
        <v>100</v>
      </c>
      <c r="R576" s="4">
        <f t="shared" si="160"/>
        <v>32283000</v>
      </c>
      <c r="S576" s="16">
        <f t="shared" si="161"/>
        <v>2.168323885636403E-4</v>
      </c>
      <c r="T576" s="4">
        <f t="shared" si="172"/>
        <v>3.0790199176036922E-2</v>
      </c>
      <c r="U576" s="4">
        <f t="shared" si="173"/>
        <v>3.0790199176036929E-2</v>
      </c>
      <c r="V576" s="6">
        <f t="shared" si="162"/>
        <v>0</v>
      </c>
      <c r="W576" s="16" t="str">
        <f t="shared" si="163"/>
        <v/>
      </c>
      <c r="X576" s="4" t="str">
        <f t="shared" si="174"/>
        <v/>
      </c>
      <c r="Y576" s="4" t="str">
        <f t="shared" si="164"/>
        <v/>
      </c>
      <c r="Z576" s="4">
        <f t="shared" si="165"/>
        <v>1578000</v>
      </c>
      <c r="AA576" s="16">
        <f t="shared" si="166"/>
        <v>4.4359949302915083E-3</v>
      </c>
      <c r="AB576" s="15">
        <f t="shared" si="175"/>
        <v>0.62991128010139419</v>
      </c>
      <c r="AC576" s="15">
        <f t="shared" si="176"/>
        <v>0.6299112801013943</v>
      </c>
      <c r="AD576" s="4">
        <v>145600</v>
      </c>
      <c r="AE576" s="26">
        <v>1758.65</v>
      </c>
      <c r="AF576" s="26">
        <v>1502.5527854387101</v>
      </c>
      <c r="AG576" s="4">
        <f t="shared" si="177"/>
        <v>65000</v>
      </c>
      <c r="AH576" s="16">
        <f t="shared" si="167"/>
        <v>0.1076923076923077</v>
      </c>
      <c r="AI576" s="15">
        <f t="shared" si="168"/>
        <v>15.292307692307693</v>
      </c>
      <c r="AJ576" s="15">
        <f t="shared" si="169"/>
        <v>15.292307692307697</v>
      </c>
      <c r="AK576" s="4">
        <f t="shared" si="170"/>
        <v>891000</v>
      </c>
      <c r="AL576" s="27">
        <f t="shared" si="171"/>
        <v>7.8563411896745237E-3</v>
      </c>
      <c r="AM576" s="15">
        <f t="shared" si="178"/>
        <v>1.1156004489337823</v>
      </c>
      <c r="AN576" s="15">
        <f t="shared" si="179"/>
        <v>2.4189831002498151E-4</v>
      </c>
    </row>
    <row r="577" spans="1:40" x14ac:dyDescent="0.2">
      <c r="A577" s="4" t="s">
        <v>4629</v>
      </c>
      <c r="B577" s="3" t="s">
        <v>14</v>
      </c>
      <c r="C577" s="6">
        <v>145600</v>
      </c>
      <c r="D577" s="3" t="s">
        <v>220</v>
      </c>
      <c r="E577" s="6">
        <v>145602</v>
      </c>
      <c r="F577" s="3" t="s">
        <v>1379</v>
      </c>
      <c r="G577" s="8">
        <v>5000</v>
      </c>
      <c r="H577" s="6">
        <v>147</v>
      </c>
      <c r="I577" s="6">
        <v>145377</v>
      </c>
      <c r="J577" s="13">
        <v>45016</v>
      </c>
      <c r="K577" s="9">
        <v>3259.8661168119352</v>
      </c>
      <c r="L577" s="4" t="s">
        <v>4629</v>
      </c>
      <c r="M577" s="4" t="s">
        <v>4632</v>
      </c>
      <c r="N577" s="4">
        <f>VLOOKUP(I577,BaseModelo!$A$2:$E$5075,5)</f>
        <v>2</v>
      </c>
      <c r="P577" s="15">
        <v>147</v>
      </c>
      <c r="Q577" s="4">
        <f>VLOOKUP(I577,BaseModelo!$A$2:$E$5075,3)</f>
        <v>100</v>
      </c>
      <c r="R577" s="4">
        <f t="shared" si="160"/>
        <v>32283000</v>
      </c>
      <c r="S577" s="16">
        <f t="shared" si="161"/>
        <v>1.5488027754545735E-4</v>
      </c>
      <c r="T577" s="4">
        <f t="shared" si="172"/>
        <v>2.2767400799182231E-2</v>
      </c>
      <c r="U577" s="4">
        <f t="shared" si="173"/>
        <v>2.2767400799182231E-2</v>
      </c>
      <c r="V577" s="6">
        <f t="shared" si="162"/>
        <v>0</v>
      </c>
      <c r="W577" s="16" t="str">
        <f t="shared" si="163"/>
        <v/>
      </c>
      <c r="X577" s="4" t="str">
        <f t="shared" si="174"/>
        <v/>
      </c>
      <c r="Y577" s="4" t="str">
        <f t="shared" si="164"/>
        <v/>
      </c>
      <c r="Z577" s="4">
        <f t="shared" si="165"/>
        <v>1578000</v>
      </c>
      <c r="AA577" s="16">
        <f t="shared" si="166"/>
        <v>3.1685678073510772E-3</v>
      </c>
      <c r="AB577" s="15">
        <f t="shared" si="175"/>
        <v>0.46577946768060835</v>
      </c>
      <c r="AC577" s="15">
        <f t="shared" si="176"/>
        <v>0.46577946768060835</v>
      </c>
      <c r="AD577" s="4">
        <v>145600</v>
      </c>
      <c r="AE577" s="26">
        <v>1303.3399999999999</v>
      </c>
      <c r="AF577" s="26">
        <v>1113.5457011762933</v>
      </c>
      <c r="AG577" s="4">
        <f t="shared" si="177"/>
        <v>65000</v>
      </c>
      <c r="AH577" s="16">
        <f t="shared" si="167"/>
        <v>7.6923076923076927E-2</v>
      </c>
      <c r="AI577" s="15">
        <f t="shared" si="168"/>
        <v>11.307692307692308</v>
      </c>
      <c r="AJ577" s="15">
        <f t="shared" si="169"/>
        <v>11.307692307692308</v>
      </c>
      <c r="AK577" s="4">
        <f t="shared" si="170"/>
        <v>891000</v>
      </c>
      <c r="AL577" s="27">
        <f t="shared" si="171"/>
        <v>5.6116722783389446E-3</v>
      </c>
      <c r="AM577" s="15">
        <f t="shared" si="178"/>
        <v>0.82491582491582482</v>
      </c>
      <c r="AN577" s="15">
        <f t="shared" si="179"/>
        <v>1.2776319191460286E-4</v>
      </c>
    </row>
    <row r="578" spans="1:40" x14ac:dyDescent="0.2">
      <c r="A578" s="4" t="s">
        <v>4629</v>
      </c>
      <c r="B578" s="3" t="s">
        <v>14</v>
      </c>
      <c r="C578" s="6">
        <v>145600</v>
      </c>
      <c r="D578" s="3" t="s">
        <v>220</v>
      </c>
      <c r="E578" s="6">
        <v>145603</v>
      </c>
      <c r="F578" s="3" t="s">
        <v>1380</v>
      </c>
      <c r="G578" s="8">
        <v>7000</v>
      </c>
      <c r="H578" s="6">
        <v>142</v>
      </c>
      <c r="I578" s="6">
        <v>145385</v>
      </c>
      <c r="J578" s="13">
        <v>45016</v>
      </c>
      <c r="K578" s="9">
        <v>4563.8125635367096</v>
      </c>
      <c r="L578" s="4" t="s">
        <v>4629</v>
      </c>
      <c r="M578" s="4" t="s">
        <v>4632</v>
      </c>
      <c r="N578" s="4">
        <f>VLOOKUP(I578,BaseModelo!$A$2:$E$5075,5)</f>
        <v>2</v>
      </c>
      <c r="P578" s="15">
        <v>142.00000000000003</v>
      </c>
      <c r="Q578" s="4">
        <f>VLOOKUP(I578,BaseModelo!$A$2:$E$5075,3)</f>
        <v>100</v>
      </c>
      <c r="R578" s="4">
        <f t="shared" ref="R578:R641" si="180">SUMIFS($G:$G,$M:$M,M578)</f>
        <v>32283000</v>
      </c>
      <c r="S578" s="16">
        <f t="shared" ref="S578:S641" si="181">G578/R578</f>
        <v>2.168323885636403E-4</v>
      </c>
      <c r="T578" s="4">
        <f t="shared" si="172"/>
        <v>3.0790199176036922E-2</v>
      </c>
      <c r="U578" s="4">
        <f t="shared" si="173"/>
        <v>3.0790199176036929E-2</v>
      </c>
      <c r="V578" s="6">
        <f t="shared" ref="V578:V641" si="182">SUMIFS($G:$G,$O:$O,O578)</f>
        <v>0</v>
      </c>
      <c r="W578" s="16" t="str">
        <f t="shared" ref="W578:W641" si="183">IFERROR(G578/V578,"")</f>
        <v/>
      </c>
      <c r="X578" s="4" t="str">
        <f t="shared" si="174"/>
        <v/>
      </c>
      <c r="Y578" s="4" t="str">
        <f t="shared" ref="Y578:Y641" si="184">IFERROR(W578*P578,"")</f>
        <v/>
      </c>
      <c r="Z578" s="4">
        <f t="shared" ref="Z578:Z641" si="185">SUMIFS($G:$G,$N:$N,N578)</f>
        <v>1578000</v>
      </c>
      <c r="AA578" s="16">
        <f t="shared" ref="AA578:AA641" si="186">IFERROR(G578/Z578,"")</f>
        <v>4.4359949302915083E-3</v>
      </c>
      <c r="AB578" s="15">
        <f t="shared" si="175"/>
        <v>0.62991128010139419</v>
      </c>
      <c r="AC578" s="15">
        <f t="shared" si="176"/>
        <v>0.6299112801013943</v>
      </c>
      <c r="AD578" s="4">
        <v>145600</v>
      </c>
      <c r="AE578" s="26">
        <v>1758.65</v>
      </c>
      <c r="AF578" s="26">
        <v>1502.5527854387101</v>
      </c>
      <c r="AG578" s="4">
        <f t="shared" si="177"/>
        <v>65000</v>
      </c>
      <c r="AH578" s="16">
        <f t="shared" ref="AH578:AH641" si="187">IFERROR($G578/AG578,"")</f>
        <v>0.1076923076923077</v>
      </c>
      <c r="AI578" s="15">
        <f t="shared" ref="AI578:AI641" si="188">IFERROR(AH578*H578,"")</f>
        <v>15.292307692307693</v>
      </c>
      <c r="AJ578" s="15">
        <f t="shared" ref="AJ578:AJ641" si="189">IFERROR(AH578*P578,"")</f>
        <v>15.292307692307697</v>
      </c>
      <c r="AK578" s="4">
        <f t="shared" ref="AK578:AK641" si="190">SUMIFS($G:$G,$A:$A,$A578,$M:$M,$M578)</f>
        <v>891000</v>
      </c>
      <c r="AL578" s="27">
        <f t="shared" ref="AL578:AL641" si="191">IFERROR($G578/AK578,"")</f>
        <v>7.8563411896745237E-3</v>
      </c>
      <c r="AM578" s="15">
        <f t="shared" si="178"/>
        <v>1.1156004489337823</v>
      </c>
      <c r="AN578" s="15">
        <f t="shared" si="179"/>
        <v>2.4189831002498151E-4</v>
      </c>
    </row>
    <row r="579" spans="1:40" x14ac:dyDescent="0.2">
      <c r="A579" s="4" t="s">
        <v>4629</v>
      </c>
      <c r="B579" s="3" t="s">
        <v>14</v>
      </c>
      <c r="C579" s="6">
        <v>145600</v>
      </c>
      <c r="D579" s="3" t="s">
        <v>220</v>
      </c>
      <c r="E579" s="6">
        <v>145604</v>
      </c>
      <c r="F579" s="3" t="s">
        <v>1381</v>
      </c>
      <c r="G579" s="8">
        <v>5000</v>
      </c>
      <c r="H579" s="6">
        <v>147</v>
      </c>
      <c r="I579" s="6">
        <v>145374</v>
      </c>
      <c r="J579" s="13">
        <v>45016</v>
      </c>
      <c r="K579" s="9">
        <v>3259.8661168119352</v>
      </c>
      <c r="L579" s="4" t="s">
        <v>4629</v>
      </c>
      <c r="M579" s="4" t="s">
        <v>4632</v>
      </c>
      <c r="N579" s="4">
        <f>VLOOKUP(I579,BaseModelo!$A$2:$E$5075,5)</f>
        <v>2</v>
      </c>
      <c r="P579" s="15">
        <v>147</v>
      </c>
      <c r="Q579" s="4">
        <f>VLOOKUP(I579,BaseModelo!$A$2:$E$5075,3)</f>
        <v>100</v>
      </c>
      <c r="R579" s="4">
        <f t="shared" si="180"/>
        <v>32283000</v>
      </c>
      <c r="S579" s="16">
        <f t="shared" si="181"/>
        <v>1.5488027754545735E-4</v>
      </c>
      <c r="T579" s="4">
        <f t="shared" ref="T579:T642" si="192">S579*H579</f>
        <v>2.2767400799182231E-2</v>
      </c>
      <c r="U579" s="4">
        <f t="shared" ref="U579:U642" si="193">S579*P579</f>
        <v>2.2767400799182231E-2</v>
      </c>
      <c r="V579" s="6">
        <f t="shared" si="182"/>
        <v>0</v>
      </c>
      <c r="W579" s="16" t="str">
        <f t="shared" si="183"/>
        <v/>
      </c>
      <c r="X579" s="4" t="str">
        <f t="shared" ref="X579:X642" si="194">IFERROR(W579*H579,"")</f>
        <v/>
      </c>
      <c r="Y579" s="4" t="str">
        <f t="shared" si="184"/>
        <v/>
      </c>
      <c r="Z579" s="4">
        <f t="shared" si="185"/>
        <v>1578000</v>
      </c>
      <c r="AA579" s="16">
        <f t="shared" si="186"/>
        <v>3.1685678073510772E-3</v>
      </c>
      <c r="AB579" s="15">
        <f t="shared" ref="AB579:AB642" si="195">IFERROR(AA579*H579,"")</f>
        <v>0.46577946768060835</v>
      </c>
      <c r="AC579" s="15">
        <f t="shared" ref="AC579:AC642" si="196">IFERROR(AA579*P579,"")</f>
        <v>0.46577946768060835</v>
      </c>
      <c r="AD579" s="4">
        <v>145600</v>
      </c>
      <c r="AE579" s="26">
        <v>1303.3399999999999</v>
      </c>
      <c r="AF579" s="26">
        <v>1113.5457011762933</v>
      </c>
      <c r="AG579" s="4">
        <f t="shared" ref="AG579:AG642" si="197">SUMIFS($G:$G,$N:$N,$N579,$A:$A,$A579)</f>
        <v>65000</v>
      </c>
      <c r="AH579" s="16">
        <f t="shared" si="187"/>
        <v>7.6923076923076927E-2</v>
      </c>
      <c r="AI579" s="15">
        <f t="shared" si="188"/>
        <v>11.307692307692308</v>
      </c>
      <c r="AJ579" s="15">
        <f t="shared" si="189"/>
        <v>11.307692307692308</v>
      </c>
      <c r="AK579" s="4">
        <f t="shared" si="190"/>
        <v>891000</v>
      </c>
      <c r="AL579" s="27">
        <f t="shared" si="191"/>
        <v>5.6116722783389446E-3</v>
      </c>
      <c r="AM579" s="15">
        <f t="shared" ref="AM579:AM642" si="198">IFERROR(AL579*H579,"")</f>
        <v>0.82491582491582482</v>
      </c>
      <c r="AN579" s="15">
        <f t="shared" ref="AN579:AN642" si="199">IFERROR(AL579*U579,"")</f>
        <v>1.2776319191460286E-4</v>
      </c>
    </row>
    <row r="580" spans="1:40" x14ac:dyDescent="0.2">
      <c r="A580" s="4" t="s">
        <v>4629</v>
      </c>
      <c r="B580" s="3" t="s">
        <v>14</v>
      </c>
      <c r="C580" s="6">
        <v>145600</v>
      </c>
      <c r="D580" s="3" t="s">
        <v>220</v>
      </c>
      <c r="E580" s="6">
        <v>145605</v>
      </c>
      <c r="F580" s="3" t="s">
        <v>1382</v>
      </c>
      <c r="G580" s="8">
        <v>5000</v>
      </c>
      <c r="H580" s="6">
        <v>147</v>
      </c>
      <c r="I580" s="6">
        <v>145378</v>
      </c>
      <c r="J580" s="13">
        <v>45016</v>
      </c>
      <c r="K580" s="9">
        <v>3259.8661168119352</v>
      </c>
      <c r="L580" s="4" t="s">
        <v>4629</v>
      </c>
      <c r="M580" s="4" t="s">
        <v>4632</v>
      </c>
      <c r="N580" s="4">
        <f>VLOOKUP(I580,BaseModelo!$A$2:$E$5075,5)</f>
        <v>2</v>
      </c>
      <c r="P580" s="15">
        <v>147</v>
      </c>
      <c r="Q580" s="4">
        <f>VLOOKUP(I580,BaseModelo!$A$2:$E$5075,3)</f>
        <v>100</v>
      </c>
      <c r="R580" s="4">
        <f t="shared" si="180"/>
        <v>32283000</v>
      </c>
      <c r="S580" s="16">
        <f t="shared" si="181"/>
        <v>1.5488027754545735E-4</v>
      </c>
      <c r="T580" s="4">
        <f t="shared" si="192"/>
        <v>2.2767400799182231E-2</v>
      </c>
      <c r="U580" s="4">
        <f t="shared" si="193"/>
        <v>2.2767400799182231E-2</v>
      </c>
      <c r="V580" s="6">
        <f t="shared" si="182"/>
        <v>0</v>
      </c>
      <c r="W580" s="16" t="str">
        <f t="shared" si="183"/>
        <v/>
      </c>
      <c r="X580" s="4" t="str">
        <f t="shared" si="194"/>
        <v/>
      </c>
      <c r="Y580" s="4" t="str">
        <f t="shared" si="184"/>
        <v/>
      </c>
      <c r="Z580" s="4">
        <f t="shared" si="185"/>
        <v>1578000</v>
      </c>
      <c r="AA580" s="16">
        <f t="shared" si="186"/>
        <v>3.1685678073510772E-3</v>
      </c>
      <c r="AB580" s="15">
        <f t="shared" si="195"/>
        <v>0.46577946768060835</v>
      </c>
      <c r="AC580" s="15">
        <f t="shared" si="196"/>
        <v>0.46577946768060835</v>
      </c>
      <c r="AD580" s="4">
        <v>145600</v>
      </c>
      <c r="AE580" s="26">
        <v>1303.3399999999999</v>
      </c>
      <c r="AF580" s="26">
        <v>1113.5457011762933</v>
      </c>
      <c r="AG580" s="4">
        <f t="shared" si="197"/>
        <v>65000</v>
      </c>
      <c r="AH580" s="16">
        <f t="shared" si="187"/>
        <v>7.6923076923076927E-2</v>
      </c>
      <c r="AI580" s="15">
        <f t="shared" si="188"/>
        <v>11.307692307692308</v>
      </c>
      <c r="AJ580" s="15">
        <f t="shared" si="189"/>
        <v>11.307692307692308</v>
      </c>
      <c r="AK580" s="4">
        <f t="shared" si="190"/>
        <v>891000</v>
      </c>
      <c r="AL580" s="27">
        <f t="shared" si="191"/>
        <v>5.6116722783389446E-3</v>
      </c>
      <c r="AM580" s="15">
        <f t="shared" si="198"/>
        <v>0.82491582491582482</v>
      </c>
      <c r="AN580" s="15">
        <f t="shared" si="199"/>
        <v>1.2776319191460286E-4</v>
      </c>
    </row>
    <row r="581" spans="1:40" x14ac:dyDescent="0.2">
      <c r="A581" s="4" t="s">
        <v>4629</v>
      </c>
      <c r="B581" s="3" t="s">
        <v>14</v>
      </c>
      <c r="C581" s="6">
        <v>145600</v>
      </c>
      <c r="D581" s="3" t="s">
        <v>220</v>
      </c>
      <c r="E581" s="6">
        <v>145606</v>
      </c>
      <c r="F581" s="3" t="s">
        <v>1383</v>
      </c>
      <c r="G581" s="8">
        <v>5000</v>
      </c>
      <c r="H581" s="6">
        <v>147</v>
      </c>
      <c r="I581" s="6">
        <v>145388</v>
      </c>
      <c r="J581" s="13">
        <v>45016</v>
      </c>
      <c r="K581" s="9">
        <v>3259.8661168119352</v>
      </c>
      <c r="L581" s="4" t="s">
        <v>4629</v>
      </c>
      <c r="M581" s="4" t="s">
        <v>4632</v>
      </c>
      <c r="N581" s="4">
        <f>VLOOKUP(I581,BaseModelo!$A$2:$E$5075,5)</f>
        <v>2</v>
      </c>
      <c r="P581" s="15">
        <v>147</v>
      </c>
      <c r="Q581" s="4">
        <f>VLOOKUP(I581,BaseModelo!$A$2:$E$5075,3)</f>
        <v>100</v>
      </c>
      <c r="R581" s="4">
        <f t="shared" si="180"/>
        <v>32283000</v>
      </c>
      <c r="S581" s="16">
        <f t="shared" si="181"/>
        <v>1.5488027754545735E-4</v>
      </c>
      <c r="T581" s="4">
        <f t="shared" si="192"/>
        <v>2.2767400799182231E-2</v>
      </c>
      <c r="U581" s="4">
        <f t="shared" si="193"/>
        <v>2.2767400799182231E-2</v>
      </c>
      <c r="V581" s="6">
        <f t="shared" si="182"/>
        <v>0</v>
      </c>
      <c r="W581" s="16" t="str">
        <f t="shared" si="183"/>
        <v/>
      </c>
      <c r="X581" s="4" t="str">
        <f t="shared" si="194"/>
        <v/>
      </c>
      <c r="Y581" s="4" t="str">
        <f t="shared" si="184"/>
        <v/>
      </c>
      <c r="Z581" s="4">
        <f t="shared" si="185"/>
        <v>1578000</v>
      </c>
      <c r="AA581" s="16">
        <f t="shared" si="186"/>
        <v>3.1685678073510772E-3</v>
      </c>
      <c r="AB581" s="15">
        <f t="shared" si="195"/>
        <v>0.46577946768060835</v>
      </c>
      <c r="AC581" s="15">
        <f t="shared" si="196"/>
        <v>0.46577946768060835</v>
      </c>
      <c r="AD581" s="4">
        <v>145600</v>
      </c>
      <c r="AE581" s="26">
        <v>1303.3399999999999</v>
      </c>
      <c r="AF581" s="26">
        <v>1113.5457011762933</v>
      </c>
      <c r="AG581" s="4">
        <f t="shared" si="197"/>
        <v>65000</v>
      </c>
      <c r="AH581" s="16">
        <f t="shared" si="187"/>
        <v>7.6923076923076927E-2</v>
      </c>
      <c r="AI581" s="15">
        <f t="shared" si="188"/>
        <v>11.307692307692308</v>
      </c>
      <c r="AJ581" s="15">
        <f t="shared" si="189"/>
        <v>11.307692307692308</v>
      </c>
      <c r="AK581" s="4">
        <f t="shared" si="190"/>
        <v>891000</v>
      </c>
      <c r="AL581" s="27">
        <f t="shared" si="191"/>
        <v>5.6116722783389446E-3</v>
      </c>
      <c r="AM581" s="15">
        <f t="shared" si="198"/>
        <v>0.82491582491582482</v>
      </c>
      <c r="AN581" s="15">
        <f t="shared" si="199"/>
        <v>1.2776319191460286E-4</v>
      </c>
    </row>
    <row r="582" spans="1:40" x14ac:dyDescent="0.2">
      <c r="A582" s="4" t="s">
        <v>4629</v>
      </c>
      <c r="B582" s="3" t="s">
        <v>14</v>
      </c>
      <c r="C582" s="6">
        <v>145600</v>
      </c>
      <c r="D582" s="3" t="s">
        <v>220</v>
      </c>
      <c r="E582" s="6">
        <v>145607</v>
      </c>
      <c r="F582" s="3" t="s">
        <v>1384</v>
      </c>
      <c r="G582" s="8">
        <v>7000</v>
      </c>
      <c r="H582" s="6">
        <v>142</v>
      </c>
      <c r="I582" s="6">
        <v>145375</v>
      </c>
      <c r="J582" s="13">
        <v>45016</v>
      </c>
      <c r="K582" s="9">
        <v>4563.8125635367096</v>
      </c>
      <c r="L582" s="4" t="s">
        <v>4629</v>
      </c>
      <c r="M582" s="4" t="s">
        <v>4632</v>
      </c>
      <c r="N582" s="4">
        <f>VLOOKUP(I582,BaseModelo!$A$2:$E$5075,5)</f>
        <v>2</v>
      </c>
      <c r="P582" s="15">
        <v>142.00000000000003</v>
      </c>
      <c r="Q582" s="4">
        <f>VLOOKUP(I582,BaseModelo!$A$2:$E$5075,3)</f>
        <v>100</v>
      </c>
      <c r="R582" s="4">
        <f t="shared" si="180"/>
        <v>32283000</v>
      </c>
      <c r="S582" s="16">
        <f t="shared" si="181"/>
        <v>2.168323885636403E-4</v>
      </c>
      <c r="T582" s="4">
        <f t="shared" si="192"/>
        <v>3.0790199176036922E-2</v>
      </c>
      <c r="U582" s="4">
        <f t="shared" si="193"/>
        <v>3.0790199176036929E-2</v>
      </c>
      <c r="V582" s="6">
        <f t="shared" si="182"/>
        <v>0</v>
      </c>
      <c r="W582" s="16" t="str">
        <f t="shared" si="183"/>
        <v/>
      </c>
      <c r="X582" s="4" t="str">
        <f t="shared" si="194"/>
        <v/>
      </c>
      <c r="Y582" s="4" t="str">
        <f t="shared" si="184"/>
        <v/>
      </c>
      <c r="Z582" s="4">
        <f t="shared" si="185"/>
        <v>1578000</v>
      </c>
      <c r="AA582" s="16">
        <f t="shared" si="186"/>
        <v>4.4359949302915083E-3</v>
      </c>
      <c r="AB582" s="15">
        <f t="shared" si="195"/>
        <v>0.62991128010139419</v>
      </c>
      <c r="AC582" s="15">
        <f t="shared" si="196"/>
        <v>0.6299112801013943</v>
      </c>
      <c r="AD582" s="4">
        <v>145600</v>
      </c>
      <c r="AE582" s="26">
        <v>1758.65</v>
      </c>
      <c r="AF582" s="26">
        <v>1502.5527854387101</v>
      </c>
      <c r="AG582" s="4">
        <f t="shared" si="197"/>
        <v>65000</v>
      </c>
      <c r="AH582" s="16">
        <f t="shared" si="187"/>
        <v>0.1076923076923077</v>
      </c>
      <c r="AI582" s="15">
        <f t="shared" si="188"/>
        <v>15.292307692307693</v>
      </c>
      <c r="AJ582" s="15">
        <f t="shared" si="189"/>
        <v>15.292307692307697</v>
      </c>
      <c r="AK582" s="4">
        <f t="shared" si="190"/>
        <v>891000</v>
      </c>
      <c r="AL582" s="27">
        <f t="shared" si="191"/>
        <v>7.8563411896745237E-3</v>
      </c>
      <c r="AM582" s="15">
        <f t="shared" si="198"/>
        <v>1.1156004489337823</v>
      </c>
      <c r="AN582" s="15">
        <f t="shared" si="199"/>
        <v>2.4189831002498151E-4</v>
      </c>
    </row>
    <row r="583" spans="1:40" x14ac:dyDescent="0.2">
      <c r="A583" s="4" t="s">
        <v>4627</v>
      </c>
      <c r="B583" s="3" t="s">
        <v>8</v>
      </c>
      <c r="C583" s="6">
        <v>145610</v>
      </c>
      <c r="D583" s="3" t="s">
        <v>223</v>
      </c>
      <c r="E583" s="6">
        <v>145870</v>
      </c>
      <c r="F583" s="3" t="s">
        <v>1404</v>
      </c>
      <c r="G583" s="8">
        <v>7000</v>
      </c>
      <c r="H583" s="6">
        <v>142</v>
      </c>
      <c r="I583" s="6">
        <v>145715</v>
      </c>
      <c r="J583" s="13">
        <v>45016</v>
      </c>
      <c r="K583" s="9">
        <v>2627.4997733765649</v>
      </c>
      <c r="L583" s="4" t="s">
        <v>4627</v>
      </c>
      <c r="M583" s="4" t="s">
        <v>4632</v>
      </c>
      <c r="N583" s="4">
        <f>VLOOKUP(I583,BaseModelo!$A$2:$E$5075,5)</f>
        <v>8</v>
      </c>
      <c r="P583" s="15">
        <v>142.00000000000003</v>
      </c>
      <c r="Q583" s="4">
        <f>VLOOKUP(I583,BaseModelo!$A$2:$E$5075,3)</f>
        <v>132</v>
      </c>
      <c r="R583" s="4">
        <f t="shared" si="180"/>
        <v>32283000</v>
      </c>
      <c r="S583" s="16">
        <f t="shared" si="181"/>
        <v>2.168323885636403E-4</v>
      </c>
      <c r="T583" s="4">
        <f t="shared" si="192"/>
        <v>3.0790199176036922E-2</v>
      </c>
      <c r="U583" s="4">
        <f t="shared" si="193"/>
        <v>3.0790199176036929E-2</v>
      </c>
      <c r="V583" s="6">
        <f t="shared" si="182"/>
        <v>0</v>
      </c>
      <c r="W583" s="16" t="str">
        <f t="shared" si="183"/>
        <v/>
      </c>
      <c r="X583" s="4" t="str">
        <f t="shared" si="194"/>
        <v/>
      </c>
      <c r="Y583" s="4" t="str">
        <f t="shared" si="184"/>
        <v/>
      </c>
      <c r="Z583" s="4">
        <f t="shared" si="185"/>
        <v>5836000</v>
      </c>
      <c r="AA583" s="16">
        <f t="shared" si="186"/>
        <v>1.199451679232351E-3</v>
      </c>
      <c r="AB583" s="15">
        <f t="shared" si="195"/>
        <v>0.17032213845099384</v>
      </c>
      <c r="AC583" s="15">
        <f t="shared" si="196"/>
        <v>0.17032213845099387</v>
      </c>
      <c r="AD583" s="4">
        <v>145610</v>
      </c>
      <c r="AE583" s="26">
        <v>1758.65</v>
      </c>
      <c r="AF583" s="26">
        <v>1052.5668098993681</v>
      </c>
      <c r="AG583" s="4">
        <f t="shared" si="197"/>
        <v>2254000</v>
      </c>
      <c r="AH583" s="16">
        <f t="shared" si="187"/>
        <v>3.105590062111801E-3</v>
      </c>
      <c r="AI583" s="15">
        <f t="shared" si="188"/>
        <v>0.44099378881987572</v>
      </c>
      <c r="AJ583" s="15">
        <f t="shared" si="189"/>
        <v>0.44099378881987583</v>
      </c>
      <c r="AK583" s="4">
        <f t="shared" si="190"/>
        <v>15073000</v>
      </c>
      <c r="AL583" s="27">
        <f t="shared" si="191"/>
        <v>4.6440655476680156E-4</v>
      </c>
      <c r="AM583" s="15">
        <f t="shared" si="198"/>
        <v>6.5945730776885828E-2</v>
      </c>
      <c r="AN583" s="15">
        <f t="shared" si="199"/>
        <v>1.4299170319926922E-5</v>
      </c>
    </row>
    <row r="584" spans="1:40" x14ac:dyDescent="0.2">
      <c r="A584" s="4" t="s">
        <v>4628</v>
      </c>
      <c r="B584" s="3" t="s">
        <v>13</v>
      </c>
      <c r="C584" s="6">
        <v>145680</v>
      </c>
      <c r="D584" s="3" t="s">
        <v>221</v>
      </c>
      <c r="E584" s="6">
        <v>145694</v>
      </c>
      <c r="F584" s="3" t="s">
        <v>1392</v>
      </c>
      <c r="G584" s="8">
        <v>6000</v>
      </c>
      <c r="H584" s="6">
        <v>147</v>
      </c>
      <c r="I584" s="6">
        <v>145576</v>
      </c>
      <c r="J584" s="13">
        <v>45016</v>
      </c>
      <c r="K584" s="9">
        <v>6000</v>
      </c>
      <c r="L584" s="4" t="s">
        <v>4628</v>
      </c>
      <c r="M584" s="4" t="s">
        <v>4632</v>
      </c>
      <c r="N584" s="4">
        <f>VLOOKUP(I584,BaseModelo!$A$2:$E$5075,5)</f>
        <v>10</v>
      </c>
      <c r="P584" s="15">
        <v>142.00000000000003</v>
      </c>
      <c r="Q584" s="4">
        <f>VLOOKUP(I584,BaseModelo!$A$2:$E$5075,3)</f>
        <v>0</v>
      </c>
      <c r="R584" s="4">
        <f t="shared" si="180"/>
        <v>32283000</v>
      </c>
      <c r="S584" s="16">
        <f t="shared" si="181"/>
        <v>1.8585633305454884E-4</v>
      </c>
      <c r="T584" s="4">
        <f t="shared" si="192"/>
        <v>2.7320880959018679E-2</v>
      </c>
      <c r="U584" s="4">
        <f t="shared" si="193"/>
        <v>2.6391599293745942E-2</v>
      </c>
      <c r="V584" s="6">
        <f t="shared" si="182"/>
        <v>0</v>
      </c>
      <c r="W584" s="16" t="str">
        <f t="shared" si="183"/>
        <v/>
      </c>
      <c r="X584" s="4" t="str">
        <f t="shared" si="194"/>
        <v/>
      </c>
      <c r="Y584" s="4" t="str">
        <f t="shared" si="184"/>
        <v/>
      </c>
      <c r="Z584" s="4">
        <f t="shared" si="185"/>
        <v>4121000</v>
      </c>
      <c r="AA584" s="16">
        <f t="shared" si="186"/>
        <v>1.4559572919194371E-3</v>
      </c>
      <c r="AB584" s="15">
        <f t="shared" si="195"/>
        <v>0.21402572191215724</v>
      </c>
      <c r="AC584" s="15">
        <f t="shared" si="196"/>
        <v>0.20674593545256012</v>
      </c>
      <c r="AD584" s="4">
        <v>145680</v>
      </c>
      <c r="AE584" s="26">
        <v>1558.57</v>
      </c>
      <c r="AF584" s="26">
        <v>1558.57</v>
      </c>
      <c r="AG584" s="4">
        <f t="shared" si="197"/>
        <v>1846000</v>
      </c>
      <c r="AH584" s="16">
        <f t="shared" si="187"/>
        <v>3.2502708559046588E-3</v>
      </c>
      <c r="AI584" s="15">
        <f t="shared" si="188"/>
        <v>0.47778981581798485</v>
      </c>
      <c r="AJ584" s="15">
        <f t="shared" si="189"/>
        <v>0.46153846153846162</v>
      </c>
      <c r="AK584" s="4">
        <f t="shared" si="190"/>
        <v>16319000</v>
      </c>
      <c r="AL584" s="27">
        <f t="shared" si="191"/>
        <v>3.6766958759727926E-4</v>
      </c>
      <c r="AM584" s="15">
        <f t="shared" si="198"/>
        <v>5.404742937680005E-2</v>
      </c>
      <c r="AN584" s="15">
        <f t="shared" si="199"/>
        <v>9.7033884283642175E-6</v>
      </c>
    </row>
    <row r="585" spans="1:40" x14ac:dyDescent="0.2">
      <c r="A585" s="4" t="s">
        <v>4627</v>
      </c>
      <c r="B585" s="3" t="s">
        <v>10</v>
      </c>
      <c r="C585" s="6">
        <v>145718</v>
      </c>
      <c r="D585" s="3" t="s">
        <v>222</v>
      </c>
      <c r="E585" s="6">
        <v>145726</v>
      </c>
      <c r="F585" s="3" t="s">
        <v>1393</v>
      </c>
      <c r="G585" s="8">
        <v>10000</v>
      </c>
      <c r="H585" s="6">
        <v>142</v>
      </c>
      <c r="I585" s="6">
        <v>145180</v>
      </c>
      <c r="J585" s="13">
        <v>45016</v>
      </c>
      <c r="K585" s="9">
        <v>10000</v>
      </c>
      <c r="L585" s="4" t="s">
        <v>4627</v>
      </c>
      <c r="M585" s="4" t="s">
        <v>4632</v>
      </c>
      <c r="N585" s="4">
        <f>VLOOKUP(I585,BaseModelo!$A$2:$E$5075,5)</f>
        <v>9</v>
      </c>
      <c r="P585" s="15">
        <v>142.00000000000003</v>
      </c>
      <c r="Q585" s="4">
        <f>VLOOKUP(I585,BaseModelo!$A$2:$E$5075,3)</f>
        <v>147</v>
      </c>
      <c r="R585" s="4">
        <f t="shared" si="180"/>
        <v>32283000</v>
      </c>
      <c r="S585" s="16">
        <f t="shared" si="181"/>
        <v>3.0976055509091471E-4</v>
      </c>
      <c r="T585" s="4">
        <f t="shared" si="192"/>
        <v>4.3985998822909891E-2</v>
      </c>
      <c r="U585" s="4">
        <f t="shared" si="193"/>
        <v>4.3985998822909898E-2</v>
      </c>
      <c r="V585" s="6">
        <f t="shared" si="182"/>
        <v>0</v>
      </c>
      <c r="W585" s="16" t="str">
        <f t="shared" si="183"/>
        <v/>
      </c>
      <c r="X585" s="4" t="str">
        <f t="shared" si="194"/>
        <v/>
      </c>
      <c r="Y585" s="4" t="str">
        <f t="shared" si="184"/>
        <v/>
      </c>
      <c r="Z585" s="4">
        <f t="shared" si="185"/>
        <v>5305000</v>
      </c>
      <c r="AA585" s="16">
        <f t="shared" si="186"/>
        <v>1.885014137606032E-3</v>
      </c>
      <c r="AB585" s="15">
        <f t="shared" si="195"/>
        <v>0.26767200754005654</v>
      </c>
      <c r="AC585" s="15">
        <f t="shared" si="196"/>
        <v>0.2676720075400566</v>
      </c>
      <c r="AD585" s="4">
        <v>145718</v>
      </c>
      <c r="AE585" s="26">
        <v>2510.34</v>
      </c>
      <c r="AF585" s="26">
        <v>2510.34</v>
      </c>
      <c r="AG585" s="4">
        <f t="shared" si="197"/>
        <v>2114000</v>
      </c>
      <c r="AH585" s="16">
        <f t="shared" si="187"/>
        <v>4.7303689687795648E-3</v>
      </c>
      <c r="AI585" s="15">
        <f t="shared" si="188"/>
        <v>0.67171239356669821</v>
      </c>
      <c r="AJ585" s="15">
        <f t="shared" si="189"/>
        <v>0.67171239356669832</v>
      </c>
      <c r="AK585" s="4">
        <f t="shared" si="190"/>
        <v>15073000</v>
      </c>
      <c r="AL585" s="27">
        <f t="shared" si="191"/>
        <v>6.6343793538114506E-4</v>
      </c>
      <c r="AM585" s="15">
        <f t="shared" si="198"/>
        <v>9.4208186824122603E-2</v>
      </c>
      <c r="AN585" s="15">
        <f t="shared" si="199"/>
        <v>2.918198024474882E-5</v>
      </c>
    </row>
    <row r="586" spans="1:40" x14ac:dyDescent="0.2">
      <c r="A586" s="4" t="s">
        <v>4627</v>
      </c>
      <c r="B586" s="3" t="s">
        <v>10</v>
      </c>
      <c r="C586" s="6">
        <v>145718</v>
      </c>
      <c r="D586" s="3" t="s">
        <v>222</v>
      </c>
      <c r="E586" s="6">
        <v>145727</v>
      </c>
      <c r="F586" s="3" t="s">
        <v>1394</v>
      </c>
      <c r="G586" s="8">
        <v>5000</v>
      </c>
      <c r="H586" s="6">
        <v>147</v>
      </c>
      <c r="I586" s="6">
        <v>145479</v>
      </c>
      <c r="J586" s="13">
        <v>45016</v>
      </c>
      <c r="K586" s="9">
        <v>5000</v>
      </c>
      <c r="L586" s="4" t="s">
        <v>4627</v>
      </c>
      <c r="M586" s="4" t="s">
        <v>4632</v>
      </c>
      <c r="N586" s="4">
        <f>VLOOKUP(I586,BaseModelo!$A$2:$E$5075,5)</f>
        <v>9</v>
      </c>
      <c r="P586" s="15">
        <v>147</v>
      </c>
      <c r="Q586" s="4">
        <f>VLOOKUP(I586,BaseModelo!$A$2:$E$5075,3)</f>
        <v>147</v>
      </c>
      <c r="R586" s="4">
        <f t="shared" si="180"/>
        <v>32283000</v>
      </c>
      <c r="S586" s="16">
        <f t="shared" si="181"/>
        <v>1.5488027754545735E-4</v>
      </c>
      <c r="T586" s="4">
        <f t="shared" si="192"/>
        <v>2.2767400799182231E-2</v>
      </c>
      <c r="U586" s="4">
        <f t="shared" si="193"/>
        <v>2.2767400799182231E-2</v>
      </c>
      <c r="V586" s="6">
        <f t="shared" si="182"/>
        <v>0</v>
      </c>
      <c r="W586" s="16" t="str">
        <f t="shared" si="183"/>
        <v/>
      </c>
      <c r="X586" s="4" t="str">
        <f t="shared" si="194"/>
        <v/>
      </c>
      <c r="Y586" s="4" t="str">
        <f t="shared" si="184"/>
        <v/>
      </c>
      <c r="Z586" s="4">
        <f t="shared" si="185"/>
        <v>5305000</v>
      </c>
      <c r="AA586" s="16">
        <f t="shared" si="186"/>
        <v>9.42507068803016E-4</v>
      </c>
      <c r="AB586" s="15">
        <f t="shared" si="195"/>
        <v>0.13854853911404336</v>
      </c>
      <c r="AC586" s="15">
        <f t="shared" si="196"/>
        <v>0.13854853911404336</v>
      </c>
      <c r="AD586" s="4">
        <v>145718</v>
      </c>
      <c r="AE586" s="26">
        <v>1303.3399999999999</v>
      </c>
      <c r="AF586" s="26">
        <v>1303.3399999999999</v>
      </c>
      <c r="AG586" s="4">
        <f t="shared" si="197"/>
        <v>2114000</v>
      </c>
      <c r="AH586" s="16">
        <f t="shared" si="187"/>
        <v>2.3651844843897824E-3</v>
      </c>
      <c r="AI586" s="15">
        <f t="shared" si="188"/>
        <v>0.34768211920529801</v>
      </c>
      <c r="AJ586" s="15">
        <f t="shared" si="189"/>
        <v>0.34768211920529801</v>
      </c>
      <c r="AK586" s="4">
        <f t="shared" si="190"/>
        <v>15073000</v>
      </c>
      <c r="AL586" s="27">
        <f t="shared" si="191"/>
        <v>3.3171896769057253E-4</v>
      </c>
      <c r="AM586" s="15">
        <f t="shared" si="198"/>
        <v>4.8762688250514163E-2</v>
      </c>
      <c r="AN586" s="15">
        <f t="shared" si="199"/>
        <v>7.5523786901022457E-6</v>
      </c>
    </row>
    <row r="587" spans="1:40" x14ac:dyDescent="0.2">
      <c r="A587" s="4" t="s">
        <v>4628</v>
      </c>
      <c r="B587" s="3" t="s">
        <v>13</v>
      </c>
      <c r="C587" s="6">
        <v>145774</v>
      </c>
      <c r="D587" s="3" t="s">
        <v>224</v>
      </c>
      <c r="E587" s="6">
        <v>145835</v>
      </c>
      <c r="F587" s="3" t="s">
        <v>1403</v>
      </c>
      <c r="G587" s="8">
        <v>10000</v>
      </c>
      <c r="H587" s="6">
        <v>142</v>
      </c>
      <c r="I587" s="6">
        <v>145414</v>
      </c>
      <c r="J587" s="13">
        <v>45016</v>
      </c>
      <c r="K587" s="9">
        <v>4706.6539389964555</v>
      </c>
      <c r="L587" s="4" t="s">
        <v>4628</v>
      </c>
      <c r="M587" s="4" t="s">
        <v>4632</v>
      </c>
      <c r="N587" s="4">
        <f>VLOOKUP(I587,BaseModelo!$A$2:$E$5075,5)</f>
        <v>2</v>
      </c>
      <c r="P587" s="15">
        <v>142.00000000000003</v>
      </c>
      <c r="Q587" s="4">
        <f>VLOOKUP(I587,BaseModelo!$A$2:$E$5075,3)</f>
        <v>100</v>
      </c>
      <c r="R587" s="4">
        <f t="shared" si="180"/>
        <v>32283000</v>
      </c>
      <c r="S587" s="16">
        <f t="shared" si="181"/>
        <v>3.0976055509091471E-4</v>
      </c>
      <c r="T587" s="4">
        <f t="shared" si="192"/>
        <v>4.3985998822909891E-2</v>
      </c>
      <c r="U587" s="4">
        <f t="shared" si="193"/>
        <v>4.3985998822909898E-2</v>
      </c>
      <c r="V587" s="6">
        <f t="shared" si="182"/>
        <v>0</v>
      </c>
      <c r="W587" s="16" t="str">
        <f t="shared" si="183"/>
        <v/>
      </c>
      <c r="X587" s="4" t="str">
        <f t="shared" si="194"/>
        <v/>
      </c>
      <c r="Y587" s="4" t="str">
        <f t="shared" si="184"/>
        <v/>
      </c>
      <c r="Z587" s="4">
        <f t="shared" si="185"/>
        <v>1578000</v>
      </c>
      <c r="AA587" s="16">
        <f t="shared" si="186"/>
        <v>6.3371356147021544E-3</v>
      </c>
      <c r="AB587" s="15">
        <f t="shared" si="195"/>
        <v>0.89987325728770595</v>
      </c>
      <c r="AC587" s="15">
        <f t="shared" si="196"/>
        <v>0.89987325728770606</v>
      </c>
      <c r="AD587" s="4">
        <v>145774</v>
      </c>
      <c r="AE587" s="26">
        <v>2510.34</v>
      </c>
      <c r="AF587" s="26">
        <v>1703.5110903087027</v>
      </c>
      <c r="AG587" s="4">
        <f t="shared" si="197"/>
        <v>832000</v>
      </c>
      <c r="AH587" s="16">
        <f t="shared" si="187"/>
        <v>1.201923076923077E-2</v>
      </c>
      <c r="AI587" s="15">
        <f t="shared" si="188"/>
        <v>1.7067307692307694</v>
      </c>
      <c r="AJ587" s="15">
        <f t="shared" si="189"/>
        <v>1.7067307692307696</v>
      </c>
      <c r="AK587" s="4">
        <f t="shared" si="190"/>
        <v>16319000</v>
      </c>
      <c r="AL587" s="27">
        <f t="shared" si="191"/>
        <v>6.1278264599546543E-4</v>
      </c>
      <c r="AM587" s="15">
        <f t="shared" si="198"/>
        <v>8.7015135731356094E-2</v>
      </c>
      <c r="AN587" s="15">
        <f t="shared" si="199"/>
        <v>2.6953856745456156E-5</v>
      </c>
    </row>
    <row r="588" spans="1:40" x14ac:dyDescent="0.2">
      <c r="A588" s="4" t="s">
        <v>4628</v>
      </c>
      <c r="B588" s="2" t="s">
        <v>15</v>
      </c>
      <c r="C588" s="5">
        <v>145873</v>
      </c>
      <c r="D588" s="2" t="s">
        <v>225</v>
      </c>
      <c r="E588" s="5">
        <v>145874</v>
      </c>
      <c r="F588" s="2" t="s">
        <v>1395</v>
      </c>
      <c r="G588" s="7">
        <v>10000</v>
      </c>
      <c r="H588" s="5">
        <v>142</v>
      </c>
      <c r="I588" s="6">
        <v>143637</v>
      </c>
      <c r="J588" s="13">
        <v>45016</v>
      </c>
      <c r="K588" s="9">
        <v>10000</v>
      </c>
      <c r="L588" s="4" t="s">
        <v>4628</v>
      </c>
      <c r="M588" s="4" t="s">
        <v>4632</v>
      </c>
      <c r="N588" s="4">
        <f>VLOOKUP(I588,BaseModelo!$A$2:$E$5075,5)</f>
        <v>9</v>
      </c>
      <c r="P588" s="15">
        <v>142.00000000000003</v>
      </c>
      <c r="Q588" s="4">
        <f>VLOOKUP(I588,BaseModelo!$A$2:$E$5075,3)</f>
        <v>147</v>
      </c>
      <c r="R588" s="4">
        <f t="shared" si="180"/>
        <v>32283000</v>
      </c>
      <c r="S588" s="16">
        <f t="shared" si="181"/>
        <v>3.0976055509091471E-4</v>
      </c>
      <c r="T588" s="4">
        <f t="shared" si="192"/>
        <v>4.3985998822909891E-2</v>
      </c>
      <c r="U588" s="4">
        <f t="shared" si="193"/>
        <v>4.3985998822909898E-2</v>
      </c>
      <c r="V588" s="6">
        <f t="shared" si="182"/>
        <v>0</v>
      </c>
      <c r="W588" s="16" t="str">
        <f t="shared" si="183"/>
        <v/>
      </c>
      <c r="X588" s="4" t="str">
        <f t="shared" si="194"/>
        <v/>
      </c>
      <c r="Y588" s="4" t="str">
        <f t="shared" si="184"/>
        <v/>
      </c>
      <c r="Z588" s="4">
        <f t="shared" si="185"/>
        <v>5305000</v>
      </c>
      <c r="AA588" s="16">
        <f t="shared" si="186"/>
        <v>1.885014137606032E-3</v>
      </c>
      <c r="AB588" s="15">
        <f t="shared" si="195"/>
        <v>0.26767200754005654</v>
      </c>
      <c r="AC588" s="15">
        <f t="shared" si="196"/>
        <v>0.2676720075400566</v>
      </c>
      <c r="AD588" s="4">
        <v>145873</v>
      </c>
      <c r="AE588" s="26">
        <v>2510.34</v>
      </c>
      <c r="AF588" s="26">
        <v>2510.34</v>
      </c>
      <c r="AG588" s="4">
        <f t="shared" si="197"/>
        <v>3095000</v>
      </c>
      <c r="AH588" s="16">
        <f t="shared" si="187"/>
        <v>3.2310177705977385E-3</v>
      </c>
      <c r="AI588" s="15">
        <f t="shared" si="188"/>
        <v>0.45880452342487887</v>
      </c>
      <c r="AJ588" s="15">
        <f t="shared" si="189"/>
        <v>0.45880452342487893</v>
      </c>
      <c r="AK588" s="4">
        <f t="shared" si="190"/>
        <v>16319000</v>
      </c>
      <c r="AL588" s="27">
        <f t="shared" si="191"/>
        <v>6.1278264599546543E-4</v>
      </c>
      <c r="AM588" s="15">
        <f t="shared" si="198"/>
        <v>8.7015135731356094E-2</v>
      </c>
      <c r="AN588" s="15">
        <f t="shared" si="199"/>
        <v>2.6953856745456156E-5</v>
      </c>
    </row>
    <row r="589" spans="1:40" x14ac:dyDescent="0.2">
      <c r="A589" s="4" t="s">
        <v>4628</v>
      </c>
      <c r="B589" s="3" t="s">
        <v>15</v>
      </c>
      <c r="C589" s="6">
        <v>145873</v>
      </c>
      <c r="D589" s="3" t="s">
        <v>225</v>
      </c>
      <c r="E589" s="6">
        <v>145875</v>
      </c>
      <c r="F589" s="3" t="s">
        <v>1397</v>
      </c>
      <c r="G589" s="8">
        <v>10000</v>
      </c>
      <c r="H589" s="6">
        <v>142</v>
      </c>
      <c r="I589" s="6">
        <v>144007</v>
      </c>
      <c r="J589" s="13">
        <v>45016</v>
      </c>
      <c r="K589" s="9">
        <v>10000</v>
      </c>
      <c r="L589" s="4" t="s">
        <v>4628</v>
      </c>
      <c r="M589" s="4" t="s">
        <v>4632</v>
      </c>
      <c r="N589" s="4">
        <f>VLOOKUP(I589,BaseModelo!$A$2:$E$5075,5)</f>
        <v>7</v>
      </c>
      <c r="P589" s="15">
        <v>142.00000000000003</v>
      </c>
      <c r="Q589" s="4">
        <f>VLOOKUP(I589,BaseModelo!$A$2:$E$5075,3)</f>
        <v>127</v>
      </c>
      <c r="R589" s="4">
        <f t="shared" si="180"/>
        <v>32283000</v>
      </c>
      <c r="S589" s="16">
        <f t="shared" si="181"/>
        <v>3.0976055509091471E-4</v>
      </c>
      <c r="T589" s="4">
        <f t="shared" si="192"/>
        <v>4.3985998822909891E-2</v>
      </c>
      <c r="U589" s="4">
        <f t="shared" si="193"/>
        <v>4.3985998822909898E-2</v>
      </c>
      <c r="V589" s="6">
        <f t="shared" si="182"/>
        <v>0</v>
      </c>
      <c r="W589" s="16" t="str">
        <f t="shared" si="183"/>
        <v/>
      </c>
      <c r="X589" s="4" t="str">
        <f t="shared" si="194"/>
        <v/>
      </c>
      <c r="Y589" s="4" t="str">
        <f t="shared" si="184"/>
        <v/>
      </c>
      <c r="Z589" s="4">
        <f t="shared" si="185"/>
        <v>4022000</v>
      </c>
      <c r="AA589" s="16">
        <f t="shared" si="186"/>
        <v>2.4863252113376429E-3</v>
      </c>
      <c r="AB589" s="15">
        <f t="shared" si="195"/>
        <v>0.35305818000994527</v>
      </c>
      <c r="AC589" s="15">
        <f t="shared" si="196"/>
        <v>0.35305818000994538</v>
      </c>
      <c r="AD589" s="4">
        <v>145873</v>
      </c>
      <c r="AE589" s="26">
        <v>2510.34</v>
      </c>
      <c r="AF589" s="26">
        <v>2510.34</v>
      </c>
      <c r="AG589" s="4">
        <f t="shared" si="197"/>
        <v>2184000</v>
      </c>
      <c r="AH589" s="16">
        <f t="shared" si="187"/>
        <v>4.578754578754579E-3</v>
      </c>
      <c r="AI589" s="15">
        <f t="shared" si="188"/>
        <v>0.6501831501831502</v>
      </c>
      <c r="AJ589" s="15">
        <f t="shared" si="189"/>
        <v>0.65018315018315032</v>
      </c>
      <c r="AK589" s="4">
        <f t="shared" si="190"/>
        <v>16319000</v>
      </c>
      <c r="AL589" s="27">
        <f t="shared" si="191"/>
        <v>6.1278264599546543E-4</v>
      </c>
      <c r="AM589" s="15">
        <f t="shared" si="198"/>
        <v>8.7015135731356094E-2</v>
      </c>
      <c r="AN589" s="15">
        <f t="shared" si="199"/>
        <v>2.6953856745456156E-5</v>
      </c>
    </row>
    <row r="590" spans="1:40" x14ac:dyDescent="0.2">
      <c r="A590" s="4" t="s">
        <v>4628</v>
      </c>
      <c r="B590" s="3" t="s">
        <v>15</v>
      </c>
      <c r="C590" s="6">
        <v>145873</v>
      </c>
      <c r="D590" s="3" t="s">
        <v>225</v>
      </c>
      <c r="E590" s="6">
        <v>145876</v>
      </c>
      <c r="F590" s="3" t="s">
        <v>1398</v>
      </c>
      <c r="G590" s="8">
        <v>10000</v>
      </c>
      <c r="H590" s="6">
        <v>142</v>
      </c>
      <c r="I590" s="6">
        <v>144003</v>
      </c>
      <c r="J590" s="13">
        <v>45016</v>
      </c>
      <c r="K590" s="9">
        <v>10000</v>
      </c>
      <c r="L590" s="4" t="s">
        <v>4628</v>
      </c>
      <c r="M590" s="4" t="s">
        <v>4632</v>
      </c>
      <c r="N590" s="4">
        <f>VLOOKUP(I590,BaseModelo!$A$2:$E$5075,5)</f>
        <v>8</v>
      </c>
      <c r="P590" s="15">
        <v>142.00000000000003</v>
      </c>
      <c r="Q590" s="4">
        <f>VLOOKUP(I590,BaseModelo!$A$2:$E$5075,3)</f>
        <v>132</v>
      </c>
      <c r="R590" s="4">
        <f t="shared" si="180"/>
        <v>32283000</v>
      </c>
      <c r="S590" s="16">
        <f t="shared" si="181"/>
        <v>3.0976055509091471E-4</v>
      </c>
      <c r="T590" s="4">
        <f t="shared" si="192"/>
        <v>4.3985998822909891E-2</v>
      </c>
      <c r="U590" s="4">
        <f t="shared" si="193"/>
        <v>4.3985998822909898E-2</v>
      </c>
      <c r="V590" s="6">
        <f t="shared" si="182"/>
        <v>0</v>
      </c>
      <c r="W590" s="16" t="str">
        <f t="shared" si="183"/>
        <v/>
      </c>
      <c r="X590" s="4" t="str">
        <f t="shared" si="194"/>
        <v/>
      </c>
      <c r="Y590" s="4" t="str">
        <f t="shared" si="184"/>
        <v/>
      </c>
      <c r="Z590" s="4">
        <f t="shared" si="185"/>
        <v>5836000</v>
      </c>
      <c r="AA590" s="16">
        <f t="shared" si="186"/>
        <v>1.7135023989033585E-3</v>
      </c>
      <c r="AB590" s="15">
        <f t="shared" si="195"/>
        <v>0.2433173406442769</v>
      </c>
      <c r="AC590" s="15">
        <f t="shared" si="196"/>
        <v>0.24331734064427696</v>
      </c>
      <c r="AD590" s="4">
        <v>145873</v>
      </c>
      <c r="AE590" s="26">
        <v>2510.34</v>
      </c>
      <c r="AF590" s="26">
        <v>2510.34</v>
      </c>
      <c r="AG590" s="4">
        <f t="shared" si="197"/>
        <v>3421000</v>
      </c>
      <c r="AH590" s="16">
        <f t="shared" si="187"/>
        <v>2.9231218941829875E-3</v>
      </c>
      <c r="AI590" s="15">
        <f t="shared" si="188"/>
        <v>0.41508330897398421</v>
      </c>
      <c r="AJ590" s="15">
        <f t="shared" si="189"/>
        <v>0.41508330897398432</v>
      </c>
      <c r="AK590" s="4">
        <f t="shared" si="190"/>
        <v>16319000</v>
      </c>
      <c r="AL590" s="27">
        <f t="shared" si="191"/>
        <v>6.1278264599546543E-4</v>
      </c>
      <c r="AM590" s="15">
        <f t="shared" si="198"/>
        <v>8.7015135731356094E-2</v>
      </c>
      <c r="AN590" s="15">
        <f t="shared" si="199"/>
        <v>2.6953856745456156E-5</v>
      </c>
    </row>
    <row r="591" spans="1:40" x14ac:dyDescent="0.2">
      <c r="A591" s="4" t="s">
        <v>4628</v>
      </c>
      <c r="B591" s="3" t="s">
        <v>15</v>
      </c>
      <c r="C591" s="6">
        <v>145873</v>
      </c>
      <c r="D591" s="3" t="s">
        <v>225</v>
      </c>
      <c r="E591" s="6">
        <v>145877</v>
      </c>
      <c r="F591" s="3" t="s">
        <v>1399</v>
      </c>
      <c r="G591" s="8">
        <v>10000</v>
      </c>
      <c r="H591" s="6">
        <v>142</v>
      </c>
      <c r="I591" s="6">
        <v>143638</v>
      </c>
      <c r="J591" s="13">
        <v>45016</v>
      </c>
      <c r="K591" s="9">
        <v>10000</v>
      </c>
      <c r="L591" s="4" t="s">
        <v>4628</v>
      </c>
      <c r="M591" s="4" t="s">
        <v>4632</v>
      </c>
      <c r="N591" s="4">
        <f>VLOOKUP(I591,BaseModelo!$A$2:$E$5075,5)</f>
        <v>4</v>
      </c>
      <c r="P591" s="15">
        <v>142.00000000000003</v>
      </c>
      <c r="Q591" s="4">
        <f>VLOOKUP(I591,BaseModelo!$A$2:$E$5075,3)</f>
        <v>110</v>
      </c>
      <c r="R591" s="4">
        <f t="shared" si="180"/>
        <v>32283000</v>
      </c>
      <c r="S591" s="16">
        <f t="shared" si="181"/>
        <v>3.0976055509091471E-4</v>
      </c>
      <c r="T591" s="4">
        <f t="shared" si="192"/>
        <v>4.3985998822909891E-2</v>
      </c>
      <c r="U591" s="4">
        <f t="shared" si="193"/>
        <v>4.3985998822909898E-2</v>
      </c>
      <c r="V591" s="6">
        <f t="shared" si="182"/>
        <v>0</v>
      </c>
      <c r="W591" s="16" t="str">
        <f t="shared" si="183"/>
        <v/>
      </c>
      <c r="X591" s="4" t="str">
        <f t="shared" si="194"/>
        <v/>
      </c>
      <c r="Y591" s="4" t="str">
        <f t="shared" si="184"/>
        <v/>
      </c>
      <c r="Z591" s="4">
        <f t="shared" si="185"/>
        <v>2331000</v>
      </c>
      <c r="AA591" s="16">
        <f t="shared" si="186"/>
        <v>4.2900042900042897E-3</v>
      </c>
      <c r="AB591" s="15">
        <f t="shared" si="195"/>
        <v>0.60918060918060912</v>
      </c>
      <c r="AC591" s="15">
        <f t="shared" si="196"/>
        <v>0.60918060918060923</v>
      </c>
      <c r="AD591" s="4">
        <v>145873</v>
      </c>
      <c r="AE591" s="26">
        <v>2510.34</v>
      </c>
      <c r="AF591" s="26">
        <v>2510.34</v>
      </c>
      <c r="AG591" s="4">
        <f t="shared" si="197"/>
        <v>858000</v>
      </c>
      <c r="AH591" s="16">
        <f t="shared" si="187"/>
        <v>1.1655011655011656E-2</v>
      </c>
      <c r="AI591" s="15">
        <f t="shared" si="188"/>
        <v>1.6550116550116551</v>
      </c>
      <c r="AJ591" s="15">
        <f t="shared" si="189"/>
        <v>1.6550116550116554</v>
      </c>
      <c r="AK591" s="4">
        <f t="shared" si="190"/>
        <v>16319000</v>
      </c>
      <c r="AL591" s="27">
        <f t="shared" si="191"/>
        <v>6.1278264599546543E-4</v>
      </c>
      <c r="AM591" s="15">
        <f t="shared" si="198"/>
        <v>8.7015135731356094E-2</v>
      </c>
      <c r="AN591" s="15">
        <f t="shared" si="199"/>
        <v>2.6953856745456156E-5</v>
      </c>
    </row>
    <row r="592" spans="1:40" x14ac:dyDescent="0.2">
      <c r="A592" s="4" t="s">
        <v>4628</v>
      </c>
      <c r="B592" s="3" t="s">
        <v>15</v>
      </c>
      <c r="C592" s="6">
        <v>145873</v>
      </c>
      <c r="D592" s="3" t="s">
        <v>225</v>
      </c>
      <c r="E592" s="6">
        <v>145878</v>
      </c>
      <c r="F592" s="3" t="s">
        <v>1400</v>
      </c>
      <c r="G592" s="8">
        <v>10000</v>
      </c>
      <c r="H592" s="6">
        <v>142</v>
      </c>
      <c r="I592" s="6">
        <v>143838</v>
      </c>
      <c r="J592" s="13">
        <v>45016</v>
      </c>
      <c r="K592" s="9">
        <v>10000</v>
      </c>
      <c r="L592" s="4" t="s">
        <v>4628</v>
      </c>
      <c r="M592" s="4" t="s">
        <v>4632</v>
      </c>
      <c r="N592" s="4">
        <f>VLOOKUP(I592,BaseModelo!$A$2:$E$5075,5)</f>
        <v>6</v>
      </c>
      <c r="P592" s="15">
        <v>142.00000000000003</v>
      </c>
      <c r="Q592" s="4">
        <f>VLOOKUP(I592,BaseModelo!$A$2:$E$5075,3)</f>
        <v>115</v>
      </c>
      <c r="R592" s="4">
        <f t="shared" si="180"/>
        <v>32283000</v>
      </c>
      <c r="S592" s="16">
        <f t="shared" si="181"/>
        <v>3.0976055509091471E-4</v>
      </c>
      <c r="T592" s="4">
        <f t="shared" si="192"/>
        <v>4.3985998822909891E-2</v>
      </c>
      <c r="U592" s="4">
        <f t="shared" si="193"/>
        <v>4.3985998822909898E-2</v>
      </c>
      <c r="V592" s="6">
        <f t="shared" si="182"/>
        <v>0</v>
      </c>
      <c r="W592" s="16" t="str">
        <f t="shared" si="183"/>
        <v/>
      </c>
      <c r="X592" s="4" t="str">
        <f t="shared" si="194"/>
        <v/>
      </c>
      <c r="Y592" s="4" t="str">
        <f t="shared" si="184"/>
        <v/>
      </c>
      <c r="Z592" s="4">
        <f t="shared" si="185"/>
        <v>4853000</v>
      </c>
      <c r="AA592" s="16">
        <f t="shared" si="186"/>
        <v>2.0605810838656502E-3</v>
      </c>
      <c r="AB592" s="15">
        <f t="shared" si="195"/>
        <v>0.29260251390892233</v>
      </c>
      <c r="AC592" s="15">
        <f t="shared" si="196"/>
        <v>0.29260251390892239</v>
      </c>
      <c r="AD592" s="4">
        <v>145873</v>
      </c>
      <c r="AE592" s="26">
        <v>2510.34</v>
      </c>
      <c r="AF592" s="26">
        <v>2510.34</v>
      </c>
      <c r="AG592" s="4">
        <f t="shared" si="197"/>
        <v>2735000</v>
      </c>
      <c r="AH592" s="16">
        <f t="shared" si="187"/>
        <v>3.6563071297989031E-3</v>
      </c>
      <c r="AI592" s="15">
        <f t="shared" si="188"/>
        <v>0.51919561243144419</v>
      </c>
      <c r="AJ592" s="15">
        <f t="shared" si="189"/>
        <v>0.5191956124314443</v>
      </c>
      <c r="AK592" s="4">
        <f t="shared" si="190"/>
        <v>16319000</v>
      </c>
      <c r="AL592" s="27">
        <f t="shared" si="191"/>
        <v>6.1278264599546543E-4</v>
      </c>
      <c r="AM592" s="15">
        <f t="shared" si="198"/>
        <v>8.7015135731356094E-2</v>
      </c>
      <c r="AN592" s="15">
        <f t="shared" si="199"/>
        <v>2.6953856745456156E-5</v>
      </c>
    </row>
    <row r="593" spans="1:40" x14ac:dyDescent="0.2">
      <c r="A593" s="4" t="s">
        <v>4628</v>
      </c>
      <c r="B593" s="3" t="s">
        <v>15</v>
      </c>
      <c r="C593" s="6">
        <v>145873</v>
      </c>
      <c r="D593" s="3" t="s">
        <v>225</v>
      </c>
      <c r="E593" s="6">
        <v>145879</v>
      </c>
      <c r="F593" s="3" t="s">
        <v>1401</v>
      </c>
      <c r="G593" s="8">
        <v>10000</v>
      </c>
      <c r="H593" s="6">
        <v>142</v>
      </c>
      <c r="I593" s="6">
        <v>143639</v>
      </c>
      <c r="J593" s="13">
        <v>45016</v>
      </c>
      <c r="K593" s="9">
        <v>10000</v>
      </c>
      <c r="L593" s="4" t="s">
        <v>4628</v>
      </c>
      <c r="M593" s="4" t="s">
        <v>4632</v>
      </c>
      <c r="N593" s="4">
        <f>VLOOKUP(I593,BaseModelo!$A$2:$E$5075,5)</f>
        <v>6</v>
      </c>
      <c r="P593" s="15">
        <v>142.00000000000003</v>
      </c>
      <c r="Q593" s="4">
        <f>VLOOKUP(I593,BaseModelo!$A$2:$E$5075,3)</f>
        <v>115</v>
      </c>
      <c r="R593" s="4">
        <f t="shared" si="180"/>
        <v>32283000</v>
      </c>
      <c r="S593" s="16">
        <f t="shared" si="181"/>
        <v>3.0976055509091471E-4</v>
      </c>
      <c r="T593" s="4">
        <f t="shared" si="192"/>
        <v>4.3985998822909891E-2</v>
      </c>
      <c r="U593" s="4">
        <f t="shared" si="193"/>
        <v>4.3985998822909898E-2</v>
      </c>
      <c r="V593" s="6">
        <f t="shared" si="182"/>
        <v>0</v>
      </c>
      <c r="W593" s="16" t="str">
        <f t="shared" si="183"/>
        <v/>
      </c>
      <c r="X593" s="4" t="str">
        <f t="shared" si="194"/>
        <v/>
      </c>
      <c r="Y593" s="4" t="str">
        <f t="shared" si="184"/>
        <v/>
      </c>
      <c r="Z593" s="4">
        <f t="shared" si="185"/>
        <v>4853000</v>
      </c>
      <c r="AA593" s="16">
        <f t="shared" si="186"/>
        <v>2.0605810838656502E-3</v>
      </c>
      <c r="AB593" s="15">
        <f t="shared" si="195"/>
        <v>0.29260251390892233</v>
      </c>
      <c r="AC593" s="15">
        <f t="shared" si="196"/>
        <v>0.29260251390892239</v>
      </c>
      <c r="AD593" s="4">
        <v>145873</v>
      </c>
      <c r="AE593" s="26">
        <v>2510.34</v>
      </c>
      <c r="AF593" s="26">
        <v>2510.34</v>
      </c>
      <c r="AG593" s="4">
        <f t="shared" si="197"/>
        <v>2735000</v>
      </c>
      <c r="AH593" s="16">
        <f t="shared" si="187"/>
        <v>3.6563071297989031E-3</v>
      </c>
      <c r="AI593" s="15">
        <f t="shared" si="188"/>
        <v>0.51919561243144419</v>
      </c>
      <c r="AJ593" s="15">
        <f t="shared" si="189"/>
        <v>0.5191956124314443</v>
      </c>
      <c r="AK593" s="4">
        <f t="shared" si="190"/>
        <v>16319000</v>
      </c>
      <c r="AL593" s="27">
        <f t="shared" si="191"/>
        <v>6.1278264599546543E-4</v>
      </c>
      <c r="AM593" s="15">
        <f t="shared" si="198"/>
        <v>8.7015135731356094E-2</v>
      </c>
      <c r="AN593" s="15">
        <f t="shared" si="199"/>
        <v>2.6953856745456156E-5</v>
      </c>
    </row>
    <row r="594" spans="1:40" x14ac:dyDescent="0.2">
      <c r="A594" s="4" t="s">
        <v>4628</v>
      </c>
      <c r="B594" s="3" t="s">
        <v>15</v>
      </c>
      <c r="C594" s="6">
        <v>145873</v>
      </c>
      <c r="D594" s="3" t="s">
        <v>225</v>
      </c>
      <c r="E594" s="6">
        <v>145880</v>
      </c>
      <c r="F594" s="3" t="s">
        <v>1402</v>
      </c>
      <c r="G594" s="8">
        <v>10000</v>
      </c>
      <c r="H594" s="6">
        <v>142</v>
      </c>
      <c r="I594" s="6">
        <v>144001</v>
      </c>
      <c r="J594" s="13">
        <v>45016</v>
      </c>
      <c r="K594" s="9">
        <v>10000</v>
      </c>
      <c r="L594" s="4" t="s">
        <v>4628</v>
      </c>
      <c r="M594" s="4" t="s">
        <v>4632</v>
      </c>
      <c r="N594" s="4">
        <f>VLOOKUP(I594,BaseModelo!$A$2:$E$5075,5)</f>
        <v>5</v>
      </c>
      <c r="P594" s="15">
        <v>142.00000000000003</v>
      </c>
      <c r="Q594" s="4">
        <f>VLOOKUP(I594,BaseModelo!$A$2:$E$5075,3)</f>
        <v>110</v>
      </c>
      <c r="R594" s="4">
        <f t="shared" si="180"/>
        <v>32283000</v>
      </c>
      <c r="S594" s="16">
        <f t="shared" si="181"/>
        <v>3.0976055509091471E-4</v>
      </c>
      <c r="T594" s="4">
        <f t="shared" si="192"/>
        <v>4.3985998822909891E-2</v>
      </c>
      <c r="U594" s="4">
        <f t="shared" si="193"/>
        <v>4.3985998822909898E-2</v>
      </c>
      <c r="V594" s="6">
        <f t="shared" si="182"/>
        <v>0</v>
      </c>
      <c r="W594" s="16" t="str">
        <f t="shared" si="183"/>
        <v/>
      </c>
      <c r="X594" s="4" t="str">
        <f t="shared" si="194"/>
        <v/>
      </c>
      <c r="Y594" s="4" t="str">
        <f t="shared" si="184"/>
        <v/>
      </c>
      <c r="Z594" s="4">
        <f t="shared" si="185"/>
        <v>4058000</v>
      </c>
      <c r="AA594" s="16">
        <f t="shared" si="186"/>
        <v>2.4642681123706258E-3</v>
      </c>
      <c r="AB594" s="15">
        <f t="shared" si="195"/>
        <v>0.34992607195662884</v>
      </c>
      <c r="AC594" s="15">
        <f t="shared" si="196"/>
        <v>0.34992607195662895</v>
      </c>
      <c r="AD594" s="4">
        <v>145873</v>
      </c>
      <c r="AE594" s="26">
        <v>2510.34</v>
      </c>
      <c r="AF594" s="26">
        <v>2510.34</v>
      </c>
      <c r="AG594" s="4">
        <f t="shared" si="197"/>
        <v>2193000</v>
      </c>
      <c r="AH594" s="16">
        <f t="shared" si="187"/>
        <v>4.5599635202918376E-3</v>
      </c>
      <c r="AI594" s="15">
        <f t="shared" si="188"/>
        <v>0.64751481988144088</v>
      </c>
      <c r="AJ594" s="15">
        <f t="shared" si="189"/>
        <v>0.64751481988144111</v>
      </c>
      <c r="AK594" s="4">
        <f t="shared" si="190"/>
        <v>16319000</v>
      </c>
      <c r="AL594" s="27">
        <f t="shared" si="191"/>
        <v>6.1278264599546543E-4</v>
      </c>
      <c r="AM594" s="15">
        <f t="shared" si="198"/>
        <v>8.7015135731356094E-2</v>
      </c>
      <c r="AN594" s="15">
        <f t="shared" si="199"/>
        <v>2.6953856745456156E-5</v>
      </c>
    </row>
    <row r="595" spans="1:40" x14ac:dyDescent="0.2">
      <c r="A595" s="4" t="s">
        <v>4628</v>
      </c>
      <c r="B595" s="2" t="s">
        <v>15</v>
      </c>
      <c r="C595" s="5">
        <v>145895</v>
      </c>
      <c r="D595" s="2" t="s">
        <v>226</v>
      </c>
      <c r="E595" s="5">
        <v>145896</v>
      </c>
      <c r="F595" s="2" t="s">
        <v>1396</v>
      </c>
      <c r="G595" s="7">
        <v>15000</v>
      </c>
      <c r="H595" s="5">
        <v>132</v>
      </c>
      <c r="I595" s="6">
        <v>144290</v>
      </c>
      <c r="J595" s="13">
        <v>45016</v>
      </c>
      <c r="K595" s="9">
        <v>15000</v>
      </c>
      <c r="L595" s="4" t="s">
        <v>4628</v>
      </c>
      <c r="M595" s="4" t="s">
        <v>4632</v>
      </c>
      <c r="N595" s="4">
        <f>VLOOKUP(I595,BaseModelo!$A$2:$E$5075,5)</f>
        <v>7</v>
      </c>
      <c r="P595" s="15">
        <v>132</v>
      </c>
      <c r="Q595" s="4">
        <f>VLOOKUP(I595,BaseModelo!$A$2:$E$5075,3)</f>
        <v>127</v>
      </c>
      <c r="R595" s="4">
        <f t="shared" si="180"/>
        <v>32283000</v>
      </c>
      <c r="S595" s="16">
        <f t="shared" si="181"/>
        <v>4.6464083263637206E-4</v>
      </c>
      <c r="T595" s="4">
        <f t="shared" si="192"/>
        <v>6.1332589908001112E-2</v>
      </c>
      <c r="U595" s="4">
        <f t="shared" si="193"/>
        <v>6.1332589908001112E-2</v>
      </c>
      <c r="V595" s="6">
        <f t="shared" si="182"/>
        <v>0</v>
      </c>
      <c r="W595" s="16" t="str">
        <f t="shared" si="183"/>
        <v/>
      </c>
      <c r="X595" s="4" t="str">
        <f t="shared" si="194"/>
        <v/>
      </c>
      <c r="Y595" s="4" t="str">
        <f t="shared" si="184"/>
        <v/>
      </c>
      <c r="Z595" s="4">
        <f t="shared" si="185"/>
        <v>4022000</v>
      </c>
      <c r="AA595" s="16">
        <f t="shared" si="186"/>
        <v>3.7294878170064643E-3</v>
      </c>
      <c r="AB595" s="15">
        <f t="shared" si="195"/>
        <v>0.49229239184485329</v>
      </c>
      <c r="AC595" s="15">
        <f t="shared" si="196"/>
        <v>0.49229239184485329</v>
      </c>
      <c r="AD595" s="4">
        <v>145895</v>
      </c>
      <c r="AE595" s="26">
        <v>3482.83</v>
      </c>
      <c r="AF595" s="26">
        <v>3482.83</v>
      </c>
      <c r="AG595" s="4">
        <f t="shared" si="197"/>
        <v>2184000</v>
      </c>
      <c r="AH595" s="16">
        <f t="shared" si="187"/>
        <v>6.868131868131868E-3</v>
      </c>
      <c r="AI595" s="15">
        <f t="shared" si="188"/>
        <v>0.90659340659340659</v>
      </c>
      <c r="AJ595" s="15">
        <f t="shared" si="189"/>
        <v>0.90659340659340659</v>
      </c>
      <c r="AK595" s="4">
        <f t="shared" si="190"/>
        <v>16319000</v>
      </c>
      <c r="AL595" s="27">
        <f t="shared" si="191"/>
        <v>9.1917396899319809E-4</v>
      </c>
      <c r="AM595" s="15">
        <f t="shared" si="198"/>
        <v>0.12133096390710214</v>
      </c>
      <c r="AN595" s="15">
        <f t="shared" si="199"/>
        <v>5.637532009436955E-5</v>
      </c>
    </row>
    <row r="596" spans="1:40" x14ac:dyDescent="0.2">
      <c r="A596" s="4" t="s">
        <v>4628</v>
      </c>
      <c r="B596" s="3" t="s">
        <v>15</v>
      </c>
      <c r="C596" s="6">
        <v>145895</v>
      </c>
      <c r="D596" s="3" t="s">
        <v>226</v>
      </c>
      <c r="E596" s="6">
        <v>145897</v>
      </c>
      <c r="F596" s="3" t="s">
        <v>1405</v>
      </c>
      <c r="G596" s="8">
        <v>11000</v>
      </c>
      <c r="H596" s="6">
        <v>132</v>
      </c>
      <c r="I596" s="6">
        <v>144024</v>
      </c>
      <c r="J596" s="13">
        <v>45016</v>
      </c>
      <c r="K596" s="9">
        <v>11000</v>
      </c>
      <c r="L596" s="4" t="s">
        <v>4628</v>
      </c>
      <c r="M596" s="4" t="s">
        <v>4632</v>
      </c>
      <c r="N596" s="4">
        <f>VLOOKUP(I596,BaseModelo!$A$2:$E$5075,5)</f>
        <v>9</v>
      </c>
      <c r="P596" s="15">
        <v>132</v>
      </c>
      <c r="Q596" s="4">
        <f>VLOOKUP(I596,BaseModelo!$A$2:$E$5075,3)</f>
        <v>147</v>
      </c>
      <c r="R596" s="4">
        <f t="shared" si="180"/>
        <v>32283000</v>
      </c>
      <c r="S596" s="16">
        <f t="shared" si="181"/>
        <v>3.4073661060000617E-4</v>
      </c>
      <c r="T596" s="4">
        <f t="shared" si="192"/>
        <v>4.4977232599200813E-2</v>
      </c>
      <c r="U596" s="4">
        <f t="shared" si="193"/>
        <v>4.4977232599200813E-2</v>
      </c>
      <c r="V596" s="6">
        <f t="shared" si="182"/>
        <v>0</v>
      </c>
      <c r="W596" s="16" t="str">
        <f t="shared" si="183"/>
        <v/>
      </c>
      <c r="X596" s="4" t="str">
        <f t="shared" si="194"/>
        <v/>
      </c>
      <c r="Y596" s="4" t="str">
        <f t="shared" si="184"/>
        <v/>
      </c>
      <c r="Z596" s="4">
        <f t="shared" si="185"/>
        <v>5305000</v>
      </c>
      <c r="AA596" s="16">
        <f t="shared" si="186"/>
        <v>2.0735155513666352E-3</v>
      </c>
      <c r="AB596" s="15">
        <f t="shared" si="195"/>
        <v>0.27370405278039583</v>
      </c>
      <c r="AC596" s="15">
        <f t="shared" si="196"/>
        <v>0.27370405278039583</v>
      </c>
      <c r="AD596" s="4">
        <v>145895</v>
      </c>
      <c r="AE596" s="26">
        <v>2558.64</v>
      </c>
      <c r="AF596" s="26">
        <v>2558.64</v>
      </c>
      <c r="AG596" s="4">
        <f t="shared" si="197"/>
        <v>3095000</v>
      </c>
      <c r="AH596" s="16">
        <f t="shared" si="187"/>
        <v>3.5541195476575119E-3</v>
      </c>
      <c r="AI596" s="15">
        <f t="shared" si="188"/>
        <v>0.46914378029079157</v>
      </c>
      <c r="AJ596" s="15">
        <f t="shared" si="189"/>
        <v>0.46914378029079157</v>
      </c>
      <c r="AK596" s="4">
        <f t="shared" si="190"/>
        <v>16319000</v>
      </c>
      <c r="AL596" s="27">
        <f t="shared" si="191"/>
        <v>6.7406091059501192E-4</v>
      </c>
      <c r="AM596" s="15">
        <f t="shared" si="198"/>
        <v>8.8976040198541578E-2</v>
      </c>
      <c r="AN596" s="15">
        <f t="shared" si="199"/>
        <v>3.0317394361860955E-5</v>
      </c>
    </row>
    <row r="597" spans="1:40" x14ac:dyDescent="0.2">
      <c r="A597" s="4" t="s">
        <v>4628</v>
      </c>
      <c r="B597" s="3" t="s">
        <v>15</v>
      </c>
      <c r="C597" s="6">
        <v>145895</v>
      </c>
      <c r="D597" s="3" t="s">
        <v>226</v>
      </c>
      <c r="E597" s="6">
        <v>145898</v>
      </c>
      <c r="F597" s="3" t="s">
        <v>1406</v>
      </c>
      <c r="G597" s="8">
        <v>5000</v>
      </c>
      <c r="H597" s="6">
        <v>147</v>
      </c>
      <c r="I597" s="6">
        <v>144100</v>
      </c>
      <c r="J597" s="13">
        <v>45016</v>
      </c>
      <c r="K597" s="9">
        <v>5000</v>
      </c>
      <c r="L597" s="4" t="s">
        <v>4628</v>
      </c>
      <c r="M597" s="4" t="s">
        <v>4632</v>
      </c>
      <c r="N597" s="4">
        <f>VLOOKUP(I597,BaseModelo!$A$2:$E$5075,5)</f>
        <v>7</v>
      </c>
      <c r="P597" s="15">
        <v>147</v>
      </c>
      <c r="Q597" s="4">
        <f>VLOOKUP(I597,BaseModelo!$A$2:$E$5075,3)</f>
        <v>127</v>
      </c>
      <c r="R597" s="4">
        <f t="shared" si="180"/>
        <v>32283000</v>
      </c>
      <c r="S597" s="16">
        <f t="shared" si="181"/>
        <v>1.5488027754545735E-4</v>
      </c>
      <c r="T597" s="4">
        <f t="shared" si="192"/>
        <v>2.2767400799182231E-2</v>
      </c>
      <c r="U597" s="4">
        <f t="shared" si="193"/>
        <v>2.2767400799182231E-2</v>
      </c>
      <c r="V597" s="6">
        <f t="shared" si="182"/>
        <v>0</v>
      </c>
      <c r="W597" s="16" t="str">
        <f t="shared" si="183"/>
        <v/>
      </c>
      <c r="X597" s="4" t="str">
        <f t="shared" si="194"/>
        <v/>
      </c>
      <c r="Y597" s="4" t="str">
        <f t="shared" si="184"/>
        <v/>
      </c>
      <c r="Z597" s="4">
        <f t="shared" si="185"/>
        <v>4022000</v>
      </c>
      <c r="AA597" s="16">
        <f t="shared" si="186"/>
        <v>1.2431626056688214E-3</v>
      </c>
      <c r="AB597" s="15">
        <f t="shared" si="195"/>
        <v>0.18274490303331675</v>
      </c>
      <c r="AC597" s="15">
        <f t="shared" si="196"/>
        <v>0.18274490303331675</v>
      </c>
      <c r="AD597" s="4">
        <v>145895</v>
      </c>
      <c r="AE597" s="26">
        <v>1303.3399999999999</v>
      </c>
      <c r="AF597" s="26">
        <v>1303.3399999999999</v>
      </c>
      <c r="AG597" s="4">
        <f t="shared" si="197"/>
        <v>2184000</v>
      </c>
      <c r="AH597" s="16">
        <f t="shared" si="187"/>
        <v>2.2893772893772895E-3</v>
      </c>
      <c r="AI597" s="15">
        <f t="shared" si="188"/>
        <v>0.33653846153846156</v>
      </c>
      <c r="AJ597" s="15">
        <f t="shared" si="189"/>
        <v>0.33653846153846156</v>
      </c>
      <c r="AK597" s="4">
        <f t="shared" si="190"/>
        <v>16319000</v>
      </c>
      <c r="AL597" s="27">
        <f t="shared" si="191"/>
        <v>3.0639132299773271E-4</v>
      </c>
      <c r="AM597" s="15">
        <f t="shared" si="198"/>
        <v>4.5039524480666712E-2</v>
      </c>
      <c r="AN597" s="15">
        <f t="shared" si="199"/>
        <v>6.9757340520810808E-6</v>
      </c>
    </row>
    <row r="598" spans="1:40" x14ac:dyDescent="0.2">
      <c r="A598" s="4" t="s">
        <v>4628</v>
      </c>
      <c r="B598" s="3" t="s">
        <v>15</v>
      </c>
      <c r="C598" s="6">
        <v>145895</v>
      </c>
      <c r="D598" s="3" t="s">
        <v>226</v>
      </c>
      <c r="E598" s="6">
        <v>145899</v>
      </c>
      <c r="F598" s="3" t="s">
        <v>1407</v>
      </c>
      <c r="G598" s="8">
        <v>9000</v>
      </c>
      <c r="H598" s="6">
        <v>132</v>
      </c>
      <c r="I598" s="6">
        <v>144098</v>
      </c>
      <c r="J598" s="13">
        <v>45016</v>
      </c>
      <c r="K598" s="9">
        <v>9000</v>
      </c>
      <c r="L598" s="4" t="s">
        <v>4628</v>
      </c>
      <c r="M598" s="4" t="s">
        <v>4632</v>
      </c>
      <c r="N598" s="4">
        <f>VLOOKUP(I598,BaseModelo!$A$2:$E$5075,5)</f>
        <v>8</v>
      </c>
      <c r="P598" s="15">
        <v>142.00000000000003</v>
      </c>
      <c r="Q598" s="4">
        <f>VLOOKUP(I598,BaseModelo!$A$2:$E$5075,3)</f>
        <v>132</v>
      </c>
      <c r="R598" s="4">
        <f t="shared" si="180"/>
        <v>32283000</v>
      </c>
      <c r="S598" s="16">
        <f t="shared" si="181"/>
        <v>2.7878449958182325E-4</v>
      </c>
      <c r="T598" s="4">
        <f t="shared" si="192"/>
        <v>3.6799553944800667E-2</v>
      </c>
      <c r="U598" s="4">
        <f t="shared" si="193"/>
        <v>3.9587398940618912E-2</v>
      </c>
      <c r="V598" s="6">
        <f t="shared" si="182"/>
        <v>0</v>
      </c>
      <c r="W598" s="16" t="str">
        <f t="shared" si="183"/>
        <v/>
      </c>
      <c r="X598" s="4" t="str">
        <f t="shared" si="194"/>
        <v/>
      </c>
      <c r="Y598" s="4" t="str">
        <f t="shared" si="184"/>
        <v/>
      </c>
      <c r="Z598" s="4">
        <f t="shared" si="185"/>
        <v>5836000</v>
      </c>
      <c r="AA598" s="16">
        <f t="shared" si="186"/>
        <v>1.5421521590130226E-3</v>
      </c>
      <c r="AB598" s="15">
        <f t="shared" si="195"/>
        <v>0.20356408498971898</v>
      </c>
      <c r="AC598" s="15">
        <f t="shared" si="196"/>
        <v>0.21898560657984925</v>
      </c>
      <c r="AD598" s="4">
        <v>145895</v>
      </c>
      <c r="AE598" s="26">
        <v>2089.63</v>
      </c>
      <c r="AF598" s="26">
        <v>2089.63</v>
      </c>
      <c r="AG598" s="4">
        <f t="shared" si="197"/>
        <v>3421000</v>
      </c>
      <c r="AH598" s="16">
        <f t="shared" si="187"/>
        <v>2.6308097047646889E-3</v>
      </c>
      <c r="AI598" s="15">
        <f t="shared" si="188"/>
        <v>0.34726688102893893</v>
      </c>
      <c r="AJ598" s="15">
        <f t="shared" si="189"/>
        <v>0.37357497807658591</v>
      </c>
      <c r="AK598" s="4">
        <f t="shared" si="190"/>
        <v>16319000</v>
      </c>
      <c r="AL598" s="27">
        <f t="shared" si="191"/>
        <v>5.5150438139591883E-4</v>
      </c>
      <c r="AM598" s="15">
        <f t="shared" si="198"/>
        <v>7.2798578344261289E-2</v>
      </c>
      <c r="AN598" s="15">
        <f t="shared" si="199"/>
        <v>2.1832623963819486E-5</v>
      </c>
    </row>
    <row r="599" spans="1:40" x14ac:dyDescent="0.2">
      <c r="A599" s="4" t="s">
        <v>4628</v>
      </c>
      <c r="B599" s="3" t="s">
        <v>15</v>
      </c>
      <c r="C599" s="6">
        <v>145895</v>
      </c>
      <c r="D599" s="3" t="s">
        <v>226</v>
      </c>
      <c r="E599" s="6">
        <v>145900</v>
      </c>
      <c r="F599" s="3" t="s">
        <v>1408</v>
      </c>
      <c r="G599" s="8">
        <v>10000</v>
      </c>
      <c r="H599" s="6">
        <v>132</v>
      </c>
      <c r="I599" s="6">
        <v>144021</v>
      </c>
      <c r="J599" s="13">
        <v>45016</v>
      </c>
      <c r="K599" s="9">
        <v>10000</v>
      </c>
      <c r="L599" s="4" t="s">
        <v>4628</v>
      </c>
      <c r="M599" s="4" t="s">
        <v>4632</v>
      </c>
      <c r="N599" s="4">
        <f>VLOOKUP(I599,BaseModelo!$A$2:$E$5075,5)</f>
        <v>10</v>
      </c>
      <c r="P599" s="15">
        <v>142.00000000000003</v>
      </c>
      <c r="Q599" s="4">
        <f>VLOOKUP(I599,BaseModelo!$A$2:$E$5075,3)</f>
        <v>0</v>
      </c>
      <c r="R599" s="4">
        <f t="shared" si="180"/>
        <v>32283000</v>
      </c>
      <c r="S599" s="16">
        <f t="shared" si="181"/>
        <v>3.0976055509091471E-4</v>
      </c>
      <c r="T599" s="4">
        <f t="shared" si="192"/>
        <v>4.0888393272000743E-2</v>
      </c>
      <c r="U599" s="4">
        <f t="shared" si="193"/>
        <v>4.3985998822909898E-2</v>
      </c>
      <c r="V599" s="6">
        <f t="shared" si="182"/>
        <v>0</v>
      </c>
      <c r="W599" s="16" t="str">
        <f t="shared" si="183"/>
        <v/>
      </c>
      <c r="X599" s="4" t="str">
        <f t="shared" si="194"/>
        <v/>
      </c>
      <c r="Y599" s="4" t="str">
        <f t="shared" si="184"/>
        <v/>
      </c>
      <c r="Z599" s="4">
        <f t="shared" si="185"/>
        <v>4121000</v>
      </c>
      <c r="AA599" s="16">
        <f t="shared" si="186"/>
        <v>2.4265954865323952E-3</v>
      </c>
      <c r="AB599" s="15">
        <f t="shared" si="195"/>
        <v>0.3203106042222762</v>
      </c>
      <c r="AC599" s="15">
        <f t="shared" si="196"/>
        <v>0.34457655908760021</v>
      </c>
      <c r="AD599" s="4">
        <v>145895</v>
      </c>
      <c r="AE599" s="26">
        <v>2317.19</v>
      </c>
      <c r="AF599" s="26">
        <v>2317.19</v>
      </c>
      <c r="AG599" s="4">
        <f t="shared" si="197"/>
        <v>1846000</v>
      </c>
      <c r="AH599" s="16">
        <f t="shared" si="187"/>
        <v>5.4171180931744311E-3</v>
      </c>
      <c r="AI599" s="15">
        <f t="shared" si="188"/>
        <v>0.71505958829902494</v>
      </c>
      <c r="AJ599" s="15">
        <f t="shared" si="189"/>
        <v>0.76923076923076938</v>
      </c>
      <c r="AK599" s="4">
        <f t="shared" si="190"/>
        <v>16319000</v>
      </c>
      <c r="AL599" s="27">
        <f t="shared" si="191"/>
        <v>6.1278264599546543E-4</v>
      </c>
      <c r="AM599" s="15">
        <f t="shared" si="198"/>
        <v>8.0887309271401434E-2</v>
      </c>
      <c r="AN599" s="15">
        <f t="shared" si="199"/>
        <v>2.6953856745456156E-5</v>
      </c>
    </row>
    <row r="600" spans="1:40" x14ac:dyDescent="0.2">
      <c r="A600" s="4" t="s">
        <v>4628</v>
      </c>
      <c r="B600" s="3" t="s">
        <v>15</v>
      </c>
      <c r="C600" s="6">
        <v>145895</v>
      </c>
      <c r="D600" s="3" t="s">
        <v>226</v>
      </c>
      <c r="E600" s="6">
        <v>145901</v>
      </c>
      <c r="F600" s="3" t="s">
        <v>1409</v>
      </c>
      <c r="G600" s="8">
        <v>10000</v>
      </c>
      <c r="H600" s="6">
        <v>132</v>
      </c>
      <c r="I600" s="6">
        <v>144665</v>
      </c>
      <c r="J600" s="13">
        <v>45016</v>
      </c>
      <c r="K600" s="9">
        <v>10000</v>
      </c>
      <c r="L600" s="4" t="s">
        <v>4628</v>
      </c>
      <c r="M600" s="4" t="s">
        <v>4632</v>
      </c>
      <c r="N600" s="4">
        <f>VLOOKUP(I600,BaseModelo!$A$2:$E$5075,5)</f>
        <v>9</v>
      </c>
      <c r="P600" s="15">
        <v>142.00000000000003</v>
      </c>
      <c r="Q600" s="4">
        <f>VLOOKUP(I600,BaseModelo!$A$2:$E$5075,3)</f>
        <v>147</v>
      </c>
      <c r="R600" s="4">
        <f t="shared" si="180"/>
        <v>32283000</v>
      </c>
      <c r="S600" s="16">
        <f t="shared" si="181"/>
        <v>3.0976055509091471E-4</v>
      </c>
      <c r="T600" s="4">
        <f t="shared" si="192"/>
        <v>4.0888393272000743E-2</v>
      </c>
      <c r="U600" s="4">
        <f t="shared" si="193"/>
        <v>4.3985998822909898E-2</v>
      </c>
      <c r="V600" s="6">
        <f t="shared" si="182"/>
        <v>0</v>
      </c>
      <c r="W600" s="16" t="str">
        <f t="shared" si="183"/>
        <v/>
      </c>
      <c r="X600" s="4" t="str">
        <f t="shared" si="194"/>
        <v/>
      </c>
      <c r="Y600" s="4" t="str">
        <f t="shared" si="184"/>
        <v/>
      </c>
      <c r="Z600" s="4">
        <f t="shared" si="185"/>
        <v>5305000</v>
      </c>
      <c r="AA600" s="16">
        <f t="shared" si="186"/>
        <v>1.885014137606032E-3</v>
      </c>
      <c r="AB600" s="15">
        <f t="shared" si="195"/>
        <v>0.24882186616399624</v>
      </c>
      <c r="AC600" s="15">
        <f t="shared" si="196"/>
        <v>0.2676720075400566</v>
      </c>
      <c r="AD600" s="4">
        <v>145895</v>
      </c>
      <c r="AE600" s="26">
        <v>2317.19</v>
      </c>
      <c r="AF600" s="26">
        <v>2317.19</v>
      </c>
      <c r="AG600" s="4">
        <f t="shared" si="197"/>
        <v>3095000</v>
      </c>
      <c r="AH600" s="16">
        <f t="shared" si="187"/>
        <v>3.2310177705977385E-3</v>
      </c>
      <c r="AI600" s="15">
        <f t="shared" si="188"/>
        <v>0.42649434571890149</v>
      </c>
      <c r="AJ600" s="15">
        <f t="shared" si="189"/>
        <v>0.45880452342487893</v>
      </c>
      <c r="AK600" s="4">
        <f t="shared" si="190"/>
        <v>16319000</v>
      </c>
      <c r="AL600" s="27">
        <f t="shared" si="191"/>
        <v>6.1278264599546543E-4</v>
      </c>
      <c r="AM600" s="15">
        <f t="shared" si="198"/>
        <v>8.0887309271401434E-2</v>
      </c>
      <c r="AN600" s="15">
        <f t="shared" si="199"/>
        <v>2.6953856745456156E-5</v>
      </c>
    </row>
    <row r="601" spans="1:40" x14ac:dyDescent="0.2">
      <c r="A601" s="4" t="s">
        <v>4628</v>
      </c>
      <c r="B601" s="3" t="s">
        <v>13</v>
      </c>
      <c r="C601" s="6">
        <v>145908</v>
      </c>
      <c r="D601" s="3" t="s">
        <v>227</v>
      </c>
      <c r="E601" s="6">
        <v>145914</v>
      </c>
      <c r="F601" s="3" t="s">
        <v>1410</v>
      </c>
      <c r="G601" s="8">
        <v>5000</v>
      </c>
      <c r="H601" s="6">
        <v>147</v>
      </c>
      <c r="I601" s="6">
        <v>145883</v>
      </c>
      <c r="J601" s="13">
        <v>45016</v>
      </c>
      <c r="K601" s="9">
        <v>5000</v>
      </c>
      <c r="L601" s="4" t="s">
        <v>4628</v>
      </c>
      <c r="M601" s="4" t="s">
        <v>4632</v>
      </c>
      <c r="N601" s="4">
        <f>VLOOKUP(I601,BaseModelo!$A$2:$E$5075,5)</f>
        <v>10</v>
      </c>
      <c r="P601" s="15">
        <v>147</v>
      </c>
      <c r="Q601" s="4">
        <f>VLOOKUP(I601,BaseModelo!$A$2:$E$5075,3)</f>
        <v>0</v>
      </c>
      <c r="R601" s="4">
        <f t="shared" si="180"/>
        <v>32283000</v>
      </c>
      <c r="S601" s="16">
        <f t="shared" si="181"/>
        <v>1.5488027754545735E-4</v>
      </c>
      <c r="T601" s="4">
        <f t="shared" si="192"/>
        <v>2.2767400799182231E-2</v>
      </c>
      <c r="U601" s="4">
        <f t="shared" si="193"/>
        <v>2.2767400799182231E-2</v>
      </c>
      <c r="V601" s="6">
        <f t="shared" si="182"/>
        <v>0</v>
      </c>
      <c r="W601" s="16" t="str">
        <f t="shared" si="183"/>
        <v/>
      </c>
      <c r="X601" s="4" t="str">
        <f t="shared" si="194"/>
        <v/>
      </c>
      <c r="Y601" s="4" t="str">
        <f t="shared" si="184"/>
        <v/>
      </c>
      <c r="Z601" s="4">
        <f t="shared" si="185"/>
        <v>4121000</v>
      </c>
      <c r="AA601" s="16">
        <f t="shared" si="186"/>
        <v>1.2132977432661976E-3</v>
      </c>
      <c r="AB601" s="15">
        <f t="shared" si="195"/>
        <v>0.17835476826013105</v>
      </c>
      <c r="AC601" s="15">
        <f t="shared" si="196"/>
        <v>0.17835476826013105</v>
      </c>
      <c r="AD601" s="4">
        <v>145908</v>
      </c>
      <c r="AE601" s="26">
        <v>1303.3399999999999</v>
      </c>
      <c r="AF601" s="26">
        <v>1303.3399999999999</v>
      </c>
      <c r="AG601" s="4">
        <f t="shared" si="197"/>
        <v>1846000</v>
      </c>
      <c r="AH601" s="16">
        <f t="shared" si="187"/>
        <v>2.7085590465872156E-3</v>
      </c>
      <c r="AI601" s="15">
        <f t="shared" si="188"/>
        <v>0.39815817984832069</v>
      </c>
      <c r="AJ601" s="15">
        <f t="shared" si="189"/>
        <v>0.39815817984832069</v>
      </c>
      <c r="AK601" s="4">
        <f t="shared" si="190"/>
        <v>16319000</v>
      </c>
      <c r="AL601" s="27">
        <f t="shared" si="191"/>
        <v>3.0639132299773271E-4</v>
      </c>
      <c r="AM601" s="15">
        <f t="shared" si="198"/>
        <v>4.5039524480666712E-2</v>
      </c>
      <c r="AN601" s="15">
        <f t="shared" si="199"/>
        <v>6.9757340520810808E-6</v>
      </c>
    </row>
    <row r="602" spans="1:40" x14ac:dyDescent="0.2">
      <c r="A602" s="4" t="s">
        <v>4627</v>
      </c>
      <c r="B602" s="3" t="s">
        <v>9</v>
      </c>
      <c r="C602" s="6">
        <v>145934</v>
      </c>
      <c r="D602" s="3" t="s">
        <v>240</v>
      </c>
      <c r="E602" s="6">
        <v>146344</v>
      </c>
      <c r="F602" s="3" t="s">
        <v>1475</v>
      </c>
      <c r="G602" s="8">
        <v>6000</v>
      </c>
      <c r="H602" s="6">
        <v>142</v>
      </c>
      <c r="I602" s="6">
        <v>146044</v>
      </c>
      <c r="J602" s="13">
        <v>45016</v>
      </c>
      <c r="K602" s="9">
        <v>6000</v>
      </c>
      <c r="L602" s="4" t="s">
        <v>4627</v>
      </c>
      <c r="M602" s="4" t="s">
        <v>4632</v>
      </c>
      <c r="N602" s="4">
        <f>VLOOKUP(I602,BaseModelo!$A$2:$E$5075,5)</f>
        <v>4</v>
      </c>
      <c r="P602" s="15">
        <v>142.00000000000003</v>
      </c>
      <c r="Q602" s="4">
        <f>VLOOKUP(I602,BaseModelo!$A$2:$E$5075,3)</f>
        <v>110</v>
      </c>
      <c r="R602" s="4">
        <f t="shared" si="180"/>
        <v>32283000</v>
      </c>
      <c r="S602" s="16">
        <f t="shared" si="181"/>
        <v>1.8585633305454884E-4</v>
      </c>
      <c r="T602" s="4">
        <f t="shared" si="192"/>
        <v>2.6391599293745936E-2</v>
      </c>
      <c r="U602" s="4">
        <f t="shared" si="193"/>
        <v>2.6391599293745942E-2</v>
      </c>
      <c r="V602" s="6">
        <f t="shared" si="182"/>
        <v>0</v>
      </c>
      <c r="W602" s="16" t="str">
        <f t="shared" si="183"/>
        <v/>
      </c>
      <c r="X602" s="4" t="str">
        <f t="shared" si="194"/>
        <v/>
      </c>
      <c r="Y602" s="4" t="str">
        <f t="shared" si="184"/>
        <v/>
      </c>
      <c r="Z602" s="4">
        <f t="shared" si="185"/>
        <v>2331000</v>
      </c>
      <c r="AA602" s="16">
        <f t="shared" si="186"/>
        <v>2.5740025740025739E-3</v>
      </c>
      <c r="AB602" s="15">
        <f t="shared" si="195"/>
        <v>0.36550836550836552</v>
      </c>
      <c r="AC602" s="15">
        <f t="shared" si="196"/>
        <v>0.36550836550836557</v>
      </c>
      <c r="AD602" s="4">
        <v>145934</v>
      </c>
      <c r="AE602" s="26">
        <v>1503.37</v>
      </c>
      <c r="AF602" s="26">
        <v>1503.37</v>
      </c>
      <c r="AG602" s="4">
        <f t="shared" si="197"/>
        <v>1421000</v>
      </c>
      <c r="AH602" s="16">
        <f t="shared" si="187"/>
        <v>4.22237860661506E-3</v>
      </c>
      <c r="AI602" s="15">
        <f t="shared" si="188"/>
        <v>0.59957776213933855</v>
      </c>
      <c r="AJ602" s="15">
        <f t="shared" si="189"/>
        <v>0.59957776213933867</v>
      </c>
      <c r="AK602" s="4">
        <f t="shared" si="190"/>
        <v>15073000</v>
      </c>
      <c r="AL602" s="27">
        <f t="shared" si="191"/>
        <v>3.9806276122868704E-4</v>
      </c>
      <c r="AM602" s="15">
        <f t="shared" si="198"/>
        <v>5.6524912094473558E-2</v>
      </c>
      <c r="AN602" s="15">
        <f t="shared" si="199"/>
        <v>1.0505512888109577E-5</v>
      </c>
    </row>
    <row r="603" spans="1:40" x14ac:dyDescent="0.2">
      <c r="A603" s="4" t="s">
        <v>4628</v>
      </c>
      <c r="B603" s="2" t="s">
        <v>13</v>
      </c>
      <c r="C603" s="5">
        <v>145979</v>
      </c>
      <c r="D603" s="2" t="s">
        <v>230</v>
      </c>
      <c r="E603" s="5">
        <v>145980</v>
      </c>
      <c r="F603" s="2" t="s">
        <v>1411</v>
      </c>
      <c r="G603" s="7">
        <v>5000</v>
      </c>
      <c r="H603" s="5">
        <v>147</v>
      </c>
      <c r="I603" s="6">
        <v>145545</v>
      </c>
      <c r="J603" s="13">
        <v>45016</v>
      </c>
      <c r="K603" s="9">
        <v>5000</v>
      </c>
      <c r="L603" s="4" t="s">
        <v>4628</v>
      </c>
      <c r="M603" s="4" t="s">
        <v>4632</v>
      </c>
      <c r="N603" s="4">
        <f>VLOOKUP(I603,BaseModelo!$A$2:$E$5075,5)</f>
        <v>8</v>
      </c>
      <c r="P603" s="15">
        <v>147</v>
      </c>
      <c r="Q603" s="4">
        <f>VLOOKUP(I603,BaseModelo!$A$2:$E$5075,3)</f>
        <v>132</v>
      </c>
      <c r="R603" s="4">
        <f t="shared" si="180"/>
        <v>32283000</v>
      </c>
      <c r="S603" s="16">
        <f t="shared" si="181"/>
        <v>1.5488027754545735E-4</v>
      </c>
      <c r="T603" s="4">
        <f t="shared" si="192"/>
        <v>2.2767400799182231E-2</v>
      </c>
      <c r="U603" s="4">
        <f t="shared" si="193"/>
        <v>2.2767400799182231E-2</v>
      </c>
      <c r="V603" s="6">
        <f t="shared" si="182"/>
        <v>0</v>
      </c>
      <c r="W603" s="16" t="str">
        <f t="shared" si="183"/>
        <v/>
      </c>
      <c r="X603" s="4" t="str">
        <f t="shared" si="194"/>
        <v/>
      </c>
      <c r="Y603" s="4" t="str">
        <f t="shared" si="184"/>
        <v/>
      </c>
      <c r="Z603" s="4">
        <f t="shared" si="185"/>
        <v>5836000</v>
      </c>
      <c r="AA603" s="16">
        <f t="shared" si="186"/>
        <v>8.5675119945167924E-4</v>
      </c>
      <c r="AB603" s="15">
        <f t="shared" si="195"/>
        <v>0.12594242631939684</v>
      </c>
      <c r="AC603" s="15">
        <f t="shared" si="196"/>
        <v>0.12594242631939684</v>
      </c>
      <c r="AD603" s="4">
        <v>145979</v>
      </c>
      <c r="AE603" s="26">
        <v>1303.3399999999999</v>
      </c>
      <c r="AF603" s="26">
        <v>1303.3399999999999</v>
      </c>
      <c r="AG603" s="4">
        <f t="shared" si="197"/>
        <v>3421000</v>
      </c>
      <c r="AH603" s="16">
        <f t="shared" si="187"/>
        <v>1.4615609470914938E-3</v>
      </c>
      <c r="AI603" s="15">
        <f t="shared" si="188"/>
        <v>0.21484945922244958</v>
      </c>
      <c r="AJ603" s="15">
        <f t="shared" si="189"/>
        <v>0.21484945922244958</v>
      </c>
      <c r="AK603" s="4">
        <f t="shared" si="190"/>
        <v>16319000</v>
      </c>
      <c r="AL603" s="27">
        <f t="shared" si="191"/>
        <v>3.0639132299773271E-4</v>
      </c>
      <c r="AM603" s="15">
        <f t="shared" si="198"/>
        <v>4.5039524480666712E-2</v>
      </c>
      <c r="AN603" s="15">
        <f t="shared" si="199"/>
        <v>6.9757340520810808E-6</v>
      </c>
    </row>
    <row r="604" spans="1:40" x14ac:dyDescent="0.2">
      <c r="A604" s="4" t="s">
        <v>4628</v>
      </c>
      <c r="B604" s="3" t="s">
        <v>13</v>
      </c>
      <c r="C604" s="6">
        <v>145979</v>
      </c>
      <c r="D604" s="3" t="s">
        <v>230</v>
      </c>
      <c r="E604" s="6">
        <v>145981</v>
      </c>
      <c r="F604" s="3" t="s">
        <v>1413</v>
      </c>
      <c r="G604" s="8">
        <v>10000</v>
      </c>
      <c r="H604" s="6">
        <v>110</v>
      </c>
      <c r="I604" s="6">
        <v>145086</v>
      </c>
      <c r="J604" s="13">
        <v>45016</v>
      </c>
      <c r="K604" s="9">
        <v>10000</v>
      </c>
      <c r="L604" s="4" t="s">
        <v>4628</v>
      </c>
      <c r="M604" s="4" t="s">
        <v>4632</v>
      </c>
      <c r="N604" s="4">
        <f>VLOOKUP(I604,BaseModelo!$A$2:$E$5075,5)</f>
        <v>8</v>
      </c>
      <c r="P604" s="15">
        <v>142.00000000000003</v>
      </c>
      <c r="Q604" s="4">
        <f>VLOOKUP(I604,BaseModelo!$A$2:$E$5075,3)</f>
        <v>132</v>
      </c>
      <c r="R604" s="4">
        <f t="shared" si="180"/>
        <v>32283000</v>
      </c>
      <c r="S604" s="16">
        <f t="shared" si="181"/>
        <v>3.0976055509091471E-4</v>
      </c>
      <c r="T604" s="4">
        <f t="shared" si="192"/>
        <v>3.4073661060000621E-2</v>
      </c>
      <c r="U604" s="4">
        <f t="shared" si="193"/>
        <v>4.3985998822909898E-2</v>
      </c>
      <c r="V604" s="6">
        <f t="shared" si="182"/>
        <v>0</v>
      </c>
      <c r="W604" s="16" t="str">
        <f t="shared" si="183"/>
        <v/>
      </c>
      <c r="X604" s="4" t="str">
        <f t="shared" si="194"/>
        <v/>
      </c>
      <c r="Y604" s="4" t="str">
        <f t="shared" si="184"/>
        <v/>
      </c>
      <c r="Z604" s="4">
        <f t="shared" si="185"/>
        <v>5836000</v>
      </c>
      <c r="AA604" s="16">
        <f t="shared" si="186"/>
        <v>1.7135023989033585E-3</v>
      </c>
      <c r="AB604" s="15">
        <f t="shared" si="195"/>
        <v>0.18848526387936942</v>
      </c>
      <c r="AC604" s="15">
        <f t="shared" si="196"/>
        <v>0.24331734064427696</v>
      </c>
      <c r="AD604" s="4">
        <v>145979</v>
      </c>
      <c r="AE604" s="26">
        <v>1917.29</v>
      </c>
      <c r="AF604" s="26">
        <v>1917.29</v>
      </c>
      <c r="AG604" s="4">
        <f t="shared" si="197"/>
        <v>3421000</v>
      </c>
      <c r="AH604" s="16">
        <f t="shared" si="187"/>
        <v>2.9231218941829875E-3</v>
      </c>
      <c r="AI604" s="15">
        <f t="shared" si="188"/>
        <v>0.32154340836012862</v>
      </c>
      <c r="AJ604" s="15">
        <f t="shared" si="189"/>
        <v>0.41508330897398432</v>
      </c>
      <c r="AK604" s="4">
        <f t="shared" si="190"/>
        <v>16319000</v>
      </c>
      <c r="AL604" s="27">
        <f t="shared" si="191"/>
        <v>6.1278264599546543E-4</v>
      </c>
      <c r="AM604" s="15">
        <f t="shared" si="198"/>
        <v>6.7406091059501197E-2</v>
      </c>
      <c r="AN604" s="15">
        <f t="shared" si="199"/>
        <v>2.6953856745456156E-5</v>
      </c>
    </row>
    <row r="605" spans="1:40" x14ac:dyDescent="0.2">
      <c r="A605" s="4" t="s">
        <v>4628</v>
      </c>
      <c r="B605" s="3" t="s">
        <v>13</v>
      </c>
      <c r="C605" s="6">
        <v>145979</v>
      </c>
      <c r="D605" s="3" t="s">
        <v>230</v>
      </c>
      <c r="E605" s="6">
        <v>145982</v>
      </c>
      <c r="F605" s="3" t="s">
        <v>1414</v>
      </c>
      <c r="G605" s="8">
        <v>5000</v>
      </c>
      <c r="H605" s="6">
        <v>115</v>
      </c>
      <c r="I605" s="6">
        <v>145419</v>
      </c>
      <c r="J605" s="13">
        <v>45016</v>
      </c>
      <c r="K605" s="9">
        <v>5000</v>
      </c>
      <c r="L605" s="4" t="s">
        <v>4628</v>
      </c>
      <c r="M605" s="4" t="s">
        <v>4632</v>
      </c>
      <c r="N605" s="4">
        <f>VLOOKUP(I605,BaseModelo!$A$2:$E$5075,5)</f>
        <v>6</v>
      </c>
      <c r="P605" s="15">
        <v>147</v>
      </c>
      <c r="Q605" s="4">
        <f>VLOOKUP(I605,BaseModelo!$A$2:$E$5075,3)</f>
        <v>115</v>
      </c>
      <c r="R605" s="4">
        <f t="shared" si="180"/>
        <v>32283000</v>
      </c>
      <c r="S605" s="16">
        <f t="shared" si="181"/>
        <v>1.5488027754545735E-4</v>
      </c>
      <c r="T605" s="4">
        <f t="shared" si="192"/>
        <v>1.7811231917727596E-2</v>
      </c>
      <c r="U605" s="4">
        <f t="shared" si="193"/>
        <v>2.2767400799182231E-2</v>
      </c>
      <c r="V605" s="6">
        <f t="shared" si="182"/>
        <v>0</v>
      </c>
      <c r="W605" s="16" t="str">
        <f t="shared" si="183"/>
        <v/>
      </c>
      <c r="X605" s="4" t="str">
        <f t="shared" si="194"/>
        <v/>
      </c>
      <c r="Y605" s="4" t="str">
        <f t="shared" si="184"/>
        <v/>
      </c>
      <c r="Z605" s="4">
        <f t="shared" si="185"/>
        <v>4853000</v>
      </c>
      <c r="AA605" s="16">
        <f t="shared" si="186"/>
        <v>1.0302905419328251E-3</v>
      </c>
      <c r="AB605" s="15">
        <f t="shared" si="195"/>
        <v>0.11848341232227488</v>
      </c>
      <c r="AC605" s="15">
        <f t="shared" si="196"/>
        <v>0.1514527096641253</v>
      </c>
      <c r="AD605" s="4">
        <v>145979</v>
      </c>
      <c r="AE605" s="26">
        <v>999.89</v>
      </c>
      <c r="AF605" s="26">
        <v>999.89</v>
      </c>
      <c r="AG605" s="4">
        <f t="shared" si="197"/>
        <v>2735000</v>
      </c>
      <c r="AH605" s="16">
        <f t="shared" si="187"/>
        <v>1.8281535648994515E-3</v>
      </c>
      <c r="AI605" s="15">
        <f t="shared" si="188"/>
        <v>0.21023765996343693</v>
      </c>
      <c r="AJ605" s="15">
        <f t="shared" si="189"/>
        <v>0.26873857404021939</v>
      </c>
      <c r="AK605" s="4">
        <f t="shared" si="190"/>
        <v>16319000</v>
      </c>
      <c r="AL605" s="27">
        <f t="shared" si="191"/>
        <v>3.0639132299773271E-4</v>
      </c>
      <c r="AM605" s="15">
        <f t="shared" si="198"/>
        <v>3.5235002144739264E-2</v>
      </c>
      <c r="AN605" s="15">
        <f t="shared" si="199"/>
        <v>6.9757340520810808E-6</v>
      </c>
    </row>
    <row r="606" spans="1:40" x14ac:dyDescent="0.2">
      <c r="A606" s="4" t="s">
        <v>4628</v>
      </c>
      <c r="B606" s="3" t="s">
        <v>13</v>
      </c>
      <c r="C606" s="6">
        <v>145979</v>
      </c>
      <c r="D606" s="3" t="s">
        <v>230</v>
      </c>
      <c r="E606" s="6">
        <v>145983</v>
      </c>
      <c r="F606" s="3" t="s">
        <v>1415</v>
      </c>
      <c r="G606" s="8">
        <v>13000</v>
      </c>
      <c r="H606" s="6">
        <v>100</v>
      </c>
      <c r="I606" s="6">
        <v>145417</v>
      </c>
      <c r="J606" s="13">
        <v>45016</v>
      </c>
      <c r="K606" s="9">
        <v>13000</v>
      </c>
      <c r="L606" s="4" t="s">
        <v>4628</v>
      </c>
      <c r="M606" s="4" t="s">
        <v>4632</v>
      </c>
      <c r="N606" s="4">
        <f>VLOOKUP(I606,BaseModelo!$A$2:$E$5075,5)</f>
        <v>8</v>
      </c>
      <c r="P606" s="15">
        <v>132</v>
      </c>
      <c r="Q606" s="4">
        <f>VLOOKUP(I606,BaseModelo!$A$2:$E$5075,3)</f>
        <v>132</v>
      </c>
      <c r="R606" s="4">
        <f t="shared" si="180"/>
        <v>32283000</v>
      </c>
      <c r="S606" s="16">
        <f t="shared" si="181"/>
        <v>4.0268872161818914E-4</v>
      </c>
      <c r="T606" s="4">
        <f t="shared" si="192"/>
        <v>4.0268872161818917E-2</v>
      </c>
      <c r="U606" s="4">
        <f t="shared" si="193"/>
        <v>5.3154911253600966E-2</v>
      </c>
      <c r="V606" s="6">
        <f t="shared" si="182"/>
        <v>0</v>
      </c>
      <c r="W606" s="16" t="str">
        <f t="shared" si="183"/>
        <v/>
      </c>
      <c r="X606" s="4" t="str">
        <f t="shared" si="194"/>
        <v/>
      </c>
      <c r="Y606" s="4" t="str">
        <f t="shared" si="184"/>
        <v/>
      </c>
      <c r="Z606" s="4">
        <f t="shared" si="185"/>
        <v>5836000</v>
      </c>
      <c r="AA606" s="16">
        <f t="shared" si="186"/>
        <v>2.2275531185743662E-3</v>
      </c>
      <c r="AB606" s="15">
        <f t="shared" si="195"/>
        <v>0.22275531185743663</v>
      </c>
      <c r="AC606" s="15">
        <f t="shared" si="196"/>
        <v>0.29403701165181634</v>
      </c>
      <c r="AD606" s="4">
        <v>145979</v>
      </c>
      <c r="AE606" s="26">
        <v>2255.2600000000002</v>
      </c>
      <c r="AF606" s="26">
        <v>2255.2600000000002</v>
      </c>
      <c r="AG606" s="4">
        <f t="shared" si="197"/>
        <v>3421000</v>
      </c>
      <c r="AH606" s="16">
        <f t="shared" si="187"/>
        <v>3.8000584624378838E-3</v>
      </c>
      <c r="AI606" s="15">
        <f t="shared" si="188"/>
        <v>0.38000584624378836</v>
      </c>
      <c r="AJ606" s="15">
        <f t="shared" si="189"/>
        <v>0.50160771704180063</v>
      </c>
      <c r="AK606" s="4">
        <f t="shared" si="190"/>
        <v>16319000</v>
      </c>
      <c r="AL606" s="27">
        <f t="shared" si="191"/>
        <v>7.96617439794105E-4</v>
      </c>
      <c r="AM606" s="15">
        <f t="shared" si="198"/>
        <v>7.9661743979410504E-2</v>
      </c>
      <c r="AN606" s="15">
        <f t="shared" si="199"/>
        <v>4.2344129315326459E-5</v>
      </c>
    </row>
    <row r="607" spans="1:40" x14ac:dyDescent="0.2">
      <c r="A607" s="4" t="s">
        <v>4628</v>
      </c>
      <c r="B607" s="3" t="s">
        <v>13</v>
      </c>
      <c r="C607" s="6">
        <v>145979</v>
      </c>
      <c r="D607" s="3" t="s">
        <v>230</v>
      </c>
      <c r="E607" s="6">
        <v>145984</v>
      </c>
      <c r="F607" s="3" t="s">
        <v>1416</v>
      </c>
      <c r="G607" s="8">
        <v>5000</v>
      </c>
      <c r="H607" s="6">
        <v>147</v>
      </c>
      <c r="I607" s="6">
        <v>145421</v>
      </c>
      <c r="J607" s="13">
        <v>45016</v>
      </c>
      <c r="K607" s="9">
        <v>5000</v>
      </c>
      <c r="L607" s="4" t="s">
        <v>4628</v>
      </c>
      <c r="M607" s="4" t="s">
        <v>4632</v>
      </c>
      <c r="N607" s="4">
        <f>VLOOKUP(I607,BaseModelo!$A$2:$E$5075,5)</f>
        <v>7</v>
      </c>
      <c r="P607" s="15">
        <v>147</v>
      </c>
      <c r="Q607" s="4">
        <f>VLOOKUP(I607,BaseModelo!$A$2:$E$5075,3)</f>
        <v>127</v>
      </c>
      <c r="R607" s="4">
        <f t="shared" si="180"/>
        <v>32283000</v>
      </c>
      <c r="S607" s="16">
        <f t="shared" si="181"/>
        <v>1.5488027754545735E-4</v>
      </c>
      <c r="T607" s="4">
        <f t="shared" si="192"/>
        <v>2.2767400799182231E-2</v>
      </c>
      <c r="U607" s="4">
        <f t="shared" si="193"/>
        <v>2.2767400799182231E-2</v>
      </c>
      <c r="V607" s="6">
        <f t="shared" si="182"/>
        <v>0</v>
      </c>
      <c r="W607" s="16" t="str">
        <f t="shared" si="183"/>
        <v/>
      </c>
      <c r="X607" s="4" t="str">
        <f t="shared" si="194"/>
        <v/>
      </c>
      <c r="Y607" s="4" t="str">
        <f t="shared" si="184"/>
        <v/>
      </c>
      <c r="Z607" s="4">
        <f t="shared" si="185"/>
        <v>4022000</v>
      </c>
      <c r="AA607" s="16">
        <f t="shared" si="186"/>
        <v>1.2431626056688214E-3</v>
      </c>
      <c r="AB607" s="15">
        <f t="shared" si="195"/>
        <v>0.18274490303331675</v>
      </c>
      <c r="AC607" s="15">
        <f t="shared" si="196"/>
        <v>0.18274490303331675</v>
      </c>
      <c r="AD607" s="4">
        <v>145979</v>
      </c>
      <c r="AE607" s="26">
        <v>1303.3399999999999</v>
      </c>
      <c r="AF607" s="26">
        <v>1303.3399999999999</v>
      </c>
      <c r="AG607" s="4">
        <f t="shared" si="197"/>
        <v>2184000</v>
      </c>
      <c r="AH607" s="16">
        <f t="shared" si="187"/>
        <v>2.2893772893772895E-3</v>
      </c>
      <c r="AI607" s="15">
        <f t="shared" si="188"/>
        <v>0.33653846153846156</v>
      </c>
      <c r="AJ607" s="15">
        <f t="shared" si="189"/>
        <v>0.33653846153846156</v>
      </c>
      <c r="AK607" s="4">
        <f t="shared" si="190"/>
        <v>16319000</v>
      </c>
      <c r="AL607" s="27">
        <f t="shared" si="191"/>
        <v>3.0639132299773271E-4</v>
      </c>
      <c r="AM607" s="15">
        <f t="shared" si="198"/>
        <v>4.5039524480666712E-2</v>
      </c>
      <c r="AN607" s="15">
        <f t="shared" si="199"/>
        <v>6.9757340520810808E-6</v>
      </c>
    </row>
    <row r="608" spans="1:40" x14ac:dyDescent="0.2">
      <c r="A608" s="4" t="s">
        <v>4628</v>
      </c>
      <c r="B608" s="3" t="s">
        <v>13</v>
      </c>
      <c r="C608" s="6">
        <v>145979</v>
      </c>
      <c r="D608" s="3" t="s">
        <v>230</v>
      </c>
      <c r="E608" s="6">
        <v>145985</v>
      </c>
      <c r="F608" s="3" t="s">
        <v>1417</v>
      </c>
      <c r="G608" s="8">
        <v>10000</v>
      </c>
      <c r="H608" s="6">
        <v>110</v>
      </c>
      <c r="I608" s="6">
        <v>145080</v>
      </c>
      <c r="J608" s="13">
        <v>45016</v>
      </c>
      <c r="K608" s="9">
        <v>10000</v>
      </c>
      <c r="L608" s="4" t="s">
        <v>4628</v>
      </c>
      <c r="M608" s="4" t="s">
        <v>4632</v>
      </c>
      <c r="N608" s="4">
        <f>VLOOKUP(I608,BaseModelo!$A$2:$E$5075,5)</f>
        <v>9</v>
      </c>
      <c r="P608" s="15">
        <v>142.00000000000003</v>
      </c>
      <c r="Q608" s="4">
        <f>VLOOKUP(I608,BaseModelo!$A$2:$E$5075,3)</f>
        <v>147</v>
      </c>
      <c r="R608" s="4">
        <f t="shared" si="180"/>
        <v>32283000</v>
      </c>
      <c r="S608" s="16">
        <f t="shared" si="181"/>
        <v>3.0976055509091471E-4</v>
      </c>
      <c r="T608" s="4">
        <f t="shared" si="192"/>
        <v>3.4073661060000621E-2</v>
      </c>
      <c r="U608" s="4">
        <f t="shared" si="193"/>
        <v>4.3985998822909898E-2</v>
      </c>
      <c r="V608" s="6">
        <f t="shared" si="182"/>
        <v>0</v>
      </c>
      <c r="W608" s="16" t="str">
        <f t="shared" si="183"/>
        <v/>
      </c>
      <c r="X608" s="4" t="str">
        <f t="shared" si="194"/>
        <v/>
      </c>
      <c r="Y608" s="4" t="str">
        <f t="shared" si="184"/>
        <v/>
      </c>
      <c r="Z608" s="4">
        <f t="shared" si="185"/>
        <v>5305000</v>
      </c>
      <c r="AA608" s="16">
        <f t="shared" si="186"/>
        <v>1.885014137606032E-3</v>
      </c>
      <c r="AB608" s="15">
        <f t="shared" si="195"/>
        <v>0.20735155513666351</v>
      </c>
      <c r="AC608" s="15">
        <f t="shared" si="196"/>
        <v>0.2676720075400566</v>
      </c>
      <c r="AD608" s="4">
        <v>145979</v>
      </c>
      <c r="AE608" s="26">
        <v>1917.29</v>
      </c>
      <c r="AF608" s="26">
        <v>1917.29</v>
      </c>
      <c r="AG608" s="4">
        <f t="shared" si="197"/>
        <v>3095000</v>
      </c>
      <c r="AH608" s="16">
        <f t="shared" si="187"/>
        <v>3.2310177705977385E-3</v>
      </c>
      <c r="AI608" s="15">
        <f t="shared" si="188"/>
        <v>0.35541195476575121</v>
      </c>
      <c r="AJ608" s="15">
        <f t="shared" si="189"/>
        <v>0.45880452342487893</v>
      </c>
      <c r="AK608" s="4">
        <f t="shared" si="190"/>
        <v>16319000</v>
      </c>
      <c r="AL608" s="27">
        <f t="shared" si="191"/>
        <v>6.1278264599546543E-4</v>
      </c>
      <c r="AM608" s="15">
        <f t="shared" si="198"/>
        <v>6.7406091059501197E-2</v>
      </c>
      <c r="AN608" s="15">
        <f t="shared" si="199"/>
        <v>2.6953856745456156E-5</v>
      </c>
    </row>
    <row r="609" spans="1:40" x14ac:dyDescent="0.2">
      <c r="A609" s="4" t="s">
        <v>4628</v>
      </c>
      <c r="B609" s="3" t="s">
        <v>13</v>
      </c>
      <c r="C609" s="6">
        <v>145979</v>
      </c>
      <c r="D609" s="3" t="s">
        <v>230</v>
      </c>
      <c r="E609" s="6">
        <v>145986</v>
      </c>
      <c r="F609" s="3" t="s">
        <v>1418</v>
      </c>
      <c r="G609" s="8">
        <v>28000</v>
      </c>
      <c r="H609" s="6">
        <v>90</v>
      </c>
      <c r="I609" s="6">
        <v>145083</v>
      </c>
      <c r="J609" s="13">
        <v>45016</v>
      </c>
      <c r="K609" s="9">
        <v>28000</v>
      </c>
      <c r="L609" s="4" t="s">
        <v>4628</v>
      </c>
      <c r="M609" s="4" t="s">
        <v>4632</v>
      </c>
      <c r="N609" s="4">
        <f>VLOOKUP(I609,BaseModelo!$A$2:$E$5075,5)</f>
        <v>8</v>
      </c>
      <c r="P609" s="15">
        <v>100</v>
      </c>
      <c r="Q609" s="4">
        <f>VLOOKUP(I609,BaseModelo!$A$2:$E$5075,3)</f>
        <v>132</v>
      </c>
      <c r="R609" s="4">
        <f t="shared" si="180"/>
        <v>32283000</v>
      </c>
      <c r="S609" s="16">
        <f t="shared" si="181"/>
        <v>8.6732955425456121E-4</v>
      </c>
      <c r="T609" s="4">
        <f t="shared" si="192"/>
        <v>7.8059659882910512E-2</v>
      </c>
      <c r="U609" s="4">
        <f t="shared" si="193"/>
        <v>8.6732955425456115E-2</v>
      </c>
      <c r="V609" s="6">
        <f t="shared" si="182"/>
        <v>0</v>
      </c>
      <c r="W609" s="16" t="str">
        <f t="shared" si="183"/>
        <v/>
      </c>
      <c r="X609" s="4" t="str">
        <f t="shared" si="194"/>
        <v/>
      </c>
      <c r="Y609" s="4" t="str">
        <f t="shared" si="184"/>
        <v/>
      </c>
      <c r="Z609" s="4">
        <f t="shared" si="185"/>
        <v>5836000</v>
      </c>
      <c r="AA609" s="16">
        <f t="shared" si="186"/>
        <v>4.7978067169294038E-3</v>
      </c>
      <c r="AB609" s="15">
        <f t="shared" si="195"/>
        <v>0.43180260452364633</v>
      </c>
      <c r="AC609" s="15">
        <f t="shared" si="196"/>
        <v>0.47978067169294036</v>
      </c>
      <c r="AD609" s="4">
        <v>145979</v>
      </c>
      <c r="AE609" s="26">
        <v>4331.1400000000003</v>
      </c>
      <c r="AF609" s="26">
        <v>4331.1400000000003</v>
      </c>
      <c r="AG609" s="4">
        <f t="shared" si="197"/>
        <v>3421000</v>
      </c>
      <c r="AH609" s="16">
        <f t="shared" si="187"/>
        <v>8.1847413037123649E-3</v>
      </c>
      <c r="AI609" s="15">
        <f t="shared" si="188"/>
        <v>0.73662671733411289</v>
      </c>
      <c r="AJ609" s="15">
        <f t="shared" si="189"/>
        <v>0.81847413037123651</v>
      </c>
      <c r="AK609" s="4">
        <f t="shared" si="190"/>
        <v>16319000</v>
      </c>
      <c r="AL609" s="27">
        <f t="shared" si="191"/>
        <v>1.7157914087873032E-3</v>
      </c>
      <c r="AM609" s="15">
        <f t="shared" si="198"/>
        <v>0.15442122679085729</v>
      </c>
      <c r="AN609" s="15">
        <f t="shared" si="199"/>
        <v>1.4881565977772971E-4</v>
      </c>
    </row>
    <row r="610" spans="1:40" x14ac:dyDescent="0.2">
      <c r="A610" s="4" t="s">
        <v>4628</v>
      </c>
      <c r="B610" s="3" t="s">
        <v>13</v>
      </c>
      <c r="C610" s="6">
        <v>145979</v>
      </c>
      <c r="D610" s="3" t="s">
        <v>230</v>
      </c>
      <c r="E610" s="6">
        <v>145987</v>
      </c>
      <c r="F610" s="3" t="s">
        <v>1419</v>
      </c>
      <c r="G610" s="8">
        <v>12000</v>
      </c>
      <c r="H610" s="6">
        <v>100</v>
      </c>
      <c r="I610" s="6">
        <v>145618</v>
      </c>
      <c r="J610" s="13">
        <v>45016</v>
      </c>
      <c r="K610" s="9">
        <v>12000</v>
      </c>
      <c r="L610" s="4" t="s">
        <v>4628</v>
      </c>
      <c r="M610" s="4" t="s">
        <v>4632</v>
      </c>
      <c r="N610" s="4">
        <f>VLOOKUP(I610,BaseModelo!$A$2:$E$5075,5)</f>
        <v>6</v>
      </c>
      <c r="P610" s="15">
        <v>132</v>
      </c>
      <c r="Q610" s="4">
        <f>VLOOKUP(I610,BaseModelo!$A$2:$E$5075,3)</f>
        <v>115</v>
      </c>
      <c r="R610" s="4">
        <f t="shared" si="180"/>
        <v>32283000</v>
      </c>
      <c r="S610" s="16">
        <f t="shared" si="181"/>
        <v>3.7171266610909768E-4</v>
      </c>
      <c r="T610" s="4">
        <f t="shared" si="192"/>
        <v>3.7171266610909769E-2</v>
      </c>
      <c r="U610" s="4">
        <f t="shared" si="193"/>
        <v>4.9066071926400896E-2</v>
      </c>
      <c r="V610" s="6">
        <f t="shared" si="182"/>
        <v>0</v>
      </c>
      <c r="W610" s="16" t="str">
        <f t="shared" si="183"/>
        <v/>
      </c>
      <c r="X610" s="4" t="str">
        <f t="shared" si="194"/>
        <v/>
      </c>
      <c r="Y610" s="4" t="str">
        <f t="shared" si="184"/>
        <v/>
      </c>
      <c r="Z610" s="4">
        <f t="shared" si="185"/>
        <v>4853000</v>
      </c>
      <c r="AA610" s="16">
        <f t="shared" si="186"/>
        <v>2.4726973006387802E-3</v>
      </c>
      <c r="AB610" s="15">
        <f t="shared" si="195"/>
        <v>0.24726973006387801</v>
      </c>
      <c r="AC610" s="15">
        <f t="shared" si="196"/>
        <v>0.32639604368431896</v>
      </c>
      <c r="AD610" s="4">
        <v>145979</v>
      </c>
      <c r="AE610" s="26">
        <v>2082.81</v>
      </c>
      <c r="AF610" s="26">
        <v>2082.81</v>
      </c>
      <c r="AG610" s="4">
        <f t="shared" si="197"/>
        <v>2735000</v>
      </c>
      <c r="AH610" s="16">
        <f t="shared" si="187"/>
        <v>4.3875685557586835E-3</v>
      </c>
      <c r="AI610" s="15">
        <f t="shared" si="188"/>
        <v>0.43875685557586835</v>
      </c>
      <c r="AJ610" s="15">
        <f t="shared" si="189"/>
        <v>0.57915904936014617</v>
      </c>
      <c r="AK610" s="4">
        <f t="shared" si="190"/>
        <v>16319000</v>
      </c>
      <c r="AL610" s="27">
        <f t="shared" si="191"/>
        <v>7.3533917519455851E-4</v>
      </c>
      <c r="AM610" s="15">
        <f t="shared" si="198"/>
        <v>7.3533917519455858E-2</v>
      </c>
      <c r="AN610" s="15">
        <f t="shared" si="199"/>
        <v>3.6080204860396516E-5</v>
      </c>
    </row>
    <row r="611" spans="1:40" x14ac:dyDescent="0.2">
      <c r="A611" s="4" t="s">
        <v>4628</v>
      </c>
      <c r="B611" s="3" t="s">
        <v>13</v>
      </c>
      <c r="C611" s="6">
        <v>145979</v>
      </c>
      <c r="D611" s="3" t="s">
        <v>230</v>
      </c>
      <c r="E611" s="6">
        <v>145988</v>
      </c>
      <c r="F611" s="3" t="s">
        <v>1420</v>
      </c>
      <c r="G611" s="8">
        <v>8000</v>
      </c>
      <c r="H611" s="6">
        <v>115</v>
      </c>
      <c r="I611" s="6">
        <v>145088</v>
      </c>
      <c r="J611" s="13">
        <v>45016</v>
      </c>
      <c r="K611" s="9">
        <v>8000</v>
      </c>
      <c r="L611" s="4" t="s">
        <v>4628</v>
      </c>
      <c r="M611" s="4" t="s">
        <v>4632</v>
      </c>
      <c r="N611" s="4">
        <f>VLOOKUP(I611,BaseModelo!$A$2:$E$5075,5)</f>
        <v>6</v>
      </c>
      <c r="P611" s="15">
        <v>142.00000000000003</v>
      </c>
      <c r="Q611" s="4">
        <f>VLOOKUP(I611,BaseModelo!$A$2:$E$5075,3)</f>
        <v>115</v>
      </c>
      <c r="R611" s="4">
        <f t="shared" si="180"/>
        <v>32283000</v>
      </c>
      <c r="S611" s="16">
        <f t="shared" si="181"/>
        <v>2.4780844407273179E-4</v>
      </c>
      <c r="T611" s="4">
        <f t="shared" si="192"/>
        <v>2.8497971068364155E-2</v>
      </c>
      <c r="U611" s="4">
        <f t="shared" si="193"/>
        <v>3.5188799058327919E-2</v>
      </c>
      <c r="V611" s="6">
        <f t="shared" si="182"/>
        <v>0</v>
      </c>
      <c r="W611" s="16" t="str">
        <f t="shared" si="183"/>
        <v/>
      </c>
      <c r="X611" s="4" t="str">
        <f t="shared" si="194"/>
        <v/>
      </c>
      <c r="Y611" s="4" t="str">
        <f t="shared" si="184"/>
        <v/>
      </c>
      <c r="Z611" s="4">
        <f t="shared" si="185"/>
        <v>4853000</v>
      </c>
      <c r="AA611" s="16">
        <f t="shared" si="186"/>
        <v>1.6484648670925201E-3</v>
      </c>
      <c r="AB611" s="15">
        <f t="shared" si="195"/>
        <v>0.1895734597156398</v>
      </c>
      <c r="AC611" s="15">
        <f t="shared" si="196"/>
        <v>0.23408201112713789</v>
      </c>
      <c r="AD611" s="4">
        <v>145979</v>
      </c>
      <c r="AE611" s="26">
        <v>1599.92</v>
      </c>
      <c r="AF611" s="26">
        <v>1599.92</v>
      </c>
      <c r="AG611" s="4">
        <f t="shared" si="197"/>
        <v>2735000</v>
      </c>
      <c r="AH611" s="16">
        <f t="shared" si="187"/>
        <v>2.9250457038391227E-3</v>
      </c>
      <c r="AI611" s="15">
        <f t="shared" si="188"/>
        <v>0.33638025594149912</v>
      </c>
      <c r="AJ611" s="15">
        <f t="shared" si="189"/>
        <v>0.4153564899451555</v>
      </c>
      <c r="AK611" s="4">
        <f t="shared" si="190"/>
        <v>16319000</v>
      </c>
      <c r="AL611" s="27">
        <f t="shared" si="191"/>
        <v>4.9022611679637234E-4</v>
      </c>
      <c r="AM611" s="15">
        <f t="shared" si="198"/>
        <v>5.6376003431582819E-2</v>
      </c>
      <c r="AN611" s="15">
        <f t="shared" si="199"/>
        <v>1.725046831709194E-5</v>
      </c>
    </row>
    <row r="612" spans="1:40" x14ac:dyDescent="0.2">
      <c r="A612" s="4" t="s">
        <v>4629</v>
      </c>
      <c r="B612" s="3" t="s">
        <v>2</v>
      </c>
      <c r="C612" s="6">
        <v>146035</v>
      </c>
      <c r="D612" s="3" t="s">
        <v>270</v>
      </c>
      <c r="E612" s="6">
        <v>146043</v>
      </c>
      <c r="F612" s="3" t="s">
        <v>1566</v>
      </c>
      <c r="G612" s="8">
        <v>5000</v>
      </c>
      <c r="H612" s="6">
        <v>147</v>
      </c>
      <c r="I612" s="6">
        <v>145705</v>
      </c>
      <c r="J612" s="13">
        <v>45016</v>
      </c>
      <c r="K612" s="9">
        <v>5000</v>
      </c>
      <c r="L612" s="4" t="s">
        <v>4629</v>
      </c>
      <c r="M612" s="4" t="s">
        <v>4632</v>
      </c>
      <c r="N612" s="4">
        <f>VLOOKUP(I612,BaseModelo!$A$2:$E$5075,5)</f>
        <v>4</v>
      </c>
      <c r="P612" s="15">
        <v>147</v>
      </c>
      <c r="Q612" s="4">
        <f>VLOOKUP(I612,BaseModelo!$A$2:$E$5075,3)</f>
        <v>110</v>
      </c>
      <c r="R612" s="4">
        <f t="shared" si="180"/>
        <v>32283000</v>
      </c>
      <c r="S612" s="16">
        <f t="shared" si="181"/>
        <v>1.5488027754545735E-4</v>
      </c>
      <c r="T612" s="4">
        <f t="shared" si="192"/>
        <v>2.2767400799182231E-2</v>
      </c>
      <c r="U612" s="4">
        <f t="shared" si="193"/>
        <v>2.2767400799182231E-2</v>
      </c>
      <c r="V612" s="6">
        <f t="shared" si="182"/>
        <v>0</v>
      </c>
      <c r="W612" s="16" t="str">
        <f t="shared" si="183"/>
        <v/>
      </c>
      <c r="X612" s="4" t="str">
        <f t="shared" si="194"/>
        <v/>
      </c>
      <c r="Y612" s="4" t="str">
        <f t="shared" si="184"/>
        <v/>
      </c>
      <c r="Z612" s="4">
        <f t="shared" si="185"/>
        <v>2331000</v>
      </c>
      <c r="AA612" s="16">
        <f t="shared" si="186"/>
        <v>2.1450021450021449E-3</v>
      </c>
      <c r="AB612" s="15">
        <f t="shared" si="195"/>
        <v>0.31531531531531531</v>
      </c>
      <c r="AC612" s="15">
        <f t="shared" si="196"/>
        <v>0.31531531531531531</v>
      </c>
      <c r="AD612" s="4">
        <v>146035</v>
      </c>
      <c r="AE612" s="26">
        <v>1303.3399999999999</v>
      </c>
      <c r="AF612" s="26">
        <v>1303.3399999999999</v>
      </c>
      <c r="AG612" s="4">
        <f t="shared" si="197"/>
        <v>52000</v>
      </c>
      <c r="AH612" s="16">
        <f t="shared" si="187"/>
        <v>9.6153846153846159E-2</v>
      </c>
      <c r="AI612" s="15">
        <f t="shared" si="188"/>
        <v>14.134615384615385</v>
      </c>
      <c r="AJ612" s="15">
        <f t="shared" si="189"/>
        <v>14.134615384615385</v>
      </c>
      <c r="AK612" s="4">
        <f t="shared" si="190"/>
        <v>891000</v>
      </c>
      <c r="AL612" s="27">
        <f t="shared" si="191"/>
        <v>5.6116722783389446E-3</v>
      </c>
      <c r="AM612" s="15">
        <f t="shared" si="198"/>
        <v>0.82491582491582482</v>
      </c>
      <c r="AN612" s="15">
        <f t="shared" si="199"/>
        <v>1.2776319191460286E-4</v>
      </c>
    </row>
    <row r="613" spans="1:40" x14ac:dyDescent="0.2">
      <c r="A613" s="4" t="s">
        <v>4628</v>
      </c>
      <c r="B613" s="3" t="s">
        <v>13</v>
      </c>
      <c r="C613" s="6">
        <v>146070</v>
      </c>
      <c r="D613" s="3" t="s">
        <v>233</v>
      </c>
      <c r="E613" s="6">
        <v>146072</v>
      </c>
      <c r="F613" s="3" t="s">
        <v>1444</v>
      </c>
      <c r="G613" s="8">
        <v>10000</v>
      </c>
      <c r="H613" s="6">
        <v>142</v>
      </c>
      <c r="I613" s="6">
        <v>145177</v>
      </c>
      <c r="J613" s="13">
        <v>45016</v>
      </c>
      <c r="K613" s="9">
        <v>10000</v>
      </c>
      <c r="L613" s="4" t="s">
        <v>4628</v>
      </c>
      <c r="M613" s="4" t="s">
        <v>4632</v>
      </c>
      <c r="N613" s="4">
        <f>VLOOKUP(I613,BaseModelo!$A$2:$E$5075,5)</f>
        <v>6</v>
      </c>
      <c r="P613" s="15">
        <v>142.00000000000003</v>
      </c>
      <c r="Q613" s="4">
        <f>VLOOKUP(I613,BaseModelo!$A$2:$E$5075,3)</f>
        <v>115</v>
      </c>
      <c r="R613" s="4">
        <f t="shared" si="180"/>
        <v>32283000</v>
      </c>
      <c r="S613" s="16">
        <f t="shared" si="181"/>
        <v>3.0976055509091471E-4</v>
      </c>
      <c r="T613" s="4">
        <f t="shared" si="192"/>
        <v>4.3985998822909891E-2</v>
      </c>
      <c r="U613" s="4">
        <f t="shared" si="193"/>
        <v>4.3985998822909898E-2</v>
      </c>
      <c r="V613" s="6">
        <f t="shared" si="182"/>
        <v>0</v>
      </c>
      <c r="W613" s="16" t="str">
        <f t="shared" si="183"/>
        <v/>
      </c>
      <c r="X613" s="4" t="str">
        <f t="shared" si="194"/>
        <v/>
      </c>
      <c r="Y613" s="4" t="str">
        <f t="shared" si="184"/>
        <v/>
      </c>
      <c r="Z613" s="4">
        <f t="shared" si="185"/>
        <v>4853000</v>
      </c>
      <c r="AA613" s="16">
        <f t="shared" si="186"/>
        <v>2.0605810838656502E-3</v>
      </c>
      <c r="AB613" s="15">
        <f t="shared" si="195"/>
        <v>0.29260251390892233</v>
      </c>
      <c r="AC613" s="15">
        <f t="shared" si="196"/>
        <v>0.29260251390892239</v>
      </c>
      <c r="AD613" s="4">
        <v>146070</v>
      </c>
      <c r="AE613" s="26">
        <v>2510.34</v>
      </c>
      <c r="AF613" s="26">
        <v>2510.34</v>
      </c>
      <c r="AG613" s="4">
        <f t="shared" si="197"/>
        <v>2735000</v>
      </c>
      <c r="AH613" s="16">
        <f t="shared" si="187"/>
        <v>3.6563071297989031E-3</v>
      </c>
      <c r="AI613" s="15">
        <f t="shared" si="188"/>
        <v>0.51919561243144419</v>
      </c>
      <c r="AJ613" s="15">
        <f t="shared" si="189"/>
        <v>0.5191956124314443</v>
      </c>
      <c r="AK613" s="4">
        <f t="shared" si="190"/>
        <v>16319000</v>
      </c>
      <c r="AL613" s="27">
        <f t="shared" si="191"/>
        <v>6.1278264599546543E-4</v>
      </c>
      <c r="AM613" s="15">
        <f t="shared" si="198"/>
        <v>8.7015135731356094E-2</v>
      </c>
      <c r="AN613" s="15">
        <f t="shared" si="199"/>
        <v>2.6953856745456156E-5</v>
      </c>
    </row>
    <row r="614" spans="1:40" x14ac:dyDescent="0.2">
      <c r="A614" s="4" t="s">
        <v>4628</v>
      </c>
      <c r="B614" s="3" t="s">
        <v>13</v>
      </c>
      <c r="C614" s="6">
        <v>146070</v>
      </c>
      <c r="D614" s="3" t="s">
        <v>233</v>
      </c>
      <c r="E614" s="6">
        <v>146073</v>
      </c>
      <c r="F614" s="3" t="s">
        <v>1445</v>
      </c>
      <c r="G614" s="8">
        <v>17000</v>
      </c>
      <c r="H614" s="6">
        <v>115</v>
      </c>
      <c r="I614" s="6">
        <v>145176</v>
      </c>
      <c r="J614" s="13">
        <v>45016</v>
      </c>
      <c r="K614" s="9">
        <v>17000</v>
      </c>
      <c r="L614" s="4" t="s">
        <v>4628</v>
      </c>
      <c r="M614" s="4" t="s">
        <v>4632</v>
      </c>
      <c r="N614" s="4">
        <f>VLOOKUP(I614,BaseModelo!$A$2:$E$5075,5)</f>
        <v>9</v>
      </c>
      <c r="P614" s="15">
        <v>122</v>
      </c>
      <c r="Q614" s="4">
        <f>VLOOKUP(I614,BaseModelo!$A$2:$E$5075,3)</f>
        <v>147</v>
      </c>
      <c r="R614" s="4">
        <f t="shared" si="180"/>
        <v>32283000</v>
      </c>
      <c r="S614" s="16">
        <f t="shared" si="181"/>
        <v>5.2659294365455498E-4</v>
      </c>
      <c r="T614" s="4">
        <f t="shared" si="192"/>
        <v>6.0558188520273823E-2</v>
      </c>
      <c r="U614" s="4">
        <f t="shared" si="193"/>
        <v>6.4244339125855712E-2</v>
      </c>
      <c r="V614" s="6">
        <f t="shared" si="182"/>
        <v>0</v>
      </c>
      <c r="W614" s="16" t="str">
        <f t="shared" si="183"/>
        <v/>
      </c>
      <c r="X614" s="4" t="str">
        <f t="shared" si="194"/>
        <v/>
      </c>
      <c r="Y614" s="4" t="str">
        <f t="shared" si="184"/>
        <v/>
      </c>
      <c r="Z614" s="4">
        <f t="shared" si="185"/>
        <v>5305000</v>
      </c>
      <c r="AA614" s="16">
        <f t="shared" si="186"/>
        <v>3.2045240339302543E-3</v>
      </c>
      <c r="AB614" s="15">
        <f t="shared" si="195"/>
        <v>0.36852026390197923</v>
      </c>
      <c r="AC614" s="15">
        <f t="shared" si="196"/>
        <v>0.39095193213949103</v>
      </c>
      <c r="AD614" s="4">
        <v>146070</v>
      </c>
      <c r="AE614" s="26">
        <v>3400.07</v>
      </c>
      <c r="AF614" s="26">
        <v>3400.07</v>
      </c>
      <c r="AG614" s="4">
        <f t="shared" si="197"/>
        <v>3095000</v>
      </c>
      <c r="AH614" s="16">
        <f t="shared" si="187"/>
        <v>5.492730210016155E-3</v>
      </c>
      <c r="AI614" s="15">
        <f t="shared" si="188"/>
        <v>0.63166397415185782</v>
      </c>
      <c r="AJ614" s="15">
        <f t="shared" si="189"/>
        <v>0.67011308562197092</v>
      </c>
      <c r="AK614" s="4">
        <f t="shared" si="190"/>
        <v>16319000</v>
      </c>
      <c r="AL614" s="27">
        <f t="shared" si="191"/>
        <v>1.0417304981922913E-3</v>
      </c>
      <c r="AM614" s="15">
        <f t="shared" si="198"/>
        <v>0.1197990072921135</v>
      </c>
      <c r="AN614" s="15">
        <f t="shared" si="199"/>
        <v>6.6925287403612181E-5</v>
      </c>
    </row>
    <row r="615" spans="1:40" x14ac:dyDescent="0.2">
      <c r="A615" s="4" t="s">
        <v>4628</v>
      </c>
      <c r="B615" s="3" t="s">
        <v>13</v>
      </c>
      <c r="C615" s="6">
        <v>146070</v>
      </c>
      <c r="D615" s="3" t="s">
        <v>233</v>
      </c>
      <c r="E615" s="6">
        <v>146077</v>
      </c>
      <c r="F615" s="3" t="s">
        <v>1446</v>
      </c>
      <c r="G615" s="8">
        <v>15000</v>
      </c>
      <c r="H615" s="6">
        <v>115</v>
      </c>
      <c r="I615" s="6">
        <v>145647</v>
      </c>
      <c r="J615" s="13">
        <v>45016</v>
      </c>
      <c r="K615" s="9">
        <v>15000</v>
      </c>
      <c r="L615" s="4" t="s">
        <v>4628</v>
      </c>
      <c r="M615" s="4" t="s">
        <v>4632</v>
      </c>
      <c r="N615" s="4">
        <f>VLOOKUP(I615,BaseModelo!$A$2:$E$5075,5)</f>
        <v>6</v>
      </c>
      <c r="P615" s="15">
        <v>132</v>
      </c>
      <c r="Q615" s="4">
        <f>VLOOKUP(I615,BaseModelo!$A$2:$E$5075,3)</f>
        <v>115</v>
      </c>
      <c r="R615" s="4">
        <f t="shared" si="180"/>
        <v>32283000</v>
      </c>
      <c r="S615" s="16">
        <f t="shared" si="181"/>
        <v>4.6464083263637206E-4</v>
      </c>
      <c r="T615" s="4">
        <f t="shared" si="192"/>
        <v>5.343369575318279E-2</v>
      </c>
      <c r="U615" s="4">
        <f t="shared" si="193"/>
        <v>6.1332589908001112E-2</v>
      </c>
      <c r="V615" s="6">
        <f t="shared" si="182"/>
        <v>0</v>
      </c>
      <c r="W615" s="16" t="str">
        <f t="shared" si="183"/>
        <v/>
      </c>
      <c r="X615" s="4" t="str">
        <f t="shared" si="194"/>
        <v/>
      </c>
      <c r="Y615" s="4" t="str">
        <f t="shared" si="184"/>
        <v/>
      </c>
      <c r="Z615" s="4">
        <f t="shared" si="185"/>
        <v>4853000</v>
      </c>
      <c r="AA615" s="16">
        <f t="shared" si="186"/>
        <v>3.0908716257984753E-3</v>
      </c>
      <c r="AB615" s="15">
        <f t="shared" si="195"/>
        <v>0.35545023696682465</v>
      </c>
      <c r="AC615" s="15">
        <f t="shared" si="196"/>
        <v>0.40799505460539875</v>
      </c>
      <c r="AD615" s="4">
        <v>146070</v>
      </c>
      <c r="AE615" s="26">
        <v>3000.05</v>
      </c>
      <c r="AF615" s="26">
        <v>3000.05</v>
      </c>
      <c r="AG615" s="4">
        <f t="shared" si="197"/>
        <v>2735000</v>
      </c>
      <c r="AH615" s="16">
        <f t="shared" si="187"/>
        <v>5.4844606946983544E-3</v>
      </c>
      <c r="AI615" s="15">
        <f t="shared" si="188"/>
        <v>0.63071297989031072</v>
      </c>
      <c r="AJ615" s="15">
        <f t="shared" si="189"/>
        <v>0.72394881170018277</v>
      </c>
      <c r="AK615" s="4">
        <f t="shared" si="190"/>
        <v>16319000</v>
      </c>
      <c r="AL615" s="27">
        <f t="shared" si="191"/>
        <v>9.1917396899319809E-4</v>
      </c>
      <c r="AM615" s="15">
        <f t="shared" si="198"/>
        <v>0.10570500643421778</v>
      </c>
      <c r="AN615" s="15">
        <f t="shared" si="199"/>
        <v>5.637532009436955E-5</v>
      </c>
    </row>
    <row r="616" spans="1:40" x14ac:dyDescent="0.2">
      <c r="A616" s="4" t="s">
        <v>4628</v>
      </c>
      <c r="B616" s="3" t="s">
        <v>13</v>
      </c>
      <c r="C616" s="6">
        <v>146070</v>
      </c>
      <c r="D616" s="3" t="s">
        <v>233</v>
      </c>
      <c r="E616" s="6">
        <v>146079</v>
      </c>
      <c r="F616" s="3" t="s">
        <v>1447</v>
      </c>
      <c r="G616" s="8">
        <v>12000</v>
      </c>
      <c r="H616" s="6">
        <v>120</v>
      </c>
      <c r="I616" s="6">
        <v>145179</v>
      </c>
      <c r="J616" s="13">
        <v>45016</v>
      </c>
      <c r="K616" s="9">
        <v>12000</v>
      </c>
      <c r="L616" s="4" t="s">
        <v>4628</v>
      </c>
      <c r="M616" s="4" t="s">
        <v>4632</v>
      </c>
      <c r="N616" s="4">
        <f>VLOOKUP(I616,BaseModelo!$A$2:$E$5075,5)</f>
        <v>7</v>
      </c>
      <c r="P616" s="15">
        <v>132</v>
      </c>
      <c r="Q616" s="4">
        <f>VLOOKUP(I616,BaseModelo!$A$2:$E$5075,3)</f>
        <v>127</v>
      </c>
      <c r="R616" s="4">
        <f t="shared" si="180"/>
        <v>32283000</v>
      </c>
      <c r="S616" s="16">
        <f t="shared" si="181"/>
        <v>3.7171266610909768E-4</v>
      </c>
      <c r="T616" s="4">
        <f t="shared" si="192"/>
        <v>4.4605519933091725E-2</v>
      </c>
      <c r="U616" s="4">
        <f t="shared" si="193"/>
        <v>4.9066071926400896E-2</v>
      </c>
      <c r="V616" s="6">
        <f t="shared" si="182"/>
        <v>0</v>
      </c>
      <c r="W616" s="16" t="str">
        <f t="shared" si="183"/>
        <v/>
      </c>
      <c r="X616" s="4" t="str">
        <f t="shared" si="194"/>
        <v/>
      </c>
      <c r="Y616" s="4" t="str">
        <f t="shared" si="184"/>
        <v/>
      </c>
      <c r="Z616" s="4">
        <f t="shared" si="185"/>
        <v>4022000</v>
      </c>
      <c r="AA616" s="16">
        <f t="shared" si="186"/>
        <v>2.9835902536051715E-3</v>
      </c>
      <c r="AB616" s="15">
        <f t="shared" si="195"/>
        <v>0.35803083043262057</v>
      </c>
      <c r="AC616" s="15">
        <f t="shared" si="196"/>
        <v>0.39383391347588265</v>
      </c>
      <c r="AD616" s="4">
        <v>146070</v>
      </c>
      <c r="AE616" s="26">
        <v>2510.2600000000002</v>
      </c>
      <c r="AF616" s="26">
        <v>2510.2600000000002</v>
      </c>
      <c r="AG616" s="4">
        <f t="shared" si="197"/>
        <v>2184000</v>
      </c>
      <c r="AH616" s="16">
        <f t="shared" si="187"/>
        <v>5.4945054945054949E-3</v>
      </c>
      <c r="AI616" s="15">
        <f t="shared" si="188"/>
        <v>0.65934065934065944</v>
      </c>
      <c r="AJ616" s="15">
        <f t="shared" si="189"/>
        <v>0.72527472527472536</v>
      </c>
      <c r="AK616" s="4">
        <f t="shared" si="190"/>
        <v>16319000</v>
      </c>
      <c r="AL616" s="27">
        <f t="shared" si="191"/>
        <v>7.3533917519455851E-4</v>
      </c>
      <c r="AM616" s="15">
        <f t="shared" si="198"/>
        <v>8.8240701023347023E-2</v>
      </c>
      <c r="AN616" s="15">
        <f t="shared" si="199"/>
        <v>3.6080204860396516E-5</v>
      </c>
    </row>
    <row r="617" spans="1:40" x14ac:dyDescent="0.2">
      <c r="A617" s="4" t="s">
        <v>4628</v>
      </c>
      <c r="B617" s="3" t="s">
        <v>13</v>
      </c>
      <c r="C617" s="6">
        <v>146070</v>
      </c>
      <c r="D617" s="3" t="s">
        <v>233</v>
      </c>
      <c r="E617" s="6">
        <v>146114</v>
      </c>
      <c r="F617" s="3" t="s">
        <v>1448</v>
      </c>
      <c r="G617" s="8">
        <v>10000</v>
      </c>
      <c r="H617" s="6">
        <v>142</v>
      </c>
      <c r="I617" s="6">
        <v>146110</v>
      </c>
      <c r="J617" s="13">
        <v>45016</v>
      </c>
      <c r="K617" s="9">
        <v>10000</v>
      </c>
      <c r="L617" s="4" t="s">
        <v>4628</v>
      </c>
      <c r="M617" s="4" t="s">
        <v>4632</v>
      </c>
      <c r="N617" s="4">
        <f>VLOOKUP(I617,BaseModelo!$A$2:$E$5075,5)</f>
        <v>8</v>
      </c>
      <c r="P617" s="15">
        <v>142.00000000000003</v>
      </c>
      <c r="Q617" s="4">
        <f>VLOOKUP(I617,BaseModelo!$A$2:$E$5075,3)</f>
        <v>132</v>
      </c>
      <c r="R617" s="4">
        <f t="shared" si="180"/>
        <v>32283000</v>
      </c>
      <c r="S617" s="16">
        <f t="shared" si="181"/>
        <v>3.0976055509091471E-4</v>
      </c>
      <c r="T617" s="4">
        <f t="shared" si="192"/>
        <v>4.3985998822909891E-2</v>
      </c>
      <c r="U617" s="4">
        <f t="shared" si="193"/>
        <v>4.3985998822909898E-2</v>
      </c>
      <c r="V617" s="6">
        <f t="shared" si="182"/>
        <v>0</v>
      </c>
      <c r="W617" s="16" t="str">
        <f t="shared" si="183"/>
        <v/>
      </c>
      <c r="X617" s="4" t="str">
        <f t="shared" si="194"/>
        <v/>
      </c>
      <c r="Y617" s="4" t="str">
        <f t="shared" si="184"/>
        <v/>
      </c>
      <c r="Z617" s="4">
        <f t="shared" si="185"/>
        <v>5836000</v>
      </c>
      <c r="AA617" s="16">
        <f t="shared" si="186"/>
        <v>1.7135023989033585E-3</v>
      </c>
      <c r="AB617" s="15">
        <f t="shared" si="195"/>
        <v>0.2433173406442769</v>
      </c>
      <c r="AC617" s="15">
        <f t="shared" si="196"/>
        <v>0.24331734064427696</v>
      </c>
      <c r="AD617" s="4">
        <v>146070</v>
      </c>
      <c r="AE617" s="26">
        <v>2510.34</v>
      </c>
      <c r="AF617" s="26">
        <v>2510.34</v>
      </c>
      <c r="AG617" s="4">
        <f t="shared" si="197"/>
        <v>3421000</v>
      </c>
      <c r="AH617" s="16">
        <f t="shared" si="187"/>
        <v>2.9231218941829875E-3</v>
      </c>
      <c r="AI617" s="15">
        <f t="shared" si="188"/>
        <v>0.41508330897398421</v>
      </c>
      <c r="AJ617" s="15">
        <f t="shared" si="189"/>
        <v>0.41508330897398432</v>
      </c>
      <c r="AK617" s="4">
        <f t="shared" si="190"/>
        <v>16319000</v>
      </c>
      <c r="AL617" s="27">
        <f t="shared" si="191"/>
        <v>6.1278264599546543E-4</v>
      </c>
      <c r="AM617" s="15">
        <f t="shared" si="198"/>
        <v>8.7015135731356094E-2</v>
      </c>
      <c r="AN617" s="15">
        <f t="shared" si="199"/>
        <v>2.6953856745456156E-5</v>
      </c>
    </row>
    <row r="618" spans="1:40" x14ac:dyDescent="0.2">
      <c r="A618" s="4" t="s">
        <v>4627</v>
      </c>
      <c r="B618" s="3" t="s">
        <v>8</v>
      </c>
      <c r="C618" s="6">
        <v>146084</v>
      </c>
      <c r="D618" s="3" t="s">
        <v>234</v>
      </c>
      <c r="E618" s="6">
        <v>146201</v>
      </c>
      <c r="F618" s="3" t="s">
        <v>1442</v>
      </c>
      <c r="G618" s="8">
        <v>10000</v>
      </c>
      <c r="H618" s="6">
        <v>142</v>
      </c>
      <c r="I618" s="6">
        <v>145516</v>
      </c>
      <c r="J618" s="13">
        <v>45016</v>
      </c>
      <c r="K618" s="9">
        <v>10000</v>
      </c>
      <c r="L618" s="4" t="s">
        <v>4627</v>
      </c>
      <c r="M618" s="4" t="s">
        <v>4632</v>
      </c>
      <c r="N618" s="4">
        <f>VLOOKUP(I618,BaseModelo!$A$2:$E$5075,5)</f>
        <v>9</v>
      </c>
      <c r="P618" s="15">
        <v>142.00000000000003</v>
      </c>
      <c r="Q618" s="4">
        <f>VLOOKUP(I618,BaseModelo!$A$2:$E$5075,3)</f>
        <v>147</v>
      </c>
      <c r="R618" s="4">
        <f t="shared" si="180"/>
        <v>32283000</v>
      </c>
      <c r="S618" s="16">
        <f t="shared" si="181"/>
        <v>3.0976055509091471E-4</v>
      </c>
      <c r="T618" s="4">
        <f t="shared" si="192"/>
        <v>4.3985998822909891E-2</v>
      </c>
      <c r="U618" s="4">
        <f t="shared" si="193"/>
        <v>4.3985998822909898E-2</v>
      </c>
      <c r="V618" s="6">
        <f t="shared" si="182"/>
        <v>0</v>
      </c>
      <c r="W618" s="16" t="str">
        <f t="shared" si="183"/>
        <v/>
      </c>
      <c r="X618" s="4" t="str">
        <f t="shared" si="194"/>
        <v/>
      </c>
      <c r="Y618" s="4" t="str">
        <f t="shared" si="184"/>
        <v/>
      </c>
      <c r="Z618" s="4">
        <f t="shared" si="185"/>
        <v>5305000</v>
      </c>
      <c r="AA618" s="16">
        <f t="shared" si="186"/>
        <v>1.885014137606032E-3</v>
      </c>
      <c r="AB618" s="15">
        <f t="shared" si="195"/>
        <v>0.26767200754005654</v>
      </c>
      <c r="AC618" s="15">
        <f t="shared" si="196"/>
        <v>0.2676720075400566</v>
      </c>
      <c r="AD618" s="4">
        <v>146084</v>
      </c>
      <c r="AE618" s="26">
        <v>2510.34</v>
      </c>
      <c r="AF618" s="26">
        <v>2510.34</v>
      </c>
      <c r="AG618" s="4">
        <f t="shared" si="197"/>
        <v>2114000</v>
      </c>
      <c r="AH618" s="16">
        <f t="shared" si="187"/>
        <v>4.7303689687795648E-3</v>
      </c>
      <c r="AI618" s="15">
        <f t="shared" si="188"/>
        <v>0.67171239356669821</v>
      </c>
      <c r="AJ618" s="15">
        <f t="shared" si="189"/>
        <v>0.67171239356669832</v>
      </c>
      <c r="AK618" s="4">
        <f t="shared" si="190"/>
        <v>15073000</v>
      </c>
      <c r="AL618" s="27">
        <f t="shared" si="191"/>
        <v>6.6343793538114506E-4</v>
      </c>
      <c r="AM618" s="15">
        <f t="shared" si="198"/>
        <v>9.4208186824122603E-2</v>
      </c>
      <c r="AN618" s="15">
        <f t="shared" si="199"/>
        <v>2.918198024474882E-5</v>
      </c>
    </row>
    <row r="619" spans="1:40" x14ac:dyDescent="0.2">
      <c r="A619" s="4" t="s">
        <v>4627</v>
      </c>
      <c r="B619" s="3" t="s">
        <v>8</v>
      </c>
      <c r="C619" s="6">
        <v>146084</v>
      </c>
      <c r="D619" s="3" t="s">
        <v>234</v>
      </c>
      <c r="E619" s="6">
        <v>146203</v>
      </c>
      <c r="F619" s="3" t="s">
        <v>1443</v>
      </c>
      <c r="G619" s="8">
        <v>10000</v>
      </c>
      <c r="H619" s="6">
        <v>142</v>
      </c>
      <c r="I619" s="6">
        <v>145819</v>
      </c>
      <c r="J619" s="13">
        <v>45016</v>
      </c>
      <c r="K619" s="9">
        <v>10000</v>
      </c>
      <c r="L619" s="4" t="s">
        <v>4627</v>
      </c>
      <c r="M619" s="4" t="s">
        <v>4632</v>
      </c>
      <c r="N619" s="4">
        <f>VLOOKUP(I619,BaseModelo!$A$2:$E$5075,5)</f>
        <v>7</v>
      </c>
      <c r="P619" s="15">
        <v>142.00000000000003</v>
      </c>
      <c r="Q619" s="4">
        <f>VLOOKUP(I619,BaseModelo!$A$2:$E$5075,3)</f>
        <v>127</v>
      </c>
      <c r="R619" s="4">
        <f t="shared" si="180"/>
        <v>32283000</v>
      </c>
      <c r="S619" s="16">
        <f t="shared" si="181"/>
        <v>3.0976055509091471E-4</v>
      </c>
      <c r="T619" s="4">
        <f t="shared" si="192"/>
        <v>4.3985998822909891E-2</v>
      </c>
      <c r="U619" s="4">
        <f t="shared" si="193"/>
        <v>4.3985998822909898E-2</v>
      </c>
      <c r="V619" s="6">
        <f t="shared" si="182"/>
        <v>0</v>
      </c>
      <c r="W619" s="16" t="str">
        <f t="shared" si="183"/>
        <v/>
      </c>
      <c r="X619" s="4" t="str">
        <f t="shared" si="194"/>
        <v/>
      </c>
      <c r="Y619" s="4" t="str">
        <f t="shared" si="184"/>
        <v/>
      </c>
      <c r="Z619" s="4">
        <f t="shared" si="185"/>
        <v>4022000</v>
      </c>
      <c r="AA619" s="16">
        <f t="shared" si="186"/>
        <v>2.4863252113376429E-3</v>
      </c>
      <c r="AB619" s="15">
        <f t="shared" si="195"/>
        <v>0.35305818000994527</v>
      </c>
      <c r="AC619" s="15">
        <f t="shared" si="196"/>
        <v>0.35305818000994538</v>
      </c>
      <c r="AD619" s="4">
        <v>146084</v>
      </c>
      <c r="AE619" s="26">
        <v>2510.34</v>
      </c>
      <c r="AF619" s="26">
        <v>2510.34</v>
      </c>
      <c r="AG619" s="4">
        <f t="shared" si="197"/>
        <v>1778000</v>
      </c>
      <c r="AH619" s="16">
        <f t="shared" si="187"/>
        <v>5.6242969628796397E-3</v>
      </c>
      <c r="AI619" s="15">
        <f t="shared" si="188"/>
        <v>0.79865016872890882</v>
      </c>
      <c r="AJ619" s="15">
        <f t="shared" si="189"/>
        <v>0.79865016872890904</v>
      </c>
      <c r="AK619" s="4">
        <f t="shared" si="190"/>
        <v>15073000</v>
      </c>
      <c r="AL619" s="27">
        <f t="shared" si="191"/>
        <v>6.6343793538114506E-4</v>
      </c>
      <c r="AM619" s="15">
        <f t="shared" si="198"/>
        <v>9.4208186824122603E-2</v>
      </c>
      <c r="AN619" s="15">
        <f t="shared" si="199"/>
        <v>2.918198024474882E-5</v>
      </c>
    </row>
    <row r="620" spans="1:40" x14ac:dyDescent="0.2">
      <c r="A620" s="4" t="s">
        <v>4627</v>
      </c>
      <c r="B620" s="3" t="s">
        <v>8</v>
      </c>
      <c r="C620" s="6">
        <v>146091</v>
      </c>
      <c r="D620" s="3" t="s">
        <v>235</v>
      </c>
      <c r="E620" s="6">
        <v>146140</v>
      </c>
      <c r="F620" s="3" t="s">
        <v>1427</v>
      </c>
      <c r="G620" s="8">
        <v>5000</v>
      </c>
      <c r="H620" s="6">
        <v>147</v>
      </c>
      <c r="I620" s="6">
        <v>145446</v>
      </c>
      <c r="J620" s="13">
        <v>45016</v>
      </c>
      <c r="K620" s="9">
        <v>5000</v>
      </c>
      <c r="L620" s="4" t="s">
        <v>4627</v>
      </c>
      <c r="M620" s="4" t="s">
        <v>4632</v>
      </c>
      <c r="N620" s="4">
        <f>VLOOKUP(I620,BaseModelo!$A$2:$E$5075,5)</f>
        <v>7</v>
      </c>
      <c r="P620" s="15">
        <v>147</v>
      </c>
      <c r="Q620" s="4">
        <f>VLOOKUP(I620,BaseModelo!$A$2:$E$5075,3)</f>
        <v>127</v>
      </c>
      <c r="R620" s="4">
        <f t="shared" si="180"/>
        <v>32283000</v>
      </c>
      <c r="S620" s="16">
        <f t="shared" si="181"/>
        <v>1.5488027754545735E-4</v>
      </c>
      <c r="T620" s="4">
        <f t="shared" si="192"/>
        <v>2.2767400799182231E-2</v>
      </c>
      <c r="U620" s="4">
        <f t="shared" si="193"/>
        <v>2.2767400799182231E-2</v>
      </c>
      <c r="V620" s="6">
        <f t="shared" si="182"/>
        <v>0</v>
      </c>
      <c r="W620" s="16" t="str">
        <f t="shared" si="183"/>
        <v/>
      </c>
      <c r="X620" s="4" t="str">
        <f t="shared" si="194"/>
        <v/>
      </c>
      <c r="Y620" s="4" t="str">
        <f t="shared" si="184"/>
        <v/>
      </c>
      <c r="Z620" s="4">
        <f t="shared" si="185"/>
        <v>4022000</v>
      </c>
      <c r="AA620" s="16">
        <f t="shared" si="186"/>
        <v>1.2431626056688214E-3</v>
      </c>
      <c r="AB620" s="15">
        <f t="shared" si="195"/>
        <v>0.18274490303331675</v>
      </c>
      <c r="AC620" s="15">
        <f t="shared" si="196"/>
        <v>0.18274490303331675</v>
      </c>
      <c r="AD620" s="4">
        <v>146091</v>
      </c>
      <c r="AE620" s="26">
        <v>1303.3399999999999</v>
      </c>
      <c r="AF620" s="26">
        <v>1303.3399999999999</v>
      </c>
      <c r="AG620" s="4">
        <f t="shared" si="197"/>
        <v>1778000</v>
      </c>
      <c r="AH620" s="16">
        <f t="shared" si="187"/>
        <v>2.8121484814398199E-3</v>
      </c>
      <c r="AI620" s="15">
        <f t="shared" si="188"/>
        <v>0.41338582677165353</v>
      </c>
      <c r="AJ620" s="15">
        <f t="shared" si="189"/>
        <v>0.41338582677165353</v>
      </c>
      <c r="AK620" s="4">
        <f t="shared" si="190"/>
        <v>15073000</v>
      </c>
      <c r="AL620" s="27">
        <f t="shared" si="191"/>
        <v>3.3171896769057253E-4</v>
      </c>
      <c r="AM620" s="15">
        <f t="shared" si="198"/>
        <v>4.8762688250514163E-2</v>
      </c>
      <c r="AN620" s="15">
        <f t="shared" si="199"/>
        <v>7.5523786901022457E-6</v>
      </c>
    </row>
    <row r="621" spans="1:40" x14ac:dyDescent="0.2">
      <c r="A621" s="4" t="s">
        <v>4627</v>
      </c>
      <c r="B621" s="3" t="s">
        <v>8</v>
      </c>
      <c r="C621" s="6">
        <v>146091</v>
      </c>
      <c r="D621" s="3" t="s">
        <v>235</v>
      </c>
      <c r="E621" s="6">
        <v>146141</v>
      </c>
      <c r="F621" s="3" t="s">
        <v>1428</v>
      </c>
      <c r="G621" s="8">
        <v>5000</v>
      </c>
      <c r="H621" s="6">
        <v>147</v>
      </c>
      <c r="I621" s="6">
        <v>145784</v>
      </c>
      <c r="J621" s="13">
        <v>45016</v>
      </c>
      <c r="K621" s="9">
        <v>5000</v>
      </c>
      <c r="L621" s="4" t="s">
        <v>4627</v>
      </c>
      <c r="M621" s="4" t="s">
        <v>4632</v>
      </c>
      <c r="N621" s="4">
        <f>VLOOKUP(I621,BaseModelo!$A$2:$E$5075,5)</f>
        <v>9</v>
      </c>
      <c r="P621" s="15">
        <v>147</v>
      </c>
      <c r="Q621" s="4">
        <f>VLOOKUP(I621,BaseModelo!$A$2:$E$5075,3)</f>
        <v>147</v>
      </c>
      <c r="R621" s="4">
        <f t="shared" si="180"/>
        <v>32283000</v>
      </c>
      <c r="S621" s="16">
        <f t="shared" si="181"/>
        <v>1.5488027754545735E-4</v>
      </c>
      <c r="T621" s="4">
        <f t="shared" si="192"/>
        <v>2.2767400799182231E-2</v>
      </c>
      <c r="U621" s="4">
        <f t="shared" si="193"/>
        <v>2.2767400799182231E-2</v>
      </c>
      <c r="V621" s="6">
        <f t="shared" si="182"/>
        <v>0</v>
      </c>
      <c r="W621" s="16" t="str">
        <f t="shared" si="183"/>
        <v/>
      </c>
      <c r="X621" s="4" t="str">
        <f t="shared" si="194"/>
        <v/>
      </c>
      <c r="Y621" s="4" t="str">
        <f t="shared" si="184"/>
        <v/>
      </c>
      <c r="Z621" s="4">
        <f t="shared" si="185"/>
        <v>5305000</v>
      </c>
      <c r="AA621" s="16">
        <f t="shared" si="186"/>
        <v>9.42507068803016E-4</v>
      </c>
      <c r="AB621" s="15">
        <f t="shared" si="195"/>
        <v>0.13854853911404336</v>
      </c>
      <c r="AC621" s="15">
        <f t="shared" si="196"/>
        <v>0.13854853911404336</v>
      </c>
      <c r="AD621" s="4">
        <v>146091</v>
      </c>
      <c r="AE621" s="26">
        <v>1303.3399999999999</v>
      </c>
      <c r="AF621" s="26">
        <v>1303.3399999999999</v>
      </c>
      <c r="AG621" s="4">
        <f t="shared" si="197"/>
        <v>2114000</v>
      </c>
      <c r="AH621" s="16">
        <f t="shared" si="187"/>
        <v>2.3651844843897824E-3</v>
      </c>
      <c r="AI621" s="15">
        <f t="shared" si="188"/>
        <v>0.34768211920529801</v>
      </c>
      <c r="AJ621" s="15">
        <f t="shared" si="189"/>
        <v>0.34768211920529801</v>
      </c>
      <c r="AK621" s="4">
        <f t="shared" si="190"/>
        <v>15073000</v>
      </c>
      <c r="AL621" s="27">
        <f t="shared" si="191"/>
        <v>3.3171896769057253E-4</v>
      </c>
      <c r="AM621" s="15">
        <f t="shared" si="198"/>
        <v>4.8762688250514163E-2</v>
      </c>
      <c r="AN621" s="15">
        <f t="shared" si="199"/>
        <v>7.5523786901022457E-6</v>
      </c>
    </row>
    <row r="622" spans="1:40" x14ac:dyDescent="0.2">
      <c r="A622" s="4" t="s">
        <v>4627</v>
      </c>
      <c r="B622" s="3" t="s">
        <v>8</v>
      </c>
      <c r="C622" s="6">
        <v>146097</v>
      </c>
      <c r="D622" s="3" t="s">
        <v>231</v>
      </c>
      <c r="E622" s="6">
        <v>146115</v>
      </c>
      <c r="F622" s="3" t="s">
        <v>1421</v>
      </c>
      <c r="G622" s="8">
        <v>5000</v>
      </c>
      <c r="H622" s="6">
        <v>147</v>
      </c>
      <c r="I622" s="6">
        <v>145697</v>
      </c>
      <c r="J622" s="13">
        <v>45016</v>
      </c>
      <c r="K622" s="9">
        <v>5000</v>
      </c>
      <c r="L622" s="4" t="s">
        <v>4627</v>
      </c>
      <c r="M622" s="4" t="s">
        <v>4632</v>
      </c>
      <c r="N622" s="4">
        <f>VLOOKUP(I622,BaseModelo!$A$2:$E$5075,5)</f>
        <v>5</v>
      </c>
      <c r="P622" s="15">
        <v>147</v>
      </c>
      <c r="Q622" s="4">
        <f>VLOOKUP(I622,BaseModelo!$A$2:$E$5075,3)</f>
        <v>110</v>
      </c>
      <c r="R622" s="4">
        <f t="shared" si="180"/>
        <v>32283000</v>
      </c>
      <c r="S622" s="16">
        <f t="shared" si="181"/>
        <v>1.5488027754545735E-4</v>
      </c>
      <c r="T622" s="4">
        <f t="shared" si="192"/>
        <v>2.2767400799182231E-2</v>
      </c>
      <c r="U622" s="4">
        <f t="shared" si="193"/>
        <v>2.2767400799182231E-2</v>
      </c>
      <c r="V622" s="6">
        <f t="shared" si="182"/>
        <v>0</v>
      </c>
      <c r="W622" s="16" t="str">
        <f t="shared" si="183"/>
        <v/>
      </c>
      <c r="X622" s="4" t="str">
        <f t="shared" si="194"/>
        <v/>
      </c>
      <c r="Y622" s="4" t="str">
        <f t="shared" si="184"/>
        <v/>
      </c>
      <c r="Z622" s="4">
        <f t="shared" si="185"/>
        <v>4058000</v>
      </c>
      <c r="AA622" s="16">
        <f t="shared" si="186"/>
        <v>1.2321340561853129E-3</v>
      </c>
      <c r="AB622" s="15">
        <f t="shared" si="195"/>
        <v>0.18112370625924099</v>
      </c>
      <c r="AC622" s="15">
        <f t="shared" si="196"/>
        <v>0.18112370625924099</v>
      </c>
      <c r="AD622" s="4">
        <v>146097</v>
      </c>
      <c r="AE622" s="26">
        <v>1303.3399999999999</v>
      </c>
      <c r="AF622" s="26">
        <v>1303.3399999999999</v>
      </c>
      <c r="AG622" s="4">
        <f t="shared" si="197"/>
        <v>1768000</v>
      </c>
      <c r="AH622" s="16">
        <f t="shared" si="187"/>
        <v>2.8280542986425339E-3</v>
      </c>
      <c r="AI622" s="15">
        <f t="shared" si="188"/>
        <v>0.41572398190045246</v>
      </c>
      <c r="AJ622" s="15">
        <f t="shared" si="189"/>
        <v>0.41572398190045246</v>
      </c>
      <c r="AK622" s="4">
        <f t="shared" si="190"/>
        <v>15073000</v>
      </c>
      <c r="AL622" s="27">
        <f t="shared" si="191"/>
        <v>3.3171896769057253E-4</v>
      </c>
      <c r="AM622" s="15">
        <f t="shared" si="198"/>
        <v>4.8762688250514163E-2</v>
      </c>
      <c r="AN622" s="15">
        <f t="shared" si="199"/>
        <v>7.5523786901022457E-6</v>
      </c>
    </row>
    <row r="623" spans="1:40" x14ac:dyDescent="0.2">
      <c r="A623" s="4" t="s">
        <v>4627</v>
      </c>
      <c r="B623" s="3" t="s">
        <v>8</v>
      </c>
      <c r="C623" s="6">
        <v>146097</v>
      </c>
      <c r="D623" s="3" t="s">
        <v>231</v>
      </c>
      <c r="E623" s="6">
        <v>146116</v>
      </c>
      <c r="F623" s="3" t="s">
        <v>1422</v>
      </c>
      <c r="G623" s="8">
        <v>5000</v>
      </c>
      <c r="H623" s="6">
        <v>147</v>
      </c>
      <c r="I623" s="6">
        <v>145792</v>
      </c>
      <c r="J623" s="13">
        <v>45016</v>
      </c>
      <c r="K623" s="9">
        <v>5000</v>
      </c>
      <c r="L623" s="4" t="s">
        <v>4627</v>
      </c>
      <c r="M623" s="4" t="s">
        <v>4632</v>
      </c>
      <c r="N623" s="4">
        <f>VLOOKUP(I623,BaseModelo!$A$2:$E$5075,5)</f>
        <v>5</v>
      </c>
      <c r="P623" s="15">
        <v>147</v>
      </c>
      <c r="Q623" s="4">
        <f>VLOOKUP(I623,BaseModelo!$A$2:$E$5075,3)</f>
        <v>110</v>
      </c>
      <c r="R623" s="4">
        <f t="shared" si="180"/>
        <v>32283000</v>
      </c>
      <c r="S623" s="16">
        <f t="shared" si="181"/>
        <v>1.5488027754545735E-4</v>
      </c>
      <c r="T623" s="4">
        <f t="shared" si="192"/>
        <v>2.2767400799182231E-2</v>
      </c>
      <c r="U623" s="4">
        <f t="shared" si="193"/>
        <v>2.2767400799182231E-2</v>
      </c>
      <c r="V623" s="6">
        <f t="shared" si="182"/>
        <v>0</v>
      </c>
      <c r="W623" s="16" t="str">
        <f t="shared" si="183"/>
        <v/>
      </c>
      <c r="X623" s="4" t="str">
        <f t="shared" si="194"/>
        <v/>
      </c>
      <c r="Y623" s="4" t="str">
        <f t="shared" si="184"/>
        <v/>
      </c>
      <c r="Z623" s="4">
        <f t="shared" si="185"/>
        <v>4058000</v>
      </c>
      <c r="AA623" s="16">
        <f t="shared" si="186"/>
        <v>1.2321340561853129E-3</v>
      </c>
      <c r="AB623" s="15">
        <f t="shared" si="195"/>
        <v>0.18112370625924099</v>
      </c>
      <c r="AC623" s="15">
        <f t="shared" si="196"/>
        <v>0.18112370625924099</v>
      </c>
      <c r="AD623" s="4">
        <v>146097</v>
      </c>
      <c r="AE623" s="26">
        <v>1303.3399999999999</v>
      </c>
      <c r="AF623" s="26">
        <v>1303.3399999999999</v>
      </c>
      <c r="AG623" s="4">
        <f t="shared" si="197"/>
        <v>1768000</v>
      </c>
      <c r="AH623" s="16">
        <f t="shared" si="187"/>
        <v>2.8280542986425339E-3</v>
      </c>
      <c r="AI623" s="15">
        <f t="shared" si="188"/>
        <v>0.41572398190045246</v>
      </c>
      <c r="AJ623" s="15">
        <f t="shared" si="189"/>
        <v>0.41572398190045246</v>
      </c>
      <c r="AK623" s="4">
        <f t="shared" si="190"/>
        <v>15073000</v>
      </c>
      <c r="AL623" s="27">
        <f t="shared" si="191"/>
        <v>3.3171896769057253E-4</v>
      </c>
      <c r="AM623" s="15">
        <f t="shared" si="198"/>
        <v>4.8762688250514163E-2</v>
      </c>
      <c r="AN623" s="15">
        <f t="shared" si="199"/>
        <v>7.5523786901022457E-6</v>
      </c>
    </row>
    <row r="624" spans="1:40" x14ac:dyDescent="0.2">
      <c r="A624" s="4" t="s">
        <v>4628</v>
      </c>
      <c r="B624" s="3" t="s">
        <v>13</v>
      </c>
      <c r="C624" s="6">
        <v>146127</v>
      </c>
      <c r="D624" s="3" t="s">
        <v>236</v>
      </c>
      <c r="E624" s="6">
        <v>146134</v>
      </c>
      <c r="F624" s="3" t="s">
        <v>1426</v>
      </c>
      <c r="G624" s="8">
        <v>10000</v>
      </c>
      <c r="H624" s="6">
        <v>142</v>
      </c>
      <c r="I624" s="6">
        <v>145993</v>
      </c>
      <c r="J624" s="13">
        <v>45016</v>
      </c>
      <c r="K624" s="9">
        <v>10000</v>
      </c>
      <c r="L624" s="4" t="s">
        <v>4628</v>
      </c>
      <c r="M624" s="4" t="s">
        <v>4632</v>
      </c>
      <c r="N624" s="4">
        <f>VLOOKUP(I624,BaseModelo!$A$2:$E$5075,5)</f>
        <v>9</v>
      </c>
      <c r="P624" s="15">
        <v>142.00000000000003</v>
      </c>
      <c r="Q624" s="4">
        <f>VLOOKUP(I624,BaseModelo!$A$2:$E$5075,3)</f>
        <v>147</v>
      </c>
      <c r="R624" s="4">
        <f t="shared" si="180"/>
        <v>32283000</v>
      </c>
      <c r="S624" s="16">
        <f t="shared" si="181"/>
        <v>3.0976055509091471E-4</v>
      </c>
      <c r="T624" s="4">
        <f t="shared" si="192"/>
        <v>4.3985998822909891E-2</v>
      </c>
      <c r="U624" s="4">
        <f t="shared" si="193"/>
        <v>4.3985998822909898E-2</v>
      </c>
      <c r="V624" s="6">
        <f t="shared" si="182"/>
        <v>0</v>
      </c>
      <c r="W624" s="16" t="str">
        <f t="shared" si="183"/>
        <v/>
      </c>
      <c r="X624" s="4" t="str">
        <f t="shared" si="194"/>
        <v/>
      </c>
      <c r="Y624" s="4" t="str">
        <f t="shared" si="184"/>
        <v/>
      </c>
      <c r="Z624" s="4">
        <f t="shared" si="185"/>
        <v>5305000</v>
      </c>
      <c r="AA624" s="16">
        <f t="shared" si="186"/>
        <v>1.885014137606032E-3</v>
      </c>
      <c r="AB624" s="15">
        <f t="shared" si="195"/>
        <v>0.26767200754005654</v>
      </c>
      <c r="AC624" s="15">
        <f t="shared" si="196"/>
        <v>0.2676720075400566</v>
      </c>
      <c r="AD624" s="4">
        <v>146127</v>
      </c>
      <c r="AE624" s="26">
        <v>2510.34</v>
      </c>
      <c r="AF624" s="26">
        <v>2510.34</v>
      </c>
      <c r="AG624" s="4">
        <f t="shared" si="197"/>
        <v>3095000</v>
      </c>
      <c r="AH624" s="16">
        <f t="shared" si="187"/>
        <v>3.2310177705977385E-3</v>
      </c>
      <c r="AI624" s="15">
        <f t="shared" si="188"/>
        <v>0.45880452342487887</v>
      </c>
      <c r="AJ624" s="15">
        <f t="shared" si="189"/>
        <v>0.45880452342487893</v>
      </c>
      <c r="AK624" s="4">
        <f t="shared" si="190"/>
        <v>16319000</v>
      </c>
      <c r="AL624" s="27">
        <f t="shared" si="191"/>
        <v>6.1278264599546543E-4</v>
      </c>
      <c r="AM624" s="15">
        <f t="shared" si="198"/>
        <v>8.7015135731356094E-2</v>
      </c>
      <c r="AN624" s="15">
        <f t="shared" si="199"/>
        <v>2.6953856745456156E-5</v>
      </c>
    </row>
    <row r="625" spans="1:40" x14ac:dyDescent="0.2">
      <c r="A625" s="4" t="s">
        <v>4627</v>
      </c>
      <c r="B625" s="2" t="s">
        <v>1</v>
      </c>
      <c r="C625" s="5">
        <v>146145</v>
      </c>
      <c r="D625" s="2" t="s">
        <v>237</v>
      </c>
      <c r="E625" s="5">
        <v>146146</v>
      </c>
      <c r="F625" s="2" t="s">
        <v>1424</v>
      </c>
      <c r="G625" s="7">
        <v>6000</v>
      </c>
      <c r="H625" s="5">
        <v>142</v>
      </c>
      <c r="I625" s="6">
        <v>145570</v>
      </c>
      <c r="J625" s="13">
        <v>45016</v>
      </c>
      <c r="K625" s="9">
        <v>6000</v>
      </c>
      <c r="L625" s="4" t="s">
        <v>4627</v>
      </c>
      <c r="M625" s="4" t="s">
        <v>4632</v>
      </c>
      <c r="N625" s="4">
        <f>VLOOKUP(I625,BaseModelo!$A$2:$E$5075,5)</f>
        <v>10</v>
      </c>
      <c r="P625" s="15">
        <v>142.00000000000003</v>
      </c>
      <c r="Q625" s="4">
        <f>VLOOKUP(I625,BaseModelo!$A$2:$E$5075,3)</f>
        <v>0</v>
      </c>
      <c r="R625" s="4">
        <f t="shared" si="180"/>
        <v>32283000</v>
      </c>
      <c r="S625" s="16">
        <f t="shared" si="181"/>
        <v>1.8585633305454884E-4</v>
      </c>
      <c r="T625" s="4">
        <f t="shared" si="192"/>
        <v>2.6391599293745936E-2</v>
      </c>
      <c r="U625" s="4">
        <f t="shared" si="193"/>
        <v>2.6391599293745942E-2</v>
      </c>
      <c r="V625" s="6">
        <f t="shared" si="182"/>
        <v>0</v>
      </c>
      <c r="W625" s="16" t="str">
        <f t="shared" si="183"/>
        <v/>
      </c>
      <c r="X625" s="4" t="str">
        <f t="shared" si="194"/>
        <v/>
      </c>
      <c r="Y625" s="4" t="str">
        <f t="shared" si="184"/>
        <v/>
      </c>
      <c r="Z625" s="4">
        <f t="shared" si="185"/>
        <v>4121000</v>
      </c>
      <c r="AA625" s="16">
        <f t="shared" si="186"/>
        <v>1.4559572919194371E-3</v>
      </c>
      <c r="AB625" s="15">
        <f t="shared" si="195"/>
        <v>0.20674593545256006</v>
      </c>
      <c r="AC625" s="15">
        <f t="shared" si="196"/>
        <v>0.20674593545256012</v>
      </c>
      <c r="AD625" s="4">
        <v>146145</v>
      </c>
      <c r="AE625" s="26">
        <v>1503.37</v>
      </c>
      <c r="AF625" s="26">
        <v>1503.37</v>
      </c>
      <c r="AG625" s="4">
        <f t="shared" si="197"/>
        <v>2105000</v>
      </c>
      <c r="AH625" s="16">
        <f t="shared" si="187"/>
        <v>2.8503562945368173E-3</v>
      </c>
      <c r="AI625" s="15">
        <f t="shared" si="188"/>
        <v>0.40475059382422807</v>
      </c>
      <c r="AJ625" s="15">
        <f t="shared" si="189"/>
        <v>0.40475059382422812</v>
      </c>
      <c r="AK625" s="4">
        <f t="shared" si="190"/>
        <v>15073000</v>
      </c>
      <c r="AL625" s="27">
        <f t="shared" si="191"/>
        <v>3.9806276122868704E-4</v>
      </c>
      <c r="AM625" s="15">
        <f t="shared" si="198"/>
        <v>5.6524912094473558E-2</v>
      </c>
      <c r="AN625" s="15">
        <f t="shared" si="199"/>
        <v>1.0505512888109577E-5</v>
      </c>
    </row>
    <row r="626" spans="1:40" x14ac:dyDescent="0.2">
      <c r="A626" s="4" t="s">
        <v>4627</v>
      </c>
      <c r="B626" s="3" t="s">
        <v>1</v>
      </c>
      <c r="C626" s="6">
        <v>146145</v>
      </c>
      <c r="D626" s="3" t="s">
        <v>237</v>
      </c>
      <c r="E626" s="6">
        <v>146147</v>
      </c>
      <c r="F626" s="3" t="s">
        <v>1449</v>
      </c>
      <c r="G626" s="8">
        <v>6000</v>
      </c>
      <c r="H626" s="6">
        <v>142</v>
      </c>
      <c r="I626" s="6">
        <v>145916</v>
      </c>
      <c r="J626" s="13">
        <v>45016</v>
      </c>
      <c r="K626" s="9">
        <v>6000</v>
      </c>
      <c r="L626" s="4" t="s">
        <v>4627</v>
      </c>
      <c r="M626" s="4" t="s">
        <v>4632</v>
      </c>
      <c r="N626" s="4">
        <f>VLOOKUP(I626,BaseModelo!$A$2:$E$5075,5)</f>
        <v>10</v>
      </c>
      <c r="P626" s="15">
        <v>142.00000000000003</v>
      </c>
      <c r="Q626" s="4">
        <f>VLOOKUP(I626,BaseModelo!$A$2:$E$5075,3)</f>
        <v>0</v>
      </c>
      <c r="R626" s="4">
        <f t="shared" si="180"/>
        <v>32283000</v>
      </c>
      <c r="S626" s="16">
        <f t="shared" si="181"/>
        <v>1.8585633305454884E-4</v>
      </c>
      <c r="T626" s="4">
        <f t="shared" si="192"/>
        <v>2.6391599293745936E-2</v>
      </c>
      <c r="U626" s="4">
        <f t="shared" si="193"/>
        <v>2.6391599293745942E-2</v>
      </c>
      <c r="V626" s="6">
        <f t="shared" si="182"/>
        <v>0</v>
      </c>
      <c r="W626" s="16" t="str">
        <f t="shared" si="183"/>
        <v/>
      </c>
      <c r="X626" s="4" t="str">
        <f t="shared" si="194"/>
        <v/>
      </c>
      <c r="Y626" s="4" t="str">
        <f t="shared" si="184"/>
        <v/>
      </c>
      <c r="Z626" s="4">
        <f t="shared" si="185"/>
        <v>4121000</v>
      </c>
      <c r="AA626" s="16">
        <f t="shared" si="186"/>
        <v>1.4559572919194371E-3</v>
      </c>
      <c r="AB626" s="15">
        <f t="shared" si="195"/>
        <v>0.20674593545256006</v>
      </c>
      <c r="AC626" s="15">
        <f t="shared" si="196"/>
        <v>0.20674593545256012</v>
      </c>
      <c r="AD626" s="4">
        <v>146145</v>
      </c>
      <c r="AE626" s="26">
        <v>1503.37</v>
      </c>
      <c r="AF626" s="26">
        <v>1503.37</v>
      </c>
      <c r="AG626" s="4">
        <f t="shared" si="197"/>
        <v>2105000</v>
      </c>
      <c r="AH626" s="16">
        <f t="shared" si="187"/>
        <v>2.8503562945368173E-3</v>
      </c>
      <c r="AI626" s="15">
        <f t="shared" si="188"/>
        <v>0.40475059382422807</v>
      </c>
      <c r="AJ626" s="15">
        <f t="shared" si="189"/>
        <v>0.40475059382422812</v>
      </c>
      <c r="AK626" s="4">
        <f t="shared" si="190"/>
        <v>15073000</v>
      </c>
      <c r="AL626" s="27">
        <f t="shared" si="191"/>
        <v>3.9806276122868704E-4</v>
      </c>
      <c r="AM626" s="15">
        <f t="shared" si="198"/>
        <v>5.6524912094473558E-2</v>
      </c>
      <c r="AN626" s="15">
        <f t="shared" si="199"/>
        <v>1.0505512888109577E-5</v>
      </c>
    </row>
    <row r="627" spans="1:40" x14ac:dyDescent="0.2">
      <c r="A627" s="4" t="s">
        <v>4627</v>
      </c>
      <c r="B627" s="3" t="s">
        <v>1</v>
      </c>
      <c r="C627" s="6">
        <v>146145</v>
      </c>
      <c r="D627" s="3" t="s">
        <v>237</v>
      </c>
      <c r="E627" s="6">
        <v>146149</v>
      </c>
      <c r="F627" s="3" t="s">
        <v>1450</v>
      </c>
      <c r="G627" s="8">
        <v>6000</v>
      </c>
      <c r="H627" s="6">
        <v>142</v>
      </c>
      <c r="I627" s="6">
        <v>145575</v>
      </c>
      <c r="J627" s="13">
        <v>45016</v>
      </c>
      <c r="K627" s="9">
        <v>6000</v>
      </c>
      <c r="L627" s="4" t="s">
        <v>4627</v>
      </c>
      <c r="M627" s="4" t="s">
        <v>4632</v>
      </c>
      <c r="N627" s="4">
        <f>VLOOKUP(I627,BaseModelo!$A$2:$E$5075,5)</f>
        <v>10</v>
      </c>
      <c r="P627" s="15">
        <v>142.00000000000003</v>
      </c>
      <c r="Q627" s="4">
        <f>VLOOKUP(I627,BaseModelo!$A$2:$E$5075,3)</f>
        <v>0</v>
      </c>
      <c r="R627" s="4">
        <f t="shared" si="180"/>
        <v>32283000</v>
      </c>
      <c r="S627" s="16">
        <f t="shared" si="181"/>
        <v>1.8585633305454884E-4</v>
      </c>
      <c r="T627" s="4">
        <f t="shared" si="192"/>
        <v>2.6391599293745936E-2</v>
      </c>
      <c r="U627" s="4">
        <f t="shared" si="193"/>
        <v>2.6391599293745942E-2</v>
      </c>
      <c r="V627" s="6">
        <f t="shared" si="182"/>
        <v>0</v>
      </c>
      <c r="W627" s="16" t="str">
        <f t="shared" si="183"/>
        <v/>
      </c>
      <c r="X627" s="4" t="str">
        <f t="shared" si="194"/>
        <v/>
      </c>
      <c r="Y627" s="4" t="str">
        <f t="shared" si="184"/>
        <v/>
      </c>
      <c r="Z627" s="4">
        <f t="shared" si="185"/>
        <v>4121000</v>
      </c>
      <c r="AA627" s="16">
        <f t="shared" si="186"/>
        <v>1.4559572919194371E-3</v>
      </c>
      <c r="AB627" s="15">
        <f t="shared" si="195"/>
        <v>0.20674593545256006</v>
      </c>
      <c r="AC627" s="15">
        <f t="shared" si="196"/>
        <v>0.20674593545256012</v>
      </c>
      <c r="AD627" s="4">
        <v>146145</v>
      </c>
      <c r="AE627" s="26">
        <v>1503.37</v>
      </c>
      <c r="AF627" s="26">
        <v>1503.37</v>
      </c>
      <c r="AG627" s="4">
        <f t="shared" si="197"/>
        <v>2105000</v>
      </c>
      <c r="AH627" s="16">
        <f t="shared" si="187"/>
        <v>2.8503562945368173E-3</v>
      </c>
      <c r="AI627" s="15">
        <f t="shared" si="188"/>
        <v>0.40475059382422807</v>
      </c>
      <c r="AJ627" s="15">
        <f t="shared" si="189"/>
        <v>0.40475059382422812</v>
      </c>
      <c r="AK627" s="4">
        <f t="shared" si="190"/>
        <v>15073000</v>
      </c>
      <c r="AL627" s="27">
        <f t="shared" si="191"/>
        <v>3.9806276122868704E-4</v>
      </c>
      <c r="AM627" s="15">
        <f t="shared" si="198"/>
        <v>5.6524912094473558E-2</v>
      </c>
      <c r="AN627" s="15">
        <f t="shared" si="199"/>
        <v>1.0505512888109577E-5</v>
      </c>
    </row>
    <row r="628" spans="1:40" x14ac:dyDescent="0.2">
      <c r="A628" s="4" t="s">
        <v>4627</v>
      </c>
      <c r="B628" s="3" t="s">
        <v>1</v>
      </c>
      <c r="C628" s="6">
        <v>146145</v>
      </c>
      <c r="D628" s="3" t="s">
        <v>237</v>
      </c>
      <c r="E628" s="6">
        <v>146150</v>
      </c>
      <c r="F628" s="3" t="s">
        <v>1451</v>
      </c>
      <c r="G628" s="8">
        <v>6000</v>
      </c>
      <c r="H628" s="6">
        <v>142</v>
      </c>
      <c r="I628" s="6">
        <v>128723</v>
      </c>
      <c r="J628" s="13">
        <v>45016</v>
      </c>
      <c r="K628" s="9">
        <v>6000</v>
      </c>
      <c r="L628" s="4" t="s">
        <v>4627</v>
      </c>
      <c r="M628" s="4" t="s">
        <v>4632</v>
      </c>
      <c r="N628" s="4">
        <f>VLOOKUP(I628,BaseModelo!$A$2:$E$5075,5)</f>
        <v>5</v>
      </c>
      <c r="P628" s="15">
        <v>142.00000000000003</v>
      </c>
      <c r="Q628" s="4">
        <f>VLOOKUP(I628,BaseModelo!$A$2:$E$5075,3)</f>
        <v>110</v>
      </c>
      <c r="R628" s="4">
        <f t="shared" si="180"/>
        <v>32283000</v>
      </c>
      <c r="S628" s="16">
        <f t="shared" si="181"/>
        <v>1.8585633305454884E-4</v>
      </c>
      <c r="T628" s="4">
        <f t="shared" si="192"/>
        <v>2.6391599293745936E-2</v>
      </c>
      <c r="U628" s="4">
        <f t="shared" si="193"/>
        <v>2.6391599293745942E-2</v>
      </c>
      <c r="V628" s="6">
        <f t="shared" si="182"/>
        <v>0</v>
      </c>
      <c r="W628" s="16" t="str">
        <f t="shared" si="183"/>
        <v/>
      </c>
      <c r="X628" s="4" t="str">
        <f t="shared" si="194"/>
        <v/>
      </c>
      <c r="Y628" s="4" t="str">
        <f t="shared" si="184"/>
        <v/>
      </c>
      <c r="Z628" s="4">
        <f t="shared" si="185"/>
        <v>4058000</v>
      </c>
      <c r="AA628" s="16">
        <f t="shared" si="186"/>
        <v>1.4785608674223755E-3</v>
      </c>
      <c r="AB628" s="15">
        <f t="shared" si="195"/>
        <v>0.20995564317397733</v>
      </c>
      <c r="AC628" s="15">
        <f t="shared" si="196"/>
        <v>0.20995564317397736</v>
      </c>
      <c r="AD628" s="4">
        <v>146145</v>
      </c>
      <c r="AE628" s="26">
        <v>1503.37</v>
      </c>
      <c r="AF628" s="26">
        <v>1503.37</v>
      </c>
      <c r="AG628" s="4">
        <f t="shared" si="197"/>
        <v>1768000</v>
      </c>
      <c r="AH628" s="16">
        <f t="shared" si="187"/>
        <v>3.3936651583710408E-3</v>
      </c>
      <c r="AI628" s="15">
        <f t="shared" si="188"/>
        <v>0.48190045248868779</v>
      </c>
      <c r="AJ628" s="15">
        <f t="shared" si="189"/>
        <v>0.4819004524886879</v>
      </c>
      <c r="AK628" s="4">
        <f t="shared" si="190"/>
        <v>15073000</v>
      </c>
      <c r="AL628" s="27">
        <f t="shared" si="191"/>
        <v>3.9806276122868704E-4</v>
      </c>
      <c r="AM628" s="15">
        <f t="shared" si="198"/>
        <v>5.6524912094473558E-2</v>
      </c>
      <c r="AN628" s="15">
        <f t="shared" si="199"/>
        <v>1.0505512888109577E-5</v>
      </c>
    </row>
    <row r="629" spans="1:40" x14ac:dyDescent="0.2">
      <c r="A629" s="4" t="s">
        <v>4627</v>
      </c>
      <c r="B629" s="3" t="s">
        <v>1</v>
      </c>
      <c r="C629" s="6">
        <v>146145</v>
      </c>
      <c r="D629" s="3" t="s">
        <v>237</v>
      </c>
      <c r="E629" s="6">
        <v>146152</v>
      </c>
      <c r="F629" s="3" t="s">
        <v>1452</v>
      </c>
      <c r="G629" s="8">
        <v>6000</v>
      </c>
      <c r="H629" s="6">
        <v>142</v>
      </c>
      <c r="I629" s="6">
        <v>128724</v>
      </c>
      <c r="J629" s="13">
        <v>45016</v>
      </c>
      <c r="K629" s="9">
        <v>6000</v>
      </c>
      <c r="L629" s="4" t="s">
        <v>4627</v>
      </c>
      <c r="M629" s="4" t="s">
        <v>4632</v>
      </c>
      <c r="N629" s="4">
        <f>VLOOKUP(I629,BaseModelo!$A$2:$E$5075,5)</f>
        <v>5</v>
      </c>
      <c r="P629" s="15">
        <v>142.00000000000003</v>
      </c>
      <c r="Q629" s="4">
        <f>VLOOKUP(I629,BaseModelo!$A$2:$E$5075,3)</f>
        <v>110</v>
      </c>
      <c r="R629" s="4">
        <f t="shared" si="180"/>
        <v>32283000</v>
      </c>
      <c r="S629" s="16">
        <f t="shared" si="181"/>
        <v>1.8585633305454884E-4</v>
      </c>
      <c r="T629" s="4">
        <f t="shared" si="192"/>
        <v>2.6391599293745936E-2</v>
      </c>
      <c r="U629" s="4">
        <f t="shared" si="193"/>
        <v>2.6391599293745942E-2</v>
      </c>
      <c r="V629" s="6">
        <f t="shared" si="182"/>
        <v>0</v>
      </c>
      <c r="W629" s="16" t="str">
        <f t="shared" si="183"/>
        <v/>
      </c>
      <c r="X629" s="4" t="str">
        <f t="shared" si="194"/>
        <v/>
      </c>
      <c r="Y629" s="4" t="str">
        <f t="shared" si="184"/>
        <v/>
      </c>
      <c r="Z629" s="4">
        <f t="shared" si="185"/>
        <v>4058000</v>
      </c>
      <c r="AA629" s="16">
        <f t="shared" si="186"/>
        <v>1.4785608674223755E-3</v>
      </c>
      <c r="AB629" s="15">
        <f t="shared" si="195"/>
        <v>0.20995564317397733</v>
      </c>
      <c r="AC629" s="15">
        <f t="shared" si="196"/>
        <v>0.20995564317397736</v>
      </c>
      <c r="AD629" s="4">
        <v>146145</v>
      </c>
      <c r="AE629" s="26">
        <v>1503.37</v>
      </c>
      <c r="AF629" s="26">
        <v>1503.37</v>
      </c>
      <c r="AG629" s="4">
        <f t="shared" si="197"/>
        <v>1768000</v>
      </c>
      <c r="AH629" s="16">
        <f t="shared" si="187"/>
        <v>3.3936651583710408E-3</v>
      </c>
      <c r="AI629" s="15">
        <f t="shared" si="188"/>
        <v>0.48190045248868779</v>
      </c>
      <c r="AJ629" s="15">
        <f t="shared" si="189"/>
        <v>0.4819004524886879</v>
      </c>
      <c r="AK629" s="4">
        <f t="shared" si="190"/>
        <v>15073000</v>
      </c>
      <c r="AL629" s="27">
        <f t="shared" si="191"/>
        <v>3.9806276122868704E-4</v>
      </c>
      <c r="AM629" s="15">
        <f t="shared" si="198"/>
        <v>5.6524912094473558E-2</v>
      </c>
      <c r="AN629" s="15">
        <f t="shared" si="199"/>
        <v>1.0505512888109577E-5</v>
      </c>
    </row>
    <row r="630" spans="1:40" x14ac:dyDescent="0.2">
      <c r="A630" s="4" t="s">
        <v>4627</v>
      </c>
      <c r="B630" s="3" t="s">
        <v>1</v>
      </c>
      <c r="C630" s="6">
        <v>146145</v>
      </c>
      <c r="D630" s="3" t="s">
        <v>237</v>
      </c>
      <c r="E630" s="6">
        <v>146153</v>
      </c>
      <c r="F630" s="3" t="s">
        <v>1453</v>
      </c>
      <c r="G630" s="8">
        <v>6000</v>
      </c>
      <c r="H630" s="6">
        <v>142</v>
      </c>
      <c r="I630" s="6">
        <v>129775</v>
      </c>
      <c r="J630" s="13">
        <v>45016</v>
      </c>
      <c r="K630" s="9">
        <v>6000</v>
      </c>
      <c r="L630" s="4" t="s">
        <v>4627</v>
      </c>
      <c r="M630" s="4" t="s">
        <v>4632</v>
      </c>
      <c r="N630" s="4">
        <f>VLOOKUP(I630,BaseModelo!$A$2:$E$5075,5)</f>
        <v>7</v>
      </c>
      <c r="P630" s="15">
        <v>142.00000000000003</v>
      </c>
      <c r="Q630" s="4">
        <f>VLOOKUP(I630,BaseModelo!$A$2:$E$5075,3)</f>
        <v>127</v>
      </c>
      <c r="R630" s="4">
        <f t="shared" si="180"/>
        <v>32283000</v>
      </c>
      <c r="S630" s="16">
        <f t="shared" si="181"/>
        <v>1.8585633305454884E-4</v>
      </c>
      <c r="T630" s="4">
        <f t="shared" si="192"/>
        <v>2.6391599293745936E-2</v>
      </c>
      <c r="U630" s="4">
        <f t="shared" si="193"/>
        <v>2.6391599293745942E-2</v>
      </c>
      <c r="V630" s="6">
        <f t="shared" si="182"/>
        <v>0</v>
      </c>
      <c r="W630" s="16" t="str">
        <f t="shared" si="183"/>
        <v/>
      </c>
      <c r="X630" s="4" t="str">
        <f t="shared" si="194"/>
        <v/>
      </c>
      <c r="Y630" s="4" t="str">
        <f t="shared" si="184"/>
        <v/>
      </c>
      <c r="Z630" s="4">
        <f t="shared" si="185"/>
        <v>4022000</v>
      </c>
      <c r="AA630" s="16">
        <f t="shared" si="186"/>
        <v>1.4917951268025858E-3</v>
      </c>
      <c r="AB630" s="15">
        <f t="shared" si="195"/>
        <v>0.21183490800596719</v>
      </c>
      <c r="AC630" s="15">
        <f t="shared" si="196"/>
        <v>0.21183490800596722</v>
      </c>
      <c r="AD630" s="4">
        <v>146145</v>
      </c>
      <c r="AE630" s="26">
        <v>1503.37</v>
      </c>
      <c r="AF630" s="26">
        <v>1503.37</v>
      </c>
      <c r="AG630" s="4">
        <f t="shared" si="197"/>
        <v>1778000</v>
      </c>
      <c r="AH630" s="16">
        <f t="shared" si="187"/>
        <v>3.3745781777277839E-3</v>
      </c>
      <c r="AI630" s="15">
        <f t="shared" si="188"/>
        <v>0.47919010123734529</v>
      </c>
      <c r="AJ630" s="15">
        <f t="shared" si="189"/>
        <v>0.4791901012373454</v>
      </c>
      <c r="AK630" s="4">
        <f t="shared" si="190"/>
        <v>15073000</v>
      </c>
      <c r="AL630" s="27">
        <f t="shared" si="191"/>
        <v>3.9806276122868704E-4</v>
      </c>
      <c r="AM630" s="15">
        <f t="shared" si="198"/>
        <v>5.6524912094473558E-2</v>
      </c>
      <c r="AN630" s="15">
        <f t="shared" si="199"/>
        <v>1.0505512888109577E-5</v>
      </c>
    </row>
    <row r="631" spans="1:40" x14ac:dyDescent="0.2">
      <c r="A631" s="4" t="s">
        <v>4627</v>
      </c>
      <c r="B631" s="2" t="s">
        <v>17</v>
      </c>
      <c r="C631" s="5">
        <v>146166</v>
      </c>
      <c r="D631" s="2" t="s">
        <v>238</v>
      </c>
      <c r="E631" s="5">
        <v>146167</v>
      </c>
      <c r="F631" s="2" t="s">
        <v>1425</v>
      </c>
      <c r="G631" s="7">
        <v>7000</v>
      </c>
      <c r="H631" s="5">
        <v>142</v>
      </c>
      <c r="I631" s="6">
        <v>146001</v>
      </c>
      <c r="J631" s="13">
        <v>45016</v>
      </c>
      <c r="K631" s="9">
        <v>7000</v>
      </c>
      <c r="L631" s="4" t="s">
        <v>4627</v>
      </c>
      <c r="M631" s="4" t="s">
        <v>4632</v>
      </c>
      <c r="N631" s="4">
        <f>VLOOKUP(I631,BaseModelo!$A$2:$E$5075,5)</f>
        <v>7</v>
      </c>
      <c r="P631" s="15">
        <v>142.00000000000003</v>
      </c>
      <c r="Q631" s="4">
        <f>VLOOKUP(I631,BaseModelo!$A$2:$E$5075,3)</f>
        <v>127</v>
      </c>
      <c r="R631" s="4">
        <f t="shared" si="180"/>
        <v>32283000</v>
      </c>
      <c r="S631" s="16">
        <f t="shared" si="181"/>
        <v>2.168323885636403E-4</v>
      </c>
      <c r="T631" s="4">
        <f t="shared" si="192"/>
        <v>3.0790199176036922E-2</v>
      </c>
      <c r="U631" s="4">
        <f t="shared" si="193"/>
        <v>3.0790199176036929E-2</v>
      </c>
      <c r="V631" s="6">
        <f t="shared" si="182"/>
        <v>0</v>
      </c>
      <c r="W631" s="16" t="str">
        <f t="shared" si="183"/>
        <v/>
      </c>
      <c r="X631" s="4" t="str">
        <f t="shared" si="194"/>
        <v/>
      </c>
      <c r="Y631" s="4" t="str">
        <f t="shared" si="184"/>
        <v/>
      </c>
      <c r="Z631" s="4">
        <f t="shared" si="185"/>
        <v>4022000</v>
      </c>
      <c r="AA631" s="16">
        <f t="shared" si="186"/>
        <v>1.7404276479363501E-3</v>
      </c>
      <c r="AB631" s="15">
        <f t="shared" si="195"/>
        <v>0.24714072600696171</v>
      </c>
      <c r="AC631" s="15">
        <f t="shared" si="196"/>
        <v>0.24714072600696177</v>
      </c>
      <c r="AD631" s="4">
        <v>146166</v>
      </c>
      <c r="AE631" s="26">
        <v>1758.65</v>
      </c>
      <c r="AF631" s="26">
        <v>1758.65</v>
      </c>
      <c r="AG631" s="4">
        <f t="shared" si="197"/>
        <v>1778000</v>
      </c>
      <c r="AH631" s="16">
        <f t="shared" si="187"/>
        <v>3.937007874015748E-3</v>
      </c>
      <c r="AI631" s="15">
        <f t="shared" si="188"/>
        <v>0.55905511811023623</v>
      </c>
      <c r="AJ631" s="15">
        <f t="shared" si="189"/>
        <v>0.55905511811023634</v>
      </c>
      <c r="AK631" s="4">
        <f t="shared" si="190"/>
        <v>15073000</v>
      </c>
      <c r="AL631" s="27">
        <f t="shared" si="191"/>
        <v>4.6440655476680156E-4</v>
      </c>
      <c r="AM631" s="15">
        <f t="shared" si="198"/>
        <v>6.5945730776885828E-2</v>
      </c>
      <c r="AN631" s="15">
        <f t="shared" si="199"/>
        <v>1.4299170319926922E-5</v>
      </c>
    </row>
    <row r="632" spans="1:40" x14ac:dyDescent="0.2">
      <c r="A632" s="4" t="s">
        <v>4627</v>
      </c>
      <c r="B632" s="3" t="s">
        <v>17</v>
      </c>
      <c r="C632" s="6">
        <v>146166</v>
      </c>
      <c r="D632" s="3" t="s">
        <v>238</v>
      </c>
      <c r="E632" s="6">
        <v>146168</v>
      </c>
      <c r="F632" s="3" t="s">
        <v>1429</v>
      </c>
      <c r="G632" s="8">
        <v>7000</v>
      </c>
      <c r="H632" s="6">
        <v>142</v>
      </c>
      <c r="I632" s="6">
        <v>145972</v>
      </c>
      <c r="J632" s="13">
        <v>45016</v>
      </c>
      <c r="K632" s="9">
        <v>7000</v>
      </c>
      <c r="L632" s="4" t="s">
        <v>4627</v>
      </c>
      <c r="M632" s="4" t="s">
        <v>4632</v>
      </c>
      <c r="N632" s="4">
        <f>VLOOKUP(I632,BaseModelo!$A$2:$E$5075,5)</f>
        <v>9</v>
      </c>
      <c r="P632" s="15">
        <v>142.00000000000003</v>
      </c>
      <c r="Q632" s="4">
        <f>VLOOKUP(I632,BaseModelo!$A$2:$E$5075,3)</f>
        <v>147</v>
      </c>
      <c r="R632" s="4">
        <f t="shared" si="180"/>
        <v>32283000</v>
      </c>
      <c r="S632" s="16">
        <f t="shared" si="181"/>
        <v>2.168323885636403E-4</v>
      </c>
      <c r="T632" s="4">
        <f t="shared" si="192"/>
        <v>3.0790199176036922E-2</v>
      </c>
      <c r="U632" s="4">
        <f t="shared" si="193"/>
        <v>3.0790199176036929E-2</v>
      </c>
      <c r="V632" s="6">
        <f t="shared" si="182"/>
        <v>0</v>
      </c>
      <c r="W632" s="16" t="str">
        <f t="shared" si="183"/>
        <v/>
      </c>
      <c r="X632" s="4" t="str">
        <f t="shared" si="194"/>
        <v/>
      </c>
      <c r="Y632" s="4" t="str">
        <f t="shared" si="184"/>
        <v/>
      </c>
      <c r="Z632" s="4">
        <f t="shared" si="185"/>
        <v>5305000</v>
      </c>
      <c r="AA632" s="16">
        <f t="shared" si="186"/>
        <v>1.3195098963242225E-3</v>
      </c>
      <c r="AB632" s="15">
        <f t="shared" si="195"/>
        <v>0.18737040527803958</v>
      </c>
      <c r="AC632" s="15">
        <f t="shared" si="196"/>
        <v>0.18737040527803964</v>
      </c>
      <c r="AD632" s="4">
        <v>146166</v>
      </c>
      <c r="AE632" s="26">
        <v>1758.65</v>
      </c>
      <c r="AF632" s="26">
        <v>1758.65</v>
      </c>
      <c r="AG632" s="4">
        <f t="shared" si="197"/>
        <v>2114000</v>
      </c>
      <c r="AH632" s="16">
        <f t="shared" si="187"/>
        <v>3.3112582781456954E-3</v>
      </c>
      <c r="AI632" s="15">
        <f t="shared" si="188"/>
        <v>0.47019867549668876</v>
      </c>
      <c r="AJ632" s="15">
        <f t="shared" si="189"/>
        <v>0.47019867549668881</v>
      </c>
      <c r="AK632" s="4">
        <f t="shared" si="190"/>
        <v>15073000</v>
      </c>
      <c r="AL632" s="27">
        <f t="shared" si="191"/>
        <v>4.6440655476680156E-4</v>
      </c>
      <c r="AM632" s="15">
        <f t="shared" si="198"/>
        <v>6.5945730776885828E-2</v>
      </c>
      <c r="AN632" s="15">
        <f t="shared" si="199"/>
        <v>1.4299170319926922E-5</v>
      </c>
    </row>
    <row r="633" spans="1:40" x14ac:dyDescent="0.2">
      <c r="A633" s="4" t="s">
        <v>4627</v>
      </c>
      <c r="B633" s="3" t="s">
        <v>17</v>
      </c>
      <c r="C633" s="6">
        <v>146166</v>
      </c>
      <c r="D633" s="3" t="s">
        <v>238</v>
      </c>
      <c r="E633" s="6">
        <v>146169</v>
      </c>
      <c r="F633" s="3" t="s">
        <v>1430</v>
      </c>
      <c r="G633" s="8">
        <v>6000</v>
      </c>
      <c r="H633" s="6">
        <v>142</v>
      </c>
      <c r="I633" s="6">
        <v>145976</v>
      </c>
      <c r="J633" s="13">
        <v>45016</v>
      </c>
      <c r="K633" s="9">
        <v>6000</v>
      </c>
      <c r="L633" s="4" t="s">
        <v>4627</v>
      </c>
      <c r="M633" s="4" t="s">
        <v>4632</v>
      </c>
      <c r="N633" s="4">
        <f>VLOOKUP(I633,BaseModelo!$A$2:$E$5075,5)</f>
        <v>9</v>
      </c>
      <c r="P633" s="15">
        <v>142.00000000000003</v>
      </c>
      <c r="Q633" s="4">
        <f>VLOOKUP(I633,BaseModelo!$A$2:$E$5075,3)</f>
        <v>147</v>
      </c>
      <c r="R633" s="4">
        <f t="shared" si="180"/>
        <v>32283000</v>
      </c>
      <c r="S633" s="16">
        <f t="shared" si="181"/>
        <v>1.8585633305454884E-4</v>
      </c>
      <c r="T633" s="4">
        <f t="shared" si="192"/>
        <v>2.6391599293745936E-2</v>
      </c>
      <c r="U633" s="4">
        <f t="shared" si="193"/>
        <v>2.6391599293745942E-2</v>
      </c>
      <c r="V633" s="6">
        <f t="shared" si="182"/>
        <v>0</v>
      </c>
      <c r="W633" s="16" t="str">
        <f t="shared" si="183"/>
        <v/>
      </c>
      <c r="X633" s="4" t="str">
        <f t="shared" si="194"/>
        <v/>
      </c>
      <c r="Y633" s="4" t="str">
        <f t="shared" si="184"/>
        <v/>
      </c>
      <c r="Z633" s="4">
        <f t="shared" si="185"/>
        <v>5305000</v>
      </c>
      <c r="AA633" s="16">
        <f t="shared" si="186"/>
        <v>1.1310084825636192E-3</v>
      </c>
      <c r="AB633" s="15">
        <f t="shared" si="195"/>
        <v>0.16060320452403393</v>
      </c>
      <c r="AC633" s="15">
        <f t="shared" si="196"/>
        <v>0.16060320452403395</v>
      </c>
      <c r="AD633" s="4">
        <v>146166</v>
      </c>
      <c r="AE633" s="26">
        <v>1503.37</v>
      </c>
      <c r="AF633" s="26">
        <v>1503.37</v>
      </c>
      <c r="AG633" s="4">
        <f t="shared" si="197"/>
        <v>2114000</v>
      </c>
      <c r="AH633" s="16">
        <f t="shared" si="187"/>
        <v>2.8382213812677389E-3</v>
      </c>
      <c r="AI633" s="15">
        <f t="shared" si="188"/>
        <v>0.4030274361400189</v>
      </c>
      <c r="AJ633" s="15">
        <f t="shared" si="189"/>
        <v>0.40302743614001901</v>
      </c>
      <c r="AK633" s="4">
        <f t="shared" si="190"/>
        <v>15073000</v>
      </c>
      <c r="AL633" s="27">
        <f t="shared" si="191"/>
        <v>3.9806276122868704E-4</v>
      </c>
      <c r="AM633" s="15">
        <f t="shared" si="198"/>
        <v>5.6524912094473558E-2</v>
      </c>
      <c r="AN633" s="15">
        <f t="shared" si="199"/>
        <v>1.0505512888109577E-5</v>
      </c>
    </row>
    <row r="634" spans="1:40" x14ac:dyDescent="0.2">
      <c r="A634" s="4" t="s">
        <v>4627</v>
      </c>
      <c r="B634" s="3" t="s">
        <v>17</v>
      </c>
      <c r="C634" s="6">
        <v>146166</v>
      </c>
      <c r="D634" s="3" t="s">
        <v>238</v>
      </c>
      <c r="E634" s="6">
        <v>146170</v>
      </c>
      <c r="F634" s="3" t="s">
        <v>1431</v>
      </c>
      <c r="G634" s="8">
        <v>7000</v>
      </c>
      <c r="H634" s="6">
        <v>142</v>
      </c>
      <c r="I634" s="6">
        <v>145971</v>
      </c>
      <c r="J634" s="13">
        <v>45016</v>
      </c>
      <c r="K634" s="9">
        <v>7000</v>
      </c>
      <c r="L634" s="4" t="s">
        <v>4627</v>
      </c>
      <c r="M634" s="4" t="s">
        <v>4632</v>
      </c>
      <c r="N634" s="4">
        <f>VLOOKUP(I634,BaseModelo!$A$2:$E$5075,5)</f>
        <v>9</v>
      </c>
      <c r="P634" s="15">
        <v>142.00000000000003</v>
      </c>
      <c r="Q634" s="4">
        <f>VLOOKUP(I634,BaseModelo!$A$2:$E$5075,3)</f>
        <v>147</v>
      </c>
      <c r="R634" s="4">
        <f t="shared" si="180"/>
        <v>32283000</v>
      </c>
      <c r="S634" s="16">
        <f t="shared" si="181"/>
        <v>2.168323885636403E-4</v>
      </c>
      <c r="T634" s="4">
        <f t="shared" si="192"/>
        <v>3.0790199176036922E-2</v>
      </c>
      <c r="U634" s="4">
        <f t="shared" si="193"/>
        <v>3.0790199176036929E-2</v>
      </c>
      <c r="V634" s="6">
        <f t="shared" si="182"/>
        <v>0</v>
      </c>
      <c r="W634" s="16" t="str">
        <f t="shared" si="183"/>
        <v/>
      </c>
      <c r="X634" s="4" t="str">
        <f t="shared" si="194"/>
        <v/>
      </c>
      <c r="Y634" s="4" t="str">
        <f t="shared" si="184"/>
        <v/>
      </c>
      <c r="Z634" s="4">
        <f t="shared" si="185"/>
        <v>5305000</v>
      </c>
      <c r="AA634" s="16">
        <f t="shared" si="186"/>
        <v>1.3195098963242225E-3</v>
      </c>
      <c r="AB634" s="15">
        <f t="shared" si="195"/>
        <v>0.18737040527803958</v>
      </c>
      <c r="AC634" s="15">
        <f t="shared" si="196"/>
        <v>0.18737040527803964</v>
      </c>
      <c r="AD634" s="4">
        <v>146166</v>
      </c>
      <c r="AE634" s="26">
        <v>1758.65</v>
      </c>
      <c r="AF634" s="26">
        <v>1758.65</v>
      </c>
      <c r="AG634" s="4">
        <f t="shared" si="197"/>
        <v>2114000</v>
      </c>
      <c r="AH634" s="16">
        <f t="shared" si="187"/>
        <v>3.3112582781456954E-3</v>
      </c>
      <c r="AI634" s="15">
        <f t="shared" si="188"/>
        <v>0.47019867549668876</v>
      </c>
      <c r="AJ634" s="15">
        <f t="shared" si="189"/>
        <v>0.47019867549668881</v>
      </c>
      <c r="AK634" s="4">
        <f t="shared" si="190"/>
        <v>15073000</v>
      </c>
      <c r="AL634" s="27">
        <f t="shared" si="191"/>
        <v>4.6440655476680156E-4</v>
      </c>
      <c r="AM634" s="15">
        <f t="shared" si="198"/>
        <v>6.5945730776885828E-2</v>
      </c>
      <c r="AN634" s="15">
        <f t="shared" si="199"/>
        <v>1.4299170319926922E-5</v>
      </c>
    </row>
    <row r="635" spans="1:40" x14ac:dyDescent="0.2">
      <c r="A635" s="4" t="s">
        <v>4627</v>
      </c>
      <c r="B635" s="3" t="s">
        <v>17</v>
      </c>
      <c r="C635" s="6">
        <v>146166</v>
      </c>
      <c r="D635" s="3" t="s">
        <v>238</v>
      </c>
      <c r="E635" s="6">
        <v>146171</v>
      </c>
      <c r="F635" s="3" t="s">
        <v>1432</v>
      </c>
      <c r="G635" s="8">
        <v>7000</v>
      </c>
      <c r="H635" s="6">
        <v>142</v>
      </c>
      <c r="I635" s="6">
        <v>146045</v>
      </c>
      <c r="J635" s="13">
        <v>45016</v>
      </c>
      <c r="K635" s="9">
        <v>7000</v>
      </c>
      <c r="L635" s="4" t="s">
        <v>4627</v>
      </c>
      <c r="M635" s="4" t="s">
        <v>4632</v>
      </c>
      <c r="N635" s="4">
        <f>VLOOKUP(I635,BaseModelo!$A$2:$E$5075,5)</f>
        <v>4</v>
      </c>
      <c r="P635" s="15">
        <v>142.00000000000003</v>
      </c>
      <c r="Q635" s="4">
        <f>VLOOKUP(I635,BaseModelo!$A$2:$E$5075,3)</f>
        <v>110</v>
      </c>
      <c r="R635" s="4">
        <f t="shared" si="180"/>
        <v>32283000</v>
      </c>
      <c r="S635" s="16">
        <f t="shared" si="181"/>
        <v>2.168323885636403E-4</v>
      </c>
      <c r="T635" s="4">
        <f t="shared" si="192"/>
        <v>3.0790199176036922E-2</v>
      </c>
      <c r="U635" s="4">
        <f t="shared" si="193"/>
        <v>3.0790199176036929E-2</v>
      </c>
      <c r="V635" s="6">
        <f t="shared" si="182"/>
        <v>0</v>
      </c>
      <c r="W635" s="16" t="str">
        <f t="shared" si="183"/>
        <v/>
      </c>
      <c r="X635" s="4" t="str">
        <f t="shared" si="194"/>
        <v/>
      </c>
      <c r="Y635" s="4" t="str">
        <f t="shared" si="184"/>
        <v/>
      </c>
      <c r="Z635" s="4">
        <f t="shared" si="185"/>
        <v>2331000</v>
      </c>
      <c r="AA635" s="16">
        <f t="shared" si="186"/>
        <v>3.003003003003003E-3</v>
      </c>
      <c r="AB635" s="15">
        <f t="shared" si="195"/>
        <v>0.42642642642642642</v>
      </c>
      <c r="AC635" s="15">
        <f t="shared" si="196"/>
        <v>0.42642642642642653</v>
      </c>
      <c r="AD635" s="4">
        <v>146166</v>
      </c>
      <c r="AE635" s="26">
        <v>1758.65</v>
      </c>
      <c r="AF635" s="26">
        <v>1758.65</v>
      </c>
      <c r="AG635" s="4">
        <f t="shared" si="197"/>
        <v>1421000</v>
      </c>
      <c r="AH635" s="16">
        <f t="shared" si="187"/>
        <v>4.9261083743842365E-3</v>
      </c>
      <c r="AI635" s="15">
        <f t="shared" si="188"/>
        <v>0.69950738916256161</v>
      </c>
      <c r="AJ635" s="15">
        <f t="shared" si="189"/>
        <v>0.69950738916256172</v>
      </c>
      <c r="AK635" s="4">
        <f t="shared" si="190"/>
        <v>15073000</v>
      </c>
      <c r="AL635" s="27">
        <f t="shared" si="191"/>
        <v>4.6440655476680156E-4</v>
      </c>
      <c r="AM635" s="15">
        <f t="shared" si="198"/>
        <v>6.5945730776885828E-2</v>
      </c>
      <c r="AN635" s="15">
        <f t="shared" si="199"/>
        <v>1.4299170319926922E-5</v>
      </c>
    </row>
    <row r="636" spans="1:40" x14ac:dyDescent="0.2">
      <c r="A636" s="4" t="s">
        <v>4627</v>
      </c>
      <c r="B636" s="3" t="s">
        <v>17</v>
      </c>
      <c r="C636" s="6">
        <v>146166</v>
      </c>
      <c r="D636" s="3" t="s">
        <v>238</v>
      </c>
      <c r="E636" s="6">
        <v>146172</v>
      </c>
      <c r="F636" s="3" t="s">
        <v>1433</v>
      </c>
      <c r="G636" s="8">
        <v>6000</v>
      </c>
      <c r="H636" s="6">
        <v>142</v>
      </c>
      <c r="I636" s="6">
        <v>145967</v>
      </c>
      <c r="J636" s="13">
        <v>45016</v>
      </c>
      <c r="K636" s="9">
        <v>6000</v>
      </c>
      <c r="L636" s="4" t="s">
        <v>4627</v>
      </c>
      <c r="M636" s="4" t="s">
        <v>4632</v>
      </c>
      <c r="N636" s="4">
        <f>VLOOKUP(I636,BaseModelo!$A$2:$E$5075,5)</f>
        <v>9</v>
      </c>
      <c r="P636" s="15">
        <v>142.00000000000003</v>
      </c>
      <c r="Q636" s="4">
        <f>VLOOKUP(I636,BaseModelo!$A$2:$E$5075,3)</f>
        <v>147</v>
      </c>
      <c r="R636" s="4">
        <f t="shared" si="180"/>
        <v>32283000</v>
      </c>
      <c r="S636" s="16">
        <f t="shared" si="181"/>
        <v>1.8585633305454884E-4</v>
      </c>
      <c r="T636" s="4">
        <f t="shared" si="192"/>
        <v>2.6391599293745936E-2</v>
      </c>
      <c r="U636" s="4">
        <f t="shared" si="193"/>
        <v>2.6391599293745942E-2</v>
      </c>
      <c r="V636" s="6">
        <f t="shared" si="182"/>
        <v>0</v>
      </c>
      <c r="W636" s="16" t="str">
        <f t="shared" si="183"/>
        <v/>
      </c>
      <c r="X636" s="4" t="str">
        <f t="shared" si="194"/>
        <v/>
      </c>
      <c r="Y636" s="4" t="str">
        <f t="shared" si="184"/>
        <v/>
      </c>
      <c r="Z636" s="4">
        <f t="shared" si="185"/>
        <v>5305000</v>
      </c>
      <c r="AA636" s="16">
        <f t="shared" si="186"/>
        <v>1.1310084825636192E-3</v>
      </c>
      <c r="AB636" s="15">
        <f t="shared" si="195"/>
        <v>0.16060320452403393</v>
      </c>
      <c r="AC636" s="15">
        <f t="shared" si="196"/>
        <v>0.16060320452403395</v>
      </c>
      <c r="AD636" s="4">
        <v>146166</v>
      </c>
      <c r="AE636" s="26">
        <v>1503.37</v>
      </c>
      <c r="AF636" s="26">
        <v>1503.37</v>
      </c>
      <c r="AG636" s="4">
        <f t="shared" si="197"/>
        <v>2114000</v>
      </c>
      <c r="AH636" s="16">
        <f t="shared" si="187"/>
        <v>2.8382213812677389E-3</v>
      </c>
      <c r="AI636" s="15">
        <f t="shared" si="188"/>
        <v>0.4030274361400189</v>
      </c>
      <c r="AJ636" s="15">
        <f t="shared" si="189"/>
        <v>0.40302743614001901</v>
      </c>
      <c r="AK636" s="4">
        <f t="shared" si="190"/>
        <v>15073000</v>
      </c>
      <c r="AL636" s="27">
        <f t="shared" si="191"/>
        <v>3.9806276122868704E-4</v>
      </c>
      <c r="AM636" s="15">
        <f t="shared" si="198"/>
        <v>5.6524912094473558E-2</v>
      </c>
      <c r="AN636" s="15">
        <f t="shared" si="199"/>
        <v>1.0505512888109577E-5</v>
      </c>
    </row>
    <row r="637" spans="1:40" x14ac:dyDescent="0.2">
      <c r="A637" s="4" t="s">
        <v>4627</v>
      </c>
      <c r="B637" s="3" t="s">
        <v>17</v>
      </c>
      <c r="C637" s="6">
        <v>146166</v>
      </c>
      <c r="D637" s="3" t="s">
        <v>238</v>
      </c>
      <c r="E637" s="6">
        <v>146173</v>
      </c>
      <c r="F637" s="3" t="s">
        <v>1434</v>
      </c>
      <c r="G637" s="8">
        <v>5000</v>
      </c>
      <c r="H637" s="6">
        <v>147</v>
      </c>
      <c r="I637" s="6">
        <v>146117</v>
      </c>
      <c r="J637" s="13">
        <v>45016</v>
      </c>
      <c r="K637" s="9">
        <v>5000</v>
      </c>
      <c r="L637" s="4" t="s">
        <v>4627</v>
      </c>
      <c r="M637" s="4" t="s">
        <v>4632</v>
      </c>
      <c r="N637" s="4">
        <f>VLOOKUP(I637,BaseModelo!$A$2:$E$5075,5)</f>
        <v>5</v>
      </c>
      <c r="P637" s="15">
        <v>147</v>
      </c>
      <c r="Q637" s="4">
        <f>VLOOKUP(I637,BaseModelo!$A$2:$E$5075,3)</f>
        <v>110</v>
      </c>
      <c r="R637" s="4">
        <f t="shared" si="180"/>
        <v>32283000</v>
      </c>
      <c r="S637" s="16">
        <f t="shared" si="181"/>
        <v>1.5488027754545735E-4</v>
      </c>
      <c r="T637" s="4">
        <f t="shared" si="192"/>
        <v>2.2767400799182231E-2</v>
      </c>
      <c r="U637" s="4">
        <f t="shared" si="193"/>
        <v>2.2767400799182231E-2</v>
      </c>
      <c r="V637" s="6">
        <f t="shared" si="182"/>
        <v>0</v>
      </c>
      <c r="W637" s="16" t="str">
        <f t="shared" si="183"/>
        <v/>
      </c>
      <c r="X637" s="4" t="str">
        <f t="shared" si="194"/>
        <v/>
      </c>
      <c r="Y637" s="4" t="str">
        <f t="shared" si="184"/>
        <v/>
      </c>
      <c r="Z637" s="4">
        <f t="shared" si="185"/>
        <v>4058000</v>
      </c>
      <c r="AA637" s="16">
        <f t="shared" si="186"/>
        <v>1.2321340561853129E-3</v>
      </c>
      <c r="AB637" s="15">
        <f t="shared" si="195"/>
        <v>0.18112370625924099</v>
      </c>
      <c r="AC637" s="15">
        <f t="shared" si="196"/>
        <v>0.18112370625924099</v>
      </c>
      <c r="AD637" s="4">
        <v>146166</v>
      </c>
      <c r="AE637" s="26">
        <v>1303.3399999999999</v>
      </c>
      <c r="AF637" s="26">
        <v>1303.3399999999999</v>
      </c>
      <c r="AG637" s="4">
        <f t="shared" si="197"/>
        <v>1768000</v>
      </c>
      <c r="AH637" s="16">
        <f t="shared" si="187"/>
        <v>2.8280542986425339E-3</v>
      </c>
      <c r="AI637" s="15">
        <f t="shared" si="188"/>
        <v>0.41572398190045246</v>
      </c>
      <c r="AJ637" s="15">
        <f t="shared" si="189"/>
        <v>0.41572398190045246</v>
      </c>
      <c r="AK637" s="4">
        <f t="shared" si="190"/>
        <v>15073000</v>
      </c>
      <c r="AL637" s="27">
        <f t="shared" si="191"/>
        <v>3.3171896769057253E-4</v>
      </c>
      <c r="AM637" s="15">
        <f t="shared" si="198"/>
        <v>4.8762688250514163E-2</v>
      </c>
      <c r="AN637" s="15">
        <f t="shared" si="199"/>
        <v>7.5523786901022457E-6</v>
      </c>
    </row>
    <row r="638" spans="1:40" x14ac:dyDescent="0.2">
      <c r="A638" s="4" t="s">
        <v>4628</v>
      </c>
      <c r="B638" s="3" t="s">
        <v>11</v>
      </c>
      <c r="C638" s="6">
        <v>146182</v>
      </c>
      <c r="D638" s="3" t="s">
        <v>239</v>
      </c>
      <c r="E638" s="6">
        <v>146188</v>
      </c>
      <c r="F638" s="3" t="s">
        <v>1441</v>
      </c>
      <c r="G638" s="8">
        <v>8000</v>
      </c>
      <c r="H638" s="6">
        <v>142</v>
      </c>
      <c r="I638" s="6">
        <v>145700</v>
      </c>
      <c r="J638" s="13">
        <v>45016</v>
      </c>
      <c r="K638" s="9">
        <v>8000</v>
      </c>
      <c r="L638" s="4" t="s">
        <v>4628</v>
      </c>
      <c r="M638" s="4" t="s">
        <v>4632</v>
      </c>
      <c r="N638" s="4">
        <f>VLOOKUP(I638,BaseModelo!$A$2:$E$5075,5)</f>
        <v>3</v>
      </c>
      <c r="P638" s="15">
        <v>142.00000000000003</v>
      </c>
      <c r="Q638" s="4">
        <f>VLOOKUP(I638,BaseModelo!$A$2:$E$5075,3)</f>
        <v>110</v>
      </c>
      <c r="R638" s="4">
        <f t="shared" si="180"/>
        <v>32283000</v>
      </c>
      <c r="S638" s="16">
        <f t="shared" si="181"/>
        <v>2.4780844407273179E-4</v>
      </c>
      <c r="T638" s="4">
        <f t="shared" si="192"/>
        <v>3.5188799058327912E-2</v>
      </c>
      <c r="U638" s="4">
        <f t="shared" si="193"/>
        <v>3.5188799058327919E-2</v>
      </c>
      <c r="V638" s="6">
        <f t="shared" si="182"/>
        <v>0</v>
      </c>
      <c r="W638" s="16" t="str">
        <f t="shared" si="183"/>
        <v/>
      </c>
      <c r="X638" s="4" t="str">
        <f t="shared" si="194"/>
        <v/>
      </c>
      <c r="Y638" s="4" t="str">
        <f t="shared" si="184"/>
        <v/>
      </c>
      <c r="Z638" s="4">
        <f t="shared" si="185"/>
        <v>1992000</v>
      </c>
      <c r="AA638" s="16">
        <f t="shared" si="186"/>
        <v>4.0160642570281121E-3</v>
      </c>
      <c r="AB638" s="15">
        <f t="shared" si="195"/>
        <v>0.57028112449799195</v>
      </c>
      <c r="AC638" s="15">
        <f t="shared" si="196"/>
        <v>0.57028112449799206</v>
      </c>
      <c r="AD638" s="4">
        <v>146182</v>
      </c>
      <c r="AE638" s="26">
        <v>2013.74</v>
      </c>
      <c r="AF638" s="26">
        <v>2013.74</v>
      </c>
      <c r="AG638" s="4">
        <f t="shared" si="197"/>
        <v>673000</v>
      </c>
      <c r="AH638" s="16">
        <f t="shared" si="187"/>
        <v>1.188707280832095E-2</v>
      </c>
      <c r="AI638" s="15">
        <f t="shared" si="188"/>
        <v>1.687964338781575</v>
      </c>
      <c r="AJ638" s="15">
        <f t="shared" si="189"/>
        <v>1.6879643387815753</v>
      </c>
      <c r="AK638" s="4">
        <f t="shared" si="190"/>
        <v>16319000</v>
      </c>
      <c r="AL638" s="27">
        <f t="shared" si="191"/>
        <v>4.9022611679637234E-4</v>
      </c>
      <c r="AM638" s="15">
        <f t="shared" si="198"/>
        <v>6.9612108585084875E-2</v>
      </c>
      <c r="AN638" s="15">
        <f t="shared" si="199"/>
        <v>1.725046831709194E-5</v>
      </c>
    </row>
    <row r="639" spans="1:40" x14ac:dyDescent="0.2">
      <c r="A639" s="4" t="s">
        <v>4628</v>
      </c>
      <c r="B639" s="2" t="s">
        <v>4</v>
      </c>
      <c r="C639" s="5">
        <v>146189</v>
      </c>
      <c r="D639" s="2" t="s">
        <v>241</v>
      </c>
      <c r="E639" s="5">
        <v>146190</v>
      </c>
      <c r="F639" s="2" t="s">
        <v>1454</v>
      </c>
      <c r="G639" s="7">
        <v>70000</v>
      </c>
      <c r="H639" s="5">
        <v>75</v>
      </c>
      <c r="I639" s="6">
        <v>145827</v>
      </c>
      <c r="J639" s="13">
        <v>45016</v>
      </c>
      <c r="K639" s="9">
        <v>70000</v>
      </c>
      <c r="L639" s="4" t="s">
        <v>4628</v>
      </c>
      <c r="M639" s="4" t="s">
        <v>4632</v>
      </c>
      <c r="N639" s="4">
        <f>VLOOKUP(I639,BaseModelo!$A$2:$E$5075,5)</f>
        <v>5</v>
      </c>
      <c r="P639" s="15">
        <v>75</v>
      </c>
      <c r="Q639" s="4">
        <f>VLOOKUP(I639,BaseModelo!$A$2:$E$5075,3)</f>
        <v>110</v>
      </c>
      <c r="R639" s="4">
        <f t="shared" si="180"/>
        <v>32283000</v>
      </c>
      <c r="S639" s="16">
        <f t="shared" si="181"/>
        <v>2.168323885636403E-3</v>
      </c>
      <c r="T639" s="4">
        <f t="shared" si="192"/>
        <v>0.16262429142273022</v>
      </c>
      <c r="U639" s="4">
        <f t="shared" si="193"/>
        <v>0.16262429142273022</v>
      </c>
      <c r="V639" s="6">
        <f t="shared" si="182"/>
        <v>0</v>
      </c>
      <c r="W639" s="16" t="str">
        <f t="shared" si="183"/>
        <v/>
      </c>
      <c r="X639" s="4" t="str">
        <f t="shared" si="194"/>
        <v/>
      </c>
      <c r="Y639" s="4" t="str">
        <f t="shared" si="184"/>
        <v/>
      </c>
      <c r="Z639" s="4">
        <f t="shared" si="185"/>
        <v>4058000</v>
      </c>
      <c r="AA639" s="16">
        <f t="shared" si="186"/>
        <v>1.7249876786594381E-2</v>
      </c>
      <c r="AB639" s="15">
        <f t="shared" si="195"/>
        <v>1.2937407589945786</v>
      </c>
      <c r="AC639" s="15">
        <f t="shared" si="196"/>
        <v>1.2937407589945786</v>
      </c>
      <c r="AD639" s="4">
        <v>146189</v>
      </c>
      <c r="AE639" s="26">
        <v>8937.92</v>
      </c>
      <c r="AF639" s="26">
        <v>8937.92</v>
      </c>
      <c r="AG639" s="4">
        <f t="shared" si="197"/>
        <v>2193000</v>
      </c>
      <c r="AH639" s="16">
        <f t="shared" si="187"/>
        <v>3.1919744642042863E-2</v>
      </c>
      <c r="AI639" s="15">
        <f t="shared" si="188"/>
        <v>2.3939808481532148</v>
      </c>
      <c r="AJ639" s="15">
        <f t="shared" si="189"/>
        <v>2.3939808481532148</v>
      </c>
      <c r="AK639" s="4">
        <f t="shared" si="190"/>
        <v>16319000</v>
      </c>
      <c r="AL639" s="27">
        <f t="shared" si="191"/>
        <v>4.2894785219682579E-3</v>
      </c>
      <c r="AM639" s="15">
        <f t="shared" si="198"/>
        <v>0.32171088914761936</v>
      </c>
      <c r="AN639" s="15">
        <f t="shared" si="199"/>
        <v>6.97573405208108E-4</v>
      </c>
    </row>
    <row r="640" spans="1:40" x14ac:dyDescent="0.2">
      <c r="A640" s="4" t="s">
        <v>4628</v>
      </c>
      <c r="B640" s="3" t="s">
        <v>4</v>
      </c>
      <c r="C640" s="6">
        <v>146189</v>
      </c>
      <c r="D640" s="3" t="s">
        <v>241</v>
      </c>
      <c r="E640" s="6">
        <v>146191</v>
      </c>
      <c r="F640" s="3" t="s">
        <v>1476</v>
      </c>
      <c r="G640" s="8">
        <v>5000</v>
      </c>
      <c r="H640" s="6">
        <v>147</v>
      </c>
      <c r="I640" s="6">
        <v>145832</v>
      </c>
      <c r="J640" s="13">
        <v>45016</v>
      </c>
      <c r="K640" s="9">
        <v>5000</v>
      </c>
      <c r="L640" s="4" t="s">
        <v>4628</v>
      </c>
      <c r="M640" s="4" t="s">
        <v>4632</v>
      </c>
      <c r="N640" s="4">
        <f>VLOOKUP(I640,BaseModelo!$A$2:$E$5075,5)</f>
        <v>5</v>
      </c>
      <c r="P640" s="15">
        <v>147</v>
      </c>
      <c r="Q640" s="4">
        <f>VLOOKUP(I640,BaseModelo!$A$2:$E$5075,3)</f>
        <v>110</v>
      </c>
      <c r="R640" s="4">
        <f t="shared" si="180"/>
        <v>32283000</v>
      </c>
      <c r="S640" s="16">
        <f t="shared" si="181"/>
        <v>1.5488027754545735E-4</v>
      </c>
      <c r="T640" s="4">
        <f t="shared" si="192"/>
        <v>2.2767400799182231E-2</v>
      </c>
      <c r="U640" s="4">
        <f t="shared" si="193"/>
        <v>2.2767400799182231E-2</v>
      </c>
      <c r="V640" s="6">
        <f t="shared" si="182"/>
        <v>0</v>
      </c>
      <c r="W640" s="16" t="str">
        <f t="shared" si="183"/>
        <v/>
      </c>
      <c r="X640" s="4" t="str">
        <f t="shared" si="194"/>
        <v/>
      </c>
      <c r="Y640" s="4" t="str">
        <f t="shared" si="184"/>
        <v/>
      </c>
      <c r="Z640" s="4">
        <f t="shared" si="185"/>
        <v>4058000</v>
      </c>
      <c r="AA640" s="16">
        <f t="shared" si="186"/>
        <v>1.2321340561853129E-3</v>
      </c>
      <c r="AB640" s="15">
        <f t="shared" si="195"/>
        <v>0.18112370625924099</v>
      </c>
      <c r="AC640" s="15">
        <f t="shared" si="196"/>
        <v>0.18112370625924099</v>
      </c>
      <c r="AD640" s="4">
        <v>146189</v>
      </c>
      <c r="AE640" s="26">
        <v>1303.3399999999999</v>
      </c>
      <c r="AF640" s="26">
        <v>1303.3399999999999</v>
      </c>
      <c r="AG640" s="4">
        <f t="shared" si="197"/>
        <v>2193000</v>
      </c>
      <c r="AH640" s="16">
        <f t="shared" si="187"/>
        <v>2.2799817601459188E-3</v>
      </c>
      <c r="AI640" s="15">
        <f t="shared" si="188"/>
        <v>0.33515731874145005</v>
      </c>
      <c r="AJ640" s="15">
        <f t="shared" si="189"/>
        <v>0.33515731874145005</v>
      </c>
      <c r="AK640" s="4">
        <f t="shared" si="190"/>
        <v>16319000</v>
      </c>
      <c r="AL640" s="27">
        <f t="shared" si="191"/>
        <v>3.0639132299773271E-4</v>
      </c>
      <c r="AM640" s="15">
        <f t="shared" si="198"/>
        <v>4.5039524480666712E-2</v>
      </c>
      <c r="AN640" s="15">
        <f t="shared" si="199"/>
        <v>6.9757340520810808E-6</v>
      </c>
    </row>
    <row r="641" spans="1:40" x14ac:dyDescent="0.2">
      <c r="A641" s="4" t="s">
        <v>4628</v>
      </c>
      <c r="B641" s="3" t="s">
        <v>4</v>
      </c>
      <c r="C641" s="6">
        <v>146189</v>
      </c>
      <c r="D641" s="3" t="s">
        <v>241</v>
      </c>
      <c r="E641" s="6">
        <v>146192</v>
      </c>
      <c r="F641" s="3" t="s">
        <v>1477</v>
      </c>
      <c r="G641" s="8">
        <v>13000</v>
      </c>
      <c r="H641" s="6">
        <v>75</v>
      </c>
      <c r="I641" s="6">
        <v>145831</v>
      </c>
      <c r="J641" s="13">
        <v>45016</v>
      </c>
      <c r="K641" s="9">
        <v>13000</v>
      </c>
      <c r="L641" s="4" t="s">
        <v>4628</v>
      </c>
      <c r="M641" s="4" t="s">
        <v>4632</v>
      </c>
      <c r="N641" s="4">
        <f>VLOOKUP(I641,BaseModelo!$A$2:$E$5075,5)</f>
        <v>5</v>
      </c>
      <c r="P641" s="15">
        <v>132</v>
      </c>
      <c r="Q641" s="4">
        <f>VLOOKUP(I641,BaseModelo!$A$2:$E$5075,3)</f>
        <v>110</v>
      </c>
      <c r="R641" s="4">
        <f t="shared" si="180"/>
        <v>32283000</v>
      </c>
      <c r="S641" s="16">
        <f t="shared" si="181"/>
        <v>4.0268872161818914E-4</v>
      </c>
      <c r="T641" s="4">
        <f t="shared" si="192"/>
        <v>3.0201654121364187E-2</v>
      </c>
      <c r="U641" s="4">
        <f t="shared" si="193"/>
        <v>5.3154911253600966E-2</v>
      </c>
      <c r="V641" s="6">
        <f t="shared" si="182"/>
        <v>0</v>
      </c>
      <c r="W641" s="16" t="str">
        <f t="shared" si="183"/>
        <v/>
      </c>
      <c r="X641" s="4" t="str">
        <f t="shared" si="194"/>
        <v/>
      </c>
      <c r="Y641" s="4" t="str">
        <f t="shared" si="184"/>
        <v/>
      </c>
      <c r="Z641" s="4">
        <f t="shared" si="185"/>
        <v>4058000</v>
      </c>
      <c r="AA641" s="16">
        <f t="shared" si="186"/>
        <v>3.2035485460818135E-3</v>
      </c>
      <c r="AB641" s="15">
        <f t="shared" si="195"/>
        <v>0.24026614095613602</v>
      </c>
      <c r="AC641" s="15">
        <f t="shared" si="196"/>
        <v>0.42286840808279941</v>
      </c>
      <c r="AD641" s="4">
        <v>146189</v>
      </c>
      <c r="AE641" s="26">
        <v>1662.04</v>
      </c>
      <c r="AF641" s="26">
        <v>1662.04</v>
      </c>
      <c r="AG641" s="4">
        <f t="shared" si="197"/>
        <v>2193000</v>
      </c>
      <c r="AH641" s="16">
        <f t="shared" si="187"/>
        <v>5.9279525763793889E-3</v>
      </c>
      <c r="AI641" s="15">
        <f t="shared" si="188"/>
        <v>0.44459644322845415</v>
      </c>
      <c r="AJ641" s="15">
        <f t="shared" si="189"/>
        <v>0.78248974008207939</v>
      </c>
      <c r="AK641" s="4">
        <f t="shared" si="190"/>
        <v>16319000</v>
      </c>
      <c r="AL641" s="27">
        <f t="shared" si="191"/>
        <v>7.96617439794105E-4</v>
      </c>
      <c r="AM641" s="15">
        <f t="shared" si="198"/>
        <v>5.9746307984557878E-2</v>
      </c>
      <c r="AN641" s="15">
        <f t="shared" si="199"/>
        <v>4.2344129315326459E-5</v>
      </c>
    </row>
    <row r="642" spans="1:40" x14ac:dyDescent="0.2">
      <c r="A642" s="4" t="s">
        <v>4628</v>
      </c>
      <c r="B642" s="3" t="s">
        <v>4</v>
      </c>
      <c r="C642" s="6">
        <v>146189</v>
      </c>
      <c r="D642" s="3" t="s">
        <v>241</v>
      </c>
      <c r="E642" s="6">
        <v>146193</v>
      </c>
      <c r="F642" s="3" t="s">
        <v>1478</v>
      </c>
      <c r="G642" s="8">
        <v>70000</v>
      </c>
      <c r="H642" s="6">
        <v>75</v>
      </c>
      <c r="I642" s="6">
        <v>145838</v>
      </c>
      <c r="J642" s="13">
        <v>45016</v>
      </c>
      <c r="K642" s="9">
        <v>70000</v>
      </c>
      <c r="L642" s="4" t="s">
        <v>4628</v>
      </c>
      <c r="M642" s="4" t="s">
        <v>4632</v>
      </c>
      <c r="N642" s="4">
        <f>VLOOKUP(I642,BaseModelo!$A$2:$E$5075,5)</f>
        <v>5</v>
      </c>
      <c r="P642" s="15">
        <v>75</v>
      </c>
      <c r="Q642" s="4">
        <f>VLOOKUP(I642,BaseModelo!$A$2:$E$5075,3)</f>
        <v>110</v>
      </c>
      <c r="R642" s="4">
        <f t="shared" ref="R642:R705" si="200">SUMIFS($G:$G,$M:$M,M642)</f>
        <v>32283000</v>
      </c>
      <c r="S642" s="16">
        <f t="shared" ref="S642:S705" si="201">G642/R642</f>
        <v>2.168323885636403E-3</v>
      </c>
      <c r="T642" s="4">
        <f t="shared" si="192"/>
        <v>0.16262429142273022</v>
      </c>
      <c r="U642" s="4">
        <f t="shared" si="193"/>
        <v>0.16262429142273022</v>
      </c>
      <c r="V642" s="6">
        <f t="shared" ref="V642:V705" si="202">SUMIFS($G:$G,$O:$O,O642)</f>
        <v>0</v>
      </c>
      <c r="W642" s="16" t="str">
        <f t="shared" ref="W642:W705" si="203">IFERROR(G642/V642,"")</f>
        <v/>
      </c>
      <c r="X642" s="4" t="str">
        <f t="shared" si="194"/>
        <v/>
      </c>
      <c r="Y642" s="4" t="str">
        <f t="shared" ref="Y642:Y705" si="204">IFERROR(W642*P642,"")</f>
        <v/>
      </c>
      <c r="Z642" s="4">
        <f t="shared" ref="Z642:Z705" si="205">SUMIFS($G:$G,$N:$N,N642)</f>
        <v>4058000</v>
      </c>
      <c r="AA642" s="16">
        <f t="shared" ref="AA642:AA705" si="206">IFERROR(G642/Z642,"")</f>
        <v>1.7249876786594381E-2</v>
      </c>
      <c r="AB642" s="15">
        <f t="shared" si="195"/>
        <v>1.2937407589945786</v>
      </c>
      <c r="AC642" s="15">
        <f t="shared" si="196"/>
        <v>1.2937407589945786</v>
      </c>
      <c r="AD642" s="4">
        <v>146189</v>
      </c>
      <c r="AE642" s="26">
        <v>8937.92</v>
      </c>
      <c r="AF642" s="26">
        <v>8937.92</v>
      </c>
      <c r="AG642" s="4">
        <f t="shared" si="197"/>
        <v>2193000</v>
      </c>
      <c r="AH642" s="16">
        <f t="shared" ref="AH642:AH705" si="207">IFERROR($G642/AG642,"")</f>
        <v>3.1919744642042863E-2</v>
      </c>
      <c r="AI642" s="15">
        <f t="shared" ref="AI642:AI705" si="208">IFERROR(AH642*H642,"")</f>
        <v>2.3939808481532148</v>
      </c>
      <c r="AJ642" s="15">
        <f t="shared" ref="AJ642:AJ705" si="209">IFERROR(AH642*P642,"")</f>
        <v>2.3939808481532148</v>
      </c>
      <c r="AK642" s="4">
        <f t="shared" ref="AK642:AK705" si="210">SUMIFS($G:$G,$A:$A,$A642,$M:$M,$M642)</f>
        <v>16319000</v>
      </c>
      <c r="AL642" s="27">
        <f t="shared" ref="AL642:AL705" si="211">IFERROR($G642/AK642,"")</f>
        <v>4.2894785219682579E-3</v>
      </c>
      <c r="AM642" s="15">
        <f t="shared" si="198"/>
        <v>0.32171088914761936</v>
      </c>
      <c r="AN642" s="15">
        <f t="shared" si="199"/>
        <v>6.97573405208108E-4</v>
      </c>
    </row>
    <row r="643" spans="1:40" x14ac:dyDescent="0.2">
      <c r="A643" s="4" t="s">
        <v>4628</v>
      </c>
      <c r="B643" s="3" t="s">
        <v>4</v>
      </c>
      <c r="C643" s="6">
        <v>146189</v>
      </c>
      <c r="D643" s="3" t="s">
        <v>241</v>
      </c>
      <c r="E643" s="6">
        <v>146194</v>
      </c>
      <c r="F643" s="3" t="s">
        <v>1479</v>
      </c>
      <c r="G643" s="8">
        <v>5000</v>
      </c>
      <c r="H643" s="6">
        <v>147</v>
      </c>
      <c r="I643" s="6">
        <v>145829</v>
      </c>
      <c r="J643" s="13">
        <v>45016</v>
      </c>
      <c r="K643" s="9">
        <v>5000</v>
      </c>
      <c r="L643" s="4" t="s">
        <v>4628</v>
      </c>
      <c r="M643" s="4" t="s">
        <v>4632</v>
      </c>
      <c r="N643" s="4">
        <f>VLOOKUP(I643,BaseModelo!$A$2:$E$5075,5)</f>
        <v>9</v>
      </c>
      <c r="P643" s="15">
        <v>147</v>
      </c>
      <c r="Q643" s="4">
        <f>VLOOKUP(I643,BaseModelo!$A$2:$E$5075,3)</f>
        <v>147</v>
      </c>
      <c r="R643" s="4">
        <f t="shared" si="200"/>
        <v>32283000</v>
      </c>
      <c r="S643" s="16">
        <f t="shared" si="201"/>
        <v>1.5488027754545735E-4</v>
      </c>
      <c r="T643" s="4">
        <f t="shared" ref="T643:T706" si="212">S643*H643</f>
        <v>2.2767400799182231E-2</v>
      </c>
      <c r="U643" s="4">
        <f t="shared" ref="U643:U706" si="213">S643*P643</f>
        <v>2.2767400799182231E-2</v>
      </c>
      <c r="V643" s="6">
        <f t="shared" si="202"/>
        <v>0</v>
      </c>
      <c r="W643" s="16" t="str">
        <f t="shared" si="203"/>
        <v/>
      </c>
      <c r="X643" s="4" t="str">
        <f t="shared" ref="X643:X706" si="214">IFERROR(W643*H643,"")</f>
        <v/>
      </c>
      <c r="Y643" s="4" t="str">
        <f t="shared" si="204"/>
        <v/>
      </c>
      <c r="Z643" s="4">
        <f t="shared" si="205"/>
        <v>5305000</v>
      </c>
      <c r="AA643" s="16">
        <f t="shared" si="206"/>
        <v>9.42507068803016E-4</v>
      </c>
      <c r="AB643" s="15">
        <f t="shared" ref="AB643:AB706" si="215">IFERROR(AA643*H643,"")</f>
        <v>0.13854853911404336</v>
      </c>
      <c r="AC643" s="15">
        <f t="shared" ref="AC643:AC706" si="216">IFERROR(AA643*P643,"")</f>
        <v>0.13854853911404336</v>
      </c>
      <c r="AD643" s="4">
        <v>146189</v>
      </c>
      <c r="AE643" s="26">
        <v>1303.3399999999999</v>
      </c>
      <c r="AF643" s="26">
        <v>1303.3399999999999</v>
      </c>
      <c r="AG643" s="4">
        <f t="shared" ref="AG643:AG706" si="217">SUMIFS($G:$G,$N:$N,$N643,$A:$A,$A643)</f>
        <v>3095000</v>
      </c>
      <c r="AH643" s="16">
        <f t="shared" si="207"/>
        <v>1.6155088852988692E-3</v>
      </c>
      <c r="AI643" s="15">
        <f t="shared" si="208"/>
        <v>0.23747980613893377</v>
      </c>
      <c r="AJ643" s="15">
        <f t="shared" si="209"/>
        <v>0.23747980613893377</v>
      </c>
      <c r="AK643" s="4">
        <f t="shared" si="210"/>
        <v>16319000</v>
      </c>
      <c r="AL643" s="27">
        <f t="shared" si="211"/>
        <v>3.0639132299773271E-4</v>
      </c>
      <c r="AM643" s="15">
        <f t="shared" ref="AM643:AM706" si="218">IFERROR(AL643*H643,"")</f>
        <v>4.5039524480666712E-2</v>
      </c>
      <c r="AN643" s="15">
        <f t="shared" ref="AN643:AN706" si="219">IFERROR(AL643*U643,"")</f>
        <v>6.9757340520810808E-6</v>
      </c>
    </row>
    <row r="644" spans="1:40" x14ac:dyDescent="0.2">
      <c r="A644" s="4" t="s">
        <v>4628</v>
      </c>
      <c r="B644" s="3" t="s">
        <v>4</v>
      </c>
      <c r="C644" s="6">
        <v>146189</v>
      </c>
      <c r="D644" s="3" t="s">
        <v>241</v>
      </c>
      <c r="E644" s="6">
        <v>146195</v>
      </c>
      <c r="F644" s="3" t="s">
        <v>1480</v>
      </c>
      <c r="G644" s="8">
        <v>40000</v>
      </c>
      <c r="H644" s="6">
        <v>80</v>
      </c>
      <c r="I644" s="6">
        <v>145828</v>
      </c>
      <c r="J644" s="13">
        <v>45016</v>
      </c>
      <c r="K644" s="9">
        <v>40000</v>
      </c>
      <c r="L644" s="4" t="s">
        <v>4628</v>
      </c>
      <c r="M644" s="4" t="s">
        <v>4632</v>
      </c>
      <c r="N644" s="4">
        <f>VLOOKUP(I644,BaseModelo!$A$2:$E$5075,5)</f>
        <v>5</v>
      </c>
      <c r="P644" s="15">
        <v>85.000000000000014</v>
      </c>
      <c r="Q644" s="4">
        <f>VLOOKUP(I644,BaseModelo!$A$2:$E$5075,3)</f>
        <v>110</v>
      </c>
      <c r="R644" s="4">
        <f t="shared" si="200"/>
        <v>32283000</v>
      </c>
      <c r="S644" s="16">
        <f t="shared" si="201"/>
        <v>1.2390422203636588E-3</v>
      </c>
      <c r="T644" s="4">
        <f t="shared" si="212"/>
        <v>9.9123377629092707E-2</v>
      </c>
      <c r="U644" s="4">
        <f t="shared" si="213"/>
        <v>0.10531858873091102</v>
      </c>
      <c r="V644" s="6">
        <f t="shared" si="202"/>
        <v>0</v>
      </c>
      <c r="W644" s="16" t="str">
        <f t="shared" si="203"/>
        <v/>
      </c>
      <c r="X644" s="4" t="str">
        <f t="shared" si="214"/>
        <v/>
      </c>
      <c r="Y644" s="4" t="str">
        <f t="shared" si="204"/>
        <v/>
      </c>
      <c r="Z644" s="4">
        <f t="shared" si="205"/>
        <v>4058000</v>
      </c>
      <c r="AA644" s="16">
        <f t="shared" si="206"/>
        <v>9.857072449482503E-3</v>
      </c>
      <c r="AB644" s="15">
        <f t="shared" si="215"/>
        <v>0.78856579595860021</v>
      </c>
      <c r="AC644" s="15">
        <f t="shared" si="216"/>
        <v>0.83785115820601286</v>
      </c>
      <c r="AD644" s="4">
        <v>146189</v>
      </c>
      <c r="AE644" s="26">
        <v>5462.05</v>
      </c>
      <c r="AF644" s="26">
        <v>5462.05</v>
      </c>
      <c r="AG644" s="4">
        <f t="shared" si="217"/>
        <v>2193000</v>
      </c>
      <c r="AH644" s="16">
        <f t="shared" si="207"/>
        <v>1.823985408116735E-2</v>
      </c>
      <c r="AI644" s="15">
        <f t="shared" si="208"/>
        <v>1.459188326493388</v>
      </c>
      <c r="AJ644" s="15">
        <f t="shared" si="209"/>
        <v>1.5503875968992251</v>
      </c>
      <c r="AK644" s="4">
        <f t="shared" si="210"/>
        <v>16319000</v>
      </c>
      <c r="AL644" s="27">
        <f t="shared" si="211"/>
        <v>2.4511305839818617E-3</v>
      </c>
      <c r="AM644" s="15">
        <f t="shared" si="218"/>
        <v>0.19609044671854894</v>
      </c>
      <c r="AN644" s="15">
        <f t="shared" si="219"/>
        <v>2.5814961390014345E-4</v>
      </c>
    </row>
    <row r="645" spans="1:40" x14ac:dyDescent="0.2">
      <c r="A645" s="4" t="s">
        <v>4628</v>
      </c>
      <c r="B645" s="3" t="s">
        <v>4</v>
      </c>
      <c r="C645" s="6">
        <v>146189</v>
      </c>
      <c r="D645" s="3" t="s">
        <v>241</v>
      </c>
      <c r="E645" s="6">
        <v>146196</v>
      </c>
      <c r="F645" s="3" t="s">
        <v>1481</v>
      </c>
      <c r="G645" s="8">
        <v>70000</v>
      </c>
      <c r="H645" s="6">
        <v>75</v>
      </c>
      <c r="I645" s="6">
        <v>146004</v>
      </c>
      <c r="J645" s="13">
        <v>45016</v>
      </c>
      <c r="K645" s="9">
        <v>70000</v>
      </c>
      <c r="L645" s="4" t="s">
        <v>4628</v>
      </c>
      <c r="M645" s="4" t="s">
        <v>4632</v>
      </c>
      <c r="N645" s="4">
        <f>VLOOKUP(I645,BaseModelo!$A$2:$E$5075,5)</f>
        <v>4</v>
      </c>
      <c r="P645" s="15">
        <v>75</v>
      </c>
      <c r="Q645" s="4">
        <f>VLOOKUP(I645,BaseModelo!$A$2:$E$5075,3)</f>
        <v>110</v>
      </c>
      <c r="R645" s="4">
        <f t="shared" si="200"/>
        <v>32283000</v>
      </c>
      <c r="S645" s="16">
        <f t="shared" si="201"/>
        <v>2.168323885636403E-3</v>
      </c>
      <c r="T645" s="4">
        <f t="shared" si="212"/>
        <v>0.16262429142273022</v>
      </c>
      <c r="U645" s="4">
        <f t="shared" si="213"/>
        <v>0.16262429142273022</v>
      </c>
      <c r="V645" s="6">
        <f t="shared" si="202"/>
        <v>0</v>
      </c>
      <c r="W645" s="16" t="str">
        <f t="shared" si="203"/>
        <v/>
      </c>
      <c r="X645" s="4" t="str">
        <f t="shared" si="214"/>
        <v/>
      </c>
      <c r="Y645" s="4" t="str">
        <f t="shared" si="204"/>
        <v/>
      </c>
      <c r="Z645" s="4">
        <f t="shared" si="205"/>
        <v>2331000</v>
      </c>
      <c r="AA645" s="16">
        <f t="shared" si="206"/>
        <v>3.003003003003003E-2</v>
      </c>
      <c r="AB645" s="15">
        <f t="shared" si="215"/>
        <v>2.2522522522522523</v>
      </c>
      <c r="AC645" s="15">
        <f t="shared" si="216"/>
        <v>2.2522522522522523</v>
      </c>
      <c r="AD645" s="4">
        <v>146189</v>
      </c>
      <c r="AE645" s="26">
        <v>8937.92</v>
      </c>
      <c r="AF645" s="26">
        <v>8937.92</v>
      </c>
      <c r="AG645" s="4">
        <f t="shared" si="217"/>
        <v>858000</v>
      </c>
      <c r="AH645" s="16">
        <f t="shared" si="207"/>
        <v>8.1585081585081584E-2</v>
      </c>
      <c r="AI645" s="15">
        <f t="shared" si="208"/>
        <v>6.1188811188811192</v>
      </c>
      <c r="AJ645" s="15">
        <f t="shared" si="209"/>
        <v>6.1188811188811192</v>
      </c>
      <c r="AK645" s="4">
        <f t="shared" si="210"/>
        <v>16319000</v>
      </c>
      <c r="AL645" s="27">
        <f t="shared" si="211"/>
        <v>4.2894785219682579E-3</v>
      </c>
      <c r="AM645" s="15">
        <f t="shared" si="218"/>
        <v>0.32171088914761936</v>
      </c>
      <c r="AN645" s="15">
        <f t="shared" si="219"/>
        <v>6.97573405208108E-4</v>
      </c>
    </row>
    <row r="646" spans="1:40" x14ac:dyDescent="0.2">
      <c r="A646" s="4" t="s">
        <v>4627</v>
      </c>
      <c r="B646" s="3" t="s">
        <v>9</v>
      </c>
      <c r="C646" s="6">
        <v>146251</v>
      </c>
      <c r="D646" s="3" t="s">
        <v>242</v>
      </c>
      <c r="E646" s="6">
        <v>146352</v>
      </c>
      <c r="F646" s="3" t="s">
        <v>1466</v>
      </c>
      <c r="G646" s="8">
        <v>10000</v>
      </c>
      <c r="H646" s="6">
        <v>142</v>
      </c>
      <c r="I646" s="6">
        <v>146034</v>
      </c>
      <c r="J646" s="13">
        <v>45016</v>
      </c>
      <c r="K646" s="9">
        <v>10000</v>
      </c>
      <c r="L646" s="4" t="s">
        <v>4627</v>
      </c>
      <c r="M646" s="4" t="s">
        <v>4632</v>
      </c>
      <c r="N646" s="4">
        <f>VLOOKUP(I646,BaseModelo!$A$2:$E$5075,5)</f>
        <v>4</v>
      </c>
      <c r="P646" s="15">
        <v>142.00000000000003</v>
      </c>
      <c r="Q646" s="4">
        <f>VLOOKUP(I646,BaseModelo!$A$2:$E$5075,3)</f>
        <v>110</v>
      </c>
      <c r="R646" s="4">
        <f t="shared" si="200"/>
        <v>32283000</v>
      </c>
      <c r="S646" s="16">
        <f t="shared" si="201"/>
        <v>3.0976055509091471E-4</v>
      </c>
      <c r="T646" s="4">
        <f t="shared" si="212"/>
        <v>4.3985998822909891E-2</v>
      </c>
      <c r="U646" s="4">
        <f t="shared" si="213"/>
        <v>4.3985998822909898E-2</v>
      </c>
      <c r="V646" s="6">
        <f t="shared" si="202"/>
        <v>0</v>
      </c>
      <c r="W646" s="16" t="str">
        <f t="shared" si="203"/>
        <v/>
      </c>
      <c r="X646" s="4" t="str">
        <f t="shared" si="214"/>
        <v/>
      </c>
      <c r="Y646" s="4" t="str">
        <f t="shared" si="204"/>
        <v/>
      </c>
      <c r="Z646" s="4">
        <f t="shared" si="205"/>
        <v>2331000</v>
      </c>
      <c r="AA646" s="16">
        <f t="shared" si="206"/>
        <v>4.2900042900042897E-3</v>
      </c>
      <c r="AB646" s="15">
        <f t="shared" si="215"/>
        <v>0.60918060918060912</v>
      </c>
      <c r="AC646" s="15">
        <f t="shared" si="216"/>
        <v>0.60918060918060923</v>
      </c>
      <c r="AD646" s="4">
        <v>146251</v>
      </c>
      <c r="AE646" s="26">
        <v>2510.34</v>
      </c>
      <c r="AF646" s="26">
        <v>2510.34</v>
      </c>
      <c r="AG646" s="4">
        <f t="shared" si="217"/>
        <v>1421000</v>
      </c>
      <c r="AH646" s="16">
        <f t="shared" si="207"/>
        <v>7.0372976776917661E-3</v>
      </c>
      <c r="AI646" s="15">
        <f t="shared" si="208"/>
        <v>0.99929627023223078</v>
      </c>
      <c r="AJ646" s="15">
        <f t="shared" si="209"/>
        <v>0.999296270232231</v>
      </c>
      <c r="AK646" s="4">
        <f t="shared" si="210"/>
        <v>15073000</v>
      </c>
      <c r="AL646" s="27">
        <f t="shared" si="211"/>
        <v>6.6343793538114506E-4</v>
      </c>
      <c r="AM646" s="15">
        <f t="shared" si="218"/>
        <v>9.4208186824122603E-2</v>
      </c>
      <c r="AN646" s="15">
        <f t="shared" si="219"/>
        <v>2.918198024474882E-5</v>
      </c>
    </row>
    <row r="647" spans="1:40" x14ac:dyDescent="0.2">
      <c r="A647" s="4" t="s">
        <v>4628</v>
      </c>
      <c r="B647" s="3" t="s">
        <v>6</v>
      </c>
      <c r="C647" s="6">
        <v>146264</v>
      </c>
      <c r="D647" s="3" t="s">
        <v>243</v>
      </c>
      <c r="E647" s="6">
        <v>146271</v>
      </c>
      <c r="F647" s="3" t="s">
        <v>1459</v>
      </c>
      <c r="G647" s="8">
        <v>5000</v>
      </c>
      <c r="H647" s="6">
        <v>147</v>
      </c>
      <c r="I647" s="6">
        <v>146137</v>
      </c>
      <c r="J647" s="13">
        <v>45016</v>
      </c>
      <c r="K647" s="9">
        <v>5000</v>
      </c>
      <c r="L647" s="4" t="s">
        <v>4628</v>
      </c>
      <c r="M647" s="4" t="s">
        <v>4632</v>
      </c>
      <c r="N647" s="4">
        <f>VLOOKUP(I647,BaseModelo!$A$2:$E$5075,5)</f>
        <v>5</v>
      </c>
      <c r="P647" s="15">
        <v>147</v>
      </c>
      <c r="Q647" s="4">
        <f>VLOOKUP(I647,BaseModelo!$A$2:$E$5075,3)</f>
        <v>110</v>
      </c>
      <c r="R647" s="4">
        <f t="shared" si="200"/>
        <v>32283000</v>
      </c>
      <c r="S647" s="16">
        <f t="shared" si="201"/>
        <v>1.5488027754545735E-4</v>
      </c>
      <c r="T647" s="4">
        <f t="shared" si="212"/>
        <v>2.2767400799182231E-2</v>
      </c>
      <c r="U647" s="4">
        <f t="shared" si="213"/>
        <v>2.2767400799182231E-2</v>
      </c>
      <c r="V647" s="6">
        <f t="shared" si="202"/>
        <v>0</v>
      </c>
      <c r="W647" s="16" t="str">
        <f t="shared" si="203"/>
        <v/>
      </c>
      <c r="X647" s="4" t="str">
        <f t="shared" si="214"/>
        <v/>
      </c>
      <c r="Y647" s="4" t="str">
        <f t="shared" si="204"/>
        <v/>
      </c>
      <c r="Z647" s="4">
        <f t="shared" si="205"/>
        <v>4058000</v>
      </c>
      <c r="AA647" s="16">
        <f t="shared" si="206"/>
        <v>1.2321340561853129E-3</v>
      </c>
      <c r="AB647" s="15">
        <f t="shared" si="215"/>
        <v>0.18112370625924099</v>
      </c>
      <c r="AC647" s="15">
        <f t="shared" si="216"/>
        <v>0.18112370625924099</v>
      </c>
      <c r="AD647" s="4">
        <v>146264</v>
      </c>
      <c r="AE647" s="26">
        <v>1303.3399999999999</v>
      </c>
      <c r="AF647" s="26">
        <v>1303.3399999999999</v>
      </c>
      <c r="AG647" s="4">
        <f t="shared" si="217"/>
        <v>2193000</v>
      </c>
      <c r="AH647" s="16">
        <f t="shared" si="207"/>
        <v>2.2799817601459188E-3</v>
      </c>
      <c r="AI647" s="15">
        <f t="shared" si="208"/>
        <v>0.33515731874145005</v>
      </c>
      <c r="AJ647" s="15">
        <f t="shared" si="209"/>
        <v>0.33515731874145005</v>
      </c>
      <c r="AK647" s="4">
        <f t="shared" si="210"/>
        <v>16319000</v>
      </c>
      <c r="AL647" s="27">
        <f t="shared" si="211"/>
        <v>3.0639132299773271E-4</v>
      </c>
      <c r="AM647" s="15">
        <f t="shared" si="218"/>
        <v>4.5039524480666712E-2</v>
      </c>
      <c r="AN647" s="15">
        <f t="shared" si="219"/>
        <v>6.9757340520810808E-6</v>
      </c>
    </row>
    <row r="648" spans="1:40" x14ac:dyDescent="0.2">
      <c r="A648" s="4" t="s">
        <v>4627</v>
      </c>
      <c r="B648" s="2" t="s">
        <v>9</v>
      </c>
      <c r="C648" s="5">
        <v>146282</v>
      </c>
      <c r="D648" s="2" t="s">
        <v>244</v>
      </c>
      <c r="E648" s="5">
        <v>146297</v>
      </c>
      <c r="F648" s="2" t="s">
        <v>1455</v>
      </c>
      <c r="G648" s="7">
        <v>10000</v>
      </c>
      <c r="H648" s="5">
        <v>142</v>
      </c>
      <c r="I648" s="6">
        <v>145846</v>
      </c>
      <c r="J648" s="13">
        <v>45016</v>
      </c>
      <c r="K648" s="9">
        <v>10000</v>
      </c>
      <c r="L648" s="4" t="s">
        <v>4627</v>
      </c>
      <c r="M648" s="4" t="s">
        <v>4632</v>
      </c>
      <c r="N648" s="4">
        <f>VLOOKUP(I648,BaseModelo!$A$2:$E$5075,5)</f>
        <v>1</v>
      </c>
      <c r="P648" s="15">
        <v>142.00000000000003</v>
      </c>
      <c r="Q648" s="4">
        <f>VLOOKUP(I648,BaseModelo!$A$2:$E$5075,3)</f>
        <v>90</v>
      </c>
      <c r="R648" s="4">
        <f t="shared" si="200"/>
        <v>32283000</v>
      </c>
      <c r="S648" s="16">
        <f t="shared" si="201"/>
        <v>3.0976055509091471E-4</v>
      </c>
      <c r="T648" s="4">
        <f t="shared" si="212"/>
        <v>4.3985998822909891E-2</v>
      </c>
      <c r="U648" s="4">
        <f t="shared" si="213"/>
        <v>4.3985998822909898E-2</v>
      </c>
      <c r="V648" s="6">
        <f t="shared" si="202"/>
        <v>0</v>
      </c>
      <c r="W648" s="16" t="str">
        <f t="shared" si="203"/>
        <v/>
      </c>
      <c r="X648" s="4" t="str">
        <f t="shared" si="214"/>
        <v/>
      </c>
      <c r="Y648" s="4" t="str">
        <f t="shared" si="204"/>
        <v/>
      </c>
      <c r="Z648" s="4">
        <f t="shared" si="205"/>
        <v>771000</v>
      </c>
      <c r="AA648" s="16">
        <f t="shared" si="206"/>
        <v>1.2970168612191959E-2</v>
      </c>
      <c r="AB648" s="15">
        <f t="shared" si="215"/>
        <v>1.8417639429312582</v>
      </c>
      <c r="AC648" s="15">
        <f t="shared" si="216"/>
        <v>1.8417639429312587</v>
      </c>
      <c r="AD648" s="4">
        <v>146282</v>
      </c>
      <c r="AE648" s="26">
        <v>2510.34</v>
      </c>
      <c r="AF648" s="26">
        <v>2510.34</v>
      </c>
      <c r="AG648" s="4">
        <f t="shared" si="217"/>
        <v>681000</v>
      </c>
      <c r="AH648" s="16">
        <f t="shared" si="207"/>
        <v>1.4684287812041116E-2</v>
      </c>
      <c r="AI648" s="15">
        <f t="shared" si="208"/>
        <v>2.0851688693098382</v>
      </c>
      <c r="AJ648" s="15">
        <f t="shared" si="209"/>
        <v>2.0851688693098387</v>
      </c>
      <c r="AK648" s="4">
        <f t="shared" si="210"/>
        <v>15073000</v>
      </c>
      <c r="AL648" s="27">
        <f t="shared" si="211"/>
        <v>6.6343793538114506E-4</v>
      </c>
      <c r="AM648" s="15">
        <f t="shared" si="218"/>
        <v>9.4208186824122603E-2</v>
      </c>
      <c r="AN648" s="15">
        <f t="shared" si="219"/>
        <v>2.918198024474882E-5</v>
      </c>
    </row>
    <row r="649" spans="1:40" x14ac:dyDescent="0.2">
      <c r="A649" s="4" t="s">
        <v>4627</v>
      </c>
      <c r="B649" s="3" t="s">
        <v>9</v>
      </c>
      <c r="C649" s="6">
        <v>146282</v>
      </c>
      <c r="D649" s="3" t="s">
        <v>244</v>
      </c>
      <c r="E649" s="6">
        <v>146308</v>
      </c>
      <c r="F649" s="3" t="s">
        <v>1473</v>
      </c>
      <c r="G649" s="8">
        <v>7000</v>
      </c>
      <c r="H649" s="6">
        <v>142</v>
      </c>
      <c r="I649" s="6">
        <v>145845</v>
      </c>
      <c r="J649" s="13">
        <v>45016</v>
      </c>
      <c r="K649" s="9">
        <v>7000</v>
      </c>
      <c r="L649" s="4" t="s">
        <v>4627</v>
      </c>
      <c r="M649" s="4" t="s">
        <v>4632</v>
      </c>
      <c r="N649" s="4">
        <f>VLOOKUP(I649,BaseModelo!$A$2:$E$5075,5)</f>
        <v>1</v>
      </c>
      <c r="P649" s="15">
        <v>142.00000000000003</v>
      </c>
      <c r="Q649" s="4">
        <f>VLOOKUP(I649,BaseModelo!$A$2:$E$5075,3)</f>
        <v>90</v>
      </c>
      <c r="R649" s="4">
        <f t="shared" si="200"/>
        <v>32283000</v>
      </c>
      <c r="S649" s="16">
        <f t="shared" si="201"/>
        <v>2.168323885636403E-4</v>
      </c>
      <c r="T649" s="4">
        <f t="shared" si="212"/>
        <v>3.0790199176036922E-2</v>
      </c>
      <c r="U649" s="4">
        <f t="shared" si="213"/>
        <v>3.0790199176036929E-2</v>
      </c>
      <c r="V649" s="6">
        <f t="shared" si="202"/>
        <v>0</v>
      </c>
      <c r="W649" s="16" t="str">
        <f t="shared" si="203"/>
        <v/>
      </c>
      <c r="X649" s="4" t="str">
        <f t="shared" si="214"/>
        <v/>
      </c>
      <c r="Y649" s="4" t="str">
        <f t="shared" si="204"/>
        <v/>
      </c>
      <c r="Z649" s="4">
        <f t="shared" si="205"/>
        <v>771000</v>
      </c>
      <c r="AA649" s="16">
        <f t="shared" si="206"/>
        <v>9.0791180285343717E-3</v>
      </c>
      <c r="AB649" s="15">
        <f t="shared" si="215"/>
        <v>1.2892347600518808</v>
      </c>
      <c r="AC649" s="15">
        <f t="shared" si="216"/>
        <v>1.289234760051881</v>
      </c>
      <c r="AD649" s="4">
        <v>146282</v>
      </c>
      <c r="AE649" s="26">
        <v>1758.65</v>
      </c>
      <c r="AF649" s="26">
        <v>1758.65</v>
      </c>
      <c r="AG649" s="4">
        <f t="shared" si="217"/>
        <v>681000</v>
      </c>
      <c r="AH649" s="16">
        <f t="shared" si="207"/>
        <v>1.0279001468428781E-2</v>
      </c>
      <c r="AI649" s="15">
        <f t="shared" si="208"/>
        <v>1.459618208516887</v>
      </c>
      <c r="AJ649" s="15">
        <f t="shared" si="209"/>
        <v>1.4596182085168872</v>
      </c>
      <c r="AK649" s="4">
        <f t="shared" si="210"/>
        <v>15073000</v>
      </c>
      <c r="AL649" s="27">
        <f t="shared" si="211"/>
        <v>4.6440655476680156E-4</v>
      </c>
      <c r="AM649" s="15">
        <f t="shared" si="218"/>
        <v>6.5945730776885828E-2</v>
      </c>
      <c r="AN649" s="15">
        <f t="shared" si="219"/>
        <v>1.4299170319926922E-5</v>
      </c>
    </row>
    <row r="650" spans="1:40" x14ac:dyDescent="0.2">
      <c r="A650" s="4" t="s">
        <v>4627</v>
      </c>
      <c r="B650" s="3" t="s">
        <v>9</v>
      </c>
      <c r="C650" s="6">
        <v>146282</v>
      </c>
      <c r="D650" s="3" t="s">
        <v>244</v>
      </c>
      <c r="E650" s="6">
        <v>146309</v>
      </c>
      <c r="F650" s="3" t="s">
        <v>1474</v>
      </c>
      <c r="G650" s="8">
        <v>6000</v>
      </c>
      <c r="H650" s="6">
        <v>142</v>
      </c>
      <c r="I650" s="6">
        <v>145842</v>
      </c>
      <c r="J650" s="13">
        <v>45016</v>
      </c>
      <c r="K650" s="9">
        <v>6000</v>
      </c>
      <c r="L650" s="4" t="s">
        <v>4627</v>
      </c>
      <c r="M650" s="4" t="s">
        <v>4632</v>
      </c>
      <c r="N650" s="4">
        <f>VLOOKUP(I650,BaseModelo!$A$2:$E$5075,5)</f>
        <v>1</v>
      </c>
      <c r="P650" s="15">
        <v>142.00000000000003</v>
      </c>
      <c r="Q650" s="4">
        <f>VLOOKUP(I650,BaseModelo!$A$2:$E$5075,3)</f>
        <v>90</v>
      </c>
      <c r="R650" s="4">
        <f t="shared" si="200"/>
        <v>32283000</v>
      </c>
      <c r="S650" s="16">
        <f t="shared" si="201"/>
        <v>1.8585633305454884E-4</v>
      </c>
      <c r="T650" s="4">
        <f t="shared" si="212"/>
        <v>2.6391599293745936E-2</v>
      </c>
      <c r="U650" s="4">
        <f t="shared" si="213"/>
        <v>2.6391599293745942E-2</v>
      </c>
      <c r="V650" s="6">
        <f t="shared" si="202"/>
        <v>0</v>
      </c>
      <c r="W650" s="16" t="str">
        <f t="shared" si="203"/>
        <v/>
      </c>
      <c r="X650" s="4" t="str">
        <f t="shared" si="214"/>
        <v/>
      </c>
      <c r="Y650" s="4" t="str">
        <f t="shared" si="204"/>
        <v/>
      </c>
      <c r="Z650" s="4">
        <f t="shared" si="205"/>
        <v>771000</v>
      </c>
      <c r="AA650" s="16">
        <f t="shared" si="206"/>
        <v>7.7821011673151752E-3</v>
      </c>
      <c r="AB650" s="15">
        <f t="shared" si="215"/>
        <v>1.1050583657587549</v>
      </c>
      <c r="AC650" s="15">
        <f t="shared" si="216"/>
        <v>1.1050583657587552</v>
      </c>
      <c r="AD650" s="4">
        <v>146282</v>
      </c>
      <c r="AE650" s="26">
        <v>1503.37</v>
      </c>
      <c r="AF650" s="26">
        <v>1503.37</v>
      </c>
      <c r="AG650" s="4">
        <f t="shared" si="217"/>
        <v>681000</v>
      </c>
      <c r="AH650" s="16">
        <f t="shared" si="207"/>
        <v>8.8105726872246704E-3</v>
      </c>
      <c r="AI650" s="15">
        <f t="shared" si="208"/>
        <v>1.2511013215859033</v>
      </c>
      <c r="AJ650" s="15">
        <f t="shared" si="209"/>
        <v>1.2511013215859035</v>
      </c>
      <c r="AK650" s="4">
        <f t="shared" si="210"/>
        <v>15073000</v>
      </c>
      <c r="AL650" s="27">
        <f t="shared" si="211"/>
        <v>3.9806276122868704E-4</v>
      </c>
      <c r="AM650" s="15">
        <f t="shared" si="218"/>
        <v>5.6524912094473558E-2</v>
      </c>
      <c r="AN650" s="15">
        <f t="shared" si="219"/>
        <v>1.0505512888109577E-5</v>
      </c>
    </row>
    <row r="651" spans="1:40" x14ac:dyDescent="0.2">
      <c r="A651" s="4" t="s">
        <v>4627</v>
      </c>
      <c r="B651" s="3" t="s">
        <v>3</v>
      </c>
      <c r="C651" s="6">
        <v>146298</v>
      </c>
      <c r="D651" s="3" t="s">
        <v>245</v>
      </c>
      <c r="E651" s="6">
        <v>146351</v>
      </c>
      <c r="F651" s="3" t="s">
        <v>1482</v>
      </c>
      <c r="G651" s="8">
        <v>6000</v>
      </c>
      <c r="H651" s="6">
        <v>142</v>
      </c>
      <c r="I651" s="6">
        <v>145331</v>
      </c>
      <c r="J651" s="13">
        <v>45016</v>
      </c>
      <c r="K651" s="9">
        <v>6000</v>
      </c>
      <c r="L651" s="4" t="s">
        <v>4627</v>
      </c>
      <c r="M651" s="4" t="s">
        <v>4632</v>
      </c>
      <c r="N651" s="4">
        <f>VLOOKUP(I651,BaseModelo!$A$2:$E$5075,5)</f>
        <v>5</v>
      </c>
      <c r="P651" s="15">
        <v>142.00000000000003</v>
      </c>
      <c r="Q651" s="4">
        <f>VLOOKUP(I651,BaseModelo!$A$2:$E$5075,3)</f>
        <v>110</v>
      </c>
      <c r="R651" s="4">
        <f t="shared" si="200"/>
        <v>32283000</v>
      </c>
      <c r="S651" s="16">
        <f t="shared" si="201"/>
        <v>1.8585633305454884E-4</v>
      </c>
      <c r="T651" s="4">
        <f t="shared" si="212"/>
        <v>2.6391599293745936E-2</v>
      </c>
      <c r="U651" s="4">
        <f t="shared" si="213"/>
        <v>2.6391599293745942E-2</v>
      </c>
      <c r="V651" s="6">
        <f t="shared" si="202"/>
        <v>0</v>
      </c>
      <c r="W651" s="16" t="str">
        <f t="shared" si="203"/>
        <v/>
      </c>
      <c r="X651" s="4" t="str">
        <f t="shared" si="214"/>
        <v/>
      </c>
      <c r="Y651" s="4" t="str">
        <f t="shared" si="204"/>
        <v/>
      </c>
      <c r="Z651" s="4">
        <f t="shared" si="205"/>
        <v>4058000</v>
      </c>
      <c r="AA651" s="16">
        <f t="shared" si="206"/>
        <v>1.4785608674223755E-3</v>
      </c>
      <c r="AB651" s="15">
        <f t="shared" si="215"/>
        <v>0.20995564317397733</v>
      </c>
      <c r="AC651" s="15">
        <f t="shared" si="216"/>
        <v>0.20995564317397736</v>
      </c>
      <c r="AD651" s="4">
        <v>146298</v>
      </c>
      <c r="AE651" s="26">
        <v>1503.37</v>
      </c>
      <c r="AF651" s="26">
        <v>1503.37</v>
      </c>
      <c r="AG651" s="4">
        <f t="shared" si="217"/>
        <v>1768000</v>
      </c>
      <c r="AH651" s="16">
        <f t="shared" si="207"/>
        <v>3.3936651583710408E-3</v>
      </c>
      <c r="AI651" s="15">
        <f t="shared" si="208"/>
        <v>0.48190045248868779</v>
      </c>
      <c r="AJ651" s="15">
        <f t="shared" si="209"/>
        <v>0.4819004524886879</v>
      </c>
      <c r="AK651" s="4">
        <f t="shared" si="210"/>
        <v>15073000</v>
      </c>
      <c r="AL651" s="27">
        <f t="shared" si="211"/>
        <v>3.9806276122868704E-4</v>
      </c>
      <c r="AM651" s="15">
        <f t="shared" si="218"/>
        <v>5.6524912094473558E-2</v>
      </c>
      <c r="AN651" s="15">
        <f t="shared" si="219"/>
        <v>1.0505512888109577E-5</v>
      </c>
    </row>
    <row r="652" spans="1:40" x14ac:dyDescent="0.2">
      <c r="A652" s="4" t="s">
        <v>4629</v>
      </c>
      <c r="B652" s="2" t="s">
        <v>14</v>
      </c>
      <c r="C652" s="5">
        <v>146317</v>
      </c>
      <c r="D652" s="2" t="s">
        <v>246</v>
      </c>
      <c r="E652" s="5">
        <v>146318</v>
      </c>
      <c r="F652" s="2" t="s">
        <v>1456</v>
      </c>
      <c r="G652" s="7">
        <v>6000</v>
      </c>
      <c r="H652" s="5">
        <v>142</v>
      </c>
      <c r="I652" s="6">
        <v>145746</v>
      </c>
      <c r="J652" s="13">
        <v>45016</v>
      </c>
      <c r="K652" s="9">
        <v>3516.3990846712431</v>
      </c>
      <c r="L652" s="4" t="s">
        <v>4629</v>
      </c>
      <c r="M652" s="4" t="s">
        <v>4632</v>
      </c>
      <c r="N652" s="4">
        <f>VLOOKUP(I652,BaseModelo!$A$2:$E$5075,5)</f>
        <v>6</v>
      </c>
      <c r="P652" s="15">
        <v>142.00000000000003</v>
      </c>
      <c r="Q652" s="4">
        <f>VLOOKUP(I652,BaseModelo!$A$2:$E$5075,3)</f>
        <v>115</v>
      </c>
      <c r="R652" s="4">
        <f t="shared" si="200"/>
        <v>32283000</v>
      </c>
      <c r="S652" s="16">
        <f t="shared" si="201"/>
        <v>1.8585633305454884E-4</v>
      </c>
      <c r="T652" s="4">
        <f t="shared" si="212"/>
        <v>2.6391599293745936E-2</v>
      </c>
      <c r="U652" s="4">
        <f t="shared" si="213"/>
        <v>2.6391599293745942E-2</v>
      </c>
      <c r="V652" s="6">
        <f t="shared" si="202"/>
        <v>0</v>
      </c>
      <c r="W652" s="16" t="str">
        <f t="shared" si="203"/>
        <v/>
      </c>
      <c r="X652" s="4" t="str">
        <f t="shared" si="214"/>
        <v/>
      </c>
      <c r="Y652" s="4" t="str">
        <f t="shared" si="204"/>
        <v/>
      </c>
      <c r="Z652" s="4">
        <f t="shared" si="205"/>
        <v>4853000</v>
      </c>
      <c r="AA652" s="16">
        <f t="shared" si="206"/>
        <v>1.2363486503193901E-3</v>
      </c>
      <c r="AB652" s="15">
        <f t="shared" si="215"/>
        <v>0.17556150834535339</v>
      </c>
      <c r="AC652" s="15">
        <f t="shared" si="216"/>
        <v>0.17556150834535342</v>
      </c>
      <c r="AD652" s="4">
        <v>146317</v>
      </c>
      <c r="AE652" s="26">
        <v>1503.37</v>
      </c>
      <c r="AF652" s="26">
        <v>1202.0037446662516</v>
      </c>
      <c r="AG652" s="4">
        <f t="shared" si="217"/>
        <v>125000</v>
      </c>
      <c r="AH652" s="16">
        <f t="shared" si="207"/>
        <v>4.8000000000000001E-2</v>
      </c>
      <c r="AI652" s="15">
        <f t="shared" si="208"/>
        <v>6.8159999999999998</v>
      </c>
      <c r="AJ652" s="15">
        <f t="shared" si="209"/>
        <v>6.8160000000000016</v>
      </c>
      <c r="AK652" s="4">
        <f t="shared" si="210"/>
        <v>891000</v>
      </c>
      <c r="AL652" s="27">
        <f t="shared" si="211"/>
        <v>6.7340067340067337E-3</v>
      </c>
      <c r="AM652" s="15">
        <f t="shared" si="218"/>
        <v>0.95622895622895621</v>
      </c>
      <c r="AN652" s="15">
        <f t="shared" si="219"/>
        <v>1.7772120736529254E-4</v>
      </c>
    </row>
    <row r="653" spans="1:40" x14ac:dyDescent="0.2">
      <c r="A653" s="4" t="s">
        <v>4629</v>
      </c>
      <c r="B653" s="3" t="s">
        <v>14</v>
      </c>
      <c r="C653" s="6">
        <v>146317</v>
      </c>
      <c r="D653" s="3" t="s">
        <v>246</v>
      </c>
      <c r="E653" s="6">
        <v>146319</v>
      </c>
      <c r="F653" s="3" t="s">
        <v>1467</v>
      </c>
      <c r="G653" s="8">
        <v>4000</v>
      </c>
      <c r="H653" s="6">
        <v>147</v>
      </c>
      <c r="I653" s="6">
        <v>145747</v>
      </c>
      <c r="J653" s="13">
        <v>45016</v>
      </c>
      <c r="K653" s="9">
        <v>2344.2660564474954</v>
      </c>
      <c r="L653" s="4" t="s">
        <v>4629</v>
      </c>
      <c r="M653" s="4" t="s">
        <v>4632</v>
      </c>
      <c r="N653" s="4">
        <f>VLOOKUP(I653,BaseModelo!$A$2:$E$5075,5)</f>
        <v>6</v>
      </c>
      <c r="P653" s="15">
        <v>147</v>
      </c>
      <c r="Q653" s="4">
        <f>VLOOKUP(I653,BaseModelo!$A$2:$E$5075,3)</f>
        <v>115</v>
      </c>
      <c r="R653" s="4">
        <f t="shared" si="200"/>
        <v>32283000</v>
      </c>
      <c r="S653" s="16">
        <f t="shared" si="201"/>
        <v>1.2390422203636589E-4</v>
      </c>
      <c r="T653" s="4">
        <f t="shared" si="212"/>
        <v>1.8213920639345786E-2</v>
      </c>
      <c r="U653" s="4">
        <f t="shared" si="213"/>
        <v>1.8213920639345786E-2</v>
      </c>
      <c r="V653" s="6">
        <f t="shared" si="202"/>
        <v>0</v>
      </c>
      <c r="W653" s="16" t="str">
        <f t="shared" si="203"/>
        <v/>
      </c>
      <c r="X653" s="4" t="str">
        <f t="shared" si="214"/>
        <v/>
      </c>
      <c r="Y653" s="4" t="str">
        <f t="shared" si="204"/>
        <v/>
      </c>
      <c r="Z653" s="4">
        <f t="shared" si="205"/>
        <v>4853000</v>
      </c>
      <c r="AA653" s="16">
        <f t="shared" si="206"/>
        <v>8.2423243354626003E-4</v>
      </c>
      <c r="AB653" s="15">
        <f t="shared" si="215"/>
        <v>0.12116216773130023</v>
      </c>
      <c r="AC653" s="15">
        <f t="shared" si="216"/>
        <v>0.12116216773130023</v>
      </c>
      <c r="AD653" s="4">
        <v>146317</v>
      </c>
      <c r="AE653" s="26">
        <v>1048.26</v>
      </c>
      <c r="AF653" s="26">
        <v>838.12530872895229</v>
      </c>
      <c r="AG653" s="4">
        <f t="shared" si="217"/>
        <v>125000</v>
      </c>
      <c r="AH653" s="16">
        <f t="shared" si="207"/>
        <v>3.2000000000000001E-2</v>
      </c>
      <c r="AI653" s="15">
        <f t="shared" si="208"/>
        <v>4.7039999999999997</v>
      </c>
      <c r="AJ653" s="15">
        <f t="shared" si="209"/>
        <v>4.7039999999999997</v>
      </c>
      <c r="AK653" s="4">
        <f t="shared" si="210"/>
        <v>891000</v>
      </c>
      <c r="AL653" s="27">
        <f t="shared" si="211"/>
        <v>4.4893378226711564E-3</v>
      </c>
      <c r="AM653" s="15">
        <f t="shared" si="218"/>
        <v>0.65993265993266004</v>
      </c>
      <c r="AN653" s="15">
        <f t="shared" si="219"/>
        <v>8.1768442825345844E-5</v>
      </c>
    </row>
    <row r="654" spans="1:40" x14ac:dyDescent="0.2">
      <c r="A654" s="4" t="s">
        <v>4629</v>
      </c>
      <c r="B654" s="3" t="s">
        <v>14</v>
      </c>
      <c r="C654" s="6">
        <v>146317</v>
      </c>
      <c r="D654" s="3" t="s">
        <v>246</v>
      </c>
      <c r="E654" s="6">
        <v>146363</v>
      </c>
      <c r="F654" s="3" t="s">
        <v>1468</v>
      </c>
      <c r="G654" s="8">
        <v>4000</v>
      </c>
      <c r="H654" s="6">
        <v>147</v>
      </c>
      <c r="I654" s="6">
        <v>145745</v>
      </c>
      <c r="J654" s="13">
        <v>45016</v>
      </c>
      <c r="K654" s="9">
        <v>2344.2660564474954</v>
      </c>
      <c r="L654" s="4" t="s">
        <v>4629</v>
      </c>
      <c r="M654" s="4" t="s">
        <v>4632</v>
      </c>
      <c r="N654" s="4">
        <f>VLOOKUP(I654,BaseModelo!$A$2:$E$5075,5)</f>
        <v>6</v>
      </c>
      <c r="P654" s="15">
        <v>147</v>
      </c>
      <c r="Q654" s="4">
        <f>VLOOKUP(I654,BaseModelo!$A$2:$E$5075,3)</f>
        <v>115</v>
      </c>
      <c r="R654" s="4">
        <f t="shared" si="200"/>
        <v>32283000</v>
      </c>
      <c r="S654" s="16">
        <f t="shared" si="201"/>
        <v>1.2390422203636589E-4</v>
      </c>
      <c r="T654" s="4">
        <f t="shared" si="212"/>
        <v>1.8213920639345786E-2</v>
      </c>
      <c r="U654" s="4">
        <f t="shared" si="213"/>
        <v>1.8213920639345786E-2</v>
      </c>
      <c r="V654" s="6">
        <f t="shared" si="202"/>
        <v>0</v>
      </c>
      <c r="W654" s="16" t="str">
        <f t="shared" si="203"/>
        <v/>
      </c>
      <c r="X654" s="4" t="str">
        <f t="shared" si="214"/>
        <v/>
      </c>
      <c r="Y654" s="4" t="str">
        <f t="shared" si="204"/>
        <v/>
      </c>
      <c r="Z654" s="4">
        <f t="shared" si="205"/>
        <v>4853000</v>
      </c>
      <c r="AA654" s="16">
        <f t="shared" si="206"/>
        <v>8.2423243354626003E-4</v>
      </c>
      <c r="AB654" s="15">
        <f t="shared" si="215"/>
        <v>0.12116216773130023</v>
      </c>
      <c r="AC654" s="15">
        <f t="shared" si="216"/>
        <v>0.12116216773130023</v>
      </c>
      <c r="AD654" s="4">
        <v>146317</v>
      </c>
      <c r="AE654" s="26">
        <v>1048.26</v>
      </c>
      <c r="AF654" s="26">
        <v>838.12530872895229</v>
      </c>
      <c r="AG654" s="4">
        <f t="shared" si="217"/>
        <v>125000</v>
      </c>
      <c r="AH654" s="16">
        <f t="shared" si="207"/>
        <v>3.2000000000000001E-2</v>
      </c>
      <c r="AI654" s="15">
        <f t="shared" si="208"/>
        <v>4.7039999999999997</v>
      </c>
      <c r="AJ654" s="15">
        <f t="shared" si="209"/>
        <v>4.7039999999999997</v>
      </c>
      <c r="AK654" s="4">
        <f t="shared" si="210"/>
        <v>891000</v>
      </c>
      <c r="AL654" s="27">
        <f t="shared" si="211"/>
        <v>4.4893378226711564E-3</v>
      </c>
      <c r="AM654" s="15">
        <f t="shared" si="218"/>
        <v>0.65993265993266004</v>
      </c>
      <c r="AN654" s="15">
        <f t="shared" si="219"/>
        <v>8.1768442825345844E-5</v>
      </c>
    </row>
    <row r="655" spans="1:40" x14ac:dyDescent="0.2">
      <c r="A655" s="4" t="s">
        <v>4629</v>
      </c>
      <c r="B655" s="3" t="s">
        <v>14</v>
      </c>
      <c r="C655" s="6">
        <v>146317</v>
      </c>
      <c r="D655" s="3" t="s">
        <v>246</v>
      </c>
      <c r="E655" s="6">
        <v>146364</v>
      </c>
      <c r="F655" s="3" t="s">
        <v>1469</v>
      </c>
      <c r="G655" s="8">
        <v>5000</v>
      </c>
      <c r="H655" s="6">
        <v>147</v>
      </c>
      <c r="I655" s="6">
        <v>145750</v>
      </c>
      <c r="J655" s="13">
        <v>45016</v>
      </c>
      <c r="K655" s="9">
        <v>2930.3325705593693</v>
      </c>
      <c r="L655" s="4" t="s">
        <v>4629</v>
      </c>
      <c r="M655" s="4" t="s">
        <v>4632</v>
      </c>
      <c r="N655" s="4">
        <f>VLOOKUP(I655,BaseModelo!$A$2:$E$5075,5)</f>
        <v>6</v>
      </c>
      <c r="P655" s="15">
        <v>147</v>
      </c>
      <c r="Q655" s="4">
        <f>VLOOKUP(I655,BaseModelo!$A$2:$E$5075,3)</f>
        <v>115</v>
      </c>
      <c r="R655" s="4">
        <f t="shared" si="200"/>
        <v>32283000</v>
      </c>
      <c r="S655" s="16">
        <f t="shared" si="201"/>
        <v>1.5488027754545735E-4</v>
      </c>
      <c r="T655" s="4">
        <f t="shared" si="212"/>
        <v>2.2767400799182231E-2</v>
      </c>
      <c r="U655" s="4">
        <f t="shared" si="213"/>
        <v>2.2767400799182231E-2</v>
      </c>
      <c r="V655" s="6">
        <f t="shared" si="202"/>
        <v>0</v>
      </c>
      <c r="W655" s="16" t="str">
        <f t="shared" si="203"/>
        <v/>
      </c>
      <c r="X655" s="4" t="str">
        <f t="shared" si="214"/>
        <v/>
      </c>
      <c r="Y655" s="4" t="str">
        <f t="shared" si="204"/>
        <v/>
      </c>
      <c r="Z655" s="4">
        <f t="shared" si="205"/>
        <v>4853000</v>
      </c>
      <c r="AA655" s="16">
        <f t="shared" si="206"/>
        <v>1.0302905419328251E-3</v>
      </c>
      <c r="AB655" s="15">
        <f t="shared" si="215"/>
        <v>0.1514527096641253</v>
      </c>
      <c r="AC655" s="15">
        <f t="shared" si="216"/>
        <v>0.1514527096641253</v>
      </c>
      <c r="AD655" s="4">
        <v>146317</v>
      </c>
      <c r="AE655" s="26">
        <v>1303.3399999999999</v>
      </c>
      <c r="AF655" s="26">
        <v>1042.0718522874024</v>
      </c>
      <c r="AG655" s="4">
        <f t="shared" si="217"/>
        <v>125000</v>
      </c>
      <c r="AH655" s="16">
        <f t="shared" si="207"/>
        <v>0.04</v>
      </c>
      <c r="AI655" s="15">
        <f t="shared" si="208"/>
        <v>5.88</v>
      </c>
      <c r="AJ655" s="15">
        <f t="shared" si="209"/>
        <v>5.88</v>
      </c>
      <c r="AK655" s="4">
        <f t="shared" si="210"/>
        <v>891000</v>
      </c>
      <c r="AL655" s="27">
        <f t="shared" si="211"/>
        <v>5.6116722783389446E-3</v>
      </c>
      <c r="AM655" s="15">
        <f t="shared" si="218"/>
        <v>0.82491582491582482</v>
      </c>
      <c r="AN655" s="15">
        <f t="shared" si="219"/>
        <v>1.2776319191460286E-4</v>
      </c>
    </row>
    <row r="656" spans="1:40" x14ac:dyDescent="0.2">
      <c r="A656" s="4" t="s">
        <v>4629</v>
      </c>
      <c r="B656" s="3" t="s">
        <v>14</v>
      </c>
      <c r="C656" s="6">
        <v>146317</v>
      </c>
      <c r="D656" s="3" t="s">
        <v>246</v>
      </c>
      <c r="E656" s="6">
        <v>146365</v>
      </c>
      <c r="F656" s="3" t="s">
        <v>1470</v>
      </c>
      <c r="G656" s="8">
        <v>4000</v>
      </c>
      <c r="H656" s="6">
        <v>147</v>
      </c>
      <c r="I656" s="6">
        <v>145748</v>
      </c>
      <c r="J656" s="13">
        <v>45016</v>
      </c>
      <c r="K656" s="9">
        <v>2344.2660564474954</v>
      </c>
      <c r="L656" s="4" t="s">
        <v>4629</v>
      </c>
      <c r="M656" s="4" t="s">
        <v>4632</v>
      </c>
      <c r="N656" s="4">
        <f>VLOOKUP(I656,BaseModelo!$A$2:$E$5075,5)</f>
        <v>6</v>
      </c>
      <c r="P656" s="15">
        <v>147</v>
      </c>
      <c r="Q656" s="4">
        <f>VLOOKUP(I656,BaseModelo!$A$2:$E$5075,3)</f>
        <v>115</v>
      </c>
      <c r="R656" s="4">
        <f t="shared" si="200"/>
        <v>32283000</v>
      </c>
      <c r="S656" s="16">
        <f t="shared" si="201"/>
        <v>1.2390422203636589E-4</v>
      </c>
      <c r="T656" s="4">
        <f t="shared" si="212"/>
        <v>1.8213920639345786E-2</v>
      </c>
      <c r="U656" s="4">
        <f t="shared" si="213"/>
        <v>1.8213920639345786E-2</v>
      </c>
      <c r="V656" s="6">
        <f t="shared" si="202"/>
        <v>0</v>
      </c>
      <c r="W656" s="16" t="str">
        <f t="shared" si="203"/>
        <v/>
      </c>
      <c r="X656" s="4" t="str">
        <f t="shared" si="214"/>
        <v/>
      </c>
      <c r="Y656" s="4" t="str">
        <f t="shared" si="204"/>
        <v/>
      </c>
      <c r="Z656" s="4">
        <f t="shared" si="205"/>
        <v>4853000</v>
      </c>
      <c r="AA656" s="16">
        <f t="shared" si="206"/>
        <v>8.2423243354626003E-4</v>
      </c>
      <c r="AB656" s="15">
        <f t="shared" si="215"/>
        <v>0.12116216773130023</v>
      </c>
      <c r="AC656" s="15">
        <f t="shared" si="216"/>
        <v>0.12116216773130023</v>
      </c>
      <c r="AD656" s="4">
        <v>146317</v>
      </c>
      <c r="AE656" s="26">
        <v>1048.26</v>
      </c>
      <c r="AF656" s="26">
        <v>838.12530872895229</v>
      </c>
      <c r="AG656" s="4">
        <f t="shared" si="217"/>
        <v>125000</v>
      </c>
      <c r="AH656" s="16">
        <f t="shared" si="207"/>
        <v>3.2000000000000001E-2</v>
      </c>
      <c r="AI656" s="15">
        <f t="shared" si="208"/>
        <v>4.7039999999999997</v>
      </c>
      <c r="AJ656" s="15">
        <f t="shared" si="209"/>
        <v>4.7039999999999997</v>
      </c>
      <c r="AK656" s="4">
        <f t="shared" si="210"/>
        <v>891000</v>
      </c>
      <c r="AL656" s="27">
        <f t="shared" si="211"/>
        <v>4.4893378226711564E-3</v>
      </c>
      <c r="AM656" s="15">
        <f t="shared" si="218"/>
        <v>0.65993265993266004</v>
      </c>
      <c r="AN656" s="15">
        <f t="shared" si="219"/>
        <v>8.1768442825345844E-5</v>
      </c>
    </row>
    <row r="657" spans="1:40" x14ac:dyDescent="0.2">
      <c r="A657" s="4" t="s">
        <v>4629</v>
      </c>
      <c r="B657" s="3" t="s">
        <v>14</v>
      </c>
      <c r="C657" s="6">
        <v>146317</v>
      </c>
      <c r="D657" s="3" t="s">
        <v>246</v>
      </c>
      <c r="E657" s="6">
        <v>146367</v>
      </c>
      <c r="F657" s="3" t="s">
        <v>1471</v>
      </c>
      <c r="G657" s="8">
        <v>5000</v>
      </c>
      <c r="H657" s="6">
        <v>147</v>
      </c>
      <c r="I657" s="6">
        <v>145765</v>
      </c>
      <c r="J657" s="13">
        <v>45016</v>
      </c>
      <c r="K657" s="9">
        <v>2930.3325705593693</v>
      </c>
      <c r="L657" s="4" t="s">
        <v>4629</v>
      </c>
      <c r="M657" s="4" t="s">
        <v>4632</v>
      </c>
      <c r="N657" s="4">
        <f>VLOOKUP(I657,BaseModelo!$A$2:$E$5075,5)</f>
        <v>6</v>
      </c>
      <c r="P657" s="15">
        <v>147</v>
      </c>
      <c r="Q657" s="4">
        <f>VLOOKUP(I657,BaseModelo!$A$2:$E$5075,3)</f>
        <v>115</v>
      </c>
      <c r="R657" s="4">
        <f t="shared" si="200"/>
        <v>32283000</v>
      </c>
      <c r="S657" s="16">
        <f t="shared" si="201"/>
        <v>1.5488027754545735E-4</v>
      </c>
      <c r="T657" s="4">
        <f t="shared" si="212"/>
        <v>2.2767400799182231E-2</v>
      </c>
      <c r="U657" s="4">
        <f t="shared" si="213"/>
        <v>2.2767400799182231E-2</v>
      </c>
      <c r="V657" s="6">
        <f t="shared" si="202"/>
        <v>0</v>
      </c>
      <c r="W657" s="16" t="str">
        <f t="shared" si="203"/>
        <v/>
      </c>
      <c r="X657" s="4" t="str">
        <f t="shared" si="214"/>
        <v/>
      </c>
      <c r="Y657" s="4" t="str">
        <f t="shared" si="204"/>
        <v/>
      </c>
      <c r="Z657" s="4">
        <f t="shared" si="205"/>
        <v>4853000</v>
      </c>
      <c r="AA657" s="16">
        <f t="shared" si="206"/>
        <v>1.0302905419328251E-3</v>
      </c>
      <c r="AB657" s="15">
        <f t="shared" si="215"/>
        <v>0.1514527096641253</v>
      </c>
      <c r="AC657" s="15">
        <f t="shared" si="216"/>
        <v>0.1514527096641253</v>
      </c>
      <c r="AD657" s="4">
        <v>146317</v>
      </c>
      <c r="AE657" s="26">
        <v>1303.3399999999999</v>
      </c>
      <c r="AF657" s="26">
        <v>1042.0718522874024</v>
      </c>
      <c r="AG657" s="4">
        <f t="shared" si="217"/>
        <v>125000</v>
      </c>
      <c r="AH657" s="16">
        <f t="shared" si="207"/>
        <v>0.04</v>
      </c>
      <c r="AI657" s="15">
        <f t="shared" si="208"/>
        <v>5.88</v>
      </c>
      <c r="AJ657" s="15">
        <f t="shared" si="209"/>
        <v>5.88</v>
      </c>
      <c r="AK657" s="4">
        <f t="shared" si="210"/>
        <v>891000</v>
      </c>
      <c r="AL657" s="27">
        <f t="shared" si="211"/>
        <v>5.6116722783389446E-3</v>
      </c>
      <c r="AM657" s="15">
        <f t="shared" si="218"/>
        <v>0.82491582491582482</v>
      </c>
      <c r="AN657" s="15">
        <f t="shared" si="219"/>
        <v>1.2776319191460286E-4</v>
      </c>
    </row>
    <row r="658" spans="1:40" x14ac:dyDescent="0.2">
      <c r="A658" s="4" t="s">
        <v>4629</v>
      </c>
      <c r="B658" s="3" t="s">
        <v>14</v>
      </c>
      <c r="C658" s="6">
        <v>146317</v>
      </c>
      <c r="D658" s="3" t="s">
        <v>246</v>
      </c>
      <c r="E658" s="6">
        <v>146368</v>
      </c>
      <c r="F658" s="3" t="s">
        <v>1472</v>
      </c>
      <c r="G658" s="8">
        <v>8000</v>
      </c>
      <c r="H658" s="6">
        <v>142</v>
      </c>
      <c r="I658" s="6">
        <v>146342</v>
      </c>
      <c r="J658" s="13">
        <v>45016</v>
      </c>
      <c r="K658" s="9">
        <v>4688.5321128949909</v>
      </c>
      <c r="L658" s="4" t="s">
        <v>4629</v>
      </c>
      <c r="M658" s="4" t="s">
        <v>4632</v>
      </c>
      <c r="N658" s="4">
        <f>VLOOKUP(I658,BaseModelo!$A$2:$E$5075,5)</f>
        <v>5</v>
      </c>
      <c r="P658" s="15">
        <v>142.00000000000003</v>
      </c>
      <c r="Q658" s="4">
        <f>VLOOKUP(I658,BaseModelo!$A$2:$E$5075,3)</f>
        <v>110</v>
      </c>
      <c r="R658" s="4">
        <f t="shared" si="200"/>
        <v>32283000</v>
      </c>
      <c r="S658" s="16">
        <f t="shared" si="201"/>
        <v>2.4780844407273179E-4</v>
      </c>
      <c r="T658" s="4">
        <f t="shared" si="212"/>
        <v>3.5188799058327912E-2</v>
      </c>
      <c r="U658" s="4">
        <f t="shared" si="213"/>
        <v>3.5188799058327919E-2</v>
      </c>
      <c r="V658" s="6">
        <f t="shared" si="202"/>
        <v>0</v>
      </c>
      <c r="W658" s="16" t="str">
        <f t="shared" si="203"/>
        <v/>
      </c>
      <c r="X658" s="4" t="str">
        <f t="shared" si="214"/>
        <v/>
      </c>
      <c r="Y658" s="4" t="str">
        <f t="shared" si="204"/>
        <v/>
      </c>
      <c r="Z658" s="4">
        <f t="shared" si="205"/>
        <v>4058000</v>
      </c>
      <c r="AA658" s="16">
        <f t="shared" si="206"/>
        <v>1.9714144898965009E-3</v>
      </c>
      <c r="AB658" s="15">
        <f t="shared" si="215"/>
        <v>0.27994085756530313</v>
      </c>
      <c r="AC658" s="15">
        <f t="shared" si="216"/>
        <v>0.27994085756530318</v>
      </c>
      <c r="AD658" s="4">
        <v>146317</v>
      </c>
      <c r="AE658" s="26">
        <v>2013.74</v>
      </c>
      <c r="AF658" s="26">
        <v>1610.0647350846548</v>
      </c>
      <c r="AG658" s="4">
        <f t="shared" si="217"/>
        <v>97000</v>
      </c>
      <c r="AH658" s="16">
        <f t="shared" si="207"/>
        <v>8.247422680412371E-2</v>
      </c>
      <c r="AI658" s="15">
        <f t="shared" si="208"/>
        <v>11.711340206185566</v>
      </c>
      <c r="AJ658" s="15">
        <f t="shared" si="209"/>
        <v>11.71134020618557</v>
      </c>
      <c r="AK658" s="4">
        <f t="shared" si="210"/>
        <v>891000</v>
      </c>
      <c r="AL658" s="27">
        <f t="shared" si="211"/>
        <v>8.9786756453423128E-3</v>
      </c>
      <c r="AM658" s="15">
        <f t="shared" si="218"/>
        <v>1.2749719416386085</v>
      </c>
      <c r="AN658" s="15">
        <f t="shared" si="219"/>
        <v>3.159488130938534E-4</v>
      </c>
    </row>
    <row r="659" spans="1:40" x14ac:dyDescent="0.2">
      <c r="A659" s="4" t="s">
        <v>4627</v>
      </c>
      <c r="B659" s="2" t="s">
        <v>10</v>
      </c>
      <c r="C659" s="5">
        <v>146325</v>
      </c>
      <c r="D659" s="2" t="s">
        <v>264</v>
      </c>
      <c r="E659" s="5">
        <v>146326</v>
      </c>
      <c r="F659" s="2" t="s">
        <v>1529</v>
      </c>
      <c r="G659" s="7">
        <v>60000</v>
      </c>
      <c r="H659" s="5">
        <v>95</v>
      </c>
      <c r="I659" s="6">
        <v>145654</v>
      </c>
      <c r="J659" s="13">
        <v>45016</v>
      </c>
      <c r="K659" s="9">
        <v>54842.386870188297</v>
      </c>
      <c r="L659" s="4" t="s">
        <v>4627</v>
      </c>
      <c r="M659" s="4" t="s">
        <v>4632</v>
      </c>
      <c r="N659" s="4">
        <f>VLOOKUP(I659,BaseModelo!$A$2:$E$5075,5)</f>
        <v>6</v>
      </c>
      <c r="P659" s="15">
        <v>75</v>
      </c>
      <c r="Q659" s="4">
        <f>VLOOKUP(I659,BaseModelo!$A$2:$E$5075,3)</f>
        <v>115</v>
      </c>
      <c r="R659" s="4">
        <f t="shared" si="200"/>
        <v>32283000</v>
      </c>
      <c r="S659" s="16">
        <f t="shared" si="201"/>
        <v>1.8585633305454883E-3</v>
      </c>
      <c r="T659" s="4">
        <f t="shared" si="212"/>
        <v>0.17656351640182139</v>
      </c>
      <c r="U659" s="4">
        <f t="shared" si="213"/>
        <v>0.13939224979091161</v>
      </c>
      <c r="V659" s="6">
        <f t="shared" si="202"/>
        <v>0</v>
      </c>
      <c r="W659" s="16" t="str">
        <f t="shared" si="203"/>
        <v/>
      </c>
      <c r="X659" s="4" t="str">
        <f t="shared" si="214"/>
        <v/>
      </c>
      <c r="Y659" s="4" t="str">
        <f t="shared" si="204"/>
        <v/>
      </c>
      <c r="Z659" s="4">
        <f t="shared" si="205"/>
        <v>4853000</v>
      </c>
      <c r="AA659" s="16">
        <f t="shared" si="206"/>
        <v>1.2363486503193901E-2</v>
      </c>
      <c r="AB659" s="15">
        <f t="shared" si="215"/>
        <v>1.1745312178034206</v>
      </c>
      <c r="AC659" s="15">
        <f t="shared" si="216"/>
        <v>0.92726148773954264</v>
      </c>
      <c r="AD659" s="4">
        <v>146325</v>
      </c>
      <c r="AE659" s="26">
        <v>9806.94</v>
      </c>
      <c r="AF659" s="26">
        <v>9806.94</v>
      </c>
      <c r="AG659" s="4">
        <f t="shared" si="217"/>
        <v>1993000</v>
      </c>
      <c r="AH659" s="16">
        <f t="shared" si="207"/>
        <v>3.0105368790767688E-2</v>
      </c>
      <c r="AI659" s="15">
        <f t="shared" si="208"/>
        <v>2.8600100351229303</v>
      </c>
      <c r="AJ659" s="15">
        <f t="shared" si="209"/>
        <v>2.2579026593075766</v>
      </c>
      <c r="AK659" s="4">
        <f t="shared" si="210"/>
        <v>15073000</v>
      </c>
      <c r="AL659" s="27">
        <f t="shared" si="211"/>
        <v>3.980627612286871E-3</v>
      </c>
      <c r="AM659" s="15">
        <f t="shared" si="218"/>
        <v>0.37815962316725277</v>
      </c>
      <c r="AN659" s="15">
        <f t="shared" si="219"/>
        <v>5.5486863845649159E-4</v>
      </c>
    </row>
    <row r="660" spans="1:40" x14ac:dyDescent="0.2">
      <c r="A660" s="4" t="s">
        <v>4627</v>
      </c>
      <c r="B660" s="3" t="s">
        <v>10</v>
      </c>
      <c r="C660" s="6">
        <v>146325</v>
      </c>
      <c r="D660" s="3" t="s">
        <v>264</v>
      </c>
      <c r="E660" s="6">
        <v>146327</v>
      </c>
      <c r="F660" s="3" t="s">
        <v>1540</v>
      </c>
      <c r="G660" s="8">
        <v>13000</v>
      </c>
      <c r="H660" s="6">
        <v>127</v>
      </c>
      <c r="I660" s="6">
        <v>145651</v>
      </c>
      <c r="J660" s="13">
        <v>45016</v>
      </c>
      <c r="K660" s="9">
        <v>11882.517155207464</v>
      </c>
      <c r="L660" s="4" t="s">
        <v>4627</v>
      </c>
      <c r="M660" s="4" t="s">
        <v>4632</v>
      </c>
      <c r="N660" s="4">
        <f>VLOOKUP(I660,BaseModelo!$A$2:$E$5075,5)</f>
        <v>6</v>
      </c>
      <c r="P660" s="15">
        <v>132</v>
      </c>
      <c r="Q660" s="4">
        <f>VLOOKUP(I660,BaseModelo!$A$2:$E$5075,3)</f>
        <v>115</v>
      </c>
      <c r="R660" s="4">
        <f t="shared" si="200"/>
        <v>32283000</v>
      </c>
      <c r="S660" s="16">
        <f t="shared" si="201"/>
        <v>4.0268872161818914E-4</v>
      </c>
      <c r="T660" s="4">
        <f t="shared" si="212"/>
        <v>5.1141467645510023E-2</v>
      </c>
      <c r="U660" s="4">
        <f t="shared" si="213"/>
        <v>5.3154911253600966E-2</v>
      </c>
      <c r="V660" s="6">
        <f t="shared" si="202"/>
        <v>0</v>
      </c>
      <c r="W660" s="16" t="str">
        <f t="shared" si="203"/>
        <v/>
      </c>
      <c r="X660" s="4" t="str">
        <f t="shared" si="214"/>
        <v/>
      </c>
      <c r="Y660" s="4" t="str">
        <f t="shared" si="204"/>
        <v/>
      </c>
      <c r="Z660" s="4">
        <f t="shared" si="205"/>
        <v>4853000</v>
      </c>
      <c r="AA660" s="16">
        <f t="shared" si="206"/>
        <v>2.678755409025345E-3</v>
      </c>
      <c r="AB660" s="15">
        <f t="shared" si="215"/>
        <v>0.34020193694621881</v>
      </c>
      <c r="AC660" s="15">
        <f t="shared" si="216"/>
        <v>0.35359571399134554</v>
      </c>
      <c r="AD660" s="4">
        <v>146325</v>
      </c>
      <c r="AE660" s="26">
        <v>2889.69</v>
      </c>
      <c r="AF660" s="26">
        <v>2889.69</v>
      </c>
      <c r="AG660" s="4">
        <f t="shared" si="217"/>
        <v>1993000</v>
      </c>
      <c r="AH660" s="16">
        <f t="shared" si="207"/>
        <v>6.5228299046663323E-3</v>
      </c>
      <c r="AI660" s="15">
        <f t="shared" si="208"/>
        <v>0.82839939789262418</v>
      </c>
      <c r="AJ660" s="15">
        <f t="shared" si="209"/>
        <v>0.86101354741595582</v>
      </c>
      <c r="AK660" s="4">
        <f t="shared" si="210"/>
        <v>15073000</v>
      </c>
      <c r="AL660" s="27">
        <f t="shared" si="211"/>
        <v>8.624693159954886E-4</v>
      </c>
      <c r="AM660" s="15">
        <f t="shared" si="218"/>
        <v>0.10953360313142706</v>
      </c>
      <c r="AN660" s="15">
        <f t="shared" si="219"/>
        <v>4.5844479950694127E-5</v>
      </c>
    </row>
    <row r="661" spans="1:40" x14ac:dyDescent="0.2">
      <c r="A661" s="4" t="s">
        <v>4627</v>
      </c>
      <c r="B661" s="3" t="s">
        <v>10</v>
      </c>
      <c r="C661" s="6">
        <v>146325</v>
      </c>
      <c r="D661" s="3" t="s">
        <v>264</v>
      </c>
      <c r="E661" s="6">
        <v>146328</v>
      </c>
      <c r="F661" s="3" t="s">
        <v>1541</v>
      </c>
      <c r="G661" s="8">
        <v>13000</v>
      </c>
      <c r="H661" s="6">
        <v>127</v>
      </c>
      <c r="I661" s="6">
        <v>145583</v>
      </c>
      <c r="J661" s="13">
        <v>45016</v>
      </c>
      <c r="K661" s="9">
        <v>11882.517155207464</v>
      </c>
      <c r="L661" s="4" t="s">
        <v>4627</v>
      </c>
      <c r="M661" s="4" t="s">
        <v>4632</v>
      </c>
      <c r="N661" s="4">
        <f>VLOOKUP(I661,BaseModelo!$A$2:$E$5075,5)</f>
        <v>10</v>
      </c>
      <c r="P661" s="15">
        <v>132</v>
      </c>
      <c r="Q661" s="4">
        <f>VLOOKUP(I661,BaseModelo!$A$2:$E$5075,3)</f>
        <v>0</v>
      </c>
      <c r="R661" s="4">
        <f t="shared" si="200"/>
        <v>32283000</v>
      </c>
      <c r="S661" s="16">
        <f t="shared" si="201"/>
        <v>4.0268872161818914E-4</v>
      </c>
      <c r="T661" s="4">
        <f t="shared" si="212"/>
        <v>5.1141467645510023E-2</v>
      </c>
      <c r="U661" s="4">
        <f t="shared" si="213"/>
        <v>5.3154911253600966E-2</v>
      </c>
      <c r="V661" s="6">
        <f t="shared" si="202"/>
        <v>0</v>
      </c>
      <c r="W661" s="16" t="str">
        <f t="shared" si="203"/>
        <v/>
      </c>
      <c r="X661" s="4" t="str">
        <f t="shared" si="214"/>
        <v/>
      </c>
      <c r="Y661" s="4" t="str">
        <f t="shared" si="204"/>
        <v/>
      </c>
      <c r="Z661" s="4">
        <f t="shared" si="205"/>
        <v>4121000</v>
      </c>
      <c r="AA661" s="16">
        <f t="shared" si="206"/>
        <v>3.1545741324921135E-3</v>
      </c>
      <c r="AB661" s="15">
        <f t="shared" si="215"/>
        <v>0.40063091482649843</v>
      </c>
      <c r="AC661" s="15">
        <f t="shared" si="216"/>
        <v>0.41640378548895896</v>
      </c>
      <c r="AD661" s="4">
        <v>146325</v>
      </c>
      <c r="AE661" s="26">
        <v>2889.69</v>
      </c>
      <c r="AF661" s="26">
        <v>2889.69</v>
      </c>
      <c r="AG661" s="4">
        <f t="shared" si="217"/>
        <v>2105000</v>
      </c>
      <c r="AH661" s="16">
        <f t="shared" si="207"/>
        <v>6.1757719714964372E-3</v>
      </c>
      <c r="AI661" s="15">
        <f t="shared" si="208"/>
        <v>0.78432304038004752</v>
      </c>
      <c r="AJ661" s="15">
        <f t="shared" si="209"/>
        <v>0.8152019002375297</v>
      </c>
      <c r="AK661" s="4">
        <f t="shared" si="210"/>
        <v>15073000</v>
      </c>
      <c r="AL661" s="27">
        <f t="shared" si="211"/>
        <v>8.624693159954886E-4</v>
      </c>
      <c r="AM661" s="15">
        <f t="shared" si="218"/>
        <v>0.10953360313142706</v>
      </c>
      <c r="AN661" s="15">
        <f t="shared" si="219"/>
        <v>4.5844479950694127E-5</v>
      </c>
    </row>
    <row r="662" spans="1:40" x14ac:dyDescent="0.2">
      <c r="A662" s="4" t="s">
        <v>4627</v>
      </c>
      <c r="B662" s="3" t="s">
        <v>10</v>
      </c>
      <c r="C662" s="6">
        <v>146325</v>
      </c>
      <c r="D662" s="3" t="s">
        <v>264</v>
      </c>
      <c r="E662" s="6">
        <v>146332</v>
      </c>
      <c r="F662" s="3" t="s">
        <v>1542</v>
      </c>
      <c r="G662" s="8">
        <v>10000</v>
      </c>
      <c r="H662" s="6">
        <v>100</v>
      </c>
      <c r="I662" s="6">
        <v>145652</v>
      </c>
      <c r="J662" s="13">
        <v>45016</v>
      </c>
      <c r="K662" s="9">
        <v>9140.3978116980506</v>
      </c>
      <c r="L662" s="4" t="s">
        <v>4627</v>
      </c>
      <c r="M662" s="4" t="s">
        <v>4632</v>
      </c>
      <c r="N662" s="4">
        <f>VLOOKUP(I662,BaseModelo!$A$2:$E$5075,5)</f>
        <v>6</v>
      </c>
      <c r="P662" s="15">
        <v>142.00000000000003</v>
      </c>
      <c r="Q662" s="4">
        <f>VLOOKUP(I662,BaseModelo!$A$2:$E$5075,3)</f>
        <v>115</v>
      </c>
      <c r="R662" s="4">
        <f t="shared" si="200"/>
        <v>32283000</v>
      </c>
      <c r="S662" s="16">
        <f t="shared" si="201"/>
        <v>3.0976055509091471E-4</v>
      </c>
      <c r="T662" s="4">
        <f t="shared" si="212"/>
        <v>3.0976055509091473E-2</v>
      </c>
      <c r="U662" s="4">
        <f t="shared" si="213"/>
        <v>4.3985998822909898E-2</v>
      </c>
      <c r="V662" s="6">
        <f t="shared" si="202"/>
        <v>0</v>
      </c>
      <c r="W662" s="16" t="str">
        <f t="shared" si="203"/>
        <v/>
      </c>
      <c r="X662" s="4" t="str">
        <f t="shared" si="214"/>
        <v/>
      </c>
      <c r="Y662" s="4" t="str">
        <f t="shared" si="204"/>
        <v/>
      </c>
      <c r="Z662" s="4">
        <f t="shared" si="205"/>
        <v>4853000</v>
      </c>
      <c r="AA662" s="16">
        <f t="shared" si="206"/>
        <v>2.0605810838656502E-3</v>
      </c>
      <c r="AB662" s="15">
        <f t="shared" si="215"/>
        <v>0.20605810838656502</v>
      </c>
      <c r="AC662" s="15">
        <f t="shared" si="216"/>
        <v>0.29260251390892239</v>
      </c>
      <c r="AD662" s="4">
        <v>146325</v>
      </c>
      <c r="AE662" s="26">
        <v>1738.06</v>
      </c>
      <c r="AF662" s="26">
        <v>1738.06</v>
      </c>
      <c r="AG662" s="4">
        <f t="shared" si="217"/>
        <v>1993000</v>
      </c>
      <c r="AH662" s="16">
        <f t="shared" si="207"/>
        <v>5.0175614651279477E-3</v>
      </c>
      <c r="AI662" s="15">
        <f t="shared" si="208"/>
        <v>0.50175614651279477</v>
      </c>
      <c r="AJ662" s="15">
        <f t="shared" si="209"/>
        <v>0.71249372804816868</v>
      </c>
      <c r="AK662" s="4">
        <f t="shared" si="210"/>
        <v>15073000</v>
      </c>
      <c r="AL662" s="27">
        <f t="shared" si="211"/>
        <v>6.6343793538114506E-4</v>
      </c>
      <c r="AM662" s="15">
        <f t="shared" si="218"/>
        <v>6.6343793538114509E-2</v>
      </c>
      <c r="AN662" s="15">
        <f t="shared" si="219"/>
        <v>2.918198024474882E-5</v>
      </c>
    </row>
    <row r="663" spans="1:40" x14ac:dyDescent="0.2">
      <c r="A663" s="4" t="s">
        <v>4627</v>
      </c>
      <c r="B663" s="3" t="s">
        <v>10</v>
      </c>
      <c r="C663" s="6">
        <v>146325</v>
      </c>
      <c r="D663" s="3" t="s">
        <v>264</v>
      </c>
      <c r="E663" s="6">
        <v>146333</v>
      </c>
      <c r="F663" s="3" t="s">
        <v>1543</v>
      </c>
      <c r="G663" s="8">
        <v>60000</v>
      </c>
      <c r="H663" s="6">
        <v>95</v>
      </c>
      <c r="I663" s="6">
        <v>145579</v>
      </c>
      <c r="J663" s="13">
        <v>45016</v>
      </c>
      <c r="K663" s="9">
        <v>54842.386870188297</v>
      </c>
      <c r="L663" s="4" t="s">
        <v>4627</v>
      </c>
      <c r="M663" s="4" t="s">
        <v>4632</v>
      </c>
      <c r="N663" s="4">
        <f>VLOOKUP(I663,BaseModelo!$A$2:$E$5075,5)</f>
        <v>10</v>
      </c>
      <c r="P663" s="15">
        <v>75</v>
      </c>
      <c r="Q663" s="4">
        <f>VLOOKUP(I663,BaseModelo!$A$2:$E$5075,3)</f>
        <v>0</v>
      </c>
      <c r="R663" s="4">
        <f t="shared" si="200"/>
        <v>32283000</v>
      </c>
      <c r="S663" s="16">
        <f t="shared" si="201"/>
        <v>1.8585633305454883E-3</v>
      </c>
      <c r="T663" s="4">
        <f t="shared" si="212"/>
        <v>0.17656351640182139</v>
      </c>
      <c r="U663" s="4">
        <f t="shared" si="213"/>
        <v>0.13939224979091161</v>
      </c>
      <c r="V663" s="6">
        <f t="shared" si="202"/>
        <v>0</v>
      </c>
      <c r="W663" s="16" t="str">
        <f t="shared" si="203"/>
        <v/>
      </c>
      <c r="X663" s="4" t="str">
        <f t="shared" si="214"/>
        <v/>
      </c>
      <c r="Y663" s="4" t="str">
        <f t="shared" si="204"/>
        <v/>
      </c>
      <c r="Z663" s="4">
        <f t="shared" si="205"/>
        <v>4121000</v>
      </c>
      <c r="AA663" s="16">
        <f t="shared" si="206"/>
        <v>1.455957291919437E-2</v>
      </c>
      <c r="AB663" s="15">
        <f t="shared" si="215"/>
        <v>1.3831594273234651</v>
      </c>
      <c r="AC663" s="15">
        <f t="shared" si="216"/>
        <v>1.0919679689395778</v>
      </c>
      <c r="AD663" s="4">
        <v>146325</v>
      </c>
      <c r="AE663" s="26">
        <v>9806.94</v>
      </c>
      <c r="AF663" s="26">
        <v>9806.94</v>
      </c>
      <c r="AG663" s="4">
        <f t="shared" si="217"/>
        <v>2105000</v>
      </c>
      <c r="AH663" s="16">
        <f t="shared" si="207"/>
        <v>2.8503562945368172E-2</v>
      </c>
      <c r="AI663" s="15">
        <f t="shared" si="208"/>
        <v>2.7078384798099764</v>
      </c>
      <c r="AJ663" s="15">
        <f t="shared" si="209"/>
        <v>2.1377672209026128</v>
      </c>
      <c r="AK663" s="4">
        <f t="shared" si="210"/>
        <v>15073000</v>
      </c>
      <c r="AL663" s="27">
        <f t="shared" si="211"/>
        <v>3.980627612286871E-3</v>
      </c>
      <c r="AM663" s="15">
        <f t="shared" si="218"/>
        <v>0.37815962316725277</v>
      </c>
      <c r="AN663" s="15">
        <f t="shared" si="219"/>
        <v>5.5486863845649159E-4</v>
      </c>
    </row>
    <row r="664" spans="1:40" x14ac:dyDescent="0.2">
      <c r="A664" s="4" t="s">
        <v>4627</v>
      </c>
      <c r="B664" s="3" t="s">
        <v>10</v>
      </c>
      <c r="C664" s="6">
        <v>146325</v>
      </c>
      <c r="D664" s="3" t="s">
        <v>264</v>
      </c>
      <c r="E664" s="6">
        <v>146335</v>
      </c>
      <c r="F664" s="3" t="s">
        <v>1544</v>
      </c>
      <c r="G664" s="8">
        <v>60000</v>
      </c>
      <c r="H664" s="6">
        <v>95</v>
      </c>
      <c r="I664" s="6">
        <v>145578</v>
      </c>
      <c r="J664" s="13">
        <v>45016</v>
      </c>
      <c r="K664" s="9">
        <v>54842.386870188297</v>
      </c>
      <c r="L664" s="4" t="s">
        <v>4627</v>
      </c>
      <c r="M664" s="4" t="s">
        <v>4632</v>
      </c>
      <c r="N664" s="4">
        <f>VLOOKUP(I664,BaseModelo!$A$2:$E$5075,5)</f>
        <v>10</v>
      </c>
      <c r="P664" s="15">
        <v>75</v>
      </c>
      <c r="Q664" s="4">
        <f>VLOOKUP(I664,BaseModelo!$A$2:$E$5075,3)</f>
        <v>0</v>
      </c>
      <c r="R664" s="4">
        <f t="shared" si="200"/>
        <v>32283000</v>
      </c>
      <c r="S664" s="16">
        <f t="shared" si="201"/>
        <v>1.8585633305454883E-3</v>
      </c>
      <c r="T664" s="4">
        <f t="shared" si="212"/>
        <v>0.17656351640182139</v>
      </c>
      <c r="U664" s="4">
        <f t="shared" si="213"/>
        <v>0.13939224979091161</v>
      </c>
      <c r="V664" s="6">
        <f t="shared" si="202"/>
        <v>0</v>
      </c>
      <c r="W664" s="16" t="str">
        <f t="shared" si="203"/>
        <v/>
      </c>
      <c r="X664" s="4" t="str">
        <f t="shared" si="214"/>
        <v/>
      </c>
      <c r="Y664" s="4" t="str">
        <f t="shared" si="204"/>
        <v/>
      </c>
      <c r="Z664" s="4">
        <f t="shared" si="205"/>
        <v>4121000</v>
      </c>
      <c r="AA664" s="16">
        <f t="shared" si="206"/>
        <v>1.455957291919437E-2</v>
      </c>
      <c r="AB664" s="15">
        <f t="shared" si="215"/>
        <v>1.3831594273234651</v>
      </c>
      <c r="AC664" s="15">
        <f t="shared" si="216"/>
        <v>1.0919679689395778</v>
      </c>
      <c r="AD664" s="4">
        <v>146325</v>
      </c>
      <c r="AE664" s="26">
        <v>9806.94</v>
      </c>
      <c r="AF664" s="26">
        <v>9806.94</v>
      </c>
      <c r="AG664" s="4">
        <f t="shared" si="217"/>
        <v>2105000</v>
      </c>
      <c r="AH664" s="16">
        <f t="shared" si="207"/>
        <v>2.8503562945368172E-2</v>
      </c>
      <c r="AI664" s="15">
        <f t="shared" si="208"/>
        <v>2.7078384798099764</v>
      </c>
      <c r="AJ664" s="15">
        <f t="shared" si="209"/>
        <v>2.1377672209026128</v>
      </c>
      <c r="AK664" s="4">
        <f t="shared" si="210"/>
        <v>15073000</v>
      </c>
      <c r="AL664" s="27">
        <f t="shared" si="211"/>
        <v>3.980627612286871E-3</v>
      </c>
      <c r="AM664" s="15">
        <f t="shared" si="218"/>
        <v>0.37815962316725277</v>
      </c>
      <c r="AN664" s="15">
        <f t="shared" si="219"/>
        <v>5.5486863845649159E-4</v>
      </c>
    </row>
    <row r="665" spans="1:40" x14ac:dyDescent="0.2">
      <c r="A665" s="4" t="s">
        <v>4627</v>
      </c>
      <c r="B665" s="3" t="s">
        <v>10</v>
      </c>
      <c r="C665" s="6">
        <v>146325</v>
      </c>
      <c r="D665" s="3" t="s">
        <v>264</v>
      </c>
      <c r="E665" s="6">
        <v>146336</v>
      </c>
      <c r="F665" s="3" t="s">
        <v>1545</v>
      </c>
      <c r="G665" s="8">
        <v>10000</v>
      </c>
      <c r="H665" s="6">
        <v>127</v>
      </c>
      <c r="I665" s="6">
        <v>143876</v>
      </c>
      <c r="J665" s="13">
        <v>45016</v>
      </c>
      <c r="K665" s="9">
        <v>9140.3978116980506</v>
      </c>
      <c r="L665" s="4" t="s">
        <v>4627</v>
      </c>
      <c r="M665" s="4" t="s">
        <v>4632</v>
      </c>
      <c r="N665" s="4">
        <f>VLOOKUP(I665,BaseModelo!$A$2:$E$5075,5)</f>
        <v>6</v>
      </c>
      <c r="P665" s="15">
        <v>142.00000000000003</v>
      </c>
      <c r="Q665" s="4">
        <f>VLOOKUP(I665,BaseModelo!$A$2:$E$5075,3)</f>
        <v>115</v>
      </c>
      <c r="R665" s="4">
        <f t="shared" si="200"/>
        <v>32283000</v>
      </c>
      <c r="S665" s="16">
        <f t="shared" si="201"/>
        <v>3.0976055509091471E-4</v>
      </c>
      <c r="T665" s="4">
        <f t="shared" si="212"/>
        <v>3.9339590496546166E-2</v>
      </c>
      <c r="U665" s="4">
        <f t="shared" si="213"/>
        <v>4.3985998822909898E-2</v>
      </c>
      <c r="V665" s="6">
        <f t="shared" si="202"/>
        <v>0</v>
      </c>
      <c r="W665" s="16" t="str">
        <f t="shared" si="203"/>
        <v/>
      </c>
      <c r="X665" s="4" t="str">
        <f t="shared" si="214"/>
        <v/>
      </c>
      <c r="Y665" s="4" t="str">
        <f t="shared" si="204"/>
        <v/>
      </c>
      <c r="Z665" s="4">
        <f t="shared" si="205"/>
        <v>4853000</v>
      </c>
      <c r="AA665" s="16">
        <f t="shared" si="206"/>
        <v>2.0605810838656502E-3</v>
      </c>
      <c r="AB665" s="15">
        <f t="shared" si="215"/>
        <v>0.26169379765093759</v>
      </c>
      <c r="AC665" s="15">
        <f t="shared" si="216"/>
        <v>0.29260251390892239</v>
      </c>
      <c r="AD665" s="4">
        <v>146325</v>
      </c>
      <c r="AE665" s="26">
        <v>2220.65</v>
      </c>
      <c r="AF665" s="26">
        <v>2220.65</v>
      </c>
      <c r="AG665" s="4">
        <f t="shared" si="217"/>
        <v>1993000</v>
      </c>
      <c r="AH665" s="16">
        <f t="shared" si="207"/>
        <v>5.0175614651279477E-3</v>
      </c>
      <c r="AI665" s="15">
        <f t="shared" si="208"/>
        <v>0.63723030607124931</v>
      </c>
      <c r="AJ665" s="15">
        <f t="shared" si="209"/>
        <v>0.71249372804816868</v>
      </c>
      <c r="AK665" s="4">
        <f t="shared" si="210"/>
        <v>15073000</v>
      </c>
      <c r="AL665" s="27">
        <f t="shared" si="211"/>
        <v>6.6343793538114506E-4</v>
      </c>
      <c r="AM665" s="15">
        <f t="shared" si="218"/>
        <v>8.4256617793405417E-2</v>
      </c>
      <c r="AN665" s="15">
        <f t="shared" si="219"/>
        <v>2.918198024474882E-5</v>
      </c>
    </row>
    <row r="666" spans="1:40" x14ac:dyDescent="0.2">
      <c r="A666" s="4" t="s">
        <v>4628</v>
      </c>
      <c r="B666" s="2" t="s">
        <v>6</v>
      </c>
      <c r="C666" s="5">
        <v>146329</v>
      </c>
      <c r="D666" s="2" t="s">
        <v>247</v>
      </c>
      <c r="E666" s="5">
        <v>146330</v>
      </c>
      <c r="F666" s="2" t="s">
        <v>1457</v>
      </c>
      <c r="G666" s="7">
        <v>10000</v>
      </c>
      <c r="H666" s="5">
        <v>142</v>
      </c>
      <c r="I666" s="6">
        <v>145823</v>
      </c>
      <c r="J666" s="13">
        <v>45016</v>
      </c>
      <c r="K666" s="9">
        <v>10000</v>
      </c>
      <c r="L666" s="4" t="s">
        <v>4628</v>
      </c>
      <c r="M666" s="4" t="s">
        <v>4632</v>
      </c>
      <c r="N666" s="4">
        <f>VLOOKUP(I666,BaseModelo!$A$2:$E$5075,5)</f>
        <v>9</v>
      </c>
      <c r="P666" s="15">
        <v>142.00000000000003</v>
      </c>
      <c r="Q666" s="4">
        <f>VLOOKUP(I666,BaseModelo!$A$2:$E$5075,3)</f>
        <v>147</v>
      </c>
      <c r="R666" s="4">
        <f t="shared" si="200"/>
        <v>32283000</v>
      </c>
      <c r="S666" s="16">
        <f t="shared" si="201"/>
        <v>3.0976055509091471E-4</v>
      </c>
      <c r="T666" s="4">
        <f t="shared" si="212"/>
        <v>4.3985998822909891E-2</v>
      </c>
      <c r="U666" s="4">
        <f t="shared" si="213"/>
        <v>4.3985998822909898E-2</v>
      </c>
      <c r="V666" s="6">
        <f t="shared" si="202"/>
        <v>0</v>
      </c>
      <c r="W666" s="16" t="str">
        <f t="shared" si="203"/>
        <v/>
      </c>
      <c r="X666" s="4" t="str">
        <f t="shared" si="214"/>
        <v/>
      </c>
      <c r="Y666" s="4" t="str">
        <f t="shared" si="204"/>
        <v/>
      </c>
      <c r="Z666" s="4">
        <f t="shared" si="205"/>
        <v>5305000</v>
      </c>
      <c r="AA666" s="16">
        <f t="shared" si="206"/>
        <v>1.885014137606032E-3</v>
      </c>
      <c r="AB666" s="15">
        <f t="shared" si="215"/>
        <v>0.26767200754005654</v>
      </c>
      <c r="AC666" s="15">
        <f t="shared" si="216"/>
        <v>0.2676720075400566</v>
      </c>
      <c r="AD666" s="4">
        <v>146329</v>
      </c>
      <c r="AE666" s="26">
        <v>2510.34</v>
      </c>
      <c r="AF666" s="26">
        <v>2510.34</v>
      </c>
      <c r="AG666" s="4">
        <f t="shared" si="217"/>
        <v>3095000</v>
      </c>
      <c r="AH666" s="16">
        <f t="shared" si="207"/>
        <v>3.2310177705977385E-3</v>
      </c>
      <c r="AI666" s="15">
        <f t="shared" si="208"/>
        <v>0.45880452342487887</v>
      </c>
      <c r="AJ666" s="15">
        <f t="shared" si="209"/>
        <v>0.45880452342487893</v>
      </c>
      <c r="AK666" s="4">
        <f t="shared" si="210"/>
        <v>16319000</v>
      </c>
      <c r="AL666" s="27">
        <f t="shared" si="211"/>
        <v>6.1278264599546543E-4</v>
      </c>
      <c r="AM666" s="15">
        <f t="shared" si="218"/>
        <v>8.7015135731356094E-2</v>
      </c>
      <c r="AN666" s="15">
        <f t="shared" si="219"/>
        <v>2.6953856745456156E-5</v>
      </c>
    </row>
    <row r="667" spans="1:40" x14ac:dyDescent="0.2">
      <c r="A667" s="4" t="s">
        <v>4628</v>
      </c>
      <c r="B667" s="3" t="s">
        <v>6</v>
      </c>
      <c r="C667" s="6">
        <v>146329</v>
      </c>
      <c r="D667" s="3" t="s">
        <v>247</v>
      </c>
      <c r="E667" s="6">
        <v>146331</v>
      </c>
      <c r="F667" s="3" t="s">
        <v>1460</v>
      </c>
      <c r="G667" s="8">
        <v>10000</v>
      </c>
      <c r="H667" s="6">
        <v>142</v>
      </c>
      <c r="I667" s="6">
        <v>145824</v>
      </c>
      <c r="J667" s="13">
        <v>45016</v>
      </c>
      <c r="K667" s="9">
        <v>10000</v>
      </c>
      <c r="L667" s="4" t="s">
        <v>4628</v>
      </c>
      <c r="M667" s="4" t="s">
        <v>4632</v>
      </c>
      <c r="N667" s="4">
        <f>VLOOKUP(I667,BaseModelo!$A$2:$E$5075,5)</f>
        <v>5</v>
      </c>
      <c r="P667" s="15">
        <v>142.00000000000003</v>
      </c>
      <c r="Q667" s="4">
        <f>VLOOKUP(I667,BaseModelo!$A$2:$E$5075,3)</f>
        <v>110</v>
      </c>
      <c r="R667" s="4">
        <f t="shared" si="200"/>
        <v>32283000</v>
      </c>
      <c r="S667" s="16">
        <f t="shared" si="201"/>
        <v>3.0976055509091471E-4</v>
      </c>
      <c r="T667" s="4">
        <f t="shared" si="212"/>
        <v>4.3985998822909891E-2</v>
      </c>
      <c r="U667" s="4">
        <f t="shared" si="213"/>
        <v>4.3985998822909898E-2</v>
      </c>
      <c r="V667" s="6">
        <f t="shared" si="202"/>
        <v>0</v>
      </c>
      <c r="W667" s="16" t="str">
        <f t="shared" si="203"/>
        <v/>
      </c>
      <c r="X667" s="4" t="str">
        <f t="shared" si="214"/>
        <v/>
      </c>
      <c r="Y667" s="4" t="str">
        <f t="shared" si="204"/>
        <v/>
      </c>
      <c r="Z667" s="4">
        <f t="shared" si="205"/>
        <v>4058000</v>
      </c>
      <c r="AA667" s="16">
        <f t="shared" si="206"/>
        <v>2.4642681123706258E-3</v>
      </c>
      <c r="AB667" s="15">
        <f t="shared" si="215"/>
        <v>0.34992607195662884</v>
      </c>
      <c r="AC667" s="15">
        <f t="shared" si="216"/>
        <v>0.34992607195662895</v>
      </c>
      <c r="AD667" s="4">
        <v>146329</v>
      </c>
      <c r="AE667" s="26">
        <v>2510.34</v>
      </c>
      <c r="AF667" s="26">
        <v>2510.34</v>
      </c>
      <c r="AG667" s="4">
        <f t="shared" si="217"/>
        <v>2193000</v>
      </c>
      <c r="AH667" s="16">
        <f t="shared" si="207"/>
        <v>4.5599635202918376E-3</v>
      </c>
      <c r="AI667" s="15">
        <f t="shared" si="208"/>
        <v>0.64751481988144088</v>
      </c>
      <c r="AJ667" s="15">
        <f t="shared" si="209"/>
        <v>0.64751481988144111</v>
      </c>
      <c r="AK667" s="4">
        <f t="shared" si="210"/>
        <v>16319000</v>
      </c>
      <c r="AL667" s="27">
        <f t="shared" si="211"/>
        <v>6.1278264599546543E-4</v>
      </c>
      <c r="AM667" s="15">
        <f t="shared" si="218"/>
        <v>8.7015135731356094E-2</v>
      </c>
      <c r="AN667" s="15">
        <f t="shared" si="219"/>
        <v>2.6953856745456156E-5</v>
      </c>
    </row>
    <row r="668" spans="1:40" x14ac:dyDescent="0.2">
      <c r="A668" s="4" t="s">
        <v>4628</v>
      </c>
      <c r="B668" s="3" t="s">
        <v>6</v>
      </c>
      <c r="C668" s="6">
        <v>146329</v>
      </c>
      <c r="D668" s="3" t="s">
        <v>247</v>
      </c>
      <c r="E668" s="6">
        <v>146334</v>
      </c>
      <c r="F668" s="3" t="s">
        <v>1461</v>
      </c>
      <c r="G668" s="8">
        <v>5000</v>
      </c>
      <c r="H668" s="6">
        <v>147</v>
      </c>
      <c r="I668" s="6">
        <v>146289</v>
      </c>
      <c r="J668" s="13">
        <v>45016</v>
      </c>
      <c r="K668" s="9">
        <v>5000</v>
      </c>
      <c r="L668" s="4" t="s">
        <v>4628</v>
      </c>
      <c r="M668" s="4" t="s">
        <v>4632</v>
      </c>
      <c r="N668" s="4">
        <f>VLOOKUP(I668,BaseModelo!$A$2:$E$5075,5)</f>
        <v>7</v>
      </c>
      <c r="P668" s="15">
        <v>147</v>
      </c>
      <c r="Q668" s="4">
        <f>VLOOKUP(I668,BaseModelo!$A$2:$E$5075,3)</f>
        <v>127</v>
      </c>
      <c r="R668" s="4">
        <f t="shared" si="200"/>
        <v>32283000</v>
      </c>
      <c r="S668" s="16">
        <f t="shared" si="201"/>
        <v>1.5488027754545735E-4</v>
      </c>
      <c r="T668" s="4">
        <f t="shared" si="212"/>
        <v>2.2767400799182231E-2</v>
      </c>
      <c r="U668" s="4">
        <f t="shared" si="213"/>
        <v>2.2767400799182231E-2</v>
      </c>
      <c r="V668" s="6">
        <f t="shared" si="202"/>
        <v>0</v>
      </c>
      <c r="W668" s="16" t="str">
        <f t="shared" si="203"/>
        <v/>
      </c>
      <c r="X668" s="4" t="str">
        <f t="shared" si="214"/>
        <v/>
      </c>
      <c r="Y668" s="4" t="str">
        <f t="shared" si="204"/>
        <v/>
      </c>
      <c r="Z668" s="4">
        <f t="shared" si="205"/>
        <v>4022000</v>
      </c>
      <c r="AA668" s="16">
        <f t="shared" si="206"/>
        <v>1.2431626056688214E-3</v>
      </c>
      <c r="AB668" s="15">
        <f t="shared" si="215"/>
        <v>0.18274490303331675</v>
      </c>
      <c r="AC668" s="15">
        <f t="shared" si="216"/>
        <v>0.18274490303331675</v>
      </c>
      <c r="AD668" s="4">
        <v>146329</v>
      </c>
      <c r="AE668" s="26">
        <v>1303.3399999999999</v>
      </c>
      <c r="AF668" s="26">
        <v>1303.3399999999999</v>
      </c>
      <c r="AG668" s="4">
        <f t="shared" si="217"/>
        <v>2184000</v>
      </c>
      <c r="AH668" s="16">
        <f t="shared" si="207"/>
        <v>2.2893772893772895E-3</v>
      </c>
      <c r="AI668" s="15">
        <f t="shared" si="208"/>
        <v>0.33653846153846156</v>
      </c>
      <c r="AJ668" s="15">
        <f t="shared" si="209"/>
        <v>0.33653846153846156</v>
      </c>
      <c r="AK668" s="4">
        <f t="shared" si="210"/>
        <v>16319000</v>
      </c>
      <c r="AL668" s="27">
        <f t="shared" si="211"/>
        <v>3.0639132299773271E-4</v>
      </c>
      <c r="AM668" s="15">
        <f t="shared" si="218"/>
        <v>4.5039524480666712E-2</v>
      </c>
      <c r="AN668" s="15">
        <f t="shared" si="219"/>
        <v>6.9757340520810808E-6</v>
      </c>
    </row>
    <row r="669" spans="1:40" x14ac:dyDescent="0.2">
      <c r="A669" s="4" t="s">
        <v>4628</v>
      </c>
      <c r="B669" s="3" t="s">
        <v>6</v>
      </c>
      <c r="C669" s="6">
        <v>146329</v>
      </c>
      <c r="D669" s="3" t="s">
        <v>247</v>
      </c>
      <c r="E669" s="6">
        <v>146337</v>
      </c>
      <c r="F669" s="3" t="s">
        <v>1462</v>
      </c>
      <c r="G669" s="8">
        <v>5000</v>
      </c>
      <c r="H669" s="6">
        <v>147</v>
      </c>
      <c r="I669" s="6">
        <v>146290</v>
      </c>
      <c r="J669" s="13">
        <v>45016</v>
      </c>
      <c r="K669" s="9">
        <v>5000</v>
      </c>
      <c r="L669" s="4" t="s">
        <v>4628</v>
      </c>
      <c r="M669" s="4" t="s">
        <v>4632</v>
      </c>
      <c r="N669" s="4">
        <f>VLOOKUP(I669,BaseModelo!$A$2:$E$5075,5)</f>
        <v>8</v>
      </c>
      <c r="P669" s="15">
        <v>147</v>
      </c>
      <c r="Q669" s="4">
        <f>VLOOKUP(I669,BaseModelo!$A$2:$E$5075,3)</f>
        <v>132</v>
      </c>
      <c r="R669" s="4">
        <f t="shared" si="200"/>
        <v>32283000</v>
      </c>
      <c r="S669" s="16">
        <f t="shared" si="201"/>
        <v>1.5488027754545735E-4</v>
      </c>
      <c r="T669" s="4">
        <f t="shared" si="212"/>
        <v>2.2767400799182231E-2</v>
      </c>
      <c r="U669" s="4">
        <f t="shared" si="213"/>
        <v>2.2767400799182231E-2</v>
      </c>
      <c r="V669" s="6">
        <f t="shared" si="202"/>
        <v>0</v>
      </c>
      <c r="W669" s="16" t="str">
        <f t="shared" si="203"/>
        <v/>
      </c>
      <c r="X669" s="4" t="str">
        <f t="shared" si="214"/>
        <v/>
      </c>
      <c r="Y669" s="4" t="str">
        <f t="shared" si="204"/>
        <v/>
      </c>
      <c r="Z669" s="4">
        <f t="shared" si="205"/>
        <v>5836000</v>
      </c>
      <c r="AA669" s="16">
        <f t="shared" si="206"/>
        <v>8.5675119945167924E-4</v>
      </c>
      <c r="AB669" s="15">
        <f t="shared" si="215"/>
        <v>0.12594242631939684</v>
      </c>
      <c r="AC669" s="15">
        <f t="shared" si="216"/>
        <v>0.12594242631939684</v>
      </c>
      <c r="AD669" s="4">
        <v>146329</v>
      </c>
      <c r="AE669" s="26">
        <v>1303.3399999999999</v>
      </c>
      <c r="AF669" s="26">
        <v>1303.3399999999999</v>
      </c>
      <c r="AG669" s="4">
        <f t="shared" si="217"/>
        <v>3421000</v>
      </c>
      <c r="AH669" s="16">
        <f t="shared" si="207"/>
        <v>1.4615609470914938E-3</v>
      </c>
      <c r="AI669" s="15">
        <f t="shared" si="208"/>
        <v>0.21484945922244958</v>
      </c>
      <c r="AJ669" s="15">
        <f t="shared" si="209"/>
        <v>0.21484945922244958</v>
      </c>
      <c r="AK669" s="4">
        <f t="shared" si="210"/>
        <v>16319000</v>
      </c>
      <c r="AL669" s="27">
        <f t="shared" si="211"/>
        <v>3.0639132299773271E-4</v>
      </c>
      <c r="AM669" s="15">
        <f t="shared" si="218"/>
        <v>4.5039524480666712E-2</v>
      </c>
      <c r="AN669" s="15">
        <f t="shared" si="219"/>
        <v>6.9757340520810808E-6</v>
      </c>
    </row>
    <row r="670" spans="1:40" x14ac:dyDescent="0.2">
      <c r="A670" s="4" t="s">
        <v>4628</v>
      </c>
      <c r="B670" s="3" t="s">
        <v>6</v>
      </c>
      <c r="C670" s="6">
        <v>146329</v>
      </c>
      <c r="D670" s="3" t="s">
        <v>247</v>
      </c>
      <c r="E670" s="6">
        <v>146338</v>
      </c>
      <c r="F670" s="3" t="s">
        <v>1463</v>
      </c>
      <c r="G670" s="8">
        <v>6000</v>
      </c>
      <c r="H670" s="6">
        <v>142</v>
      </c>
      <c r="I670" s="6">
        <v>145822</v>
      </c>
      <c r="J670" s="13">
        <v>45016</v>
      </c>
      <c r="K670" s="9">
        <v>6000</v>
      </c>
      <c r="L670" s="4" t="s">
        <v>4628</v>
      </c>
      <c r="M670" s="4" t="s">
        <v>4632</v>
      </c>
      <c r="N670" s="4">
        <f>VLOOKUP(I670,BaseModelo!$A$2:$E$5075,5)</f>
        <v>6</v>
      </c>
      <c r="P670" s="15">
        <v>142.00000000000003</v>
      </c>
      <c r="Q670" s="4">
        <f>VLOOKUP(I670,BaseModelo!$A$2:$E$5075,3)</f>
        <v>115</v>
      </c>
      <c r="R670" s="4">
        <f t="shared" si="200"/>
        <v>32283000</v>
      </c>
      <c r="S670" s="16">
        <f t="shared" si="201"/>
        <v>1.8585633305454884E-4</v>
      </c>
      <c r="T670" s="4">
        <f t="shared" si="212"/>
        <v>2.6391599293745936E-2</v>
      </c>
      <c r="U670" s="4">
        <f t="shared" si="213"/>
        <v>2.6391599293745942E-2</v>
      </c>
      <c r="V670" s="6">
        <f t="shared" si="202"/>
        <v>0</v>
      </c>
      <c r="W670" s="16" t="str">
        <f t="shared" si="203"/>
        <v/>
      </c>
      <c r="X670" s="4" t="str">
        <f t="shared" si="214"/>
        <v/>
      </c>
      <c r="Y670" s="4" t="str">
        <f t="shared" si="204"/>
        <v/>
      </c>
      <c r="Z670" s="4">
        <f t="shared" si="205"/>
        <v>4853000</v>
      </c>
      <c r="AA670" s="16">
        <f t="shared" si="206"/>
        <v>1.2363486503193901E-3</v>
      </c>
      <c r="AB670" s="15">
        <f t="shared" si="215"/>
        <v>0.17556150834535339</v>
      </c>
      <c r="AC670" s="15">
        <f t="shared" si="216"/>
        <v>0.17556150834535342</v>
      </c>
      <c r="AD670" s="4">
        <v>146329</v>
      </c>
      <c r="AE670" s="26">
        <v>1503.37</v>
      </c>
      <c r="AF670" s="26">
        <v>1503.37</v>
      </c>
      <c r="AG670" s="4">
        <f t="shared" si="217"/>
        <v>2735000</v>
      </c>
      <c r="AH670" s="16">
        <f t="shared" si="207"/>
        <v>2.1937842778793418E-3</v>
      </c>
      <c r="AI670" s="15">
        <f t="shared" si="208"/>
        <v>0.31151736745886655</v>
      </c>
      <c r="AJ670" s="15">
        <f t="shared" si="209"/>
        <v>0.3115173674588666</v>
      </c>
      <c r="AK670" s="4">
        <f t="shared" si="210"/>
        <v>16319000</v>
      </c>
      <c r="AL670" s="27">
        <f t="shared" si="211"/>
        <v>3.6766958759727926E-4</v>
      </c>
      <c r="AM670" s="15">
        <f t="shared" si="218"/>
        <v>5.2209081438813656E-2</v>
      </c>
      <c r="AN670" s="15">
        <f t="shared" si="219"/>
        <v>9.7033884283642175E-6</v>
      </c>
    </row>
    <row r="671" spans="1:40" x14ac:dyDescent="0.2">
      <c r="A671" s="4" t="s">
        <v>4628</v>
      </c>
      <c r="B671" s="3" t="s">
        <v>6</v>
      </c>
      <c r="C671" s="6">
        <v>146329</v>
      </c>
      <c r="D671" s="3" t="s">
        <v>247</v>
      </c>
      <c r="E671" s="6">
        <v>146339</v>
      </c>
      <c r="F671" s="3" t="s">
        <v>1464</v>
      </c>
      <c r="G671" s="8">
        <v>10000</v>
      </c>
      <c r="H671" s="6">
        <v>142</v>
      </c>
      <c r="I671" s="6">
        <v>145811</v>
      </c>
      <c r="J671" s="13">
        <v>45016</v>
      </c>
      <c r="K671" s="9">
        <v>10000</v>
      </c>
      <c r="L671" s="4" t="s">
        <v>4628</v>
      </c>
      <c r="M671" s="4" t="s">
        <v>4632</v>
      </c>
      <c r="N671" s="4">
        <f>VLOOKUP(I671,BaseModelo!$A$2:$E$5075,5)</f>
        <v>5</v>
      </c>
      <c r="P671" s="15">
        <v>142.00000000000003</v>
      </c>
      <c r="Q671" s="4">
        <f>VLOOKUP(I671,BaseModelo!$A$2:$E$5075,3)</f>
        <v>110</v>
      </c>
      <c r="R671" s="4">
        <f t="shared" si="200"/>
        <v>32283000</v>
      </c>
      <c r="S671" s="16">
        <f t="shared" si="201"/>
        <v>3.0976055509091471E-4</v>
      </c>
      <c r="T671" s="4">
        <f t="shared" si="212"/>
        <v>4.3985998822909891E-2</v>
      </c>
      <c r="U671" s="4">
        <f t="shared" si="213"/>
        <v>4.3985998822909898E-2</v>
      </c>
      <c r="V671" s="6">
        <f t="shared" si="202"/>
        <v>0</v>
      </c>
      <c r="W671" s="16" t="str">
        <f t="shared" si="203"/>
        <v/>
      </c>
      <c r="X671" s="4" t="str">
        <f t="shared" si="214"/>
        <v/>
      </c>
      <c r="Y671" s="4" t="str">
        <f t="shared" si="204"/>
        <v/>
      </c>
      <c r="Z671" s="4">
        <f t="shared" si="205"/>
        <v>4058000</v>
      </c>
      <c r="AA671" s="16">
        <f t="shared" si="206"/>
        <v>2.4642681123706258E-3</v>
      </c>
      <c r="AB671" s="15">
        <f t="shared" si="215"/>
        <v>0.34992607195662884</v>
      </c>
      <c r="AC671" s="15">
        <f t="shared" si="216"/>
        <v>0.34992607195662895</v>
      </c>
      <c r="AD671" s="4">
        <v>146329</v>
      </c>
      <c r="AE671" s="26">
        <v>2510.34</v>
      </c>
      <c r="AF671" s="26">
        <v>2510.34</v>
      </c>
      <c r="AG671" s="4">
        <f t="shared" si="217"/>
        <v>2193000</v>
      </c>
      <c r="AH671" s="16">
        <f t="shared" si="207"/>
        <v>4.5599635202918376E-3</v>
      </c>
      <c r="AI671" s="15">
        <f t="shared" si="208"/>
        <v>0.64751481988144088</v>
      </c>
      <c r="AJ671" s="15">
        <f t="shared" si="209"/>
        <v>0.64751481988144111</v>
      </c>
      <c r="AK671" s="4">
        <f t="shared" si="210"/>
        <v>16319000</v>
      </c>
      <c r="AL671" s="27">
        <f t="shared" si="211"/>
        <v>6.1278264599546543E-4</v>
      </c>
      <c r="AM671" s="15">
        <f t="shared" si="218"/>
        <v>8.7015135731356094E-2</v>
      </c>
      <c r="AN671" s="15">
        <f t="shared" si="219"/>
        <v>2.6953856745456156E-5</v>
      </c>
    </row>
    <row r="672" spans="1:40" x14ac:dyDescent="0.2">
      <c r="A672" s="4" t="s">
        <v>4628</v>
      </c>
      <c r="B672" s="3" t="s">
        <v>6</v>
      </c>
      <c r="C672" s="6">
        <v>146329</v>
      </c>
      <c r="D672" s="3" t="s">
        <v>247</v>
      </c>
      <c r="E672" s="6">
        <v>146340</v>
      </c>
      <c r="F672" s="3" t="s">
        <v>1465</v>
      </c>
      <c r="G672" s="8">
        <v>5000</v>
      </c>
      <c r="H672" s="6">
        <v>147</v>
      </c>
      <c r="I672" s="6">
        <v>145812</v>
      </c>
      <c r="J672" s="13">
        <v>45016</v>
      </c>
      <c r="K672" s="9">
        <v>5000</v>
      </c>
      <c r="L672" s="4" t="s">
        <v>4628</v>
      </c>
      <c r="M672" s="4" t="s">
        <v>4632</v>
      </c>
      <c r="N672" s="4">
        <f>VLOOKUP(I672,BaseModelo!$A$2:$E$5075,5)</f>
        <v>7</v>
      </c>
      <c r="P672" s="15">
        <v>147</v>
      </c>
      <c r="Q672" s="4">
        <f>VLOOKUP(I672,BaseModelo!$A$2:$E$5075,3)</f>
        <v>127</v>
      </c>
      <c r="R672" s="4">
        <f t="shared" si="200"/>
        <v>32283000</v>
      </c>
      <c r="S672" s="16">
        <f t="shared" si="201"/>
        <v>1.5488027754545735E-4</v>
      </c>
      <c r="T672" s="4">
        <f t="shared" si="212"/>
        <v>2.2767400799182231E-2</v>
      </c>
      <c r="U672" s="4">
        <f t="shared" si="213"/>
        <v>2.2767400799182231E-2</v>
      </c>
      <c r="V672" s="6">
        <f t="shared" si="202"/>
        <v>0</v>
      </c>
      <c r="W672" s="16" t="str">
        <f t="shared" si="203"/>
        <v/>
      </c>
      <c r="X672" s="4" t="str">
        <f t="shared" si="214"/>
        <v/>
      </c>
      <c r="Y672" s="4" t="str">
        <f t="shared" si="204"/>
        <v/>
      </c>
      <c r="Z672" s="4">
        <f t="shared" si="205"/>
        <v>4022000</v>
      </c>
      <c r="AA672" s="16">
        <f t="shared" si="206"/>
        <v>1.2431626056688214E-3</v>
      </c>
      <c r="AB672" s="15">
        <f t="shared" si="215"/>
        <v>0.18274490303331675</v>
      </c>
      <c r="AC672" s="15">
        <f t="shared" si="216"/>
        <v>0.18274490303331675</v>
      </c>
      <c r="AD672" s="4">
        <v>146329</v>
      </c>
      <c r="AE672" s="26">
        <v>1303.3399999999999</v>
      </c>
      <c r="AF672" s="26">
        <v>1303.3399999999999</v>
      </c>
      <c r="AG672" s="4">
        <f t="shared" si="217"/>
        <v>2184000</v>
      </c>
      <c r="AH672" s="16">
        <f t="shared" si="207"/>
        <v>2.2893772893772895E-3</v>
      </c>
      <c r="AI672" s="15">
        <f t="shared" si="208"/>
        <v>0.33653846153846156</v>
      </c>
      <c r="AJ672" s="15">
        <f t="shared" si="209"/>
        <v>0.33653846153846156</v>
      </c>
      <c r="AK672" s="4">
        <f t="shared" si="210"/>
        <v>16319000</v>
      </c>
      <c r="AL672" s="27">
        <f t="shared" si="211"/>
        <v>3.0639132299773271E-4</v>
      </c>
      <c r="AM672" s="15">
        <f t="shared" si="218"/>
        <v>4.5039524480666712E-2</v>
      </c>
      <c r="AN672" s="15">
        <f t="shared" si="219"/>
        <v>6.9757340520810808E-6</v>
      </c>
    </row>
    <row r="673" spans="1:40" x14ac:dyDescent="0.2">
      <c r="A673" s="4" t="s">
        <v>4627</v>
      </c>
      <c r="B673" s="3" t="s">
        <v>8</v>
      </c>
      <c r="C673" s="6">
        <v>146369</v>
      </c>
      <c r="D673" s="3" t="s">
        <v>248</v>
      </c>
      <c r="E673" s="6">
        <v>146423</v>
      </c>
      <c r="F673" s="3" t="s">
        <v>1483</v>
      </c>
      <c r="G673" s="8">
        <v>6000</v>
      </c>
      <c r="H673" s="6">
        <v>142</v>
      </c>
      <c r="I673" s="6">
        <v>145725</v>
      </c>
      <c r="J673" s="13">
        <v>45016</v>
      </c>
      <c r="K673" s="9">
        <v>6000</v>
      </c>
      <c r="L673" s="4" t="s">
        <v>4627</v>
      </c>
      <c r="M673" s="4" t="s">
        <v>4632</v>
      </c>
      <c r="N673" s="4">
        <f>VLOOKUP(I673,BaseModelo!$A$2:$E$5075,5)</f>
        <v>6</v>
      </c>
      <c r="P673" s="15">
        <v>142.00000000000003</v>
      </c>
      <c r="Q673" s="4">
        <f>VLOOKUP(I673,BaseModelo!$A$2:$E$5075,3)</f>
        <v>115</v>
      </c>
      <c r="R673" s="4">
        <f t="shared" si="200"/>
        <v>32283000</v>
      </c>
      <c r="S673" s="16">
        <f t="shared" si="201"/>
        <v>1.8585633305454884E-4</v>
      </c>
      <c r="T673" s="4">
        <f t="shared" si="212"/>
        <v>2.6391599293745936E-2</v>
      </c>
      <c r="U673" s="4">
        <f t="shared" si="213"/>
        <v>2.6391599293745942E-2</v>
      </c>
      <c r="V673" s="6">
        <f t="shared" si="202"/>
        <v>0</v>
      </c>
      <c r="W673" s="16" t="str">
        <f t="shared" si="203"/>
        <v/>
      </c>
      <c r="X673" s="4" t="str">
        <f t="shared" si="214"/>
        <v/>
      </c>
      <c r="Y673" s="4" t="str">
        <f t="shared" si="204"/>
        <v/>
      </c>
      <c r="Z673" s="4">
        <f t="shared" si="205"/>
        <v>4853000</v>
      </c>
      <c r="AA673" s="16">
        <f t="shared" si="206"/>
        <v>1.2363486503193901E-3</v>
      </c>
      <c r="AB673" s="15">
        <f t="shared" si="215"/>
        <v>0.17556150834535339</v>
      </c>
      <c r="AC673" s="15">
        <f t="shared" si="216"/>
        <v>0.17556150834535342</v>
      </c>
      <c r="AD673" s="4">
        <v>146369</v>
      </c>
      <c r="AE673" s="26">
        <v>1503.37</v>
      </c>
      <c r="AF673" s="26">
        <v>1503.37</v>
      </c>
      <c r="AG673" s="4">
        <f t="shared" si="217"/>
        <v>1993000</v>
      </c>
      <c r="AH673" s="16">
        <f t="shared" si="207"/>
        <v>3.0105368790767687E-3</v>
      </c>
      <c r="AI673" s="15">
        <f t="shared" si="208"/>
        <v>0.42749623682890114</v>
      </c>
      <c r="AJ673" s="15">
        <f t="shared" si="209"/>
        <v>0.42749623682890125</v>
      </c>
      <c r="AK673" s="4">
        <f t="shared" si="210"/>
        <v>15073000</v>
      </c>
      <c r="AL673" s="27">
        <f t="shared" si="211"/>
        <v>3.9806276122868704E-4</v>
      </c>
      <c r="AM673" s="15">
        <f t="shared" si="218"/>
        <v>5.6524912094473558E-2</v>
      </c>
      <c r="AN673" s="15">
        <f t="shared" si="219"/>
        <v>1.0505512888109577E-5</v>
      </c>
    </row>
    <row r="674" spans="1:40" x14ac:dyDescent="0.2">
      <c r="A674" s="4" t="s">
        <v>4627</v>
      </c>
      <c r="B674" s="3" t="s">
        <v>8</v>
      </c>
      <c r="C674" s="6">
        <v>146369</v>
      </c>
      <c r="D674" s="3" t="s">
        <v>248</v>
      </c>
      <c r="E674" s="6">
        <v>146424</v>
      </c>
      <c r="F674" s="3" t="s">
        <v>1484</v>
      </c>
      <c r="G674" s="8">
        <v>5000</v>
      </c>
      <c r="H674" s="6">
        <v>147</v>
      </c>
      <c r="I674" s="6">
        <v>145704</v>
      </c>
      <c r="J674" s="13">
        <v>45016</v>
      </c>
      <c r="K674" s="9">
        <v>5000</v>
      </c>
      <c r="L674" s="4" t="s">
        <v>4627</v>
      </c>
      <c r="M674" s="4" t="s">
        <v>4632</v>
      </c>
      <c r="N674" s="4">
        <f>VLOOKUP(I674,BaseModelo!$A$2:$E$5075,5)</f>
        <v>4</v>
      </c>
      <c r="P674" s="15">
        <v>147</v>
      </c>
      <c r="Q674" s="4">
        <f>VLOOKUP(I674,BaseModelo!$A$2:$E$5075,3)</f>
        <v>110</v>
      </c>
      <c r="R674" s="4">
        <f t="shared" si="200"/>
        <v>32283000</v>
      </c>
      <c r="S674" s="16">
        <f t="shared" si="201"/>
        <v>1.5488027754545735E-4</v>
      </c>
      <c r="T674" s="4">
        <f t="shared" si="212"/>
        <v>2.2767400799182231E-2</v>
      </c>
      <c r="U674" s="4">
        <f t="shared" si="213"/>
        <v>2.2767400799182231E-2</v>
      </c>
      <c r="V674" s="6">
        <f t="shared" si="202"/>
        <v>0</v>
      </c>
      <c r="W674" s="16" t="str">
        <f t="shared" si="203"/>
        <v/>
      </c>
      <c r="X674" s="4" t="str">
        <f t="shared" si="214"/>
        <v/>
      </c>
      <c r="Y674" s="4" t="str">
        <f t="shared" si="204"/>
        <v/>
      </c>
      <c r="Z674" s="4">
        <f t="shared" si="205"/>
        <v>2331000</v>
      </c>
      <c r="AA674" s="16">
        <f t="shared" si="206"/>
        <v>2.1450021450021449E-3</v>
      </c>
      <c r="AB674" s="15">
        <f t="shared" si="215"/>
        <v>0.31531531531531531</v>
      </c>
      <c r="AC674" s="15">
        <f t="shared" si="216"/>
        <v>0.31531531531531531</v>
      </c>
      <c r="AD674" s="4">
        <v>146369</v>
      </c>
      <c r="AE674" s="26">
        <v>1303.3399999999999</v>
      </c>
      <c r="AF674" s="26">
        <v>1303.3399999999999</v>
      </c>
      <c r="AG674" s="4">
        <f t="shared" si="217"/>
        <v>1421000</v>
      </c>
      <c r="AH674" s="16">
        <f t="shared" si="207"/>
        <v>3.518648838845883E-3</v>
      </c>
      <c r="AI674" s="15">
        <f t="shared" si="208"/>
        <v>0.51724137931034475</v>
      </c>
      <c r="AJ674" s="15">
        <f t="shared" si="209"/>
        <v>0.51724137931034475</v>
      </c>
      <c r="AK674" s="4">
        <f t="shared" si="210"/>
        <v>15073000</v>
      </c>
      <c r="AL674" s="27">
        <f t="shared" si="211"/>
        <v>3.3171896769057253E-4</v>
      </c>
      <c r="AM674" s="15">
        <f t="shared" si="218"/>
        <v>4.8762688250514163E-2</v>
      </c>
      <c r="AN674" s="15">
        <f t="shared" si="219"/>
        <v>7.5523786901022457E-6</v>
      </c>
    </row>
    <row r="675" spans="1:40" x14ac:dyDescent="0.2">
      <c r="A675" s="4" t="s">
        <v>4627</v>
      </c>
      <c r="B675" s="3" t="s">
        <v>8</v>
      </c>
      <c r="C675" s="6">
        <v>146369</v>
      </c>
      <c r="D675" s="3" t="s">
        <v>248</v>
      </c>
      <c r="E675" s="6">
        <v>146425</v>
      </c>
      <c r="F675" s="3" t="s">
        <v>1485</v>
      </c>
      <c r="G675" s="8">
        <v>5000</v>
      </c>
      <c r="H675" s="6">
        <v>147</v>
      </c>
      <c r="I675" s="6">
        <v>145712</v>
      </c>
      <c r="J675" s="13">
        <v>45016</v>
      </c>
      <c r="K675" s="9">
        <v>5000</v>
      </c>
      <c r="L675" s="4" t="s">
        <v>4627</v>
      </c>
      <c r="M675" s="4" t="s">
        <v>4632</v>
      </c>
      <c r="N675" s="4">
        <f>VLOOKUP(I675,BaseModelo!$A$2:$E$5075,5)</f>
        <v>8</v>
      </c>
      <c r="P675" s="15">
        <v>147</v>
      </c>
      <c r="Q675" s="4">
        <f>VLOOKUP(I675,BaseModelo!$A$2:$E$5075,3)</f>
        <v>132</v>
      </c>
      <c r="R675" s="4">
        <f t="shared" si="200"/>
        <v>32283000</v>
      </c>
      <c r="S675" s="16">
        <f t="shared" si="201"/>
        <v>1.5488027754545735E-4</v>
      </c>
      <c r="T675" s="4">
        <f t="shared" si="212"/>
        <v>2.2767400799182231E-2</v>
      </c>
      <c r="U675" s="4">
        <f t="shared" si="213"/>
        <v>2.2767400799182231E-2</v>
      </c>
      <c r="V675" s="6">
        <f t="shared" si="202"/>
        <v>0</v>
      </c>
      <c r="W675" s="16" t="str">
        <f t="shared" si="203"/>
        <v/>
      </c>
      <c r="X675" s="4" t="str">
        <f t="shared" si="214"/>
        <v/>
      </c>
      <c r="Y675" s="4" t="str">
        <f t="shared" si="204"/>
        <v/>
      </c>
      <c r="Z675" s="4">
        <f t="shared" si="205"/>
        <v>5836000</v>
      </c>
      <c r="AA675" s="16">
        <f t="shared" si="206"/>
        <v>8.5675119945167924E-4</v>
      </c>
      <c r="AB675" s="15">
        <f t="shared" si="215"/>
        <v>0.12594242631939684</v>
      </c>
      <c r="AC675" s="15">
        <f t="shared" si="216"/>
        <v>0.12594242631939684</v>
      </c>
      <c r="AD675" s="4">
        <v>146369</v>
      </c>
      <c r="AE675" s="26">
        <v>1303.3399999999999</v>
      </c>
      <c r="AF675" s="26">
        <v>1303.3399999999999</v>
      </c>
      <c r="AG675" s="4">
        <f t="shared" si="217"/>
        <v>2254000</v>
      </c>
      <c r="AH675" s="16">
        <f t="shared" si="207"/>
        <v>2.2182786157941437E-3</v>
      </c>
      <c r="AI675" s="15">
        <f t="shared" si="208"/>
        <v>0.32608695652173914</v>
      </c>
      <c r="AJ675" s="15">
        <f t="shared" si="209"/>
        <v>0.32608695652173914</v>
      </c>
      <c r="AK675" s="4">
        <f t="shared" si="210"/>
        <v>15073000</v>
      </c>
      <c r="AL675" s="27">
        <f t="shared" si="211"/>
        <v>3.3171896769057253E-4</v>
      </c>
      <c r="AM675" s="15">
        <f t="shared" si="218"/>
        <v>4.8762688250514163E-2</v>
      </c>
      <c r="AN675" s="15">
        <f t="shared" si="219"/>
        <v>7.5523786901022457E-6</v>
      </c>
    </row>
    <row r="676" spans="1:40" x14ac:dyDescent="0.2">
      <c r="A676" s="4" t="s">
        <v>4627</v>
      </c>
      <c r="B676" s="3" t="s">
        <v>8</v>
      </c>
      <c r="C676" s="6">
        <v>146369</v>
      </c>
      <c r="D676" s="3" t="s">
        <v>248</v>
      </c>
      <c r="E676" s="6">
        <v>146426</v>
      </c>
      <c r="F676" s="3" t="s">
        <v>1486</v>
      </c>
      <c r="G676" s="8">
        <v>5000</v>
      </c>
      <c r="H676" s="6">
        <v>147</v>
      </c>
      <c r="I676" s="6">
        <v>145921</v>
      </c>
      <c r="J676" s="13">
        <v>45016</v>
      </c>
      <c r="K676" s="9">
        <v>5000</v>
      </c>
      <c r="L676" s="4" t="s">
        <v>4627</v>
      </c>
      <c r="M676" s="4" t="s">
        <v>4632</v>
      </c>
      <c r="N676" s="4">
        <f>VLOOKUP(I676,BaseModelo!$A$2:$E$5075,5)</f>
        <v>9</v>
      </c>
      <c r="P676" s="15">
        <v>147</v>
      </c>
      <c r="Q676" s="4">
        <f>VLOOKUP(I676,BaseModelo!$A$2:$E$5075,3)</f>
        <v>147</v>
      </c>
      <c r="R676" s="4">
        <f t="shared" si="200"/>
        <v>32283000</v>
      </c>
      <c r="S676" s="16">
        <f t="shared" si="201"/>
        <v>1.5488027754545735E-4</v>
      </c>
      <c r="T676" s="4">
        <f t="shared" si="212"/>
        <v>2.2767400799182231E-2</v>
      </c>
      <c r="U676" s="4">
        <f t="shared" si="213"/>
        <v>2.2767400799182231E-2</v>
      </c>
      <c r="V676" s="6">
        <f t="shared" si="202"/>
        <v>0</v>
      </c>
      <c r="W676" s="16" t="str">
        <f t="shared" si="203"/>
        <v/>
      </c>
      <c r="X676" s="4" t="str">
        <f t="shared" si="214"/>
        <v/>
      </c>
      <c r="Y676" s="4" t="str">
        <f t="shared" si="204"/>
        <v/>
      </c>
      <c r="Z676" s="4">
        <f t="shared" si="205"/>
        <v>5305000</v>
      </c>
      <c r="AA676" s="16">
        <f t="shared" si="206"/>
        <v>9.42507068803016E-4</v>
      </c>
      <c r="AB676" s="15">
        <f t="shared" si="215"/>
        <v>0.13854853911404336</v>
      </c>
      <c r="AC676" s="15">
        <f t="shared" si="216"/>
        <v>0.13854853911404336</v>
      </c>
      <c r="AD676" s="4">
        <v>146369</v>
      </c>
      <c r="AE676" s="26">
        <v>1303.3399999999999</v>
      </c>
      <c r="AF676" s="26">
        <v>1303.3399999999999</v>
      </c>
      <c r="AG676" s="4">
        <f t="shared" si="217"/>
        <v>2114000</v>
      </c>
      <c r="AH676" s="16">
        <f t="shared" si="207"/>
        <v>2.3651844843897824E-3</v>
      </c>
      <c r="AI676" s="15">
        <f t="shared" si="208"/>
        <v>0.34768211920529801</v>
      </c>
      <c r="AJ676" s="15">
        <f t="shared" si="209"/>
        <v>0.34768211920529801</v>
      </c>
      <c r="AK676" s="4">
        <f t="shared" si="210"/>
        <v>15073000</v>
      </c>
      <c r="AL676" s="27">
        <f t="shared" si="211"/>
        <v>3.3171896769057253E-4</v>
      </c>
      <c r="AM676" s="15">
        <f t="shared" si="218"/>
        <v>4.8762688250514163E-2</v>
      </c>
      <c r="AN676" s="15">
        <f t="shared" si="219"/>
        <v>7.5523786901022457E-6</v>
      </c>
    </row>
    <row r="677" spans="1:40" x14ac:dyDescent="0.2">
      <c r="A677" s="4" t="s">
        <v>4628</v>
      </c>
      <c r="B677" s="2" t="s">
        <v>13</v>
      </c>
      <c r="C677" s="5">
        <v>146403</v>
      </c>
      <c r="D677" s="2" t="s">
        <v>251</v>
      </c>
      <c r="E677" s="5">
        <v>146404</v>
      </c>
      <c r="F677" s="2" t="s">
        <v>1493</v>
      </c>
      <c r="G677" s="7">
        <v>8000</v>
      </c>
      <c r="H677" s="5">
        <v>142</v>
      </c>
      <c r="I677" s="6">
        <v>145146</v>
      </c>
      <c r="J677" s="13">
        <v>45016</v>
      </c>
      <c r="K677" s="9">
        <v>4389.4597663241402</v>
      </c>
      <c r="L677" s="4" t="s">
        <v>4628</v>
      </c>
      <c r="M677" s="4" t="s">
        <v>4632</v>
      </c>
      <c r="N677" s="4">
        <f>VLOOKUP(I677,BaseModelo!$A$2:$E$5075,5)</f>
        <v>6</v>
      </c>
      <c r="P677" s="15">
        <v>142.00000000000003</v>
      </c>
      <c r="Q677" s="4">
        <f>VLOOKUP(I677,BaseModelo!$A$2:$E$5075,3)</f>
        <v>115</v>
      </c>
      <c r="R677" s="4">
        <f t="shared" si="200"/>
        <v>32283000</v>
      </c>
      <c r="S677" s="16">
        <f t="shared" si="201"/>
        <v>2.4780844407273179E-4</v>
      </c>
      <c r="T677" s="4">
        <f t="shared" si="212"/>
        <v>3.5188799058327912E-2</v>
      </c>
      <c r="U677" s="4">
        <f t="shared" si="213"/>
        <v>3.5188799058327919E-2</v>
      </c>
      <c r="V677" s="6">
        <f t="shared" si="202"/>
        <v>0</v>
      </c>
      <c r="W677" s="16" t="str">
        <f t="shared" si="203"/>
        <v/>
      </c>
      <c r="X677" s="4" t="str">
        <f t="shared" si="214"/>
        <v/>
      </c>
      <c r="Y677" s="4" t="str">
        <f t="shared" si="204"/>
        <v/>
      </c>
      <c r="Z677" s="4">
        <f t="shared" si="205"/>
        <v>4853000</v>
      </c>
      <c r="AA677" s="16">
        <f t="shared" si="206"/>
        <v>1.6484648670925201E-3</v>
      </c>
      <c r="AB677" s="15">
        <f t="shared" si="215"/>
        <v>0.23408201112713783</v>
      </c>
      <c r="AC677" s="15">
        <f t="shared" si="216"/>
        <v>0.23408201112713789</v>
      </c>
      <c r="AD677" s="4">
        <v>146403</v>
      </c>
      <c r="AE677" s="26">
        <v>2013.74</v>
      </c>
      <c r="AF677" s="26">
        <v>1610.5373300230988</v>
      </c>
      <c r="AG677" s="4">
        <f t="shared" si="217"/>
        <v>2735000</v>
      </c>
      <c r="AH677" s="16">
        <f t="shared" si="207"/>
        <v>2.9250457038391227E-3</v>
      </c>
      <c r="AI677" s="15">
        <f t="shared" si="208"/>
        <v>0.41535648994515539</v>
      </c>
      <c r="AJ677" s="15">
        <f t="shared" si="209"/>
        <v>0.4153564899451555</v>
      </c>
      <c r="AK677" s="4">
        <f t="shared" si="210"/>
        <v>16319000</v>
      </c>
      <c r="AL677" s="27">
        <f t="shared" si="211"/>
        <v>4.9022611679637234E-4</v>
      </c>
      <c r="AM677" s="15">
        <f t="shared" si="218"/>
        <v>6.9612108585084875E-2</v>
      </c>
      <c r="AN677" s="15">
        <f t="shared" si="219"/>
        <v>1.725046831709194E-5</v>
      </c>
    </row>
    <row r="678" spans="1:40" x14ac:dyDescent="0.2">
      <c r="A678" s="4" t="s">
        <v>4628</v>
      </c>
      <c r="B678" s="3" t="s">
        <v>13</v>
      </c>
      <c r="C678" s="6">
        <v>146403</v>
      </c>
      <c r="D678" s="3" t="s">
        <v>251</v>
      </c>
      <c r="E678" s="6">
        <v>146405</v>
      </c>
      <c r="F678" s="3" t="s">
        <v>1496</v>
      </c>
      <c r="G678" s="8">
        <v>8000</v>
      </c>
      <c r="H678" s="6">
        <v>142</v>
      </c>
      <c r="I678" s="6">
        <v>145147</v>
      </c>
      <c r="J678" s="13">
        <v>45016</v>
      </c>
      <c r="K678" s="9">
        <v>4389.4597663241402</v>
      </c>
      <c r="L678" s="4" t="s">
        <v>4628</v>
      </c>
      <c r="M678" s="4" t="s">
        <v>4632</v>
      </c>
      <c r="N678" s="4">
        <f>VLOOKUP(I678,BaseModelo!$A$2:$E$5075,5)</f>
        <v>6</v>
      </c>
      <c r="P678" s="15">
        <v>142.00000000000003</v>
      </c>
      <c r="Q678" s="4">
        <f>VLOOKUP(I678,BaseModelo!$A$2:$E$5075,3)</f>
        <v>115</v>
      </c>
      <c r="R678" s="4">
        <f t="shared" si="200"/>
        <v>32283000</v>
      </c>
      <c r="S678" s="16">
        <f t="shared" si="201"/>
        <v>2.4780844407273179E-4</v>
      </c>
      <c r="T678" s="4">
        <f t="shared" si="212"/>
        <v>3.5188799058327912E-2</v>
      </c>
      <c r="U678" s="4">
        <f t="shared" si="213"/>
        <v>3.5188799058327919E-2</v>
      </c>
      <c r="V678" s="6">
        <f t="shared" si="202"/>
        <v>0</v>
      </c>
      <c r="W678" s="16" t="str">
        <f t="shared" si="203"/>
        <v/>
      </c>
      <c r="X678" s="4" t="str">
        <f t="shared" si="214"/>
        <v/>
      </c>
      <c r="Y678" s="4" t="str">
        <f t="shared" si="204"/>
        <v/>
      </c>
      <c r="Z678" s="4">
        <f t="shared" si="205"/>
        <v>4853000</v>
      </c>
      <c r="AA678" s="16">
        <f t="shared" si="206"/>
        <v>1.6484648670925201E-3</v>
      </c>
      <c r="AB678" s="15">
        <f t="shared" si="215"/>
        <v>0.23408201112713783</v>
      </c>
      <c r="AC678" s="15">
        <f t="shared" si="216"/>
        <v>0.23408201112713789</v>
      </c>
      <c r="AD678" s="4">
        <v>146403</v>
      </c>
      <c r="AE678" s="26">
        <v>2013.74</v>
      </c>
      <c r="AF678" s="26">
        <v>1610.5373300230988</v>
      </c>
      <c r="AG678" s="4">
        <f t="shared" si="217"/>
        <v>2735000</v>
      </c>
      <c r="AH678" s="16">
        <f t="shared" si="207"/>
        <v>2.9250457038391227E-3</v>
      </c>
      <c r="AI678" s="15">
        <f t="shared" si="208"/>
        <v>0.41535648994515539</v>
      </c>
      <c r="AJ678" s="15">
        <f t="shared" si="209"/>
        <v>0.4153564899451555</v>
      </c>
      <c r="AK678" s="4">
        <f t="shared" si="210"/>
        <v>16319000</v>
      </c>
      <c r="AL678" s="27">
        <f t="shared" si="211"/>
        <v>4.9022611679637234E-4</v>
      </c>
      <c r="AM678" s="15">
        <f t="shared" si="218"/>
        <v>6.9612108585084875E-2</v>
      </c>
      <c r="AN678" s="15">
        <f t="shared" si="219"/>
        <v>1.725046831709194E-5</v>
      </c>
    </row>
    <row r="679" spans="1:40" x14ac:dyDescent="0.2">
      <c r="A679" s="4" t="s">
        <v>4628</v>
      </c>
      <c r="B679" s="3" t="s">
        <v>13</v>
      </c>
      <c r="C679" s="6">
        <v>146403</v>
      </c>
      <c r="D679" s="3" t="s">
        <v>251</v>
      </c>
      <c r="E679" s="6">
        <v>146406</v>
      </c>
      <c r="F679" s="3" t="s">
        <v>1497</v>
      </c>
      <c r="G679" s="8">
        <v>8000</v>
      </c>
      <c r="H679" s="6">
        <v>142</v>
      </c>
      <c r="I679" s="6">
        <v>145186</v>
      </c>
      <c r="J679" s="13">
        <v>45016</v>
      </c>
      <c r="K679" s="9">
        <v>4389.4597663241402</v>
      </c>
      <c r="L679" s="4" t="s">
        <v>4628</v>
      </c>
      <c r="M679" s="4" t="s">
        <v>4632</v>
      </c>
      <c r="N679" s="4">
        <f>VLOOKUP(I679,BaseModelo!$A$2:$E$5075,5)</f>
        <v>2</v>
      </c>
      <c r="P679" s="15">
        <v>142.00000000000003</v>
      </c>
      <c r="Q679" s="4">
        <f>VLOOKUP(I679,BaseModelo!$A$2:$E$5075,3)</f>
        <v>100</v>
      </c>
      <c r="R679" s="4">
        <f t="shared" si="200"/>
        <v>32283000</v>
      </c>
      <c r="S679" s="16">
        <f t="shared" si="201"/>
        <v>2.4780844407273179E-4</v>
      </c>
      <c r="T679" s="4">
        <f t="shared" si="212"/>
        <v>3.5188799058327912E-2</v>
      </c>
      <c r="U679" s="4">
        <f t="shared" si="213"/>
        <v>3.5188799058327919E-2</v>
      </c>
      <c r="V679" s="6">
        <f t="shared" si="202"/>
        <v>0</v>
      </c>
      <c r="W679" s="16" t="str">
        <f t="shared" si="203"/>
        <v/>
      </c>
      <c r="X679" s="4" t="str">
        <f t="shared" si="214"/>
        <v/>
      </c>
      <c r="Y679" s="4" t="str">
        <f t="shared" si="204"/>
        <v/>
      </c>
      <c r="Z679" s="4">
        <f t="shared" si="205"/>
        <v>1578000</v>
      </c>
      <c r="AA679" s="16">
        <f t="shared" si="206"/>
        <v>5.0697084917617234E-3</v>
      </c>
      <c r="AB679" s="15">
        <f t="shared" si="215"/>
        <v>0.71989860583016474</v>
      </c>
      <c r="AC679" s="15">
        <f t="shared" si="216"/>
        <v>0.71989860583016485</v>
      </c>
      <c r="AD679" s="4">
        <v>146403</v>
      </c>
      <c r="AE679" s="26">
        <v>2013.74</v>
      </c>
      <c r="AF679" s="26">
        <v>1610.5373300230988</v>
      </c>
      <c r="AG679" s="4">
        <f t="shared" si="217"/>
        <v>832000</v>
      </c>
      <c r="AH679" s="16">
        <f t="shared" si="207"/>
        <v>9.6153846153846159E-3</v>
      </c>
      <c r="AI679" s="15">
        <f t="shared" si="208"/>
        <v>1.3653846153846154</v>
      </c>
      <c r="AJ679" s="15">
        <f t="shared" si="209"/>
        <v>1.3653846153846156</v>
      </c>
      <c r="AK679" s="4">
        <f t="shared" si="210"/>
        <v>16319000</v>
      </c>
      <c r="AL679" s="27">
        <f t="shared" si="211"/>
        <v>4.9022611679637234E-4</v>
      </c>
      <c r="AM679" s="15">
        <f t="shared" si="218"/>
        <v>6.9612108585084875E-2</v>
      </c>
      <c r="AN679" s="15">
        <f t="shared" si="219"/>
        <v>1.725046831709194E-5</v>
      </c>
    </row>
    <row r="680" spans="1:40" x14ac:dyDescent="0.2">
      <c r="A680" s="4" t="s">
        <v>4628</v>
      </c>
      <c r="B680" s="3" t="s">
        <v>13</v>
      </c>
      <c r="C680" s="6">
        <v>146403</v>
      </c>
      <c r="D680" s="3" t="s">
        <v>251</v>
      </c>
      <c r="E680" s="6">
        <v>146407</v>
      </c>
      <c r="F680" s="3" t="s">
        <v>1498</v>
      </c>
      <c r="G680" s="8">
        <v>8000</v>
      </c>
      <c r="H680" s="6">
        <v>142</v>
      </c>
      <c r="I680" s="6">
        <v>145188</v>
      </c>
      <c r="J680" s="13">
        <v>45016</v>
      </c>
      <c r="K680" s="9">
        <v>4389.4597663241402</v>
      </c>
      <c r="L680" s="4" t="s">
        <v>4628</v>
      </c>
      <c r="M680" s="4" t="s">
        <v>4632</v>
      </c>
      <c r="N680" s="4">
        <f>VLOOKUP(I680,BaseModelo!$A$2:$E$5075,5)</f>
        <v>2</v>
      </c>
      <c r="P680" s="15">
        <v>142.00000000000003</v>
      </c>
      <c r="Q680" s="4">
        <f>VLOOKUP(I680,BaseModelo!$A$2:$E$5075,3)</f>
        <v>100</v>
      </c>
      <c r="R680" s="4">
        <f t="shared" si="200"/>
        <v>32283000</v>
      </c>
      <c r="S680" s="16">
        <f t="shared" si="201"/>
        <v>2.4780844407273179E-4</v>
      </c>
      <c r="T680" s="4">
        <f t="shared" si="212"/>
        <v>3.5188799058327912E-2</v>
      </c>
      <c r="U680" s="4">
        <f t="shared" si="213"/>
        <v>3.5188799058327919E-2</v>
      </c>
      <c r="V680" s="6">
        <f t="shared" si="202"/>
        <v>0</v>
      </c>
      <c r="W680" s="16" t="str">
        <f t="shared" si="203"/>
        <v/>
      </c>
      <c r="X680" s="4" t="str">
        <f t="shared" si="214"/>
        <v/>
      </c>
      <c r="Y680" s="4" t="str">
        <f t="shared" si="204"/>
        <v/>
      </c>
      <c r="Z680" s="4">
        <f t="shared" si="205"/>
        <v>1578000</v>
      </c>
      <c r="AA680" s="16">
        <f t="shared" si="206"/>
        <v>5.0697084917617234E-3</v>
      </c>
      <c r="AB680" s="15">
        <f t="shared" si="215"/>
        <v>0.71989860583016474</v>
      </c>
      <c r="AC680" s="15">
        <f t="shared" si="216"/>
        <v>0.71989860583016485</v>
      </c>
      <c r="AD680" s="4">
        <v>146403</v>
      </c>
      <c r="AE680" s="26">
        <v>2013.74</v>
      </c>
      <c r="AF680" s="26">
        <v>1610.5373300230988</v>
      </c>
      <c r="AG680" s="4">
        <f t="shared" si="217"/>
        <v>832000</v>
      </c>
      <c r="AH680" s="16">
        <f t="shared" si="207"/>
        <v>9.6153846153846159E-3</v>
      </c>
      <c r="AI680" s="15">
        <f t="shared" si="208"/>
        <v>1.3653846153846154</v>
      </c>
      <c r="AJ680" s="15">
        <f t="shared" si="209"/>
        <v>1.3653846153846156</v>
      </c>
      <c r="AK680" s="4">
        <f t="shared" si="210"/>
        <v>16319000</v>
      </c>
      <c r="AL680" s="27">
        <f t="shared" si="211"/>
        <v>4.9022611679637234E-4</v>
      </c>
      <c r="AM680" s="15">
        <f t="shared" si="218"/>
        <v>6.9612108585084875E-2</v>
      </c>
      <c r="AN680" s="15">
        <f t="shared" si="219"/>
        <v>1.725046831709194E-5</v>
      </c>
    </row>
    <row r="681" spans="1:40" x14ac:dyDescent="0.2">
      <c r="A681" s="4" t="s">
        <v>4628</v>
      </c>
      <c r="B681" s="3" t="s">
        <v>13</v>
      </c>
      <c r="C681" s="6">
        <v>146403</v>
      </c>
      <c r="D681" s="3" t="s">
        <v>251</v>
      </c>
      <c r="E681" s="6">
        <v>146408</v>
      </c>
      <c r="F681" s="3" t="s">
        <v>1499</v>
      </c>
      <c r="G681" s="8">
        <v>8000</v>
      </c>
      <c r="H681" s="6">
        <v>142</v>
      </c>
      <c r="I681" s="6">
        <v>145807</v>
      </c>
      <c r="J681" s="13">
        <v>45016</v>
      </c>
      <c r="K681" s="9">
        <v>4389.4597663241402</v>
      </c>
      <c r="L681" s="4" t="s">
        <v>4628</v>
      </c>
      <c r="M681" s="4" t="s">
        <v>4632</v>
      </c>
      <c r="N681" s="4">
        <f>VLOOKUP(I681,BaseModelo!$A$2:$E$5075,5)</f>
        <v>5</v>
      </c>
      <c r="P681" s="15">
        <v>142.00000000000003</v>
      </c>
      <c r="Q681" s="4">
        <f>VLOOKUP(I681,BaseModelo!$A$2:$E$5075,3)</f>
        <v>110</v>
      </c>
      <c r="R681" s="4">
        <f t="shared" si="200"/>
        <v>32283000</v>
      </c>
      <c r="S681" s="16">
        <f t="shared" si="201"/>
        <v>2.4780844407273179E-4</v>
      </c>
      <c r="T681" s="4">
        <f t="shared" si="212"/>
        <v>3.5188799058327912E-2</v>
      </c>
      <c r="U681" s="4">
        <f t="shared" si="213"/>
        <v>3.5188799058327919E-2</v>
      </c>
      <c r="V681" s="6">
        <f t="shared" si="202"/>
        <v>0</v>
      </c>
      <c r="W681" s="16" t="str">
        <f t="shared" si="203"/>
        <v/>
      </c>
      <c r="X681" s="4" t="str">
        <f t="shared" si="214"/>
        <v/>
      </c>
      <c r="Y681" s="4" t="str">
        <f t="shared" si="204"/>
        <v/>
      </c>
      <c r="Z681" s="4">
        <f t="shared" si="205"/>
        <v>4058000</v>
      </c>
      <c r="AA681" s="16">
        <f t="shared" si="206"/>
        <v>1.9714144898965009E-3</v>
      </c>
      <c r="AB681" s="15">
        <f t="shared" si="215"/>
        <v>0.27994085756530313</v>
      </c>
      <c r="AC681" s="15">
        <f t="shared" si="216"/>
        <v>0.27994085756530318</v>
      </c>
      <c r="AD681" s="4">
        <v>146403</v>
      </c>
      <c r="AE681" s="26">
        <v>2013.74</v>
      </c>
      <c r="AF681" s="26">
        <v>1610.5373300230988</v>
      </c>
      <c r="AG681" s="4">
        <f t="shared" si="217"/>
        <v>2193000</v>
      </c>
      <c r="AH681" s="16">
        <f t="shared" si="207"/>
        <v>3.6479708162334701E-3</v>
      </c>
      <c r="AI681" s="15">
        <f t="shared" si="208"/>
        <v>0.51801185590515275</v>
      </c>
      <c r="AJ681" s="15">
        <f t="shared" si="209"/>
        <v>0.51801185590515286</v>
      </c>
      <c r="AK681" s="4">
        <f t="shared" si="210"/>
        <v>16319000</v>
      </c>
      <c r="AL681" s="27">
        <f t="shared" si="211"/>
        <v>4.9022611679637234E-4</v>
      </c>
      <c r="AM681" s="15">
        <f t="shared" si="218"/>
        <v>6.9612108585084875E-2</v>
      </c>
      <c r="AN681" s="15">
        <f t="shared" si="219"/>
        <v>1.725046831709194E-5</v>
      </c>
    </row>
    <row r="682" spans="1:40" x14ac:dyDescent="0.2">
      <c r="A682" s="4" t="s">
        <v>4628</v>
      </c>
      <c r="B682" s="3" t="s">
        <v>13</v>
      </c>
      <c r="C682" s="6">
        <v>146403</v>
      </c>
      <c r="D682" s="3" t="s">
        <v>251</v>
      </c>
      <c r="E682" s="6">
        <v>146410</v>
      </c>
      <c r="F682" s="3" t="s">
        <v>1500</v>
      </c>
      <c r="G682" s="8">
        <v>5000</v>
      </c>
      <c r="H682" s="6">
        <v>147</v>
      </c>
      <c r="I682" s="6">
        <v>145202</v>
      </c>
      <c r="J682" s="13">
        <v>45016</v>
      </c>
      <c r="K682" s="9">
        <v>2743.4123539525881</v>
      </c>
      <c r="L682" s="4" t="s">
        <v>4628</v>
      </c>
      <c r="M682" s="4" t="s">
        <v>4632</v>
      </c>
      <c r="N682" s="4">
        <f>VLOOKUP(I682,BaseModelo!$A$2:$E$5075,5)</f>
        <v>7</v>
      </c>
      <c r="P682" s="15">
        <v>147</v>
      </c>
      <c r="Q682" s="4">
        <f>VLOOKUP(I682,BaseModelo!$A$2:$E$5075,3)</f>
        <v>127</v>
      </c>
      <c r="R682" s="4">
        <f t="shared" si="200"/>
        <v>32283000</v>
      </c>
      <c r="S682" s="16">
        <f t="shared" si="201"/>
        <v>1.5488027754545735E-4</v>
      </c>
      <c r="T682" s="4">
        <f t="shared" si="212"/>
        <v>2.2767400799182231E-2</v>
      </c>
      <c r="U682" s="4">
        <f t="shared" si="213"/>
        <v>2.2767400799182231E-2</v>
      </c>
      <c r="V682" s="6">
        <f t="shared" si="202"/>
        <v>0</v>
      </c>
      <c r="W682" s="16" t="str">
        <f t="shared" si="203"/>
        <v/>
      </c>
      <c r="X682" s="4" t="str">
        <f t="shared" si="214"/>
        <v/>
      </c>
      <c r="Y682" s="4" t="str">
        <f t="shared" si="204"/>
        <v/>
      </c>
      <c r="Z682" s="4">
        <f t="shared" si="205"/>
        <v>4022000</v>
      </c>
      <c r="AA682" s="16">
        <f t="shared" si="206"/>
        <v>1.2431626056688214E-3</v>
      </c>
      <c r="AB682" s="15">
        <f t="shared" si="215"/>
        <v>0.18274490303331675</v>
      </c>
      <c r="AC682" s="15">
        <f t="shared" si="216"/>
        <v>0.18274490303331675</v>
      </c>
      <c r="AD682" s="4">
        <v>146403</v>
      </c>
      <c r="AE682" s="26">
        <v>1303.3399999999999</v>
      </c>
      <c r="AF682" s="26">
        <v>1042.3777268725385</v>
      </c>
      <c r="AG682" s="4">
        <f t="shared" si="217"/>
        <v>2184000</v>
      </c>
      <c r="AH682" s="16">
        <f t="shared" si="207"/>
        <v>2.2893772893772895E-3</v>
      </c>
      <c r="AI682" s="15">
        <f t="shared" si="208"/>
        <v>0.33653846153846156</v>
      </c>
      <c r="AJ682" s="15">
        <f t="shared" si="209"/>
        <v>0.33653846153846156</v>
      </c>
      <c r="AK682" s="4">
        <f t="shared" si="210"/>
        <v>16319000</v>
      </c>
      <c r="AL682" s="27">
        <f t="shared" si="211"/>
        <v>3.0639132299773271E-4</v>
      </c>
      <c r="AM682" s="15">
        <f t="shared" si="218"/>
        <v>4.5039524480666712E-2</v>
      </c>
      <c r="AN682" s="15">
        <f t="shared" si="219"/>
        <v>6.9757340520810808E-6</v>
      </c>
    </row>
    <row r="683" spans="1:40" x14ac:dyDescent="0.2">
      <c r="A683" s="4" t="s">
        <v>4628</v>
      </c>
      <c r="B683" s="2" t="s">
        <v>4</v>
      </c>
      <c r="C683" s="5">
        <v>146413</v>
      </c>
      <c r="D683" s="2" t="s">
        <v>249</v>
      </c>
      <c r="E683" s="5">
        <v>146414</v>
      </c>
      <c r="F683" s="2" t="s">
        <v>1458</v>
      </c>
      <c r="G683" s="7">
        <v>6000</v>
      </c>
      <c r="H683" s="5">
        <v>142</v>
      </c>
      <c r="I683" s="6">
        <v>145975</v>
      </c>
      <c r="J683" s="13">
        <v>45016</v>
      </c>
      <c r="K683" s="9">
        <v>4990.1166802320067</v>
      </c>
      <c r="L683" s="4" t="s">
        <v>4628</v>
      </c>
      <c r="M683" s="4" t="s">
        <v>4632</v>
      </c>
      <c r="N683" s="4">
        <f>VLOOKUP(I683,BaseModelo!$A$2:$E$5075,5)</f>
        <v>9</v>
      </c>
      <c r="P683" s="15">
        <v>142.00000000000003</v>
      </c>
      <c r="Q683" s="4">
        <f>VLOOKUP(I683,BaseModelo!$A$2:$E$5075,3)</f>
        <v>147</v>
      </c>
      <c r="R683" s="4">
        <f t="shared" si="200"/>
        <v>32283000</v>
      </c>
      <c r="S683" s="16">
        <f t="shared" si="201"/>
        <v>1.8585633305454884E-4</v>
      </c>
      <c r="T683" s="4">
        <f t="shared" si="212"/>
        <v>2.6391599293745936E-2</v>
      </c>
      <c r="U683" s="4">
        <f t="shared" si="213"/>
        <v>2.6391599293745942E-2</v>
      </c>
      <c r="V683" s="6">
        <f t="shared" si="202"/>
        <v>0</v>
      </c>
      <c r="W683" s="16" t="str">
        <f t="shared" si="203"/>
        <v/>
      </c>
      <c r="X683" s="4" t="str">
        <f t="shared" si="214"/>
        <v/>
      </c>
      <c r="Y683" s="4" t="str">
        <f t="shared" si="204"/>
        <v/>
      </c>
      <c r="Z683" s="4">
        <f t="shared" si="205"/>
        <v>5305000</v>
      </c>
      <c r="AA683" s="16">
        <f t="shared" si="206"/>
        <v>1.1310084825636192E-3</v>
      </c>
      <c r="AB683" s="15">
        <f t="shared" si="215"/>
        <v>0.16060320452403393</v>
      </c>
      <c r="AC683" s="15">
        <f t="shared" si="216"/>
        <v>0.16060320452403395</v>
      </c>
      <c r="AD683" s="4">
        <v>146413</v>
      </c>
      <c r="AE683" s="26">
        <v>1503.37</v>
      </c>
      <c r="AF683" s="26">
        <v>1465.8483796419889</v>
      </c>
      <c r="AG683" s="4">
        <f t="shared" si="217"/>
        <v>3095000</v>
      </c>
      <c r="AH683" s="16">
        <f t="shared" si="207"/>
        <v>1.9386106623586429E-3</v>
      </c>
      <c r="AI683" s="15">
        <f t="shared" si="208"/>
        <v>0.27528271405492727</v>
      </c>
      <c r="AJ683" s="15">
        <f t="shared" si="209"/>
        <v>0.27528271405492732</v>
      </c>
      <c r="AK683" s="4">
        <f t="shared" si="210"/>
        <v>16319000</v>
      </c>
      <c r="AL683" s="27">
        <f t="shared" si="211"/>
        <v>3.6766958759727926E-4</v>
      </c>
      <c r="AM683" s="15">
        <f t="shared" si="218"/>
        <v>5.2209081438813656E-2</v>
      </c>
      <c r="AN683" s="15">
        <f t="shared" si="219"/>
        <v>9.7033884283642175E-6</v>
      </c>
    </row>
    <row r="684" spans="1:40" x14ac:dyDescent="0.2">
      <c r="A684" s="4" t="s">
        <v>4628</v>
      </c>
      <c r="B684" s="3" t="s">
        <v>4</v>
      </c>
      <c r="C684" s="6">
        <v>146413</v>
      </c>
      <c r="D684" s="3" t="s">
        <v>249</v>
      </c>
      <c r="E684" s="6">
        <v>146415</v>
      </c>
      <c r="F684" s="3" t="s">
        <v>1487</v>
      </c>
      <c r="G684" s="8">
        <v>10000</v>
      </c>
      <c r="H684" s="6">
        <v>142</v>
      </c>
      <c r="I684" s="6">
        <v>145973</v>
      </c>
      <c r="J684" s="13">
        <v>45016</v>
      </c>
      <c r="K684" s="9">
        <v>8316.8611337200109</v>
      </c>
      <c r="L684" s="4" t="s">
        <v>4628</v>
      </c>
      <c r="M684" s="4" t="s">
        <v>4632</v>
      </c>
      <c r="N684" s="4">
        <f>VLOOKUP(I684,BaseModelo!$A$2:$E$5075,5)</f>
        <v>9</v>
      </c>
      <c r="P684" s="15">
        <v>142.00000000000003</v>
      </c>
      <c r="Q684" s="4">
        <f>VLOOKUP(I684,BaseModelo!$A$2:$E$5075,3)</f>
        <v>147</v>
      </c>
      <c r="R684" s="4">
        <f t="shared" si="200"/>
        <v>32283000</v>
      </c>
      <c r="S684" s="16">
        <f t="shared" si="201"/>
        <v>3.0976055509091471E-4</v>
      </c>
      <c r="T684" s="4">
        <f t="shared" si="212"/>
        <v>4.3985998822909891E-2</v>
      </c>
      <c r="U684" s="4">
        <f t="shared" si="213"/>
        <v>4.3985998822909898E-2</v>
      </c>
      <c r="V684" s="6">
        <f t="shared" si="202"/>
        <v>0</v>
      </c>
      <c r="W684" s="16" t="str">
        <f t="shared" si="203"/>
        <v/>
      </c>
      <c r="X684" s="4" t="str">
        <f t="shared" si="214"/>
        <v/>
      </c>
      <c r="Y684" s="4" t="str">
        <f t="shared" si="204"/>
        <v/>
      </c>
      <c r="Z684" s="4">
        <f t="shared" si="205"/>
        <v>5305000</v>
      </c>
      <c r="AA684" s="16">
        <f t="shared" si="206"/>
        <v>1.885014137606032E-3</v>
      </c>
      <c r="AB684" s="15">
        <f t="shared" si="215"/>
        <v>0.26767200754005654</v>
      </c>
      <c r="AC684" s="15">
        <f t="shared" si="216"/>
        <v>0.2676720075400566</v>
      </c>
      <c r="AD684" s="4">
        <v>146413</v>
      </c>
      <c r="AE684" s="26">
        <v>2510.34</v>
      </c>
      <c r="AF684" s="26">
        <v>2447.6860795083521</v>
      </c>
      <c r="AG684" s="4">
        <f t="shared" si="217"/>
        <v>3095000</v>
      </c>
      <c r="AH684" s="16">
        <f t="shared" si="207"/>
        <v>3.2310177705977385E-3</v>
      </c>
      <c r="AI684" s="15">
        <f t="shared" si="208"/>
        <v>0.45880452342487887</v>
      </c>
      <c r="AJ684" s="15">
        <f t="shared" si="209"/>
        <v>0.45880452342487893</v>
      </c>
      <c r="AK684" s="4">
        <f t="shared" si="210"/>
        <v>16319000</v>
      </c>
      <c r="AL684" s="27">
        <f t="shared" si="211"/>
        <v>6.1278264599546543E-4</v>
      </c>
      <c r="AM684" s="15">
        <f t="shared" si="218"/>
        <v>8.7015135731356094E-2</v>
      </c>
      <c r="AN684" s="15">
        <f t="shared" si="219"/>
        <v>2.6953856745456156E-5</v>
      </c>
    </row>
    <row r="685" spans="1:40" x14ac:dyDescent="0.2">
      <c r="A685" s="4" t="s">
        <v>4628</v>
      </c>
      <c r="B685" s="3" t="s">
        <v>4</v>
      </c>
      <c r="C685" s="6">
        <v>146413</v>
      </c>
      <c r="D685" s="3" t="s">
        <v>249</v>
      </c>
      <c r="E685" s="6">
        <v>146416</v>
      </c>
      <c r="F685" s="3" t="s">
        <v>1488</v>
      </c>
      <c r="G685" s="8">
        <v>8000</v>
      </c>
      <c r="H685" s="6">
        <v>142</v>
      </c>
      <c r="I685" s="6">
        <v>145996</v>
      </c>
      <c r="J685" s="13">
        <v>45016</v>
      </c>
      <c r="K685" s="9">
        <v>6653.4889069760093</v>
      </c>
      <c r="L685" s="4" t="s">
        <v>4628</v>
      </c>
      <c r="M685" s="4" t="s">
        <v>4632</v>
      </c>
      <c r="N685" s="4">
        <f>VLOOKUP(I685,BaseModelo!$A$2:$E$5075,5)</f>
        <v>9</v>
      </c>
      <c r="P685" s="15">
        <v>142.00000000000003</v>
      </c>
      <c r="Q685" s="4">
        <f>VLOOKUP(I685,BaseModelo!$A$2:$E$5075,3)</f>
        <v>147</v>
      </c>
      <c r="R685" s="4">
        <f t="shared" si="200"/>
        <v>32283000</v>
      </c>
      <c r="S685" s="16">
        <f t="shared" si="201"/>
        <v>2.4780844407273179E-4</v>
      </c>
      <c r="T685" s="4">
        <f t="shared" si="212"/>
        <v>3.5188799058327912E-2</v>
      </c>
      <c r="U685" s="4">
        <f t="shared" si="213"/>
        <v>3.5188799058327919E-2</v>
      </c>
      <c r="V685" s="6">
        <f t="shared" si="202"/>
        <v>0</v>
      </c>
      <c r="W685" s="16" t="str">
        <f t="shared" si="203"/>
        <v/>
      </c>
      <c r="X685" s="4" t="str">
        <f t="shared" si="214"/>
        <v/>
      </c>
      <c r="Y685" s="4" t="str">
        <f t="shared" si="204"/>
        <v/>
      </c>
      <c r="Z685" s="4">
        <f t="shared" si="205"/>
        <v>5305000</v>
      </c>
      <c r="AA685" s="16">
        <f t="shared" si="206"/>
        <v>1.5080113100848257E-3</v>
      </c>
      <c r="AB685" s="15">
        <f t="shared" si="215"/>
        <v>0.21413760603204526</v>
      </c>
      <c r="AC685" s="15">
        <f t="shared" si="216"/>
        <v>0.21413760603204529</v>
      </c>
      <c r="AD685" s="4">
        <v>146413</v>
      </c>
      <c r="AE685" s="26">
        <v>2013.74</v>
      </c>
      <c r="AF685" s="26">
        <v>1963.4803914008255</v>
      </c>
      <c r="AG685" s="4">
        <f t="shared" si="217"/>
        <v>3095000</v>
      </c>
      <c r="AH685" s="16">
        <f t="shared" si="207"/>
        <v>2.5848142164781908E-3</v>
      </c>
      <c r="AI685" s="15">
        <f t="shared" si="208"/>
        <v>0.3670436187399031</v>
      </c>
      <c r="AJ685" s="15">
        <f t="shared" si="209"/>
        <v>0.36704361873990315</v>
      </c>
      <c r="AK685" s="4">
        <f t="shared" si="210"/>
        <v>16319000</v>
      </c>
      <c r="AL685" s="27">
        <f t="shared" si="211"/>
        <v>4.9022611679637234E-4</v>
      </c>
      <c r="AM685" s="15">
        <f t="shared" si="218"/>
        <v>6.9612108585084875E-2</v>
      </c>
      <c r="AN685" s="15">
        <f t="shared" si="219"/>
        <v>1.725046831709194E-5</v>
      </c>
    </row>
    <row r="686" spans="1:40" x14ac:dyDescent="0.2">
      <c r="A686" s="4" t="s">
        <v>4628</v>
      </c>
      <c r="B686" s="3" t="s">
        <v>4</v>
      </c>
      <c r="C686" s="6">
        <v>146413</v>
      </c>
      <c r="D686" s="3" t="s">
        <v>249</v>
      </c>
      <c r="E686" s="6">
        <v>146417</v>
      </c>
      <c r="F686" s="3" t="s">
        <v>1489</v>
      </c>
      <c r="G686" s="8">
        <v>5000</v>
      </c>
      <c r="H686" s="6">
        <v>147</v>
      </c>
      <c r="I686" s="6">
        <v>146312</v>
      </c>
      <c r="J686" s="13">
        <v>45016</v>
      </c>
      <c r="K686" s="9">
        <v>4158.4305668600055</v>
      </c>
      <c r="L686" s="4" t="s">
        <v>4628</v>
      </c>
      <c r="M686" s="4" t="s">
        <v>4632</v>
      </c>
      <c r="N686" s="4">
        <f>VLOOKUP(I686,BaseModelo!$A$2:$E$5075,5)</f>
        <v>8</v>
      </c>
      <c r="P686" s="15">
        <v>147</v>
      </c>
      <c r="Q686" s="4">
        <f>VLOOKUP(I686,BaseModelo!$A$2:$E$5075,3)</f>
        <v>132</v>
      </c>
      <c r="R686" s="4">
        <f t="shared" si="200"/>
        <v>32283000</v>
      </c>
      <c r="S686" s="16">
        <f t="shared" si="201"/>
        <v>1.5488027754545735E-4</v>
      </c>
      <c r="T686" s="4">
        <f t="shared" si="212"/>
        <v>2.2767400799182231E-2</v>
      </c>
      <c r="U686" s="4">
        <f t="shared" si="213"/>
        <v>2.2767400799182231E-2</v>
      </c>
      <c r="V686" s="6">
        <f t="shared" si="202"/>
        <v>0</v>
      </c>
      <c r="W686" s="16" t="str">
        <f t="shared" si="203"/>
        <v/>
      </c>
      <c r="X686" s="4" t="str">
        <f t="shared" si="214"/>
        <v/>
      </c>
      <c r="Y686" s="4" t="str">
        <f t="shared" si="204"/>
        <v/>
      </c>
      <c r="Z686" s="4">
        <f t="shared" si="205"/>
        <v>5836000</v>
      </c>
      <c r="AA686" s="16">
        <f t="shared" si="206"/>
        <v>8.5675119945167924E-4</v>
      </c>
      <c r="AB686" s="15">
        <f t="shared" si="215"/>
        <v>0.12594242631939684</v>
      </c>
      <c r="AC686" s="15">
        <f t="shared" si="216"/>
        <v>0.12594242631939684</v>
      </c>
      <c r="AD686" s="4">
        <v>146413</v>
      </c>
      <c r="AE686" s="26">
        <v>1303.3399999999999</v>
      </c>
      <c r="AF686" s="26">
        <v>1270.810796492274</v>
      </c>
      <c r="AG686" s="4">
        <f t="shared" si="217"/>
        <v>3421000</v>
      </c>
      <c r="AH686" s="16">
        <f t="shared" si="207"/>
        <v>1.4615609470914938E-3</v>
      </c>
      <c r="AI686" s="15">
        <f t="shared" si="208"/>
        <v>0.21484945922244958</v>
      </c>
      <c r="AJ686" s="15">
        <f t="shared" si="209"/>
        <v>0.21484945922244958</v>
      </c>
      <c r="AK686" s="4">
        <f t="shared" si="210"/>
        <v>16319000</v>
      </c>
      <c r="AL686" s="27">
        <f t="shared" si="211"/>
        <v>3.0639132299773271E-4</v>
      </c>
      <c r="AM686" s="15">
        <f t="shared" si="218"/>
        <v>4.5039524480666712E-2</v>
      </c>
      <c r="AN686" s="15">
        <f t="shared" si="219"/>
        <v>6.9757340520810808E-6</v>
      </c>
    </row>
    <row r="687" spans="1:40" x14ac:dyDescent="0.2">
      <c r="A687" s="4" t="s">
        <v>4628</v>
      </c>
      <c r="B687" s="3" t="s">
        <v>4</v>
      </c>
      <c r="C687" s="6">
        <v>146413</v>
      </c>
      <c r="D687" s="3" t="s">
        <v>249</v>
      </c>
      <c r="E687" s="6">
        <v>146418</v>
      </c>
      <c r="F687" s="3" t="s">
        <v>1490</v>
      </c>
      <c r="G687" s="8">
        <v>10000</v>
      </c>
      <c r="H687" s="6">
        <v>142</v>
      </c>
      <c r="I687" s="6">
        <v>146313</v>
      </c>
      <c r="J687" s="13">
        <v>45016</v>
      </c>
      <c r="K687" s="9">
        <v>8316.8611337200109</v>
      </c>
      <c r="L687" s="4" t="s">
        <v>4628</v>
      </c>
      <c r="M687" s="4" t="s">
        <v>4632</v>
      </c>
      <c r="N687" s="4">
        <f>VLOOKUP(I687,BaseModelo!$A$2:$E$5075,5)</f>
        <v>8</v>
      </c>
      <c r="P687" s="15">
        <v>142.00000000000003</v>
      </c>
      <c r="Q687" s="4">
        <f>VLOOKUP(I687,BaseModelo!$A$2:$E$5075,3)</f>
        <v>132</v>
      </c>
      <c r="R687" s="4">
        <f t="shared" si="200"/>
        <v>32283000</v>
      </c>
      <c r="S687" s="16">
        <f t="shared" si="201"/>
        <v>3.0976055509091471E-4</v>
      </c>
      <c r="T687" s="4">
        <f t="shared" si="212"/>
        <v>4.3985998822909891E-2</v>
      </c>
      <c r="U687" s="4">
        <f t="shared" si="213"/>
        <v>4.3985998822909898E-2</v>
      </c>
      <c r="V687" s="6">
        <f t="shared" si="202"/>
        <v>0</v>
      </c>
      <c r="W687" s="16" t="str">
        <f t="shared" si="203"/>
        <v/>
      </c>
      <c r="X687" s="4" t="str">
        <f t="shared" si="214"/>
        <v/>
      </c>
      <c r="Y687" s="4" t="str">
        <f t="shared" si="204"/>
        <v/>
      </c>
      <c r="Z687" s="4">
        <f t="shared" si="205"/>
        <v>5836000</v>
      </c>
      <c r="AA687" s="16">
        <f t="shared" si="206"/>
        <v>1.7135023989033585E-3</v>
      </c>
      <c r="AB687" s="15">
        <f t="shared" si="215"/>
        <v>0.2433173406442769</v>
      </c>
      <c r="AC687" s="15">
        <f t="shared" si="216"/>
        <v>0.24331734064427696</v>
      </c>
      <c r="AD687" s="4">
        <v>146413</v>
      </c>
      <c r="AE687" s="26">
        <v>2510.34</v>
      </c>
      <c r="AF687" s="26">
        <v>2447.6860795083521</v>
      </c>
      <c r="AG687" s="4">
        <f t="shared" si="217"/>
        <v>3421000</v>
      </c>
      <c r="AH687" s="16">
        <f t="shared" si="207"/>
        <v>2.9231218941829875E-3</v>
      </c>
      <c r="AI687" s="15">
        <f t="shared" si="208"/>
        <v>0.41508330897398421</v>
      </c>
      <c r="AJ687" s="15">
        <f t="shared" si="209"/>
        <v>0.41508330897398432</v>
      </c>
      <c r="AK687" s="4">
        <f t="shared" si="210"/>
        <v>16319000</v>
      </c>
      <c r="AL687" s="27">
        <f t="shared" si="211"/>
        <v>6.1278264599546543E-4</v>
      </c>
      <c r="AM687" s="15">
        <f t="shared" si="218"/>
        <v>8.7015135731356094E-2</v>
      </c>
      <c r="AN687" s="15">
        <f t="shared" si="219"/>
        <v>2.6953856745456156E-5</v>
      </c>
    </row>
    <row r="688" spans="1:40" x14ac:dyDescent="0.2">
      <c r="A688" s="4" t="s">
        <v>4628</v>
      </c>
      <c r="B688" s="3" t="s">
        <v>4</v>
      </c>
      <c r="C688" s="6">
        <v>146413</v>
      </c>
      <c r="D688" s="3" t="s">
        <v>249</v>
      </c>
      <c r="E688" s="6">
        <v>146419</v>
      </c>
      <c r="F688" s="3" t="s">
        <v>1491</v>
      </c>
      <c r="G688" s="8">
        <v>6000</v>
      </c>
      <c r="H688" s="6">
        <v>142</v>
      </c>
      <c r="I688" s="6">
        <v>145974</v>
      </c>
      <c r="J688" s="13">
        <v>45016</v>
      </c>
      <c r="K688" s="9">
        <v>4990.1166802320067</v>
      </c>
      <c r="L688" s="4" t="s">
        <v>4628</v>
      </c>
      <c r="M688" s="4" t="s">
        <v>4632</v>
      </c>
      <c r="N688" s="4">
        <f>VLOOKUP(I688,BaseModelo!$A$2:$E$5075,5)</f>
        <v>9</v>
      </c>
      <c r="P688" s="15">
        <v>142.00000000000003</v>
      </c>
      <c r="Q688" s="4">
        <f>VLOOKUP(I688,BaseModelo!$A$2:$E$5075,3)</f>
        <v>147</v>
      </c>
      <c r="R688" s="4">
        <f t="shared" si="200"/>
        <v>32283000</v>
      </c>
      <c r="S688" s="16">
        <f t="shared" si="201"/>
        <v>1.8585633305454884E-4</v>
      </c>
      <c r="T688" s="4">
        <f t="shared" si="212"/>
        <v>2.6391599293745936E-2</v>
      </c>
      <c r="U688" s="4">
        <f t="shared" si="213"/>
        <v>2.6391599293745942E-2</v>
      </c>
      <c r="V688" s="6">
        <f t="shared" si="202"/>
        <v>0</v>
      </c>
      <c r="W688" s="16" t="str">
        <f t="shared" si="203"/>
        <v/>
      </c>
      <c r="X688" s="4" t="str">
        <f t="shared" si="214"/>
        <v/>
      </c>
      <c r="Y688" s="4" t="str">
        <f t="shared" si="204"/>
        <v/>
      </c>
      <c r="Z688" s="4">
        <f t="shared" si="205"/>
        <v>5305000</v>
      </c>
      <c r="AA688" s="16">
        <f t="shared" si="206"/>
        <v>1.1310084825636192E-3</v>
      </c>
      <c r="AB688" s="15">
        <f t="shared" si="215"/>
        <v>0.16060320452403393</v>
      </c>
      <c r="AC688" s="15">
        <f t="shared" si="216"/>
        <v>0.16060320452403395</v>
      </c>
      <c r="AD688" s="4">
        <v>146413</v>
      </c>
      <c r="AE688" s="26">
        <v>1503.37</v>
      </c>
      <c r="AF688" s="26">
        <v>1465.8483796419889</v>
      </c>
      <c r="AG688" s="4">
        <f t="shared" si="217"/>
        <v>3095000</v>
      </c>
      <c r="AH688" s="16">
        <f t="shared" si="207"/>
        <v>1.9386106623586429E-3</v>
      </c>
      <c r="AI688" s="15">
        <f t="shared" si="208"/>
        <v>0.27528271405492727</v>
      </c>
      <c r="AJ688" s="15">
        <f t="shared" si="209"/>
        <v>0.27528271405492732</v>
      </c>
      <c r="AK688" s="4">
        <f t="shared" si="210"/>
        <v>16319000</v>
      </c>
      <c r="AL688" s="27">
        <f t="shared" si="211"/>
        <v>3.6766958759727926E-4</v>
      </c>
      <c r="AM688" s="15">
        <f t="shared" si="218"/>
        <v>5.2209081438813656E-2</v>
      </c>
      <c r="AN688" s="15">
        <f t="shared" si="219"/>
        <v>9.7033884283642175E-6</v>
      </c>
    </row>
    <row r="689" spans="1:40" x14ac:dyDescent="0.2">
      <c r="A689" s="4" t="s">
        <v>4628</v>
      </c>
      <c r="B689" s="3" t="s">
        <v>4</v>
      </c>
      <c r="C689" s="6">
        <v>146413</v>
      </c>
      <c r="D689" s="3" t="s">
        <v>249</v>
      </c>
      <c r="E689" s="6">
        <v>146420</v>
      </c>
      <c r="F689" s="3" t="s">
        <v>1492</v>
      </c>
      <c r="G689" s="8">
        <v>6000</v>
      </c>
      <c r="H689" s="6">
        <v>142</v>
      </c>
      <c r="I689" s="6">
        <v>145952</v>
      </c>
      <c r="J689" s="13">
        <v>45016</v>
      </c>
      <c r="K689" s="9">
        <v>4990.1166802320067</v>
      </c>
      <c r="L689" s="4" t="s">
        <v>4628</v>
      </c>
      <c r="M689" s="4" t="s">
        <v>4632</v>
      </c>
      <c r="N689" s="4">
        <f>VLOOKUP(I689,BaseModelo!$A$2:$E$5075,5)</f>
        <v>6</v>
      </c>
      <c r="P689" s="15">
        <v>142.00000000000003</v>
      </c>
      <c r="Q689" s="4">
        <f>VLOOKUP(I689,BaseModelo!$A$2:$E$5075,3)</f>
        <v>115</v>
      </c>
      <c r="R689" s="4">
        <f t="shared" si="200"/>
        <v>32283000</v>
      </c>
      <c r="S689" s="16">
        <f t="shared" si="201"/>
        <v>1.8585633305454884E-4</v>
      </c>
      <c r="T689" s="4">
        <f t="shared" si="212"/>
        <v>2.6391599293745936E-2</v>
      </c>
      <c r="U689" s="4">
        <f t="shared" si="213"/>
        <v>2.6391599293745942E-2</v>
      </c>
      <c r="V689" s="6">
        <f t="shared" si="202"/>
        <v>0</v>
      </c>
      <c r="W689" s="16" t="str">
        <f t="shared" si="203"/>
        <v/>
      </c>
      <c r="X689" s="4" t="str">
        <f t="shared" si="214"/>
        <v/>
      </c>
      <c r="Y689" s="4" t="str">
        <f t="shared" si="204"/>
        <v/>
      </c>
      <c r="Z689" s="4">
        <f t="shared" si="205"/>
        <v>4853000</v>
      </c>
      <c r="AA689" s="16">
        <f t="shared" si="206"/>
        <v>1.2363486503193901E-3</v>
      </c>
      <c r="AB689" s="15">
        <f t="shared" si="215"/>
        <v>0.17556150834535339</v>
      </c>
      <c r="AC689" s="15">
        <f t="shared" si="216"/>
        <v>0.17556150834535342</v>
      </c>
      <c r="AD689" s="4">
        <v>146413</v>
      </c>
      <c r="AE689" s="26">
        <v>1503.37</v>
      </c>
      <c r="AF689" s="26">
        <v>1465.8483796419889</v>
      </c>
      <c r="AG689" s="4">
        <f t="shared" si="217"/>
        <v>2735000</v>
      </c>
      <c r="AH689" s="16">
        <f t="shared" si="207"/>
        <v>2.1937842778793418E-3</v>
      </c>
      <c r="AI689" s="15">
        <f t="shared" si="208"/>
        <v>0.31151736745886655</v>
      </c>
      <c r="AJ689" s="15">
        <f t="shared" si="209"/>
        <v>0.3115173674588666</v>
      </c>
      <c r="AK689" s="4">
        <f t="shared" si="210"/>
        <v>16319000</v>
      </c>
      <c r="AL689" s="27">
        <f t="shared" si="211"/>
        <v>3.6766958759727926E-4</v>
      </c>
      <c r="AM689" s="15">
        <f t="shared" si="218"/>
        <v>5.2209081438813656E-2</v>
      </c>
      <c r="AN689" s="15">
        <f t="shared" si="219"/>
        <v>9.7033884283642175E-6</v>
      </c>
    </row>
    <row r="690" spans="1:40" x14ac:dyDescent="0.2">
      <c r="A690" s="4" t="s">
        <v>4628</v>
      </c>
      <c r="B690" s="3" t="s">
        <v>13</v>
      </c>
      <c r="C690" s="6">
        <v>146439</v>
      </c>
      <c r="D690" s="3" t="s">
        <v>252</v>
      </c>
      <c r="E690" s="6">
        <v>146644</v>
      </c>
      <c r="F690" s="3" t="s">
        <v>1528</v>
      </c>
      <c r="G690" s="8">
        <v>5000</v>
      </c>
      <c r="H690" s="6">
        <v>147</v>
      </c>
      <c r="I690" s="6">
        <v>146206</v>
      </c>
      <c r="J690" s="13">
        <v>45016</v>
      </c>
      <c r="K690" s="9">
        <v>2129.8816685641318</v>
      </c>
      <c r="L690" s="4" t="s">
        <v>4628</v>
      </c>
      <c r="M690" s="4" t="s">
        <v>4632</v>
      </c>
      <c r="N690" s="4">
        <f>VLOOKUP(I690,BaseModelo!$A$2:$E$5075,5)</f>
        <v>5</v>
      </c>
      <c r="P690" s="15">
        <v>147</v>
      </c>
      <c r="Q690" s="4">
        <f>VLOOKUP(I690,BaseModelo!$A$2:$E$5075,3)</f>
        <v>110</v>
      </c>
      <c r="R690" s="4">
        <f t="shared" si="200"/>
        <v>32283000</v>
      </c>
      <c r="S690" s="16">
        <f t="shared" si="201"/>
        <v>1.5488027754545735E-4</v>
      </c>
      <c r="T690" s="4">
        <f t="shared" si="212"/>
        <v>2.2767400799182231E-2</v>
      </c>
      <c r="U690" s="4">
        <f t="shared" si="213"/>
        <v>2.2767400799182231E-2</v>
      </c>
      <c r="V690" s="6">
        <f t="shared" si="202"/>
        <v>0</v>
      </c>
      <c r="W690" s="16" t="str">
        <f t="shared" si="203"/>
        <v/>
      </c>
      <c r="X690" s="4" t="str">
        <f t="shared" si="214"/>
        <v/>
      </c>
      <c r="Y690" s="4" t="str">
        <f t="shared" si="204"/>
        <v/>
      </c>
      <c r="Z690" s="4">
        <f t="shared" si="205"/>
        <v>4058000</v>
      </c>
      <c r="AA690" s="16">
        <f t="shared" si="206"/>
        <v>1.2321340561853129E-3</v>
      </c>
      <c r="AB690" s="15">
        <f t="shared" si="215"/>
        <v>0.18112370625924099</v>
      </c>
      <c r="AC690" s="15">
        <f t="shared" si="216"/>
        <v>0.18112370625924099</v>
      </c>
      <c r="AD690" s="4">
        <v>146439</v>
      </c>
      <c r="AE690" s="26">
        <v>1303.3399999999999</v>
      </c>
      <c r="AF690" s="26">
        <v>879.80077367668594</v>
      </c>
      <c r="AG690" s="4">
        <f t="shared" si="217"/>
        <v>2193000</v>
      </c>
      <c r="AH690" s="16">
        <f t="shared" si="207"/>
        <v>2.2799817601459188E-3</v>
      </c>
      <c r="AI690" s="15">
        <f t="shared" si="208"/>
        <v>0.33515731874145005</v>
      </c>
      <c r="AJ690" s="15">
        <f t="shared" si="209"/>
        <v>0.33515731874145005</v>
      </c>
      <c r="AK690" s="4">
        <f t="shared" si="210"/>
        <v>16319000</v>
      </c>
      <c r="AL690" s="27">
        <f t="shared" si="211"/>
        <v>3.0639132299773271E-4</v>
      </c>
      <c r="AM690" s="15">
        <f t="shared" si="218"/>
        <v>4.5039524480666712E-2</v>
      </c>
      <c r="AN690" s="15">
        <f t="shared" si="219"/>
        <v>6.9757340520810808E-6</v>
      </c>
    </row>
    <row r="691" spans="1:40" x14ac:dyDescent="0.2">
      <c r="A691" s="4" t="s">
        <v>4627</v>
      </c>
      <c r="B691" s="3" t="s">
        <v>8</v>
      </c>
      <c r="C691" s="6">
        <v>146451</v>
      </c>
      <c r="D691" s="3" t="s">
        <v>253</v>
      </c>
      <c r="E691" s="6">
        <v>146458</v>
      </c>
      <c r="F691" s="3" t="s">
        <v>1504</v>
      </c>
      <c r="G691" s="8">
        <v>4000</v>
      </c>
      <c r="H691" s="6">
        <v>147</v>
      </c>
      <c r="I691" s="6">
        <v>146003</v>
      </c>
      <c r="J691" s="13">
        <v>45016</v>
      </c>
      <c r="K691" s="9">
        <v>4000</v>
      </c>
      <c r="L691" s="4" t="s">
        <v>4627</v>
      </c>
      <c r="M691" s="4" t="s">
        <v>4632</v>
      </c>
      <c r="N691" s="4">
        <f>VLOOKUP(I691,BaseModelo!$A$2:$E$5075,5)</f>
        <v>4</v>
      </c>
      <c r="P691" s="15">
        <v>147</v>
      </c>
      <c r="Q691" s="4">
        <f>VLOOKUP(I691,BaseModelo!$A$2:$E$5075,3)</f>
        <v>110</v>
      </c>
      <c r="R691" s="4">
        <f t="shared" si="200"/>
        <v>32283000</v>
      </c>
      <c r="S691" s="16">
        <f t="shared" si="201"/>
        <v>1.2390422203636589E-4</v>
      </c>
      <c r="T691" s="4">
        <f t="shared" si="212"/>
        <v>1.8213920639345786E-2</v>
      </c>
      <c r="U691" s="4">
        <f t="shared" si="213"/>
        <v>1.8213920639345786E-2</v>
      </c>
      <c r="V691" s="6">
        <f t="shared" si="202"/>
        <v>0</v>
      </c>
      <c r="W691" s="16" t="str">
        <f t="shared" si="203"/>
        <v/>
      </c>
      <c r="X691" s="4" t="str">
        <f t="shared" si="214"/>
        <v/>
      </c>
      <c r="Y691" s="4" t="str">
        <f t="shared" si="204"/>
        <v/>
      </c>
      <c r="Z691" s="4">
        <f t="shared" si="205"/>
        <v>2331000</v>
      </c>
      <c r="AA691" s="16">
        <f t="shared" si="206"/>
        <v>1.716001716001716E-3</v>
      </c>
      <c r="AB691" s="15">
        <f t="shared" si="215"/>
        <v>0.25225225225225223</v>
      </c>
      <c r="AC691" s="15">
        <f t="shared" si="216"/>
        <v>0.25225225225225223</v>
      </c>
      <c r="AD691" s="4">
        <v>146451</v>
      </c>
      <c r="AE691" s="26">
        <v>1048.26</v>
      </c>
      <c r="AF691" s="26">
        <v>1048.26</v>
      </c>
      <c r="AG691" s="4">
        <f t="shared" si="217"/>
        <v>1421000</v>
      </c>
      <c r="AH691" s="16">
        <f t="shared" si="207"/>
        <v>2.8149190710767065E-3</v>
      </c>
      <c r="AI691" s="15">
        <f t="shared" si="208"/>
        <v>0.41379310344827586</v>
      </c>
      <c r="AJ691" s="15">
        <f t="shared" si="209"/>
        <v>0.41379310344827586</v>
      </c>
      <c r="AK691" s="4">
        <f t="shared" si="210"/>
        <v>15073000</v>
      </c>
      <c r="AL691" s="27">
        <f t="shared" si="211"/>
        <v>2.6537517415245801E-4</v>
      </c>
      <c r="AM691" s="15">
        <f t="shared" si="218"/>
        <v>3.9010150600411325E-2</v>
      </c>
      <c r="AN691" s="15">
        <f t="shared" si="219"/>
        <v>4.8335223616654372E-6</v>
      </c>
    </row>
    <row r="692" spans="1:40" x14ac:dyDescent="0.2">
      <c r="A692" s="4" t="s">
        <v>4627</v>
      </c>
      <c r="B692" s="3" t="s">
        <v>7</v>
      </c>
      <c r="C692" s="6">
        <v>146471</v>
      </c>
      <c r="D692" s="3" t="s">
        <v>254</v>
      </c>
      <c r="E692" s="6">
        <v>146478</v>
      </c>
      <c r="F692" s="3" t="s">
        <v>1505</v>
      </c>
      <c r="G692" s="8">
        <v>10000</v>
      </c>
      <c r="H692" s="6">
        <v>142</v>
      </c>
      <c r="I692" s="6">
        <v>145994</v>
      </c>
      <c r="J692" s="13">
        <v>45016</v>
      </c>
      <c r="K692" s="9">
        <v>10000</v>
      </c>
      <c r="L692" s="4" t="s">
        <v>4627</v>
      </c>
      <c r="M692" s="4" t="s">
        <v>4632</v>
      </c>
      <c r="N692" s="4">
        <f>VLOOKUP(I692,BaseModelo!$A$2:$E$5075,5)</f>
        <v>9</v>
      </c>
      <c r="P692" s="15">
        <v>142.00000000000003</v>
      </c>
      <c r="Q692" s="4">
        <f>VLOOKUP(I692,BaseModelo!$A$2:$E$5075,3)</f>
        <v>147</v>
      </c>
      <c r="R692" s="4">
        <f t="shared" si="200"/>
        <v>32283000</v>
      </c>
      <c r="S692" s="16">
        <f t="shared" si="201"/>
        <v>3.0976055509091471E-4</v>
      </c>
      <c r="T692" s="4">
        <f t="shared" si="212"/>
        <v>4.3985998822909891E-2</v>
      </c>
      <c r="U692" s="4">
        <f t="shared" si="213"/>
        <v>4.3985998822909898E-2</v>
      </c>
      <c r="V692" s="6">
        <f t="shared" si="202"/>
        <v>0</v>
      </c>
      <c r="W692" s="16" t="str">
        <f t="shared" si="203"/>
        <v/>
      </c>
      <c r="X692" s="4" t="str">
        <f t="shared" si="214"/>
        <v/>
      </c>
      <c r="Y692" s="4" t="str">
        <f t="shared" si="204"/>
        <v/>
      </c>
      <c r="Z692" s="4">
        <f t="shared" si="205"/>
        <v>5305000</v>
      </c>
      <c r="AA692" s="16">
        <f t="shared" si="206"/>
        <v>1.885014137606032E-3</v>
      </c>
      <c r="AB692" s="15">
        <f t="shared" si="215"/>
        <v>0.26767200754005654</v>
      </c>
      <c r="AC692" s="15">
        <f t="shared" si="216"/>
        <v>0.2676720075400566</v>
      </c>
      <c r="AD692" s="4">
        <v>146471</v>
      </c>
      <c r="AE692" s="26">
        <v>2510.34</v>
      </c>
      <c r="AF692" s="26">
        <v>2510.34</v>
      </c>
      <c r="AG692" s="4">
        <f t="shared" si="217"/>
        <v>2114000</v>
      </c>
      <c r="AH692" s="16">
        <f t="shared" si="207"/>
        <v>4.7303689687795648E-3</v>
      </c>
      <c r="AI692" s="15">
        <f t="shared" si="208"/>
        <v>0.67171239356669821</v>
      </c>
      <c r="AJ692" s="15">
        <f t="shared" si="209"/>
        <v>0.67171239356669832</v>
      </c>
      <c r="AK692" s="4">
        <f t="shared" si="210"/>
        <v>15073000</v>
      </c>
      <c r="AL692" s="27">
        <f t="shared" si="211"/>
        <v>6.6343793538114506E-4</v>
      </c>
      <c r="AM692" s="15">
        <f t="shared" si="218"/>
        <v>9.4208186824122603E-2</v>
      </c>
      <c r="AN692" s="15">
        <f t="shared" si="219"/>
        <v>2.918198024474882E-5</v>
      </c>
    </row>
    <row r="693" spans="1:40" x14ac:dyDescent="0.2">
      <c r="A693" s="4" t="s">
        <v>4627</v>
      </c>
      <c r="B693" s="3" t="s">
        <v>7</v>
      </c>
      <c r="C693" s="6">
        <v>146471</v>
      </c>
      <c r="D693" s="3" t="s">
        <v>254</v>
      </c>
      <c r="E693" s="6">
        <v>146479</v>
      </c>
      <c r="F693" s="3" t="s">
        <v>1506</v>
      </c>
      <c r="G693" s="8">
        <v>10000</v>
      </c>
      <c r="H693" s="6">
        <v>142</v>
      </c>
      <c r="I693" s="6">
        <v>146281</v>
      </c>
      <c r="J693" s="13">
        <v>45016</v>
      </c>
      <c r="K693" s="9">
        <v>10000</v>
      </c>
      <c r="L693" s="4" t="s">
        <v>4627</v>
      </c>
      <c r="M693" s="4" t="s">
        <v>4632</v>
      </c>
      <c r="N693" s="4">
        <f>VLOOKUP(I693,BaseModelo!$A$2:$E$5075,5)</f>
        <v>8</v>
      </c>
      <c r="P693" s="15">
        <v>142.00000000000003</v>
      </c>
      <c r="Q693" s="4">
        <f>VLOOKUP(I693,BaseModelo!$A$2:$E$5075,3)</f>
        <v>132</v>
      </c>
      <c r="R693" s="4">
        <f t="shared" si="200"/>
        <v>32283000</v>
      </c>
      <c r="S693" s="16">
        <f t="shared" si="201"/>
        <v>3.0976055509091471E-4</v>
      </c>
      <c r="T693" s="4">
        <f t="shared" si="212"/>
        <v>4.3985998822909891E-2</v>
      </c>
      <c r="U693" s="4">
        <f t="shared" si="213"/>
        <v>4.3985998822909898E-2</v>
      </c>
      <c r="V693" s="6">
        <f t="shared" si="202"/>
        <v>0</v>
      </c>
      <c r="W693" s="16" t="str">
        <f t="shared" si="203"/>
        <v/>
      </c>
      <c r="X693" s="4" t="str">
        <f t="shared" si="214"/>
        <v/>
      </c>
      <c r="Y693" s="4" t="str">
        <f t="shared" si="204"/>
        <v/>
      </c>
      <c r="Z693" s="4">
        <f t="shared" si="205"/>
        <v>5836000</v>
      </c>
      <c r="AA693" s="16">
        <f t="shared" si="206"/>
        <v>1.7135023989033585E-3</v>
      </c>
      <c r="AB693" s="15">
        <f t="shared" si="215"/>
        <v>0.2433173406442769</v>
      </c>
      <c r="AC693" s="15">
        <f t="shared" si="216"/>
        <v>0.24331734064427696</v>
      </c>
      <c r="AD693" s="4">
        <v>146471</v>
      </c>
      <c r="AE693" s="26">
        <v>2510.34</v>
      </c>
      <c r="AF693" s="26">
        <v>2510.34</v>
      </c>
      <c r="AG693" s="4">
        <f t="shared" si="217"/>
        <v>2254000</v>
      </c>
      <c r="AH693" s="16">
        <f t="shared" si="207"/>
        <v>4.4365572315882874E-3</v>
      </c>
      <c r="AI693" s="15">
        <f t="shared" si="208"/>
        <v>0.62999112688553682</v>
      </c>
      <c r="AJ693" s="15">
        <f t="shared" si="209"/>
        <v>0.62999112688553693</v>
      </c>
      <c r="AK693" s="4">
        <f t="shared" si="210"/>
        <v>15073000</v>
      </c>
      <c r="AL693" s="27">
        <f t="shared" si="211"/>
        <v>6.6343793538114506E-4</v>
      </c>
      <c r="AM693" s="15">
        <f t="shared" si="218"/>
        <v>9.4208186824122603E-2</v>
      </c>
      <c r="AN693" s="15">
        <f t="shared" si="219"/>
        <v>2.918198024474882E-5</v>
      </c>
    </row>
    <row r="694" spans="1:40" x14ac:dyDescent="0.2">
      <c r="A694" s="4" t="s">
        <v>4627</v>
      </c>
      <c r="B694" s="3" t="s">
        <v>7</v>
      </c>
      <c r="C694" s="6">
        <v>146471</v>
      </c>
      <c r="D694" s="3" t="s">
        <v>254</v>
      </c>
      <c r="E694" s="6">
        <v>146480</v>
      </c>
      <c r="F694" s="3" t="s">
        <v>1507</v>
      </c>
      <c r="G694" s="8">
        <v>10000</v>
      </c>
      <c r="H694" s="6">
        <v>142</v>
      </c>
      <c r="I694" s="6">
        <v>146348</v>
      </c>
      <c r="J694" s="13">
        <v>45016</v>
      </c>
      <c r="K694" s="9">
        <v>10000</v>
      </c>
      <c r="L694" s="4" t="s">
        <v>4627</v>
      </c>
      <c r="M694" s="4" t="s">
        <v>4632</v>
      </c>
      <c r="N694" s="4">
        <f>VLOOKUP(I694,BaseModelo!$A$2:$E$5075,5)</f>
        <v>6</v>
      </c>
      <c r="P694" s="15">
        <v>142.00000000000003</v>
      </c>
      <c r="Q694" s="4">
        <f>VLOOKUP(I694,BaseModelo!$A$2:$E$5075,3)</f>
        <v>115</v>
      </c>
      <c r="R694" s="4">
        <f t="shared" si="200"/>
        <v>32283000</v>
      </c>
      <c r="S694" s="16">
        <f t="shared" si="201"/>
        <v>3.0976055509091471E-4</v>
      </c>
      <c r="T694" s="4">
        <f t="shared" si="212"/>
        <v>4.3985998822909891E-2</v>
      </c>
      <c r="U694" s="4">
        <f t="shared" si="213"/>
        <v>4.3985998822909898E-2</v>
      </c>
      <c r="V694" s="6">
        <f t="shared" si="202"/>
        <v>0</v>
      </c>
      <c r="W694" s="16" t="str">
        <f t="shared" si="203"/>
        <v/>
      </c>
      <c r="X694" s="4" t="str">
        <f t="shared" si="214"/>
        <v/>
      </c>
      <c r="Y694" s="4" t="str">
        <f t="shared" si="204"/>
        <v/>
      </c>
      <c r="Z694" s="4">
        <f t="shared" si="205"/>
        <v>4853000</v>
      </c>
      <c r="AA694" s="16">
        <f t="shared" si="206"/>
        <v>2.0605810838656502E-3</v>
      </c>
      <c r="AB694" s="15">
        <f t="shared" si="215"/>
        <v>0.29260251390892233</v>
      </c>
      <c r="AC694" s="15">
        <f t="shared" si="216"/>
        <v>0.29260251390892239</v>
      </c>
      <c r="AD694" s="4">
        <v>146471</v>
      </c>
      <c r="AE694" s="26">
        <v>2510.34</v>
      </c>
      <c r="AF694" s="26">
        <v>2510.34</v>
      </c>
      <c r="AG694" s="4">
        <f t="shared" si="217"/>
        <v>1993000</v>
      </c>
      <c r="AH694" s="16">
        <f t="shared" si="207"/>
        <v>5.0175614651279477E-3</v>
      </c>
      <c r="AI694" s="15">
        <f t="shared" si="208"/>
        <v>0.71249372804816857</v>
      </c>
      <c r="AJ694" s="15">
        <f t="shared" si="209"/>
        <v>0.71249372804816868</v>
      </c>
      <c r="AK694" s="4">
        <f t="shared" si="210"/>
        <v>15073000</v>
      </c>
      <c r="AL694" s="27">
        <f t="shared" si="211"/>
        <v>6.6343793538114506E-4</v>
      </c>
      <c r="AM694" s="15">
        <f t="shared" si="218"/>
        <v>9.4208186824122603E-2</v>
      </c>
      <c r="AN694" s="15">
        <f t="shared" si="219"/>
        <v>2.918198024474882E-5</v>
      </c>
    </row>
    <row r="695" spans="1:40" x14ac:dyDescent="0.2">
      <c r="A695" s="4" t="s">
        <v>4628</v>
      </c>
      <c r="B695" s="3" t="s">
        <v>11</v>
      </c>
      <c r="C695" s="6">
        <v>146514</v>
      </c>
      <c r="D695" s="3" t="s">
        <v>255</v>
      </c>
      <c r="E695" s="6">
        <v>146522</v>
      </c>
      <c r="F695" s="3" t="s">
        <v>1501</v>
      </c>
      <c r="G695" s="8">
        <v>8000</v>
      </c>
      <c r="H695" s="6">
        <v>142</v>
      </c>
      <c r="I695" s="6">
        <v>146295</v>
      </c>
      <c r="J695" s="13">
        <v>45016</v>
      </c>
      <c r="K695" s="9">
        <v>7009.3647583427673</v>
      </c>
      <c r="L695" s="4" t="s">
        <v>4628</v>
      </c>
      <c r="M695" s="4" t="s">
        <v>4632</v>
      </c>
      <c r="N695" s="4">
        <f>VLOOKUP(I695,BaseModelo!$A$2:$E$5075,5)</f>
        <v>8</v>
      </c>
      <c r="P695" s="15">
        <v>142.00000000000003</v>
      </c>
      <c r="Q695" s="4">
        <f>VLOOKUP(I695,BaseModelo!$A$2:$E$5075,3)</f>
        <v>132</v>
      </c>
      <c r="R695" s="4">
        <f t="shared" si="200"/>
        <v>32283000</v>
      </c>
      <c r="S695" s="16">
        <f t="shared" si="201"/>
        <v>2.4780844407273179E-4</v>
      </c>
      <c r="T695" s="4">
        <f t="shared" si="212"/>
        <v>3.5188799058327912E-2</v>
      </c>
      <c r="U695" s="4">
        <f t="shared" si="213"/>
        <v>3.5188799058327919E-2</v>
      </c>
      <c r="V695" s="6">
        <f t="shared" si="202"/>
        <v>0</v>
      </c>
      <c r="W695" s="16" t="str">
        <f t="shared" si="203"/>
        <v/>
      </c>
      <c r="X695" s="4" t="str">
        <f t="shared" si="214"/>
        <v/>
      </c>
      <c r="Y695" s="4" t="str">
        <f t="shared" si="204"/>
        <v/>
      </c>
      <c r="Z695" s="4">
        <f t="shared" si="205"/>
        <v>5836000</v>
      </c>
      <c r="AA695" s="16">
        <f t="shared" si="206"/>
        <v>1.3708019191226869E-3</v>
      </c>
      <c r="AB695" s="15">
        <f t="shared" si="215"/>
        <v>0.19465387251542154</v>
      </c>
      <c r="AC695" s="15">
        <f t="shared" si="216"/>
        <v>0.19465387251542157</v>
      </c>
      <c r="AD695" s="4">
        <v>146514</v>
      </c>
      <c r="AE695" s="26">
        <v>2013.74</v>
      </c>
      <c r="AF695" s="26">
        <v>2013.74</v>
      </c>
      <c r="AG695" s="4">
        <f t="shared" si="217"/>
        <v>3421000</v>
      </c>
      <c r="AH695" s="16">
        <f t="shared" si="207"/>
        <v>2.3384975153463898E-3</v>
      </c>
      <c r="AI695" s="15">
        <f t="shared" si="208"/>
        <v>0.33206664717918738</v>
      </c>
      <c r="AJ695" s="15">
        <f t="shared" si="209"/>
        <v>0.33206664717918744</v>
      </c>
      <c r="AK695" s="4">
        <f t="shared" si="210"/>
        <v>16319000</v>
      </c>
      <c r="AL695" s="27">
        <f t="shared" si="211"/>
        <v>4.9022611679637234E-4</v>
      </c>
      <c r="AM695" s="15">
        <f t="shared" si="218"/>
        <v>6.9612108585084875E-2</v>
      </c>
      <c r="AN695" s="15">
        <f t="shared" si="219"/>
        <v>1.725046831709194E-5</v>
      </c>
    </row>
    <row r="696" spans="1:40" x14ac:dyDescent="0.2">
      <c r="A696" s="4" t="s">
        <v>4628</v>
      </c>
      <c r="B696" s="3" t="s">
        <v>11</v>
      </c>
      <c r="C696" s="6">
        <v>146514</v>
      </c>
      <c r="D696" s="3" t="s">
        <v>255</v>
      </c>
      <c r="E696" s="6">
        <v>146523</v>
      </c>
      <c r="F696" s="3" t="s">
        <v>1502</v>
      </c>
      <c r="G696" s="8">
        <v>5000</v>
      </c>
      <c r="H696" s="6">
        <v>147</v>
      </c>
      <c r="I696" s="6">
        <v>146501</v>
      </c>
      <c r="J696" s="13">
        <v>45016</v>
      </c>
      <c r="K696" s="9">
        <v>4380.852973964229</v>
      </c>
      <c r="L696" s="4" t="s">
        <v>4628</v>
      </c>
      <c r="M696" s="4" t="s">
        <v>4632</v>
      </c>
      <c r="N696" s="4">
        <f>VLOOKUP(I696,BaseModelo!$A$2:$E$5075,5)</f>
        <v>7</v>
      </c>
      <c r="P696" s="15">
        <v>147</v>
      </c>
      <c r="Q696" s="4">
        <f>VLOOKUP(I696,BaseModelo!$A$2:$E$5075,3)</f>
        <v>127</v>
      </c>
      <c r="R696" s="4">
        <f t="shared" si="200"/>
        <v>32283000</v>
      </c>
      <c r="S696" s="16">
        <f t="shared" si="201"/>
        <v>1.5488027754545735E-4</v>
      </c>
      <c r="T696" s="4">
        <f t="shared" si="212"/>
        <v>2.2767400799182231E-2</v>
      </c>
      <c r="U696" s="4">
        <f t="shared" si="213"/>
        <v>2.2767400799182231E-2</v>
      </c>
      <c r="V696" s="6">
        <f t="shared" si="202"/>
        <v>0</v>
      </c>
      <c r="W696" s="16" t="str">
        <f t="shared" si="203"/>
        <v/>
      </c>
      <c r="X696" s="4" t="str">
        <f t="shared" si="214"/>
        <v/>
      </c>
      <c r="Y696" s="4" t="str">
        <f t="shared" si="204"/>
        <v/>
      </c>
      <c r="Z696" s="4">
        <f t="shared" si="205"/>
        <v>4022000</v>
      </c>
      <c r="AA696" s="16">
        <f t="shared" si="206"/>
        <v>1.2431626056688214E-3</v>
      </c>
      <c r="AB696" s="15">
        <f t="shared" si="215"/>
        <v>0.18274490303331675</v>
      </c>
      <c r="AC696" s="15">
        <f t="shared" si="216"/>
        <v>0.18274490303331675</v>
      </c>
      <c r="AD696" s="4">
        <v>146514</v>
      </c>
      <c r="AE696" s="26">
        <v>1303.3399999999999</v>
      </c>
      <c r="AF696" s="26">
        <v>1303.3399999999999</v>
      </c>
      <c r="AG696" s="4">
        <f t="shared" si="217"/>
        <v>2184000</v>
      </c>
      <c r="AH696" s="16">
        <f t="shared" si="207"/>
        <v>2.2893772893772895E-3</v>
      </c>
      <c r="AI696" s="15">
        <f t="shared" si="208"/>
        <v>0.33653846153846156</v>
      </c>
      <c r="AJ696" s="15">
        <f t="shared" si="209"/>
        <v>0.33653846153846156</v>
      </c>
      <c r="AK696" s="4">
        <f t="shared" si="210"/>
        <v>16319000</v>
      </c>
      <c r="AL696" s="27">
        <f t="shared" si="211"/>
        <v>3.0639132299773271E-4</v>
      </c>
      <c r="AM696" s="15">
        <f t="shared" si="218"/>
        <v>4.5039524480666712E-2</v>
      </c>
      <c r="AN696" s="15">
        <f t="shared" si="219"/>
        <v>6.9757340520810808E-6</v>
      </c>
    </row>
    <row r="697" spans="1:40" x14ac:dyDescent="0.2">
      <c r="A697" s="4" t="s">
        <v>4628</v>
      </c>
      <c r="B697" s="3" t="s">
        <v>11</v>
      </c>
      <c r="C697" s="6">
        <v>146514</v>
      </c>
      <c r="D697" s="3" t="s">
        <v>255</v>
      </c>
      <c r="E697" s="6">
        <v>146524</v>
      </c>
      <c r="F697" s="3" t="s">
        <v>1503</v>
      </c>
      <c r="G697" s="8">
        <v>5000</v>
      </c>
      <c r="H697" s="6">
        <v>147</v>
      </c>
      <c r="I697" s="6">
        <v>146288</v>
      </c>
      <c r="J697" s="13">
        <v>45016</v>
      </c>
      <c r="K697" s="9">
        <v>4380.852973964229</v>
      </c>
      <c r="L697" s="4" t="s">
        <v>4628</v>
      </c>
      <c r="M697" s="4" t="s">
        <v>4632</v>
      </c>
      <c r="N697" s="4">
        <f>VLOOKUP(I697,BaseModelo!$A$2:$E$5075,5)</f>
        <v>8</v>
      </c>
      <c r="P697" s="15">
        <v>147</v>
      </c>
      <c r="Q697" s="4">
        <f>VLOOKUP(I697,BaseModelo!$A$2:$E$5075,3)</f>
        <v>132</v>
      </c>
      <c r="R697" s="4">
        <f t="shared" si="200"/>
        <v>32283000</v>
      </c>
      <c r="S697" s="16">
        <f t="shared" si="201"/>
        <v>1.5488027754545735E-4</v>
      </c>
      <c r="T697" s="4">
        <f t="shared" si="212"/>
        <v>2.2767400799182231E-2</v>
      </c>
      <c r="U697" s="4">
        <f t="shared" si="213"/>
        <v>2.2767400799182231E-2</v>
      </c>
      <c r="V697" s="6">
        <f t="shared" si="202"/>
        <v>0</v>
      </c>
      <c r="W697" s="16" t="str">
        <f t="shared" si="203"/>
        <v/>
      </c>
      <c r="X697" s="4" t="str">
        <f t="shared" si="214"/>
        <v/>
      </c>
      <c r="Y697" s="4" t="str">
        <f t="shared" si="204"/>
        <v/>
      </c>
      <c r="Z697" s="4">
        <f t="shared" si="205"/>
        <v>5836000</v>
      </c>
      <c r="AA697" s="16">
        <f t="shared" si="206"/>
        <v>8.5675119945167924E-4</v>
      </c>
      <c r="AB697" s="15">
        <f t="shared" si="215"/>
        <v>0.12594242631939684</v>
      </c>
      <c r="AC697" s="15">
        <f t="shared" si="216"/>
        <v>0.12594242631939684</v>
      </c>
      <c r="AD697" s="4">
        <v>146514</v>
      </c>
      <c r="AE697" s="26">
        <v>1303.3399999999999</v>
      </c>
      <c r="AF697" s="26">
        <v>1303.3399999999999</v>
      </c>
      <c r="AG697" s="4">
        <f t="shared" si="217"/>
        <v>3421000</v>
      </c>
      <c r="AH697" s="16">
        <f t="shared" si="207"/>
        <v>1.4615609470914938E-3</v>
      </c>
      <c r="AI697" s="15">
        <f t="shared" si="208"/>
        <v>0.21484945922244958</v>
      </c>
      <c r="AJ697" s="15">
        <f t="shared" si="209"/>
        <v>0.21484945922244958</v>
      </c>
      <c r="AK697" s="4">
        <f t="shared" si="210"/>
        <v>16319000</v>
      </c>
      <c r="AL697" s="27">
        <f t="shared" si="211"/>
        <v>3.0639132299773271E-4</v>
      </c>
      <c r="AM697" s="15">
        <f t="shared" si="218"/>
        <v>4.5039524480666712E-2</v>
      </c>
      <c r="AN697" s="15">
        <f t="shared" si="219"/>
        <v>6.9757340520810808E-6</v>
      </c>
    </row>
    <row r="698" spans="1:40" x14ac:dyDescent="0.2">
      <c r="A698" s="4" t="s">
        <v>4628</v>
      </c>
      <c r="B698" s="3" t="s">
        <v>11</v>
      </c>
      <c r="C698" s="6">
        <v>146525</v>
      </c>
      <c r="D698" s="3" t="s">
        <v>256</v>
      </c>
      <c r="E698" s="6">
        <v>146559</v>
      </c>
      <c r="F698" s="3" t="s">
        <v>1508</v>
      </c>
      <c r="G698" s="8">
        <v>10000</v>
      </c>
      <c r="H698" s="6">
        <v>142</v>
      </c>
      <c r="I698" s="6">
        <v>145167</v>
      </c>
      <c r="J698" s="13">
        <v>45016</v>
      </c>
      <c r="K698" s="9">
        <v>10000</v>
      </c>
      <c r="L698" s="4" t="s">
        <v>4628</v>
      </c>
      <c r="M698" s="4" t="s">
        <v>4632</v>
      </c>
      <c r="N698" s="4">
        <f>VLOOKUP(I698,BaseModelo!$A$2:$E$5075,5)</f>
        <v>6</v>
      </c>
      <c r="P698" s="15">
        <v>142.00000000000003</v>
      </c>
      <c r="Q698" s="4">
        <f>VLOOKUP(I698,BaseModelo!$A$2:$E$5075,3)</f>
        <v>115</v>
      </c>
      <c r="R698" s="4">
        <f t="shared" si="200"/>
        <v>32283000</v>
      </c>
      <c r="S698" s="16">
        <f t="shared" si="201"/>
        <v>3.0976055509091471E-4</v>
      </c>
      <c r="T698" s="4">
        <f t="shared" si="212"/>
        <v>4.3985998822909891E-2</v>
      </c>
      <c r="U698" s="4">
        <f t="shared" si="213"/>
        <v>4.3985998822909898E-2</v>
      </c>
      <c r="V698" s="6">
        <f t="shared" si="202"/>
        <v>0</v>
      </c>
      <c r="W698" s="16" t="str">
        <f t="shared" si="203"/>
        <v/>
      </c>
      <c r="X698" s="4" t="str">
        <f t="shared" si="214"/>
        <v/>
      </c>
      <c r="Y698" s="4" t="str">
        <f t="shared" si="204"/>
        <v/>
      </c>
      <c r="Z698" s="4">
        <f t="shared" si="205"/>
        <v>4853000</v>
      </c>
      <c r="AA698" s="16">
        <f t="shared" si="206"/>
        <v>2.0605810838656502E-3</v>
      </c>
      <c r="AB698" s="15">
        <f t="shared" si="215"/>
        <v>0.29260251390892233</v>
      </c>
      <c r="AC698" s="15">
        <f t="shared" si="216"/>
        <v>0.29260251390892239</v>
      </c>
      <c r="AD698" s="4">
        <v>146525</v>
      </c>
      <c r="AE698" s="26">
        <v>2510.34</v>
      </c>
      <c r="AF698" s="26">
        <v>2510.34</v>
      </c>
      <c r="AG698" s="4">
        <f t="shared" si="217"/>
        <v>2735000</v>
      </c>
      <c r="AH698" s="16">
        <f t="shared" si="207"/>
        <v>3.6563071297989031E-3</v>
      </c>
      <c r="AI698" s="15">
        <f t="shared" si="208"/>
        <v>0.51919561243144419</v>
      </c>
      <c r="AJ698" s="15">
        <f t="shared" si="209"/>
        <v>0.5191956124314443</v>
      </c>
      <c r="AK698" s="4">
        <f t="shared" si="210"/>
        <v>16319000</v>
      </c>
      <c r="AL698" s="27">
        <f t="shared" si="211"/>
        <v>6.1278264599546543E-4</v>
      </c>
      <c r="AM698" s="15">
        <f t="shared" si="218"/>
        <v>8.7015135731356094E-2</v>
      </c>
      <c r="AN698" s="15">
        <f t="shared" si="219"/>
        <v>2.6953856745456156E-5</v>
      </c>
    </row>
    <row r="699" spans="1:40" x14ac:dyDescent="0.2">
      <c r="A699" s="4" t="s">
        <v>4628</v>
      </c>
      <c r="B699" s="3" t="s">
        <v>11</v>
      </c>
      <c r="C699" s="6">
        <v>146525</v>
      </c>
      <c r="D699" s="3" t="s">
        <v>256</v>
      </c>
      <c r="E699" s="6">
        <v>146564</v>
      </c>
      <c r="F699" s="3" t="s">
        <v>1509</v>
      </c>
      <c r="G699" s="8">
        <v>5000</v>
      </c>
      <c r="H699" s="6">
        <v>147</v>
      </c>
      <c r="I699" s="6">
        <v>145702</v>
      </c>
      <c r="J699" s="13">
        <v>45016</v>
      </c>
      <c r="K699" s="9">
        <v>5000</v>
      </c>
      <c r="L699" s="4" t="s">
        <v>4628</v>
      </c>
      <c r="M699" s="4" t="s">
        <v>4632</v>
      </c>
      <c r="N699" s="4">
        <f>VLOOKUP(I699,BaseModelo!$A$2:$E$5075,5)</f>
        <v>3</v>
      </c>
      <c r="P699" s="15">
        <v>147</v>
      </c>
      <c r="Q699" s="4">
        <f>VLOOKUP(I699,BaseModelo!$A$2:$E$5075,3)</f>
        <v>110</v>
      </c>
      <c r="R699" s="4">
        <f t="shared" si="200"/>
        <v>32283000</v>
      </c>
      <c r="S699" s="16">
        <f t="shared" si="201"/>
        <v>1.5488027754545735E-4</v>
      </c>
      <c r="T699" s="4">
        <f t="shared" si="212"/>
        <v>2.2767400799182231E-2</v>
      </c>
      <c r="U699" s="4">
        <f t="shared" si="213"/>
        <v>2.2767400799182231E-2</v>
      </c>
      <c r="V699" s="6">
        <f t="shared" si="202"/>
        <v>0</v>
      </c>
      <c r="W699" s="16" t="str">
        <f t="shared" si="203"/>
        <v/>
      </c>
      <c r="X699" s="4" t="str">
        <f t="shared" si="214"/>
        <v/>
      </c>
      <c r="Y699" s="4" t="str">
        <f t="shared" si="204"/>
        <v/>
      </c>
      <c r="Z699" s="4">
        <f t="shared" si="205"/>
        <v>1992000</v>
      </c>
      <c r="AA699" s="16">
        <f t="shared" si="206"/>
        <v>2.5100401606425703E-3</v>
      </c>
      <c r="AB699" s="15">
        <f t="shared" si="215"/>
        <v>0.36897590361445781</v>
      </c>
      <c r="AC699" s="15">
        <f t="shared" si="216"/>
        <v>0.36897590361445781</v>
      </c>
      <c r="AD699" s="4">
        <v>146525</v>
      </c>
      <c r="AE699" s="26">
        <v>1303.3399999999999</v>
      </c>
      <c r="AF699" s="26">
        <v>1303.3399999999999</v>
      </c>
      <c r="AG699" s="4">
        <f t="shared" si="217"/>
        <v>673000</v>
      </c>
      <c r="AH699" s="16">
        <f t="shared" si="207"/>
        <v>7.429420505200594E-3</v>
      </c>
      <c r="AI699" s="15">
        <f t="shared" si="208"/>
        <v>1.0921248142644873</v>
      </c>
      <c r="AJ699" s="15">
        <f t="shared" si="209"/>
        <v>1.0921248142644873</v>
      </c>
      <c r="AK699" s="4">
        <f t="shared" si="210"/>
        <v>16319000</v>
      </c>
      <c r="AL699" s="27">
        <f t="shared" si="211"/>
        <v>3.0639132299773271E-4</v>
      </c>
      <c r="AM699" s="15">
        <f t="shared" si="218"/>
        <v>4.5039524480666712E-2</v>
      </c>
      <c r="AN699" s="15">
        <f t="shared" si="219"/>
        <v>6.9757340520810808E-6</v>
      </c>
    </row>
    <row r="700" spans="1:40" x14ac:dyDescent="0.2">
      <c r="A700" s="4" t="s">
        <v>4627</v>
      </c>
      <c r="B700" s="3" t="s">
        <v>8</v>
      </c>
      <c r="C700" s="6">
        <v>146552</v>
      </c>
      <c r="D700" s="3" t="s">
        <v>258</v>
      </c>
      <c r="E700" s="6">
        <v>146608</v>
      </c>
      <c r="F700" s="3" t="s">
        <v>1520</v>
      </c>
      <c r="G700" s="8">
        <v>5000</v>
      </c>
      <c r="H700" s="6">
        <v>147</v>
      </c>
      <c r="I700" s="6">
        <v>146052</v>
      </c>
      <c r="J700" s="13">
        <v>45016</v>
      </c>
      <c r="K700" s="9">
        <v>5000</v>
      </c>
      <c r="L700" s="4" t="s">
        <v>4627</v>
      </c>
      <c r="M700" s="4" t="s">
        <v>4632</v>
      </c>
      <c r="N700" s="4">
        <f>VLOOKUP(I700,BaseModelo!$A$2:$E$5075,5)</f>
        <v>6</v>
      </c>
      <c r="P700" s="15">
        <v>147</v>
      </c>
      <c r="Q700" s="4">
        <f>VLOOKUP(I700,BaseModelo!$A$2:$E$5075,3)</f>
        <v>115</v>
      </c>
      <c r="R700" s="4">
        <f t="shared" si="200"/>
        <v>32283000</v>
      </c>
      <c r="S700" s="16">
        <f t="shared" si="201"/>
        <v>1.5488027754545735E-4</v>
      </c>
      <c r="T700" s="4">
        <f t="shared" si="212"/>
        <v>2.2767400799182231E-2</v>
      </c>
      <c r="U700" s="4">
        <f t="shared" si="213"/>
        <v>2.2767400799182231E-2</v>
      </c>
      <c r="V700" s="6">
        <f t="shared" si="202"/>
        <v>0</v>
      </c>
      <c r="W700" s="16" t="str">
        <f t="shared" si="203"/>
        <v/>
      </c>
      <c r="X700" s="4" t="str">
        <f t="shared" si="214"/>
        <v/>
      </c>
      <c r="Y700" s="4" t="str">
        <f t="shared" si="204"/>
        <v/>
      </c>
      <c r="Z700" s="4">
        <f t="shared" si="205"/>
        <v>4853000</v>
      </c>
      <c r="AA700" s="16">
        <f t="shared" si="206"/>
        <v>1.0302905419328251E-3</v>
      </c>
      <c r="AB700" s="15">
        <f t="shared" si="215"/>
        <v>0.1514527096641253</v>
      </c>
      <c r="AC700" s="15">
        <f t="shared" si="216"/>
        <v>0.1514527096641253</v>
      </c>
      <c r="AD700" s="4">
        <v>146552</v>
      </c>
      <c r="AE700" s="26">
        <v>1303.3399999999999</v>
      </c>
      <c r="AF700" s="26">
        <v>1303.3399999999999</v>
      </c>
      <c r="AG700" s="4">
        <f t="shared" si="217"/>
        <v>1993000</v>
      </c>
      <c r="AH700" s="16">
        <f t="shared" si="207"/>
        <v>2.5087807325639738E-3</v>
      </c>
      <c r="AI700" s="15">
        <f t="shared" si="208"/>
        <v>0.36879076768690416</v>
      </c>
      <c r="AJ700" s="15">
        <f t="shared" si="209"/>
        <v>0.36879076768690416</v>
      </c>
      <c r="AK700" s="4">
        <f t="shared" si="210"/>
        <v>15073000</v>
      </c>
      <c r="AL700" s="27">
        <f t="shared" si="211"/>
        <v>3.3171896769057253E-4</v>
      </c>
      <c r="AM700" s="15">
        <f t="shared" si="218"/>
        <v>4.8762688250514163E-2</v>
      </c>
      <c r="AN700" s="15">
        <f t="shared" si="219"/>
        <v>7.5523786901022457E-6</v>
      </c>
    </row>
    <row r="701" spans="1:40" x14ac:dyDescent="0.2">
      <c r="A701" s="4" t="s">
        <v>4627</v>
      </c>
      <c r="B701" s="3" t="s">
        <v>8</v>
      </c>
      <c r="C701" s="6">
        <v>146552</v>
      </c>
      <c r="D701" s="3" t="s">
        <v>258</v>
      </c>
      <c r="E701" s="6">
        <v>146637</v>
      </c>
      <c r="F701" s="3" t="s">
        <v>1527</v>
      </c>
      <c r="G701" s="8">
        <v>8000</v>
      </c>
      <c r="H701" s="6">
        <v>142</v>
      </c>
      <c r="I701" s="6">
        <v>146323</v>
      </c>
      <c r="J701" s="13">
        <v>45016</v>
      </c>
      <c r="K701" s="9">
        <v>8000</v>
      </c>
      <c r="L701" s="4" t="s">
        <v>4627</v>
      </c>
      <c r="M701" s="4" t="s">
        <v>4632</v>
      </c>
      <c r="N701" s="4">
        <f>VLOOKUP(I701,BaseModelo!$A$2:$E$5075,5)</f>
        <v>5</v>
      </c>
      <c r="P701" s="15">
        <v>142.00000000000003</v>
      </c>
      <c r="Q701" s="4">
        <f>VLOOKUP(I701,BaseModelo!$A$2:$E$5075,3)</f>
        <v>110</v>
      </c>
      <c r="R701" s="4">
        <f t="shared" si="200"/>
        <v>32283000</v>
      </c>
      <c r="S701" s="16">
        <f t="shared" si="201"/>
        <v>2.4780844407273179E-4</v>
      </c>
      <c r="T701" s="4">
        <f t="shared" si="212"/>
        <v>3.5188799058327912E-2</v>
      </c>
      <c r="U701" s="4">
        <f t="shared" si="213"/>
        <v>3.5188799058327919E-2</v>
      </c>
      <c r="V701" s="6">
        <f t="shared" si="202"/>
        <v>0</v>
      </c>
      <c r="W701" s="16" t="str">
        <f t="shared" si="203"/>
        <v/>
      </c>
      <c r="X701" s="4" t="str">
        <f t="shared" si="214"/>
        <v/>
      </c>
      <c r="Y701" s="4" t="str">
        <f t="shared" si="204"/>
        <v/>
      </c>
      <c r="Z701" s="4">
        <f t="shared" si="205"/>
        <v>4058000</v>
      </c>
      <c r="AA701" s="16">
        <f t="shared" si="206"/>
        <v>1.9714144898965009E-3</v>
      </c>
      <c r="AB701" s="15">
        <f t="shared" si="215"/>
        <v>0.27994085756530313</v>
      </c>
      <c r="AC701" s="15">
        <f t="shared" si="216"/>
        <v>0.27994085756530318</v>
      </c>
      <c r="AD701" s="4">
        <v>146552</v>
      </c>
      <c r="AE701" s="26">
        <v>2013.74</v>
      </c>
      <c r="AF701" s="26">
        <v>2013.74</v>
      </c>
      <c r="AG701" s="4">
        <f t="shared" si="217"/>
        <v>1768000</v>
      </c>
      <c r="AH701" s="16">
        <f t="shared" si="207"/>
        <v>4.5248868778280547E-3</v>
      </c>
      <c r="AI701" s="15">
        <f t="shared" si="208"/>
        <v>0.64253393665158376</v>
      </c>
      <c r="AJ701" s="15">
        <f t="shared" si="209"/>
        <v>0.64253393665158387</v>
      </c>
      <c r="AK701" s="4">
        <f t="shared" si="210"/>
        <v>15073000</v>
      </c>
      <c r="AL701" s="27">
        <f t="shared" si="211"/>
        <v>5.3075034830491602E-4</v>
      </c>
      <c r="AM701" s="15">
        <f t="shared" si="218"/>
        <v>7.5366549459298077E-2</v>
      </c>
      <c r="AN701" s="15">
        <f t="shared" si="219"/>
        <v>1.8676467356639244E-5</v>
      </c>
    </row>
    <row r="702" spans="1:40" x14ac:dyDescent="0.2">
      <c r="A702" s="4" t="s">
        <v>4628</v>
      </c>
      <c r="B702" s="3" t="s">
        <v>12</v>
      </c>
      <c r="C702" s="6">
        <v>146567</v>
      </c>
      <c r="D702" s="3" t="s">
        <v>259</v>
      </c>
      <c r="E702" s="6">
        <v>146575</v>
      </c>
      <c r="F702" s="3" t="s">
        <v>1510</v>
      </c>
      <c r="G702" s="8">
        <v>8000</v>
      </c>
      <c r="H702" s="6">
        <v>142</v>
      </c>
      <c r="I702" s="6">
        <v>146397</v>
      </c>
      <c r="J702" s="13">
        <v>45016</v>
      </c>
      <c r="K702" s="9">
        <v>4363.563636251748</v>
      </c>
      <c r="L702" s="4" t="s">
        <v>4628</v>
      </c>
      <c r="M702" s="4" t="s">
        <v>4632</v>
      </c>
      <c r="N702" s="4">
        <f>VLOOKUP(I702,BaseModelo!$A$2:$E$5075,5)</f>
        <v>7</v>
      </c>
      <c r="P702" s="15">
        <v>142.00000000000003</v>
      </c>
      <c r="Q702" s="4">
        <f>VLOOKUP(I702,BaseModelo!$A$2:$E$5075,3)</f>
        <v>127</v>
      </c>
      <c r="R702" s="4">
        <f t="shared" si="200"/>
        <v>32283000</v>
      </c>
      <c r="S702" s="16">
        <f t="shared" si="201"/>
        <v>2.4780844407273179E-4</v>
      </c>
      <c r="T702" s="4">
        <f t="shared" si="212"/>
        <v>3.5188799058327912E-2</v>
      </c>
      <c r="U702" s="4">
        <f t="shared" si="213"/>
        <v>3.5188799058327919E-2</v>
      </c>
      <c r="V702" s="6">
        <f t="shared" si="202"/>
        <v>0</v>
      </c>
      <c r="W702" s="16" t="str">
        <f t="shared" si="203"/>
        <v/>
      </c>
      <c r="X702" s="4" t="str">
        <f t="shared" si="214"/>
        <v/>
      </c>
      <c r="Y702" s="4" t="str">
        <f t="shared" si="204"/>
        <v/>
      </c>
      <c r="Z702" s="4">
        <f t="shared" si="205"/>
        <v>4022000</v>
      </c>
      <c r="AA702" s="16">
        <f t="shared" si="206"/>
        <v>1.9890601690701142E-3</v>
      </c>
      <c r="AB702" s="15">
        <f t="shared" si="215"/>
        <v>0.28244654400795621</v>
      </c>
      <c r="AC702" s="15">
        <f t="shared" si="216"/>
        <v>0.28244654400795627</v>
      </c>
      <c r="AD702" s="4">
        <v>146567</v>
      </c>
      <c r="AE702" s="26">
        <v>2013.74</v>
      </c>
      <c r="AF702" s="26">
        <v>1612.4389336505178</v>
      </c>
      <c r="AG702" s="4">
        <f t="shared" si="217"/>
        <v>2184000</v>
      </c>
      <c r="AH702" s="16">
        <f t="shared" si="207"/>
        <v>3.663003663003663E-3</v>
      </c>
      <c r="AI702" s="15">
        <f t="shared" si="208"/>
        <v>0.52014652014652019</v>
      </c>
      <c r="AJ702" s="15">
        <f t="shared" si="209"/>
        <v>0.5201465201465203</v>
      </c>
      <c r="AK702" s="4">
        <f t="shared" si="210"/>
        <v>16319000</v>
      </c>
      <c r="AL702" s="27">
        <f t="shared" si="211"/>
        <v>4.9022611679637234E-4</v>
      </c>
      <c r="AM702" s="15">
        <f t="shared" si="218"/>
        <v>6.9612108585084875E-2</v>
      </c>
      <c r="AN702" s="15">
        <f t="shared" si="219"/>
        <v>1.725046831709194E-5</v>
      </c>
    </row>
    <row r="703" spans="1:40" x14ac:dyDescent="0.2">
      <c r="A703" s="4" t="s">
        <v>4628</v>
      </c>
      <c r="B703" s="3" t="s">
        <v>12</v>
      </c>
      <c r="C703" s="6">
        <v>146567</v>
      </c>
      <c r="D703" s="3" t="s">
        <v>259</v>
      </c>
      <c r="E703" s="6">
        <v>146576</v>
      </c>
      <c r="F703" s="3" t="s">
        <v>1511</v>
      </c>
      <c r="G703" s="8">
        <v>6000</v>
      </c>
      <c r="H703" s="6">
        <v>142</v>
      </c>
      <c r="I703" s="6">
        <v>146385</v>
      </c>
      <c r="J703" s="13">
        <v>45016</v>
      </c>
      <c r="K703" s="9">
        <v>3272.6727271888112</v>
      </c>
      <c r="L703" s="4" t="s">
        <v>4628</v>
      </c>
      <c r="M703" s="4" t="s">
        <v>4632</v>
      </c>
      <c r="N703" s="4">
        <f>VLOOKUP(I703,BaseModelo!$A$2:$E$5075,5)</f>
        <v>6</v>
      </c>
      <c r="P703" s="15">
        <v>142.00000000000003</v>
      </c>
      <c r="Q703" s="4">
        <f>VLOOKUP(I703,BaseModelo!$A$2:$E$5075,3)</f>
        <v>115</v>
      </c>
      <c r="R703" s="4">
        <f t="shared" si="200"/>
        <v>32283000</v>
      </c>
      <c r="S703" s="16">
        <f t="shared" si="201"/>
        <v>1.8585633305454884E-4</v>
      </c>
      <c r="T703" s="4">
        <f t="shared" si="212"/>
        <v>2.6391599293745936E-2</v>
      </c>
      <c r="U703" s="4">
        <f t="shared" si="213"/>
        <v>2.6391599293745942E-2</v>
      </c>
      <c r="V703" s="6">
        <f t="shared" si="202"/>
        <v>0</v>
      </c>
      <c r="W703" s="16" t="str">
        <f t="shared" si="203"/>
        <v/>
      </c>
      <c r="X703" s="4" t="str">
        <f t="shared" si="214"/>
        <v/>
      </c>
      <c r="Y703" s="4" t="str">
        <f t="shared" si="204"/>
        <v/>
      </c>
      <c r="Z703" s="4">
        <f t="shared" si="205"/>
        <v>4853000</v>
      </c>
      <c r="AA703" s="16">
        <f t="shared" si="206"/>
        <v>1.2363486503193901E-3</v>
      </c>
      <c r="AB703" s="15">
        <f t="shared" si="215"/>
        <v>0.17556150834535339</v>
      </c>
      <c r="AC703" s="15">
        <f t="shared" si="216"/>
        <v>0.17556150834535342</v>
      </c>
      <c r="AD703" s="4">
        <v>146567</v>
      </c>
      <c r="AE703" s="26">
        <v>1503.37</v>
      </c>
      <c r="AF703" s="26">
        <v>1203.776217228728</v>
      </c>
      <c r="AG703" s="4">
        <f t="shared" si="217"/>
        <v>2735000</v>
      </c>
      <c r="AH703" s="16">
        <f t="shared" si="207"/>
        <v>2.1937842778793418E-3</v>
      </c>
      <c r="AI703" s="15">
        <f t="shared" si="208"/>
        <v>0.31151736745886655</v>
      </c>
      <c r="AJ703" s="15">
        <f t="shared" si="209"/>
        <v>0.3115173674588666</v>
      </c>
      <c r="AK703" s="4">
        <f t="shared" si="210"/>
        <v>16319000</v>
      </c>
      <c r="AL703" s="27">
        <f t="shared" si="211"/>
        <v>3.6766958759727926E-4</v>
      </c>
      <c r="AM703" s="15">
        <f t="shared" si="218"/>
        <v>5.2209081438813656E-2</v>
      </c>
      <c r="AN703" s="15">
        <f t="shared" si="219"/>
        <v>9.7033884283642175E-6</v>
      </c>
    </row>
    <row r="704" spans="1:40" x14ac:dyDescent="0.2">
      <c r="A704" s="4" t="s">
        <v>4628</v>
      </c>
      <c r="B704" s="2" t="s">
        <v>4</v>
      </c>
      <c r="C704" s="5">
        <v>146594</v>
      </c>
      <c r="D704" s="2" t="s">
        <v>260</v>
      </c>
      <c r="E704" s="5">
        <v>146595</v>
      </c>
      <c r="F704" s="2" t="s">
        <v>1494</v>
      </c>
      <c r="G704" s="7">
        <v>5000</v>
      </c>
      <c r="H704" s="5">
        <v>147</v>
      </c>
      <c r="I704" s="6">
        <v>146105</v>
      </c>
      <c r="J704" s="13">
        <v>45016</v>
      </c>
      <c r="K704" s="9">
        <v>5000</v>
      </c>
      <c r="L704" s="4" t="s">
        <v>4628</v>
      </c>
      <c r="M704" s="4" t="s">
        <v>4632</v>
      </c>
      <c r="N704" s="4">
        <f>VLOOKUP(I704,BaseModelo!$A$2:$E$5075,5)</f>
        <v>5</v>
      </c>
      <c r="P704" s="15">
        <v>147</v>
      </c>
      <c r="Q704" s="4">
        <f>VLOOKUP(I704,BaseModelo!$A$2:$E$5075,3)</f>
        <v>110</v>
      </c>
      <c r="R704" s="4">
        <f t="shared" si="200"/>
        <v>32283000</v>
      </c>
      <c r="S704" s="16">
        <f t="shared" si="201"/>
        <v>1.5488027754545735E-4</v>
      </c>
      <c r="T704" s="4">
        <f t="shared" si="212"/>
        <v>2.2767400799182231E-2</v>
      </c>
      <c r="U704" s="4">
        <f t="shared" si="213"/>
        <v>2.2767400799182231E-2</v>
      </c>
      <c r="V704" s="6">
        <f t="shared" si="202"/>
        <v>0</v>
      </c>
      <c r="W704" s="16" t="str">
        <f t="shared" si="203"/>
        <v/>
      </c>
      <c r="X704" s="4" t="str">
        <f t="shared" si="214"/>
        <v/>
      </c>
      <c r="Y704" s="4" t="str">
        <f t="shared" si="204"/>
        <v/>
      </c>
      <c r="Z704" s="4">
        <f t="shared" si="205"/>
        <v>4058000</v>
      </c>
      <c r="AA704" s="16">
        <f t="shared" si="206"/>
        <v>1.2321340561853129E-3</v>
      </c>
      <c r="AB704" s="15">
        <f t="shared" si="215"/>
        <v>0.18112370625924099</v>
      </c>
      <c r="AC704" s="15">
        <f t="shared" si="216"/>
        <v>0.18112370625924099</v>
      </c>
      <c r="AD704" s="4">
        <v>146594</v>
      </c>
      <c r="AE704" s="26">
        <v>1303.3399999999999</v>
      </c>
      <c r="AF704" s="26">
        <v>1303.3399999999999</v>
      </c>
      <c r="AG704" s="4">
        <f t="shared" si="217"/>
        <v>2193000</v>
      </c>
      <c r="AH704" s="16">
        <f t="shared" si="207"/>
        <v>2.2799817601459188E-3</v>
      </c>
      <c r="AI704" s="15">
        <f t="shared" si="208"/>
        <v>0.33515731874145005</v>
      </c>
      <c r="AJ704" s="15">
        <f t="shared" si="209"/>
        <v>0.33515731874145005</v>
      </c>
      <c r="AK704" s="4">
        <f t="shared" si="210"/>
        <v>16319000</v>
      </c>
      <c r="AL704" s="27">
        <f t="shared" si="211"/>
        <v>3.0639132299773271E-4</v>
      </c>
      <c r="AM704" s="15">
        <f t="shared" si="218"/>
        <v>4.5039524480666712E-2</v>
      </c>
      <c r="AN704" s="15">
        <f t="shared" si="219"/>
        <v>6.9757340520810808E-6</v>
      </c>
    </row>
    <row r="705" spans="1:40" x14ac:dyDescent="0.2">
      <c r="A705" s="4" t="s">
        <v>4628</v>
      </c>
      <c r="B705" s="3" t="s">
        <v>4</v>
      </c>
      <c r="C705" s="6">
        <v>146594</v>
      </c>
      <c r="D705" s="3" t="s">
        <v>260</v>
      </c>
      <c r="E705" s="6">
        <v>146597</v>
      </c>
      <c r="F705" s="3" t="s">
        <v>1512</v>
      </c>
      <c r="G705" s="8">
        <v>5000</v>
      </c>
      <c r="H705" s="6">
        <v>147</v>
      </c>
      <c r="I705" s="6">
        <v>146107</v>
      </c>
      <c r="J705" s="13">
        <v>45016</v>
      </c>
      <c r="K705" s="9">
        <v>5000</v>
      </c>
      <c r="L705" s="4" t="s">
        <v>4628</v>
      </c>
      <c r="M705" s="4" t="s">
        <v>4632</v>
      </c>
      <c r="N705" s="4">
        <f>VLOOKUP(I705,BaseModelo!$A$2:$E$5075,5)</f>
        <v>4</v>
      </c>
      <c r="P705" s="15">
        <v>147</v>
      </c>
      <c r="Q705" s="4">
        <f>VLOOKUP(I705,BaseModelo!$A$2:$E$5075,3)</f>
        <v>110</v>
      </c>
      <c r="R705" s="4">
        <f t="shared" si="200"/>
        <v>32283000</v>
      </c>
      <c r="S705" s="16">
        <f t="shared" si="201"/>
        <v>1.5488027754545735E-4</v>
      </c>
      <c r="T705" s="4">
        <f t="shared" si="212"/>
        <v>2.2767400799182231E-2</v>
      </c>
      <c r="U705" s="4">
        <f t="shared" si="213"/>
        <v>2.2767400799182231E-2</v>
      </c>
      <c r="V705" s="6">
        <f t="shared" si="202"/>
        <v>0</v>
      </c>
      <c r="W705" s="16" t="str">
        <f t="shared" si="203"/>
        <v/>
      </c>
      <c r="X705" s="4" t="str">
        <f t="shared" si="214"/>
        <v/>
      </c>
      <c r="Y705" s="4" t="str">
        <f t="shared" si="204"/>
        <v/>
      </c>
      <c r="Z705" s="4">
        <f t="shared" si="205"/>
        <v>2331000</v>
      </c>
      <c r="AA705" s="16">
        <f t="shared" si="206"/>
        <v>2.1450021450021449E-3</v>
      </c>
      <c r="AB705" s="15">
        <f t="shared" si="215"/>
        <v>0.31531531531531531</v>
      </c>
      <c r="AC705" s="15">
        <f t="shared" si="216"/>
        <v>0.31531531531531531</v>
      </c>
      <c r="AD705" s="4">
        <v>146594</v>
      </c>
      <c r="AE705" s="26">
        <v>1303.3399999999999</v>
      </c>
      <c r="AF705" s="26">
        <v>1303.3399999999999</v>
      </c>
      <c r="AG705" s="4">
        <f t="shared" si="217"/>
        <v>858000</v>
      </c>
      <c r="AH705" s="16">
        <f t="shared" si="207"/>
        <v>5.8275058275058279E-3</v>
      </c>
      <c r="AI705" s="15">
        <f t="shared" si="208"/>
        <v>0.85664335664335667</v>
      </c>
      <c r="AJ705" s="15">
        <f t="shared" si="209"/>
        <v>0.85664335664335667</v>
      </c>
      <c r="AK705" s="4">
        <f t="shared" si="210"/>
        <v>16319000</v>
      </c>
      <c r="AL705" s="27">
        <f t="shared" si="211"/>
        <v>3.0639132299773271E-4</v>
      </c>
      <c r="AM705" s="15">
        <f t="shared" si="218"/>
        <v>4.5039524480666712E-2</v>
      </c>
      <c r="AN705" s="15">
        <f t="shared" si="219"/>
        <v>6.9757340520810808E-6</v>
      </c>
    </row>
    <row r="706" spans="1:40" x14ac:dyDescent="0.2">
      <c r="A706" s="4" t="s">
        <v>4628</v>
      </c>
      <c r="B706" s="3" t="s">
        <v>4</v>
      </c>
      <c r="C706" s="6">
        <v>146594</v>
      </c>
      <c r="D706" s="3" t="s">
        <v>260</v>
      </c>
      <c r="E706" s="6">
        <v>146598</v>
      </c>
      <c r="F706" s="3" t="s">
        <v>1513</v>
      </c>
      <c r="G706" s="8">
        <v>5000</v>
      </c>
      <c r="H706" s="6">
        <v>147</v>
      </c>
      <c r="I706" s="6">
        <v>146104</v>
      </c>
      <c r="J706" s="13">
        <v>45016</v>
      </c>
      <c r="K706" s="9">
        <v>5000</v>
      </c>
      <c r="L706" s="4" t="s">
        <v>4628</v>
      </c>
      <c r="M706" s="4" t="s">
        <v>4632</v>
      </c>
      <c r="N706" s="4">
        <f>VLOOKUP(I706,BaseModelo!$A$2:$E$5075,5)</f>
        <v>8</v>
      </c>
      <c r="P706" s="15">
        <v>147</v>
      </c>
      <c r="Q706" s="4">
        <f>VLOOKUP(I706,BaseModelo!$A$2:$E$5075,3)</f>
        <v>132</v>
      </c>
      <c r="R706" s="4">
        <f t="shared" ref="R706:R769" si="220">SUMIFS($G:$G,$M:$M,M706)</f>
        <v>32283000</v>
      </c>
      <c r="S706" s="16">
        <f t="shared" ref="S706:S769" si="221">G706/R706</f>
        <v>1.5488027754545735E-4</v>
      </c>
      <c r="T706" s="4">
        <f t="shared" si="212"/>
        <v>2.2767400799182231E-2</v>
      </c>
      <c r="U706" s="4">
        <f t="shared" si="213"/>
        <v>2.2767400799182231E-2</v>
      </c>
      <c r="V706" s="6">
        <f t="shared" ref="V706:V769" si="222">SUMIFS($G:$G,$O:$O,O706)</f>
        <v>0</v>
      </c>
      <c r="W706" s="16" t="str">
        <f t="shared" ref="W706:W769" si="223">IFERROR(G706/V706,"")</f>
        <v/>
      </c>
      <c r="X706" s="4" t="str">
        <f t="shared" si="214"/>
        <v/>
      </c>
      <c r="Y706" s="4" t="str">
        <f t="shared" ref="Y706:Y769" si="224">IFERROR(W706*P706,"")</f>
        <v/>
      </c>
      <c r="Z706" s="4">
        <f t="shared" ref="Z706:Z769" si="225">SUMIFS($G:$G,$N:$N,N706)</f>
        <v>5836000</v>
      </c>
      <c r="AA706" s="16">
        <f t="shared" ref="AA706:AA769" si="226">IFERROR(G706/Z706,"")</f>
        <v>8.5675119945167924E-4</v>
      </c>
      <c r="AB706" s="15">
        <f t="shared" si="215"/>
        <v>0.12594242631939684</v>
      </c>
      <c r="AC706" s="15">
        <f t="shared" si="216"/>
        <v>0.12594242631939684</v>
      </c>
      <c r="AD706" s="4">
        <v>146594</v>
      </c>
      <c r="AE706" s="26">
        <v>1303.3399999999999</v>
      </c>
      <c r="AF706" s="26">
        <v>1303.3399999999999</v>
      </c>
      <c r="AG706" s="4">
        <f t="shared" si="217"/>
        <v>3421000</v>
      </c>
      <c r="AH706" s="16">
        <f t="shared" ref="AH706:AH769" si="227">IFERROR($G706/AG706,"")</f>
        <v>1.4615609470914938E-3</v>
      </c>
      <c r="AI706" s="15">
        <f t="shared" ref="AI706:AI769" si="228">IFERROR(AH706*H706,"")</f>
        <v>0.21484945922244958</v>
      </c>
      <c r="AJ706" s="15">
        <f t="shared" ref="AJ706:AJ769" si="229">IFERROR(AH706*P706,"")</f>
        <v>0.21484945922244958</v>
      </c>
      <c r="AK706" s="4">
        <f t="shared" ref="AK706:AK769" si="230">SUMIFS($G:$G,$A:$A,$A706,$M:$M,$M706)</f>
        <v>16319000</v>
      </c>
      <c r="AL706" s="27">
        <f t="shared" ref="AL706:AL769" si="231">IFERROR($G706/AK706,"")</f>
        <v>3.0639132299773271E-4</v>
      </c>
      <c r="AM706" s="15">
        <f t="shared" si="218"/>
        <v>4.5039524480666712E-2</v>
      </c>
      <c r="AN706" s="15">
        <f t="shared" si="219"/>
        <v>6.9757340520810808E-6</v>
      </c>
    </row>
    <row r="707" spans="1:40" x14ac:dyDescent="0.2">
      <c r="A707" s="4" t="s">
        <v>4628</v>
      </c>
      <c r="B707" s="3" t="s">
        <v>4</v>
      </c>
      <c r="C707" s="6">
        <v>146594</v>
      </c>
      <c r="D707" s="3" t="s">
        <v>260</v>
      </c>
      <c r="E707" s="6">
        <v>146599</v>
      </c>
      <c r="F707" s="3" t="s">
        <v>1514</v>
      </c>
      <c r="G707" s="8">
        <v>7000</v>
      </c>
      <c r="H707" s="6">
        <v>142</v>
      </c>
      <c r="I707" s="6">
        <v>146083</v>
      </c>
      <c r="J707" s="13">
        <v>45016</v>
      </c>
      <c r="K707" s="9">
        <v>7000</v>
      </c>
      <c r="L707" s="4" t="s">
        <v>4628</v>
      </c>
      <c r="M707" s="4" t="s">
        <v>4632</v>
      </c>
      <c r="N707" s="4">
        <f>VLOOKUP(I707,BaseModelo!$A$2:$E$5075,5)</f>
        <v>8</v>
      </c>
      <c r="P707" s="15">
        <v>142.00000000000003</v>
      </c>
      <c r="Q707" s="4">
        <f>VLOOKUP(I707,BaseModelo!$A$2:$E$5075,3)</f>
        <v>132</v>
      </c>
      <c r="R707" s="4">
        <f t="shared" si="220"/>
        <v>32283000</v>
      </c>
      <c r="S707" s="16">
        <f t="shared" si="221"/>
        <v>2.168323885636403E-4</v>
      </c>
      <c r="T707" s="4">
        <f t="shared" ref="T707:T770" si="232">S707*H707</f>
        <v>3.0790199176036922E-2</v>
      </c>
      <c r="U707" s="4">
        <f t="shared" ref="U707:U770" si="233">S707*P707</f>
        <v>3.0790199176036929E-2</v>
      </c>
      <c r="V707" s="6">
        <f t="shared" si="222"/>
        <v>0</v>
      </c>
      <c r="W707" s="16" t="str">
        <f t="shared" si="223"/>
        <v/>
      </c>
      <c r="X707" s="4" t="str">
        <f t="shared" ref="X707:X770" si="234">IFERROR(W707*H707,"")</f>
        <v/>
      </c>
      <c r="Y707" s="4" t="str">
        <f t="shared" si="224"/>
        <v/>
      </c>
      <c r="Z707" s="4">
        <f t="shared" si="225"/>
        <v>5836000</v>
      </c>
      <c r="AA707" s="16">
        <f t="shared" si="226"/>
        <v>1.199451679232351E-3</v>
      </c>
      <c r="AB707" s="15">
        <f t="shared" ref="AB707:AB770" si="235">IFERROR(AA707*H707,"")</f>
        <v>0.17032213845099384</v>
      </c>
      <c r="AC707" s="15">
        <f t="shared" ref="AC707:AC770" si="236">IFERROR(AA707*P707,"")</f>
        <v>0.17032213845099387</v>
      </c>
      <c r="AD707" s="4">
        <v>146594</v>
      </c>
      <c r="AE707" s="26">
        <v>1758.65</v>
      </c>
      <c r="AF707" s="26">
        <v>1758.65</v>
      </c>
      <c r="AG707" s="4">
        <f t="shared" ref="AG707:AG770" si="237">SUMIFS($G:$G,$N:$N,$N707,$A:$A,$A707)</f>
        <v>3421000</v>
      </c>
      <c r="AH707" s="16">
        <f t="shared" si="227"/>
        <v>2.0461853259280912E-3</v>
      </c>
      <c r="AI707" s="15">
        <f t="shared" si="228"/>
        <v>0.29055831628178896</v>
      </c>
      <c r="AJ707" s="15">
        <f t="shared" si="229"/>
        <v>0.29055831628178902</v>
      </c>
      <c r="AK707" s="4">
        <f t="shared" si="230"/>
        <v>16319000</v>
      </c>
      <c r="AL707" s="27">
        <f t="shared" si="231"/>
        <v>4.289478521968258E-4</v>
      </c>
      <c r="AM707" s="15">
        <f t="shared" ref="AM707:AM770" si="238">IFERROR(AL707*H707,"")</f>
        <v>6.0910595011949266E-2</v>
      </c>
      <c r="AN707" s="15">
        <f t="shared" ref="AN707:AN770" si="239">IFERROR(AL707*U707,"")</f>
        <v>1.3207389805273516E-5</v>
      </c>
    </row>
    <row r="708" spans="1:40" x14ac:dyDescent="0.2">
      <c r="A708" s="4" t="s">
        <v>4628</v>
      </c>
      <c r="B708" s="3" t="s">
        <v>4</v>
      </c>
      <c r="C708" s="6">
        <v>146594</v>
      </c>
      <c r="D708" s="3" t="s">
        <v>260</v>
      </c>
      <c r="E708" s="6">
        <v>146600</v>
      </c>
      <c r="F708" s="3" t="s">
        <v>1515</v>
      </c>
      <c r="G708" s="8">
        <v>5000</v>
      </c>
      <c r="H708" s="6">
        <v>147</v>
      </c>
      <c r="I708" s="6">
        <v>146082</v>
      </c>
      <c r="J708" s="13">
        <v>45016</v>
      </c>
      <c r="K708" s="9">
        <v>5000</v>
      </c>
      <c r="L708" s="4" t="s">
        <v>4628</v>
      </c>
      <c r="M708" s="4" t="s">
        <v>4632</v>
      </c>
      <c r="N708" s="4">
        <f>VLOOKUP(I708,BaseModelo!$A$2:$E$5075,5)</f>
        <v>8</v>
      </c>
      <c r="P708" s="15">
        <v>147</v>
      </c>
      <c r="Q708" s="4">
        <f>VLOOKUP(I708,BaseModelo!$A$2:$E$5075,3)</f>
        <v>132</v>
      </c>
      <c r="R708" s="4">
        <f t="shared" si="220"/>
        <v>32283000</v>
      </c>
      <c r="S708" s="16">
        <f t="shared" si="221"/>
        <v>1.5488027754545735E-4</v>
      </c>
      <c r="T708" s="4">
        <f t="shared" si="232"/>
        <v>2.2767400799182231E-2</v>
      </c>
      <c r="U708" s="4">
        <f t="shared" si="233"/>
        <v>2.2767400799182231E-2</v>
      </c>
      <c r="V708" s="6">
        <f t="shared" si="222"/>
        <v>0</v>
      </c>
      <c r="W708" s="16" t="str">
        <f t="shared" si="223"/>
        <v/>
      </c>
      <c r="X708" s="4" t="str">
        <f t="shared" si="234"/>
        <v/>
      </c>
      <c r="Y708" s="4" t="str">
        <f t="shared" si="224"/>
        <v/>
      </c>
      <c r="Z708" s="4">
        <f t="shared" si="225"/>
        <v>5836000</v>
      </c>
      <c r="AA708" s="16">
        <f t="shared" si="226"/>
        <v>8.5675119945167924E-4</v>
      </c>
      <c r="AB708" s="15">
        <f t="shared" si="235"/>
        <v>0.12594242631939684</v>
      </c>
      <c r="AC708" s="15">
        <f t="shared" si="236"/>
        <v>0.12594242631939684</v>
      </c>
      <c r="AD708" s="4">
        <v>146594</v>
      </c>
      <c r="AE708" s="26">
        <v>1303.3399999999999</v>
      </c>
      <c r="AF708" s="26">
        <v>1303.3399999999999</v>
      </c>
      <c r="AG708" s="4">
        <f t="shared" si="237"/>
        <v>3421000</v>
      </c>
      <c r="AH708" s="16">
        <f t="shared" si="227"/>
        <v>1.4615609470914938E-3</v>
      </c>
      <c r="AI708" s="15">
        <f t="shared" si="228"/>
        <v>0.21484945922244958</v>
      </c>
      <c r="AJ708" s="15">
        <f t="shared" si="229"/>
        <v>0.21484945922244958</v>
      </c>
      <c r="AK708" s="4">
        <f t="shared" si="230"/>
        <v>16319000</v>
      </c>
      <c r="AL708" s="27">
        <f t="shared" si="231"/>
        <v>3.0639132299773271E-4</v>
      </c>
      <c r="AM708" s="15">
        <f t="shared" si="238"/>
        <v>4.5039524480666712E-2</v>
      </c>
      <c r="AN708" s="15">
        <f t="shared" si="239"/>
        <v>6.9757340520810808E-6</v>
      </c>
    </row>
    <row r="709" spans="1:40" x14ac:dyDescent="0.2">
      <c r="A709" s="4" t="s">
        <v>4628</v>
      </c>
      <c r="B709" s="3" t="s">
        <v>4</v>
      </c>
      <c r="C709" s="6">
        <v>146594</v>
      </c>
      <c r="D709" s="3" t="s">
        <v>260</v>
      </c>
      <c r="E709" s="6">
        <v>146601</v>
      </c>
      <c r="F709" s="3" t="s">
        <v>1516</v>
      </c>
      <c r="G709" s="8">
        <v>5000</v>
      </c>
      <c r="H709" s="6">
        <v>147</v>
      </c>
      <c r="I709" s="6">
        <v>146081</v>
      </c>
      <c r="J709" s="13">
        <v>45016</v>
      </c>
      <c r="K709" s="9">
        <v>5000</v>
      </c>
      <c r="L709" s="4" t="s">
        <v>4628</v>
      </c>
      <c r="M709" s="4" t="s">
        <v>4632</v>
      </c>
      <c r="N709" s="4">
        <f>VLOOKUP(I709,BaseModelo!$A$2:$E$5075,5)</f>
        <v>3</v>
      </c>
      <c r="P709" s="15">
        <v>147</v>
      </c>
      <c r="Q709" s="4">
        <f>VLOOKUP(I709,BaseModelo!$A$2:$E$5075,3)</f>
        <v>110</v>
      </c>
      <c r="R709" s="4">
        <f t="shared" si="220"/>
        <v>32283000</v>
      </c>
      <c r="S709" s="16">
        <f t="shared" si="221"/>
        <v>1.5488027754545735E-4</v>
      </c>
      <c r="T709" s="4">
        <f t="shared" si="232"/>
        <v>2.2767400799182231E-2</v>
      </c>
      <c r="U709" s="4">
        <f t="shared" si="233"/>
        <v>2.2767400799182231E-2</v>
      </c>
      <c r="V709" s="6">
        <f t="shared" si="222"/>
        <v>0</v>
      </c>
      <c r="W709" s="16" t="str">
        <f t="shared" si="223"/>
        <v/>
      </c>
      <c r="X709" s="4" t="str">
        <f t="shared" si="234"/>
        <v/>
      </c>
      <c r="Y709" s="4" t="str">
        <f t="shared" si="224"/>
        <v/>
      </c>
      <c r="Z709" s="4">
        <f t="shared" si="225"/>
        <v>1992000</v>
      </c>
      <c r="AA709" s="16">
        <f t="shared" si="226"/>
        <v>2.5100401606425703E-3</v>
      </c>
      <c r="AB709" s="15">
        <f t="shared" si="235"/>
        <v>0.36897590361445781</v>
      </c>
      <c r="AC709" s="15">
        <f t="shared" si="236"/>
        <v>0.36897590361445781</v>
      </c>
      <c r="AD709" s="4">
        <v>146594</v>
      </c>
      <c r="AE709" s="26">
        <v>1303.3399999999999</v>
      </c>
      <c r="AF709" s="26">
        <v>1303.3399999999999</v>
      </c>
      <c r="AG709" s="4">
        <f t="shared" si="237"/>
        <v>673000</v>
      </c>
      <c r="AH709" s="16">
        <f t="shared" si="227"/>
        <v>7.429420505200594E-3</v>
      </c>
      <c r="AI709" s="15">
        <f t="shared" si="228"/>
        <v>1.0921248142644873</v>
      </c>
      <c r="AJ709" s="15">
        <f t="shared" si="229"/>
        <v>1.0921248142644873</v>
      </c>
      <c r="AK709" s="4">
        <f t="shared" si="230"/>
        <v>16319000</v>
      </c>
      <c r="AL709" s="27">
        <f t="shared" si="231"/>
        <v>3.0639132299773271E-4</v>
      </c>
      <c r="AM709" s="15">
        <f t="shared" si="238"/>
        <v>4.5039524480666712E-2</v>
      </c>
      <c r="AN709" s="15">
        <f t="shared" si="239"/>
        <v>6.9757340520810808E-6</v>
      </c>
    </row>
    <row r="710" spans="1:40" x14ac:dyDescent="0.2">
      <c r="A710" s="4" t="s">
        <v>4628</v>
      </c>
      <c r="B710" s="3" t="s">
        <v>4</v>
      </c>
      <c r="C710" s="6">
        <v>146594</v>
      </c>
      <c r="D710" s="3" t="s">
        <v>260</v>
      </c>
      <c r="E710" s="6">
        <v>146602</v>
      </c>
      <c r="F710" s="3" t="s">
        <v>1517</v>
      </c>
      <c r="G710" s="8">
        <v>5000</v>
      </c>
      <c r="H710" s="6">
        <v>147</v>
      </c>
      <c r="I710" s="6">
        <v>146197</v>
      </c>
      <c r="J710" s="13">
        <v>45016</v>
      </c>
      <c r="K710" s="9">
        <v>5000</v>
      </c>
      <c r="L710" s="4" t="s">
        <v>4628</v>
      </c>
      <c r="M710" s="4" t="s">
        <v>4632</v>
      </c>
      <c r="N710" s="4">
        <f>VLOOKUP(I710,BaseModelo!$A$2:$E$5075,5)</f>
        <v>5</v>
      </c>
      <c r="P710" s="15">
        <v>147</v>
      </c>
      <c r="Q710" s="4">
        <f>VLOOKUP(I710,BaseModelo!$A$2:$E$5075,3)</f>
        <v>110</v>
      </c>
      <c r="R710" s="4">
        <f t="shared" si="220"/>
        <v>32283000</v>
      </c>
      <c r="S710" s="16">
        <f t="shared" si="221"/>
        <v>1.5488027754545735E-4</v>
      </c>
      <c r="T710" s="4">
        <f t="shared" si="232"/>
        <v>2.2767400799182231E-2</v>
      </c>
      <c r="U710" s="4">
        <f t="shared" si="233"/>
        <v>2.2767400799182231E-2</v>
      </c>
      <c r="V710" s="6">
        <f t="shared" si="222"/>
        <v>0</v>
      </c>
      <c r="W710" s="16" t="str">
        <f t="shared" si="223"/>
        <v/>
      </c>
      <c r="X710" s="4" t="str">
        <f t="shared" si="234"/>
        <v/>
      </c>
      <c r="Y710" s="4" t="str">
        <f t="shared" si="224"/>
        <v/>
      </c>
      <c r="Z710" s="4">
        <f t="shared" si="225"/>
        <v>4058000</v>
      </c>
      <c r="AA710" s="16">
        <f t="shared" si="226"/>
        <v>1.2321340561853129E-3</v>
      </c>
      <c r="AB710" s="15">
        <f t="shared" si="235"/>
        <v>0.18112370625924099</v>
      </c>
      <c r="AC710" s="15">
        <f t="shared" si="236"/>
        <v>0.18112370625924099</v>
      </c>
      <c r="AD710" s="4">
        <v>146594</v>
      </c>
      <c r="AE710" s="26">
        <v>1303.3399999999999</v>
      </c>
      <c r="AF710" s="26">
        <v>1303.3399999999999</v>
      </c>
      <c r="AG710" s="4">
        <f t="shared" si="237"/>
        <v>2193000</v>
      </c>
      <c r="AH710" s="16">
        <f t="shared" si="227"/>
        <v>2.2799817601459188E-3</v>
      </c>
      <c r="AI710" s="15">
        <f t="shared" si="228"/>
        <v>0.33515731874145005</v>
      </c>
      <c r="AJ710" s="15">
        <f t="shared" si="229"/>
        <v>0.33515731874145005</v>
      </c>
      <c r="AK710" s="4">
        <f t="shared" si="230"/>
        <v>16319000</v>
      </c>
      <c r="AL710" s="27">
        <f t="shared" si="231"/>
        <v>3.0639132299773271E-4</v>
      </c>
      <c r="AM710" s="15">
        <f t="shared" si="238"/>
        <v>4.5039524480666712E-2</v>
      </c>
      <c r="AN710" s="15">
        <f t="shared" si="239"/>
        <v>6.9757340520810808E-6</v>
      </c>
    </row>
    <row r="711" spans="1:40" x14ac:dyDescent="0.2">
      <c r="A711" s="4" t="s">
        <v>4628</v>
      </c>
      <c r="B711" s="2" t="s">
        <v>6</v>
      </c>
      <c r="C711" s="5">
        <v>146617</v>
      </c>
      <c r="D711" s="2" t="s">
        <v>261</v>
      </c>
      <c r="E711" s="5">
        <v>146618</v>
      </c>
      <c r="F711" s="2" t="s">
        <v>1495</v>
      </c>
      <c r="G711" s="7">
        <v>5000</v>
      </c>
      <c r="H711" s="5">
        <v>147</v>
      </c>
      <c r="I711" s="6">
        <v>144318</v>
      </c>
      <c r="J711" s="13">
        <v>45016</v>
      </c>
      <c r="K711" s="9">
        <v>5000</v>
      </c>
      <c r="L711" s="4" t="s">
        <v>4628</v>
      </c>
      <c r="M711" s="4" t="s">
        <v>4632</v>
      </c>
      <c r="N711" s="4">
        <f>VLOOKUP(I711,BaseModelo!$A$2:$E$5075,5)</f>
        <v>10</v>
      </c>
      <c r="P711" s="15">
        <v>147</v>
      </c>
      <c r="Q711" s="4">
        <f>VLOOKUP(I711,BaseModelo!$A$2:$E$5075,3)</f>
        <v>0</v>
      </c>
      <c r="R711" s="4">
        <f t="shared" si="220"/>
        <v>32283000</v>
      </c>
      <c r="S711" s="16">
        <f t="shared" si="221"/>
        <v>1.5488027754545735E-4</v>
      </c>
      <c r="T711" s="4">
        <f t="shared" si="232"/>
        <v>2.2767400799182231E-2</v>
      </c>
      <c r="U711" s="4">
        <f t="shared" si="233"/>
        <v>2.2767400799182231E-2</v>
      </c>
      <c r="V711" s="6">
        <f t="shared" si="222"/>
        <v>0</v>
      </c>
      <c r="W711" s="16" t="str">
        <f t="shared" si="223"/>
        <v/>
      </c>
      <c r="X711" s="4" t="str">
        <f t="shared" si="234"/>
        <v/>
      </c>
      <c r="Y711" s="4" t="str">
        <f t="shared" si="224"/>
        <v/>
      </c>
      <c r="Z711" s="4">
        <f t="shared" si="225"/>
        <v>4121000</v>
      </c>
      <c r="AA711" s="16">
        <f t="shared" si="226"/>
        <v>1.2132977432661976E-3</v>
      </c>
      <c r="AB711" s="15">
        <f t="shared" si="235"/>
        <v>0.17835476826013105</v>
      </c>
      <c r="AC711" s="15">
        <f t="shared" si="236"/>
        <v>0.17835476826013105</v>
      </c>
      <c r="AD711" s="4">
        <v>146617</v>
      </c>
      <c r="AE711" s="26">
        <v>1303.3399999999999</v>
      </c>
      <c r="AF711" s="26">
        <v>1303.3399999999999</v>
      </c>
      <c r="AG711" s="4">
        <f t="shared" si="237"/>
        <v>1846000</v>
      </c>
      <c r="AH711" s="16">
        <f t="shared" si="227"/>
        <v>2.7085590465872156E-3</v>
      </c>
      <c r="AI711" s="15">
        <f t="shared" si="228"/>
        <v>0.39815817984832069</v>
      </c>
      <c r="AJ711" s="15">
        <f t="shared" si="229"/>
        <v>0.39815817984832069</v>
      </c>
      <c r="AK711" s="4">
        <f t="shared" si="230"/>
        <v>16319000</v>
      </c>
      <c r="AL711" s="27">
        <f t="shared" si="231"/>
        <v>3.0639132299773271E-4</v>
      </c>
      <c r="AM711" s="15">
        <f t="shared" si="238"/>
        <v>4.5039524480666712E-2</v>
      </c>
      <c r="AN711" s="15">
        <f t="shared" si="239"/>
        <v>6.9757340520810808E-6</v>
      </c>
    </row>
    <row r="712" spans="1:40" x14ac:dyDescent="0.2">
      <c r="A712" s="4" t="s">
        <v>4628</v>
      </c>
      <c r="B712" s="3" t="s">
        <v>6</v>
      </c>
      <c r="C712" s="6">
        <v>146617</v>
      </c>
      <c r="D712" s="3" t="s">
        <v>261</v>
      </c>
      <c r="E712" s="6">
        <v>146619</v>
      </c>
      <c r="F712" s="3" t="s">
        <v>1521</v>
      </c>
      <c r="G712" s="8">
        <v>6000</v>
      </c>
      <c r="H712" s="6">
        <v>142</v>
      </c>
      <c r="I712" s="6">
        <v>145625</v>
      </c>
      <c r="J712" s="13">
        <v>45016</v>
      </c>
      <c r="K712" s="9">
        <v>6000</v>
      </c>
      <c r="L712" s="4" t="s">
        <v>4628</v>
      </c>
      <c r="M712" s="4" t="s">
        <v>4632</v>
      </c>
      <c r="N712" s="4">
        <f>VLOOKUP(I712,BaseModelo!$A$2:$E$5075,5)</f>
        <v>6</v>
      </c>
      <c r="P712" s="15">
        <v>142.00000000000003</v>
      </c>
      <c r="Q712" s="4">
        <f>VLOOKUP(I712,BaseModelo!$A$2:$E$5075,3)</f>
        <v>115</v>
      </c>
      <c r="R712" s="4">
        <f t="shared" si="220"/>
        <v>32283000</v>
      </c>
      <c r="S712" s="16">
        <f t="shared" si="221"/>
        <v>1.8585633305454884E-4</v>
      </c>
      <c r="T712" s="4">
        <f t="shared" si="232"/>
        <v>2.6391599293745936E-2</v>
      </c>
      <c r="U712" s="4">
        <f t="shared" si="233"/>
        <v>2.6391599293745942E-2</v>
      </c>
      <c r="V712" s="6">
        <f t="shared" si="222"/>
        <v>0</v>
      </c>
      <c r="W712" s="16" t="str">
        <f t="shared" si="223"/>
        <v/>
      </c>
      <c r="X712" s="4" t="str">
        <f t="shared" si="234"/>
        <v/>
      </c>
      <c r="Y712" s="4" t="str">
        <f t="shared" si="224"/>
        <v/>
      </c>
      <c r="Z712" s="4">
        <f t="shared" si="225"/>
        <v>4853000</v>
      </c>
      <c r="AA712" s="16">
        <f t="shared" si="226"/>
        <v>1.2363486503193901E-3</v>
      </c>
      <c r="AB712" s="15">
        <f t="shared" si="235"/>
        <v>0.17556150834535339</v>
      </c>
      <c r="AC712" s="15">
        <f t="shared" si="236"/>
        <v>0.17556150834535342</v>
      </c>
      <c r="AD712" s="4">
        <v>146617</v>
      </c>
      <c r="AE712" s="26">
        <v>1503.37</v>
      </c>
      <c r="AF712" s="26">
        <v>1503.37</v>
      </c>
      <c r="AG712" s="4">
        <f t="shared" si="237"/>
        <v>2735000</v>
      </c>
      <c r="AH712" s="16">
        <f t="shared" si="227"/>
        <v>2.1937842778793418E-3</v>
      </c>
      <c r="AI712" s="15">
        <f t="shared" si="228"/>
        <v>0.31151736745886655</v>
      </c>
      <c r="AJ712" s="15">
        <f t="shared" si="229"/>
        <v>0.3115173674588666</v>
      </c>
      <c r="AK712" s="4">
        <f t="shared" si="230"/>
        <v>16319000</v>
      </c>
      <c r="AL712" s="27">
        <f t="shared" si="231"/>
        <v>3.6766958759727926E-4</v>
      </c>
      <c r="AM712" s="15">
        <f t="shared" si="238"/>
        <v>5.2209081438813656E-2</v>
      </c>
      <c r="AN712" s="15">
        <f t="shared" si="239"/>
        <v>9.7033884283642175E-6</v>
      </c>
    </row>
    <row r="713" spans="1:40" x14ac:dyDescent="0.2">
      <c r="A713" s="4" t="s">
        <v>4628</v>
      </c>
      <c r="B713" s="3" t="s">
        <v>6</v>
      </c>
      <c r="C713" s="6">
        <v>146617</v>
      </c>
      <c r="D713" s="3" t="s">
        <v>261</v>
      </c>
      <c r="E713" s="6">
        <v>146620</v>
      </c>
      <c r="F713" s="3" t="s">
        <v>1522</v>
      </c>
      <c r="G713" s="8">
        <v>8000</v>
      </c>
      <c r="H713" s="6">
        <v>142</v>
      </c>
      <c r="I713" s="6">
        <v>145624</v>
      </c>
      <c r="J713" s="13">
        <v>45016</v>
      </c>
      <c r="K713" s="9">
        <v>8000</v>
      </c>
      <c r="L713" s="4" t="s">
        <v>4628</v>
      </c>
      <c r="M713" s="4" t="s">
        <v>4632</v>
      </c>
      <c r="N713" s="4">
        <f>VLOOKUP(I713,BaseModelo!$A$2:$E$5075,5)</f>
        <v>6</v>
      </c>
      <c r="P713" s="15">
        <v>142.00000000000003</v>
      </c>
      <c r="Q713" s="4">
        <f>VLOOKUP(I713,BaseModelo!$A$2:$E$5075,3)</f>
        <v>115</v>
      </c>
      <c r="R713" s="4">
        <f t="shared" si="220"/>
        <v>32283000</v>
      </c>
      <c r="S713" s="16">
        <f t="shared" si="221"/>
        <v>2.4780844407273179E-4</v>
      </c>
      <c r="T713" s="4">
        <f t="shared" si="232"/>
        <v>3.5188799058327912E-2</v>
      </c>
      <c r="U713" s="4">
        <f t="shared" si="233"/>
        <v>3.5188799058327919E-2</v>
      </c>
      <c r="V713" s="6">
        <f t="shared" si="222"/>
        <v>0</v>
      </c>
      <c r="W713" s="16" t="str">
        <f t="shared" si="223"/>
        <v/>
      </c>
      <c r="X713" s="4" t="str">
        <f t="shared" si="234"/>
        <v/>
      </c>
      <c r="Y713" s="4" t="str">
        <f t="shared" si="224"/>
        <v/>
      </c>
      <c r="Z713" s="4">
        <f t="shared" si="225"/>
        <v>4853000</v>
      </c>
      <c r="AA713" s="16">
        <f t="shared" si="226"/>
        <v>1.6484648670925201E-3</v>
      </c>
      <c r="AB713" s="15">
        <f t="shared" si="235"/>
        <v>0.23408201112713783</v>
      </c>
      <c r="AC713" s="15">
        <f t="shared" si="236"/>
        <v>0.23408201112713789</v>
      </c>
      <c r="AD713" s="4">
        <v>146617</v>
      </c>
      <c r="AE713" s="26">
        <v>2013.74</v>
      </c>
      <c r="AF713" s="26">
        <v>2013.74</v>
      </c>
      <c r="AG713" s="4">
        <f t="shared" si="237"/>
        <v>2735000</v>
      </c>
      <c r="AH713" s="16">
        <f t="shared" si="227"/>
        <v>2.9250457038391227E-3</v>
      </c>
      <c r="AI713" s="15">
        <f t="shared" si="228"/>
        <v>0.41535648994515539</v>
      </c>
      <c r="AJ713" s="15">
        <f t="shared" si="229"/>
        <v>0.4153564899451555</v>
      </c>
      <c r="AK713" s="4">
        <f t="shared" si="230"/>
        <v>16319000</v>
      </c>
      <c r="AL713" s="27">
        <f t="shared" si="231"/>
        <v>4.9022611679637234E-4</v>
      </c>
      <c r="AM713" s="15">
        <f t="shared" si="238"/>
        <v>6.9612108585084875E-2</v>
      </c>
      <c r="AN713" s="15">
        <f t="shared" si="239"/>
        <v>1.725046831709194E-5</v>
      </c>
    </row>
    <row r="714" spans="1:40" x14ac:dyDescent="0.2">
      <c r="A714" s="4" t="s">
        <v>4628</v>
      </c>
      <c r="B714" s="3" t="s">
        <v>6</v>
      </c>
      <c r="C714" s="6">
        <v>146617</v>
      </c>
      <c r="D714" s="3" t="s">
        <v>261</v>
      </c>
      <c r="E714" s="6">
        <v>146621</v>
      </c>
      <c r="F714" s="3" t="s">
        <v>1523</v>
      </c>
      <c r="G714" s="8">
        <v>5000</v>
      </c>
      <c r="H714" s="6">
        <v>147</v>
      </c>
      <c r="I714" s="6">
        <v>145621</v>
      </c>
      <c r="J714" s="13">
        <v>45016</v>
      </c>
      <c r="K714" s="9">
        <v>5000</v>
      </c>
      <c r="L714" s="4" t="s">
        <v>4628</v>
      </c>
      <c r="M714" s="4" t="s">
        <v>4632</v>
      </c>
      <c r="N714" s="4">
        <f>VLOOKUP(I714,BaseModelo!$A$2:$E$5075,5)</f>
        <v>6</v>
      </c>
      <c r="P714" s="15">
        <v>147</v>
      </c>
      <c r="Q714" s="4">
        <f>VLOOKUP(I714,BaseModelo!$A$2:$E$5075,3)</f>
        <v>115</v>
      </c>
      <c r="R714" s="4">
        <f t="shared" si="220"/>
        <v>32283000</v>
      </c>
      <c r="S714" s="16">
        <f t="shared" si="221"/>
        <v>1.5488027754545735E-4</v>
      </c>
      <c r="T714" s="4">
        <f t="shared" si="232"/>
        <v>2.2767400799182231E-2</v>
      </c>
      <c r="U714" s="4">
        <f t="shared" si="233"/>
        <v>2.2767400799182231E-2</v>
      </c>
      <c r="V714" s="6">
        <f t="shared" si="222"/>
        <v>0</v>
      </c>
      <c r="W714" s="16" t="str">
        <f t="shared" si="223"/>
        <v/>
      </c>
      <c r="X714" s="4" t="str">
        <f t="shared" si="234"/>
        <v/>
      </c>
      <c r="Y714" s="4" t="str">
        <f t="shared" si="224"/>
        <v/>
      </c>
      <c r="Z714" s="4">
        <f t="shared" si="225"/>
        <v>4853000</v>
      </c>
      <c r="AA714" s="16">
        <f t="shared" si="226"/>
        <v>1.0302905419328251E-3</v>
      </c>
      <c r="AB714" s="15">
        <f t="shared" si="235"/>
        <v>0.1514527096641253</v>
      </c>
      <c r="AC714" s="15">
        <f t="shared" si="236"/>
        <v>0.1514527096641253</v>
      </c>
      <c r="AD714" s="4">
        <v>146617</v>
      </c>
      <c r="AE714" s="26">
        <v>1303.3399999999999</v>
      </c>
      <c r="AF714" s="26">
        <v>1303.3399999999999</v>
      </c>
      <c r="AG714" s="4">
        <f t="shared" si="237"/>
        <v>2735000</v>
      </c>
      <c r="AH714" s="16">
        <f t="shared" si="227"/>
        <v>1.8281535648994515E-3</v>
      </c>
      <c r="AI714" s="15">
        <f t="shared" si="228"/>
        <v>0.26873857404021939</v>
      </c>
      <c r="AJ714" s="15">
        <f t="shared" si="229"/>
        <v>0.26873857404021939</v>
      </c>
      <c r="AK714" s="4">
        <f t="shared" si="230"/>
        <v>16319000</v>
      </c>
      <c r="AL714" s="27">
        <f t="shared" si="231"/>
        <v>3.0639132299773271E-4</v>
      </c>
      <c r="AM714" s="15">
        <f t="shared" si="238"/>
        <v>4.5039524480666712E-2</v>
      </c>
      <c r="AN714" s="15">
        <f t="shared" si="239"/>
        <v>6.9757340520810808E-6</v>
      </c>
    </row>
    <row r="715" spans="1:40" x14ac:dyDescent="0.2">
      <c r="A715" s="4" t="s">
        <v>4628</v>
      </c>
      <c r="B715" s="3" t="s">
        <v>6</v>
      </c>
      <c r="C715" s="6">
        <v>146617</v>
      </c>
      <c r="D715" s="3" t="s">
        <v>261</v>
      </c>
      <c r="E715" s="6">
        <v>146622</v>
      </c>
      <c r="F715" s="3" t="s">
        <v>1524</v>
      </c>
      <c r="G715" s="8">
        <v>7000</v>
      </c>
      <c r="H715" s="6">
        <v>142</v>
      </c>
      <c r="I715" s="6">
        <v>145627</v>
      </c>
      <c r="J715" s="13">
        <v>45016</v>
      </c>
      <c r="K715" s="9">
        <v>7000</v>
      </c>
      <c r="L715" s="4" t="s">
        <v>4628</v>
      </c>
      <c r="M715" s="4" t="s">
        <v>4632</v>
      </c>
      <c r="N715" s="4">
        <f>VLOOKUP(I715,BaseModelo!$A$2:$E$5075,5)</f>
        <v>6</v>
      </c>
      <c r="P715" s="15">
        <v>142.00000000000003</v>
      </c>
      <c r="Q715" s="4">
        <f>VLOOKUP(I715,BaseModelo!$A$2:$E$5075,3)</f>
        <v>115</v>
      </c>
      <c r="R715" s="4">
        <f t="shared" si="220"/>
        <v>32283000</v>
      </c>
      <c r="S715" s="16">
        <f t="shared" si="221"/>
        <v>2.168323885636403E-4</v>
      </c>
      <c r="T715" s="4">
        <f t="shared" si="232"/>
        <v>3.0790199176036922E-2</v>
      </c>
      <c r="U715" s="4">
        <f t="shared" si="233"/>
        <v>3.0790199176036929E-2</v>
      </c>
      <c r="V715" s="6">
        <f t="shared" si="222"/>
        <v>0</v>
      </c>
      <c r="W715" s="16" t="str">
        <f t="shared" si="223"/>
        <v/>
      </c>
      <c r="X715" s="4" t="str">
        <f t="shared" si="234"/>
        <v/>
      </c>
      <c r="Y715" s="4" t="str">
        <f t="shared" si="224"/>
        <v/>
      </c>
      <c r="Z715" s="4">
        <f t="shared" si="225"/>
        <v>4853000</v>
      </c>
      <c r="AA715" s="16">
        <f t="shared" si="226"/>
        <v>1.4424067587059551E-3</v>
      </c>
      <c r="AB715" s="15">
        <f t="shared" si="235"/>
        <v>0.20482175973624561</v>
      </c>
      <c r="AC715" s="15">
        <f t="shared" si="236"/>
        <v>0.20482175973624567</v>
      </c>
      <c r="AD715" s="4">
        <v>146617</v>
      </c>
      <c r="AE715" s="26">
        <v>1758.65</v>
      </c>
      <c r="AF715" s="26">
        <v>1758.65</v>
      </c>
      <c r="AG715" s="4">
        <f t="shared" si="237"/>
        <v>2735000</v>
      </c>
      <c r="AH715" s="16">
        <f t="shared" si="227"/>
        <v>2.5594149908592322E-3</v>
      </c>
      <c r="AI715" s="15">
        <f t="shared" si="228"/>
        <v>0.363436928702011</v>
      </c>
      <c r="AJ715" s="15">
        <f t="shared" si="229"/>
        <v>0.36343692870201105</v>
      </c>
      <c r="AK715" s="4">
        <f t="shared" si="230"/>
        <v>16319000</v>
      </c>
      <c r="AL715" s="27">
        <f t="shared" si="231"/>
        <v>4.289478521968258E-4</v>
      </c>
      <c r="AM715" s="15">
        <f t="shared" si="238"/>
        <v>6.0910595011949266E-2</v>
      </c>
      <c r="AN715" s="15">
        <f t="shared" si="239"/>
        <v>1.3207389805273516E-5</v>
      </c>
    </row>
    <row r="716" spans="1:40" x14ac:dyDescent="0.2">
      <c r="A716" s="4" t="s">
        <v>4628</v>
      </c>
      <c r="B716" s="3" t="s">
        <v>6</v>
      </c>
      <c r="C716" s="6">
        <v>146617</v>
      </c>
      <c r="D716" s="3" t="s">
        <v>261</v>
      </c>
      <c r="E716" s="6">
        <v>146623</v>
      </c>
      <c r="F716" s="3" t="s">
        <v>1525</v>
      </c>
      <c r="G716" s="8">
        <v>6000</v>
      </c>
      <c r="H716" s="6">
        <v>142</v>
      </c>
      <c r="I716" s="6">
        <v>146366</v>
      </c>
      <c r="J716" s="13">
        <v>45016</v>
      </c>
      <c r="K716" s="9">
        <v>6000</v>
      </c>
      <c r="L716" s="4" t="s">
        <v>4628</v>
      </c>
      <c r="M716" s="4" t="s">
        <v>4632</v>
      </c>
      <c r="N716" s="4">
        <f>VLOOKUP(I716,BaseModelo!$A$2:$E$5075,5)</f>
        <v>6</v>
      </c>
      <c r="P716" s="15">
        <v>142.00000000000003</v>
      </c>
      <c r="Q716" s="4">
        <f>VLOOKUP(I716,BaseModelo!$A$2:$E$5075,3)</f>
        <v>115</v>
      </c>
      <c r="R716" s="4">
        <f t="shared" si="220"/>
        <v>32283000</v>
      </c>
      <c r="S716" s="16">
        <f t="shared" si="221"/>
        <v>1.8585633305454884E-4</v>
      </c>
      <c r="T716" s="4">
        <f t="shared" si="232"/>
        <v>2.6391599293745936E-2</v>
      </c>
      <c r="U716" s="4">
        <f t="shared" si="233"/>
        <v>2.6391599293745942E-2</v>
      </c>
      <c r="V716" s="6">
        <f t="shared" si="222"/>
        <v>0</v>
      </c>
      <c r="W716" s="16" t="str">
        <f t="shared" si="223"/>
        <v/>
      </c>
      <c r="X716" s="4" t="str">
        <f t="shared" si="234"/>
        <v/>
      </c>
      <c r="Y716" s="4" t="str">
        <f t="shared" si="224"/>
        <v/>
      </c>
      <c r="Z716" s="4">
        <f t="shared" si="225"/>
        <v>4853000</v>
      </c>
      <c r="AA716" s="16">
        <f t="shared" si="226"/>
        <v>1.2363486503193901E-3</v>
      </c>
      <c r="AB716" s="15">
        <f t="shared" si="235"/>
        <v>0.17556150834535339</v>
      </c>
      <c r="AC716" s="15">
        <f t="shared" si="236"/>
        <v>0.17556150834535342</v>
      </c>
      <c r="AD716" s="4">
        <v>146617</v>
      </c>
      <c r="AE716" s="26">
        <v>1503.37</v>
      </c>
      <c r="AF716" s="26">
        <v>1503.37</v>
      </c>
      <c r="AG716" s="4">
        <f t="shared" si="237"/>
        <v>2735000</v>
      </c>
      <c r="AH716" s="16">
        <f t="shared" si="227"/>
        <v>2.1937842778793418E-3</v>
      </c>
      <c r="AI716" s="15">
        <f t="shared" si="228"/>
        <v>0.31151736745886655</v>
      </c>
      <c r="AJ716" s="15">
        <f t="shared" si="229"/>
        <v>0.3115173674588666</v>
      </c>
      <c r="AK716" s="4">
        <f t="shared" si="230"/>
        <v>16319000</v>
      </c>
      <c r="AL716" s="27">
        <f t="shared" si="231"/>
        <v>3.6766958759727926E-4</v>
      </c>
      <c r="AM716" s="15">
        <f t="shared" si="238"/>
        <v>5.2209081438813656E-2</v>
      </c>
      <c r="AN716" s="15">
        <f t="shared" si="239"/>
        <v>9.7033884283642175E-6</v>
      </c>
    </row>
    <row r="717" spans="1:40" x14ac:dyDescent="0.2">
      <c r="A717" s="4" t="s">
        <v>4628</v>
      </c>
      <c r="B717" s="3" t="s">
        <v>6</v>
      </c>
      <c r="C717" s="6">
        <v>146617</v>
      </c>
      <c r="D717" s="3" t="s">
        <v>261</v>
      </c>
      <c r="E717" s="6">
        <v>146624</v>
      </c>
      <c r="F717" s="3" t="s">
        <v>1526</v>
      </c>
      <c r="G717" s="8">
        <v>5000</v>
      </c>
      <c r="H717" s="6">
        <v>147</v>
      </c>
      <c r="I717" s="6">
        <v>144300</v>
      </c>
      <c r="J717" s="13">
        <v>45016</v>
      </c>
      <c r="K717" s="9">
        <v>5000</v>
      </c>
      <c r="L717" s="4" t="s">
        <v>4628</v>
      </c>
      <c r="M717" s="4" t="s">
        <v>4632</v>
      </c>
      <c r="N717" s="4">
        <f>VLOOKUP(I717,BaseModelo!$A$2:$E$5075,5)</f>
        <v>7</v>
      </c>
      <c r="P717" s="15">
        <v>147</v>
      </c>
      <c r="Q717" s="4">
        <f>VLOOKUP(I717,BaseModelo!$A$2:$E$5075,3)</f>
        <v>127</v>
      </c>
      <c r="R717" s="4">
        <f t="shared" si="220"/>
        <v>32283000</v>
      </c>
      <c r="S717" s="16">
        <f t="shared" si="221"/>
        <v>1.5488027754545735E-4</v>
      </c>
      <c r="T717" s="4">
        <f t="shared" si="232"/>
        <v>2.2767400799182231E-2</v>
      </c>
      <c r="U717" s="4">
        <f t="shared" si="233"/>
        <v>2.2767400799182231E-2</v>
      </c>
      <c r="V717" s="6">
        <f t="shared" si="222"/>
        <v>0</v>
      </c>
      <c r="W717" s="16" t="str">
        <f t="shared" si="223"/>
        <v/>
      </c>
      <c r="X717" s="4" t="str">
        <f t="shared" si="234"/>
        <v/>
      </c>
      <c r="Y717" s="4" t="str">
        <f t="shared" si="224"/>
        <v/>
      </c>
      <c r="Z717" s="4">
        <f t="shared" si="225"/>
        <v>4022000</v>
      </c>
      <c r="AA717" s="16">
        <f t="shared" si="226"/>
        <v>1.2431626056688214E-3</v>
      </c>
      <c r="AB717" s="15">
        <f t="shared" si="235"/>
        <v>0.18274490303331675</v>
      </c>
      <c r="AC717" s="15">
        <f t="shared" si="236"/>
        <v>0.18274490303331675</v>
      </c>
      <c r="AD717" s="4">
        <v>146617</v>
      </c>
      <c r="AE717" s="26">
        <v>1303.3399999999999</v>
      </c>
      <c r="AF717" s="26">
        <v>1303.3399999999999</v>
      </c>
      <c r="AG717" s="4">
        <f t="shared" si="237"/>
        <v>2184000</v>
      </c>
      <c r="AH717" s="16">
        <f t="shared" si="227"/>
        <v>2.2893772893772895E-3</v>
      </c>
      <c r="AI717" s="15">
        <f t="shared" si="228"/>
        <v>0.33653846153846156</v>
      </c>
      <c r="AJ717" s="15">
        <f t="shared" si="229"/>
        <v>0.33653846153846156</v>
      </c>
      <c r="AK717" s="4">
        <f t="shared" si="230"/>
        <v>16319000</v>
      </c>
      <c r="AL717" s="27">
        <f t="shared" si="231"/>
        <v>3.0639132299773271E-4</v>
      </c>
      <c r="AM717" s="15">
        <f t="shared" si="238"/>
        <v>4.5039524480666712E-2</v>
      </c>
      <c r="AN717" s="15">
        <f t="shared" si="239"/>
        <v>6.9757340520810808E-6</v>
      </c>
    </row>
    <row r="718" spans="1:40" x14ac:dyDescent="0.2">
      <c r="A718" s="4" t="s">
        <v>4628</v>
      </c>
      <c r="B718" s="3" t="s">
        <v>12</v>
      </c>
      <c r="C718" s="6">
        <v>146628</v>
      </c>
      <c r="D718" s="3" t="s">
        <v>262</v>
      </c>
      <c r="E718" s="6">
        <v>146634</v>
      </c>
      <c r="F718" s="3" t="s">
        <v>1518</v>
      </c>
      <c r="G718" s="8">
        <v>7000</v>
      </c>
      <c r="H718" s="6">
        <v>142</v>
      </c>
      <c r="I718" s="6">
        <v>146163</v>
      </c>
      <c r="J718" s="13">
        <v>45016</v>
      </c>
      <c r="K718" s="9">
        <v>3056.4123499793918</v>
      </c>
      <c r="L718" s="4" t="s">
        <v>4628</v>
      </c>
      <c r="M718" s="4" t="s">
        <v>4632</v>
      </c>
      <c r="N718" s="4">
        <f>VLOOKUP(I718,BaseModelo!$A$2:$E$5075,5)</f>
        <v>8</v>
      </c>
      <c r="P718" s="15">
        <v>142.00000000000003</v>
      </c>
      <c r="Q718" s="4">
        <f>VLOOKUP(I718,BaseModelo!$A$2:$E$5075,3)</f>
        <v>132</v>
      </c>
      <c r="R718" s="4">
        <f t="shared" si="220"/>
        <v>32283000</v>
      </c>
      <c r="S718" s="16">
        <f t="shared" si="221"/>
        <v>2.168323885636403E-4</v>
      </c>
      <c r="T718" s="4">
        <f t="shared" si="232"/>
        <v>3.0790199176036922E-2</v>
      </c>
      <c r="U718" s="4">
        <f t="shared" si="233"/>
        <v>3.0790199176036929E-2</v>
      </c>
      <c r="V718" s="6">
        <f t="shared" si="222"/>
        <v>0</v>
      </c>
      <c r="W718" s="16" t="str">
        <f t="shared" si="223"/>
        <v/>
      </c>
      <c r="X718" s="4" t="str">
        <f t="shared" si="234"/>
        <v/>
      </c>
      <c r="Y718" s="4" t="str">
        <f t="shared" si="224"/>
        <v/>
      </c>
      <c r="Z718" s="4">
        <f t="shared" si="225"/>
        <v>5836000</v>
      </c>
      <c r="AA718" s="16">
        <f t="shared" si="226"/>
        <v>1.199451679232351E-3</v>
      </c>
      <c r="AB718" s="15">
        <f t="shared" si="235"/>
        <v>0.17032213845099384</v>
      </c>
      <c r="AC718" s="15">
        <f t="shared" si="236"/>
        <v>0.17032213845099387</v>
      </c>
      <c r="AD718" s="4">
        <v>146628</v>
      </c>
      <c r="AE718" s="26">
        <v>1758.65</v>
      </c>
      <c r="AF718" s="26">
        <v>1284.3577995389642</v>
      </c>
      <c r="AG718" s="4">
        <f t="shared" si="237"/>
        <v>3421000</v>
      </c>
      <c r="AH718" s="16">
        <f t="shared" si="227"/>
        <v>2.0461853259280912E-3</v>
      </c>
      <c r="AI718" s="15">
        <f t="shared" si="228"/>
        <v>0.29055831628178896</v>
      </c>
      <c r="AJ718" s="15">
        <f t="shared" si="229"/>
        <v>0.29055831628178902</v>
      </c>
      <c r="AK718" s="4">
        <f t="shared" si="230"/>
        <v>16319000</v>
      </c>
      <c r="AL718" s="27">
        <f t="shared" si="231"/>
        <v>4.289478521968258E-4</v>
      </c>
      <c r="AM718" s="15">
        <f t="shared" si="238"/>
        <v>6.0910595011949266E-2</v>
      </c>
      <c r="AN718" s="15">
        <f t="shared" si="239"/>
        <v>1.3207389805273516E-5</v>
      </c>
    </row>
    <row r="719" spans="1:40" x14ac:dyDescent="0.2">
      <c r="A719" s="4" t="s">
        <v>4628</v>
      </c>
      <c r="B719" s="3" t="s">
        <v>12</v>
      </c>
      <c r="C719" s="6">
        <v>146628</v>
      </c>
      <c r="D719" s="3" t="s">
        <v>262</v>
      </c>
      <c r="E719" s="6">
        <v>146636</v>
      </c>
      <c r="F719" s="3" t="s">
        <v>1519</v>
      </c>
      <c r="G719" s="8">
        <v>6000</v>
      </c>
      <c r="H719" s="6">
        <v>142</v>
      </c>
      <c r="I719" s="6">
        <v>146230</v>
      </c>
      <c r="J719" s="13">
        <v>45016</v>
      </c>
      <c r="K719" s="9">
        <v>2619.7820142680503</v>
      </c>
      <c r="L719" s="4" t="s">
        <v>4628</v>
      </c>
      <c r="M719" s="4" t="s">
        <v>4632</v>
      </c>
      <c r="N719" s="4">
        <f>VLOOKUP(I719,BaseModelo!$A$2:$E$5075,5)</f>
        <v>10</v>
      </c>
      <c r="P719" s="15">
        <v>142.00000000000003</v>
      </c>
      <c r="Q719" s="4">
        <f>VLOOKUP(I719,BaseModelo!$A$2:$E$5075,3)</f>
        <v>0</v>
      </c>
      <c r="R719" s="4">
        <f t="shared" si="220"/>
        <v>32283000</v>
      </c>
      <c r="S719" s="16">
        <f t="shared" si="221"/>
        <v>1.8585633305454884E-4</v>
      </c>
      <c r="T719" s="4">
        <f t="shared" si="232"/>
        <v>2.6391599293745936E-2</v>
      </c>
      <c r="U719" s="4">
        <f t="shared" si="233"/>
        <v>2.6391599293745942E-2</v>
      </c>
      <c r="V719" s="6">
        <f t="shared" si="222"/>
        <v>0</v>
      </c>
      <c r="W719" s="16" t="str">
        <f t="shared" si="223"/>
        <v/>
      </c>
      <c r="X719" s="4" t="str">
        <f t="shared" si="234"/>
        <v/>
      </c>
      <c r="Y719" s="4" t="str">
        <f t="shared" si="224"/>
        <v/>
      </c>
      <c r="Z719" s="4">
        <f t="shared" si="225"/>
        <v>4121000</v>
      </c>
      <c r="AA719" s="16">
        <f t="shared" si="226"/>
        <v>1.4559572919194371E-3</v>
      </c>
      <c r="AB719" s="15">
        <f t="shared" si="235"/>
        <v>0.20674593545256006</v>
      </c>
      <c r="AC719" s="15">
        <f t="shared" si="236"/>
        <v>0.20674593545256012</v>
      </c>
      <c r="AD719" s="4">
        <v>146628</v>
      </c>
      <c r="AE719" s="26">
        <v>1503.37</v>
      </c>
      <c r="AF719" s="26">
        <v>1097.924535918399</v>
      </c>
      <c r="AG719" s="4">
        <f t="shared" si="237"/>
        <v>1846000</v>
      </c>
      <c r="AH719" s="16">
        <f t="shared" si="227"/>
        <v>3.2502708559046588E-3</v>
      </c>
      <c r="AI719" s="15">
        <f t="shared" si="228"/>
        <v>0.46153846153846156</v>
      </c>
      <c r="AJ719" s="15">
        <f t="shared" si="229"/>
        <v>0.46153846153846162</v>
      </c>
      <c r="AK719" s="4">
        <f t="shared" si="230"/>
        <v>16319000</v>
      </c>
      <c r="AL719" s="27">
        <f t="shared" si="231"/>
        <v>3.6766958759727926E-4</v>
      </c>
      <c r="AM719" s="15">
        <f t="shared" si="238"/>
        <v>5.2209081438813656E-2</v>
      </c>
      <c r="AN719" s="15">
        <f t="shared" si="239"/>
        <v>9.7033884283642175E-6</v>
      </c>
    </row>
    <row r="720" spans="1:40" x14ac:dyDescent="0.2">
      <c r="A720" s="4" t="s">
        <v>4628</v>
      </c>
      <c r="B720" s="3" t="s">
        <v>6</v>
      </c>
      <c r="C720" s="6">
        <v>146657</v>
      </c>
      <c r="D720" s="3" t="s">
        <v>265</v>
      </c>
      <c r="E720" s="6">
        <v>146670</v>
      </c>
      <c r="F720" s="3" t="s">
        <v>1538</v>
      </c>
      <c r="G720" s="8">
        <v>5000</v>
      </c>
      <c r="H720" s="6">
        <v>147</v>
      </c>
      <c r="I720" s="6">
        <v>146551</v>
      </c>
      <c r="J720" s="13">
        <v>45016</v>
      </c>
      <c r="K720" s="9">
        <v>5000</v>
      </c>
      <c r="L720" s="4" t="s">
        <v>4628</v>
      </c>
      <c r="M720" s="4" t="s">
        <v>4632</v>
      </c>
      <c r="N720" s="4">
        <f>VLOOKUP(I720,BaseModelo!$A$2:$E$5075,5)</f>
        <v>10</v>
      </c>
      <c r="P720" s="15">
        <v>147</v>
      </c>
      <c r="Q720" s="4">
        <f>VLOOKUP(I720,BaseModelo!$A$2:$E$5075,3)</f>
        <v>0</v>
      </c>
      <c r="R720" s="4">
        <f t="shared" si="220"/>
        <v>32283000</v>
      </c>
      <c r="S720" s="16">
        <f t="shared" si="221"/>
        <v>1.5488027754545735E-4</v>
      </c>
      <c r="T720" s="4">
        <f t="shared" si="232"/>
        <v>2.2767400799182231E-2</v>
      </c>
      <c r="U720" s="4">
        <f t="shared" si="233"/>
        <v>2.2767400799182231E-2</v>
      </c>
      <c r="V720" s="6">
        <f t="shared" si="222"/>
        <v>0</v>
      </c>
      <c r="W720" s="16" t="str">
        <f t="shared" si="223"/>
        <v/>
      </c>
      <c r="X720" s="4" t="str">
        <f t="shared" si="234"/>
        <v/>
      </c>
      <c r="Y720" s="4" t="str">
        <f t="shared" si="224"/>
        <v/>
      </c>
      <c r="Z720" s="4">
        <f t="shared" si="225"/>
        <v>4121000</v>
      </c>
      <c r="AA720" s="16">
        <f t="shared" si="226"/>
        <v>1.2132977432661976E-3</v>
      </c>
      <c r="AB720" s="15">
        <f t="shared" si="235"/>
        <v>0.17835476826013105</v>
      </c>
      <c r="AC720" s="15">
        <f t="shared" si="236"/>
        <v>0.17835476826013105</v>
      </c>
      <c r="AD720" s="4">
        <v>146657</v>
      </c>
      <c r="AE720" s="26">
        <v>1303.3399999999999</v>
      </c>
      <c r="AF720" s="26">
        <v>1303.3399999999999</v>
      </c>
      <c r="AG720" s="4">
        <f t="shared" si="237"/>
        <v>1846000</v>
      </c>
      <c r="AH720" s="16">
        <f t="shared" si="227"/>
        <v>2.7085590465872156E-3</v>
      </c>
      <c r="AI720" s="15">
        <f t="shared" si="228"/>
        <v>0.39815817984832069</v>
      </c>
      <c r="AJ720" s="15">
        <f t="shared" si="229"/>
        <v>0.39815817984832069</v>
      </c>
      <c r="AK720" s="4">
        <f t="shared" si="230"/>
        <v>16319000</v>
      </c>
      <c r="AL720" s="27">
        <f t="shared" si="231"/>
        <v>3.0639132299773271E-4</v>
      </c>
      <c r="AM720" s="15">
        <f t="shared" si="238"/>
        <v>4.5039524480666712E-2</v>
      </c>
      <c r="AN720" s="15">
        <f t="shared" si="239"/>
        <v>6.9757340520810808E-6</v>
      </c>
    </row>
    <row r="721" spans="1:40" x14ac:dyDescent="0.2">
      <c r="A721" s="4" t="s">
        <v>4628</v>
      </c>
      <c r="B721" s="3" t="s">
        <v>6</v>
      </c>
      <c r="C721" s="6">
        <v>146657</v>
      </c>
      <c r="D721" s="3" t="s">
        <v>265</v>
      </c>
      <c r="E721" s="6">
        <v>146671</v>
      </c>
      <c r="F721" s="3" t="s">
        <v>1539</v>
      </c>
      <c r="G721" s="8">
        <v>8000</v>
      </c>
      <c r="H721" s="6">
        <v>142</v>
      </c>
      <c r="I721" s="6">
        <v>146400</v>
      </c>
      <c r="J721" s="13">
        <v>45016</v>
      </c>
      <c r="K721" s="9">
        <v>8000</v>
      </c>
      <c r="L721" s="4" t="s">
        <v>4628</v>
      </c>
      <c r="M721" s="4" t="s">
        <v>4632</v>
      </c>
      <c r="N721" s="4">
        <f>VLOOKUP(I721,BaseModelo!$A$2:$E$5075,5)</f>
        <v>9</v>
      </c>
      <c r="P721" s="15">
        <v>142.00000000000003</v>
      </c>
      <c r="Q721" s="4">
        <f>VLOOKUP(I721,BaseModelo!$A$2:$E$5075,3)</f>
        <v>147</v>
      </c>
      <c r="R721" s="4">
        <f t="shared" si="220"/>
        <v>32283000</v>
      </c>
      <c r="S721" s="16">
        <f t="shared" si="221"/>
        <v>2.4780844407273179E-4</v>
      </c>
      <c r="T721" s="4">
        <f t="shared" si="232"/>
        <v>3.5188799058327912E-2</v>
      </c>
      <c r="U721" s="4">
        <f t="shared" si="233"/>
        <v>3.5188799058327919E-2</v>
      </c>
      <c r="V721" s="6">
        <f t="shared" si="222"/>
        <v>0</v>
      </c>
      <c r="W721" s="16" t="str">
        <f t="shared" si="223"/>
        <v/>
      </c>
      <c r="X721" s="4" t="str">
        <f t="shared" si="234"/>
        <v/>
      </c>
      <c r="Y721" s="4" t="str">
        <f t="shared" si="224"/>
        <v/>
      </c>
      <c r="Z721" s="4">
        <f t="shared" si="225"/>
        <v>5305000</v>
      </c>
      <c r="AA721" s="16">
        <f t="shared" si="226"/>
        <v>1.5080113100848257E-3</v>
      </c>
      <c r="AB721" s="15">
        <f t="shared" si="235"/>
        <v>0.21413760603204526</v>
      </c>
      <c r="AC721" s="15">
        <f t="shared" si="236"/>
        <v>0.21413760603204529</v>
      </c>
      <c r="AD721" s="4">
        <v>146657</v>
      </c>
      <c r="AE721" s="26">
        <v>2013.74</v>
      </c>
      <c r="AF721" s="26">
        <v>2013.74</v>
      </c>
      <c r="AG721" s="4">
        <f t="shared" si="237"/>
        <v>3095000</v>
      </c>
      <c r="AH721" s="16">
        <f t="shared" si="227"/>
        <v>2.5848142164781908E-3</v>
      </c>
      <c r="AI721" s="15">
        <f t="shared" si="228"/>
        <v>0.3670436187399031</v>
      </c>
      <c r="AJ721" s="15">
        <f t="shared" si="229"/>
        <v>0.36704361873990315</v>
      </c>
      <c r="AK721" s="4">
        <f t="shared" si="230"/>
        <v>16319000</v>
      </c>
      <c r="AL721" s="27">
        <f t="shared" si="231"/>
        <v>4.9022611679637234E-4</v>
      </c>
      <c r="AM721" s="15">
        <f t="shared" si="238"/>
        <v>6.9612108585084875E-2</v>
      </c>
      <c r="AN721" s="15">
        <f t="shared" si="239"/>
        <v>1.725046831709194E-5</v>
      </c>
    </row>
    <row r="722" spans="1:40" x14ac:dyDescent="0.2">
      <c r="A722" s="4" t="s">
        <v>4627</v>
      </c>
      <c r="B722" s="3" t="s">
        <v>3</v>
      </c>
      <c r="C722" s="6">
        <v>146664</v>
      </c>
      <c r="D722" s="3" t="s">
        <v>267</v>
      </c>
      <c r="E722" s="6">
        <v>146683</v>
      </c>
      <c r="F722" s="3" t="s">
        <v>1547</v>
      </c>
      <c r="G722" s="8">
        <v>8000</v>
      </c>
      <c r="H722" s="6">
        <v>142</v>
      </c>
      <c r="I722" s="6">
        <v>145989</v>
      </c>
      <c r="J722" s="13">
        <v>45016</v>
      </c>
      <c r="K722" s="9">
        <v>6190.0039300162816</v>
      </c>
      <c r="L722" s="4" t="s">
        <v>4627</v>
      </c>
      <c r="M722" s="4" t="s">
        <v>4632</v>
      </c>
      <c r="N722" s="4">
        <f>VLOOKUP(I722,BaseModelo!$A$2:$E$5075,5)</f>
        <v>9</v>
      </c>
      <c r="P722" s="15">
        <v>142.00000000000003</v>
      </c>
      <c r="Q722" s="4">
        <f>VLOOKUP(I722,BaseModelo!$A$2:$E$5075,3)</f>
        <v>147</v>
      </c>
      <c r="R722" s="4">
        <f t="shared" si="220"/>
        <v>32283000</v>
      </c>
      <c r="S722" s="16">
        <f t="shared" si="221"/>
        <v>2.4780844407273179E-4</v>
      </c>
      <c r="T722" s="4">
        <f t="shared" si="232"/>
        <v>3.5188799058327912E-2</v>
      </c>
      <c r="U722" s="4">
        <f t="shared" si="233"/>
        <v>3.5188799058327919E-2</v>
      </c>
      <c r="V722" s="6">
        <f t="shared" si="222"/>
        <v>0</v>
      </c>
      <c r="W722" s="16" t="str">
        <f t="shared" si="223"/>
        <v/>
      </c>
      <c r="X722" s="4" t="str">
        <f t="shared" si="234"/>
        <v/>
      </c>
      <c r="Y722" s="4" t="str">
        <f t="shared" si="224"/>
        <v/>
      </c>
      <c r="Z722" s="4">
        <f t="shared" si="225"/>
        <v>5305000</v>
      </c>
      <c r="AA722" s="16">
        <f t="shared" si="226"/>
        <v>1.5080113100848257E-3</v>
      </c>
      <c r="AB722" s="15">
        <f t="shared" si="235"/>
        <v>0.21413760603204526</v>
      </c>
      <c r="AC722" s="15">
        <f t="shared" si="236"/>
        <v>0.21413760603204529</v>
      </c>
      <c r="AD722" s="4">
        <v>146664</v>
      </c>
      <c r="AE722" s="26">
        <v>2013.74</v>
      </c>
      <c r="AF722" s="26">
        <v>1897.6508569840773</v>
      </c>
      <c r="AG722" s="4">
        <f t="shared" si="237"/>
        <v>2114000</v>
      </c>
      <c r="AH722" s="16">
        <f t="shared" si="227"/>
        <v>3.7842951750236518E-3</v>
      </c>
      <c r="AI722" s="15">
        <f t="shared" si="228"/>
        <v>0.53736991485335861</v>
      </c>
      <c r="AJ722" s="15">
        <f t="shared" si="229"/>
        <v>0.53736991485335872</v>
      </c>
      <c r="AK722" s="4">
        <f t="shared" si="230"/>
        <v>15073000</v>
      </c>
      <c r="AL722" s="27">
        <f t="shared" si="231"/>
        <v>5.3075034830491602E-4</v>
      </c>
      <c r="AM722" s="15">
        <f t="shared" si="238"/>
        <v>7.5366549459298077E-2</v>
      </c>
      <c r="AN722" s="15">
        <f t="shared" si="239"/>
        <v>1.8676467356639244E-5</v>
      </c>
    </row>
    <row r="723" spans="1:40" x14ac:dyDescent="0.2">
      <c r="A723" s="4" t="s">
        <v>4627</v>
      </c>
      <c r="B723" s="3" t="s">
        <v>3</v>
      </c>
      <c r="C723" s="6">
        <v>146664</v>
      </c>
      <c r="D723" s="3" t="s">
        <v>267</v>
      </c>
      <c r="E723" s="6">
        <v>146684</v>
      </c>
      <c r="F723" s="3" t="s">
        <v>1548</v>
      </c>
      <c r="G723" s="8">
        <v>8000</v>
      </c>
      <c r="H723" s="6">
        <v>142</v>
      </c>
      <c r="I723" s="6">
        <v>145948</v>
      </c>
      <c r="J723" s="13">
        <v>45016</v>
      </c>
      <c r="K723" s="9">
        <v>6190.0039300162816</v>
      </c>
      <c r="L723" s="4" t="s">
        <v>4627</v>
      </c>
      <c r="M723" s="4" t="s">
        <v>4632</v>
      </c>
      <c r="N723" s="4">
        <f>VLOOKUP(I723,BaseModelo!$A$2:$E$5075,5)</f>
        <v>6</v>
      </c>
      <c r="P723" s="15">
        <v>142.00000000000003</v>
      </c>
      <c r="Q723" s="4">
        <f>VLOOKUP(I723,BaseModelo!$A$2:$E$5075,3)</f>
        <v>115</v>
      </c>
      <c r="R723" s="4">
        <f t="shared" si="220"/>
        <v>32283000</v>
      </c>
      <c r="S723" s="16">
        <f t="shared" si="221"/>
        <v>2.4780844407273179E-4</v>
      </c>
      <c r="T723" s="4">
        <f t="shared" si="232"/>
        <v>3.5188799058327912E-2</v>
      </c>
      <c r="U723" s="4">
        <f t="shared" si="233"/>
        <v>3.5188799058327919E-2</v>
      </c>
      <c r="V723" s="6">
        <f t="shared" si="222"/>
        <v>0</v>
      </c>
      <c r="W723" s="16" t="str">
        <f t="shared" si="223"/>
        <v/>
      </c>
      <c r="X723" s="4" t="str">
        <f t="shared" si="234"/>
        <v/>
      </c>
      <c r="Y723" s="4" t="str">
        <f t="shared" si="224"/>
        <v/>
      </c>
      <c r="Z723" s="4">
        <f t="shared" si="225"/>
        <v>4853000</v>
      </c>
      <c r="AA723" s="16">
        <f t="shared" si="226"/>
        <v>1.6484648670925201E-3</v>
      </c>
      <c r="AB723" s="15">
        <f t="shared" si="235"/>
        <v>0.23408201112713783</v>
      </c>
      <c r="AC723" s="15">
        <f t="shared" si="236"/>
        <v>0.23408201112713789</v>
      </c>
      <c r="AD723" s="4">
        <v>146664</v>
      </c>
      <c r="AE723" s="26">
        <v>2013.74</v>
      </c>
      <c r="AF723" s="26">
        <v>1897.6508569840773</v>
      </c>
      <c r="AG723" s="4">
        <f t="shared" si="237"/>
        <v>1993000</v>
      </c>
      <c r="AH723" s="16">
        <f t="shared" si="227"/>
        <v>4.014049172102358E-3</v>
      </c>
      <c r="AI723" s="15">
        <f t="shared" si="228"/>
        <v>0.56999498243853486</v>
      </c>
      <c r="AJ723" s="15">
        <f t="shared" si="229"/>
        <v>0.56999498243853497</v>
      </c>
      <c r="AK723" s="4">
        <f t="shared" si="230"/>
        <v>15073000</v>
      </c>
      <c r="AL723" s="27">
        <f t="shared" si="231"/>
        <v>5.3075034830491602E-4</v>
      </c>
      <c r="AM723" s="15">
        <f t="shared" si="238"/>
        <v>7.5366549459298077E-2</v>
      </c>
      <c r="AN723" s="15">
        <f t="shared" si="239"/>
        <v>1.8676467356639244E-5</v>
      </c>
    </row>
    <row r="724" spans="1:40" x14ac:dyDescent="0.2">
      <c r="A724" s="4" t="s">
        <v>4627</v>
      </c>
      <c r="B724" s="3" t="s">
        <v>3</v>
      </c>
      <c r="C724" s="6">
        <v>146664</v>
      </c>
      <c r="D724" s="3" t="s">
        <v>267</v>
      </c>
      <c r="E724" s="6">
        <v>146685</v>
      </c>
      <c r="F724" s="3" t="s">
        <v>1549</v>
      </c>
      <c r="G724" s="8">
        <v>8000</v>
      </c>
      <c r="H724" s="6">
        <v>142</v>
      </c>
      <c r="I724" s="6">
        <v>146111</v>
      </c>
      <c r="J724" s="13">
        <v>45016</v>
      </c>
      <c r="K724" s="9">
        <v>6190.0039300162816</v>
      </c>
      <c r="L724" s="4" t="s">
        <v>4627</v>
      </c>
      <c r="M724" s="4" t="s">
        <v>4632</v>
      </c>
      <c r="N724" s="4">
        <f>VLOOKUP(I724,BaseModelo!$A$2:$E$5075,5)</f>
        <v>8</v>
      </c>
      <c r="P724" s="15">
        <v>142.00000000000003</v>
      </c>
      <c r="Q724" s="4">
        <f>VLOOKUP(I724,BaseModelo!$A$2:$E$5075,3)</f>
        <v>132</v>
      </c>
      <c r="R724" s="4">
        <f t="shared" si="220"/>
        <v>32283000</v>
      </c>
      <c r="S724" s="16">
        <f t="shared" si="221"/>
        <v>2.4780844407273179E-4</v>
      </c>
      <c r="T724" s="4">
        <f t="shared" si="232"/>
        <v>3.5188799058327912E-2</v>
      </c>
      <c r="U724" s="4">
        <f t="shared" si="233"/>
        <v>3.5188799058327919E-2</v>
      </c>
      <c r="V724" s="6">
        <f t="shared" si="222"/>
        <v>0</v>
      </c>
      <c r="W724" s="16" t="str">
        <f t="shared" si="223"/>
        <v/>
      </c>
      <c r="X724" s="4" t="str">
        <f t="shared" si="234"/>
        <v/>
      </c>
      <c r="Y724" s="4" t="str">
        <f t="shared" si="224"/>
        <v/>
      </c>
      <c r="Z724" s="4">
        <f t="shared" si="225"/>
        <v>5836000</v>
      </c>
      <c r="AA724" s="16">
        <f t="shared" si="226"/>
        <v>1.3708019191226869E-3</v>
      </c>
      <c r="AB724" s="15">
        <f t="shared" si="235"/>
        <v>0.19465387251542154</v>
      </c>
      <c r="AC724" s="15">
        <f t="shared" si="236"/>
        <v>0.19465387251542157</v>
      </c>
      <c r="AD724" s="4">
        <v>146664</v>
      </c>
      <c r="AE724" s="26">
        <v>2013.74</v>
      </c>
      <c r="AF724" s="26">
        <v>1897.6508569840773</v>
      </c>
      <c r="AG724" s="4">
        <f t="shared" si="237"/>
        <v>2254000</v>
      </c>
      <c r="AH724" s="16">
        <f t="shared" si="227"/>
        <v>3.5492457852706301E-3</v>
      </c>
      <c r="AI724" s="15">
        <f t="shared" si="228"/>
        <v>0.50399290150842946</v>
      </c>
      <c r="AJ724" s="15">
        <f t="shared" si="229"/>
        <v>0.50399290150842957</v>
      </c>
      <c r="AK724" s="4">
        <f t="shared" si="230"/>
        <v>15073000</v>
      </c>
      <c r="AL724" s="27">
        <f t="shared" si="231"/>
        <v>5.3075034830491602E-4</v>
      </c>
      <c r="AM724" s="15">
        <f t="shared" si="238"/>
        <v>7.5366549459298077E-2</v>
      </c>
      <c r="AN724" s="15">
        <f t="shared" si="239"/>
        <v>1.8676467356639244E-5</v>
      </c>
    </row>
    <row r="725" spans="1:40" x14ac:dyDescent="0.2">
      <c r="A725" s="4" t="s">
        <v>4627</v>
      </c>
      <c r="B725" s="3" t="s">
        <v>3</v>
      </c>
      <c r="C725" s="6">
        <v>146664</v>
      </c>
      <c r="D725" s="3" t="s">
        <v>267</v>
      </c>
      <c r="E725" s="6">
        <v>146686</v>
      </c>
      <c r="F725" s="3" t="s">
        <v>1550</v>
      </c>
      <c r="G725" s="8">
        <v>8000</v>
      </c>
      <c r="H725" s="6">
        <v>142</v>
      </c>
      <c r="I725" s="6">
        <v>145991</v>
      </c>
      <c r="J725" s="13">
        <v>45016</v>
      </c>
      <c r="K725" s="9">
        <v>6190.0039300162816</v>
      </c>
      <c r="L725" s="4" t="s">
        <v>4627</v>
      </c>
      <c r="M725" s="4" t="s">
        <v>4632</v>
      </c>
      <c r="N725" s="4">
        <f>VLOOKUP(I725,BaseModelo!$A$2:$E$5075,5)</f>
        <v>9</v>
      </c>
      <c r="P725" s="15">
        <v>142.00000000000003</v>
      </c>
      <c r="Q725" s="4">
        <f>VLOOKUP(I725,BaseModelo!$A$2:$E$5075,3)</f>
        <v>147</v>
      </c>
      <c r="R725" s="4">
        <f t="shared" si="220"/>
        <v>32283000</v>
      </c>
      <c r="S725" s="16">
        <f t="shared" si="221"/>
        <v>2.4780844407273179E-4</v>
      </c>
      <c r="T725" s="4">
        <f t="shared" si="232"/>
        <v>3.5188799058327912E-2</v>
      </c>
      <c r="U725" s="4">
        <f t="shared" si="233"/>
        <v>3.5188799058327919E-2</v>
      </c>
      <c r="V725" s="6">
        <f t="shared" si="222"/>
        <v>0</v>
      </c>
      <c r="W725" s="16" t="str">
        <f t="shared" si="223"/>
        <v/>
      </c>
      <c r="X725" s="4" t="str">
        <f t="shared" si="234"/>
        <v/>
      </c>
      <c r="Y725" s="4" t="str">
        <f t="shared" si="224"/>
        <v/>
      </c>
      <c r="Z725" s="4">
        <f t="shared" si="225"/>
        <v>5305000</v>
      </c>
      <c r="AA725" s="16">
        <f t="shared" si="226"/>
        <v>1.5080113100848257E-3</v>
      </c>
      <c r="AB725" s="15">
        <f t="shared" si="235"/>
        <v>0.21413760603204526</v>
      </c>
      <c r="AC725" s="15">
        <f t="shared" si="236"/>
        <v>0.21413760603204529</v>
      </c>
      <c r="AD725" s="4">
        <v>146664</v>
      </c>
      <c r="AE725" s="26">
        <v>2013.74</v>
      </c>
      <c r="AF725" s="26">
        <v>1897.6508569840773</v>
      </c>
      <c r="AG725" s="4">
        <f t="shared" si="237"/>
        <v>2114000</v>
      </c>
      <c r="AH725" s="16">
        <f t="shared" si="227"/>
        <v>3.7842951750236518E-3</v>
      </c>
      <c r="AI725" s="15">
        <f t="shared" si="228"/>
        <v>0.53736991485335861</v>
      </c>
      <c r="AJ725" s="15">
        <f t="shared" si="229"/>
        <v>0.53736991485335872</v>
      </c>
      <c r="AK725" s="4">
        <f t="shared" si="230"/>
        <v>15073000</v>
      </c>
      <c r="AL725" s="27">
        <f t="shared" si="231"/>
        <v>5.3075034830491602E-4</v>
      </c>
      <c r="AM725" s="15">
        <f t="shared" si="238"/>
        <v>7.5366549459298077E-2</v>
      </c>
      <c r="AN725" s="15">
        <f t="shared" si="239"/>
        <v>1.8676467356639244E-5</v>
      </c>
    </row>
    <row r="726" spans="1:40" x14ac:dyDescent="0.2">
      <c r="A726" s="4" t="s">
        <v>4627</v>
      </c>
      <c r="B726" s="3" t="s">
        <v>3</v>
      </c>
      <c r="C726" s="6">
        <v>146664</v>
      </c>
      <c r="D726" s="3" t="s">
        <v>267</v>
      </c>
      <c r="E726" s="6">
        <v>146687</v>
      </c>
      <c r="F726" s="3" t="s">
        <v>1551</v>
      </c>
      <c r="G726" s="8">
        <v>8000</v>
      </c>
      <c r="H726" s="6">
        <v>142</v>
      </c>
      <c r="I726" s="6">
        <v>146566</v>
      </c>
      <c r="J726" s="13">
        <v>45016</v>
      </c>
      <c r="K726" s="9">
        <v>6190.0039300162816</v>
      </c>
      <c r="L726" s="4" t="s">
        <v>4627</v>
      </c>
      <c r="M726" s="4" t="s">
        <v>4632</v>
      </c>
      <c r="N726" s="4">
        <f>VLOOKUP(I726,BaseModelo!$A$2:$E$5075,5)</f>
        <v>10</v>
      </c>
      <c r="P726" s="15">
        <v>142.00000000000003</v>
      </c>
      <c r="Q726" s="4">
        <f>VLOOKUP(I726,BaseModelo!$A$2:$E$5075,3)</f>
        <v>0</v>
      </c>
      <c r="R726" s="4">
        <f t="shared" si="220"/>
        <v>32283000</v>
      </c>
      <c r="S726" s="16">
        <f t="shared" si="221"/>
        <v>2.4780844407273179E-4</v>
      </c>
      <c r="T726" s="4">
        <f t="shared" si="232"/>
        <v>3.5188799058327912E-2</v>
      </c>
      <c r="U726" s="4">
        <f t="shared" si="233"/>
        <v>3.5188799058327919E-2</v>
      </c>
      <c r="V726" s="6">
        <f t="shared" si="222"/>
        <v>0</v>
      </c>
      <c r="W726" s="16" t="str">
        <f t="shared" si="223"/>
        <v/>
      </c>
      <c r="X726" s="4" t="str">
        <f t="shared" si="234"/>
        <v/>
      </c>
      <c r="Y726" s="4" t="str">
        <f t="shared" si="224"/>
        <v/>
      </c>
      <c r="Z726" s="4">
        <f t="shared" si="225"/>
        <v>4121000</v>
      </c>
      <c r="AA726" s="16">
        <f t="shared" si="226"/>
        <v>1.9412763892259161E-3</v>
      </c>
      <c r="AB726" s="15">
        <f t="shared" si="235"/>
        <v>0.27566124727008007</v>
      </c>
      <c r="AC726" s="15">
        <f t="shared" si="236"/>
        <v>0.27566124727008012</v>
      </c>
      <c r="AD726" s="4">
        <v>146664</v>
      </c>
      <c r="AE726" s="26">
        <v>2013.74</v>
      </c>
      <c r="AF726" s="26">
        <v>1897.6508569840773</v>
      </c>
      <c r="AG726" s="4">
        <f t="shared" si="237"/>
        <v>2105000</v>
      </c>
      <c r="AH726" s="16">
        <f t="shared" si="227"/>
        <v>3.8004750593824228E-3</v>
      </c>
      <c r="AI726" s="15">
        <f t="shared" si="228"/>
        <v>0.53966745843230401</v>
      </c>
      <c r="AJ726" s="15">
        <f t="shared" si="229"/>
        <v>0.53966745843230413</v>
      </c>
      <c r="AK726" s="4">
        <f t="shared" si="230"/>
        <v>15073000</v>
      </c>
      <c r="AL726" s="27">
        <f t="shared" si="231"/>
        <v>5.3075034830491602E-4</v>
      </c>
      <c r="AM726" s="15">
        <f t="shared" si="238"/>
        <v>7.5366549459298077E-2</v>
      </c>
      <c r="AN726" s="15">
        <f t="shared" si="239"/>
        <v>1.8676467356639244E-5</v>
      </c>
    </row>
    <row r="727" spans="1:40" x14ac:dyDescent="0.2">
      <c r="A727" s="4" t="s">
        <v>4628</v>
      </c>
      <c r="B727" s="2" t="s">
        <v>12</v>
      </c>
      <c r="C727" s="5">
        <v>146692</v>
      </c>
      <c r="D727" s="2" t="s">
        <v>266</v>
      </c>
      <c r="E727" s="5">
        <v>146693</v>
      </c>
      <c r="F727" s="2" t="s">
        <v>1530</v>
      </c>
      <c r="G727" s="7">
        <v>9000</v>
      </c>
      <c r="H727" s="5">
        <v>142</v>
      </c>
      <c r="I727" s="6">
        <v>142607</v>
      </c>
      <c r="J727" s="13">
        <v>45016</v>
      </c>
      <c r="K727" s="9">
        <v>9000</v>
      </c>
      <c r="L727" s="4" t="s">
        <v>4628</v>
      </c>
      <c r="M727" s="4" t="s">
        <v>4632</v>
      </c>
      <c r="N727" s="4">
        <f>VLOOKUP(I727,BaseModelo!$A$2:$E$5075,5)</f>
        <v>7</v>
      </c>
      <c r="P727" s="15">
        <v>142.00000000000003</v>
      </c>
      <c r="Q727" s="4">
        <f>VLOOKUP(I727,BaseModelo!$A$2:$E$5075,3)</f>
        <v>127</v>
      </c>
      <c r="R727" s="4">
        <f t="shared" si="220"/>
        <v>32283000</v>
      </c>
      <c r="S727" s="16">
        <f t="shared" si="221"/>
        <v>2.7878449958182325E-4</v>
      </c>
      <c r="T727" s="4">
        <f t="shared" si="232"/>
        <v>3.9587398940618898E-2</v>
      </c>
      <c r="U727" s="4">
        <f t="shared" si="233"/>
        <v>3.9587398940618912E-2</v>
      </c>
      <c r="V727" s="6">
        <f t="shared" si="222"/>
        <v>0</v>
      </c>
      <c r="W727" s="16" t="str">
        <f t="shared" si="223"/>
        <v/>
      </c>
      <c r="X727" s="4" t="str">
        <f t="shared" si="234"/>
        <v/>
      </c>
      <c r="Y727" s="4" t="str">
        <f t="shared" si="224"/>
        <v/>
      </c>
      <c r="Z727" s="4">
        <f t="shared" si="225"/>
        <v>4022000</v>
      </c>
      <c r="AA727" s="16">
        <f t="shared" si="226"/>
        <v>2.2376926902038788E-3</v>
      </c>
      <c r="AB727" s="15">
        <f t="shared" si="235"/>
        <v>0.31775236200895079</v>
      </c>
      <c r="AC727" s="15">
        <f t="shared" si="236"/>
        <v>0.31775236200895085</v>
      </c>
      <c r="AD727" s="4">
        <v>146692</v>
      </c>
      <c r="AE727" s="26">
        <v>2255.2800000000002</v>
      </c>
      <c r="AF727" s="26">
        <v>2255.2800000000002</v>
      </c>
      <c r="AG727" s="4">
        <f t="shared" si="237"/>
        <v>2184000</v>
      </c>
      <c r="AH727" s="16">
        <f t="shared" si="227"/>
        <v>4.120879120879121E-3</v>
      </c>
      <c r="AI727" s="15">
        <f t="shared" si="228"/>
        <v>0.5851648351648352</v>
      </c>
      <c r="AJ727" s="15">
        <f t="shared" si="229"/>
        <v>0.58516483516483531</v>
      </c>
      <c r="AK727" s="4">
        <f t="shared" si="230"/>
        <v>16319000</v>
      </c>
      <c r="AL727" s="27">
        <f t="shared" si="231"/>
        <v>5.5150438139591883E-4</v>
      </c>
      <c r="AM727" s="15">
        <f t="shared" si="238"/>
        <v>7.8313622158220478E-2</v>
      </c>
      <c r="AN727" s="15">
        <f t="shared" si="239"/>
        <v>2.1832623963819486E-5</v>
      </c>
    </row>
    <row r="728" spans="1:40" x14ac:dyDescent="0.2">
      <c r="A728" s="4" t="s">
        <v>4628</v>
      </c>
      <c r="B728" s="3" t="s">
        <v>12</v>
      </c>
      <c r="C728" s="6">
        <v>146692</v>
      </c>
      <c r="D728" s="3" t="s">
        <v>266</v>
      </c>
      <c r="E728" s="6">
        <v>146694</v>
      </c>
      <c r="F728" s="3" t="s">
        <v>1531</v>
      </c>
      <c r="G728" s="8">
        <v>7000</v>
      </c>
      <c r="H728" s="6">
        <v>142</v>
      </c>
      <c r="I728" s="6">
        <v>146261</v>
      </c>
      <c r="J728" s="13">
        <v>45016</v>
      </c>
      <c r="K728" s="9">
        <v>7000</v>
      </c>
      <c r="L728" s="4" t="s">
        <v>4628</v>
      </c>
      <c r="M728" s="4" t="s">
        <v>4632</v>
      </c>
      <c r="N728" s="4">
        <f>VLOOKUP(I728,BaseModelo!$A$2:$E$5075,5)</f>
        <v>5</v>
      </c>
      <c r="P728" s="15">
        <v>142.00000000000003</v>
      </c>
      <c r="Q728" s="4">
        <f>VLOOKUP(I728,BaseModelo!$A$2:$E$5075,3)</f>
        <v>110</v>
      </c>
      <c r="R728" s="4">
        <f t="shared" si="220"/>
        <v>32283000</v>
      </c>
      <c r="S728" s="16">
        <f t="shared" si="221"/>
        <v>2.168323885636403E-4</v>
      </c>
      <c r="T728" s="4">
        <f t="shared" si="232"/>
        <v>3.0790199176036922E-2</v>
      </c>
      <c r="U728" s="4">
        <f t="shared" si="233"/>
        <v>3.0790199176036929E-2</v>
      </c>
      <c r="V728" s="6">
        <f t="shared" si="222"/>
        <v>0</v>
      </c>
      <c r="W728" s="16" t="str">
        <f t="shared" si="223"/>
        <v/>
      </c>
      <c r="X728" s="4" t="str">
        <f t="shared" si="234"/>
        <v/>
      </c>
      <c r="Y728" s="4" t="str">
        <f t="shared" si="224"/>
        <v/>
      </c>
      <c r="Z728" s="4">
        <f t="shared" si="225"/>
        <v>4058000</v>
      </c>
      <c r="AA728" s="16">
        <f t="shared" si="226"/>
        <v>1.7249876786594382E-3</v>
      </c>
      <c r="AB728" s="15">
        <f t="shared" si="235"/>
        <v>0.24494825036964021</v>
      </c>
      <c r="AC728" s="15">
        <f t="shared" si="236"/>
        <v>0.24494825036964027</v>
      </c>
      <c r="AD728" s="4">
        <v>146692</v>
      </c>
      <c r="AE728" s="26">
        <v>1758.65</v>
      </c>
      <c r="AF728" s="26">
        <v>1758.65</v>
      </c>
      <c r="AG728" s="4">
        <f t="shared" si="237"/>
        <v>2193000</v>
      </c>
      <c r="AH728" s="16">
        <f t="shared" si="227"/>
        <v>3.1919744642042863E-3</v>
      </c>
      <c r="AI728" s="15">
        <f t="shared" si="228"/>
        <v>0.45326037391700869</v>
      </c>
      <c r="AJ728" s="15">
        <f t="shared" si="229"/>
        <v>0.45326037391700874</v>
      </c>
      <c r="AK728" s="4">
        <f t="shared" si="230"/>
        <v>16319000</v>
      </c>
      <c r="AL728" s="27">
        <f t="shared" si="231"/>
        <v>4.289478521968258E-4</v>
      </c>
      <c r="AM728" s="15">
        <f t="shared" si="238"/>
        <v>6.0910595011949266E-2</v>
      </c>
      <c r="AN728" s="15">
        <f t="shared" si="239"/>
        <v>1.3207389805273516E-5</v>
      </c>
    </row>
    <row r="729" spans="1:40" x14ac:dyDescent="0.2">
      <c r="A729" s="4" t="s">
        <v>4628</v>
      </c>
      <c r="B729" s="3" t="s">
        <v>12</v>
      </c>
      <c r="C729" s="6">
        <v>146692</v>
      </c>
      <c r="D729" s="3" t="s">
        <v>266</v>
      </c>
      <c r="E729" s="6">
        <v>146695</v>
      </c>
      <c r="F729" s="3" t="s">
        <v>1532</v>
      </c>
      <c r="G729" s="8">
        <v>7000</v>
      </c>
      <c r="H729" s="6">
        <v>142</v>
      </c>
      <c r="I729" s="6">
        <v>146272</v>
      </c>
      <c r="J729" s="13">
        <v>45016</v>
      </c>
      <c r="K729" s="9">
        <v>7000</v>
      </c>
      <c r="L729" s="4" t="s">
        <v>4628</v>
      </c>
      <c r="M729" s="4" t="s">
        <v>4632</v>
      </c>
      <c r="N729" s="4">
        <f>VLOOKUP(I729,BaseModelo!$A$2:$E$5075,5)</f>
        <v>10</v>
      </c>
      <c r="P729" s="15">
        <v>142.00000000000003</v>
      </c>
      <c r="Q729" s="4">
        <f>VLOOKUP(I729,BaseModelo!$A$2:$E$5075,3)</f>
        <v>0</v>
      </c>
      <c r="R729" s="4">
        <f t="shared" si="220"/>
        <v>32283000</v>
      </c>
      <c r="S729" s="16">
        <f t="shared" si="221"/>
        <v>2.168323885636403E-4</v>
      </c>
      <c r="T729" s="4">
        <f t="shared" si="232"/>
        <v>3.0790199176036922E-2</v>
      </c>
      <c r="U729" s="4">
        <f t="shared" si="233"/>
        <v>3.0790199176036929E-2</v>
      </c>
      <c r="V729" s="6">
        <f t="shared" si="222"/>
        <v>0</v>
      </c>
      <c r="W729" s="16" t="str">
        <f t="shared" si="223"/>
        <v/>
      </c>
      <c r="X729" s="4" t="str">
        <f t="shared" si="234"/>
        <v/>
      </c>
      <c r="Y729" s="4" t="str">
        <f t="shared" si="224"/>
        <v/>
      </c>
      <c r="Z729" s="4">
        <f t="shared" si="225"/>
        <v>4121000</v>
      </c>
      <c r="AA729" s="16">
        <f t="shared" si="226"/>
        <v>1.6986168405726766E-3</v>
      </c>
      <c r="AB729" s="15">
        <f t="shared" si="235"/>
        <v>0.24120359136132008</v>
      </c>
      <c r="AC729" s="15">
        <f t="shared" si="236"/>
        <v>0.24120359136132014</v>
      </c>
      <c r="AD729" s="4">
        <v>146692</v>
      </c>
      <c r="AE729" s="26">
        <v>1758.65</v>
      </c>
      <c r="AF729" s="26">
        <v>1758.65</v>
      </c>
      <c r="AG729" s="4">
        <f t="shared" si="237"/>
        <v>1846000</v>
      </c>
      <c r="AH729" s="16">
        <f t="shared" si="227"/>
        <v>3.791982665222102E-3</v>
      </c>
      <c r="AI729" s="15">
        <f t="shared" si="228"/>
        <v>0.53846153846153844</v>
      </c>
      <c r="AJ729" s="15">
        <f t="shared" si="229"/>
        <v>0.53846153846153855</v>
      </c>
      <c r="AK729" s="4">
        <f t="shared" si="230"/>
        <v>16319000</v>
      </c>
      <c r="AL729" s="27">
        <f t="shared" si="231"/>
        <v>4.289478521968258E-4</v>
      </c>
      <c r="AM729" s="15">
        <f t="shared" si="238"/>
        <v>6.0910595011949266E-2</v>
      </c>
      <c r="AN729" s="15">
        <f t="shared" si="239"/>
        <v>1.3207389805273516E-5</v>
      </c>
    </row>
    <row r="730" spans="1:40" x14ac:dyDescent="0.2">
      <c r="A730" s="4" t="s">
        <v>4628</v>
      </c>
      <c r="B730" s="3" t="s">
        <v>12</v>
      </c>
      <c r="C730" s="6">
        <v>146692</v>
      </c>
      <c r="D730" s="3" t="s">
        <v>266</v>
      </c>
      <c r="E730" s="6">
        <v>146696</v>
      </c>
      <c r="F730" s="3" t="s">
        <v>1533</v>
      </c>
      <c r="G730" s="8">
        <v>7000</v>
      </c>
      <c r="H730" s="6">
        <v>142</v>
      </c>
      <c r="I730" s="6">
        <v>146260</v>
      </c>
      <c r="J730" s="13">
        <v>45016</v>
      </c>
      <c r="K730" s="9">
        <v>7000</v>
      </c>
      <c r="L730" s="4" t="s">
        <v>4628</v>
      </c>
      <c r="M730" s="4" t="s">
        <v>4632</v>
      </c>
      <c r="N730" s="4">
        <f>VLOOKUP(I730,BaseModelo!$A$2:$E$5075,5)</f>
        <v>9</v>
      </c>
      <c r="P730" s="15">
        <v>142.00000000000003</v>
      </c>
      <c r="Q730" s="4">
        <f>VLOOKUP(I730,BaseModelo!$A$2:$E$5075,3)</f>
        <v>147</v>
      </c>
      <c r="R730" s="4">
        <f t="shared" si="220"/>
        <v>32283000</v>
      </c>
      <c r="S730" s="16">
        <f t="shared" si="221"/>
        <v>2.168323885636403E-4</v>
      </c>
      <c r="T730" s="4">
        <f t="shared" si="232"/>
        <v>3.0790199176036922E-2</v>
      </c>
      <c r="U730" s="4">
        <f t="shared" si="233"/>
        <v>3.0790199176036929E-2</v>
      </c>
      <c r="V730" s="6">
        <f t="shared" si="222"/>
        <v>0</v>
      </c>
      <c r="W730" s="16" t="str">
        <f t="shared" si="223"/>
        <v/>
      </c>
      <c r="X730" s="4" t="str">
        <f t="shared" si="234"/>
        <v/>
      </c>
      <c r="Y730" s="4" t="str">
        <f t="shared" si="224"/>
        <v/>
      </c>
      <c r="Z730" s="4">
        <f t="shared" si="225"/>
        <v>5305000</v>
      </c>
      <c r="AA730" s="16">
        <f t="shared" si="226"/>
        <v>1.3195098963242225E-3</v>
      </c>
      <c r="AB730" s="15">
        <f t="shared" si="235"/>
        <v>0.18737040527803958</v>
      </c>
      <c r="AC730" s="15">
        <f t="shared" si="236"/>
        <v>0.18737040527803964</v>
      </c>
      <c r="AD730" s="4">
        <v>146692</v>
      </c>
      <c r="AE730" s="26">
        <v>1758.65</v>
      </c>
      <c r="AF730" s="26">
        <v>1758.65</v>
      </c>
      <c r="AG730" s="4">
        <f t="shared" si="237"/>
        <v>3095000</v>
      </c>
      <c r="AH730" s="16">
        <f t="shared" si="227"/>
        <v>2.2617124394184169E-3</v>
      </c>
      <c r="AI730" s="15">
        <f t="shared" si="228"/>
        <v>0.32116316639741521</v>
      </c>
      <c r="AJ730" s="15">
        <f t="shared" si="229"/>
        <v>0.32116316639741527</v>
      </c>
      <c r="AK730" s="4">
        <f t="shared" si="230"/>
        <v>16319000</v>
      </c>
      <c r="AL730" s="27">
        <f t="shared" si="231"/>
        <v>4.289478521968258E-4</v>
      </c>
      <c r="AM730" s="15">
        <f t="shared" si="238"/>
        <v>6.0910595011949266E-2</v>
      </c>
      <c r="AN730" s="15">
        <f t="shared" si="239"/>
        <v>1.3207389805273516E-5</v>
      </c>
    </row>
    <row r="731" spans="1:40" x14ac:dyDescent="0.2">
      <c r="A731" s="4" t="s">
        <v>4628</v>
      </c>
      <c r="B731" s="3" t="s">
        <v>12</v>
      </c>
      <c r="C731" s="6">
        <v>146692</v>
      </c>
      <c r="D731" s="3" t="s">
        <v>266</v>
      </c>
      <c r="E731" s="6">
        <v>146697</v>
      </c>
      <c r="F731" s="3" t="s">
        <v>1534</v>
      </c>
      <c r="G731" s="8">
        <v>7000</v>
      </c>
      <c r="H731" s="6">
        <v>142</v>
      </c>
      <c r="I731" s="6">
        <v>145768</v>
      </c>
      <c r="J731" s="13">
        <v>45016</v>
      </c>
      <c r="K731" s="9">
        <v>7000</v>
      </c>
      <c r="L731" s="4" t="s">
        <v>4628</v>
      </c>
      <c r="M731" s="4" t="s">
        <v>4632</v>
      </c>
      <c r="N731" s="4">
        <f>VLOOKUP(I731,BaseModelo!$A$2:$E$5075,5)</f>
        <v>9</v>
      </c>
      <c r="P731" s="15">
        <v>142.00000000000003</v>
      </c>
      <c r="Q731" s="4">
        <f>VLOOKUP(I731,BaseModelo!$A$2:$E$5075,3)</f>
        <v>147</v>
      </c>
      <c r="R731" s="4">
        <f t="shared" si="220"/>
        <v>32283000</v>
      </c>
      <c r="S731" s="16">
        <f t="shared" si="221"/>
        <v>2.168323885636403E-4</v>
      </c>
      <c r="T731" s="4">
        <f t="shared" si="232"/>
        <v>3.0790199176036922E-2</v>
      </c>
      <c r="U731" s="4">
        <f t="shared" si="233"/>
        <v>3.0790199176036929E-2</v>
      </c>
      <c r="V731" s="6">
        <f t="shared" si="222"/>
        <v>0</v>
      </c>
      <c r="W731" s="16" t="str">
        <f t="shared" si="223"/>
        <v/>
      </c>
      <c r="X731" s="4" t="str">
        <f t="shared" si="234"/>
        <v/>
      </c>
      <c r="Y731" s="4" t="str">
        <f t="shared" si="224"/>
        <v/>
      </c>
      <c r="Z731" s="4">
        <f t="shared" si="225"/>
        <v>5305000</v>
      </c>
      <c r="AA731" s="16">
        <f t="shared" si="226"/>
        <v>1.3195098963242225E-3</v>
      </c>
      <c r="AB731" s="15">
        <f t="shared" si="235"/>
        <v>0.18737040527803958</v>
      </c>
      <c r="AC731" s="15">
        <f t="shared" si="236"/>
        <v>0.18737040527803964</v>
      </c>
      <c r="AD731" s="4">
        <v>146692</v>
      </c>
      <c r="AE731" s="26">
        <v>1758.65</v>
      </c>
      <c r="AF731" s="26">
        <v>1758.65</v>
      </c>
      <c r="AG731" s="4">
        <f t="shared" si="237"/>
        <v>3095000</v>
      </c>
      <c r="AH731" s="16">
        <f t="shared" si="227"/>
        <v>2.2617124394184169E-3</v>
      </c>
      <c r="AI731" s="15">
        <f t="shared" si="228"/>
        <v>0.32116316639741521</v>
      </c>
      <c r="AJ731" s="15">
        <f t="shared" si="229"/>
        <v>0.32116316639741527</v>
      </c>
      <c r="AK731" s="4">
        <f t="shared" si="230"/>
        <v>16319000</v>
      </c>
      <c r="AL731" s="27">
        <f t="shared" si="231"/>
        <v>4.289478521968258E-4</v>
      </c>
      <c r="AM731" s="15">
        <f t="shared" si="238"/>
        <v>6.0910595011949266E-2</v>
      </c>
      <c r="AN731" s="15">
        <f t="shared" si="239"/>
        <v>1.3207389805273516E-5</v>
      </c>
    </row>
    <row r="732" spans="1:40" x14ac:dyDescent="0.2">
      <c r="A732" s="4" t="s">
        <v>4628</v>
      </c>
      <c r="B732" s="3" t="s">
        <v>12</v>
      </c>
      <c r="C732" s="6">
        <v>146692</v>
      </c>
      <c r="D732" s="3" t="s">
        <v>266</v>
      </c>
      <c r="E732" s="6">
        <v>146698</v>
      </c>
      <c r="F732" s="3" t="s">
        <v>1535</v>
      </c>
      <c r="G732" s="8">
        <v>7000</v>
      </c>
      <c r="H732" s="6">
        <v>142</v>
      </c>
      <c r="I732" s="6">
        <v>146263</v>
      </c>
      <c r="J732" s="13">
        <v>45016</v>
      </c>
      <c r="K732" s="9">
        <v>7000</v>
      </c>
      <c r="L732" s="4" t="s">
        <v>4628</v>
      </c>
      <c r="M732" s="4" t="s">
        <v>4632</v>
      </c>
      <c r="N732" s="4">
        <f>VLOOKUP(I732,BaseModelo!$A$2:$E$5075,5)</f>
        <v>9</v>
      </c>
      <c r="P732" s="15">
        <v>142.00000000000003</v>
      </c>
      <c r="Q732" s="4">
        <f>VLOOKUP(I732,BaseModelo!$A$2:$E$5075,3)</f>
        <v>147</v>
      </c>
      <c r="R732" s="4">
        <f t="shared" si="220"/>
        <v>32283000</v>
      </c>
      <c r="S732" s="16">
        <f t="shared" si="221"/>
        <v>2.168323885636403E-4</v>
      </c>
      <c r="T732" s="4">
        <f t="shared" si="232"/>
        <v>3.0790199176036922E-2</v>
      </c>
      <c r="U732" s="4">
        <f t="shared" si="233"/>
        <v>3.0790199176036929E-2</v>
      </c>
      <c r="V732" s="6">
        <f t="shared" si="222"/>
        <v>0</v>
      </c>
      <c r="W732" s="16" t="str">
        <f t="shared" si="223"/>
        <v/>
      </c>
      <c r="X732" s="4" t="str">
        <f t="shared" si="234"/>
        <v/>
      </c>
      <c r="Y732" s="4" t="str">
        <f t="shared" si="224"/>
        <v/>
      </c>
      <c r="Z732" s="4">
        <f t="shared" si="225"/>
        <v>5305000</v>
      </c>
      <c r="AA732" s="16">
        <f t="shared" si="226"/>
        <v>1.3195098963242225E-3</v>
      </c>
      <c r="AB732" s="15">
        <f t="shared" si="235"/>
        <v>0.18737040527803958</v>
      </c>
      <c r="AC732" s="15">
        <f t="shared" si="236"/>
        <v>0.18737040527803964</v>
      </c>
      <c r="AD732" s="4">
        <v>146692</v>
      </c>
      <c r="AE732" s="26">
        <v>1758.65</v>
      </c>
      <c r="AF732" s="26">
        <v>1758.65</v>
      </c>
      <c r="AG732" s="4">
        <f t="shared" si="237"/>
        <v>3095000</v>
      </c>
      <c r="AH732" s="16">
        <f t="shared" si="227"/>
        <v>2.2617124394184169E-3</v>
      </c>
      <c r="AI732" s="15">
        <f t="shared" si="228"/>
        <v>0.32116316639741521</v>
      </c>
      <c r="AJ732" s="15">
        <f t="shared" si="229"/>
        <v>0.32116316639741527</v>
      </c>
      <c r="AK732" s="4">
        <f t="shared" si="230"/>
        <v>16319000</v>
      </c>
      <c r="AL732" s="27">
        <f t="shared" si="231"/>
        <v>4.289478521968258E-4</v>
      </c>
      <c r="AM732" s="15">
        <f t="shared" si="238"/>
        <v>6.0910595011949266E-2</v>
      </c>
      <c r="AN732" s="15">
        <f t="shared" si="239"/>
        <v>1.3207389805273516E-5</v>
      </c>
    </row>
    <row r="733" spans="1:40" x14ac:dyDescent="0.2">
      <c r="A733" s="4" t="s">
        <v>4628</v>
      </c>
      <c r="B733" s="3" t="s">
        <v>12</v>
      </c>
      <c r="C733" s="6">
        <v>146692</v>
      </c>
      <c r="D733" s="3" t="s">
        <v>266</v>
      </c>
      <c r="E733" s="6">
        <v>146699</v>
      </c>
      <c r="F733" s="3" t="s">
        <v>1536</v>
      </c>
      <c r="G733" s="8">
        <v>6000</v>
      </c>
      <c r="H733" s="6">
        <v>142</v>
      </c>
      <c r="I733" s="6">
        <v>145709</v>
      </c>
      <c r="J733" s="13">
        <v>45016</v>
      </c>
      <c r="K733" s="9">
        <v>6000</v>
      </c>
      <c r="L733" s="4" t="s">
        <v>4628</v>
      </c>
      <c r="M733" s="4" t="s">
        <v>4632</v>
      </c>
      <c r="N733" s="4">
        <f>VLOOKUP(I733,BaseModelo!$A$2:$E$5075,5)</f>
        <v>8</v>
      </c>
      <c r="P733" s="15">
        <v>142.00000000000003</v>
      </c>
      <c r="Q733" s="4">
        <f>VLOOKUP(I733,BaseModelo!$A$2:$E$5075,3)</f>
        <v>132</v>
      </c>
      <c r="R733" s="4">
        <f t="shared" si="220"/>
        <v>32283000</v>
      </c>
      <c r="S733" s="16">
        <f t="shared" si="221"/>
        <v>1.8585633305454884E-4</v>
      </c>
      <c r="T733" s="4">
        <f t="shared" si="232"/>
        <v>2.6391599293745936E-2</v>
      </c>
      <c r="U733" s="4">
        <f t="shared" si="233"/>
        <v>2.6391599293745942E-2</v>
      </c>
      <c r="V733" s="6">
        <f t="shared" si="222"/>
        <v>0</v>
      </c>
      <c r="W733" s="16" t="str">
        <f t="shared" si="223"/>
        <v/>
      </c>
      <c r="X733" s="4" t="str">
        <f t="shared" si="234"/>
        <v/>
      </c>
      <c r="Y733" s="4" t="str">
        <f t="shared" si="224"/>
        <v/>
      </c>
      <c r="Z733" s="4">
        <f t="shared" si="225"/>
        <v>5836000</v>
      </c>
      <c r="AA733" s="16">
        <f t="shared" si="226"/>
        <v>1.028101439342015E-3</v>
      </c>
      <c r="AB733" s="15">
        <f t="shared" si="235"/>
        <v>0.14599040438656613</v>
      </c>
      <c r="AC733" s="15">
        <f t="shared" si="236"/>
        <v>0.14599040438656616</v>
      </c>
      <c r="AD733" s="4">
        <v>146692</v>
      </c>
      <c r="AE733" s="26">
        <v>1503.37</v>
      </c>
      <c r="AF733" s="26">
        <v>1503.37</v>
      </c>
      <c r="AG733" s="4">
        <f t="shared" si="237"/>
        <v>3421000</v>
      </c>
      <c r="AH733" s="16">
        <f t="shared" si="227"/>
        <v>1.7538731365097924E-3</v>
      </c>
      <c r="AI733" s="15">
        <f t="shared" si="228"/>
        <v>0.24904998538439052</v>
      </c>
      <c r="AJ733" s="15">
        <f t="shared" si="229"/>
        <v>0.24904998538439058</v>
      </c>
      <c r="AK733" s="4">
        <f t="shared" si="230"/>
        <v>16319000</v>
      </c>
      <c r="AL733" s="27">
        <f t="shared" si="231"/>
        <v>3.6766958759727926E-4</v>
      </c>
      <c r="AM733" s="15">
        <f t="shared" si="238"/>
        <v>5.2209081438813656E-2</v>
      </c>
      <c r="AN733" s="15">
        <f t="shared" si="239"/>
        <v>9.7033884283642175E-6</v>
      </c>
    </row>
    <row r="734" spans="1:40" x14ac:dyDescent="0.2">
      <c r="A734" s="4" t="s">
        <v>4628</v>
      </c>
      <c r="B734" s="3" t="s">
        <v>12</v>
      </c>
      <c r="C734" s="6">
        <v>146692</v>
      </c>
      <c r="D734" s="3" t="s">
        <v>266</v>
      </c>
      <c r="E734" s="6">
        <v>146700</v>
      </c>
      <c r="F734" s="3" t="s">
        <v>1537</v>
      </c>
      <c r="G734" s="8">
        <v>8000</v>
      </c>
      <c r="H734" s="6">
        <v>142</v>
      </c>
      <c r="I734" s="6">
        <v>146401</v>
      </c>
      <c r="J734" s="13">
        <v>45016</v>
      </c>
      <c r="K734" s="9">
        <v>8000</v>
      </c>
      <c r="L734" s="4" t="s">
        <v>4628</v>
      </c>
      <c r="M734" s="4" t="s">
        <v>4632</v>
      </c>
      <c r="N734" s="4">
        <f>VLOOKUP(I734,BaseModelo!$A$2:$E$5075,5)</f>
        <v>9</v>
      </c>
      <c r="P734" s="15">
        <v>142.00000000000003</v>
      </c>
      <c r="Q734" s="4">
        <f>VLOOKUP(I734,BaseModelo!$A$2:$E$5075,3)</f>
        <v>147</v>
      </c>
      <c r="R734" s="4">
        <f t="shared" si="220"/>
        <v>32283000</v>
      </c>
      <c r="S734" s="16">
        <f t="shared" si="221"/>
        <v>2.4780844407273179E-4</v>
      </c>
      <c r="T734" s="4">
        <f t="shared" si="232"/>
        <v>3.5188799058327912E-2</v>
      </c>
      <c r="U734" s="4">
        <f t="shared" si="233"/>
        <v>3.5188799058327919E-2</v>
      </c>
      <c r="V734" s="6">
        <f t="shared" si="222"/>
        <v>0</v>
      </c>
      <c r="W734" s="16" t="str">
        <f t="shared" si="223"/>
        <v/>
      </c>
      <c r="X734" s="4" t="str">
        <f t="shared" si="234"/>
        <v/>
      </c>
      <c r="Y734" s="4" t="str">
        <f t="shared" si="224"/>
        <v/>
      </c>
      <c r="Z734" s="4">
        <f t="shared" si="225"/>
        <v>5305000</v>
      </c>
      <c r="AA734" s="16">
        <f t="shared" si="226"/>
        <v>1.5080113100848257E-3</v>
      </c>
      <c r="AB734" s="15">
        <f t="shared" si="235"/>
        <v>0.21413760603204526</v>
      </c>
      <c r="AC734" s="15">
        <f t="shared" si="236"/>
        <v>0.21413760603204529</v>
      </c>
      <c r="AD734" s="4">
        <v>146692</v>
      </c>
      <c r="AE734" s="26">
        <v>2013.74</v>
      </c>
      <c r="AF734" s="26">
        <v>2013.74</v>
      </c>
      <c r="AG734" s="4">
        <f t="shared" si="237"/>
        <v>3095000</v>
      </c>
      <c r="AH734" s="16">
        <f t="shared" si="227"/>
        <v>2.5848142164781908E-3</v>
      </c>
      <c r="AI734" s="15">
        <f t="shared" si="228"/>
        <v>0.3670436187399031</v>
      </c>
      <c r="AJ734" s="15">
        <f t="shared" si="229"/>
        <v>0.36704361873990315</v>
      </c>
      <c r="AK734" s="4">
        <f t="shared" si="230"/>
        <v>16319000</v>
      </c>
      <c r="AL734" s="27">
        <f t="shared" si="231"/>
        <v>4.9022611679637234E-4</v>
      </c>
      <c r="AM734" s="15">
        <f t="shared" si="238"/>
        <v>6.9612108585084875E-2</v>
      </c>
      <c r="AN734" s="15">
        <f t="shared" si="239"/>
        <v>1.725046831709194E-5</v>
      </c>
    </row>
    <row r="735" spans="1:40" x14ac:dyDescent="0.2">
      <c r="A735" s="4" t="s">
        <v>4627</v>
      </c>
      <c r="B735" s="3" t="s">
        <v>5</v>
      </c>
      <c r="C735" s="6">
        <v>146729</v>
      </c>
      <c r="D735" s="3" t="s">
        <v>276</v>
      </c>
      <c r="E735" s="6">
        <v>147053</v>
      </c>
      <c r="F735" s="3" t="s">
        <v>1576</v>
      </c>
      <c r="G735" s="8">
        <v>5000</v>
      </c>
      <c r="H735" s="6">
        <v>147</v>
      </c>
      <c r="I735" s="6">
        <v>146391</v>
      </c>
      <c r="J735" s="13">
        <v>45016</v>
      </c>
      <c r="K735" s="9">
        <v>4713.4040117327277</v>
      </c>
      <c r="L735" s="4" t="s">
        <v>4627</v>
      </c>
      <c r="M735" s="4" t="s">
        <v>4632</v>
      </c>
      <c r="N735" s="4">
        <f>VLOOKUP(I735,BaseModelo!$A$2:$E$5075,5)</f>
        <v>7</v>
      </c>
      <c r="P735" s="15">
        <v>147</v>
      </c>
      <c r="Q735" s="4">
        <f>VLOOKUP(I735,BaseModelo!$A$2:$E$5075,3)</f>
        <v>127</v>
      </c>
      <c r="R735" s="4">
        <f t="shared" si="220"/>
        <v>32283000</v>
      </c>
      <c r="S735" s="16">
        <f t="shared" si="221"/>
        <v>1.5488027754545735E-4</v>
      </c>
      <c r="T735" s="4">
        <f t="shared" si="232"/>
        <v>2.2767400799182231E-2</v>
      </c>
      <c r="U735" s="4">
        <f t="shared" si="233"/>
        <v>2.2767400799182231E-2</v>
      </c>
      <c r="V735" s="6">
        <f t="shared" si="222"/>
        <v>0</v>
      </c>
      <c r="W735" s="16" t="str">
        <f t="shared" si="223"/>
        <v/>
      </c>
      <c r="X735" s="4" t="str">
        <f t="shared" si="234"/>
        <v/>
      </c>
      <c r="Y735" s="4" t="str">
        <f t="shared" si="224"/>
        <v/>
      </c>
      <c r="Z735" s="4">
        <f t="shared" si="225"/>
        <v>4022000</v>
      </c>
      <c r="AA735" s="16">
        <f t="shared" si="226"/>
        <v>1.2431626056688214E-3</v>
      </c>
      <c r="AB735" s="15">
        <f t="shared" si="235"/>
        <v>0.18274490303331675</v>
      </c>
      <c r="AC735" s="15">
        <f t="shared" si="236"/>
        <v>0.18274490303331675</v>
      </c>
      <c r="AD735" s="4">
        <v>146729</v>
      </c>
      <c r="AE735" s="26">
        <v>1303.3399999999999</v>
      </c>
      <c r="AF735" s="26">
        <v>1303.3399999999999</v>
      </c>
      <c r="AG735" s="4">
        <f t="shared" si="237"/>
        <v>1778000</v>
      </c>
      <c r="AH735" s="16">
        <f t="shared" si="227"/>
        <v>2.8121484814398199E-3</v>
      </c>
      <c r="AI735" s="15">
        <f t="shared" si="228"/>
        <v>0.41338582677165353</v>
      </c>
      <c r="AJ735" s="15">
        <f t="shared" si="229"/>
        <v>0.41338582677165353</v>
      </c>
      <c r="AK735" s="4">
        <f t="shared" si="230"/>
        <v>15073000</v>
      </c>
      <c r="AL735" s="27">
        <f t="shared" si="231"/>
        <v>3.3171896769057253E-4</v>
      </c>
      <c r="AM735" s="15">
        <f t="shared" si="238"/>
        <v>4.8762688250514163E-2</v>
      </c>
      <c r="AN735" s="15">
        <f t="shared" si="239"/>
        <v>7.5523786901022457E-6</v>
      </c>
    </row>
    <row r="736" spans="1:40" x14ac:dyDescent="0.2">
      <c r="A736" s="4" t="s">
        <v>4628</v>
      </c>
      <c r="B736" s="3" t="s">
        <v>11</v>
      </c>
      <c r="C736" s="6">
        <v>146754</v>
      </c>
      <c r="D736" s="3" t="s">
        <v>277</v>
      </c>
      <c r="E736" s="6">
        <v>146761</v>
      </c>
      <c r="F736" s="3" t="s">
        <v>1583</v>
      </c>
      <c r="G736" s="8">
        <v>10000</v>
      </c>
      <c r="H736" s="6">
        <v>137</v>
      </c>
      <c r="I736" s="6">
        <v>135883</v>
      </c>
      <c r="J736" s="13">
        <v>45016</v>
      </c>
      <c r="K736" s="9">
        <v>10000</v>
      </c>
      <c r="L736" s="4" t="s">
        <v>4628</v>
      </c>
      <c r="M736" s="4" t="s">
        <v>4632</v>
      </c>
      <c r="N736" s="4">
        <f>VLOOKUP(I736,BaseModelo!$A$2:$E$5075,5)</f>
        <v>6</v>
      </c>
      <c r="P736" s="15">
        <v>142.00000000000003</v>
      </c>
      <c r="Q736" s="4">
        <f>VLOOKUP(I736,BaseModelo!$A$2:$E$5075,3)</f>
        <v>115</v>
      </c>
      <c r="R736" s="4">
        <f t="shared" si="220"/>
        <v>32283000</v>
      </c>
      <c r="S736" s="16">
        <f t="shared" si="221"/>
        <v>3.0976055509091471E-4</v>
      </c>
      <c r="T736" s="4">
        <f t="shared" si="232"/>
        <v>4.2437196047455314E-2</v>
      </c>
      <c r="U736" s="4">
        <f t="shared" si="233"/>
        <v>4.3985998822909898E-2</v>
      </c>
      <c r="V736" s="6">
        <f t="shared" si="222"/>
        <v>0</v>
      </c>
      <c r="W736" s="16" t="str">
        <f t="shared" si="223"/>
        <v/>
      </c>
      <c r="X736" s="4" t="str">
        <f t="shared" si="234"/>
        <v/>
      </c>
      <c r="Y736" s="4" t="str">
        <f t="shared" si="224"/>
        <v/>
      </c>
      <c r="Z736" s="4">
        <f t="shared" si="225"/>
        <v>4853000</v>
      </c>
      <c r="AA736" s="16">
        <f t="shared" si="226"/>
        <v>2.0605810838656502E-3</v>
      </c>
      <c r="AB736" s="15">
        <f t="shared" si="235"/>
        <v>0.28229960848959407</v>
      </c>
      <c r="AC736" s="15">
        <f t="shared" si="236"/>
        <v>0.29260251390892239</v>
      </c>
      <c r="AD736" s="4">
        <v>146754</v>
      </c>
      <c r="AE736" s="26">
        <v>2356.58</v>
      </c>
      <c r="AF736" s="26">
        <v>2356.58</v>
      </c>
      <c r="AG736" s="4">
        <f t="shared" si="237"/>
        <v>2735000</v>
      </c>
      <c r="AH736" s="16">
        <f t="shared" si="227"/>
        <v>3.6563071297989031E-3</v>
      </c>
      <c r="AI736" s="15">
        <f t="shared" si="228"/>
        <v>0.5009140767824497</v>
      </c>
      <c r="AJ736" s="15">
        <f t="shared" si="229"/>
        <v>0.5191956124314443</v>
      </c>
      <c r="AK736" s="4">
        <f t="shared" si="230"/>
        <v>16319000</v>
      </c>
      <c r="AL736" s="27">
        <f t="shared" si="231"/>
        <v>6.1278264599546543E-4</v>
      </c>
      <c r="AM736" s="15">
        <f t="shared" si="238"/>
        <v>8.3951222501378764E-2</v>
      </c>
      <c r="AN736" s="15">
        <f t="shared" si="239"/>
        <v>2.6953856745456156E-5</v>
      </c>
    </row>
    <row r="737" spans="1:40" x14ac:dyDescent="0.2">
      <c r="A737" s="4" t="s">
        <v>4628</v>
      </c>
      <c r="B737" s="3" t="s">
        <v>11</v>
      </c>
      <c r="C737" s="6">
        <v>146754</v>
      </c>
      <c r="D737" s="3" t="s">
        <v>277</v>
      </c>
      <c r="E737" s="6">
        <v>147202</v>
      </c>
      <c r="F737" s="3" t="s">
        <v>1584</v>
      </c>
      <c r="G737" s="8">
        <v>8000</v>
      </c>
      <c r="H737" s="6">
        <v>142</v>
      </c>
      <c r="I737" s="6">
        <v>147112</v>
      </c>
      <c r="J737" s="13">
        <v>45016</v>
      </c>
      <c r="K737" s="9">
        <v>8000</v>
      </c>
      <c r="L737" s="4" t="s">
        <v>4628</v>
      </c>
      <c r="M737" s="4" t="s">
        <v>4632</v>
      </c>
      <c r="N737" s="4">
        <f>VLOOKUP(I737,BaseModelo!$A$2:$E$5075,5)</f>
        <v>10</v>
      </c>
      <c r="P737" s="15">
        <v>142.00000000000003</v>
      </c>
      <c r="Q737" s="4">
        <f>VLOOKUP(I737,BaseModelo!$A$2:$E$5075,3)</f>
        <v>0</v>
      </c>
      <c r="R737" s="4">
        <f t="shared" si="220"/>
        <v>32283000</v>
      </c>
      <c r="S737" s="16">
        <f t="shared" si="221"/>
        <v>2.4780844407273179E-4</v>
      </c>
      <c r="T737" s="4">
        <f t="shared" si="232"/>
        <v>3.5188799058327912E-2</v>
      </c>
      <c r="U737" s="4">
        <f t="shared" si="233"/>
        <v>3.5188799058327919E-2</v>
      </c>
      <c r="V737" s="6">
        <f t="shared" si="222"/>
        <v>0</v>
      </c>
      <c r="W737" s="16" t="str">
        <f t="shared" si="223"/>
        <v/>
      </c>
      <c r="X737" s="4" t="str">
        <f t="shared" si="234"/>
        <v/>
      </c>
      <c r="Y737" s="4" t="str">
        <f t="shared" si="224"/>
        <v/>
      </c>
      <c r="Z737" s="4">
        <f t="shared" si="225"/>
        <v>4121000</v>
      </c>
      <c r="AA737" s="16">
        <f t="shared" si="226"/>
        <v>1.9412763892259161E-3</v>
      </c>
      <c r="AB737" s="15">
        <f t="shared" si="235"/>
        <v>0.27566124727008007</v>
      </c>
      <c r="AC737" s="15">
        <f t="shared" si="236"/>
        <v>0.27566124727008012</v>
      </c>
      <c r="AD737" s="4">
        <v>146754</v>
      </c>
      <c r="AE737" s="26">
        <v>1965.39</v>
      </c>
      <c r="AF737" s="26">
        <v>1965.39</v>
      </c>
      <c r="AG737" s="4">
        <f t="shared" si="237"/>
        <v>1846000</v>
      </c>
      <c r="AH737" s="16">
        <f t="shared" si="227"/>
        <v>4.3336944745395447E-3</v>
      </c>
      <c r="AI737" s="15">
        <f t="shared" si="228"/>
        <v>0.61538461538461531</v>
      </c>
      <c r="AJ737" s="15">
        <f t="shared" si="229"/>
        <v>0.61538461538461542</v>
      </c>
      <c r="AK737" s="4">
        <f t="shared" si="230"/>
        <v>16319000</v>
      </c>
      <c r="AL737" s="27">
        <f t="shared" si="231"/>
        <v>4.9022611679637234E-4</v>
      </c>
      <c r="AM737" s="15">
        <f t="shared" si="238"/>
        <v>6.9612108585084875E-2</v>
      </c>
      <c r="AN737" s="15">
        <f t="shared" si="239"/>
        <v>1.725046831709194E-5</v>
      </c>
    </row>
    <row r="738" spans="1:40" x14ac:dyDescent="0.2">
      <c r="A738" s="4" t="s">
        <v>4628</v>
      </c>
      <c r="B738" s="3" t="s">
        <v>11</v>
      </c>
      <c r="C738" s="6">
        <v>146754</v>
      </c>
      <c r="D738" s="3" t="s">
        <v>277</v>
      </c>
      <c r="E738" s="6">
        <v>147204</v>
      </c>
      <c r="F738" s="3" t="s">
        <v>1585</v>
      </c>
      <c r="G738" s="8">
        <v>6000</v>
      </c>
      <c r="H738" s="6">
        <v>142</v>
      </c>
      <c r="I738" s="6">
        <v>147029</v>
      </c>
      <c r="J738" s="13">
        <v>45016</v>
      </c>
      <c r="K738" s="9">
        <v>6000</v>
      </c>
      <c r="L738" s="4" t="s">
        <v>4628</v>
      </c>
      <c r="M738" s="4" t="s">
        <v>4632</v>
      </c>
      <c r="N738" s="4">
        <f>VLOOKUP(I738,BaseModelo!$A$2:$E$5075,5)</f>
        <v>4</v>
      </c>
      <c r="P738" s="15">
        <v>142.00000000000003</v>
      </c>
      <c r="Q738" s="4">
        <f>VLOOKUP(I738,BaseModelo!$A$2:$E$5075,3)</f>
        <v>110</v>
      </c>
      <c r="R738" s="4">
        <f t="shared" si="220"/>
        <v>32283000</v>
      </c>
      <c r="S738" s="16">
        <f t="shared" si="221"/>
        <v>1.8585633305454884E-4</v>
      </c>
      <c r="T738" s="4">
        <f t="shared" si="232"/>
        <v>2.6391599293745936E-2</v>
      </c>
      <c r="U738" s="4">
        <f t="shared" si="233"/>
        <v>2.6391599293745942E-2</v>
      </c>
      <c r="V738" s="6">
        <f t="shared" si="222"/>
        <v>0</v>
      </c>
      <c r="W738" s="16" t="str">
        <f t="shared" si="223"/>
        <v/>
      </c>
      <c r="X738" s="4" t="str">
        <f t="shared" si="234"/>
        <v/>
      </c>
      <c r="Y738" s="4" t="str">
        <f t="shared" si="224"/>
        <v/>
      </c>
      <c r="Z738" s="4">
        <f t="shared" si="225"/>
        <v>2331000</v>
      </c>
      <c r="AA738" s="16">
        <f t="shared" si="226"/>
        <v>2.5740025740025739E-3</v>
      </c>
      <c r="AB738" s="15">
        <f t="shared" si="235"/>
        <v>0.36550836550836552</v>
      </c>
      <c r="AC738" s="15">
        <f t="shared" si="236"/>
        <v>0.36550836550836557</v>
      </c>
      <c r="AD738" s="4">
        <v>146754</v>
      </c>
      <c r="AE738" s="26">
        <v>1503.37</v>
      </c>
      <c r="AF738" s="26">
        <v>1503.37</v>
      </c>
      <c r="AG738" s="4">
        <f t="shared" si="237"/>
        <v>858000</v>
      </c>
      <c r="AH738" s="16">
        <f t="shared" si="227"/>
        <v>6.993006993006993E-3</v>
      </c>
      <c r="AI738" s="15">
        <f t="shared" si="228"/>
        <v>0.99300699300699302</v>
      </c>
      <c r="AJ738" s="15">
        <f t="shared" si="229"/>
        <v>0.99300699300699324</v>
      </c>
      <c r="AK738" s="4">
        <f t="shared" si="230"/>
        <v>16319000</v>
      </c>
      <c r="AL738" s="27">
        <f t="shared" si="231"/>
        <v>3.6766958759727926E-4</v>
      </c>
      <c r="AM738" s="15">
        <f t="shared" si="238"/>
        <v>5.2209081438813656E-2</v>
      </c>
      <c r="AN738" s="15">
        <f t="shared" si="239"/>
        <v>9.7033884283642175E-6</v>
      </c>
    </row>
    <row r="739" spans="1:40" x14ac:dyDescent="0.2">
      <c r="A739" s="4" t="s">
        <v>4627</v>
      </c>
      <c r="B739" s="3" t="s">
        <v>3</v>
      </c>
      <c r="C739" s="6">
        <v>146820</v>
      </c>
      <c r="D739" s="3" t="s">
        <v>268</v>
      </c>
      <c r="E739" s="6">
        <v>146847</v>
      </c>
      <c r="F739" s="3" t="s">
        <v>1552</v>
      </c>
      <c r="G739" s="8">
        <v>8000</v>
      </c>
      <c r="H739" s="6">
        <v>142</v>
      </c>
      <c r="I739" s="6">
        <v>146841</v>
      </c>
      <c r="J739" s="13">
        <v>45016</v>
      </c>
      <c r="K739" s="9">
        <v>8000</v>
      </c>
      <c r="L739" s="4" t="s">
        <v>4627</v>
      </c>
      <c r="M739" s="4" t="s">
        <v>4632</v>
      </c>
      <c r="N739" s="4">
        <f>VLOOKUP(I739,BaseModelo!$A$2:$E$5075,5)</f>
        <v>10</v>
      </c>
      <c r="P739" s="15">
        <v>142.00000000000003</v>
      </c>
      <c r="Q739" s="4">
        <f>VLOOKUP(I739,BaseModelo!$A$2:$E$5075,3)</f>
        <v>0</v>
      </c>
      <c r="R739" s="4">
        <f t="shared" si="220"/>
        <v>32283000</v>
      </c>
      <c r="S739" s="16">
        <f t="shared" si="221"/>
        <v>2.4780844407273179E-4</v>
      </c>
      <c r="T739" s="4">
        <f t="shared" si="232"/>
        <v>3.5188799058327912E-2</v>
      </c>
      <c r="U739" s="4">
        <f t="shared" si="233"/>
        <v>3.5188799058327919E-2</v>
      </c>
      <c r="V739" s="6">
        <f t="shared" si="222"/>
        <v>0</v>
      </c>
      <c r="W739" s="16" t="str">
        <f t="shared" si="223"/>
        <v/>
      </c>
      <c r="X739" s="4" t="str">
        <f t="shared" si="234"/>
        <v/>
      </c>
      <c r="Y739" s="4" t="str">
        <f t="shared" si="224"/>
        <v/>
      </c>
      <c r="Z739" s="4">
        <f t="shared" si="225"/>
        <v>4121000</v>
      </c>
      <c r="AA739" s="16">
        <f t="shared" si="226"/>
        <v>1.9412763892259161E-3</v>
      </c>
      <c r="AB739" s="15">
        <f t="shared" si="235"/>
        <v>0.27566124727008007</v>
      </c>
      <c r="AC739" s="15">
        <f t="shared" si="236"/>
        <v>0.27566124727008012</v>
      </c>
      <c r="AD739" s="4">
        <v>146820</v>
      </c>
      <c r="AE739" s="26">
        <v>2013.74</v>
      </c>
      <c r="AF739" s="26">
        <v>2013.74</v>
      </c>
      <c r="AG739" s="4">
        <f t="shared" si="237"/>
        <v>2105000</v>
      </c>
      <c r="AH739" s="16">
        <f t="shared" si="227"/>
        <v>3.8004750593824228E-3</v>
      </c>
      <c r="AI739" s="15">
        <f t="shared" si="228"/>
        <v>0.53966745843230401</v>
      </c>
      <c r="AJ739" s="15">
        <f t="shared" si="229"/>
        <v>0.53966745843230413</v>
      </c>
      <c r="AK739" s="4">
        <f t="shared" si="230"/>
        <v>15073000</v>
      </c>
      <c r="AL739" s="27">
        <f t="shared" si="231"/>
        <v>5.3075034830491602E-4</v>
      </c>
      <c r="AM739" s="15">
        <f t="shared" si="238"/>
        <v>7.5366549459298077E-2</v>
      </c>
      <c r="AN739" s="15">
        <f t="shared" si="239"/>
        <v>1.8676467356639244E-5</v>
      </c>
    </row>
    <row r="740" spans="1:40" x14ac:dyDescent="0.2">
      <c r="A740" s="4" t="s">
        <v>4627</v>
      </c>
      <c r="B740" s="2" t="s">
        <v>5</v>
      </c>
      <c r="C740" s="5">
        <v>146852</v>
      </c>
      <c r="D740" s="2" t="s">
        <v>269</v>
      </c>
      <c r="E740" s="5">
        <v>146853</v>
      </c>
      <c r="F740" s="2" t="s">
        <v>1546</v>
      </c>
      <c r="G740" s="7">
        <v>6000</v>
      </c>
      <c r="H740" s="5">
        <v>142</v>
      </c>
      <c r="I740" s="6">
        <v>146231</v>
      </c>
      <c r="J740" s="13">
        <v>45016</v>
      </c>
      <c r="K740" s="9">
        <v>6000</v>
      </c>
      <c r="L740" s="4" t="s">
        <v>4627</v>
      </c>
      <c r="M740" s="4" t="s">
        <v>4632</v>
      </c>
      <c r="N740" s="4">
        <f>VLOOKUP(I740,BaseModelo!$A$2:$E$5075,5)</f>
        <v>7</v>
      </c>
      <c r="P740" s="15">
        <v>142.00000000000003</v>
      </c>
      <c r="Q740" s="4">
        <f>VLOOKUP(I740,BaseModelo!$A$2:$E$5075,3)</f>
        <v>127</v>
      </c>
      <c r="R740" s="4">
        <f t="shared" si="220"/>
        <v>32283000</v>
      </c>
      <c r="S740" s="16">
        <f t="shared" si="221"/>
        <v>1.8585633305454884E-4</v>
      </c>
      <c r="T740" s="4">
        <f t="shared" si="232"/>
        <v>2.6391599293745936E-2</v>
      </c>
      <c r="U740" s="4">
        <f t="shared" si="233"/>
        <v>2.6391599293745942E-2</v>
      </c>
      <c r="V740" s="6">
        <f t="shared" si="222"/>
        <v>0</v>
      </c>
      <c r="W740" s="16" t="str">
        <f t="shared" si="223"/>
        <v/>
      </c>
      <c r="X740" s="4" t="str">
        <f t="shared" si="234"/>
        <v/>
      </c>
      <c r="Y740" s="4" t="str">
        <f t="shared" si="224"/>
        <v/>
      </c>
      <c r="Z740" s="4">
        <f t="shared" si="225"/>
        <v>4022000</v>
      </c>
      <c r="AA740" s="16">
        <f t="shared" si="226"/>
        <v>1.4917951268025858E-3</v>
      </c>
      <c r="AB740" s="15">
        <f t="shared" si="235"/>
        <v>0.21183490800596719</v>
      </c>
      <c r="AC740" s="15">
        <f t="shared" si="236"/>
        <v>0.21183490800596722</v>
      </c>
      <c r="AD740" s="4">
        <v>146852</v>
      </c>
      <c r="AE740" s="26">
        <v>1503.37</v>
      </c>
      <c r="AF740" s="26">
        <v>1503.37</v>
      </c>
      <c r="AG740" s="4">
        <f t="shared" si="237"/>
        <v>1778000</v>
      </c>
      <c r="AH740" s="16">
        <f t="shared" si="227"/>
        <v>3.3745781777277839E-3</v>
      </c>
      <c r="AI740" s="15">
        <f t="shared" si="228"/>
        <v>0.47919010123734529</v>
      </c>
      <c r="AJ740" s="15">
        <f t="shared" si="229"/>
        <v>0.4791901012373454</v>
      </c>
      <c r="AK740" s="4">
        <f t="shared" si="230"/>
        <v>15073000</v>
      </c>
      <c r="AL740" s="27">
        <f t="shared" si="231"/>
        <v>3.9806276122868704E-4</v>
      </c>
      <c r="AM740" s="15">
        <f t="shared" si="238"/>
        <v>5.6524912094473558E-2</v>
      </c>
      <c r="AN740" s="15">
        <f t="shared" si="239"/>
        <v>1.0505512888109577E-5</v>
      </c>
    </row>
    <row r="741" spans="1:40" x14ac:dyDescent="0.2">
      <c r="A741" s="4" t="s">
        <v>4627</v>
      </c>
      <c r="B741" s="3" t="s">
        <v>5</v>
      </c>
      <c r="C741" s="6">
        <v>146852</v>
      </c>
      <c r="D741" s="3" t="s">
        <v>269</v>
      </c>
      <c r="E741" s="6">
        <v>146854</v>
      </c>
      <c r="F741" s="3" t="s">
        <v>1553</v>
      </c>
      <c r="G741" s="8">
        <v>6000</v>
      </c>
      <c r="H741" s="6">
        <v>142</v>
      </c>
      <c r="I741" s="6">
        <v>146273</v>
      </c>
      <c r="J741" s="13">
        <v>45016</v>
      </c>
      <c r="K741" s="9">
        <v>6000</v>
      </c>
      <c r="L741" s="4" t="s">
        <v>4627</v>
      </c>
      <c r="M741" s="4" t="s">
        <v>4632</v>
      </c>
      <c r="N741" s="4">
        <f>VLOOKUP(I741,BaseModelo!$A$2:$E$5075,5)</f>
        <v>8</v>
      </c>
      <c r="P741" s="15">
        <v>142.00000000000003</v>
      </c>
      <c r="Q741" s="4">
        <f>VLOOKUP(I741,BaseModelo!$A$2:$E$5075,3)</f>
        <v>132</v>
      </c>
      <c r="R741" s="4">
        <f t="shared" si="220"/>
        <v>32283000</v>
      </c>
      <c r="S741" s="16">
        <f t="shared" si="221"/>
        <v>1.8585633305454884E-4</v>
      </c>
      <c r="T741" s="4">
        <f t="shared" si="232"/>
        <v>2.6391599293745936E-2</v>
      </c>
      <c r="U741" s="4">
        <f t="shared" si="233"/>
        <v>2.6391599293745942E-2</v>
      </c>
      <c r="V741" s="6">
        <f t="shared" si="222"/>
        <v>0</v>
      </c>
      <c r="W741" s="16" t="str">
        <f t="shared" si="223"/>
        <v/>
      </c>
      <c r="X741" s="4" t="str">
        <f t="shared" si="234"/>
        <v/>
      </c>
      <c r="Y741" s="4" t="str">
        <f t="shared" si="224"/>
        <v/>
      </c>
      <c r="Z741" s="4">
        <f t="shared" si="225"/>
        <v>5836000</v>
      </c>
      <c r="AA741" s="16">
        <f t="shared" si="226"/>
        <v>1.028101439342015E-3</v>
      </c>
      <c r="AB741" s="15">
        <f t="shared" si="235"/>
        <v>0.14599040438656613</v>
      </c>
      <c r="AC741" s="15">
        <f t="shared" si="236"/>
        <v>0.14599040438656616</v>
      </c>
      <c r="AD741" s="4">
        <v>146852</v>
      </c>
      <c r="AE741" s="26">
        <v>1503.37</v>
      </c>
      <c r="AF741" s="26">
        <v>1503.37</v>
      </c>
      <c r="AG741" s="4">
        <f t="shared" si="237"/>
        <v>2254000</v>
      </c>
      <c r="AH741" s="16">
        <f t="shared" si="227"/>
        <v>2.6619343389529724E-3</v>
      </c>
      <c r="AI741" s="15">
        <f t="shared" si="228"/>
        <v>0.37799467613132209</v>
      </c>
      <c r="AJ741" s="15">
        <f t="shared" si="229"/>
        <v>0.37799467613132215</v>
      </c>
      <c r="AK741" s="4">
        <f t="shared" si="230"/>
        <v>15073000</v>
      </c>
      <c r="AL741" s="27">
        <f t="shared" si="231"/>
        <v>3.9806276122868704E-4</v>
      </c>
      <c r="AM741" s="15">
        <f t="shared" si="238"/>
        <v>5.6524912094473558E-2</v>
      </c>
      <c r="AN741" s="15">
        <f t="shared" si="239"/>
        <v>1.0505512888109577E-5</v>
      </c>
    </row>
    <row r="742" spans="1:40" x14ac:dyDescent="0.2">
      <c r="A742" s="4" t="s">
        <v>4627</v>
      </c>
      <c r="B742" s="3" t="s">
        <v>5</v>
      </c>
      <c r="C742" s="6">
        <v>146852</v>
      </c>
      <c r="D742" s="3" t="s">
        <v>269</v>
      </c>
      <c r="E742" s="6">
        <v>146855</v>
      </c>
      <c r="F742" s="3" t="s">
        <v>1554</v>
      </c>
      <c r="G742" s="8">
        <v>6000</v>
      </c>
      <c r="H742" s="6">
        <v>142</v>
      </c>
      <c r="I742" s="6">
        <v>146386</v>
      </c>
      <c r="J742" s="13">
        <v>45016</v>
      </c>
      <c r="K742" s="9">
        <v>6000</v>
      </c>
      <c r="L742" s="4" t="s">
        <v>4627</v>
      </c>
      <c r="M742" s="4" t="s">
        <v>4632</v>
      </c>
      <c r="N742" s="4">
        <f>VLOOKUP(I742,BaseModelo!$A$2:$E$5075,5)</f>
        <v>6</v>
      </c>
      <c r="P742" s="15">
        <v>142.00000000000003</v>
      </c>
      <c r="Q742" s="4">
        <f>VLOOKUP(I742,BaseModelo!$A$2:$E$5075,3)</f>
        <v>115</v>
      </c>
      <c r="R742" s="4">
        <f t="shared" si="220"/>
        <v>32283000</v>
      </c>
      <c r="S742" s="16">
        <f t="shared" si="221"/>
        <v>1.8585633305454884E-4</v>
      </c>
      <c r="T742" s="4">
        <f t="shared" si="232"/>
        <v>2.6391599293745936E-2</v>
      </c>
      <c r="U742" s="4">
        <f t="shared" si="233"/>
        <v>2.6391599293745942E-2</v>
      </c>
      <c r="V742" s="6">
        <f t="shared" si="222"/>
        <v>0</v>
      </c>
      <c r="W742" s="16" t="str">
        <f t="shared" si="223"/>
        <v/>
      </c>
      <c r="X742" s="4" t="str">
        <f t="shared" si="234"/>
        <v/>
      </c>
      <c r="Y742" s="4" t="str">
        <f t="shared" si="224"/>
        <v/>
      </c>
      <c r="Z742" s="4">
        <f t="shared" si="225"/>
        <v>4853000</v>
      </c>
      <c r="AA742" s="16">
        <f t="shared" si="226"/>
        <v>1.2363486503193901E-3</v>
      </c>
      <c r="AB742" s="15">
        <f t="shared" si="235"/>
        <v>0.17556150834535339</v>
      </c>
      <c r="AC742" s="15">
        <f t="shared" si="236"/>
        <v>0.17556150834535342</v>
      </c>
      <c r="AD742" s="4">
        <v>146852</v>
      </c>
      <c r="AE742" s="26">
        <v>1503.37</v>
      </c>
      <c r="AF742" s="26">
        <v>1503.37</v>
      </c>
      <c r="AG742" s="4">
        <f t="shared" si="237"/>
        <v>1993000</v>
      </c>
      <c r="AH742" s="16">
        <f t="shared" si="227"/>
        <v>3.0105368790767687E-3</v>
      </c>
      <c r="AI742" s="15">
        <f t="shared" si="228"/>
        <v>0.42749623682890114</v>
      </c>
      <c r="AJ742" s="15">
        <f t="shared" si="229"/>
        <v>0.42749623682890125</v>
      </c>
      <c r="AK742" s="4">
        <f t="shared" si="230"/>
        <v>15073000</v>
      </c>
      <c r="AL742" s="27">
        <f t="shared" si="231"/>
        <v>3.9806276122868704E-4</v>
      </c>
      <c r="AM742" s="15">
        <f t="shared" si="238"/>
        <v>5.6524912094473558E-2</v>
      </c>
      <c r="AN742" s="15">
        <f t="shared" si="239"/>
        <v>1.0505512888109577E-5</v>
      </c>
    </row>
    <row r="743" spans="1:40" x14ac:dyDescent="0.2">
      <c r="A743" s="4" t="s">
        <v>4627</v>
      </c>
      <c r="B743" s="3" t="s">
        <v>5</v>
      </c>
      <c r="C743" s="6">
        <v>146852</v>
      </c>
      <c r="D743" s="3" t="s">
        <v>269</v>
      </c>
      <c r="E743" s="6">
        <v>146856</v>
      </c>
      <c r="F743" s="3" t="s">
        <v>1555</v>
      </c>
      <c r="G743" s="8">
        <v>6000</v>
      </c>
      <c r="H743" s="6">
        <v>142</v>
      </c>
      <c r="I743" s="6">
        <v>146384</v>
      </c>
      <c r="J743" s="13">
        <v>45016</v>
      </c>
      <c r="K743" s="9">
        <v>6000</v>
      </c>
      <c r="L743" s="4" t="s">
        <v>4627</v>
      </c>
      <c r="M743" s="4" t="s">
        <v>4632</v>
      </c>
      <c r="N743" s="4">
        <f>VLOOKUP(I743,BaseModelo!$A$2:$E$5075,5)</f>
        <v>6</v>
      </c>
      <c r="P743" s="15">
        <v>142.00000000000003</v>
      </c>
      <c r="Q743" s="4">
        <f>VLOOKUP(I743,BaseModelo!$A$2:$E$5075,3)</f>
        <v>115</v>
      </c>
      <c r="R743" s="4">
        <f t="shared" si="220"/>
        <v>32283000</v>
      </c>
      <c r="S743" s="16">
        <f t="shared" si="221"/>
        <v>1.8585633305454884E-4</v>
      </c>
      <c r="T743" s="4">
        <f t="shared" si="232"/>
        <v>2.6391599293745936E-2</v>
      </c>
      <c r="U743" s="4">
        <f t="shared" si="233"/>
        <v>2.6391599293745942E-2</v>
      </c>
      <c r="V743" s="6">
        <f t="shared" si="222"/>
        <v>0</v>
      </c>
      <c r="W743" s="16" t="str">
        <f t="shared" si="223"/>
        <v/>
      </c>
      <c r="X743" s="4" t="str">
        <f t="shared" si="234"/>
        <v/>
      </c>
      <c r="Y743" s="4" t="str">
        <f t="shared" si="224"/>
        <v/>
      </c>
      <c r="Z743" s="4">
        <f t="shared" si="225"/>
        <v>4853000</v>
      </c>
      <c r="AA743" s="16">
        <f t="shared" si="226"/>
        <v>1.2363486503193901E-3</v>
      </c>
      <c r="AB743" s="15">
        <f t="shared" si="235"/>
        <v>0.17556150834535339</v>
      </c>
      <c r="AC743" s="15">
        <f t="shared" si="236"/>
        <v>0.17556150834535342</v>
      </c>
      <c r="AD743" s="4">
        <v>146852</v>
      </c>
      <c r="AE743" s="26">
        <v>1503.37</v>
      </c>
      <c r="AF743" s="26">
        <v>1503.37</v>
      </c>
      <c r="AG743" s="4">
        <f t="shared" si="237"/>
        <v>1993000</v>
      </c>
      <c r="AH743" s="16">
        <f t="shared" si="227"/>
        <v>3.0105368790767687E-3</v>
      </c>
      <c r="AI743" s="15">
        <f t="shared" si="228"/>
        <v>0.42749623682890114</v>
      </c>
      <c r="AJ743" s="15">
        <f t="shared" si="229"/>
        <v>0.42749623682890125</v>
      </c>
      <c r="AK743" s="4">
        <f t="shared" si="230"/>
        <v>15073000</v>
      </c>
      <c r="AL743" s="27">
        <f t="shared" si="231"/>
        <v>3.9806276122868704E-4</v>
      </c>
      <c r="AM743" s="15">
        <f t="shared" si="238"/>
        <v>5.6524912094473558E-2</v>
      </c>
      <c r="AN743" s="15">
        <f t="shared" si="239"/>
        <v>1.0505512888109577E-5</v>
      </c>
    </row>
    <row r="744" spans="1:40" x14ac:dyDescent="0.2">
      <c r="A744" s="4" t="s">
        <v>4627</v>
      </c>
      <c r="B744" s="3" t="s">
        <v>5</v>
      </c>
      <c r="C744" s="6">
        <v>146852</v>
      </c>
      <c r="D744" s="3" t="s">
        <v>269</v>
      </c>
      <c r="E744" s="6">
        <v>146857</v>
      </c>
      <c r="F744" s="3" t="s">
        <v>1556</v>
      </c>
      <c r="G744" s="8">
        <v>6000</v>
      </c>
      <c r="H744" s="6">
        <v>142</v>
      </c>
      <c r="I744" s="6">
        <v>146389</v>
      </c>
      <c r="J744" s="13">
        <v>45016</v>
      </c>
      <c r="K744" s="9">
        <v>6000</v>
      </c>
      <c r="L744" s="4" t="s">
        <v>4627</v>
      </c>
      <c r="M744" s="4" t="s">
        <v>4632</v>
      </c>
      <c r="N744" s="4">
        <f>VLOOKUP(I744,BaseModelo!$A$2:$E$5075,5)</f>
        <v>8</v>
      </c>
      <c r="P744" s="15">
        <v>142.00000000000003</v>
      </c>
      <c r="Q744" s="4">
        <f>VLOOKUP(I744,BaseModelo!$A$2:$E$5075,3)</f>
        <v>132</v>
      </c>
      <c r="R744" s="4">
        <f t="shared" si="220"/>
        <v>32283000</v>
      </c>
      <c r="S744" s="16">
        <f t="shared" si="221"/>
        <v>1.8585633305454884E-4</v>
      </c>
      <c r="T744" s="4">
        <f t="shared" si="232"/>
        <v>2.6391599293745936E-2</v>
      </c>
      <c r="U744" s="4">
        <f t="shared" si="233"/>
        <v>2.6391599293745942E-2</v>
      </c>
      <c r="V744" s="6">
        <f t="shared" si="222"/>
        <v>0</v>
      </c>
      <c r="W744" s="16" t="str">
        <f t="shared" si="223"/>
        <v/>
      </c>
      <c r="X744" s="4" t="str">
        <f t="shared" si="234"/>
        <v/>
      </c>
      <c r="Y744" s="4" t="str">
        <f t="shared" si="224"/>
        <v/>
      </c>
      <c r="Z744" s="4">
        <f t="shared" si="225"/>
        <v>5836000</v>
      </c>
      <c r="AA744" s="16">
        <f t="shared" si="226"/>
        <v>1.028101439342015E-3</v>
      </c>
      <c r="AB744" s="15">
        <f t="shared" si="235"/>
        <v>0.14599040438656613</v>
      </c>
      <c r="AC744" s="15">
        <f t="shared" si="236"/>
        <v>0.14599040438656616</v>
      </c>
      <c r="AD744" s="4">
        <v>146852</v>
      </c>
      <c r="AE744" s="26">
        <v>1503.37</v>
      </c>
      <c r="AF744" s="26">
        <v>1503.37</v>
      </c>
      <c r="AG744" s="4">
        <f t="shared" si="237"/>
        <v>2254000</v>
      </c>
      <c r="AH744" s="16">
        <f t="shared" si="227"/>
        <v>2.6619343389529724E-3</v>
      </c>
      <c r="AI744" s="15">
        <f t="shared" si="228"/>
        <v>0.37799467613132209</v>
      </c>
      <c r="AJ744" s="15">
        <f t="shared" si="229"/>
        <v>0.37799467613132215</v>
      </c>
      <c r="AK744" s="4">
        <f t="shared" si="230"/>
        <v>15073000</v>
      </c>
      <c r="AL744" s="27">
        <f t="shared" si="231"/>
        <v>3.9806276122868704E-4</v>
      </c>
      <c r="AM744" s="15">
        <f t="shared" si="238"/>
        <v>5.6524912094473558E-2</v>
      </c>
      <c r="AN744" s="15">
        <f t="shared" si="239"/>
        <v>1.0505512888109577E-5</v>
      </c>
    </row>
    <row r="745" spans="1:40" x14ac:dyDescent="0.2">
      <c r="A745" s="4" t="s">
        <v>4627</v>
      </c>
      <c r="B745" s="3" t="s">
        <v>5</v>
      </c>
      <c r="C745" s="6">
        <v>146852</v>
      </c>
      <c r="D745" s="3" t="s">
        <v>269</v>
      </c>
      <c r="E745" s="6">
        <v>146858</v>
      </c>
      <c r="F745" s="3" t="s">
        <v>1557</v>
      </c>
      <c r="G745" s="8">
        <v>6000</v>
      </c>
      <c r="H745" s="6">
        <v>142</v>
      </c>
      <c r="I745" s="6">
        <v>146677</v>
      </c>
      <c r="J745" s="13">
        <v>45016</v>
      </c>
      <c r="K745" s="9">
        <v>6000</v>
      </c>
      <c r="L745" s="4" t="s">
        <v>4627</v>
      </c>
      <c r="M745" s="4" t="s">
        <v>4632</v>
      </c>
      <c r="N745" s="4">
        <f>VLOOKUP(I745,BaseModelo!$A$2:$E$5075,5)</f>
        <v>4</v>
      </c>
      <c r="P745" s="15">
        <v>142.00000000000003</v>
      </c>
      <c r="Q745" s="4">
        <f>VLOOKUP(I745,BaseModelo!$A$2:$E$5075,3)</f>
        <v>110</v>
      </c>
      <c r="R745" s="4">
        <f t="shared" si="220"/>
        <v>32283000</v>
      </c>
      <c r="S745" s="16">
        <f t="shared" si="221"/>
        <v>1.8585633305454884E-4</v>
      </c>
      <c r="T745" s="4">
        <f t="shared" si="232"/>
        <v>2.6391599293745936E-2</v>
      </c>
      <c r="U745" s="4">
        <f t="shared" si="233"/>
        <v>2.6391599293745942E-2</v>
      </c>
      <c r="V745" s="6">
        <f t="shared" si="222"/>
        <v>0</v>
      </c>
      <c r="W745" s="16" t="str">
        <f t="shared" si="223"/>
        <v/>
      </c>
      <c r="X745" s="4" t="str">
        <f t="shared" si="234"/>
        <v/>
      </c>
      <c r="Y745" s="4" t="str">
        <f t="shared" si="224"/>
        <v/>
      </c>
      <c r="Z745" s="4">
        <f t="shared" si="225"/>
        <v>2331000</v>
      </c>
      <c r="AA745" s="16">
        <f t="shared" si="226"/>
        <v>2.5740025740025739E-3</v>
      </c>
      <c r="AB745" s="15">
        <f t="shared" si="235"/>
        <v>0.36550836550836552</v>
      </c>
      <c r="AC745" s="15">
        <f t="shared" si="236"/>
        <v>0.36550836550836557</v>
      </c>
      <c r="AD745" s="4">
        <v>146852</v>
      </c>
      <c r="AE745" s="26">
        <v>1503.37</v>
      </c>
      <c r="AF745" s="26">
        <v>1503.37</v>
      </c>
      <c r="AG745" s="4">
        <f t="shared" si="237"/>
        <v>1421000</v>
      </c>
      <c r="AH745" s="16">
        <f t="shared" si="227"/>
        <v>4.22237860661506E-3</v>
      </c>
      <c r="AI745" s="15">
        <f t="shared" si="228"/>
        <v>0.59957776213933855</v>
      </c>
      <c r="AJ745" s="15">
        <f t="shared" si="229"/>
        <v>0.59957776213933867</v>
      </c>
      <c r="AK745" s="4">
        <f t="shared" si="230"/>
        <v>15073000</v>
      </c>
      <c r="AL745" s="27">
        <f t="shared" si="231"/>
        <v>3.9806276122868704E-4</v>
      </c>
      <c r="AM745" s="15">
        <f t="shared" si="238"/>
        <v>5.6524912094473558E-2</v>
      </c>
      <c r="AN745" s="15">
        <f t="shared" si="239"/>
        <v>1.0505512888109577E-5</v>
      </c>
    </row>
    <row r="746" spans="1:40" x14ac:dyDescent="0.2">
      <c r="A746" s="4" t="s">
        <v>4627</v>
      </c>
      <c r="B746" s="3" t="s">
        <v>5</v>
      </c>
      <c r="C746" s="6">
        <v>146852</v>
      </c>
      <c r="D746" s="3" t="s">
        <v>269</v>
      </c>
      <c r="E746" s="6">
        <v>146859</v>
      </c>
      <c r="F746" s="3" t="s">
        <v>1558</v>
      </c>
      <c r="G746" s="8">
        <v>6000</v>
      </c>
      <c r="H746" s="6">
        <v>142</v>
      </c>
      <c r="I746" s="6">
        <v>146675</v>
      </c>
      <c r="J746" s="13">
        <v>45016</v>
      </c>
      <c r="K746" s="9">
        <v>6000</v>
      </c>
      <c r="L746" s="4" t="s">
        <v>4627</v>
      </c>
      <c r="M746" s="4" t="s">
        <v>4632</v>
      </c>
      <c r="N746" s="4">
        <f>VLOOKUP(I746,BaseModelo!$A$2:$E$5075,5)</f>
        <v>5</v>
      </c>
      <c r="P746" s="15">
        <v>142.00000000000003</v>
      </c>
      <c r="Q746" s="4">
        <f>VLOOKUP(I746,BaseModelo!$A$2:$E$5075,3)</f>
        <v>110</v>
      </c>
      <c r="R746" s="4">
        <f t="shared" si="220"/>
        <v>32283000</v>
      </c>
      <c r="S746" s="16">
        <f t="shared" si="221"/>
        <v>1.8585633305454884E-4</v>
      </c>
      <c r="T746" s="4">
        <f t="shared" si="232"/>
        <v>2.6391599293745936E-2</v>
      </c>
      <c r="U746" s="4">
        <f t="shared" si="233"/>
        <v>2.6391599293745942E-2</v>
      </c>
      <c r="V746" s="6">
        <f t="shared" si="222"/>
        <v>0</v>
      </c>
      <c r="W746" s="16" t="str">
        <f t="shared" si="223"/>
        <v/>
      </c>
      <c r="X746" s="4" t="str">
        <f t="shared" si="234"/>
        <v/>
      </c>
      <c r="Y746" s="4" t="str">
        <f t="shared" si="224"/>
        <v/>
      </c>
      <c r="Z746" s="4">
        <f t="shared" si="225"/>
        <v>4058000</v>
      </c>
      <c r="AA746" s="16">
        <f t="shared" si="226"/>
        <v>1.4785608674223755E-3</v>
      </c>
      <c r="AB746" s="15">
        <f t="shared" si="235"/>
        <v>0.20995564317397733</v>
      </c>
      <c r="AC746" s="15">
        <f t="shared" si="236"/>
        <v>0.20995564317397736</v>
      </c>
      <c r="AD746" s="4">
        <v>146852</v>
      </c>
      <c r="AE746" s="26">
        <v>1503.37</v>
      </c>
      <c r="AF746" s="26">
        <v>1503.37</v>
      </c>
      <c r="AG746" s="4">
        <f t="shared" si="237"/>
        <v>1768000</v>
      </c>
      <c r="AH746" s="16">
        <f t="shared" si="227"/>
        <v>3.3936651583710408E-3</v>
      </c>
      <c r="AI746" s="15">
        <f t="shared" si="228"/>
        <v>0.48190045248868779</v>
      </c>
      <c r="AJ746" s="15">
        <f t="shared" si="229"/>
        <v>0.4819004524886879</v>
      </c>
      <c r="AK746" s="4">
        <f t="shared" si="230"/>
        <v>15073000</v>
      </c>
      <c r="AL746" s="27">
        <f t="shared" si="231"/>
        <v>3.9806276122868704E-4</v>
      </c>
      <c r="AM746" s="15">
        <f t="shared" si="238"/>
        <v>5.6524912094473558E-2</v>
      </c>
      <c r="AN746" s="15">
        <f t="shared" si="239"/>
        <v>1.0505512888109577E-5</v>
      </c>
    </row>
    <row r="747" spans="1:40" x14ac:dyDescent="0.2">
      <c r="A747" s="4" t="s">
        <v>4627</v>
      </c>
      <c r="B747" s="3" t="s">
        <v>9</v>
      </c>
      <c r="C747" s="6">
        <v>146900</v>
      </c>
      <c r="D747" s="3" t="s">
        <v>271</v>
      </c>
      <c r="E747" s="6">
        <v>147030</v>
      </c>
      <c r="F747" s="3" t="s">
        <v>1570</v>
      </c>
      <c r="G747" s="8">
        <v>5000</v>
      </c>
      <c r="H747" s="6">
        <v>147</v>
      </c>
      <c r="I747" s="6">
        <v>145672</v>
      </c>
      <c r="J747" s="13">
        <v>45016</v>
      </c>
      <c r="K747" s="9">
        <v>5000</v>
      </c>
      <c r="L747" s="4" t="s">
        <v>4627</v>
      </c>
      <c r="M747" s="4" t="s">
        <v>4632</v>
      </c>
      <c r="N747" s="4">
        <f>VLOOKUP(I747,BaseModelo!$A$2:$E$5075,5)</f>
        <v>1</v>
      </c>
      <c r="P747" s="15">
        <v>147</v>
      </c>
      <c r="Q747" s="4">
        <f>VLOOKUP(I747,BaseModelo!$A$2:$E$5075,3)</f>
        <v>90</v>
      </c>
      <c r="R747" s="4">
        <f t="shared" si="220"/>
        <v>32283000</v>
      </c>
      <c r="S747" s="16">
        <f t="shared" si="221"/>
        <v>1.5488027754545735E-4</v>
      </c>
      <c r="T747" s="4">
        <f t="shared" si="232"/>
        <v>2.2767400799182231E-2</v>
      </c>
      <c r="U747" s="4">
        <f t="shared" si="233"/>
        <v>2.2767400799182231E-2</v>
      </c>
      <c r="V747" s="6">
        <f t="shared" si="222"/>
        <v>0</v>
      </c>
      <c r="W747" s="16" t="str">
        <f t="shared" si="223"/>
        <v/>
      </c>
      <c r="X747" s="4" t="str">
        <f t="shared" si="234"/>
        <v/>
      </c>
      <c r="Y747" s="4" t="str">
        <f t="shared" si="224"/>
        <v/>
      </c>
      <c r="Z747" s="4">
        <f t="shared" si="225"/>
        <v>771000</v>
      </c>
      <c r="AA747" s="16">
        <f t="shared" si="226"/>
        <v>6.4850843060959796E-3</v>
      </c>
      <c r="AB747" s="15">
        <f t="shared" si="235"/>
        <v>0.953307392996109</v>
      </c>
      <c r="AC747" s="15">
        <f t="shared" si="236"/>
        <v>0.953307392996109</v>
      </c>
      <c r="AD747" s="4">
        <v>146900</v>
      </c>
      <c r="AE747" s="26">
        <v>1303.3399999999999</v>
      </c>
      <c r="AF747" s="26">
        <v>1303.3399999999999</v>
      </c>
      <c r="AG747" s="4">
        <f t="shared" si="237"/>
        <v>681000</v>
      </c>
      <c r="AH747" s="16">
        <f t="shared" si="227"/>
        <v>7.3421439060205578E-3</v>
      </c>
      <c r="AI747" s="15">
        <f t="shared" si="228"/>
        <v>1.079295154185022</v>
      </c>
      <c r="AJ747" s="15">
        <f t="shared" si="229"/>
        <v>1.079295154185022</v>
      </c>
      <c r="AK747" s="4">
        <f t="shared" si="230"/>
        <v>15073000</v>
      </c>
      <c r="AL747" s="27">
        <f t="shared" si="231"/>
        <v>3.3171896769057253E-4</v>
      </c>
      <c r="AM747" s="15">
        <f t="shared" si="238"/>
        <v>4.8762688250514163E-2</v>
      </c>
      <c r="AN747" s="15">
        <f t="shared" si="239"/>
        <v>7.5523786901022457E-6</v>
      </c>
    </row>
    <row r="748" spans="1:40" x14ac:dyDescent="0.2">
      <c r="A748" s="4" t="s">
        <v>4627</v>
      </c>
      <c r="B748" s="3" t="s">
        <v>9</v>
      </c>
      <c r="C748" s="6">
        <v>146900</v>
      </c>
      <c r="D748" s="3" t="s">
        <v>271</v>
      </c>
      <c r="E748" s="6">
        <v>147031</v>
      </c>
      <c r="F748" s="3" t="s">
        <v>1571</v>
      </c>
      <c r="G748" s="8">
        <v>5000</v>
      </c>
      <c r="H748" s="6">
        <v>147</v>
      </c>
      <c r="I748" s="6">
        <v>145771</v>
      </c>
      <c r="J748" s="13">
        <v>45016</v>
      </c>
      <c r="K748" s="9">
        <v>5000</v>
      </c>
      <c r="L748" s="4" t="s">
        <v>4627</v>
      </c>
      <c r="M748" s="4" t="s">
        <v>4632</v>
      </c>
      <c r="N748" s="4">
        <f>VLOOKUP(I748,BaseModelo!$A$2:$E$5075,5)</f>
        <v>9</v>
      </c>
      <c r="P748" s="15">
        <v>147</v>
      </c>
      <c r="Q748" s="4">
        <f>VLOOKUP(I748,BaseModelo!$A$2:$E$5075,3)</f>
        <v>147</v>
      </c>
      <c r="R748" s="4">
        <f t="shared" si="220"/>
        <v>32283000</v>
      </c>
      <c r="S748" s="16">
        <f t="shared" si="221"/>
        <v>1.5488027754545735E-4</v>
      </c>
      <c r="T748" s="4">
        <f t="shared" si="232"/>
        <v>2.2767400799182231E-2</v>
      </c>
      <c r="U748" s="4">
        <f t="shared" si="233"/>
        <v>2.2767400799182231E-2</v>
      </c>
      <c r="V748" s="6">
        <f t="shared" si="222"/>
        <v>0</v>
      </c>
      <c r="W748" s="16" t="str">
        <f t="shared" si="223"/>
        <v/>
      </c>
      <c r="X748" s="4" t="str">
        <f t="shared" si="234"/>
        <v/>
      </c>
      <c r="Y748" s="4" t="str">
        <f t="shared" si="224"/>
        <v/>
      </c>
      <c r="Z748" s="4">
        <f t="shared" si="225"/>
        <v>5305000</v>
      </c>
      <c r="AA748" s="16">
        <f t="shared" si="226"/>
        <v>9.42507068803016E-4</v>
      </c>
      <c r="AB748" s="15">
        <f t="shared" si="235"/>
        <v>0.13854853911404336</v>
      </c>
      <c r="AC748" s="15">
        <f t="shared" si="236"/>
        <v>0.13854853911404336</v>
      </c>
      <c r="AD748" s="4">
        <v>146900</v>
      </c>
      <c r="AE748" s="26">
        <v>1303.3399999999999</v>
      </c>
      <c r="AF748" s="26">
        <v>1303.3399999999999</v>
      </c>
      <c r="AG748" s="4">
        <f t="shared" si="237"/>
        <v>2114000</v>
      </c>
      <c r="AH748" s="16">
        <f t="shared" si="227"/>
        <v>2.3651844843897824E-3</v>
      </c>
      <c r="AI748" s="15">
        <f t="shared" si="228"/>
        <v>0.34768211920529801</v>
      </c>
      <c r="AJ748" s="15">
        <f t="shared" si="229"/>
        <v>0.34768211920529801</v>
      </c>
      <c r="AK748" s="4">
        <f t="shared" si="230"/>
        <v>15073000</v>
      </c>
      <c r="AL748" s="27">
        <f t="shared" si="231"/>
        <v>3.3171896769057253E-4</v>
      </c>
      <c r="AM748" s="15">
        <f t="shared" si="238"/>
        <v>4.8762688250514163E-2</v>
      </c>
      <c r="AN748" s="15">
        <f t="shared" si="239"/>
        <v>7.5523786901022457E-6</v>
      </c>
    </row>
    <row r="749" spans="1:40" x14ac:dyDescent="0.2">
      <c r="A749" s="4" t="s">
        <v>4629</v>
      </c>
      <c r="B749" s="3" t="s">
        <v>2</v>
      </c>
      <c r="C749" s="6">
        <v>146917</v>
      </c>
      <c r="D749" s="3" t="s">
        <v>272</v>
      </c>
      <c r="E749" s="6">
        <v>146924</v>
      </c>
      <c r="F749" s="3" t="s">
        <v>1567</v>
      </c>
      <c r="G749" s="8">
        <v>5000</v>
      </c>
      <c r="H749" s="6">
        <v>147</v>
      </c>
      <c r="I749" s="6">
        <v>145946</v>
      </c>
      <c r="J749" s="13">
        <v>45016</v>
      </c>
      <c r="K749" s="9">
        <v>5000</v>
      </c>
      <c r="L749" s="4" t="s">
        <v>4629</v>
      </c>
      <c r="M749" s="4" t="s">
        <v>4632</v>
      </c>
      <c r="N749" s="4">
        <f>VLOOKUP(I749,BaseModelo!$A$2:$E$5075,5)</f>
        <v>6</v>
      </c>
      <c r="P749" s="15">
        <v>147</v>
      </c>
      <c r="Q749" s="4">
        <f>VLOOKUP(I749,BaseModelo!$A$2:$E$5075,3)</f>
        <v>115</v>
      </c>
      <c r="R749" s="4">
        <f t="shared" si="220"/>
        <v>32283000</v>
      </c>
      <c r="S749" s="16">
        <f t="shared" si="221"/>
        <v>1.5488027754545735E-4</v>
      </c>
      <c r="T749" s="4">
        <f t="shared" si="232"/>
        <v>2.2767400799182231E-2</v>
      </c>
      <c r="U749" s="4">
        <f t="shared" si="233"/>
        <v>2.2767400799182231E-2</v>
      </c>
      <c r="V749" s="6">
        <f t="shared" si="222"/>
        <v>0</v>
      </c>
      <c r="W749" s="16" t="str">
        <f t="shared" si="223"/>
        <v/>
      </c>
      <c r="X749" s="4" t="str">
        <f t="shared" si="234"/>
        <v/>
      </c>
      <c r="Y749" s="4" t="str">
        <f t="shared" si="224"/>
        <v/>
      </c>
      <c r="Z749" s="4">
        <f t="shared" si="225"/>
        <v>4853000</v>
      </c>
      <c r="AA749" s="16">
        <f t="shared" si="226"/>
        <v>1.0302905419328251E-3</v>
      </c>
      <c r="AB749" s="15">
        <f t="shared" si="235"/>
        <v>0.1514527096641253</v>
      </c>
      <c r="AC749" s="15">
        <f t="shared" si="236"/>
        <v>0.1514527096641253</v>
      </c>
      <c r="AD749" s="4">
        <v>146917</v>
      </c>
      <c r="AE749" s="26">
        <v>1303.3399999999999</v>
      </c>
      <c r="AF749" s="26">
        <v>1303.3399999999999</v>
      </c>
      <c r="AG749" s="4">
        <f t="shared" si="237"/>
        <v>125000</v>
      </c>
      <c r="AH749" s="16">
        <f t="shared" si="227"/>
        <v>0.04</v>
      </c>
      <c r="AI749" s="15">
        <f t="shared" si="228"/>
        <v>5.88</v>
      </c>
      <c r="AJ749" s="15">
        <f t="shared" si="229"/>
        <v>5.88</v>
      </c>
      <c r="AK749" s="4">
        <f t="shared" si="230"/>
        <v>891000</v>
      </c>
      <c r="AL749" s="27">
        <f t="shared" si="231"/>
        <v>5.6116722783389446E-3</v>
      </c>
      <c r="AM749" s="15">
        <f t="shared" si="238"/>
        <v>0.82491582491582482</v>
      </c>
      <c r="AN749" s="15">
        <f t="shared" si="239"/>
        <v>1.2776319191460286E-4</v>
      </c>
    </row>
    <row r="750" spans="1:40" x14ac:dyDescent="0.2">
      <c r="A750" s="4" t="s">
        <v>4629</v>
      </c>
      <c r="B750" s="3" t="s">
        <v>2</v>
      </c>
      <c r="C750" s="6">
        <v>146917</v>
      </c>
      <c r="D750" s="3" t="s">
        <v>272</v>
      </c>
      <c r="E750" s="6">
        <v>146925</v>
      </c>
      <c r="F750" s="3" t="s">
        <v>1568</v>
      </c>
      <c r="G750" s="8">
        <v>5000</v>
      </c>
      <c r="H750" s="6">
        <v>147</v>
      </c>
      <c r="I750" s="6">
        <v>145679</v>
      </c>
      <c r="J750" s="13">
        <v>45016</v>
      </c>
      <c r="K750" s="9">
        <v>5000</v>
      </c>
      <c r="L750" s="4" t="s">
        <v>4629</v>
      </c>
      <c r="M750" s="4" t="s">
        <v>4632</v>
      </c>
      <c r="N750" s="4">
        <f>VLOOKUP(I750,BaseModelo!$A$2:$E$5075,5)</f>
        <v>5</v>
      </c>
      <c r="P750" s="15">
        <v>147</v>
      </c>
      <c r="Q750" s="4">
        <f>VLOOKUP(I750,BaseModelo!$A$2:$E$5075,3)</f>
        <v>110</v>
      </c>
      <c r="R750" s="4">
        <f t="shared" si="220"/>
        <v>32283000</v>
      </c>
      <c r="S750" s="16">
        <f t="shared" si="221"/>
        <v>1.5488027754545735E-4</v>
      </c>
      <c r="T750" s="4">
        <f t="shared" si="232"/>
        <v>2.2767400799182231E-2</v>
      </c>
      <c r="U750" s="4">
        <f t="shared" si="233"/>
        <v>2.2767400799182231E-2</v>
      </c>
      <c r="V750" s="6">
        <f t="shared" si="222"/>
        <v>0</v>
      </c>
      <c r="W750" s="16" t="str">
        <f t="shared" si="223"/>
        <v/>
      </c>
      <c r="X750" s="4" t="str">
        <f t="shared" si="234"/>
        <v/>
      </c>
      <c r="Y750" s="4" t="str">
        <f t="shared" si="224"/>
        <v/>
      </c>
      <c r="Z750" s="4">
        <f t="shared" si="225"/>
        <v>4058000</v>
      </c>
      <c r="AA750" s="16">
        <f t="shared" si="226"/>
        <v>1.2321340561853129E-3</v>
      </c>
      <c r="AB750" s="15">
        <f t="shared" si="235"/>
        <v>0.18112370625924099</v>
      </c>
      <c r="AC750" s="15">
        <f t="shared" si="236"/>
        <v>0.18112370625924099</v>
      </c>
      <c r="AD750" s="4">
        <v>146917</v>
      </c>
      <c r="AE750" s="26">
        <v>1303.3399999999999</v>
      </c>
      <c r="AF750" s="26">
        <v>1303.3399999999999</v>
      </c>
      <c r="AG750" s="4">
        <f t="shared" si="237"/>
        <v>97000</v>
      </c>
      <c r="AH750" s="16">
        <f t="shared" si="227"/>
        <v>5.1546391752577317E-2</v>
      </c>
      <c r="AI750" s="15">
        <f t="shared" si="228"/>
        <v>7.5773195876288657</v>
      </c>
      <c r="AJ750" s="15">
        <f t="shared" si="229"/>
        <v>7.5773195876288657</v>
      </c>
      <c r="AK750" s="4">
        <f t="shared" si="230"/>
        <v>891000</v>
      </c>
      <c r="AL750" s="27">
        <f t="shared" si="231"/>
        <v>5.6116722783389446E-3</v>
      </c>
      <c r="AM750" s="15">
        <f t="shared" si="238"/>
        <v>0.82491582491582482</v>
      </c>
      <c r="AN750" s="15">
        <f t="shared" si="239"/>
        <v>1.2776319191460286E-4</v>
      </c>
    </row>
    <row r="751" spans="1:40" x14ac:dyDescent="0.2">
      <c r="A751" s="4" t="s">
        <v>4628</v>
      </c>
      <c r="B751" s="2" t="s">
        <v>6</v>
      </c>
      <c r="C751" s="5">
        <v>146930</v>
      </c>
      <c r="D751" s="2" t="s">
        <v>273</v>
      </c>
      <c r="E751" s="5">
        <v>146931</v>
      </c>
      <c r="F751" s="2" t="s">
        <v>1559</v>
      </c>
      <c r="G751" s="7">
        <v>5000</v>
      </c>
      <c r="H751" s="5">
        <v>147</v>
      </c>
      <c r="I751" s="6">
        <v>145850</v>
      </c>
      <c r="J751" s="13">
        <v>45016</v>
      </c>
      <c r="K751" s="9">
        <v>5000</v>
      </c>
      <c r="L751" s="4" t="s">
        <v>4628</v>
      </c>
      <c r="M751" s="4" t="s">
        <v>4632</v>
      </c>
      <c r="N751" s="4">
        <f>VLOOKUP(I751,BaseModelo!$A$2:$E$5075,5)</f>
        <v>9</v>
      </c>
      <c r="P751" s="15">
        <v>147</v>
      </c>
      <c r="Q751" s="4">
        <f>VLOOKUP(I751,BaseModelo!$A$2:$E$5075,3)</f>
        <v>147</v>
      </c>
      <c r="R751" s="4">
        <f t="shared" si="220"/>
        <v>32283000</v>
      </c>
      <c r="S751" s="16">
        <f t="shared" si="221"/>
        <v>1.5488027754545735E-4</v>
      </c>
      <c r="T751" s="4">
        <f t="shared" si="232"/>
        <v>2.2767400799182231E-2</v>
      </c>
      <c r="U751" s="4">
        <f t="shared" si="233"/>
        <v>2.2767400799182231E-2</v>
      </c>
      <c r="V751" s="6">
        <f t="shared" si="222"/>
        <v>0</v>
      </c>
      <c r="W751" s="16" t="str">
        <f t="shared" si="223"/>
        <v/>
      </c>
      <c r="X751" s="4" t="str">
        <f t="shared" si="234"/>
        <v/>
      </c>
      <c r="Y751" s="4" t="str">
        <f t="shared" si="224"/>
        <v/>
      </c>
      <c r="Z751" s="4">
        <f t="shared" si="225"/>
        <v>5305000</v>
      </c>
      <c r="AA751" s="16">
        <f t="shared" si="226"/>
        <v>9.42507068803016E-4</v>
      </c>
      <c r="AB751" s="15">
        <f t="shared" si="235"/>
        <v>0.13854853911404336</v>
      </c>
      <c r="AC751" s="15">
        <f t="shared" si="236"/>
        <v>0.13854853911404336</v>
      </c>
      <c r="AD751" s="4">
        <v>146930</v>
      </c>
      <c r="AE751" s="26">
        <v>1303.3399999999999</v>
      </c>
      <c r="AF751" s="26">
        <v>1303.3399999999999</v>
      </c>
      <c r="AG751" s="4">
        <f t="shared" si="237"/>
        <v>3095000</v>
      </c>
      <c r="AH751" s="16">
        <f t="shared" si="227"/>
        <v>1.6155088852988692E-3</v>
      </c>
      <c r="AI751" s="15">
        <f t="shared" si="228"/>
        <v>0.23747980613893377</v>
      </c>
      <c r="AJ751" s="15">
        <f t="shared" si="229"/>
        <v>0.23747980613893377</v>
      </c>
      <c r="AK751" s="4">
        <f t="shared" si="230"/>
        <v>16319000</v>
      </c>
      <c r="AL751" s="27">
        <f t="shared" si="231"/>
        <v>3.0639132299773271E-4</v>
      </c>
      <c r="AM751" s="15">
        <f t="shared" si="238"/>
        <v>4.5039524480666712E-2</v>
      </c>
      <c r="AN751" s="15">
        <f t="shared" si="239"/>
        <v>6.9757340520810808E-6</v>
      </c>
    </row>
    <row r="752" spans="1:40" x14ac:dyDescent="0.2">
      <c r="A752" s="4" t="s">
        <v>4628</v>
      </c>
      <c r="B752" s="3" t="s">
        <v>6</v>
      </c>
      <c r="C752" s="6">
        <v>146930</v>
      </c>
      <c r="D752" s="3" t="s">
        <v>273</v>
      </c>
      <c r="E752" s="6">
        <v>146932</v>
      </c>
      <c r="F752" s="3" t="s">
        <v>1560</v>
      </c>
      <c r="G752" s="8">
        <v>6000</v>
      </c>
      <c r="H752" s="6">
        <v>142</v>
      </c>
      <c r="I752" s="6">
        <v>145703</v>
      </c>
      <c r="J752" s="13">
        <v>45016</v>
      </c>
      <c r="K752" s="9">
        <v>6000</v>
      </c>
      <c r="L752" s="4" t="s">
        <v>4628</v>
      </c>
      <c r="M752" s="4" t="s">
        <v>4632</v>
      </c>
      <c r="N752" s="4">
        <f>VLOOKUP(I752,BaseModelo!$A$2:$E$5075,5)</f>
        <v>3</v>
      </c>
      <c r="P752" s="15">
        <v>142.00000000000003</v>
      </c>
      <c r="Q752" s="4">
        <f>VLOOKUP(I752,BaseModelo!$A$2:$E$5075,3)</f>
        <v>110</v>
      </c>
      <c r="R752" s="4">
        <f t="shared" si="220"/>
        <v>32283000</v>
      </c>
      <c r="S752" s="16">
        <f t="shared" si="221"/>
        <v>1.8585633305454884E-4</v>
      </c>
      <c r="T752" s="4">
        <f t="shared" si="232"/>
        <v>2.6391599293745936E-2</v>
      </c>
      <c r="U752" s="4">
        <f t="shared" si="233"/>
        <v>2.6391599293745942E-2</v>
      </c>
      <c r="V752" s="6">
        <f t="shared" si="222"/>
        <v>0</v>
      </c>
      <c r="W752" s="16" t="str">
        <f t="shared" si="223"/>
        <v/>
      </c>
      <c r="X752" s="4" t="str">
        <f t="shared" si="234"/>
        <v/>
      </c>
      <c r="Y752" s="4" t="str">
        <f t="shared" si="224"/>
        <v/>
      </c>
      <c r="Z752" s="4">
        <f t="shared" si="225"/>
        <v>1992000</v>
      </c>
      <c r="AA752" s="16">
        <f t="shared" si="226"/>
        <v>3.0120481927710845E-3</v>
      </c>
      <c r="AB752" s="15">
        <f t="shared" si="235"/>
        <v>0.42771084337349402</v>
      </c>
      <c r="AC752" s="15">
        <f t="shared" si="236"/>
        <v>0.42771084337349408</v>
      </c>
      <c r="AD752" s="4">
        <v>146930</v>
      </c>
      <c r="AE752" s="26">
        <v>1503.37</v>
      </c>
      <c r="AF752" s="26">
        <v>1503.37</v>
      </c>
      <c r="AG752" s="4">
        <f t="shared" si="237"/>
        <v>673000</v>
      </c>
      <c r="AH752" s="16">
        <f t="shared" si="227"/>
        <v>8.9153046062407128E-3</v>
      </c>
      <c r="AI752" s="15">
        <f t="shared" si="228"/>
        <v>1.2659732540861812</v>
      </c>
      <c r="AJ752" s="15">
        <f t="shared" si="229"/>
        <v>1.2659732540861814</v>
      </c>
      <c r="AK752" s="4">
        <f t="shared" si="230"/>
        <v>16319000</v>
      </c>
      <c r="AL752" s="27">
        <f t="shared" si="231"/>
        <v>3.6766958759727926E-4</v>
      </c>
      <c r="AM752" s="15">
        <f t="shared" si="238"/>
        <v>5.2209081438813656E-2</v>
      </c>
      <c r="AN752" s="15">
        <f t="shared" si="239"/>
        <v>9.7033884283642175E-6</v>
      </c>
    </row>
    <row r="753" spans="1:40" x14ac:dyDescent="0.2">
      <c r="A753" s="4" t="s">
        <v>4628</v>
      </c>
      <c r="B753" s="3" t="s">
        <v>6</v>
      </c>
      <c r="C753" s="6">
        <v>146930</v>
      </c>
      <c r="D753" s="3" t="s">
        <v>273</v>
      </c>
      <c r="E753" s="6">
        <v>146933</v>
      </c>
      <c r="F753" s="3" t="s">
        <v>1561</v>
      </c>
      <c r="G753" s="8">
        <v>7000</v>
      </c>
      <c r="H753" s="6">
        <v>142</v>
      </c>
      <c r="I753" s="6">
        <v>145701</v>
      </c>
      <c r="J753" s="13">
        <v>45016</v>
      </c>
      <c r="K753" s="9">
        <v>7000</v>
      </c>
      <c r="L753" s="4" t="s">
        <v>4628</v>
      </c>
      <c r="M753" s="4" t="s">
        <v>4632</v>
      </c>
      <c r="N753" s="4">
        <f>VLOOKUP(I753,BaseModelo!$A$2:$E$5075,5)</f>
        <v>10</v>
      </c>
      <c r="P753" s="15">
        <v>142.00000000000003</v>
      </c>
      <c r="Q753" s="4">
        <f>VLOOKUP(I753,BaseModelo!$A$2:$E$5075,3)</f>
        <v>0</v>
      </c>
      <c r="R753" s="4">
        <f t="shared" si="220"/>
        <v>32283000</v>
      </c>
      <c r="S753" s="16">
        <f t="shared" si="221"/>
        <v>2.168323885636403E-4</v>
      </c>
      <c r="T753" s="4">
        <f t="shared" si="232"/>
        <v>3.0790199176036922E-2</v>
      </c>
      <c r="U753" s="4">
        <f t="shared" si="233"/>
        <v>3.0790199176036929E-2</v>
      </c>
      <c r="V753" s="6">
        <f t="shared" si="222"/>
        <v>0</v>
      </c>
      <c r="W753" s="16" t="str">
        <f t="shared" si="223"/>
        <v/>
      </c>
      <c r="X753" s="4" t="str">
        <f t="shared" si="234"/>
        <v/>
      </c>
      <c r="Y753" s="4" t="str">
        <f t="shared" si="224"/>
        <v/>
      </c>
      <c r="Z753" s="4">
        <f t="shared" si="225"/>
        <v>4121000</v>
      </c>
      <c r="AA753" s="16">
        <f t="shared" si="226"/>
        <v>1.6986168405726766E-3</v>
      </c>
      <c r="AB753" s="15">
        <f t="shared" si="235"/>
        <v>0.24120359136132008</v>
      </c>
      <c r="AC753" s="15">
        <f t="shared" si="236"/>
        <v>0.24120359136132014</v>
      </c>
      <c r="AD753" s="4">
        <v>146930</v>
      </c>
      <c r="AE753" s="26">
        <v>1758.65</v>
      </c>
      <c r="AF753" s="26">
        <v>1758.65</v>
      </c>
      <c r="AG753" s="4">
        <f t="shared" si="237"/>
        <v>1846000</v>
      </c>
      <c r="AH753" s="16">
        <f t="shared" si="227"/>
        <v>3.791982665222102E-3</v>
      </c>
      <c r="AI753" s="15">
        <f t="shared" si="228"/>
        <v>0.53846153846153844</v>
      </c>
      <c r="AJ753" s="15">
        <f t="shared" si="229"/>
        <v>0.53846153846153855</v>
      </c>
      <c r="AK753" s="4">
        <f t="shared" si="230"/>
        <v>16319000</v>
      </c>
      <c r="AL753" s="27">
        <f t="shared" si="231"/>
        <v>4.289478521968258E-4</v>
      </c>
      <c r="AM753" s="15">
        <f t="shared" si="238"/>
        <v>6.0910595011949266E-2</v>
      </c>
      <c r="AN753" s="15">
        <f t="shared" si="239"/>
        <v>1.3207389805273516E-5</v>
      </c>
    </row>
    <row r="754" spans="1:40" x14ac:dyDescent="0.2">
      <c r="A754" s="4" t="s">
        <v>4628</v>
      </c>
      <c r="B754" s="3" t="s">
        <v>6</v>
      </c>
      <c r="C754" s="6">
        <v>146930</v>
      </c>
      <c r="D754" s="3" t="s">
        <v>273</v>
      </c>
      <c r="E754" s="6">
        <v>146934</v>
      </c>
      <c r="F754" s="3" t="s">
        <v>1562</v>
      </c>
      <c r="G754" s="8">
        <v>5000</v>
      </c>
      <c r="H754" s="6">
        <v>147</v>
      </c>
      <c r="I754" s="6">
        <v>145708</v>
      </c>
      <c r="J754" s="13">
        <v>45016</v>
      </c>
      <c r="K754" s="9">
        <v>5000</v>
      </c>
      <c r="L754" s="4" t="s">
        <v>4628</v>
      </c>
      <c r="M754" s="4" t="s">
        <v>4632</v>
      </c>
      <c r="N754" s="4">
        <f>VLOOKUP(I754,BaseModelo!$A$2:$E$5075,5)</f>
        <v>10</v>
      </c>
      <c r="P754" s="15">
        <v>147</v>
      </c>
      <c r="Q754" s="4">
        <f>VLOOKUP(I754,BaseModelo!$A$2:$E$5075,3)</f>
        <v>0</v>
      </c>
      <c r="R754" s="4">
        <f t="shared" si="220"/>
        <v>32283000</v>
      </c>
      <c r="S754" s="16">
        <f t="shared" si="221"/>
        <v>1.5488027754545735E-4</v>
      </c>
      <c r="T754" s="4">
        <f t="shared" si="232"/>
        <v>2.2767400799182231E-2</v>
      </c>
      <c r="U754" s="4">
        <f t="shared" si="233"/>
        <v>2.2767400799182231E-2</v>
      </c>
      <c r="V754" s="6">
        <f t="shared" si="222"/>
        <v>0</v>
      </c>
      <c r="W754" s="16" t="str">
        <f t="shared" si="223"/>
        <v/>
      </c>
      <c r="X754" s="4" t="str">
        <f t="shared" si="234"/>
        <v/>
      </c>
      <c r="Y754" s="4" t="str">
        <f t="shared" si="224"/>
        <v/>
      </c>
      <c r="Z754" s="4">
        <f t="shared" si="225"/>
        <v>4121000</v>
      </c>
      <c r="AA754" s="16">
        <f t="shared" si="226"/>
        <v>1.2132977432661976E-3</v>
      </c>
      <c r="AB754" s="15">
        <f t="shared" si="235"/>
        <v>0.17835476826013105</v>
      </c>
      <c r="AC754" s="15">
        <f t="shared" si="236"/>
        <v>0.17835476826013105</v>
      </c>
      <c r="AD754" s="4">
        <v>146930</v>
      </c>
      <c r="AE754" s="26">
        <v>1303.3399999999999</v>
      </c>
      <c r="AF754" s="26">
        <v>1303.3399999999999</v>
      </c>
      <c r="AG754" s="4">
        <f t="shared" si="237"/>
        <v>1846000</v>
      </c>
      <c r="AH754" s="16">
        <f t="shared" si="227"/>
        <v>2.7085590465872156E-3</v>
      </c>
      <c r="AI754" s="15">
        <f t="shared" si="228"/>
        <v>0.39815817984832069</v>
      </c>
      <c r="AJ754" s="15">
        <f t="shared" si="229"/>
        <v>0.39815817984832069</v>
      </c>
      <c r="AK754" s="4">
        <f t="shared" si="230"/>
        <v>16319000</v>
      </c>
      <c r="AL754" s="27">
        <f t="shared" si="231"/>
        <v>3.0639132299773271E-4</v>
      </c>
      <c r="AM754" s="15">
        <f t="shared" si="238"/>
        <v>4.5039524480666712E-2</v>
      </c>
      <c r="AN754" s="15">
        <f t="shared" si="239"/>
        <v>6.9757340520810808E-6</v>
      </c>
    </row>
    <row r="755" spans="1:40" x14ac:dyDescent="0.2">
      <c r="A755" s="4" t="s">
        <v>4628</v>
      </c>
      <c r="B755" s="3" t="s">
        <v>6</v>
      </c>
      <c r="C755" s="6">
        <v>146930</v>
      </c>
      <c r="D755" s="3" t="s">
        <v>273</v>
      </c>
      <c r="E755" s="6">
        <v>146936</v>
      </c>
      <c r="F755" s="3" t="s">
        <v>1563</v>
      </c>
      <c r="G755" s="8">
        <v>5000</v>
      </c>
      <c r="H755" s="6">
        <v>147</v>
      </c>
      <c r="I755" s="6">
        <v>140340</v>
      </c>
      <c r="J755" s="13">
        <v>45016</v>
      </c>
      <c r="K755" s="9">
        <v>5000</v>
      </c>
      <c r="L755" s="4" t="s">
        <v>4628</v>
      </c>
      <c r="M755" s="4" t="s">
        <v>4632</v>
      </c>
      <c r="N755" s="4">
        <f>VLOOKUP(I755,BaseModelo!$A$2:$E$5075,5)</f>
        <v>9</v>
      </c>
      <c r="P755" s="15">
        <v>147</v>
      </c>
      <c r="Q755" s="4">
        <f>VLOOKUP(I755,BaseModelo!$A$2:$E$5075,3)</f>
        <v>147</v>
      </c>
      <c r="R755" s="4">
        <f t="shared" si="220"/>
        <v>32283000</v>
      </c>
      <c r="S755" s="16">
        <f t="shared" si="221"/>
        <v>1.5488027754545735E-4</v>
      </c>
      <c r="T755" s="4">
        <f t="shared" si="232"/>
        <v>2.2767400799182231E-2</v>
      </c>
      <c r="U755" s="4">
        <f t="shared" si="233"/>
        <v>2.2767400799182231E-2</v>
      </c>
      <c r="V755" s="6">
        <f t="shared" si="222"/>
        <v>0</v>
      </c>
      <c r="W755" s="16" t="str">
        <f t="shared" si="223"/>
        <v/>
      </c>
      <c r="X755" s="4" t="str">
        <f t="shared" si="234"/>
        <v/>
      </c>
      <c r="Y755" s="4" t="str">
        <f t="shared" si="224"/>
        <v/>
      </c>
      <c r="Z755" s="4">
        <f t="shared" si="225"/>
        <v>5305000</v>
      </c>
      <c r="AA755" s="16">
        <f t="shared" si="226"/>
        <v>9.42507068803016E-4</v>
      </c>
      <c r="AB755" s="15">
        <f t="shared" si="235"/>
        <v>0.13854853911404336</v>
      </c>
      <c r="AC755" s="15">
        <f t="shared" si="236"/>
        <v>0.13854853911404336</v>
      </c>
      <c r="AD755" s="4">
        <v>146930</v>
      </c>
      <c r="AE755" s="26">
        <v>1303.3399999999999</v>
      </c>
      <c r="AF755" s="26">
        <v>1303.3399999999999</v>
      </c>
      <c r="AG755" s="4">
        <f t="shared" si="237"/>
        <v>3095000</v>
      </c>
      <c r="AH755" s="16">
        <f t="shared" si="227"/>
        <v>1.6155088852988692E-3</v>
      </c>
      <c r="AI755" s="15">
        <f t="shared" si="228"/>
        <v>0.23747980613893377</v>
      </c>
      <c r="AJ755" s="15">
        <f t="shared" si="229"/>
        <v>0.23747980613893377</v>
      </c>
      <c r="AK755" s="4">
        <f t="shared" si="230"/>
        <v>16319000</v>
      </c>
      <c r="AL755" s="27">
        <f t="shared" si="231"/>
        <v>3.0639132299773271E-4</v>
      </c>
      <c r="AM755" s="15">
        <f t="shared" si="238"/>
        <v>4.5039524480666712E-2</v>
      </c>
      <c r="AN755" s="15">
        <f t="shared" si="239"/>
        <v>6.9757340520810808E-6</v>
      </c>
    </row>
    <row r="756" spans="1:40" x14ac:dyDescent="0.2">
      <c r="A756" s="4" t="s">
        <v>4628</v>
      </c>
      <c r="B756" s="3" t="s">
        <v>6</v>
      </c>
      <c r="C756" s="6">
        <v>146930</v>
      </c>
      <c r="D756" s="3" t="s">
        <v>273</v>
      </c>
      <c r="E756" s="6">
        <v>146937</v>
      </c>
      <c r="F756" s="3" t="s">
        <v>1564</v>
      </c>
      <c r="G756" s="8">
        <v>5000</v>
      </c>
      <c r="H756" s="6">
        <v>147</v>
      </c>
      <c r="I756" s="6">
        <v>146747</v>
      </c>
      <c r="J756" s="13">
        <v>45016</v>
      </c>
      <c r="K756" s="9">
        <v>5000</v>
      </c>
      <c r="L756" s="4" t="s">
        <v>4628</v>
      </c>
      <c r="M756" s="4" t="s">
        <v>4632</v>
      </c>
      <c r="N756" s="4">
        <f>VLOOKUP(I756,BaseModelo!$A$2:$E$5075,5)</f>
        <v>7</v>
      </c>
      <c r="P756" s="15">
        <v>147</v>
      </c>
      <c r="Q756" s="4">
        <f>VLOOKUP(I756,BaseModelo!$A$2:$E$5075,3)</f>
        <v>127</v>
      </c>
      <c r="R756" s="4">
        <f t="shared" si="220"/>
        <v>32283000</v>
      </c>
      <c r="S756" s="16">
        <f t="shared" si="221"/>
        <v>1.5488027754545735E-4</v>
      </c>
      <c r="T756" s="4">
        <f t="shared" si="232"/>
        <v>2.2767400799182231E-2</v>
      </c>
      <c r="U756" s="4">
        <f t="shared" si="233"/>
        <v>2.2767400799182231E-2</v>
      </c>
      <c r="V756" s="6">
        <f t="shared" si="222"/>
        <v>0</v>
      </c>
      <c r="W756" s="16" t="str">
        <f t="shared" si="223"/>
        <v/>
      </c>
      <c r="X756" s="4" t="str">
        <f t="shared" si="234"/>
        <v/>
      </c>
      <c r="Y756" s="4" t="str">
        <f t="shared" si="224"/>
        <v/>
      </c>
      <c r="Z756" s="4">
        <f t="shared" si="225"/>
        <v>4022000</v>
      </c>
      <c r="AA756" s="16">
        <f t="shared" si="226"/>
        <v>1.2431626056688214E-3</v>
      </c>
      <c r="AB756" s="15">
        <f t="shared" si="235"/>
        <v>0.18274490303331675</v>
      </c>
      <c r="AC756" s="15">
        <f t="shared" si="236"/>
        <v>0.18274490303331675</v>
      </c>
      <c r="AD756" s="4">
        <v>146930</v>
      </c>
      <c r="AE756" s="26">
        <v>1303.3399999999999</v>
      </c>
      <c r="AF756" s="26">
        <v>1303.3399999999999</v>
      </c>
      <c r="AG756" s="4">
        <f t="shared" si="237"/>
        <v>2184000</v>
      </c>
      <c r="AH756" s="16">
        <f t="shared" si="227"/>
        <v>2.2893772893772895E-3</v>
      </c>
      <c r="AI756" s="15">
        <f t="shared" si="228"/>
        <v>0.33653846153846156</v>
      </c>
      <c r="AJ756" s="15">
        <f t="shared" si="229"/>
        <v>0.33653846153846156</v>
      </c>
      <c r="AK756" s="4">
        <f t="shared" si="230"/>
        <v>16319000</v>
      </c>
      <c r="AL756" s="27">
        <f t="shared" si="231"/>
        <v>3.0639132299773271E-4</v>
      </c>
      <c r="AM756" s="15">
        <f t="shared" si="238"/>
        <v>4.5039524480666712E-2</v>
      </c>
      <c r="AN756" s="15">
        <f t="shared" si="239"/>
        <v>6.9757340520810808E-6</v>
      </c>
    </row>
    <row r="757" spans="1:40" x14ac:dyDescent="0.2">
      <c r="A757" s="4" t="s">
        <v>4628</v>
      </c>
      <c r="B757" s="3" t="s">
        <v>6</v>
      </c>
      <c r="C757" s="6">
        <v>146930</v>
      </c>
      <c r="D757" s="3" t="s">
        <v>273</v>
      </c>
      <c r="E757" s="6">
        <v>146938</v>
      </c>
      <c r="F757" s="3" t="s">
        <v>1565</v>
      </c>
      <c r="G757" s="8">
        <v>7000</v>
      </c>
      <c r="H757" s="6">
        <v>142</v>
      </c>
      <c r="I757" s="6">
        <v>146210</v>
      </c>
      <c r="J757" s="13">
        <v>45016</v>
      </c>
      <c r="K757" s="9">
        <v>7000</v>
      </c>
      <c r="L757" s="4" t="s">
        <v>4628</v>
      </c>
      <c r="M757" s="4" t="s">
        <v>4632</v>
      </c>
      <c r="N757" s="4">
        <f>VLOOKUP(I757,BaseModelo!$A$2:$E$5075,5)</f>
        <v>10</v>
      </c>
      <c r="P757" s="15">
        <v>142.00000000000003</v>
      </c>
      <c r="Q757" s="4">
        <f>VLOOKUP(I757,BaseModelo!$A$2:$E$5075,3)</f>
        <v>0</v>
      </c>
      <c r="R757" s="4">
        <f t="shared" si="220"/>
        <v>32283000</v>
      </c>
      <c r="S757" s="16">
        <f t="shared" si="221"/>
        <v>2.168323885636403E-4</v>
      </c>
      <c r="T757" s="4">
        <f t="shared" si="232"/>
        <v>3.0790199176036922E-2</v>
      </c>
      <c r="U757" s="4">
        <f t="shared" si="233"/>
        <v>3.0790199176036929E-2</v>
      </c>
      <c r="V757" s="6">
        <f t="shared" si="222"/>
        <v>0</v>
      </c>
      <c r="W757" s="16" t="str">
        <f t="shared" si="223"/>
        <v/>
      </c>
      <c r="X757" s="4" t="str">
        <f t="shared" si="234"/>
        <v/>
      </c>
      <c r="Y757" s="4" t="str">
        <f t="shared" si="224"/>
        <v/>
      </c>
      <c r="Z757" s="4">
        <f t="shared" si="225"/>
        <v>4121000</v>
      </c>
      <c r="AA757" s="16">
        <f t="shared" si="226"/>
        <v>1.6986168405726766E-3</v>
      </c>
      <c r="AB757" s="15">
        <f t="shared" si="235"/>
        <v>0.24120359136132008</v>
      </c>
      <c r="AC757" s="15">
        <f t="shared" si="236"/>
        <v>0.24120359136132014</v>
      </c>
      <c r="AD757" s="4">
        <v>146930</v>
      </c>
      <c r="AE757" s="26">
        <v>1758.65</v>
      </c>
      <c r="AF757" s="26">
        <v>1758.65</v>
      </c>
      <c r="AG757" s="4">
        <f t="shared" si="237"/>
        <v>1846000</v>
      </c>
      <c r="AH757" s="16">
        <f t="shared" si="227"/>
        <v>3.791982665222102E-3</v>
      </c>
      <c r="AI757" s="15">
        <f t="shared" si="228"/>
        <v>0.53846153846153844</v>
      </c>
      <c r="AJ757" s="15">
        <f t="shared" si="229"/>
        <v>0.53846153846153855</v>
      </c>
      <c r="AK757" s="4">
        <f t="shared" si="230"/>
        <v>16319000</v>
      </c>
      <c r="AL757" s="27">
        <f t="shared" si="231"/>
        <v>4.289478521968258E-4</v>
      </c>
      <c r="AM757" s="15">
        <f t="shared" si="238"/>
        <v>6.0910595011949266E-2</v>
      </c>
      <c r="AN757" s="15">
        <f t="shared" si="239"/>
        <v>1.3207389805273516E-5</v>
      </c>
    </row>
    <row r="758" spans="1:40" x14ac:dyDescent="0.2">
      <c r="A758" s="4" t="s">
        <v>4627</v>
      </c>
      <c r="B758" s="3" t="s">
        <v>8</v>
      </c>
      <c r="C758" s="6">
        <v>146941</v>
      </c>
      <c r="D758" s="3" t="s">
        <v>292</v>
      </c>
      <c r="E758" s="6">
        <v>146945</v>
      </c>
      <c r="F758" s="3" t="s">
        <v>1643</v>
      </c>
      <c r="G758" s="8">
        <v>10000</v>
      </c>
      <c r="H758" s="6">
        <v>142</v>
      </c>
      <c r="I758" s="6">
        <v>146144</v>
      </c>
      <c r="J758" s="13">
        <v>45016</v>
      </c>
      <c r="K758" s="9">
        <v>10000</v>
      </c>
      <c r="L758" s="4" t="s">
        <v>4627</v>
      </c>
      <c r="M758" s="4" t="s">
        <v>4632</v>
      </c>
      <c r="N758" s="4">
        <f>VLOOKUP(I758,BaseModelo!$A$2:$E$5075,5)</f>
        <v>5</v>
      </c>
      <c r="P758" s="15">
        <v>142.00000000000003</v>
      </c>
      <c r="Q758" s="4">
        <f>VLOOKUP(I758,BaseModelo!$A$2:$E$5075,3)</f>
        <v>110</v>
      </c>
      <c r="R758" s="4">
        <f t="shared" si="220"/>
        <v>32283000</v>
      </c>
      <c r="S758" s="16">
        <f t="shared" si="221"/>
        <v>3.0976055509091471E-4</v>
      </c>
      <c r="T758" s="4">
        <f t="shared" si="232"/>
        <v>4.3985998822909891E-2</v>
      </c>
      <c r="U758" s="4">
        <f t="shared" si="233"/>
        <v>4.3985998822909898E-2</v>
      </c>
      <c r="V758" s="6">
        <f t="shared" si="222"/>
        <v>0</v>
      </c>
      <c r="W758" s="16" t="str">
        <f t="shared" si="223"/>
        <v/>
      </c>
      <c r="X758" s="4" t="str">
        <f t="shared" si="234"/>
        <v/>
      </c>
      <c r="Y758" s="4" t="str">
        <f t="shared" si="224"/>
        <v/>
      </c>
      <c r="Z758" s="4">
        <f t="shared" si="225"/>
        <v>4058000</v>
      </c>
      <c r="AA758" s="16">
        <f t="shared" si="226"/>
        <v>2.4642681123706258E-3</v>
      </c>
      <c r="AB758" s="15">
        <f t="shared" si="235"/>
        <v>0.34992607195662884</v>
      </c>
      <c r="AC758" s="15">
        <f t="shared" si="236"/>
        <v>0.34992607195662895</v>
      </c>
      <c r="AD758" s="4">
        <v>146941</v>
      </c>
      <c r="AE758" s="26">
        <v>2510.34</v>
      </c>
      <c r="AF758" s="26">
        <v>2510.34</v>
      </c>
      <c r="AG758" s="4">
        <f t="shared" si="237"/>
        <v>1768000</v>
      </c>
      <c r="AH758" s="16">
        <f t="shared" si="227"/>
        <v>5.6561085972850677E-3</v>
      </c>
      <c r="AI758" s="15">
        <f t="shared" si="228"/>
        <v>0.80316742081447967</v>
      </c>
      <c r="AJ758" s="15">
        <f t="shared" si="229"/>
        <v>0.80316742081447978</v>
      </c>
      <c r="AK758" s="4">
        <f t="shared" si="230"/>
        <v>15073000</v>
      </c>
      <c r="AL758" s="27">
        <f t="shared" si="231"/>
        <v>6.6343793538114506E-4</v>
      </c>
      <c r="AM758" s="15">
        <f t="shared" si="238"/>
        <v>9.4208186824122603E-2</v>
      </c>
      <c r="AN758" s="15">
        <f t="shared" si="239"/>
        <v>2.918198024474882E-5</v>
      </c>
    </row>
    <row r="759" spans="1:40" x14ac:dyDescent="0.2">
      <c r="A759" s="4" t="s">
        <v>4627</v>
      </c>
      <c r="B759" s="3" t="s">
        <v>8</v>
      </c>
      <c r="C759" s="6">
        <v>146941</v>
      </c>
      <c r="D759" s="3" t="s">
        <v>292</v>
      </c>
      <c r="E759" s="6">
        <v>146947</v>
      </c>
      <c r="F759" s="3" t="s">
        <v>1644</v>
      </c>
      <c r="G759" s="8">
        <v>5000</v>
      </c>
      <c r="H759" s="6">
        <v>147</v>
      </c>
      <c r="I759" s="6">
        <v>145587</v>
      </c>
      <c r="J759" s="13">
        <v>45016</v>
      </c>
      <c r="K759" s="9">
        <v>5000</v>
      </c>
      <c r="L759" s="4" t="s">
        <v>4627</v>
      </c>
      <c r="M759" s="4" t="s">
        <v>4632</v>
      </c>
      <c r="N759" s="4">
        <f>VLOOKUP(I759,BaseModelo!$A$2:$E$5075,5)</f>
        <v>10</v>
      </c>
      <c r="P759" s="15">
        <v>147</v>
      </c>
      <c r="Q759" s="4">
        <f>VLOOKUP(I759,BaseModelo!$A$2:$E$5075,3)</f>
        <v>0</v>
      </c>
      <c r="R759" s="4">
        <f t="shared" si="220"/>
        <v>32283000</v>
      </c>
      <c r="S759" s="16">
        <f t="shared" si="221"/>
        <v>1.5488027754545735E-4</v>
      </c>
      <c r="T759" s="4">
        <f t="shared" si="232"/>
        <v>2.2767400799182231E-2</v>
      </c>
      <c r="U759" s="4">
        <f t="shared" si="233"/>
        <v>2.2767400799182231E-2</v>
      </c>
      <c r="V759" s="6">
        <f t="shared" si="222"/>
        <v>0</v>
      </c>
      <c r="W759" s="16" t="str">
        <f t="shared" si="223"/>
        <v/>
      </c>
      <c r="X759" s="4" t="str">
        <f t="shared" si="234"/>
        <v/>
      </c>
      <c r="Y759" s="4" t="str">
        <f t="shared" si="224"/>
        <v/>
      </c>
      <c r="Z759" s="4">
        <f t="shared" si="225"/>
        <v>4121000</v>
      </c>
      <c r="AA759" s="16">
        <f t="shared" si="226"/>
        <v>1.2132977432661976E-3</v>
      </c>
      <c r="AB759" s="15">
        <f t="shared" si="235"/>
        <v>0.17835476826013105</v>
      </c>
      <c r="AC759" s="15">
        <f t="shared" si="236"/>
        <v>0.17835476826013105</v>
      </c>
      <c r="AD759" s="4">
        <v>146941</v>
      </c>
      <c r="AE759" s="26">
        <v>1303.3399999999999</v>
      </c>
      <c r="AF759" s="26">
        <v>1303.3399999999999</v>
      </c>
      <c r="AG759" s="4">
        <f t="shared" si="237"/>
        <v>2105000</v>
      </c>
      <c r="AH759" s="16">
        <f t="shared" si="227"/>
        <v>2.3752969121140144E-3</v>
      </c>
      <c r="AI759" s="15">
        <f t="shared" si="228"/>
        <v>0.34916864608076009</v>
      </c>
      <c r="AJ759" s="15">
        <f t="shared" si="229"/>
        <v>0.34916864608076009</v>
      </c>
      <c r="AK759" s="4">
        <f t="shared" si="230"/>
        <v>15073000</v>
      </c>
      <c r="AL759" s="27">
        <f t="shared" si="231"/>
        <v>3.3171896769057253E-4</v>
      </c>
      <c r="AM759" s="15">
        <f t="shared" si="238"/>
        <v>4.8762688250514163E-2</v>
      </c>
      <c r="AN759" s="15">
        <f t="shared" si="239"/>
        <v>7.5523786901022457E-6</v>
      </c>
    </row>
    <row r="760" spans="1:40" x14ac:dyDescent="0.2">
      <c r="A760" s="4" t="s">
        <v>4627</v>
      </c>
      <c r="B760" s="3" t="s">
        <v>8</v>
      </c>
      <c r="C760" s="6">
        <v>146941</v>
      </c>
      <c r="D760" s="3" t="s">
        <v>292</v>
      </c>
      <c r="E760" s="6">
        <v>146948</v>
      </c>
      <c r="F760" s="3" t="s">
        <v>1645</v>
      </c>
      <c r="G760" s="8">
        <v>5000</v>
      </c>
      <c r="H760" s="6">
        <v>147</v>
      </c>
      <c r="I760" s="6">
        <v>145560</v>
      </c>
      <c r="J760" s="13">
        <v>45016</v>
      </c>
      <c r="K760" s="9">
        <v>5000</v>
      </c>
      <c r="L760" s="4" t="s">
        <v>4627</v>
      </c>
      <c r="M760" s="4" t="s">
        <v>4632</v>
      </c>
      <c r="N760" s="4">
        <f>VLOOKUP(I760,BaseModelo!$A$2:$E$5075,5)</f>
        <v>10</v>
      </c>
      <c r="P760" s="15">
        <v>147</v>
      </c>
      <c r="Q760" s="4">
        <f>VLOOKUP(I760,BaseModelo!$A$2:$E$5075,3)</f>
        <v>0</v>
      </c>
      <c r="R760" s="4">
        <f t="shared" si="220"/>
        <v>32283000</v>
      </c>
      <c r="S760" s="16">
        <f t="shared" si="221"/>
        <v>1.5488027754545735E-4</v>
      </c>
      <c r="T760" s="4">
        <f t="shared" si="232"/>
        <v>2.2767400799182231E-2</v>
      </c>
      <c r="U760" s="4">
        <f t="shared" si="233"/>
        <v>2.2767400799182231E-2</v>
      </c>
      <c r="V760" s="6">
        <f t="shared" si="222"/>
        <v>0</v>
      </c>
      <c r="W760" s="16" t="str">
        <f t="shared" si="223"/>
        <v/>
      </c>
      <c r="X760" s="4" t="str">
        <f t="shared" si="234"/>
        <v/>
      </c>
      <c r="Y760" s="4" t="str">
        <f t="shared" si="224"/>
        <v/>
      </c>
      <c r="Z760" s="4">
        <f t="shared" si="225"/>
        <v>4121000</v>
      </c>
      <c r="AA760" s="16">
        <f t="shared" si="226"/>
        <v>1.2132977432661976E-3</v>
      </c>
      <c r="AB760" s="15">
        <f t="shared" si="235"/>
        <v>0.17835476826013105</v>
      </c>
      <c r="AC760" s="15">
        <f t="shared" si="236"/>
        <v>0.17835476826013105</v>
      </c>
      <c r="AD760" s="4">
        <v>146941</v>
      </c>
      <c r="AE760" s="26">
        <v>1303.3399999999999</v>
      </c>
      <c r="AF760" s="26">
        <v>1303.3399999999999</v>
      </c>
      <c r="AG760" s="4">
        <f t="shared" si="237"/>
        <v>2105000</v>
      </c>
      <c r="AH760" s="16">
        <f t="shared" si="227"/>
        <v>2.3752969121140144E-3</v>
      </c>
      <c r="AI760" s="15">
        <f t="shared" si="228"/>
        <v>0.34916864608076009</v>
      </c>
      <c r="AJ760" s="15">
        <f t="shared" si="229"/>
        <v>0.34916864608076009</v>
      </c>
      <c r="AK760" s="4">
        <f t="shared" si="230"/>
        <v>15073000</v>
      </c>
      <c r="AL760" s="27">
        <f t="shared" si="231"/>
        <v>3.3171896769057253E-4</v>
      </c>
      <c r="AM760" s="15">
        <f t="shared" si="238"/>
        <v>4.8762688250514163E-2</v>
      </c>
      <c r="AN760" s="15">
        <f t="shared" si="239"/>
        <v>7.5523786901022457E-6</v>
      </c>
    </row>
    <row r="761" spans="1:40" x14ac:dyDescent="0.2">
      <c r="A761" s="4" t="s">
        <v>4627</v>
      </c>
      <c r="B761" s="3" t="s">
        <v>8</v>
      </c>
      <c r="C761" s="6">
        <v>146941</v>
      </c>
      <c r="D761" s="3" t="s">
        <v>292</v>
      </c>
      <c r="E761" s="6">
        <v>147416</v>
      </c>
      <c r="F761" s="3" t="s">
        <v>1646</v>
      </c>
      <c r="G761" s="8">
        <v>5000</v>
      </c>
      <c r="H761" s="6">
        <v>147</v>
      </c>
      <c r="I761" s="6">
        <v>147291</v>
      </c>
      <c r="J761" s="13">
        <v>45016</v>
      </c>
      <c r="K761" s="9">
        <v>5000</v>
      </c>
      <c r="L761" s="4" t="s">
        <v>4627</v>
      </c>
      <c r="M761" s="4" t="s">
        <v>4632</v>
      </c>
      <c r="N761" s="4">
        <f>VLOOKUP(I761,BaseModelo!$A$2:$E$5075,5)</f>
        <v>8</v>
      </c>
      <c r="P761" s="15">
        <v>147</v>
      </c>
      <c r="Q761" s="4">
        <f>VLOOKUP(I761,BaseModelo!$A$2:$E$5075,3)</f>
        <v>132</v>
      </c>
      <c r="R761" s="4">
        <f t="shared" si="220"/>
        <v>32283000</v>
      </c>
      <c r="S761" s="16">
        <f t="shared" si="221"/>
        <v>1.5488027754545735E-4</v>
      </c>
      <c r="T761" s="4">
        <f t="shared" si="232"/>
        <v>2.2767400799182231E-2</v>
      </c>
      <c r="U761" s="4">
        <f t="shared" si="233"/>
        <v>2.2767400799182231E-2</v>
      </c>
      <c r="V761" s="6">
        <f t="shared" si="222"/>
        <v>0</v>
      </c>
      <c r="W761" s="16" t="str">
        <f t="shared" si="223"/>
        <v/>
      </c>
      <c r="X761" s="4" t="str">
        <f t="shared" si="234"/>
        <v/>
      </c>
      <c r="Y761" s="4" t="str">
        <f t="shared" si="224"/>
        <v/>
      </c>
      <c r="Z761" s="4">
        <f t="shared" si="225"/>
        <v>5836000</v>
      </c>
      <c r="AA761" s="16">
        <f t="shared" si="226"/>
        <v>8.5675119945167924E-4</v>
      </c>
      <c r="AB761" s="15">
        <f t="shared" si="235"/>
        <v>0.12594242631939684</v>
      </c>
      <c r="AC761" s="15">
        <f t="shared" si="236"/>
        <v>0.12594242631939684</v>
      </c>
      <c r="AD761" s="4">
        <v>146941</v>
      </c>
      <c r="AE761" s="26">
        <v>1303.3399999999999</v>
      </c>
      <c r="AF761" s="26">
        <v>1303.3399999999999</v>
      </c>
      <c r="AG761" s="4">
        <f t="shared" si="237"/>
        <v>2254000</v>
      </c>
      <c r="AH761" s="16">
        <f t="shared" si="227"/>
        <v>2.2182786157941437E-3</v>
      </c>
      <c r="AI761" s="15">
        <f t="shared" si="228"/>
        <v>0.32608695652173914</v>
      </c>
      <c r="AJ761" s="15">
        <f t="shared" si="229"/>
        <v>0.32608695652173914</v>
      </c>
      <c r="AK761" s="4">
        <f t="shared" si="230"/>
        <v>15073000</v>
      </c>
      <c r="AL761" s="27">
        <f t="shared" si="231"/>
        <v>3.3171896769057253E-4</v>
      </c>
      <c r="AM761" s="15">
        <f t="shared" si="238"/>
        <v>4.8762688250514163E-2</v>
      </c>
      <c r="AN761" s="15">
        <f t="shared" si="239"/>
        <v>7.5523786901022457E-6</v>
      </c>
    </row>
    <row r="762" spans="1:40" x14ac:dyDescent="0.2">
      <c r="A762" s="4" t="s">
        <v>4627</v>
      </c>
      <c r="B762" s="3" t="s">
        <v>1</v>
      </c>
      <c r="C762" s="6">
        <v>146965</v>
      </c>
      <c r="D762" s="3" t="s">
        <v>274</v>
      </c>
      <c r="E762" s="6">
        <v>147007</v>
      </c>
      <c r="F762" s="3" t="s">
        <v>1572</v>
      </c>
      <c r="G762" s="8">
        <v>6000</v>
      </c>
      <c r="H762" s="6">
        <v>142</v>
      </c>
      <c r="I762" s="6">
        <v>146436</v>
      </c>
      <c r="J762" s="13">
        <v>45016</v>
      </c>
      <c r="K762" s="9">
        <v>2369.0871396254438</v>
      </c>
      <c r="L762" s="4" t="s">
        <v>4627</v>
      </c>
      <c r="M762" s="4" t="s">
        <v>4632</v>
      </c>
      <c r="N762" s="4">
        <f>VLOOKUP(I762,BaseModelo!$A$2:$E$5075,5)</f>
        <v>9</v>
      </c>
      <c r="P762" s="15">
        <v>142.00000000000003</v>
      </c>
      <c r="Q762" s="4">
        <f>VLOOKUP(I762,BaseModelo!$A$2:$E$5075,3)</f>
        <v>147</v>
      </c>
      <c r="R762" s="4">
        <f t="shared" si="220"/>
        <v>32283000</v>
      </c>
      <c r="S762" s="16">
        <f t="shared" si="221"/>
        <v>1.8585633305454884E-4</v>
      </c>
      <c r="T762" s="4">
        <f t="shared" si="232"/>
        <v>2.6391599293745936E-2</v>
      </c>
      <c r="U762" s="4">
        <f t="shared" si="233"/>
        <v>2.6391599293745942E-2</v>
      </c>
      <c r="V762" s="6">
        <f t="shared" si="222"/>
        <v>0</v>
      </c>
      <c r="W762" s="16" t="str">
        <f t="shared" si="223"/>
        <v/>
      </c>
      <c r="X762" s="4" t="str">
        <f t="shared" si="234"/>
        <v/>
      </c>
      <c r="Y762" s="4" t="str">
        <f t="shared" si="224"/>
        <v/>
      </c>
      <c r="Z762" s="4">
        <f t="shared" si="225"/>
        <v>5305000</v>
      </c>
      <c r="AA762" s="16">
        <f t="shared" si="226"/>
        <v>1.1310084825636192E-3</v>
      </c>
      <c r="AB762" s="15">
        <f t="shared" si="235"/>
        <v>0.16060320452403393</v>
      </c>
      <c r="AC762" s="15">
        <f t="shared" si="236"/>
        <v>0.16060320452403395</v>
      </c>
      <c r="AD762" s="4">
        <v>146965</v>
      </c>
      <c r="AE762" s="26">
        <v>1503.37</v>
      </c>
      <c r="AF762" s="26">
        <v>906.08062012041182</v>
      </c>
      <c r="AG762" s="4">
        <f t="shared" si="237"/>
        <v>2114000</v>
      </c>
      <c r="AH762" s="16">
        <f t="shared" si="227"/>
        <v>2.8382213812677389E-3</v>
      </c>
      <c r="AI762" s="15">
        <f t="shared" si="228"/>
        <v>0.4030274361400189</v>
      </c>
      <c r="AJ762" s="15">
        <f t="shared" si="229"/>
        <v>0.40302743614001901</v>
      </c>
      <c r="AK762" s="4">
        <f t="shared" si="230"/>
        <v>15073000</v>
      </c>
      <c r="AL762" s="27">
        <f t="shared" si="231"/>
        <v>3.9806276122868704E-4</v>
      </c>
      <c r="AM762" s="15">
        <f t="shared" si="238"/>
        <v>5.6524912094473558E-2</v>
      </c>
      <c r="AN762" s="15">
        <f t="shared" si="239"/>
        <v>1.0505512888109577E-5</v>
      </c>
    </row>
    <row r="763" spans="1:40" x14ac:dyDescent="0.2">
      <c r="A763" s="4" t="s">
        <v>4627</v>
      </c>
      <c r="B763" s="3" t="s">
        <v>5</v>
      </c>
      <c r="C763" s="6">
        <v>146982</v>
      </c>
      <c r="D763" s="3" t="s">
        <v>275</v>
      </c>
      <c r="E763" s="6">
        <v>146996</v>
      </c>
      <c r="F763" s="3" t="s">
        <v>1569</v>
      </c>
      <c r="G763" s="8">
        <v>5000</v>
      </c>
      <c r="H763" s="6">
        <v>147</v>
      </c>
      <c r="I763" s="6">
        <v>146862</v>
      </c>
      <c r="J763" s="13">
        <v>45016</v>
      </c>
      <c r="K763" s="9">
        <v>3812.6745433363631</v>
      </c>
      <c r="L763" s="4" t="s">
        <v>4627</v>
      </c>
      <c r="M763" s="4" t="s">
        <v>4632</v>
      </c>
      <c r="N763" s="4">
        <f>VLOOKUP(I763,BaseModelo!$A$2:$E$5075,5)</f>
        <v>6</v>
      </c>
      <c r="P763" s="15">
        <v>147</v>
      </c>
      <c r="Q763" s="4">
        <f>VLOOKUP(I763,BaseModelo!$A$2:$E$5075,3)</f>
        <v>115</v>
      </c>
      <c r="R763" s="4">
        <f t="shared" si="220"/>
        <v>32283000</v>
      </c>
      <c r="S763" s="16">
        <f t="shared" si="221"/>
        <v>1.5488027754545735E-4</v>
      </c>
      <c r="T763" s="4">
        <f t="shared" si="232"/>
        <v>2.2767400799182231E-2</v>
      </c>
      <c r="U763" s="4">
        <f t="shared" si="233"/>
        <v>2.2767400799182231E-2</v>
      </c>
      <c r="V763" s="6">
        <f t="shared" si="222"/>
        <v>0</v>
      </c>
      <c r="W763" s="16" t="str">
        <f t="shared" si="223"/>
        <v/>
      </c>
      <c r="X763" s="4" t="str">
        <f t="shared" si="234"/>
        <v/>
      </c>
      <c r="Y763" s="4" t="str">
        <f t="shared" si="224"/>
        <v/>
      </c>
      <c r="Z763" s="4">
        <f t="shared" si="225"/>
        <v>4853000</v>
      </c>
      <c r="AA763" s="16">
        <f t="shared" si="226"/>
        <v>1.0302905419328251E-3</v>
      </c>
      <c r="AB763" s="15">
        <f t="shared" si="235"/>
        <v>0.1514527096641253</v>
      </c>
      <c r="AC763" s="15">
        <f t="shared" si="236"/>
        <v>0.1514527096641253</v>
      </c>
      <c r="AD763" s="4">
        <v>146982</v>
      </c>
      <c r="AE763" s="26">
        <v>1303.3399999999999</v>
      </c>
      <c r="AF763" s="26">
        <v>1230.4920298492116</v>
      </c>
      <c r="AG763" s="4">
        <f t="shared" si="237"/>
        <v>1993000</v>
      </c>
      <c r="AH763" s="16">
        <f t="shared" si="227"/>
        <v>2.5087807325639738E-3</v>
      </c>
      <c r="AI763" s="15">
        <f t="shared" si="228"/>
        <v>0.36879076768690416</v>
      </c>
      <c r="AJ763" s="15">
        <f t="shared" si="229"/>
        <v>0.36879076768690416</v>
      </c>
      <c r="AK763" s="4">
        <f t="shared" si="230"/>
        <v>15073000</v>
      </c>
      <c r="AL763" s="27">
        <f t="shared" si="231"/>
        <v>3.3171896769057253E-4</v>
      </c>
      <c r="AM763" s="15">
        <f t="shared" si="238"/>
        <v>4.8762688250514163E-2</v>
      </c>
      <c r="AN763" s="15">
        <f t="shared" si="239"/>
        <v>7.5523786901022457E-6</v>
      </c>
    </row>
    <row r="764" spans="1:40" x14ac:dyDescent="0.2">
      <c r="A764" s="4" t="s">
        <v>4627</v>
      </c>
      <c r="B764" s="2" t="s">
        <v>10</v>
      </c>
      <c r="C764" s="5">
        <v>147059</v>
      </c>
      <c r="D764" s="2" t="s">
        <v>278</v>
      </c>
      <c r="E764" s="5">
        <v>147060</v>
      </c>
      <c r="F764" s="2" t="s">
        <v>1573</v>
      </c>
      <c r="G764" s="7">
        <v>6000</v>
      </c>
      <c r="H764" s="5">
        <v>100</v>
      </c>
      <c r="I764" s="6">
        <v>138658</v>
      </c>
      <c r="J764" s="13">
        <v>45016</v>
      </c>
      <c r="K764" s="9">
        <v>5633.5489006467014</v>
      </c>
      <c r="L764" s="4" t="s">
        <v>4627</v>
      </c>
      <c r="M764" s="4" t="s">
        <v>4632</v>
      </c>
      <c r="N764" s="4">
        <f>VLOOKUP(I764,BaseModelo!$A$2:$E$5075,5)</f>
        <v>2</v>
      </c>
      <c r="P764" s="15">
        <v>142.00000000000003</v>
      </c>
      <c r="Q764" s="4">
        <f>VLOOKUP(I764,BaseModelo!$A$2:$E$5075,3)</f>
        <v>100</v>
      </c>
      <c r="R764" s="4">
        <f t="shared" si="220"/>
        <v>32283000</v>
      </c>
      <c r="S764" s="16">
        <f t="shared" si="221"/>
        <v>1.8585633305454884E-4</v>
      </c>
      <c r="T764" s="4">
        <f t="shared" si="232"/>
        <v>1.8585633305454884E-2</v>
      </c>
      <c r="U764" s="4">
        <f t="shared" si="233"/>
        <v>2.6391599293745942E-2</v>
      </c>
      <c r="V764" s="6">
        <f t="shared" si="222"/>
        <v>0</v>
      </c>
      <c r="W764" s="16" t="str">
        <f t="shared" si="223"/>
        <v/>
      </c>
      <c r="X764" s="4" t="str">
        <f t="shared" si="234"/>
        <v/>
      </c>
      <c r="Y764" s="4" t="str">
        <f t="shared" si="224"/>
        <v/>
      </c>
      <c r="Z764" s="4">
        <f t="shared" si="225"/>
        <v>1578000</v>
      </c>
      <c r="AA764" s="16">
        <f t="shared" si="226"/>
        <v>3.8022813688212928E-3</v>
      </c>
      <c r="AB764" s="15">
        <f t="shared" si="235"/>
        <v>0.38022813688212925</v>
      </c>
      <c r="AC764" s="15">
        <f t="shared" si="236"/>
        <v>0.53992395437262364</v>
      </c>
      <c r="AD764" s="4">
        <v>147059</v>
      </c>
      <c r="AE764" s="26">
        <v>1048.2</v>
      </c>
      <c r="AF764" s="26">
        <v>1048.2</v>
      </c>
      <c r="AG764" s="4">
        <f t="shared" si="237"/>
        <v>681000</v>
      </c>
      <c r="AH764" s="16">
        <f t="shared" si="227"/>
        <v>8.8105726872246704E-3</v>
      </c>
      <c r="AI764" s="15">
        <f t="shared" si="228"/>
        <v>0.88105726872246704</v>
      </c>
      <c r="AJ764" s="15">
        <f t="shared" si="229"/>
        <v>1.2511013215859035</v>
      </c>
      <c r="AK764" s="4">
        <f t="shared" si="230"/>
        <v>15073000</v>
      </c>
      <c r="AL764" s="27">
        <f t="shared" si="231"/>
        <v>3.9806276122868704E-4</v>
      </c>
      <c r="AM764" s="15">
        <f t="shared" si="238"/>
        <v>3.9806276122868703E-2</v>
      </c>
      <c r="AN764" s="15">
        <f t="shared" si="239"/>
        <v>1.0505512888109577E-5</v>
      </c>
    </row>
    <row r="765" spans="1:40" x14ac:dyDescent="0.2">
      <c r="A765" s="4" t="s">
        <v>4627</v>
      </c>
      <c r="B765" s="3" t="s">
        <v>10</v>
      </c>
      <c r="C765" s="6">
        <v>147059</v>
      </c>
      <c r="D765" s="3" t="s">
        <v>278</v>
      </c>
      <c r="E765" s="6">
        <v>147061</v>
      </c>
      <c r="F765" s="3" t="s">
        <v>1587</v>
      </c>
      <c r="G765" s="8">
        <v>5000</v>
      </c>
      <c r="H765" s="6">
        <v>132</v>
      </c>
      <c r="I765" s="6">
        <v>146782</v>
      </c>
      <c r="J765" s="13">
        <v>45016</v>
      </c>
      <c r="K765" s="9">
        <v>4694.6240838722515</v>
      </c>
      <c r="L765" s="4" t="s">
        <v>4627</v>
      </c>
      <c r="M765" s="4" t="s">
        <v>4632</v>
      </c>
      <c r="N765" s="4">
        <f>VLOOKUP(I765,BaseModelo!$A$2:$E$5075,5)</f>
        <v>7</v>
      </c>
      <c r="P765" s="15">
        <v>147</v>
      </c>
      <c r="Q765" s="4">
        <f>VLOOKUP(I765,BaseModelo!$A$2:$E$5075,3)</f>
        <v>127</v>
      </c>
      <c r="R765" s="4">
        <f t="shared" si="220"/>
        <v>32283000</v>
      </c>
      <c r="S765" s="16">
        <f t="shared" si="221"/>
        <v>1.5488027754545735E-4</v>
      </c>
      <c r="T765" s="4">
        <f t="shared" si="232"/>
        <v>2.0444196636000372E-2</v>
      </c>
      <c r="U765" s="4">
        <f t="shared" si="233"/>
        <v>2.2767400799182231E-2</v>
      </c>
      <c r="V765" s="6">
        <f t="shared" si="222"/>
        <v>0</v>
      </c>
      <c r="W765" s="16" t="str">
        <f t="shared" si="223"/>
        <v/>
      </c>
      <c r="X765" s="4" t="str">
        <f t="shared" si="234"/>
        <v/>
      </c>
      <c r="Y765" s="4" t="str">
        <f t="shared" si="224"/>
        <v/>
      </c>
      <c r="Z765" s="4">
        <f t="shared" si="225"/>
        <v>4022000</v>
      </c>
      <c r="AA765" s="16">
        <f t="shared" si="226"/>
        <v>1.2431626056688214E-3</v>
      </c>
      <c r="AB765" s="15">
        <f t="shared" si="235"/>
        <v>0.16409746394828442</v>
      </c>
      <c r="AC765" s="15">
        <f t="shared" si="236"/>
        <v>0.18274490303331675</v>
      </c>
      <c r="AD765" s="4">
        <v>147059</v>
      </c>
      <c r="AE765" s="26">
        <v>1165.46</v>
      </c>
      <c r="AF765" s="26">
        <v>1165.46</v>
      </c>
      <c r="AG765" s="4">
        <f t="shared" si="237"/>
        <v>1778000</v>
      </c>
      <c r="AH765" s="16">
        <f t="shared" si="227"/>
        <v>2.8121484814398199E-3</v>
      </c>
      <c r="AI765" s="15">
        <f t="shared" si="228"/>
        <v>0.37120359955005622</v>
      </c>
      <c r="AJ765" s="15">
        <f t="shared" si="229"/>
        <v>0.41338582677165353</v>
      </c>
      <c r="AK765" s="4">
        <f t="shared" si="230"/>
        <v>15073000</v>
      </c>
      <c r="AL765" s="27">
        <f t="shared" si="231"/>
        <v>3.3171896769057253E-4</v>
      </c>
      <c r="AM765" s="15">
        <f t="shared" si="238"/>
        <v>4.378690373515557E-2</v>
      </c>
      <c r="AN765" s="15">
        <f t="shared" si="239"/>
        <v>7.5523786901022457E-6</v>
      </c>
    </row>
    <row r="766" spans="1:40" x14ac:dyDescent="0.2">
      <c r="A766" s="4" t="s">
        <v>4627</v>
      </c>
      <c r="B766" s="3" t="s">
        <v>10</v>
      </c>
      <c r="C766" s="6">
        <v>147059</v>
      </c>
      <c r="D766" s="3" t="s">
        <v>278</v>
      </c>
      <c r="E766" s="6">
        <v>147063</v>
      </c>
      <c r="F766" s="3" t="s">
        <v>1588</v>
      </c>
      <c r="G766" s="8">
        <v>6000</v>
      </c>
      <c r="H766" s="6">
        <v>95</v>
      </c>
      <c r="I766" s="6">
        <v>146562</v>
      </c>
      <c r="J766" s="13">
        <v>45016</v>
      </c>
      <c r="K766" s="9">
        <v>5633.5489006467014</v>
      </c>
      <c r="L766" s="4" t="s">
        <v>4627</v>
      </c>
      <c r="M766" s="4" t="s">
        <v>4632</v>
      </c>
      <c r="N766" s="4">
        <f>VLOOKUP(I766,BaseModelo!$A$2:$E$5075,5)</f>
        <v>10</v>
      </c>
      <c r="P766" s="15">
        <v>142.00000000000003</v>
      </c>
      <c r="Q766" s="4">
        <f>VLOOKUP(I766,BaseModelo!$A$2:$E$5075,3)</f>
        <v>0</v>
      </c>
      <c r="R766" s="4">
        <f t="shared" si="220"/>
        <v>32283000</v>
      </c>
      <c r="S766" s="16">
        <f t="shared" si="221"/>
        <v>1.8585633305454884E-4</v>
      </c>
      <c r="T766" s="4">
        <f t="shared" si="232"/>
        <v>1.7656351640182141E-2</v>
      </c>
      <c r="U766" s="4">
        <f t="shared" si="233"/>
        <v>2.6391599293745942E-2</v>
      </c>
      <c r="V766" s="6">
        <f t="shared" si="222"/>
        <v>0</v>
      </c>
      <c r="W766" s="16" t="str">
        <f t="shared" si="223"/>
        <v/>
      </c>
      <c r="X766" s="4" t="str">
        <f t="shared" si="234"/>
        <v/>
      </c>
      <c r="Y766" s="4" t="str">
        <f t="shared" si="224"/>
        <v/>
      </c>
      <c r="Z766" s="4">
        <f t="shared" si="225"/>
        <v>4121000</v>
      </c>
      <c r="AA766" s="16">
        <f t="shared" si="226"/>
        <v>1.4559572919194371E-3</v>
      </c>
      <c r="AB766" s="15">
        <f t="shared" si="235"/>
        <v>0.13831594273234651</v>
      </c>
      <c r="AC766" s="15">
        <f t="shared" si="236"/>
        <v>0.20674593545256012</v>
      </c>
      <c r="AD766" s="4">
        <v>147059</v>
      </c>
      <c r="AE766" s="26">
        <v>993.11</v>
      </c>
      <c r="AF766" s="26">
        <v>993.11</v>
      </c>
      <c r="AG766" s="4">
        <f t="shared" si="237"/>
        <v>2105000</v>
      </c>
      <c r="AH766" s="16">
        <f t="shared" si="227"/>
        <v>2.8503562945368173E-3</v>
      </c>
      <c r="AI766" s="15">
        <f t="shared" si="228"/>
        <v>0.27078384798099764</v>
      </c>
      <c r="AJ766" s="15">
        <f t="shared" si="229"/>
        <v>0.40475059382422812</v>
      </c>
      <c r="AK766" s="4">
        <f t="shared" si="230"/>
        <v>15073000</v>
      </c>
      <c r="AL766" s="27">
        <f t="shared" si="231"/>
        <v>3.9806276122868704E-4</v>
      </c>
      <c r="AM766" s="15">
        <f t="shared" si="238"/>
        <v>3.7815962316725273E-2</v>
      </c>
      <c r="AN766" s="15">
        <f t="shared" si="239"/>
        <v>1.0505512888109577E-5</v>
      </c>
    </row>
    <row r="767" spans="1:40" x14ac:dyDescent="0.2">
      <c r="A767" s="4" t="s">
        <v>4627</v>
      </c>
      <c r="B767" s="3" t="s">
        <v>10</v>
      </c>
      <c r="C767" s="6">
        <v>147059</v>
      </c>
      <c r="D767" s="3" t="s">
        <v>278</v>
      </c>
      <c r="E767" s="6">
        <v>147064</v>
      </c>
      <c r="F767" s="3" t="s">
        <v>1589</v>
      </c>
      <c r="G767" s="8">
        <v>6000</v>
      </c>
      <c r="H767" s="6">
        <v>142</v>
      </c>
      <c r="I767" s="6">
        <v>146565</v>
      </c>
      <c r="J767" s="13">
        <v>45016</v>
      </c>
      <c r="K767" s="9">
        <v>5633.5489006467014</v>
      </c>
      <c r="L767" s="4" t="s">
        <v>4627</v>
      </c>
      <c r="M767" s="4" t="s">
        <v>4632</v>
      </c>
      <c r="N767" s="4">
        <f>VLOOKUP(I767,BaseModelo!$A$2:$E$5075,5)</f>
        <v>10</v>
      </c>
      <c r="P767" s="15">
        <v>142.00000000000003</v>
      </c>
      <c r="Q767" s="4">
        <f>VLOOKUP(I767,BaseModelo!$A$2:$E$5075,3)</f>
        <v>0</v>
      </c>
      <c r="R767" s="4">
        <f t="shared" si="220"/>
        <v>32283000</v>
      </c>
      <c r="S767" s="16">
        <f t="shared" si="221"/>
        <v>1.8585633305454884E-4</v>
      </c>
      <c r="T767" s="4">
        <f t="shared" si="232"/>
        <v>2.6391599293745936E-2</v>
      </c>
      <c r="U767" s="4">
        <f t="shared" si="233"/>
        <v>2.6391599293745942E-2</v>
      </c>
      <c r="V767" s="6">
        <f t="shared" si="222"/>
        <v>0</v>
      </c>
      <c r="W767" s="16" t="str">
        <f t="shared" si="223"/>
        <v/>
      </c>
      <c r="X767" s="4" t="str">
        <f t="shared" si="234"/>
        <v/>
      </c>
      <c r="Y767" s="4" t="str">
        <f t="shared" si="224"/>
        <v/>
      </c>
      <c r="Z767" s="4">
        <f t="shared" si="225"/>
        <v>4121000</v>
      </c>
      <c r="AA767" s="16">
        <f t="shared" si="226"/>
        <v>1.4559572919194371E-3</v>
      </c>
      <c r="AB767" s="15">
        <f t="shared" si="235"/>
        <v>0.20674593545256006</v>
      </c>
      <c r="AC767" s="15">
        <f t="shared" si="236"/>
        <v>0.20674593545256012</v>
      </c>
      <c r="AD767" s="4">
        <v>147059</v>
      </c>
      <c r="AE767" s="26">
        <v>1503.37</v>
      </c>
      <c r="AF767" s="26">
        <v>1503.37</v>
      </c>
      <c r="AG767" s="4">
        <f t="shared" si="237"/>
        <v>2105000</v>
      </c>
      <c r="AH767" s="16">
        <f t="shared" si="227"/>
        <v>2.8503562945368173E-3</v>
      </c>
      <c r="AI767" s="15">
        <f t="shared" si="228"/>
        <v>0.40475059382422807</v>
      </c>
      <c r="AJ767" s="15">
        <f t="shared" si="229"/>
        <v>0.40475059382422812</v>
      </c>
      <c r="AK767" s="4">
        <f t="shared" si="230"/>
        <v>15073000</v>
      </c>
      <c r="AL767" s="27">
        <f t="shared" si="231"/>
        <v>3.9806276122868704E-4</v>
      </c>
      <c r="AM767" s="15">
        <f t="shared" si="238"/>
        <v>5.6524912094473558E-2</v>
      </c>
      <c r="AN767" s="15">
        <f t="shared" si="239"/>
        <v>1.0505512888109577E-5</v>
      </c>
    </row>
    <row r="768" spans="1:40" x14ac:dyDescent="0.2">
      <c r="A768" s="4" t="s">
        <v>4627</v>
      </c>
      <c r="B768" s="3" t="s">
        <v>10</v>
      </c>
      <c r="C768" s="6">
        <v>147059</v>
      </c>
      <c r="D768" s="3" t="s">
        <v>278</v>
      </c>
      <c r="E768" s="6">
        <v>147065</v>
      </c>
      <c r="F768" s="3" t="s">
        <v>1590</v>
      </c>
      <c r="G768" s="8">
        <v>6000</v>
      </c>
      <c r="H768" s="6">
        <v>132</v>
      </c>
      <c r="I768" s="6">
        <v>146740</v>
      </c>
      <c r="J768" s="13">
        <v>45016</v>
      </c>
      <c r="K768" s="9">
        <v>5633.5489006467014</v>
      </c>
      <c r="L768" s="4" t="s">
        <v>4627</v>
      </c>
      <c r="M768" s="4" t="s">
        <v>4632</v>
      </c>
      <c r="N768" s="4">
        <f>VLOOKUP(I768,BaseModelo!$A$2:$E$5075,5)</f>
        <v>4</v>
      </c>
      <c r="P768" s="15">
        <v>142.00000000000003</v>
      </c>
      <c r="Q768" s="4">
        <f>VLOOKUP(I768,BaseModelo!$A$2:$E$5075,3)</f>
        <v>110</v>
      </c>
      <c r="R768" s="4">
        <f t="shared" si="220"/>
        <v>32283000</v>
      </c>
      <c r="S768" s="16">
        <f t="shared" si="221"/>
        <v>1.8585633305454884E-4</v>
      </c>
      <c r="T768" s="4">
        <f t="shared" si="232"/>
        <v>2.4533035963200448E-2</v>
      </c>
      <c r="U768" s="4">
        <f t="shared" si="233"/>
        <v>2.6391599293745942E-2</v>
      </c>
      <c r="V768" s="6">
        <f t="shared" si="222"/>
        <v>0</v>
      </c>
      <c r="W768" s="16" t="str">
        <f t="shared" si="223"/>
        <v/>
      </c>
      <c r="X768" s="4" t="str">
        <f t="shared" si="234"/>
        <v/>
      </c>
      <c r="Y768" s="4" t="str">
        <f t="shared" si="224"/>
        <v/>
      </c>
      <c r="Z768" s="4">
        <f t="shared" si="225"/>
        <v>2331000</v>
      </c>
      <c r="AA768" s="16">
        <f t="shared" si="226"/>
        <v>2.5740025740025739E-3</v>
      </c>
      <c r="AB768" s="15">
        <f t="shared" si="235"/>
        <v>0.33976833976833976</v>
      </c>
      <c r="AC768" s="15">
        <f t="shared" si="236"/>
        <v>0.36550836550836557</v>
      </c>
      <c r="AD768" s="4">
        <v>147059</v>
      </c>
      <c r="AE768" s="26">
        <v>1393.18</v>
      </c>
      <c r="AF768" s="26">
        <v>1393.18</v>
      </c>
      <c r="AG768" s="4">
        <f t="shared" si="237"/>
        <v>1421000</v>
      </c>
      <c r="AH768" s="16">
        <f t="shared" si="227"/>
        <v>4.22237860661506E-3</v>
      </c>
      <c r="AI768" s="15">
        <f t="shared" si="228"/>
        <v>0.55735397607318793</v>
      </c>
      <c r="AJ768" s="15">
        <f t="shared" si="229"/>
        <v>0.59957776213933867</v>
      </c>
      <c r="AK768" s="4">
        <f t="shared" si="230"/>
        <v>15073000</v>
      </c>
      <c r="AL768" s="27">
        <f t="shared" si="231"/>
        <v>3.9806276122868704E-4</v>
      </c>
      <c r="AM768" s="15">
        <f t="shared" si="238"/>
        <v>5.254428448218669E-2</v>
      </c>
      <c r="AN768" s="15">
        <f t="shared" si="239"/>
        <v>1.0505512888109577E-5</v>
      </c>
    </row>
    <row r="769" spans="1:40" x14ac:dyDescent="0.2">
      <c r="A769" s="4" t="s">
        <v>4627</v>
      </c>
      <c r="B769" s="3" t="s">
        <v>10</v>
      </c>
      <c r="C769" s="6">
        <v>147059</v>
      </c>
      <c r="D769" s="3" t="s">
        <v>278</v>
      </c>
      <c r="E769" s="6">
        <v>147066</v>
      </c>
      <c r="F769" s="3" t="s">
        <v>1591</v>
      </c>
      <c r="G769" s="8">
        <v>6000</v>
      </c>
      <c r="H769" s="6">
        <v>110</v>
      </c>
      <c r="I769" s="6">
        <v>146379</v>
      </c>
      <c r="J769" s="13">
        <v>45016</v>
      </c>
      <c r="K769" s="9">
        <v>5633.5489006467014</v>
      </c>
      <c r="L769" s="4" t="s">
        <v>4627</v>
      </c>
      <c r="M769" s="4" t="s">
        <v>4632</v>
      </c>
      <c r="N769" s="4">
        <f>VLOOKUP(I769,BaseModelo!$A$2:$E$5075,5)</f>
        <v>6</v>
      </c>
      <c r="P769" s="15">
        <v>142.00000000000003</v>
      </c>
      <c r="Q769" s="4">
        <f>VLOOKUP(I769,BaseModelo!$A$2:$E$5075,3)</f>
        <v>115</v>
      </c>
      <c r="R769" s="4">
        <f t="shared" si="220"/>
        <v>32283000</v>
      </c>
      <c r="S769" s="16">
        <f t="shared" si="221"/>
        <v>1.8585633305454884E-4</v>
      </c>
      <c r="T769" s="4">
        <f t="shared" si="232"/>
        <v>2.0444196636000372E-2</v>
      </c>
      <c r="U769" s="4">
        <f t="shared" si="233"/>
        <v>2.6391599293745942E-2</v>
      </c>
      <c r="V769" s="6">
        <f t="shared" si="222"/>
        <v>0</v>
      </c>
      <c r="W769" s="16" t="str">
        <f t="shared" si="223"/>
        <v/>
      </c>
      <c r="X769" s="4" t="str">
        <f t="shared" si="234"/>
        <v/>
      </c>
      <c r="Y769" s="4" t="str">
        <f t="shared" si="224"/>
        <v/>
      </c>
      <c r="Z769" s="4">
        <f t="shared" si="225"/>
        <v>4853000</v>
      </c>
      <c r="AA769" s="16">
        <f t="shared" si="226"/>
        <v>1.2363486503193901E-3</v>
      </c>
      <c r="AB769" s="15">
        <f t="shared" si="235"/>
        <v>0.1359983515351329</v>
      </c>
      <c r="AC769" s="15">
        <f t="shared" si="236"/>
        <v>0.17556150834535342</v>
      </c>
      <c r="AD769" s="4">
        <v>147059</v>
      </c>
      <c r="AE769" s="26">
        <v>1144.83</v>
      </c>
      <c r="AF769" s="26">
        <v>1144.83</v>
      </c>
      <c r="AG769" s="4">
        <f t="shared" si="237"/>
        <v>1993000</v>
      </c>
      <c r="AH769" s="16">
        <f t="shared" si="227"/>
        <v>3.0105368790767687E-3</v>
      </c>
      <c r="AI769" s="15">
        <f t="shared" si="228"/>
        <v>0.33115905669844453</v>
      </c>
      <c r="AJ769" s="15">
        <f t="shared" si="229"/>
        <v>0.42749623682890125</v>
      </c>
      <c r="AK769" s="4">
        <f t="shared" si="230"/>
        <v>15073000</v>
      </c>
      <c r="AL769" s="27">
        <f t="shared" si="231"/>
        <v>3.9806276122868704E-4</v>
      </c>
      <c r="AM769" s="15">
        <f t="shared" si="238"/>
        <v>4.3786903735155577E-2</v>
      </c>
      <c r="AN769" s="15">
        <f t="shared" si="239"/>
        <v>1.0505512888109577E-5</v>
      </c>
    </row>
    <row r="770" spans="1:40" x14ac:dyDescent="0.2">
      <c r="A770" s="4" t="s">
        <v>4627</v>
      </c>
      <c r="B770" s="3" t="s">
        <v>10</v>
      </c>
      <c r="C770" s="6">
        <v>147059</v>
      </c>
      <c r="D770" s="3" t="s">
        <v>278</v>
      </c>
      <c r="E770" s="6">
        <v>147067</v>
      </c>
      <c r="F770" s="3" t="s">
        <v>1592</v>
      </c>
      <c r="G770" s="8">
        <v>5000</v>
      </c>
      <c r="H770" s="6">
        <v>147</v>
      </c>
      <c r="I770" s="6">
        <v>146957</v>
      </c>
      <c r="J770" s="13">
        <v>45016</v>
      </c>
      <c r="K770" s="9">
        <v>4694.6240838722515</v>
      </c>
      <c r="L770" s="4" t="s">
        <v>4627</v>
      </c>
      <c r="M770" s="4" t="s">
        <v>4632</v>
      </c>
      <c r="N770" s="4">
        <f>VLOOKUP(I770,BaseModelo!$A$2:$E$5075,5)</f>
        <v>8</v>
      </c>
      <c r="P770" s="15">
        <v>147</v>
      </c>
      <c r="Q770" s="4">
        <f>VLOOKUP(I770,BaseModelo!$A$2:$E$5075,3)</f>
        <v>132</v>
      </c>
      <c r="R770" s="4">
        <f t="shared" ref="R770:R833" si="240">SUMIFS($G:$G,$M:$M,M770)</f>
        <v>32283000</v>
      </c>
      <c r="S770" s="16">
        <f t="shared" ref="S770:S833" si="241">G770/R770</f>
        <v>1.5488027754545735E-4</v>
      </c>
      <c r="T770" s="4">
        <f t="shared" si="232"/>
        <v>2.2767400799182231E-2</v>
      </c>
      <c r="U770" s="4">
        <f t="shared" si="233"/>
        <v>2.2767400799182231E-2</v>
      </c>
      <c r="V770" s="6">
        <f t="shared" ref="V770:V833" si="242">SUMIFS($G:$G,$O:$O,O770)</f>
        <v>0</v>
      </c>
      <c r="W770" s="16" t="str">
        <f t="shared" ref="W770:W833" si="243">IFERROR(G770/V770,"")</f>
        <v/>
      </c>
      <c r="X770" s="4" t="str">
        <f t="shared" si="234"/>
        <v/>
      </c>
      <c r="Y770" s="4" t="str">
        <f t="shared" ref="Y770:Y833" si="244">IFERROR(W770*P770,"")</f>
        <v/>
      </c>
      <c r="Z770" s="4">
        <f t="shared" ref="Z770:Z833" si="245">SUMIFS($G:$G,$N:$N,N770)</f>
        <v>5836000</v>
      </c>
      <c r="AA770" s="16">
        <f t="shared" ref="AA770:AA833" si="246">IFERROR(G770/Z770,"")</f>
        <v>8.5675119945167924E-4</v>
      </c>
      <c r="AB770" s="15">
        <f t="shared" si="235"/>
        <v>0.12594242631939684</v>
      </c>
      <c r="AC770" s="15">
        <f t="shared" si="236"/>
        <v>0.12594242631939684</v>
      </c>
      <c r="AD770" s="4">
        <v>147059</v>
      </c>
      <c r="AE770" s="26">
        <v>1303.3399999999999</v>
      </c>
      <c r="AF770" s="26">
        <v>1303.3399999999999</v>
      </c>
      <c r="AG770" s="4">
        <f t="shared" si="237"/>
        <v>2254000</v>
      </c>
      <c r="AH770" s="16">
        <f t="shared" ref="AH770:AH833" si="247">IFERROR($G770/AG770,"")</f>
        <v>2.2182786157941437E-3</v>
      </c>
      <c r="AI770" s="15">
        <f t="shared" ref="AI770:AI833" si="248">IFERROR(AH770*H770,"")</f>
        <v>0.32608695652173914</v>
      </c>
      <c r="AJ770" s="15">
        <f t="shared" ref="AJ770:AJ833" si="249">IFERROR(AH770*P770,"")</f>
        <v>0.32608695652173914</v>
      </c>
      <c r="AK770" s="4">
        <f t="shared" ref="AK770:AK833" si="250">SUMIFS($G:$G,$A:$A,$A770,$M:$M,$M770)</f>
        <v>15073000</v>
      </c>
      <c r="AL770" s="27">
        <f t="shared" ref="AL770:AL833" si="251">IFERROR($G770/AK770,"")</f>
        <v>3.3171896769057253E-4</v>
      </c>
      <c r="AM770" s="15">
        <f t="shared" si="238"/>
        <v>4.8762688250514163E-2</v>
      </c>
      <c r="AN770" s="15">
        <f t="shared" si="239"/>
        <v>7.5523786901022457E-6</v>
      </c>
    </row>
    <row r="771" spans="1:40" x14ac:dyDescent="0.2">
      <c r="A771" s="4" t="s">
        <v>4629</v>
      </c>
      <c r="B771" s="3" t="s">
        <v>2</v>
      </c>
      <c r="C771" s="6">
        <v>147070</v>
      </c>
      <c r="D771" s="3" t="s">
        <v>283</v>
      </c>
      <c r="E771" s="6">
        <v>147076</v>
      </c>
      <c r="F771" s="3" t="s">
        <v>1612</v>
      </c>
      <c r="G771" s="8">
        <v>5000</v>
      </c>
      <c r="H771" s="6">
        <v>147</v>
      </c>
      <c r="I771" s="6">
        <v>146291</v>
      </c>
      <c r="J771" s="13">
        <v>45016</v>
      </c>
      <c r="K771" s="9">
        <v>2463.8559275607995</v>
      </c>
      <c r="L771" s="4" t="s">
        <v>4629</v>
      </c>
      <c r="M771" s="4" t="s">
        <v>4632</v>
      </c>
      <c r="N771" s="4">
        <f>VLOOKUP(I771,BaseModelo!$A$2:$E$5075,5)</f>
        <v>8</v>
      </c>
      <c r="P771" s="15">
        <v>147</v>
      </c>
      <c r="Q771" s="4">
        <f>VLOOKUP(I771,BaseModelo!$A$2:$E$5075,3)</f>
        <v>132</v>
      </c>
      <c r="R771" s="4">
        <f t="shared" si="240"/>
        <v>32283000</v>
      </c>
      <c r="S771" s="16">
        <f t="shared" si="241"/>
        <v>1.5488027754545735E-4</v>
      </c>
      <c r="T771" s="4">
        <f t="shared" ref="T771:T834" si="252">S771*H771</f>
        <v>2.2767400799182231E-2</v>
      </c>
      <c r="U771" s="4">
        <f t="shared" ref="U771:U834" si="253">S771*P771</f>
        <v>2.2767400799182231E-2</v>
      </c>
      <c r="V771" s="6">
        <f t="shared" si="242"/>
        <v>0</v>
      </c>
      <c r="W771" s="16" t="str">
        <f t="shared" si="243"/>
        <v/>
      </c>
      <c r="X771" s="4" t="str">
        <f t="shared" ref="X771:X834" si="254">IFERROR(W771*H771,"")</f>
        <v/>
      </c>
      <c r="Y771" s="4" t="str">
        <f t="shared" si="244"/>
        <v/>
      </c>
      <c r="Z771" s="4">
        <f t="shared" si="245"/>
        <v>5836000</v>
      </c>
      <c r="AA771" s="16">
        <f t="shared" si="246"/>
        <v>8.5675119945167924E-4</v>
      </c>
      <c r="AB771" s="15">
        <f t="shared" ref="AB771:AB834" si="255">IFERROR(AA771*H771,"")</f>
        <v>0.12594242631939684</v>
      </c>
      <c r="AC771" s="15">
        <f t="shared" ref="AC771:AC834" si="256">IFERROR(AA771*P771,"")</f>
        <v>0.12594242631939684</v>
      </c>
      <c r="AD771" s="4">
        <v>147070</v>
      </c>
      <c r="AE771" s="26">
        <v>1303.3399999999999</v>
      </c>
      <c r="AF771" s="26">
        <v>883.05403966126084</v>
      </c>
      <c r="AG771" s="4">
        <f t="shared" ref="AG771:AG834" si="257">SUMIFS($G:$G,$N:$N,$N771,$A:$A,$A771)</f>
        <v>161000</v>
      </c>
      <c r="AH771" s="16">
        <f t="shared" si="247"/>
        <v>3.1055900621118012E-2</v>
      </c>
      <c r="AI771" s="15">
        <f t="shared" si="248"/>
        <v>4.5652173913043477</v>
      </c>
      <c r="AJ771" s="15">
        <f t="shared" si="249"/>
        <v>4.5652173913043477</v>
      </c>
      <c r="AK771" s="4">
        <f t="shared" si="250"/>
        <v>891000</v>
      </c>
      <c r="AL771" s="27">
        <f t="shared" si="251"/>
        <v>5.6116722783389446E-3</v>
      </c>
      <c r="AM771" s="15">
        <f t="shared" ref="AM771:AM834" si="258">IFERROR(AL771*H771,"")</f>
        <v>0.82491582491582482</v>
      </c>
      <c r="AN771" s="15">
        <f t="shared" ref="AN771:AN834" si="259">IFERROR(AL771*U771,"")</f>
        <v>1.2776319191460286E-4</v>
      </c>
    </row>
    <row r="772" spans="1:40" x14ac:dyDescent="0.2">
      <c r="A772" s="4" t="s">
        <v>4629</v>
      </c>
      <c r="B772" s="3" t="s">
        <v>2</v>
      </c>
      <c r="C772" s="6">
        <v>147070</v>
      </c>
      <c r="D772" s="3" t="s">
        <v>283</v>
      </c>
      <c r="E772" s="6">
        <v>147077</v>
      </c>
      <c r="F772" s="3" t="s">
        <v>1613</v>
      </c>
      <c r="G772" s="8">
        <v>5000</v>
      </c>
      <c r="H772" s="6">
        <v>147</v>
      </c>
      <c r="I772" s="6">
        <v>146078</v>
      </c>
      <c r="J772" s="13">
        <v>45016</v>
      </c>
      <c r="K772" s="9">
        <v>2463.8559275607995</v>
      </c>
      <c r="L772" s="4" t="s">
        <v>4629</v>
      </c>
      <c r="M772" s="4" t="s">
        <v>4632</v>
      </c>
      <c r="N772" s="4">
        <f>VLOOKUP(I772,BaseModelo!$A$2:$E$5075,5)</f>
        <v>6</v>
      </c>
      <c r="P772" s="15">
        <v>147</v>
      </c>
      <c r="Q772" s="4">
        <f>VLOOKUP(I772,BaseModelo!$A$2:$E$5075,3)</f>
        <v>115</v>
      </c>
      <c r="R772" s="4">
        <f t="shared" si="240"/>
        <v>32283000</v>
      </c>
      <c r="S772" s="16">
        <f t="shared" si="241"/>
        <v>1.5488027754545735E-4</v>
      </c>
      <c r="T772" s="4">
        <f t="shared" si="252"/>
        <v>2.2767400799182231E-2</v>
      </c>
      <c r="U772" s="4">
        <f t="shared" si="253"/>
        <v>2.2767400799182231E-2</v>
      </c>
      <c r="V772" s="6">
        <f t="shared" si="242"/>
        <v>0</v>
      </c>
      <c r="W772" s="16" t="str">
        <f t="shared" si="243"/>
        <v/>
      </c>
      <c r="X772" s="4" t="str">
        <f t="shared" si="254"/>
        <v/>
      </c>
      <c r="Y772" s="4" t="str">
        <f t="shared" si="244"/>
        <v/>
      </c>
      <c r="Z772" s="4">
        <f t="shared" si="245"/>
        <v>4853000</v>
      </c>
      <c r="AA772" s="16">
        <f t="shared" si="246"/>
        <v>1.0302905419328251E-3</v>
      </c>
      <c r="AB772" s="15">
        <f t="shared" si="255"/>
        <v>0.1514527096641253</v>
      </c>
      <c r="AC772" s="15">
        <f t="shared" si="256"/>
        <v>0.1514527096641253</v>
      </c>
      <c r="AD772" s="4">
        <v>147070</v>
      </c>
      <c r="AE772" s="26">
        <v>1303.3399999999999</v>
      </c>
      <c r="AF772" s="26">
        <v>883.05403966126084</v>
      </c>
      <c r="AG772" s="4">
        <f t="shared" si="257"/>
        <v>125000</v>
      </c>
      <c r="AH772" s="16">
        <f t="shared" si="247"/>
        <v>0.04</v>
      </c>
      <c r="AI772" s="15">
        <f t="shared" si="248"/>
        <v>5.88</v>
      </c>
      <c r="AJ772" s="15">
        <f t="shared" si="249"/>
        <v>5.88</v>
      </c>
      <c r="AK772" s="4">
        <f t="shared" si="250"/>
        <v>891000</v>
      </c>
      <c r="AL772" s="27">
        <f t="shared" si="251"/>
        <v>5.6116722783389446E-3</v>
      </c>
      <c r="AM772" s="15">
        <f t="shared" si="258"/>
        <v>0.82491582491582482</v>
      </c>
      <c r="AN772" s="15">
        <f t="shared" si="259"/>
        <v>1.2776319191460286E-4</v>
      </c>
    </row>
    <row r="773" spans="1:40" x14ac:dyDescent="0.2">
      <c r="A773" s="4" t="s">
        <v>4627</v>
      </c>
      <c r="B773" s="3" t="s">
        <v>1</v>
      </c>
      <c r="C773" s="6">
        <v>147106</v>
      </c>
      <c r="D773" s="3" t="s">
        <v>279</v>
      </c>
      <c r="E773" s="6">
        <v>147182</v>
      </c>
      <c r="F773" s="3" t="s">
        <v>1586</v>
      </c>
      <c r="G773" s="8">
        <v>6000</v>
      </c>
      <c r="H773" s="6">
        <v>142</v>
      </c>
      <c r="I773" s="6">
        <v>145789</v>
      </c>
      <c r="J773" s="13">
        <v>45016</v>
      </c>
      <c r="K773" s="9">
        <v>6000</v>
      </c>
      <c r="L773" s="4" t="s">
        <v>4627</v>
      </c>
      <c r="M773" s="4" t="s">
        <v>4632</v>
      </c>
      <c r="N773" s="4">
        <f>VLOOKUP(I773,BaseModelo!$A$2:$E$5075,5)</f>
        <v>9</v>
      </c>
      <c r="P773" s="15">
        <v>142.00000000000003</v>
      </c>
      <c r="Q773" s="4">
        <f>VLOOKUP(I773,BaseModelo!$A$2:$E$5075,3)</f>
        <v>147</v>
      </c>
      <c r="R773" s="4">
        <f t="shared" si="240"/>
        <v>32283000</v>
      </c>
      <c r="S773" s="16">
        <f t="shared" si="241"/>
        <v>1.8585633305454884E-4</v>
      </c>
      <c r="T773" s="4">
        <f t="shared" si="252"/>
        <v>2.6391599293745936E-2</v>
      </c>
      <c r="U773" s="4">
        <f t="shared" si="253"/>
        <v>2.6391599293745942E-2</v>
      </c>
      <c r="V773" s="6">
        <f t="shared" si="242"/>
        <v>0</v>
      </c>
      <c r="W773" s="16" t="str">
        <f t="shared" si="243"/>
        <v/>
      </c>
      <c r="X773" s="4" t="str">
        <f t="shared" si="254"/>
        <v/>
      </c>
      <c r="Y773" s="4" t="str">
        <f t="shared" si="244"/>
        <v/>
      </c>
      <c r="Z773" s="4">
        <f t="shared" si="245"/>
        <v>5305000</v>
      </c>
      <c r="AA773" s="16">
        <f t="shared" si="246"/>
        <v>1.1310084825636192E-3</v>
      </c>
      <c r="AB773" s="15">
        <f t="shared" si="255"/>
        <v>0.16060320452403393</v>
      </c>
      <c r="AC773" s="15">
        <f t="shared" si="256"/>
        <v>0.16060320452403395</v>
      </c>
      <c r="AD773" s="4">
        <v>147106</v>
      </c>
      <c r="AE773" s="26">
        <v>1503.37</v>
      </c>
      <c r="AF773" s="26">
        <v>1503.37</v>
      </c>
      <c r="AG773" s="4">
        <f t="shared" si="257"/>
        <v>2114000</v>
      </c>
      <c r="AH773" s="16">
        <f t="shared" si="247"/>
        <v>2.8382213812677389E-3</v>
      </c>
      <c r="AI773" s="15">
        <f t="shared" si="248"/>
        <v>0.4030274361400189</v>
      </c>
      <c r="AJ773" s="15">
        <f t="shared" si="249"/>
        <v>0.40302743614001901</v>
      </c>
      <c r="AK773" s="4">
        <f t="shared" si="250"/>
        <v>15073000</v>
      </c>
      <c r="AL773" s="27">
        <f t="shared" si="251"/>
        <v>3.9806276122868704E-4</v>
      </c>
      <c r="AM773" s="15">
        <f t="shared" si="258"/>
        <v>5.6524912094473558E-2</v>
      </c>
      <c r="AN773" s="15">
        <f t="shared" si="259"/>
        <v>1.0505512888109577E-5</v>
      </c>
    </row>
    <row r="774" spans="1:40" x14ac:dyDescent="0.2">
      <c r="A774" s="4" t="s">
        <v>4628</v>
      </c>
      <c r="B774" s="2" t="s">
        <v>16</v>
      </c>
      <c r="C774" s="5">
        <v>147151</v>
      </c>
      <c r="D774" s="2" t="s">
        <v>280</v>
      </c>
      <c r="E774" s="5">
        <v>147152</v>
      </c>
      <c r="F774" s="2" t="s">
        <v>1574</v>
      </c>
      <c r="G774" s="7">
        <v>10000</v>
      </c>
      <c r="H774" s="5">
        <v>142</v>
      </c>
      <c r="I774" s="6">
        <v>147012</v>
      </c>
      <c r="J774" s="13">
        <v>45016</v>
      </c>
      <c r="K774" s="9">
        <v>1988.1015099505139</v>
      </c>
      <c r="L774" s="4" t="s">
        <v>4628</v>
      </c>
      <c r="M774" s="4" t="s">
        <v>4632</v>
      </c>
      <c r="N774" s="4">
        <f>VLOOKUP(I774,BaseModelo!$A$2:$E$5075,5)</f>
        <v>8</v>
      </c>
      <c r="P774" s="15">
        <v>142.00000000000003</v>
      </c>
      <c r="Q774" s="4">
        <f>VLOOKUP(I774,BaseModelo!$A$2:$E$5075,3)</f>
        <v>132</v>
      </c>
      <c r="R774" s="4">
        <f t="shared" si="240"/>
        <v>32283000</v>
      </c>
      <c r="S774" s="16">
        <f t="shared" si="241"/>
        <v>3.0976055509091471E-4</v>
      </c>
      <c r="T774" s="4">
        <f t="shared" si="252"/>
        <v>4.3985998822909891E-2</v>
      </c>
      <c r="U774" s="4">
        <f t="shared" si="253"/>
        <v>4.3985998822909898E-2</v>
      </c>
      <c r="V774" s="6">
        <f t="shared" si="242"/>
        <v>0</v>
      </c>
      <c r="W774" s="16" t="str">
        <f t="shared" si="243"/>
        <v/>
      </c>
      <c r="X774" s="4" t="str">
        <f t="shared" si="254"/>
        <v/>
      </c>
      <c r="Y774" s="4" t="str">
        <f t="shared" si="244"/>
        <v/>
      </c>
      <c r="Z774" s="4">
        <f t="shared" si="245"/>
        <v>5836000</v>
      </c>
      <c r="AA774" s="16">
        <f t="shared" si="246"/>
        <v>1.7135023989033585E-3</v>
      </c>
      <c r="AB774" s="15">
        <f t="shared" si="255"/>
        <v>0.2433173406442769</v>
      </c>
      <c r="AC774" s="15">
        <f t="shared" si="256"/>
        <v>0.24331734064427696</v>
      </c>
      <c r="AD774" s="4">
        <v>147151</v>
      </c>
      <c r="AE774" s="26">
        <v>2510.34</v>
      </c>
      <c r="AF774" s="26">
        <v>605.24914275692288</v>
      </c>
      <c r="AG774" s="4">
        <f t="shared" si="257"/>
        <v>3421000</v>
      </c>
      <c r="AH774" s="16">
        <f t="shared" si="247"/>
        <v>2.9231218941829875E-3</v>
      </c>
      <c r="AI774" s="15">
        <f t="shared" si="248"/>
        <v>0.41508330897398421</v>
      </c>
      <c r="AJ774" s="15">
        <f t="shared" si="249"/>
        <v>0.41508330897398432</v>
      </c>
      <c r="AK774" s="4">
        <f t="shared" si="250"/>
        <v>16319000</v>
      </c>
      <c r="AL774" s="27">
        <f t="shared" si="251"/>
        <v>6.1278264599546543E-4</v>
      </c>
      <c r="AM774" s="15">
        <f t="shared" si="258"/>
        <v>8.7015135731356094E-2</v>
      </c>
      <c r="AN774" s="15">
        <f t="shared" si="259"/>
        <v>2.6953856745456156E-5</v>
      </c>
    </row>
    <row r="775" spans="1:40" x14ac:dyDescent="0.2">
      <c r="A775" s="4" t="s">
        <v>4628</v>
      </c>
      <c r="B775" s="3" t="s">
        <v>16</v>
      </c>
      <c r="C775" s="6">
        <v>147151</v>
      </c>
      <c r="D775" s="3" t="s">
        <v>280</v>
      </c>
      <c r="E775" s="6">
        <v>147153</v>
      </c>
      <c r="F775" s="3" t="s">
        <v>1593</v>
      </c>
      <c r="G775" s="8">
        <v>15000</v>
      </c>
      <c r="H775" s="6">
        <v>95</v>
      </c>
      <c r="I775" s="6">
        <v>146593</v>
      </c>
      <c r="J775" s="13">
        <v>45016</v>
      </c>
      <c r="K775" s="9">
        <v>2982.1522649257709</v>
      </c>
      <c r="L775" s="4" t="s">
        <v>4628</v>
      </c>
      <c r="M775" s="4" t="s">
        <v>4632</v>
      </c>
      <c r="N775" s="4">
        <f>VLOOKUP(I775,BaseModelo!$A$2:$E$5075,5)</f>
        <v>10</v>
      </c>
      <c r="P775" s="15">
        <v>132</v>
      </c>
      <c r="Q775" s="4">
        <f>VLOOKUP(I775,BaseModelo!$A$2:$E$5075,3)</f>
        <v>0</v>
      </c>
      <c r="R775" s="4">
        <f t="shared" si="240"/>
        <v>32283000</v>
      </c>
      <c r="S775" s="16">
        <f t="shared" si="241"/>
        <v>4.6464083263637206E-4</v>
      </c>
      <c r="T775" s="4">
        <f t="shared" si="252"/>
        <v>4.4140879100455346E-2</v>
      </c>
      <c r="U775" s="4">
        <f t="shared" si="253"/>
        <v>6.1332589908001112E-2</v>
      </c>
      <c r="V775" s="6">
        <f t="shared" si="242"/>
        <v>0</v>
      </c>
      <c r="W775" s="16" t="str">
        <f t="shared" si="243"/>
        <v/>
      </c>
      <c r="X775" s="4" t="str">
        <f t="shared" si="254"/>
        <v/>
      </c>
      <c r="Y775" s="4" t="str">
        <f t="shared" si="244"/>
        <v/>
      </c>
      <c r="Z775" s="4">
        <f t="shared" si="245"/>
        <v>4121000</v>
      </c>
      <c r="AA775" s="16">
        <f t="shared" si="246"/>
        <v>3.6398932297985924E-3</v>
      </c>
      <c r="AB775" s="15">
        <f t="shared" si="255"/>
        <v>0.34578985683086627</v>
      </c>
      <c r="AC775" s="15">
        <f t="shared" si="256"/>
        <v>0.48046590633341418</v>
      </c>
      <c r="AD775" s="4">
        <v>147151</v>
      </c>
      <c r="AE775" s="26">
        <v>2462.0500000000002</v>
      </c>
      <c r="AF775" s="26">
        <v>593.60630509201224</v>
      </c>
      <c r="AG775" s="4">
        <f t="shared" si="257"/>
        <v>1846000</v>
      </c>
      <c r="AH775" s="16">
        <f t="shared" si="247"/>
        <v>8.1256771397616463E-3</v>
      </c>
      <c r="AI775" s="15">
        <f t="shared" si="248"/>
        <v>0.77193932827735634</v>
      </c>
      <c r="AJ775" s="15">
        <f t="shared" si="249"/>
        <v>1.0725893824485373</v>
      </c>
      <c r="AK775" s="4">
        <f t="shared" si="250"/>
        <v>16319000</v>
      </c>
      <c r="AL775" s="27">
        <f t="shared" si="251"/>
        <v>9.1917396899319809E-4</v>
      </c>
      <c r="AM775" s="15">
        <f t="shared" si="258"/>
        <v>8.7321527054353823E-2</v>
      </c>
      <c r="AN775" s="15">
        <f t="shared" si="259"/>
        <v>5.637532009436955E-5</v>
      </c>
    </row>
    <row r="776" spans="1:40" x14ac:dyDescent="0.2">
      <c r="A776" s="4" t="s">
        <v>4628</v>
      </c>
      <c r="B776" s="3" t="s">
        <v>16</v>
      </c>
      <c r="C776" s="6">
        <v>147151</v>
      </c>
      <c r="D776" s="3" t="s">
        <v>280</v>
      </c>
      <c r="E776" s="6">
        <v>147154</v>
      </c>
      <c r="F776" s="3" t="s">
        <v>1594</v>
      </c>
      <c r="G776" s="8">
        <v>10000</v>
      </c>
      <c r="H776" s="6">
        <v>85</v>
      </c>
      <c r="I776" s="6">
        <v>146651</v>
      </c>
      <c r="J776" s="13">
        <v>45016</v>
      </c>
      <c r="K776" s="9">
        <v>1988.1015099505139</v>
      </c>
      <c r="L776" s="4" t="s">
        <v>4628</v>
      </c>
      <c r="M776" s="4" t="s">
        <v>4632</v>
      </c>
      <c r="N776" s="4">
        <f>VLOOKUP(I776,BaseModelo!$A$2:$E$5075,5)</f>
        <v>10</v>
      </c>
      <c r="P776" s="15">
        <v>142.00000000000003</v>
      </c>
      <c r="Q776" s="4">
        <f>VLOOKUP(I776,BaseModelo!$A$2:$E$5075,3)</f>
        <v>0</v>
      </c>
      <c r="R776" s="4">
        <f t="shared" si="240"/>
        <v>32283000</v>
      </c>
      <c r="S776" s="16">
        <f t="shared" si="241"/>
        <v>3.0976055509091471E-4</v>
      </c>
      <c r="T776" s="4">
        <f t="shared" si="252"/>
        <v>2.6329647182727751E-2</v>
      </c>
      <c r="U776" s="4">
        <f t="shared" si="253"/>
        <v>4.3985998822909898E-2</v>
      </c>
      <c r="V776" s="6">
        <f t="shared" si="242"/>
        <v>0</v>
      </c>
      <c r="W776" s="16" t="str">
        <f t="shared" si="243"/>
        <v/>
      </c>
      <c r="X776" s="4" t="str">
        <f t="shared" si="254"/>
        <v/>
      </c>
      <c r="Y776" s="4" t="str">
        <f t="shared" si="244"/>
        <v/>
      </c>
      <c r="Z776" s="4">
        <f t="shared" si="245"/>
        <v>4121000</v>
      </c>
      <c r="AA776" s="16">
        <f t="shared" si="246"/>
        <v>2.4265954865323952E-3</v>
      </c>
      <c r="AB776" s="15">
        <f t="shared" si="255"/>
        <v>0.20626061635525358</v>
      </c>
      <c r="AC776" s="15">
        <f t="shared" si="256"/>
        <v>0.34457655908760021</v>
      </c>
      <c r="AD776" s="4">
        <v>147151</v>
      </c>
      <c r="AE776" s="26">
        <v>1462.14</v>
      </c>
      <c r="AF776" s="26">
        <v>352.52554697395863</v>
      </c>
      <c r="AG776" s="4">
        <f t="shared" si="257"/>
        <v>1846000</v>
      </c>
      <c r="AH776" s="16">
        <f t="shared" si="247"/>
        <v>5.4171180931744311E-3</v>
      </c>
      <c r="AI776" s="15">
        <f t="shared" si="248"/>
        <v>0.46045503791982667</v>
      </c>
      <c r="AJ776" s="15">
        <f t="shared" si="249"/>
        <v>0.76923076923076938</v>
      </c>
      <c r="AK776" s="4">
        <f t="shared" si="250"/>
        <v>16319000</v>
      </c>
      <c r="AL776" s="27">
        <f t="shared" si="251"/>
        <v>6.1278264599546543E-4</v>
      </c>
      <c r="AM776" s="15">
        <f t="shared" si="258"/>
        <v>5.2086524909614559E-2</v>
      </c>
      <c r="AN776" s="15">
        <f t="shared" si="259"/>
        <v>2.6953856745456156E-5</v>
      </c>
    </row>
    <row r="777" spans="1:40" x14ac:dyDescent="0.2">
      <c r="A777" s="4" t="s">
        <v>4628</v>
      </c>
      <c r="B777" s="3" t="s">
        <v>16</v>
      </c>
      <c r="C777" s="6">
        <v>147151</v>
      </c>
      <c r="D777" s="3" t="s">
        <v>280</v>
      </c>
      <c r="E777" s="6">
        <v>147155</v>
      </c>
      <c r="F777" s="3" t="s">
        <v>1595</v>
      </c>
      <c r="G777" s="8">
        <v>15000</v>
      </c>
      <c r="H777" s="6">
        <v>85</v>
      </c>
      <c r="I777" s="6">
        <v>146649</v>
      </c>
      <c r="J777" s="13">
        <v>45016</v>
      </c>
      <c r="K777" s="9">
        <v>2982.1522649257709</v>
      </c>
      <c r="L777" s="4" t="s">
        <v>4628</v>
      </c>
      <c r="M777" s="4" t="s">
        <v>4632</v>
      </c>
      <c r="N777" s="4">
        <f>VLOOKUP(I777,BaseModelo!$A$2:$E$5075,5)</f>
        <v>10</v>
      </c>
      <c r="P777" s="15">
        <v>132</v>
      </c>
      <c r="Q777" s="4">
        <f>VLOOKUP(I777,BaseModelo!$A$2:$E$5075,3)</f>
        <v>0</v>
      </c>
      <c r="R777" s="4">
        <f t="shared" si="240"/>
        <v>32283000</v>
      </c>
      <c r="S777" s="16">
        <f t="shared" si="241"/>
        <v>4.6464083263637206E-4</v>
      </c>
      <c r="T777" s="4">
        <f t="shared" si="252"/>
        <v>3.9494470774091628E-2</v>
      </c>
      <c r="U777" s="4">
        <f t="shared" si="253"/>
        <v>6.1332589908001112E-2</v>
      </c>
      <c r="V777" s="6">
        <f t="shared" si="242"/>
        <v>0</v>
      </c>
      <c r="W777" s="16" t="str">
        <f t="shared" si="243"/>
        <v/>
      </c>
      <c r="X777" s="4" t="str">
        <f t="shared" si="254"/>
        <v/>
      </c>
      <c r="Y777" s="4" t="str">
        <f t="shared" si="244"/>
        <v/>
      </c>
      <c r="Z777" s="4">
        <f t="shared" si="245"/>
        <v>4121000</v>
      </c>
      <c r="AA777" s="16">
        <f t="shared" si="246"/>
        <v>3.6398932297985924E-3</v>
      </c>
      <c r="AB777" s="15">
        <f t="shared" si="255"/>
        <v>0.30939092453288036</v>
      </c>
      <c r="AC777" s="15">
        <f t="shared" si="256"/>
        <v>0.48046590633341418</v>
      </c>
      <c r="AD777" s="4">
        <v>147151</v>
      </c>
      <c r="AE777" s="26">
        <v>2186.2399999999998</v>
      </c>
      <c r="AF777" s="26">
        <v>527.10783633328344</v>
      </c>
      <c r="AG777" s="4">
        <f t="shared" si="257"/>
        <v>1846000</v>
      </c>
      <c r="AH777" s="16">
        <f t="shared" si="247"/>
        <v>8.1256771397616463E-3</v>
      </c>
      <c r="AI777" s="15">
        <f t="shared" si="248"/>
        <v>0.6906825568797399</v>
      </c>
      <c r="AJ777" s="15">
        <f t="shared" si="249"/>
        <v>1.0725893824485373</v>
      </c>
      <c r="AK777" s="4">
        <f t="shared" si="250"/>
        <v>16319000</v>
      </c>
      <c r="AL777" s="27">
        <f t="shared" si="251"/>
        <v>9.1917396899319809E-4</v>
      </c>
      <c r="AM777" s="15">
        <f t="shared" si="258"/>
        <v>7.8129787364421832E-2</v>
      </c>
      <c r="AN777" s="15">
        <f t="shared" si="259"/>
        <v>5.637532009436955E-5</v>
      </c>
    </row>
    <row r="778" spans="1:40" x14ac:dyDescent="0.2">
      <c r="A778" s="4" t="s">
        <v>4628</v>
      </c>
      <c r="B778" s="3" t="s">
        <v>16</v>
      </c>
      <c r="C778" s="6">
        <v>147151</v>
      </c>
      <c r="D778" s="3" t="s">
        <v>280</v>
      </c>
      <c r="E778" s="6">
        <v>147156</v>
      </c>
      <c r="F778" s="3" t="s">
        <v>1596</v>
      </c>
      <c r="G778" s="8">
        <v>14000</v>
      </c>
      <c r="H778" s="6">
        <v>90</v>
      </c>
      <c r="I778" s="6">
        <v>146643</v>
      </c>
      <c r="J778" s="13">
        <v>45016</v>
      </c>
      <c r="K778" s="9">
        <v>2783.3421139307197</v>
      </c>
      <c r="L778" s="4" t="s">
        <v>4628</v>
      </c>
      <c r="M778" s="4" t="s">
        <v>4632</v>
      </c>
      <c r="N778" s="4">
        <f>VLOOKUP(I778,BaseModelo!$A$2:$E$5075,5)</f>
        <v>10</v>
      </c>
      <c r="P778" s="15">
        <v>132</v>
      </c>
      <c r="Q778" s="4">
        <f>VLOOKUP(I778,BaseModelo!$A$2:$E$5075,3)</f>
        <v>0</v>
      </c>
      <c r="R778" s="4">
        <f t="shared" si="240"/>
        <v>32283000</v>
      </c>
      <c r="S778" s="16">
        <f t="shared" si="241"/>
        <v>4.336647771272806E-4</v>
      </c>
      <c r="T778" s="4">
        <f t="shared" si="252"/>
        <v>3.9029829941455256E-2</v>
      </c>
      <c r="U778" s="4">
        <f t="shared" si="253"/>
        <v>5.7243750580801042E-2</v>
      </c>
      <c r="V778" s="6">
        <f t="shared" si="242"/>
        <v>0</v>
      </c>
      <c r="W778" s="16" t="str">
        <f t="shared" si="243"/>
        <v/>
      </c>
      <c r="X778" s="4" t="str">
        <f t="shared" si="254"/>
        <v/>
      </c>
      <c r="Y778" s="4" t="str">
        <f t="shared" si="244"/>
        <v/>
      </c>
      <c r="Z778" s="4">
        <f t="shared" si="245"/>
        <v>4121000</v>
      </c>
      <c r="AA778" s="16">
        <f t="shared" si="246"/>
        <v>3.3972336811453532E-3</v>
      </c>
      <c r="AB778" s="15">
        <f t="shared" si="255"/>
        <v>0.30575103130308179</v>
      </c>
      <c r="AC778" s="15">
        <f t="shared" si="256"/>
        <v>0.4484348459111866</v>
      </c>
      <c r="AD778" s="4">
        <v>147151</v>
      </c>
      <c r="AE778" s="26">
        <v>2165.48</v>
      </c>
      <c r="AF778" s="26">
        <v>522.10254931892143</v>
      </c>
      <c r="AG778" s="4">
        <f t="shared" si="257"/>
        <v>1846000</v>
      </c>
      <c r="AH778" s="16">
        <f t="shared" si="247"/>
        <v>7.5839653304442039E-3</v>
      </c>
      <c r="AI778" s="15">
        <f t="shared" si="248"/>
        <v>0.68255687973997836</v>
      </c>
      <c r="AJ778" s="15">
        <f t="shared" si="249"/>
        <v>1.001083423618635</v>
      </c>
      <c r="AK778" s="4">
        <f t="shared" si="250"/>
        <v>16319000</v>
      </c>
      <c r="AL778" s="27">
        <f t="shared" si="251"/>
        <v>8.578957043936516E-4</v>
      </c>
      <c r="AM778" s="15">
        <f t="shared" si="258"/>
        <v>7.7210613395428646E-2</v>
      </c>
      <c r="AN778" s="15">
        <f t="shared" si="259"/>
        <v>4.9109167726650813E-5</v>
      </c>
    </row>
    <row r="779" spans="1:40" x14ac:dyDescent="0.2">
      <c r="A779" s="4" t="s">
        <v>4628</v>
      </c>
      <c r="B779" s="3" t="s">
        <v>16</v>
      </c>
      <c r="C779" s="6">
        <v>147151</v>
      </c>
      <c r="D779" s="3" t="s">
        <v>280</v>
      </c>
      <c r="E779" s="6">
        <v>147157</v>
      </c>
      <c r="F779" s="3" t="s">
        <v>1597</v>
      </c>
      <c r="G779" s="8">
        <v>7000</v>
      </c>
      <c r="H779" s="6">
        <v>142</v>
      </c>
      <c r="I779" s="6">
        <v>146691</v>
      </c>
      <c r="J779" s="13">
        <v>45016</v>
      </c>
      <c r="K779" s="9">
        <v>1391.6710569653599</v>
      </c>
      <c r="L779" s="4" t="s">
        <v>4628</v>
      </c>
      <c r="M779" s="4" t="s">
        <v>4632</v>
      </c>
      <c r="N779" s="4">
        <f>VLOOKUP(I779,BaseModelo!$A$2:$E$5075,5)</f>
        <v>4</v>
      </c>
      <c r="P779" s="15">
        <v>142.00000000000003</v>
      </c>
      <c r="Q779" s="4">
        <f>VLOOKUP(I779,BaseModelo!$A$2:$E$5075,3)</f>
        <v>110</v>
      </c>
      <c r="R779" s="4">
        <f t="shared" si="240"/>
        <v>32283000</v>
      </c>
      <c r="S779" s="16">
        <f t="shared" si="241"/>
        <v>2.168323885636403E-4</v>
      </c>
      <c r="T779" s="4">
        <f t="shared" si="252"/>
        <v>3.0790199176036922E-2</v>
      </c>
      <c r="U779" s="4">
        <f t="shared" si="253"/>
        <v>3.0790199176036929E-2</v>
      </c>
      <c r="V779" s="6">
        <f t="shared" si="242"/>
        <v>0</v>
      </c>
      <c r="W779" s="16" t="str">
        <f t="shared" si="243"/>
        <v/>
      </c>
      <c r="X779" s="4" t="str">
        <f t="shared" si="254"/>
        <v/>
      </c>
      <c r="Y779" s="4" t="str">
        <f t="shared" si="244"/>
        <v/>
      </c>
      <c r="Z779" s="4">
        <f t="shared" si="245"/>
        <v>2331000</v>
      </c>
      <c r="AA779" s="16">
        <f t="shared" si="246"/>
        <v>3.003003003003003E-3</v>
      </c>
      <c r="AB779" s="15">
        <f t="shared" si="255"/>
        <v>0.42642642642642642</v>
      </c>
      <c r="AC779" s="15">
        <f t="shared" si="256"/>
        <v>0.42642642642642653</v>
      </c>
      <c r="AD779" s="4">
        <v>147151</v>
      </c>
      <c r="AE779" s="26">
        <v>1758.65</v>
      </c>
      <c r="AF779" s="26">
        <v>424.014836599609</v>
      </c>
      <c r="AG779" s="4">
        <f t="shared" si="257"/>
        <v>858000</v>
      </c>
      <c r="AH779" s="16">
        <f t="shared" si="247"/>
        <v>8.1585081585081581E-3</v>
      </c>
      <c r="AI779" s="15">
        <f t="shared" si="248"/>
        <v>1.1585081585081585</v>
      </c>
      <c r="AJ779" s="15">
        <f t="shared" si="249"/>
        <v>1.1585081585081587</v>
      </c>
      <c r="AK779" s="4">
        <f t="shared" si="250"/>
        <v>16319000</v>
      </c>
      <c r="AL779" s="27">
        <f t="shared" si="251"/>
        <v>4.289478521968258E-4</v>
      </c>
      <c r="AM779" s="15">
        <f t="shared" si="258"/>
        <v>6.0910595011949266E-2</v>
      </c>
      <c r="AN779" s="15">
        <f t="shared" si="259"/>
        <v>1.3207389805273516E-5</v>
      </c>
    </row>
    <row r="780" spans="1:40" x14ac:dyDescent="0.2">
      <c r="A780" s="4" t="s">
        <v>4628</v>
      </c>
      <c r="B780" s="3" t="s">
        <v>16</v>
      </c>
      <c r="C780" s="6">
        <v>147151</v>
      </c>
      <c r="D780" s="3" t="s">
        <v>280</v>
      </c>
      <c r="E780" s="6">
        <v>147158</v>
      </c>
      <c r="F780" s="3" t="s">
        <v>1598</v>
      </c>
      <c r="G780" s="8">
        <v>8000</v>
      </c>
      <c r="H780" s="6">
        <v>95</v>
      </c>
      <c r="I780" s="6">
        <v>146642</v>
      </c>
      <c r="J780" s="13">
        <v>45016</v>
      </c>
      <c r="K780" s="9">
        <v>1590.4812079604112</v>
      </c>
      <c r="L780" s="4" t="s">
        <v>4628</v>
      </c>
      <c r="M780" s="4" t="s">
        <v>4632</v>
      </c>
      <c r="N780" s="4">
        <f>VLOOKUP(I780,BaseModelo!$A$2:$E$5075,5)</f>
        <v>10</v>
      </c>
      <c r="P780" s="15">
        <v>142.00000000000003</v>
      </c>
      <c r="Q780" s="4">
        <f>VLOOKUP(I780,BaseModelo!$A$2:$E$5075,3)</f>
        <v>0</v>
      </c>
      <c r="R780" s="4">
        <f t="shared" si="240"/>
        <v>32283000</v>
      </c>
      <c r="S780" s="16">
        <f t="shared" si="241"/>
        <v>2.4780844407273179E-4</v>
      </c>
      <c r="T780" s="4">
        <f t="shared" si="252"/>
        <v>2.354180218690952E-2</v>
      </c>
      <c r="U780" s="4">
        <f t="shared" si="253"/>
        <v>3.5188799058327919E-2</v>
      </c>
      <c r="V780" s="6">
        <f t="shared" si="242"/>
        <v>0</v>
      </c>
      <c r="W780" s="16" t="str">
        <f t="shared" si="243"/>
        <v/>
      </c>
      <c r="X780" s="4" t="str">
        <f t="shared" si="254"/>
        <v/>
      </c>
      <c r="Y780" s="4" t="str">
        <f t="shared" si="244"/>
        <v/>
      </c>
      <c r="Z780" s="4">
        <f t="shared" si="245"/>
        <v>4121000</v>
      </c>
      <c r="AA780" s="16">
        <f t="shared" si="246"/>
        <v>1.9412763892259161E-3</v>
      </c>
      <c r="AB780" s="15">
        <f t="shared" si="255"/>
        <v>0.18442125697646203</v>
      </c>
      <c r="AC780" s="15">
        <f t="shared" si="256"/>
        <v>0.27566124727008012</v>
      </c>
      <c r="AD780" s="4">
        <v>147151</v>
      </c>
      <c r="AE780" s="26">
        <v>1310.3499999999999</v>
      </c>
      <c r="AF780" s="26">
        <v>315.92860497443922</v>
      </c>
      <c r="AG780" s="4">
        <f t="shared" si="257"/>
        <v>1846000</v>
      </c>
      <c r="AH780" s="16">
        <f t="shared" si="247"/>
        <v>4.3336944745395447E-3</v>
      </c>
      <c r="AI780" s="15">
        <f t="shared" si="248"/>
        <v>0.41170097508125675</v>
      </c>
      <c r="AJ780" s="15">
        <f t="shared" si="249"/>
        <v>0.61538461538461542</v>
      </c>
      <c r="AK780" s="4">
        <f t="shared" si="250"/>
        <v>16319000</v>
      </c>
      <c r="AL780" s="27">
        <f t="shared" si="251"/>
        <v>4.9022611679637234E-4</v>
      </c>
      <c r="AM780" s="15">
        <f t="shared" si="258"/>
        <v>4.657148109565537E-2</v>
      </c>
      <c r="AN780" s="15">
        <f t="shared" si="259"/>
        <v>1.725046831709194E-5</v>
      </c>
    </row>
    <row r="781" spans="1:40" x14ac:dyDescent="0.2">
      <c r="A781" s="4" t="s">
        <v>4628</v>
      </c>
      <c r="B781" s="3" t="s">
        <v>6</v>
      </c>
      <c r="C781" s="6">
        <v>147170</v>
      </c>
      <c r="D781" s="3" t="s">
        <v>284</v>
      </c>
      <c r="E781" s="6">
        <v>147305</v>
      </c>
      <c r="F781" s="3" t="s">
        <v>1604</v>
      </c>
      <c r="G781" s="8">
        <v>5000</v>
      </c>
      <c r="H781" s="6">
        <v>147</v>
      </c>
      <c r="I781" s="6">
        <v>147260</v>
      </c>
      <c r="J781" s="13">
        <v>45016</v>
      </c>
      <c r="K781" s="9">
        <v>5000</v>
      </c>
      <c r="L781" s="4" t="s">
        <v>4628</v>
      </c>
      <c r="M781" s="4" t="s">
        <v>4632</v>
      </c>
      <c r="N781" s="4">
        <f>VLOOKUP(I781,BaseModelo!$A$2:$E$5075,5)</f>
        <v>9</v>
      </c>
      <c r="P781" s="15">
        <v>147</v>
      </c>
      <c r="Q781" s="4">
        <f>VLOOKUP(I781,BaseModelo!$A$2:$E$5075,3)</f>
        <v>147</v>
      </c>
      <c r="R781" s="4">
        <f t="shared" si="240"/>
        <v>32283000</v>
      </c>
      <c r="S781" s="16">
        <f t="shared" si="241"/>
        <v>1.5488027754545735E-4</v>
      </c>
      <c r="T781" s="4">
        <f t="shared" si="252"/>
        <v>2.2767400799182231E-2</v>
      </c>
      <c r="U781" s="4">
        <f t="shared" si="253"/>
        <v>2.2767400799182231E-2</v>
      </c>
      <c r="V781" s="6">
        <f t="shared" si="242"/>
        <v>0</v>
      </c>
      <c r="W781" s="16" t="str">
        <f t="shared" si="243"/>
        <v/>
      </c>
      <c r="X781" s="4" t="str">
        <f t="shared" si="254"/>
        <v/>
      </c>
      <c r="Y781" s="4" t="str">
        <f t="shared" si="244"/>
        <v/>
      </c>
      <c r="Z781" s="4">
        <f t="shared" si="245"/>
        <v>5305000</v>
      </c>
      <c r="AA781" s="16">
        <f t="shared" si="246"/>
        <v>9.42507068803016E-4</v>
      </c>
      <c r="AB781" s="15">
        <f t="shared" si="255"/>
        <v>0.13854853911404336</v>
      </c>
      <c r="AC781" s="15">
        <f t="shared" si="256"/>
        <v>0.13854853911404336</v>
      </c>
      <c r="AD781" s="4">
        <v>147170</v>
      </c>
      <c r="AE781" s="26">
        <v>1303.3399999999999</v>
      </c>
      <c r="AF781" s="26">
        <v>1303.3399999999999</v>
      </c>
      <c r="AG781" s="4">
        <f t="shared" si="257"/>
        <v>3095000</v>
      </c>
      <c r="AH781" s="16">
        <f t="shared" si="247"/>
        <v>1.6155088852988692E-3</v>
      </c>
      <c r="AI781" s="15">
        <f t="shared" si="248"/>
        <v>0.23747980613893377</v>
      </c>
      <c r="AJ781" s="15">
        <f t="shared" si="249"/>
        <v>0.23747980613893377</v>
      </c>
      <c r="AK781" s="4">
        <f t="shared" si="250"/>
        <v>16319000</v>
      </c>
      <c r="AL781" s="27">
        <f t="shared" si="251"/>
        <v>3.0639132299773271E-4</v>
      </c>
      <c r="AM781" s="15">
        <f t="shared" si="258"/>
        <v>4.5039524480666712E-2</v>
      </c>
      <c r="AN781" s="15">
        <f t="shared" si="259"/>
        <v>6.9757340520810808E-6</v>
      </c>
    </row>
    <row r="782" spans="1:40" x14ac:dyDescent="0.2">
      <c r="A782" s="4" t="s">
        <v>4628</v>
      </c>
      <c r="B782" s="3" t="s">
        <v>6</v>
      </c>
      <c r="C782" s="6">
        <v>147170</v>
      </c>
      <c r="D782" s="3" t="s">
        <v>284</v>
      </c>
      <c r="E782" s="6">
        <v>147306</v>
      </c>
      <c r="F782" s="3" t="s">
        <v>1605</v>
      </c>
      <c r="G782" s="8">
        <v>5000</v>
      </c>
      <c r="H782" s="6">
        <v>147</v>
      </c>
      <c r="I782" s="6">
        <v>147280</v>
      </c>
      <c r="J782" s="13">
        <v>45016</v>
      </c>
      <c r="K782" s="9">
        <v>5000</v>
      </c>
      <c r="L782" s="4" t="s">
        <v>4628</v>
      </c>
      <c r="M782" s="4" t="s">
        <v>4632</v>
      </c>
      <c r="N782" s="4">
        <f>VLOOKUP(I782,BaseModelo!$A$2:$E$5075,5)</f>
        <v>9</v>
      </c>
      <c r="P782" s="15">
        <v>147</v>
      </c>
      <c r="Q782" s="4">
        <f>VLOOKUP(I782,BaseModelo!$A$2:$E$5075,3)</f>
        <v>147</v>
      </c>
      <c r="R782" s="4">
        <f t="shared" si="240"/>
        <v>32283000</v>
      </c>
      <c r="S782" s="16">
        <f t="shared" si="241"/>
        <v>1.5488027754545735E-4</v>
      </c>
      <c r="T782" s="4">
        <f t="shared" si="252"/>
        <v>2.2767400799182231E-2</v>
      </c>
      <c r="U782" s="4">
        <f t="shared" si="253"/>
        <v>2.2767400799182231E-2</v>
      </c>
      <c r="V782" s="6">
        <f t="shared" si="242"/>
        <v>0</v>
      </c>
      <c r="W782" s="16" t="str">
        <f t="shared" si="243"/>
        <v/>
      </c>
      <c r="X782" s="4" t="str">
        <f t="shared" si="254"/>
        <v/>
      </c>
      <c r="Y782" s="4" t="str">
        <f t="shared" si="244"/>
        <v/>
      </c>
      <c r="Z782" s="4">
        <f t="shared" si="245"/>
        <v>5305000</v>
      </c>
      <c r="AA782" s="16">
        <f t="shared" si="246"/>
        <v>9.42507068803016E-4</v>
      </c>
      <c r="AB782" s="15">
        <f t="shared" si="255"/>
        <v>0.13854853911404336</v>
      </c>
      <c r="AC782" s="15">
        <f t="shared" si="256"/>
        <v>0.13854853911404336</v>
      </c>
      <c r="AD782" s="4">
        <v>147170</v>
      </c>
      <c r="AE782" s="26">
        <v>1303.3399999999999</v>
      </c>
      <c r="AF782" s="26">
        <v>1303.3399999999999</v>
      </c>
      <c r="AG782" s="4">
        <f t="shared" si="257"/>
        <v>3095000</v>
      </c>
      <c r="AH782" s="16">
        <f t="shared" si="247"/>
        <v>1.6155088852988692E-3</v>
      </c>
      <c r="AI782" s="15">
        <f t="shared" si="248"/>
        <v>0.23747980613893377</v>
      </c>
      <c r="AJ782" s="15">
        <f t="shared" si="249"/>
        <v>0.23747980613893377</v>
      </c>
      <c r="AK782" s="4">
        <f t="shared" si="250"/>
        <v>16319000</v>
      </c>
      <c r="AL782" s="27">
        <f t="shared" si="251"/>
        <v>3.0639132299773271E-4</v>
      </c>
      <c r="AM782" s="15">
        <f t="shared" si="258"/>
        <v>4.5039524480666712E-2</v>
      </c>
      <c r="AN782" s="15">
        <f t="shared" si="259"/>
        <v>6.9757340520810808E-6</v>
      </c>
    </row>
    <row r="783" spans="1:40" x14ac:dyDescent="0.2">
      <c r="A783" s="4" t="s">
        <v>4628</v>
      </c>
      <c r="B783" s="2" t="s">
        <v>12</v>
      </c>
      <c r="C783" s="5">
        <v>147185</v>
      </c>
      <c r="D783" s="2" t="s">
        <v>281</v>
      </c>
      <c r="E783" s="5">
        <v>147186</v>
      </c>
      <c r="F783" s="2" t="s">
        <v>1575</v>
      </c>
      <c r="G783" s="7">
        <v>6000</v>
      </c>
      <c r="H783" s="5">
        <v>142</v>
      </c>
      <c r="I783" s="6">
        <v>145711</v>
      </c>
      <c r="J783" s="13">
        <v>45016</v>
      </c>
      <c r="K783" s="9">
        <v>4736.4678224561221</v>
      </c>
      <c r="L783" s="4" t="s">
        <v>4628</v>
      </c>
      <c r="M783" s="4" t="s">
        <v>4632</v>
      </c>
      <c r="N783" s="4">
        <f>VLOOKUP(I783,BaseModelo!$A$2:$E$5075,5)</f>
        <v>8</v>
      </c>
      <c r="P783" s="15">
        <v>142.00000000000003</v>
      </c>
      <c r="Q783" s="4">
        <f>VLOOKUP(I783,BaseModelo!$A$2:$E$5075,3)</f>
        <v>132</v>
      </c>
      <c r="R783" s="4">
        <f t="shared" si="240"/>
        <v>32283000</v>
      </c>
      <c r="S783" s="16">
        <f t="shared" si="241"/>
        <v>1.8585633305454884E-4</v>
      </c>
      <c r="T783" s="4">
        <f t="shared" si="252"/>
        <v>2.6391599293745936E-2</v>
      </c>
      <c r="U783" s="4">
        <f t="shared" si="253"/>
        <v>2.6391599293745942E-2</v>
      </c>
      <c r="V783" s="6">
        <f t="shared" si="242"/>
        <v>0</v>
      </c>
      <c r="W783" s="16" t="str">
        <f t="shared" si="243"/>
        <v/>
      </c>
      <c r="X783" s="4" t="str">
        <f t="shared" si="254"/>
        <v/>
      </c>
      <c r="Y783" s="4" t="str">
        <f t="shared" si="244"/>
        <v/>
      </c>
      <c r="Z783" s="4">
        <f t="shared" si="245"/>
        <v>5836000</v>
      </c>
      <c r="AA783" s="16">
        <f t="shared" si="246"/>
        <v>1.028101439342015E-3</v>
      </c>
      <c r="AB783" s="15">
        <f t="shared" si="255"/>
        <v>0.14599040438656613</v>
      </c>
      <c r="AC783" s="15">
        <f t="shared" si="256"/>
        <v>0.14599040438656616</v>
      </c>
      <c r="AD783" s="4">
        <v>147185</v>
      </c>
      <c r="AE783" s="26">
        <v>1503.37</v>
      </c>
      <c r="AF783" s="26">
        <v>1416.796178296674</v>
      </c>
      <c r="AG783" s="4">
        <f t="shared" si="257"/>
        <v>3421000</v>
      </c>
      <c r="AH783" s="16">
        <f t="shared" si="247"/>
        <v>1.7538731365097924E-3</v>
      </c>
      <c r="AI783" s="15">
        <f t="shared" si="248"/>
        <v>0.24904998538439052</v>
      </c>
      <c r="AJ783" s="15">
        <f t="shared" si="249"/>
        <v>0.24904998538439058</v>
      </c>
      <c r="AK783" s="4">
        <f t="shared" si="250"/>
        <v>16319000</v>
      </c>
      <c r="AL783" s="27">
        <f t="shared" si="251"/>
        <v>3.6766958759727926E-4</v>
      </c>
      <c r="AM783" s="15">
        <f t="shared" si="258"/>
        <v>5.2209081438813656E-2</v>
      </c>
      <c r="AN783" s="15">
        <f t="shared" si="259"/>
        <v>9.7033884283642175E-6</v>
      </c>
    </row>
    <row r="784" spans="1:40" x14ac:dyDescent="0.2">
      <c r="A784" s="4" t="s">
        <v>4628</v>
      </c>
      <c r="B784" s="3" t="s">
        <v>12</v>
      </c>
      <c r="C784" s="6">
        <v>147185</v>
      </c>
      <c r="D784" s="3" t="s">
        <v>281</v>
      </c>
      <c r="E784" s="6">
        <v>147187</v>
      </c>
      <c r="F784" s="3" t="s">
        <v>1577</v>
      </c>
      <c r="G784" s="8">
        <v>7000</v>
      </c>
      <c r="H784" s="6">
        <v>142</v>
      </c>
      <c r="I784" s="6">
        <v>145199</v>
      </c>
      <c r="J784" s="13">
        <v>45016</v>
      </c>
      <c r="K784" s="9">
        <v>5525.879126198809</v>
      </c>
      <c r="L784" s="4" t="s">
        <v>4628</v>
      </c>
      <c r="M784" s="4" t="s">
        <v>4632</v>
      </c>
      <c r="N784" s="4">
        <f>VLOOKUP(I784,BaseModelo!$A$2:$E$5075,5)</f>
        <v>7</v>
      </c>
      <c r="P784" s="15">
        <v>142.00000000000003</v>
      </c>
      <c r="Q784" s="4">
        <f>VLOOKUP(I784,BaseModelo!$A$2:$E$5075,3)</f>
        <v>127</v>
      </c>
      <c r="R784" s="4">
        <f t="shared" si="240"/>
        <v>32283000</v>
      </c>
      <c r="S784" s="16">
        <f t="shared" si="241"/>
        <v>2.168323885636403E-4</v>
      </c>
      <c r="T784" s="4">
        <f t="shared" si="252"/>
        <v>3.0790199176036922E-2</v>
      </c>
      <c r="U784" s="4">
        <f t="shared" si="253"/>
        <v>3.0790199176036929E-2</v>
      </c>
      <c r="V784" s="6">
        <f t="shared" si="242"/>
        <v>0</v>
      </c>
      <c r="W784" s="16" t="str">
        <f t="shared" si="243"/>
        <v/>
      </c>
      <c r="X784" s="4" t="str">
        <f t="shared" si="254"/>
        <v/>
      </c>
      <c r="Y784" s="4" t="str">
        <f t="shared" si="244"/>
        <v/>
      </c>
      <c r="Z784" s="4">
        <f t="shared" si="245"/>
        <v>4022000</v>
      </c>
      <c r="AA784" s="16">
        <f t="shared" si="246"/>
        <v>1.7404276479363501E-3</v>
      </c>
      <c r="AB784" s="15">
        <f t="shared" si="255"/>
        <v>0.24714072600696171</v>
      </c>
      <c r="AC784" s="15">
        <f t="shared" si="256"/>
        <v>0.24714072600696177</v>
      </c>
      <c r="AD784" s="4">
        <v>147185</v>
      </c>
      <c r="AE784" s="26">
        <v>1758.65</v>
      </c>
      <c r="AF784" s="26">
        <v>1657.3754956939715</v>
      </c>
      <c r="AG784" s="4">
        <f t="shared" si="257"/>
        <v>2184000</v>
      </c>
      <c r="AH784" s="16">
        <f t="shared" si="247"/>
        <v>3.205128205128205E-3</v>
      </c>
      <c r="AI784" s="15">
        <f t="shared" si="248"/>
        <v>0.45512820512820512</v>
      </c>
      <c r="AJ784" s="15">
        <f t="shared" si="249"/>
        <v>0.45512820512820518</v>
      </c>
      <c r="AK784" s="4">
        <f t="shared" si="250"/>
        <v>16319000</v>
      </c>
      <c r="AL784" s="27">
        <f t="shared" si="251"/>
        <v>4.289478521968258E-4</v>
      </c>
      <c r="AM784" s="15">
        <f t="shared" si="258"/>
        <v>6.0910595011949266E-2</v>
      </c>
      <c r="AN784" s="15">
        <f t="shared" si="259"/>
        <v>1.3207389805273516E-5</v>
      </c>
    </row>
    <row r="785" spans="1:40" x14ac:dyDescent="0.2">
      <c r="A785" s="4" t="s">
        <v>4628</v>
      </c>
      <c r="B785" s="3" t="s">
        <v>12</v>
      </c>
      <c r="C785" s="6">
        <v>147185</v>
      </c>
      <c r="D785" s="3" t="s">
        <v>281</v>
      </c>
      <c r="E785" s="6">
        <v>147188</v>
      </c>
      <c r="F785" s="3" t="s">
        <v>1578</v>
      </c>
      <c r="G785" s="8">
        <v>6000</v>
      </c>
      <c r="H785" s="6">
        <v>142</v>
      </c>
      <c r="I785" s="6">
        <v>145749</v>
      </c>
      <c r="J785" s="13">
        <v>45016</v>
      </c>
      <c r="K785" s="9">
        <v>4736.4678224561221</v>
      </c>
      <c r="L785" s="4" t="s">
        <v>4628</v>
      </c>
      <c r="M785" s="4" t="s">
        <v>4632</v>
      </c>
      <c r="N785" s="4">
        <f>VLOOKUP(I785,BaseModelo!$A$2:$E$5075,5)</f>
        <v>6</v>
      </c>
      <c r="P785" s="15">
        <v>142.00000000000003</v>
      </c>
      <c r="Q785" s="4">
        <f>VLOOKUP(I785,BaseModelo!$A$2:$E$5075,3)</f>
        <v>115</v>
      </c>
      <c r="R785" s="4">
        <f t="shared" si="240"/>
        <v>32283000</v>
      </c>
      <c r="S785" s="16">
        <f t="shared" si="241"/>
        <v>1.8585633305454884E-4</v>
      </c>
      <c r="T785" s="4">
        <f t="shared" si="252"/>
        <v>2.6391599293745936E-2</v>
      </c>
      <c r="U785" s="4">
        <f t="shared" si="253"/>
        <v>2.6391599293745942E-2</v>
      </c>
      <c r="V785" s="6">
        <f t="shared" si="242"/>
        <v>0</v>
      </c>
      <c r="W785" s="16" t="str">
        <f t="shared" si="243"/>
        <v/>
      </c>
      <c r="X785" s="4" t="str">
        <f t="shared" si="254"/>
        <v/>
      </c>
      <c r="Y785" s="4" t="str">
        <f t="shared" si="244"/>
        <v/>
      </c>
      <c r="Z785" s="4">
        <f t="shared" si="245"/>
        <v>4853000</v>
      </c>
      <c r="AA785" s="16">
        <f t="shared" si="246"/>
        <v>1.2363486503193901E-3</v>
      </c>
      <c r="AB785" s="15">
        <f t="shared" si="255"/>
        <v>0.17556150834535339</v>
      </c>
      <c r="AC785" s="15">
        <f t="shared" si="256"/>
        <v>0.17556150834535342</v>
      </c>
      <c r="AD785" s="4">
        <v>147185</v>
      </c>
      <c r="AE785" s="26">
        <v>1503.37</v>
      </c>
      <c r="AF785" s="26">
        <v>1416.796178296674</v>
      </c>
      <c r="AG785" s="4">
        <f t="shared" si="257"/>
        <v>2735000</v>
      </c>
      <c r="AH785" s="16">
        <f t="shared" si="247"/>
        <v>2.1937842778793418E-3</v>
      </c>
      <c r="AI785" s="15">
        <f t="shared" si="248"/>
        <v>0.31151736745886655</v>
      </c>
      <c r="AJ785" s="15">
        <f t="shared" si="249"/>
        <v>0.3115173674588666</v>
      </c>
      <c r="AK785" s="4">
        <f t="shared" si="250"/>
        <v>16319000</v>
      </c>
      <c r="AL785" s="27">
        <f t="shared" si="251"/>
        <v>3.6766958759727926E-4</v>
      </c>
      <c r="AM785" s="15">
        <f t="shared" si="258"/>
        <v>5.2209081438813656E-2</v>
      </c>
      <c r="AN785" s="15">
        <f t="shared" si="259"/>
        <v>9.7033884283642175E-6</v>
      </c>
    </row>
    <row r="786" spans="1:40" x14ac:dyDescent="0.2">
      <c r="A786" s="4" t="s">
        <v>4628</v>
      </c>
      <c r="B786" s="3" t="s">
        <v>12</v>
      </c>
      <c r="C786" s="6">
        <v>147185</v>
      </c>
      <c r="D786" s="3" t="s">
        <v>281</v>
      </c>
      <c r="E786" s="6">
        <v>147189</v>
      </c>
      <c r="F786" s="3" t="s">
        <v>1579</v>
      </c>
      <c r="G786" s="8">
        <v>6000</v>
      </c>
      <c r="H786" s="6">
        <v>142</v>
      </c>
      <c r="I786" s="6">
        <v>146437</v>
      </c>
      <c r="J786" s="13">
        <v>45016</v>
      </c>
      <c r="K786" s="9">
        <v>4736.4678224561221</v>
      </c>
      <c r="L786" s="4" t="s">
        <v>4628</v>
      </c>
      <c r="M786" s="4" t="s">
        <v>4632</v>
      </c>
      <c r="N786" s="4">
        <f>VLOOKUP(I786,BaseModelo!$A$2:$E$5075,5)</f>
        <v>9</v>
      </c>
      <c r="P786" s="15">
        <v>142.00000000000003</v>
      </c>
      <c r="Q786" s="4">
        <f>VLOOKUP(I786,BaseModelo!$A$2:$E$5075,3)</f>
        <v>147</v>
      </c>
      <c r="R786" s="4">
        <f t="shared" si="240"/>
        <v>32283000</v>
      </c>
      <c r="S786" s="16">
        <f t="shared" si="241"/>
        <v>1.8585633305454884E-4</v>
      </c>
      <c r="T786" s="4">
        <f t="shared" si="252"/>
        <v>2.6391599293745936E-2</v>
      </c>
      <c r="U786" s="4">
        <f t="shared" si="253"/>
        <v>2.6391599293745942E-2</v>
      </c>
      <c r="V786" s="6">
        <f t="shared" si="242"/>
        <v>0</v>
      </c>
      <c r="W786" s="16" t="str">
        <f t="shared" si="243"/>
        <v/>
      </c>
      <c r="X786" s="4" t="str">
        <f t="shared" si="254"/>
        <v/>
      </c>
      <c r="Y786" s="4" t="str">
        <f t="shared" si="244"/>
        <v/>
      </c>
      <c r="Z786" s="4">
        <f t="shared" si="245"/>
        <v>5305000</v>
      </c>
      <c r="AA786" s="16">
        <f t="shared" si="246"/>
        <v>1.1310084825636192E-3</v>
      </c>
      <c r="AB786" s="15">
        <f t="shared" si="255"/>
        <v>0.16060320452403393</v>
      </c>
      <c r="AC786" s="15">
        <f t="shared" si="256"/>
        <v>0.16060320452403395</v>
      </c>
      <c r="AD786" s="4">
        <v>147185</v>
      </c>
      <c r="AE786" s="26">
        <v>1503.37</v>
      </c>
      <c r="AF786" s="26">
        <v>1416.796178296674</v>
      </c>
      <c r="AG786" s="4">
        <f t="shared" si="257"/>
        <v>3095000</v>
      </c>
      <c r="AH786" s="16">
        <f t="shared" si="247"/>
        <v>1.9386106623586429E-3</v>
      </c>
      <c r="AI786" s="15">
        <f t="shared" si="248"/>
        <v>0.27528271405492727</v>
      </c>
      <c r="AJ786" s="15">
        <f t="shared" si="249"/>
        <v>0.27528271405492732</v>
      </c>
      <c r="AK786" s="4">
        <f t="shared" si="250"/>
        <v>16319000</v>
      </c>
      <c r="AL786" s="27">
        <f t="shared" si="251"/>
        <v>3.6766958759727926E-4</v>
      </c>
      <c r="AM786" s="15">
        <f t="shared" si="258"/>
        <v>5.2209081438813656E-2</v>
      </c>
      <c r="AN786" s="15">
        <f t="shared" si="259"/>
        <v>9.7033884283642175E-6</v>
      </c>
    </row>
    <row r="787" spans="1:40" x14ac:dyDescent="0.2">
      <c r="A787" s="4" t="s">
        <v>4628</v>
      </c>
      <c r="B787" s="3" t="s">
        <v>12</v>
      </c>
      <c r="C787" s="6">
        <v>147185</v>
      </c>
      <c r="D787" s="3" t="s">
        <v>281</v>
      </c>
      <c r="E787" s="6">
        <v>147190</v>
      </c>
      <c r="F787" s="3" t="s">
        <v>1580</v>
      </c>
      <c r="G787" s="8">
        <v>6000</v>
      </c>
      <c r="H787" s="6">
        <v>142</v>
      </c>
      <c r="I787" s="6">
        <v>146113</v>
      </c>
      <c r="J787" s="13">
        <v>45016</v>
      </c>
      <c r="K787" s="9">
        <v>4736.4678224561221</v>
      </c>
      <c r="L787" s="4" t="s">
        <v>4628</v>
      </c>
      <c r="M787" s="4" t="s">
        <v>4632</v>
      </c>
      <c r="N787" s="4">
        <f>VLOOKUP(I787,BaseModelo!$A$2:$E$5075,5)</f>
        <v>8</v>
      </c>
      <c r="P787" s="15">
        <v>142.00000000000003</v>
      </c>
      <c r="Q787" s="4">
        <f>VLOOKUP(I787,BaseModelo!$A$2:$E$5075,3)</f>
        <v>132</v>
      </c>
      <c r="R787" s="4">
        <f t="shared" si="240"/>
        <v>32283000</v>
      </c>
      <c r="S787" s="16">
        <f t="shared" si="241"/>
        <v>1.8585633305454884E-4</v>
      </c>
      <c r="T787" s="4">
        <f t="shared" si="252"/>
        <v>2.6391599293745936E-2</v>
      </c>
      <c r="U787" s="4">
        <f t="shared" si="253"/>
        <v>2.6391599293745942E-2</v>
      </c>
      <c r="V787" s="6">
        <f t="shared" si="242"/>
        <v>0</v>
      </c>
      <c r="W787" s="16" t="str">
        <f t="shared" si="243"/>
        <v/>
      </c>
      <c r="X787" s="4" t="str">
        <f t="shared" si="254"/>
        <v/>
      </c>
      <c r="Y787" s="4" t="str">
        <f t="shared" si="244"/>
        <v/>
      </c>
      <c r="Z787" s="4">
        <f t="shared" si="245"/>
        <v>5836000</v>
      </c>
      <c r="AA787" s="16">
        <f t="shared" si="246"/>
        <v>1.028101439342015E-3</v>
      </c>
      <c r="AB787" s="15">
        <f t="shared" si="255"/>
        <v>0.14599040438656613</v>
      </c>
      <c r="AC787" s="15">
        <f t="shared" si="256"/>
        <v>0.14599040438656616</v>
      </c>
      <c r="AD787" s="4">
        <v>147185</v>
      </c>
      <c r="AE787" s="26">
        <v>1503.37</v>
      </c>
      <c r="AF787" s="26">
        <v>1416.796178296674</v>
      </c>
      <c r="AG787" s="4">
        <f t="shared" si="257"/>
        <v>3421000</v>
      </c>
      <c r="AH787" s="16">
        <f t="shared" si="247"/>
        <v>1.7538731365097924E-3</v>
      </c>
      <c r="AI787" s="15">
        <f t="shared" si="248"/>
        <v>0.24904998538439052</v>
      </c>
      <c r="AJ787" s="15">
        <f t="shared" si="249"/>
        <v>0.24904998538439058</v>
      </c>
      <c r="AK787" s="4">
        <f t="shared" si="250"/>
        <v>16319000</v>
      </c>
      <c r="AL787" s="27">
        <f t="shared" si="251"/>
        <v>3.6766958759727926E-4</v>
      </c>
      <c r="AM787" s="15">
        <f t="shared" si="258"/>
        <v>5.2209081438813656E-2</v>
      </c>
      <c r="AN787" s="15">
        <f t="shared" si="259"/>
        <v>9.7033884283642175E-6</v>
      </c>
    </row>
    <row r="788" spans="1:40" x14ac:dyDescent="0.2">
      <c r="A788" s="4" t="s">
        <v>4628</v>
      </c>
      <c r="B788" s="3" t="s">
        <v>12</v>
      </c>
      <c r="C788" s="6">
        <v>147185</v>
      </c>
      <c r="D788" s="3" t="s">
        <v>281</v>
      </c>
      <c r="E788" s="6">
        <v>147191</v>
      </c>
      <c r="F788" s="3" t="s">
        <v>1581</v>
      </c>
      <c r="G788" s="8">
        <v>6000</v>
      </c>
      <c r="H788" s="6">
        <v>142</v>
      </c>
      <c r="I788" s="6">
        <v>145729</v>
      </c>
      <c r="J788" s="13">
        <v>45016</v>
      </c>
      <c r="K788" s="9">
        <v>4736.4678224561221</v>
      </c>
      <c r="L788" s="4" t="s">
        <v>4628</v>
      </c>
      <c r="M788" s="4" t="s">
        <v>4632</v>
      </c>
      <c r="N788" s="4">
        <f>VLOOKUP(I788,BaseModelo!$A$2:$E$5075,5)</f>
        <v>6</v>
      </c>
      <c r="P788" s="15">
        <v>142.00000000000003</v>
      </c>
      <c r="Q788" s="4">
        <f>VLOOKUP(I788,BaseModelo!$A$2:$E$5075,3)</f>
        <v>115</v>
      </c>
      <c r="R788" s="4">
        <f t="shared" si="240"/>
        <v>32283000</v>
      </c>
      <c r="S788" s="16">
        <f t="shared" si="241"/>
        <v>1.8585633305454884E-4</v>
      </c>
      <c r="T788" s="4">
        <f t="shared" si="252"/>
        <v>2.6391599293745936E-2</v>
      </c>
      <c r="U788" s="4">
        <f t="shared" si="253"/>
        <v>2.6391599293745942E-2</v>
      </c>
      <c r="V788" s="6">
        <f t="shared" si="242"/>
        <v>0</v>
      </c>
      <c r="W788" s="16" t="str">
        <f t="shared" si="243"/>
        <v/>
      </c>
      <c r="X788" s="4" t="str">
        <f t="shared" si="254"/>
        <v/>
      </c>
      <c r="Y788" s="4" t="str">
        <f t="shared" si="244"/>
        <v/>
      </c>
      <c r="Z788" s="4">
        <f t="shared" si="245"/>
        <v>4853000</v>
      </c>
      <c r="AA788" s="16">
        <f t="shared" si="246"/>
        <v>1.2363486503193901E-3</v>
      </c>
      <c r="AB788" s="15">
        <f t="shared" si="255"/>
        <v>0.17556150834535339</v>
      </c>
      <c r="AC788" s="15">
        <f t="shared" si="256"/>
        <v>0.17556150834535342</v>
      </c>
      <c r="AD788" s="4">
        <v>147185</v>
      </c>
      <c r="AE788" s="26">
        <v>1503.37</v>
      </c>
      <c r="AF788" s="26">
        <v>1416.796178296674</v>
      </c>
      <c r="AG788" s="4">
        <f t="shared" si="257"/>
        <v>2735000</v>
      </c>
      <c r="AH788" s="16">
        <f t="shared" si="247"/>
        <v>2.1937842778793418E-3</v>
      </c>
      <c r="AI788" s="15">
        <f t="shared" si="248"/>
        <v>0.31151736745886655</v>
      </c>
      <c r="AJ788" s="15">
        <f t="shared" si="249"/>
        <v>0.3115173674588666</v>
      </c>
      <c r="AK788" s="4">
        <f t="shared" si="250"/>
        <v>16319000</v>
      </c>
      <c r="AL788" s="27">
        <f t="shared" si="251"/>
        <v>3.6766958759727926E-4</v>
      </c>
      <c r="AM788" s="15">
        <f t="shared" si="258"/>
        <v>5.2209081438813656E-2</v>
      </c>
      <c r="AN788" s="15">
        <f t="shared" si="259"/>
        <v>9.7033884283642175E-6</v>
      </c>
    </row>
    <row r="789" spans="1:40" x14ac:dyDescent="0.2">
      <c r="A789" s="4" t="s">
        <v>4628</v>
      </c>
      <c r="B789" s="3" t="s">
        <v>12</v>
      </c>
      <c r="C789" s="6">
        <v>147185</v>
      </c>
      <c r="D789" s="3" t="s">
        <v>281</v>
      </c>
      <c r="E789" s="6">
        <v>147192</v>
      </c>
      <c r="F789" s="3" t="s">
        <v>1582</v>
      </c>
      <c r="G789" s="8">
        <v>7000</v>
      </c>
      <c r="H789" s="6">
        <v>142</v>
      </c>
      <c r="I789" s="6">
        <v>146103</v>
      </c>
      <c r="J789" s="13">
        <v>45016</v>
      </c>
      <c r="K789" s="9">
        <v>5525.879126198809</v>
      </c>
      <c r="L789" s="4" t="s">
        <v>4628</v>
      </c>
      <c r="M789" s="4" t="s">
        <v>4632</v>
      </c>
      <c r="N789" s="4">
        <f>VLOOKUP(I789,BaseModelo!$A$2:$E$5075,5)</f>
        <v>8</v>
      </c>
      <c r="P789" s="15">
        <v>142.00000000000003</v>
      </c>
      <c r="Q789" s="4">
        <f>VLOOKUP(I789,BaseModelo!$A$2:$E$5075,3)</f>
        <v>132</v>
      </c>
      <c r="R789" s="4">
        <f t="shared" si="240"/>
        <v>32283000</v>
      </c>
      <c r="S789" s="16">
        <f t="shared" si="241"/>
        <v>2.168323885636403E-4</v>
      </c>
      <c r="T789" s="4">
        <f t="shared" si="252"/>
        <v>3.0790199176036922E-2</v>
      </c>
      <c r="U789" s="4">
        <f t="shared" si="253"/>
        <v>3.0790199176036929E-2</v>
      </c>
      <c r="V789" s="6">
        <f t="shared" si="242"/>
        <v>0</v>
      </c>
      <c r="W789" s="16" t="str">
        <f t="shared" si="243"/>
        <v/>
      </c>
      <c r="X789" s="4" t="str">
        <f t="shared" si="254"/>
        <v/>
      </c>
      <c r="Y789" s="4" t="str">
        <f t="shared" si="244"/>
        <v/>
      </c>
      <c r="Z789" s="4">
        <f t="shared" si="245"/>
        <v>5836000</v>
      </c>
      <c r="AA789" s="16">
        <f t="shared" si="246"/>
        <v>1.199451679232351E-3</v>
      </c>
      <c r="AB789" s="15">
        <f t="shared" si="255"/>
        <v>0.17032213845099384</v>
      </c>
      <c r="AC789" s="15">
        <f t="shared" si="256"/>
        <v>0.17032213845099387</v>
      </c>
      <c r="AD789" s="4">
        <v>147185</v>
      </c>
      <c r="AE789" s="26">
        <v>1758.65</v>
      </c>
      <c r="AF789" s="26">
        <v>1657.3754956939715</v>
      </c>
      <c r="AG789" s="4">
        <f t="shared" si="257"/>
        <v>3421000</v>
      </c>
      <c r="AH789" s="16">
        <f t="shared" si="247"/>
        <v>2.0461853259280912E-3</v>
      </c>
      <c r="AI789" s="15">
        <f t="shared" si="248"/>
        <v>0.29055831628178896</v>
      </c>
      <c r="AJ789" s="15">
        <f t="shared" si="249"/>
        <v>0.29055831628178902</v>
      </c>
      <c r="AK789" s="4">
        <f t="shared" si="250"/>
        <v>16319000</v>
      </c>
      <c r="AL789" s="27">
        <f t="shared" si="251"/>
        <v>4.289478521968258E-4</v>
      </c>
      <c r="AM789" s="15">
        <f t="shared" si="258"/>
        <v>6.0910595011949266E-2</v>
      </c>
      <c r="AN789" s="15">
        <f t="shared" si="259"/>
        <v>1.3207389805273516E-5</v>
      </c>
    </row>
    <row r="790" spans="1:40" x14ac:dyDescent="0.2">
      <c r="A790" s="4" t="s">
        <v>4627</v>
      </c>
      <c r="B790" s="3" t="s">
        <v>1</v>
      </c>
      <c r="C790" s="6">
        <v>147232</v>
      </c>
      <c r="D790" s="3" t="s">
        <v>285</v>
      </c>
      <c r="E790" s="6">
        <v>147267</v>
      </c>
      <c r="F790" s="3" t="s">
        <v>1616</v>
      </c>
      <c r="G790" s="8">
        <v>6000</v>
      </c>
      <c r="H790" s="6">
        <v>142</v>
      </c>
      <c r="I790" s="6">
        <v>147098</v>
      </c>
      <c r="J790" s="13">
        <v>45016</v>
      </c>
      <c r="K790" s="9">
        <v>5454.4034264641741</v>
      </c>
      <c r="L790" s="4" t="s">
        <v>4627</v>
      </c>
      <c r="M790" s="4" t="s">
        <v>4632</v>
      </c>
      <c r="N790" s="4">
        <f>VLOOKUP(I790,BaseModelo!$A$2:$E$5075,5)</f>
        <v>10</v>
      </c>
      <c r="P790" s="15">
        <v>142.00000000000003</v>
      </c>
      <c r="Q790" s="4">
        <f>VLOOKUP(I790,BaseModelo!$A$2:$E$5075,3)</f>
        <v>0</v>
      </c>
      <c r="R790" s="4">
        <f t="shared" si="240"/>
        <v>32283000</v>
      </c>
      <c r="S790" s="16">
        <f t="shared" si="241"/>
        <v>1.8585633305454884E-4</v>
      </c>
      <c r="T790" s="4">
        <f t="shared" si="252"/>
        <v>2.6391599293745936E-2</v>
      </c>
      <c r="U790" s="4">
        <f t="shared" si="253"/>
        <v>2.6391599293745942E-2</v>
      </c>
      <c r="V790" s="6">
        <f t="shared" si="242"/>
        <v>0</v>
      </c>
      <c r="W790" s="16" t="str">
        <f t="shared" si="243"/>
        <v/>
      </c>
      <c r="X790" s="4" t="str">
        <f t="shared" si="254"/>
        <v/>
      </c>
      <c r="Y790" s="4" t="str">
        <f t="shared" si="244"/>
        <v/>
      </c>
      <c r="Z790" s="4">
        <f t="shared" si="245"/>
        <v>4121000</v>
      </c>
      <c r="AA790" s="16">
        <f t="shared" si="246"/>
        <v>1.4559572919194371E-3</v>
      </c>
      <c r="AB790" s="15">
        <f t="shared" si="255"/>
        <v>0.20674593545256006</v>
      </c>
      <c r="AC790" s="15">
        <f t="shared" si="256"/>
        <v>0.20674593545256012</v>
      </c>
      <c r="AD790" s="4">
        <v>147232</v>
      </c>
      <c r="AE790" s="26">
        <v>1503.37</v>
      </c>
      <c r="AF790" s="26">
        <v>1503.37</v>
      </c>
      <c r="AG790" s="4">
        <f t="shared" si="257"/>
        <v>2105000</v>
      </c>
      <c r="AH790" s="16">
        <f t="shared" si="247"/>
        <v>2.8503562945368173E-3</v>
      </c>
      <c r="AI790" s="15">
        <f t="shared" si="248"/>
        <v>0.40475059382422807</v>
      </c>
      <c r="AJ790" s="15">
        <f t="shared" si="249"/>
        <v>0.40475059382422812</v>
      </c>
      <c r="AK790" s="4">
        <f t="shared" si="250"/>
        <v>15073000</v>
      </c>
      <c r="AL790" s="27">
        <f t="shared" si="251"/>
        <v>3.9806276122868704E-4</v>
      </c>
      <c r="AM790" s="15">
        <f t="shared" si="258"/>
        <v>5.6524912094473558E-2</v>
      </c>
      <c r="AN790" s="15">
        <f t="shared" si="259"/>
        <v>1.0505512888109577E-5</v>
      </c>
    </row>
    <row r="791" spans="1:40" x14ac:dyDescent="0.2">
      <c r="A791" s="4" t="s">
        <v>4628</v>
      </c>
      <c r="B791" s="3" t="s">
        <v>12</v>
      </c>
      <c r="C791" s="6">
        <v>147261</v>
      </c>
      <c r="D791" s="3" t="s">
        <v>282</v>
      </c>
      <c r="E791" s="6">
        <v>147271</v>
      </c>
      <c r="F791" s="3" t="s">
        <v>1599</v>
      </c>
      <c r="G791" s="8">
        <v>6000</v>
      </c>
      <c r="H791" s="6">
        <v>142</v>
      </c>
      <c r="I791" s="6">
        <v>146819</v>
      </c>
      <c r="J791" s="13">
        <v>45016</v>
      </c>
      <c r="K791" s="9">
        <v>1899.6787704103663</v>
      </c>
      <c r="L791" s="4" t="s">
        <v>4628</v>
      </c>
      <c r="M791" s="4" t="s">
        <v>4632</v>
      </c>
      <c r="N791" s="4">
        <f>VLOOKUP(I791,BaseModelo!$A$2:$E$5075,5)</f>
        <v>10</v>
      </c>
      <c r="P791" s="15">
        <v>142.00000000000003</v>
      </c>
      <c r="Q791" s="4">
        <f>VLOOKUP(I791,BaseModelo!$A$2:$E$5075,3)</f>
        <v>0</v>
      </c>
      <c r="R791" s="4">
        <f t="shared" si="240"/>
        <v>32283000</v>
      </c>
      <c r="S791" s="16">
        <f t="shared" si="241"/>
        <v>1.8585633305454884E-4</v>
      </c>
      <c r="T791" s="4">
        <f t="shared" si="252"/>
        <v>2.6391599293745936E-2</v>
      </c>
      <c r="U791" s="4">
        <f t="shared" si="253"/>
        <v>2.6391599293745942E-2</v>
      </c>
      <c r="V791" s="6">
        <f t="shared" si="242"/>
        <v>0</v>
      </c>
      <c r="W791" s="16" t="str">
        <f t="shared" si="243"/>
        <v/>
      </c>
      <c r="X791" s="4" t="str">
        <f t="shared" si="254"/>
        <v/>
      </c>
      <c r="Y791" s="4" t="str">
        <f t="shared" si="244"/>
        <v/>
      </c>
      <c r="Z791" s="4">
        <f t="shared" si="245"/>
        <v>4121000</v>
      </c>
      <c r="AA791" s="16">
        <f t="shared" si="246"/>
        <v>1.4559572919194371E-3</v>
      </c>
      <c r="AB791" s="15">
        <f t="shared" si="255"/>
        <v>0.20674593545256006</v>
      </c>
      <c r="AC791" s="15">
        <f t="shared" si="256"/>
        <v>0.20674593545256012</v>
      </c>
      <c r="AD791" s="4">
        <v>147261</v>
      </c>
      <c r="AE791" s="26">
        <v>1503.37</v>
      </c>
      <c r="AF791" s="26">
        <v>778.89760350249037</v>
      </c>
      <c r="AG791" s="4">
        <f t="shared" si="257"/>
        <v>1846000</v>
      </c>
      <c r="AH791" s="16">
        <f t="shared" si="247"/>
        <v>3.2502708559046588E-3</v>
      </c>
      <c r="AI791" s="15">
        <f t="shared" si="248"/>
        <v>0.46153846153846156</v>
      </c>
      <c r="AJ791" s="15">
        <f t="shared" si="249"/>
        <v>0.46153846153846162</v>
      </c>
      <c r="AK791" s="4">
        <f t="shared" si="250"/>
        <v>16319000</v>
      </c>
      <c r="AL791" s="27">
        <f t="shared" si="251"/>
        <v>3.6766958759727926E-4</v>
      </c>
      <c r="AM791" s="15">
        <f t="shared" si="258"/>
        <v>5.2209081438813656E-2</v>
      </c>
      <c r="AN791" s="15">
        <f t="shared" si="259"/>
        <v>9.7033884283642175E-6</v>
      </c>
    </row>
    <row r="792" spans="1:40" x14ac:dyDescent="0.2">
      <c r="A792" s="4" t="s">
        <v>4627</v>
      </c>
      <c r="B792" s="2" t="s">
        <v>17</v>
      </c>
      <c r="C792" s="5">
        <v>147283</v>
      </c>
      <c r="D792" s="2" t="s">
        <v>286</v>
      </c>
      <c r="E792" s="5">
        <v>147284</v>
      </c>
      <c r="F792" s="2" t="s">
        <v>1600</v>
      </c>
      <c r="G792" s="7">
        <v>7000</v>
      </c>
      <c r="H792" s="5">
        <v>142</v>
      </c>
      <c r="I792" s="6">
        <v>146745</v>
      </c>
      <c r="J792" s="13">
        <v>45016</v>
      </c>
      <c r="K792" s="9">
        <v>7000</v>
      </c>
      <c r="L792" s="4" t="s">
        <v>4627</v>
      </c>
      <c r="M792" s="4" t="s">
        <v>4632</v>
      </c>
      <c r="N792" s="4">
        <f>VLOOKUP(I792,BaseModelo!$A$2:$E$5075,5)</f>
        <v>8</v>
      </c>
      <c r="P792" s="15">
        <v>142.00000000000003</v>
      </c>
      <c r="Q792" s="4">
        <f>VLOOKUP(I792,BaseModelo!$A$2:$E$5075,3)</f>
        <v>132</v>
      </c>
      <c r="R792" s="4">
        <f t="shared" si="240"/>
        <v>32283000</v>
      </c>
      <c r="S792" s="16">
        <f t="shared" si="241"/>
        <v>2.168323885636403E-4</v>
      </c>
      <c r="T792" s="4">
        <f t="shared" si="252"/>
        <v>3.0790199176036922E-2</v>
      </c>
      <c r="U792" s="4">
        <f t="shared" si="253"/>
        <v>3.0790199176036929E-2</v>
      </c>
      <c r="V792" s="6">
        <f t="shared" si="242"/>
        <v>0</v>
      </c>
      <c r="W792" s="16" t="str">
        <f t="shared" si="243"/>
        <v/>
      </c>
      <c r="X792" s="4" t="str">
        <f t="shared" si="254"/>
        <v/>
      </c>
      <c r="Y792" s="4" t="str">
        <f t="shared" si="244"/>
        <v/>
      </c>
      <c r="Z792" s="4">
        <f t="shared" si="245"/>
        <v>5836000</v>
      </c>
      <c r="AA792" s="16">
        <f t="shared" si="246"/>
        <v>1.199451679232351E-3</v>
      </c>
      <c r="AB792" s="15">
        <f t="shared" si="255"/>
        <v>0.17032213845099384</v>
      </c>
      <c r="AC792" s="15">
        <f t="shared" si="256"/>
        <v>0.17032213845099387</v>
      </c>
      <c r="AD792" s="4">
        <v>147283</v>
      </c>
      <c r="AE792" s="26">
        <v>1758.65</v>
      </c>
      <c r="AF792" s="26">
        <v>1758.65</v>
      </c>
      <c r="AG792" s="4">
        <f t="shared" si="257"/>
        <v>2254000</v>
      </c>
      <c r="AH792" s="16">
        <f t="shared" si="247"/>
        <v>3.105590062111801E-3</v>
      </c>
      <c r="AI792" s="15">
        <f t="shared" si="248"/>
        <v>0.44099378881987572</v>
      </c>
      <c r="AJ792" s="15">
        <f t="shared" si="249"/>
        <v>0.44099378881987583</v>
      </c>
      <c r="AK792" s="4">
        <f t="shared" si="250"/>
        <v>15073000</v>
      </c>
      <c r="AL792" s="27">
        <f t="shared" si="251"/>
        <v>4.6440655476680156E-4</v>
      </c>
      <c r="AM792" s="15">
        <f t="shared" si="258"/>
        <v>6.5945730776885828E-2</v>
      </c>
      <c r="AN792" s="15">
        <f t="shared" si="259"/>
        <v>1.4299170319926922E-5</v>
      </c>
    </row>
    <row r="793" spans="1:40" x14ac:dyDescent="0.2">
      <c r="A793" s="4" t="s">
        <v>4627</v>
      </c>
      <c r="B793" s="3" t="s">
        <v>17</v>
      </c>
      <c r="C793" s="6">
        <v>147283</v>
      </c>
      <c r="D793" s="3" t="s">
        <v>286</v>
      </c>
      <c r="E793" s="6">
        <v>147285</v>
      </c>
      <c r="F793" s="3" t="s">
        <v>1606</v>
      </c>
      <c r="G793" s="8">
        <v>7000</v>
      </c>
      <c r="H793" s="6">
        <v>142</v>
      </c>
      <c r="I793" s="6">
        <v>146741</v>
      </c>
      <c r="J793" s="13">
        <v>45016</v>
      </c>
      <c r="K793" s="9">
        <v>7000</v>
      </c>
      <c r="L793" s="4" t="s">
        <v>4627</v>
      </c>
      <c r="M793" s="4" t="s">
        <v>4632</v>
      </c>
      <c r="N793" s="4">
        <f>VLOOKUP(I793,BaseModelo!$A$2:$E$5075,5)</f>
        <v>9</v>
      </c>
      <c r="P793" s="15">
        <v>142.00000000000003</v>
      </c>
      <c r="Q793" s="4">
        <f>VLOOKUP(I793,BaseModelo!$A$2:$E$5075,3)</f>
        <v>147</v>
      </c>
      <c r="R793" s="4">
        <f t="shared" si="240"/>
        <v>32283000</v>
      </c>
      <c r="S793" s="16">
        <f t="shared" si="241"/>
        <v>2.168323885636403E-4</v>
      </c>
      <c r="T793" s="4">
        <f t="shared" si="252"/>
        <v>3.0790199176036922E-2</v>
      </c>
      <c r="U793" s="4">
        <f t="shared" si="253"/>
        <v>3.0790199176036929E-2</v>
      </c>
      <c r="V793" s="6">
        <f t="shared" si="242"/>
        <v>0</v>
      </c>
      <c r="W793" s="16" t="str">
        <f t="shared" si="243"/>
        <v/>
      </c>
      <c r="X793" s="4" t="str">
        <f t="shared" si="254"/>
        <v/>
      </c>
      <c r="Y793" s="4" t="str">
        <f t="shared" si="244"/>
        <v/>
      </c>
      <c r="Z793" s="4">
        <f t="shared" si="245"/>
        <v>5305000</v>
      </c>
      <c r="AA793" s="16">
        <f t="shared" si="246"/>
        <v>1.3195098963242225E-3</v>
      </c>
      <c r="AB793" s="15">
        <f t="shared" si="255"/>
        <v>0.18737040527803958</v>
      </c>
      <c r="AC793" s="15">
        <f t="shared" si="256"/>
        <v>0.18737040527803964</v>
      </c>
      <c r="AD793" s="4">
        <v>147283</v>
      </c>
      <c r="AE793" s="26">
        <v>1758.65</v>
      </c>
      <c r="AF793" s="26">
        <v>1758.65</v>
      </c>
      <c r="AG793" s="4">
        <f t="shared" si="257"/>
        <v>2114000</v>
      </c>
      <c r="AH793" s="16">
        <f t="shared" si="247"/>
        <v>3.3112582781456954E-3</v>
      </c>
      <c r="AI793" s="15">
        <f t="shared" si="248"/>
        <v>0.47019867549668876</v>
      </c>
      <c r="AJ793" s="15">
        <f t="shared" si="249"/>
        <v>0.47019867549668881</v>
      </c>
      <c r="AK793" s="4">
        <f t="shared" si="250"/>
        <v>15073000</v>
      </c>
      <c r="AL793" s="27">
        <f t="shared" si="251"/>
        <v>4.6440655476680156E-4</v>
      </c>
      <c r="AM793" s="15">
        <f t="shared" si="258"/>
        <v>6.5945730776885828E-2</v>
      </c>
      <c r="AN793" s="15">
        <f t="shared" si="259"/>
        <v>1.4299170319926922E-5</v>
      </c>
    </row>
    <row r="794" spans="1:40" x14ac:dyDescent="0.2">
      <c r="A794" s="4" t="s">
        <v>4627</v>
      </c>
      <c r="B794" s="3" t="s">
        <v>17</v>
      </c>
      <c r="C794" s="6">
        <v>147283</v>
      </c>
      <c r="D794" s="3" t="s">
        <v>286</v>
      </c>
      <c r="E794" s="6">
        <v>147286</v>
      </c>
      <c r="F794" s="3" t="s">
        <v>1607</v>
      </c>
      <c r="G794" s="8">
        <v>7000</v>
      </c>
      <c r="H794" s="6">
        <v>142</v>
      </c>
      <c r="I794" s="6">
        <v>146749</v>
      </c>
      <c r="J794" s="13">
        <v>45016</v>
      </c>
      <c r="K794" s="9">
        <v>7000</v>
      </c>
      <c r="L794" s="4" t="s">
        <v>4627</v>
      </c>
      <c r="M794" s="4" t="s">
        <v>4632</v>
      </c>
      <c r="N794" s="4">
        <f>VLOOKUP(I794,BaseModelo!$A$2:$E$5075,5)</f>
        <v>6</v>
      </c>
      <c r="P794" s="15">
        <v>142.00000000000003</v>
      </c>
      <c r="Q794" s="4">
        <f>VLOOKUP(I794,BaseModelo!$A$2:$E$5075,3)</f>
        <v>115</v>
      </c>
      <c r="R794" s="4">
        <f t="shared" si="240"/>
        <v>32283000</v>
      </c>
      <c r="S794" s="16">
        <f t="shared" si="241"/>
        <v>2.168323885636403E-4</v>
      </c>
      <c r="T794" s="4">
        <f t="shared" si="252"/>
        <v>3.0790199176036922E-2</v>
      </c>
      <c r="U794" s="4">
        <f t="shared" si="253"/>
        <v>3.0790199176036929E-2</v>
      </c>
      <c r="V794" s="6">
        <f t="shared" si="242"/>
        <v>0</v>
      </c>
      <c r="W794" s="16" t="str">
        <f t="shared" si="243"/>
        <v/>
      </c>
      <c r="X794" s="4" t="str">
        <f t="shared" si="254"/>
        <v/>
      </c>
      <c r="Y794" s="4" t="str">
        <f t="shared" si="244"/>
        <v/>
      </c>
      <c r="Z794" s="4">
        <f t="shared" si="245"/>
        <v>4853000</v>
      </c>
      <c r="AA794" s="16">
        <f t="shared" si="246"/>
        <v>1.4424067587059551E-3</v>
      </c>
      <c r="AB794" s="15">
        <f t="shared" si="255"/>
        <v>0.20482175973624561</v>
      </c>
      <c r="AC794" s="15">
        <f t="shared" si="256"/>
        <v>0.20482175973624567</v>
      </c>
      <c r="AD794" s="4">
        <v>147283</v>
      </c>
      <c r="AE794" s="26">
        <v>1758.65</v>
      </c>
      <c r="AF794" s="26">
        <v>1758.65</v>
      </c>
      <c r="AG794" s="4">
        <f t="shared" si="257"/>
        <v>1993000</v>
      </c>
      <c r="AH794" s="16">
        <f t="shared" si="247"/>
        <v>3.5122930255895636E-3</v>
      </c>
      <c r="AI794" s="15">
        <f t="shared" si="248"/>
        <v>0.498745609633718</v>
      </c>
      <c r="AJ794" s="15">
        <f t="shared" si="249"/>
        <v>0.49874560963371811</v>
      </c>
      <c r="AK794" s="4">
        <f t="shared" si="250"/>
        <v>15073000</v>
      </c>
      <c r="AL794" s="27">
        <f t="shared" si="251"/>
        <v>4.6440655476680156E-4</v>
      </c>
      <c r="AM794" s="15">
        <f t="shared" si="258"/>
        <v>6.5945730776885828E-2</v>
      </c>
      <c r="AN794" s="15">
        <f t="shared" si="259"/>
        <v>1.4299170319926922E-5</v>
      </c>
    </row>
    <row r="795" spans="1:40" x14ac:dyDescent="0.2">
      <c r="A795" s="4" t="s">
        <v>4627</v>
      </c>
      <c r="B795" s="3" t="s">
        <v>17</v>
      </c>
      <c r="C795" s="6">
        <v>147283</v>
      </c>
      <c r="D795" s="3" t="s">
        <v>286</v>
      </c>
      <c r="E795" s="6">
        <v>147287</v>
      </c>
      <c r="F795" s="3" t="s">
        <v>1608</v>
      </c>
      <c r="G795" s="8">
        <v>7000</v>
      </c>
      <c r="H795" s="6">
        <v>142</v>
      </c>
      <c r="I795" s="6">
        <v>147028</v>
      </c>
      <c r="J795" s="13">
        <v>45016</v>
      </c>
      <c r="K795" s="9">
        <v>7000</v>
      </c>
      <c r="L795" s="4" t="s">
        <v>4627</v>
      </c>
      <c r="M795" s="4" t="s">
        <v>4632</v>
      </c>
      <c r="N795" s="4">
        <f>VLOOKUP(I795,BaseModelo!$A$2:$E$5075,5)</f>
        <v>8</v>
      </c>
      <c r="P795" s="15">
        <v>142.00000000000003</v>
      </c>
      <c r="Q795" s="4">
        <f>VLOOKUP(I795,BaseModelo!$A$2:$E$5075,3)</f>
        <v>132</v>
      </c>
      <c r="R795" s="4">
        <f t="shared" si="240"/>
        <v>32283000</v>
      </c>
      <c r="S795" s="16">
        <f t="shared" si="241"/>
        <v>2.168323885636403E-4</v>
      </c>
      <c r="T795" s="4">
        <f t="shared" si="252"/>
        <v>3.0790199176036922E-2</v>
      </c>
      <c r="U795" s="4">
        <f t="shared" si="253"/>
        <v>3.0790199176036929E-2</v>
      </c>
      <c r="V795" s="6">
        <f t="shared" si="242"/>
        <v>0</v>
      </c>
      <c r="W795" s="16" t="str">
        <f t="shared" si="243"/>
        <v/>
      </c>
      <c r="X795" s="4" t="str">
        <f t="shared" si="254"/>
        <v/>
      </c>
      <c r="Y795" s="4" t="str">
        <f t="shared" si="244"/>
        <v/>
      </c>
      <c r="Z795" s="4">
        <f t="shared" si="245"/>
        <v>5836000</v>
      </c>
      <c r="AA795" s="16">
        <f t="shared" si="246"/>
        <v>1.199451679232351E-3</v>
      </c>
      <c r="AB795" s="15">
        <f t="shared" si="255"/>
        <v>0.17032213845099384</v>
      </c>
      <c r="AC795" s="15">
        <f t="shared" si="256"/>
        <v>0.17032213845099387</v>
      </c>
      <c r="AD795" s="4">
        <v>147283</v>
      </c>
      <c r="AE795" s="26">
        <v>1758.65</v>
      </c>
      <c r="AF795" s="26">
        <v>1758.65</v>
      </c>
      <c r="AG795" s="4">
        <f t="shared" si="257"/>
        <v>2254000</v>
      </c>
      <c r="AH795" s="16">
        <f t="shared" si="247"/>
        <v>3.105590062111801E-3</v>
      </c>
      <c r="AI795" s="15">
        <f t="shared" si="248"/>
        <v>0.44099378881987572</v>
      </c>
      <c r="AJ795" s="15">
        <f t="shared" si="249"/>
        <v>0.44099378881987583</v>
      </c>
      <c r="AK795" s="4">
        <f t="shared" si="250"/>
        <v>15073000</v>
      </c>
      <c r="AL795" s="27">
        <f t="shared" si="251"/>
        <v>4.6440655476680156E-4</v>
      </c>
      <c r="AM795" s="15">
        <f t="shared" si="258"/>
        <v>6.5945730776885828E-2</v>
      </c>
      <c r="AN795" s="15">
        <f t="shared" si="259"/>
        <v>1.4299170319926922E-5</v>
      </c>
    </row>
    <row r="796" spans="1:40" x14ac:dyDescent="0.2">
      <c r="A796" s="4" t="s">
        <v>4627</v>
      </c>
      <c r="B796" s="3" t="s">
        <v>17</v>
      </c>
      <c r="C796" s="6">
        <v>147283</v>
      </c>
      <c r="D796" s="3" t="s">
        <v>286</v>
      </c>
      <c r="E796" s="6">
        <v>147288</v>
      </c>
      <c r="F796" s="3" t="s">
        <v>1609</v>
      </c>
      <c r="G796" s="8">
        <v>7000</v>
      </c>
      <c r="H796" s="6">
        <v>142</v>
      </c>
      <c r="I796" s="6">
        <v>147003</v>
      </c>
      <c r="J796" s="13">
        <v>45016</v>
      </c>
      <c r="K796" s="9">
        <v>7000</v>
      </c>
      <c r="L796" s="4" t="s">
        <v>4627</v>
      </c>
      <c r="M796" s="4" t="s">
        <v>4632</v>
      </c>
      <c r="N796" s="4">
        <f>VLOOKUP(I796,BaseModelo!$A$2:$E$5075,5)</f>
        <v>8</v>
      </c>
      <c r="P796" s="15">
        <v>142.00000000000003</v>
      </c>
      <c r="Q796" s="4">
        <f>VLOOKUP(I796,BaseModelo!$A$2:$E$5075,3)</f>
        <v>132</v>
      </c>
      <c r="R796" s="4">
        <f t="shared" si="240"/>
        <v>32283000</v>
      </c>
      <c r="S796" s="16">
        <f t="shared" si="241"/>
        <v>2.168323885636403E-4</v>
      </c>
      <c r="T796" s="4">
        <f t="shared" si="252"/>
        <v>3.0790199176036922E-2</v>
      </c>
      <c r="U796" s="4">
        <f t="shared" si="253"/>
        <v>3.0790199176036929E-2</v>
      </c>
      <c r="V796" s="6">
        <f t="shared" si="242"/>
        <v>0</v>
      </c>
      <c r="W796" s="16" t="str">
        <f t="shared" si="243"/>
        <v/>
      </c>
      <c r="X796" s="4" t="str">
        <f t="shared" si="254"/>
        <v/>
      </c>
      <c r="Y796" s="4" t="str">
        <f t="shared" si="244"/>
        <v/>
      </c>
      <c r="Z796" s="4">
        <f t="shared" si="245"/>
        <v>5836000</v>
      </c>
      <c r="AA796" s="16">
        <f t="shared" si="246"/>
        <v>1.199451679232351E-3</v>
      </c>
      <c r="AB796" s="15">
        <f t="shared" si="255"/>
        <v>0.17032213845099384</v>
      </c>
      <c r="AC796" s="15">
        <f t="shared" si="256"/>
        <v>0.17032213845099387</v>
      </c>
      <c r="AD796" s="4">
        <v>147283</v>
      </c>
      <c r="AE796" s="26">
        <v>1758.65</v>
      </c>
      <c r="AF796" s="26">
        <v>1758.65</v>
      </c>
      <c r="AG796" s="4">
        <f t="shared" si="257"/>
        <v>2254000</v>
      </c>
      <c r="AH796" s="16">
        <f t="shared" si="247"/>
        <v>3.105590062111801E-3</v>
      </c>
      <c r="AI796" s="15">
        <f t="shared" si="248"/>
        <v>0.44099378881987572</v>
      </c>
      <c r="AJ796" s="15">
        <f t="shared" si="249"/>
        <v>0.44099378881987583</v>
      </c>
      <c r="AK796" s="4">
        <f t="shared" si="250"/>
        <v>15073000</v>
      </c>
      <c r="AL796" s="27">
        <f t="shared" si="251"/>
        <v>4.6440655476680156E-4</v>
      </c>
      <c r="AM796" s="15">
        <f t="shared" si="258"/>
        <v>6.5945730776885828E-2</v>
      </c>
      <c r="AN796" s="15">
        <f t="shared" si="259"/>
        <v>1.4299170319926922E-5</v>
      </c>
    </row>
    <row r="797" spans="1:40" x14ac:dyDescent="0.2">
      <c r="A797" s="4" t="s">
        <v>4627</v>
      </c>
      <c r="B797" s="3" t="s">
        <v>17</v>
      </c>
      <c r="C797" s="6">
        <v>147283</v>
      </c>
      <c r="D797" s="3" t="s">
        <v>286</v>
      </c>
      <c r="E797" s="6">
        <v>147289</v>
      </c>
      <c r="F797" s="3" t="s">
        <v>1610</v>
      </c>
      <c r="G797" s="8">
        <v>7000</v>
      </c>
      <c r="H797" s="6">
        <v>142</v>
      </c>
      <c r="I797" s="6">
        <v>147011</v>
      </c>
      <c r="J797" s="13">
        <v>45016</v>
      </c>
      <c r="K797" s="9">
        <v>7000</v>
      </c>
      <c r="L797" s="4" t="s">
        <v>4627</v>
      </c>
      <c r="M797" s="4" t="s">
        <v>4632</v>
      </c>
      <c r="N797" s="4">
        <f>VLOOKUP(I797,BaseModelo!$A$2:$E$5075,5)</f>
        <v>8</v>
      </c>
      <c r="P797" s="15">
        <v>142.00000000000003</v>
      </c>
      <c r="Q797" s="4">
        <f>VLOOKUP(I797,BaseModelo!$A$2:$E$5075,3)</f>
        <v>132</v>
      </c>
      <c r="R797" s="4">
        <f t="shared" si="240"/>
        <v>32283000</v>
      </c>
      <c r="S797" s="16">
        <f t="shared" si="241"/>
        <v>2.168323885636403E-4</v>
      </c>
      <c r="T797" s="4">
        <f t="shared" si="252"/>
        <v>3.0790199176036922E-2</v>
      </c>
      <c r="U797" s="4">
        <f t="shared" si="253"/>
        <v>3.0790199176036929E-2</v>
      </c>
      <c r="V797" s="6">
        <f t="shared" si="242"/>
        <v>0</v>
      </c>
      <c r="W797" s="16" t="str">
        <f t="shared" si="243"/>
        <v/>
      </c>
      <c r="X797" s="4" t="str">
        <f t="shared" si="254"/>
        <v/>
      </c>
      <c r="Y797" s="4" t="str">
        <f t="shared" si="244"/>
        <v/>
      </c>
      <c r="Z797" s="4">
        <f t="shared" si="245"/>
        <v>5836000</v>
      </c>
      <c r="AA797" s="16">
        <f t="shared" si="246"/>
        <v>1.199451679232351E-3</v>
      </c>
      <c r="AB797" s="15">
        <f t="shared" si="255"/>
        <v>0.17032213845099384</v>
      </c>
      <c r="AC797" s="15">
        <f t="shared" si="256"/>
        <v>0.17032213845099387</v>
      </c>
      <c r="AD797" s="4">
        <v>147283</v>
      </c>
      <c r="AE797" s="26">
        <v>1758.65</v>
      </c>
      <c r="AF797" s="26">
        <v>1758.65</v>
      </c>
      <c r="AG797" s="4">
        <f t="shared" si="257"/>
        <v>2254000</v>
      </c>
      <c r="AH797" s="16">
        <f t="shared" si="247"/>
        <v>3.105590062111801E-3</v>
      </c>
      <c r="AI797" s="15">
        <f t="shared" si="248"/>
        <v>0.44099378881987572</v>
      </c>
      <c r="AJ797" s="15">
        <f t="shared" si="249"/>
        <v>0.44099378881987583</v>
      </c>
      <c r="AK797" s="4">
        <f t="shared" si="250"/>
        <v>15073000</v>
      </c>
      <c r="AL797" s="27">
        <f t="shared" si="251"/>
        <v>4.6440655476680156E-4</v>
      </c>
      <c r="AM797" s="15">
        <f t="shared" si="258"/>
        <v>6.5945730776885828E-2</v>
      </c>
      <c r="AN797" s="15">
        <f t="shared" si="259"/>
        <v>1.4299170319926922E-5</v>
      </c>
    </row>
    <row r="798" spans="1:40" x14ac:dyDescent="0.2">
      <c r="A798" s="4" t="s">
        <v>4627</v>
      </c>
      <c r="B798" s="3" t="s">
        <v>17</v>
      </c>
      <c r="C798" s="6">
        <v>147283</v>
      </c>
      <c r="D798" s="3" t="s">
        <v>286</v>
      </c>
      <c r="E798" s="6">
        <v>147290</v>
      </c>
      <c r="F798" s="3" t="s">
        <v>1611</v>
      </c>
      <c r="G798" s="8">
        <v>7000</v>
      </c>
      <c r="H798" s="6">
        <v>142</v>
      </c>
      <c r="I798" s="6">
        <v>147050</v>
      </c>
      <c r="J798" s="13">
        <v>45016</v>
      </c>
      <c r="K798" s="9">
        <v>7000</v>
      </c>
      <c r="L798" s="4" t="s">
        <v>4627</v>
      </c>
      <c r="M798" s="4" t="s">
        <v>4632</v>
      </c>
      <c r="N798" s="4">
        <f>VLOOKUP(I798,BaseModelo!$A$2:$E$5075,5)</f>
        <v>8</v>
      </c>
      <c r="P798" s="15">
        <v>142.00000000000003</v>
      </c>
      <c r="Q798" s="4">
        <f>VLOOKUP(I798,BaseModelo!$A$2:$E$5075,3)</f>
        <v>132</v>
      </c>
      <c r="R798" s="4">
        <f t="shared" si="240"/>
        <v>32283000</v>
      </c>
      <c r="S798" s="16">
        <f t="shared" si="241"/>
        <v>2.168323885636403E-4</v>
      </c>
      <c r="T798" s="4">
        <f t="shared" si="252"/>
        <v>3.0790199176036922E-2</v>
      </c>
      <c r="U798" s="4">
        <f t="shared" si="253"/>
        <v>3.0790199176036929E-2</v>
      </c>
      <c r="V798" s="6">
        <f t="shared" si="242"/>
        <v>0</v>
      </c>
      <c r="W798" s="16" t="str">
        <f t="shared" si="243"/>
        <v/>
      </c>
      <c r="X798" s="4" t="str">
        <f t="shared" si="254"/>
        <v/>
      </c>
      <c r="Y798" s="4" t="str">
        <f t="shared" si="244"/>
        <v/>
      </c>
      <c r="Z798" s="4">
        <f t="shared" si="245"/>
        <v>5836000</v>
      </c>
      <c r="AA798" s="16">
        <f t="shared" si="246"/>
        <v>1.199451679232351E-3</v>
      </c>
      <c r="AB798" s="15">
        <f t="shared" si="255"/>
        <v>0.17032213845099384</v>
      </c>
      <c r="AC798" s="15">
        <f t="shared" si="256"/>
        <v>0.17032213845099387</v>
      </c>
      <c r="AD798" s="4">
        <v>147283</v>
      </c>
      <c r="AE798" s="26">
        <v>1758.65</v>
      </c>
      <c r="AF798" s="26">
        <v>1758.65</v>
      </c>
      <c r="AG798" s="4">
        <f t="shared" si="257"/>
        <v>2254000</v>
      </c>
      <c r="AH798" s="16">
        <f t="shared" si="247"/>
        <v>3.105590062111801E-3</v>
      </c>
      <c r="AI798" s="15">
        <f t="shared" si="248"/>
        <v>0.44099378881987572</v>
      </c>
      <c r="AJ798" s="15">
        <f t="shared" si="249"/>
        <v>0.44099378881987583</v>
      </c>
      <c r="AK798" s="4">
        <f t="shared" si="250"/>
        <v>15073000</v>
      </c>
      <c r="AL798" s="27">
        <f t="shared" si="251"/>
        <v>4.6440655476680156E-4</v>
      </c>
      <c r="AM798" s="15">
        <f t="shared" si="258"/>
        <v>6.5945730776885828E-2</v>
      </c>
      <c r="AN798" s="15">
        <f t="shared" si="259"/>
        <v>1.4299170319926922E-5</v>
      </c>
    </row>
    <row r="799" spans="1:40" x14ac:dyDescent="0.2">
      <c r="A799" s="4" t="s">
        <v>4629</v>
      </c>
      <c r="B799" s="3" t="s">
        <v>14</v>
      </c>
      <c r="C799" s="6">
        <v>147293</v>
      </c>
      <c r="D799" s="3" t="s">
        <v>287</v>
      </c>
      <c r="E799" s="6">
        <v>147300</v>
      </c>
      <c r="F799" s="3" t="s">
        <v>1615</v>
      </c>
      <c r="G799" s="8">
        <v>6000</v>
      </c>
      <c r="H799" s="6">
        <v>142</v>
      </c>
      <c r="I799" s="6">
        <v>137387</v>
      </c>
      <c r="J799" s="13">
        <v>45016</v>
      </c>
      <c r="K799" s="9">
        <v>3883.0504449130981</v>
      </c>
      <c r="L799" s="4" t="s">
        <v>4629</v>
      </c>
      <c r="M799" s="4" t="s">
        <v>4632</v>
      </c>
      <c r="N799" s="4">
        <f>VLOOKUP(I799,BaseModelo!$A$2:$E$5075,5)</f>
        <v>4</v>
      </c>
      <c r="P799" s="15">
        <v>142.00000000000003</v>
      </c>
      <c r="Q799" s="4">
        <f>VLOOKUP(I799,BaseModelo!$A$2:$E$5075,3)</f>
        <v>110</v>
      </c>
      <c r="R799" s="4">
        <f t="shared" si="240"/>
        <v>32283000</v>
      </c>
      <c r="S799" s="16">
        <f t="shared" si="241"/>
        <v>1.8585633305454884E-4</v>
      </c>
      <c r="T799" s="4">
        <f t="shared" si="252"/>
        <v>2.6391599293745936E-2</v>
      </c>
      <c r="U799" s="4">
        <f t="shared" si="253"/>
        <v>2.6391599293745942E-2</v>
      </c>
      <c r="V799" s="6">
        <f t="shared" si="242"/>
        <v>0</v>
      </c>
      <c r="W799" s="16" t="str">
        <f t="shared" si="243"/>
        <v/>
      </c>
      <c r="X799" s="4" t="str">
        <f t="shared" si="254"/>
        <v/>
      </c>
      <c r="Y799" s="4" t="str">
        <f t="shared" si="244"/>
        <v/>
      </c>
      <c r="Z799" s="4">
        <f t="shared" si="245"/>
        <v>2331000</v>
      </c>
      <c r="AA799" s="16">
        <f t="shared" si="246"/>
        <v>2.5740025740025739E-3</v>
      </c>
      <c r="AB799" s="15">
        <f t="shared" si="255"/>
        <v>0.36550836550836552</v>
      </c>
      <c r="AC799" s="15">
        <f t="shared" si="256"/>
        <v>0.36550836550836557</v>
      </c>
      <c r="AD799" s="4">
        <v>147293</v>
      </c>
      <c r="AE799" s="26">
        <v>1503.37</v>
      </c>
      <c r="AF799" s="26">
        <v>1285.7800039131048</v>
      </c>
      <c r="AG799" s="4">
        <f t="shared" si="257"/>
        <v>52000</v>
      </c>
      <c r="AH799" s="16">
        <f t="shared" si="247"/>
        <v>0.11538461538461539</v>
      </c>
      <c r="AI799" s="15">
        <f t="shared" si="248"/>
        <v>16.384615384615387</v>
      </c>
      <c r="AJ799" s="15">
        <f t="shared" si="249"/>
        <v>16.38461538461539</v>
      </c>
      <c r="AK799" s="4">
        <f t="shared" si="250"/>
        <v>891000</v>
      </c>
      <c r="AL799" s="27">
        <f t="shared" si="251"/>
        <v>6.7340067340067337E-3</v>
      </c>
      <c r="AM799" s="15">
        <f t="shared" si="258"/>
        <v>0.95622895622895621</v>
      </c>
      <c r="AN799" s="15">
        <f t="shared" si="259"/>
        <v>1.7772120736529254E-4</v>
      </c>
    </row>
    <row r="800" spans="1:40" x14ac:dyDescent="0.2">
      <c r="A800" s="4" t="s">
        <v>4627</v>
      </c>
      <c r="B800" s="3" t="s">
        <v>8</v>
      </c>
      <c r="C800" s="6">
        <v>147307</v>
      </c>
      <c r="D800" s="3" t="s">
        <v>288</v>
      </c>
      <c r="E800" s="6">
        <v>147316</v>
      </c>
      <c r="F800" s="3" t="s">
        <v>1614</v>
      </c>
      <c r="G800" s="8">
        <v>5000</v>
      </c>
      <c r="H800" s="6">
        <v>147</v>
      </c>
      <c r="I800" s="6">
        <v>147083</v>
      </c>
      <c r="J800" s="13">
        <v>45016</v>
      </c>
      <c r="K800" s="9">
        <v>5000</v>
      </c>
      <c r="L800" s="4" t="s">
        <v>4627</v>
      </c>
      <c r="M800" s="4" t="s">
        <v>4632</v>
      </c>
      <c r="N800" s="4">
        <f>VLOOKUP(I800,BaseModelo!$A$2:$E$5075,5)</f>
        <v>8</v>
      </c>
      <c r="P800" s="15">
        <v>147</v>
      </c>
      <c r="Q800" s="4">
        <f>VLOOKUP(I800,BaseModelo!$A$2:$E$5075,3)</f>
        <v>132</v>
      </c>
      <c r="R800" s="4">
        <f t="shared" si="240"/>
        <v>32283000</v>
      </c>
      <c r="S800" s="16">
        <f t="shared" si="241"/>
        <v>1.5488027754545735E-4</v>
      </c>
      <c r="T800" s="4">
        <f t="shared" si="252"/>
        <v>2.2767400799182231E-2</v>
      </c>
      <c r="U800" s="4">
        <f t="shared" si="253"/>
        <v>2.2767400799182231E-2</v>
      </c>
      <c r="V800" s="6">
        <f t="shared" si="242"/>
        <v>0</v>
      </c>
      <c r="W800" s="16" t="str">
        <f t="shared" si="243"/>
        <v/>
      </c>
      <c r="X800" s="4" t="str">
        <f t="shared" si="254"/>
        <v/>
      </c>
      <c r="Y800" s="4" t="str">
        <f t="shared" si="244"/>
        <v/>
      </c>
      <c r="Z800" s="4">
        <f t="shared" si="245"/>
        <v>5836000</v>
      </c>
      <c r="AA800" s="16">
        <f t="shared" si="246"/>
        <v>8.5675119945167924E-4</v>
      </c>
      <c r="AB800" s="15">
        <f t="shared" si="255"/>
        <v>0.12594242631939684</v>
      </c>
      <c r="AC800" s="15">
        <f t="shared" si="256"/>
        <v>0.12594242631939684</v>
      </c>
      <c r="AD800" s="4">
        <v>147307</v>
      </c>
      <c r="AE800" s="26">
        <v>1303.3399999999999</v>
      </c>
      <c r="AF800" s="26">
        <v>1303.3399999999999</v>
      </c>
      <c r="AG800" s="4">
        <f t="shared" si="257"/>
        <v>2254000</v>
      </c>
      <c r="AH800" s="16">
        <f t="shared" si="247"/>
        <v>2.2182786157941437E-3</v>
      </c>
      <c r="AI800" s="15">
        <f t="shared" si="248"/>
        <v>0.32608695652173914</v>
      </c>
      <c r="AJ800" s="15">
        <f t="shared" si="249"/>
        <v>0.32608695652173914</v>
      </c>
      <c r="AK800" s="4">
        <f t="shared" si="250"/>
        <v>15073000</v>
      </c>
      <c r="AL800" s="27">
        <f t="shared" si="251"/>
        <v>3.3171896769057253E-4</v>
      </c>
      <c r="AM800" s="15">
        <f t="shared" si="258"/>
        <v>4.8762688250514163E-2</v>
      </c>
      <c r="AN800" s="15">
        <f t="shared" si="259"/>
        <v>7.5523786901022457E-6</v>
      </c>
    </row>
    <row r="801" spans="1:40" x14ac:dyDescent="0.2">
      <c r="A801" s="4" t="s">
        <v>4627</v>
      </c>
      <c r="B801" s="2" t="s">
        <v>10</v>
      </c>
      <c r="C801" s="5">
        <v>147331</v>
      </c>
      <c r="D801" s="2" t="s">
        <v>289</v>
      </c>
      <c r="E801" s="5">
        <v>147332</v>
      </c>
      <c r="F801" s="2" t="s">
        <v>1601</v>
      </c>
      <c r="G801" s="7">
        <v>22000</v>
      </c>
      <c r="H801" s="5">
        <v>75</v>
      </c>
      <c r="I801" s="6">
        <v>147047</v>
      </c>
      <c r="J801" s="13">
        <v>45016</v>
      </c>
      <c r="K801" s="9">
        <v>22000</v>
      </c>
      <c r="L801" s="4" t="s">
        <v>4627</v>
      </c>
      <c r="M801" s="4" t="s">
        <v>4632</v>
      </c>
      <c r="N801" s="4">
        <f>VLOOKUP(I801,BaseModelo!$A$2:$E$5075,5)</f>
        <v>6</v>
      </c>
      <c r="P801" s="15">
        <v>110.00000000000001</v>
      </c>
      <c r="Q801" s="4">
        <f>VLOOKUP(I801,BaseModelo!$A$2:$E$5075,3)</f>
        <v>115</v>
      </c>
      <c r="R801" s="4">
        <f t="shared" si="240"/>
        <v>32283000</v>
      </c>
      <c r="S801" s="16">
        <f t="shared" si="241"/>
        <v>6.8147322120001234E-4</v>
      </c>
      <c r="T801" s="4">
        <f t="shared" si="252"/>
        <v>5.1110491590000924E-2</v>
      </c>
      <c r="U801" s="4">
        <f t="shared" si="253"/>
        <v>7.4962054332001371E-2</v>
      </c>
      <c r="V801" s="6">
        <f t="shared" si="242"/>
        <v>0</v>
      </c>
      <c r="W801" s="16" t="str">
        <f t="shared" si="243"/>
        <v/>
      </c>
      <c r="X801" s="4" t="str">
        <f t="shared" si="254"/>
        <v/>
      </c>
      <c r="Y801" s="4" t="str">
        <f t="shared" si="244"/>
        <v/>
      </c>
      <c r="Z801" s="4">
        <f t="shared" si="245"/>
        <v>4853000</v>
      </c>
      <c r="AA801" s="16">
        <f t="shared" si="246"/>
        <v>4.53327838450443E-3</v>
      </c>
      <c r="AB801" s="15">
        <f t="shared" si="255"/>
        <v>0.33999587883783222</v>
      </c>
      <c r="AC801" s="15">
        <f t="shared" si="256"/>
        <v>0.49866062229548735</v>
      </c>
      <c r="AD801" s="4">
        <v>147331</v>
      </c>
      <c r="AE801" s="26">
        <v>2813.7</v>
      </c>
      <c r="AF801" s="26">
        <v>2813.7</v>
      </c>
      <c r="AG801" s="4">
        <f t="shared" si="257"/>
        <v>1993000</v>
      </c>
      <c r="AH801" s="16">
        <f t="shared" si="247"/>
        <v>1.1038635223281485E-2</v>
      </c>
      <c r="AI801" s="15">
        <f t="shared" si="248"/>
        <v>0.82789764174611136</v>
      </c>
      <c r="AJ801" s="15">
        <f t="shared" si="249"/>
        <v>1.2142498745609636</v>
      </c>
      <c r="AK801" s="4">
        <f t="shared" si="250"/>
        <v>15073000</v>
      </c>
      <c r="AL801" s="27">
        <f t="shared" si="251"/>
        <v>1.4595634578385191E-3</v>
      </c>
      <c r="AM801" s="15">
        <f t="shared" si="258"/>
        <v>0.10946725933788894</v>
      </c>
      <c r="AN801" s="15">
        <f t="shared" si="259"/>
        <v>1.0941187522749486E-4</v>
      </c>
    </row>
    <row r="802" spans="1:40" x14ac:dyDescent="0.2">
      <c r="A802" s="4" t="s">
        <v>4627</v>
      </c>
      <c r="B802" s="3" t="s">
        <v>10</v>
      </c>
      <c r="C802" s="6">
        <v>147331</v>
      </c>
      <c r="D802" s="3" t="s">
        <v>289</v>
      </c>
      <c r="E802" s="6">
        <v>147333</v>
      </c>
      <c r="F802" s="3" t="s">
        <v>1623</v>
      </c>
      <c r="G802" s="8">
        <v>10000</v>
      </c>
      <c r="H802" s="6">
        <v>142</v>
      </c>
      <c r="I802" s="6">
        <v>147049</v>
      </c>
      <c r="J802" s="13">
        <v>45016</v>
      </c>
      <c r="K802" s="9">
        <v>10000</v>
      </c>
      <c r="L802" s="4" t="s">
        <v>4627</v>
      </c>
      <c r="M802" s="4" t="s">
        <v>4632</v>
      </c>
      <c r="N802" s="4">
        <f>VLOOKUP(I802,BaseModelo!$A$2:$E$5075,5)</f>
        <v>6</v>
      </c>
      <c r="P802" s="15">
        <v>142.00000000000003</v>
      </c>
      <c r="Q802" s="4">
        <f>VLOOKUP(I802,BaseModelo!$A$2:$E$5075,3)</f>
        <v>115</v>
      </c>
      <c r="R802" s="4">
        <f t="shared" si="240"/>
        <v>32283000</v>
      </c>
      <c r="S802" s="16">
        <f t="shared" si="241"/>
        <v>3.0976055509091471E-4</v>
      </c>
      <c r="T802" s="4">
        <f t="shared" si="252"/>
        <v>4.3985998822909891E-2</v>
      </c>
      <c r="U802" s="4">
        <f t="shared" si="253"/>
        <v>4.3985998822909898E-2</v>
      </c>
      <c r="V802" s="6">
        <f t="shared" si="242"/>
        <v>0</v>
      </c>
      <c r="W802" s="16" t="str">
        <f t="shared" si="243"/>
        <v/>
      </c>
      <c r="X802" s="4" t="str">
        <f t="shared" si="254"/>
        <v/>
      </c>
      <c r="Y802" s="4" t="str">
        <f t="shared" si="244"/>
        <v/>
      </c>
      <c r="Z802" s="4">
        <f t="shared" si="245"/>
        <v>4853000</v>
      </c>
      <c r="AA802" s="16">
        <f t="shared" si="246"/>
        <v>2.0605810838656502E-3</v>
      </c>
      <c r="AB802" s="15">
        <f t="shared" si="255"/>
        <v>0.29260251390892233</v>
      </c>
      <c r="AC802" s="15">
        <f t="shared" si="256"/>
        <v>0.29260251390892239</v>
      </c>
      <c r="AD802" s="4">
        <v>147331</v>
      </c>
      <c r="AE802" s="26">
        <v>2510.34</v>
      </c>
      <c r="AF802" s="26">
        <v>2510.34</v>
      </c>
      <c r="AG802" s="4">
        <f t="shared" si="257"/>
        <v>1993000</v>
      </c>
      <c r="AH802" s="16">
        <f t="shared" si="247"/>
        <v>5.0175614651279477E-3</v>
      </c>
      <c r="AI802" s="15">
        <f t="shared" si="248"/>
        <v>0.71249372804816857</v>
      </c>
      <c r="AJ802" s="15">
        <f t="shared" si="249"/>
        <v>0.71249372804816868</v>
      </c>
      <c r="AK802" s="4">
        <f t="shared" si="250"/>
        <v>15073000</v>
      </c>
      <c r="AL802" s="27">
        <f t="shared" si="251"/>
        <v>6.6343793538114506E-4</v>
      </c>
      <c r="AM802" s="15">
        <f t="shared" si="258"/>
        <v>9.4208186824122603E-2</v>
      </c>
      <c r="AN802" s="15">
        <f t="shared" si="259"/>
        <v>2.918198024474882E-5</v>
      </c>
    </row>
    <row r="803" spans="1:40" x14ac:dyDescent="0.2">
      <c r="A803" s="4" t="s">
        <v>4627</v>
      </c>
      <c r="B803" s="3" t="s">
        <v>10</v>
      </c>
      <c r="C803" s="6">
        <v>147331</v>
      </c>
      <c r="D803" s="3" t="s">
        <v>289</v>
      </c>
      <c r="E803" s="6">
        <v>147334</v>
      </c>
      <c r="F803" s="3" t="s">
        <v>1624</v>
      </c>
      <c r="G803" s="8">
        <v>32000</v>
      </c>
      <c r="H803" s="6">
        <v>75</v>
      </c>
      <c r="I803" s="6">
        <v>147048</v>
      </c>
      <c r="J803" s="13">
        <v>45016</v>
      </c>
      <c r="K803" s="9">
        <v>32000</v>
      </c>
      <c r="L803" s="4" t="s">
        <v>4627</v>
      </c>
      <c r="M803" s="4" t="s">
        <v>4632</v>
      </c>
      <c r="N803" s="4">
        <f>VLOOKUP(I803,BaseModelo!$A$2:$E$5075,5)</f>
        <v>6</v>
      </c>
      <c r="P803" s="15">
        <v>90</v>
      </c>
      <c r="Q803" s="4">
        <f>VLOOKUP(I803,BaseModelo!$A$2:$E$5075,3)</f>
        <v>115</v>
      </c>
      <c r="R803" s="4">
        <f t="shared" si="240"/>
        <v>32283000</v>
      </c>
      <c r="S803" s="16">
        <f t="shared" si="241"/>
        <v>9.9123377629092716E-4</v>
      </c>
      <c r="T803" s="4">
        <f t="shared" si="252"/>
        <v>7.4342533221819537E-2</v>
      </c>
      <c r="U803" s="4">
        <f t="shared" si="253"/>
        <v>8.921103986618345E-2</v>
      </c>
      <c r="V803" s="6">
        <f t="shared" si="242"/>
        <v>0</v>
      </c>
      <c r="W803" s="16" t="str">
        <f t="shared" si="243"/>
        <v/>
      </c>
      <c r="X803" s="4" t="str">
        <f t="shared" si="254"/>
        <v/>
      </c>
      <c r="Y803" s="4" t="str">
        <f t="shared" si="244"/>
        <v/>
      </c>
      <c r="Z803" s="4">
        <f t="shared" si="245"/>
        <v>4853000</v>
      </c>
      <c r="AA803" s="16">
        <f t="shared" si="246"/>
        <v>6.5938594683700802E-3</v>
      </c>
      <c r="AB803" s="15">
        <f t="shared" si="255"/>
        <v>0.49453946012775601</v>
      </c>
      <c r="AC803" s="15">
        <f t="shared" si="256"/>
        <v>0.59344735215330724</v>
      </c>
      <c r="AD803" s="4">
        <v>147331</v>
      </c>
      <c r="AE803" s="26">
        <v>4096.5600000000004</v>
      </c>
      <c r="AF803" s="26">
        <v>4096.5600000000004</v>
      </c>
      <c r="AG803" s="4">
        <f t="shared" si="257"/>
        <v>1993000</v>
      </c>
      <c r="AH803" s="16">
        <f t="shared" si="247"/>
        <v>1.6056196688409432E-2</v>
      </c>
      <c r="AI803" s="15">
        <f t="shared" si="248"/>
        <v>1.2042147516307073</v>
      </c>
      <c r="AJ803" s="15">
        <f t="shared" si="249"/>
        <v>1.4450577019568489</v>
      </c>
      <c r="AK803" s="4">
        <f t="shared" si="250"/>
        <v>15073000</v>
      </c>
      <c r="AL803" s="27">
        <f t="shared" si="251"/>
        <v>2.1230013932196641E-3</v>
      </c>
      <c r="AM803" s="15">
        <f t="shared" si="258"/>
        <v>0.15922510449147481</v>
      </c>
      <c r="AN803" s="15">
        <f t="shared" si="259"/>
        <v>1.8939516192648245E-4</v>
      </c>
    </row>
    <row r="804" spans="1:40" x14ac:dyDescent="0.2">
      <c r="A804" s="4" t="s">
        <v>4627</v>
      </c>
      <c r="B804" s="3" t="s">
        <v>10</v>
      </c>
      <c r="C804" s="6">
        <v>147331</v>
      </c>
      <c r="D804" s="3" t="s">
        <v>289</v>
      </c>
      <c r="E804" s="6">
        <v>147335</v>
      </c>
      <c r="F804" s="3" t="s">
        <v>1625</v>
      </c>
      <c r="G804" s="8">
        <v>10000</v>
      </c>
      <c r="H804" s="6">
        <v>105</v>
      </c>
      <c r="I804" s="6">
        <v>147046</v>
      </c>
      <c r="J804" s="13">
        <v>45016</v>
      </c>
      <c r="K804" s="9">
        <v>10000</v>
      </c>
      <c r="L804" s="4" t="s">
        <v>4627</v>
      </c>
      <c r="M804" s="4" t="s">
        <v>4632</v>
      </c>
      <c r="N804" s="4">
        <f>VLOOKUP(I804,BaseModelo!$A$2:$E$5075,5)</f>
        <v>6</v>
      </c>
      <c r="P804" s="15">
        <v>142.00000000000003</v>
      </c>
      <c r="Q804" s="4">
        <f>VLOOKUP(I804,BaseModelo!$A$2:$E$5075,3)</f>
        <v>115</v>
      </c>
      <c r="R804" s="4">
        <f t="shared" si="240"/>
        <v>32283000</v>
      </c>
      <c r="S804" s="16">
        <f t="shared" si="241"/>
        <v>3.0976055509091471E-4</v>
      </c>
      <c r="T804" s="4">
        <f t="shared" si="252"/>
        <v>3.2524858284546043E-2</v>
      </c>
      <c r="U804" s="4">
        <f t="shared" si="253"/>
        <v>4.3985998822909898E-2</v>
      </c>
      <c r="V804" s="6">
        <f t="shared" si="242"/>
        <v>0</v>
      </c>
      <c r="W804" s="16" t="str">
        <f t="shared" si="243"/>
        <v/>
      </c>
      <c r="X804" s="4" t="str">
        <f t="shared" si="254"/>
        <v/>
      </c>
      <c r="Y804" s="4" t="str">
        <f t="shared" si="244"/>
        <v/>
      </c>
      <c r="Z804" s="4">
        <f t="shared" si="245"/>
        <v>4853000</v>
      </c>
      <c r="AA804" s="16">
        <f t="shared" si="246"/>
        <v>2.0605810838656502E-3</v>
      </c>
      <c r="AB804" s="15">
        <f t="shared" si="255"/>
        <v>0.21636101380589329</v>
      </c>
      <c r="AC804" s="15">
        <f t="shared" si="256"/>
        <v>0.29260251390892239</v>
      </c>
      <c r="AD804" s="4">
        <v>147331</v>
      </c>
      <c r="AE804" s="26">
        <v>1820.74</v>
      </c>
      <c r="AF804" s="26">
        <v>1820.74</v>
      </c>
      <c r="AG804" s="4">
        <f t="shared" si="257"/>
        <v>1993000</v>
      </c>
      <c r="AH804" s="16">
        <f t="shared" si="247"/>
        <v>5.0175614651279477E-3</v>
      </c>
      <c r="AI804" s="15">
        <f t="shared" si="248"/>
        <v>0.52684395383843452</v>
      </c>
      <c r="AJ804" s="15">
        <f t="shared" si="249"/>
        <v>0.71249372804816868</v>
      </c>
      <c r="AK804" s="4">
        <f t="shared" si="250"/>
        <v>15073000</v>
      </c>
      <c r="AL804" s="27">
        <f t="shared" si="251"/>
        <v>6.6343793538114506E-4</v>
      </c>
      <c r="AM804" s="15">
        <f t="shared" si="258"/>
        <v>6.9660983215020233E-2</v>
      </c>
      <c r="AN804" s="15">
        <f t="shared" si="259"/>
        <v>2.918198024474882E-5</v>
      </c>
    </row>
    <row r="805" spans="1:40" x14ac:dyDescent="0.2">
      <c r="A805" s="4" t="s">
        <v>4627</v>
      </c>
      <c r="B805" s="3" t="s">
        <v>10</v>
      </c>
      <c r="C805" s="6">
        <v>147331</v>
      </c>
      <c r="D805" s="3" t="s">
        <v>289</v>
      </c>
      <c r="E805" s="6">
        <v>147378</v>
      </c>
      <c r="F805" s="3" t="s">
        <v>1632</v>
      </c>
      <c r="G805" s="8">
        <v>5000</v>
      </c>
      <c r="H805" s="6">
        <v>115</v>
      </c>
      <c r="I805" s="6">
        <v>147043</v>
      </c>
      <c r="J805" s="13">
        <v>45016</v>
      </c>
      <c r="K805" s="9">
        <v>5000</v>
      </c>
      <c r="L805" s="4" t="s">
        <v>4627</v>
      </c>
      <c r="M805" s="4" t="s">
        <v>4632</v>
      </c>
      <c r="N805" s="4">
        <f>VLOOKUP(I805,BaseModelo!$A$2:$E$5075,5)</f>
        <v>6</v>
      </c>
      <c r="P805" s="15">
        <v>147</v>
      </c>
      <c r="Q805" s="4">
        <f>VLOOKUP(I805,BaseModelo!$A$2:$E$5075,3)</f>
        <v>115</v>
      </c>
      <c r="R805" s="4">
        <f t="shared" si="240"/>
        <v>32283000</v>
      </c>
      <c r="S805" s="16">
        <f t="shared" si="241"/>
        <v>1.5488027754545735E-4</v>
      </c>
      <c r="T805" s="4">
        <f t="shared" si="252"/>
        <v>1.7811231917727596E-2</v>
      </c>
      <c r="U805" s="4">
        <f t="shared" si="253"/>
        <v>2.2767400799182231E-2</v>
      </c>
      <c r="V805" s="6">
        <f t="shared" si="242"/>
        <v>0</v>
      </c>
      <c r="W805" s="16" t="str">
        <f t="shared" si="243"/>
        <v/>
      </c>
      <c r="X805" s="4" t="str">
        <f t="shared" si="254"/>
        <v/>
      </c>
      <c r="Y805" s="4" t="str">
        <f t="shared" si="244"/>
        <v/>
      </c>
      <c r="Z805" s="4">
        <f t="shared" si="245"/>
        <v>4853000</v>
      </c>
      <c r="AA805" s="16">
        <f t="shared" si="246"/>
        <v>1.0302905419328251E-3</v>
      </c>
      <c r="AB805" s="15">
        <f t="shared" si="255"/>
        <v>0.11848341232227488</v>
      </c>
      <c r="AC805" s="15">
        <f t="shared" si="256"/>
        <v>0.1514527096641253</v>
      </c>
      <c r="AD805" s="4">
        <v>147331</v>
      </c>
      <c r="AE805" s="26">
        <v>999.89</v>
      </c>
      <c r="AF805" s="26">
        <v>999.89</v>
      </c>
      <c r="AG805" s="4">
        <f t="shared" si="257"/>
        <v>1993000</v>
      </c>
      <c r="AH805" s="16">
        <f t="shared" si="247"/>
        <v>2.5087807325639738E-3</v>
      </c>
      <c r="AI805" s="15">
        <f t="shared" si="248"/>
        <v>0.28850978424485701</v>
      </c>
      <c r="AJ805" s="15">
        <f t="shared" si="249"/>
        <v>0.36879076768690416</v>
      </c>
      <c r="AK805" s="4">
        <f t="shared" si="250"/>
        <v>15073000</v>
      </c>
      <c r="AL805" s="27">
        <f t="shared" si="251"/>
        <v>3.3171896769057253E-4</v>
      </c>
      <c r="AM805" s="15">
        <f t="shared" si="258"/>
        <v>3.8147681284415841E-2</v>
      </c>
      <c r="AN805" s="15">
        <f t="shared" si="259"/>
        <v>7.5523786901022457E-6</v>
      </c>
    </row>
    <row r="806" spans="1:40" x14ac:dyDescent="0.2">
      <c r="A806" s="4" t="s">
        <v>4627</v>
      </c>
      <c r="B806" s="3" t="s">
        <v>10</v>
      </c>
      <c r="C806" s="6">
        <v>147331</v>
      </c>
      <c r="D806" s="3" t="s">
        <v>289</v>
      </c>
      <c r="E806" s="6">
        <v>147379</v>
      </c>
      <c r="F806" s="3" t="s">
        <v>1633</v>
      </c>
      <c r="G806" s="8">
        <v>4000</v>
      </c>
      <c r="H806" s="6">
        <v>122</v>
      </c>
      <c r="I806" s="6">
        <v>147052</v>
      </c>
      <c r="J806" s="13">
        <v>45016</v>
      </c>
      <c r="K806" s="9">
        <v>4000</v>
      </c>
      <c r="L806" s="4" t="s">
        <v>4627</v>
      </c>
      <c r="M806" s="4" t="s">
        <v>4632</v>
      </c>
      <c r="N806" s="4">
        <f>VLOOKUP(I806,BaseModelo!$A$2:$E$5075,5)</f>
        <v>8</v>
      </c>
      <c r="P806" s="15">
        <v>147</v>
      </c>
      <c r="Q806" s="4">
        <f>VLOOKUP(I806,BaseModelo!$A$2:$E$5075,3)</f>
        <v>132</v>
      </c>
      <c r="R806" s="4">
        <f t="shared" si="240"/>
        <v>32283000</v>
      </c>
      <c r="S806" s="16">
        <f t="shared" si="241"/>
        <v>1.2390422203636589E-4</v>
      </c>
      <c r="T806" s="4">
        <f t="shared" si="252"/>
        <v>1.511631508843664E-2</v>
      </c>
      <c r="U806" s="4">
        <f t="shared" si="253"/>
        <v>1.8213920639345786E-2</v>
      </c>
      <c r="V806" s="6">
        <f t="shared" si="242"/>
        <v>0</v>
      </c>
      <c r="W806" s="16" t="str">
        <f t="shared" si="243"/>
        <v/>
      </c>
      <c r="X806" s="4" t="str">
        <f t="shared" si="254"/>
        <v/>
      </c>
      <c r="Y806" s="4" t="str">
        <f t="shared" si="244"/>
        <v/>
      </c>
      <c r="Z806" s="4">
        <f t="shared" si="245"/>
        <v>5836000</v>
      </c>
      <c r="AA806" s="16">
        <f t="shared" si="246"/>
        <v>6.8540095956134343E-4</v>
      </c>
      <c r="AB806" s="15">
        <f t="shared" si="255"/>
        <v>8.3618917066483903E-2</v>
      </c>
      <c r="AC806" s="15">
        <f t="shared" si="256"/>
        <v>0.10075394105551748</v>
      </c>
      <c r="AD806" s="4">
        <v>147331</v>
      </c>
      <c r="AE806" s="26">
        <v>855.21</v>
      </c>
      <c r="AF806" s="26">
        <v>855.21</v>
      </c>
      <c r="AG806" s="4">
        <f t="shared" si="257"/>
        <v>2254000</v>
      </c>
      <c r="AH806" s="16">
        <f t="shared" si="247"/>
        <v>1.7746228926353151E-3</v>
      </c>
      <c r="AI806" s="15">
        <f t="shared" si="248"/>
        <v>0.21650399290150843</v>
      </c>
      <c r="AJ806" s="15">
        <f t="shared" si="249"/>
        <v>0.2608695652173913</v>
      </c>
      <c r="AK806" s="4">
        <f t="shared" si="250"/>
        <v>15073000</v>
      </c>
      <c r="AL806" s="27">
        <f t="shared" si="251"/>
        <v>2.6537517415245801E-4</v>
      </c>
      <c r="AM806" s="15">
        <f t="shared" si="258"/>
        <v>3.2375771246599877E-2</v>
      </c>
      <c r="AN806" s="15">
        <f t="shared" si="259"/>
        <v>4.8335223616654372E-6</v>
      </c>
    </row>
    <row r="807" spans="1:40" x14ac:dyDescent="0.2">
      <c r="A807" s="4" t="s">
        <v>4627</v>
      </c>
      <c r="B807" s="3" t="s">
        <v>10</v>
      </c>
      <c r="C807" s="6">
        <v>147331</v>
      </c>
      <c r="D807" s="3" t="s">
        <v>289</v>
      </c>
      <c r="E807" s="6">
        <v>147380</v>
      </c>
      <c r="F807" s="3" t="s">
        <v>1634</v>
      </c>
      <c r="G807" s="8">
        <v>7000</v>
      </c>
      <c r="H807" s="6">
        <v>142</v>
      </c>
      <c r="I807" s="6">
        <v>147045</v>
      </c>
      <c r="J807" s="13">
        <v>45016</v>
      </c>
      <c r="K807" s="9">
        <v>7000</v>
      </c>
      <c r="L807" s="4" t="s">
        <v>4627</v>
      </c>
      <c r="M807" s="4" t="s">
        <v>4632</v>
      </c>
      <c r="N807" s="4">
        <f>VLOOKUP(I807,BaseModelo!$A$2:$E$5075,5)</f>
        <v>6</v>
      </c>
      <c r="P807" s="15">
        <v>142.00000000000003</v>
      </c>
      <c r="Q807" s="4">
        <f>VLOOKUP(I807,BaseModelo!$A$2:$E$5075,3)</f>
        <v>115</v>
      </c>
      <c r="R807" s="4">
        <f t="shared" si="240"/>
        <v>32283000</v>
      </c>
      <c r="S807" s="16">
        <f t="shared" si="241"/>
        <v>2.168323885636403E-4</v>
      </c>
      <c r="T807" s="4">
        <f t="shared" si="252"/>
        <v>3.0790199176036922E-2</v>
      </c>
      <c r="U807" s="4">
        <f t="shared" si="253"/>
        <v>3.0790199176036929E-2</v>
      </c>
      <c r="V807" s="6">
        <f t="shared" si="242"/>
        <v>0</v>
      </c>
      <c r="W807" s="16" t="str">
        <f t="shared" si="243"/>
        <v/>
      </c>
      <c r="X807" s="4" t="str">
        <f t="shared" si="254"/>
        <v/>
      </c>
      <c r="Y807" s="4" t="str">
        <f t="shared" si="244"/>
        <v/>
      </c>
      <c r="Z807" s="4">
        <f t="shared" si="245"/>
        <v>4853000</v>
      </c>
      <c r="AA807" s="16">
        <f t="shared" si="246"/>
        <v>1.4424067587059551E-3</v>
      </c>
      <c r="AB807" s="15">
        <f t="shared" si="255"/>
        <v>0.20482175973624561</v>
      </c>
      <c r="AC807" s="15">
        <f t="shared" si="256"/>
        <v>0.20482175973624567</v>
      </c>
      <c r="AD807" s="4">
        <v>147331</v>
      </c>
      <c r="AE807" s="26">
        <v>1758.65</v>
      </c>
      <c r="AF807" s="26">
        <v>1758.65</v>
      </c>
      <c r="AG807" s="4">
        <f t="shared" si="257"/>
        <v>1993000</v>
      </c>
      <c r="AH807" s="16">
        <f t="shared" si="247"/>
        <v>3.5122930255895636E-3</v>
      </c>
      <c r="AI807" s="15">
        <f t="shared" si="248"/>
        <v>0.498745609633718</v>
      </c>
      <c r="AJ807" s="15">
        <f t="shared" si="249"/>
        <v>0.49874560963371811</v>
      </c>
      <c r="AK807" s="4">
        <f t="shared" si="250"/>
        <v>15073000</v>
      </c>
      <c r="AL807" s="27">
        <f t="shared" si="251"/>
        <v>4.6440655476680156E-4</v>
      </c>
      <c r="AM807" s="15">
        <f t="shared" si="258"/>
        <v>6.5945730776885828E-2</v>
      </c>
      <c r="AN807" s="15">
        <f t="shared" si="259"/>
        <v>1.4299170319926922E-5</v>
      </c>
    </row>
    <row r="808" spans="1:40" x14ac:dyDescent="0.2">
      <c r="A808" s="4" t="s">
        <v>4628</v>
      </c>
      <c r="B808" s="2" t="s">
        <v>13</v>
      </c>
      <c r="C808" s="5">
        <v>147353</v>
      </c>
      <c r="D808" s="2" t="s">
        <v>290</v>
      </c>
      <c r="E808" s="5">
        <v>147354</v>
      </c>
      <c r="F808" s="2" t="s">
        <v>1602</v>
      </c>
      <c r="G808" s="7">
        <v>5000</v>
      </c>
      <c r="H808" s="5">
        <v>147</v>
      </c>
      <c r="I808" s="6">
        <v>146956</v>
      </c>
      <c r="J808" s="13">
        <v>45016</v>
      </c>
      <c r="K808" s="9">
        <v>5000</v>
      </c>
      <c r="L808" s="4" t="s">
        <v>4628</v>
      </c>
      <c r="M808" s="4" t="s">
        <v>4632</v>
      </c>
      <c r="N808" s="4">
        <f>VLOOKUP(I808,BaseModelo!$A$2:$E$5075,5)</f>
        <v>8</v>
      </c>
      <c r="P808" s="15">
        <v>147</v>
      </c>
      <c r="Q808" s="4">
        <f>VLOOKUP(I808,BaseModelo!$A$2:$E$5075,3)</f>
        <v>132</v>
      </c>
      <c r="R808" s="4">
        <f t="shared" si="240"/>
        <v>32283000</v>
      </c>
      <c r="S808" s="16">
        <f t="shared" si="241"/>
        <v>1.5488027754545735E-4</v>
      </c>
      <c r="T808" s="4">
        <f t="shared" si="252"/>
        <v>2.2767400799182231E-2</v>
      </c>
      <c r="U808" s="4">
        <f t="shared" si="253"/>
        <v>2.2767400799182231E-2</v>
      </c>
      <c r="V808" s="6">
        <f t="shared" si="242"/>
        <v>0</v>
      </c>
      <c r="W808" s="16" t="str">
        <f t="shared" si="243"/>
        <v/>
      </c>
      <c r="X808" s="4" t="str">
        <f t="shared" si="254"/>
        <v/>
      </c>
      <c r="Y808" s="4" t="str">
        <f t="shared" si="244"/>
        <v/>
      </c>
      <c r="Z808" s="4">
        <f t="shared" si="245"/>
        <v>5836000</v>
      </c>
      <c r="AA808" s="16">
        <f t="shared" si="246"/>
        <v>8.5675119945167924E-4</v>
      </c>
      <c r="AB808" s="15">
        <f t="shared" si="255"/>
        <v>0.12594242631939684</v>
      </c>
      <c r="AC808" s="15">
        <f t="shared" si="256"/>
        <v>0.12594242631939684</v>
      </c>
      <c r="AD808" s="4">
        <v>147353</v>
      </c>
      <c r="AE808" s="26">
        <v>1303.3399999999999</v>
      </c>
      <c r="AF808" s="26">
        <v>1303.3399999999999</v>
      </c>
      <c r="AG808" s="4">
        <f t="shared" si="257"/>
        <v>3421000</v>
      </c>
      <c r="AH808" s="16">
        <f t="shared" si="247"/>
        <v>1.4615609470914938E-3</v>
      </c>
      <c r="AI808" s="15">
        <f t="shared" si="248"/>
        <v>0.21484945922244958</v>
      </c>
      <c r="AJ808" s="15">
        <f t="shared" si="249"/>
        <v>0.21484945922244958</v>
      </c>
      <c r="AK808" s="4">
        <f t="shared" si="250"/>
        <v>16319000</v>
      </c>
      <c r="AL808" s="27">
        <f t="shared" si="251"/>
        <v>3.0639132299773271E-4</v>
      </c>
      <c r="AM808" s="15">
        <f t="shared" si="258"/>
        <v>4.5039524480666712E-2</v>
      </c>
      <c r="AN808" s="15">
        <f t="shared" si="259"/>
        <v>6.9757340520810808E-6</v>
      </c>
    </row>
    <row r="809" spans="1:40" x14ac:dyDescent="0.2">
      <c r="A809" s="4" t="s">
        <v>4628</v>
      </c>
      <c r="B809" s="3" t="s">
        <v>13</v>
      </c>
      <c r="C809" s="6">
        <v>147353</v>
      </c>
      <c r="D809" s="3" t="s">
        <v>290</v>
      </c>
      <c r="E809" s="6">
        <v>147355</v>
      </c>
      <c r="F809" s="3" t="s">
        <v>1626</v>
      </c>
      <c r="G809" s="8">
        <v>5000</v>
      </c>
      <c r="H809" s="6">
        <v>147</v>
      </c>
      <c r="I809" s="6">
        <v>146909</v>
      </c>
      <c r="J809" s="13">
        <v>45016</v>
      </c>
      <c r="K809" s="9">
        <v>5000</v>
      </c>
      <c r="L809" s="4" t="s">
        <v>4628</v>
      </c>
      <c r="M809" s="4" t="s">
        <v>4632</v>
      </c>
      <c r="N809" s="4">
        <f>VLOOKUP(I809,BaseModelo!$A$2:$E$5075,5)</f>
        <v>7</v>
      </c>
      <c r="P809" s="15">
        <v>147</v>
      </c>
      <c r="Q809" s="4">
        <f>VLOOKUP(I809,BaseModelo!$A$2:$E$5075,3)</f>
        <v>127</v>
      </c>
      <c r="R809" s="4">
        <f t="shared" si="240"/>
        <v>32283000</v>
      </c>
      <c r="S809" s="16">
        <f t="shared" si="241"/>
        <v>1.5488027754545735E-4</v>
      </c>
      <c r="T809" s="4">
        <f t="shared" si="252"/>
        <v>2.2767400799182231E-2</v>
      </c>
      <c r="U809" s="4">
        <f t="shared" si="253"/>
        <v>2.2767400799182231E-2</v>
      </c>
      <c r="V809" s="6">
        <f t="shared" si="242"/>
        <v>0</v>
      </c>
      <c r="W809" s="16" t="str">
        <f t="shared" si="243"/>
        <v/>
      </c>
      <c r="X809" s="4" t="str">
        <f t="shared" si="254"/>
        <v/>
      </c>
      <c r="Y809" s="4" t="str">
        <f t="shared" si="244"/>
        <v/>
      </c>
      <c r="Z809" s="4">
        <f t="shared" si="245"/>
        <v>4022000</v>
      </c>
      <c r="AA809" s="16">
        <f t="shared" si="246"/>
        <v>1.2431626056688214E-3</v>
      </c>
      <c r="AB809" s="15">
        <f t="shared" si="255"/>
        <v>0.18274490303331675</v>
      </c>
      <c r="AC809" s="15">
        <f t="shared" si="256"/>
        <v>0.18274490303331675</v>
      </c>
      <c r="AD809" s="4">
        <v>147353</v>
      </c>
      <c r="AE809" s="26">
        <v>1303.3399999999999</v>
      </c>
      <c r="AF809" s="26">
        <v>1303.3399999999999</v>
      </c>
      <c r="AG809" s="4">
        <f t="shared" si="257"/>
        <v>2184000</v>
      </c>
      <c r="AH809" s="16">
        <f t="shared" si="247"/>
        <v>2.2893772893772895E-3</v>
      </c>
      <c r="AI809" s="15">
        <f t="shared" si="248"/>
        <v>0.33653846153846156</v>
      </c>
      <c r="AJ809" s="15">
        <f t="shared" si="249"/>
        <v>0.33653846153846156</v>
      </c>
      <c r="AK809" s="4">
        <f t="shared" si="250"/>
        <v>16319000</v>
      </c>
      <c r="AL809" s="27">
        <f t="shared" si="251"/>
        <v>3.0639132299773271E-4</v>
      </c>
      <c r="AM809" s="15">
        <f t="shared" si="258"/>
        <v>4.5039524480666712E-2</v>
      </c>
      <c r="AN809" s="15">
        <f t="shared" si="259"/>
        <v>6.9757340520810808E-6</v>
      </c>
    </row>
    <row r="810" spans="1:40" x14ac:dyDescent="0.2">
      <c r="A810" s="4" t="s">
        <v>4628</v>
      </c>
      <c r="B810" s="3" t="s">
        <v>13</v>
      </c>
      <c r="C810" s="6">
        <v>147353</v>
      </c>
      <c r="D810" s="3" t="s">
        <v>290</v>
      </c>
      <c r="E810" s="6">
        <v>147356</v>
      </c>
      <c r="F810" s="3" t="s">
        <v>1627</v>
      </c>
      <c r="G810" s="8">
        <v>5000</v>
      </c>
      <c r="H810" s="6">
        <v>147</v>
      </c>
      <c r="I810" s="6">
        <v>147032</v>
      </c>
      <c r="J810" s="13">
        <v>45016</v>
      </c>
      <c r="K810" s="9">
        <v>5000</v>
      </c>
      <c r="L810" s="4" t="s">
        <v>4628</v>
      </c>
      <c r="M810" s="4" t="s">
        <v>4632</v>
      </c>
      <c r="N810" s="4">
        <f>VLOOKUP(I810,BaseModelo!$A$2:$E$5075,5)</f>
        <v>6</v>
      </c>
      <c r="P810" s="15">
        <v>147</v>
      </c>
      <c r="Q810" s="4">
        <f>VLOOKUP(I810,BaseModelo!$A$2:$E$5075,3)</f>
        <v>115</v>
      </c>
      <c r="R810" s="4">
        <f t="shared" si="240"/>
        <v>32283000</v>
      </c>
      <c r="S810" s="16">
        <f t="shared" si="241"/>
        <v>1.5488027754545735E-4</v>
      </c>
      <c r="T810" s="4">
        <f t="shared" si="252"/>
        <v>2.2767400799182231E-2</v>
      </c>
      <c r="U810" s="4">
        <f t="shared" si="253"/>
        <v>2.2767400799182231E-2</v>
      </c>
      <c r="V810" s="6">
        <f t="shared" si="242"/>
        <v>0</v>
      </c>
      <c r="W810" s="16" t="str">
        <f t="shared" si="243"/>
        <v/>
      </c>
      <c r="X810" s="4" t="str">
        <f t="shared" si="254"/>
        <v/>
      </c>
      <c r="Y810" s="4" t="str">
        <f t="shared" si="244"/>
        <v/>
      </c>
      <c r="Z810" s="4">
        <f t="shared" si="245"/>
        <v>4853000</v>
      </c>
      <c r="AA810" s="16">
        <f t="shared" si="246"/>
        <v>1.0302905419328251E-3</v>
      </c>
      <c r="AB810" s="15">
        <f t="shared" si="255"/>
        <v>0.1514527096641253</v>
      </c>
      <c r="AC810" s="15">
        <f t="shared" si="256"/>
        <v>0.1514527096641253</v>
      </c>
      <c r="AD810" s="4">
        <v>147353</v>
      </c>
      <c r="AE810" s="26">
        <v>1303.3399999999999</v>
      </c>
      <c r="AF810" s="26">
        <v>1303.3399999999999</v>
      </c>
      <c r="AG810" s="4">
        <f t="shared" si="257"/>
        <v>2735000</v>
      </c>
      <c r="AH810" s="16">
        <f t="shared" si="247"/>
        <v>1.8281535648994515E-3</v>
      </c>
      <c r="AI810" s="15">
        <f t="shared" si="248"/>
        <v>0.26873857404021939</v>
      </c>
      <c r="AJ810" s="15">
        <f t="shared" si="249"/>
        <v>0.26873857404021939</v>
      </c>
      <c r="AK810" s="4">
        <f t="shared" si="250"/>
        <v>16319000</v>
      </c>
      <c r="AL810" s="27">
        <f t="shared" si="251"/>
        <v>3.0639132299773271E-4</v>
      </c>
      <c r="AM810" s="15">
        <f t="shared" si="258"/>
        <v>4.5039524480666712E-2</v>
      </c>
      <c r="AN810" s="15">
        <f t="shared" si="259"/>
        <v>6.9757340520810808E-6</v>
      </c>
    </row>
    <row r="811" spans="1:40" x14ac:dyDescent="0.2">
      <c r="A811" s="4" t="s">
        <v>4628</v>
      </c>
      <c r="B811" s="3" t="s">
        <v>13</v>
      </c>
      <c r="C811" s="6">
        <v>147353</v>
      </c>
      <c r="D811" s="3" t="s">
        <v>290</v>
      </c>
      <c r="E811" s="6">
        <v>147357</v>
      </c>
      <c r="F811" s="3" t="s">
        <v>1628</v>
      </c>
      <c r="G811" s="8">
        <v>5000</v>
      </c>
      <c r="H811" s="6">
        <v>147</v>
      </c>
      <c r="I811" s="6">
        <v>146988</v>
      </c>
      <c r="J811" s="13">
        <v>45016</v>
      </c>
      <c r="K811" s="9">
        <v>5000</v>
      </c>
      <c r="L811" s="4" t="s">
        <v>4628</v>
      </c>
      <c r="M811" s="4" t="s">
        <v>4632</v>
      </c>
      <c r="N811" s="4">
        <f>VLOOKUP(I811,BaseModelo!$A$2:$E$5075,5)</f>
        <v>5</v>
      </c>
      <c r="P811" s="15">
        <v>147</v>
      </c>
      <c r="Q811" s="4">
        <f>VLOOKUP(I811,BaseModelo!$A$2:$E$5075,3)</f>
        <v>110</v>
      </c>
      <c r="R811" s="4">
        <f t="shared" si="240"/>
        <v>32283000</v>
      </c>
      <c r="S811" s="16">
        <f t="shared" si="241"/>
        <v>1.5488027754545735E-4</v>
      </c>
      <c r="T811" s="4">
        <f t="shared" si="252"/>
        <v>2.2767400799182231E-2</v>
      </c>
      <c r="U811" s="4">
        <f t="shared" si="253"/>
        <v>2.2767400799182231E-2</v>
      </c>
      <c r="V811" s="6">
        <f t="shared" si="242"/>
        <v>0</v>
      </c>
      <c r="W811" s="16" t="str">
        <f t="shared" si="243"/>
        <v/>
      </c>
      <c r="X811" s="4" t="str">
        <f t="shared" si="254"/>
        <v/>
      </c>
      <c r="Y811" s="4" t="str">
        <f t="shared" si="244"/>
        <v/>
      </c>
      <c r="Z811" s="4">
        <f t="shared" si="245"/>
        <v>4058000</v>
      </c>
      <c r="AA811" s="16">
        <f t="shared" si="246"/>
        <v>1.2321340561853129E-3</v>
      </c>
      <c r="AB811" s="15">
        <f t="shared" si="255"/>
        <v>0.18112370625924099</v>
      </c>
      <c r="AC811" s="15">
        <f t="shared" si="256"/>
        <v>0.18112370625924099</v>
      </c>
      <c r="AD811" s="4">
        <v>147353</v>
      </c>
      <c r="AE811" s="26">
        <v>1303.3399999999999</v>
      </c>
      <c r="AF811" s="26">
        <v>1303.3399999999999</v>
      </c>
      <c r="AG811" s="4">
        <f t="shared" si="257"/>
        <v>2193000</v>
      </c>
      <c r="AH811" s="16">
        <f t="shared" si="247"/>
        <v>2.2799817601459188E-3</v>
      </c>
      <c r="AI811" s="15">
        <f t="shared" si="248"/>
        <v>0.33515731874145005</v>
      </c>
      <c r="AJ811" s="15">
        <f t="shared" si="249"/>
        <v>0.33515731874145005</v>
      </c>
      <c r="AK811" s="4">
        <f t="shared" si="250"/>
        <v>16319000</v>
      </c>
      <c r="AL811" s="27">
        <f t="shared" si="251"/>
        <v>3.0639132299773271E-4</v>
      </c>
      <c r="AM811" s="15">
        <f t="shared" si="258"/>
        <v>4.5039524480666712E-2</v>
      </c>
      <c r="AN811" s="15">
        <f t="shared" si="259"/>
        <v>6.9757340520810808E-6</v>
      </c>
    </row>
    <row r="812" spans="1:40" x14ac:dyDescent="0.2">
      <c r="A812" s="4" t="s">
        <v>4628</v>
      </c>
      <c r="B812" s="3" t="s">
        <v>13</v>
      </c>
      <c r="C812" s="6">
        <v>147353</v>
      </c>
      <c r="D812" s="3" t="s">
        <v>290</v>
      </c>
      <c r="E812" s="6">
        <v>147358</v>
      </c>
      <c r="F812" s="3" t="s">
        <v>1629</v>
      </c>
      <c r="G812" s="8">
        <v>5000</v>
      </c>
      <c r="H812" s="6">
        <v>147</v>
      </c>
      <c r="I812" s="6">
        <v>146846</v>
      </c>
      <c r="J812" s="13">
        <v>45016</v>
      </c>
      <c r="K812" s="9">
        <v>5000</v>
      </c>
      <c r="L812" s="4" t="s">
        <v>4628</v>
      </c>
      <c r="M812" s="4" t="s">
        <v>4632</v>
      </c>
      <c r="N812" s="4">
        <f>VLOOKUP(I812,BaseModelo!$A$2:$E$5075,5)</f>
        <v>6</v>
      </c>
      <c r="P812" s="15">
        <v>147</v>
      </c>
      <c r="Q812" s="4">
        <f>VLOOKUP(I812,BaseModelo!$A$2:$E$5075,3)</f>
        <v>115</v>
      </c>
      <c r="R812" s="4">
        <f t="shared" si="240"/>
        <v>32283000</v>
      </c>
      <c r="S812" s="16">
        <f t="shared" si="241"/>
        <v>1.5488027754545735E-4</v>
      </c>
      <c r="T812" s="4">
        <f t="shared" si="252"/>
        <v>2.2767400799182231E-2</v>
      </c>
      <c r="U812" s="4">
        <f t="shared" si="253"/>
        <v>2.2767400799182231E-2</v>
      </c>
      <c r="V812" s="6">
        <f t="shared" si="242"/>
        <v>0</v>
      </c>
      <c r="W812" s="16" t="str">
        <f t="shared" si="243"/>
        <v/>
      </c>
      <c r="X812" s="4" t="str">
        <f t="shared" si="254"/>
        <v/>
      </c>
      <c r="Y812" s="4" t="str">
        <f t="shared" si="244"/>
        <v/>
      </c>
      <c r="Z812" s="4">
        <f t="shared" si="245"/>
        <v>4853000</v>
      </c>
      <c r="AA812" s="16">
        <f t="shared" si="246"/>
        <v>1.0302905419328251E-3</v>
      </c>
      <c r="AB812" s="15">
        <f t="shared" si="255"/>
        <v>0.1514527096641253</v>
      </c>
      <c r="AC812" s="15">
        <f t="shared" si="256"/>
        <v>0.1514527096641253</v>
      </c>
      <c r="AD812" s="4">
        <v>147353</v>
      </c>
      <c r="AE812" s="26">
        <v>1303.3399999999999</v>
      </c>
      <c r="AF812" s="26">
        <v>1303.3399999999999</v>
      </c>
      <c r="AG812" s="4">
        <f t="shared" si="257"/>
        <v>2735000</v>
      </c>
      <c r="AH812" s="16">
        <f t="shared" si="247"/>
        <v>1.8281535648994515E-3</v>
      </c>
      <c r="AI812" s="15">
        <f t="shared" si="248"/>
        <v>0.26873857404021939</v>
      </c>
      <c r="AJ812" s="15">
        <f t="shared" si="249"/>
        <v>0.26873857404021939</v>
      </c>
      <c r="AK812" s="4">
        <f t="shared" si="250"/>
        <v>16319000</v>
      </c>
      <c r="AL812" s="27">
        <f t="shared" si="251"/>
        <v>3.0639132299773271E-4</v>
      </c>
      <c r="AM812" s="15">
        <f t="shared" si="258"/>
        <v>4.5039524480666712E-2</v>
      </c>
      <c r="AN812" s="15">
        <f t="shared" si="259"/>
        <v>6.9757340520810808E-6</v>
      </c>
    </row>
    <row r="813" spans="1:40" x14ac:dyDescent="0.2">
      <c r="A813" s="4" t="s">
        <v>4628</v>
      </c>
      <c r="B813" s="3" t="s">
        <v>13</v>
      </c>
      <c r="C813" s="6">
        <v>147353</v>
      </c>
      <c r="D813" s="3" t="s">
        <v>290</v>
      </c>
      <c r="E813" s="6">
        <v>147359</v>
      </c>
      <c r="F813" s="3" t="s">
        <v>1630</v>
      </c>
      <c r="G813" s="8">
        <v>5000</v>
      </c>
      <c r="H813" s="6">
        <v>147</v>
      </c>
      <c r="I813" s="6">
        <v>146652</v>
      </c>
      <c r="J813" s="13">
        <v>45016</v>
      </c>
      <c r="K813" s="9">
        <v>5000</v>
      </c>
      <c r="L813" s="4" t="s">
        <v>4628</v>
      </c>
      <c r="M813" s="4" t="s">
        <v>4632</v>
      </c>
      <c r="N813" s="4">
        <f>VLOOKUP(I813,BaseModelo!$A$2:$E$5075,5)</f>
        <v>8</v>
      </c>
      <c r="P813" s="15">
        <v>147</v>
      </c>
      <c r="Q813" s="4">
        <f>VLOOKUP(I813,BaseModelo!$A$2:$E$5075,3)</f>
        <v>132</v>
      </c>
      <c r="R813" s="4">
        <f t="shared" si="240"/>
        <v>32283000</v>
      </c>
      <c r="S813" s="16">
        <f t="shared" si="241"/>
        <v>1.5488027754545735E-4</v>
      </c>
      <c r="T813" s="4">
        <f t="shared" si="252"/>
        <v>2.2767400799182231E-2</v>
      </c>
      <c r="U813" s="4">
        <f t="shared" si="253"/>
        <v>2.2767400799182231E-2</v>
      </c>
      <c r="V813" s="6">
        <f t="shared" si="242"/>
        <v>0</v>
      </c>
      <c r="W813" s="16" t="str">
        <f t="shared" si="243"/>
        <v/>
      </c>
      <c r="X813" s="4" t="str">
        <f t="shared" si="254"/>
        <v/>
      </c>
      <c r="Y813" s="4" t="str">
        <f t="shared" si="244"/>
        <v/>
      </c>
      <c r="Z813" s="4">
        <f t="shared" si="245"/>
        <v>5836000</v>
      </c>
      <c r="AA813" s="16">
        <f t="shared" si="246"/>
        <v>8.5675119945167924E-4</v>
      </c>
      <c r="AB813" s="15">
        <f t="shared" si="255"/>
        <v>0.12594242631939684</v>
      </c>
      <c r="AC813" s="15">
        <f t="shared" si="256"/>
        <v>0.12594242631939684</v>
      </c>
      <c r="AD813" s="4">
        <v>147353</v>
      </c>
      <c r="AE813" s="26">
        <v>1303.3399999999999</v>
      </c>
      <c r="AF813" s="26">
        <v>1303.3399999999999</v>
      </c>
      <c r="AG813" s="4">
        <f t="shared" si="257"/>
        <v>3421000</v>
      </c>
      <c r="AH813" s="16">
        <f t="shared" si="247"/>
        <v>1.4615609470914938E-3</v>
      </c>
      <c r="AI813" s="15">
        <f t="shared" si="248"/>
        <v>0.21484945922244958</v>
      </c>
      <c r="AJ813" s="15">
        <f t="shared" si="249"/>
        <v>0.21484945922244958</v>
      </c>
      <c r="AK813" s="4">
        <f t="shared" si="250"/>
        <v>16319000</v>
      </c>
      <c r="AL813" s="27">
        <f t="shared" si="251"/>
        <v>3.0639132299773271E-4</v>
      </c>
      <c r="AM813" s="15">
        <f t="shared" si="258"/>
        <v>4.5039524480666712E-2</v>
      </c>
      <c r="AN813" s="15">
        <f t="shared" si="259"/>
        <v>6.9757340520810808E-6</v>
      </c>
    </row>
    <row r="814" spans="1:40" x14ac:dyDescent="0.2">
      <c r="A814" s="4" t="s">
        <v>4628</v>
      </c>
      <c r="B814" s="3" t="s">
        <v>13</v>
      </c>
      <c r="C814" s="6">
        <v>147353</v>
      </c>
      <c r="D814" s="3" t="s">
        <v>290</v>
      </c>
      <c r="E814" s="6">
        <v>147360</v>
      </c>
      <c r="F814" s="3" t="s">
        <v>1631</v>
      </c>
      <c r="G814" s="8">
        <v>5000</v>
      </c>
      <c r="H814" s="6">
        <v>147</v>
      </c>
      <c r="I814" s="6">
        <v>146992</v>
      </c>
      <c r="J814" s="13">
        <v>45016</v>
      </c>
      <c r="K814" s="9">
        <v>5000</v>
      </c>
      <c r="L814" s="4" t="s">
        <v>4628</v>
      </c>
      <c r="M814" s="4" t="s">
        <v>4632</v>
      </c>
      <c r="N814" s="4">
        <f>VLOOKUP(I814,BaseModelo!$A$2:$E$5075,5)</f>
        <v>6</v>
      </c>
      <c r="P814" s="15">
        <v>147</v>
      </c>
      <c r="Q814" s="4">
        <f>VLOOKUP(I814,BaseModelo!$A$2:$E$5075,3)</f>
        <v>115</v>
      </c>
      <c r="R814" s="4">
        <f t="shared" si="240"/>
        <v>32283000</v>
      </c>
      <c r="S814" s="16">
        <f t="shared" si="241"/>
        <v>1.5488027754545735E-4</v>
      </c>
      <c r="T814" s="4">
        <f t="shared" si="252"/>
        <v>2.2767400799182231E-2</v>
      </c>
      <c r="U814" s="4">
        <f t="shared" si="253"/>
        <v>2.2767400799182231E-2</v>
      </c>
      <c r="V814" s="6">
        <f t="shared" si="242"/>
        <v>0</v>
      </c>
      <c r="W814" s="16" t="str">
        <f t="shared" si="243"/>
        <v/>
      </c>
      <c r="X814" s="4" t="str">
        <f t="shared" si="254"/>
        <v/>
      </c>
      <c r="Y814" s="4" t="str">
        <f t="shared" si="244"/>
        <v/>
      </c>
      <c r="Z814" s="4">
        <f t="shared" si="245"/>
        <v>4853000</v>
      </c>
      <c r="AA814" s="16">
        <f t="shared" si="246"/>
        <v>1.0302905419328251E-3</v>
      </c>
      <c r="AB814" s="15">
        <f t="shared" si="255"/>
        <v>0.1514527096641253</v>
      </c>
      <c r="AC814" s="15">
        <f t="shared" si="256"/>
        <v>0.1514527096641253</v>
      </c>
      <c r="AD814" s="4">
        <v>147353</v>
      </c>
      <c r="AE814" s="26">
        <v>1303.3399999999999</v>
      </c>
      <c r="AF814" s="26">
        <v>1303.3399999999999</v>
      </c>
      <c r="AG814" s="4">
        <f t="shared" si="257"/>
        <v>2735000</v>
      </c>
      <c r="AH814" s="16">
        <f t="shared" si="247"/>
        <v>1.8281535648994515E-3</v>
      </c>
      <c r="AI814" s="15">
        <f t="shared" si="248"/>
        <v>0.26873857404021939</v>
      </c>
      <c r="AJ814" s="15">
        <f t="shared" si="249"/>
        <v>0.26873857404021939</v>
      </c>
      <c r="AK814" s="4">
        <f t="shared" si="250"/>
        <v>16319000</v>
      </c>
      <c r="AL814" s="27">
        <f t="shared" si="251"/>
        <v>3.0639132299773271E-4</v>
      </c>
      <c r="AM814" s="15">
        <f t="shared" si="258"/>
        <v>4.5039524480666712E-2</v>
      </c>
      <c r="AN814" s="15">
        <f t="shared" si="259"/>
        <v>6.9757340520810808E-6</v>
      </c>
    </row>
    <row r="815" spans="1:40" x14ac:dyDescent="0.2">
      <c r="A815" s="4" t="s">
        <v>4627</v>
      </c>
      <c r="B815" s="2" t="s">
        <v>8</v>
      </c>
      <c r="C815" s="5">
        <v>147366</v>
      </c>
      <c r="D815" s="2" t="s">
        <v>291</v>
      </c>
      <c r="E815" s="5">
        <v>147367</v>
      </c>
      <c r="F815" s="2" t="s">
        <v>1603</v>
      </c>
      <c r="G815" s="7">
        <v>7000</v>
      </c>
      <c r="H815" s="5">
        <v>142</v>
      </c>
      <c r="I815" s="6">
        <v>147254</v>
      </c>
      <c r="J815" s="13">
        <v>45016</v>
      </c>
      <c r="K815" s="9">
        <v>7000</v>
      </c>
      <c r="L815" s="4" t="s">
        <v>4627</v>
      </c>
      <c r="M815" s="4" t="s">
        <v>4632</v>
      </c>
      <c r="N815" s="4">
        <f>VLOOKUP(I815,BaseModelo!$A$2:$E$5075,5)</f>
        <v>7</v>
      </c>
      <c r="P815" s="15">
        <v>142.00000000000003</v>
      </c>
      <c r="Q815" s="4">
        <f>VLOOKUP(I815,BaseModelo!$A$2:$E$5075,3)</f>
        <v>127</v>
      </c>
      <c r="R815" s="4">
        <f t="shared" si="240"/>
        <v>32283000</v>
      </c>
      <c r="S815" s="16">
        <f t="shared" si="241"/>
        <v>2.168323885636403E-4</v>
      </c>
      <c r="T815" s="4">
        <f t="shared" si="252"/>
        <v>3.0790199176036922E-2</v>
      </c>
      <c r="U815" s="4">
        <f t="shared" si="253"/>
        <v>3.0790199176036929E-2</v>
      </c>
      <c r="V815" s="6">
        <f t="shared" si="242"/>
        <v>0</v>
      </c>
      <c r="W815" s="16" t="str">
        <f t="shared" si="243"/>
        <v/>
      </c>
      <c r="X815" s="4" t="str">
        <f t="shared" si="254"/>
        <v/>
      </c>
      <c r="Y815" s="4" t="str">
        <f t="shared" si="244"/>
        <v/>
      </c>
      <c r="Z815" s="4">
        <f t="shared" si="245"/>
        <v>4022000</v>
      </c>
      <c r="AA815" s="16">
        <f t="shared" si="246"/>
        <v>1.7404276479363501E-3</v>
      </c>
      <c r="AB815" s="15">
        <f t="shared" si="255"/>
        <v>0.24714072600696171</v>
      </c>
      <c r="AC815" s="15">
        <f t="shared" si="256"/>
        <v>0.24714072600696177</v>
      </c>
      <c r="AD815" s="4">
        <v>147366</v>
      </c>
      <c r="AE815" s="26">
        <v>1758.65</v>
      </c>
      <c r="AF815" s="26">
        <v>1758.65</v>
      </c>
      <c r="AG815" s="4">
        <f t="shared" si="257"/>
        <v>1778000</v>
      </c>
      <c r="AH815" s="16">
        <f t="shared" si="247"/>
        <v>3.937007874015748E-3</v>
      </c>
      <c r="AI815" s="15">
        <f t="shared" si="248"/>
        <v>0.55905511811023623</v>
      </c>
      <c r="AJ815" s="15">
        <f t="shared" si="249"/>
        <v>0.55905511811023634</v>
      </c>
      <c r="AK815" s="4">
        <f t="shared" si="250"/>
        <v>15073000</v>
      </c>
      <c r="AL815" s="27">
        <f t="shared" si="251"/>
        <v>4.6440655476680156E-4</v>
      </c>
      <c r="AM815" s="15">
        <f t="shared" si="258"/>
        <v>6.5945730776885828E-2</v>
      </c>
      <c r="AN815" s="15">
        <f t="shared" si="259"/>
        <v>1.4299170319926922E-5</v>
      </c>
    </row>
    <row r="816" spans="1:40" x14ac:dyDescent="0.2">
      <c r="A816" s="4" t="s">
        <v>4627</v>
      </c>
      <c r="B816" s="3" t="s">
        <v>8</v>
      </c>
      <c r="C816" s="6">
        <v>147366</v>
      </c>
      <c r="D816" s="3" t="s">
        <v>291</v>
      </c>
      <c r="E816" s="6">
        <v>147368</v>
      </c>
      <c r="F816" s="3" t="s">
        <v>1617</v>
      </c>
      <c r="G816" s="8">
        <v>8000</v>
      </c>
      <c r="H816" s="6">
        <v>142</v>
      </c>
      <c r="I816" s="6">
        <v>146779</v>
      </c>
      <c r="J816" s="13">
        <v>45016</v>
      </c>
      <c r="K816" s="9">
        <v>8000</v>
      </c>
      <c r="L816" s="4" t="s">
        <v>4627</v>
      </c>
      <c r="M816" s="4" t="s">
        <v>4632</v>
      </c>
      <c r="N816" s="4">
        <f>VLOOKUP(I816,BaseModelo!$A$2:$E$5075,5)</f>
        <v>7</v>
      </c>
      <c r="P816" s="15">
        <v>142.00000000000003</v>
      </c>
      <c r="Q816" s="4">
        <f>VLOOKUP(I816,BaseModelo!$A$2:$E$5075,3)</f>
        <v>127</v>
      </c>
      <c r="R816" s="4">
        <f t="shared" si="240"/>
        <v>32283000</v>
      </c>
      <c r="S816" s="16">
        <f t="shared" si="241"/>
        <v>2.4780844407273179E-4</v>
      </c>
      <c r="T816" s="4">
        <f t="shared" si="252"/>
        <v>3.5188799058327912E-2</v>
      </c>
      <c r="U816" s="4">
        <f t="shared" si="253"/>
        <v>3.5188799058327919E-2</v>
      </c>
      <c r="V816" s="6">
        <f t="shared" si="242"/>
        <v>0</v>
      </c>
      <c r="W816" s="16" t="str">
        <f t="shared" si="243"/>
        <v/>
      </c>
      <c r="X816" s="4" t="str">
        <f t="shared" si="254"/>
        <v/>
      </c>
      <c r="Y816" s="4" t="str">
        <f t="shared" si="244"/>
        <v/>
      </c>
      <c r="Z816" s="4">
        <f t="shared" si="245"/>
        <v>4022000</v>
      </c>
      <c r="AA816" s="16">
        <f t="shared" si="246"/>
        <v>1.9890601690701142E-3</v>
      </c>
      <c r="AB816" s="15">
        <f t="shared" si="255"/>
        <v>0.28244654400795621</v>
      </c>
      <c r="AC816" s="15">
        <f t="shared" si="256"/>
        <v>0.28244654400795627</v>
      </c>
      <c r="AD816" s="4">
        <v>147366</v>
      </c>
      <c r="AE816" s="26">
        <v>2013.74</v>
      </c>
      <c r="AF816" s="26">
        <v>2013.74</v>
      </c>
      <c r="AG816" s="4">
        <f t="shared" si="257"/>
        <v>1778000</v>
      </c>
      <c r="AH816" s="16">
        <f t="shared" si="247"/>
        <v>4.4994375703037125E-3</v>
      </c>
      <c r="AI816" s="15">
        <f t="shared" si="248"/>
        <v>0.63892013498312716</v>
      </c>
      <c r="AJ816" s="15">
        <f t="shared" si="249"/>
        <v>0.63892013498312727</v>
      </c>
      <c r="AK816" s="4">
        <f t="shared" si="250"/>
        <v>15073000</v>
      </c>
      <c r="AL816" s="27">
        <f t="shared" si="251"/>
        <v>5.3075034830491602E-4</v>
      </c>
      <c r="AM816" s="15">
        <f t="shared" si="258"/>
        <v>7.5366549459298077E-2</v>
      </c>
      <c r="AN816" s="15">
        <f t="shared" si="259"/>
        <v>1.8676467356639244E-5</v>
      </c>
    </row>
    <row r="817" spans="1:40" x14ac:dyDescent="0.2">
      <c r="A817" s="4" t="s">
        <v>4627</v>
      </c>
      <c r="B817" s="3" t="s">
        <v>8</v>
      </c>
      <c r="C817" s="6">
        <v>147366</v>
      </c>
      <c r="D817" s="3" t="s">
        <v>291</v>
      </c>
      <c r="E817" s="6">
        <v>147369</v>
      </c>
      <c r="F817" s="3" t="s">
        <v>1618</v>
      </c>
      <c r="G817" s="8">
        <v>9000</v>
      </c>
      <c r="H817" s="6">
        <v>142</v>
      </c>
      <c r="I817" s="6">
        <v>146250</v>
      </c>
      <c r="J817" s="13">
        <v>45016</v>
      </c>
      <c r="K817" s="9">
        <v>9000</v>
      </c>
      <c r="L817" s="4" t="s">
        <v>4627</v>
      </c>
      <c r="M817" s="4" t="s">
        <v>4632</v>
      </c>
      <c r="N817" s="4">
        <f>VLOOKUP(I817,BaseModelo!$A$2:$E$5075,5)</f>
        <v>8</v>
      </c>
      <c r="P817" s="15">
        <v>142.00000000000003</v>
      </c>
      <c r="Q817" s="4">
        <f>VLOOKUP(I817,BaseModelo!$A$2:$E$5075,3)</f>
        <v>132</v>
      </c>
      <c r="R817" s="4">
        <f t="shared" si="240"/>
        <v>32283000</v>
      </c>
      <c r="S817" s="16">
        <f t="shared" si="241"/>
        <v>2.7878449958182325E-4</v>
      </c>
      <c r="T817" s="4">
        <f t="shared" si="252"/>
        <v>3.9587398940618898E-2</v>
      </c>
      <c r="U817" s="4">
        <f t="shared" si="253"/>
        <v>3.9587398940618912E-2</v>
      </c>
      <c r="V817" s="6">
        <f t="shared" si="242"/>
        <v>0</v>
      </c>
      <c r="W817" s="16" t="str">
        <f t="shared" si="243"/>
        <v/>
      </c>
      <c r="X817" s="4" t="str">
        <f t="shared" si="254"/>
        <v/>
      </c>
      <c r="Y817" s="4" t="str">
        <f t="shared" si="244"/>
        <v/>
      </c>
      <c r="Z817" s="4">
        <f t="shared" si="245"/>
        <v>5836000</v>
      </c>
      <c r="AA817" s="16">
        <f t="shared" si="246"/>
        <v>1.5421521590130226E-3</v>
      </c>
      <c r="AB817" s="15">
        <f t="shared" si="255"/>
        <v>0.2189856065798492</v>
      </c>
      <c r="AC817" s="15">
        <f t="shared" si="256"/>
        <v>0.21898560657984925</v>
      </c>
      <c r="AD817" s="4">
        <v>147366</v>
      </c>
      <c r="AE817" s="26">
        <v>2255.2800000000002</v>
      </c>
      <c r="AF817" s="26">
        <v>2255.2800000000002</v>
      </c>
      <c r="AG817" s="4">
        <f t="shared" si="257"/>
        <v>2254000</v>
      </c>
      <c r="AH817" s="16">
        <f t="shared" si="247"/>
        <v>3.9929015084294583E-3</v>
      </c>
      <c r="AI817" s="15">
        <f t="shared" si="248"/>
        <v>0.56699201419698309</v>
      </c>
      <c r="AJ817" s="15">
        <f t="shared" si="249"/>
        <v>0.5669920141969832</v>
      </c>
      <c r="AK817" s="4">
        <f t="shared" si="250"/>
        <v>15073000</v>
      </c>
      <c r="AL817" s="27">
        <f t="shared" si="251"/>
        <v>5.9709414184303054E-4</v>
      </c>
      <c r="AM817" s="15">
        <f t="shared" si="258"/>
        <v>8.478736814171034E-2</v>
      </c>
      <c r="AN817" s="15">
        <f t="shared" si="259"/>
        <v>2.3637403998246546E-5</v>
      </c>
    </row>
    <row r="818" spans="1:40" x14ac:dyDescent="0.2">
      <c r="A818" s="4" t="s">
        <v>4627</v>
      </c>
      <c r="B818" s="3" t="s">
        <v>8</v>
      </c>
      <c r="C818" s="6">
        <v>147366</v>
      </c>
      <c r="D818" s="3" t="s">
        <v>291</v>
      </c>
      <c r="E818" s="6">
        <v>147370</v>
      </c>
      <c r="F818" s="3" t="s">
        <v>1619</v>
      </c>
      <c r="G818" s="8">
        <v>9000</v>
      </c>
      <c r="H818" s="6">
        <v>142</v>
      </c>
      <c r="I818" s="6">
        <v>146742</v>
      </c>
      <c r="J818" s="13">
        <v>45016</v>
      </c>
      <c r="K818" s="9">
        <v>9000</v>
      </c>
      <c r="L818" s="4" t="s">
        <v>4627</v>
      </c>
      <c r="M818" s="4" t="s">
        <v>4632</v>
      </c>
      <c r="N818" s="4">
        <f>VLOOKUP(I818,BaseModelo!$A$2:$E$5075,5)</f>
        <v>7</v>
      </c>
      <c r="P818" s="15">
        <v>142.00000000000003</v>
      </c>
      <c r="Q818" s="4">
        <f>VLOOKUP(I818,BaseModelo!$A$2:$E$5075,3)</f>
        <v>127</v>
      </c>
      <c r="R818" s="4">
        <f t="shared" si="240"/>
        <v>32283000</v>
      </c>
      <c r="S818" s="16">
        <f t="shared" si="241"/>
        <v>2.7878449958182325E-4</v>
      </c>
      <c r="T818" s="4">
        <f t="shared" si="252"/>
        <v>3.9587398940618898E-2</v>
      </c>
      <c r="U818" s="4">
        <f t="shared" si="253"/>
        <v>3.9587398940618912E-2</v>
      </c>
      <c r="V818" s="6">
        <f t="shared" si="242"/>
        <v>0</v>
      </c>
      <c r="W818" s="16" t="str">
        <f t="shared" si="243"/>
        <v/>
      </c>
      <c r="X818" s="4" t="str">
        <f t="shared" si="254"/>
        <v/>
      </c>
      <c r="Y818" s="4" t="str">
        <f t="shared" si="244"/>
        <v/>
      </c>
      <c r="Z818" s="4">
        <f t="shared" si="245"/>
        <v>4022000</v>
      </c>
      <c r="AA818" s="16">
        <f t="shared" si="246"/>
        <v>2.2376926902038788E-3</v>
      </c>
      <c r="AB818" s="15">
        <f t="shared" si="255"/>
        <v>0.31775236200895079</v>
      </c>
      <c r="AC818" s="15">
        <f t="shared" si="256"/>
        <v>0.31775236200895085</v>
      </c>
      <c r="AD818" s="4">
        <v>147366</v>
      </c>
      <c r="AE818" s="26">
        <v>2255.2800000000002</v>
      </c>
      <c r="AF818" s="26">
        <v>2255.2800000000002</v>
      </c>
      <c r="AG818" s="4">
        <f t="shared" si="257"/>
        <v>1778000</v>
      </c>
      <c r="AH818" s="16">
        <f t="shared" si="247"/>
        <v>5.0618672665916761E-3</v>
      </c>
      <c r="AI818" s="15">
        <f t="shared" si="248"/>
        <v>0.71878515185601799</v>
      </c>
      <c r="AJ818" s="15">
        <f t="shared" si="249"/>
        <v>0.7187851518560181</v>
      </c>
      <c r="AK818" s="4">
        <f t="shared" si="250"/>
        <v>15073000</v>
      </c>
      <c r="AL818" s="27">
        <f t="shared" si="251"/>
        <v>5.9709414184303054E-4</v>
      </c>
      <c r="AM818" s="15">
        <f t="shared" si="258"/>
        <v>8.478736814171034E-2</v>
      </c>
      <c r="AN818" s="15">
        <f t="shared" si="259"/>
        <v>2.3637403998246546E-5</v>
      </c>
    </row>
    <row r="819" spans="1:40" x14ac:dyDescent="0.2">
      <c r="A819" s="4" t="s">
        <v>4627</v>
      </c>
      <c r="B819" s="3" t="s">
        <v>8</v>
      </c>
      <c r="C819" s="6">
        <v>147366</v>
      </c>
      <c r="D819" s="3" t="s">
        <v>291</v>
      </c>
      <c r="E819" s="6">
        <v>147371</v>
      </c>
      <c r="F819" s="3" t="s">
        <v>1620</v>
      </c>
      <c r="G819" s="8">
        <v>5000</v>
      </c>
      <c r="H819" s="6">
        <v>147</v>
      </c>
      <c r="I819" s="6">
        <v>146321</v>
      </c>
      <c r="J819" s="13">
        <v>45016</v>
      </c>
      <c r="K819" s="9">
        <v>5000</v>
      </c>
      <c r="L819" s="4" t="s">
        <v>4627</v>
      </c>
      <c r="M819" s="4" t="s">
        <v>4632</v>
      </c>
      <c r="N819" s="4">
        <f>VLOOKUP(I819,BaseModelo!$A$2:$E$5075,5)</f>
        <v>7</v>
      </c>
      <c r="P819" s="15">
        <v>147</v>
      </c>
      <c r="Q819" s="4">
        <f>VLOOKUP(I819,BaseModelo!$A$2:$E$5075,3)</f>
        <v>127</v>
      </c>
      <c r="R819" s="4">
        <f t="shared" si="240"/>
        <v>32283000</v>
      </c>
      <c r="S819" s="16">
        <f t="shared" si="241"/>
        <v>1.5488027754545735E-4</v>
      </c>
      <c r="T819" s="4">
        <f t="shared" si="252"/>
        <v>2.2767400799182231E-2</v>
      </c>
      <c r="U819" s="4">
        <f t="shared" si="253"/>
        <v>2.2767400799182231E-2</v>
      </c>
      <c r="V819" s="6">
        <f t="shared" si="242"/>
        <v>0</v>
      </c>
      <c r="W819" s="16" t="str">
        <f t="shared" si="243"/>
        <v/>
      </c>
      <c r="X819" s="4" t="str">
        <f t="shared" si="254"/>
        <v/>
      </c>
      <c r="Y819" s="4" t="str">
        <f t="shared" si="244"/>
        <v/>
      </c>
      <c r="Z819" s="4">
        <f t="shared" si="245"/>
        <v>4022000</v>
      </c>
      <c r="AA819" s="16">
        <f t="shared" si="246"/>
        <v>1.2431626056688214E-3</v>
      </c>
      <c r="AB819" s="15">
        <f t="shared" si="255"/>
        <v>0.18274490303331675</v>
      </c>
      <c r="AC819" s="15">
        <f t="shared" si="256"/>
        <v>0.18274490303331675</v>
      </c>
      <c r="AD819" s="4">
        <v>147366</v>
      </c>
      <c r="AE819" s="26">
        <v>1303.3399999999999</v>
      </c>
      <c r="AF819" s="26">
        <v>1303.3399999999999</v>
      </c>
      <c r="AG819" s="4">
        <f t="shared" si="257"/>
        <v>1778000</v>
      </c>
      <c r="AH819" s="16">
        <f t="shared" si="247"/>
        <v>2.8121484814398199E-3</v>
      </c>
      <c r="AI819" s="15">
        <f t="shared" si="248"/>
        <v>0.41338582677165353</v>
      </c>
      <c r="AJ819" s="15">
        <f t="shared" si="249"/>
        <v>0.41338582677165353</v>
      </c>
      <c r="AK819" s="4">
        <f t="shared" si="250"/>
        <v>15073000</v>
      </c>
      <c r="AL819" s="27">
        <f t="shared" si="251"/>
        <v>3.3171896769057253E-4</v>
      </c>
      <c r="AM819" s="15">
        <f t="shared" si="258"/>
        <v>4.8762688250514163E-2</v>
      </c>
      <c r="AN819" s="15">
        <f t="shared" si="259"/>
        <v>7.5523786901022457E-6</v>
      </c>
    </row>
    <row r="820" spans="1:40" x14ac:dyDescent="0.2">
      <c r="A820" s="4" t="s">
        <v>4627</v>
      </c>
      <c r="B820" s="3" t="s">
        <v>8</v>
      </c>
      <c r="C820" s="6">
        <v>147366</v>
      </c>
      <c r="D820" s="3" t="s">
        <v>291</v>
      </c>
      <c r="E820" s="6">
        <v>147372</v>
      </c>
      <c r="F820" s="3" t="s">
        <v>1621</v>
      </c>
      <c r="G820" s="8">
        <v>10000</v>
      </c>
      <c r="H820" s="6">
        <v>142</v>
      </c>
      <c r="I820" s="6">
        <v>146489</v>
      </c>
      <c r="J820" s="13">
        <v>45016</v>
      </c>
      <c r="K820" s="9">
        <v>10000</v>
      </c>
      <c r="L820" s="4" t="s">
        <v>4627</v>
      </c>
      <c r="M820" s="4" t="s">
        <v>4632</v>
      </c>
      <c r="N820" s="4">
        <f>VLOOKUP(I820,BaseModelo!$A$2:$E$5075,5)</f>
        <v>7</v>
      </c>
      <c r="P820" s="15">
        <v>142.00000000000003</v>
      </c>
      <c r="Q820" s="4">
        <f>VLOOKUP(I820,BaseModelo!$A$2:$E$5075,3)</f>
        <v>127</v>
      </c>
      <c r="R820" s="4">
        <f t="shared" si="240"/>
        <v>32283000</v>
      </c>
      <c r="S820" s="16">
        <f t="shared" si="241"/>
        <v>3.0976055509091471E-4</v>
      </c>
      <c r="T820" s="4">
        <f t="shared" si="252"/>
        <v>4.3985998822909891E-2</v>
      </c>
      <c r="U820" s="4">
        <f t="shared" si="253"/>
        <v>4.3985998822909898E-2</v>
      </c>
      <c r="V820" s="6">
        <f t="shared" si="242"/>
        <v>0</v>
      </c>
      <c r="W820" s="16" t="str">
        <f t="shared" si="243"/>
        <v/>
      </c>
      <c r="X820" s="4" t="str">
        <f t="shared" si="254"/>
        <v/>
      </c>
      <c r="Y820" s="4" t="str">
        <f t="shared" si="244"/>
        <v/>
      </c>
      <c r="Z820" s="4">
        <f t="shared" si="245"/>
        <v>4022000</v>
      </c>
      <c r="AA820" s="16">
        <f t="shared" si="246"/>
        <v>2.4863252113376429E-3</v>
      </c>
      <c r="AB820" s="15">
        <f t="shared" si="255"/>
        <v>0.35305818000994527</v>
      </c>
      <c r="AC820" s="15">
        <f t="shared" si="256"/>
        <v>0.35305818000994538</v>
      </c>
      <c r="AD820" s="4">
        <v>147366</v>
      </c>
      <c r="AE820" s="26">
        <v>2510.34</v>
      </c>
      <c r="AF820" s="26">
        <v>2510.34</v>
      </c>
      <c r="AG820" s="4">
        <f t="shared" si="257"/>
        <v>1778000</v>
      </c>
      <c r="AH820" s="16">
        <f t="shared" si="247"/>
        <v>5.6242969628796397E-3</v>
      </c>
      <c r="AI820" s="15">
        <f t="shared" si="248"/>
        <v>0.79865016872890882</v>
      </c>
      <c r="AJ820" s="15">
        <f t="shared" si="249"/>
        <v>0.79865016872890904</v>
      </c>
      <c r="AK820" s="4">
        <f t="shared" si="250"/>
        <v>15073000</v>
      </c>
      <c r="AL820" s="27">
        <f t="shared" si="251"/>
        <v>6.6343793538114506E-4</v>
      </c>
      <c r="AM820" s="15">
        <f t="shared" si="258"/>
        <v>9.4208186824122603E-2</v>
      </c>
      <c r="AN820" s="15">
        <f t="shared" si="259"/>
        <v>2.918198024474882E-5</v>
      </c>
    </row>
    <row r="821" spans="1:40" x14ac:dyDescent="0.2">
      <c r="A821" s="4" t="s">
        <v>4627</v>
      </c>
      <c r="B821" s="3" t="s">
        <v>8</v>
      </c>
      <c r="C821" s="6">
        <v>147366</v>
      </c>
      <c r="D821" s="3" t="s">
        <v>291</v>
      </c>
      <c r="E821" s="6">
        <v>147373</v>
      </c>
      <c r="F821" s="3" t="s">
        <v>1622</v>
      </c>
      <c r="G821" s="8">
        <v>10000</v>
      </c>
      <c r="H821" s="6">
        <v>142</v>
      </c>
      <c r="I821" s="6">
        <v>146345</v>
      </c>
      <c r="J821" s="13">
        <v>45016</v>
      </c>
      <c r="K821" s="9">
        <v>10000</v>
      </c>
      <c r="L821" s="4" t="s">
        <v>4627</v>
      </c>
      <c r="M821" s="4" t="s">
        <v>4632</v>
      </c>
      <c r="N821" s="4">
        <f>VLOOKUP(I821,BaseModelo!$A$2:$E$5075,5)</f>
        <v>6</v>
      </c>
      <c r="P821" s="15">
        <v>142.00000000000003</v>
      </c>
      <c r="Q821" s="4">
        <f>VLOOKUP(I821,BaseModelo!$A$2:$E$5075,3)</f>
        <v>115</v>
      </c>
      <c r="R821" s="4">
        <f t="shared" si="240"/>
        <v>32283000</v>
      </c>
      <c r="S821" s="16">
        <f t="shared" si="241"/>
        <v>3.0976055509091471E-4</v>
      </c>
      <c r="T821" s="4">
        <f t="shared" si="252"/>
        <v>4.3985998822909891E-2</v>
      </c>
      <c r="U821" s="4">
        <f t="shared" si="253"/>
        <v>4.3985998822909898E-2</v>
      </c>
      <c r="V821" s="6">
        <f t="shared" si="242"/>
        <v>0</v>
      </c>
      <c r="W821" s="16" t="str">
        <f t="shared" si="243"/>
        <v/>
      </c>
      <c r="X821" s="4" t="str">
        <f t="shared" si="254"/>
        <v/>
      </c>
      <c r="Y821" s="4" t="str">
        <f t="shared" si="244"/>
        <v/>
      </c>
      <c r="Z821" s="4">
        <f t="shared" si="245"/>
        <v>4853000</v>
      </c>
      <c r="AA821" s="16">
        <f t="shared" si="246"/>
        <v>2.0605810838656502E-3</v>
      </c>
      <c r="AB821" s="15">
        <f t="shared" si="255"/>
        <v>0.29260251390892233</v>
      </c>
      <c r="AC821" s="15">
        <f t="shared" si="256"/>
        <v>0.29260251390892239</v>
      </c>
      <c r="AD821" s="4">
        <v>147366</v>
      </c>
      <c r="AE821" s="26">
        <v>2510.34</v>
      </c>
      <c r="AF821" s="26">
        <v>2510.34</v>
      </c>
      <c r="AG821" s="4">
        <f t="shared" si="257"/>
        <v>1993000</v>
      </c>
      <c r="AH821" s="16">
        <f t="shared" si="247"/>
        <v>5.0175614651279477E-3</v>
      </c>
      <c r="AI821" s="15">
        <f t="shared" si="248"/>
        <v>0.71249372804816857</v>
      </c>
      <c r="AJ821" s="15">
        <f t="shared" si="249"/>
        <v>0.71249372804816868</v>
      </c>
      <c r="AK821" s="4">
        <f t="shared" si="250"/>
        <v>15073000</v>
      </c>
      <c r="AL821" s="27">
        <f t="shared" si="251"/>
        <v>6.6343793538114506E-4</v>
      </c>
      <c r="AM821" s="15">
        <f t="shared" si="258"/>
        <v>9.4208186824122603E-2</v>
      </c>
      <c r="AN821" s="15">
        <f t="shared" si="259"/>
        <v>2.918198024474882E-5</v>
      </c>
    </row>
    <row r="822" spans="1:40" x14ac:dyDescent="0.2">
      <c r="A822" s="4" t="s">
        <v>4627</v>
      </c>
      <c r="B822" s="3" t="s">
        <v>1</v>
      </c>
      <c r="C822" s="6">
        <v>147409</v>
      </c>
      <c r="D822" s="3" t="s">
        <v>293</v>
      </c>
      <c r="E822" s="6">
        <v>147440</v>
      </c>
      <c r="F822" s="3" t="s">
        <v>1636</v>
      </c>
      <c r="G822" s="8">
        <v>6000</v>
      </c>
      <c r="H822" s="6">
        <v>142</v>
      </c>
      <c r="I822" s="6">
        <v>147201</v>
      </c>
      <c r="J822" s="13">
        <v>45016</v>
      </c>
      <c r="K822" s="9">
        <v>6000</v>
      </c>
      <c r="L822" s="4" t="s">
        <v>4627</v>
      </c>
      <c r="M822" s="4" t="s">
        <v>4632</v>
      </c>
      <c r="N822" s="4">
        <f>VLOOKUP(I822,BaseModelo!$A$2:$E$5075,5)</f>
        <v>10</v>
      </c>
      <c r="P822" s="15">
        <v>142.00000000000003</v>
      </c>
      <c r="Q822" s="4">
        <f>VLOOKUP(I822,BaseModelo!$A$2:$E$5075,3)</f>
        <v>0</v>
      </c>
      <c r="R822" s="4">
        <f t="shared" si="240"/>
        <v>32283000</v>
      </c>
      <c r="S822" s="16">
        <f t="shared" si="241"/>
        <v>1.8585633305454884E-4</v>
      </c>
      <c r="T822" s="4">
        <f t="shared" si="252"/>
        <v>2.6391599293745936E-2</v>
      </c>
      <c r="U822" s="4">
        <f t="shared" si="253"/>
        <v>2.6391599293745942E-2</v>
      </c>
      <c r="V822" s="6">
        <f t="shared" si="242"/>
        <v>0</v>
      </c>
      <c r="W822" s="16" t="str">
        <f t="shared" si="243"/>
        <v/>
      </c>
      <c r="X822" s="4" t="str">
        <f t="shared" si="254"/>
        <v/>
      </c>
      <c r="Y822" s="4" t="str">
        <f t="shared" si="244"/>
        <v/>
      </c>
      <c r="Z822" s="4">
        <f t="shared" si="245"/>
        <v>4121000</v>
      </c>
      <c r="AA822" s="16">
        <f t="shared" si="246"/>
        <v>1.4559572919194371E-3</v>
      </c>
      <c r="AB822" s="15">
        <f t="shared" si="255"/>
        <v>0.20674593545256006</v>
      </c>
      <c r="AC822" s="15">
        <f t="shared" si="256"/>
        <v>0.20674593545256012</v>
      </c>
      <c r="AD822" s="4">
        <v>147409</v>
      </c>
      <c r="AE822" s="26">
        <v>1503.37</v>
      </c>
      <c r="AF822" s="26">
        <v>1503.37</v>
      </c>
      <c r="AG822" s="4">
        <f t="shared" si="257"/>
        <v>2105000</v>
      </c>
      <c r="AH822" s="16">
        <f t="shared" si="247"/>
        <v>2.8503562945368173E-3</v>
      </c>
      <c r="AI822" s="15">
        <f t="shared" si="248"/>
        <v>0.40475059382422807</v>
      </c>
      <c r="AJ822" s="15">
        <f t="shared" si="249"/>
        <v>0.40475059382422812</v>
      </c>
      <c r="AK822" s="4">
        <f t="shared" si="250"/>
        <v>15073000</v>
      </c>
      <c r="AL822" s="27">
        <f t="shared" si="251"/>
        <v>3.9806276122868704E-4</v>
      </c>
      <c r="AM822" s="15">
        <f t="shared" si="258"/>
        <v>5.6524912094473558E-2</v>
      </c>
      <c r="AN822" s="15">
        <f t="shared" si="259"/>
        <v>1.0505512888109577E-5</v>
      </c>
    </row>
    <row r="823" spans="1:40" x14ac:dyDescent="0.2">
      <c r="A823" s="4" t="s">
        <v>4628</v>
      </c>
      <c r="B823" s="2" t="s">
        <v>6</v>
      </c>
      <c r="C823" s="5">
        <v>147438</v>
      </c>
      <c r="D823" s="2" t="s">
        <v>294</v>
      </c>
      <c r="E823" s="5">
        <v>147439</v>
      </c>
      <c r="F823" s="2" t="s">
        <v>1635</v>
      </c>
      <c r="G823" s="7">
        <v>6000</v>
      </c>
      <c r="H823" s="5">
        <v>142</v>
      </c>
      <c r="I823" s="6">
        <v>146845</v>
      </c>
      <c r="J823" s="13">
        <v>45016</v>
      </c>
      <c r="K823" s="9">
        <v>6000</v>
      </c>
      <c r="L823" s="4" t="s">
        <v>4628</v>
      </c>
      <c r="M823" s="4" t="s">
        <v>4632</v>
      </c>
      <c r="N823" s="4">
        <f>VLOOKUP(I823,BaseModelo!$A$2:$E$5075,5)</f>
        <v>8</v>
      </c>
      <c r="P823" s="15">
        <v>142.00000000000003</v>
      </c>
      <c r="Q823" s="4">
        <f>VLOOKUP(I823,BaseModelo!$A$2:$E$5075,3)</f>
        <v>132</v>
      </c>
      <c r="R823" s="4">
        <f t="shared" si="240"/>
        <v>32283000</v>
      </c>
      <c r="S823" s="16">
        <f t="shared" si="241"/>
        <v>1.8585633305454884E-4</v>
      </c>
      <c r="T823" s="4">
        <f t="shared" si="252"/>
        <v>2.6391599293745936E-2</v>
      </c>
      <c r="U823" s="4">
        <f t="shared" si="253"/>
        <v>2.6391599293745942E-2</v>
      </c>
      <c r="V823" s="6">
        <f t="shared" si="242"/>
        <v>0</v>
      </c>
      <c r="W823" s="16" t="str">
        <f t="shared" si="243"/>
        <v/>
      </c>
      <c r="X823" s="4" t="str">
        <f t="shared" si="254"/>
        <v/>
      </c>
      <c r="Y823" s="4" t="str">
        <f t="shared" si="244"/>
        <v/>
      </c>
      <c r="Z823" s="4">
        <f t="shared" si="245"/>
        <v>5836000</v>
      </c>
      <c r="AA823" s="16">
        <f t="shared" si="246"/>
        <v>1.028101439342015E-3</v>
      </c>
      <c r="AB823" s="15">
        <f t="shared" si="255"/>
        <v>0.14599040438656613</v>
      </c>
      <c r="AC823" s="15">
        <f t="shared" si="256"/>
        <v>0.14599040438656616</v>
      </c>
      <c r="AD823" s="4">
        <v>147438</v>
      </c>
      <c r="AE823" s="26">
        <v>1503.37</v>
      </c>
      <c r="AF823" s="26">
        <v>1503.37</v>
      </c>
      <c r="AG823" s="4">
        <f t="shared" si="257"/>
        <v>3421000</v>
      </c>
      <c r="AH823" s="16">
        <f t="shared" si="247"/>
        <v>1.7538731365097924E-3</v>
      </c>
      <c r="AI823" s="15">
        <f t="shared" si="248"/>
        <v>0.24904998538439052</v>
      </c>
      <c r="AJ823" s="15">
        <f t="shared" si="249"/>
        <v>0.24904998538439058</v>
      </c>
      <c r="AK823" s="4">
        <f t="shared" si="250"/>
        <v>16319000</v>
      </c>
      <c r="AL823" s="27">
        <f t="shared" si="251"/>
        <v>3.6766958759727926E-4</v>
      </c>
      <c r="AM823" s="15">
        <f t="shared" si="258"/>
        <v>5.2209081438813656E-2</v>
      </c>
      <c r="AN823" s="15">
        <f t="shared" si="259"/>
        <v>9.7033884283642175E-6</v>
      </c>
    </row>
    <row r="824" spans="1:40" x14ac:dyDescent="0.2">
      <c r="A824" s="4" t="s">
        <v>4628</v>
      </c>
      <c r="B824" s="3" t="s">
        <v>6</v>
      </c>
      <c r="C824" s="6">
        <v>147438</v>
      </c>
      <c r="D824" s="3" t="s">
        <v>294</v>
      </c>
      <c r="E824" s="6">
        <v>147441</v>
      </c>
      <c r="F824" s="3" t="s">
        <v>1637</v>
      </c>
      <c r="G824" s="8">
        <v>6000</v>
      </c>
      <c r="H824" s="6">
        <v>142</v>
      </c>
      <c r="I824" s="6">
        <v>145944</v>
      </c>
      <c r="J824" s="13">
        <v>45016</v>
      </c>
      <c r="K824" s="9">
        <v>6000</v>
      </c>
      <c r="L824" s="4" t="s">
        <v>4628</v>
      </c>
      <c r="M824" s="4" t="s">
        <v>4632</v>
      </c>
      <c r="N824" s="4">
        <f>VLOOKUP(I824,BaseModelo!$A$2:$E$5075,5)</f>
        <v>6</v>
      </c>
      <c r="P824" s="15">
        <v>142.00000000000003</v>
      </c>
      <c r="Q824" s="4">
        <f>VLOOKUP(I824,BaseModelo!$A$2:$E$5075,3)</f>
        <v>115</v>
      </c>
      <c r="R824" s="4">
        <f t="shared" si="240"/>
        <v>32283000</v>
      </c>
      <c r="S824" s="16">
        <f t="shared" si="241"/>
        <v>1.8585633305454884E-4</v>
      </c>
      <c r="T824" s="4">
        <f t="shared" si="252"/>
        <v>2.6391599293745936E-2</v>
      </c>
      <c r="U824" s="4">
        <f t="shared" si="253"/>
        <v>2.6391599293745942E-2</v>
      </c>
      <c r="V824" s="6">
        <f t="shared" si="242"/>
        <v>0</v>
      </c>
      <c r="W824" s="16" t="str">
        <f t="shared" si="243"/>
        <v/>
      </c>
      <c r="X824" s="4" t="str">
        <f t="shared" si="254"/>
        <v/>
      </c>
      <c r="Y824" s="4" t="str">
        <f t="shared" si="244"/>
        <v/>
      </c>
      <c r="Z824" s="4">
        <f t="shared" si="245"/>
        <v>4853000</v>
      </c>
      <c r="AA824" s="16">
        <f t="shared" si="246"/>
        <v>1.2363486503193901E-3</v>
      </c>
      <c r="AB824" s="15">
        <f t="shared" si="255"/>
        <v>0.17556150834535339</v>
      </c>
      <c r="AC824" s="15">
        <f t="shared" si="256"/>
        <v>0.17556150834535342</v>
      </c>
      <c r="AD824" s="4">
        <v>147438</v>
      </c>
      <c r="AE824" s="26">
        <v>1503.37</v>
      </c>
      <c r="AF824" s="26">
        <v>1503.37</v>
      </c>
      <c r="AG824" s="4">
        <f t="shared" si="257"/>
        <v>2735000</v>
      </c>
      <c r="AH824" s="16">
        <f t="shared" si="247"/>
        <v>2.1937842778793418E-3</v>
      </c>
      <c r="AI824" s="15">
        <f t="shared" si="248"/>
        <v>0.31151736745886655</v>
      </c>
      <c r="AJ824" s="15">
        <f t="shared" si="249"/>
        <v>0.3115173674588666</v>
      </c>
      <c r="AK824" s="4">
        <f t="shared" si="250"/>
        <v>16319000</v>
      </c>
      <c r="AL824" s="27">
        <f t="shared" si="251"/>
        <v>3.6766958759727926E-4</v>
      </c>
      <c r="AM824" s="15">
        <f t="shared" si="258"/>
        <v>5.2209081438813656E-2</v>
      </c>
      <c r="AN824" s="15">
        <f t="shared" si="259"/>
        <v>9.7033884283642175E-6</v>
      </c>
    </row>
    <row r="825" spans="1:40" x14ac:dyDescent="0.2">
      <c r="A825" s="4" t="s">
        <v>4628</v>
      </c>
      <c r="B825" s="3" t="s">
        <v>6</v>
      </c>
      <c r="C825" s="6">
        <v>147438</v>
      </c>
      <c r="D825" s="3" t="s">
        <v>294</v>
      </c>
      <c r="E825" s="6">
        <v>147442</v>
      </c>
      <c r="F825" s="3" t="s">
        <v>1638</v>
      </c>
      <c r="G825" s="8">
        <v>6000</v>
      </c>
      <c r="H825" s="6">
        <v>142</v>
      </c>
      <c r="I825" s="6">
        <v>145922</v>
      </c>
      <c r="J825" s="13">
        <v>45016</v>
      </c>
      <c r="K825" s="9">
        <v>6000</v>
      </c>
      <c r="L825" s="4" t="s">
        <v>4628</v>
      </c>
      <c r="M825" s="4" t="s">
        <v>4632</v>
      </c>
      <c r="N825" s="4">
        <f>VLOOKUP(I825,BaseModelo!$A$2:$E$5075,5)</f>
        <v>9</v>
      </c>
      <c r="P825" s="15">
        <v>142.00000000000003</v>
      </c>
      <c r="Q825" s="4">
        <f>VLOOKUP(I825,BaseModelo!$A$2:$E$5075,3)</f>
        <v>147</v>
      </c>
      <c r="R825" s="4">
        <f t="shared" si="240"/>
        <v>32283000</v>
      </c>
      <c r="S825" s="16">
        <f t="shared" si="241"/>
        <v>1.8585633305454884E-4</v>
      </c>
      <c r="T825" s="4">
        <f t="shared" si="252"/>
        <v>2.6391599293745936E-2</v>
      </c>
      <c r="U825" s="4">
        <f t="shared" si="253"/>
        <v>2.6391599293745942E-2</v>
      </c>
      <c r="V825" s="6">
        <f t="shared" si="242"/>
        <v>0</v>
      </c>
      <c r="W825" s="16" t="str">
        <f t="shared" si="243"/>
        <v/>
      </c>
      <c r="X825" s="4" t="str">
        <f t="shared" si="254"/>
        <v/>
      </c>
      <c r="Y825" s="4" t="str">
        <f t="shared" si="244"/>
        <v/>
      </c>
      <c r="Z825" s="4">
        <f t="shared" si="245"/>
        <v>5305000</v>
      </c>
      <c r="AA825" s="16">
        <f t="shared" si="246"/>
        <v>1.1310084825636192E-3</v>
      </c>
      <c r="AB825" s="15">
        <f t="shared" si="255"/>
        <v>0.16060320452403393</v>
      </c>
      <c r="AC825" s="15">
        <f t="shared" si="256"/>
        <v>0.16060320452403395</v>
      </c>
      <c r="AD825" s="4">
        <v>147438</v>
      </c>
      <c r="AE825" s="26">
        <v>1503.37</v>
      </c>
      <c r="AF825" s="26">
        <v>1503.37</v>
      </c>
      <c r="AG825" s="4">
        <f t="shared" si="257"/>
        <v>3095000</v>
      </c>
      <c r="AH825" s="16">
        <f t="shared" si="247"/>
        <v>1.9386106623586429E-3</v>
      </c>
      <c r="AI825" s="15">
        <f t="shared" si="248"/>
        <v>0.27528271405492727</v>
      </c>
      <c r="AJ825" s="15">
        <f t="shared" si="249"/>
        <v>0.27528271405492732</v>
      </c>
      <c r="AK825" s="4">
        <f t="shared" si="250"/>
        <v>16319000</v>
      </c>
      <c r="AL825" s="27">
        <f t="shared" si="251"/>
        <v>3.6766958759727926E-4</v>
      </c>
      <c r="AM825" s="15">
        <f t="shared" si="258"/>
        <v>5.2209081438813656E-2</v>
      </c>
      <c r="AN825" s="15">
        <f t="shared" si="259"/>
        <v>9.7033884283642175E-6</v>
      </c>
    </row>
    <row r="826" spans="1:40" x14ac:dyDescent="0.2">
      <c r="A826" s="4" t="s">
        <v>4628</v>
      </c>
      <c r="B826" s="3" t="s">
        <v>6</v>
      </c>
      <c r="C826" s="6">
        <v>147438</v>
      </c>
      <c r="D826" s="3" t="s">
        <v>294</v>
      </c>
      <c r="E826" s="6">
        <v>147443</v>
      </c>
      <c r="F826" s="3" t="s">
        <v>1639</v>
      </c>
      <c r="G826" s="8">
        <v>6000</v>
      </c>
      <c r="H826" s="6">
        <v>142</v>
      </c>
      <c r="I826" s="6">
        <v>146051</v>
      </c>
      <c r="J826" s="13">
        <v>45016</v>
      </c>
      <c r="K826" s="9">
        <v>6000</v>
      </c>
      <c r="L826" s="4" t="s">
        <v>4628</v>
      </c>
      <c r="M826" s="4" t="s">
        <v>4632</v>
      </c>
      <c r="N826" s="4">
        <f>VLOOKUP(I826,BaseModelo!$A$2:$E$5075,5)</f>
        <v>8</v>
      </c>
      <c r="P826" s="15">
        <v>142.00000000000003</v>
      </c>
      <c r="Q826" s="4">
        <f>VLOOKUP(I826,BaseModelo!$A$2:$E$5075,3)</f>
        <v>132</v>
      </c>
      <c r="R826" s="4">
        <f t="shared" si="240"/>
        <v>32283000</v>
      </c>
      <c r="S826" s="16">
        <f t="shared" si="241"/>
        <v>1.8585633305454884E-4</v>
      </c>
      <c r="T826" s="4">
        <f t="shared" si="252"/>
        <v>2.6391599293745936E-2</v>
      </c>
      <c r="U826" s="4">
        <f t="shared" si="253"/>
        <v>2.6391599293745942E-2</v>
      </c>
      <c r="V826" s="6">
        <f t="shared" si="242"/>
        <v>0</v>
      </c>
      <c r="W826" s="16" t="str">
        <f t="shared" si="243"/>
        <v/>
      </c>
      <c r="X826" s="4" t="str">
        <f t="shared" si="254"/>
        <v/>
      </c>
      <c r="Y826" s="4" t="str">
        <f t="shared" si="244"/>
        <v/>
      </c>
      <c r="Z826" s="4">
        <f t="shared" si="245"/>
        <v>5836000</v>
      </c>
      <c r="AA826" s="16">
        <f t="shared" si="246"/>
        <v>1.028101439342015E-3</v>
      </c>
      <c r="AB826" s="15">
        <f t="shared" si="255"/>
        <v>0.14599040438656613</v>
      </c>
      <c r="AC826" s="15">
        <f t="shared" si="256"/>
        <v>0.14599040438656616</v>
      </c>
      <c r="AD826" s="4">
        <v>147438</v>
      </c>
      <c r="AE826" s="26">
        <v>1503.37</v>
      </c>
      <c r="AF826" s="26">
        <v>1503.37</v>
      </c>
      <c r="AG826" s="4">
        <f t="shared" si="257"/>
        <v>3421000</v>
      </c>
      <c r="AH826" s="16">
        <f t="shared" si="247"/>
        <v>1.7538731365097924E-3</v>
      </c>
      <c r="AI826" s="15">
        <f t="shared" si="248"/>
        <v>0.24904998538439052</v>
      </c>
      <c r="AJ826" s="15">
        <f t="shared" si="249"/>
        <v>0.24904998538439058</v>
      </c>
      <c r="AK826" s="4">
        <f t="shared" si="250"/>
        <v>16319000</v>
      </c>
      <c r="AL826" s="27">
        <f t="shared" si="251"/>
        <v>3.6766958759727926E-4</v>
      </c>
      <c r="AM826" s="15">
        <f t="shared" si="258"/>
        <v>5.2209081438813656E-2</v>
      </c>
      <c r="AN826" s="15">
        <f t="shared" si="259"/>
        <v>9.7033884283642175E-6</v>
      </c>
    </row>
    <row r="827" spans="1:40" x14ac:dyDescent="0.2">
      <c r="A827" s="4" t="s">
        <v>4628</v>
      </c>
      <c r="B827" s="3" t="s">
        <v>6</v>
      </c>
      <c r="C827" s="6">
        <v>147438</v>
      </c>
      <c r="D827" s="3" t="s">
        <v>294</v>
      </c>
      <c r="E827" s="6">
        <v>147445</v>
      </c>
      <c r="F827" s="3" t="s">
        <v>1640</v>
      </c>
      <c r="G827" s="8">
        <v>6000</v>
      </c>
      <c r="H827" s="6">
        <v>142</v>
      </c>
      <c r="I827" s="6">
        <v>145933</v>
      </c>
      <c r="J827" s="13">
        <v>45016</v>
      </c>
      <c r="K827" s="9">
        <v>6000</v>
      </c>
      <c r="L827" s="4" t="s">
        <v>4628</v>
      </c>
      <c r="M827" s="4" t="s">
        <v>4632</v>
      </c>
      <c r="N827" s="4">
        <f>VLOOKUP(I827,BaseModelo!$A$2:$E$5075,5)</f>
        <v>10</v>
      </c>
      <c r="P827" s="15">
        <v>142.00000000000003</v>
      </c>
      <c r="Q827" s="4">
        <f>VLOOKUP(I827,BaseModelo!$A$2:$E$5075,3)</f>
        <v>0</v>
      </c>
      <c r="R827" s="4">
        <f t="shared" si="240"/>
        <v>32283000</v>
      </c>
      <c r="S827" s="16">
        <f t="shared" si="241"/>
        <v>1.8585633305454884E-4</v>
      </c>
      <c r="T827" s="4">
        <f t="shared" si="252"/>
        <v>2.6391599293745936E-2</v>
      </c>
      <c r="U827" s="4">
        <f t="shared" si="253"/>
        <v>2.6391599293745942E-2</v>
      </c>
      <c r="V827" s="6">
        <f t="shared" si="242"/>
        <v>0</v>
      </c>
      <c r="W827" s="16" t="str">
        <f t="shared" si="243"/>
        <v/>
      </c>
      <c r="X827" s="4" t="str">
        <f t="shared" si="254"/>
        <v/>
      </c>
      <c r="Y827" s="4" t="str">
        <f t="shared" si="244"/>
        <v/>
      </c>
      <c r="Z827" s="4">
        <f t="shared" si="245"/>
        <v>4121000</v>
      </c>
      <c r="AA827" s="16">
        <f t="shared" si="246"/>
        <v>1.4559572919194371E-3</v>
      </c>
      <c r="AB827" s="15">
        <f t="shared" si="255"/>
        <v>0.20674593545256006</v>
      </c>
      <c r="AC827" s="15">
        <f t="shared" si="256"/>
        <v>0.20674593545256012</v>
      </c>
      <c r="AD827" s="4">
        <v>147438</v>
      </c>
      <c r="AE827" s="26">
        <v>1503.37</v>
      </c>
      <c r="AF827" s="26">
        <v>1503.37</v>
      </c>
      <c r="AG827" s="4">
        <f t="shared" si="257"/>
        <v>1846000</v>
      </c>
      <c r="AH827" s="16">
        <f t="shared" si="247"/>
        <v>3.2502708559046588E-3</v>
      </c>
      <c r="AI827" s="15">
        <f t="shared" si="248"/>
        <v>0.46153846153846156</v>
      </c>
      <c r="AJ827" s="15">
        <f t="shared" si="249"/>
        <v>0.46153846153846162</v>
      </c>
      <c r="AK827" s="4">
        <f t="shared" si="250"/>
        <v>16319000</v>
      </c>
      <c r="AL827" s="27">
        <f t="shared" si="251"/>
        <v>3.6766958759727926E-4</v>
      </c>
      <c r="AM827" s="15">
        <f t="shared" si="258"/>
        <v>5.2209081438813656E-2</v>
      </c>
      <c r="AN827" s="15">
        <f t="shared" si="259"/>
        <v>9.7033884283642175E-6</v>
      </c>
    </row>
    <row r="828" spans="1:40" x14ac:dyDescent="0.2">
      <c r="A828" s="4" t="s">
        <v>4628</v>
      </c>
      <c r="B828" s="3" t="s">
        <v>6</v>
      </c>
      <c r="C828" s="6">
        <v>147438</v>
      </c>
      <c r="D828" s="3" t="s">
        <v>294</v>
      </c>
      <c r="E828" s="6">
        <v>147447</v>
      </c>
      <c r="F828" s="3" t="s">
        <v>1641</v>
      </c>
      <c r="G828" s="8">
        <v>6000</v>
      </c>
      <c r="H828" s="6">
        <v>142</v>
      </c>
      <c r="I828" s="6">
        <v>146390</v>
      </c>
      <c r="J828" s="13">
        <v>45016</v>
      </c>
      <c r="K828" s="9">
        <v>6000</v>
      </c>
      <c r="L828" s="4" t="s">
        <v>4628</v>
      </c>
      <c r="M828" s="4" t="s">
        <v>4632</v>
      </c>
      <c r="N828" s="4">
        <f>VLOOKUP(I828,BaseModelo!$A$2:$E$5075,5)</f>
        <v>7</v>
      </c>
      <c r="P828" s="15">
        <v>142.00000000000003</v>
      </c>
      <c r="Q828" s="4">
        <f>VLOOKUP(I828,BaseModelo!$A$2:$E$5075,3)</f>
        <v>127</v>
      </c>
      <c r="R828" s="4">
        <f t="shared" si="240"/>
        <v>32283000</v>
      </c>
      <c r="S828" s="16">
        <f t="shared" si="241"/>
        <v>1.8585633305454884E-4</v>
      </c>
      <c r="T828" s="4">
        <f t="shared" si="252"/>
        <v>2.6391599293745936E-2</v>
      </c>
      <c r="U828" s="4">
        <f t="shared" si="253"/>
        <v>2.6391599293745942E-2</v>
      </c>
      <c r="V828" s="6">
        <f t="shared" si="242"/>
        <v>0</v>
      </c>
      <c r="W828" s="16" t="str">
        <f t="shared" si="243"/>
        <v/>
      </c>
      <c r="X828" s="4" t="str">
        <f t="shared" si="254"/>
        <v/>
      </c>
      <c r="Y828" s="4" t="str">
        <f t="shared" si="244"/>
        <v/>
      </c>
      <c r="Z828" s="4">
        <f t="shared" si="245"/>
        <v>4022000</v>
      </c>
      <c r="AA828" s="16">
        <f t="shared" si="246"/>
        <v>1.4917951268025858E-3</v>
      </c>
      <c r="AB828" s="15">
        <f t="shared" si="255"/>
        <v>0.21183490800596719</v>
      </c>
      <c r="AC828" s="15">
        <f t="shared" si="256"/>
        <v>0.21183490800596722</v>
      </c>
      <c r="AD828" s="4">
        <v>147438</v>
      </c>
      <c r="AE828" s="26">
        <v>1503.37</v>
      </c>
      <c r="AF828" s="26">
        <v>1503.37</v>
      </c>
      <c r="AG828" s="4">
        <f t="shared" si="257"/>
        <v>2184000</v>
      </c>
      <c r="AH828" s="16">
        <f t="shared" si="247"/>
        <v>2.7472527472527475E-3</v>
      </c>
      <c r="AI828" s="15">
        <f t="shared" si="248"/>
        <v>0.39010989010989017</v>
      </c>
      <c r="AJ828" s="15">
        <f t="shared" si="249"/>
        <v>0.39010989010989022</v>
      </c>
      <c r="AK828" s="4">
        <f t="shared" si="250"/>
        <v>16319000</v>
      </c>
      <c r="AL828" s="27">
        <f t="shared" si="251"/>
        <v>3.6766958759727926E-4</v>
      </c>
      <c r="AM828" s="15">
        <f t="shared" si="258"/>
        <v>5.2209081438813656E-2</v>
      </c>
      <c r="AN828" s="15">
        <f t="shared" si="259"/>
        <v>9.7033884283642175E-6</v>
      </c>
    </row>
    <row r="829" spans="1:40" x14ac:dyDescent="0.2">
      <c r="A829" s="4" t="s">
        <v>4628</v>
      </c>
      <c r="B829" s="3" t="s">
        <v>6</v>
      </c>
      <c r="C829" s="6">
        <v>147438</v>
      </c>
      <c r="D829" s="3" t="s">
        <v>294</v>
      </c>
      <c r="E829" s="6">
        <v>147448</v>
      </c>
      <c r="F829" s="3" t="s">
        <v>1642</v>
      </c>
      <c r="G829" s="8">
        <v>6000</v>
      </c>
      <c r="H829" s="6">
        <v>142</v>
      </c>
      <c r="I829" s="6">
        <v>147352</v>
      </c>
      <c r="J829" s="13">
        <v>45016</v>
      </c>
      <c r="K829" s="9">
        <v>6000</v>
      </c>
      <c r="L829" s="4" t="s">
        <v>4628</v>
      </c>
      <c r="M829" s="4" t="s">
        <v>4632</v>
      </c>
      <c r="N829" s="4">
        <f>VLOOKUP(I829,BaseModelo!$A$2:$E$5075,5)</f>
        <v>6</v>
      </c>
      <c r="P829" s="15">
        <v>142.00000000000003</v>
      </c>
      <c r="Q829" s="4">
        <f>VLOOKUP(I829,BaseModelo!$A$2:$E$5075,3)</f>
        <v>115</v>
      </c>
      <c r="R829" s="4">
        <f t="shared" si="240"/>
        <v>32283000</v>
      </c>
      <c r="S829" s="16">
        <f t="shared" si="241"/>
        <v>1.8585633305454884E-4</v>
      </c>
      <c r="T829" s="4">
        <f t="shared" si="252"/>
        <v>2.6391599293745936E-2</v>
      </c>
      <c r="U829" s="4">
        <f t="shared" si="253"/>
        <v>2.6391599293745942E-2</v>
      </c>
      <c r="V829" s="6">
        <f t="shared" si="242"/>
        <v>0</v>
      </c>
      <c r="W829" s="16" t="str">
        <f t="shared" si="243"/>
        <v/>
      </c>
      <c r="X829" s="4" t="str">
        <f t="shared" si="254"/>
        <v/>
      </c>
      <c r="Y829" s="4" t="str">
        <f t="shared" si="244"/>
        <v/>
      </c>
      <c r="Z829" s="4">
        <f t="shared" si="245"/>
        <v>4853000</v>
      </c>
      <c r="AA829" s="16">
        <f t="shared" si="246"/>
        <v>1.2363486503193901E-3</v>
      </c>
      <c r="AB829" s="15">
        <f t="shared" si="255"/>
        <v>0.17556150834535339</v>
      </c>
      <c r="AC829" s="15">
        <f t="shared" si="256"/>
        <v>0.17556150834535342</v>
      </c>
      <c r="AD829" s="4">
        <v>147438</v>
      </c>
      <c r="AE829" s="26">
        <v>1503.37</v>
      </c>
      <c r="AF829" s="26">
        <v>1503.37</v>
      </c>
      <c r="AG829" s="4">
        <f t="shared" si="257"/>
        <v>2735000</v>
      </c>
      <c r="AH829" s="16">
        <f t="shared" si="247"/>
        <v>2.1937842778793418E-3</v>
      </c>
      <c r="AI829" s="15">
        <f t="shared" si="248"/>
        <v>0.31151736745886655</v>
      </c>
      <c r="AJ829" s="15">
        <f t="shared" si="249"/>
        <v>0.3115173674588666</v>
      </c>
      <c r="AK829" s="4">
        <f t="shared" si="250"/>
        <v>16319000</v>
      </c>
      <c r="AL829" s="27">
        <f t="shared" si="251"/>
        <v>3.6766958759727926E-4</v>
      </c>
      <c r="AM829" s="15">
        <f t="shared" si="258"/>
        <v>5.2209081438813656E-2</v>
      </c>
      <c r="AN829" s="15">
        <f t="shared" si="259"/>
        <v>9.7033884283642175E-6</v>
      </c>
    </row>
    <row r="830" spans="1:40" x14ac:dyDescent="0.2">
      <c r="A830" s="4" t="s">
        <v>4627</v>
      </c>
      <c r="B830" s="3" t="s">
        <v>1</v>
      </c>
      <c r="C830" s="6">
        <v>147507</v>
      </c>
      <c r="D830" s="3" t="s">
        <v>300</v>
      </c>
      <c r="E830" s="6">
        <v>147737</v>
      </c>
      <c r="F830" s="3" t="s">
        <v>1662</v>
      </c>
      <c r="G830" s="8">
        <v>5000</v>
      </c>
      <c r="H830" s="6">
        <v>147</v>
      </c>
      <c r="I830" s="6">
        <v>147693</v>
      </c>
      <c r="J830" s="13">
        <v>45016</v>
      </c>
      <c r="K830" s="9">
        <v>5000</v>
      </c>
      <c r="L830" s="4" t="s">
        <v>4627</v>
      </c>
      <c r="M830" s="4" t="s">
        <v>4632</v>
      </c>
      <c r="N830" s="4">
        <f>VLOOKUP(I830,BaseModelo!$A$2:$E$5075,5)</f>
        <v>2</v>
      </c>
      <c r="P830" s="15">
        <v>147</v>
      </c>
      <c r="Q830" s="4">
        <f>VLOOKUP(I830,BaseModelo!$A$2:$E$5075,3)</f>
        <v>100</v>
      </c>
      <c r="R830" s="4">
        <f t="shared" si="240"/>
        <v>32283000</v>
      </c>
      <c r="S830" s="16">
        <f t="shared" si="241"/>
        <v>1.5488027754545735E-4</v>
      </c>
      <c r="T830" s="4">
        <f t="shared" si="252"/>
        <v>2.2767400799182231E-2</v>
      </c>
      <c r="U830" s="4">
        <f t="shared" si="253"/>
        <v>2.2767400799182231E-2</v>
      </c>
      <c r="V830" s="6">
        <f t="shared" si="242"/>
        <v>0</v>
      </c>
      <c r="W830" s="16" t="str">
        <f t="shared" si="243"/>
        <v/>
      </c>
      <c r="X830" s="4" t="str">
        <f t="shared" si="254"/>
        <v/>
      </c>
      <c r="Y830" s="4" t="str">
        <f t="shared" si="244"/>
        <v/>
      </c>
      <c r="Z830" s="4">
        <f t="shared" si="245"/>
        <v>1578000</v>
      </c>
      <c r="AA830" s="16">
        <f t="shared" si="246"/>
        <v>3.1685678073510772E-3</v>
      </c>
      <c r="AB830" s="15">
        <f t="shared" si="255"/>
        <v>0.46577946768060835</v>
      </c>
      <c r="AC830" s="15">
        <f t="shared" si="256"/>
        <v>0.46577946768060835</v>
      </c>
      <c r="AD830" s="4">
        <v>147507</v>
      </c>
      <c r="AE830" s="26">
        <v>1303.3399999999999</v>
      </c>
      <c r="AF830" s="26">
        <v>1303.3399999999999</v>
      </c>
      <c r="AG830" s="4">
        <f t="shared" si="257"/>
        <v>681000</v>
      </c>
      <c r="AH830" s="16">
        <f t="shared" si="247"/>
        <v>7.3421439060205578E-3</v>
      </c>
      <c r="AI830" s="15">
        <f t="shared" si="248"/>
        <v>1.079295154185022</v>
      </c>
      <c r="AJ830" s="15">
        <f t="shared" si="249"/>
        <v>1.079295154185022</v>
      </c>
      <c r="AK830" s="4">
        <f t="shared" si="250"/>
        <v>15073000</v>
      </c>
      <c r="AL830" s="27">
        <f t="shared" si="251"/>
        <v>3.3171896769057253E-4</v>
      </c>
      <c r="AM830" s="15">
        <f t="shared" si="258"/>
        <v>4.8762688250514163E-2</v>
      </c>
      <c r="AN830" s="15">
        <f t="shared" si="259"/>
        <v>7.5523786901022457E-6</v>
      </c>
    </row>
    <row r="831" spans="1:40" x14ac:dyDescent="0.2">
      <c r="A831" s="4" t="s">
        <v>4628</v>
      </c>
      <c r="B831" s="2" t="s">
        <v>15</v>
      </c>
      <c r="C831" s="5">
        <v>147542</v>
      </c>
      <c r="D831" s="2" t="s">
        <v>297</v>
      </c>
      <c r="E831" s="5">
        <v>147543</v>
      </c>
      <c r="F831" s="2" t="s">
        <v>1647</v>
      </c>
      <c r="G831" s="7">
        <v>5000</v>
      </c>
      <c r="H831" s="5">
        <v>147</v>
      </c>
      <c r="I831" s="6">
        <v>146492</v>
      </c>
      <c r="J831" s="13">
        <v>45016</v>
      </c>
      <c r="K831" s="9">
        <v>5000</v>
      </c>
      <c r="L831" s="4" t="s">
        <v>4628</v>
      </c>
      <c r="M831" s="4" t="s">
        <v>4632</v>
      </c>
      <c r="N831" s="4">
        <f>VLOOKUP(I831,BaseModelo!$A$2:$E$5075,5)</f>
        <v>7</v>
      </c>
      <c r="P831" s="15">
        <v>147</v>
      </c>
      <c r="Q831" s="4">
        <f>VLOOKUP(I831,BaseModelo!$A$2:$E$5075,3)</f>
        <v>127</v>
      </c>
      <c r="R831" s="4">
        <f t="shared" si="240"/>
        <v>32283000</v>
      </c>
      <c r="S831" s="16">
        <f t="shared" si="241"/>
        <v>1.5488027754545735E-4</v>
      </c>
      <c r="T831" s="4">
        <f t="shared" si="252"/>
        <v>2.2767400799182231E-2</v>
      </c>
      <c r="U831" s="4">
        <f t="shared" si="253"/>
        <v>2.2767400799182231E-2</v>
      </c>
      <c r="V831" s="6">
        <f t="shared" si="242"/>
        <v>0</v>
      </c>
      <c r="W831" s="16" t="str">
        <f t="shared" si="243"/>
        <v/>
      </c>
      <c r="X831" s="4" t="str">
        <f t="shared" si="254"/>
        <v/>
      </c>
      <c r="Y831" s="4" t="str">
        <f t="shared" si="244"/>
        <v/>
      </c>
      <c r="Z831" s="4">
        <f t="shared" si="245"/>
        <v>4022000</v>
      </c>
      <c r="AA831" s="16">
        <f t="shared" si="246"/>
        <v>1.2431626056688214E-3</v>
      </c>
      <c r="AB831" s="15">
        <f t="shared" si="255"/>
        <v>0.18274490303331675</v>
      </c>
      <c r="AC831" s="15">
        <f t="shared" si="256"/>
        <v>0.18274490303331675</v>
      </c>
      <c r="AD831" s="4">
        <v>147542</v>
      </c>
      <c r="AE831" s="26">
        <v>1303.3399999999999</v>
      </c>
      <c r="AF831" s="26">
        <v>1303.3399999999999</v>
      </c>
      <c r="AG831" s="4">
        <f t="shared" si="257"/>
        <v>2184000</v>
      </c>
      <c r="AH831" s="16">
        <f t="shared" si="247"/>
        <v>2.2893772893772895E-3</v>
      </c>
      <c r="AI831" s="15">
        <f t="shared" si="248"/>
        <v>0.33653846153846156</v>
      </c>
      <c r="AJ831" s="15">
        <f t="shared" si="249"/>
        <v>0.33653846153846156</v>
      </c>
      <c r="AK831" s="4">
        <f t="shared" si="250"/>
        <v>16319000</v>
      </c>
      <c r="AL831" s="27">
        <f t="shared" si="251"/>
        <v>3.0639132299773271E-4</v>
      </c>
      <c r="AM831" s="15">
        <f t="shared" si="258"/>
        <v>4.5039524480666712E-2</v>
      </c>
      <c r="AN831" s="15">
        <f t="shared" si="259"/>
        <v>6.9757340520810808E-6</v>
      </c>
    </row>
    <row r="832" spans="1:40" x14ac:dyDescent="0.2">
      <c r="A832" s="4" t="s">
        <v>4628</v>
      </c>
      <c r="B832" s="3" t="s">
        <v>15</v>
      </c>
      <c r="C832" s="6">
        <v>147542</v>
      </c>
      <c r="D832" s="3" t="s">
        <v>297</v>
      </c>
      <c r="E832" s="6">
        <v>147544</v>
      </c>
      <c r="F832" s="3" t="s">
        <v>1648</v>
      </c>
      <c r="G832" s="8">
        <v>10000</v>
      </c>
      <c r="H832" s="6">
        <v>142</v>
      </c>
      <c r="I832" s="6">
        <v>147160</v>
      </c>
      <c r="J832" s="13">
        <v>45016</v>
      </c>
      <c r="K832" s="9">
        <v>10000</v>
      </c>
      <c r="L832" s="4" t="s">
        <v>4628</v>
      </c>
      <c r="M832" s="4" t="s">
        <v>4632</v>
      </c>
      <c r="N832" s="4">
        <f>VLOOKUP(I832,BaseModelo!$A$2:$E$5075,5)</f>
        <v>10</v>
      </c>
      <c r="P832" s="15">
        <v>142.00000000000003</v>
      </c>
      <c r="Q832" s="4">
        <f>VLOOKUP(I832,BaseModelo!$A$2:$E$5075,3)</f>
        <v>0</v>
      </c>
      <c r="R832" s="4">
        <f t="shared" si="240"/>
        <v>32283000</v>
      </c>
      <c r="S832" s="16">
        <f t="shared" si="241"/>
        <v>3.0976055509091471E-4</v>
      </c>
      <c r="T832" s="4">
        <f t="shared" si="252"/>
        <v>4.3985998822909891E-2</v>
      </c>
      <c r="U832" s="4">
        <f t="shared" si="253"/>
        <v>4.3985998822909898E-2</v>
      </c>
      <c r="V832" s="6">
        <f t="shared" si="242"/>
        <v>0</v>
      </c>
      <c r="W832" s="16" t="str">
        <f t="shared" si="243"/>
        <v/>
      </c>
      <c r="X832" s="4" t="str">
        <f t="shared" si="254"/>
        <v/>
      </c>
      <c r="Y832" s="4" t="str">
        <f t="shared" si="244"/>
        <v/>
      </c>
      <c r="Z832" s="4">
        <f t="shared" si="245"/>
        <v>4121000</v>
      </c>
      <c r="AA832" s="16">
        <f t="shared" si="246"/>
        <v>2.4265954865323952E-3</v>
      </c>
      <c r="AB832" s="15">
        <f t="shared" si="255"/>
        <v>0.3445765590876001</v>
      </c>
      <c r="AC832" s="15">
        <f t="shared" si="256"/>
        <v>0.34457655908760021</v>
      </c>
      <c r="AD832" s="4">
        <v>147542</v>
      </c>
      <c r="AE832" s="26">
        <v>2510.34</v>
      </c>
      <c r="AF832" s="26">
        <v>2510.34</v>
      </c>
      <c r="AG832" s="4">
        <f t="shared" si="257"/>
        <v>1846000</v>
      </c>
      <c r="AH832" s="16">
        <f t="shared" si="247"/>
        <v>5.4171180931744311E-3</v>
      </c>
      <c r="AI832" s="15">
        <f t="shared" si="248"/>
        <v>0.76923076923076927</v>
      </c>
      <c r="AJ832" s="15">
        <f t="shared" si="249"/>
        <v>0.76923076923076938</v>
      </c>
      <c r="AK832" s="4">
        <f t="shared" si="250"/>
        <v>16319000</v>
      </c>
      <c r="AL832" s="27">
        <f t="shared" si="251"/>
        <v>6.1278264599546543E-4</v>
      </c>
      <c r="AM832" s="15">
        <f t="shared" si="258"/>
        <v>8.7015135731356094E-2</v>
      </c>
      <c r="AN832" s="15">
        <f t="shared" si="259"/>
        <v>2.6953856745456156E-5</v>
      </c>
    </row>
    <row r="833" spans="1:40" x14ac:dyDescent="0.2">
      <c r="A833" s="4" t="s">
        <v>4628</v>
      </c>
      <c r="B833" s="3" t="s">
        <v>15</v>
      </c>
      <c r="C833" s="6">
        <v>147542</v>
      </c>
      <c r="D833" s="3" t="s">
        <v>297</v>
      </c>
      <c r="E833" s="6">
        <v>147545</v>
      </c>
      <c r="F833" s="3" t="s">
        <v>1649</v>
      </c>
      <c r="G833" s="8">
        <v>10000</v>
      </c>
      <c r="H833" s="6">
        <v>142</v>
      </c>
      <c r="I833" s="6">
        <v>146505</v>
      </c>
      <c r="J833" s="13">
        <v>45016</v>
      </c>
      <c r="K833" s="9">
        <v>10000</v>
      </c>
      <c r="L833" s="4" t="s">
        <v>4628</v>
      </c>
      <c r="M833" s="4" t="s">
        <v>4632</v>
      </c>
      <c r="N833" s="4">
        <f>VLOOKUP(I833,BaseModelo!$A$2:$E$5075,5)</f>
        <v>7</v>
      </c>
      <c r="P833" s="15">
        <v>142.00000000000003</v>
      </c>
      <c r="Q833" s="4">
        <f>VLOOKUP(I833,BaseModelo!$A$2:$E$5075,3)</f>
        <v>127</v>
      </c>
      <c r="R833" s="4">
        <f t="shared" si="240"/>
        <v>32283000</v>
      </c>
      <c r="S833" s="16">
        <f t="shared" si="241"/>
        <v>3.0976055509091471E-4</v>
      </c>
      <c r="T833" s="4">
        <f t="shared" si="252"/>
        <v>4.3985998822909891E-2</v>
      </c>
      <c r="U833" s="4">
        <f t="shared" si="253"/>
        <v>4.3985998822909898E-2</v>
      </c>
      <c r="V833" s="6">
        <f t="shared" si="242"/>
        <v>0</v>
      </c>
      <c r="W833" s="16" t="str">
        <f t="shared" si="243"/>
        <v/>
      </c>
      <c r="X833" s="4" t="str">
        <f t="shared" si="254"/>
        <v/>
      </c>
      <c r="Y833" s="4" t="str">
        <f t="shared" si="244"/>
        <v/>
      </c>
      <c r="Z833" s="4">
        <f t="shared" si="245"/>
        <v>4022000</v>
      </c>
      <c r="AA833" s="16">
        <f t="shared" si="246"/>
        <v>2.4863252113376429E-3</v>
      </c>
      <c r="AB833" s="15">
        <f t="shared" si="255"/>
        <v>0.35305818000994527</v>
      </c>
      <c r="AC833" s="15">
        <f t="shared" si="256"/>
        <v>0.35305818000994538</v>
      </c>
      <c r="AD833" s="4">
        <v>147542</v>
      </c>
      <c r="AE833" s="26">
        <v>2510.34</v>
      </c>
      <c r="AF833" s="26">
        <v>2510.34</v>
      </c>
      <c r="AG833" s="4">
        <f t="shared" si="257"/>
        <v>2184000</v>
      </c>
      <c r="AH833" s="16">
        <f t="shared" si="247"/>
        <v>4.578754578754579E-3</v>
      </c>
      <c r="AI833" s="15">
        <f t="shared" si="248"/>
        <v>0.6501831501831502</v>
      </c>
      <c r="AJ833" s="15">
        <f t="shared" si="249"/>
        <v>0.65018315018315032</v>
      </c>
      <c r="AK833" s="4">
        <f t="shared" si="250"/>
        <v>16319000</v>
      </c>
      <c r="AL833" s="27">
        <f t="shared" si="251"/>
        <v>6.1278264599546543E-4</v>
      </c>
      <c r="AM833" s="15">
        <f t="shared" si="258"/>
        <v>8.7015135731356094E-2</v>
      </c>
      <c r="AN833" s="15">
        <f t="shared" si="259"/>
        <v>2.6953856745456156E-5</v>
      </c>
    </row>
    <row r="834" spans="1:40" x14ac:dyDescent="0.2">
      <c r="A834" s="4" t="s">
        <v>4628</v>
      </c>
      <c r="B834" s="3" t="s">
        <v>15</v>
      </c>
      <c r="C834" s="6">
        <v>147542</v>
      </c>
      <c r="D834" s="3" t="s">
        <v>297</v>
      </c>
      <c r="E834" s="6">
        <v>147546</v>
      </c>
      <c r="F834" s="3" t="s">
        <v>1650</v>
      </c>
      <c r="G834" s="8">
        <v>10000</v>
      </c>
      <c r="H834" s="6">
        <v>142</v>
      </c>
      <c r="I834" s="6">
        <v>147128</v>
      </c>
      <c r="J834" s="13">
        <v>45016</v>
      </c>
      <c r="K834" s="9">
        <v>10000</v>
      </c>
      <c r="L834" s="4" t="s">
        <v>4628</v>
      </c>
      <c r="M834" s="4" t="s">
        <v>4632</v>
      </c>
      <c r="N834" s="4">
        <f>VLOOKUP(I834,BaseModelo!$A$2:$E$5075,5)</f>
        <v>10</v>
      </c>
      <c r="P834" s="15">
        <v>142.00000000000003</v>
      </c>
      <c r="Q834" s="4">
        <f>VLOOKUP(I834,BaseModelo!$A$2:$E$5075,3)</f>
        <v>0</v>
      </c>
      <c r="R834" s="4">
        <f t="shared" ref="R834:R897" si="260">SUMIFS($G:$G,$M:$M,M834)</f>
        <v>32283000</v>
      </c>
      <c r="S834" s="16">
        <f t="shared" ref="S834:S897" si="261">G834/R834</f>
        <v>3.0976055509091471E-4</v>
      </c>
      <c r="T834" s="4">
        <f t="shared" si="252"/>
        <v>4.3985998822909891E-2</v>
      </c>
      <c r="U834" s="4">
        <f t="shared" si="253"/>
        <v>4.3985998822909898E-2</v>
      </c>
      <c r="V834" s="6">
        <f t="shared" ref="V834:V897" si="262">SUMIFS($G:$G,$O:$O,O834)</f>
        <v>0</v>
      </c>
      <c r="W834" s="16" t="str">
        <f t="shared" ref="W834:W897" si="263">IFERROR(G834/V834,"")</f>
        <v/>
      </c>
      <c r="X834" s="4" t="str">
        <f t="shared" si="254"/>
        <v/>
      </c>
      <c r="Y834" s="4" t="str">
        <f t="shared" ref="Y834:Y897" si="264">IFERROR(W834*P834,"")</f>
        <v/>
      </c>
      <c r="Z834" s="4">
        <f t="shared" ref="Z834:Z897" si="265">SUMIFS($G:$G,$N:$N,N834)</f>
        <v>4121000</v>
      </c>
      <c r="AA834" s="16">
        <f t="shared" ref="AA834:AA897" si="266">IFERROR(G834/Z834,"")</f>
        <v>2.4265954865323952E-3</v>
      </c>
      <c r="AB834" s="15">
        <f t="shared" si="255"/>
        <v>0.3445765590876001</v>
      </c>
      <c r="AC834" s="15">
        <f t="shared" si="256"/>
        <v>0.34457655908760021</v>
      </c>
      <c r="AD834" s="4">
        <v>147542</v>
      </c>
      <c r="AE834" s="26">
        <v>2510.34</v>
      </c>
      <c r="AF834" s="26">
        <v>2510.34</v>
      </c>
      <c r="AG834" s="4">
        <f t="shared" si="257"/>
        <v>1846000</v>
      </c>
      <c r="AH834" s="16">
        <f t="shared" ref="AH834:AH897" si="267">IFERROR($G834/AG834,"")</f>
        <v>5.4171180931744311E-3</v>
      </c>
      <c r="AI834" s="15">
        <f t="shared" ref="AI834:AI897" si="268">IFERROR(AH834*H834,"")</f>
        <v>0.76923076923076927</v>
      </c>
      <c r="AJ834" s="15">
        <f t="shared" ref="AJ834:AJ897" si="269">IFERROR(AH834*P834,"")</f>
        <v>0.76923076923076938</v>
      </c>
      <c r="AK834" s="4">
        <f t="shared" ref="AK834:AK897" si="270">SUMIFS($G:$G,$A:$A,$A834,$M:$M,$M834)</f>
        <v>16319000</v>
      </c>
      <c r="AL834" s="27">
        <f t="shared" ref="AL834:AL897" si="271">IFERROR($G834/AK834,"")</f>
        <v>6.1278264599546543E-4</v>
      </c>
      <c r="AM834" s="15">
        <f t="shared" si="258"/>
        <v>8.7015135731356094E-2</v>
      </c>
      <c r="AN834" s="15">
        <f t="shared" si="259"/>
        <v>2.6953856745456156E-5</v>
      </c>
    </row>
    <row r="835" spans="1:40" x14ac:dyDescent="0.2">
      <c r="A835" s="4" t="s">
        <v>4628</v>
      </c>
      <c r="B835" s="3" t="s">
        <v>15</v>
      </c>
      <c r="C835" s="6">
        <v>147542</v>
      </c>
      <c r="D835" s="3" t="s">
        <v>297</v>
      </c>
      <c r="E835" s="6">
        <v>147547</v>
      </c>
      <c r="F835" s="3" t="s">
        <v>1651</v>
      </c>
      <c r="G835" s="8">
        <v>10000</v>
      </c>
      <c r="H835" s="6">
        <v>142</v>
      </c>
      <c r="I835" s="6">
        <v>147163</v>
      </c>
      <c r="J835" s="13">
        <v>45016</v>
      </c>
      <c r="K835" s="9">
        <v>10000</v>
      </c>
      <c r="L835" s="4" t="s">
        <v>4628</v>
      </c>
      <c r="M835" s="4" t="s">
        <v>4632</v>
      </c>
      <c r="N835" s="4">
        <f>VLOOKUP(I835,BaseModelo!$A$2:$E$5075,5)</f>
        <v>10</v>
      </c>
      <c r="P835" s="15">
        <v>142.00000000000003</v>
      </c>
      <c r="Q835" s="4">
        <f>VLOOKUP(I835,BaseModelo!$A$2:$E$5075,3)</f>
        <v>0</v>
      </c>
      <c r="R835" s="4">
        <f t="shared" si="260"/>
        <v>32283000</v>
      </c>
      <c r="S835" s="16">
        <f t="shared" si="261"/>
        <v>3.0976055509091471E-4</v>
      </c>
      <c r="T835" s="4">
        <f t="shared" ref="T835:T898" si="272">S835*H835</f>
        <v>4.3985998822909891E-2</v>
      </c>
      <c r="U835" s="4">
        <f t="shared" ref="U835:U898" si="273">S835*P835</f>
        <v>4.3985998822909898E-2</v>
      </c>
      <c r="V835" s="6">
        <f t="shared" si="262"/>
        <v>0</v>
      </c>
      <c r="W835" s="16" t="str">
        <f t="shared" si="263"/>
        <v/>
      </c>
      <c r="X835" s="4" t="str">
        <f t="shared" ref="X835:X898" si="274">IFERROR(W835*H835,"")</f>
        <v/>
      </c>
      <c r="Y835" s="4" t="str">
        <f t="shared" si="264"/>
        <v/>
      </c>
      <c r="Z835" s="4">
        <f t="shared" si="265"/>
        <v>4121000</v>
      </c>
      <c r="AA835" s="16">
        <f t="shared" si="266"/>
        <v>2.4265954865323952E-3</v>
      </c>
      <c r="AB835" s="15">
        <f t="shared" ref="AB835:AB898" si="275">IFERROR(AA835*H835,"")</f>
        <v>0.3445765590876001</v>
      </c>
      <c r="AC835" s="15">
        <f t="shared" ref="AC835:AC898" si="276">IFERROR(AA835*P835,"")</f>
        <v>0.34457655908760021</v>
      </c>
      <c r="AD835" s="4">
        <v>147542</v>
      </c>
      <c r="AE835" s="26">
        <v>2510.34</v>
      </c>
      <c r="AF835" s="26">
        <v>2510.34</v>
      </c>
      <c r="AG835" s="4">
        <f t="shared" ref="AG835:AG898" si="277">SUMIFS($G:$G,$N:$N,$N835,$A:$A,$A835)</f>
        <v>1846000</v>
      </c>
      <c r="AH835" s="16">
        <f t="shared" si="267"/>
        <v>5.4171180931744311E-3</v>
      </c>
      <c r="AI835" s="15">
        <f t="shared" si="268"/>
        <v>0.76923076923076927</v>
      </c>
      <c r="AJ835" s="15">
        <f t="shared" si="269"/>
        <v>0.76923076923076938</v>
      </c>
      <c r="AK835" s="4">
        <f t="shared" si="270"/>
        <v>16319000</v>
      </c>
      <c r="AL835" s="27">
        <f t="shared" si="271"/>
        <v>6.1278264599546543E-4</v>
      </c>
      <c r="AM835" s="15">
        <f t="shared" ref="AM835:AM898" si="278">IFERROR(AL835*H835,"")</f>
        <v>8.7015135731356094E-2</v>
      </c>
      <c r="AN835" s="15">
        <f t="shared" ref="AN835:AN898" si="279">IFERROR(AL835*U835,"")</f>
        <v>2.6953856745456156E-5</v>
      </c>
    </row>
    <row r="836" spans="1:40" x14ac:dyDescent="0.2">
      <c r="A836" s="4" t="s">
        <v>4628</v>
      </c>
      <c r="B836" s="3" t="s">
        <v>15</v>
      </c>
      <c r="C836" s="6">
        <v>147542</v>
      </c>
      <c r="D836" s="3" t="s">
        <v>297</v>
      </c>
      <c r="E836" s="6">
        <v>147548</v>
      </c>
      <c r="F836" s="3" t="s">
        <v>1652</v>
      </c>
      <c r="G836" s="8">
        <v>10000</v>
      </c>
      <c r="H836" s="6">
        <v>142</v>
      </c>
      <c r="I836" s="6">
        <v>146500</v>
      </c>
      <c r="J836" s="13">
        <v>45016</v>
      </c>
      <c r="K836" s="9">
        <v>10000</v>
      </c>
      <c r="L836" s="4" t="s">
        <v>4628</v>
      </c>
      <c r="M836" s="4" t="s">
        <v>4632</v>
      </c>
      <c r="N836" s="4">
        <f>VLOOKUP(I836,BaseModelo!$A$2:$E$5075,5)</f>
        <v>7</v>
      </c>
      <c r="P836" s="15">
        <v>142.00000000000003</v>
      </c>
      <c r="Q836" s="4">
        <f>VLOOKUP(I836,BaseModelo!$A$2:$E$5075,3)</f>
        <v>127</v>
      </c>
      <c r="R836" s="4">
        <f t="shared" si="260"/>
        <v>32283000</v>
      </c>
      <c r="S836" s="16">
        <f t="shared" si="261"/>
        <v>3.0976055509091471E-4</v>
      </c>
      <c r="T836" s="4">
        <f t="shared" si="272"/>
        <v>4.3985998822909891E-2</v>
      </c>
      <c r="U836" s="4">
        <f t="shared" si="273"/>
        <v>4.3985998822909898E-2</v>
      </c>
      <c r="V836" s="6">
        <f t="shared" si="262"/>
        <v>0</v>
      </c>
      <c r="W836" s="16" t="str">
        <f t="shared" si="263"/>
        <v/>
      </c>
      <c r="X836" s="4" t="str">
        <f t="shared" si="274"/>
        <v/>
      </c>
      <c r="Y836" s="4" t="str">
        <f t="shared" si="264"/>
        <v/>
      </c>
      <c r="Z836" s="4">
        <f t="shared" si="265"/>
        <v>4022000</v>
      </c>
      <c r="AA836" s="16">
        <f t="shared" si="266"/>
        <v>2.4863252113376429E-3</v>
      </c>
      <c r="AB836" s="15">
        <f t="shared" si="275"/>
        <v>0.35305818000994527</v>
      </c>
      <c r="AC836" s="15">
        <f t="shared" si="276"/>
        <v>0.35305818000994538</v>
      </c>
      <c r="AD836" s="4">
        <v>147542</v>
      </c>
      <c r="AE836" s="26">
        <v>2510.34</v>
      </c>
      <c r="AF836" s="26">
        <v>2510.34</v>
      </c>
      <c r="AG836" s="4">
        <f t="shared" si="277"/>
        <v>2184000</v>
      </c>
      <c r="AH836" s="16">
        <f t="shared" si="267"/>
        <v>4.578754578754579E-3</v>
      </c>
      <c r="AI836" s="15">
        <f t="shared" si="268"/>
        <v>0.6501831501831502</v>
      </c>
      <c r="AJ836" s="15">
        <f t="shared" si="269"/>
        <v>0.65018315018315032</v>
      </c>
      <c r="AK836" s="4">
        <f t="shared" si="270"/>
        <v>16319000</v>
      </c>
      <c r="AL836" s="27">
        <f t="shared" si="271"/>
        <v>6.1278264599546543E-4</v>
      </c>
      <c r="AM836" s="15">
        <f t="shared" si="278"/>
        <v>8.7015135731356094E-2</v>
      </c>
      <c r="AN836" s="15">
        <f t="shared" si="279"/>
        <v>2.6953856745456156E-5</v>
      </c>
    </row>
    <row r="837" spans="1:40" x14ac:dyDescent="0.2">
      <c r="A837" s="4" t="s">
        <v>4628</v>
      </c>
      <c r="B837" s="3" t="s">
        <v>15</v>
      </c>
      <c r="C837" s="6">
        <v>147542</v>
      </c>
      <c r="D837" s="3" t="s">
        <v>297</v>
      </c>
      <c r="E837" s="6">
        <v>147549</v>
      </c>
      <c r="F837" s="3" t="s">
        <v>1653</v>
      </c>
      <c r="G837" s="8">
        <v>10000</v>
      </c>
      <c r="H837" s="6">
        <v>142</v>
      </c>
      <c r="I837" s="6">
        <v>147406</v>
      </c>
      <c r="J837" s="13">
        <v>45016</v>
      </c>
      <c r="K837" s="9">
        <v>10000</v>
      </c>
      <c r="L837" s="4" t="s">
        <v>4628</v>
      </c>
      <c r="M837" s="4" t="s">
        <v>4632</v>
      </c>
      <c r="N837" s="4">
        <f>VLOOKUP(I837,BaseModelo!$A$2:$E$5075,5)</f>
        <v>8</v>
      </c>
      <c r="P837" s="15">
        <v>142.00000000000003</v>
      </c>
      <c r="Q837" s="4">
        <f>VLOOKUP(I837,BaseModelo!$A$2:$E$5075,3)</f>
        <v>132</v>
      </c>
      <c r="R837" s="4">
        <f t="shared" si="260"/>
        <v>32283000</v>
      </c>
      <c r="S837" s="16">
        <f t="shared" si="261"/>
        <v>3.0976055509091471E-4</v>
      </c>
      <c r="T837" s="4">
        <f t="shared" si="272"/>
        <v>4.3985998822909891E-2</v>
      </c>
      <c r="U837" s="4">
        <f t="shared" si="273"/>
        <v>4.3985998822909898E-2</v>
      </c>
      <c r="V837" s="6">
        <f t="shared" si="262"/>
        <v>0</v>
      </c>
      <c r="W837" s="16" t="str">
        <f t="shared" si="263"/>
        <v/>
      </c>
      <c r="X837" s="4" t="str">
        <f t="shared" si="274"/>
        <v/>
      </c>
      <c r="Y837" s="4" t="str">
        <f t="shared" si="264"/>
        <v/>
      </c>
      <c r="Z837" s="4">
        <f t="shared" si="265"/>
        <v>5836000</v>
      </c>
      <c r="AA837" s="16">
        <f t="shared" si="266"/>
        <v>1.7135023989033585E-3</v>
      </c>
      <c r="AB837" s="15">
        <f t="shared" si="275"/>
        <v>0.2433173406442769</v>
      </c>
      <c r="AC837" s="15">
        <f t="shared" si="276"/>
        <v>0.24331734064427696</v>
      </c>
      <c r="AD837" s="4">
        <v>147542</v>
      </c>
      <c r="AE837" s="26">
        <v>2510.34</v>
      </c>
      <c r="AF837" s="26">
        <v>2510.34</v>
      </c>
      <c r="AG837" s="4">
        <f t="shared" si="277"/>
        <v>3421000</v>
      </c>
      <c r="AH837" s="16">
        <f t="shared" si="267"/>
        <v>2.9231218941829875E-3</v>
      </c>
      <c r="AI837" s="15">
        <f t="shared" si="268"/>
        <v>0.41508330897398421</v>
      </c>
      <c r="AJ837" s="15">
        <f t="shared" si="269"/>
        <v>0.41508330897398432</v>
      </c>
      <c r="AK837" s="4">
        <f t="shared" si="270"/>
        <v>16319000</v>
      </c>
      <c r="AL837" s="27">
        <f t="shared" si="271"/>
        <v>6.1278264599546543E-4</v>
      </c>
      <c r="AM837" s="15">
        <f t="shared" si="278"/>
        <v>8.7015135731356094E-2</v>
      </c>
      <c r="AN837" s="15">
        <f t="shared" si="279"/>
        <v>2.6953856745456156E-5</v>
      </c>
    </row>
    <row r="838" spans="1:40" x14ac:dyDescent="0.2">
      <c r="A838" s="4" t="s">
        <v>4627</v>
      </c>
      <c r="B838" s="3" t="s">
        <v>3</v>
      </c>
      <c r="C838" s="6">
        <v>147566</v>
      </c>
      <c r="D838" s="3" t="s">
        <v>301</v>
      </c>
      <c r="E838" s="6">
        <v>147643</v>
      </c>
      <c r="F838" s="3" t="s">
        <v>1665</v>
      </c>
      <c r="G838" s="8">
        <v>6000</v>
      </c>
      <c r="H838" s="6">
        <v>142</v>
      </c>
      <c r="I838" s="6">
        <v>147223</v>
      </c>
      <c r="J838" s="13">
        <v>45016</v>
      </c>
      <c r="K838" s="9">
        <v>6000</v>
      </c>
      <c r="L838" s="4" t="s">
        <v>4627</v>
      </c>
      <c r="M838" s="4" t="s">
        <v>4632</v>
      </c>
      <c r="N838" s="4">
        <f>VLOOKUP(I838,BaseModelo!$A$2:$E$5075,5)</f>
        <v>7</v>
      </c>
      <c r="P838" s="15">
        <v>142.00000000000003</v>
      </c>
      <c r="Q838" s="4">
        <f>VLOOKUP(I838,BaseModelo!$A$2:$E$5075,3)</f>
        <v>127</v>
      </c>
      <c r="R838" s="4">
        <f t="shared" si="260"/>
        <v>32283000</v>
      </c>
      <c r="S838" s="16">
        <f t="shared" si="261"/>
        <v>1.8585633305454884E-4</v>
      </c>
      <c r="T838" s="4">
        <f t="shared" si="272"/>
        <v>2.6391599293745936E-2</v>
      </c>
      <c r="U838" s="4">
        <f t="shared" si="273"/>
        <v>2.6391599293745942E-2</v>
      </c>
      <c r="V838" s="6">
        <f t="shared" si="262"/>
        <v>0</v>
      </c>
      <c r="W838" s="16" t="str">
        <f t="shared" si="263"/>
        <v/>
      </c>
      <c r="X838" s="4" t="str">
        <f t="shared" si="274"/>
        <v/>
      </c>
      <c r="Y838" s="4" t="str">
        <f t="shared" si="264"/>
        <v/>
      </c>
      <c r="Z838" s="4">
        <f t="shared" si="265"/>
        <v>4022000</v>
      </c>
      <c r="AA838" s="16">
        <f t="shared" si="266"/>
        <v>1.4917951268025858E-3</v>
      </c>
      <c r="AB838" s="15">
        <f t="shared" si="275"/>
        <v>0.21183490800596719</v>
      </c>
      <c r="AC838" s="15">
        <f t="shared" si="276"/>
        <v>0.21183490800596722</v>
      </c>
      <c r="AD838" s="4">
        <v>147566</v>
      </c>
      <c r="AE838" s="26">
        <v>1503.37</v>
      </c>
      <c r="AF838" s="26">
        <v>1503.37</v>
      </c>
      <c r="AG838" s="4">
        <f t="shared" si="277"/>
        <v>1778000</v>
      </c>
      <c r="AH838" s="16">
        <f t="shared" si="267"/>
        <v>3.3745781777277839E-3</v>
      </c>
      <c r="AI838" s="15">
        <f t="shared" si="268"/>
        <v>0.47919010123734529</v>
      </c>
      <c r="AJ838" s="15">
        <f t="shared" si="269"/>
        <v>0.4791901012373454</v>
      </c>
      <c r="AK838" s="4">
        <f t="shared" si="270"/>
        <v>15073000</v>
      </c>
      <c r="AL838" s="27">
        <f t="shared" si="271"/>
        <v>3.9806276122868704E-4</v>
      </c>
      <c r="AM838" s="15">
        <f t="shared" si="278"/>
        <v>5.6524912094473558E-2</v>
      </c>
      <c r="AN838" s="15">
        <f t="shared" si="279"/>
        <v>1.0505512888109577E-5</v>
      </c>
    </row>
    <row r="839" spans="1:40" x14ac:dyDescent="0.2">
      <c r="A839" s="4" t="s">
        <v>4627</v>
      </c>
      <c r="B839" s="3" t="s">
        <v>9</v>
      </c>
      <c r="C839" s="6">
        <v>147597</v>
      </c>
      <c r="D839" s="3" t="s">
        <v>316</v>
      </c>
      <c r="E839" s="6">
        <v>148117</v>
      </c>
      <c r="F839" s="3" t="s">
        <v>1734</v>
      </c>
      <c r="G839" s="8">
        <v>6000</v>
      </c>
      <c r="H839" s="6">
        <v>142</v>
      </c>
      <c r="I839" s="6">
        <v>147605</v>
      </c>
      <c r="J839" s="13">
        <v>45016</v>
      </c>
      <c r="K839" s="9">
        <v>6000</v>
      </c>
      <c r="L839" s="4" t="s">
        <v>4627</v>
      </c>
      <c r="M839" s="4" t="s">
        <v>4632</v>
      </c>
      <c r="N839" s="4">
        <f>VLOOKUP(I839,BaseModelo!$A$2:$E$5075,5)</f>
        <v>2</v>
      </c>
      <c r="P839" s="15">
        <v>142.00000000000003</v>
      </c>
      <c r="Q839" s="4">
        <f>VLOOKUP(I839,BaseModelo!$A$2:$E$5075,3)</f>
        <v>100</v>
      </c>
      <c r="R839" s="4">
        <f t="shared" si="260"/>
        <v>32283000</v>
      </c>
      <c r="S839" s="16">
        <f t="shared" si="261"/>
        <v>1.8585633305454884E-4</v>
      </c>
      <c r="T839" s="4">
        <f t="shared" si="272"/>
        <v>2.6391599293745936E-2</v>
      </c>
      <c r="U839" s="4">
        <f t="shared" si="273"/>
        <v>2.6391599293745942E-2</v>
      </c>
      <c r="V839" s="6">
        <f t="shared" si="262"/>
        <v>0</v>
      </c>
      <c r="W839" s="16" t="str">
        <f t="shared" si="263"/>
        <v/>
      </c>
      <c r="X839" s="4" t="str">
        <f t="shared" si="274"/>
        <v/>
      </c>
      <c r="Y839" s="4" t="str">
        <f t="shared" si="264"/>
        <v/>
      </c>
      <c r="Z839" s="4">
        <f t="shared" si="265"/>
        <v>1578000</v>
      </c>
      <c r="AA839" s="16">
        <f t="shared" si="266"/>
        <v>3.8022813688212928E-3</v>
      </c>
      <c r="AB839" s="15">
        <f t="shared" si="275"/>
        <v>0.53992395437262353</v>
      </c>
      <c r="AC839" s="15">
        <f t="shared" si="276"/>
        <v>0.53992395437262364</v>
      </c>
      <c r="AD839" s="4">
        <v>147597</v>
      </c>
      <c r="AE839" s="26">
        <v>1503.37</v>
      </c>
      <c r="AF839" s="26">
        <v>1503.37</v>
      </c>
      <c r="AG839" s="4">
        <f t="shared" si="277"/>
        <v>681000</v>
      </c>
      <c r="AH839" s="16">
        <f t="shared" si="267"/>
        <v>8.8105726872246704E-3</v>
      </c>
      <c r="AI839" s="15">
        <f t="shared" si="268"/>
        <v>1.2511013215859033</v>
      </c>
      <c r="AJ839" s="15">
        <f t="shared" si="269"/>
        <v>1.2511013215859035</v>
      </c>
      <c r="AK839" s="4">
        <f t="shared" si="270"/>
        <v>15073000</v>
      </c>
      <c r="AL839" s="27">
        <f t="shared" si="271"/>
        <v>3.9806276122868704E-4</v>
      </c>
      <c r="AM839" s="15">
        <f t="shared" si="278"/>
        <v>5.6524912094473558E-2</v>
      </c>
      <c r="AN839" s="15">
        <f t="shared" si="279"/>
        <v>1.0505512888109577E-5</v>
      </c>
    </row>
    <row r="840" spans="1:40" x14ac:dyDescent="0.2">
      <c r="A840" s="4" t="s">
        <v>4627</v>
      </c>
      <c r="B840" s="3" t="s">
        <v>9</v>
      </c>
      <c r="C840" s="6">
        <v>147597</v>
      </c>
      <c r="D840" s="3" t="s">
        <v>316</v>
      </c>
      <c r="E840" s="6">
        <v>148119</v>
      </c>
      <c r="F840" s="3" t="s">
        <v>1735</v>
      </c>
      <c r="G840" s="8">
        <v>5000</v>
      </c>
      <c r="H840" s="6">
        <v>147</v>
      </c>
      <c r="I840" s="6">
        <v>147637</v>
      </c>
      <c r="J840" s="13">
        <v>45016</v>
      </c>
      <c r="K840" s="9">
        <v>5000</v>
      </c>
      <c r="L840" s="4" t="s">
        <v>4627</v>
      </c>
      <c r="M840" s="4" t="s">
        <v>4632</v>
      </c>
      <c r="N840" s="4">
        <f>VLOOKUP(I840,BaseModelo!$A$2:$E$5075,5)</f>
        <v>2</v>
      </c>
      <c r="P840" s="15">
        <v>147</v>
      </c>
      <c r="Q840" s="4">
        <f>VLOOKUP(I840,BaseModelo!$A$2:$E$5075,3)</f>
        <v>100</v>
      </c>
      <c r="R840" s="4">
        <f t="shared" si="260"/>
        <v>32283000</v>
      </c>
      <c r="S840" s="16">
        <f t="shared" si="261"/>
        <v>1.5488027754545735E-4</v>
      </c>
      <c r="T840" s="4">
        <f t="shared" si="272"/>
        <v>2.2767400799182231E-2</v>
      </c>
      <c r="U840" s="4">
        <f t="shared" si="273"/>
        <v>2.2767400799182231E-2</v>
      </c>
      <c r="V840" s="6">
        <f t="shared" si="262"/>
        <v>0</v>
      </c>
      <c r="W840" s="16" t="str">
        <f t="shared" si="263"/>
        <v/>
      </c>
      <c r="X840" s="4" t="str">
        <f t="shared" si="274"/>
        <v/>
      </c>
      <c r="Y840" s="4" t="str">
        <f t="shared" si="264"/>
        <v/>
      </c>
      <c r="Z840" s="4">
        <f t="shared" si="265"/>
        <v>1578000</v>
      </c>
      <c r="AA840" s="16">
        <f t="shared" si="266"/>
        <v>3.1685678073510772E-3</v>
      </c>
      <c r="AB840" s="15">
        <f t="shared" si="275"/>
        <v>0.46577946768060835</v>
      </c>
      <c r="AC840" s="15">
        <f t="shared" si="276"/>
        <v>0.46577946768060835</v>
      </c>
      <c r="AD840" s="4">
        <v>147597</v>
      </c>
      <c r="AE840" s="26">
        <v>1303.3399999999999</v>
      </c>
      <c r="AF840" s="26">
        <v>1303.3399999999999</v>
      </c>
      <c r="AG840" s="4">
        <f t="shared" si="277"/>
        <v>681000</v>
      </c>
      <c r="AH840" s="16">
        <f t="shared" si="267"/>
        <v>7.3421439060205578E-3</v>
      </c>
      <c r="AI840" s="15">
        <f t="shared" si="268"/>
        <v>1.079295154185022</v>
      </c>
      <c r="AJ840" s="15">
        <f t="shared" si="269"/>
        <v>1.079295154185022</v>
      </c>
      <c r="AK840" s="4">
        <f t="shared" si="270"/>
        <v>15073000</v>
      </c>
      <c r="AL840" s="27">
        <f t="shared" si="271"/>
        <v>3.3171896769057253E-4</v>
      </c>
      <c r="AM840" s="15">
        <f t="shared" si="278"/>
        <v>4.8762688250514163E-2</v>
      </c>
      <c r="AN840" s="15">
        <f t="shared" si="279"/>
        <v>7.5523786901022457E-6</v>
      </c>
    </row>
    <row r="841" spans="1:40" x14ac:dyDescent="0.2">
      <c r="A841" s="4" t="s">
        <v>4627</v>
      </c>
      <c r="B841" s="3" t="s">
        <v>9</v>
      </c>
      <c r="C841" s="6">
        <v>147597</v>
      </c>
      <c r="D841" s="3" t="s">
        <v>316</v>
      </c>
      <c r="E841" s="6">
        <v>148120</v>
      </c>
      <c r="F841" s="3" t="s">
        <v>1736</v>
      </c>
      <c r="G841" s="8">
        <v>6000</v>
      </c>
      <c r="H841" s="6">
        <v>142</v>
      </c>
      <c r="I841" s="6">
        <v>148087</v>
      </c>
      <c r="J841" s="13">
        <v>45016</v>
      </c>
      <c r="K841" s="9">
        <v>6000</v>
      </c>
      <c r="L841" s="4" t="s">
        <v>4627</v>
      </c>
      <c r="M841" s="4" t="s">
        <v>4632</v>
      </c>
      <c r="N841" s="4">
        <f>VLOOKUP(I841,BaseModelo!$A$2:$E$5075,5)</f>
        <v>10</v>
      </c>
      <c r="P841" s="15">
        <v>142.00000000000003</v>
      </c>
      <c r="Q841" s="4">
        <f>VLOOKUP(I841,BaseModelo!$A$2:$E$5075,3)</f>
        <v>0</v>
      </c>
      <c r="R841" s="4">
        <f t="shared" si="260"/>
        <v>32283000</v>
      </c>
      <c r="S841" s="16">
        <f t="shared" si="261"/>
        <v>1.8585633305454884E-4</v>
      </c>
      <c r="T841" s="4">
        <f t="shared" si="272"/>
        <v>2.6391599293745936E-2</v>
      </c>
      <c r="U841" s="4">
        <f t="shared" si="273"/>
        <v>2.6391599293745942E-2</v>
      </c>
      <c r="V841" s="6">
        <f t="shared" si="262"/>
        <v>0</v>
      </c>
      <c r="W841" s="16" t="str">
        <f t="shared" si="263"/>
        <v/>
      </c>
      <c r="X841" s="4" t="str">
        <f t="shared" si="274"/>
        <v/>
      </c>
      <c r="Y841" s="4" t="str">
        <f t="shared" si="264"/>
        <v/>
      </c>
      <c r="Z841" s="4">
        <f t="shared" si="265"/>
        <v>4121000</v>
      </c>
      <c r="AA841" s="16">
        <f t="shared" si="266"/>
        <v>1.4559572919194371E-3</v>
      </c>
      <c r="AB841" s="15">
        <f t="shared" si="275"/>
        <v>0.20674593545256006</v>
      </c>
      <c r="AC841" s="15">
        <f t="shared" si="276"/>
        <v>0.20674593545256012</v>
      </c>
      <c r="AD841" s="4">
        <v>147597</v>
      </c>
      <c r="AE841" s="26">
        <v>1503.37</v>
      </c>
      <c r="AF841" s="26">
        <v>1503.37</v>
      </c>
      <c r="AG841" s="4">
        <f t="shared" si="277"/>
        <v>2105000</v>
      </c>
      <c r="AH841" s="16">
        <f t="shared" si="267"/>
        <v>2.8503562945368173E-3</v>
      </c>
      <c r="AI841" s="15">
        <f t="shared" si="268"/>
        <v>0.40475059382422807</v>
      </c>
      <c r="AJ841" s="15">
        <f t="shared" si="269"/>
        <v>0.40475059382422812</v>
      </c>
      <c r="AK841" s="4">
        <f t="shared" si="270"/>
        <v>15073000</v>
      </c>
      <c r="AL841" s="27">
        <f t="shared" si="271"/>
        <v>3.9806276122868704E-4</v>
      </c>
      <c r="AM841" s="15">
        <f t="shared" si="278"/>
        <v>5.6524912094473558E-2</v>
      </c>
      <c r="AN841" s="15">
        <f t="shared" si="279"/>
        <v>1.0505512888109577E-5</v>
      </c>
    </row>
    <row r="842" spans="1:40" x14ac:dyDescent="0.2">
      <c r="A842" s="4" t="s">
        <v>4628</v>
      </c>
      <c r="B842" s="3" t="s">
        <v>6</v>
      </c>
      <c r="C842" s="6">
        <v>147609</v>
      </c>
      <c r="D842" s="3" t="s">
        <v>302</v>
      </c>
      <c r="E842" s="6">
        <v>147616</v>
      </c>
      <c r="F842" s="3" t="s">
        <v>1660</v>
      </c>
      <c r="G842" s="8">
        <v>6000</v>
      </c>
      <c r="H842" s="6">
        <v>142</v>
      </c>
      <c r="I842" s="6">
        <v>147198</v>
      </c>
      <c r="J842" s="13">
        <v>45016</v>
      </c>
      <c r="K842" s="9">
        <v>6000</v>
      </c>
      <c r="L842" s="4" t="s">
        <v>4628</v>
      </c>
      <c r="M842" s="4" t="s">
        <v>4632</v>
      </c>
      <c r="N842" s="4">
        <f>VLOOKUP(I842,BaseModelo!$A$2:$E$5075,5)</f>
        <v>10</v>
      </c>
      <c r="P842" s="15">
        <v>142.00000000000003</v>
      </c>
      <c r="Q842" s="4">
        <f>VLOOKUP(I842,BaseModelo!$A$2:$E$5075,3)</f>
        <v>0</v>
      </c>
      <c r="R842" s="4">
        <f t="shared" si="260"/>
        <v>32283000</v>
      </c>
      <c r="S842" s="16">
        <f t="shared" si="261"/>
        <v>1.8585633305454884E-4</v>
      </c>
      <c r="T842" s="4">
        <f t="shared" si="272"/>
        <v>2.6391599293745936E-2</v>
      </c>
      <c r="U842" s="4">
        <f t="shared" si="273"/>
        <v>2.6391599293745942E-2</v>
      </c>
      <c r="V842" s="6">
        <f t="shared" si="262"/>
        <v>0</v>
      </c>
      <c r="W842" s="16" t="str">
        <f t="shared" si="263"/>
        <v/>
      </c>
      <c r="X842" s="4" t="str">
        <f t="shared" si="274"/>
        <v/>
      </c>
      <c r="Y842" s="4" t="str">
        <f t="shared" si="264"/>
        <v/>
      </c>
      <c r="Z842" s="4">
        <f t="shared" si="265"/>
        <v>4121000</v>
      </c>
      <c r="AA842" s="16">
        <f t="shared" si="266"/>
        <v>1.4559572919194371E-3</v>
      </c>
      <c r="AB842" s="15">
        <f t="shared" si="275"/>
        <v>0.20674593545256006</v>
      </c>
      <c r="AC842" s="15">
        <f t="shared" si="276"/>
        <v>0.20674593545256012</v>
      </c>
      <c r="AD842" s="4">
        <v>147609</v>
      </c>
      <c r="AE842" s="26">
        <v>1503.37</v>
      </c>
      <c r="AF842" s="26">
        <v>1503.37</v>
      </c>
      <c r="AG842" s="4">
        <f t="shared" si="277"/>
        <v>1846000</v>
      </c>
      <c r="AH842" s="16">
        <f t="shared" si="267"/>
        <v>3.2502708559046588E-3</v>
      </c>
      <c r="AI842" s="15">
        <f t="shared" si="268"/>
        <v>0.46153846153846156</v>
      </c>
      <c r="AJ842" s="15">
        <f t="shared" si="269"/>
        <v>0.46153846153846162</v>
      </c>
      <c r="AK842" s="4">
        <f t="shared" si="270"/>
        <v>16319000</v>
      </c>
      <c r="AL842" s="27">
        <f t="shared" si="271"/>
        <v>3.6766958759727926E-4</v>
      </c>
      <c r="AM842" s="15">
        <f t="shared" si="278"/>
        <v>5.2209081438813656E-2</v>
      </c>
      <c r="AN842" s="15">
        <f t="shared" si="279"/>
        <v>9.7033884283642175E-6</v>
      </c>
    </row>
    <row r="843" spans="1:40" x14ac:dyDescent="0.2">
      <c r="A843" s="4" t="s">
        <v>4628</v>
      </c>
      <c r="B843" s="3" t="s">
        <v>6</v>
      </c>
      <c r="C843" s="6">
        <v>147609</v>
      </c>
      <c r="D843" s="3" t="s">
        <v>302</v>
      </c>
      <c r="E843" s="6">
        <v>147617</v>
      </c>
      <c r="F843" s="3" t="s">
        <v>1661</v>
      </c>
      <c r="G843" s="8">
        <v>6000</v>
      </c>
      <c r="H843" s="6">
        <v>142</v>
      </c>
      <c r="I843" s="6">
        <v>147001</v>
      </c>
      <c r="J843" s="13">
        <v>45016</v>
      </c>
      <c r="K843" s="9">
        <v>6000</v>
      </c>
      <c r="L843" s="4" t="s">
        <v>4628</v>
      </c>
      <c r="M843" s="4" t="s">
        <v>4632</v>
      </c>
      <c r="N843" s="4">
        <f>VLOOKUP(I843,BaseModelo!$A$2:$E$5075,5)</f>
        <v>10</v>
      </c>
      <c r="P843" s="15">
        <v>142.00000000000003</v>
      </c>
      <c r="Q843" s="4">
        <f>VLOOKUP(I843,BaseModelo!$A$2:$E$5075,3)</f>
        <v>0</v>
      </c>
      <c r="R843" s="4">
        <f t="shared" si="260"/>
        <v>32283000</v>
      </c>
      <c r="S843" s="16">
        <f t="shared" si="261"/>
        <v>1.8585633305454884E-4</v>
      </c>
      <c r="T843" s="4">
        <f t="shared" si="272"/>
        <v>2.6391599293745936E-2</v>
      </c>
      <c r="U843" s="4">
        <f t="shared" si="273"/>
        <v>2.6391599293745942E-2</v>
      </c>
      <c r="V843" s="6">
        <f t="shared" si="262"/>
        <v>0</v>
      </c>
      <c r="W843" s="16" t="str">
        <f t="shared" si="263"/>
        <v/>
      </c>
      <c r="X843" s="4" t="str">
        <f t="shared" si="274"/>
        <v/>
      </c>
      <c r="Y843" s="4" t="str">
        <f t="shared" si="264"/>
        <v/>
      </c>
      <c r="Z843" s="4">
        <f t="shared" si="265"/>
        <v>4121000</v>
      </c>
      <c r="AA843" s="16">
        <f t="shared" si="266"/>
        <v>1.4559572919194371E-3</v>
      </c>
      <c r="AB843" s="15">
        <f t="shared" si="275"/>
        <v>0.20674593545256006</v>
      </c>
      <c r="AC843" s="15">
        <f t="shared" si="276"/>
        <v>0.20674593545256012</v>
      </c>
      <c r="AD843" s="4">
        <v>147609</v>
      </c>
      <c r="AE843" s="26">
        <v>1503.37</v>
      </c>
      <c r="AF843" s="26">
        <v>1503.37</v>
      </c>
      <c r="AG843" s="4">
        <f t="shared" si="277"/>
        <v>1846000</v>
      </c>
      <c r="AH843" s="16">
        <f t="shared" si="267"/>
        <v>3.2502708559046588E-3</v>
      </c>
      <c r="AI843" s="15">
        <f t="shared" si="268"/>
        <v>0.46153846153846156</v>
      </c>
      <c r="AJ843" s="15">
        <f t="shared" si="269"/>
        <v>0.46153846153846162</v>
      </c>
      <c r="AK843" s="4">
        <f t="shared" si="270"/>
        <v>16319000</v>
      </c>
      <c r="AL843" s="27">
        <f t="shared" si="271"/>
        <v>3.6766958759727926E-4</v>
      </c>
      <c r="AM843" s="15">
        <f t="shared" si="278"/>
        <v>5.2209081438813656E-2</v>
      </c>
      <c r="AN843" s="15">
        <f t="shared" si="279"/>
        <v>9.7033884283642175E-6</v>
      </c>
    </row>
    <row r="844" spans="1:40" x14ac:dyDescent="0.2">
      <c r="A844" s="4" t="s">
        <v>4628</v>
      </c>
      <c r="B844" s="3" t="s">
        <v>6</v>
      </c>
      <c r="C844" s="6">
        <v>147609</v>
      </c>
      <c r="D844" s="3" t="s">
        <v>302</v>
      </c>
      <c r="E844" s="6">
        <v>147777</v>
      </c>
      <c r="F844" s="3" t="s">
        <v>1663</v>
      </c>
      <c r="G844" s="8">
        <v>10000</v>
      </c>
      <c r="H844" s="6">
        <v>142</v>
      </c>
      <c r="I844" s="6">
        <v>107998</v>
      </c>
      <c r="J844" s="13">
        <v>45016</v>
      </c>
      <c r="K844" s="9">
        <v>10000</v>
      </c>
      <c r="L844" s="4" t="s">
        <v>4628</v>
      </c>
      <c r="M844" s="4" t="s">
        <v>4632</v>
      </c>
      <c r="N844" s="4">
        <f>VLOOKUP(I844,BaseModelo!$A$2:$E$5075,5)</f>
        <v>8</v>
      </c>
      <c r="P844" s="15">
        <v>142.00000000000003</v>
      </c>
      <c r="Q844" s="4">
        <f>VLOOKUP(I844,BaseModelo!$A$2:$E$5075,3)</f>
        <v>132</v>
      </c>
      <c r="R844" s="4">
        <f t="shared" si="260"/>
        <v>32283000</v>
      </c>
      <c r="S844" s="16">
        <f t="shared" si="261"/>
        <v>3.0976055509091471E-4</v>
      </c>
      <c r="T844" s="4">
        <f t="shared" si="272"/>
        <v>4.3985998822909891E-2</v>
      </c>
      <c r="U844" s="4">
        <f t="shared" si="273"/>
        <v>4.3985998822909898E-2</v>
      </c>
      <c r="V844" s="6">
        <f t="shared" si="262"/>
        <v>0</v>
      </c>
      <c r="W844" s="16" t="str">
        <f t="shared" si="263"/>
        <v/>
      </c>
      <c r="X844" s="4" t="str">
        <f t="shared" si="274"/>
        <v/>
      </c>
      <c r="Y844" s="4" t="str">
        <f t="shared" si="264"/>
        <v/>
      </c>
      <c r="Z844" s="4">
        <f t="shared" si="265"/>
        <v>5836000</v>
      </c>
      <c r="AA844" s="16">
        <f t="shared" si="266"/>
        <v>1.7135023989033585E-3</v>
      </c>
      <c r="AB844" s="15">
        <f t="shared" si="275"/>
        <v>0.2433173406442769</v>
      </c>
      <c r="AC844" s="15">
        <f t="shared" si="276"/>
        <v>0.24331734064427696</v>
      </c>
      <c r="AD844" s="4">
        <v>147609</v>
      </c>
      <c r="AE844" s="26">
        <v>2510.34</v>
      </c>
      <c r="AF844" s="26">
        <v>2510.34</v>
      </c>
      <c r="AG844" s="4">
        <f t="shared" si="277"/>
        <v>3421000</v>
      </c>
      <c r="AH844" s="16">
        <f t="shared" si="267"/>
        <v>2.9231218941829875E-3</v>
      </c>
      <c r="AI844" s="15">
        <f t="shared" si="268"/>
        <v>0.41508330897398421</v>
      </c>
      <c r="AJ844" s="15">
        <f t="shared" si="269"/>
        <v>0.41508330897398432</v>
      </c>
      <c r="AK844" s="4">
        <f t="shared" si="270"/>
        <v>16319000</v>
      </c>
      <c r="AL844" s="27">
        <f t="shared" si="271"/>
        <v>6.1278264599546543E-4</v>
      </c>
      <c r="AM844" s="15">
        <f t="shared" si="278"/>
        <v>8.7015135731356094E-2</v>
      </c>
      <c r="AN844" s="15">
        <f t="shared" si="279"/>
        <v>2.6953856745456156E-5</v>
      </c>
    </row>
    <row r="845" spans="1:40" x14ac:dyDescent="0.2">
      <c r="A845" s="4" t="s">
        <v>4627</v>
      </c>
      <c r="B845" s="3" t="s">
        <v>1</v>
      </c>
      <c r="C845" s="6">
        <v>147646</v>
      </c>
      <c r="D845" s="3" t="s">
        <v>304</v>
      </c>
      <c r="E845" s="6">
        <v>147660</v>
      </c>
      <c r="F845" s="3" t="s">
        <v>1701</v>
      </c>
      <c r="G845" s="8">
        <v>7000</v>
      </c>
      <c r="H845" s="6">
        <v>142</v>
      </c>
      <c r="I845" s="6">
        <v>147495</v>
      </c>
      <c r="J845" s="13">
        <v>45016</v>
      </c>
      <c r="K845" s="9">
        <v>7000</v>
      </c>
      <c r="L845" s="4" t="s">
        <v>4627</v>
      </c>
      <c r="M845" s="4" t="s">
        <v>4632</v>
      </c>
      <c r="N845" s="4">
        <f>VLOOKUP(I845,BaseModelo!$A$2:$E$5075,5)</f>
        <v>3</v>
      </c>
      <c r="P845" s="15">
        <v>142.00000000000003</v>
      </c>
      <c r="Q845" s="4">
        <f>VLOOKUP(I845,BaseModelo!$A$2:$E$5075,3)</f>
        <v>110</v>
      </c>
      <c r="R845" s="4">
        <f t="shared" si="260"/>
        <v>32283000</v>
      </c>
      <c r="S845" s="16">
        <f t="shared" si="261"/>
        <v>2.168323885636403E-4</v>
      </c>
      <c r="T845" s="4">
        <f t="shared" si="272"/>
        <v>3.0790199176036922E-2</v>
      </c>
      <c r="U845" s="4">
        <f t="shared" si="273"/>
        <v>3.0790199176036929E-2</v>
      </c>
      <c r="V845" s="6">
        <f t="shared" si="262"/>
        <v>0</v>
      </c>
      <c r="W845" s="16" t="str">
        <f t="shared" si="263"/>
        <v/>
      </c>
      <c r="X845" s="4" t="str">
        <f t="shared" si="274"/>
        <v/>
      </c>
      <c r="Y845" s="4" t="str">
        <f t="shared" si="264"/>
        <v/>
      </c>
      <c r="Z845" s="4">
        <f t="shared" si="265"/>
        <v>1992000</v>
      </c>
      <c r="AA845" s="16">
        <f t="shared" si="266"/>
        <v>3.5140562248995983E-3</v>
      </c>
      <c r="AB845" s="15">
        <f t="shared" si="275"/>
        <v>0.49899598393574296</v>
      </c>
      <c r="AC845" s="15">
        <f t="shared" si="276"/>
        <v>0.49899598393574307</v>
      </c>
      <c r="AD845" s="4">
        <v>147646</v>
      </c>
      <c r="AE845" s="26">
        <v>1758.65</v>
      </c>
      <c r="AF845" s="26">
        <v>1758.65</v>
      </c>
      <c r="AG845" s="4">
        <f t="shared" si="277"/>
        <v>1267000</v>
      </c>
      <c r="AH845" s="16">
        <f t="shared" si="267"/>
        <v>5.5248618784530384E-3</v>
      </c>
      <c r="AI845" s="15">
        <f t="shared" si="268"/>
        <v>0.78453038674033149</v>
      </c>
      <c r="AJ845" s="15">
        <f t="shared" si="269"/>
        <v>0.7845303867403316</v>
      </c>
      <c r="AK845" s="4">
        <f t="shared" si="270"/>
        <v>15073000</v>
      </c>
      <c r="AL845" s="27">
        <f t="shared" si="271"/>
        <v>4.6440655476680156E-4</v>
      </c>
      <c r="AM845" s="15">
        <f t="shared" si="278"/>
        <v>6.5945730776885828E-2</v>
      </c>
      <c r="AN845" s="15">
        <f t="shared" si="279"/>
        <v>1.4299170319926922E-5</v>
      </c>
    </row>
    <row r="846" spans="1:40" x14ac:dyDescent="0.2">
      <c r="A846" s="4" t="s">
        <v>4628</v>
      </c>
      <c r="B846" s="3" t="s">
        <v>12</v>
      </c>
      <c r="C846" s="6">
        <v>147661</v>
      </c>
      <c r="D846" s="3" t="s">
        <v>298</v>
      </c>
      <c r="E846" s="6">
        <v>147667</v>
      </c>
      <c r="F846" s="3" t="s">
        <v>1656</v>
      </c>
      <c r="G846" s="8">
        <v>10000</v>
      </c>
      <c r="H846" s="6">
        <v>142</v>
      </c>
      <c r="I846" s="6">
        <v>146009</v>
      </c>
      <c r="J846" s="13">
        <v>45016</v>
      </c>
      <c r="K846" s="9">
        <v>9537.6184971648781</v>
      </c>
      <c r="L846" s="4" t="s">
        <v>4628</v>
      </c>
      <c r="M846" s="4" t="s">
        <v>4632</v>
      </c>
      <c r="N846" s="4">
        <f>VLOOKUP(I846,BaseModelo!$A$2:$E$5075,5)</f>
        <v>4</v>
      </c>
      <c r="P846" s="15">
        <v>142.00000000000003</v>
      </c>
      <c r="Q846" s="4">
        <f>VLOOKUP(I846,BaseModelo!$A$2:$E$5075,3)</f>
        <v>110</v>
      </c>
      <c r="R846" s="4">
        <f t="shared" si="260"/>
        <v>32283000</v>
      </c>
      <c r="S846" s="16">
        <f t="shared" si="261"/>
        <v>3.0976055509091471E-4</v>
      </c>
      <c r="T846" s="4">
        <f t="shared" si="272"/>
        <v>4.3985998822909891E-2</v>
      </c>
      <c r="U846" s="4">
        <f t="shared" si="273"/>
        <v>4.3985998822909898E-2</v>
      </c>
      <c r="V846" s="6">
        <f t="shared" si="262"/>
        <v>0</v>
      </c>
      <c r="W846" s="16" t="str">
        <f t="shared" si="263"/>
        <v/>
      </c>
      <c r="X846" s="4" t="str">
        <f t="shared" si="274"/>
        <v/>
      </c>
      <c r="Y846" s="4" t="str">
        <f t="shared" si="264"/>
        <v/>
      </c>
      <c r="Z846" s="4">
        <f t="shared" si="265"/>
        <v>2331000</v>
      </c>
      <c r="AA846" s="16">
        <f t="shared" si="266"/>
        <v>4.2900042900042897E-3</v>
      </c>
      <c r="AB846" s="15">
        <f t="shared" si="275"/>
        <v>0.60918060918060912</v>
      </c>
      <c r="AC846" s="15">
        <f t="shared" si="276"/>
        <v>0.60918060918060923</v>
      </c>
      <c r="AD846" s="4">
        <v>147661</v>
      </c>
      <c r="AE846" s="26">
        <v>2510.34</v>
      </c>
      <c r="AF846" s="26">
        <v>2510.34</v>
      </c>
      <c r="AG846" s="4">
        <f t="shared" si="277"/>
        <v>858000</v>
      </c>
      <c r="AH846" s="16">
        <f t="shared" si="267"/>
        <v>1.1655011655011656E-2</v>
      </c>
      <c r="AI846" s="15">
        <f t="shared" si="268"/>
        <v>1.6550116550116551</v>
      </c>
      <c r="AJ846" s="15">
        <f t="shared" si="269"/>
        <v>1.6550116550116554</v>
      </c>
      <c r="AK846" s="4">
        <f t="shared" si="270"/>
        <v>16319000</v>
      </c>
      <c r="AL846" s="27">
        <f t="shared" si="271"/>
        <v>6.1278264599546543E-4</v>
      </c>
      <c r="AM846" s="15">
        <f t="shared" si="278"/>
        <v>8.7015135731356094E-2</v>
      </c>
      <c r="AN846" s="15">
        <f t="shared" si="279"/>
        <v>2.6953856745456156E-5</v>
      </c>
    </row>
    <row r="847" spans="1:40" x14ac:dyDescent="0.2">
      <c r="A847" s="4" t="s">
        <v>4628</v>
      </c>
      <c r="B847" s="3" t="s">
        <v>12</v>
      </c>
      <c r="C847" s="6">
        <v>147661</v>
      </c>
      <c r="D847" s="3" t="s">
        <v>298</v>
      </c>
      <c r="E847" s="6">
        <v>147668</v>
      </c>
      <c r="F847" s="3" t="s">
        <v>1657</v>
      </c>
      <c r="G847" s="8">
        <v>6000</v>
      </c>
      <c r="H847" s="6">
        <v>142</v>
      </c>
      <c r="I847" s="6">
        <v>146275</v>
      </c>
      <c r="J847" s="13">
        <v>45016</v>
      </c>
      <c r="K847" s="9">
        <v>5722.5710982989267</v>
      </c>
      <c r="L847" s="4" t="s">
        <v>4628</v>
      </c>
      <c r="M847" s="4" t="s">
        <v>4632</v>
      </c>
      <c r="N847" s="4">
        <f>VLOOKUP(I847,BaseModelo!$A$2:$E$5075,5)</f>
        <v>8</v>
      </c>
      <c r="P847" s="15">
        <v>142.00000000000003</v>
      </c>
      <c r="Q847" s="4">
        <f>VLOOKUP(I847,BaseModelo!$A$2:$E$5075,3)</f>
        <v>132</v>
      </c>
      <c r="R847" s="4">
        <f t="shared" si="260"/>
        <v>32283000</v>
      </c>
      <c r="S847" s="16">
        <f t="shared" si="261"/>
        <v>1.8585633305454884E-4</v>
      </c>
      <c r="T847" s="4">
        <f t="shared" si="272"/>
        <v>2.6391599293745936E-2</v>
      </c>
      <c r="U847" s="4">
        <f t="shared" si="273"/>
        <v>2.6391599293745942E-2</v>
      </c>
      <c r="V847" s="6">
        <f t="shared" si="262"/>
        <v>0</v>
      </c>
      <c r="W847" s="16" t="str">
        <f t="shared" si="263"/>
        <v/>
      </c>
      <c r="X847" s="4" t="str">
        <f t="shared" si="274"/>
        <v/>
      </c>
      <c r="Y847" s="4" t="str">
        <f t="shared" si="264"/>
        <v/>
      </c>
      <c r="Z847" s="4">
        <f t="shared" si="265"/>
        <v>5836000</v>
      </c>
      <c r="AA847" s="16">
        <f t="shared" si="266"/>
        <v>1.028101439342015E-3</v>
      </c>
      <c r="AB847" s="15">
        <f t="shared" si="275"/>
        <v>0.14599040438656613</v>
      </c>
      <c r="AC847" s="15">
        <f t="shared" si="276"/>
        <v>0.14599040438656616</v>
      </c>
      <c r="AD847" s="4">
        <v>147661</v>
      </c>
      <c r="AE847" s="26">
        <v>1503.37</v>
      </c>
      <c r="AF847" s="26">
        <v>1503.37</v>
      </c>
      <c r="AG847" s="4">
        <f t="shared" si="277"/>
        <v>3421000</v>
      </c>
      <c r="AH847" s="16">
        <f t="shared" si="267"/>
        <v>1.7538731365097924E-3</v>
      </c>
      <c r="AI847" s="15">
        <f t="shared" si="268"/>
        <v>0.24904998538439052</v>
      </c>
      <c r="AJ847" s="15">
        <f t="shared" si="269"/>
        <v>0.24904998538439058</v>
      </c>
      <c r="AK847" s="4">
        <f t="shared" si="270"/>
        <v>16319000</v>
      </c>
      <c r="AL847" s="27">
        <f t="shared" si="271"/>
        <v>3.6766958759727926E-4</v>
      </c>
      <c r="AM847" s="15">
        <f t="shared" si="278"/>
        <v>5.2209081438813656E-2</v>
      </c>
      <c r="AN847" s="15">
        <f t="shared" si="279"/>
        <v>9.7033884283642175E-6</v>
      </c>
    </row>
    <row r="848" spans="1:40" x14ac:dyDescent="0.2">
      <c r="A848" s="4" t="s">
        <v>4628</v>
      </c>
      <c r="B848" s="3" t="s">
        <v>12</v>
      </c>
      <c r="C848" s="6">
        <v>147661</v>
      </c>
      <c r="D848" s="3" t="s">
        <v>298</v>
      </c>
      <c r="E848" s="6">
        <v>147669</v>
      </c>
      <c r="F848" s="3" t="s">
        <v>1658</v>
      </c>
      <c r="G848" s="8">
        <v>7000</v>
      </c>
      <c r="H848" s="6">
        <v>142</v>
      </c>
      <c r="I848" s="6">
        <v>142455</v>
      </c>
      <c r="J848" s="13">
        <v>45016</v>
      </c>
      <c r="K848" s="9">
        <v>6676.3329480154143</v>
      </c>
      <c r="L848" s="4" t="s">
        <v>4628</v>
      </c>
      <c r="M848" s="4" t="s">
        <v>4632</v>
      </c>
      <c r="N848" s="4">
        <f>VLOOKUP(I848,BaseModelo!$A$2:$E$5075,5)</f>
        <v>6</v>
      </c>
      <c r="P848" s="15">
        <v>142.00000000000003</v>
      </c>
      <c r="Q848" s="4">
        <f>VLOOKUP(I848,BaseModelo!$A$2:$E$5075,3)</f>
        <v>115</v>
      </c>
      <c r="R848" s="4">
        <f t="shared" si="260"/>
        <v>32283000</v>
      </c>
      <c r="S848" s="16">
        <f t="shared" si="261"/>
        <v>2.168323885636403E-4</v>
      </c>
      <c r="T848" s="4">
        <f t="shared" si="272"/>
        <v>3.0790199176036922E-2</v>
      </c>
      <c r="U848" s="4">
        <f t="shared" si="273"/>
        <v>3.0790199176036929E-2</v>
      </c>
      <c r="V848" s="6">
        <f t="shared" si="262"/>
        <v>0</v>
      </c>
      <c r="W848" s="16" t="str">
        <f t="shared" si="263"/>
        <v/>
      </c>
      <c r="X848" s="4" t="str">
        <f t="shared" si="274"/>
        <v/>
      </c>
      <c r="Y848" s="4" t="str">
        <f t="shared" si="264"/>
        <v/>
      </c>
      <c r="Z848" s="4">
        <f t="shared" si="265"/>
        <v>4853000</v>
      </c>
      <c r="AA848" s="16">
        <f t="shared" si="266"/>
        <v>1.4424067587059551E-3</v>
      </c>
      <c r="AB848" s="15">
        <f t="shared" si="275"/>
        <v>0.20482175973624561</v>
      </c>
      <c r="AC848" s="15">
        <f t="shared" si="276"/>
        <v>0.20482175973624567</v>
      </c>
      <c r="AD848" s="4">
        <v>147661</v>
      </c>
      <c r="AE848" s="26">
        <v>1758.65</v>
      </c>
      <c r="AF848" s="26">
        <v>1758.65</v>
      </c>
      <c r="AG848" s="4">
        <f t="shared" si="277"/>
        <v>2735000</v>
      </c>
      <c r="AH848" s="16">
        <f t="shared" si="267"/>
        <v>2.5594149908592322E-3</v>
      </c>
      <c r="AI848" s="15">
        <f t="shared" si="268"/>
        <v>0.363436928702011</v>
      </c>
      <c r="AJ848" s="15">
        <f t="shared" si="269"/>
        <v>0.36343692870201105</v>
      </c>
      <c r="AK848" s="4">
        <f t="shared" si="270"/>
        <v>16319000</v>
      </c>
      <c r="AL848" s="27">
        <f t="shared" si="271"/>
        <v>4.289478521968258E-4</v>
      </c>
      <c r="AM848" s="15">
        <f t="shared" si="278"/>
        <v>6.0910595011949266E-2</v>
      </c>
      <c r="AN848" s="15">
        <f t="shared" si="279"/>
        <v>1.3207389805273516E-5</v>
      </c>
    </row>
    <row r="849" spans="1:40" x14ac:dyDescent="0.2">
      <c r="A849" s="4" t="s">
        <v>4628</v>
      </c>
      <c r="B849" s="3" t="s">
        <v>12</v>
      </c>
      <c r="C849" s="6">
        <v>147676</v>
      </c>
      <c r="D849" s="3" t="s">
        <v>299</v>
      </c>
      <c r="E849" s="6">
        <v>147682</v>
      </c>
      <c r="F849" s="3" t="s">
        <v>1654</v>
      </c>
      <c r="G849" s="8">
        <v>10000</v>
      </c>
      <c r="H849" s="6">
        <v>142</v>
      </c>
      <c r="I849" s="6">
        <v>147434</v>
      </c>
      <c r="J849" s="13">
        <v>45016</v>
      </c>
      <c r="K849" s="9">
        <v>10000</v>
      </c>
      <c r="L849" s="4" t="s">
        <v>4628</v>
      </c>
      <c r="M849" s="4" t="s">
        <v>4632</v>
      </c>
      <c r="N849" s="4">
        <f>VLOOKUP(I849,BaseModelo!$A$2:$E$5075,5)</f>
        <v>10</v>
      </c>
      <c r="P849" s="15">
        <v>142.00000000000003</v>
      </c>
      <c r="Q849" s="4">
        <f>VLOOKUP(I849,BaseModelo!$A$2:$E$5075,3)</f>
        <v>0</v>
      </c>
      <c r="R849" s="4">
        <f t="shared" si="260"/>
        <v>32283000</v>
      </c>
      <c r="S849" s="16">
        <f t="shared" si="261"/>
        <v>3.0976055509091471E-4</v>
      </c>
      <c r="T849" s="4">
        <f t="shared" si="272"/>
        <v>4.3985998822909891E-2</v>
      </c>
      <c r="U849" s="4">
        <f t="shared" si="273"/>
        <v>4.3985998822909898E-2</v>
      </c>
      <c r="V849" s="6">
        <f t="shared" si="262"/>
        <v>0</v>
      </c>
      <c r="W849" s="16" t="str">
        <f t="shared" si="263"/>
        <v/>
      </c>
      <c r="X849" s="4" t="str">
        <f t="shared" si="274"/>
        <v/>
      </c>
      <c r="Y849" s="4" t="str">
        <f t="shared" si="264"/>
        <v/>
      </c>
      <c r="Z849" s="4">
        <f t="shared" si="265"/>
        <v>4121000</v>
      </c>
      <c r="AA849" s="16">
        <f t="shared" si="266"/>
        <v>2.4265954865323952E-3</v>
      </c>
      <c r="AB849" s="15">
        <f t="shared" si="275"/>
        <v>0.3445765590876001</v>
      </c>
      <c r="AC849" s="15">
        <f t="shared" si="276"/>
        <v>0.34457655908760021</v>
      </c>
      <c r="AD849" s="4">
        <v>147676</v>
      </c>
      <c r="AE849" s="26">
        <v>2510.34</v>
      </c>
      <c r="AF849" s="26">
        <v>2510.34</v>
      </c>
      <c r="AG849" s="4">
        <f t="shared" si="277"/>
        <v>1846000</v>
      </c>
      <c r="AH849" s="16">
        <f t="shared" si="267"/>
        <v>5.4171180931744311E-3</v>
      </c>
      <c r="AI849" s="15">
        <f t="shared" si="268"/>
        <v>0.76923076923076927</v>
      </c>
      <c r="AJ849" s="15">
        <f t="shared" si="269"/>
        <v>0.76923076923076938</v>
      </c>
      <c r="AK849" s="4">
        <f t="shared" si="270"/>
        <v>16319000</v>
      </c>
      <c r="AL849" s="27">
        <f t="shared" si="271"/>
        <v>6.1278264599546543E-4</v>
      </c>
      <c r="AM849" s="15">
        <f t="shared" si="278"/>
        <v>8.7015135731356094E-2</v>
      </c>
      <c r="AN849" s="15">
        <f t="shared" si="279"/>
        <v>2.6953856745456156E-5</v>
      </c>
    </row>
    <row r="850" spans="1:40" x14ac:dyDescent="0.2">
      <c r="A850" s="4" t="s">
        <v>4628</v>
      </c>
      <c r="B850" s="3" t="s">
        <v>12</v>
      </c>
      <c r="C850" s="6">
        <v>147676</v>
      </c>
      <c r="D850" s="3" t="s">
        <v>299</v>
      </c>
      <c r="E850" s="6">
        <v>147683</v>
      </c>
      <c r="F850" s="3" t="s">
        <v>1655</v>
      </c>
      <c r="G850" s="8">
        <v>7000</v>
      </c>
      <c r="H850" s="6">
        <v>142</v>
      </c>
      <c r="I850" s="6">
        <v>147436</v>
      </c>
      <c r="J850" s="13">
        <v>45016</v>
      </c>
      <c r="K850" s="9">
        <v>7000</v>
      </c>
      <c r="L850" s="4" t="s">
        <v>4628</v>
      </c>
      <c r="M850" s="4" t="s">
        <v>4632</v>
      </c>
      <c r="N850" s="4">
        <f>VLOOKUP(I850,BaseModelo!$A$2:$E$5075,5)</f>
        <v>10</v>
      </c>
      <c r="P850" s="15">
        <v>142.00000000000003</v>
      </c>
      <c r="Q850" s="4">
        <f>VLOOKUP(I850,BaseModelo!$A$2:$E$5075,3)</f>
        <v>0</v>
      </c>
      <c r="R850" s="4">
        <f t="shared" si="260"/>
        <v>32283000</v>
      </c>
      <c r="S850" s="16">
        <f t="shared" si="261"/>
        <v>2.168323885636403E-4</v>
      </c>
      <c r="T850" s="4">
        <f t="shared" si="272"/>
        <v>3.0790199176036922E-2</v>
      </c>
      <c r="U850" s="4">
        <f t="shared" si="273"/>
        <v>3.0790199176036929E-2</v>
      </c>
      <c r="V850" s="6">
        <f t="shared" si="262"/>
        <v>0</v>
      </c>
      <c r="W850" s="16" t="str">
        <f t="shared" si="263"/>
        <v/>
      </c>
      <c r="X850" s="4" t="str">
        <f t="shared" si="274"/>
        <v/>
      </c>
      <c r="Y850" s="4" t="str">
        <f t="shared" si="264"/>
        <v/>
      </c>
      <c r="Z850" s="4">
        <f t="shared" si="265"/>
        <v>4121000</v>
      </c>
      <c r="AA850" s="16">
        <f t="shared" si="266"/>
        <v>1.6986168405726766E-3</v>
      </c>
      <c r="AB850" s="15">
        <f t="shared" si="275"/>
        <v>0.24120359136132008</v>
      </c>
      <c r="AC850" s="15">
        <f t="shared" si="276"/>
        <v>0.24120359136132014</v>
      </c>
      <c r="AD850" s="4">
        <v>147676</v>
      </c>
      <c r="AE850" s="26">
        <v>1758.65</v>
      </c>
      <c r="AF850" s="26">
        <v>1758.65</v>
      </c>
      <c r="AG850" s="4">
        <f t="shared" si="277"/>
        <v>1846000</v>
      </c>
      <c r="AH850" s="16">
        <f t="shared" si="267"/>
        <v>3.791982665222102E-3</v>
      </c>
      <c r="AI850" s="15">
        <f t="shared" si="268"/>
        <v>0.53846153846153844</v>
      </c>
      <c r="AJ850" s="15">
        <f t="shared" si="269"/>
        <v>0.53846153846153855</v>
      </c>
      <c r="AK850" s="4">
        <f t="shared" si="270"/>
        <v>16319000</v>
      </c>
      <c r="AL850" s="27">
        <f t="shared" si="271"/>
        <v>4.289478521968258E-4</v>
      </c>
      <c r="AM850" s="15">
        <f t="shared" si="278"/>
        <v>6.0910595011949266E-2</v>
      </c>
      <c r="AN850" s="15">
        <f t="shared" si="279"/>
        <v>1.3207389805273516E-5</v>
      </c>
    </row>
    <row r="851" spans="1:40" x14ac:dyDescent="0.2">
      <c r="A851" s="4" t="s">
        <v>4628</v>
      </c>
      <c r="B851" s="3" t="s">
        <v>11</v>
      </c>
      <c r="C851" s="6">
        <v>147707</v>
      </c>
      <c r="D851" s="3" t="s">
        <v>305</v>
      </c>
      <c r="E851" s="6">
        <v>147941</v>
      </c>
      <c r="F851" s="3" t="s">
        <v>1671</v>
      </c>
      <c r="G851" s="8">
        <v>10000</v>
      </c>
      <c r="H851" s="6">
        <v>142</v>
      </c>
      <c r="I851" s="6">
        <v>147428</v>
      </c>
      <c r="J851" s="13">
        <v>45016</v>
      </c>
      <c r="K851" s="9">
        <v>10000</v>
      </c>
      <c r="L851" s="4" t="s">
        <v>4628</v>
      </c>
      <c r="M851" s="4" t="s">
        <v>4632</v>
      </c>
      <c r="N851" s="4">
        <f>VLOOKUP(I851,BaseModelo!$A$2:$E$5075,5)</f>
        <v>2</v>
      </c>
      <c r="P851" s="15">
        <v>142.00000000000003</v>
      </c>
      <c r="Q851" s="4">
        <f>VLOOKUP(I851,BaseModelo!$A$2:$E$5075,3)</f>
        <v>100</v>
      </c>
      <c r="R851" s="4">
        <f t="shared" si="260"/>
        <v>32283000</v>
      </c>
      <c r="S851" s="16">
        <f t="shared" si="261"/>
        <v>3.0976055509091471E-4</v>
      </c>
      <c r="T851" s="4">
        <f t="shared" si="272"/>
        <v>4.3985998822909891E-2</v>
      </c>
      <c r="U851" s="4">
        <f t="shared" si="273"/>
        <v>4.3985998822909898E-2</v>
      </c>
      <c r="V851" s="6">
        <f t="shared" si="262"/>
        <v>0</v>
      </c>
      <c r="W851" s="16" t="str">
        <f t="shared" si="263"/>
        <v/>
      </c>
      <c r="X851" s="4" t="str">
        <f t="shared" si="274"/>
        <v/>
      </c>
      <c r="Y851" s="4" t="str">
        <f t="shared" si="264"/>
        <v/>
      </c>
      <c r="Z851" s="4">
        <f t="shared" si="265"/>
        <v>1578000</v>
      </c>
      <c r="AA851" s="16">
        <f t="shared" si="266"/>
        <v>6.3371356147021544E-3</v>
      </c>
      <c r="AB851" s="15">
        <f t="shared" si="275"/>
        <v>0.89987325728770595</v>
      </c>
      <c r="AC851" s="15">
        <f t="shared" si="276"/>
        <v>0.89987325728770606</v>
      </c>
      <c r="AD851" s="4">
        <v>147707</v>
      </c>
      <c r="AE851" s="26">
        <v>2510.34</v>
      </c>
      <c r="AF851" s="26">
        <v>2510.34</v>
      </c>
      <c r="AG851" s="4">
        <f t="shared" si="277"/>
        <v>832000</v>
      </c>
      <c r="AH851" s="16">
        <f t="shared" si="267"/>
        <v>1.201923076923077E-2</v>
      </c>
      <c r="AI851" s="15">
        <f t="shared" si="268"/>
        <v>1.7067307692307694</v>
      </c>
      <c r="AJ851" s="15">
        <f t="shared" si="269"/>
        <v>1.7067307692307696</v>
      </c>
      <c r="AK851" s="4">
        <f t="shared" si="270"/>
        <v>16319000</v>
      </c>
      <c r="AL851" s="27">
        <f t="shared" si="271"/>
        <v>6.1278264599546543E-4</v>
      </c>
      <c r="AM851" s="15">
        <f t="shared" si="278"/>
        <v>8.7015135731356094E-2</v>
      </c>
      <c r="AN851" s="15">
        <f t="shared" si="279"/>
        <v>2.6953856745456156E-5</v>
      </c>
    </row>
    <row r="852" spans="1:40" x14ac:dyDescent="0.2">
      <c r="A852" s="4" t="s">
        <v>4628</v>
      </c>
      <c r="B852" s="3" t="s">
        <v>11</v>
      </c>
      <c r="C852" s="6">
        <v>147707</v>
      </c>
      <c r="D852" s="3" t="s">
        <v>305</v>
      </c>
      <c r="E852" s="6">
        <v>147956</v>
      </c>
      <c r="F852" s="3" t="s">
        <v>1672</v>
      </c>
      <c r="G852" s="8">
        <v>9000</v>
      </c>
      <c r="H852" s="6">
        <v>142</v>
      </c>
      <c r="I852" s="6">
        <v>147596</v>
      </c>
      <c r="J852" s="13">
        <v>45016</v>
      </c>
      <c r="K852" s="9">
        <v>9000</v>
      </c>
      <c r="L852" s="4" t="s">
        <v>4628</v>
      </c>
      <c r="M852" s="4" t="s">
        <v>4632</v>
      </c>
      <c r="N852" s="4">
        <f>VLOOKUP(I852,BaseModelo!$A$2:$E$5075,5)</f>
        <v>5</v>
      </c>
      <c r="P852" s="15">
        <v>142.00000000000003</v>
      </c>
      <c r="Q852" s="4">
        <f>VLOOKUP(I852,BaseModelo!$A$2:$E$5075,3)</f>
        <v>110</v>
      </c>
      <c r="R852" s="4">
        <f t="shared" si="260"/>
        <v>32283000</v>
      </c>
      <c r="S852" s="16">
        <f t="shared" si="261"/>
        <v>2.7878449958182325E-4</v>
      </c>
      <c r="T852" s="4">
        <f t="shared" si="272"/>
        <v>3.9587398940618898E-2</v>
      </c>
      <c r="U852" s="4">
        <f t="shared" si="273"/>
        <v>3.9587398940618912E-2</v>
      </c>
      <c r="V852" s="6">
        <f t="shared" si="262"/>
        <v>0</v>
      </c>
      <c r="W852" s="16" t="str">
        <f t="shared" si="263"/>
        <v/>
      </c>
      <c r="X852" s="4" t="str">
        <f t="shared" si="274"/>
        <v/>
      </c>
      <c r="Y852" s="4" t="str">
        <f t="shared" si="264"/>
        <v/>
      </c>
      <c r="Z852" s="4">
        <f t="shared" si="265"/>
        <v>4058000</v>
      </c>
      <c r="AA852" s="16">
        <f t="shared" si="266"/>
        <v>2.2178413011335633E-3</v>
      </c>
      <c r="AB852" s="15">
        <f t="shared" si="275"/>
        <v>0.31493346476096601</v>
      </c>
      <c r="AC852" s="15">
        <f t="shared" si="276"/>
        <v>0.31493346476096606</v>
      </c>
      <c r="AD852" s="4">
        <v>147707</v>
      </c>
      <c r="AE852" s="26">
        <v>2255.2800000000002</v>
      </c>
      <c r="AF852" s="26">
        <v>2255.2800000000002</v>
      </c>
      <c r="AG852" s="4">
        <f t="shared" si="277"/>
        <v>2193000</v>
      </c>
      <c r="AH852" s="16">
        <f t="shared" si="267"/>
        <v>4.1039671682626538E-3</v>
      </c>
      <c r="AI852" s="15">
        <f t="shared" si="268"/>
        <v>0.58276333789329682</v>
      </c>
      <c r="AJ852" s="15">
        <f t="shared" si="269"/>
        <v>0.58276333789329693</v>
      </c>
      <c r="AK852" s="4">
        <f t="shared" si="270"/>
        <v>16319000</v>
      </c>
      <c r="AL852" s="27">
        <f t="shared" si="271"/>
        <v>5.5150438139591883E-4</v>
      </c>
      <c r="AM852" s="15">
        <f t="shared" si="278"/>
        <v>7.8313622158220478E-2</v>
      </c>
      <c r="AN852" s="15">
        <f t="shared" si="279"/>
        <v>2.1832623963819486E-5</v>
      </c>
    </row>
    <row r="853" spans="1:40" x14ac:dyDescent="0.2">
      <c r="A853" s="4" t="s">
        <v>4628</v>
      </c>
      <c r="B853" s="3" t="s">
        <v>11</v>
      </c>
      <c r="C853" s="6">
        <v>147707</v>
      </c>
      <c r="D853" s="3" t="s">
        <v>305</v>
      </c>
      <c r="E853" s="6">
        <v>147963</v>
      </c>
      <c r="F853" s="3" t="s">
        <v>1673</v>
      </c>
      <c r="G853" s="8">
        <v>10000</v>
      </c>
      <c r="H853" s="6">
        <v>142</v>
      </c>
      <c r="I853" s="6">
        <v>147603</v>
      </c>
      <c r="J853" s="13">
        <v>45016</v>
      </c>
      <c r="K853" s="9">
        <v>10000</v>
      </c>
      <c r="L853" s="4" t="s">
        <v>4628</v>
      </c>
      <c r="M853" s="4" t="s">
        <v>4632</v>
      </c>
      <c r="N853" s="4">
        <f>VLOOKUP(I853,BaseModelo!$A$2:$E$5075,5)</f>
        <v>2</v>
      </c>
      <c r="P853" s="15">
        <v>142.00000000000003</v>
      </c>
      <c r="Q853" s="4">
        <f>VLOOKUP(I853,BaseModelo!$A$2:$E$5075,3)</f>
        <v>100</v>
      </c>
      <c r="R853" s="4">
        <f t="shared" si="260"/>
        <v>32283000</v>
      </c>
      <c r="S853" s="16">
        <f t="shared" si="261"/>
        <v>3.0976055509091471E-4</v>
      </c>
      <c r="T853" s="4">
        <f t="shared" si="272"/>
        <v>4.3985998822909891E-2</v>
      </c>
      <c r="U853" s="4">
        <f t="shared" si="273"/>
        <v>4.3985998822909898E-2</v>
      </c>
      <c r="V853" s="6">
        <f t="shared" si="262"/>
        <v>0</v>
      </c>
      <c r="W853" s="16" t="str">
        <f t="shared" si="263"/>
        <v/>
      </c>
      <c r="X853" s="4" t="str">
        <f t="shared" si="274"/>
        <v/>
      </c>
      <c r="Y853" s="4" t="str">
        <f t="shared" si="264"/>
        <v/>
      </c>
      <c r="Z853" s="4">
        <f t="shared" si="265"/>
        <v>1578000</v>
      </c>
      <c r="AA853" s="16">
        <f t="shared" si="266"/>
        <v>6.3371356147021544E-3</v>
      </c>
      <c r="AB853" s="15">
        <f t="shared" si="275"/>
        <v>0.89987325728770595</v>
      </c>
      <c r="AC853" s="15">
        <f t="shared" si="276"/>
        <v>0.89987325728770606</v>
      </c>
      <c r="AD853" s="4">
        <v>147707</v>
      </c>
      <c r="AE853" s="26">
        <v>2510.34</v>
      </c>
      <c r="AF853" s="26">
        <v>2510.34</v>
      </c>
      <c r="AG853" s="4">
        <f t="shared" si="277"/>
        <v>832000</v>
      </c>
      <c r="AH853" s="16">
        <f t="shared" si="267"/>
        <v>1.201923076923077E-2</v>
      </c>
      <c r="AI853" s="15">
        <f t="shared" si="268"/>
        <v>1.7067307692307694</v>
      </c>
      <c r="AJ853" s="15">
        <f t="shared" si="269"/>
        <v>1.7067307692307696</v>
      </c>
      <c r="AK853" s="4">
        <f t="shared" si="270"/>
        <v>16319000</v>
      </c>
      <c r="AL853" s="27">
        <f t="shared" si="271"/>
        <v>6.1278264599546543E-4</v>
      </c>
      <c r="AM853" s="15">
        <f t="shared" si="278"/>
        <v>8.7015135731356094E-2</v>
      </c>
      <c r="AN853" s="15">
        <f t="shared" si="279"/>
        <v>2.6953856745456156E-5</v>
      </c>
    </row>
    <row r="854" spans="1:40" x14ac:dyDescent="0.2">
      <c r="A854" s="4" t="s">
        <v>4628</v>
      </c>
      <c r="B854" s="3" t="s">
        <v>6</v>
      </c>
      <c r="C854" s="6">
        <v>147739</v>
      </c>
      <c r="D854" s="3" t="s">
        <v>317</v>
      </c>
      <c r="E854" s="6">
        <v>147749</v>
      </c>
      <c r="F854" s="3" t="s">
        <v>1722</v>
      </c>
      <c r="G854" s="8">
        <v>7000</v>
      </c>
      <c r="H854" s="6">
        <v>142</v>
      </c>
      <c r="I854" s="6">
        <v>147383</v>
      </c>
      <c r="J854" s="13">
        <v>45016</v>
      </c>
      <c r="K854" s="9">
        <v>7000</v>
      </c>
      <c r="L854" s="4" t="s">
        <v>4628</v>
      </c>
      <c r="M854" s="4" t="s">
        <v>4632</v>
      </c>
      <c r="N854" s="4">
        <f>VLOOKUP(I854,BaseModelo!$A$2:$E$5075,5)</f>
        <v>10</v>
      </c>
      <c r="P854" s="15">
        <v>142.00000000000003</v>
      </c>
      <c r="Q854" s="4">
        <f>VLOOKUP(I854,BaseModelo!$A$2:$E$5075,3)</f>
        <v>0</v>
      </c>
      <c r="R854" s="4">
        <f t="shared" si="260"/>
        <v>32283000</v>
      </c>
      <c r="S854" s="16">
        <f t="shared" si="261"/>
        <v>2.168323885636403E-4</v>
      </c>
      <c r="T854" s="4">
        <f t="shared" si="272"/>
        <v>3.0790199176036922E-2</v>
      </c>
      <c r="U854" s="4">
        <f t="shared" si="273"/>
        <v>3.0790199176036929E-2</v>
      </c>
      <c r="V854" s="6">
        <f t="shared" si="262"/>
        <v>0</v>
      </c>
      <c r="W854" s="16" t="str">
        <f t="shared" si="263"/>
        <v/>
      </c>
      <c r="X854" s="4" t="str">
        <f t="shared" si="274"/>
        <v/>
      </c>
      <c r="Y854" s="4" t="str">
        <f t="shared" si="264"/>
        <v/>
      </c>
      <c r="Z854" s="4">
        <f t="shared" si="265"/>
        <v>4121000</v>
      </c>
      <c r="AA854" s="16">
        <f t="shared" si="266"/>
        <v>1.6986168405726766E-3</v>
      </c>
      <c r="AB854" s="15">
        <f t="shared" si="275"/>
        <v>0.24120359136132008</v>
      </c>
      <c r="AC854" s="15">
        <f t="shared" si="276"/>
        <v>0.24120359136132014</v>
      </c>
      <c r="AD854" s="4">
        <v>147739</v>
      </c>
      <c r="AE854" s="26">
        <v>1758.65</v>
      </c>
      <c r="AF854" s="26">
        <v>1758.65</v>
      </c>
      <c r="AG854" s="4">
        <f t="shared" si="277"/>
        <v>1846000</v>
      </c>
      <c r="AH854" s="16">
        <f t="shared" si="267"/>
        <v>3.791982665222102E-3</v>
      </c>
      <c r="AI854" s="15">
        <f t="shared" si="268"/>
        <v>0.53846153846153844</v>
      </c>
      <c r="AJ854" s="15">
        <f t="shared" si="269"/>
        <v>0.53846153846153855</v>
      </c>
      <c r="AK854" s="4">
        <f t="shared" si="270"/>
        <v>16319000</v>
      </c>
      <c r="AL854" s="27">
        <f t="shared" si="271"/>
        <v>4.289478521968258E-4</v>
      </c>
      <c r="AM854" s="15">
        <f t="shared" si="278"/>
        <v>6.0910595011949266E-2</v>
      </c>
      <c r="AN854" s="15">
        <f t="shared" si="279"/>
        <v>1.3207389805273516E-5</v>
      </c>
    </row>
    <row r="855" spans="1:40" x14ac:dyDescent="0.2">
      <c r="A855" s="4" t="s">
        <v>4628</v>
      </c>
      <c r="B855" s="3" t="s">
        <v>6</v>
      </c>
      <c r="C855" s="6">
        <v>147739</v>
      </c>
      <c r="D855" s="3" t="s">
        <v>317</v>
      </c>
      <c r="E855" s="6">
        <v>147750</v>
      </c>
      <c r="F855" s="3" t="s">
        <v>1723</v>
      </c>
      <c r="G855" s="8">
        <v>5000</v>
      </c>
      <c r="H855" s="6">
        <v>147</v>
      </c>
      <c r="I855" s="6">
        <v>147374</v>
      </c>
      <c r="J855" s="13">
        <v>45016</v>
      </c>
      <c r="K855" s="9">
        <v>5000</v>
      </c>
      <c r="L855" s="4" t="s">
        <v>4628</v>
      </c>
      <c r="M855" s="4" t="s">
        <v>4632</v>
      </c>
      <c r="N855" s="4">
        <f>VLOOKUP(I855,BaseModelo!$A$2:$E$5075,5)</f>
        <v>6</v>
      </c>
      <c r="P855" s="15">
        <v>147</v>
      </c>
      <c r="Q855" s="4">
        <f>VLOOKUP(I855,BaseModelo!$A$2:$E$5075,3)</f>
        <v>115</v>
      </c>
      <c r="R855" s="4">
        <f t="shared" si="260"/>
        <v>32283000</v>
      </c>
      <c r="S855" s="16">
        <f t="shared" si="261"/>
        <v>1.5488027754545735E-4</v>
      </c>
      <c r="T855" s="4">
        <f t="shared" si="272"/>
        <v>2.2767400799182231E-2</v>
      </c>
      <c r="U855" s="4">
        <f t="shared" si="273"/>
        <v>2.2767400799182231E-2</v>
      </c>
      <c r="V855" s="6">
        <f t="shared" si="262"/>
        <v>0</v>
      </c>
      <c r="W855" s="16" t="str">
        <f t="shared" si="263"/>
        <v/>
      </c>
      <c r="X855" s="4" t="str">
        <f t="shared" si="274"/>
        <v/>
      </c>
      <c r="Y855" s="4" t="str">
        <f t="shared" si="264"/>
        <v/>
      </c>
      <c r="Z855" s="4">
        <f t="shared" si="265"/>
        <v>4853000</v>
      </c>
      <c r="AA855" s="16">
        <f t="shared" si="266"/>
        <v>1.0302905419328251E-3</v>
      </c>
      <c r="AB855" s="15">
        <f t="shared" si="275"/>
        <v>0.1514527096641253</v>
      </c>
      <c r="AC855" s="15">
        <f t="shared" si="276"/>
        <v>0.1514527096641253</v>
      </c>
      <c r="AD855" s="4">
        <v>147739</v>
      </c>
      <c r="AE855" s="26">
        <v>1303.3399999999999</v>
      </c>
      <c r="AF855" s="26">
        <v>1303.3399999999999</v>
      </c>
      <c r="AG855" s="4">
        <f t="shared" si="277"/>
        <v>2735000</v>
      </c>
      <c r="AH855" s="16">
        <f t="shared" si="267"/>
        <v>1.8281535648994515E-3</v>
      </c>
      <c r="AI855" s="15">
        <f t="shared" si="268"/>
        <v>0.26873857404021939</v>
      </c>
      <c r="AJ855" s="15">
        <f t="shared" si="269"/>
        <v>0.26873857404021939</v>
      </c>
      <c r="AK855" s="4">
        <f t="shared" si="270"/>
        <v>16319000</v>
      </c>
      <c r="AL855" s="27">
        <f t="shared" si="271"/>
        <v>3.0639132299773271E-4</v>
      </c>
      <c r="AM855" s="15">
        <f t="shared" si="278"/>
        <v>4.5039524480666712E-2</v>
      </c>
      <c r="AN855" s="15">
        <f t="shared" si="279"/>
        <v>6.9757340520810808E-6</v>
      </c>
    </row>
    <row r="856" spans="1:40" x14ac:dyDescent="0.2">
      <c r="A856" s="4" t="s">
        <v>4628</v>
      </c>
      <c r="B856" s="3" t="s">
        <v>6</v>
      </c>
      <c r="C856" s="6">
        <v>147739</v>
      </c>
      <c r="D856" s="3" t="s">
        <v>317</v>
      </c>
      <c r="E856" s="6">
        <v>147751</v>
      </c>
      <c r="F856" s="3" t="s">
        <v>1724</v>
      </c>
      <c r="G856" s="8">
        <v>5000</v>
      </c>
      <c r="H856" s="6">
        <v>147</v>
      </c>
      <c r="I856" s="6">
        <v>147381</v>
      </c>
      <c r="J856" s="13">
        <v>45016</v>
      </c>
      <c r="K856" s="9">
        <v>5000</v>
      </c>
      <c r="L856" s="4" t="s">
        <v>4628</v>
      </c>
      <c r="M856" s="4" t="s">
        <v>4632</v>
      </c>
      <c r="N856" s="4">
        <f>VLOOKUP(I856,BaseModelo!$A$2:$E$5075,5)</f>
        <v>6</v>
      </c>
      <c r="P856" s="15">
        <v>147</v>
      </c>
      <c r="Q856" s="4">
        <f>VLOOKUP(I856,BaseModelo!$A$2:$E$5075,3)</f>
        <v>115</v>
      </c>
      <c r="R856" s="4">
        <f t="shared" si="260"/>
        <v>32283000</v>
      </c>
      <c r="S856" s="16">
        <f t="shared" si="261"/>
        <v>1.5488027754545735E-4</v>
      </c>
      <c r="T856" s="4">
        <f t="shared" si="272"/>
        <v>2.2767400799182231E-2</v>
      </c>
      <c r="U856" s="4">
        <f t="shared" si="273"/>
        <v>2.2767400799182231E-2</v>
      </c>
      <c r="V856" s="6">
        <f t="shared" si="262"/>
        <v>0</v>
      </c>
      <c r="W856" s="16" t="str">
        <f t="shared" si="263"/>
        <v/>
      </c>
      <c r="X856" s="4" t="str">
        <f t="shared" si="274"/>
        <v/>
      </c>
      <c r="Y856" s="4" t="str">
        <f t="shared" si="264"/>
        <v/>
      </c>
      <c r="Z856" s="4">
        <f t="shared" si="265"/>
        <v>4853000</v>
      </c>
      <c r="AA856" s="16">
        <f t="shared" si="266"/>
        <v>1.0302905419328251E-3</v>
      </c>
      <c r="AB856" s="15">
        <f t="shared" si="275"/>
        <v>0.1514527096641253</v>
      </c>
      <c r="AC856" s="15">
        <f t="shared" si="276"/>
        <v>0.1514527096641253</v>
      </c>
      <c r="AD856" s="4">
        <v>147739</v>
      </c>
      <c r="AE856" s="26">
        <v>1303.3399999999999</v>
      </c>
      <c r="AF856" s="26">
        <v>1303.3399999999999</v>
      </c>
      <c r="AG856" s="4">
        <f t="shared" si="277"/>
        <v>2735000</v>
      </c>
      <c r="AH856" s="16">
        <f t="shared" si="267"/>
        <v>1.8281535648994515E-3</v>
      </c>
      <c r="AI856" s="15">
        <f t="shared" si="268"/>
        <v>0.26873857404021939</v>
      </c>
      <c r="AJ856" s="15">
        <f t="shared" si="269"/>
        <v>0.26873857404021939</v>
      </c>
      <c r="AK856" s="4">
        <f t="shared" si="270"/>
        <v>16319000</v>
      </c>
      <c r="AL856" s="27">
        <f t="shared" si="271"/>
        <v>3.0639132299773271E-4</v>
      </c>
      <c r="AM856" s="15">
        <f t="shared" si="278"/>
        <v>4.5039524480666712E-2</v>
      </c>
      <c r="AN856" s="15">
        <f t="shared" si="279"/>
        <v>6.9757340520810808E-6</v>
      </c>
    </row>
    <row r="857" spans="1:40" x14ac:dyDescent="0.2">
      <c r="A857" s="4" t="s">
        <v>4628</v>
      </c>
      <c r="B857" s="3" t="s">
        <v>6</v>
      </c>
      <c r="C857" s="6">
        <v>147739</v>
      </c>
      <c r="D857" s="3" t="s">
        <v>317</v>
      </c>
      <c r="E857" s="6">
        <v>148084</v>
      </c>
      <c r="F857" s="3" t="s">
        <v>1733</v>
      </c>
      <c r="G857" s="8">
        <v>8000</v>
      </c>
      <c r="H857" s="6">
        <v>142</v>
      </c>
      <c r="I857" s="6">
        <v>148012</v>
      </c>
      <c r="J857" s="13">
        <v>45016</v>
      </c>
      <c r="K857" s="9">
        <v>8000</v>
      </c>
      <c r="L857" s="4" t="s">
        <v>4628</v>
      </c>
      <c r="M857" s="4" t="s">
        <v>4632</v>
      </c>
      <c r="N857" s="4">
        <f>VLOOKUP(I857,BaseModelo!$A$2:$E$5075,5)</f>
        <v>5</v>
      </c>
      <c r="P857" s="15">
        <v>142.00000000000003</v>
      </c>
      <c r="Q857" s="4">
        <f>VLOOKUP(I857,BaseModelo!$A$2:$E$5075,3)</f>
        <v>110</v>
      </c>
      <c r="R857" s="4">
        <f t="shared" si="260"/>
        <v>32283000</v>
      </c>
      <c r="S857" s="16">
        <f t="shared" si="261"/>
        <v>2.4780844407273179E-4</v>
      </c>
      <c r="T857" s="4">
        <f t="shared" si="272"/>
        <v>3.5188799058327912E-2</v>
      </c>
      <c r="U857" s="4">
        <f t="shared" si="273"/>
        <v>3.5188799058327919E-2</v>
      </c>
      <c r="V857" s="6">
        <f t="shared" si="262"/>
        <v>0</v>
      </c>
      <c r="W857" s="16" t="str">
        <f t="shared" si="263"/>
        <v/>
      </c>
      <c r="X857" s="4" t="str">
        <f t="shared" si="274"/>
        <v/>
      </c>
      <c r="Y857" s="4" t="str">
        <f t="shared" si="264"/>
        <v/>
      </c>
      <c r="Z857" s="4">
        <f t="shared" si="265"/>
        <v>4058000</v>
      </c>
      <c r="AA857" s="16">
        <f t="shared" si="266"/>
        <v>1.9714144898965009E-3</v>
      </c>
      <c r="AB857" s="15">
        <f t="shared" si="275"/>
        <v>0.27994085756530313</v>
      </c>
      <c r="AC857" s="15">
        <f t="shared" si="276"/>
        <v>0.27994085756530318</v>
      </c>
      <c r="AD857" s="4">
        <v>147739</v>
      </c>
      <c r="AE857" s="26">
        <v>2013.74</v>
      </c>
      <c r="AF857" s="26">
        <v>2013.74</v>
      </c>
      <c r="AG857" s="4">
        <f t="shared" si="277"/>
        <v>2193000</v>
      </c>
      <c r="AH857" s="16">
        <f t="shared" si="267"/>
        <v>3.6479708162334701E-3</v>
      </c>
      <c r="AI857" s="15">
        <f t="shared" si="268"/>
        <v>0.51801185590515275</v>
      </c>
      <c r="AJ857" s="15">
        <f t="shared" si="269"/>
        <v>0.51801185590515286</v>
      </c>
      <c r="AK857" s="4">
        <f t="shared" si="270"/>
        <v>16319000</v>
      </c>
      <c r="AL857" s="27">
        <f t="shared" si="271"/>
        <v>4.9022611679637234E-4</v>
      </c>
      <c r="AM857" s="15">
        <f t="shared" si="278"/>
        <v>6.9612108585084875E-2</v>
      </c>
      <c r="AN857" s="15">
        <f t="shared" si="279"/>
        <v>1.725046831709194E-5</v>
      </c>
    </row>
    <row r="858" spans="1:40" x14ac:dyDescent="0.2">
      <c r="A858" s="4" t="s">
        <v>4627</v>
      </c>
      <c r="B858" s="2" t="s">
        <v>5</v>
      </c>
      <c r="C858" s="5">
        <v>147761</v>
      </c>
      <c r="D858" s="2" t="s">
        <v>306</v>
      </c>
      <c r="E858" s="5">
        <v>147762</v>
      </c>
      <c r="F858" s="2" t="s">
        <v>1666</v>
      </c>
      <c r="G858" s="7">
        <v>20000</v>
      </c>
      <c r="H858" s="5">
        <v>85</v>
      </c>
      <c r="I858" s="6">
        <v>147243</v>
      </c>
      <c r="J858" s="13">
        <v>45016</v>
      </c>
      <c r="K858" s="9">
        <v>20000</v>
      </c>
      <c r="L858" s="4" t="s">
        <v>4627</v>
      </c>
      <c r="M858" s="4" t="s">
        <v>4632</v>
      </c>
      <c r="N858" s="4">
        <f>VLOOKUP(I858,BaseModelo!$A$2:$E$5075,5)</f>
        <v>6</v>
      </c>
      <c r="P858" s="15">
        <v>122</v>
      </c>
      <c r="Q858" s="4">
        <f>VLOOKUP(I858,BaseModelo!$A$2:$E$5075,3)</f>
        <v>115</v>
      </c>
      <c r="R858" s="4">
        <f t="shared" si="260"/>
        <v>32283000</v>
      </c>
      <c r="S858" s="16">
        <f t="shared" si="261"/>
        <v>6.1952111018182942E-4</v>
      </c>
      <c r="T858" s="4">
        <f t="shared" si="272"/>
        <v>5.2659294365455502E-2</v>
      </c>
      <c r="U858" s="4">
        <f t="shared" si="273"/>
        <v>7.5581575442183191E-2</v>
      </c>
      <c r="V858" s="6">
        <f t="shared" si="262"/>
        <v>0</v>
      </c>
      <c r="W858" s="16" t="str">
        <f t="shared" si="263"/>
        <v/>
      </c>
      <c r="X858" s="4" t="str">
        <f t="shared" si="274"/>
        <v/>
      </c>
      <c r="Y858" s="4" t="str">
        <f t="shared" si="264"/>
        <v/>
      </c>
      <c r="Z858" s="4">
        <f t="shared" si="265"/>
        <v>4853000</v>
      </c>
      <c r="AA858" s="16">
        <f t="shared" si="266"/>
        <v>4.1211621677313005E-3</v>
      </c>
      <c r="AB858" s="15">
        <f t="shared" si="275"/>
        <v>0.35029878425716054</v>
      </c>
      <c r="AC858" s="15">
        <f t="shared" si="276"/>
        <v>0.50278178446321864</v>
      </c>
      <c r="AD858" s="4">
        <v>147761</v>
      </c>
      <c r="AE858" s="26">
        <v>2910.31</v>
      </c>
      <c r="AF858" s="26">
        <v>2910.31</v>
      </c>
      <c r="AG858" s="4">
        <f t="shared" si="277"/>
        <v>1993000</v>
      </c>
      <c r="AH858" s="16">
        <f t="shared" si="267"/>
        <v>1.0035122930255895E-2</v>
      </c>
      <c r="AI858" s="15">
        <f t="shared" si="268"/>
        <v>0.85298544907175111</v>
      </c>
      <c r="AJ858" s="15">
        <f t="shared" si="269"/>
        <v>1.2242849974912193</v>
      </c>
      <c r="AK858" s="4">
        <f t="shared" si="270"/>
        <v>15073000</v>
      </c>
      <c r="AL858" s="27">
        <f t="shared" si="271"/>
        <v>1.3268758707622901E-3</v>
      </c>
      <c r="AM858" s="15">
        <f t="shared" si="278"/>
        <v>0.11278444901479466</v>
      </c>
      <c r="AN858" s="15">
        <f t="shared" si="279"/>
        <v>1.0028736872843255E-4</v>
      </c>
    </row>
    <row r="859" spans="1:40" x14ac:dyDescent="0.2">
      <c r="A859" s="4" t="s">
        <v>4627</v>
      </c>
      <c r="B859" s="3" t="s">
        <v>5</v>
      </c>
      <c r="C859" s="6">
        <v>147761</v>
      </c>
      <c r="D859" s="3" t="s">
        <v>306</v>
      </c>
      <c r="E859" s="6">
        <v>147763</v>
      </c>
      <c r="F859" s="3" t="s">
        <v>1674</v>
      </c>
      <c r="G859" s="8">
        <v>25000</v>
      </c>
      <c r="H859" s="6">
        <v>75</v>
      </c>
      <c r="I859" s="6">
        <v>147239</v>
      </c>
      <c r="J859" s="13">
        <v>45016</v>
      </c>
      <c r="K859" s="9">
        <v>25000</v>
      </c>
      <c r="L859" s="4" t="s">
        <v>4627</v>
      </c>
      <c r="M859" s="4" t="s">
        <v>4632</v>
      </c>
      <c r="N859" s="4">
        <f>VLOOKUP(I859,BaseModelo!$A$2:$E$5075,5)</f>
        <v>6</v>
      </c>
      <c r="P859" s="15">
        <v>110.00000000000001</v>
      </c>
      <c r="Q859" s="4">
        <f>VLOOKUP(I859,BaseModelo!$A$2:$E$5075,3)</f>
        <v>115</v>
      </c>
      <c r="R859" s="4">
        <f t="shared" si="260"/>
        <v>32283000</v>
      </c>
      <c r="S859" s="16">
        <f t="shared" si="261"/>
        <v>7.7440138772728677E-4</v>
      </c>
      <c r="T859" s="4">
        <f t="shared" si="272"/>
        <v>5.8080104079546509E-2</v>
      </c>
      <c r="U859" s="4">
        <f t="shared" si="273"/>
        <v>8.5184152650001552E-2</v>
      </c>
      <c r="V859" s="6">
        <f t="shared" si="262"/>
        <v>0</v>
      </c>
      <c r="W859" s="16" t="str">
        <f t="shared" si="263"/>
        <v/>
      </c>
      <c r="X859" s="4" t="str">
        <f t="shared" si="274"/>
        <v/>
      </c>
      <c r="Y859" s="4" t="str">
        <f t="shared" si="264"/>
        <v/>
      </c>
      <c r="Z859" s="4">
        <f t="shared" si="265"/>
        <v>4853000</v>
      </c>
      <c r="AA859" s="16">
        <f t="shared" si="266"/>
        <v>5.1514527096641251E-3</v>
      </c>
      <c r="AB859" s="15">
        <f t="shared" si="275"/>
        <v>0.3863589532248094</v>
      </c>
      <c r="AC859" s="15">
        <f t="shared" si="276"/>
        <v>0.56665979806305389</v>
      </c>
      <c r="AD859" s="4">
        <v>147761</v>
      </c>
      <c r="AE859" s="26">
        <v>3193.06</v>
      </c>
      <c r="AF859" s="26">
        <v>3193.06</v>
      </c>
      <c r="AG859" s="4">
        <f t="shared" si="277"/>
        <v>1993000</v>
      </c>
      <c r="AH859" s="16">
        <f t="shared" si="267"/>
        <v>1.2543903662819869E-2</v>
      </c>
      <c r="AI859" s="15">
        <f t="shared" si="268"/>
        <v>0.94079277471149014</v>
      </c>
      <c r="AJ859" s="15">
        <f t="shared" si="269"/>
        <v>1.3798294029101859</v>
      </c>
      <c r="AK859" s="4">
        <f t="shared" si="270"/>
        <v>15073000</v>
      </c>
      <c r="AL859" s="27">
        <f t="shared" si="271"/>
        <v>1.6585948384528627E-3</v>
      </c>
      <c r="AM859" s="15">
        <f t="shared" si="278"/>
        <v>0.12439461288396471</v>
      </c>
      <c r="AN859" s="15">
        <f t="shared" si="279"/>
        <v>1.4128599590327331E-4</v>
      </c>
    </row>
    <row r="860" spans="1:40" x14ac:dyDescent="0.2">
      <c r="A860" s="4" t="s">
        <v>4627</v>
      </c>
      <c r="B860" s="3" t="s">
        <v>5</v>
      </c>
      <c r="C860" s="6">
        <v>147761</v>
      </c>
      <c r="D860" s="3" t="s">
        <v>306</v>
      </c>
      <c r="E860" s="6">
        <v>147764</v>
      </c>
      <c r="F860" s="3" t="s">
        <v>1675</v>
      </c>
      <c r="G860" s="8">
        <v>30000</v>
      </c>
      <c r="H860" s="6">
        <v>75</v>
      </c>
      <c r="I860" s="6">
        <v>147231</v>
      </c>
      <c r="J860" s="13">
        <v>45016</v>
      </c>
      <c r="K860" s="9">
        <v>30000</v>
      </c>
      <c r="L860" s="4" t="s">
        <v>4627</v>
      </c>
      <c r="M860" s="4" t="s">
        <v>4632</v>
      </c>
      <c r="N860" s="4">
        <f>VLOOKUP(I860,BaseModelo!$A$2:$E$5075,5)</f>
        <v>8</v>
      </c>
      <c r="P860" s="15">
        <v>100</v>
      </c>
      <c r="Q860" s="4">
        <f>VLOOKUP(I860,BaseModelo!$A$2:$E$5075,3)</f>
        <v>132</v>
      </c>
      <c r="R860" s="4">
        <f t="shared" si="260"/>
        <v>32283000</v>
      </c>
      <c r="S860" s="16">
        <f t="shared" si="261"/>
        <v>9.2928166527274413E-4</v>
      </c>
      <c r="T860" s="4">
        <f t="shared" si="272"/>
        <v>6.9696124895455805E-2</v>
      </c>
      <c r="U860" s="4">
        <f t="shared" si="273"/>
        <v>9.2928166527274411E-2</v>
      </c>
      <c r="V860" s="6">
        <f t="shared" si="262"/>
        <v>0</v>
      </c>
      <c r="W860" s="16" t="str">
        <f t="shared" si="263"/>
        <v/>
      </c>
      <c r="X860" s="4" t="str">
        <f t="shared" si="274"/>
        <v/>
      </c>
      <c r="Y860" s="4" t="str">
        <f t="shared" si="264"/>
        <v/>
      </c>
      <c r="Z860" s="4">
        <f t="shared" si="265"/>
        <v>5836000</v>
      </c>
      <c r="AA860" s="16">
        <f t="shared" si="266"/>
        <v>5.1405071967100752E-3</v>
      </c>
      <c r="AB860" s="15">
        <f t="shared" si="275"/>
        <v>0.38553803975325562</v>
      </c>
      <c r="AC860" s="15">
        <f t="shared" si="276"/>
        <v>0.51405071967100757</v>
      </c>
      <c r="AD860" s="4">
        <v>147761</v>
      </c>
      <c r="AE860" s="26">
        <v>3834.48</v>
      </c>
      <c r="AF860" s="26">
        <v>3834.48</v>
      </c>
      <c r="AG860" s="4">
        <f t="shared" si="277"/>
        <v>2254000</v>
      </c>
      <c r="AH860" s="16">
        <f t="shared" si="267"/>
        <v>1.3309671694764862E-2</v>
      </c>
      <c r="AI860" s="15">
        <f t="shared" si="268"/>
        <v>0.9982253771073647</v>
      </c>
      <c r="AJ860" s="15">
        <f t="shared" si="269"/>
        <v>1.3309671694764862</v>
      </c>
      <c r="AK860" s="4">
        <f t="shared" si="270"/>
        <v>15073000</v>
      </c>
      <c r="AL860" s="27">
        <f t="shared" si="271"/>
        <v>1.9903138061434355E-3</v>
      </c>
      <c r="AM860" s="15">
        <f t="shared" si="278"/>
        <v>0.14927353546075767</v>
      </c>
      <c r="AN860" s="15">
        <f t="shared" si="279"/>
        <v>1.8495621281883052E-4</v>
      </c>
    </row>
    <row r="861" spans="1:40" x14ac:dyDescent="0.2">
      <c r="A861" s="4" t="s">
        <v>4627</v>
      </c>
      <c r="B861" s="3" t="s">
        <v>5</v>
      </c>
      <c r="C861" s="6">
        <v>147761</v>
      </c>
      <c r="D861" s="3" t="s">
        <v>306</v>
      </c>
      <c r="E861" s="6">
        <v>147765</v>
      </c>
      <c r="F861" s="3" t="s">
        <v>1676</v>
      </c>
      <c r="G861" s="8">
        <v>13000</v>
      </c>
      <c r="H861" s="6">
        <v>90</v>
      </c>
      <c r="I861" s="6">
        <v>147227</v>
      </c>
      <c r="J861" s="13">
        <v>45016</v>
      </c>
      <c r="K861" s="9">
        <v>13000</v>
      </c>
      <c r="L861" s="4" t="s">
        <v>4627</v>
      </c>
      <c r="M861" s="4" t="s">
        <v>4632</v>
      </c>
      <c r="N861" s="4">
        <f>VLOOKUP(I861,BaseModelo!$A$2:$E$5075,5)</f>
        <v>8</v>
      </c>
      <c r="P861" s="15">
        <v>132</v>
      </c>
      <c r="Q861" s="4">
        <f>VLOOKUP(I861,BaseModelo!$A$2:$E$5075,3)</f>
        <v>132</v>
      </c>
      <c r="R861" s="4">
        <f t="shared" si="260"/>
        <v>32283000</v>
      </c>
      <c r="S861" s="16">
        <f t="shared" si="261"/>
        <v>4.0268872161818914E-4</v>
      </c>
      <c r="T861" s="4">
        <f t="shared" si="272"/>
        <v>3.6241984945637025E-2</v>
      </c>
      <c r="U861" s="4">
        <f t="shared" si="273"/>
        <v>5.3154911253600966E-2</v>
      </c>
      <c r="V861" s="6">
        <f t="shared" si="262"/>
        <v>0</v>
      </c>
      <c r="W861" s="16" t="str">
        <f t="shared" si="263"/>
        <v/>
      </c>
      <c r="X861" s="4" t="str">
        <f t="shared" si="274"/>
        <v/>
      </c>
      <c r="Y861" s="4" t="str">
        <f t="shared" si="264"/>
        <v/>
      </c>
      <c r="Z861" s="4">
        <f t="shared" si="265"/>
        <v>5836000</v>
      </c>
      <c r="AA861" s="16">
        <f t="shared" si="266"/>
        <v>2.2275531185743662E-3</v>
      </c>
      <c r="AB861" s="15">
        <f t="shared" si="275"/>
        <v>0.20047978067169295</v>
      </c>
      <c r="AC861" s="15">
        <f t="shared" si="276"/>
        <v>0.29403701165181634</v>
      </c>
      <c r="AD861" s="4">
        <v>147761</v>
      </c>
      <c r="AE861" s="26">
        <v>2020.65</v>
      </c>
      <c r="AF861" s="26">
        <v>2020.65</v>
      </c>
      <c r="AG861" s="4">
        <f t="shared" si="277"/>
        <v>2254000</v>
      </c>
      <c r="AH861" s="16">
        <f t="shared" si="267"/>
        <v>5.7675244010647738E-3</v>
      </c>
      <c r="AI861" s="15">
        <f t="shared" si="268"/>
        <v>0.5190771960958297</v>
      </c>
      <c r="AJ861" s="15">
        <f t="shared" si="269"/>
        <v>0.76131322094055009</v>
      </c>
      <c r="AK861" s="4">
        <f t="shared" si="270"/>
        <v>15073000</v>
      </c>
      <c r="AL861" s="27">
        <f t="shared" si="271"/>
        <v>8.624693159954886E-4</v>
      </c>
      <c r="AM861" s="15">
        <f t="shared" si="278"/>
        <v>7.7622238439593969E-2</v>
      </c>
      <c r="AN861" s="15">
        <f t="shared" si="279"/>
        <v>4.5844479950694127E-5</v>
      </c>
    </row>
    <row r="862" spans="1:40" x14ac:dyDescent="0.2">
      <c r="A862" s="4" t="s">
        <v>4627</v>
      </c>
      <c r="B862" s="3" t="s">
        <v>5</v>
      </c>
      <c r="C862" s="6">
        <v>147761</v>
      </c>
      <c r="D862" s="3" t="s">
        <v>306</v>
      </c>
      <c r="E862" s="6">
        <v>147766</v>
      </c>
      <c r="F862" s="3" t="s">
        <v>1677</v>
      </c>
      <c r="G862" s="8">
        <v>8000</v>
      </c>
      <c r="H862" s="6">
        <v>95</v>
      </c>
      <c r="I862" s="6">
        <v>147225</v>
      </c>
      <c r="J862" s="13">
        <v>45016</v>
      </c>
      <c r="K862" s="9">
        <v>8000</v>
      </c>
      <c r="L862" s="4" t="s">
        <v>4627</v>
      </c>
      <c r="M862" s="4" t="s">
        <v>4632</v>
      </c>
      <c r="N862" s="4">
        <f>VLOOKUP(I862,BaseModelo!$A$2:$E$5075,5)</f>
        <v>7</v>
      </c>
      <c r="P862" s="15">
        <v>142.00000000000003</v>
      </c>
      <c r="Q862" s="4">
        <f>VLOOKUP(I862,BaseModelo!$A$2:$E$5075,3)</f>
        <v>127</v>
      </c>
      <c r="R862" s="4">
        <f t="shared" si="260"/>
        <v>32283000</v>
      </c>
      <c r="S862" s="16">
        <f t="shared" si="261"/>
        <v>2.4780844407273179E-4</v>
      </c>
      <c r="T862" s="4">
        <f t="shared" si="272"/>
        <v>2.354180218690952E-2</v>
      </c>
      <c r="U862" s="4">
        <f t="shared" si="273"/>
        <v>3.5188799058327919E-2</v>
      </c>
      <c r="V862" s="6">
        <f t="shared" si="262"/>
        <v>0</v>
      </c>
      <c r="W862" s="16" t="str">
        <f t="shared" si="263"/>
        <v/>
      </c>
      <c r="X862" s="4" t="str">
        <f t="shared" si="274"/>
        <v/>
      </c>
      <c r="Y862" s="4" t="str">
        <f t="shared" si="264"/>
        <v/>
      </c>
      <c r="Z862" s="4">
        <f t="shared" si="265"/>
        <v>4022000</v>
      </c>
      <c r="AA862" s="16">
        <f t="shared" si="266"/>
        <v>1.9890601690701142E-3</v>
      </c>
      <c r="AB862" s="15">
        <f t="shared" si="275"/>
        <v>0.18896071606166084</v>
      </c>
      <c r="AC862" s="15">
        <f t="shared" si="276"/>
        <v>0.28244654400795627</v>
      </c>
      <c r="AD862" s="4">
        <v>147761</v>
      </c>
      <c r="AE862" s="26">
        <v>1310.3499999999999</v>
      </c>
      <c r="AF862" s="26">
        <v>1310.3499999999999</v>
      </c>
      <c r="AG862" s="4">
        <f t="shared" si="277"/>
        <v>1778000</v>
      </c>
      <c r="AH862" s="16">
        <f t="shared" si="267"/>
        <v>4.4994375703037125E-3</v>
      </c>
      <c r="AI862" s="15">
        <f t="shared" si="268"/>
        <v>0.42744656917885271</v>
      </c>
      <c r="AJ862" s="15">
        <f t="shared" si="269"/>
        <v>0.63892013498312727</v>
      </c>
      <c r="AK862" s="4">
        <f t="shared" si="270"/>
        <v>15073000</v>
      </c>
      <c r="AL862" s="27">
        <f t="shared" si="271"/>
        <v>5.3075034830491602E-4</v>
      </c>
      <c r="AM862" s="15">
        <f t="shared" si="278"/>
        <v>5.0421283088967025E-2</v>
      </c>
      <c r="AN862" s="15">
        <f t="shared" si="279"/>
        <v>1.8676467356639244E-5</v>
      </c>
    </row>
    <row r="863" spans="1:40" x14ac:dyDescent="0.2">
      <c r="A863" s="4" t="s">
        <v>4627</v>
      </c>
      <c r="B863" s="3" t="s">
        <v>5</v>
      </c>
      <c r="C863" s="6">
        <v>147761</v>
      </c>
      <c r="D863" s="3" t="s">
        <v>306</v>
      </c>
      <c r="E863" s="6">
        <v>147767</v>
      </c>
      <c r="F863" s="3" t="s">
        <v>1678</v>
      </c>
      <c r="G863" s="8">
        <v>35000</v>
      </c>
      <c r="H863" s="6">
        <v>75</v>
      </c>
      <c r="I863" s="6">
        <v>147221</v>
      </c>
      <c r="J863" s="13">
        <v>45016</v>
      </c>
      <c r="K863" s="9">
        <v>35000</v>
      </c>
      <c r="L863" s="4" t="s">
        <v>4627</v>
      </c>
      <c r="M863" s="4" t="s">
        <v>4632</v>
      </c>
      <c r="N863" s="4">
        <f>VLOOKUP(I863,BaseModelo!$A$2:$E$5075,5)</f>
        <v>5</v>
      </c>
      <c r="P863" s="15">
        <v>90</v>
      </c>
      <c r="Q863" s="4">
        <f>VLOOKUP(I863,BaseModelo!$A$2:$E$5075,3)</f>
        <v>110</v>
      </c>
      <c r="R863" s="4">
        <f t="shared" si="260"/>
        <v>32283000</v>
      </c>
      <c r="S863" s="16">
        <f t="shared" si="261"/>
        <v>1.0841619428182015E-3</v>
      </c>
      <c r="T863" s="4">
        <f t="shared" si="272"/>
        <v>8.1312145711365108E-2</v>
      </c>
      <c r="U863" s="4">
        <f t="shared" si="273"/>
        <v>9.757457485363813E-2</v>
      </c>
      <c r="V863" s="6">
        <f t="shared" si="262"/>
        <v>0</v>
      </c>
      <c r="W863" s="16" t="str">
        <f t="shared" si="263"/>
        <v/>
      </c>
      <c r="X863" s="4" t="str">
        <f t="shared" si="274"/>
        <v/>
      </c>
      <c r="Y863" s="4" t="str">
        <f t="shared" si="264"/>
        <v/>
      </c>
      <c r="Z863" s="4">
        <f t="shared" si="265"/>
        <v>4058000</v>
      </c>
      <c r="AA863" s="16">
        <f t="shared" si="266"/>
        <v>8.6249383932971904E-3</v>
      </c>
      <c r="AB863" s="15">
        <f t="shared" si="275"/>
        <v>0.64687037949728932</v>
      </c>
      <c r="AC863" s="15">
        <f t="shared" si="276"/>
        <v>0.77624445539674714</v>
      </c>
      <c r="AD863" s="4">
        <v>147761</v>
      </c>
      <c r="AE863" s="26">
        <v>4475.92</v>
      </c>
      <c r="AF863" s="26">
        <v>4475.92</v>
      </c>
      <c r="AG863" s="4">
        <f t="shared" si="277"/>
        <v>1768000</v>
      </c>
      <c r="AH863" s="16">
        <f t="shared" si="267"/>
        <v>1.9796380090497737E-2</v>
      </c>
      <c r="AI863" s="15">
        <f t="shared" si="268"/>
        <v>1.4847285067873301</v>
      </c>
      <c r="AJ863" s="15">
        <f t="shared" si="269"/>
        <v>1.7816742081447963</v>
      </c>
      <c r="AK863" s="4">
        <f t="shared" si="270"/>
        <v>15073000</v>
      </c>
      <c r="AL863" s="27">
        <f t="shared" si="271"/>
        <v>2.3220327738340076E-3</v>
      </c>
      <c r="AM863" s="15">
        <f t="shared" si="278"/>
        <v>0.17415245803755058</v>
      </c>
      <c r="AN863" s="15">
        <f t="shared" si="279"/>
        <v>2.2657136070306736E-4</v>
      </c>
    </row>
    <row r="864" spans="1:40" x14ac:dyDescent="0.2">
      <c r="A864" s="4" t="s">
        <v>4627</v>
      </c>
      <c r="B864" s="3" t="s">
        <v>5</v>
      </c>
      <c r="C864" s="6">
        <v>147761</v>
      </c>
      <c r="D864" s="3" t="s">
        <v>306</v>
      </c>
      <c r="E864" s="6">
        <v>147768</v>
      </c>
      <c r="F864" s="3" t="s">
        <v>1679</v>
      </c>
      <c r="G864" s="8">
        <v>8000</v>
      </c>
      <c r="H864" s="6">
        <v>100</v>
      </c>
      <c r="I864" s="6">
        <v>147216</v>
      </c>
      <c r="J864" s="13">
        <v>45016</v>
      </c>
      <c r="K864" s="9">
        <v>8000</v>
      </c>
      <c r="L864" s="4" t="s">
        <v>4627</v>
      </c>
      <c r="M864" s="4" t="s">
        <v>4632</v>
      </c>
      <c r="N864" s="4">
        <f>VLOOKUP(I864,BaseModelo!$A$2:$E$5075,5)</f>
        <v>5</v>
      </c>
      <c r="P864" s="15">
        <v>142.00000000000003</v>
      </c>
      <c r="Q864" s="4">
        <f>VLOOKUP(I864,BaseModelo!$A$2:$E$5075,3)</f>
        <v>110</v>
      </c>
      <c r="R864" s="4">
        <f t="shared" si="260"/>
        <v>32283000</v>
      </c>
      <c r="S864" s="16">
        <f t="shared" si="261"/>
        <v>2.4780844407273179E-4</v>
      </c>
      <c r="T864" s="4">
        <f t="shared" si="272"/>
        <v>2.478084440727318E-2</v>
      </c>
      <c r="U864" s="4">
        <f t="shared" si="273"/>
        <v>3.5188799058327919E-2</v>
      </c>
      <c r="V864" s="6">
        <f t="shared" si="262"/>
        <v>0</v>
      </c>
      <c r="W864" s="16" t="str">
        <f t="shared" si="263"/>
        <v/>
      </c>
      <c r="X864" s="4" t="str">
        <f t="shared" si="274"/>
        <v/>
      </c>
      <c r="Y864" s="4" t="str">
        <f t="shared" si="264"/>
        <v/>
      </c>
      <c r="Z864" s="4">
        <f t="shared" si="265"/>
        <v>4058000</v>
      </c>
      <c r="AA864" s="16">
        <f t="shared" si="266"/>
        <v>1.9714144898965009E-3</v>
      </c>
      <c r="AB864" s="15">
        <f t="shared" si="275"/>
        <v>0.19714144898965008</v>
      </c>
      <c r="AC864" s="15">
        <f t="shared" si="276"/>
        <v>0.27994085756530318</v>
      </c>
      <c r="AD864" s="4">
        <v>147761</v>
      </c>
      <c r="AE864" s="26">
        <v>1393.15</v>
      </c>
      <c r="AF864" s="26">
        <v>1393.15</v>
      </c>
      <c r="AG864" s="4">
        <f t="shared" si="277"/>
        <v>1768000</v>
      </c>
      <c r="AH864" s="16">
        <f t="shared" si="267"/>
        <v>4.5248868778280547E-3</v>
      </c>
      <c r="AI864" s="15">
        <f t="shared" si="268"/>
        <v>0.45248868778280549</v>
      </c>
      <c r="AJ864" s="15">
        <f t="shared" si="269"/>
        <v>0.64253393665158387</v>
      </c>
      <c r="AK864" s="4">
        <f t="shared" si="270"/>
        <v>15073000</v>
      </c>
      <c r="AL864" s="27">
        <f t="shared" si="271"/>
        <v>5.3075034830491602E-4</v>
      </c>
      <c r="AM864" s="15">
        <f t="shared" si="278"/>
        <v>5.3075034830491599E-2</v>
      </c>
      <c r="AN864" s="15">
        <f t="shared" si="279"/>
        <v>1.8676467356639244E-5</v>
      </c>
    </row>
    <row r="865" spans="1:40" x14ac:dyDescent="0.2">
      <c r="A865" s="4" t="s">
        <v>4627</v>
      </c>
      <c r="B865" s="3" t="s">
        <v>5</v>
      </c>
      <c r="C865" s="6">
        <v>147761</v>
      </c>
      <c r="D865" s="3" t="s">
        <v>306</v>
      </c>
      <c r="E865" s="6">
        <v>147769</v>
      </c>
      <c r="F865" s="3" t="s">
        <v>1680</v>
      </c>
      <c r="G865" s="8">
        <v>30000</v>
      </c>
      <c r="H865" s="6">
        <v>75</v>
      </c>
      <c r="I865" s="6">
        <v>147206</v>
      </c>
      <c r="J865" s="13">
        <v>45016</v>
      </c>
      <c r="K865" s="9">
        <v>30000</v>
      </c>
      <c r="L865" s="4" t="s">
        <v>4627</v>
      </c>
      <c r="M865" s="4" t="s">
        <v>4632</v>
      </c>
      <c r="N865" s="4">
        <f>VLOOKUP(I865,BaseModelo!$A$2:$E$5075,5)</f>
        <v>6</v>
      </c>
      <c r="P865" s="15">
        <v>100</v>
      </c>
      <c r="Q865" s="4">
        <f>VLOOKUP(I865,BaseModelo!$A$2:$E$5075,3)</f>
        <v>115</v>
      </c>
      <c r="R865" s="4">
        <f t="shared" si="260"/>
        <v>32283000</v>
      </c>
      <c r="S865" s="16">
        <f t="shared" si="261"/>
        <v>9.2928166527274413E-4</v>
      </c>
      <c r="T865" s="4">
        <f t="shared" si="272"/>
        <v>6.9696124895455805E-2</v>
      </c>
      <c r="U865" s="4">
        <f t="shared" si="273"/>
        <v>9.2928166527274411E-2</v>
      </c>
      <c r="V865" s="6">
        <f t="shared" si="262"/>
        <v>0</v>
      </c>
      <c r="W865" s="16" t="str">
        <f t="shared" si="263"/>
        <v/>
      </c>
      <c r="X865" s="4" t="str">
        <f t="shared" si="274"/>
        <v/>
      </c>
      <c r="Y865" s="4" t="str">
        <f t="shared" si="264"/>
        <v/>
      </c>
      <c r="Z865" s="4">
        <f t="shared" si="265"/>
        <v>4853000</v>
      </c>
      <c r="AA865" s="16">
        <f t="shared" si="266"/>
        <v>6.1817432515969507E-3</v>
      </c>
      <c r="AB865" s="15">
        <f t="shared" si="275"/>
        <v>0.46363074386977132</v>
      </c>
      <c r="AC865" s="15">
        <f t="shared" si="276"/>
        <v>0.61817432515969506</v>
      </c>
      <c r="AD865" s="4">
        <v>147761</v>
      </c>
      <c r="AE865" s="26">
        <v>3834.48</v>
      </c>
      <c r="AF865" s="26">
        <v>3834.48</v>
      </c>
      <c r="AG865" s="4">
        <f t="shared" si="277"/>
        <v>1993000</v>
      </c>
      <c r="AH865" s="16">
        <f t="shared" si="267"/>
        <v>1.5052684395383844E-2</v>
      </c>
      <c r="AI865" s="15">
        <f t="shared" si="268"/>
        <v>1.1289513296537883</v>
      </c>
      <c r="AJ865" s="15">
        <f t="shared" si="269"/>
        <v>1.5052684395383844</v>
      </c>
      <c r="AK865" s="4">
        <f t="shared" si="270"/>
        <v>15073000</v>
      </c>
      <c r="AL865" s="27">
        <f t="shared" si="271"/>
        <v>1.9903138061434355E-3</v>
      </c>
      <c r="AM865" s="15">
        <f t="shared" si="278"/>
        <v>0.14927353546075767</v>
      </c>
      <c r="AN865" s="15">
        <f t="shared" si="279"/>
        <v>1.8495621281883052E-4</v>
      </c>
    </row>
    <row r="866" spans="1:40" x14ac:dyDescent="0.2">
      <c r="A866" s="4" t="s">
        <v>4627</v>
      </c>
      <c r="B866" s="3" t="s">
        <v>10</v>
      </c>
      <c r="C866" s="6">
        <v>147817</v>
      </c>
      <c r="D866" s="3" t="s">
        <v>318</v>
      </c>
      <c r="E866" s="6">
        <v>147823</v>
      </c>
      <c r="F866" s="3" t="s">
        <v>1743</v>
      </c>
      <c r="G866" s="8">
        <v>6000</v>
      </c>
      <c r="H866" s="6">
        <v>142</v>
      </c>
      <c r="I866" s="6">
        <v>147475</v>
      </c>
      <c r="J866" s="13">
        <v>45016</v>
      </c>
      <c r="K866" s="9">
        <v>6000</v>
      </c>
      <c r="L866" s="4" t="s">
        <v>4627</v>
      </c>
      <c r="M866" s="4" t="s">
        <v>4632</v>
      </c>
      <c r="N866" s="4">
        <f>VLOOKUP(I866,BaseModelo!$A$2:$E$5075,5)</f>
        <v>10</v>
      </c>
      <c r="P866" s="15">
        <v>142.00000000000003</v>
      </c>
      <c r="Q866" s="4">
        <f>VLOOKUP(I866,BaseModelo!$A$2:$E$5075,3)</f>
        <v>0</v>
      </c>
      <c r="R866" s="4">
        <f t="shared" si="260"/>
        <v>32283000</v>
      </c>
      <c r="S866" s="16">
        <f t="shared" si="261"/>
        <v>1.8585633305454884E-4</v>
      </c>
      <c r="T866" s="4">
        <f t="shared" si="272"/>
        <v>2.6391599293745936E-2</v>
      </c>
      <c r="U866" s="4">
        <f t="shared" si="273"/>
        <v>2.6391599293745942E-2</v>
      </c>
      <c r="V866" s="6">
        <f t="shared" si="262"/>
        <v>0</v>
      </c>
      <c r="W866" s="16" t="str">
        <f t="shared" si="263"/>
        <v/>
      </c>
      <c r="X866" s="4" t="str">
        <f t="shared" si="274"/>
        <v/>
      </c>
      <c r="Y866" s="4" t="str">
        <f t="shared" si="264"/>
        <v/>
      </c>
      <c r="Z866" s="4">
        <f t="shared" si="265"/>
        <v>4121000</v>
      </c>
      <c r="AA866" s="16">
        <f t="shared" si="266"/>
        <v>1.4559572919194371E-3</v>
      </c>
      <c r="AB866" s="15">
        <f t="shared" si="275"/>
        <v>0.20674593545256006</v>
      </c>
      <c r="AC866" s="15">
        <f t="shared" si="276"/>
        <v>0.20674593545256012</v>
      </c>
      <c r="AD866" s="4">
        <v>147817</v>
      </c>
      <c r="AE866" s="26">
        <v>1503.37</v>
      </c>
      <c r="AF866" s="26">
        <v>1503.37</v>
      </c>
      <c r="AG866" s="4">
        <f t="shared" si="277"/>
        <v>2105000</v>
      </c>
      <c r="AH866" s="16">
        <f t="shared" si="267"/>
        <v>2.8503562945368173E-3</v>
      </c>
      <c r="AI866" s="15">
        <f t="shared" si="268"/>
        <v>0.40475059382422807</v>
      </c>
      <c r="AJ866" s="15">
        <f t="shared" si="269"/>
        <v>0.40475059382422812</v>
      </c>
      <c r="AK866" s="4">
        <f t="shared" si="270"/>
        <v>15073000</v>
      </c>
      <c r="AL866" s="27">
        <f t="shared" si="271"/>
        <v>3.9806276122868704E-4</v>
      </c>
      <c r="AM866" s="15">
        <f t="shared" si="278"/>
        <v>5.6524912094473558E-2</v>
      </c>
      <c r="AN866" s="15">
        <f t="shared" si="279"/>
        <v>1.0505512888109577E-5</v>
      </c>
    </row>
    <row r="867" spans="1:40" x14ac:dyDescent="0.2">
      <c r="A867" s="4" t="s">
        <v>4627</v>
      </c>
      <c r="B867" s="3" t="s">
        <v>10</v>
      </c>
      <c r="C867" s="6">
        <v>147817</v>
      </c>
      <c r="D867" s="3" t="s">
        <v>318</v>
      </c>
      <c r="E867" s="6">
        <v>147824</v>
      </c>
      <c r="F867" s="3" t="s">
        <v>1744</v>
      </c>
      <c r="G867" s="8">
        <v>6000</v>
      </c>
      <c r="H867" s="6">
        <v>142</v>
      </c>
      <c r="I867" s="6">
        <v>147519</v>
      </c>
      <c r="J867" s="13">
        <v>45016</v>
      </c>
      <c r="K867" s="9">
        <v>6000</v>
      </c>
      <c r="L867" s="4" t="s">
        <v>4627</v>
      </c>
      <c r="M867" s="4" t="s">
        <v>4632</v>
      </c>
      <c r="N867" s="4">
        <f>VLOOKUP(I867,BaseModelo!$A$2:$E$5075,5)</f>
        <v>9</v>
      </c>
      <c r="P867" s="15">
        <v>142.00000000000003</v>
      </c>
      <c r="Q867" s="4">
        <f>VLOOKUP(I867,BaseModelo!$A$2:$E$5075,3)</f>
        <v>147</v>
      </c>
      <c r="R867" s="4">
        <f t="shared" si="260"/>
        <v>32283000</v>
      </c>
      <c r="S867" s="16">
        <f t="shared" si="261"/>
        <v>1.8585633305454884E-4</v>
      </c>
      <c r="T867" s="4">
        <f t="shared" si="272"/>
        <v>2.6391599293745936E-2</v>
      </c>
      <c r="U867" s="4">
        <f t="shared" si="273"/>
        <v>2.6391599293745942E-2</v>
      </c>
      <c r="V867" s="6">
        <f t="shared" si="262"/>
        <v>0</v>
      </c>
      <c r="W867" s="16" t="str">
        <f t="shared" si="263"/>
        <v/>
      </c>
      <c r="X867" s="4" t="str">
        <f t="shared" si="274"/>
        <v/>
      </c>
      <c r="Y867" s="4" t="str">
        <f t="shared" si="264"/>
        <v/>
      </c>
      <c r="Z867" s="4">
        <f t="shared" si="265"/>
        <v>5305000</v>
      </c>
      <c r="AA867" s="16">
        <f t="shared" si="266"/>
        <v>1.1310084825636192E-3</v>
      </c>
      <c r="AB867" s="15">
        <f t="shared" si="275"/>
        <v>0.16060320452403393</v>
      </c>
      <c r="AC867" s="15">
        <f t="shared" si="276"/>
        <v>0.16060320452403395</v>
      </c>
      <c r="AD867" s="4">
        <v>147817</v>
      </c>
      <c r="AE867" s="26">
        <v>1503.37</v>
      </c>
      <c r="AF867" s="26">
        <v>1503.37</v>
      </c>
      <c r="AG867" s="4">
        <f t="shared" si="277"/>
        <v>2114000</v>
      </c>
      <c r="AH867" s="16">
        <f t="shared" si="267"/>
        <v>2.8382213812677389E-3</v>
      </c>
      <c r="AI867" s="15">
        <f t="shared" si="268"/>
        <v>0.4030274361400189</v>
      </c>
      <c r="AJ867" s="15">
        <f t="shared" si="269"/>
        <v>0.40302743614001901</v>
      </c>
      <c r="AK867" s="4">
        <f t="shared" si="270"/>
        <v>15073000</v>
      </c>
      <c r="AL867" s="27">
        <f t="shared" si="271"/>
        <v>3.9806276122868704E-4</v>
      </c>
      <c r="AM867" s="15">
        <f t="shared" si="278"/>
        <v>5.6524912094473558E-2</v>
      </c>
      <c r="AN867" s="15">
        <f t="shared" si="279"/>
        <v>1.0505512888109577E-5</v>
      </c>
    </row>
    <row r="868" spans="1:40" x14ac:dyDescent="0.2">
      <c r="A868" s="4" t="s">
        <v>4627</v>
      </c>
      <c r="B868" s="3" t="s">
        <v>8</v>
      </c>
      <c r="C868" s="6">
        <v>147830</v>
      </c>
      <c r="D868" s="3" t="s">
        <v>303</v>
      </c>
      <c r="E868" s="6">
        <v>147850</v>
      </c>
      <c r="F868" s="3" t="s">
        <v>1664</v>
      </c>
      <c r="G868" s="8">
        <v>5000</v>
      </c>
      <c r="H868" s="6">
        <v>147</v>
      </c>
      <c r="I868" s="6">
        <v>147339</v>
      </c>
      <c r="J868" s="13">
        <v>45016</v>
      </c>
      <c r="K868" s="9">
        <v>5000</v>
      </c>
      <c r="L868" s="4" t="s">
        <v>4627</v>
      </c>
      <c r="M868" s="4" t="s">
        <v>4632</v>
      </c>
      <c r="N868" s="4">
        <f>VLOOKUP(I868,BaseModelo!$A$2:$E$5075,5)</f>
        <v>8</v>
      </c>
      <c r="P868" s="15">
        <v>147</v>
      </c>
      <c r="Q868" s="4">
        <f>VLOOKUP(I868,BaseModelo!$A$2:$E$5075,3)</f>
        <v>132</v>
      </c>
      <c r="R868" s="4">
        <f t="shared" si="260"/>
        <v>32283000</v>
      </c>
      <c r="S868" s="16">
        <f t="shared" si="261"/>
        <v>1.5488027754545735E-4</v>
      </c>
      <c r="T868" s="4">
        <f t="shared" si="272"/>
        <v>2.2767400799182231E-2</v>
      </c>
      <c r="U868" s="4">
        <f t="shared" si="273"/>
        <v>2.2767400799182231E-2</v>
      </c>
      <c r="V868" s="6">
        <f t="shared" si="262"/>
        <v>0</v>
      </c>
      <c r="W868" s="16" t="str">
        <f t="shared" si="263"/>
        <v/>
      </c>
      <c r="X868" s="4" t="str">
        <f t="shared" si="274"/>
        <v/>
      </c>
      <c r="Y868" s="4" t="str">
        <f t="shared" si="264"/>
        <v/>
      </c>
      <c r="Z868" s="4">
        <f t="shared" si="265"/>
        <v>5836000</v>
      </c>
      <c r="AA868" s="16">
        <f t="shared" si="266"/>
        <v>8.5675119945167924E-4</v>
      </c>
      <c r="AB868" s="15">
        <f t="shared" si="275"/>
        <v>0.12594242631939684</v>
      </c>
      <c r="AC868" s="15">
        <f t="shared" si="276"/>
        <v>0.12594242631939684</v>
      </c>
      <c r="AD868" s="4">
        <v>147830</v>
      </c>
      <c r="AE868" s="26">
        <v>1303.3399999999999</v>
      </c>
      <c r="AF868" s="26">
        <v>1303.3399999999999</v>
      </c>
      <c r="AG868" s="4">
        <f t="shared" si="277"/>
        <v>2254000</v>
      </c>
      <c r="AH868" s="16">
        <f t="shared" si="267"/>
        <v>2.2182786157941437E-3</v>
      </c>
      <c r="AI868" s="15">
        <f t="shared" si="268"/>
        <v>0.32608695652173914</v>
      </c>
      <c r="AJ868" s="15">
        <f t="shared" si="269"/>
        <v>0.32608695652173914</v>
      </c>
      <c r="AK868" s="4">
        <f t="shared" si="270"/>
        <v>15073000</v>
      </c>
      <c r="AL868" s="27">
        <f t="shared" si="271"/>
        <v>3.3171896769057253E-4</v>
      </c>
      <c r="AM868" s="15">
        <f t="shared" si="278"/>
        <v>4.8762688250514163E-2</v>
      </c>
      <c r="AN868" s="15">
        <f t="shared" si="279"/>
        <v>7.5523786901022457E-6</v>
      </c>
    </row>
    <row r="869" spans="1:40" x14ac:dyDescent="0.2">
      <c r="A869" s="4" t="s">
        <v>4629</v>
      </c>
      <c r="B869" s="3" t="s">
        <v>2</v>
      </c>
      <c r="C869" s="6">
        <v>147851</v>
      </c>
      <c r="D869" s="3" t="s">
        <v>307</v>
      </c>
      <c r="E869" s="6">
        <v>147906</v>
      </c>
      <c r="F869" s="3" t="s">
        <v>1702</v>
      </c>
      <c r="G869" s="8">
        <v>5000</v>
      </c>
      <c r="H869" s="6">
        <v>147</v>
      </c>
      <c r="I869" s="6">
        <v>147887</v>
      </c>
      <c r="J869" s="13">
        <v>45016</v>
      </c>
      <c r="K869" s="9">
        <v>5000</v>
      </c>
      <c r="L869" s="4" t="s">
        <v>4629</v>
      </c>
      <c r="M869" s="4" t="s">
        <v>4632</v>
      </c>
      <c r="N869" s="4">
        <f>VLOOKUP(I869,BaseModelo!$A$2:$E$5075,5)</f>
        <v>5</v>
      </c>
      <c r="P869" s="15">
        <v>147</v>
      </c>
      <c r="Q869" s="4">
        <f>VLOOKUP(I869,BaseModelo!$A$2:$E$5075,3)</f>
        <v>110</v>
      </c>
      <c r="R869" s="4">
        <f t="shared" si="260"/>
        <v>32283000</v>
      </c>
      <c r="S869" s="16">
        <f t="shared" si="261"/>
        <v>1.5488027754545735E-4</v>
      </c>
      <c r="T869" s="4">
        <f t="shared" si="272"/>
        <v>2.2767400799182231E-2</v>
      </c>
      <c r="U869" s="4">
        <f t="shared" si="273"/>
        <v>2.2767400799182231E-2</v>
      </c>
      <c r="V869" s="6">
        <f t="shared" si="262"/>
        <v>0</v>
      </c>
      <c r="W869" s="16" t="str">
        <f t="shared" si="263"/>
        <v/>
      </c>
      <c r="X869" s="4" t="str">
        <f t="shared" si="274"/>
        <v/>
      </c>
      <c r="Y869" s="4" t="str">
        <f t="shared" si="264"/>
        <v/>
      </c>
      <c r="Z869" s="4">
        <f t="shared" si="265"/>
        <v>4058000</v>
      </c>
      <c r="AA869" s="16">
        <f t="shared" si="266"/>
        <v>1.2321340561853129E-3</v>
      </c>
      <c r="AB869" s="15">
        <f t="shared" si="275"/>
        <v>0.18112370625924099</v>
      </c>
      <c r="AC869" s="15">
        <f t="shared" si="276"/>
        <v>0.18112370625924099</v>
      </c>
      <c r="AD869" s="4">
        <v>147851</v>
      </c>
      <c r="AE869" s="26">
        <v>1303.3399999999999</v>
      </c>
      <c r="AF869" s="26">
        <v>1303.3399999999999</v>
      </c>
      <c r="AG869" s="4">
        <f t="shared" si="277"/>
        <v>97000</v>
      </c>
      <c r="AH869" s="16">
        <f t="shared" si="267"/>
        <v>5.1546391752577317E-2</v>
      </c>
      <c r="AI869" s="15">
        <f t="shared" si="268"/>
        <v>7.5773195876288657</v>
      </c>
      <c r="AJ869" s="15">
        <f t="shared" si="269"/>
        <v>7.5773195876288657</v>
      </c>
      <c r="AK869" s="4">
        <f t="shared" si="270"/>
        <v>891000</v>
      </c>
      <c r="AL869" s="27">
        <f t="shared" si="271"/>
        <v>5.6116722783389446E-3</v>
      </c>
      <c r="AM869" s="15">
        <f t="shared" si="278"/>
        <v>0.82491582491582482</v>
      </c>
      <c r="AN869" s="15">
        <f t="shared" si="279"/>
        <v>1.2776319191460286E-4</v>
      </c>
    </row>
    <row r="870" spans="1:40" x14ac:dyDescent="0.2">
      <c r="A870" s="4" t="s">
        <v>4627</v>
      </c>
      <c r="B870" s="3" t="s">
        <v>10</v>
      </c>
      <c r="C870" s="6">
        <v>147889</v>
      </c>
      <c r="D870" s="3" t="s">
        <v>319</v>
      </c>
      <c r="E870" s="6">
        <v>148102</v>
      </c>
      <c r="F870" s="3" t="s">
        <v>1745</v>
      </c>
      <c r="G870" s="8">
        <v>6000</v>
      </c>
      <c r="H870" s="6">
        <v>142</v>
      </c>
      <c r="I870" s="6">
        <v>147534</v>
      </c>
      <c r="J870" s="13">
        <v>45016</v>
      </c>
      <c r="K870" s="9">
        <v>6000</v>
      </c>
      <c r="L870" s="4" t="s">
        <v>4627</v>
      </c>
      <c r="M870" s="4" t="s">
        <v>4632</v>
      </c>
      <c r="N870" s="4">
        <f>VLOOKUP(I870,BaseModelo!$A$2:$E$5075,5)</f>
        <v>8</v>
      </c>
      <c r="P870" s="15">
        <v>142.00000000000003</v>
      </c>
      <c r="Q870" s="4">
        <f>VLOOKUP(I870,BaseModelo!$A$2:$E$5075,3)</f>
        <v>132</v>
      </c>
      <c r="R870" s="4">
        <f t="shared" si="260"/>
        <v>32283000</v>
      </c>
      <c r="S870" s="16">
        <f t="shared" si="261"/>
        <v>1.8585633305454884E-4</v>
      </c>
      <c r="T870" s="4">
        <f t="shared" si="272"/>
        <v>2.6391599293745936E-2</v>
      </c>
      <c r="U870" s="4">
        <f t="shared" si="273"/>
        <v>2.6391599293745942E-2</v>
      </c>
      <c r="V870" s="6">
        <f t="shared" si="262"/>
        <v>0</v>
      </c>
      <c r="W870" s="16" t="str">
        <f t="shared" si="263"/>
        <v/>
      </c>
      <c r="X870" s="4" t="str">
        <f t="shared" si="274"/>
        <v/>
      </c>
      <c r="Y870" s="4" t="str">
        <f t="shared" si="264"/>
        <v/>
      </c>
      <c r="Z870" s="4">
        <f t="shared" si="265"/>
        <v>5836000</v>
      </c>
      <c r="AA870" s="16">
        <f t="shared" si="266"/>
        <v>1.028101439342015E-3</v>
      </c>
      <c r="AB870" s="15">
        <f t="shared" si="275"/>
        <v>0.14599040438656613</v>
      </c>
      <c r="AC870" s="15">
        <f t="shared" si="276"/>
        <v>0.14599040438656616</v>
      </c>
      <c r="AD870" s="4">
        <v>147889</v>
      </c>
      <c r="AE870" s="26">
        <v>1503.37</v>
      </c>
      <c r="AF870" s="26">
        <v>1503.37</v>
      </c>
      <c r="AG870" s="4">
        <f t="shared" si="277"/>
        <v>2254000</v>
      </c>
      <c r="AH870" s="16">
        <f t="shared" si="267"/>
        <v>2.6619343389529724E-3</v>
      </c>
      <c r="AI870" s="15">
        <f t="shared" si="268"/>
        <v>0.37799467613132209</v>
      </c>
      <c r="AJ870" s="15">
        <f t="shared" si="269"/>
        <v>0.37799467613132215</v>
      </c>
      <c r="AK870" s="4">
        <f t="shared" si="270"/>
        <v>15073000</v>
      </c>
      <c r="AL870" s="27">
        <f t="shared" si="271"/>
        <v>3.9806276122868704E-4</v>
      </c>
      <c r="AM870" s="15">
        <f t="shared" si="278"/>
        <v>5.6524912094473558E-2</v>
      </c>
      <c r="AN870" s="15">
        <f t="shared" si="279"/>
        <v>1.0505512888109577E-5</v>
      </c>
    </row>
    <row r="871" spans="1:40" x14ac:dyDescent="0.2">
      <c r="A871" s="4" t="s">
        <v>4628</v>
      </c>
      <c r="B871" s="3" t="s">
        <v>11</v>
      </c>
      <c r="C871" s="6">
        <v>147897</v>
      </c>
      <c r="D871" s="3" t="s">
        <v>308</v>
      </c>
      <c r="E871" s="6">
        <v>147981</v>
      </c>
      <c r="F871" s="3" t="s">
        <v>1681</v>
      </c>
      <c r="G871" s="8">
        <v>10000</v>
      </c>
      <c r="H871" s="6">
        <v>142</v>
      </c>
      <c r="I871" s="6">
        <v>147782</v>
      </c>
      <c r="J871" s="13">
        <v>45016</v>
      </c>
      <c r="K871" s="9">
        <v>10000</v>
      </c>
      <c r="L871" s="4" t="s">
        <v>4628</v>
      </c>
      <c r="M871" s="4" t="s">
        <v>4632</v>
      </c>
      <c r="N871" s="4">
        <f>VLOOKUP(I871,BaseModelo!$A$2:$E$5075,5)</f>
        <v>6</v>
      </c>
      <c r="P871" s="15">
        <v>142.00000000000003</v>
      </c>
      <c r="Q871" s="4">
        <f>VLOOKUP(I871,BaseModelo!$A$2:$E$5075,3)</f>
        <v>115</v>
      </c>
      <c r="R871" s="4">
        <f t="shared" si="260"/>
        <v>32283000</v>
      </c>
      <c r="S871" s="16">
        <f t="shared" si="261"/>
        <v>3.0976055509091471E-4</v>
      </c>
      <c r="T871" s="4">
        <f t="shared" si="272"/>
        <v>4.3985998822909891E-2</v>
      </c>
      <c r="U871" s="4">
        <f t="shared" si="273"/>
        <v>4.3985998822909898E-2</v>
      </c>
      <c r="V871" s="6">
        <f t="shared" si="262"/>
        <v>0</v>
      </c>
      <c r="W871" s="16" t="str">
        <f t="shared" si="263"/>
        <v/>
      </c>
      <c r="X871" s="4" t="str">
        <f t="shared" si="274"/>
        <v/>
      </c>
      <c r="Y871" s="4" t="str">
        <f t="shared" si="264"/>
        <v/>
      </c>
      <c r="Z871" s="4">
        <f t="shared" si="265"/>
        <v>4853000</v>
      </c>
      <c r="AA871" s="16">
        <f t="shared" si="266"/>
        <v>2.0605810838656502E-3</v>
      </c>
      <c r="AB871" s="15">
        <f t="shared" si="275"/>
        <v>0.29260251390892233</v>
      </c>
      <c r="AC871" s="15">
        <f t="shared" si="276"/>
        <v>0.29260251390892239</v>
      </c>
      <c r="AD871" s="4">
        <v>147897</v>
      </c>
      <c r="AE871" s="26">
        <v>2510.34</v>
      </c>
      <c r="AF871" s="26">
        <v>2510.34</v>
      </c>
      <c r="AG871" s="4">
        <f t="shared" si="277"/>
        <v>2735000</v>
      </c>
      <c r="AH871" s="16">
        <f t="shared" si="267"/>
        <v>3.6563071297989031E-3</v>
      </c>
      <c r="AI871" s="15">
        <f t="shared" si="268"/>
        <v>0.51919561243144419</v>
      </c>
      <c r="AJ871" s="15">
        <f t="shared" si="269"/>
        <v>0.5191956124314443</v>
      </c>
      <c r="AK871" s="4">
        <f t="shared" si="270"/>
        <v>16319000</v>
      </c>
      <c r="AL871" s="27">
        <f t="shared" si="271"/>
        <v>6.1278264599546543E-4</v>
      </c>
      <c r="AM871" s="15">
        <f t="shared" si="278"/>
        <v>8.7015135731356094E-2</v>
      </c>
      <c r="AN871" s="15">
        <f t="shared" si="279"/>
        <v>2.6953856745456156E-5</v>
      </c>
    </row>
    <row r="872" spans="1:40" x14ac:dyDescent="0.2">
      <c r="A872" s="4" t="s">
        <v>4628</v>
      </c>
      <c r="B872" s="3" t="s">
        <v>11</v>
      </c>
      <c r="C872" s="6">
        <v>147897</v>
      </c>
      <c r="D872" s="3" t="s">
        <v>308</v>
      </c>
      <c r="E872" s="6">
        <v>147982</v>
      </c>
      <c r="F872" s="3" t="s">
        <v>1682</v>
      </c>
      <c r="G872" s="8">
        <v>5000</v>
      </c>
      <c r="H872" s="6">
        <v>147</v>
      </c>
      <c r="I872" s="6">
        <v>147785</v>
      </c>
      <c r="J872" s="13">
        <v>45016</v>
      </c>
      <c r="K872" s="9">
        <v>5000</v>
      </c>
      <c r="L872" s="4" t="s">
        <v>4628</v>
      </c>
      <c r="M872" s="4" t="s">
        <v>4632</v>
      </c>
      <c r="N872" s="4">
        <f>VLOOKUP(I872,BaseModelo!$A$2:$E$5075,5)</f>
        <v>4</v>
      </c>
      <c r="P872" s="15">
        <v>147</v>
      </c>
      <c r="Q872" s="4">
        <f>VLOOKUP(I872,BaseModelo!$A$2:$E$5075,3)</f>
        <v>110</v>
      </c>
      <c r="R872" s="4">
        <f t="shared" si="260"/>
        <v>32283000</v>
      </c>
      <c r="S872" s="16">
        <f t="shared" si="261"/>
        <v>1.5488027754545735E-4</v>
      </c>
      <c r="T872" s="4">
        <f t="shared" si="272"/>
        <v>2.2767400799182231E-2</v>
      </c>
      <c r="U872" s="4">
        <f t="shared" si="273"/>
        <v>2.2767400799182231E-2</v>
      </c>
      <c r="V872" s="6">
        <f t="shared" si="262"/>
        <v>0</v>
      </c>
      <c r="W872" s="16" t="str">
        <f t="shared" si="263"/>
        <v/>
      </c>
      <c r="X872" s="4" t="str">
        <f t="shared" si="274"/>
        <v/>
      </c>
      <c r="Y872" s="4" t="str">
        <f t="shared" si="264"/>
        <v/>
      </c>
      <c r="Z872" s="4">
        <f t="shared" si="265"/>
        <v>2331000</v>
      </c>
      <c r="AA872" s="16">
        <f t="shared" si="266"/>
        <v>2.1450021450021449E-3</v>
      </c>
      <c r="AB872" s="15">
        <f t="shared" si="275"/>
        <v>0.31531531531531531</v>
      </c>
      <c r="AC872" s="15">
        <f t="shared" si="276"/>
        <v>0.31531531531531531</v>
      </c>
      <c r="AD872" s="4">
        <v>147897</v>
      </c>
      <c r="AE872" s="26">
        <v>1303.3399999999999</v>
      </c>
      <c r="AF872" s="26">
        <v>1303.3399999999999</v>
      </c>
      <c r="AG872" s="4">
        <f t="shared" si="277"/>
        <v>858000</v>
      </c>
      <c r="AH872" s="16">
        <f t="shared" si="267"/>
        <v>5.8275058275058279E-3</v>
      </c>
      <c r="AI872" s="15">
        <f t="shared" si="268"/>
        <v>0.85664335664335667</v>
      </c>
      <c r="AJ872" s="15">
        <f t="shared" si="269"/>
        <v>0.85664335664335667</v>
      </c>
      <c r="AK872" s="4">
        <f t="shared" si="270"/>
        <v>16319000</v>
      </c>
      <c r="AL872" s="27">
        <f t="shared" si="271"/>
        <v>3.0639132299773271E-4</v>
      </c>
      <c r="AM872" s="15">
        <f t="shared" si="278"/>
        <v>4.5039524480666712E-2</v>
      </c>
      <c r="AN872" s="15">
        <f t="shared" si="279"/>
        <v>6.9757340520810808E-6</v>
      </c>
    </row>
    <row r="873" spans="1:40" x14ac:dyDescent="0.2">
      <c r="A873" s="4" t="s">
        <v>4627</v>
      </c>
      <c r="B873" s="3" t="s">
        <v>17</v>
      </c>
      <c r="C873" s="6">
        <v>147927</v>
      </c>
      <c r="D873" s="3" t="s">
        <v>320</v>
      </c>
      <c r="E873" s="6">
        <v>147962</v>
      </c>
      <c r="F873" s="3" t="s">
        <v>1725</v>
      </c>
      <c r="G873" s="8">
        <v>6000</v>
      </c>
      <c r="H873" s="6">
        <v>142</v>
      </c>
      <c r="I873" s="6">
        <v>147690</v>
      </c>
      <c r="J873" s="13">
        <v>45016</v>
      </c>
      <c r="K873" s="9">
        <v>6000</v>
      </c>
      <c r="L873" s="4" t="s">
        <v>4627</v>
      </c>
      <c r="M873" s="4" t="s">
        <v>4632</v>
      </c>
      <c r="N873" s="4">
        <f>VLOOKUP(I873,BaseModelo!$A$2:$E$5075,5)</f>
        <v>9</v>
      </c>
      <c r="P873" s="15">
        <v>142.00000000000003</v>
      </c>
      <c r="Q873" s="4">
        <f>VLOOKUP(I873,BaseModelo!$A$2:$E$5075,3)</f>
        <v>147</v>
      </c>
      <c r="R873" s="4">
        <f t="shared" si="260"/>
        <v>32283000</v>
      </c>
      <c r="S873" s="16">
        <f t="shared" si="261"/>
        <v>1.8585633305454884E-4</v>
      </c>
      <c r="T873" s="4">
        <f t="shared" si="272"/>
        <v>2.6391599293745936E-2</v>
      </c>
      <c r="U873" s="4">
        <f t="shared" si="273"/>
        <v>2.6391599293745942E-2</v>
      </c>
      <c r="V873" s="6">
        <f t="shared" si="262"/>
        <v>0</v>
      </c>
      <c r="W873" s="16" t="str">
        <f t="shared" si="263"/>
        <v/>
      </c>
      <c r="X873" s="4" t="str">
        <f t="shared" si="274"/>
        <v/>
      </c>
      <c r="Y873" s="4" t="str">
        <f t="shared" si="264"/>
        <v/>
      </c>
      <c r="Z873" s="4">
        <f t="shared" si="265"/>
        <v>5305000</v>
      </c>
      <c r="AA873" s="16">
        <f t="shared" si="266"/>
        <v>1.1310084825636192E-3</v>
      </c>
      <c r="AB873" s="15">
        <f t="shared" si="275"/>
        <v>0.16060320452403393</v>
      </c>
      <c r="AC873" s="15">
        <f t="shared" si="276"/>
        <v>0.16060320452403395</v>
      </c>
      <c r="AD873" s="4">
        <v>147927</v>
      </c>
      <c r="AE873" s="26">
        <v>1503.37</v>
      </c>
      <c r="AF873" s="26">
        <v>1503.37</v>
      </c>
      <c r="AG873" s="4">
        <f t="shared" si="277"/>
        <v>2114000</v>
      </c>
      <c r="AH873" s="16">
        <f t="shared" si="267"/>
        <v>2.8382213812677389E-3</v>
      </c>
      <c r="AI873" s="15">
        <f t="shared" si="268"/>
        <v>0.4030274361400189</v>
      </c>
      <c r="AJ873" s="15">
        <f t="shared" si="269"/>
        <v>0.40302743614001901</v>
      </c>
      <c r="AK873" s="4">
        <f t="shared" si="270"/>
        <v>15073000</v>
      </c>
      <c r="AL873" s="27">
        <f t="shared" si="271"/>
        <v>3.9806276122868704E-4</v>
      </c>
      <c r="AM873" s="15">
        <f t="shared" si="278"/>
        <v>5.6524912094473558E-2</v>
      </c>
      <c r="AN873" s="15">
        <f t="shared" si="279"/>
        <v>1.0505512888109577E-5</v>
      </c>
    </row>
    <row r="874" spans="1:40" x14ac:dyDescent="0.2">
      <c r="A874" s="4" t="s">
        <v>4629</v>
      </c>
      <c r="B874" s="2" t="s">
        <v>14</v>
      </c>
      <c r="C874" s="5">
        <v>147933</v>
      </c>
      <c r="D874" s="2" t="s">
        <v>309</v>
      </c>
      <c r="E874" s="5">
        <v>147934</v>
      </c>
      <c r="F874" s="2" t="s">
        <v>1667</v>
      </c>
      <c r="G874" s="7">
        <v>6000</v>
      </c>
      <c r="H874" s="5">
        <v>142</v>
      </c>
      <c r="I874" s="6">
        <v>147515</v>
      </c>
      <c r="J874" s="13">
        <v>45016</v>
      </c>
      <c r="K874" s="9">
        <v>6000</v>
      </c>
      <c r="L874" s="4" t="s">
        <v>4629</v>
      </c>
      <c r="M874" s="4" t="s">
        <v>4632</v>
      </c>
      <c r="N874" s="4">
        <f>VLOOKUP(I874,BaseModelo!$A$2:$E$5075,5)</f>
        <v>9</v>
      </c>
      <c r="P874" s="15">
        <v>142.00000000000003</v>
      </c>
      <c r="Q874" s="4">
        <f>VLOOKUP(I874,BaseModelo!$A$2:$E$5075,3)</f>
        <v>147</v>
      </c>
      <c r="R874" s="4">
        <f t="shared" si="260"/>
        <v>32283000</v>
      </c>
      <c r="S874" s="16">
        <f t="shared" si="261"/>
        <v>1.8585633305454884E-4</v>
      </c>
      <c r="T874" s="4">
        <f t="shared" si="272"/>
        <v>2.6391599293745936E-2</v>
      </c>
      <c r="U874" s="4">
        <f t="shared" si="273"/>
        <v>2.6391599293745942E-2</v>
      </c>
      <c r="V874" s="6">
        <f t="shared" si="262"/>
        <v>0</v>
      </c>
      <c r="W874" s="16" t="str">
        <f t="shared" si="263"/>
        <v/>
      </c>
      <c r="X874" s="4" t="str">
        <f t="shared" si="274"/>
        <v/>
      </c>
      <c r="Y874" s="4" t="str">
        <f t="shared" si="264"/>
        <v/>
      </c>
      <c r="Z874" s="4">
        <f t="shared" si="265"/>
        <v>5305000</v>
      </c>
      <c r="AA874" s="16">
        <f t="shared" si="266"/>
        <v>1.1310084825636192E-3</v>
      </c>
      <c r="AB874" s="15">
        <f t="shared" si="275"/>
        <v>0.16060320452403393</v>
      </c>
      <c r="AC874" s="15">
        <f t="shared" si="276"/>
        <v>0.16060320452403395</v>
      </c>
      <c r="AD874" s="4">
        <v>147933</v>
      </c>
      <c r="AE874" s="26">
        <v>1503.37</v>
      </c>
      <c r="AF874" s="26">
        <v>1503.37</v>
      </c>
      <c r="AG874" s="4">
        <f t="shared" si="277"/>
        <v>96000</v>
      </c>
      <c r="AH874" s="16">
        <f t="shared" si="267"/>
        <v>6.25E-2</v>
      </c>
      <c r="AI874" s="15">
        <f t="shared" si="268"/>
        <v>8.875</v>
      </c>
      <c r="AJ874" s="15">
        <f t="shared" si="269"/>
        <v>8.8750000000000018</v>
      </c>
      <c r="AK874" s="4">
        <f t="shared" si="270"/>
        <v>891000</v>
      </c>
      <c r="AL874" s="27">
        <f t="shared" si="271"/>
        <v>6.7340067340067337E-3</v>
      </c>
      <c r="AM874" s="15">
        <f t="shared" si="278"/>
        <v>0.95622895622895621</v>
      </c>
      <c r="AN874" s="15">
        <f t="shared" si="279"/>
        <v>1.7772120736529254E-4</v>
      </c>
    </row>
    <row r="875" spans="1:40" x14ac:dyDescent="0.2">
      <c r="A875" s="4" t="s">
        <v>4629</v>
      </c>
      <c r="B875" s="3" t="s">
        <v>14</v>
      </c>
      <c r="C875" s="6">
        <v>147933</v>
      </c>
      <c r="D875" s="3" t="s">
        <v>309</v>
      </c>
      <c r="E875" s="6">
        <v>147935</v>
      </c>
      <c r="F875" s="3" t="s">
        <v>1683</v>
      </c>
      <c r="G875" s="8">
        <v>6000</v>
      </c>
      <c r="H875" s="6">
        <v>142</v>
      </c>
      <c r="I875" s="6">
        <v>144332</v>
      </c>
      <c r="J875" s="13">
        <v>45016</v>
      </c>
      <c r="K875" s="9">
        <v>6000</v>
      </c>
      <c r="L875" s="4" t="s">
        <v>4629</v>
      </c>
      <c r="M875" s="4" t="s">
        <v>4632</v>
      </c>
      <c r="N875" s="4">
        <f>VLOOKUP(I875,BaseModelo!$A$2:$E$5075,5)</f>
        <v>10</v>
      </c>
      <c r="P875" s="15">
        <v>142.00000000000003</v>
      </c>
      <c r="Q875" s="4">
        <f>VLOOKUP(I875,BaseModelo!$A$2:$E$5075,3)</f>
        <v>0</v>
      </c>
      <c r="R875" s="4">
        <f t="shared" si="260"/>
        <v>32283000</v>
      </c>
      <c r="S875" s="16">
        <f t="shared" si="261"/>
        <v>1.8585633305454884E-4</v>
      </c>
      <c r="T875" s="4">
        <f t="shared" si="272"/>
        <v>2.6391599293745936E-2</v>
      </c>
      <c r="U875" s="4">
        <f t="shared" si="273"/>
        <v>2.6391599293745942E-2</v>
      </c>
      <c r="V875" s="6">
        <f t="shared" si="262"/>
        <v>0</v>
      </c>
      <c r="W875" s="16" t="str">
        <f t="shared" si="263"/>
        <v/>
      </c>
      <c r="X875" s="4" t="str">
        <f t="shared" si="274"/>
        <v/>
      </c>
      <c r="Y875" s="4" t="str">
        <f t="shared" si="264"/>
        <v/>
      </c>
      <c r="Z875" s="4">
        <f t="shared" si="265"/>
        <v>4121000</v>
      </c>
      <c r="AA875" s="16">
        <f t="shared" si="266"/>
        <v>1.4559572919194371E-3</v>
      </c>
      <c r="AB875" s="15">
        <f t="shared" si="275"/>
        <v>0.20674593545256006</v>
      </c>
      <c r="AC875" s="15">
        <f t="shared" si="276"/>
        <v>0.20674593545256012</v>
      </c>
      <c r="AD875" s="4">
        <v>147933</v>
      </c>
      <c r="AE875" s="26">
        <v>1503.37</v>
      </c>
      <c r="AF875" s="26">
        <v>1503.37</v>
      </c>
      <c r="AG875" s="4">
        <f t="shared" si="277"/>
        <v>170000</v>
      </c>
      <c r="AH875" s="16">
        <f t="shared" si="267"/>
        <v>3.5294117647058823E-2</v>
      </c>
      <c r="AI875" s="15">
        <f t="shared" si="268"/>
        <v>5.0117647058823529</v>
      </c>
      <c r="AJ875" s="15">
        <f t="shared" si="269"/>
        <v>5.0117647058823538</v>
      </c>
      <c r="AK875" s="4">
        <f t="shared" si="270"/>
        <v>891000</v>
      </c>
      <c r="AL875" s="27">
        <f t="shared" si="271"/>
        <v>6.7340067340067337E-3</v>
      </c>
      <c r="AM875" s="15">
        <f t="shared" si="278"/>
        <v>0.95622895622895621</v>
      </c>
      <c r="AN875" s="15">
        <f t="shared" si="279"/>
        <v>1.7772120736529254E-4</v>
      </c>
    </row>
    <row r="876" spans="1:40" x14ac:dyDescent="0.2">
      <c r="A876" s="4" t="s">
        <v>4629</v>
      </c>
      <c r="B876" s="3" t="s">
        <v>14</v>
      </c>
      <c r="C876" s="6">
        <v>147933</v>
      </c>
      <c r="D876" s="3" t="s">
        <v>309</v>
      </c>
      <c r="E876" s="6">
        <v>147936</v>
      </c>
      <c r="F876" s="3" t="s">
        <v>1684</v>
      </c>
      <c r="G876" s="8">
        <v>5000</v>
      </c>
      <c r="H876" s="6">
        <v>147</v>
      </c>
      <c r="I876" s="6">
        <v>146804</v>
      </c>
      <c r="J876" s="13">
        <v>45016</v>
      </c>
      <c r="K876" s="9">
        <v>5000</v>
      </c>
      <c r="L876" s="4" t="s">
        <v>4629</v>
      </c>
      <c r="M876" s="4" t="s">
        <v>4632</v>
      </c>
      <c r="N876" s="4">
        <f>VLOOKUP(I876,BaseModelo!$A$2:$E$5075,5)</f>
        <v>10</v>
      </c>
      <c r="P876" s="15">
        <v>147</v>
      </c>
      <c r="Q876" s="4">
        <f>VLOOKUP(I876,BaseModelo!$A$2:$E$5075,3)</f>
        <v>0</v>
      </c>
      <c r="R876" s="4">
        <f t="shared" si="260"/>
        <v>32283000</v>
      </c>
      <c r="S876" s="16">
        <f t="shared" si="261"/>
        <v>1.5488027754545735E-4</v>
      </c>
      <c r="T876" s="4">
        <f t="shared" si="272"/>
        <v>2.2767400799182231E-2</v>
      </c>
      <c r="U876" s="4">
        <f t="shared" si="273"/>
        <v>2.2767400799182231E-2</v>
      </c>
      <c r="V876" s="6">
        <f t="shared" si="262"/>
        <v>0</v>
      </c>
      <c r="W876" s="16" t="str">
        <f t="shared" si="263"/>
        <v/>
      </c>
      <c r="X876" s="4" t="str">
        <f t="shared" si="274"/>
        <v/>
      </c>
      <c r="Y876" s="4" t="str">
        <f t="shared" si="264"/>
        <v/>
      </c>
      <c r="Z876" s="4">
        <f t="shared" si="265"/>
        <v>4121000</v>
      </c>
      <c r="AA876" s="16">
        <f t="shared" si="266"/>
        <v>1.2132977432661976E-3</v>
      </c>
      <c r="AB876" s="15">
        <f t="shared" si="275"/>
        <v>0.17835476826013105</v>
      </c>
      <c r="AC876" s="15">
        <f t="shared" si="276"/>
        <v>0.17835476826013105</v>
      </c>
      <c r="AD876" s="4">
        <v>147933</v>
      </c>
      <c r="AE876" s="26">
        <v>1303.3399999999999</v>
      </c>
      <c r="AF876" s="26">
        <v>1303.3399999999999</v>
      </c>
      <c r="AG876" s="4">
        <f t="shared" si="277"/>
        <v>170000</v>
      </c>
      <c r="AH876" s="16">
        <f t="shared" si="267"/>
        <v>2.9411764705882353E-2</v>
      </c>
      <c r="AI876" s="15">
        <f t="shared" si="268"/>
        <v>4.3235294117647056</v>
      </c>
      <c r="AJ876" s="15">
        <f t="shared" si="269"/>
        <v>4.3235294117647056</v>
      </c>
      <c r="AK876" s="4">
        <f t="shared" si="270"/>
        <v>891000</v>
      </c>
      <c r="AL876" s="27">
        <f t="shared" si="271"/>
        <v>5.6116722783389446E-3</v>
      </c>
      <c r="AM876" s="15">
        <f t="shared" si="278"/>
        <v>0.82491582491582482</v>
      </c>
      <c r="AN876" s="15">
        <f t="shared" si="279"/>
        <v>1.2776319191460286E-4</v>
      </c>
    </row>
    <row r="877" spans="1:40" x14ac:dyDescent="0.2">
      <c r="A877" s="4" t="s">
        <v>4629</v>
      </c>
      <c r="B877" s="3" t="s">
        <v>14</v>
      </c>
      <c r="C877" s="6">
        <v>147933</v>
      </c>
      <c r="D877" s="3" t="s">
        <v>309</v>
      </c>
      <c r="E877" s="6">
        <v>147937</v>
      </c>
      <c r="F877" s="3" t="s">
        <v>1685</v>
      </c>
      <c r="G877" s="8">
        <v>6000</v>
      </c>
      <c r="H877" s="6">
        <v>142</v>
      </c>
      <c r="I877" s="6">
        <v>147537</v>
      </c>
      <c r="J877" s="13">
        <v>45016</v>
      </c>
      <c r="K877" s="9">
        <v>6000</v>
      </c>
      <c r="L877" s="4" t="s">
        <v>4629</v>
      </c>
      <c r="M877" s="4" t="s">
        <v>4632</v>
      </c>
      <c r="N877" s="4">
        <f>VLOOKUP(I877,BaseModelo!$A$2:$E$5075,5)</f>
        <v>10</v>
      </c>
      <c r="P877" s="15">
        <v>142.00000000000003</v>
      </c>
      <c r="Q877" s="4">
        <f>VLOOKUP(I877,BaseModelo!$A$2:$E$5075,3)</f>
        <v>0</v>
      </c>
      <c r="R877" s="4">
        <f t="shared" si="260"/>
        <v>32283000</v>
      </c>
      <c r="S877" s="16">
        <f t="shared" si="261"/>
        <v>1.8585633305454884E-4</v>
      </c>
      <c r="T877" s="4">
        <f t="shared" si="272"/>
        <v>2.6391599293745936E-2</v>
      </c>
      <c r="U877" s="4">
        <f t="shared" si="273"/>
        <v>2.6391599293745942E-2</v>
      </c>
      <c r="V877" s="6">
        <f t="shared" si="262"/>
        <v>0</v>
      </c>
      <c r="W877" s="16" t="str">
        <f t="shared" si="263"/>
        <v/>
      </c>
      <c r="X877" s="4" t="str">
        <f t="shared" si="274"/>
        <v/>
      </c>
      <c r="Y877" s="4" t="str">
        <f t="shared" si="264"/>
        <v/>
      </c>
      <c r="Z877" s="4">
        <f t="shared" si="265"/>
        <v>4121000</v>
      </c>
      <c r="AA877" s="16">
        <f t="shared" si="266"/>
        <v>1.4559572919194371E-3</v>
      </c>
      <c r="AB877" s="15">
        <f t="shared" si="275"/>
        <v>0.20674593545256006</v>
      </c>
      <c r="AC877" s="15">
        <f t="shared" si="276"/>
        <v>0.20674593545256012</v>
      </c>
      <c r="AD877" s="4">
        <v>147933</v>
      </c>
      <c r="AE877" s="26">
        <v>1503.37</v>
      </c>
      <c r="AF877" s="26">
        <v>1503.37</v>
      </c>
      <c r="AG877" s="4">
        <f t="shared" si="277"/>
        <v>170000</v>
      </c>
      <c r="AH877" s="16">
        <f t="shared" si="267"/>
        <v>3.5294117647058823E-2</v>
      </c>
      <c r="AI877" s="15">
        <f t="shared" si="268"/>
        <v>5.0117647058823529</v>
      </c>
      <c r="AJ877" s="15">
        <f t="shared" si="269"/>
        <v>5.0117647058823538</v>
      </c>
      <c r="AK877" s="4">
        <f t="shared" si="270"/>
        <v>891000</v>
      </c>
      <c r="AL877" s="27">
        <f t="shared" si="271"/>
        <v>6.7340067340067337E-3</v>
      </c>
      <c r="AM877" s="15">
        <f t="shared" si="278"/>
        <v>0.95622895622895621</v>
      </c>
      <c r="AN877" s="15">
        <f t="shared" si="279"/>
        <v>1.7772120736529254E-4</v>
      </c>
    </row>
    <row r="878" spans="1:40" x14ac:dyDescent="0.2">
      <c r="A878" s="4" t="s">
        <v>4629</v>
      </c>
      <c r="B878" s="3" t="s">
        <v>14</v>
      </c>
      <c r="C878" s="6">
        <v>147933</v>
      </c>
      <c r="D878" s="3" t="s">
        <v>309</v>
      </c>
      <c r="E878" s="6">
        <v>147939</v>
      </c>
      <c r="F878" s="3" t="s">
        <v>1686</v>
      </c>
      <c r="G878" s="8">
        <v>6000</v>
      </c>
      <c r="H878" s="6">
        <v>142</v>
      </c>
      <c r="I878" s="6">
        <v>146616</v>
      </c>
      <c r="J878" s="13">
        <v>45016</v>
      </c>
      <c r="K878" s="9">
        <v>6000</v>
      </c>
      <c r="L878" s="4" t="s">
        <v>4629</v>
      </c>
      <c r="M878" s="4" t="s">
        <v>4632</v>
      </c>
      <c r="N878" s="4">
        <f>VLOOKUP(I878,BaseModelo!$A$2:$E$5075,5)</f>
        <v>10</v>
      </c>
      <c r="P878" s="15">
        <v>142.00000000000003</v>
      </c>
      <c r="Q878" s="4">
        <f>VLOOKUP(I878,BaseModelo!$A$2:$E$5075,3)</f>
        <v>0</v>
      </c>
      <c r="R878" s="4">
        <f t="shared" si="260"/>
        <v>32283000</v>
      </c>
      <c r="S878" s="16">
        <f t="shared" si="261"/>
        <v>1.8585633305454884E-4</v>
      </c>
      <c r="T878" s="4">
        <f t="shared" si="272"/>
        <v>2.6391599293745936E-2</v>
      </c>
      <c r="U878" s="4">
        <f t="shared" si="273"/>
        <v>2.6391599293745942E-2</v>
      </c>
      <c r="V878" s="6">
        <f t="shared" si="262"/>
        <v>0</v>
      </c>
      <c r="W878" s="16" t="str">
        <f t="shared" si="263"/>
        <v/>
      </c>
      <c r="X878" s="4" t="str">
        <f t="shared" si="274"/>
        <v/>
      </c>
      <c r="Y878" s="4" t="str">
        <f t="shared" si="264"/>
        <v/>
      </c>
      <c r="Z878" s="4">
        <f t="shared" si="265"/>
        <v>4121000</v>
      </c>
      <c r="AA878" s="16">
        <f t="shared" si="266"/>
        <v>1.4559572919194371E-3</v>
      </c>
      <c r="AB878" s="15">
        <f t="shared" si="275"/>
        <v>0.20674593545256006</v>
      </c>
      <c r="AC878" s="15">
        <f t="shared" si="276"/>
        <v>0.20674593545256012</v>
      </c>
      <c r="AD878" s="4">
        <v>147933</v>
      </c>
      <c r="AE878" s="26">
        <v>1503.37</v>
      </c>
      <c r="AF878" s="26">
        <v>1503.37</v>
      </c>
      <c r="AG878" s="4">
        <f t="shared" si="277"/>
        <v>170000</v>
      </c>
      <c r="AH878" s="16">
        <f t="shared" si="267"/>
        <v>3.5294117647058823E-2</v>
      </c>
      <c r="AI878" s="15">
        <f t="shared" si="268"/>
        <v>5.0117647058823529</v>
      </c>
      <c r="AJ878" s="15">
        <f t="shared" si="269"/>
        <v>5.0117647058823538</v>
      </c>
      <c r="AK878" s="4">
        <f t="shared" si="270"/>
        <v>891000</v>
      </c>
      <c r="AL878" s="27">
        <f t="shared" si="271"/>
        <v>6.7340067340067337E-3</v>
      </c>
      <c r="AM878" s="15">
        <f t="shared" si="278"/>
        <v>0.95622895622895621</v>
      </c>
      <c r="AN878" s="15">
        <f t="shared" si="279"/>
        <v>1.7772120736529254E-4</v>
      </c>
    </row>
    <row r="879" spans="1:40" x14ac:dyDescent="0.2">
      <c r="A879" s="4" t="s">
        <v>4629</v>
      </c>
      <c r="B879" s="3" t="s">
        <v>14</v>
      </c>
      <c r="C879" s="6">
        <v>147933</v>
      </c>
      <c r="D879" s="3" t="s">
        <v>309</v>
      </c>
      <c r="E879" s="6">
        <v>147959</v>
      </c>
      <c r="F879" s="3" t="s">
        <v>1687</v>
      </c>
      <c r="G879" s="8">
        <v>6000</v>
      </c>
      <c r="H879" s="6">
        <v>142</v>
      </c>
      <c r="I879" s="6">
        <v>147951</v>
      </c>
      <c r="J879" s="13">
        <v>45016</v>
      </c>
      <c r="K879" s="9">
        <v>6000</v>
      </c>
      <c r="L879" s="4" t="s">
        <v>4629</v>
      </c>
      <c r="M879" s="4" t="s">
        <v>4632</v>
      </c>
      <c r="N879" s="4">
        <f>VLOOKUP(I879,BaseModelo!$A$2:$E$5075,5)</f>
        <v>8</v>
      </c>
      <c r="P879" s="15">
        <v>142.00000000000003</v>
      </c>
      <c r="Q879" s="4">
        <f>VLOOKUP(I879,BaseModelo!$A$2:$E$5075,3)</f>
        <v>132</v>
      </c>
      <c r="R879" s="4">
        <f t="shared" si="260"/>
        <v>32283000</v>
      </c>
      <c r="S879" s="16">
        <f t="shared" si="261"/>
        <v>1.8585633305454884E-4</v>
      </c>
      <c r="T879" s="4">
        <f t="shared" si="272"/>
        <v>2.6391599293745936E-2</v>
      </c>
      <c r="U879" s="4">
        <f t="shared" si="273"/>
        <v>2.6391599293745942E-2</v>
      </c>
      <c r="V879" s="6">
        <f t="shared" si="262"/>
        <v>0</v>
      </c>
      <c r="W879" s="16" t="str">
        <f t="shared" si="263"/>
        <v/>
      </c>
      <c r="X879" s="4" t="str">
        <f t="shared" si="274"/>
        <v/>
      </c>
      <c r="Y879" s="4" t="str">
        <f t="shared" si="264"/>
        <v/>
      </c>
      <c r="Z879" s="4">
        <f t="shared" si="265"/>
        <v>5836000</v>
      </c>
      <c r="AA879" s="16">
        <f t="shared" si="266"/>
        <v>1.028101439342015E-3</v>
      </c>
      <c r="AB879" s="15">
        <f t="shared" si="275"/>
        <v>0.14599040438656613</v>
      </c>
      <c r="AC879" s="15">
        <f t="shared" si="276"/>
        <v>0.14599040438656616</v>
      </c>
      <c r="AD879" s="4">
        <v>147933</v>
      </c>
      <c r="AE879" s="26">
        <v>1503.37</v>
      </c>
      <c r="AF879" s="26">
        <v>1503.37</v>
      </c>
      <c r="AG879" s="4">
        <f t="shared" si="277"/>
        <v>161000</v>
      </c>
      <c r="AH879" s="16">
        <f t="shared" si="267"/>
        <v>3.7267080745341616E-2</v>
      </c>
      <c r="AI879" s="15">
        <f t="shared" si="268"/>
        <v>5.2919254658385091</v>
      </c>
      <c r="AJ879" s="15">
        <f t="shared" si="269"/>
        <v>5.2919254658385109</v>
      </c>
      <c r="AK879" s="4">
        <f t="shared" si="270"/>
        <v>891000</v>
      </c>
      <c r="AL879" s="27">
        <f t="shared" si="271"/>
        <v>6.7340067340067337E-3</v>
      </c>
      <c r="AM879" s="15">
        <f t="shared" si="278"/>
        <v>0.95622895622895621</v>
      </c>
      <c r="AN879" s="15">
        <f t="shared" si="279"/>
        <v>1.7772120736529254E-4</v>
      </c>
    </row>
    <row r="880" spans="1:40" x14ac:dyDescent="0.2">
      <c r="A880" s="4" t="s">
        <v>4628</v>
      </c>
      <c r="B880" s="3" t="s">
        <v>13</v>
      </c>
      <c r="C880" s="6">
        <v>147970</v>
      </c>
      <c r="D880" s="3" t="s">
        <v>310</v>
      </c>
      <c r="E880" s="6">
        <v>147978</v>
      </c>
      <c r="F880" s="3" t="s">
        <v>1703</v>
      </c>
      <c r="G880" s="8">
        <v>10000</v>
      </c>
      <c r="H880" s="6">
        <v>142</v>
      </c>
      <c r="I880" s="6">
        <v>145997</v>
      </c>
      <c r="J880" s="13">
        <v>45016</v>
      </c>
      <c r="K880" s="9">
        <v>10000</v>
      </c>
      <c r="L880" s="4" t="s">
        <v>4628</v>
      </c>
      <c r="M880" s="4" t="s">
        <v>4632</v>
      </c>
      <c r="N880" s="4">
        <f>VLOOKUP(I880,BaseModelo!$A$2:$E$5075,5)</f>
        <v>7</v>
      </c>
      <c r="P880" s="15">
        <v>142.00000000000003</v>
      </c>
      <c r="Q880" s="4">
        <f>VLOOKUP(I880,BaseModelo!$A$2:$E$5075,3)</f>
        <v>127</v>
      </c>
      <c r="R880" s="4">
        <f t="shared" si="260"/>
        <v>32283000</v>
      </c>
      <c r="S880" s="16">
        <f t="shared" si="261"/>
        <v>3.0976055509091471E-4</v>
      </c>
      <c r="T880" s="4">
        <f t="shared" si="272"/>
        <v>4.3985998822909891E-2</v>
      </c>
      <c r="U880" s="4">
        <f t="shared" si="273"/>
        <v>4.3985998822909898E-2</v>
      </c>
      <c r="V880" s="6">
        <f t="shared" si="262"/>
        <v>0</v>
      </c>
      <c r="W880" s="16" t="str">
        <f t="shared" si="263"/>
        <v/>
      </c>
      <c r="X880" s="4" t="str">
        <f t="shared" si="274"/>
        <v/>
      </c>
      <c r="Y880" s="4" t="str">
        <f t="shared" si="264"/>
        <v/>
      </c>
      <c r="Z880" s="4">
        <f t="shared" si="265"/>
        <v>4022000</v>
      </c>
      <c r="AA880" s="16">
        <f t="shared" si="266"/>
        <v>2.4863252113376429E-3</v>
      </c>
      <c r="AB880" s="15">
        <f t="shared" si="275"/>
        <v>0.35305818000994527</v>
      </c>
      <c r="AC880" s="15">
        <f t="shared" si="276"/>
        <v>0.35305818000994538</v>
      </c>
      <c r="AD880" s="4">
        <v>147970</v>
      </c>
      <c r="AE880" s="26">
        <v>2510.34</v>
      </c>
      <c r="AF880" s="26">
        <v>2510.34</v>
      </c>
      <c r="AG880" s="4">
        <f t="shared" si="277"/>
        <v>2184000</v>
      </c>
      <c r="AH880" s="16">
        <f t="shared" si="267"/>
        <v>4.578754578754579E-3</v>
      </c>
      <c r="AI880" s="15">
        <f t="shared" si="268"/>
        <v>0.6501831501831502</v>
      </c>
      <c r="AJ880" s="15">
        <f t="shared" si="269"/>
        <v>0.65018315018315032</v>
      </c>
      <c r="AK880" s="4">
        <f t="shared" si="270"/>
        <v>16319000</v>
      </c>
      <c r="AL880" s="27">
        <f t="shared" si="271"/>
        <v>6.1278264599546543E-4</v>
      </c>
      <c r="AM880" s="15">
        <f t="shared" si="278"/>
        <v>8.7015135731356094E-2</v>
      </c>
      <c r="AN880" s="15">
        <f t="shared" si="279"/>
        <v>2.6953856745456156E-5</v>
      </c>
    </row>
    <row r="881" spans="1:40" x14ac:dyDescent="0.2">
      <c r="A881" s="4" t="s">
        <v>4628</v>
      </c>
      <c r="B881" s="3" t="s">
        <v>6</v>
      </c>
      <c r="C881" s="6">
        <v>148017</v>
      </c>
      <c r="D881" s="3" t="s">
        <v>311</v>
      </c>
      <c r="E881" s="6">
        <v>148019</v>
      </c>
      <c r="F881" s="3" t="s">
        <v>1688</v>
      </c>
      <c r="G881" s="8">
        <v>8000</v>
      </c>
      <c r="H881" s="6">
        <v>142</v>
      </c>
      <c r="I881" s="6">
        <v>147630</v>
      </c>
      <c r="J881" s="13">
        <v>45016</v>
      </c>
      <c r="K881" s="9">
        <v>6324.063416089256</v>
      </c>
      <c r="L881" s="4" t="s">
        <v>4628</v>
      </c>
      <c r="M881" s="4" t="s">
        <v>4632</v>
      </c>
      <c r="N881" s="4">
        <f>VLOOKUP(I881,BaseModelo!$A$2:$E$5075,5)</f>
        <v>2</v>
      </c>
      <c r="P881" s="15">
        <v>142.00000000000003</v>
      </c>
      <c r="Q881" s="4">
        <f>VLOOKUP(I881,BaseModelo!$A$2:$E$5075,3)</f>
        <v>100</v>
      </c>
      <c r="R881" s="4">
        <f t="shared" si="260"/>
        <v>32283000</v>
      </c>
      <c r="S881" s="16">
        <f t="shared" si="261"/>
        <v>2.4780844407273179E-4</v>
      </c>
      <c r="T881" s="4">
        <f t="shared" si="272"/>
        <v>3.5188799058327912E-2</v>
      </c>
      <c r="U881" s="4">
        <f t="shared" si="273"/>
        <v>3.5188799058327919E-2</v>
      </c>
      <c r="V881" s="6">
        <f t="shared" si="262"/>
        <v>0</v>
      </c>
      <c r="W881" s="16" t="str">
        <f t="shared" si="263"/>
        <v/>
      </c>
      <c r="X881" s="4" t="str">
        <f t="shared" si="274"/>
        <v/>
      </c>
      <c r="Y881" s="4" t="str">
        <f t="shared" si="264"/>
        <v/>
      </c>
      <c r="Z881" s="4">
        <f t="shared" si="265"/>
        <v>1578000</v>
      </c>
      <c r="AA881" s="16">
        <f t="shared" si="266"/>
        <v>5.0697084917617234E-3</v>
      </c>
      <c r="AB881" s="15">
        <f t="shared" si="275"/>
        <v>0.71989860583016474</v>
      </c>
      <c r="AC881" s="15">
        <f t="shared" si="276"/>
        <v>0.71989860583016485</v>
      </c>
      <c r="AD881" s="4">
        <v>148017</v>
      </c>
      <c r="AE881" s="26">
        <v>2013.74</v>
      </c>
      <c r="AF881" s="26">
        <v>1897.6859947644882</v>
      </c>
      <c r="AG881" s="4">
        <f t="shared" si="277"/>
        <v>832000</v>
      </c>
      <c r="AH881" s="16">
        <f t="shared" si="267"/>
        <v>9.6153846153846159E-3</v>
      </c>
      <c r="AI881" s="15">
        <f t="shared" si="268"/>
        <v>1.3653846153846154</v>
      </c>
      <c r="AJ881" s="15">
        <f t="shared" si="269"/>
        <v>1.3653846153846156</v>
      </c>
      <c r="AK881" s="4">
        <f t="shared" si="270"/>
        <v>16319000</v>
      </c>
      <c r="AL881" s="27">
        <f t="shared" si="271"/>
        <v>4.9022611679637234E-4</v>
      </c>
      <c r="AM881" s="15">
        <f t="shared" si="278"/>
        <v>6.9612108585084875E-2</v>
      </c>
      <c r="AN881" s="15">
        <f t="shared" si="279"/>
        <v>1.725046831709194E-5</v>
      </c>
    </row>
    <row r="882" spans="1:40" x14ac:dyDescent="0.2">
      <c r="A882" s="4" t="s">
        <v>4628</v>
      </c>
      <c r="B882" s="3" t="s">
        <v>6</v>
      </c>
      <c r="C882" s="6">
        <v>148017</v>
      </c>
      <c r="D882" s="3" t="s">
        <v>311</v>
      </c>
      <c r="E882" s="6">
        <v>148020</v>
      </c>
      <c r="F882" s="3" t="s">
        <v>1689</v>
      </c>
      <c r="G882" s="8">
        <v>5000</v>
      </c>
      <c r="H882" s="6">
        <v>147</v>
      </c>
      <c r="I882" s="6">
        <v>147626</v>
      </c>
      <c r="J882" s="13">
        <v>45016</v>
      </c>
      <c r="K882" s="9">
        <v>3952.5396350557853</v>
      </c>
      <c r="L882" s="4" t="s">
        <v>4628</v>
      </c>
      <c r="M882" s="4" t="s">
        <v>4632</v>
      </c>
      <c r="N882" s="4">
        <f>VLOOKUP(I882,BaseModelo!$A$2:$E$5075,5)</f>
        <v>2</v>
      </c>
      <c r="P882" s="15">
        <v>147</v>
      </c>
      <c r="Q882" s="4">
        <f>VLOOKUP(I882,BaseModelo!$A$2:$E$5075,3)</f>
        <v>100</v>
      </c>
      <c r="R882" s="4">
        <f t="shared" si="260"/>
        <v>32283000</v>
      </c>
      <c r="S882" s="16">
        <f t="shared" si="261"/>
        <v>1.5488027754545735E-4</v>
      </c>
      <c r="T882" s="4">
        <f t="shared" si="272"/>
        <v>2.2767400799182231E-2</v>
      </c>
      <c r="U882" s="4">
        <f t="shared" si="273"/>
        <v>2.2767400799182231E-2</v>
      </c>
      <c r="V882" s="6">
        <f t="shared" si="262"/>
        <v>0</v>
      </c>
      <c r="W882" s="16" t="str">
        <f t="shared" si="263"/>
        <v/>
      </c>
      <c r="X882" s="4" t="str">
        <f t="shared" si="274"/>
        <v/>
      </c>
      <c r="Y882" s="4" t="str">
        <f t="shared" si="264"/>
        <v/>
      </c>
      <c r="Z882" s="4">
        <f t="shared" si="265"/>
        <v>1578000</v>
      </c>
      <c r="AA882" s="16">
        <f t="shared" si="266"/>
        <v>3.1685678073510772E-3</v>
      </c>
      <c r="AB882" s="15">
        <f t="shared" si="275"/>
        <v>0.46577946768060835</v>
      </c>
      <c r="AC882" s="15">
        <f t="shared" si="276"/>
        <v>0.46577946768060835</v>
      </c>
      <c r="AD882" s="4">
        <v>148017</v>
      </c>
      <c r="AE882" s="26">
        <v>1303.3399999999999</v>
      </c>
      <c r="AF882" s="26">
        <v>1228.2271119490838</v>
      </c>
      <c r="AG882" s="4">
        <f t="shared" si="277"/>
        <v>832000</v>
      </c>
      <c r="AH882" s="16">
        <f t="shared" si="267"/>
        <v>6.0096153846153849E-3</v>
      </c>
      <c r="AI882" s="15">
        <f t="shared" si="268"/>
        <v>0.88341346153846156</v>
      </c>
      <c r="AJ882" s="15">
        <f t="shared" si="269"/>
        <v>0.88341346153846156</v>
      </c>
      <c r="AK882" s="4">
        <f t="shared" si="270"/>
        <v>16319000</v>
      </c>
      <c r="AL882" s="27">
        <f t="shared" si="271"/>
        <v>3.0639132299773271E-4</v>
      </c>
      <c r="AM882" s="15">
        <f t="shared" si="278"/>
        <v>4.5039524480666712E-2</v>
      </c>
      <c r="AN882" s="15">
        <f t="shared" si="279"/>
        <v>6.9757340520810808E-6</v>
      </c>
    </row>
    <row r="883" spans="1:40" x14ac:dyDescent="0.2">
      <c r="A883" s="4" t="s">
        <v>4628</v>
      </c>
      <c r="B883" s="3" t="s">
        <v>6</v>
      </c>
      <c r="C883" s="6">
        <v>148017</v>
      </c>
      <c r="D883" s="3" t="s">
        <v>311</v>
      </c>
      <c r="E883" s="6">
        <v>148021</v>
      </c>
      <c r="F883" s="3" t="s">
        <v>1690</v>
      </c>
      <c r="G883" s="8">
        <v>5000</v>
      </c>
      <c r="H883" s="6">
        <v>147</v>
      </c>
      <c r="I883" s="6">
        <v>147625</v>
      </c>
      <c r="J883" s="13">
        <v>45016</v>
      </c>
      <c r="K883" s="9">
        <v>3952.5396350557853</v>
      </c>
      <c r="L883" s="4" t="s">
        <v>4628</v>
      </c>
      <c r="M883" s="4" t="s">
        <v>4632</v>
      </c>
      <c r="N883" s="4">
        <f>VLOOKUP(I883,BaseModelo!$A$2:$E$5075,5)</f>
        <v>2</v>
      </c>
      <c r="P883" s="15">
        <v>147</v>
      </c>
      <c r="Q883" s="4">
        <f>VLOOKUP(I883,BaseModelo!$A$2:$E$5075,3)</f>
        <v>100</v>
      </c>
      <c r="R883" s="4">
        <f t="shared" si="260"/>
        <v>32283000</v>
      </c>
      <c r="S883" s="16">
        <f t="shared" si="261"/>
        <v>1.5488027754545735E-4</v>
      </c>
      <c r="T883" s="4">
        <f t="shared" si="272"/>
        <v>2.2767400799182231E-2</v>
      </c>
      <c r="U883" s="4">
        <f t="shared" si="273"/>
        <v>2.2767400799182231E-2</v>
      </c>
      <c r="V883" s="6">
        <f t="shared" si="262"/>
        <v>0</v>
      </c>
      <c r="W883" s="16" t="str">
        <f t="shared" si="263"/>
        <v/>
      </c>
      <c r="X883" s="4" t="str">
        <f t="shared" si="274"/>
        <v/>
      </c>
      <c r="Y883" s="4" t="str">
        <f t="shared" si="264"/>
        <v/>
      </c>
      <c r="Z883" s="4">
        <f t="shared" si="265"/>
        <v>1578000</v>
      </c>
      <c r="AA883" s="16">
        <f t="shared" si="266"/>
        <v>3.1685678073510772E-3</v>
      </c>
      <c r="AB883" s="15">
        <f t="shared" si="275"/>
        <v>0.46577946768060835</v>
      </c>
      <c r="AC883" s="15">
        <f t="shared" si="276"/>
        <v>0.46577946768060835</v>
      </c>
      <c r="AD883" s="4">
        <v>148017</v>
      </c>
      <c r="AE883" s="26">
        <v>1303.3399999999999</v>
      </c>
      <c r="AF883" s="26">
        <v>1228.2271119490838</v>
      </c>
      <c r="AG883" s="4">
        <f t="shared" si="277"/>
        <v>832000</v>
      </c>
      <c r="AH883" s="16">
        <f t="shared" si="267"/>
        <v>6.0096153846153849E-3</v>
      </c>
      <c r="AI883" s="15">
        <f t="shared" si="268"/>
        <v>0.88341346153846156</v>
      </c>
      <c r="AJ883" s="15">
        <f t="shared" si="269"/>
        <v>0.88341346153846156</v>
      </c>
      <c r="AK883" s="4">
        <f t="shared" si="270"/>
        <v>16319000</v>
      </c>
      <c r="AL883" s="27">
        <f t="shared" si="271"/>
        <v>3.0639132299773271E-4</v>
      </c>
      <c r="AM883" s="15">
        <f t="shared" si="278"/>
        <v>4.5039524480666712E-2</v>
      </c>
      <c r="AN883" s="15">
        <f t="shared" si="279"/>
        <v>6.9757340520810808E-6</v>
      </c>
    </row>
    <row r="884" spans="1:40" x14ac:dyDescent="0.2">
      <c r="A884" s="4" t="s">
        <v>4628</v>
      </c>
      <c r="B884" s="3" t="s">
        <v>6</v>
      </c>
      <c r="C884" s="6">
        <v>148017</v>
      </c>
      <c r="D884" s="3" t="s">
        <v>311</v>
      </c>
      <c r="E884" s="6">
        <v>148022</v>
      </c>
      <c r="F884" s="3" t="s">
        <v>1691</v>
      </c>
      <c r="G884" s="8">
        <v>6000</v>
      </c>
      <c r="H884" s="6">
        <v>142</v>
      </c>
      <c r="I884" s="6">
        <v>147688</v>
      </c>
      <c r="J884" s="13">
        <v>45016</v>
      </c>
      <c r="K884" s="9">
        <v>4743.0475620669422</v>
      </c>
      <c r="L884" s="4" t="s">
        <v>4628</v>
      </c>
      <c r="M884" s="4" t="s">
        <v>4632</v>
      </c>
      <c r="N884" s="4">
        <f>VLOOKUP(I884,BaseModelo!$A$2:$E$5075,5)</f>
        <v>9</v>
      </c>
      <c r="P884" s="15">
        <v>142.00000000000003</v>
      </c>
      <c r="Q884" s="4">
        <f>VLOOKUP(I884,BaseModelo!$A$2:$E$5075,3)</f>
        <v>147</v>
      </c>
      <c r="R884" s="4">
        <f t="shared" si="260"/>
        <v>32283000</v>
      </c>
      <c r="S884" s="16">
        <f t="shared" si="261"/>
        <v>1.8585633305454884E-4</v>
      </c>
      <c r="T884" s="4">
        <f t="shared" si="272"/>
        <v>2.6391599293745936E-2</v>
      </c>
      <c r="U884" s="4">
        <f t="shared" si="273"/>
        <v>2.6391599293745942E-2</v>
      </c>
      <c r="V884" s="6">
        <f t="shared" si="262"/>
        <v>0</v>
      </c>
      <c r="W884" s="16" t="str">
        <f t="shared" si="263"/>
        <v/>
      </c>
      <c r="X884" s="4" t="str">
        <f t="shared" si="274"/>
        <v/>
      </c>
      <c r="Y884" s="4" t="str">
        <f t="shared" si="264"/>
        <v/>
      </c>
      <c r="Z884" s="4">
        <f t="shared" si="265"/>
        <v>5305000</v>
      </c>
      <c r="AA884" s="16">
        <f t="shared" si="266"/>
        <v>1.1310084825636192E-3</v>
      </c>
      <c r="AB884" s="15">
        <f t="shared" si="275"/>
        <v>0.16060320452403393</v>
      </c>
      <c r="AC884" s="15">
        <f t="shared" si="276"/>
        <v>0.16060320452403395</v>
      </c>
      <c r="AD884" s="4">
        <v>148017</v>
      </c>
      <c r="AE884" s="26">
        <v>1503.37</v>
      </c>
      <c r="AF884" s="26">
        <v>1416.729167593179</v>
      </c>
      <c r="AG884" s="4">
        <f t="shared" si="277"/>
        <v>3095000</v>
      </c>
      <c r="AH884" s="16">
        <f t="shared" si="267"/>
        <v>1.9386106623586429E-3</v>
      </c>
      <c r="AI884" s="15">
        <f t="shared" si="268"/>
        <v>0.27528271405492727</v>
      </c>
      <c r="AJ884" s="15">
        <f t="shared" si="269"/>
        <v>0.27528271405492732</v>
      </c>
      <c r="AK884" s="4">
        <f t="shared" si="270"/>
        <v>16319000</v>
      </c>
      <c r="AL884" s="27">
        <f t="shared" si="271"/>
        <v>3.6766958759727926E-4</v>
      </c>
      <c r="AM884" s="15">
        <f t="shared" si="278"/>
        <v>5.2209081438813656E-2</v>
      </c>
      <c r="AN884" s="15">
        <f t="shared" si="279"/>
        <v>9.7033884283642175E-6</v>
      </c>
    </row>
    <row r="885" spans="1:40" x14ac:dyDescent="0.2">
      <c r="A885" s="4" t="s">
        <v>4628</v>
      </c>
      <c r="B885" s="2" t="s">
        <v>15</v>
      </c>
      <c r="C885" s="5">
        <v>148030</v>
      </c>
      <c r="D885" s="2" t="s">
        <v>321</v>
      </c>
      <c r="E885" s="5">
        <v>148031</v>
      </c>
      <c r="F885" s="2" t="s">
        <v>1715</v>
      </c>
      <c r="G885" s="7">
        <v>10000</v>
      </c>
      <c r="H885" s="5">
        <v>142</v>
      </c>
      <c r="I885" s="6">
        <v>146959</v>
      </c>
      <c r="J885" s="13">
        <v>45016</v>
      </c>
      <c r="K885" s="9">
        <v>10000</v>
      </c>
      <c r="L885" s="4" t="s">
        <v>4628</v>
      </c>
      <c r="M885" s="4" t="s">
        <v>4632</v>
      </c>
      <c r="N885" s="4">
        <f>VLOOKUP(I885,BaseModelo!$A$2:$E$5075,5)</f>
        <v>8</v>
      </c>
      <c r="P885" s="15">
        <v>142.00000000000003</v>
      </c>
      <c r="Q885" s="4">
        <f>VLOOKUP(I885,BaseModelo!$A$2:$E$5075,3)</f>
        <v>132</v>
      </c>
      <c r="R885" s="4">
        <f t="shared" si="260"/>
        <v>32283000</v>
      </c>
      <c r="S885" s="16">
        <f t="shared" si="261"/>
        <v>3.0976055509091471E-4</v>
      </c>
      <c r="T885" s="4">
        <f t="shared" si="272"/>
        <v>4.3985998822909891E-2</v>
      </c>
      <c r="U885" s="4">
        <f t="shared" si="273"/>
        <v>4.3985998822909898E-2</v>
      </c>
      <c r="V885" s="6">
        <f t="shared" si="262"/>
        <v>0</v>
      </c>
      <c r="W885" s="16" t="str">
        <f t="shared" si="263"/>
        <v/>
      </c>
      <c r="X885" s="4" t="str">
        <f t="shared" si="274"/>
        <v/>
      </c>
      <c r="Y885" s="4" t="str">
        <f t="shared" si="264"/>
        <v/>
      </c>
      <c r="Z885" s="4">
        <f t="shared" si="265"/>
        <v>5836000</v>
      </c>
      <c r="AA885" s="16">
        <f t="shared" si="266"/>
        <v>1.7135023989033585E-3</v>
      </c>
      <c r="AB885" s="15">
        <f t="shared" si="275"/>
        <v>0.2433173406442769</v>
      </c>
      <c r="AC885" s="15">
        <f t="shared" si="276"/>
        <v>0.24331734064427696</v>
      </c>
      <c r="AD885" s="4">
        <v>148030</v>
      </c>
      <c r="AE885" s="26">
        <v>2510.34</v>
      </c>
      <c r="AF885" s="26">
        <v>2510.34</v>
      </c>
      <c r="AG885" s="4">
        <f t="shared" si="277"/>
        <v>3421000</v>
      </c>
      <c r="AH885" s="16">
        <f t="shared" si="267"/>
        <v>2.9231218941829875E-3</v>
      </c>
      <c r="AI885" s="15">
        <f t="shared" si="268"/>
        <v>0.41508330897398421</v>
      </c>
      <c r="AJ885" s="15">
        <f t="shared" si="269"/>
        <v>0.41508330897398432</v>
      </c>
      <c r="AK885" s="4">
        <f t="shared" si="270"/>
        <v>16319000</v>
      </c>
      <c r="AL885" s="27">
        <f t="shared" si="271"/>
        <v>6.1278264599546543E-4</v>
      </c>
      <c r="AM885" s="15">
        <f t="shared" si="278"/>
        <v>8.7015135731356094E-2</v>
      </c>
      <c r="AN885" s="15">
        <f t="shared" si="279"/>
        <v>2.6953856745456156E-5</v>
      </c>
    </row>
    <row r="886" spans="1:40" x14ac:dyDescent="0.2">
      <c r="A886" s="4" t="s">
        <v>4628</v>
      </c>
      <c r="B886" s="3" t="s">
        <v>15</v>
      </c>
      <c r="C886" s="6">
        <v>148030</v>
      </c>
      <c r="D886" s="3" t="s">
        <v>321</v>
      </c>
      <c r="E886" s="6">
        <v>148032</v>
      </c>
      <c r="F886" s="3" t="s">
        <v>1726</v>
      </c>
      <c r="G886" s="8">
        <v>10000</v>
      </c>
      <c r="H886" s="6">
        <v>142</v>
      </c>
      <c r="I886" s="6">
        <v>146961</v>
      </c>
      <c r="J886" s="13">
        <v>45016</v>
      </c>
      <c r="K886" s="9">
        <v>10000</v>
      </c>
      <c r="L886" s="4" t="s">
        <v>4628</v>
      </c>
      <c r="M886" s="4" t="s">
        <v>4632</v>
      </c>
      <c r="N886" s="4">
        <f>VLOOKUP(I886,BaseModelo!$A$2:$E$5075,5)</f>
        <v>8</v>
      </c>
      <c r="P886" s="15">
        <v>142.00000000000003</v>
      </c>
      <c r="Q886" s="4">
        <f>VLOOKUP(I886,BaseModelo!$A$2:$E$5075,3)</f>
        <v>132</v>
      </c>
      <c r="R886" s="4">
        <f t="shared" si="260"/>
        <v>32283000</v>
      </c>
      <c r="S886" s="16">
        <f t="shared" si="261"/>
        <v>3.0976055509091471E-4</v>
      </c>
      <c r="T886" s="4">
        <f t="shared" si="272"/>
        <v>4.3985998822909891E-2</v>
      </c>
      <c r="U886" s="4">
        <f t="shared" si="273"/>
        <v>4.3985998822909898E-2</v>
      </c>
      <c r="V886" s="6">
        <f t="shared" si="262"/>
        <v>0</v>
      </c>
      <c r="W886" s="16" t="str">
        <f t="shared" si="263"/>
        <v/>
      </c>
      <c r="X886" s="4" t="str">
        <f t="shared" si="274"/>
        <v/>
      </c>
      <c r="Y886" s="4" t="str">
        <f t="shared" si="264"/>
        <v/>
      </c>
      <c r="Z886" s="4">
        <f t="shared" si="265"/>
        <v>5836000</v>
      </c>
      <c r="AA886" s="16">
        <f t="shared" si="266"/>
        <v>1.7135023989033585E-3</v>
      </c>
      <c r="AB886" s="15">
        <f t="shared" si="275"/>
        <v>0.2433173406442769</v>
      </c>
      <c r="AC886" s="15">
        <f t="shared" si="276"/>
        <v>0.24331734064427696</v>
      </c>
      <c r="AD886" s="4">
        <v>148030</v>
      </c>
      <c r="AE886" s="26">
        <v>2510.34</v>
      </c>
      <c r="AF886" s="26">
        <v>2510.34</v>
      </c>
      <c r="AG886" s="4">
        <f t="shared" si="277"/>
        <v>3421000</v>
      </c>
      <c r="AH886" s="16">
        <f t="shared" si="267"/>
        <v>2.9231218941829875E-3</v>
      </c>
      <c r="AI886" s="15">
        <f t="shared" si="268"/>
        <v>0.41508330897398421</v>
      </c>
      <c r="AJ886" s="15">
        <f t="shared" si="269"/>
        <v>0.41508330897398432</v>
      </c>
      <c r="AK886" s="4">
        <f t="shared" si="270"/>
        <v>16319000</v>
      </c>
      <c r="AL886" s="27">
        <f t="shared" si="271"/>
        <v>6.1278264599546543E-4</v>
      </c>
      <c r="AM886" s="15">
        <f t="shared" si="278"/>
        <v>8.7015135731356094E-2</v>
      </c>
      <c r="AN886" s="15">
        <f t="shared" si="279"/>
        <v>2.6953856745456156E-5</v>
      </c>
    </row>
    <row r="887" spans="1:40" x14ac:dyDescent="0.2">
      <c r="A887" s="4" t="s">
        <v>4628</v>
      </c>
      <c r="B887" s="3" t="s">
        <v>15</v>
      </c>
      <c r="C887" s="6">
        <v>148030</v>
      </c>
      <c r="D887" s="3" t="s">
        <v>321</v>
      </c>
      <c r="E887" s="6">
        <v>148033</v>
      </c>
      <c r="F887" s="3" t="s">
        <v>1727</v>
      </c>
      <c r="G887" s="8">
        <v>10000</v>
      </c>
      <c r="H887" s="6">
        <v>142</v>
      </c>
      <c r="I887" s="6">
        <v>147397</v>
      </c>
      <c r="J887" s="13">
        <v>45016</v>
      </c>
      <c r="K887" s="9">
        <v>10000</v>
      </c>
      <c r="L887" s="4" t="s">
        <v>4628</v>
      </c>
      <c r="M887" s="4" t="s">
        <v>4632</v>
      </c>
      <c r="N887" s="4">
        <f>VLOOKUP(I887,BaseModelo!$A$2:$E$5075,5)</f>
        <v>8</v>
      </c>
      <c r="P887" s="15">
        <v>142.00000000000003</v>
      </c>
      <c r="Q887" s="4">
        <f>VLOOKUP(I887,BaseModelo!$A$2:$E$5075,3)</f>
        <v>132</v>
      </c>
      <c r="R887" s="4">
        <f t="shared" si="260"/>
        <v>32283000</v>
      </c>
      <c r="S887" s="16">
        <f t="shared" si="261"/>
        <v>3.0976055509091471E-4</v>
      </c>
      <c r="T887" s="4">
        <f t="shared" si="272"/>
        <v>4.3985998822909891E-2</v>
      </c>
      <c r="U887" s="4">
        <f t="shared" si="273"/>
        <v>4.3985998822909898E-2</v>
      </c>
      <c r="V887" s="6">
        <f t="shared" si="262"/>
        <v>0</v>
      </c>
      <c r="W887" s="16" t="str">
        <f t="shared" si="263"/>
        <v/>
      </c>
      <c r="X887" s="4" t="str">
        <f t="shared" si="274"/>
        <v/>
      </c>
      <c r="Y887" s="4" t="str">
        <f t="shared" si="264"/>
        <v/>
      </c>
      <c r="Z887" s="4">
        <f t="shared" si="265"/>
        <v>5836000</v>
      </c>
      <c r="AA887" s="16">
        <f t="shared" si="266"/>
        <v>1.7135023989033585E-3</v>
      </c>
      <c r="AB887" s="15">
        <f t="shared" si="275"/>
        <v>0.2433173406442769</v>
      </c>
      <c r="AC887" s="15">
        <f t="shared" si="276"/>
        <v>0.24331734064427696</v>
      </c>
      <c r="AD887" s="4">
        <v>148030</v>
      </c>
      <c r="AE887" s="26">
        <v>2510.34</v>
      </c>
      <c r="AF887" s="26">
        <v>2510.34</v>
      </c>
      <c r="AG887" s="4">
        <f t="shared" si="277"/>
        <v>3421000</v>
      </c>
      <c r="AH887" s="16">
        <f t="shared" si="267"/>
        <v>2.9231218941829875E-3</v>
      </c>
      <c r="AI887" s="15">
        <f t="shared" si="268"/>
        <v>0.41508330897398421</v>
      </c>
      <c r="AJ887" s="15">
        <f t="shared" si="269"/>
        <v>0.41508330897398432</v>
      </c>
      <c r="AK887" s="4">
        <f t="shared" si="270"/>
        <v>16319000</v>
      </c>
      <c r="AL887" s="27">
        <f t="shared" si="271"/>
        <v>6.1278264599546543E-4</v>
      </c>
      <c r="AM887" s="15">
        <f t="shared" si="278"/>
        <v>8.7015135731356094E-2</v>
      </c>
      <c r="AN887" s="15">
        <f t="shared" si="279"/>
        <v>2.6953856745456156E-5</v>
      </c>
    </row>
    <row r="888" spans="1:40" x14ac:dyDescent="0.2">
      <c r="A888" s="4" t="s">
        <v>4628</v>
      </c>
      <c r="B888" s="3" t="s">
        <v>15</v>
      </c>
      <c r="C888" s="6">
        <v>148030</v>
      </c>
      <c r="D888" s="3" t="s">
        <v>321</v>
      </c>
      <c r="E888" s="6">
        <v>148034</v>
      </c>
      <c r="F888" s="3" t="s">
        <v>1728</v>
      </c>
      <c r="G888" s="8">
        <v>10000</v>
      </c>
      <c r="H888" s="6">
        <v>142</v>
      </c>
      <c r="I888" s="6">
        <v>147005</v>
      </c>
      <c r="J888" s="13">
        <v>45016</v>
      </c>
      <c r="K888" s="9">
        <v>10000</v>
      </c>
      <c r="L888" s="4" t="s">
        <v>4628</v>
      </c>
      <c r="M888" s="4" t="s">
        <v>4632</v>
      </c>
      <c r="N888" s="4">
        <f>VLOOKUP(I888,BaseModelo!$A$2:$E$5075,5)</f>
        <v>8</v>
      </c>
      <c r="P888" s="15">
        <v>142.00000000000003</v>
      </c>
      <c r="Q888" s="4">
        <f>VLOOKUP(I888,BaseModelo!$A$2:$E$5075,3)</f>
        <v>132</v>
      </c>
      <c r="R888" s="4">
        <f t="shared" si="260"/>
        <v>32283000</v>
      </c>
      <c r="S888" s="16">
        <f t="shared" si="261"/>
        <v>3.0976055509091471E-4</v>
      </c>
      <c r="T888" s="4">
        <f t="shared" si="272"/>
        <v>4.3985998822909891E-2</v>
      </c>
      <c r="U888" s="4">
        <f t="shared" si="273"/>
        <v>4.3985998822909898E-2</v>
      </c>
      <c r="V888" s="6">
        <f t="shared" si="262"/>
        <v>0</v>
      </c>
      <c r="W888" s="16" t="str">
        <f t="shared" si="263"/>
        <v/>
      </c>
      <c r="X888" s="4" t="str">
        <f t="shared" si="274"/>
        <v/>
      </c>
      <c r="Y888" s="4" t="str">
        <f t="shared" si="264"/>
        <v/>
      </c>
      <c r="Z888" s="4">
        <f t="shared" si="265"/>
        <v>5836000</v>
      </c>
      <c r="AA888" s="16">
        <f t="shared" si="266"/>
        <v>1.7135023989033585E-3</v>
      </c>
      <c r="AB888" s="15">
        <f t="shared" si="275"/>
        <v>0.2433173406442769</v>
      </c>
      <c r="AC888" s="15">
        <f t="shared" si="276"/>
        <v>0.24331734064427696</v>
      </c>
      <c r="AD888" s="4">
        <v>148030</v>
      </c>
      <c r="AE888" s="26">
        <v>2510.34</v>
      </c>
      <c r="AF888" s="26">
        <v>2510.34</v>
      </c>
      <c r="AG888" s="4">
        <f t="shared" si="277"/>
        <v>3421000</v>
      </c>
      <c r="AH888" s="16">
        <f t="shared" si="267"/>
        <v>2.9231218941829875E-3</v>
      </c>
      <c r="AI888" s="15">
        <f t="shared" si="268"/>
        <v>0.41508330897398421</v>
      </c>
      <c r="AJ888" s="15">
        <f t="shared" si="269"/>
        <v>0.41508330897398432</v>
      </c>
      <c r="AK888" s="4">
        <f t="shared" si="270"/>
        <v>16319000</v>
      </c>
      <c r="AL888" s="27">
        <f t="shared" si="271"/>
        <v>6.1278264599546543E-4</v>
      </c>
      <c r="AM888" s="15">
        <f t="shared" si="278"/>
        <v>8.7015135731356094E-2</v>
      </c>
      <c r="AN888" s="15">
        <f t="shared" si="279"/>
        <v>2.6953856745456156E-5</v>
      </c>
    </row>
    <row r="889" spans="1:40" x14ac:dyDescent="0.2">
      <c r="A889" s="4" t="s">
        <v>4628</v>
      </c>
      <c r="B889" s="3" t="s">
        <v>15</v>
      </c>
      <c r="C889" s="6">
        <v>148030</v>
      </c>
      <c r="D889" s="3" t="s">
        <v>321</v>
      </c>
      <c r="E889" s="6">
        <v>148035</v>
      </c>
      <c r="F889" s="3" t="s">
        <v>1729</v>
      </c>
      <c r="G889" s="8">
        <v>10000</v>
      </c>
      <c r="H889" s="6">
        <v>142</v>
      </c>
      <c r="I889" s="6">
        <v>147027</v>
      </c>
      <c r="J889" s="13">
        <v>45016</v>
      </c>
      <c r="K889" s="9">
        <v>10000</v>
      </c>
      <c r="L889" s="4" t="s">
        <v>4628</v>
      </c>
      <c r="M889" s="4" t="s">
        <v>4632</v>
      </c>
      <c r="N889" s="4">
        <f>VLOOKUP(I889,BaseModelo!$A$2:$E$5075,5)</f>
        <v>8</v>
      </c>
      <c r="P889" s="15">
        <v>142.00000000000003</v>
      </c>
      <c r="Q889" s="4">
        <f>VLOOKUP(I889,BaseModelo!$A$2:$E$5075,3)</f>
        <v>132</v>
      </c>
      <c r="R889" s="4">
        <f t="shared" si="260"/>
        <v>32283000</v>
      </c>
      <c r="S889" s="16">
        <f t="shared" si="261"/>
        <v>3.0976055509091471E-4</v>
      </c>
      <c r="T889" s="4">
        <f t="shared" si="272"/>
        <v>4.3985998822909891E-2</v>
      </c>
      <c r="U889" s="4">
        <f t="shared" si="273"/>
        <v>4.3985998822909898E-2</v>
      </c>
      <c r="V889" s="6">
        <f t="shared" si="262"/>
        <v>0</v>
      </c>
      <c r="W889" s="16" t="str">
        <f t="shared" si="263"/>
        <v/>
      </c>
      <c r="X889" s="4" t="str">
        <f t="shared" si="274"/>
        <v/>
      </c>
      <c r="Y889" s="4" t="str">
        <f t="shared" si="264"/>
        <v/>
      </c>
      <c r="Z889" s="4">
        <f t="shared" si="265"/>
        <v>5836000</v>
      </c>
      <c r="AA889" s="16">
        <f t="shared" si="266"/>
        <v>1.7135023989033585E-3</v>
      </c>
      <c r="AB889" s="15">
        <f t="shared" si="275"/>
        <v>0.2433173406442769</v>
      </c>
      <c r="AC889" s="15">
        <f t="shared" si="276"/>
        <v>0.24331734064427696</v>
      </c>
      <c r="AD889" s="4">
        <v>148030</v>
      </c>
      <c r="AE889" s="26">
        <v>2510.34</v>
      </c>
      <c r="AF889" s="26">
        <v>2510.34</v>
      </c>
      <c r="AG889" s="4">
        <f t="shared" si="277"/>
        <v>3421000</v>
      </c>
      <c r="AH889" s="16">
        <f t="shared" si="267"/>
        <v>2.9231218941829875E-3</v>
      </c>
      <c r="AI889" s="15">
        <f t="shared" si="268"/>
        <v>0.41508330897398421</v>
      </c>
      <c r="AJ889" s="15">
        <f t="shared" si="269"/>
        <v>0.41508330897398432</v>
      </c>
      <c r="AK889" s="4">
        <f t="shared" si="270"/>
        <v>16319000</v>
      </c>
      <c r="AL889" s="27">
        <f t="shared" si="271"/>
        <v>6.1278264599546543E-4</v>
      </c>
      <c r="AM889" s="15">
        <f t="shared" si="278"/>
        <v>8.7015135731356094E-2</v>
      </c>
      <c r="AN889" s="15">
        <f t="shared" si="279"/>
        <v>2.6953856745456156E-5</v>
      </c>
    </row>
    <row r="890" spans="1:40" x14ac:dyDescent="0.2">
      <c r="A890" s="4" t="s">
        <v>4628</v>
      </c>
      <c r="B890" s="3" t="s">
        <v>15</v>
      </c>
      <c r="C890" s="6">
        <v>148030</v>
      </c>
      <c r="D890" s="3" t="s">
        <v>321</v>
      </c>
      <c r="E890" s="6">
        <v>148036</v>
      </c>
      <c r="F890" s="3" t="s">
        <v>1730</v>
      </c>
      <c r="G890" s="8">
        <v>10000</v>
      </c>
      <c r="H890" s="6">
        <v>142</v>
      </c>
      <c r="I890" s="6">
        <v>147477</v>
      </c>
      <c r="J890" s="13">
        <v>45016</v>
      </c>
      <c r="K890" s="9">
        <v>10000</v>
      </c>
      <c r="L890" s="4" t="s">
        <v>4628</v>
      </c>
      <c r="M890" s="4" t="s">
        <v>4632</v>
      </c>
      <c r="N890" s="4">
        <f>VLOOKUP(I890,BaseModelo!$A$2:$E$5075,5)</f>
        <v>10</v>
      </c>
      <c r="P890" s="15">
        <v>142.00000000000003</v>
      </c>
      <c r="Q890" s="4">
        <f>VLOOKUP(I890,BaseModelo!$A$2:$E$5075,3)</f>
        <v>0</v>
      </c>
      <c r="R890" s="4">
        <f t="shared" si="260"/>
        <v>32283000</v>
      </c>
      <c r="S890" s="16">
        <f t="shared" si="261"/>
        <v>3.0976055509091471E-4</v>
      </c>
      <c r="T890" s="4">
        <f t="shared" si="272"/>
        <v>4.3985998822909891E-2</v>
      </c>
      <c r="U890" s="4">
        <f t="shared" si="273"/>
        <v>4.3985998822909898E-2</v>
      </c>
      <c r="V890" s="6">
        <f t="shared" si="262"/>
        <v>0</v>
      </c>
      <c r="W890" s="16" t="str">
        <f t="shared" si="263"/>
        <v/>
      </c>
      <c r="X890" s="4" t="str">
        <f t="shared" si="274"/>
        <v/>
      </c>
      <c r="Y890" s="4" t="str">
        <f t="shared" si="264"/>
        <v/>
      </c>
      <c r="Z890" s="4">
        <f t="shared" si="265"/>
        <v>4121000</v>
      </c>
      <c r="AA890" s="16">
        <f t="shared" si="266"/>
        <v>2.4265954865323952E-3</v>
      </c>
      <c r="AB890" s="15">
        <f t="shared" si="275"/>
        <v>0.3445765590876001</v>
      </c>
      <c r="AC890" s="15">
        <f t="shared" si="276"/>
        <v>0.34457655908760021</v>
      </c>
      <c r="AD890" s="4">
        <v>148030</v>
      </c>
      <c r="AE890" s="26">
        <v>2510.34</v>
      </c>
      <c r="AF890" s="26">
        <v>2510.34</v>
      </c>
      <c r="AG890" s="4">
        <f t="shared" si="277"/>
        <v>1846000</v>
      </c>
      <c r="AH890" s="16">
        <f t="shared" si="267"/>
        <v>5.4171180931744311E-3</v>
      </c>
      <c r="AI890" s="15">
        <f t="shared" si="268"/>
        <v>0.76923076923076927</v>
      </c>
      <c r="AJ890" s="15">
        <f t="shared" si="269"/>
        <v>0.76923076923076938</v>
      </c>
      <c r="AK890" s="4">
        <f t="shared" si="270"/>
        <v>16319000</v>
      </c>
      <c r="AL890" s="27">
        <f t="shared" si="271"/>
        <v>6.1278264599546543E-4</v>
      </c>
      <c r="AM890" s="15">
        <f t="shared" si="278"/>
        <v>8.7015135731356094E-2</v>
      </c>
      <c r="AN890" s="15">
        <f t="shared" si="279"/>
        <v>2.6953856745456156E-5</v>
      </c>
    </row>
    <row r="891" spans="1:40" x14ac:dyDescent="0.2">
      <c r="A891" s="4" t="s">
        <v>4628</v>
      </c>
      <c r="B891" s="3" t="s">
        <v>15</v>
      </c>
      <c r="C891" s="6">
        <v>148030</v>
      </c>
      <c r="D891" s="3" t="s">
        <v>321</v>
      </c>
      <c r="E891" s="6">
        <v>148037</v>
      </c>
      <c r="F891" s="3" t="s">
        <v>1731</v>
      </c>
      <c r="G891" s="8">
        <v>9000</v>
      </c>
      <c r="H891" s="6">
        <v>142</v>
      </c>
      <c r="I891" s="6">
        <v>147705</v>
      </c>
      <c r="J891" s="13">
        <v>45016</v>
      </c>
      <c r="K891" s="9">
        <v>9000</v>
      </c>
      <c r="L891" s="4" t="s">
        <v>4628</v>
      </c>
      <c r="M891" s="4" t="s">
        <v>4632</v>
      </c>
      <c r="N891" s="4">
        <f>VLOOKUP(I891,BaseModelo!$A$2:$E$5075,5)</f>
        <v>2</v>
      </c>
      <c r="P891" s="15">
        <v>142.00000000000003</v>
      </c>
      <c r="Q891" s="4">
        <f>VLOOKUP(I891,BaseModelo!$A$2:$E$5075,3)</f>
        <v>100</v>
      </c>
      <c r="R891" s="4">
        <f t="shared" si="260"/>
        <v>32283000</v>
      </c>
      <c r="S891" s="16">
        <f t="shared" si="261"/>
        <v>2.7878449958182325E-4</v>
      </c>
      <c r="T891" s="4">
        <f t="shared" si="272"/>
        <v>3.9587398940618898E-2</v>
      </c>
      <c r="U891" s="4">
        <f t="shared" si="273"/>
        <v>3.9587398940618912E-2</v>
      </c>
      <c r="V891" s="6">
        <f t="shared" si="262"/>
        <v>0</v>
      </c>
      <c r="W891" s="16" t="str">
        <f t="shared" si="263"/>
        <v/>
      </c>
      <c r="X891" s="4" t="str">
        <f t="shared" si="274"/>
        <v/>
      </c>
      <c r="Y891" s="4" t="str">
        <f t="shared" si="264"/>
        <v/>
      </c>
      <c r="Z891" s="4">
        <f t="shared" si="265"/>
        <v>1578000</v>
      </c>
      <c r="AA891" s="16">
        <f t="shared" si="266"/>
        <v>5.7034220532319393E-3</v>
      </c>
      <c r="AB891" s="15">
        <f t="shared" si="275"/>
        <v>0.8098859315589354</v>
      </c>
      <c r="AC891" s="15">
        <f t="shared" si="276"/>
        <v>0.80988593155893551</v>
      </c>
      <c r="AD891" s="4">
        <v>148030</v>
      </c>
      <c r="AE891" s="26">
        <v>2255.2800000000002</v>
      </c>
      <c r="AF891" s="26">
        <v>2255.2800000000002</v>
      </c>
      <c r="AG891" s="4">
        <f t="shared" si="277"/>
        <v>832000</v>
      </c>
      <c r="AH891" s="16">
        <f t="shared" si="267"/>
        <v>1.0817307692307692E-2</v>
      </c>
      <c r="AI891" s="15">
        <f t="shared" si="268"/>
        <v>1.5360576923076923</v>
      </c>
      <c r="AJ891" s="15">
        <f t="shared" si="269"/>
        <v>1.5360576923076925</v>
      </c>
      <c r="AK891" s="4">
        <f t="shared" si="270"/>
        <v>16319000</v>
      </c>
      <c r="AL891" s="27">
        <f t="shared" si="271"/>
        <v>5.5150438139591883E-4</v>
      </c>
      <c r="AM891" s="15">
        <f t="shared" si="278"/>
        <v>7.8313622158220478E-2</v>
      </c>
      <c r="AN891" s="15">
        <f t="shared" si="279"/>
        <v>2.1832623963819486E-5</v>
      </c>
    </row>
    <row r="892" spans="1:40" x14ac:dyDescent="0.2">
      <c r="A892" s="4" t="s">
        <v>4628</v>
      </c>
      <c r="B892" s="2" t="s">
        <v>6</v>
      </c>
      <c r="C892" s="5">
        <v>148039</v>
      </c>
      <c r="D892" s="2" t="s">
        <v>312</v>
      </c>
      <c r="E892" s="5">
        <v>148043</v>
      </c>
      <c r="F892" s="2" t="s">
        <v>1668</v>
      </c>
      <c r="G892" s="7">
        <v>6000</v>
      </c>
      <c r="H892" s="5">
        <v>142</v>
      </c>
      <c r="I892" s="6">
        <v>147097</v>
      </c>
      <c r="J892" s="13">
        <v>45016</v>
      </c>
      <c r="K892" s="9">
        <v>6000</v>
      </c>
      <c r="L892" s="4" t="s">
        <v>4628</v>
      </c>
      <c r="M892" s="4" t="s">
        <v>4632</v>
      </c>
      <c r="N892" s="4">
        <f>VLOOKUP(I892,BaseModelo!$A$2:$E$5075,5)</f>
        <v>10</v>
      </c>
      <c r="P892" s="15">
        <v>142.00000000000003</v>
      </c>
      <c r="Q892" s="4">
        <f>VLOOKUP(I892,BaseModelo!$A$2:$E$5075,3)</f>
        <v>0</v>
      </c>
      <c r="R892" s="4">
        <f t="shared" si="260"/>
        <v>32283000</v>
      </c>
      <c r="S892" s="16">
        <f t="shared" si="261"/>
        <v>1.8585633305454884E-4</v>
      </c>
      <c r="T892" s="4">
        <f t="shared" si="272"/>
        <v>2.6391599293745936E-2</v>
      </c>
      <c r="U892" s="4">
        <f t="shared" si="273"/>
        <v>2.6391599293745942E-2</v>
      </c>
      <c r="V892" s="6">
        <f t="shared" si="262"/>
        <v>0</v>
      </c>
      <c r="W892" s="16" t="str">
        <f t="shared" si="263"/>
        <v/>
      </c>
      <c r="X892" s="4" t="str">
        <f t="shared" si="274"/>
        <v/>
      </c>
      <c r="Y892" s="4" t="str">
        <f t="shared" si="264"/>
        <v/>
      </c>
      <c r="Z892" s="4">
        <f t="shared" si="265"/>
        <v>4121000</v>
      </c>
      <c r="AA892" s="16">
        <f t="shared" si="266"/>
        <v>1.4559572919194371E-3</v>
      </c>
      <c r="AB892" s="15">
        <f t="shared" si="275"/>
        <v>0.20674593545256006</v>
      </c>
      <c r="AC892" s="15">
        <f t="shared" si="276"/>
        <v>0.20674593545256012</v>
      </c>
      <c r="AD892" s="4">
        <v>148039</v>
      </c>
      <c r="AE892" s="26">
        <v>1503.37</v>
      </c>
      <c r="AF892" s="26">
        <v>1503.37</v>
      </c>
      <c r="AG892" s="4">
        <f t="shared" si="277"/>
        <v>1846000</v>
      </c>
      <c r="AH892" s="16">
        <f t="shared" si="267"/>
        <v>3.2502708559046588E-3</v>
      </c>
      <c r="AI892" s="15">
        <f t="shared" si="268"/>
        <v>0.46153846153846156</v>
      </c>
      <c r="AJ892" s="15">
        <f t="shared" si="269"/>
        <v>0.46153846153846162</v>
      </c>
      <c r="AK892" s="4">
        <f t="shared" si="270"/>
        <v>16319000</v>
      </c>
      <c r="AL892" s="27">
        <f t="shared" si="271"/>
        <v>3.6766958759727926E-4</v>
      </c>
      <c r="AM892" s="15">
        <f t="shared" si="278"/>
        <v>5.2209081438813656E-2</v>
      </c>
      <c r="AN892" s="15">
        <f t="shared" si="279"/>
        <v>9.7033884283642175E-6</v>
      </c>
    </row>
    <row r="893" spans="1:40" x14ac:dyDescent="0.2">
      <c r="A893" s="4" t="s">
        <v>4628</v>
      </c>
      <c r="B893" s="3" t="s">
        <v>6</v>
      </c>
      <c r="C893" s="6">
        <v>148039</v>
      </c>
      <c r="D893" s="3" t="s">
        <v>312</v>
      </c>
      <c r="E893" s="6">
        <v>148044</v>
      </c>
      <c r="F893" s="3" t="s">
        <v>1692</v>
      </c>
      <c r="G893" s="8">
        <v>6000</v>
      </c>
      <c r="H893" s="6">
        <v>142</v>
      </c>
      <c r="I893" s="6">
        <v>147087</v>
      </c>
      <c r="J893" s="13">
        <v>45016</v>
      </c>
      <c r="K893" s="9">
        <v>6000</v>
      </c>
      <c r="L893" s="4" t="s">
        <v>4628</v>
      </c>
      <c r="M893" s="4" t="s">
        <v>4632</v>
      </c>
      <c r="N893" s="4">
        <f>VLOOKUP(I893,BaseModelo!$A$2:$E$5075,5)</f>
        <v>8</v>
      </c>
      <c r="P893" s="15">
        <v>142.00000000000003</v>
      </c>
      <c r="Q893" s="4">
        <f>VLOOKUP(I893,BaseModelo!$A$2:$E$5075,3)</f>
        <v>132</v>
      </c>
      <c r="R893" s="4">
        <f t="shared" si="260"/>
        <v>32283000</v>
      </c>
      <c r="S893" s="16">
        <f t="shared" si="261"/>
        <v>1.8585633305454884E-4</v>
      </c>
      <c r="T893" s="4">
        <f t="shared" si="272"/>
        <v>2.6391599293745936E-2</v>
      </c>
      <c r="U893" s="4">
        <f t="shared" si="273"/>
        <v>2.6391599293745942E-2</v>
      </c>
      <c r="V893" s="6">
        <f t="shared" si="262"/>
        <v>0</v>
      </c>
      <c r="W893" s="16" t="str">
        <f t="shared" si="263"/>
        <v/>
      </c>
      <c r="X893" s="4" t="str">
        <f t="shared" si="274"/>
        <v/>
      </c>
      <c r="Y893" s="4" t="str">
        <f t="shared" si="264"/>
        <v/>
      </c>
      <c r="Z893" s="4">
        <f t="shared" si="265"/>
        <v>5836000</v>
      </c>
      <c r="AA893" s="16">
        <f t="shared" si="266"/>
        <v>1.028101439342015E-3</v>
      </c>
      <c r="AB893" s="15">
        <f t="shared" si="275"/>
        <v>0.14599040438656613</v>
      </c>
      <c r="AC893" s="15">
        <f t="shared" si="276"/>
        <v>0.14599040438656616</v>
      </c>
      <c r="AD893" s="4">
        <v>148039</v>
      </c>
      <c r="AE893" s="26">
        <v>1503.37</v>
      </c>
      <c r="AF893" s="26">
        <v>1503.37</v>
      </c>
      <c r="AG893" s="4">
        <f t="shared" si="277"/>
        <v>3421000</v>
      </c>
      <c r="AH893" s="16">
        <f t="shared" si="267"/>
        <v>1.7538731365097924E-3</v>
      </c>
      <c r="AI893" s="15">
        <f t="shared" si="268"/>
        <v>0.24904998538439052</v>
      </c>
      <c r="AJ893" s="15">
        <f t="shared" si="269"/>
        <v>0.24904998538439058</v>
      </c>
      <c r="AK893" s="4">
        <f t="shared" si="270"/>
        <v>16319000</v>
      </c>
      <c r="AL893" s="27">
        <f t="shared" si="271"/>
        <v>3.6766958759727926E-4</v>
      </c>
      <c r="AM893" s="15">
        <f t="shared" si="278"/>
        <v>5.2209081438813656E-2</v>
      </c>
      <c r="AN893" s="15">
        <f t="shared" si="279"/>
        <v>9.7033884283642175E-6</v>
      </c>
    </row>
    <row r="894" spans="1:40" x14ac:dyDescent="0.2">
      <c r="A894" s="4" t="s">
        <v>4628</v>
      </c>
      <c r="B894" s="3" t="s">
        <v>6</v>
      </c>
      <c r="C894" s="6">
        <v>148039</v>
      </c>
      <c r="D894" s="3" t="s">
        <v>312</v>
      </c>
      <c r="E894" s="6">
        <v>148045</v>
      </c>
      <c r="F894" s="3" t="s">
        <v>1693</v>
      </c>
      <c r="G894" s="8">
        <v>6000</v>
      </c>
      <c r="H894" s="6">
        <v>142</v>
      </c>
      <c r="I894" s="6">
        <v>147095</v>
      </c>
      <c r="J894" s="13">
        <v>45016</v>
      </c>
      <c r="K894" s="9">
        <v>6000</v>
      </c>
      <c r="L894" s="4" t="s">
        <v>4628</v>
      </c>
      <c r="M894" s="4" t="s">
        <v>4632</v>
      </c>
      <c r="N894" s="4">
        <f>VLOOKUP(I894,BaseModelo!$A$2:$E$5075,5)</f>
        <v>10</v>
      </c>
      <c r="P894" s="15">
        <v>142.00000000000003</v>
      </c>
      <c r="Q894" s="4">
        <f>VLOOKUP(I894,BaseModelo!$A$2:$E$5075,3)</f>
        <v>0</v>
      </c>
      <c r="R894" s="4">
        <f t="shared" si="260"/>
        <v>32283000</v>
      </c>
      <c r="S894" s="16">
        <f t="shared" si="261"/>
        <v>1.8585633305454884E-4</v>
      </c>
      <c r="T894" s="4">
        <f t="shared" si="272"/>
        <v>2.6391599293745936E-2</v>
      </c>
      <c r="U894" s="4">
        <f t="shared" si="273"/>
        <v>2.6391599293745942E-2</v>
      </c>
      <c r="V894" s="6">
        <f t="shared" si="262"/>
        <v>0</v>
      </c>
      <c r="W894" s="16" t="str">
        <f t="shared" si="263"/>
        <v/>
      </c>
      <c r="X894" s="4" t="str">
        <f t="shared" si="274"/>
        <v/>
      </c>
      <c r="Y894" s="4" t="str">
        <f t="shared" si="264"/>
        <v/>
      </c>
      <c r="Z894" s="4">
        <f t="shared" si="265"/>
        <v>4121000</v>
      </c>
      <c r="AA894" s="16">
        <f t="shared" si="266"/>
        <v>1.4559572919194371E-3</v>
      </c>
      <c r="AB894" s="15">
        <f t="shared" si="275"/>
        <v>0.20674593545256006</v>
      </c>
      <c r="AC894" s="15">
        <f t="shared" si="276"/>
        <v>0.20674593545256012</v>
      </c>
      <c r="AD894" s="4">
        <v>148039</v>
      </c>
      <c r="AE894" s="26">
        <v>1503.37</v>
      </c>
      <c r="AF894" s="26">
        <v>1503.37</v>
      </c>
      <c r="AG894" s="4">
        <f t="shared" si="277"/>
        <v>1846000</v>
      </c>
      <c r="AH894" s="16">
        <f t="shared" si="267"/>
        <v>3.2502708559046588E-3</v>
      </c>
      <c r="AI894" s="15">
        <f t="shared" si="268"/>
        <v>0.46153846153846156</v>
      </c>
      <c r="AJ894" s="15">
        <f t="shared" si="269"/>
        <v>0.46153846153846162</v>
      </c>
      <c r="AK894" s="4">
        <f t="shared" si="270"/>
        <v>16319000</v>
      </c>
      <c r="AL894" s="27">
        <f t="shared" si="271"/>
        <v>3.6766958759727926E-4</v>
      </c>
      <c r="AM894" s="15">
        <f t="shared" si="278"/>
        <v>5.2209081438813656E-2</v>
      </c>
      <c r="AN894" s="15">
        <f t="shared" si="279"/>
        <v>9.7033884283642175E-6</v>
      </c>
    </row>
    <row r="895" spans="1:40" x14ac:dyDescent="0.2">
      <c r="A895" s="4" t="s">
        <v>4628</v>
      </c>
      <c r="B895" s="3" t="s">
        <v>6</v>
      </c>
      <c r="C895" s="6">
        <v>148039</v>
      </c>
      <c r="D895" s="3" t="s">
        <v>312</v>
      </c>
      <c r="E895" s="6">
        <v>148046</v>
      </c>
      <c r="F895" s="3" t="s">
        <v>1694</v>
      </c>
      <c r="G895" s="8">
        <v>6000</v>
      </c>
      <c r="H895" s="6">
        <v>142</v>
      </c>
      <c r="I895" s="6">
        <v>147091</v>
      </c>
      <c r="J895" s="13">
        <v>45016</v>
      </c>
      <c r="K895" s="9">
        <v>6000</v>
      </c>
      <c r="L895" s="4" t="s">
        <v>4628</v>
      </c>
      <c r="M895" s="4" t="s">
        <v>4632</v>
      </c>
      <c r="N895" s="4">
        <f>VLOOKUP(I895,BaseModelo!$A$2:$E$5075,5)</f>
        <v>8</v>
      </c>
      <c r="P895" s="15">
        <v>142.00000000000003</v>
      </c>
      <c r="Q895" s="4">
        <f>VLOOKUP(I895,BaseModelo!$A$2:$E$5075,3)</f>
        <v>132</v>
      </c>
      <c r="R895" s="4">
        <f t="shared" si="260"/>
        <v>32283000</v>
      </c>
      <c r="S895" s="16">
        <f t="shared" si="261"/>
        <v>1.8585633305454884E-4</v>
      </c>
      <c r="T895" s="4">
        <f t="shared" si="272"/>
        <v>2.6391599293745936E-2</v>
      </c>
      <c r="U895" s="4">
        <f t="shared" si="273"/>
        <v>2.6391599293745942E-2</v>
      </c>
      <c r="V895" s="6">
        <f t="shared" si="262"/>
        <v>0</v>
      </c>
      <c r="W895" s="16" t="str">
        <f t="shared" si="263"/>
        <v/>
      </c>
      <c r="X895" s="4" t="str">
        <f t="shared" si="274"/>
        <v/>
      </c>
      <c r="Y895" s="4" t="str">
        <f t="shared" si="264"/>
        <v/>
      </c>
      <c r="Z895" s="4">
        <f t="shared" si="265"/>
        <v>5836000</v>
      </c>
      <c r="AA895" s="16">
        <f t="shared" si="266"/>
        <v>1.028101439342015E-3</v>
      </c>
      <c r="AB895" s="15">
        <f t="shared" si="275"/>
        <v>0.14599040438656613</v>
      </c>
      <c r="AC895" s="15">
        <f t="shared" si="276"/>
        <v>0.14599040438656616</v>
      </c>
      <c r="AD895" s="4">
        <v>148039</v>
      </c>
      <c r="AE895" s="26">
        <v>1503.37</v>
      </c>
      <c r="AF895" s="26">
        <v>1503.37</v>
      </c>
      <c r="AG895" s="4">
        <f t="shared" si="277"/>
        <v>3421000</v>
      </c>
      <c r="AH895" s="16">
        <f t="shared" si="267"/>
        <v>1.7538731365097924E-3</v>
      </c>
      <c r="AI895" s="15">
        <f t="shared" si="268"/>
        <v>0.24904998538439052</v>
      </c>
      <c r="AJ895" s="15">
        <f t="shared" si="269"/>
        <v>0.24904998538439058</v>
      </c>
      <c r="AK895" s="4">
        <f t="shared" si="270"/>
        <v>16319000</v>
      </c>
      <c r="AL895" s="27">
        <f t="shared" si="271"/>
        <v>3.6766958759727926E-4</v>
      </c>
      <c r="AM895" s="15">
        <f t="shared" si="278"/>
        <v>5.2209081438813656E-2</v>
      </c>
      <c r="AN895" s="15">
        <f t="shared" si="279"/>
        <v>9.7033884283642175E-6</v>
      </c>
    </row>
    <row r="896" spans="1:40" x14ac:dyDescent="0.2">
      <c r="A896" s="4" t="s">
        <v>4628</v>
      </c>
      <c r="B896" s="3" t="s">
        <v>6</v>
      </c>
      <c r="C896" s="6">
        <v>148039</v>
      </c>
      <c r="D896" s="3" t="s">
        <v>312</v>
      </c>
      <c r="E896" s="6">
        <v>148040</v>
      </c>
      <c r="F896" s="3" t="s">
        <v>1704</v>
      </c>
      <c r="G896" s="8">
        <v>6000</v>
      </c>
      <c r="H896" s="6">
        <v>142</v>
      </c>
      <c r="I896" s="6">
        <v>147270</v>
      </c>
      <c r="J896" s="13">
        <v>45016</v>
      </c>
      <c r="K896" s="9">
        <v>6000</v>
      </c>
      <c r="L896" s="4" t="s">
        <v>4628</v>
      </c>
      <c r="M896" s="4" t="s">
        <v>4632</v>
      </c>
      <c r="N896" s="4">
        <f>VLOOKUP(I896,BaseModelo!$A$2:$E$5075,5)</f>
        <v>9</v>
      </c>
      <c r="P896" s="15">
        <v>142.00000000000003</v>
      </c>
      <c r="Q896" s="4">
        <f>VLOOKUP(I896,BaseModelo!$A$2:$E$5075,3)</f>
        <v>147</v>
      </c>
      <c r="R896" s="4">
        <f t="shared" si="260"/>
        <v>32283000</v>
      </c>
      <c r="S896" s="16">
        <f t="shared" si="261"/>
        <v>1.8585633305454884E-4</v>
      </c>
      <c r="T896" s="4">
        <f t="shared" si="272"/>
        <v>2.6391599293745936E-2</v>
      </c>
      <c r="U896" s="4">
        <f t="shared" si="273"/>
        <v>2.6391599293745942E-2</v>
      </c>
      <c r="V896" s="6">
        <f t="shared" si="262"/>
        <v>0</v>
      </c>
      <c r="W896" s="16" t="str">
        <f t="shared" si="263"/>
        <v/>
      </c>
      <c r="X896" s="4" t="str">
        <f t="shared" si="274"/>
        <v/>
      </c>
      <c r="Y896" s="4" t="str">
        <f t="shared" si="264"/>
        <v/>
      </c>
      <c r="Z896" s="4">
        <f t="shared" si="265"/>
        <v>5305000</v>
      </c>
      <c r="AA896" s="16">
        <f t="shared" si="266"/>
        <v>1.1310084825636192E-3</v>
      </c>
      <c r="AB896" s="15">
        <f t="shared" si="275"/>
        <v>0.16060320452403393</v>
      </c>
      <c r="AC896" s="15">
        <f t="shared" si="276"/>
        <v>0.16060320452403395</v>
      </c>
      <c r="AD896" s="4">
        <v>148039</v>
      </c>
      <c r="AE896" s="26">
        <v>1503.37</v>
      </c>
      <c r="AF896" s="26">
        <v>1503.37</v>
      </c>
      <c r="AG896" s="4">
        <f t="shared" si="277"/>
        <v>3095000</v>
      </c>
      <c r="AH896" s="16">
        <f t="shared" si="267"/>
        <v>1.9386106623586429E-3</v>
      </c>
      <c r="AI896" s="15">
        <f t="shared" si="268"/>
        <v>0.27528271405492727</v>
      </c>
      <c r="AJ896" s="15">
        <f t="shared" si="269"/>
        <v>0.27528271405492732</v>
      </c>
      <c r="AK896" s="4">
        <f t="shared" si="270"/>
        <v>16319000</v>
      </c>
      <c r="AL896" s="27">
        <f t="shared" si="271"/>
        <v>3.6766958759727926E-4</v>
      </c>
      <c r="AM896" s="15">
        <f t="shared" si="278"/>
        <v>5.2209081438813656E-2</v>
      </c>
      <c r="AN896" s="15">
        <f t="shared" si="279"/>
        <v>9.7033884283642175E-6</v>
      </c>
    </row>
    <row r="897" spans="1:40" x14ac:dyDescent="0.2">
      <c r="A897" s="4" t="s">
        <v>4628</v>
      </c>
      <c r="B897" s="3" t="s">
        <v>6</v>
      </c>
      <c r="C897" s="6">
        <v>148039</v>
      </c>
      <c r="D897" s="3" t="s">
        <v>312</v>
      </c>
      <c r="E897" s="6">
        <v>148041</v>
      </c>
      <c r="F897" s="3" t="s">
        <v>1705</v>
      </c>
      <c r="G897" s="8">
        <v>6000</v>
      </c>
      <c r="H897" s="6">
        <v>142</v>
      </c>
      <c r="I897" s="6">
        <v>147092</v>
      </c>
      <c r="J897" s="13">
        <v>45016</v>
      </c>
      <c r="K897" s="9">
        <v>6000</v>
      </c>
      <c r="L897" s="4" t="s">
        <v>4628</v>
      </c>
      <c r="M897" s="4" t="s">
        <v>4632</v>
      </c>
      <c r="N897" s="4">
        <f>VLOOKUP(I897,BaseModelo!$A$2:$E$5075,5)</f>
        <v>8</v>
      </c>
      <c r="P897" s="15">
        <v>142.00000000000003</v>
      </c>
      <c r="Q897" s="4">
        <f>VLOOKUP(I897,BaseModelo!$A$2:$E$5075,3)</f>
        <v>132</v>
      </c>
      <c r="R897" s="4">
        <f t="shared" si="260"/>
        <v>32283000</v>
      </c>
      <c r="S897" s="16">
        <f t="shared" si="261"/>
        <v>1.8585633305454884E-4</v>
      </c>
      <c r="T897" s="4">
        <f t="shared" si="272"/>
        <v>2.6391599293745936E-2</v>
      </c>
      <c r="U897" s="4">
        <f t="shared" si="273"/>
        <v>2.6391599293745942E-2</v>
      </c>
      <c r="V897" s="6">
        <f t="shared" si="262"/>
        <v>0</v>
      </c>
      <c r="W897" s="16" t="str">
        <f t="shared" si="263"/>
        <v/>
      </c>
      <c r="X897" s="4" t="str">
        <f t="shared" si="274"/>
        <v/>
      </c>
      <c r="Y897" s="4" t="str">
        <f t="shared" si="264"/>
        <v/>
      </c>
      <c r="Z897" s="4">
        <f t="shared" si="265"/>
        <v>5836000</v>
      </c>
      <c r="AA897" s="16">
        <f t="shared" si="266"/>
        <v>1.028101439342015E-3</v>
      </c>
      <c r="AB897" s="15">
        <f t="shared" si="275"/>
        <v>0.14599040438656613</v>
      </c>
      <c r="AC897" s="15">
        <f t="shared" si="276"/>
        <v>0.14599040438656616</v>
      </c>
      <c r="AD897" s="4">
        <v>148039</v>
      </c>
      <c r="AE897" s="26">
        <v>1503.37</v>
      </c>
      <c r="AF897" s="26">
        <v>1503.37</v>
      </c>
      <c r="AG897" s="4">
        <f t="shared" si="277"/>
        <v>3421000</v>
      </c>
      <c r="AH897" s="16">
        <f t="shared" si="267"/>
        <v>1.7538731365097924E-3</v>
      </c>
      <c r="AI897" s="15">
        <f t="shared" si="268"/>
        <v>0.24904998538439052</v>
      </c>
      <c r="AJ897" s="15">
        <f t="shared" si="269"/>
        <v>0.24904998538439058</v>
      </c>
      <c r="AK897" s="4">
        <f t="shared" si="270"/>
        <v>16319000</v>
      </c>
      <c r="AL897" s="27">
        <f t="shared" si="271"/>
        <v>3.6766958759727926E-4</v>
      </c>
      <c r="AM897" s="15">
        <f t="shared" si="278"/>
        <v>5.2209081438813656E-2</v>
      </c>
      <c r="AN897" s="15">
        <f t="shared" si="279"/>
        <v>9.7033884283642175E-6</v>
      </c>
    </row>
    <row r="898" spans="1:40" x14ac:dyDescent="0.2">
      <c r="A898" s="4" t="s">
        <v>4628</v>
      </c>
      <c r="B898" s="3" t="s">
        <v>6</v>
      </c>
      <c r="C898" s="6">
        <v>148039</v>
      </c>
      <c r="D898" s="3" t="s">
        <v>312</v>
      </c>
      <c r="E898" s="6">
        <v>148042</v>
      </c>
      <c r="F898" s="3" t="s">
        <v>1706</v>
      </c>
      <c r="G898" s="8">
        <v>6000</v>
      </c>
      <c r="H898" s="6">
        <v>142</v>
      </c>
      <c r="I898" s="6">
        <v>147080</v>
      </c>
      <c r="J898" s="13">
        <v>45016</v>
      </c>
      <c r="K898" s="9">
        <v>6000</v>
      </c>
      <c r="L898" s="4" t="s">
        <v>4628</v>
      </c>
      <c r="M898" s="4" t="s">
        <v>4632</v>
      </c>
      <c r="N898" s="4">
        <f>VLOOKUP(I898,BaseModelo!$A$2:$E$5075,5)</f>
        <v>8</v>
      </c>
      <c r="P898" s="15">
        <v>142.00000000000003</v>
      </c>
      <c r="Q898" s="4">
        <f>VLOOKUP(I898,BaseModelo!$A$2:$E$5075,3)</f>
        <v>132</v>
      </c>
      <c r="R898" s="4">
        <f t="shared" ref="R898:R961" si="280">SUMIFS($G:$G,$M:$M,M898)</f>
        <v>32283000</v>
      </c>
      <c r="S898" s="16">
        <f t="shared" ref="S898:S961" si="281">G898/R898</f>
        <v>1.8585633305454884E-4</v>
      </c>
      <c r="T898" s="4">
        <f t="shared" si="272"/>
        <v>2.6391599293745936E-2</v>
      </c>
      <c r="U898" s="4">
        <f t="shared" si="273"/>
        <v>2.6391599293745942E-2</v>
      </c>
      <c r="V898" s="6">
        <f t="shared" ref="V898:V961" si="282">SUMIFS($G:$G,$O:$O,O898)</f>
        <v>0</v>
      </c>
      <c r="W898" s="16" t="str">
        <f t="shared" ref="W898:W961" si="283">IFERROR(G898/V898,"")</f>
        <v/>
      </c>
      <c r="X898" s="4" t="str">
        <f t="shared" si="274"/>
        <v/>
      </c>
      <c r="Y898" s="4" t="str">
        <f t="shared" ref="Y898:Y961" si="284">IFERROR(W898*P898,"")</f>
        <v/>
      </c>
      <c r="Z898" s="4">
        <f t="shared" ref="Z898:Z961" si="285">SUMIFS($G:$G,$N:$N,N898)</f>
        <v>5836000</v>
      </c>
      <c r="AA898" s="16">
        <f t="shared" ref="AA898:AA961" si="286">IFERROR(G898/Z898,"")</f>
        <v>1.028101439342015E-3</v>
      </c>
      <c r="AB898" s="15">
        <f t="shared" si="275"/>
        <v>0.14599040438656613</v>
      </c>
      <c r="AC898" s="15">
        <f t="shared" si="276"/>
        <v>0.14599040438656616</v>
      </c>
      <c r="AD898" s="4">
        <v>148039</v>
      </c>
      <c r="AE898" s="26">
        <v>1503.37</v>
      </c>
      <c r="AF898" s="26">
        <v>1503.37</v>
      </c>
      <c r="AG898" s="4">
        <f t="shared" si="277"/>
        <v>3421000</v>
      </c>
      <c r="AH898" s="16">
        <f t="shared" ref="AH898:AH961" si="287">IFERROR($G898/AG898,"")</f>
        <v>1.7538731365097924E-3</v>
      </c>
      <c r="AI898" s="15">
        <f t="shared" ref="AI898:AI961" si="288">IFERROR(AH898*H898,"")</f>
        <v>0.24904998538439052</v>
      </c>
      <c r="AJ898" s="15">
        <f t="shared" ref="AJ898:AJ961" si="289">IFERROR(AH898*P898,"")</f>
        <v>0.24904998538439058</v>
      </c>
      <c r="AK898" s="4">
        <f t="shared" ref="AK898:AK961" si="290">SUMIFS($G:$G,$A:$A,$A898,$M:$M,$M898)</f>
        <v>16319000</v>
      </c>
      <c r="AL898" s="27">
        <f t="shared" ref="AL898:AL961" si="291">IFERROR($G898/AK898,"")</f>
        <v>3.6766958759727926E-4</v>
      </c>
      <c r="AM898" s="15">
        <f t="shared" si="278"/>
        <v>5.2209081438813656E-2</v>
      </c>
      <c r="AN898" s="15">
        <f t="shared" si="279"/>
        <v>9.7033884283642175E-6</v>
      </c>
    </row>
    <row r="899" spans="1:40" x14ac:dyDescent="0.2">
      <c r="A899" s="4" t="s">
        <v>4628</v>
      </c>
      <c r="B899" s="2" t="s">
        <v>12</v>
      </c>
      <c r="C899" s="5">
        <v>148050</v>
      </c>
      <c r="D899" s="2" t="s">
        <v>313</v>
      </c>
      <c r="E899" s="5">
        <v>148051</v>
      </c>
      <c r="F899" s="2" t="s">
        <v>1669</v>
      </c>
      <c r="G899" s="7">
        <v>7000</v>
      </c>
      <c r="H899" s="5">
        <v>142</v>
      </c>
      <c r="I899" s="6">
        <v>147868</v>
      </c>
      <c r="J899" s="13">
        <v>45016</v>
      </c>
      <c r="K899" s="9">
        <v>7000</v>
      </c>
      <c r="L899" s="4" t="s">
        <v>4628</v>
      </c>
      <c r="M899" s="4" t="s">
        <v>4632</v>
      </c>
      <c r="N899" s="4">
        <f>VLOOKUP(I899,BaseModelo!$A$2:$E$5075,5)</f>
        <v>9</v>
      </c>
      <c r="P899" s="15">
        <v>142.00000000000003</v>
      </c>
      <c r="Q899" s="4">
        <f>VLOOKUP(I899,BaseModelo!$A$2:$E$5075,3)</f>
        <v>147</v>
      </c>
      <c r="R899" s="4">
        <f t="shared" si="280"/>
        <v>32283000</v>
      </c>
      <c r="S899" s="16">
        <f t="shared" si="281"/>
        <v>2.168323885636403E-4</v>
      </c>
      <c r="T899" s="4">
        <f t="shared" ref="T899:T962" si="292">S899*H899</f>
        <v>3.0790199176036922E-2</v>
      </c>
      <c r="U899" s="4">
        <f t="shared" ref="U899:U962" si="293">S899*P899</f>
        <v>3.0790199176036929E-2</v>
      </c>
      <c r="V899" s="6">
        <f t="shared" si="282"/>
        <v>0</v>
      </c>
      <c r="W899" s="16" t="str">
        <f t="shared" si="283"/>
        <v/>
      </c>
      <c r="X899" s="4" t="str">
        <f t="shared" ref="X899:X962" si="294">IFERROR(W899*H899,"")</f>
        <v/>
      </c>
      <c r="Y899" s="4" t="str">
        <f t="shared" si="284"/>
        <v/>
      </c>
      <c r="Z899" s="4">
        <f t="shared" si="285"/>
        <v>5305000</v>
      </c>
      <c r="AA899" s="16">
        <f t="shared" si="286"/>
        <v>1.3195098963242225E-3</v>
      </c>
      <c r="AB899" s="15">
        <f t="shared" ref="AB899:AB962" si="295">IFERROR(AA899*H899,"")</f>
        <v>0.18737040527803958</v>
      </c>
      <c r="AC899" s="15">
        <f t="shared" ref="AC899:AC962" si="296">IFERROR(AA899*P899,"")</f>
        <v>0.18737040527803964</v>
      </c>
      <c r="AD899" s="4">
        <v>148050</v>
      </c>
      <c r="AE899" s="26">
        <v>1758.65</v>
      </c>
      <c r="AF899" s="26">
        <v>1758.65</v>
      </c>
      <c r="AG899" s="4">
        <f t="shared" ref="AG899:AG962" si="297">SUMIFS($G:$G,$N:$N,$N899,$A:$A,$A899)</f>
        <v>3095000</v>
      </c>
      <c r="AH899" s="16">
        <f t="shared" si="287"/>
        <v>2.2617124394184169E-3</v>
      </c>
      <c r="AI899" s="15">
        <f t="shared" si="288"/>
        <v>0.32116316639741521</v>
      </c>
      <c r="AJ899" s="15">
        <f t="shared" si="289"/>
        <v>0.32116316639741527</v>
      </c>
      <c r="AK899" s="4">
        <f t="shared" si="290"/>
        <v>16319000</v>
      </c>
      <c r="AL899" s="27">
        <f t="shared" si="291"/>
        <v>4.289478521968258E-4</v>
      </c>
      <c r="AM899" s="15">
        <f t="shared" ref="AM899:AM962" si="298">IFERROR(AL899*H899,"")</f>
        <v>6.0910595011949266E-2</v>
      </c>
      <c r="AN899" s="15">
        <f t="shared" ref="AN899:AN962" si="299">IFERROR(AL899*U899,"")</f>
        <v>1.3207389805273516E-5</v>
      </c>
    </row>
    <row r="900" spans="1:40" x14ac:dyDescent="0.2">
      <c r="A900" s="4" t="s">
        <v>4628</v>
      </c>
      <c r="B900" s="3" t="s">
        <v>12</v>
      </c>
      <c r="C900" s="6">
        <v>148050</v>
      </c>
      <c r="D900" s="3" t="s">
        <v>313</v>
      </c>
      <c r="E900" s="6">
        <v>148052</v>
      </c>
      <c r="F900" s="3" t="s">
        <v>1695</v>
      </c>
      <c r="G900" s="8">
        <v>6000</v>
      </c>
      <c r="H900" s="6">
        <v>142</v>
      </c>
      <c r="I900" s="6">
        <v>147478</v>
      </c>
      <c r="J900" s="13">
        <v>45016</v>
      </c>
      <c r="K900" s="9">
        <v>6000</v>
      </c>
      <c r="L900" s="4" t="s">
        <v>4628</v>
      </c>
      <c r="M900" s="4" t="s">
        <v>4632</v>
      </c>
      <c r="N900" s="4">
        <f>VLOOKUP(I900,BaseModelo!$A$2:$E$5075,5)</f>
        <v>10</v>
      </c>
      <c r="P900" s="15">
        <v>142.00000000000003</v>
      </c>
      <c r="Q900" s="4">
        <f>VLOOKUP(I900,BaseModelo!$A$2:$E$5075,3)</f>
        <v>0</v>
      </c>
      <c r="R900" s="4">
        <f t="shared" si="280"/>
        <v>32283000</v>
      </c>
      <c r="S900" s="16">
        <f t="shared" si="281"/>
        <v>1.8585633305454884E-4</v>
      </c>
      <c r="T900" s="4">
        <f t="shared" si="292"/>
        <v>2.6391599293745936E-2</v>
      </c>
      <c r="U900" s="4">
        <f t="shared" si="293"/>
        <v>2.6391599293745942E-2</v>
      </c>
      <c r="V900" s="6">
        <f t="shared" si="282"/>
        <v>0</v>
      </c>
      <c r="W900" s="16" t="str">
        <f t="shared" si="283"/>
        <v/>
      </c>
      <c r="X900" s="4" t="str">
        <f t="shared" si="294"/>
        <v/>
      </c>
      <c r="Y900" s="4" t="str">
        <f t="shared" si="284"/>
        <v/>
      </c>
      <c r="Z900" s="4">
        <f t="shared" si="285"/>
        <v>4121000</v>
      </c>
      <c r="AA900" s="16">
        <f t="shared" si="286"/>
        <v>1.4559572919194371E-3</v>
      </c>
      <c r="AB900" s="15">
        <f t="shared" si="295"/>
        <v>0.20674593545256006</v>
      </c>
      <c r="AC900" s="15">
        <f t="shared" si="296"/>
        <v>0.20674593545256012</v>
      </c>
      <c r="AD900" s="4">
        <v>148050</v>
      </c>
      <c r="AE900" s="26">
        <v>1503.37</v>
      </c>
      <c r="AF900" s="26">
        <v>1503.37</v>
      </c>
      <c r="AG900" s="4">
        <f t="shared" si="297"/>
        <v>1846000</v>
      </c>
      <c r="AH900" s="16">
        <f t="shared" si="287"/>
        <v>3.2502708559046588E-3</v>
      </c>
      <c r="AI900" s="15">
        <f t="shared" si="288"/>
        <v>0.46153846153846156</v>
      </c>
      <c r="AJ900" s="15">
        <f t="shared" si="289"/>
        <v>0.46153846153846162</v>
      </c>
      <c r="AK900" s="4">
        <f t="shared" si="290"/>
        <v>16319000</v>
      </c>
      <c r="AL900" s="27">
        <f t="shared" si="291"/>
        <v>3.6766958759727926E-4</v>
      </c>
      <c r="AM900" s="15">
        <f t="shared" si="298"/>
        <v>5.2209081438813656E-2</v>
      </c>
      <c r="AN900" s="15">
        <f t="shared" si="299"/>
        <v>9.7033884283642175E-6</v>
      </c>
    </row>
    <row r="901" spans="1:40" x14ac:dyDescent="0.2">
      <c r="A901" s="4" t="s">
        <v>4628</v>
      </c>
      <c r="B901" s="3" t="s">
        <v>12</v>
      </c>
      <c r="C901" s="6">
        <v>148050</v>
      </c>
      <c r="D901" s="3" t="s">
        <v>313</v>
      </c>
      <c r="E901" s="6">
        <v>148053</v>
      </c>
      <c r="F901" s="3" t="s">
        <v>1696</v>
      </c>
      <c r="G901" s="8">
        <v>7000</v>
      </c>
      <c r="H901" s="6">
        <v>142</v>
      </c>
      <c r="I901" s="6">
        <v>147472</v>
      </c>
      <c r="J901" s="13">
        <v>45016</v>
      </c>
      <c r="K901" s="9">
        <v>7000</v>
      </c>
      <c r="L901" s="4" t="s">
        <v>4628</v>
      </c>
      <c r="M901" s="4" t="s">
        <v>4632</v>
      </c>
      <c r="N901" s="4">
        <f>VLOOKUP(I901,BaseModelo!$A$2:$E$5075,5)</f>
        <v>10</v>
      </c>
      <c r="P901" s="15">
        <v>142.00000000000003</v>
      </c>
      <c r="Q901" s="4">
        <f>VLOOKUP(I901,BaseModelo!$A$2:$E$5075,3)</f>
        <v>0</v>
      </c>
      <c r="R901" s="4">
        <f t="shared" si="280"/>
        <v>32283000</v>
      </c>
      <c r="S901" s="16">
        <f t="shared" si="281"/>
        <v>2.168323885636403E-4</v>
      </c>
      <c r="T901" s="4">
        <f t="shared" si="292"/>
        <v>3.0790199176036922E-2</v>
      </c>
      <c r="U901" s="4">
        <f t="shared" si="293"/>
        <v>3.0790199176036929E-2</v>
      </c>
      <c r="V901" s="6">
        <f t="shared" si="282"/>
        <v>0</v>
      </c>
      <c r="W901" s="16" t="str">
        <f t="shared" si="283"/>
        <v/>
      </c>
      <c r="X901" s="4" t="str">
        <f t="shared" si="294"/>
        <v/>
      </c>
      <c r="Y901" s="4" t="str">
        <f t="shared" si="284"/>
        <v/>
      </c>
      <c r="Z901" s="4">
        <f t="shared" si="285"/>
        <v>4121000</v>
      </c>
      <c r="AA901" s="16">
        <f t="shared" si="286"/>
        <v>1.6986168405726766E-3</v>
      </c>
      <c r="AB901" s="15">
        <f t="shared" si="295"/>
        <v>0.24120359136132008</v>
      </c>
      <c r="AC901" s="15">
        <f t="shared" si="296"/>
        <v>0.24120359136132014</v>
      </c>
      <c r="AD901" s="4">
        <v>148050</v>
      </c>
      <c r="AE901" s="26">
        <v>1758.65</v>
      </c>
      <c r="AF901" s="26">
        <v>1758.65</v>
      </c>
      <c r="AG901" s="4">
        <f t="shared" si="297"/>
        <v>1846000</v>
      </c>
      <c r="AH901" s="16">
        <f t="shared" si="287"/>
        <v>3.791982665222102E-3</v>
      </c>
      <c r="AI901" s="15">
        <f t="shared" si="288"/>
        <v>0.53846153846153844</v>
      </c>
      <c r="AJ901" s="15">
        <f t="shared" si="289"/>
        <v>0.53846153846153855</v>
      </c>
      <c r="AK901" s="4">
        <f t="shared" si="290"/>
        <v>16319000</v>
      </c>
      <c r="AL901" s="27">
        <f t="shared" si="291"/>
        <v>4.289478521968258E-4</v>
      </c>
      <c r="AM901" s="15">
        <f t="shared" si="298"/>
        <v>6.0910595011949266E-2</v>
      </c>
      <c r="AN901" s="15">
        <f t="shared" si="299"/>
        <v>1.3207389805273516E-5</v>
      </c>
    </row>
    <row r="902" spans="1:40" x14ac:dyDescent="0.2">
      <c r="A902" s="4" t="s">
        <v>4628</v>
      </c>
      <c r="B902" s="3" t="s">
        <v>12</v>
      </c>
      <c r="C902" s="6">
        <v>148050</v>
      </c>
      <c r="D902" s="3" t="s">
        <v>313</v>
      </c>
      <c r="E902" s="6">
        <v>148054</v>
      </c>
      <c r="F902" s="3" t="s">
        <v>1697</v>
      </c>
      <c r="G902" s="8">
        <v>7000</v>
      </c>
      <c r="H902" s="6">
        <v>142</v>
      </c>
      <c r="I902" s="6">
        <v>147473</v>
      </c>
      <c r="J902" s="13">
        <v>45016</v>
      </c>
      <c r="K902" s="9">
        <v>7000</v>
      </c>
      <c r="L902" s="4" t="s">
        <v>4628</v>
      </c>
      <c r="M902" s="4" t="s">
        <v>4632</v>
      </c>
      <c r="N902" s="4">
        <f>VLOOKUP(I902,BaseModelo!$A$2:$E$5075,5)</f>
        <v>10</v>
      </c>
      <c r="P902" s="15">
        <v>142.00000000000003</v>
      </c>
      <c r="Q902" s="4">
        <f>VLOOKUP(I902,BaseModelo!$A$2:$E$5075,3)</f>
        <v>0</v>
      </c>
      <c r="R902" s="4">
        <f t="shared" si="280"/>
        <v>32283000</v>
      </c>
      <c r="S902" s="16">
        <f t="shared" si="281"/>
        <v>2.168323885636403E-4</v>
      </c>
      <c r="T902" s="4">
        <f t="shared" si="292"/>
        <v>3.0790199176036922E-2</v>
      </c>
      <c r="U902" s="4">
        <f t="shared" si="293"/>
        <v>3.0790199176036929E-2</v>
      </c>
      <c r="V902" s="6">
        <f t="shared" si="282"/>
        <v>0</v>
      </c>
      <c r="W902" s="16" t="str">
        <f t="shared" si="283"/>
        <v/>
      </c>
      <c r="X902" s="4" t="str">
        <f t="shared" si="294"/>
        <v/>
      </c>
      <c r="Y902" s="4" t="str">
        <f t="shared" si="284"/>
        <v/>
      </c>
      <c r="Z902" s="4">
        <f t="shared" si="285"/>
        <v>4121000</v>
      </c>
      <c r="AA902" s="16">
        <f t="shared" si="286"/>
        <v>1.6986168405726766E-3</v>
      </c>
      <c r="AB902" s="15">
        <f t="shared" si="295"/>
        <v>0.24120359136132008</v>
      </c>
      <c r="AC902" s="15">
        <f t="shared" si="296"/>
        <v>0.24120359136132014</v>
      </c>
      <c r="AD902" s="4">
        <v>148050</v>
      </c>
      <c r="AE902" s="26">
        <v>1758.65</v>
      </c>
      <c r="AF902" s="26">
        <v>1758.65</v>
      </c>
      <c r="AG902" s="4">
        <f t="shared" si="297"/>
        <v>1846000</v>
      </c>
      <c r="AH902" s="16">
        <f t="shared" si="287"/>
        <v>3.791982665222102E-3</v>
      </c>
      <c r="AI902" s="15">
        <f t="shared" si="288"/>
        <v>0.53846153846153844</v>
      </c>
      <c r="AJ902" s="15">
        <f t="shared" si="289"/>
        <v>0.53846153846153855</v>
      </c>
      <c r="AK902" s="4">
        <f t="shared" si="290"/>
        <v>16319000</v>
      </c>
      <c r="AL902" s="27">
        <f t="shared" si="291"/>
        <v>4.289478521968258E-4</v>
      </c>
      <c r="AM902" s="15">
        <f t="shared" si="298"/>
        <v>6.0910595011949266E-2</v>
      </c>
      <c r="AN902" s="15">
        <f t="shared" si="299"/>
        <v>1.3207389805273516E-5</v>
      </c>
    </row>
    <row r="903" spans="1:40" x14ac:dyDescent="0.2">
      <c r="A903" s="4" t="s">
        <v>4628</v>
      </c>
      <c r="B903" s="3" t="s">
        <v>12</v>
      </c>
      <c r="C903" s="6">
        <v>148050</v>
      </c>
      <c r="D903" s="3" t="s">
        <v>313</v>
      </c>
      <c r="E903" s="6">
        <v>148056</v>
      </c>
      <c r="F903" s="3" t="s">
        <v>1698</v>
      </c>
      <c r="G903" s="8">
        <v>6000</v>
      </c>
      <c r="H903" s="6">
        <v>142</v>
      </c>
      <c r="I903" s="6">
        <v>147702</v>
      </c>
      <c r="J903" s="13">
        <v>45016</v>
      </c>
      <c r="K903" s="9">
        <v>6000</v>
      </c>
      <c r="L903" s="4" t="s">
        <v>4628</v>
      </c>
      <c r="M903" s="4" t="s">
        <v>4632</v>
      </c>
      <c r="N903" s="4">
        <f>VLOOKUP(I903,BaseModelo!$A$2:$E$5075,5)</f>
        <v>2</v>
      </c>
      <c r="P903" s="15">
        <v>142.00000000000003</v>
      </c>
      <c r="Q903" s="4">
        <f>VLOOKUP(I903,BaseModelo!$A$2:$E$5075,3)</f>
        <v>100</v>
      </c>
      <c r="R903" s="4">
        <f t="shared" si="280"/>
        <v>32283000</v>
      </c>
      <c r="S903" s="16">
        <f t="shared" si="281"/>
        <v>1.8585633305454884E-4</v>
      </c>
      <c r="T903" s="4">
        <f t="shared" si="292"/>
        <v>2.6391599293745936E-2</v>
      </c>
      <c r="U903" s="4">
        <f t="shared" si="293"/>
        <v>2.6391599293745942E-2</v>
      </c>
      <c r="V903" s="6">
        <f t="shared" si="282"/>
        <v>0</v>
      </c>
      <c r="W903" s="16" t="str">
        <f t="shared" si="283"/>
        <v/>
      </c>
      <c r="X903" s="4" t="str">
        <f t="shared" si="294"/>
        <v/>
      </c>
      <c r="Y903" s="4" t="str">
        <f t="shared" si="284"/>
        <v/>
      </c>
      <c r="Z903" s="4">
        <f t="shared" si="285"/>
        <v>1578000</v>
      </c>
      <c r="AA903" s="16">
        <f t="shared" si="286"/>
        <v>3.8022813688212928E-3</v>
      </c>
      <c r="AB903" s="15">
        <f t="shared" si="295"/>
        <v>0.53992395437262353</v>
      </c>
      <c r="AC903" s="15">
        <f t="shared" si="296"/>
        <v>0.53992395437262364</v>
      </c>
      <c r="AD903" s="4">
        <v>148050</v>
      </c>
      <c r="AE903" s="26">
        <v>1503.37</v>
      </c>
      <c r="AF903" s="26">
        <v>1503.37</v>
      </c>
      <c r="AG903" s="4">
        <f t="shared" si="297"/>
        <v>832000</v>
      </c>
      <c r="AH903" s="16">
        <f t="shared" si="287"/>
        <v>7.2115384615384619E-3</v>
      </c>
      <c r="AI903" s="15">
        <f t="shared" si="288"/>
        <v>1.0240384615384617</v>
      </c>
      <c r="AJ903" s="15">
        <f t="shared" si="289"/>
        <v>1.0240384615384619</v>
      </c>
      <c r="AK903" s="4">
        <f t="shared" si="290"/>
        <v>16319000</v>
      </c>
      <c r="AL903" s="27">
        <f t="shared" si="291"/>
        <v>3.6766958759727926E-4</v>
      </c>
      <c r="AM903" s="15">
        <f t="shared" si="298"/>
        <v>5.2209081438813656E-2</v>
      </c>
      <c r="AN903" s="15">
        <f t="shared" si="299"/>
        <v>9.7033884283642175E-6</v>
      </c>
    </row>
    <row r="904" spans="1:40" x14ac:dyDescent="0.2">
      <c r="A904" s="4" t="s">
        <v>4628</v>
      </c>
      <c r="B904" s="3" t="s">
        <v>12</v>
      </c>
      <c r="C904" s="6">
        <v>148050</v>
      </c>
      <c r="D904" s="3" t="s">
        <v>313</v>
      </c>
      <c r="E904" s="6">
        <v>148057</v>
      </c>
      <c r="F904" s="3" t="s">
        <v>1699</v>
      </c>
      <c r="G904" s="8">
        <v>7000</v>
      </c>
      <c r="H904" s="6">
        <v>142</v>
      </c>
      <c r="I904" s="6">
        <v>147476</v>
      </c>
      <c r="J904" s="13">
        <v>45016</v>
      </c>
      <c r="K904" s="9">
        <v>7000</v>
      </c>
      <c r="L904" s="4" t="s">
        <v>4628</v>
      </c>
      <c r="M904" s="4" t="s">
        <v>4632</v>
      </c>
      <c r="N904" s="4">
        <f>VLOOKUP(I904,BaseModelo!$A$2:$E$5075,5)</f>
        <v>10</v>
      </c>
      <c r="P904" s="15">
        <v>142.00000000000003</v>
      </c>
      <c r="Q904" s="4">
        <f>VLOOKUP(I904,BaseModelo!$A$2:$E$5075,3)</f>
        <v>0</v>
      </c>
      <c r="R904" s="4">
        <f t="shared" si="280"/>
        <v>32283000</v>
      </c>
      <c r="S904" s="16">
        <f t="shared" si="281"/>
        <v>2.168323885636403E-4</v>
      </c>
      <c r="T904" s="4">
        <f t="shared" si="292"/>
        <v>3.0790199176036922E-2</v>
      </c>
      <c r="U904" s="4">
        <f t="shared" si="293"/>
        <v>3.0790199176036929E-2</v>
      </c>
      <c r="V904" s="6">
        <f t="shared" si="282"/>
        <v>0</v>
      </c>
      <c r="W904" s="16" t="str">
        <f t="shared" si="283"/>
        <v/>
      </c>
      <c r="X904" s="4" t="str">
        <f t="shared" si="294"/>
        <v/>
      </c>
      <c r="Y904" s="4" t="str">
        <f t="shared" si="284"/>
        <v/>
      </c>
      <c r="Z904" s="4">
        <f t="shared" si="285"/>
        <v>4121000</v>
      </c>
      <c r="AA904" s="16">
        <f t="shared" si="286"/>
        <v>1.6986168405726766E-3</v>
      </c>
      <c r="AB904" s="15">
        <f t="shared" si="295"/>
        <v>0.24120359136132008</v>
      </c>
      <c r="AC904" s="15">
        <f t="shared" si="296"/>
        <v>0.24120359136132014</v>
      </c>
      <c r="AD904" s="4">
        <v>148050</v>
      </c>
      <c r="AE904" s="26">
        <v>1758.65</v>
      </c>
      <c r="AF904" s="26">
        <v>1758.65</v>
      </c>
      <c r="AG904" s="4">
        <f t="shared" si="297"/>
        <v>1846000</v>
      </c>
      <c r="AH904" s="16">
        <f t="shared" si="287"/>
        <v>3.791982665222102E-3</v>
      </c>
      <c r="AI904" s="15">
        <f t="shared" si="288"/>
        <v>0.53846153846153844</v>
      </c>
      <c r="AJ904" s="15">
        <f t="shared" si="289"/>
        <v>0.53846153846153855</v>
      </c>
      <c r="AK904" s="4">
        <f t="shared" si="290"/>
        <v>16319000</v>
      </c>
      <c r="AL904" s="27">
        <f t="shared" si="291"/>
        <v>4.289478521968258E-4</v>
      </c>
      <c r="AM904" s="15">
        <f t="shared" si="298"/>
        <v>6.0910595011949266E-2</v>
      </c>
      <c r="AN904" s="15">
        <f t="shared" si="299"/>
        <v>1.3207389805273516E-5</v>
      </c>
    </row>
    <row r="905" spans="1:40" x14ac:dyDescent="0.2">
      <c r="A905" s="4" t="s">
        <v>4628</v>
      </c>
      <c r="B905" s="3" t="s">
        <v>12</v>
      </c>
      <c r="C905" s="6">
        <v>148050</v>
      </c>
      <c r="D905" s="3" t="s">
        <v>313</v>
      </c>
      <c r="E905" s="6">
        <v>148058</v>
      </c>
      <c r="F905" s="3" t="s">
        <v>1700</v>
      </c>
      <c r="G905" s="8">
        <v>6000</v>
      </c>
      <c r="H905" s="6">
        <v>142</v>
      </c>
      <c r="I905" s="6">
        <v>147699</v>
      </c>
      <c r="J905" s="13">
        <v>45016</v>
      </c>
      <c r="K905" s="9">
        <v>6000</v>
      </c>
      <c r="L905" s="4" t="s">
        <v>4628</v>
      </c>
      <c r="M905" s="4" t="s">
        <v>4632</v>
      </c>
      <c r="N905" s="4">
        <f>VLOOKUP(I905,BaseModelo!$A$2:$E$5075,5)</f>
        <v>2</v>
      </c>
      <c r="P905" s="15">
        <v>142.00000000000003</v>
      </c>
      <c r="Q905" s="4">
        <f>VLOOKUP(I905,BaseModelo!$A$2:$E$5075,3)</f>
        <v>100</v>
      </c>
      <c r="R905" s="4">
        <f t="shared" si="280"/>
        <v>32283000</v>
      </c>
      <c r="S905" s="16">
        <f t="shared" si="281"/>
        <v>1.8585633305454884E-4</v>
      </c>
      <c r="T905" s="4">
        <f t="shared" si="292"/>
        <v>2.6391599293745936E-2</v>
      </c>
      <c r="U905" s="4">
        <f t="shared" si="293"/>
        <v>2.6391599293745942E-2</v>
      </c>
      <c r="V905" s="6">
        <f t="shared" si="282"/>
        <v>0</v>
      </c>
      <c r="W905" s="16" t="str">
        <f t="shared" si="283"/>
        <v/>
      </c>
      <c r="X905" s="4" t="str">
        <f t="shared" si="294"/>
        <v/>
      </c>
      <c r="Y905" s="4" t="str">
        <f t="shared" si="284"/>
        <v/>
      </c>
      <c r="Z905" s="4">
        <f t="shared" si="285"/>
        <v>1578000</v>
      </c>
      <c r="AA905" s="16">
        <f t="shared" si="286"/>
        <v>3.8022813688212928E-3</v>
      </c>
      <c r="AB905" s="15">
        <f t="shared" si="295"/>
        <v>0.53992395437262353</v>
      </c>
      <c r="AC905" s="15">
        <f t="shared" si="296"/>
        <v>0.53992395437262364</v>
      </c>
      <c r="AD905" s="4">
        <v>148050</v>
      </c>
      <c r="AE905" s="26">
        <v>1503.37</v>
      </c>
      <c r="AF905" s="26">
        <v>1503.37</v>
      </c>
      <c r="AG905" s="4">
        <f t="shared" si="297"/>
        <v>832000</v>
      </c>
      <c r="AH905" s="16">
        <f t="shared" si="287"/>
        <v>7.2115384615384619E-3</v>
      </c>
      <c r="AI905" s="15">
        <f t="shared" si="288"/>
        <v>1.0240384615384617</v>
      </c>
      <c r="AJ905" s="15">
        <f t="shared" si="289"/>
        <v>1.0240384615384619</v>
      </c>
      <c r="AK905" s="4">
        <f t="shared" si="290"/>
        <v>16319000</v>
      </c>
      <c r="AL905" s="27">
        <f t="shared" si="291"/>
        <v>3.6766958759727926E-4</v>
      </c>
      <c r="AM905" s="15">
        <f t="shared" si="298"/>
        <v>5.2209081438813656E-2</v>
      </c>
      <c r="AN905" s="15">
        <f t="shared" si="299"/>
        <v>9.7033884283642175E-6</v>
      </c>
    </row>
    <row r="906" spans="1:40" x14ac:dyDescent="0.2">
      <c r="A906" s="4" t="s">
        <v>4627</v>
      </c>
      <c r="B906" s="3" t="s">
        <v>5</v>
      </c>
      <c r="C906" s="6">
        <v>148060</v>
      </c>
      <c r="D906" s="3" t="s">
        <v>322</v>
      </c>
      <c r="E906" s="6">
        <v>148067</v>
      </c>
      <c r="F906" s="3" t="s">
        <v>1732</v>
      </c>
      <c r="G906" s="8">
        <v>7000</v>
      </c>
      <c r="H906" s="6">
        <v>142</v>
      </c>
      <c r="I906" s="6">
        <v>147778</v>
      </c>
      <c r="J906" s="13">
        <v>45016</v>
      </c>
      <c r="K906" s="9">
        <v>7000</v>
      </c>
      <c r="L906" s="4" t="s">
        <v>4627</v>
      </c>
      <c r="M906" s="4" t="s">
        <v>4632</v>
      </c>
      <c r="N906" s="4">
        <f>VLOOKUP(I906,BaseModelo!$A$2:$E$5075,5)</f>
        <v>6</v>
      </c>
      <c r="P906" s="15">
        <v>142.00000000000003</v>
      </c>
      <c r="Q906" s="4">
        <f>VLOOKUP(I906,BaseModelo!$A$2:$E$5075,3)</f>
        <v>115</v>
      </c>
      <c r="R906" s="4">
        <f t="shared" si="280"/>
        <v>32283000</v>
      </c>
      <c r="S906" s="16">
        <f t="shared" si="281"/>
        <v>2.168323885636403E-4</v>
      </c>
      <c r="T906" s="4">
        <f t="shared" si="292"/>
        <v>3.0790199176036922E-2</v>
      </c>
      <c r="U906" s="4">
        <f t="shared" si="293"/>
        <v>3.0790199176036929E-2</v>
      </c>
      <c r="V906" s="6">
        <f t="shared" si="282"/>
        <v>0</v>
      </c>
      <c r="W906" s="16" t="str">
        <f t="shared" si="283"/>
        <v/>
      </c>
      <c r="X906" s="4" t="str">
        <f t="shared" si="294"/>
        <v/>
      </c>
      <c r="Y906" s="4" t="str">
        <f t="shared" si="284"/>
        <v/>
      </c>
      <c r="Z906" s="4">
        <f t="shared" si="285"/>
        <v>4853000</v>
      </c>
      <c r="AA906" s="16">
        <f t="shared" si="286"/>
        <v>1.4424067587059551E-3</v>
      </c>
      <c r="AB906" s="15">
        <f t="shared" si="295"/>
        <v>0.20482175973624561</v>
      </c>
      <c r="AC906" s="15">
        <f t="shared" si="296"/>
        <v>0.20482175973624567</v>
      </c>
      <c r="AD906" s="4">
        <v>148060</v>
      </c>
      <c r="AE906" s="26">
        <v>1758.65</v>
      </c>
      <c r="AF906" s="26">
        <v>1758.65</v>
      </c>
      <c r="AG906" s="4">
        <f t="shared" si="297"/>
        <v>1993000</v>
      </c>
      <c r="AH906" s="16">
        <f t="shared" si="287"/>
        <v>3.5122930255895636E-3</v>
      </c>
      <c r="AI906" s="15">
        <f t="shared" si="288"/>
        <v>0.498745609633718</v>
      </c>
      <c r="AJ906" s="15">
        <f t="shared" si="289"/>
        <v>0.49874560963371811</v>
      </c>
      <c r="AK906" s="4">
        <f t="shared" si="290"/>
        <v>15073000</v>
      </c>
      <c r="AL906" s="27">
        <f t="shared" si="291"/>
        <v>4.6440655476680156E-4</v>
      </c>
      <c r="AM906" s="15">
        <f t="shared" si="298"/>
        <v>6.5945730776885828E-2</v>
      </c>
      <c r="AN906" s="15">
        <f t="shared" si="299"/>
        <v>1.4299170319926922E-5</v>
      </c>
    </row>
    <row r="907" spans="1:40" x14ac:dyDescent="0.2">
      <c r="A907" s="4" t="s">
        <v>4628</v>
      </c>
      <c r="B907" s="3" t="s">
        <v>12</v>
      </c>
      <c r="C907" s="6">
        <v>148090</v>
      </c>
      <c r="D907" s="3" t="s">
        <v>314</v>
      </c>
      <c r="E907" s="6">
        <v>148097</v>
      </c>
      <c r="F907" s="3" t="s">
        <v>1707</v>
      </c>
      <c r="G907" s="8">
        <v>8000</v>
      </c>
      <c r="H907" s="6">
        <v>142</v>
      </c>
      <c r="I907" s="6">
        <v>147925</v>
      </c>
      <c r="J907" s="13">
        <v>45016</v>
      </c>
      <c r="K907" s="9">
        <v>5847.0729521187968</v>
      </c>
      <c r="L907" s="4" t="s">
        <v>4628</v>
      </c>
      <c r="M907" s="4" t="s">
        <v>4632</v>
      </c>
      <c r="N907" s="4">
        <f>VLOOKUP(I907,BaseModelo!$A$2:$E$5075,5)</f>
        <v>8</v>
      </c>
      <c r="P907" s="15">
        <v>142.00000000000003</v>
      </c>
      <c r="Q907" s="4">
        <f>VLOOKUP(I907,BaseModelo!$A$2:$E$5075,3)</f>
        <v>132</v>
      </c>
      <c r="R907" s="4">
        <f t="shared" si="280"/>
        <v>32283000</v>
      </c>
      <c r="S907" s="16">
        <f t="shared" si="281"/>
        <v>2.4780844407273179E-4</v>
      </c>
      <c r="T907" s="4">
        <f t="shared" si="292"/>
        <v>3.5188799058327912E-2</v>
      </c>
      <c r="U907" s="4">
        <f t="shared" si="293"/>
        <v>3.5188799058327919E-2</v>
      </c>
      <c r="V907" s="6">
        <f t="shared" si="282"/>
        <v>0</v>
      </c>
      <c r="W907" s="16" t="str">
        <f t="shared" si="283"/>
        <v/>
      </c>
      <c r="X907" s="4" t="str">
        <f t="shared" si="294"/>
        <v/>
      </c>
      <c r="Y907" s="4" t="str">
        <f t="shared" si="284"/>
        <v/>
      </c>
      <c r="Z907" s="4">
        <f t="shared" si="285"/>
        <v>5836000</v>
      </c>
      <c r="AA907" s="16">
        <f t="shared" si="286"/>
        <v>1.3708019191226869E-3</v>
      </c>
      <c r="AB907" s="15">
        <f t="shared" si="295"/>
        <v>0.19465387251542154</v>
      </c>
      <c r="AC907" s="15">
        <f t="shared" si="296"/>
        <v>0.19465387251542157</v>
      </c>
      <c r="AD907" s="4">
        <v>148090</v>
      </c>
      <c r="AE907" s="26">
        <v>2013.74</v>
      </c>
      <c r="AF907" s="26">
        <v>1864.0078164926997</v>
      </c>
      <c r="AG907" s="4">
        <f t="shared" si="297"/>
        <v>3421000</v>
      </c>
      <c r="AH907" s="16">
        <f t="shared" si="287"/>
        <v>2.3384975153463898E-3</v>
      </c>
      <c r="AI907" s="15">
        <f t="shared" si="288"/>
        <v>0.33206664717918738</v>
      </c>
      <c r="AJ907" s="15">
        <f t="shared" si="289"/>
        <v>0.33206664717918744</v>
      </c>
      <c r="AK907" s="4">
        <f t="shared" si="290"/>
        <v>16319000</v>
      </c>
      <c r="AL907" s="27">
        <f t="shared" si="291"/>
        <v>4.9022611679637234E-4</v>
      </c>
      <c r="AM907" s="15">
        <f t="shared" si="298"/>
        <v>6.9612108585084875E-2</v>
      </c>
      <c r="AN907" s="15">
        <f t="shared" si="299"/>
        <v>1.725046831709194E-5</v>
      </c>
    </row>
    <row r="908" spans="1:40" x14ac:dyDescent="0.2">
      <c r="A908" s="4" t="s">
        <v>4628</v>
      </c>
      <c r="B908" s="3" t="s">
        <v>12</v>
      </c>
      <c r="C908" s="6">
        <v>148090</v>
      </c>
      <c r="D908" s="3" t="s">
        <v>314</v>
      </c>
      <c r="E908" s="6">
        <v>148098</v>
      </c>
      <c r="F908" s="3" t="s">
        <v>1708</v>
      </c>
      <c r="G908" s="8">
        <v>9000</v>
      </c>
      <c r="H908" s="6">
        <v>142</v>
      </c>
      <c r="I908" s="6">
        <v>147940</v>
      </c>
      <c r="J908" s="13">
        <v>45016</v>
      </c>
      <c r="K908" s="9">
        <v>6577.9570711336464</v>
      </c>
      <c r="L908" s="4" t="s">
        <v>4628</v>
      </c>
      <c r="M908" s="4" t="s">
        <v>4632</v>
      </c>
      <c r="N908" s="4">
        <f>VLOOKUP(I908,BaseModelo!$A$2:$E$5075,5)</f>
        <v>8</v>
      </c>
      <c r="P908" s="15">
        <v>142.00000000000003</v>
      </c>
      <c r="Q908" s="4">
        <f>VLOOKUP(I908,BaseModelo!$A$2:$E$5075,3)</f>
        <v>132</v>
      </c>
      <c r="R908" s="4">
        <f t="shared" si="280"/>
        <v>32283000</v>
      </c>
      <c r="S908" s="16">
        <f t="shared" si="281"/>
        <v>2.7878449958182325E-4</v>
      </c>
      <c r="T908" s="4">
        <f t="shared" si="292"/>
        <v>3.9587398940618898E-2</v>
      </c>
      <c r="U908" s="4">
        <f t="shared" si="293"/>
        <v>3.9587398940618912E-2</v>
      </c>
      <c r="V908" s="6">
        <f t="shared" si="282"/>
        <v>0</v>
      </c>
      <c r="W908" s="16" t="str">
        <f t="shared" si="283"/>
        <v/>
      </c>
      <c r="X908" s="4" t="str">
        <f t="shared" si="294"/>
        <v/>
      </c>
      <c r="Y908" s="4" t="str">
        <f t="shared" si="284"/>
        <v/>
      </c>
      <c r="Z908" s="4">
        <f t="shared" si="285"/>
        <v>5836000</v>
      </c>
      <c r="AA908" s="16">
        <f t="shared" si="286"/>
        <v>1.5421521590130226E-3</v>
      </c>
      <c r="AB908" s="15">
        <f t="shared" si="295"/>
        <v>0.2189856065798492</v>
      </c>
      <c r="AC908" s="15">
        <f t="shared" si="296"/>
        <v>0.21898560657984925</v>
      </c>
      <c r="AD908" s="4">
        <v>148090</v>
      </c>
      <c r="AE908" s="26">
        <v>2255.2800000000002</v>
      </c>
      <c r="AF908" s="26">
        <v>2087.5880443253131</v>
      </c>
      <c r="AG908" s="4">
        <f t="shared" si="297"/>
        <v>3421000</v>
      </c>
      <c r="AH908" s="16">
        <f t="shared" si="287"/>
        <v>2.6308097047646889E-3</v>
      </c>
      <c r="AI908" s="15">
        <f t="shared" si="288"/>
        <v>0.3735749780765858</v>
      </c>
      <c r="AJ908" s="15">
        <f t="shared" si="289"/>
        <v>0.37357497807658591</v>
      </c>
      <c r="AK908" s="4">
        <f t="shared" si="290"/>
        <v>16319000</v>
      </c>
      <c r="AL908" s="27">
        <f t="shared" si="291"/>
        <v>5.5150438139591883E-4</v>
      </c>
      <c r="AM908" s="15">
        <f t="shared" si="298"/>
        <v>7.8313622158220478E-2</v>
      </c>
      <c r="AN908" s="15">
        <f t="shared" si="299"/>
        <v>2.1832623963819486E-5</v>
      </c>
    </row>
    <row r="909" spans="1:40" x14ac:dyDescent="0.2">
      <c r="A909" s="4" t="s">
        <v>4628</v>
      </c>
      <c r="B909" s="3" t="s">
        <v>12</v>
      </c>
      <c r="C909" s="6">
        <v>148090</v>
      </c>
      <c r="D909" s="3" t="s">
        <v>314</v>
      </c>
      <c r="E909" s="6">
        <v>148099</v>
      </c>
      <c r="F909" s="3" t="s">
        <v>1709</v>
      </c>
      <c r="G909" s="8">
        <v>7000</v>
      </c>
      <c r="H909" s="6">
        <v>142</v>
      </c>
      <c r="I909" s="6">
        <v>147432</v>
      </c>
      <c r="J909" s="13">
        <v>45016</v>
      </c>
      <c r="K909" s="9">
        <v>5116.1888331039472</v>
      </c>
      <c r="L909" s="4" t="s">
        <v>4628</v>
      </c>
      <c r="M909" s="4" t="s">
        <v>4632</v>
      </c>
      <c r="N909" s="4">
        <f>VLOOKUP(I909,BaseModelo!$A$2:$E$5075,5)</f>
        <v>2</v>
      </c>
      <c r="P909" s="15">
        <v>142.00000000000003</v>
      </c>
      <c r="Q909" s="4">
        <f>VLOOKUP(I909,BaseModelo!$A$2:$E$5075,3)</f>
        <v>100</v>
      </c>
      <c r="R909" s="4">
        <f t="shared" si="280"/>
        <v>32283000</v>
      </c>
      <c r="S909" s="16">
        <f t="shared" si="281"/>
        <v>2.168323885636403E-4</v>
      </c>
      <c r="T909" s="4">
        <f t="shared" si="292"/>
        <v>3.0790199176036922E-2</v>
      </c>
      <c r="U909" s="4">
        <f t="shared" si="293"/>
        <v>3.0790199176036929E-2</v>
      </c>
      <c r="V909" s="6">
        <f t="shared" si="282"/>
        <v>0</v>
      </c>
      <c r="W909" s="16" t="str">
        <f t="shared" si="283"/>
        <v/>
      </c>
      <c r="X909" s="4" t="str">
        <f t="shared" si="294"/>
        <v/>
      </c>
      <c r="Y909" s="4" t="str">
        <f t="shared" si="284"/>
        <v/>
      </c>
      <c r="Z909" s="4">
        <f t="shared" si="285"/>
        <v>1578000</v>
      </c>
      <c r="AA909" s="16">
        <f t="shared" si="286"/>
        <v>4.4359949302915083E-3</v>
      </c>
      <c r="AB909" s="15">
        <f t="shared" si="295"/>
        <v>0.62991128010139419</v>
      </c>
      <c r="AC909" s="15">
        <f t="shared" si="296"/>
        <v>0.6299112801013943</v>
      </c>
      <c r="AD909" s="4">
        <v>148090</v>
      </c>
      <c r="AE909" s="26">
        <v>1758.65</v>
      </c>
      <c r="AF909" s="26">
        <v>1627.8851025827</v>
      </c>
      <c r="AG909" s="4">
        <f t="shared" si="297"/>
        <v>832000</v>
      </c>
      <c r="AH909" s="16">
        <f t="shared" si="287"/>
        <v>8.4134615384615381E-3</v>
      </c>
      <c r="AI909" s="15">
        <f t="shared" si="288"/>
        <v>1.1947115384615383</v>
      </c>
      <c r="AJ909" s="15">
        <f t="shared" si="289"/>
        <v>1.1947115384615385</v>
      </c>
      <c r="AK909" s="4">
        <f t="shared" si="290"/>
        <v>16319000</v>
      </c>
      <c r="AL909" s="27">
        <f t="shared" si="291"/>
        <v>4.289478521968258E-4</v>
      </c>
      <c r="AM909" s="15">
        <f t="shared" si="298"/>
        <v>6.0910595011949266E-2</v>
      </c>
      <c r="AN909" s="15">
        <f t="shared" si="299"/>
        <v>1.3207389805273516E-5</v>
      </c>
    </row>
    <row r="910" spans="1:40" x14ac:dyDescent="0.2">
      <c r="A910" s="4" t="s">
        <v>4628</v>
      </c>
      <c r="B910" s="3" t="s">
        <v>12</v>
      </c>
      <c r="C910" s="6">
        <v>148090</v>
      </c>
      <c r="D910" s="3" t="s">
        <v>314</v>
      </c>
      <c r="E910" s="6">
        <v>148100</v>
      </c>
      <c r="F910" s="3" t="s">
        <v>1710</v>
      </c>
      <c r="G910" s="8">
        <v>7000</v>
      </c>
      <c r="H910" s="6">
        <v>142</v>
      </c>
      <c r="I910" s="6">
        <v>147344</v>
      </c>
      <c r="J910" s="13">
        <v>45016</v>
      </c>
      <c r="K910" s="9">
        <v>5116.1888331039472</v>
      </c>
      <c r="L910" s="4" t="s">
        <v>4628</v>
      </c>
      <c r="M910" s="4" t="s">
        <v>4632</v>
      </c>
      <c r="N910" s="4">
        <f>VLOOKUP(I910,BaseModelo!$A$2:$E$5075,5)</f>
        <v>8</v>
      </c>
      <c r="P910" s="15">
        <v>142.00000000000003</v>
      </c>
      <c r="Q910" s="4">
        <f>VLOOKUP(I910,BaseModelo!$A$2:$E$5075,3)</f>
        <v>132</v>
      </c>
      <c r="R910" s="4">
        <f t="shared" si="280"/>
        <v>32283000</v>
      </c>
      <c r="S910" s="16">
        <f t="shared" si="281"/>
        <v>2.168323885636403E-4</v>
      </c>
      <c r="T910" s="4">
        <f t="shared" si="292"/>
        <v>3.0790199176036922E-2</v>
      </c>
      <c r="U910" s="4">
        <f t="shared" si="293"/>
        <v>3.0790199176036929E-2</v>
      </c>
      <c r="V910" s="6">
        <f t="shared" si="282"/>
        <v>0</v>
      </c>
      <c r="W910" s="16" t="str">
        <f t="shared" si="283"/>
        <v/>
      </c>
      <c r="X910" s="4" t="str">
        <f t="shared" si="294"/>
        <v/>
      </c>
      <c r="Y910" s="4" t="str">
        <f t="shared" si="284"/>
        <v/>
      </c>
      <c r="Z910" s="4">
        <f t="shared" si="285"/>
        <v>5836000</v>
      </c>
      <c r="AA910" s="16">
        <f t="shared" si="286"/>
        <v>1.199451679232351E-3</v>
      </c>
      <c r="AB910" s="15">
        <f t="shared" si="295"/>
        <v>0.17032213845099384</v>
      </c>
      <c r="AC910" s="15">
        <f t="shared" si="296"/>
        <v>0.17032213845099387</v>
      </c>
      <c r="AD910" s="4">
        <v>148090</v>
      </c>
      <c r="AE910" s="26">
        <v>1758.65</v>
      </c>
      <c r="AF910" s="26">
        <v>1627.8851025827</v>
      </c>
      <c r="AG910" s="4">
        <f t="shared" si="297"/>
        <v>3421000</v>
      </c>
      <c r="AH910" s="16">
        <f t="shared" si="287"/>
        <v>2.0461853259280912E-3</v>
      </c>
      <c r="AI910" s="15">
        <f t="shared" si="288"/>
        <v>0.29055831628178896</v>
      </c>
      <c r="AJ910" s="15">
        <f t="shared" si="289"/>
        <v>0.29055831628178902</v>
      </c>
      <c r="AK910" s="4">
        <f t="shared" si="290"/>
        <v>16319000</v>
      </c>
      <c r="AL910" s="27">
        <f t="shared" si="291"/>
        <v>4.289478521968258E-4</v>
      </c>
      <c r="AM910" s="15">
        <f t="shared" si="298"/>
        <v>6.0910595011949266E-2</v>
      </c>
      <c r="AN910" s="15">
        <f t="shared" si="299"/>
        <v>1.3207389805273516E-5</v>
      </c>
    </row>
    <row r="911" spans="1:40" x14ac:dyDescent="0.2">
      <c r="A911" s="4" t="s">
        <v>4628</v>
      </c>
      <c r="B911" s="2" t="s">
        <v>12</v>
      </c>
      <c r="C911" s="5">
        <v>148108</v>
      </c>
      <c r="D911" s="2" t="s">
        <v>315</v>
      </c>
      <c r="E911" s="5">
        <v>148109</v>
      </c>
      <c r="F911" s="2" t="s">
        <v>1670</v>
      </c>
      <c r="G911" s="7">
        <v>6000</v>
      </c>
      <c r="H911" s="5">
        <v>142</v>
      </c>
      <c r="I911" s="6">
        <v>147563</v>
      </c>
      <c r="J911" s="13">
        <v>45016</v>
      </c>
      <c r="K911" s="9">
        <v>6000</v>
      </c>
      <c r="L911" s="4" t="s">
        <v>4628</v>
      </c>
      <c r="M911" s="4" t="s">
        <v>4632</v>
      </c>
      <c r="N911" s="4">
        <f>VLOOKUP(I911,BaseModelo!$A$2:$E$5075,5)</f>
        <v>9</v>
      </c>
      <c r="P911" s="15">
        <v>142.00000000000003</v>
      </c>
      <c r="Q911" s="4">
        <f>VLOOKUP(I911,BaseModelo!$A$2:$E$5075,3)</f>
        <v>147</v>
      </c>
      <c r="R911" s="4">
        <f t="shared" si="280"/>
        <v>32283000</v>
      </c>
      <c r="S911" s="16">
        <f t="shared" si="281"/>
        <v>1.8585633305454884E-4</v>
      </c>
      <c r="T911" s="4">
        <f t="shared" si="292"/>
        <v>2.6391599293745936E-2</v>
      </c>
      <c r="U911" s="4">
        <f t="shared" si="293"/>
        <v>2.6391599293745942E-2</v>
      </c>
      <c r="V911" s="6">
        <f t="shared" si="282"/>
        <v>0</v>
      </c>
      <c r="W911" s="16" t="str">
        <f t="shared" si="283"/>
        <v/>
      </c>
      <c r="X911" s="4" t="str">
        <f t="shared" si="294"/>
        <v/>
      </c>
      <c r="Y911" s="4" t="str">
        <f t="shared" si="284"/>
        <v/>
      </c>
      <c r="Z911" s="4">
        <f t="shared" si="285"/>
        <v>5305000</v>
      </c>
      <c r="AA911" s="16">
        <f t="shared" si="286"/>
        <v>1.1310084825636192E-3</v>
      </c>
      <c r="AB911" s="15">
        <f t="shared" si="295"/>
        <v>0.16060320452403393</v>
      </c>
      <c r="AC911" s="15">
        <f t="shared" si="296"/>
        <v>0.16060320452403395</v>
      </c>
      <c r="AD911" s="4">
        <v>148108</v>
      </c>
      <c r="AE911" s="26">
        <v>1503.37</v>
      </c>
      <c r="AF911" s="26">
        <v>1503.37</v>
      </c>
      <c r="AG911" s="4">
        <f t="shared" si="297"/>
        <v>3095000</v>
      </c>
      <c r="AH911" s="16">
        <f t="shared" si="287"/>
        <v>1.9386106623586429E-3</v>
      </c>
      <c r="AI911" s="15">
        <f t="shared" si="288"/>
        <v>0.27528271405492727</v>
      </c>
      <c r="AJ911" s="15">
        <f t="shared" si="289"/>
        <v>0.27528271405492732</v>
      </c>
      <c r="AK911" s="4">
        <f t="shared" si="290"/>
        <v>16319000</v>
      </c>
      <c r="AL911" s="27">
        <f t="shared" si="291"/>
        <v>3.6766958759727926E-4</v>
      </c>
      <c r="AM911" s="15">
        <f t="shared" si="298"/>
        <v>5.2209081438813656E-2</v>
      </c>
      <c r="AN911" s="15">
        <f t="shared" si="299"/>
        <v>9.7033884283642175E-6</v>
      </c>
    </row>
    <row r="912" spans="1:40" x14ac:dyDescent="0.2">
      <c r="A912" s="4" t="s">
        <v>4628</v>
      </c>
      <c r="B912" s="3" t="s">
        <v>12</v>
      </c>
      <c r="C912" s="6">
        <v>148108</v>
      </c>
      <c r="D912" s="3" t="s">
        <v>315</v>
      </c>
      <c r="E912" s="6">
        <v>148110</v>
      </c>
      <c r="F912" s="3" t="s">
        <v>1711</v>
      </c>
      <c r="G912" s="8">
        <v>6000</v>
      </c>
      <c r="H912" s="6">
        <v>142</v>
      </c>
      <c r="I912" s="6">
        <v>147578</v>
      </c>
      <c r="J912" s="13">
        <v>45016</v>
      </c>
      <c r="K912" s="9">
        <v>6000</v>
      </c>
      <c r="L912" s="4" t="s">
        <v>4628</v>
      </c>
      <c r="M912" s="4" t="s">
        <v>4632</v>
      </c>
      <c r="N912" s="4">
        <f>VLOOKUP(I912,BaseModelo!$A$2:$E$5075,5)</f>
        <v>10</v>
      </c>
      <c r="P912" s="15">
        <v>142.00000000000003</v>
      </c>
      <c r="Q912" s="4">
        <f>VLOOKUP(I912,BaseModelo!$A$2:$E$5075,3)</f>
        <v>0</v>
      </c>
      <c r="R912" s="4">
        <f t="shared" si="280"/>
        <v>32283000</v>
      </c>
      <c r="S912" s="16">
        <f t="shared" si="281"/>
        <v>1.8585633305454884E-4</v>
      </c>
      <c r="T912" s="4">
        <f t="shared" si="292"/>
        <v>2.6391599293745936E-2</v>
      </c>
      <c r="U912" s="4">
        <f t="shared" si="293"/>
        <v>2.6391599293745942E-2</v>
      </c>
      <c r="V912" s="6">
        <f t="shared" si="282"/>
        <v>0</v>
      </c>
      <c r="W912" s="16" t="str">
        <f t="shared" si="283"/>
        <v/>
      </c>
      <c r="X912" s="4" t="str">
        <f t="shared" si="294"/>
        <v/>
      </c>
      <c r="Y912" s="4" t="str">
        <f t="shared" si="284"/>
        <v/>
      </c>
      <c r="Z912" s="4">
        <f t="shared" si="285"/>
        <v>4121000</v>
      </c>
      <c r="AA912" s="16">
        <f t="shared" si="286"/>
        <v>1.4559572919194371E-3</v>
      </c>
      <c r="AB912" s="15">
        <f t="shared" si="295"/>
        <v>0.20674593545256006</v>
      </c>
      <c r="AC912" s="15">
        <f t="shared" si="296"/>
        <v>0.20674593545256012</v>
      </c>
      <c r="AD912" s="4">
        <v>148108</v>
      </c>
      <c r="AE912" s="26">
        <v>1503.37</v>
      </c>
      <c r="AF912" s="26">
        <v>1503.37</v>
      </c>
      <c r="AG912" s="4">
        <f t="shared" si="297"/>
        <v>1846000</v>
      </c>
      <c r="AH912" s="16">
        <f t="shared" si="287"/>
        <v>3.2502708559046588E-3</v>
      </c>
      <c r="AI912" s="15">
        <f t="shared" si="288"/>
        <v>0.46153846153846156</v>
      </c>
      <c r="AJ912" s="15">
        <f t="shared" si="289"/>
        <v>0.46153846153846162</v>
      </c>
      <c r="AK912" s="4">
        <f t="shared" si="290"/>
        <v>16319000</v>
      </c>
      <c r="AL912" s="27">
        <f t="shared" si="291"/>
        <v>3.6766958759727926E-4</v>
      </c>
      <c r="AM912" s="15">
        <f t="shared" si="298"/>
        <v>5.2209081438813656E-2</v>
      </c>
      <c r="AN912" s="15">
        <f t="shared" si="299"/>
        <v>9.7033884283642175E-6</v>
      </c>
    </row>
    <row r="913" spans="1:40" x14ac:dyDescent="0.2">
      <c r="A913" s="4" t="s">
        <v>4628</v>
      </c>
      <c r="B913" s="3" t="s">
        <v>12</v>
      </c>
      <c r="C913" s="6">
        <v>148108</v>
      </c>
      <c r="D913" s="3" t="s">
        <v>315</v>
      </c>
      <c r="E913" s="6">
        <v>148111</v>
      </c>
      <c r="F913" s="3" t="s">
        <v>1712</v>
      </c>
      <c r="G913" s="8">
        <v>7000</v>
      </c>
      <c r="H913" s="6">
        <v>142</v>
      </c>
      <c r="I913" s="6">
        <v>147559</v>
      </c>
      <c r="J913" s="13">
        <v>45016</v>
      </c>
      <c r="K913" s="9">
        <v>7000</v>
      </c>
      <c r="L913" s="4" t="s">
        <v>4628</v>
      </c>
      <c r="M913" s="4" t="s">
        <v>4632</v>
      </c>
      <c r="N913" s="4">
        <f>VLOOKUP(I913,BaseModelo!$A$2:$E$5075,5)</f>
        <v>7</v>
      </c>
      <c r="P913" s="15">
        <v>142.00000000000003</v>
      </c>
      <c r="Q913" s="4">
        <f>VLOOKUP(I913,BaseModelo!$A$2:$E$5075,3)</f>
        <v>127</v>
      </c>
      <c r="R913" s="4">
        <f t="shared" si="280"/>
        <v>32283000</v>
      </c>
      <c r="S913" s="16">
        <f t="shared" si="281"/>
        <v>2.168323885636403E-4</v>
      </c>
      <c r="T913" s="4">
        <f t="shared" si="292"/>
        <v>3.0790199176036922E-2</v>
      </c>
      <c r="U913" s="4">
        <f t="shared" si="293"/>
        <v>3.0790199176036929E-2</v>
      </c>
      <c r="V913" s="6">
        <f t="shared" si="282"/>
        <v>0</v>
      </c>
      <c r="W913" s="16" t="str">
        <f t="shared" si="283"/>
        <v/>
      </c>
      <c r="X913" s="4" t="str">
        <f t="shared" si="294"/>
        <v/>
      </c>
      <c r="Y913" s="4" t="str">
        <f t="shared" si="284"/>
        <v/>
      </c>
      <c r="Z913" s="4">
        <f t="shared" si="285"/>
        <v>4022000</v>
      </c>
      <c r="AA913" s="16">
        <f t="shared" si="286"/>
        <v>1.7404276479363501E-3</v>
      </c>
      <c r="AB913" s="15">
        <f t="shared" si="295"/>
        <v>0.24714072600696171</v>
      </c>
      <c r="AC913" s="15">
        <f t="shared" si="296"/>
        <v>0.24714072600696177</v>
      </c>
      <c r="AD913" s="4">
        <v>148108</v>
      </c>
      <c r="AE913" s="26">
        <v>1758.65</v>
      </c>
      <c r="AF913" s="26">
        <v>1758.65</v>
      </c>
      <c r="AG913" s="4">
        <f t="shared" si="297"/>
        <v>2184000</v>
      </c>
      <c r="AH913" s="16">
        <f t="shared" si="287"/>
        <v>3.205128205128205E-3</v>
      </c>
      <c r="AI913" s="15">
        <f t="shared" si="288"/>
        <v>0.45512820512820512</v>
      </c>
      <c r="AJ913" s="15">
        <f t="shared" si="289"/>
        <v>0.45512820512820518</v>
      </c>
      <c r="AK913" s="4">
        <f t="shared" si="290"/>
        <v>16319000</v>
      </c>
      <c r="AL913" s="27">
        <f t="shared" si="291"/>
        <v>4.289478521968258E-4</v>
      </c>
      <c r="AM913" s="15">
        <f t="shared" si="298"/>
        <v>6.0910595011949266E-2</v>
      </c>
      <c r="AN913" s="15">
        <f t="shared" si="299"/>
        <v>1.3207389805273516E-5</v>
      </c>
    </row>
    <row r="914" spans="1:40" x14ac:dyDescent="0.2">
      <c r="A914" s="4" t="s">
        <v>4628</v>
      </c>
      <c r="B914" s="3" t="s">
        <v>12</v>
      </c>
      <c r="C914" s="6">
        <v>148108</v>
      </c>
      <c r="D914" s="3" t="s">
        <v>315</v>
      </c>
      <c r="E914" s="6">
        <v>148112</v>
      </c>
      <c r="F914" s="3" t="s">
        <v>1713</v>
      </c>
      <c r="G914" s="8">
        <v>7000</v>
      </c>
      <c r="H914" s="6">
        <v>142</v>
      </c>
      <c r="I914" s="6">
        <v>147857</v>
      </c>
      <c r="J914" s="13">
        <v>45016</v>
      </c>
      <c r="K914" s="9">
        <v>7000</v>
      </c>
      <c r="L914" s="4" t="s">
        <v>4628</v>
      </c>
      <c r="M914" s="4" t="s">
        <v>4632</v>
      </c>
      <c r="N914" s="4">
        <f>VLOOKUP(I914,BaseModelo!$A$2:$E$5075,5)</f>
        <v>9</v>
      </c>
      <c r="P914" s="15">
        <v>142.00000000000003</v>
      </c>
      <c r="Q914" s="4">
        <f>VLOOKUP(I914,BaseModelo!$A$2:$E$5075,3)</f>
        <v>147</v>
      </c>
      <c r="R914" s="4">
        <f t="shared" si="280"/>
        <v>32283000</v>
      </c>
      <c r="S914" s="16">
        <f t="shared" si="281"/>
        <v>2.168323885636403E-4</v>
      </c>
      <c r="T914" s="4">
        <f t="shared" si="292"/>
        <v>3.0790199176036922E-2</v>
      </c>
      <c r="U914" s="4">
        <f t="shared" si="293"/>
        <v>3.0790199176036929E-2</v>
      </c>
      <c r="V914" s="6">
        <f t="shared" si="282"/>
        <v>0</v>
      </c>
      <c r="W914" s="16" t="str">
        <f t="shared" si="283"/>
        <v/>
      </c>
      <c r="X914" s="4" t="str">
        <f t="shared" si="294"/>
        <v/>
      </c>
      <c r="Y914" s="4" t="str">
        <f t="shared" si="284"/>
        <v/>
      </c>
      <c r="Z914" s="4">
        <f t="shared" si="285"/>
        <v>5305000</v>
      </c>
      <c r="AA914" s="16">
        <f t="shared" si="286"/>
        <v>1.3195098963242225E-3</v>
      </c>
      <c r="AB914" s="15">
        <f t="shared" si="295"/>
        <v>0.18737040527803958</v>
      </c>
      <c r="AC914" s="15">
        <f t="shared" si="296"/>
        <v>0.18737040527803964</v>
      </c>
      <c r="AD914" s="4">
        <v>148108</v>
      </c>
      <c r="AE914" s="26">
        <v>1758.65</v>
      </c>
      <c r="AF914" s="26">
        <v>1758.65</v>
      </c>
      <c r="AG914" s="4">
        <f t="shared" si="297"/>
        <v>3095000</v>
      </c>
      <c r="AH914" s="16">
        <f t="shared" si="287"/>
        <v>2.2617124394184169E-3</v>
      </c>
      <c r="AI914" s="15">
        <f t="shared" si="288"/>
        <v>0.32116316639741521</v>
      </c>
      <c r="AJ914" s="15">
        <f t="shared" si="289"/>
        <v>0.32116316639741527</v>
      </c>
      <c r="AK914" s="4">
        <f t="shared" si="290"/>
        <v>16319000</v>
      </c>
      <c r="AL914" s="27">
        <f t="shared" si="291"/>
        <v>4.289478521968258E-4</v>
      </c>
      <c r="AM914" s="15">
        <f t="shared" si="298"/>
        <v>6.0910595011949266E-2</v>
      </c>
      <c r="AN914" s="15">
        <f t="shared" si="299"/>
        <v>1.3207389805273516E-5</v>
      </c>
    </row>
    <row r="915" spans="1:40" x14ac:dyDescent="0.2">
      <c r="A915" s="4" t="s">
        <v>4628</v>
      </c>
      <c r="B915" s="3" t="s">
        <v>12</v>
      </c>
      <c r="C915" s="6">
        <v>148108</v>
      </c>
      <c r="D915" s="3" t="s">
        <v>315</v>
      </c>
      <c r="E915" s="6">
        <v>148115</v>
      </c>
      <c r="F915" s="3" t="s">
        <v>1714</v>
      </c>
      <c r="G915" s="8">
        <v>7000</v>
      </c>
      <c r="H915" s="6">
        <v>142</v>
      </c>
      <c r="I915" s="6">
        <v>147915</v>
      </c>
      <c r="J915" s="13">
        <v>45016</v>
      </c>
      <c r="K915" s="9">
        <v>7000</v>
      </c>
      <c r="L915" s="4" t="s">
        <v>4628</v>
      </c>
      <c r="M915" s="4" t="s">
        <v>4632</v>
      </c>
      <c r="N915" s="4">
        <f>VLOOKUP(I915,BaseModelo!$A$2:$E$5075,5)</f>
        <v>8</v>
      </c>
      <c r="P915" s="15">
        <v>142.00000000000003</v>
      </c>
      <c r="Q915" s="4">
        <f>VLOOKUP(I915,BaseModelo!$A$2:$E$5075,3)</f>
        <v>132</v>
      </c>
      <c r="R915" s="4">
        <f t="shared" si="280"/>
        <v>32283000</v>
      </c>
      <c r="S915" s="16">
        <f t="shared" si="281"/>
        <v>2.168323885636403E-4</v>
      </c>
      <c r="T915" s="4">
        <f t="shared" si="292"/>
        <v>3.0790199176036922E-2</v>
      </c>
      <c r="U915" s="4">
        <f t="shared" si="293"/>
        <v>3.0790199176036929E-2</v>
      </c>
      <c r="V915" s="6">
        <f t="shared" si="282"/>
        <v>0</v>
      </c>
      <c r="W915" s="16" t="str">
        <f t="shared" si="283"/>
        <v/>
      </c>
      <c r="X915" s="4" t="str">
        <f t="shared" si="294"/>
        <v/>
      </c>
      <c r="Y915" s="4" t="str">
        <f t="shared" si="284"/>
        <v/>
      </c>
      <c r="Z915" s="4">
        <f t="shared" si="285"/>
        <v>5836000</v>
      </c>
      <c r="AA915" s="16">
        <f t="shared" si="286"/>
        <v>1.199451679232351E-3</v>
      </c>
      <c r="AB915" s="15">
        <f t="shared" si="295"/>
        <v>0.17032213845099384</v>
      </c>
      <c r="AC915" s="15">
        <f t="shared" si="296"/>
        <v>0.17032213845099387</v>
      </c>
      <c r="AD915" s="4">
        <v>148108</v>
      </c>
      <c r="AE915" s="26">
        <v>1758.65</v>
      </c>
      <c r="AF915" s="26">
        <v>1758.65</v>
      </c>
      <c r="AG915" s="4">
        <f t="shared" si="297"/>
        <v>3421000</v>
      </c>
      <c r="AH915" s="16">
        <f t="shared" si="287"/>
        <v>2.0461853259280912E-3</v>
      </c>
      <c r="AI915" s="15">
        <f t="shared" si="288"/>
        <v>0.29055831628178896</v>
      </c>
      <c r="AJ915" s="15">
        <f t="shared" si="289"/>
        <v>0.29055831628178902</v>
      </c>
      <c r="AK915" s="4">
        <f t="shared" si="290"/>
        <v>16319000</v>
      </c>
      <c r="AL915" s="27">
        <f t="shared" si="291"/>
        <v>4.289478521968258E-4</v>
      </c>
      <c r="AM915" s="15">
        <f t="shared" si="298"/>
        <v>6.0910595011949266E-2</v>
      </c>
      <c r="AN915" s="15">
        <f t="shared" si="299"/>
        <v>1.3207389805273516E-5</v>
      </c>
    </row>
    <row r="916" spans="1:40" x14ac:dyDescent="0.2">
      <c r="A916" s="4" t="s">
        <v>4627</v>
      </c>
      <c r="B916" s="3" t="s">
        <v>7</v>
      </c>
      <c r="C916" s="6">
        <v>148138</v>
      </c>
      <c r="D916" s="3" t="s">
        <v>323</v>
      </c>
      <c r="E916" s="6">
        <v>148140</v>
      </c>
      <c r="F916" s="3" t="s">
        <v>1746</v>
      </c>
      <c r="G916" s="8">
        <v>9000</v>
      </c>
      <c r="H916" s="6">
        <v>142</v>
      </c>
      <c r="I916" s="6">
        <v>147255</v>
      </c>
      <c r="J916" s="13">
        <v>45016</v>
      </c>
      <c r="K916" s="9">
        <v>9000</v>
      </c>
      <c r="L916" s="4" t="s">
        <v>4627</v>
      </c>
      <c r="M916" s="4" t="s">
        <v>4632</v>
      </c>
      <c r="N916" s="4">
        <f>VLOOKUP(I916,BaseModelo!$A$2:$E$5075,5)</f>
        <v>7</v>
      </c>
      <c r="P916" s="15">
        <v>142.00000000000003</v>
      </c>
      <c r="Q916" s="4">
        <f>VLOOKUP(I916,BaseModelo!$A$2:$E$5075,3)</f>
        <v>127</v>
      </c>
      <c r="R916" s="4">
        <f t="shared" si="280"/>
        <v>32283000</v>
      </c>
      <c r="S916" s="16">
        <f t="shared" si="281"/>
        <v>2.7878449958182325E-4</v>
      </c>
      <c r="T916" s="4">
        <f t="shared" si="292"/>
        <v>3.9587398940618898E-2</v>
      </c>
      <c r="U916" s="4">
        <f t="shared" si="293"/>
        <v>3.9587398940618912E-2</v>
      </c>
      <c r="V916" s="6">
        <f t="shared" si="282"/>
        <v>0</v>
      </c>
      <c r="W916" s="16" t="str">
        <f t="shared" si="283"/>
        <v/>
      </c>
      <c r="X916" s="4" t="str">
        <f t="shared" si="294"/>
        <v/>
      </c>
      <c r="Y916" s="4" t="str">
        <f t="shared" si="284"/>
        <v/>
      </c>
      <c r="Z916" s="4">
        <f t="shared" si="285"/>
        <v>4022000</v>
      </c>
      <c r="AA916" s="16">
        <f t="shared" si="286"/>
        <v>2.2376926902038788E-3</v>
      </c>
      <c r="AB916" s="15">
        <f t="shared" si="295"/>
        <v>0.31775236200895079</v>
      </c>
      <c r="AC916" s="15">
        <f t="shared" si="296"/>
        <v>0.31775236200895085</v>
      </c>
      <c r="AD916" s="4">
        <v>148138</v>
      </c>
      <c r="AE916" s="26">
        <v>2255.2800000000002</v>
      </c>
      <c r="AF916" s="26">
        <v>2255.2800000000002</v>
      </c>
      <c r="AG916" s="4">
        <f t="shared" si="297"/>
        <v>1778000</v>
      </c>
      <c r="AH916" s="16">
        <f t="shared" si="287"/>
        <v>5.0618672665916761E-3</v>
      </c>
      <c r="AI916" s="15">
        <f t="shared" si="288"/>
        <v>0.71878515185601799</v>
      </c>
      <c r="AJ916" s="15">
        <f t="shared" si="289"/>
        <v>0.7187851518560181</v>
      </c>
      <c r="AK916" s="4">
        <f t="shared" si="290"/>
        <v>15073000</v>
      </c>
      <c r="AL916" s="27">
        <f t="shared" si="291"/>
        <v>5.9709414184303054E-4</v>
      </c>
      <c r="AM916" s="15">
        <f t="shared" si="298"/>
        <v>8.478736814171034E-2</v>
      </c>
      <c r="AN916" s="15">
        <f t="shared" si="299"/>
        <v>2.3637403998246546E-5</v>
      </c>
    </row>
    <row r="917" spans="1:40" x14ac:dyDescent="0.2">
      <c r="A917" s="4" t="s">
        <v>4627</v>
      </c>
      <c r="B917" s="3" t="s">
        <v>7</v>
      </c>
      <c r="C917" s="6">
        <v>148138</v>
      </c>
      <c r="D917" s="3" t="s">
        <v>323</v>
      </c>
      <c r="E917" s="6">
        <v>148141</v>
      </c>
      <c r="F917" s="3" t="s">
        <v>1747</v>
      </c>
      <c r="G917" s="8">
        <v>10000</v>
      </c>
      <c r="H917" s="6">
        <v>142</v>
      </c>
      <c r="I917" s="6">
        <v>144034</v>
      </c>
      <c r="J917" s="13">
        <v>45016</v>
      </c>
      <c r="K917" s="9">
        <v>10000</v>
      </c>
      <c r="L917" s="4" t="s">
        <v>4627</v>
      </c>
      <c r="M917" s="4" t="s">
        <v>4632</v>
      </c>
      <c r="N917" s="4">
        <f>VLOOKUP(I917,BaseModelo!$A$2:$E$5075,5)</f>
        <v>9</v>
      </c>
      <c r="P917" s="15">
        <v>142.00000000000003</v>
      </c>
      <c r="Q917" s="4">
        <f>VLOOKUP(I917,BaseModelo!$A$2:$E$5075,3)</f>
        <v>147</v>
      </c>
      <c r="R917" s="4">
        <f t="shared" si="280"/>
        <v>32283000</v>
      </c>
      <c r="S917" s="16">
        <f t="shared" si="281"/>
        <v>3.0976055509091471E-4</v>
      </c>
      <c r="T917" s="4">
        <f t="shared" si="292"/>
        <v>4.3985998822909891E-2</v>
      </c>
      <c r="U917" s="4">
        <f t="shared" si="293"/>
        <v>4.3985998822909898E-2</v>
      </c>
      <c r="V917" s="6">
        <f t="shared" si="282"/>
        <v>0</v>
      </c>
      <c r="W917" s="16" t="str">
        <f t="shared" si="283"/>
        <v/>
      </c>
      <c r="X917" s="4" t="str">
        <f t="shared" si="294"/>
        <v/>
      </c>
      <c r="Y917" s="4" t="str">
        <f t="shared" si="284"/>
        <v/>
      </c>
      <c r="Z917" s="4">
        <f t="shared" si="285"/>
        <v>5305000</v>
      </c>
      <c r="AA917" s="16">
        <f t="shared" si="286"/>
        <v>1.885014137606032E-3</v>
      </c>
      <c r="AB917" s="15">
        <f t="shared" si="295"/>
        <v>0.26767200754005654</v>
      </c>
      <c r="AC917" s="15">
        <f t="shared" si="296"/>
        <v>0.2676720075400566</v>
      </c>
      <c r="AD917" s="4">
        <v>148138</v>
      </c>
      <c r="AE917" s="26">
        <v>2510.34</v>
      </c>
      <c r="AF917" s="26">
        <v>2510.34</v>
      </c>
      <c r="AG917" s="4">
        <f t="shared" si="297"/>
        <v>2114000</v>
      </c>
      <c r="AH917" s="16">
        <f t="shared" si="287"/>
        <v>4.7303689687795648E-3</v>
      </c>
      <c r="AI917" s="15">
        <f t="shared" si="288"/>
        <v>0.67171239356669821</v>
      </c>
      <c r="AJ917" s="15">
        <f t="shared" si="289"/>
        <v>0.67171239356669832</v>
      </c>
      <c r="AK917" s="4">
        <f t="shared" si="290"/>
        <v>15073000</v>
      </c>
      <c r="AL917" s="27">
        <f t="shared" si="291"/>
        <v>6.6343793538114506E-4</v>
      </c>
      <c r="AM917" s="15">
        <f t="shared" si="298"/>
        <v>9.4208186824122603E-2</v>
      </c>
      <c r="AN917" s="15">
        <f t="shared" si="299"/>
        <v>2.918198024474882E-5</v>
      </c>
    </row>
    <row r="918" spans="1:40" x14ac:dyDescent="0.2">
      <c r="A918" s="4" t="s">
        <v>4627</v>
      </c>
      <c r="B918" s="3" t="s">
        <v>7</v>
      </c>
      <c r="C918" s="6">
        <v>148138</v>
      </c>
      <c r="D918" s="3" t="s">
        <v>323</v>
      </c>
      <c r="E918" s="6">
        <v>148142</v>
      </c>
      <c r="F918" s="3" t="s">
        <v>1748</v>
      </c>
      <c r="G918" s="8">
        <v>9000</v>
      </c>
      <c r="H918" s="6">
        <v>142</v>
      </c>
      <c r="I918" s="6">
        <v>148071</v>
      </c>
      <c r="J918" s="13">
        <v>45016</v>
      </c>
      <c r="K918" s="9">
        <v>9000</v>
      </c>
      <c r="L918" s="4" t="s">
        <v>4627</v>
      </c>
      <c r="M918" s="4" t="s">
        <v>4632</v>
      </c>
      <c r="N918" s="4">
        <f>VLOOKUP(I918,BaseModelo!$A$2:$E$5075,5)</f>
        <v>8</v>
      </c>
      <c r="P918" s="15">
        <v>142.00000000000003</v>
      </c>
      <c r="Q918" s="4">
        <f>VLOOKUP(I918,BaseModelo!$A$2:$E$5075,3)</f>
        <v>132</v>
      </c>
      <c r="R918" s="4">
        <f t="shared" si="280"/>
        <v>32283000</v>
      </c>
      <c r="S918" s="16">
        <f t="shared" si="281"/>
        <v>2.7878449958182325E-4</v>
      </c>
      <c r="T918" s="4">
        <f t="shared" si="292"/>
        <v>3.9587398940618898E-2</v>
      </c>
      <c r="U918" s="4">
        <f t="shared" si="293"/>
        <v>3.9587398940618912E-2</v>
      </c>
      <c r="V918" s="6">
        <f t="shared" si="282"/>
        <v>0</v>
      </c>
      <c r="W918" s="16" t="str">
        <f t="shared" si="283"/>
        <v/>
      </c>
      <c r="X918" s="4" t="str">
        <f t="shared" si="294"/>
        <v/>
      </c>
      <c r="Y918" s="4" t="str">
        <f t="shared" si="284"/>
        <v/>
      </c>
      <c r="Z918" s="4">
        <f t="shared" si="285"/>
        <v>5836000</v>
      </c>
      <c r="AA918" s="16">
        <f t="shared" si="286"/>
        <v>1.5421521590130226E-3</v>
      </c>
      <c r="AB918" s="15">
        <f t="shared" si="295"/>
        <v>0.2189856065798492</v>
      </c>
      <c r="AC918" s="15">
        <f t="shared" si="296"/>
        <v>0.21898560657984925</v>
      </c>
      <c r="AD918" s="4">
        <v>148138</v>
      </c>
      <c r="AE918" s="26">
        <v>2255.2800000000002</v>
      </c>
      <c r="AF918" s="26">
        <v>2255.2800000000002</v>
      </c>
      <c r="AG918" s="4">
        <f t="shared" si="297"/>
        <v>2254000</v>
      </c>
      <c r="AH918" s="16">
        <f t="shared" si="287"/>
        <v>3.9929015084294583E-3</v>
      </c>
      <c r="AI918" s="15">
        <f t="shared" si="288"/>
        <v>0.56699201419698309</v>
      </c>
      <c r="AJ918" s="15">
        <f t="shared" si="289"/>
        <v>0.5669920141969832</v>
      </c>
      <c r="AK918" s="4">
        <f t="shared" si="290"/>
        <v>15073000</v>
      </c>
      <c r="AL918" s="27">
        <f t="shared" si="291"/>
        <v>5.9709414184303054E-4</v>
      </c>
      <c r="AM918" s="15">
        <f t="shared" si="298"/>
        <v>8.478736814171034E-2</v>
      </c>
      <c r="AN918" s="15">
        <f t="shared" si="299"/>
        <v>2.3637403998246546E-5</v>
      </c>
    </row>
    <row r="919" spans="1:40" x14ac:dyDescent="0.2">
      <c r="A919" s="4" t="s">
        <v>4627</v>
      </c>
      <c r="B919" s="3" t="s">
        <v>7</v>
      </c>
      <c r="C919" s="6">
        <v>148138</v>
      </c>
      <c r="D919" s="3" t="s">
        <v>323</v>
      </c>
      <c r="E919" s="6">
        <v>148143</v>
      </c>
      <c r="F919" s="3" t="s">
        <v>1749</v>
      </c>
      <c r="G919" s="8">
        <v>5000</v>
      </c>
      <c r="H919" s="6">
        <v>147</v>
      </c>
      <c r="I919" s="6">
        <v>147604</v>
      </c>
      <c r="J919" s="13">
        <v>45016</v>
      </c>
      <c r="K919" s="9">
        <v>5000</v>
      </c>
      <c r="L919" s="4" t="s">
        <v>4627</v>
      </c>
      <c r="M919" s="4" t="s">
        <v>4632</v>
      </c>
      <c r="N919" s="4">
        <f>VLOOKUP(I919,BaseModelo!$A$2:$E$5075,5)</f>
        <v>2</v>
      </c>
      <c r="P919" s="15">
        <v>147</v>
      </c>
      <c r="Q919" s="4">
        <f>VLOOKUP(I919,BaseModelo!$A$2:$E$5075,3)</f>
        <v>100</v>
      </c>
      <c r="R919" s="4">
        <f t="shared" si="280"/>
        <v>32283000</v>
      </c>
      <c r="S919" s="16">
        <f t="shared" si="281"/>
        <v>1.5488027754545735E-4</v>
      </c>
      <c r="T919" s="4">
        <f t="shared" si="292"/>
        <v>2.2767400799182231E-2</v>
      </c>
      <c r="U919" s="4">
        <f t="shared" si="293"/>
        <v>2.2767400799182231E-2</v>
      </c>
      <c r="V919" s="6">
        <f t="shared" si="282"/>
        <v>0</v>
      </c>
      <c r="W919" s="16" t="str">
        <f t="shared" si="283"/>
        <v/>
      </c>
      <c r="X919" s="4" t="str">
        <f t="shared" si="294"/>
        <v/>
      </c>
      <c r="Y919" s="4" t="str">
        <f t="shared" si="284"/>
        <v/>
      </c>
      <c r="Z919" s="4">
        <f t="shared" si="285"/>
        <v>1578000</v>
      </c>
      <c r="AA919" s="16">
        <f t="shared" si="286"/>
        <v>3.1685678073510772E-3</v>
      </c>
      <c r="AB919" s="15">
        <f t="shared" si="295"/>
        <v>0.46577946768060835</v>
      </c>
      <c r="AC919" s="15">
        <f t="shared" si="296"/>
        <v>0.46577946768060835</v>
      </c>
      <c r="AD919" s="4">
        <v>148138</v>
      </c>
      <c r="AE919" s="26">
        <v>1303.3399999999999</v>
      </c>
      <c r="AF919" s="26">
        <v>1303.3399999999999</v>
      </c>
      <c r="AG919" s="4">
        <f t="shared" si="297"/>
        <v>681000</v>
      </c>
      <c r="AH919" s="16">
        <f t="shared" si="287"/>
        <v>7.3421439060205578E-3</v>
      </c>
      <c r="AI919" s="15">
        <f t="shared" si="288"/>
        <v>1.079295154185022</v>
      </c>
      <c r="AJ919" s="15">
        <f t="shared" si="289"/>
        <v>1.079295154185022</v>
      </c>
      <c r="AK919" s="4">
        <f t="shared" si="290"/>
        <v>15073000</v>
      </c>
      <c r="AL919" s="27">
        <f t="shared" si="291"/>
        <v>3.3171896769057253E-4</v>
      </c>
      <c r="AM919" s="15">
        <f t="shared" si="298"/>
        <v>4.8762688250514163E-2</v>
      </c>
      <c r="AN919" s="15">
        <f t="shared" si="299"/>
        <v>7.5523786901022457E-6</v>
      </c>
    </row>
    <row r="920" spans="1:40" x14ac:dyDescent="0.2">
      <c r="A920" s="4" t="s">
        <v>4627</v>
      </c>
      <c r="B920" s="3" t="s">
        <v>7</v>
      </c>
      <c r="C920" s="6">
        <v>148138</v>
      </c>
      <c r="D920" s="3" t="s">
        <v>323</v>
      </c>
      <c r="E920" s="6">
        <v>148144</v>
      </c>
      <c r="F920" s="3" t="s">
        <v>1750</v>
      </c>
      <c r="G920" s="8">
        <v>9000</v>
      </c>
      <c r="H920" s="6">
        <v>142</v>
      </c>
      <c r="I920" s="6">
        <v>147167</v>
      </c>
      <c r="J920" s="13">
        <v>45016</v>
      </c>
      <c r="K920" s="9">
        <v>9000</v>
      </c>
      <c r="L920" s="4" t="s">
        <v>4627</v>
      </c>
      <c r="M920" s="4" t="s">
        <v>4632</v>
      </c>
      <c r="N920" s="4">
        <f>VLOOKUP(I920,BaseModelo!$A$2:$E$5075,5)</f>
        <v>10</v>
      </c>
      <c r="P920" s="15">
        <v>142.00000000000003</v>
      </c>
      <c r="Q920" s="4">
        <f>VLOOKUP(I920,BaseModelo!$A$2:$E$5075,3)</f>
        <v>0</v>
      </c>
      <c r="R920" s="4">
        <f t="shared" si="280"/>
        <v>32283000</v>
      </c>
      <c r="S920" s="16">
        <f t="shared" si="281"/>
        <v>2.7878449958182325E-4</v>
      </c>
      <c r="T920" s="4">
        <f t="shared" si="292"/>
        <v>3.9587398940618898E-2</v>
      </c>
      <c r="U920" s="4">
        <f t="shared" si="293"/>
        <v>3.9587398940618912E-2</v>
      </c>
      <c r="V920" s="6">
        <f t="shared" si="282"/>
        <v>0</v>
      </c>
      <c r="W920" s="16" t="str">
        <f t="shared" si="283"/>
        <v/>
      </c>
      <c r="X920" s="4" t="str">
        <f t="shared" si="294"/>
        <v/>
      </c>
      <c r="Y920" s="4" t="str">
        <f t="shared" si="284"/>
        <v/>
      </c>
      <c r="Z920" s="4">
        <f t="shared" si="285"/>
        <v>4121000</v>
      </c>
      <c r="AA920" s="16">
        <f t="shared" si="286"/>
        <v>2.1839359378791555E-3</v>
      </c>
      <c r="AB920" s="15">
        <f t="shared" si="295"/>
        <v>0.31011890317884011</v>
      </c>
      <c r="AC920" s="15">
        <f t="shared" si="296"/>
        <v>0.31011890317884017</v>
      </c>
      <c r="AD920" s="4">
        <v>148138</v>
      </c>
      <c r="AE920" s="26">
        <v>2255.2800000000002</v>
      </c>
      <c r="AF920" s="26">
        <v>2255.2800000000002</v>
      </c>
      <c r="AG920" s="4">
        <f t="shared" si="297"/>
        <v>2105000</v>
      </c>
      <c r="AH920" s="16">
        <f t="shared" si="287"/>
        <v>4.2755344418052253E-3</v>
      </c>
      <c r="AI920" s="15">
        <f t="shared" si="288"/>
        <v>0.60712589073634204</v>
      </c>
      <c r="AJ920" s="15">
        <f t="shared" si="289"/>
        <v>0.60712589073634216</v>
      </c>
      <c r="AK920" s="4">
        <f t="shared" si="290"/>
        <v>15073000</v>
      </c>
      <c r="AL920" s="27">
        <f t="shared" si="291"/>
        <v>5.9709414184303054E-4</v>
      </c>
      <c r="AM920" s="15">
        <f t="shared" si="298"/>
        <v>8.478736814171034E-2</v>
      </c>
      <c r="AN920" s="15">
        <f t="shared" si="299"/>
        <v>2.3637403998246546E-5</v>
      </c>
    </row>
    <row r="921" spans="1:40" x14ac:dyDescent="0.2">
      <c r="A921" s="4" t="s">
        <v>4627</v>
      </c>
      <c r="B921" s="3" t="s">
        <v>7</v>
      </c>
      <c r="C921" s="6">
        <v>148138</v>
      </c>
      <c r="D921" s="3" t="s">
        <v>323</v>
      </c>
      <c r="E921" s="6">
        <v>148145</v>
      </c>
      <c r="F921" s="3" t="s">
        <v>1751</v>
      </c>
      <c r="G921" s="8">
        <v>7000</v>
      </c>
      <c r="H921" s="6">
        <v>142</v>
      </c>
      <c r="I921" s="6">
        <v>147781</v>
      </c>
      <c r="J921" s="13">
        <v>45016</v>
      </c>
      <c r="K921" s="9">
        <v>7000</v>
      </c>
      <c r="L921" s="4" t="s">
        <v>4627</v>
      </c>
      <c r="M921" s="4" t="s">
        <v>4632</v>
      </c>
      <c r="N921" s="4">
        <f>VLOOKUP(I921,BaseModelo!$A$2:$E$5075,5)</f>
        <v>6</v>
      </c>
      <c r="P921" s="15">
        <v>142.00000000000003</v>
      </c>
      <c r="Q921" s="4">
        <f>VLOOKUP(I921,BaseModelo!$A$2:$E$5075,3)</f>
        <v>115</v>
      </c>
      <c r="R921" s="4">
        <f t="shared" si="280"/>
        <v>32283000</v>
      </c>
      <c r="S921" s="16">
        <f t="shared" si="281"/>
        <v>2.168323885636403E-4</v>
      </c>
      <c r="T921" s="4">
        <f t="shared" si="292"/>
        <v>3.0790199176036922E-2</v>
      </c>
      <c r="U921" s="4">
        <f t="shared" si="293"/>
        <v>3.0790199176036929E-2</v>
      </c>
      <c r="V921" s="6">
        <f t="shared" si="282"/>
        <v>0</v>
      </c>
      <c r="W921" s="16" t="str">
        <f t="shared" si="283"/>
        <v/>
      </c>
      <c r="X921" s="4" t="str">
        <f t="shared" si="294"/>
        <v/>
      </c>
      <c r="Y921" s="4" t="str">
        <f t="shared" si="284"/>
        <v/>
      </c>
      <c r="Z921" s="4">
        <f t="shared" si="285"/>
        <v>4853000</v>
      </c>
      <c r="AA921" s="16">
        <f t="shared" si="286"/>
        <v>1.4424067587059551E-3</v>
      </c>
      <c r="AB921" s="15">
        <f t="shared" si="295"/>
        <v>0.20482175973624561</v>
      </c>
      <c r="AC921" s="15">
        <f t="shared" si="296"/>
        <v>0.20482175973624567</v>
      </c>
      <c r="AD921" s="4">
        <v>148138</v>
      </c>
      <c r="AE921" s="26">
        <v>1758.65</v>
      </c>
      <c r="AF921" s="26">
        <v>1758.65</v>
      </c>
      <c r="AG921" s="4">
        <f t="shared" si="297"/>
        <v>1993000</v>
      </c>
      <c r="AH921" s="16">
        <f t="shared" si="287"/>
        <v>3.5122930255895636E-3</v>
      </c>
      <c r="AI921" s="15">
        <f t="shared" si="288"/>
        <v>0.498745609633718</v>
      </c>
      <c r="AJ921" s="15">
        <f t="shared" si="289"/>
        <v>0.49874560963371811</v>
      </c>
      <c r="AK921" s="4">
        <f t="shared" si="290"/>
        <v>15073000</v>
      </c>
      <c r="AL921" s="27">
        <f t="shared" si="291"/>
        <v>4.6440655476680156E-4</v>
      </c>
      <c r="AM921" s="15">
        <f t="shared" si="298"/>
        <v>6.5945730776885828E-2</v>
      </c>
      <c r="AN921" s="15">
        <f t="shared" si="299"/>
        <v>1.4299170319926922E-5</v>
      </c>
    </row>
    <row r="922" spans="1:40" x14ac:dyDescent="0.2">
      <c r="A922" s="4" t="s">
        <v>4627</v>
      </c>
      <c r="B922" s="2" t="s">
        <v>17</v>
      </c>
      <c r="C922" s="5">
        <v>148147</v>
      </c>
      <c r="D922" s="2" t="s">
        <v>324</v>
      </c>
      <c r="E922" s="5">
        <v>148148</v>
      </c>
      <c r="F922" s="2" t="s">
        <v>1716</v>
      </c>
      <c r="G922" s="7">
        <v>7000</v>
      </c>
      <c r="H922" s="5">
        <v>142</v>
      </c>
      <c r="I922" s="6">
        <v>147801</v>
      </c>
      <c r="J922" s="13">
        <v>45016</v>
      </c>
      <c r="K922" s="9">
        <v>7000</v>
      </c>
      <c r="L922" s="4" t="s">
        <v>4627</v>
      </c>
      <c r="M922" s="4" t="s">
        <v>4632</v>
      </c>
      <c r="N922" s="4">
        <f>VLOOKUP(I922,BaseModelo!$A$2:$E$5075,5)</f>
        <v>7</v>
      </c>
      <c r="P922" s="15">
        <v>142.00000000000003</v>
      </c>
      <c r="Q922" s="4">
        <f>VLOOKUP(I922,BaseModelo!$A$2:$E$5075,3)</f>
        <v>127</v>
      </c>
      <c r="R922" s="4">
        <f t="shared" si="280"/>
        <v>32283000</v>
      </c>
      <c r="S922" s="16">
        <f t="shared" si="281"/>
        <v>2.168323885636403E-4</v>
      </c>
      <c r="T922" s="4">
        <f t="shared" si="292"/>
        <v>3.0790199176036922E-2</v>
      </c>
      <c r="U922" s="4">
        <f t="shared" si="293"/>
        <v>3.0790199176036929E-2</v>
      </c>
      <c r="V922" s="6">
        <f t="shared" si="282"/>
        <v>0</v>
      </c>
      <c r="W922" s="16" t="str">
        <f t="shared" si="283"/>
        <v/>
      </c>
      <c r="X922" s="4" t="str">
        <f t="shared" si="294"/>
        <v/>
      </c>
      <c r="Y922" s="4" t="str">
        <f t="shared" si="284"/>
        <v/>
      </c>
      <c r="Z922" s="4">
        <f t="shared" si="285"/>
        <v>4022000</v>
      </c>
      <c r="AA922" s="16">
        <f t="shared" si="286"/>
        <v>1.7404276479363501E-3</v>
      </c>
      <c r="AB922" s="15">
        <f t="shared" si="295"/>
        <v>0.24714072600696171</v>
      </c>
      <c r="AC922" s="15">
        <f t="shared" si="296"/>
        <v>0.24714072600696177</v>
      </c>
      <c r="AD922" s="4">
        <v>148147</v>
      </c>
      <c r="AE922" s="26">
        <v>1758.65</v>
      </c>
      <c r="AF922" s="26">
        <v>1758.65</v>
      </c>
      <c r="AG922" s="4">
        <f t="shared" si="297"/>
        <v>1778000</v>
      </c>
      <c r="AH922" s="16">
        <f t="shared" si="287"/>
        <v>3.937007874015748E-3</v>
      </c>
      <c r="AI922" s="15">
        <f t="shared" si="288"/>
        <v>0.55905511811023623</v>
      </c>
      <c r="AJ922" s="15">
        <f t="shared" si="289"/>
        <v>0.55905511811023634</v>
      </c>
      <c r="AK922" s="4">
        <f t="shared" si="290"/>
        <v>15073000</v>
      </c>
      <c r="AL922" s="27">
        <f t="shared" si="291"/>
        <v>4.6440655476680156E-4</v>
      </c>
      <c r="AM922" s="15">
        <f t="shared" si="298"/>
        <v>6.5945730776885828E-2</v>
      </c>
      <c r="AN922" s="15">
        <f t="shared" si="299"/>
        <v>1.4299170319926922E-5</v>
      </c>
    </row>
    <row r="923" spans="1:40" x14ac:dyDescent="0.2">
      <c r="A923" s="4" t="s">
        <v>4627</v>
      </c>
      <c r="B923" s="3" t="s">
        <v>17</v>
      </c>
      <c r="C923" s="6">
        <v>148147</v>
      </c>
      <c r="D923" s="3" t="s">
        <v>324</v>
      </c>
      <c r="E923" s="6">
        <v>148149</v>
      </c>
      <c r="F923" s="3" t="s">
        <v>1737</v>
      </c>
      <c r="G923" s="8">
        <v>7000</v>
      </c>
      <c r="H923" s="6">
        <v>142</v>
      </c>
      <c r="I923" s="6">
        <v>147802</v>
      </c>
      <c r="J923" s="13">
        <v>45016</v>
      </c>
      <c r="K923" s="9">
        <v>7000</v>
      </c>
      <c r="L923" s="4" t="s">
        <v>4627</v>
      </c>
      <c r="M923" s="4" t="s">
        <v>4632</v>
      </c>
      <c r="N923" s="4">
        <f>VLOOKUP(I923,BaseModelo!$A$2:$E$5075,5)</f>
        <v>10</v>
      </c>
      <c r="P923" s="15">
        <v>142.00000000000003</v>
      </c>
      <c r="Q923" s="4">
        <f>VLOOKUP(I923,BaseModelo!$A$2:$E$5075,3)</f>
        <v>0</v>
      </c>
      <c r="R923" s="4">
        <f t="shared" si="280"/>
        <v>32283000</v>
      </c>
      <c r="S923" s="16">
        <f t="shared" si="281"/>
        <v>2.168323885636403E-4</v>
      </c>
      <c r="T923" s="4">
        <f t="shared" si="292"/>
        <v>3.0790199176036922E-2</v>
      </c>
      <c r="U923" s="4">
        <f t="shared" si="293"/>
        <v>3.0790199176036929E-2</v>
      </c>
      <c r="V923" s="6">
        <f t="shared" si="282"/>
        <v>0</v>
      </c>
      <c r="W923" s="16" t="str">
        <f t="shared" si="283"/>
        <v/>
      </c>
      <c r="X923" s="4" t="str">
        <f t="shared" si="294"/>
        <v/>
      </c>
      <c r="Y923" s="4" t="str">
        <f t="shared" si="284"/>
        <v/>
      </c>
      <c r="Z923" s="4">
        <f t="shared" si="285"/>
        <v>4121000</v>
      </c>
      <c r="AA923" s="16">
        <f t="shared" si="286"/>
        <v>1.6986168405726766E-3</v>
      </c>
      <c r="AB923" s="15">
        <f t="shared" si="295"/>
        <v>0.24120359136132008</v>
      </c>
      <c r="AC923" s="15">
        <f t="shared" si="296"/>
        <v>0.24120359136132014</v>
      </c>
      <c r="AD923" s="4">
        <v>148147</v>
      </c>
      <c r="AE923" s="26">
        <v>1758.65</v>
      </c>
      <c r="AF923" s="26">
        <v>1758.65</v>
      </c>
      <c r="AG923" s="4">
        <f t="shared" si="297"/>
        <v>2105000</v>
      </c>
      <c r="AH923" s="16">
        <f t="shared" si="287"/>
        <v>3.3254156769596198E-3</v>
      </c>
      <c r="AI923" s="15">
        <f t="shared" si="288"/>
        <v>0.47220902612826604</v>
      </c>
      <c r="AJ923" s="15">
        <f t="shared" si="289"/>
        <v>0.4722090261282661</v>
      </c>
      <c r="AK923" s="4">
        <f t="shared" si="290"/>
        <v>15073000</v>
      </c>
      <c r="AL923" s="27">
        <f t="shared" si="291"/>
        <v>4.6440655476680156E-4</v>
      </c>
      <c r="AM923" s="15">
        <f t="shared" si="298"/>
        <v>6.5945730776885828E-2</v>
      </c>
      <c r="AN923" s="15">
        <f t="shared" si="299"/>
        <v>1.4299170319926922E-5</v>
      </c>
    </row>
    <row r="924" spans="1:40" x14ac:dyDescent="0.2">
      <c r="A924" s="4" t="s">
        <v>4627</v>
      </c>
      <c r="B924" s="3" t="s">
        <v>17</v>
      </c>
      <c r="C924" s="6">
        <v>148147</v>
      </c>
      <c r="D924" s="3" t="s">
        <v>324</v>
      </c>
      <c r="E924" s="6">
        <v>148150</v>
      </c>
      <c r="F924" s="3" t="s">
        <v>1738</v>
      </c>
      <c r="G924" s="8">
        <v>6000</v>
      </c>
      <c r="H924" s="6">
        <v>142</v>
      </c>
      <c r="I924" s="6">
        <v>147826</v>
      </c>
      <c r="J924" s="13">
        <v>45016</v>
      </c>
      <c r="K924" s="9">
        <v>6000</v>
      </c>
      <c r="L924" s="4" t="s">
        <v>4627</v>
      </c>
      <c r="M924" s="4" t="s">
        <v>4632</v>
      </c>
      <c r="N924" s="4">
        <f>VLOOKUP(I924,BaseModelo!$A$2:$E$5075,5)</f>
        <v>9</v>
      </c>
      <c r="P924" s="15">
        <v>142.00000000000003</v>
      </c>
      <c r="Q924" s="4">
        <f>VLOOKUP(I924,BaseModelo!$A$2:$E$5075,3)</f>
        <v>147</v>
      </c>
      <c r="R924" s="4">
        <f t="shared" si="280"/>
        <v>32283000</v>
      </c>
      <c r="S924" s="16">
        <f t="shared" si="281"/>
        <v>1.8585633305454884E-4</v>
      </c>
      <c r="T924" s="4">
        <f t="shared" si="292"/>
        <v>2.6391599293745936E-2</v>
      </c>
      <c r="U924" s="4">
        <f t="shared" si="293"/>
        <v>2.6391599293745942E-2</v>
      </c>
      <c r="V924" s="6">
        <f t="shared" si="282"/>
        <v>0</v>
      </c>
      <c r="W924" s="16" t="str">
        <f t="shared" si="283"/>
        <v/>
      </c>
      <c r="X924" s="4" t="str">
        <f t="shared" si="294"/>
        <v/>
      </c>
      <c r="Y924" s="4" t="str">
        <f t="shared" si="284"/>
        <v/>
      </c>
      <c r="Z924" s="4">
        <f t="shared" si="285"/>
        <v>5305000</v>
      </c>
      <c r="AA924" s="16">
        <f t="shared" si="286"/>
        <v>1.1310084825636192E-3</v>
      </c>
      <c r="AB924" s="15">
        <f t="shared" si="295"/>
        <v>0.16060320452403393</v>
      </c>
      <c r="AC924" s="15">
        <f t="shared" si="296"/>
        <v>0.16060320452403395</v>
      </c>
      <c r="AD924" s="4">
        <v>148147</v>
      </c>
      <c r="AE924" s="26">
        <v>1503.37</v>
      </c>
      <c r="AF924" s="26">
        <v>1503.37</v>
      </c>
      <c r="AG924" s="4">
        <f t="shared" si="297"/>
        <v>2114000</v>
      </c>
      <c r="AH924" s="16">
        <f t="shared" si="287"/>
        <v>2.8382213812677389E-3</v>
      </c>
      <c r="AI924" s="15">
        <f t="shared" si="288"/>
        <v>0.4030274361400189</v>
      </c>
      <c r="AJ924" s="15">
        <f t="shared" si="289"/>
        <v>0.40302743614001901</v>
      </c>
      <c r="AK924" s="4">
        <f t="shared" si="290"/>
        <v>15073000</v>
      </c>
      <c r="AL924" s="27">
        <f t="shared" si="291"/>
        <v>3.9806276122868704E-4</v>
      </c>
      <c r="AM924" s="15">
        <f t="shared" si="298"/>
        <v>5.6524912094473558E-2</v>
      </c>
      <c r="AN924" s="15">
        <f t="shared" si="299"/>
        <v>1.0505512888109577E-5</v>
      </c>
    </row>
    <row r="925" spans="1:40" x14ac:dyDescent="0.2">
      <c r="A925" s="4" t="s">
        <v>4627</v>
      </c>
      <c r="B925" s="3" t="s">
        <v>17</v>
      </c>
      <c r="C925" s="6">
        <v>148147</v>
      </c>
      <c r="D925" s="3" t="s">
        <v>324</v>
      </c>
      <c r="E925" s="6">
        <v>148151</v>
      </c>
      <c r="F925" s="3" t="s">
        <v>1739</v>
      </c>
      <c r="G925" s="8">
        <v>7000</v>
      </c>
      <c r="H925" s="6">
        <v>142</v>
      </c>
      <c r="I925" s="6">
        <v>147827</v>
      </c>
      <c r="J925" s="13">
        <v>45016</v>
      </c>
      <c r="K925" s="9">
        <v>7000</v>
      </c>
      <c r="L925" s="4" t="s">
        <v>4627</v>
      </c>
      <c r="M925" s="4" t="s">
        <v>4632</v>
      </c>
      <c r="N925" s="4">
        <f>VLOOKUP(I925,BaseModelo!$A$2:$E$5075,5)</f>
        <v>6</v>
      </c>
      <c r="P925" s="15">
        <v>142.00000000000003</v>
      </c>
      <c r="Q925" s="4">
        <f>VLOOKUP(I925,BaseModelo!$A$2:$E$5075,3)</f>
        <v>115</v>
      </c>
      <c r="R925" s="4">
        <f t="shared" si="280"/>
        <v>32283000</v>
      </c>
      <c r="S925" s="16">
        <f t="shared" si="281"/>
        <v>2.168323885636403E-4</v>
      </c>
      <c r="T925" s="4">
        <f t="shared" si="292"/>
        <v>3.0790199176036922E-2</v>
      </c>
      <c r="U925" s="4">
        <f t="shared" si="293"/>
        <v>3.0790199176036929E-2</v>
      </c>
      <c r="V925" s="6">
        <f t="shared" si="282"/>
        <v>0</v>
      </c>
      <c r="W925" s="16" t="str">
        <f t="shared" si="283"/>
        <v/>
      </c>
      <c r="X925" s="4" t="str">
        <f t="shared" si="294"/>
        <v/>
      </c>
      <c r="Y925" s="4" t="str">
        <f t="shared" si="284"/>
        <v/>
      </c>
      <c r="Z925" s="4">
        <f t="shared" si="285"/>
        <v>4853000</v>
      </c>
      <c r="AA925" s="16">
        <f t="shared" si="286"/>
        <v>1.4424067587059551E-3</v>
      </c>
      <c r="AB925" s="15">
        <f t="shared" si="295"/>
        <v>0.20482175973624561</v>
      </c>
      <c r="AC925" s="15">
        <f t="shared" si="296"/>
        <v>0.20482175973624567</v>
      </c>
      <c r="AD925" s="4">
        <v>148147</v>
      </c>
      <c r="AE925" s="26">
        <v>1758.65</v>
      </c>
      <c r="AF925" s="26">
        <v>1758.65</v>
      </c>
      <c r="AG925" s="4">
        <f t="shared" si="297"/>
        <v>1993000</v>
      </c>
      <c r="AH925" s="16">
        <f t="shared" si="287"/>
        <v>3.5122930255895636E-3</v>
      </c>
      <c r="AI925" s="15">
        <f t="shared" si="288"/>
        <v>0.498745609633718</v>
      </c>
      <c r="AJ925" s="15">
        <f t="shared" si="289"/>
        <v>0.49874560963371811</v>
      </c>
      <c r="AK925" s="4">
        <f t="shared" si="290"/>
        <v>15073000</v>
      </c>
      <c r="AL925" s="27">
        <f t="shared" si="291"/>
        <v>4.6440655476680156E-4</v>
      </c>
      <c r="AM925" s="15">
        <f t="shared" si="298"/>
        <v>6.5945730776885828E-2</v>
      </c>
      <c r="AN925" s="15">
        <f t="shared" si="299"/>
        <v>1.4299170319926922E-5</v>
      </c>
    </row>
    <row r="926" spans="1:40" x14ac:dyDescent="0.2">
      <c r="A926" s="4" t="s">
        <v>4627</v>
      </c>
      <c r="B926" s="3" t="s">
        <v>17</v>
      </c>
      <c r="C926" s="6">
        <v>148147</v>
      </c>
      <c r="D926" s="3" t="s">
        <v>324</v>
      </c>
      <c r="E926" s="6">
        <v>148152</v>
      </c>
      <c r="F926" s="3" t="s">
        <v>1740</v>
      </c>
      <c r="G926" s="8">
        <v>7000</v>
      </c>
      <c r="H926" s="6">
        <v>142</v>
      </c>
      <c r="I926" s="6">
        <v>147800</v>
      </c>
      <c r="J926" s="13">
        <v>45016</v>
      </c>
      <c r="K926" s="9">
        <v>7000</v>
      </c>
      <c r="L926" s="4" t="s">
        <v>4627</v>
      </c>
      <c r="M926" s="4" t="s">
        <v>4632</v>
      </c>
      <c r="N926" s="4">
        <f>VLOOKUP(I926,BaseModelo!$A$2:$E$5075,5)</f>
        <v>5</v>
      </c>
      <c r="P926" s="15">
        <v>142.00000000000003</v>
      </c>
      <c r="Q926" s="4">
        <f>VLOOKUP(I926,BaseModelo!$A$2:$E$5075,3)</f>
        <v>110</v>
      </c>
      <c r="R926" s="4">
        <f t="shared" si="280"/>
        <v>32283000</v>
      </c>
      <c r="S926" s="16">
        <f t="shared" si="281"/>
        <v>2.168323885636403E-4</v>
      </c>
      <c r="T926" s="4">
        <f t="shared" si="292"/>
        <v>3.0790199176036922E-2</v>
      </c>
      <c r="U926" s="4">
        <f t="shared" si="293"/>
        <v>3.0790199176036929E-2</v>
      </c>
      <c r="V926" s="6">
        <f t="shared" si="282"/>
        <v>0</v>
      </c>
      <c r="W926" s="16" t="str">
        <f t="shared" si="283"/>
        <v/>
      </c>
      <c r="X926" s="4" t="str">
        <f t="shared" si="294"/>
        <v/>
      </c>
      <c r="Y926" s="4" t="str">
        <f t="shared" si="284"/>
        <v/>
      </c>
      <c r="Z926" s="4">
        <f t="shared" si="285"/>
        <v>4058000</v>
      </c>
      <c r="AA926" s="16">
        <f t="shared" si="286"/>
        <v>1.7249876786594382E-3</v>
      </c>
      <c r="AB926" s="15">
        <f t="shared" si="295"/>
        <v>0.24494825036964021</v>
      </c>
      <c r="AC926" s="15">
        <f t="shared" si="296"/>
        <v>0.24494825036964027</v>
      </c>
      <c r="AD926" s="4">
        <v>148147</v>
      </c>
      <c r="AE926" s="26">
        <v>1758.65</v>
      </c>
      <c r="AF926" s="26">
        <v>1758.65</v>
      </c>
      <c r="AG926" s="4">
        <f t="shared" si="297"/>
        <v>1768000</v>
      </c>
      <c r="AH926" s="16">
        <f t="shared" si="287"/>
        <v>3.9592760180995473E-3</v>
      </c>
      <c r="AI926" s="15">
        <f t="shared" si="288"/>
        <v>0.56221719457013575</v>
      </c>
      <c r="AJ926" s="15">
        <f t="shared" si="289"/>
        <v>0.56221719457013586</v>
      </c>
      <c r="AK926" s="4">
        <f t="shared" si="290"/>
        <v>15073000</v>
      </c>
      <c r="AL926" s="27">
        <f t="shared" si="291"/>
        <v>4.6440655476680156E-4</v>
      </c>
      <c r="AM926" s="15">
        <f t="shared" si="298"/>
        <v>6.5945730776885828E-2</v>
      </c>
      <c r="AN926" s="15">
        <f t="shared" si="299"/>
        <v>1.4299170319926922E-5</v>
      </c>
    </row>
    <row r="927" spans="1:40" x14ac:dyDescent="0.2">
      <c r="A927" s="4" t="s">
        <v>4627</v>
      </c>
      <c r="B927" s="3" t="s">
        <v>17</v>
      </c>
      <c r="C927" s="6">
        <v>148147</v>
      </c>
      <c r="D927" s="3" t="s">
        <v>324</v>
      </c>
      <c r="E927" s="6">
        <v>148153</v>
      </c>
      <c r="F927" s="3" t="s">
        <v>1741</v>
      </c>
      <c r="G927" s="8">
        <v>7000</v>
      </c>
      <c r="H927" s="6">
        <v>142</v>
      </c>
      <c r="I927" s="6">
        <v>147804</v>
      </c>
      <c r="J927" s="13">
        <v>45016</v>
      </c>
      <c r="K927" s="9">
        <v>7000</v>
      </c>
      <c r="L927" s="4" t="s">
        <v>4627</v>
      </c>
      <c r="M927" s="4" t="s">
        <v>4632</v>
      </c>
      <c r="N927" s="4">
        <f>VLOOKUP(I927,BaseModelo!$A$2:$E$5075,5)</f>
        <v>9</v>
      </c>
      <c r="P927" s="15">
        <v>142.00000000000003</v>
      </c>
      <c r="Q927" s="4">
        <f>VLOOKUP(I927,BaseModelo!$A$2:$E$5075,3)</f>
        <v>147</v>
      </c>
      <c r="R927" s="4">
        <f t="shared" si="280"/>
        <v>32283000</v>
      </c>
      <c r="S927" s="16">
        <f t="shared" si="281"/>
        <v>2.168323885636403E-4</v>
      </c>
      <c r="T927" s="4">
        <f t="shared" si="292"/>
        <v>3.0790199176036922E-2</v>
      </c>
      <c r="U927" s="4">
        <f t="shared" si="293"/>
        <v>3.0790199176036929E-2</v>
      </c>
      <c r="V927" s="6">
        <f t="shared" si="282"/>
        <v>0</v>
      </c>
      <c r="W927" s="16" t="str">
        <f t="shared" si="283"/>
        <v/>
      </c>
      <c r="X927" s="4" t="str">
        <f t="shared" si="294"/>
        <v/>
      </c>
      <c r="Y927" s="4" t="str">
        <f t="shared" si="284"/>
        <v/>
      </c>
      <c r="Z927" s="4">
        <f t="shared" si="285"/>
        <v>5305000</v>
      </c>
      <c r="AA927" s="16">
        <f t="shared" si="286"/>
        <v>1.3195098963242225E-3</v>
      </c>
      <c r="AB927" s="15">
        <f t="shared" si="295"/>
        <v>0.18737040527803958</v>
      </c>
      <c r="AC927" s="15">
        <f t="shared" si="296"/>
        <v>0.18737040527803964</v>
      </c>
      <c r="AD927" s="4">
        <v>148147</v>
      </c>
      <c r="AE927" s="26">
        <v>1758.65</v>
      </c>
      <c r="AF927" s="26">
        <v>1758.65</v>
      </c>
      <c r="AG927" s="4">
        <f t="shared" si="297"/>
        <v>2114000</v>
      </c>
      <c r="AH927" s="16">
        <f t="shared" si="287"/>
        <v>3.3112582781456954E-3</v>
      </c>
      <c r="AI927" s="15">
        <f t="shared" si="288"/>
        <v>0.47019867549668876</v>
      </c>
      <c r="AJ927" s="15">
        <f t="shared" si="289"/>
        <v>0.47019867549668881</v>
      </c>
      <c r="AK927" s="4">
        <f t="shared" si="290"/>
        <v>15073000</v>
      </c>
      <c r="AL927" s="27">
        <f t="shared" si="291"/>
        <v>4.6440655476680156E-4</v>
      </c>
      <c r="AM927" s="15">
        <f t="shared" si="298"/>
        <v>6.5945730776885828E-2</v>
      </c>
      <c r="AN927" s="15">
        <f t="shared" si="299"/>
        <v>1.4299170319926922E-5</v>
      </c>
    </row>
    <row r="928" spans="1:40" x14ac:dyDescent="0.2">
      <c r="A928" s="4" t="s">
        <v>4627</v>
      </c>
      <c r="B928" s="3" t="s">
        <v>17</v>
      </c>
      <c r="C928" s="6">
        <v>148147</v>
      </c>
      <c r="D928" s="3" t="s">
        <v>324</v>
      </c>
      <c r="E928" s="6">
        <v>148154</v>
      </c>
      <c r="F928" s="3" t="s">
        <v>1742</v>
      </c>
      <c r="G928" s="8">
        <v>7000</v>
      </c>
      <c r="H928" s="6">
        <v>142</v>
      </c>
      <c r="I928" s="6">
        <v>148070</v>
      </c>
      <c r="J928" s="13">
        <v>45016</v>
      </c>
      <c r="K928" s="9">
        <v>7000</v>
      </c>
      <c r="L928" s="4" t="s">
        <v>4627</v>
      </c>
      <c r="M928" s="4" t="s">
        <v>4632</v>
      </c>
      <c r="N928" s="4">
        <f>VLOOKUP(I928,BaseModelo!$A$2:$E$5075,5)</f>
        <v>8</v>
      </c>
      <c r="P928" s="15">
        <v>142.00000000000003</v>
      </c>
      <c r="Q928" s="4">
        <f>VLOOKUP(I928,BaseModelo!$A$2:$E$5075,3)</f>
        <v>132</v>
      </c>
      <c r="R928" s="4">
        <f t="shared" si="280"/>
        <v>32283000</v>
      </c>
      <c r="S928" s="16">
        <f t="shared" si="281"/>
        <v>2.168323885636403E-4</v>
      </c>
      <c r="T928" s="4">
        <f t="shared" si="292"/>
        <v>3.0790199176036922E-2</v>
      </c>
      <c r="U928" s="4">
        <f t="shared" si="293"/>
        <v>3.0790199176036929E-2</v>
      </c>
      <c r="V928" s="6">
        <f t="shared" si="282"/>
        <v>0</v>
      </c>
      <c r="W928" s="16" t="str">
        <f t="shared" si="283"/>
        <v/>
      </c>
      <c r="X928" s="4" t="str">
        <f t="shared" si="294"/>
        <v/>
      </c>
      <c r="Y928" s="4" t="str">
        <f t="shared" si="284"/>
        <v/>
      </c>
      <c r="Z928" s="4">
        <f t="shared" si="285"/>
        <v>5836000</v>
      </c>
      <c r="AA928" s="16">
        <f t="shared" si="286"/>
        <v>1.199451679232351E-3</v>
      </c>
      <c r="AB928" s="15">
        <f t="shared" si="295"/>
        <v>0.17032213845099384</v>
      </c>
      <c r="AC928" s="15">
        <f t="shared" si="296"/>
        <v>0.17032213845099387</v>
      </c>
      <c r="AD928" s="4">
        <v>148147</v>
      </c>
      <c r="AE928" s="26">
        <v>1758.65</v>
      </c>
      <c r="AF928" s="26">
        <v>1758.65</v>
      </c>
      <c r="AG928" s="4">
        <f t="shared" si="297"/>
        <v>2254000</v>
      </c>
      <c r="AH928" s="16">
        <f t="shared" si="287"/>
        <v>3.105590062111801E-3</v>
      </c>
      <c r="AI928" s="15">
        <f t="shared" si="288"/>
        <v>0.44099378881987572</v>
      </c>
      <c r="AJ928" s="15">
        <f t="shared" si="289"/>
        <v>0.44099378881987583</v>
      </c>
      <c r="AK928" s="4">
        <f t="shared" si="290"/>
        <v>15073000</v>
      </c>
      <c r="AL928" s="27">
        <f t="shared" si="291"/>
        <v>4.6440655476680156E-4</v>
      </c>
      <c r="AM928" s="15">
        <f t="shared" si="298"/>
        <v>6.5945730776885828E-2</v>
      </c>
      <c r="AN928" s="15">
        <f t="shared" si="299"/>
        <v>1.4299170319926922E-5</v>
      </c>
    </row>
    <row r="929" spans="1:40" x14ac:dyDescent="0.2">
      <c r="A929" s="4" t="s">
        <v>4627</v>
      </c>
      <c r="B929" s="2" t="s">
        <v>10</v>
      </c>
      <c r="C929" s="5">
        <v>148158</v>
      </c>
      <c r="D929" s="2" t="s">
        <v>325</v>
      </c>
      <c r="E929" s="5">
        <v>148159</v>
      </c>
      <c r="F929" s="2" t="s">
        <v>1717</v>
      </c>
      <c r="G929" s="7">
        <v>35000</v>
      </c>
      <c r="H929" s="5">
        <v>95</v>
      </c>
      <c r="I929" s="6">
        <v>147757</v>
      </c>
      <c r="J929" s="13">
        <v>45016</v>
      </c>
      <c r="K929" s="9">
        <v>35000</v>
      </c>
      <c r="L929" s="4" t="s">
        <v>4627</v>
      </c>
      <c r="M929" s="4" t="s">
        <v>4632</v>
      </c>
      <c r="N929" s="4">
        <f>VLOOKUP(I929,BaseModelo!$A$2:$E$5075,5)</f>
        <v>8</v>
      </c>
      <c r="P929" s="15">
        <v>90</v>
      </c>
      <c r="Q929" s="4">
        <f>VLOOKUP(I929,BaseModelo!$A$2:$E$5075,3)</f>
        <v>132</v>
      </c>
      <c r="R929" s="4">
        <f t="shared" si="280"/>
        <v>32283000</v>
      </c>
      <c r="S929" s="16">
        <f t="shared" si="281"/>
        <v>1.0841619428182015E-3</v>
      </c>
      <c r="T929" s="4">
        <f t="shared" si="292"/>
        <v>0.10299538456772914</v>
      </c>
      <c r="U929" s="4">
        <f t="shared" si="293"/>
        <v>9.757457485363813E-2</v>
      </c>
      <c r="V929" s="6">
        <f t="shared" si="282"/>
        <v>0</v>
      </c>
      <c r="W929" s="16" t="str">
        <f t="shared" si="283"/>
        <v/>
      </c>
      <c r="X929" s="4" t="str">
        <f t="shared" si="294"/>
        <v/>
      </c>
      <c r="Y929" s="4" t="str">
        <f t="shared" si="284"/>
        <v/>
      </c>
      <c r="Z929" s="4">
        <f t="shared" si="285"/>
        <v>5836000</v>
      </c>
      <c r="AA929" s="16">
        <f t="shared" si="286"/>
        <v>5.9972583961617545E-3</v>
      </c>
      <c r="AB929" s="15">
        <f t="shared" si="295"/>
        <v>0.56973954763536672</v>
      </c>
      <c r="AC929" s="15">
        <f t="shared" si="296"/>
        <v>0.5397532556545579</v>
      </c>
      <c r="AD929" s="4">
        <v>148158</v>
      </c>
      <c r="AE929" s="26">
        <v>5730.96</v>
      </c>
      <c r="AF929" s="26">
        <v>5730.96</v>
      </c>
      <c r="AG929" s="4">
        <f t="shared" si="297"/>
        <v>2254000</v>
      </c>
      <c r="AH929" s="16">
        <f t="shared" si="287"/>
        <v>1.5527950310559006E-2</v>
      </c>
      <c r="AI929" s="15">
        <f t="shared" si="288"/>
        <v>1.4751552795031055</v>
      </c>
      <c r="AJ929" s="15">
        <f t="shared" si="289"/>
        <v>1.3975155279503106</v>
      </c>
      <c r="AK929" s="4">
        <f t="shared" si="290"/>
        <v>15073000</v>
      </c>
      <c r="AL929" s="27">
        <f t="shared" si="291"/>
        <v>2.3220327738340076E-3</v>
      </c>
      <c r="AM929" s="15">
        <f t="shared" si="298"/>
        <v>0.22059311351423072</v>
      </c>
      <c r="AN929" s="15">
        <f t="shared" si="299"/>
        <v>2.2657136070306736E-4</v>
      </c>
    </row>
    <row r="930" spans="1:40" x14ac:dyDescent="0.2">
      <c r="A930" s="4" t="s">
        <v>4627</v>
      </c>
      <c r="B930" s="3" t="s">
        <v>10</v>
      </c>
      <c r="C930" s="6">
        <v>148158</v>
      </c>
      <c r="D930" s="3" t="s">
        <v>325</v>
      </c>
      <c r="E930" s="6">
        <v>148160</v>
      </c>
      <c r="F930" s="3" t="s">
        <v>1759</v>
      </c>
      <c r="G930" s="8">
        <v>14000</v>
      </c>
      <c r="H930" s="6">
        <v>85</v>
      </c>
      <c r="I930" s="6">
        <v>147773</v>
      </c>
      <c r="J930" s="13">
        <v>45016</v>
      </c>
      <c r="K930" s="9">
        <v>14000</v>
      </c>
      <c r="L930" s="4" t="s">
        <v>4627</v>
      </c>
      <c r="M930" s="4" t="s">
        <v>4632</v>
      </c>
      <c r="N930" s="4">
        <f>VLOOKUP(I930,BaseModelo!$A$2:$E$5075,5)</f>
        <v>7</v>
      </c>
      <c r="P930" s="15">
        <v>132</v>
      </c>
      <c r="Q930" s="4">
        <f>VLOOKUP(I930,BaseModelo!$A$2:$E$5075,3)</f>
        <v>127</v>
      </c>
      <c r="R930" s="4">
        <f t="shared" si="280"/>
        <v>32283000</v>
      </c>
      <c r="S930" s="16">
        <f t="shared" si="281"/>
        <v>4.336647771272806E-4</v>
      </c>
      <c r="T930" s="4">
        <f t="shared" si="292"/>
        <v>3.6861506055818852E-2</v>
      </c>
      <c r="U930" s="4">
        <f t="shared" si="293"/>
        <v>5.7243750580801042E-2</v>
      </c>
      <c r="V930" s="6">
        <f t="shared" si="282"/>
        <v>0</v>
      </c>
      <c r="W930" s="16" t="str">
        <f t="shared" si="283"/>
        <v/>
      </c>
      <c r="X930" s="4" t="str">
        <f t="shared" si="294"/>
        <v/>
      </c>
      <c r="Y930" s="4" t="str">
        <f t="shared" si="284"/>
        <v/>
      </c>
      <c r="Z930" s="4">
        <f t="shared" si="285"/>
        <v>4022000</v>
      </c>
      <c r="AA930" s="16">
        <f t="shared" si="286"/>
        <v>3.4808552958727002E-3</v>
      </c>
      <c r="AB930" s="15">
        <f t="shared" si="295"/>
        <v>0.29587270014917949</v>
      </c>
      <c r="AC930" s="15">
        <f t="shared" si="296"/>
        <v>0.45947289905519645</v>
      </c>
      <c r="AD930" s="4">
        <v>148158</v>
      </c>
      <c r="AE930" s="26">
        <v>2041.4</v>
      </c>
      <c r="AF930" s="26">
        <v>2041.4</v>
      </c>
      <c r="AG930" s="4">
        <f t="shared" si="297"/>
        <v>1778000</v>
      </c>
      <c r="AH930" s="16">
        <f t="shared" si="287"/>
        <v>7.874015748031496E-3</v>
      </c>
      <c r="AI930" s="15">
        <f t="shared" si="288"/>
        <v>0.6692913385826772</v>
      </c>
      <c r="AJ930" s="15">
        <f t="shared" si="289"/>
        <v>1.0393700787401574</v>
      </c>
      <c r="AK930" s="4">
        <f t="shared" si="290"/>
        <v>15073000</v>
      </c>
      <c r="AL930" s="27">
        <f t="shared" si="291"/>
        <v>9.2881310953360312E-4</v>
      </c>
      <c r="AM930" s="15">
        <f t="shared" si="298"/>
        <v>7.8949114310356269E-2</v>
      </c>
      <c r="AN930" s="15">
        <f t="shared" si="299"/>
        <v>5.3168745978319816E-5</v>
      </c>
    </row>
    <row r="931" spans="1:40" x14ac:dyDescent="0.2">
      <c r="A931" s="4" t="s">
        <v>4627</v>
      </c>
      <c r="B931" s="3" t="s">
        <v>10</v>
      </c>
      <c r="C931" s="6">
        <v>148158</v>
      </c>
      <c r="D931" s="3" t="s">
        <v>325</v>
      </c>
      <c r="E931" s="6">
        <v>148161</v>
      </c>
      <c r="F931" s="3" t="s">
        <v>1760</v>
      </c>
      <c r="G931" s="8">
        <v>15000</v>
      </c>
      <c r="H931" s="6">
        <v>105</v>
      </c>
      <c r="I931" s="6">
        <v>147859</v>
      </c>
      <c r="J931" s="13">
        <v>45016</v>
      </c>
      <c r="K931" s="9">
        <v>15000</v>
      </c>
      <c r="L931" s="4" t="s">
        <v>4627</v>
      </c>
      <c r="M931" s="4" t="s">
        <v>4632</v>
      </c>
      <c r="N931" s="4">
        <f>VLOOKUP(I931,BaseModelo!$A$2:$E$5075,5)</f>
        <v>9</v>
      </c>
      <c r="P931" s="15">
        <v>132</v>
      </c>
      <c r="Q931" s="4">
        <f>VLOOKUP(I931,BaseModelo!$A$2:$E$5075,3)</f>
        <v>147</v>
      </c>
      <c r="R931" s="4">
        <f t="shared" si="280"/>
        <v>32283000</v>
      </c>
      <c r="S931" s="16">
        <f t="shared" si="281"/>
        <v>4.6464083263637206E-4</v>
      </c>
      <c r="T931" s="4">
        <f t="shared" si="292"/>
        <v>4.8787287426819065E-2</v>
      </c>
      <c r="U931" s="4">
        <f t="shared" si="293"/>
        <v>6.1332589908001112E-2</v>
      </c>
      <c r="V931" s="6">
        <f t="shared" si="282"/>
        <v>0</v>
      </c>
      <c r="W931" s="16" t="str">
        <f t="shared" si="283"/>
        <v/>
      </c>
      <c r="X931" s="4" t="str">
        <f t="shared" si="294"/>
        <v/>
      </c>
      <c r="Y931" s="4" t="str">
        <f t="shared" si="284"/>
        <v/>
      </c>
      <c r="Z931" s="4">
        <f t="shared" si="285"/>
        <v>5305000</v>
      </c>
      <c r="AA931" s="16">
        <f t="shared" si="286"/>
        <v>2.8275212064090482E-3</v>
      </c>
      <c r="AB931" s="15">
        <f t="shared" si="295"/>
        <v>0.29688972667295005</v>
      </c>
      <c r="AC931" s="15">
        <f t="shared" si="296"/>
        <v>0.37323279924599434</v>
      </c>
      <c r="AD931" s="4">
        <v>148158</v>
      </c>
      <c r="AE931" s="26">
        <v>2724.19</v>
      </c>
      <c r="AF931" s="26">
        <v>2724.19</v>
      </c>
      <c r="AG931" s="4">
        <f t="shared" si="297"/>
        <v>2114000</v>
      </c>
      <c r="AH931" s="16">
        <f t="shared" si="287"/>
        <v>7.0955534531693476E-3</v>
      </c>
      <c r="AI931" s="15">
        <f t="shared" si="288"/>
        <v>0.74503311258278149</v>
      </c>
      <c r="AJ931" s="15">
        <f t="shared" si="289"/>
        <v>0.93661305581835386</v>
      </c>
      <c r="AK931" s="4">
        <f t="shared" si="290"/>
        <v>15073000</v>
      </c>
      <c r="AL931" s="27">
        <f t="shared" si="291"/>
        <v>9.9515690307171775E-4</v>
      </c>
      <c r="AM931" s="15">
        <f t="shared" si="298"/>
        <v>0.10449147482253036</v>
      </c>
      <c r="AN931" s="15">
        <f t="shared" si="299"/>
        <v>6.1035550230214081E-5</v>
      </c>
    </row>
    <row r="932" spans="1:40" x14ac:dyDescent="0.2">
      <c r="A932" s="4" t="s">
        <v>4627</v>
      </c>
      <c r="B932" s="3" t="s">
        <v>10</v>
      </c>
      <c r="C932" s="6">
        <v>148158</v>
      </c>
      <c r="D932" s="3" t="s">
        <v>325</v>
      </c>
      <c r="E932" s="6">
        <v>148162</v>
      </c>
      <c r="F932" s="3" t="s">
        <v>1761</v>
      </c>
      <c r="G932" s="8">
        <v>4000</v>
      </c>
      <c r="H932" s="6">
        <v>147</v>
      </c>
      <c r="I932" s="6">
        <v>147867</v>
      </c>
      <c r="J932" s="13">
        <v>45016</v>
      </c>
      <c r="K932" s="9">
        <v>4000</v>
      </c>
      <c r="L932" s="4" t="s">
        <v>4627</v>
      </c>
      <c r="M932" s="4" t="s">
        <v>4632</v>
      </c>
      <c r="N932" s="4">
        <f>VLOOKUP(I932,BaseModelo!$A$2:$E$5075,5)</f>
        <v>9</v>
      </c>
      <c r="P932" s="15">
        <v>147</v>
      </c>
      <c r="Q932" s="4">
        <f>VLOOKUP(I932,BaseModelo!$A$2:$E$5075,3)</f>
        <v>147</v>
      </c>
      <c r="R932" s="4">
        <f t="shared" si="280"/>
        <v>32283000</v>
      </c>
      <c r="S932" s="16">
        <f t="shared" si="281"/>
        <v>1.2390422203636589E-4</v>
      </c>
      <c r="T932" s="4">
        <f t="shared" si="292"/>
        <v>1.8213920639345786E-2</v>
      </c>
      <c r="U932" s="4">
        <f t="shared" si="293"/>
        <v>1.8213920639345786E-2</v>
      </c>
      <c r="V932" s="6">
        <f t="shared" si="282"/>
        <v>0</v>
      </c>
      <c r="W932" s="16" t="str">
        <f t="shared" si="283"/>
        <v/>
      </c>
      <c r="X932" s="4" t="str">
        <f t="shared" si="294"/>
        <v/>
      </c>
      <c r="Y932" s="4" t="str">
        <f t="shared" si="284"/>
        <v/>
      </c>
      <c r="Z932" s="4">
        <f t="shared" si="285"/>
        <v>5305000</v>
      </c>
      <c r="AA932" s="16">
        <f t="shared" si="286"/>
        <v>7.5400565504241286E-4</v>
      </c>
      <c r="AB932" s="15">
        <f t="shared" si="295"/>
        <v>0.11083883129123469</v>
      </c>
      <c r="AC932" s="15">
        <f t="shared" si="296"/>
        <v>0.11083883129123469</v>
      </c>
      <c r="AD932" s="4">
        <v>148158</v>
      </c>
      <c r="AE932" s="26">
        <v>1048.26</v>
      </c>
      <c r="AF932" s="26">
        <v>1048.26</v>
      </c>
      <c r="AG932" s="4">
        <f t="shared" si="297"/>
        <v>2114000</v>
      </c>
      <c r="AH932" s="16">
        <f t="shared" si="287"/>
        <v>1.8921475875118259E-3</v>
      </c>
      <c r="AI932" s="15">
        <f t="shared" si="288"/>
        <v>0.27814569536423839</v>
      </c>
      <c r="AJ932" s="15">
        <f t="shared" si="289"/>
        <v>0.27814569536423839</v>
      </c>
      <c r="AK932" s="4">
        <f t="shared" si="290"/>
        <v>15073000</v>
      </c>
      <c r="AL932" s="27">
        <f t="shared" si="291"/>
        <v>2.6537517415245801E-4</v>
      </c>
      <c r="AM932" s="15">
        <f t="shared" si="298"/>
        <v>3.9010150600411325E-2</v>
      </c>
      <c r="AN932" s="15">
        <f t="shared" si="299"/>
        <v>4.8335223616654372E-6</v>
      </c>
    </row>
    <row r="933" spans="1:40" x14ac:dyDescent="0.2">
      <c r="A933" s="4" t="s">
        <v>4627</v>
      </c>
      <c r="B933" s="3" t="s">
        <v>10</v>
      </c>
      <c r="C933" s="6">
        <v>148158</v>
      </c>
      <c r="D933" s="3" t="s">
        <v>325</v>
      </c>
      <c r="E933" s="6">
        <v>148163</v>
      </c>
      <c r="F933" s="3" t="s">
        <v>1762</v>
      </c>
      <c r="G933" s="8">
        <v>15000</v>
      </c>
      <c r="H933" s="6">
        <v>105</v>
      </c>
      <c r="I933" s="6">
        <v>147732</v>
      </c>
      <c r="J933" s="13">
        <v>45016</v>
      </c>
      <c r="K933" s="9">
        <v>15000</v>
      </c>
      <c r="L933" s="4" t="s">
        <v>4627</v>
      </c>
      <c r="M933" s="4" t="s">
        <v>4632</v>
      </c>
      <c r="N933" s="4">
        <f>VLOOKUP(I933,BaseModelo!$A$2:$E$5075,5)</f>
        <v>6</v>
      </c>
      <c r="P933" s="15">
        <v>132</v>
      </c>
      <c r="Q933" s="4">
        <f>VLOOKUP(I933,BaseModelo!$A$2:$E$5075,3)</f>
        <v>115</v>
      </c>
      <c r="R933" s="4">
        <f t="shared" si="280"/>
        <v>32283000</v>
      </c>
      <c r="S933" s="16">
        <f t="shared" si="281"/>
        <v>4.6464083263637206E-4</v>
      </c>
      <c r="T933" s="4">
        <f t="shared" si="292"/>
        <v>4.8787287426819065E-2</v>
      </c>
      <c r="U933" s="4">
        <f t="shared" si="293"/>
        <v>6.1332589908001112E-2</v>
      </c>
      <c r="V933" s="6">
        <f t="shared" si="282"/>
        <v>0</v>
      </c>
      <c r="W933" s="16" t="str">
        <f t="shared" si="283"/>
        <v/>
      </c>
      <c r="X933" s="4" t="str">
        <f t="shared" si="294"/>
        <v/>
      </c>
      <c r="Y933" s="4" t="str">
        <f t="shared" si="284"/>
        <v/>
      </c>
      <c r="Z933" s="4">
        <f t="shared" si="285"/>
        <v>4853000</v>
      </c>
      <c r="AA933" s="16">
        <f t="shared" si="286"/>
        <v>3.0908716257984753E-3</v>
      </c>
      <c r="AB933" s="15">
        <f t="shared" si="295"/>
        <v>0.3245415207088399</v>
      </c>
      <c r="AC933" s="15">
        <f t="shared" si="296"/>
        <v>0.40799505460539875</v>
      </c>
      <c r="AD933" s="4">
        <v>148158</v>
      </c>
      <c r="AE933" s="26">
        <v>2724.19</v>
      </c>
      <c r="AF933" s="26">
        <v>2724.19</v>
      </c>
      <c r="AG933" s="4">
        <f t="shared" si="297"/>
        <v>1993000</v>
      </c>
      <c r="AH933" s="16">
        <f t="shared" si="287"/>
        <v>7.526342197691922E-3</v>
      </c>
      <c r="AI933" s="15">
        <f t="shared" si="288"/>
        <v>0.79026593075765184</v>
      </c>
      <c r="AJ933" s="15">
        <f t="shared" si="289"/>
        <v>0.99347717009533365</v>
      </c>
      <c r="AK933" s="4">
        <f t="shared" si="290"/>
        <v>15073000</v>
      </c>
      <c r="AL933" s="27">
        <f t="shared" si="291"/>
        <v>9.9515690307171775E-4</v>
      </c>
      <c r="AM933" s="15">
        <f t="shared" si="298"/>
        <v>0.10449147482253036</v>
      </c>
      <c r="AN933" s="15">
        <f t="shared" si="299"/>
        <v>6.1035550230214081E-5</v>
      </c>
    </row>
    <row r="934" spans="1:40" x14ac:dyDescent="0.2">
      <c r="A934" s="4" t="s">
        <v>4627</v>
      </c>
      <c r="B934" s="3" t="s">
        <v>10</v>
      </c>
      <c r="C934" s="6">
        <v>148158</v>
      </c>
      <c r="D934" s="3" t="s">
        <v>325</v>
      </c>
      <c r="E934" s="6">
        <v>148164</v>
      </c>
      <c r="F934" s="3" t="s">
        <v>1763</v>
      </c>
      <c r="G934" s="8">
        <v>13000</v>
      </c>
      <c r="H934" s="6">
        <v>100</v>
      </c>
      <c r="I934" s="6">
        <v>147760</v>
      </c>
      <c r="J934" s="13">
        <v>45016</v>
      </c>
      <c r="K934" s="9">
        <v>13000</v>
      </c>
      <c r="L934" s="4" t="s">
        <v>4627</v>
      </c>
      <c r="M934" s="4" t="s">
        <v>4632</v>
      </c>
      <c r="N934" s="4">
        <f>VLOOKUP(I934,BaseModelo!$A$2:$E$5075,5)</f>
        <v>7</v>
      </c>
      <c r="P934" s="15">
        <v>132</v>
      </c>
      <c r="Q934" s="4">
        <f>VLOOKUP(I934,BaseModelo!$A$2:$E$5075,3)</f>
        <v>127</v>
      </c>
      <c r="R934" s="4">
        <f t="shared" si="280"/>
        <v>32283000</v>
      </c>
      <c r="S934" s="16">
        <f t="shared" si="281"/>
        <v>4.0268872161818914E-4</v>
      </c>
      <c r="T934" s="4">
        <f t="shared" si="292"/>
        <v>4.0268872161818917E-2</v>
      </c>
      <c r="U934" s="4">
        <f t="shared" si="293"/>
        <v>5.3154911253600966E-2</v>
      </c>
      <c r="V934" s="6">
        <f t="shared" si="282"/>
        <v>0</v>
      </c>
      <c r="W934" s="16" t="str">
        <f t="shared" si="283"/>
        <v/>
      </c>
      <c r="X934" s="4" t="str">
        <f t="shared" si="294"/>
        <v/>
      </c>
      <c r="Y934" s="4" t="str">
        <f t="shared" si="284"/>
        <v/>
      </c>
      <c r="Z934" s="4">
        <f t="shared" si="285"/>
        <v>4022000</v>
      </c>
      <c r="AA934" s="16">
        <f t="shared" si="286"/>
        <v>3.2322227747389356E-3</v>
      </c>
      <c r="AB934" s="15">
        <f t="shared" si="295"/>
        <v>0.32322227747389354</v>
      </c>
      <c r="AC934" s="15">
        <f t="shared" si="296"/>
        <v>0.42665340626553949</v>
      </c>
      <c r="AD934" s="4">
        <v>148158</v>
      </c>
      <c r="AE934" s="26">
        <v>2255.2600000000002</v>
      </c>
      <c r="AF934" s="26">
        <v>2255.2600000000002</v>
      </c>
      <c r="AG934" s="4">
        <f t="shared" si="297"/>
        <v>1778000</v>
      </c>
      <c r="AH934" s="16">
        <f t="shared" si="287"/>
        <v>7.3115860517435323E-3</v>
      </c>
      <c r="AI934" s="15">
        <f t="shared" si="288"/>
        <v>0.73115860517435327</v>
      </c>
      <c r="AJ934" s="15">
        <f t="shared" si="289"/>
        <v>0.96512935883014628</v>
      </c>
      <c r="AK934" s="4">
        <f t="shared" si="290"/>
        <v>15073000</v>
      </c>
      <c r="AL934" s="27">
        <f t="shared" si="291"/>
        <v>8.624693159954886E-4</v>
      </c>
      <c r="AM934" s="15">
        <f t="shared" si="298"/>
        <v>8.6246931599548854E-2</v>
      </c>
      <c r="AN934" s="15">
        <f t="shared" si="299"/>
        <v>4.5844479950694127E-5</v>
      </c>
    </row>
    <row r="935" spans="1:40" x14ac:dyDescent="0.2">
      <c r="A935" s="4" t="s">
        <v>4627</v>
      </c>
      <c r="B935" s="3" t="s">
        <v>10</v>
      </c>
      <c r="C935" s="6">
        <v>148158</v>
      </c>
      <c r="D935" s="3" t="s">
        <v>325</v>
      </c>
      <c r="E935" s="6">
        <v>148165</v>
      </c>
      <c r="F935" s="3" t="s">
        <v>1764</v>
      </c>
      <c r="G935" s="8">
        <v>7000</v>
      </c>
      <c r="H935" s="6">
        <v>85</v>
      </c>
      <c r="I935" s="6">
        <v>147733</v>
      </c>
      <c r="J935" s="13">
        <v>45016</v>
      </c>
      <c r="K935" s="9">
        <v>7000</v>
      </c>
      <c r="L935" s="4" t="s">
        <v>4627</v>
      </c>
      <c r="M935" s="4" t="s">
        <v>4632</v>
      </c>
      <c r="N935" s="4">
        <f>VLOOKUP(I935,BaseModelo!$A$2:$E$5075,5)</f>
        <v>8</v>
      </c>
      <c r="P935" s="15">
        <v>142.00000000000003</v>
      </c>
      <c r="Q935" s="4">
        <f>VLOOKUP(I935,BaseModelo!$A$2:$E$5075,3)</f>
        <v>132</v>
      </c>
      <c r="R935" s="4">
        <f t="shared" si="280"/>
        <v>32283000</v>
      </c>
      <c r="S935" s="16">
        <f t="shared" si="281"/>
        <v>2.168323885636403E-4</v>
      </c>
      <c r="T935" s="4">
        <f t="shared" si="292"/>
        <v>1.8430753027909426E-2</v>
      </c>
      <c r="U935" s="4">
        <f t="shared" si="293"/>
        <v>3.0790199176036929E-2</v>
      </c>
      <c r="V935" s="6">
        <f t="shared" si="282"/>
        <v>0</v>
      </c>
      <c r="W935" s="16" t="str">
        <f t="shared" si="283"/>
        <v/>
      </c>
      <c r="X935" s="4" t="str">
        <f t="shared" si="294"/>
        <v/>
      </c>
      <c r="Y935" s="4" t="str">
        <f t="shared" si="284"/>
        <v/>
      </c>
      <c r="Z935" s="4">
        <f t="shared" si="285"/>
        <v>5836000</v>
      </c>
      <c r="AA935" s="16">
        <f t="shared" si="286"/>
        <v>1.199451679232351E-3</v>
      </c>
      <c r="AB935" s="15">
        <f t="shared" si="295"/>
        <v>0.10195339273474983</v>
      </c>
      <c r="AC935" s="15">
        <f t="shared" si="296"/>
        <v>0.17032213845099387</v>
      </c>
      <c r="AD935" s="4">
        <v>148158</v>
      </c>
      <c r="AE935" s="26">
        <v>1027.67</v>
      </c>
      <c r="AF935" s="26">
        <v>1027.67</v>
      </c>
      <c r="AG935" s="4">
        <f t="shared" si="297"/>
        <v>2254000</v>
      </c>
      <c r="AH935" s="16">
        <f t="shared" si="287"/>
        <v>3.105590062111801E-3</v>
      </c>
      <c r="AI935" s="15">
        <f t="shared" si="288"/>
        <v>0.2639751552795031</v>
      </c>
      <c r="AJ935" s="15">
        <f t="shared" si="289"/>
        <v>0.44099378881987583</v>
      </c>
      <c r="AK935" s="4">
        <f t="shared" si="290"/>
        <v>15073000</v>
      </c>
      <c r="AL935" s="27">
        <f t="shared" si="291"/>
        <v>4.6440655476680156E-4</v>
      </c>
      <c r="AM935" s="15">
        <f t="shared" si="298"/>
        <v>3.9474557155178135E-2</v>
      </c>
      <c r="AN935" s="15">
        <f t="shared" si="299"/>
        <v>1.4299170319926922E-5</v>
      </c>
    </row>
    <row r="936" spans="1:40" x14ac:dyDescent="0.2">
      <c r="A936" s="4" t="s">
        <v>4628</v>
      </c>
      <c r="B936" s="3" t="s">
        <v>11</v>
      </c>
      <c r="C936" s="6">
        <v>148199</v>
      </c>
      <c r="D936" s="3" t="s">
        <v>326</v>
      </c>
      <c r="E936" s="6">
        <v>148208</v>
      </c>
      <c r="F936" s="3" t="s">
        <v>1752</v>
      </c>
      <c r="G936" s="8">
        <v>6000</v>
      </c>
      <c r="H936" s="6">
        <v>142</v>
      </c>
      <c r="I936" s="6">
        <v>147988</v>
      </c>
      <c r="J936" s="13">
        <v>45016</v>
      </c>
      <c r="K936" s="9">
        <v>6000</v>
      </c>
      <c r="L936" s="4" t="s">
        <v>4628</v>
      </c>
      <c r="M936" s="4" t="s">
        <v>4632</v>
      </c>
      <c r="N936" s="4">
        <f>VLOOKUP(I936,BaseModelo!$A$2:$E$5075,5)</f>
        <v>8</v>
      </c>
      <c r="P936" s="15">
        <v>142.00000000000003</v>
      </c>
      <c r="Q936" s="4">
        <f>VLOOKUP(I936,BaseModelo!$A$2:$E$5075,3)</f>
        <v>132</v>
      </c>
      <c r="R936" s="4">
        <f t="shared" si="280"/>
        <v>32283000</v>
      </c>
      <c r="S936" s="16">
        <f t="shared" si="281"/>
        <v>1.8585633305454884E-4</v>
      </c>
      <c r="T936" s="4">
        <f t="shared" si="292"/>
        <v>2.6391599293745936E-2</v>
      </c>
      <c r="U936" s="4">
        <f t="shared" si="293"/>
        <v>2.6391599293745942E-2</v>
      </c>
      <c r="V936" s="6">
        <f t="shared" si="282"/>
        <v>0</v>
      </c>
      <c r="W936" s="16" t="str">
        <f t="shared" si="283"/>
        <v/>
      </c>
      <c r="X936" s="4" t="str">
        <f t="shared" si="294"/>
        <v/>
      </c>
      <c r="Y936" s="4" t="str">
        <f t="shared" si="284"/>
        <v/>
      </c>
      <c r="Z936" s="4">
        <f t="shared" si="285"/>
        <v>5836000</v>
      </c>
      <c r="AA936" s="16">
        <f t="shared" si="286"/>
        <v>1.028101439342015E-3</v>
      </c>
      <c r="AB936" s="15">
        <f t="shared" si="295"/>
        <v>0.14599040438656613</v>
      </c>
      <c r="AC936" s="15">
        <f t="shared" si="296"/>
        <v>0.14599040438656616</v>
      </c>
      <c r="AD936" s="4">
        <v>148199</v>
      </c>
      <c r="AE936" s="26">
        <v>1503.37</v>
      </c>
      <c r="AF936" s="26">
        <v>1503.37</v>
      </c>
      <c r="AG936" s="4">
        <f t="shared" si="297"/>
        <v>3421000</v>
      </c>
      <c r="AH936" s="16">
        <f t="shared" si="287"/>
        <v>1.7538731365097924E-3</v>
      </c>
      <c r="AI936" s="15">
        <f t="shared" si="288"/>
        <v>0.24904998538439052</v>
      </c>
      <c r="AJ936" s="15">
        <f t="shared" si="289"/>
        <v>0.24904998538439058</v>
      </c>
      <c r="AK936" s="4">
        <f t="shared" si="290"/>
        <v>16319000</v>
      </c>
      <c r="AL936" s="27">
        <f t="shared" si="291"/>
        <v>3.6766958759727926E-4</v>
      </c>
      <c r="AM936" s="15">
        <f t="shared" si="298"/>
        <v>5.2209081438813656E-2</v>
      </c>
      <c r="AN936" s="15">
        <f t="shared" si="299"/>
        <v>9.7033884283642175E-6</v>
      </c>
    </row>
    <row r="937" spans="1:40" x14ac:dyDescent="0.2">
      <c r="A937" s="4" t="s">
        <v>4627</v>
      </c>
      <c r="B937" s="3" t="s">
        <v>8</v>
      </c>
      <c r="C937" s="6">
        <v>148219</v>
      </c>
      <c r="D937" s="3" t="s">
        <v>327</v>
      </c>
      <c r="E937" s="6">
        <v>148306</v>
      </c>
      <c r="F937" s="3" t="s">
        <v>1771</v>
      </c>
      <c r="G937" s="8">
        <v>7000</v>
      </c>
      <c r="H937" s="6">
        <v>142</v>
      </c>
      <c r="I937" s="6">
        <v>147920</v>
      </c>
      <c r="J937" s="13">
        <v>45016</v>
      </c>
      <c r="K937" s="9">
        <v>7000</v>
      </c>
      <c r="L937" s="4" t="s">
        <v>4627</v>
      </c>
      <c r="M937" s="4" t="s">
        <v>4632</v>
      </c>
      <c r="N937" s="4">
        <f>VLOOKUP(I937,BaseModelo!$A$2:$E$5075,5)</f>
        <v>8</v>
      </c>
      <c r="P937" s="15">
        <v>142.00000000000003</v>
      </c>
      <c r="Q937" s="4">
        <f>VLOOKUP(I937,BaseModelo!$A$2:$E$5075,3)</f>
        <v>132</v>
      </c>
      <c r="R937" s="4">
        <f t="shared" si="280"/>
        <v>32283000</v>
      </c>
      <c r="S937" s="16">
        <f t="shared" si="281"/>
        <v>2.168323885636403E-4</v>
      </c>
      <c r="T937" s="4">
        <f t="shared" si="292"/>
        <v>3.0790199176036922E-2</v>
      </c>
      <c r="U937" s="4">
        <f t="shared" si="293"/>
        <v>3.0790199176036929E-2</v>
      </c>
      <c r="V937" s="6">
        <f t="shared" si="282"/>
        <v>0</v>
      </c>
      <c r="W937" s="16" t="str">
        <f t="shared" si="283"/>
        <v/>
      </c>
      <c r="X937" s="4" t="str">
        <f t="shared" si="294"/>
        <v/>
      </c>
      <c r="Y937" s="4" t="str">
        <f t="shared" si="284"/>
        <v/>
      </c>
      <c r="Z937" s="4">
        <f t="shared" si="285"/>
        <v>5836000</v>
      </c>
      <c r="AA937" s="16">
        <f t="shared" si="286"/>
        <v>1.199451679232351E-3</v>
      </c>
      <c r="AB937" s="15">
        <f t="shared" si="295"/>
        <v>0.17032213845099384</v>
      </c>
      <c r="AC937" s="15">
        <f t="shared" si="296"/>
        <v>0.17032213845099387</v>
      </c>
      <c r="AD937" s="4">
        <v>148219</v>
      </c>
      <c r="AE937" s="26">
        <v>1758.65</v>
      </c>
      <c r="AF937" s="26">
        <v>1758.65</v>
      </c>
      <c r="AG937" s="4">
        <f t="shared" si="297"/>
        <v>2254000</v>
      </c>
      <c r="AH937" s="16">
        <f t="shared" si="287"/>
        <v>3.105590062111801E-3</v>
      </c>
      <c r="AI937" s="15">
        <f t="shared" si="288"/>
        <v>0.44099378881987572</v>
      </c>
      <c r="AJ937" s="15">
        <f t="shared" si="289"/>
        <v>0.44099378881987583</v>
      </c>
      <c r="AK937" s="4">
        <f t="shared" si="290"/>
        <v>15073000</v>
      </c>
      <c r="AL937" s="27">
        <f t="shared" si="291"/>
        <v>4.6440655476680156E-4</v>
      </c>
      <c r="AM937" s="15">
        <f t="shared" si="298"/>
        <v>6.5945730776885828E-2</v>
      </c>
      <c r="AN937" s="15">
        <f t="shared" si="299"/>
        <v>1.4299170319926922E-5</v>
      </c>
    </row>
    <row r="938" spans="1:40" x14ac:dyDescent="0.2">
      <c r="A938" s="4" t="s">
        <v>4627</v>
      </c>
      <c r="B938" s="3" t="s">
        <v>8</v>
      </c>
      <c r="C938" s="6">
        <v>148219</v>
      </c>
      <c r="D938" s="3" t="s">
        <v>327</v>
      </c>
      <c r="E938" s="6">
        <v>148307</v>
      </c>
      <c r="F938" s="3" t="s">
        <v>1772</v>
      </c>
      <c r="G938" s="8">
        <v>5000</v>
      </c>
      <c r="H938" s="6">
        <v>147</v>
      </c>
      <c r="I938" s="6">
        <v>147878</v>
      </c>
      <c r="J938" s="13">
        <v>45016</v>
      </c>
      <c r="K938" s="9">
        <v>5000</v>
      </c>
      <c r="L938" s="4" t="s">
        <v>4627</v>
      </c>
      <c r="M938" s="4" t="s">
        <v>4632</v>
      </c>
      <c r="N938" s="4">
        <f>VLOOKUP(I938,BaseModelo!$A$2:$E$5075,5)</f>
        <v>9</v>
      </c>
      <c r="P938" s="15">
        <v>147</v>
      </c>
      <c r="Q938" s="4">
        <f>VLOOKUP(I938,BaseModelo!$A$2:$E$5075,3)</f>
        <v>147</v>
      </c>
      <c r="R938" s="4">
        <f t="shared" si="280"/>
        <v>32283000</v>
      </c>
      <c r="S938" s="16">
        <f t="shared" si="281"/>
        <v>1.5488027754545735E-4</v>
      </c>
      <c r="T938" s="4">
        <f t="shared" si="292"/>
        <v>2.2767400799182231E-2</v>
      </c>
      <c r="U938" s="4">
        <f t="shared" si="293"/>
        <v>2.2767400799182231E-2</v>
      </c>
      <c r="V938" s="6">
        <f t="shared" si="282"/>
        <v>0</v>
      </c>
      <c r="W938" s="16" t="str">
        <f t="shared" si="283"/>
        <v/>
      </c>
      <c r="X938" s="4" t="str">
        <f t="shared" si="294"/>
        <v/>
      </c>
      <c r="Y938" s="4" t="str">
        <f t="shared" si="284"/>
        <v/>
      </c>
      <c r="Z938" s="4">
        <f t="shared" si="285"/>
        <v>5305000</v>
      </c>
      <c r="AA938" s="16">
        <f t="shared" si="286"/>
        <v>9.42507068803016E-4</v>
      </c>
      <c r="AB938" s="15">
        <f t="shared" si="295"/>
        <v>0.13854853911404336</v>
      </c>
      <c r="AC938" s="15">
        <f t="shared" si="296"/>
        <v>0.13854853911404336</v>
      </c>
      <c r="AD938" s="4">
        <v>148219</v>
      </c>
      <c r="AE938" s="26">
        <v>1303.3399999999999</v>
      </c>
      <c r="AF938" s="26">
        <v>1303.3399999999999</v>
      </c>
      <c r="AG938" s="4">
        <f t="shared" si="297"/>
        <v>2114000</v>
      </c>
      <c r="AH938" s="16">
        <f t="shared" si="287"/>
        <v>2.3651844843897824E-3</v>
      </c>
      <c r="AI938" s="15">
        <f t="shared" si="288"/>
        <v>0.34768211920529801</v>
      </c>
      <c r="AJ938" s="15">
        <f t="shared" si="289"/>
        <v>0.34768211920529801</v>
      </c>
      <c r="AK938" s="4">
        <f t="shared" si="290"/>
        <v>15073000</v>
      </c>
      <c r="AL938" s="27">
        <f t="shared" si="291"/>
        <v>3.3171896769057253E-4</v>
      </c>
      <c r="AM938" s="15">
        <f t="shared" si="298"/>
        <v>4.8762688250514163E-2</v>
      </c>
      <c r="AN938" s="15">
        <f t="shared" si="299"/>
        <v>7.5523786901022457E-6</v>
      </c>
    </row>
    <row r="939" spans="1:40" x14ac:dyDescent="0.2">
      <c r="A939" s="4" t="s">
        <v>4627</v>
      </c>
      <c r="B939" s="3" t="s">
        <v>8</v>
      </c>
      <c r="C939" s="6">
        <v>148219</v>
      </c>
      <c r="D939" s="3" t="s">
        <v>327</v>
      </c>
      <c r="E939" s="6">
        <v>148308</v>
      </c>
      <c r="F939" s="3" t="s">
        <v>1773</v>
      </c>
      <c r="G939" s="8">
        <v>10000</v>
      </c>
      <c r="H939" s="6">
        <v>142</v>
      </c>
      <c r="I939" s="6">
        <v>147923</v>
      </c>
      <c r="J939" s="13">
        <v>45016</v>
      </c>
      <c r="K939" s="9">
        <v>10000</v>
      </c>
      <c r="L939" s="4" t="s">
        <v>4627</v>
      </c>
      <c r="M939" s="4" t="s">
        <v>4632</v>
      </c>
      <c r="N939" s="4">
        <f>VLOOKUP(I939,BaseModelo!$A$2:$E$5075,5)</f>
        <v>8</v>
      </c>
      <c r="P939" s="15">
        <v>142.00000000000003</v>
      </c>
      <c r="Q939" s="4">
        <f>VLOOKUP(I939,BaseModelo!$A$2:$E$5075,3)</f>
        <v>132</v>
      </c>
      <c r="R939" s="4">
        <f t="shared" si="280"/>
        <v>32283000</v>
      </c>
      <c r="S939" s="16">
        <f t="shared" si="281"/>
        <v>3.0976055509091471E-4</v>
      </c>
      <c r="T939" s="4">
        <f t="shared" si="292"/>
        <v>4.3985998822909891E-2</v>
      </c>
      <c r="U939" s="4">
        <f t="shared" si="293"/>
        <v>4.3985998822909898E-2</v>
      </c>
      <c r="V939" s="6">
        <f t="shared" si="282"/>
        <v>0</v>
      </c>
      <c r="W939" s="16" t="str">
        <f t="shared" si="283"/>
        <v/>
      </c>
      <c r="X939" s="4" t="str">
        <f t="shared" si="294"/>
        <v/>
      </c>
      <c r="Y939" s="4" t="str">
        <f t="shared" si="284"/>
        <v/>
      </c>
      <c r="Z939" s="4">
        <f t="shared" si="285"/>
        <v>5836000</v>
      </c>
      <c r="AA939" s="16">
        <f t="shared" si="286"/>
        <v>1.7135023989033585E-3</v>
      </c>
      <c r="AB939" s="15">
        <f t="shared" si="295"/>
        <v>0.2433173406442769</v>
      </c>
      <c r="AC939" s="15">
        <f t="shared" si="296"/>
        <v>0.24331734064427696</v>
      </c>
      <c r="AD939" s="4">
        <v>148219</v>
      </c>
      <c r="AE939" s="26">
        <v>2510.34</v>
      </c>
      <c r="AF939" s="26">
        <v>2510.34</v>
      </c>
      <c r="AG939" s="4">
        <f t="shared" si="297"/>
        <v>2254000</v>
      </c>
      <c r="AH939" s="16">
        <f t="shared" si="287"/>
        <v>4.4365572315882874E-3</v>
      </c>
      <c r="AI939" s="15">
        <f t="shared" si="288"/>
        <v>0.62999112688553682</v>
      </c>
      <c r="AJ939" s="15">
        <f t="shared" si="289"/>
        <v>0.62999112688553693</v>
      </c>
      <c r="AK939" s="4">
        <f t="shared" si="290"/>
        <v>15073000</v>
      </c>
      <c r="AL939" s="27">
        <f t="shared" si="291"/>
        <v>6.6343793538114506E-4</v>
      </c>
      <c r="AM939" s="15">
        <f t="shared" si="298"/>
        <v>9.4208186824122603E-2</v>
      </c>
      <c r="AN939" s="15">
        <f t="shared" si="299"/>
        <v>2.918198024474882E-5</v>
      </c>
    </row>
    <row r="940" spans="1:40" x14ac:dyDescent="0.2">
      <c r="A940" s="4" t="s">
        <v>4627</v>
      </c>
      <c r="B940" s="3" t="s">
        <v>8</v>
      </c>
      <c r="C940" s="6">
        <v>148231</v>
      </c>
      <c r="D940" s="3" t="s">
        <v>328</v>
      </c>
      <c r="E940" s="6">
        <v>148283</v>
      </c>
      <c r="F940" s="3" t="s">
        <v>1774</v>
      </c>
      <c r="G940" s="8">
        <v>5000</v>
      </c>
      <c r="H940" s="6">
        <v>147</v>
      </c>
      <c r="I940" s="6">
        <v>147726</v>
      </c>
      <c r="J940" s="13">
        <v>45016</v>
      </c>
      <c r="K940" s="9">
        <v>4369.7704047032621</v>
      </c>
      <c r="L940" s="4" t="s">
        <v>4627</v>
      </c>
      <c r="M940" s="4" t="s">
        <v>4632</v>
      </c>
      <c r="N940" s="4">
        <f>VLOOKUP(I940,BaseModelo!$A$2:$E$5075,5)</f>
        <v>2</v>
      </c>
      <c r="P940" s="15">
        <v>147</v>
      </c>
      <c r="Q940" s="4">
        <f>VLOOKUP(I940,BaseModelo!$A$2:$E$5075,3)</f>
        <v>100</v>
      </c>
      <c r="R940" s="4">
        <f t="shared" si="280"/>
        <v>32283000</v>
      </c>
      <c r="S940" s="16">
        <f t="shared" si="281"/>
        <v>1.5488027754545735E-4</v>
      </c>
      <c r="T940" s="4">
        <f t="shared" si="292"/>
        <v>2.2767400799182231E-2</v>
      </c>
      <c r="U940" s="4">
        <f t="shared" si="293"/>
        <v>2.2767400799182231E-2</v>
      </c>
      <c r="V940" s="6">
        <f t="shared" si="282"/>
        <v>0</v>
      </c>
      <c r="W940" s="16" t="str">
        <f t="shared" si="283"/>
        <v/>
      </c>
      <c r="X940" s="4" t="str">
        <f t="shared" si="294"/>
        <v/>
      </c>
      <c r="Y940" s="4" t="str">
        <f t="shared" si="284"/>
        <v/>
      </c>
      <c r="Z940" s="4">
        <f t="shared" si="285"/>
        <v>1578000</v>
      </c>
      <c r="AA940" s="16">
        <f t="shared" si="286"/>
        <v>3.1685678073510772E-3</v>
      </c>
      <c r="AB940" s="15">
        <f t="shared" si="295"/>
        <v>0.46577946768060835</v>
      </c>
      <c r="AC940" s="15">
        <f t="shared" si="296"/>
        <v>0.46577946768060835</v>
      </c>
      <c r="AD940" s="4">
        <v>148231</v>
      </c>
      <c r="AE940" s="26">
        <v>1303.3399999999999</v>
      </c>
      <c r="AF940" s="26">
        <v>1303.3399999999999</v>
      </c>
      <c r="AG940" s="4">
        <f t="shared" si="297"/>
        <v>681000</v>
      </c>
      <c r="AH940" s="16">
        <f t="shared" si="287"/>
        <v>7.3421439060205578E-3</v>
      </c>
      <c r="AI940" s="15">
        <f t="shared" si="288"/>
        <v>1.079295154185022</v>
      </c>
      <c r="AJ940" s="15">
        <f t="shared" si="289"/>
        <v>1.079295154185022</v>
      </c>
      <c r="AK940" s="4">
        <f t="shared" si="290"/>
        <v>15073000</v>
      </c>
      <c r="AL940" s="27">
        <f t="shared" si="291"/>
        <v>3.3171896769057253E-4</v>
      </c>
      <c r="AM940" s="15">
        <f t="shared" si="298"/>
        <v>4.8762688250514163E-2</v>
      </c>
      <c r="AN940" s="15">
        <f t="shared" si="299"/>
        <v>7.5523786901022457E-6</v>
      </c>
    </row>
    <row r="941" spans="1:40" x14ac:dyDescent="0.2">
      <c r="A941" s="4" t="s">
        <v>4627</v>
      </c>
      <c r="B941" s="3" t="s">
        <v>8</v>
      </c>
      <c r="C941" s="6">
        <v>148231</v>
      </c>
      <c r="D941" s="3" t="s">
        <v>328</v>
      </c>
      <c r="E941" s="6">
        <v>148284</v>
      </c>
      <c r="F941" s="3" t="s">
        <v>1775</v>
      </c>
      <c r="G941" s="8">
        <v>5000</v>
      </c>
      <c r="H941" s="6">
        <v>147</v>
      </c>
      <c r="I941" s="6">
        <v>148027</v>
      </c>
      <c r="J941" s="13">
        <v>45016</v>
      </c>
      <c r="K941" s="9">
        <v>4369.7704047032621</v>
      </c>
      <c r="L941" s="4" t="s">
        <v>4627</v>
      </c>
      <c r="M941" s="4" t="s">
        <v>4632</v>
      </c>
      <c r="N941" s="4">
        <f>VLOOKUP(I941,BaseModelo!$A$2:$E$5075,5)</f>
        <v>5</v>
      </c>
      <c r="P941" s="15">
        <v>147</v>
      </c>
      <c r="Q941" s="4">
        <f>VLOOKUP(I941,BaseModelo!$A$2:$E$5075,3)</f>
        <v>110</v>
      </c>
      <c r="R941" s="4">
        <f t="shared" si="280"/>
        <v>32283000</v>
      </c>
      <c r="S941" s="16">
        <f t="shared" si="281"/>
        <v>1.5488027754545735E-4</v>
      </c>
      <c r="T941" s="4">
        <f t="shared" si="292"/>
        <v>2.2767400799182231E-2</v>
      </c>
      <c r="U941" s="4">
        <f t="shared" si="293"/>
        <v>2.2767400799182231E-2</v>
      </c>
      <c r="V941" s="6">
        <f t="shared" si="282"/>
        <v>0</v>
      </c>
      <c r="W941" s="16" t="str">
        <f t="shared" si="283"/>
        <v/>
      </c>
      <c r="X941" s="4" t="str">
        <f t="shared" si="294"/>
        <v/>
      </c>
      <c r="Y941" s="4" t="str">
        <f t="shared" si="284"/>
        <v/>
      </c>
      <c r="Z941" s="4">
        <f t="shared" si="285"/>
        <v>4058000</v>
      </c>
      <c r="AA941" s="16">
        <f t="shared" si="286"/>
        <v>1.2321340561853129E-3</v>
      </c>
      <c r="AB941" s="15">
        <f t="shared" si="295"/>
        <v>0.18112370625924099</v>
      </c>
      <c r="AC941" s="15">
        <f t="shared" si="296"/>
        <v>0.18112370625924099</v>
      </c>
      <c r="AD941" s="4">
        <v>148231</v>
      </c>
      <c r="AE941" s="26">
        <v>1303.3399999999999</v>
      </c>
      <c r="AF941" s="26">
        <v>1303.3399999999999</v>
      </c>
      <c r="AG941" s="4">
        <f t="shared" si="297"/>
        <v>1768000</v>
      </c>
      <c r="AH941" s="16">
        <f t="shared" si="287"/>
        <v>2.8280542986425339E-3</v>
      </c>
      <c r="AI941" s="15">
        <f t="shared" si="288"/>
        <v>0.41572398190045246</v>
      </c>
      <c r="AJ941" s="15">
        <f t="shared" si="289"/>
        <v>0.41572398190045246</v>
      </c>
      <c r="AK941" s="4">
        <f t="shared" si="290"/>
        <v>15073000</v>
      </c>
      <c r="AL941" s="27">
        <f t="shared" si="291"/>
        <v>3.3171896769057253E-4</v>
      </c>
      <c r="AM941" s="15">
        <f t="shared" si="298"/>
        <v>4.8762688250514163E-2</v>
      </c>
      <c r="AN941" s="15">
        <f t="shared" si="299"/>
        <v>7.5523786901022457E-6</v>
      </c>
    </row>
    <row r="942" spans="1:40" x14ac:dyDescent="0.2">
      <c r="A942" s="4" t="s">
        <v>4627</v>
      </c>
      <c r="B942" s="3" t="s">
        <v>8</v>
      </c>
      <c r="C942" s="6">
        <v>148231</v>
      </c>
      <c r="D942" s="3" t="s">
        <v>328</v>
      </c>
      <c r="E942" s="6">
        <v>148285</v>
      </c>
      <c r="F942" s="3" t="s">
        <v>1776</v>
      </c>
      <c r="G942" s="8">
        <v>5000</v>
      </c>
      <c r="H942" s="6">
        <v>147</v>
      </c>
      <c r="I942" s="6">
        <v>147797</v>
      </c>
      <c r="J942" s="13">
        <v>45016</v>
      </c>
      <c r="K942" s="9">
        <v>4369.7704047032621</v>
      </c>
      <c r="L942" s="4" t="s">
        <v>4627</v>
      </c>
      <c r="M942" s="4" t="s">
        <v>4632</v>
      </c>
      <c r="N942" s="4">
        <f>VLOOKUP(I942,BaseModelo!$A$2:$E$5075,5)</f>
        <v>5</v>
      </c>
      <c r="P942" s="15">
        <v>147</v>
      </c>
      <c r="Q942" s="4">
        <f>VLOOKUP(I942,BaseModelo!$A$2:$E$5075,3)</f>
        <v>110</v>
      </c>
      <c r="R942" s="4">
        <f t="shared" si="280"/>
        <v>32283000</v>
      </c>
      <c r="S942" s="16">
        <f t="shared" si="281"/>
        <v>1.5488027754545735E-4</v>
      </c>
      <c r="T942" s="4">
        <f t="shared" si="292"/>
        <v>2.2767400799182231E-2</v>
      </c>
      <c r="U942" s="4">
        <f t="shared" si="293"/>
        <v>2.2767400799182231E-2</v>
      </c>
      <c r="V942" s="6">
        <f t="shared" si="282"/>
        <v>0</v>
      </c>
      <c r="W942" s="16" t="str">
        <f t="shared" si="283"/>
        <v/>
      </c>
      <c r="X942" s="4" t="str">
        <f t="shared" si="294"/>
        <v/>
      </c>
      <c r="Y942" s="4" t="str">
        <f t="shared" si="284"/>
        <v/>
      </c>
      <c r="Z942" s="4">
        <f t="shared" si="285"/>
        <v>4058000</v>
      </c>
      <c r="AA942" s="16">
        <f t="shared" si="286"/>
        <v>1.2321340561853129E-3</v>
      </c>
      <c r="AB942" s="15">
        <f t="shared" si="295"/>
        <v>0.18112370625924099</v>
      </c>
      <c r="AC942" s="15">
        <f t="shared" si="296"/>
        <v>0.18112370625924099</v>
      </c>
      <c r="AD942" s="4">
        <v>148231</v>
      </c>
      <c r="AE942" s="26">
        <v>1303.3399999999999</v>
      </c>
      <c r="AF942" s="26">
        <v>1303.3399999999999</v>
      </c>
      <c r="AG942" s="4">
        <f t="shared" si="297"/>
        <v>1768000</v>
      </c>
      <c r="AH942" s="16">
        <f t="shared" si="287"/>
        <v>2.8280542986425339E-3</v>
      </c>
      <c r="AI942" s="15">
        <f t="shared" si="288"/>
        <v>0.41572398190045246</v>
      </c>
      <c r="AJ942" s="15">
        <f t="shared" si="289"/>
        <v>0.41572398190045246</v>
      </c>
      <c r="AK942" s="4">
        <f t="shared" si="290"/>
        <v>15073000</v>
      </c>
      <c r="AL942" s="27">
        <f t="shared" si="291"/>
        <v>3.3171896769057253E-4</v>
      </c>
      <c r="AM942" s="15">
        <f t="shared" si="298"/>
        <v>4.8762688250514163E-2</v>
      </c>
      <c r="AN942" s="15">
        <f t="shared" si="299"/>
        <v>7.5523786901022457E-6</v>
      </c>
    </row>
    <row r="943" spans="1:40" x14ac:dyDescent="0.2">
      <c r="A943" s="4" t="s">
        <v>4627</v>
      </c>
      <c r="B943" s="3" t="s">
        <v>8</v>
      </c>
      <c r="C943" s="6">
        <v>148231</v>
      </c>
      <c r="D943" s="3" t="s">
        <v>328</v>
      </c>
      <c r="E943" s="6">
        <v>148286</v>
      </c>
      <c r="F943" s="3" t="s">
        <v>1777</v>
      </c>
      <c r="G943" s="8">
        <v>5000</v>
      </c>
      <c r="H943" s="6">
        <v>147</v>
      </c>
      <c r="I943" s="6">
        <v>148077</v>
      </c>
      <c r="J943" s="13">
        <v>45016</v>
      </c>
      <c r="K943" s="9">
        <v>4369.7704047032621</v>
      </c>
      <c r="L943" s="4" t="s">
        <v>4627</v>
      </c>
      <c r="M943" s="4" t="s">
        <v>4632</v>
      </c>
      <c r="N943" s="4">
        <f>VLOOKUP(I943,BaseModelo!$A$2:$E$5075,5)</f>
        <v>8</v>
      </c>
      <c r="P943" s="15">
        <v>147</v>
      </c>
      <c r="Q943" s="4">
        <f>VLOOKUP(I943,BaseModelo!$A$2:$E$5075,3)</f>
        <v>132</v>
      </c>
      <c r="R943" s="4">
        <f t="shared" si="280"/>
        <v>32283000</v>
      </c>
      <c r="S943" s="16">
        <f t="shared" si="281"/>
        <v>1.5488027754545735E-4</v>
      </c>
      <c r="T943" s="4">
        <f t="shared" si="292"/>
        <v>2.2767400799182231E-2</v>
      </c>
      <c r="U943" s="4">
        <f t="shared" si="293"/>
        <v>2.2767400799182231E-2</v>
      </c>
      <c r="V943" s="6">
        <f t="shared" si="282"/>
        <v>0</v>
      </c>
      <c r="W943" s="16" t="str">
        <f t="shared" si="283"/>
        <v/>
      </c>
      <c r="X943" s="4" t="str">
        <f t="shared" si="294"/>
        <v/>
      </c>
      <c r="Y943" s="4" t="str">
        <f t="shared" si="284"/>
        <v/>
      </c>
      <c r="Z943" s="4">
        <f t="shared" si="285"/>
        <v>5836000</v>
      </c>
      <c r="AA943" s="16">
        <f t="shared" si="286"/>
        <v>8.5675119945167924E-4</v>
      </c>
      <c r="AB943" s="15">
        <f t="shared" si="295"/>
        <v>0.12594242631939684</v>
      </c>
      <c r="AC943" s="15">
        <f t="shared" si="296"/>
        <v>0.12594242631939684</v>
      </c>
      <c r="AD943" s="4">
        <v>148231</v>
      </c>
      <c r="AE943" s="26">
        <v>1303.3399999999999</v>
      </c>
      <c r="AF943" s="26">
        <v>1303.3399999999999</v>
      </c>
      <c r="AG943" s="4">
        <f t="shared" si="297"/>
        <v>2254000</v>
      </c>
      <c r="AH943" s="16">
        <f t="shared" si="287"/>
        <v>2.2182786157941437E-3</v>
      </c>
      <c r="AI943" s="15">
        <f t="shared" si="288"/>
        <v>0.32608695652173914</v>
      </c>
      <c r="AJ943" s="15">
        <f t="shared" si="289"/>
        <v>0.32608695652173914</v>
      </c>
      <c r="AK943" s="4">
        <f t="shared" si="290"/>
        <v>15073000</v>
      </c>
      <c r="AL943" s="27">
        <f t="shared" si="291"/>
        <v>3.3171896769057253E-4</v>
      </c>
      <c r="AM943" s="15">
        <f t="shared" si="298"/>
        <v>4.8762688250514163E-2</v>
      </c>
      <c r="AN943" s="15">
        <f t="shared" si="299"/>
        <v>7.5523786901022457E-6</v>
      </c>
    </row>
    <row r="944" spans="1:40" x14ac:dyDescent="0.2">
      <c r="A944" s="4" t="s">
        <v>4627</v>
      </c>
      <c r="B944" s="2" t="s">
        <v>10</v>
      </c>
      <c r="C944" s="5">
        <v>148244</v>
      </c>
      <c r="D944" s="2" t="s">
        <v>329</v>
      </c>
      <c r="E944" s="5">
        <v>148245</v>
      </c>
      <c r="F944" s="2" t="s">
        <v>1718</v>
      </c>
      <c r="G944" s="7">
        <v>8000</v>
      </c>
      <c r="H944" s="5">
        <v>142</v>
      </c>
      <c r="I944" s="6">
        <v>147755</v>
      </c>
      <c r="J944" s="13">
        <v>45016</v>
      </c>
      <c r="K944" s="9">
        <v>8000</v>
      </c>
      <c r="L944" s="4" t="s">
        <v>4627</v>
      </c>
      <c r="M944" s="4" t="s">
        <v>4632</v>
      </c>
      <c r="N944" s="4">
        <f>VLOOKUP(I944,BaseModelo!$A$2:$E$5075,5)</f>
        <v>10</v>
      </c>
      <c r="P944" s="15">
        <v>142.00000000000003</v>
      </c>
      <c r="Q944" s="4">
        <f>VLOOKUP(I944,BaseModelo!$A$2:$E$5075,3)</f>
        <v>0</v>
      </c>
      <c r="R944" s="4">
        <f t="shared" si="280"/>
        <v>32283000</v>
      </c>
      <c r="S944" s="16">
        <f t="shared" si="281"/>
        <v>2.4780844407273179E-4</v>
      </c>
      <c r="T944" s="4">
        <f t="shared" si="292"/>
        <v>3.5188799058327912E-2</v>
      </c>
      <c r="U944" s="4">
        <f t="shared" si="293"/>
        <v>3.5188799058327919E-2</v>
      </c>
      <c r="V944" s="6">
        <f t="shared" si="282"/>
        <v>0</v>
      </c>
      <c r="W944" s="16" t="str">
        <f t="shared" si="283"/>
        <v/>
      </c>
      <c r="X944" s="4" t="str">
        <f t="shared" si="294"/>
        <v/>
      </c>
      <c r="Y944" s="4" t="str">
        <f t="shared" si="284"/>
        <v/>
      </c>
      <c r="Z944" s="4">
        <f t="shared" si="285"/>
        <v>4121000</v>
      </c>
      <c r="AA944" s="16">
        <f t="shared" si="286"/>
        <v>1.9412763892259161E-3</v>
      </c>
      <c r="AB944" s="15">
        <f t="shared" si="295"/>
        <v>0.27566124727008007</v>
      </c>
      <c r="AC944" s="15">
        <f t="shared" si="296"/>
        <v>0.27566124727008012</v>
      </c>
      <c r="AD944" s="4">
        <v>148244</v>
      </c>
      <c r="AE944" s="26">
        <v>2013.74</v>
      </c>
      <c r="AF944" s="26">
        <v>2013.74</v>
      </c>
      <c r="AG944" s="4">
        <f t="shared" si="297"/>
        <v>2105000</v>
      </c>
      <c r="AH944" s="16">
        <f t="shared" si="287"/>
        <v>3.8004750593824228E-3</v>
      </c>
      <c r="AI944" s="15">
        <f t="shared" si="288"/>
        <v>0.53966745843230401</v>
      </c>
      <c r="AJ944" s="15">
        <f t="shared" si="289"/>
        <v>0.53966745843230413</v>
      </c>
      <c r="AK944" s="4">
        <f t="shared" si="290"/>
        <v>15073000</v>
      </c>
      <c r="AL944" s="27">
        <f t="shared" si="291"/>
        <v>5.3075034830491602E-4</v>
      </c>
      <c r="AM944" s="15">
        <f t="shared" si="298"/>
        <v>7.5366549459298077E-2</v>
      </c>
      <c r="AN944" s="15">
        <f t="shared" si="299"/>
        <v>1.8676467356639244E-5</v>
      </c>
    </row>
    <row r="945" spans="1:40" x14ac:dyDescent="0.2">
      <c r="A945" s="4" t="s">
        <v>4627</v>
      </c>
      <c r="B945" s="3" t="s">
        <v>10</v>
      </c>
      <c r="C945" s="6">
        <v>148244</v>
      </c>
      <c r="D945" s="3" t="s">
        <v>329</v>
      </c>
      <c r="E945" s="6">
        <v>148246</v>
      </c>
      <c r="F945" s="3" t="s">
        <v>1753</v>
      </c>
      <c r="G945" s="8">
        <v>6000</v>
      </c>
      <c r="H945" s="6">
        <v>142</v>
      </c>
      <c r="I945" s="6">
        <v>147756</v>
      </c>
      <c r="J945" s="13">
        <v>45016</v>
      </c>
      <c r="K945" s="9">
        <v>6000</v>
      </c>
      <c r="L945" s="4" t="s">
        <v>4627</v>
      </c>
      <c r="M945" s="4" t="s">
        <v>4632</v>
      </c>
      <c r="N945" s="4">
        <f>VLOOKUP(I945,BaseModelo!$A$2:$E$5075,5)</f>
        <v>9</v>
      </c>
      <c r="P945" s="15">
        <v>142.00000000000003</v>
      </c>
      <c r="Q945" s="4">
        <f>VLOOKUP(I945,BaseModelo!$A$2:$E$5075,3)</f>
        <v>147</v>
      </c>
      <c r="R945" s="4">
        <f t="shared" si="280"/>
        <v>32283000</v>
      </c>
      <c r="S945" s="16">
        <f t="shared" si="281"/>
        <v>1.8585633305454884E-4</v>
      </c>
      <c r="T945" s="4">
        <f t="shared" si="292"/>
        <v>2.6391599293745936E-2</v>
      </c>
      <c r="U945" s="4">
        <f t="shared" si="293"/>
        <v>2.6391599293745942E-2</v>
      </c>
      <c r="V945" s="6">
        <f t="shared" si="282"/>
        <v>0</v>
      </c>
      <c r="W945" s="16" t="str">
        <f t="shared" si="283"/>
        <v/>
      </c>
      <c r="X945" s="4" t="str">
        <f t="shared" si="294"/>
        <v/>
      </c>
      <c r="Y945" s="4" t="str">
        <f t="shared" si="284"/>
        <v/>
      </c>
      <c r="Z945" s="4">
        <f t="shared" si="285"/>
        <v>5305000</v>
      </c>
      <c r="AA945" s="16">
        <f t="shared" si="286"/>
        <v>1.1310084825636192E-3</v>
      </c>
      <c r="AB945" s="15">
        <f t="shared" si="295"/>
        <v>0.16060320452403393</v>
      </c>
      <c r="AC945" s="15">
        <f t="shared" si="296"/>
        <v>0.16060320452403395</v>
      </c>
      <c r="AD945" s="4">
        <v>148244</v>
      </c>
      <c r="AE945" s="26">
        <v>1503.37</v>
      </c>
      <c r="AF945" s="26">
        <v>1503.37</v>
      </c>
      <c r="AG945" s="4">
        <f t="shared" si="297"/>
        <v>2114000</v>
      </c>
      <c r="AH945" s="16">
        <f t="shared" si="287"/>
        <v>2.8382213812677389E-3</v>
      </c>
      <c r="AI945" s="15">
        <f t="shared" si="288"/>
        <v>0.4030274361400189</v>
      </c>
      <c r="AJ945" s="15">
        <f t="shared" si="289"/>
        <v>0.40302743614001901</v>
      </c>
      <c r="AK945" s="4">
        <f t="shared" si="290"/>
        <v>15073000</v>
      </c>
      <c r="AL945" s="27">
        <f t="shared" si="291"/>
        <v>3.9806276122868704E-4</v>
      </c>
      <c r="AM945" s="15">
        <f t="shared" si="298"/>
        <v>5.6524912094473558E-2</v>
      </c>
      <c r="AN945" s="15">
        <f t="shared" si="299"/>
        <v>1.0505512888109577E-5</v>
      </c>
    </row>
    <row r="946" spans="1:40" x14ac:dyDescent="0.2">
      <c r="A946" s="4" t="s">
        <v>4627</v>
      </c>
      <c r="B946" s="3" t="s">
        <v>10</v>
      </c>
      <c r="C946" s="6">
        <v>148244</v>
      </c>
      <c r="D946" s="3" t="s">
        <v>329</v>
      </c>
      <c r="E946" s="6">
        <v>148247</v>
      </c>
      <c r="F946" s="3" t="s">
        <v>1754</v>
      </c>
      <c r="G946" s="8">
        <v>10000</v>
      </c>
      <c r="H946" s="6">
        <v>142</v>
      </c>
      <c r="I946" s="6">
        <v>147754</v>
      </c>
      <c r="J946" s="13">
        <v>45016</v>
      </c>
      <c r="K946" s="9">
        <v>10000</v>
      </c>
      <c r="L946" s="4" t="s">
        <v>4627</v>
      </c>
      <c r="M946" s="4" t="s">
        <v>4632</v>
      </c>
      <c r="N946" s="4">
        <f>VLOOKUP(I946,BaseModelo!$A$2:$E$5075,5)</f>
        <v>8</v>
      </c>
      <c r="P946" s="15">
        <v>142.00000000000003</v>
      </c>
      <c r="Q946" s="4">
        <f>VLOOKUP(I946,BaseModelo!$A$2:$E$5075,3)</f>
        <v>132</v>
      </c>
      <c r="R946" s="4">
        <f t="shared" si="280"/>
        <v>32283000</v>
      </c>
      <c r="S946" s="16">
        <f t="shared" si="281"/>
        <v>3.0976055509091471E-4</v>
      </c>
      <c r="T946" s="4">
        <f t="shared" si="292"/>
        <v>4.3985998822909891E-2</v>
      </c>
      <c r="U946" s="4">
        <f t="shared" si="293"/>
        <v>4.3985998822909898E-2</v>
      </c>
      <c r="V946" s="6">
        <f t="shared" si="282"/>
        <v>0</v>
      </c>
      <c r="W946" s="16" t="str">
        <f t="shared" si="283"/>
        <v/>
      </c>
      <c r="X946" s="4" t="str">
        <f t="shared" si="294"/>
        <v/>
      </c>
      <c r="Y946" s="4" t="str">
        <f t="shared" si="284"/>
        <v/>
      </c>
      <c r="Z946" s="4">
        <f t="shared" si="285"/>
        <v>5836000</v>
      </c>
      <c r="AA946" s="16">
        <f t="shared" si="286"/>
        <v>1.7135023989033585E-3</v>
      </c>
      <c r="AB946" s="15">
        <f t="shared" si="295"/>
        <v>0.2433173406442769</v>
      </c>
      <c r="AC946" s="15">
        <f t="shared" si="296"/>
        <v>0.24331734064427696</v>
      </c>
      <c r="AD946" s="4">
        <v>148244</v>
      </c>
      <c r="AE946" s="26">
        <v>2510.34</v>
      </c>
      <c r="AF946" s="26">
        <v>2510.34</v>
      </c>
      <c r="AG946" s="4">
        <f t="shared" si="297"/>
        <v>2254000</v>
      </c>
      <c r="AH946" s="16">
        <f t="shared" si="287"/>
        <v>4.4365572315882874E-3</v>
      </c>
      <c r="AI946" s="15">
        <f t="shared" si="288"/>
        <v>0.62999112688553682</v>
      </c>
      <c r="AJ946" s="15">
        <f t="shared" si="289"/>
        <v>0.62999112688553693</v>
      </c>
      <c r="AK946" s="4">
        <f t="shared" si="290"/>
        <v>15073000</v>
      </c>
      <c r="AL946" s="27">
        <f t="shared" si="291"/>
        <v>6.6343793538114506E-4</v>
      </c>
      <c r="AM946" s="15">
        <f t="shared" si="298"/>
        <v>9.4208186824122603E-2</v>
      </c>
      <c r="AN946" s="15">
        <f t="shared" si="299"/>
        <v>2.918198024474882E-5</v>
      </c>
    </row>
    <row r="947" spans="1:40" x14ac:dyDescent="0.2">
      <c r="A947" s="4" t="s">
        <v>4627</v>
      </c>
      <c r="B947" s="3" t="s">
        <v>10</v>
      </c>
      <c r="C947" s="6">
        <v>148244</v>
      </c>
      <c r="D947" s="3" t="s">
        <v>329</v>
      </c>
      <c r="E947" s="6">
        <v>148248</v>
      </c>
      <c r="F947" s="3" t="s">
        <v>1755</v>
      </c>
      <c r="G947" s="8">
        <v>9000</v>
      </c>
      <c r="H947" s="6">
        <v>142</v>
      </c>
      <c r="I947" s="6">
        <v>147642</v>
      </c>
      <c r="J947" s="13">
        <v>45016</v>
      </c>
      <c r="K947" s="9">
        <v>9000</v>
      </c>
      <c r="L947" s="4" t="s">
        <v>4627</v>
      </c>
      <c r="M947" s="4" t="s">
        <v>4632</v>
      </c>
      <c r="N947" s="4">
        <f>VLOOKUP(I947,BaseModelo!$A$2:$E$5075,5)</f>
        <v>9</v>
      </c>
      <c r="P947" s="15">
        <v>142.00000000000003</v>
      </c>
      <c r="Q947" s="4">
        <f>VLOOKUP(I947,BaseModelo!$A$2:$E$5075,3)</f>
        <v>147</v>
      </c>
      <c r="R947" s="4">
        <f t="shared" si="280"/>
        <v>32283000</v>
      </c>
      <c r="S947" s="16">
        <f t="shared" si="281"/>
        <v>2.7878449958182325E-4</v>
      </c>
      <c r="T947" s="4">
        <f t="shared" si="292"/>
        <v>3.9587398940618898E-2</v>
      </c>
      <c r="U947" s="4">
        <f t="shared" si="293"/>
        <v>3.9587398940618912E-2</v>
      </c>
      <c r="V947" s="6">
        <f t="shared" si="282"/>
        <v>0</v>
      </c>
      <c r="W947" s="16" t="str">
        <f t="shared" si="283"/>
        <v/>
      </c>
      <c r="X947" s="4" t="str">
        <f t="shared" si="294"/>
        <v/>
      </c>
      <c r="Y947" s="4" t="str">
        <f t="shared" si="284"/>
        <v/>
      </c>
      <c r="Z947" s="4">
        <f t="shared" si="285"/>
        <v>5305000</v>
      </c>
      <c r="AA947" s="16">
        <f t="shared" si="286"/>
        <v>1.6965127238454288E-3</v>
      </c>
      <c r="AB947" s="15">
        <f t="shared" si="295"/>
        <v>0.24090480678605089</v>
      </c>
      <c r="AC947" s="15">
        <f t="shared" si="296"/>
        <v>0.24090480678605092</v>
      </c>
      <c r="AD947" s="4">
        <v>148244</v>
      </c>
      <c r="AE947" s="26">
        <v>2255.2800000000002</v>
      </c>
      <c r="AF947" s="26">
        <v>2255.2800000000002</v>
      </c>
      <c r="AG947" s="4">
        <f t="shared" si="297"/>
        <v>2114000</v>
      </c>
      <c r="AH947" s="16">
        <f t="shared" si="287"/>
        <v>4.2573320719016088E-3</v>
      </c>
      <c r="AI947" s="15">
        <f t="shared" si="288"/>
        <v>0.60454115421002841</v>
      </c>
      <c r="AJ947" s="15">
        <f t="shared" si="289"/>
        <v>0.60454115421002852</v>
      </c>
      <c r="AK947" s="4">
        <f t="shared" si="290"/>
        <v>15073000</v>
      </c>
      <c r="AL947" s="27">
        <f t="shared" si="291"/>
        <v>5.9709414184303054E-4</v>
      </c>
      <c r="AM947" s="15">
        <f t="shared" si="298"/>
        <v>8.478736814171034E-2</v>
      </c>
      <c r="AN947" s="15">
        <f t="shared" si="299"/>
        <v>2.3637403998246546E-5</v>
      </c>
    </row>
    <row r="948" spans="1:40" x14ac:dyDescent="0.2">
      <c r="A948" s="4" t="s">
        <v>4627</v>
      </c>
      <c r="B948" s="3" t="s">
        <v>10</v>
      </c>
      <c r="C948" s="6">
        <v>148244</v>
      </c>
      <c r="D948" s="3" t="s">
        <v>329</v>
      </c>
      <c r="E948" s="6">
        <v>148249</v>
      </c>
      <c r="F948" s="3" t="s">
        <v>1756</v>
      </c>
      <c r="G948" s="8">
        <v>8000</v>
      </c>
      <c r="H948" s="6">
        <v>142</v>
      </c>
      <c r="I948" s="6">
        <v>147526</v>
      </c>
      <c r="J948" s="13">
        <v>45016</v>
      </c>
      <c r="K948" s="9">
        <v>8000</v>
      </c>
      <c r="L948" s="4" t="s">
        <v>4627</v>
      </c>
      <c r="M948" s="4" t="s">
        <v>4632</v>
      </c>
      <c r="N948" s="4">
        <f>VLOOKUP(I948,BaseModelo!$A$2:$E$5075,5)</f>
        <v>10</v>
      </c>
      <c r="P948" s="15">
        <v>142.00000000000003</v>
      </c>
      <c r="Q948" s="4">
        <f>VLOOKUP(I948,BaseModelo!$A$2:$E$5075,3)</f>
        <v>0</v>
      </c>
      <c r="R948" s="4">
        <f t="shared" si="280"/>
        <v>32283000</v>
      </c>
      <c r="S948" s="16">
        <f t="shared" si="281"/>
        <v>2.4780844407273179E-4</v>
      </c>
      <c r="T948" s="4">
        <f t="shared" si="292"/>
        <v>3.5188799058327912E-2</v>
      </c>
      <c r="U948" s="4">
        <f t="shared" si="293"/>
        <v>3.5188799058327919E-2</v>
      </c>
      <c r="V948" s="6">
        <f t="shared" si="282"/>
        <v>0</v>
      </c>
      <c r="W948" s="16" t="str">
        <f t="shared" si="283"/>
        <v/>
      </c>
      <c r="X948" s="4" t="str">
        <f t="shared" si="294"/>
        <v/>
      </c>
      <c r="Y948" s="4" t="str">
        <f t="shared" si="284"/>
        <v/>
      </c>
      <c r="Z948" s="4">
        <f t="shared" si="285"/>
        <v>4121000</v>
      </c>
      <c r="AA948" s="16">
        <f t="shared" si="286"/>
        <v>1.9412763892259161E-3</v>
      </c>
      <c r="AB948" s="15">
        <f t="shared" si="295"/>
        <v>0.27566124727008007</v>
      </c>
      <c r="AC948" s="15">
        <f t="shared" si="296"/>
        <v>0.27566124727008012</v>
      </c>
      <c r="AD948" s="4">
        <v>148244</v>
      </c>
      <c r="AE948" s="26">
        <v>2013.74</v>
      </c>
      <c r="AF948" s="26">
        <v>2013.74</v>
      </c>
      <c r="AG948" s="4">
        <f t="shared" si="297"/>
        <v>2105000</v>
      </c>
      <c r="AH948" s="16">
        <f t="shared" si="287"/>
        <v>3.8004750593824228E-3</v>
      </c>
      <c r="AI948" s="15">
        <f t="shared" si="288"/>
        <v>0.53966745843230401</v>
      </c>
      <c r="AJ948" s="15">
        <f t="shared" si="289"/>
        <v>0.53966745843230413</v>
      </c>
      <c r="AK948" s="4">
        <f t="shared" si="290"/>
        <v>15073000</v>
      </c>
      <c r="AL948" s="27">
        <f t="shared" si="291"/>
        <v>5.3075034830491602E-4</v>
      </c>
      <c r="AM948" s="15">
        <f t="shared" si="298"/>
        <v>7.5366549459298077E-2</v>
      </c>
      <c r="AN948" s="15">
        <f t="shared" si="299"/>
        <v>1.8676467356639244E-5</v>
      </c>
    </row>
    <row r="949" spans="1:40" x14ac:dyDescent="0.2">
      <c r="A949" s="4" t="s">
        <v>4627</v>
      </c>
      <c r="B949" s="3" t="s">
        <v>10</v>
      </c>
      <c r="C949" s="6">
        <v>148244</v>
      </c>
      <c r="D949" s="3" t="s">
        <v>329</v>
      </c>
      <c r="E949" s="6">
        <v>148250</v>
      </c>
      <c r="F949" s="3" t="s">
        <v>1757</v>
      </c>
      <c r="G949" s="8">
        <v>8000</v>
      </c>
      <c r="H949" s="6">
        <v>142</v>
      </c>
      <c r="I949" s="6">
        <v>147532</v>
      </c>
      <c r="J949" s="13">
        <v>45016</v>
      </c>
      <c r="K949" s="9">
        <v>8000</v>
      </c>
      <c r="L949" s="4" t="s">
        <v>4627</v>
      </c>
      <c r="M949" s="4" t="s">
        <v>4632</v>
      </c>
      <c r="N949" s="4">
        <f>VLOOKUP(I949,BaseModelo!$A$2:$E$5075,5)</f>
        <v>8</v>
      </c>
      <c r="P949" s="15">
        <v>142.00000000000003</v>
      </c>
      <c r="Q949" s="4">
        <f>VLOOKUP(I949,BaseModelo!$A$2:$E$5075,3)</f>
        <v>132</v>
      </c>
      <c r="R949" s="4">
        <f t="shared" si="280"/>
        <v>32283000</v>
      </c>
      <c r="S949" s="16">
        <f t="shared" si="281"/>
        <v>2.4780844407273179E-4</v>
      </c>
      <c r="T949" s="4">
        <f t="shared" si="292"/>
        <v>3.5188799058327912E-2</v>
      </c>
      <c r="U949" s="4">
        <f t="shared" si="293"/>
        <v>3.5188799058327919E-2</v>
      </c>
      <c r="V949" s="6">
        <f t="shared" si="282"/>
        <v>0</v>
      </c>
      <c r="W949" s="16" t="str">
        <f t="shared" si="283"/>
        <v/>
      </c>
      <c r="X949" s="4" t="str">
        <f t="shared" si="294"/>
        <v/>
      </c>
      <c r="Y949" s="4" t="str">
        <f t="shared" si="284"/>
        <v/>
      </c>
      <c r="Z949" s="4">
        <f t="shared" si="285"/>
        <v>5836000</v>
      </c>
      <c r="AA949" s="16">
        <f t="shared" si="286"/>
        <v>1.3708019191226869E-3</v>
      </c>
      <c r="AB949" s="15">
        <f t="shared" si="295"/>
        <v>0.19465387251542154</v>
      </c>
      <c r="AC949" s="15">
        <f t="shared" si="296"/>
        <v>0.19465387251542157</v>
      </c>
      <c r="AD949" s="4">
        <v>148244</v>
      </c>
      <c r="AE949" s="26">
        <v>2013.74</v>
      </c>
      <c r="AF949" s="26">
        <v>2013.74</v>
      </c>
      <c r="AG949" s="4">
        <f t="shared" si="297"/>
        <v>2254000</v>
      </c>
      <c r="AH949" s="16">
        <f t="shared" si="287"/>
        <v>3.5492457852706301E-3</v>
      </c>
      <c r="AI949" s="15">
        <f t="shared" si="288"/>
        <v>0.50399290150842946</v>
      </c>
      <c r="AJ949" s="15">
        <f t="shared" si="289"/>
        <v>0.50399290150842957</v>
      </c>
      <c r="AK949" s="4">
        <f t="shared" si="290"/>
        <v>15073000</v>
      </c>
      <c r="AL949" s="27">
        <f t="shared" si="291"/>
        <v>5.3075034830491602E-4</v>
      </c>
      <c r="AM949" s="15">
        <f t="shared" si="298"/>
        <v>7.5366549459298077E-2</v>
      </c>
      <c r="AN949" s="15">
        <f t="shared" si="299"/>
        <v>1.8676467356639244E-5</v>
      </c>
    </row>
    <row r="950" spans="1:40" x14ac:dyDescent="0.2">
      <c r="A950" s="4" t="s">
        <v>4627</v>
      </c>
      <c r="B950" s="3" t="s">
        <v>10</v>
      </c>
      <c r="C950" s="6">
        <v>148244</v>
      </c>
      <c r="D950" s="3" t="s">
        <v>329</v>
      </c>
      <c r="E950" s="6">
        <v>148251</v>
      </c>
      <c r="F950" s="3" t="s">
        <v>1758</v>
      </c>
      <c r="G950" s="8">
        <v>5000</v>
      </c>
      <c r="H950" s="6">
        <v>147</v>
      </c>
      <c r="I950" s="6">
        <v>147876</v>
      </c>
      <c r="J950" s="13">
        <v>45016</v>
      </c>
      <c r="K950" s="9">
        <v>5000</v>
      </c>
      <c r="L950" s="4" t="s">
        <v>4627</v>
      </c>
      <c r="M950" s="4" t="s">
        <v>4632</v>
      </c>
      <c r="N950" s="4">
        <f>VLOOKUP(I950,BaseModelo!$A$2:$E$5075,5)</f>
        <v>9</v>
      </c>
      <c r="P950" s="15">
        <v>147</v>
      </c>
      <c r="Q950" s="4">
        <f>VLOOKUP(I950,BaseModelo!$A$2:$E$5075,3)</f>
        <v>147</v>
      </c>
      <c r="R950" s="4">
        <f t="shared" si="280"/>
        <v>32283000</v>
      </c>
      <c r="S950" s="16">
        <f t="shared" si="281"/>
        <v>1.5488027754545735E-4</v>
      </c>
      <c r="T950" s="4">
        <f t="shared" si="292"/>
        <v>2.2767400799182231E-2</v>
      </c>
      <c r="U950" s="4">
        <f t="shared" si="293"/>
        <v>2.2767400799182231E-2</v>
      </c>
      <c r="V950" s="6">
        <f t="shared" si="282"/>
        <v>0</v>
      </c>
      <c r="W950" s="16" t="str">
        <f t="shared" si="283"/>
        <v/>
      </c>
      <c r="X950" s="4" t="str">
        <f t="shared" si="294"/>
        <v/>
      </c>
      <c r="Y950" s="4" t="str">
        <f t="shared" si="284"/>
        <v/>
      </c>
      <c r="Z950" s="4">
        <f t="shared" si="285"/>
        <v>5305000</v>
      </c>
      <c r="AA950" s="16">
        <f t="shared" si="286"/>
        <v>9.42507068803016E-4</v>
      </c>
      <c r="AB950" s="15">
        <f t="shared" si="295"/>
        <v>0.13854853911404336</v>
      </c>
      <c r="AC950" s="15">
        <f t="shared" si="296"/>
        <v>0.13854853911404336</v>
      </c>
      <c r="AD950" s="4">
        <v>148244</v>
      </c>
      <c r="AE950" s="26">
        <v>1303.3399999999999</v>
      </c>
      <c r="AF950" s="26">
        <v>1303.3399999999999</v>
      </c>
      <c r="AG950" s="4">
        <f t="shared" si="297"/>
        <v>2114000</v>
      </c>
      <c r="AH950" s="16">
        <f t="shared" si="287"/>
        <v>2.3651844843897824E-3</v>
      </c>
      <c r="AI950" s="15">
        <f t="shared" si="288"/>
        <v>0.34768211920529801</v>
      </c>
      <c r="AJ950" s="15">
        <f t="shared" si="289"/>
        <v>0.34768211920529801</v>
      </c>
      <c r="AK950" s="4">
        <f t="shared" si="290"/>
        <v>15073000</v>
      </c>
      <c r="AL950" s="27">
        <f t="shared" si="291"/>
        <v>3.3171896769057253E-4</v>
      </c>
      <c r="AM950" s="15">
        <f t="shared" si="298"/>
        <v>4.8762688250514163E-2</v>
      </c>
      <c r="AN950" s="15">
        <f t="shared" si="299"/>
        <v>7.5523786901022457E-6</v>
      </c>
    </row>
    <row r="951" spans="1:40" x14ac:dyDescent="0.2">
      <c r="A951" s="4" t="s">
        <v>4628</v>
      </c>
      <c r="B951" s="2" t="s">
        <v>6</v>
      </c>
      <c r="C951" s="5">
        <v>148263</v>
      </c>
      <c r="D951" s="2" t="s">
        <v>330</v>
      </c>
      <c r="E951" s="5">
        <v>148264</v>
      </c>
      <c r="F951" s="2" t="s">
        <v>1719</v>
      </c>
      <c r="G951" s="7">
        <v>6000</v>
      </c>
      <c r="H951" s="5">
        <v>142</v>
      </c>
      <c r="I951" s="6">
        <v>147967</v>
      </c>
      <c r="J951" s="13">
        <v>45016</v>
      </c>
      <c r="K951" s="9">
        <v>2490.9445539943436</v>
      </c>
      <c r="L951" s="4" t="s">
        <v>4628</v>
      </c>
      <c r="M951" s="4" t="s">
        <v>4632</v>
      </c>
      <c r="N951" s="4">
        <f>VLOOKUP(I951,BaseModelo!$A$2:$E$5075,5)</f>
        <v>8</v>
      </c>
      <c r="P951" s="15">
        <v>142.00000000000003</v>
      </c>
      <c r="Q951" s="4">
        <f>VLOOKUP(I951,BaseModelo!$A$2:$E$5075,3)</f>
        <v>132</v>
      </c>
      <c r="R951" s="4">
        <f t="shared" si="280"/>
        <v>32283000</v>
      </c>
      <c r="S951" s="16">
        <f t="shared" si="281"/>
        <v>1.8585633305454884E-4</v>
      </c>
      <c r="T951" s="4">
        <f t="shared" si="292"/>
        <v>2.6391599293745936E-2</v>
      </c>
      <c r="U951" s="4">
        <f t="shared" si="293"/>
        <v>2.6391599293745942E-2</v>
      </c>
      <c r="V951" s="6">
        <f t="shared" si="282"/>
        <v>0</v>
      </c>
      <c r="W951" s="16" t="str">
        <f t="shared" si="283"/>
        <v/>
      </c>
      <c r="X951" s="4" t="str">
        <f t="shared" si="294"/>
        <v/>
      </c>
      <c r="Y951" s="4" t="str">
        <f t="shared" si="284"/>
        <v/>
      </c>
      <c r="Z951" s="4">
        <f t="shared" si="285"/>
        <v>5836000</v>
      </c>
      <c r="AA951" s="16">
        <f t="shared" si="286"/>
        <v>1.028101439342015E-3</v>
      </c>
      <c r="AB951" s="15">
        <f t="shared" si="295"/>
        <v>0.14599040438656613</v>
      </c>
      <c r="AC951" s="15">
        <f t="shared" si="296"/>
        <v>0.14599040438656616</v>
      </c>
      <c r="AD951" s="4">
        <v>148263</v>
      </c>
      <c r="AE951" s="26">
        <v>1503.37</v>
      </c>
      <c r="AF951" s="26">
        <v>1008.7430678866059</v>
      </c>
      <c r="AG951" s="4">
        <f t="shared" si="297"/>
        <v>3421000</v>
      </c>
      <c r="AH951" s="16">
        <f t="shared" si="287"/>
        <v>1.7538731365097924E-3</v>
      </c>
      <c r="AI951" s="15">
        <f t="shared" si="288"/>
        <v>0.24904998538439052</v>
      </c>
      <c r="AJ951" s="15">
        <f t="shared" si="289"/>
        <v>0.24904998538439058</v>
      </c>
      <c r="AK951" s="4">
        <f t="shared" si="290"/>
        <v>16319000</v>
      </c>
      <c r="AL951" s="27">
        <f t="shared" si="291"/>
        <v>3.6766958759727926E-4</v>
      </c>
      <c r="AM951" s="15">
        <f t="shared" si="298"/>
        <v>5.2209081438813656E-2</v>
      </c>
      <c r="AN951" s="15">
        <f t="shared" si="299"/>
        <v>9.7033884283642175E-6</v>
      </c>
    </row>
    <row r="952" spans="1:40" x14ac:dyDescent="0.2">
      <c r="A952" s="4" t="s">
        <v>4628</v>
      </c>
      <c r="B952" s="3" t="s">
        <v>6</v>
      </c>
      <c r="C952" s="6">
        <v>148263</v>
      </c>
      <c r="D952" s="3" t="s">
        <v>330</v>
      </c>
      <c r="E952" s="6">
        <v>148271</v>
      </c>
      <c r="F952" s="3" t="s">
        <v>1765</v>
      </c>
      <c r="G952" s="8">
        <v>6000</v>
      </c>
      <c r="H952" s="6">
        <v>142</v>
      </c>
      <c r="I952" s="6">
        <v>147953</v>
      </c>
      <c r="J952" s="13">
        <v>45016</v>
      </c>
      <c r="K952" s="9">
        <v>2490.9445539943436</v>
      </c>
      <c r="L952" s="4" t="s">
        <v>4628</v>
      </c>
      <c r="M952" s="4" t="s">
        <v>4632</v>
      </c>
      <c r="N952" s="4">
        <f>VLOOKUP(I952,BaseModelo!$A$2:$E$5075,5)</f>
        <v>8</v>
      </c>
      <c r="P952" s="15">
        <v>142.00000000000003</v>
      </c>
      <c r="Q952" s="4">
        <f>VLOOKUP(I952,BaseModelo!$A$2:$E$5075,3)</f>
        <v>132</v>
      </c>
      <c r="R952" s="4">
        <f t="shared" si="280"/>
        <v>32283000</v>
      </c>
      <c r="S952" s="16">
        <f t="shared" si="281"/>
        <v>1.8585633305454884E-4</v>
      </c>
      <c r="T952" s="4">
        <f t="shared" si="292"/>
        <v>2.6391599293745936E-2</v>
      </c>
      <c r="U952" s="4">
        <f t="shared" si="293"/>
        <v>2.6391599293745942E-2</v>
      </c>
      <c r="V952" s="6">
        <f t="shared" si="282"/>
        <v>0</v>
      </c>
      <c r="W952" s="16" t="str">
        <f t="shared" si="283"/>
        <v/>
      </c>
      <c r="X952" s="4" t="str">
        <f t="shared" si="294"/>
        <v/>
      </c>
      <c r="Y952" s="4" t="str">
        <f t="shared" si="284"/>
        <v/>
      </c>
      <c r="Z952" s="4">
        <f t="shared" si="285"/>
        <v>5836000</v>
      </c>
      <c r="AA952" s="16">
        <f t="shared" si="286"/>
        <v>1.028101439342015E-3</v>
      </c>
      <c r="AB952" s="15">
        <f t="shared" si="295"/>
        <v>0.14599040438656613</v>
      </c>
      <c r="AC952" s="15">
        <f t="shared" si="296"/>
        <v>0.14599040438656616</v>
      </c>
      <c r="AD952" s="4">
        <v>148263</v>
      </c>
      <c r="AE952" s="26">
        <v>1503.37</v>
      </c>
      <c r="AF952" s="26">
        <v>1008.7430678866059</v>
      </c>
      <c r="AG952" s="4">
        <f t="shared" si="297"/>
        <v>3421000</v>
      </c>
      <c r="AH952" s="16">
        <f t="shared" si="287"/>
        <v>1.7538731365097924E-3</v>
      </c>
      <c r="AI952" s="15">
        <f t="shared" si="288"/>
        <v>0.24904998538439052</v>
      </c>
      <c r="AJ952" s="15">
        <f t="shared" si="289"/>
        <v>0.24904998538439058</v>
      </c>
      <c r="AK952" s="4">
        <f t="shared" si="290"/>
        <v>16319000</v>
      </c>
      <c r="AL952" s="27">
        <f t="shared" si="291"/>
        <v>3.6766958759727926E-4</v>
      </c>
      <c r="AM952" s="15">
        <f t="shared" si="298"/>
        <v>5.2209081438813656E-2</v>
      </c>
      <c r="AN952" s="15">
        <f t="shared" si="299"/>
        <v>9.7033884283642175E-6</v>
      </c>
    </row>
    <row r="953" spans="1:40" x14ac:dyDescent="0.2">
      <c r="A953" s="4" t="s">
        <v>4628</v>
      </c>
      <c r="B953" s="3" t="s">
        <v>6</v>
      </c>
      <c r="C953" s="6">
        <v>148263</v>
      </c>
      <c r="D953" s="3" t="s">
        <v>330</v>
      </c>
      <c r="E953" s="6">
        <v>148272</v>
      </c>
      <c r="F953" s="3" t="s">
        <v>1766</v>
      </c>
      <c r="G953" s="8">
        <v>6000</v>
      </c>
      <c r="H953" s="6">
        <v>142</v>
      </c>
      <c r="I953" s="6">
        <v>147964</v>
      </c>
      <c r="J953" s="13">
        <v>45016</v>
      </c>
      <c r="K953" s="9">
        <v>2490.9445539943436</v>
      </c>
      <c r="L953" s="4" t="s">
        <v>4628</v>
      </c>
      <c r="M953" s="4" t="s">
        <v>4632</v>
      </c>
      <c r="N953" s="4">
        <f>VLOOKUP(I953,BaseModelo!$A$2:$E$5075,5)</f>
        <v>8</v>
      </c>
      <c r="P953" s="15">
        <v>142.00000000000003</v>
      </c>
      <c r="Q953" s="4">
        <f>VLOOKUP(I953,BaseModelo!$A$2:$E$5075,3)</f>
        <v>132</v>
      </c>
      <c r="R953" s="4">
        <f t="shared" si="280"/>
        <v>32283000</v>
      </c>
      <c r="S953" s="16">
        <f t="shared" si="281"/>
        <v>1.8585633305454884E-4</v>
      </c>
      <c r="T953" s="4">
        <f t="shared" si="292"/>
        <v>2.6391599293745936E-2</v>
      </c>
      <c r="U953" s="4">
        <f t="shared" si="293"/>
        <v>2.6391599293745942E-2</v>
      </c>
      <c r="V953" s="6">
        <f t="shared" si="282"/>
        <v>0</v>
      </c>
      <c r="W953" s="16" t="str">
        <f t="shared" si="283"/>
        <v/>
      </c>
      <c r="X953" s="4" t="str">
        <f t="shared" si="294"/>
        <v/>
      </c>
      <c r="Y953" s="4" t="str">
        <f t="shared" si="284"/>
        <v/>
      </c>
      <c r="Z953" s="4">
        <f t="shared" si="285"/>
        <v>5836000</v>
      </c>
      <c r="AA953" s="16">
        <f t="shared" si="286"/>
        <v>1.028101439342015E-3</v>
      </c>
      <c r="AB953" s="15">
        <f t="shared" si="295"/>
        <v>0.14599040438656613</v>
      </c>
      <c r="AC953" s="15">
        <f t="shared" si="296"/>
        <v>0.14599040438656616</v>
      </c>
      <c r="AD953" s="4">
        <v>148263</v>
      </c>
      <c r="AE953" s="26">
        <v>1503.37</v>
      </c>
      <c r="AF953" s="26">
        <v>1008.7430678866059</v>
      </c>
      <c r="AG953" s="4">
        <f t="shared" si="297"/>
        <v>3421000</v>
      </c>
      <c r="AH953" s="16">
        <f t="shared" si="287"/>
        <v>1.7538731365097924E-3</v>
      </c>
      <c r="AI953" s="15">
        <f t="shared" si="288"/>
        <v>0.24904998538439052</v>
      </c>
      <c r="AJ953" s="15">
        <f t="shared" si="289"/>
        <v>0.24904998538439058</v>
      </c>
      <c r="AK953" s="4">
        <f t="shared" si="290"/>
        <v>16319000</v>
      </c>
      <c r="AL953" s="27">
        <f t="shared" si="291"/>
        <v>3.6766958759727926E-4</v>
      </c>
      <c r="AM953" s="15">
        <f t="shared" si="298"/>
        <v>5.2209081438813656E-2</v>
      </c>
      <c r="AN953" s="15">
        <f t="shared" si="299"/>
        <v>9.7033884283642175E-6</v>
      </c>
    </row>
    <row r="954" spans="1:40" x14ac:dyDescent="0.2">
      <c r="A954" s="4" t="s">
        <v>4628</v>
      </c>
      <c r="B954" s="3" t="s">
        <v>6</v>
      </c>
      <c r="C954" s="6">
        <v>148263</v>
      </c>
      <c r="D954" s="3" t="s">
        <v>330</v>
      </c>
      <c r="E954" s="6">
        <v>148273</v>
      </c>
      <c r="F954" s="3" t="s">
        <v>1767</v>
      </c>
      <c r="G954" s="8">
        <v>6000</v>
      </c>
      <c r="H954" s="6">
        <v>142</v>
      </c>
      <c r="I954" s="6">
        <v>147966</v>
      </c>
      <c r="J954" s="13">
        <v>45016</v>
      </c>
      <c r="K954" s="9">
        <v>2490.9445539943436</v>
      </c>
      <c r="L954" s="4" t="s">
        <v>4628</v>
      </c>
      <c r="M954" s="4" t="s">
        <v>4632</v>
      </c>
      <c r="N954" s="4">
        <f>VLOOKUP(I954,BaseModelo!$A$2:$E$5075,5)</f>
        <v>8</v>
      </c>
      <c r="P954" s="15">
        <v>142.00000000000003</v>
      </c>
      <c r="Q954" s="4">
        <f>VLOOKUP(I954,BaseModelo!$A$2:$E$5075,3)</f>
        <v>132</v>
      </c>
      <c r="R954" s="4">
        <f t="shared" si="280"/>
        <v>32283000</v>
      </c>
      <c r="S954" s="16">
        <f t="shared" si="281"/>
        <v>1.8585633305454884E-4</v>
      </c>
      <c r="T954" s="4">
        <f t="shared" si="292"/>
        <v>2.6391599293745936E-2</v>
      </c>
      <c r="U954" s="4">
        <f t="shared" si="293"/>
        <v>2.6391599293745942E-2</v>
      </c>
      <c r="V954" s="6">
        <f t="shared" si="282"/>
        <v>0</v>
      </c>
      <c r="W954" s="16" t="str">
        <f t="shared" si="283"/>
        <v/>
      </c>
      <c r="X954" s="4" t="str">
        <f t="shared" si="294"/>
        <v/>
      </c>
      <c r="Y954" s="4" t="str">
        <f t="shared" si="284"/>
        <v/>
      </c>
      <c r="Z954" s="4">
        <f t="shared" si="285"/>
        <v>5836000</v>
      </c>
      <c r="AA954" s="16">
        <f t="shared" si="286"/>
        <v>1.028101439342015E-3</v>
      </c>
      <c r="AB954" s="15">
        <f t="shared" si="295"/>
        <v>0.14599040438656613</v>
      </c>
      <c r="AC954" s="15">
        <f t="shared" si="296"/>
        <v>0.14599040438656616</v>
      </c>
      <c r="AD954" s="4">
        <v>148263</v>
      </c>
      <c r="AE954" s="26">
        <v>1503.37</v>
      </c>
      <c r="AF954" s="26">
        <v>1008.7430678866059</v>
      </c>
      <c r="AG954" s="4">
        <f t="shared" si="297"/>
        <v>3421000</v>
      </c>
      <c r="AH954" s="16">
        <f t="shared" si="287"/>
        <v>1.7538731365097924E-3</v>
      </c>
      <c r="AI954" s="15">
        <f t="shared" si="288"/>
        <v>0.24904998538439052</v>
      </c>
      <c r="AJ954" s="15">
        <f t="shared" si="289"/>
        <v>0.24904998538439058</v>
      </c>
      <c r="AK954" s="4">
        <f t="shared" si="290"/>
        <v>16319000</v>
      </c>
      <c r="AL954" s="27">
        <f t="shared" si="291"/>
        <v>3.6766958759727926E-4</v>
      </c>
      <c r="AM954" s="15">
        <f t="shared" si="298"/>
        <v>5.2209081438813656E-2</v>
      </c>
      <c r="AN954" s="15">
        <f t="shared" si="299"/>
        <v>9.7033884283642175E-6</v>
      </c>
    </row>
    <row r="955" spans="1:40" x14ac:dyDescent="0.2">
      <c r="A955" s="4" t="s">
        <v>4628</v>
      </c>
      <c r="B955" s="3" t="s">
        <v>6</v>
      </c>
      <c r="C955" s="6">
        <v>148263</v>
      </c>
      <c r="D955" s="3" t="s">
        <v>330</v>
      </c>
      <c r="E955" s="6">
        <v>148274</v>
      </c>
      <c r="F955" s="3" t="s">
        <v>1768</v>
      </c>
      <c r="G955" s="8">
        <v>6000</v>
      </c>
      <c r="H955" s="6">
        <v>142</v>
      </c>
      <c r="I955" s="6">
        <v>147952</v>
      </c>
      <c r="J955" s="13">
        <v>45016</v>
      </c>
      <c r="K955" s="9">
        <v>2490.9445539943436</v>
      </c>
      <c r="L955" s="4" t="s">
        <v>4628</v>
      </c>
      <c r="M955" s="4" t="s">
        <v>4632</v>
      </c>
      <c r="N955" s="4">
        <f>VLOOKUP(I955,BaseModelo!$A$2:$E$5075,5)</f>
        <v>8</v>
      </c>
      <c r="P955" s="15">
        <v>142.00000000000003</v>
      </c>
      <c r="Q955" s="4">
        <f>VLOOKUP(I955,BaseModelo!$A$2:$E$5075,3)</f>
        <v>132</v>
      </c>
      <c r="R955" s="4">
        <f t="shared" si="280"/>
        <v>32283000</v>
      </c>
      <c r="S955" s="16">
        <f t="shared" si="281"/>
        <v>1.8585633305454884E-4</v>
      </c>
      <c r="T955" s="4">
        <f t="shared" si="292"/>
        <v>2.6391599293745936E-2</v>
      </c>
      <c r="U955" s="4">
        <f t="shared" si="293"/>
        <v>2.6391599293745942E-2</v>
      </c>
      <c r="V955" s="6">
        <f t="shared" si="282"/>
        <v>0</v>
      </c>
      <c r="W955" s="16" t="str">
        <f t="shared" si="283"/>
        <v/>
      </c>
      <c r="X955" s="4" t="str">
        <f t="shared" si="294"/>
        <v/>
      </c>
      <c r="Y955" s="4" t="str">
        <f t="shared" si="284"/>
        <v/>
      </c>
      <c r="Z955" s="4">
        <f t="shared" si="285"/>
        <v>5836000</v>
      </c>
      <c r="AA955" s="16">
        <f t="shared" si="286"/>
        <v>1.028101439342015E-3</v>
      </c>
      <c r="AB955" s="15">
        <f t="shared" si="295"/>
        <v>0.14599040438656613</v>
      </c>
      <c r="AC955" s="15">
        <f t="shared" si="296"/>
        <v>0.14599040438656616</v>
      </c>
      <c r="AD955" s="4">
        <v>148263</v>
      </c>
      <c r="AE955" s="26">
        <v>1503.37</v>
      </c>
      <c r="AF955" s="26">
        <v>1008.7430678866059</v>
      </c>
      <c r="AG955" s="4">
        <f t="shared" si="297"/>
        <v>3421000</v>
      </c>
      <c r="AH955" s="16">
        <f t="shared" si="287"/>
        <v>1.7538731365097924E-3</v>
      </c>
      <c r="AI955" s="15">
        <f t="shared" si="288"/>
        <v>0.24904998538439052</v>
      </c>
      <c r="AJ955" s="15">
        <f t="shared" si="289"/>
        <v>0.24904998538439058</v>
      </c>
      <c r="AK955" s="4">
        <f t="shared" si="290"/>
        <v>16319000</v>
      </c>
      <c r="AL955" s="27">
        <f t="shared" si="291"/>
        <v>3.6766958759727926E-4</v>
      </c>
      <c r="AM955" s="15">
        <f t="shared" si="298"/>
        <v>5.2209081438813656E-2</v>
      </c>
      <c r="AN955" s="15">
        <f t="shared" si="299"/>
        <v>9.7033884283642175E-6</v>
      </c>
    </row>
    <row r="956" spans="1:40" x14ac:dyDescent="0.2">
      <c r="A956" s="4" t="s">
        <v>4628</v>
      </c>
      <c r="B956" s="3" t="s">
        <v>6</v>
      </c>
      <c r="C956" s="6">
        <v>148263</v>
      </c>
      <c r="D956" s="3" t="s">
        <v>330</v>
      </c>
      <c r="E956" s="6">
        <v>148276</v>
      </c>
      <c r="F956" s="3" t="s">
        <v>1769</v>
      </c>
      <c r="G956" s="8">
        <v>6000</v>
      </c>
      <c r="H956" s="6">
        <v>142</v>
      </c>
      <c r="I956" s="6">
        <v>147997</v>
      </c>
      <c r="J956" s="13">
        <v>45016</v>
      </c>
      <c r="K956" s="9">
        <v>2490.9445539943436</v>
      </c>
      <c r="L956" s="4" t="s">
        <v>4628</v>
      </c>
      <c r="M956" s="4" t="s">
        <v>4632</v>
      </c>
      <c r="N956" s="4">
        <f>VLOOKUP(I956,BaseModelo!$A$2:$E$5075,5)</f>
        <v>2</v>
      </c>
      <c r="P956" s="15">
        <v>142.00000000000003</v>
      </c>
      <c r="Q956" s="4">
        <f>VLOOKUP(I956,BaseModelo!$A$2:$E$5075,3)</f>
        <v>100</v>
      </c>
      <c r="R956" s="4">
        <f t="shared" si="280"/>
        <v>32283000</v>
      </c>
      <c r="S956" s="16">
        <f t="shared" si="281"/>
        <v>1.8585633305454884E-4</v>
      </c>
      <c r="T956" s="4">
        <f t="shared" si="292"/>
        <v>2.6391599293745936E-2</v>
      </c>
      <c r="U956" s="4">
        <f t="shared" si="293"/>
        <v>2.6391599293745942E-2</v>
      </c>
      <c r="V956" s="6">
        <f t="shared" si="282"/>
        <v>0</v>
      </c>
      <c r="W956" s="16" t="str">
        <f t="shared" si="283"/>
        <v/>
      </c>
      <c r="X956" s="4" t="str">
        <f t="shared" si="294"/>
        <v/>
      </c>
      <c r="Y956" s="4" t="str">
        <f t="shared" si="284"/>
        <v/>
      </c>
      <c r="Z956" s="4">
        <f t="shared" si="285"/>
        <v>1578000</v>
      </c>
      <c r="AA956" s="16">
        <f t="shared" si="286"/>
        <v>3.8022813688212928E-3</v>
      </c>
      <c r="AB956" s="15">
        <f t="shared" si="295"/>
        <v>0.53992395437262353</v>
      </c>
      <c r="AC956" s="15">
        <f t="shared" si="296"/>
        <v>0.53992395437262364</v>
      </c>
      <c r="AD956" s="4">
        <v>148263</v>
      </c>
      <c r="AE956" s="26">
        <v>1503.37</v>
      </c>
      <c r="AF956" s="26">
        <v>1008.7430678866059</v>
      </c>
      <c r="AG956" s="4">
        <f t="shared" si="297"/>
        <v>832000</v>
      </c>
      <c r="AH956" s="16">
        <f t="shared" si="287"/>
        <v>7.2115384615384619E-3</v>
      </c>
      <c r="AI956" s="15">
        <f t="shared" si="288"/>
        <v>1.0240384615384617</v>
      </c>
      <c r="AJ956" s="15">
        <f t="shared" si="289"/>
        <v>1.0240384615384619</v>
      </c>
      <c r="AK956" s="4">
        <f t="shared" si="290"/>
        <v>16319000</v>
      </c>
      <c r="AL956" s="27">
        <f t="shared" si="291"/>
        <v>3.6766958759727926E-4</v>
      </c>
      <c r="AM956" s="15">
        <f t="shared" si="298"/>
        <v>5.2209081438813656E-2</v>
      </c>
      <c r="AN956" s="15">
        <f t="shared" si="299"/>
        <v>9.7033884283642175E-6</v>
      </c>
    </row>
    <row r="957" spans="1:40" x14ac:dyDescent="0.2">
      <c r="A957" s="4" t="s">
        <v>4628</v>
      </c>
      <c r="B957" s="3" t="s">
        <v>6</v>
      </c>
      <c r="C957" s="6">
        <v>148263</v>
      </c>
      <c r="D957" s="3" t="s">
        <v>330</v>
      </c>
      <c r="E957" s="6">
        <v>148277</v>
      </c>
      <c r="F957" s="3" t="s">
        <v>1770</v>
      </c>
      <c r="G957" s="8">
        <v>6000</v>
      </c>
      <c r="H957" s="6">
        <v>142</v>
      </c>
      <c r="I957" s="6">
        <v>147460</v>
      </c>
      <c r="J957" s="13">
        <v>45016</v>
      </c>
      <c r="K957" s="9">
        <v>2490.9445539943436</v>
      </c>
      <c r="L957" s="4" t="s">
        <v>4628</v>
      </c>
      <c r="M957" s="4" t="s">
        <v>4632</v>
      </c>
      <c r="N957" s="4">
        <f>VLOOKUP(I957,BaseModelo!$A$2:$E$5075,5)</f>
        <v>10</v>
      </c>
      <c r="P957" s="15">
        <v>142.00000000000003</v>
      </c>
      <c r="Q957" s="4">
        <f>VLOOKUP(I957,BaseModelo!$A$2:$E$5075,3)</f>
        <v>0</v>
      </c>
      <c r="R957" s="4">
        <f t="shared" si="280"/>
        <v>32283000</v>
      </c>
      <c r="S957" s="16">
        <f t="shared" si="281"/>
        <v>1.8585633305454884E-4</v>
      </c>
      <c r="T957" s="4">
        <f t="shared" si="292"/>
        <v>2.6391599293745936E-2</v>
      </c>
      <c r="U957" s="4">
        <f t="shared" si="293"/>
        <v>2.6391599293745942E-2</v>
      </c>
      <c r="V957" s="6">
        <f t="shared" si="282"/>
        <v>0</v>
      </c>
      <c r="W957" s="16" t="str">
        <f t="shared" si="283"/>
        <v/>
      </c>
      <c r="X957" s="4" t="str">
        <f t="shared" si="294"/>
        <v/>
      </c>
      <c r="Y957" s="4" t="str">
        <f t="shared" si="284"/>
        <v/>
      </c>
      <c r="Z957" s="4">
        <f t="shared" si="285"/>
        <v>4121000</v>
      </c>
      <c r="AA957" s="16">
        <f t="shared" si="286"/>
        <v>1.4559572919194371E-3</v>
      </c>
      <c r="AB957" s="15">
        <f t="shared" si="295"/>
        <v>0.20674593545256006</v>
      </c>
      <c r="AC957" s="15">
        <f t="shared" si="296"/>
        <v>0.20674593545256012</v>
      </c>
      <c r="AD957" s="4">
        <v>148263</v>
      </c>
      <c r="AE957" s="26">
        <v>1503.37</v>
      </c>
      <c r="AF957" s="26">
        <v>1008.7430678866059</v>
      </c>
      <c r="AG957" s="4">
        <f t="shared" si="297"/>
        <v>1846000</v>
      </c>
      <c r="AH957" s="16">
        <f t="shared" si="287"/>
        <v>3.2502708559046588E-3</v>
      </c>
      <c r="AI957" s="15">
        <f t="shared" si="288"/>
        <v>0.46153846153846156</v>
      </c>
      <c r="AJ957" s="15">
        <f t="shared" si="289"/>
        <v>0.46153846153846162</v>
      </c>
      <c r="AK957" s="4">
        <f t="shared" si="290"/>
        <v>16319000</v>
      </c>
      <c r="AL957" s="27">
        <f t="shared" si="291"/>
        <v>3.6766958759727926E-4</v>
      </c>
      <c r="AM957" s="15">
        <f t="shared" si="298"/>
        <v>5.2209081438813656E-2</v>
      </c>
      <c r="AN957" s="15">
        <f t="shared" si="299"/>
        <v>9.7033884283642175E-6</v>
      </c>
    </row>
    <row r="958" spans="1:40" x14ac:dyDescent="0.2">
      <c r="A958" s="4" t="s">
        <v>4628</v>
      </c>
      <c r="B958" s="2" t="s">
        <v>4</v>
      </c>
      <c r="C958" s="5">
        <v>148297</v>
      </c>
      <c r="D958" s="2" t="s">
        <v>332</v>
      </c>
      <c r="E958" s="5">
        <v>148298</v>
      </c>
      <c r="F958" s="2" t="s">
        <v>1720</v>
      </c>
      <c r="G958" s="7">
        <v>20000</v>
      </c>
      <c r="H958" s="5">
        <v>75</v>
      </c>
      <c r="I958" s="6">
        <v>147909</v>
      </c>
      <c r="J958" s="13">
        <v>45016</v>
      </c>
      <c r="K958" s="9">
        <v>20000</v>
      </c>
      <c r="L958" s="4" t="s">
        <v>4628</v>
      </c>
      <c r="M958" s="4" t="s">
        <v>4632</v>
      </c>
      <c r="N958" s="4">
        <f>VLOOKUP(I958,BaseModelo!$A$2:$E$5075,5)</f>
        <v>10</v>
      </c>
      <c r="P958" s="15">
        <v>122</v>
      </c>
      <c r="Q958" s="4">
        <f>VLOOKUP(I958,BaseModelo!$A$2:$E$5075,3)</f>
        <v>0</v>
      </c>
      <c r="R958" s="4">
        <f t="shared" si="280"/>
        <v>32283000</v>
      </c>
      <c r="S958" s="16">
        <f t="shared" si="281"/>
        <v>6.1952111018182942E-4</v>
      </c>
      <c r="T958" s="4">
        <f t="shared" si="292"/>
        <v>4.6464083263637206E-2</v>
      </c>
      <c r="U958" s="4">
        <f t="shared" si="293"/>
        <v>7.5581575442183191E-2</v>
      </c>
      <c r="V958" s="6">
        <f t="shared" si="282"/>
        <v>0</v>
      </c>
      <c r="W958" s="16" t="str">
        <f t="shared" si="283"/>
        <v/>
      </c>
      <c r="X958" s="4" t="str">
        <f t="shared" si="294"/>
        <v/>
      </c>
      <c r="Y958" s="4" t="str">
        <f t="shared" si="284"/>
        <v/>
      </c>
      <c r="Z958" s="4">
        <f t="shared" si="285"/>
        <v>4121000</v>
      </c>
      <c r="AA958" s="16">
        <f t="shared" si="286"/>
        <v>4.8531909730647905E-3</v>
      </c>
      <c r="AB958" s="15">
        <f t="shared" si="295"/>
        <v>0.36398932297985931</v>
      </c>
      <c r="AC958" s="15">
        <f t="shared" si="296"/>
        <v>0.59208929871390448</v>
      </c>
      <c r="AD958" s="4">
        <v>148297</v>
      </c>
      <c r="AE958" s="26">
        <v>2565.5500000000002</v>
      </c>
      <c r="AF958" s="26">
        <v>2565.5500000000002</v>
      </c>
      <c r="AG958" s="4">
        <f t="shared" si="297"/>
        <v>1846000</v>
      </c>
      <c r="AH958" s="16">
        <f t="shared" si="287"/>
        <v>1.0834236186348862E-2</v>
      </c>
      <c r="AI958" s="15">
        <f t="shared" si="288"/>
        <v>0.81256771397616467</v>
      </c>
      <c r="AJ958" s="15">
        <f t="shared" si="289"/>
        <v>1.3217768147345612</v>
      </c>
      <c r="AK958" s="4">
        <f t="shared" si="290"/>
        <v>16319000</v>
      </c>
      <c r="AL958" s="27">
        <f t="shared" si="291"/>
        <v>1.2255652919909309E-3</v>
      </c>
      <c r="AM958" s="15">
        <f t="shared" si="298"/>
        <v>9.1917396899319811E-2</v>
      </c>
      <c r="AN958" s="15">
        <f t="shared" si="299"/>
        <v>9.2630155575933808E-5</v>
      </c>
    </row>
    <row r="959" spans="1:40" x14ac:dyDescent="0.2">
      <c r="A959" s="4" t="s">
        <v>4628</v>
      </c>
      <c r="B959" s="3" t="s">
        <v>4</v>
      </c>
      <c r="C959" s="6">
        <v>148297</v>
      </c>
      <c r="D959" s="3" t="s">
        <v>332</v>
      </c>
      <c r="E959" s="6">
        <v>148299</v>
      </c>
      <c r="F959" s="3" t="s">
        <v>1778</v>
      </c>
      <c r="G959" s="8">
        <v>5000</v>
      </c>
      <c r="H959" s="6">
        <v>80</v>
      </c>
      <c r="I959" s="6">
        <v>147911</v>
      </c>
      <c r="J959" s="13">
        <v>45016</v>
      </c>
      <c r="K959" s="9">
        <v>5000</v>
      </c>
      <c r="L959" s="4" t="s">
        <v>4628</v>
      </c>
      <c r="M959" s="4" t="s">
        <v>4632</v>
      </c>
      <c r="N959" s="4">
        <f>VLOOKUP(I959,BaseModelo!$A$2:$E$5075,5)</f>
        <v>4</v>
      </c>
      <c r="P959" s="15">
        <v>147</v>
      </c>
      <c r="Q959" s="4">
        <f>VLOOKUP(I959,BaseModelo!$A$2:$E$5075,3)</f>
        <v>110</v>
      </c>
      <c r="R959" s="4">
        <f t="shared" si="280"/>
        <v>32283000</v>
      </c>
      <c r="S959" s="16">
        <f t="shared" si="281"/>
        <v>1.5488027754545735E-4</v>
      </c>
      <c r="T959" s="4">
        <f t="shared" si="292"/>
        <v>1.2390422203636588E-2</v>
      </c>
      <c r="U959" s="4">
        <f t="shared" si="293"/>
        <v>2.2767400799182231E-2</v>
      </c>
      <c r="V959" s="6">
        <f t="shared" si="282"/>
        <v>0</v>
      </c>
      <c r="W959" s="16" t="str">
        <f t="shared" si="283"/>
        <v/>
      </c>
      <c r="X959" s="4" t="str">
        <f t="shared" si="294"/>
        <v/>
      </c>
      <c r="Y959" s="4" t="str">
        <f t="shared" si="284"/>
        <v/>
      </c>
      <c r="Z959" s="4">
        <f t="shared" si="285"/>
        <v>2331000</v>
      </c>
      <c r="AA959" s="16">
        <f t="shared" si="286"/>
        <v>2.1450021450021449E-3</v>
      </c>
      <c r="AB959" s="15">
        <f t="shared" si="295"/>
        <v>0.1716001716001716</v>
      </c>
      <c r="AC959" s="15">
        <f t="shared" si="296"/>
        <v>0.31531531531531531</v>
      </c>
      <c r="AD959" s="4">
        <v>148297</v>
      </c>
      <c r="AE959" s="26">
        <v>683.55</v>
      </c>
      <c r="AF959" s="26">
        <v>683.55</v>
      </c>
      <c r="AG959" s="4">
        <f t="shared" si="297"/>
        <v>858000</v>
      </c>
      <c r="AH959" s="16">
        <f t="shared" si="287"/>
        <v>5.8275058275058279E-3</v>
      </c>
      <c r="AI959" s="15">
        <f t="shared" si="288"/>
        <v>0.46620046620046623</v>
      </c>
      <c r="AJ959" s="15">
        <f t="shared" si="289"/>
        <v>0.85664335664335667</v>
      </c>
      <c r="AK959" s="4">
        <f t="shared" si="290"/>
        <v>16319000</v>
      </c>
      <c r="AL959" s="27">
        <f t="shared" si="291"/>
        <v>3.0639132299773271E-4</v>
      </c>
      <c r="AM959" s="15">
        <f t="shared" si="298"/>
        <v>2.4511305839818618E-2</v>
      </c>
      <c r="AN959" s="15">
        <f t="shared" si="299"/>
        <v>6.9757340520810808E-6</v>
      </c>
    </row>
    <row r="960" spans="1:40" x14ac:dyDescent="0.2">
      <c r="A960" s="4" t="s">
        <v>4628</v>
      </c>
      <c r="B960" s="3" t="s">
        <v>4</v>
      </c>
      <c r="C960" s="6">
        <v>148297</v>
      </c>
      <c r="D960" s="3" t="s">
        <v>332</v>
      </c>
      <c r="E960" s="6">
        <v>148300</v>
      </c>
      <c r="F960" s="3" t="s">
        <v>1779</v>
      </c>
      <c r="G960" s="8">
        <v>5000</v>
      </c>
      <c r="H960" s="6">
        <v>85</v>
      </c>
      <c r="I960" s="6">
        <v>148000</v>
      </c>
      <c r="J960" s="13">
        <v>45016</v>
      </c>
      <c r="K960" s="9">
        <v>5000</v>
      </c>
      <c r="L960" s="4" t="s">
        <v>4628</v>
      </c>
      <c r="M960" s="4" t="s">
        <v>4632</v>
      </c>
      <c r="N960" s="4">
        <f>VLOOKUP(I960,BaseModelo!$A$2:$E$5075,5)</f>
        <v>2</v>
      </c>
      <c r="P960" s="15">
        <v>147</v>
      </c>
      <c r="Q960" s="4">
        <f>VLOOKUP(I960,BaseModelo!$A$2:$E$5075,3)</f>
        <v>100</v>
      </c>
      <c r="R960" s="4">
        <f t="shared" si="280"/>
        <v>32283000</v>
      </c>
      <c r="S960" s="16">
        <f t="shared" si="281"/>
        <v>1.5488027754545735E-4</v>
      </c>
      <c r="T960" s="4">
        <f t="shared" si="292"/>
        <v>1.3164823591363875E-2</v>
      </c>
      <c r="U960" s="4">
        <f t="shared" si="293"/>
        <v>2.2767400799182231E-2</v>
      </c>
      <c r="V960" s="6">
        <f t="shared" si="282"/>
        <v>0</v>
      </c>
      <c r="W960" s="16" t="str">
        <f t="shared" si="283"/>
        <v/>
      </c>
      <c r="X960" s="4" t="str">
        <f t="shared" si="294"/>
        <v/>
      </c>
      <c r="Y960" s="4" t="str">
        <f t="shared" si="284"/>
        <v/>
      </c>
      <c r="Z960" s="4">
        <f t="shared" si="285"/>
        <v>1578000</v>
      </c>
      <c r="AA960" s="16">
        <f t="shared" si="286"/>
        <v>3.1685678073510772E-3</v>
      </c>
      <c r="AB960" s="15">
        <f t="shared" si="295"/>
        <v>0.26932826362484158</v>
      </c>
      <c r="AC960" s="15">
        <f t="shared" si="296"/>
        <v>0.46577946768060835</v>
      </c>
      <c r="AD960" s="4">
        <v>148297</v>
      </c>
      <c r="AE960" s="26">
        <v>737.85</v>
      </c>
      <c r="AF960" s="26">
        <v>737.85</v>
      </c>
      <c r="AG960" s="4">
        <f t="shared" si="297"/>
        <v>832000</v>
      </c>
      <c r="AH960" s="16">
        <f t="shared" si="287"/>
        <v>6.0096153846153849E-3</v>
      </c>
      <c r="AI960" s="15">
        <f t="shared" si="288"/>
        <v>0.51081730769230771</v>
      </c>
      <c r="AJ960" s="15">
        <f t="shared" si="289"/>
        <v>0.88341346153846156</v>
      </c>
      <c r="AK960" s="4">
        <f t="shared" si="290"/>
        <v>16319000</v>
      </c>
      <c r="AL960" s="27">
        <f t="shared" si="291"/>
        <v>3.0639132299773271E-4</v>
      </c>
      <c r="AM960" s="15">
        <f t="shared" si="298"/>
        <v>2.604326245480728E-2</v>
      </c>
      <c r="AN960" s="15">
        <f t="shared" si="299"/>
        <v>6.9757340520810808E-6</v>
      </c>
    </row>
    <row r="961" spans="1:40" x14ac:dyDescent="0.2">
      <c r="A961" s="4" t="s">
        <v>4628</v>
      </c>
      <c r="B961" s="3" t="s">
        <v>4</v>
      </c>
      <c r="C961" s="6">
        <v>148297</v>
      </c>
      <c r="D961" s="3" t="s">
        <v>332</v>
      </c>
      <c r="E961" s="6">
        <v>148301</v>
      </c>
      <c r="F961" s="3" t="s">
        <v>1780</v>
      </c>
      <c r="G961" s="8">
        <v>5000</v>
      </c>
      <c r="H961" s="6">
        <v>85</v>
      </c>
      <c r="I961" s="6">
        <v>147910</v>
      </c>
      <c r="J961" s="13">
        <v>45016</v>
      </c>
      <c r="K961" s="9">
        <v>5000</v>
      </c>
      <c r="L961" s="4" t="s">
        <v>4628</v>
      </c>
      <c r="M961" s="4" t="s">
        <v>4632</v>
      </c>
      <c r="N961" s="4">
        <f>VLOOKUP(I961,BaseModelo!$A$2:$E$5075,5)</f>
        <v>5</v>
      </c>
      <c r="P961" s="15">
        <v>147</v>
      </c>
      <c r="Q961" s="4">
        <f>VLOOKUP(I961,BaseModelo!$A$2:$E$5075,3)</f>
        <v>110</v>
      </c>
      <c r="R961" s="4">
        <f t="shared" si="280"/>
        <v>32283000</v>
      </c>
      <c r="S961" s="16">
        <f t="shared" si="281"/>
        <v>1.5488027754545735E-4</v>
      </c>
      <c r="T961" s="4">
        <f t="shared" si="292"/>
        <v>1.3164823591363875E-2</v>
      </c>
      <c r="U961" s="4">
        <f t="shared" si="293"/>
        <v>2.2767400799182231E-2</v>
      </c>
      <c r="V961" s="6">
        <f t="shared" si="282"/>
        <v>0</v>
      </c>
      <c r="W961" s="16" t="str">
        <f t="shared" si="283"/>
        <v/>
      </c>
      <c r="X961" s="4" t="str">
        <f t="shared" si="294"/>
        <v/>
      </c>
      <c r="Y961" s="4" t="str">
        <f t="shared" si="284"/>
        <v/>
      </c>
      <c r="Z961" s="4">
        <f t="shared" si="285"/>
        <v>4058000</v>
      </c>
      <c r="AA961" s="16">
        <f t="shared" si="286"/>
        <v>1.2321340561853129E-3</v>
      </c>
      <c r="AB961" s="15">
        <f t="shared" si="295"/>
        <v>0.10473139477575159</v>
      </c>
      <c r="AC961" s="15">
        <f t="shared" si="296"/>
        <v>0.18112370625924099</v>
      </c>
      <c r="AD961" s="4">
        <v>148297</v>
      </c>
      <c r="AE961" s="26">
        <v>737.85</v>
      </c>
      <c r="AF961" s="26">
        <v>737.85</v>
      </c>
      <c r="AG961" s="4">
        <f t="shared" si="297"/>
        <v>2193000</v>
      </c>
      <c r="AH961" s="16">
        <f t="shared" si="287"/>
        <v>2.2799817601459188E-3</v>
      </c>
      <c r="AI961" s="15">
        <f t="shared" si="288"/>
        <v>0.19379844961240311</v>
      </c>
      <c r="AJ961" s="15">
        <f t="shared" si="289"/>
        <v>0.33515731874145005</v>
      </c>
      <c r="AK961" s="4">
        <f t="shared" si="290"/>
        <v>16319000</v>
      </c>
      <c r="AL961" s="27">
        <f t="shared" si="291"/>
        <v>3.0639132299773271E-4</v>
      </c>
      <c r="AM961" s="15">
        <f t="shared" si="298"/>
        <v>2.604326245480728E-2</v>
      </c>
      <c r="AN961" s="15">
        <f t="shared" si="299"/>
        <v>6.9757340520810808E-6</v>
      </c>
    </row>
    <row r="962" spans="1:40" x14ac:dyDescent="0.2">
      <c r="A962" s="4" t="s">
        <v>4628</v>
      </c>
      <c r="B962" s="3" t="s">
        <v>4</v>
      </c>
      <c r="C962" s="6">
        <v>148297</v>
      </c>
      <c r="D962" s="3" t="s">
        <v>332</v>
      </c>
      <c r="E962" s="6">
        <v>148302</v>
      </c>
      <c r="F962" s="3" t="s">
        <v>1781</v>
      </c>
      <c r="G962" s="8">
        <v>5000</v>
      </c>
      <c r="H962" s="6">
        <v>100</v>
      </c>
      <c r="I962" s="6">
        <v>148003</v>
      </c>
      <c r="J962" s="13">
        <v>45016</v>
      </c>
      <c r="K962" s="9">
        <v>5000</v>
      </c>
      <c r="L962" s="4" t="s">
        <v>4628</v>
      </c>
      <c r="M962" s="4" t="s">
        <v>4632</v>
      </c>
      <c r="N962" s="4">
        <f>VLOOKUP(I962,BaseModelo!$A$2:$E$5075,5)</f>
        <v>6</v>
      </c>
      <c r="P962" s="15">
        <v>147</v>
      </c>
      <c r="Q962" s="4">
        <f>VLOOKUP(I962,BaseModelo!$A$2:$E$5075,3)</f>
        <v>115</v>
      </c>
      <c r="R962" s="4">
        <f t="shared" ref="R962:R1025" si="300">SUMIFS($G:$G,$M:$M,M962)</f>
        <v>32283000</v>
      </c>
      <c r="S962" s="16">
        <f t="shared" ref="S962:S1025" si="301">G962/R962</f>
        <v>1.5488027754545735E-4</v>
      </c>
      <c r="T962" s="4">
        <f t="shared" si="292"/>
        <v>1.5488027754545736E-2</v>
      </c>
      <c r="U962" s="4">
        <f t="shared" si="293"/>
        <v>2.2767400799182231E-2</v>
      </c>
      <c r="V962" s="6">
        <f t="shared" ref="V962:V1025" si="302">SUMIFS($G:$G,$O:$O,O962)</f>
        <v>0</v>
      </c>
      <c r="W962" s="16" t="str">
        <f t="shared" ref="W962:W1025" si="303">IFERROR(G962/V962,"")</f>
        <v/>
      </c>
      <c r="X962" s="4" t="str">
        <f t="shared" si="294"/>
        <v/>
      </c>
      <c r="Y962" s="4" t="str">
        <f t="shared" ref="Y962:Y1025" si="304">IFERROR(W962*P962,"")</f>
        <v/>
      </c>
      <c r="Z962" s="4">
        <f t="shared" ref="Z962:Z1025" si="305">SUMIFS($G:$G,$N:$N,N962)</f>
        <v>4853000</v>
      </c>
      <c r="AA962" s="16">
        <f t="shared" ref="AA962:AA1025" si="306">IFERROR(G962/Z962,"")</f>
        <v>1.0302905419328251E-3</v>
      </c>
      <c r="AB962" s="15">
        <f t="shared" si="295"/>
        <v>0.10302905419328251</v>
      </c>
      <c r="AC962" s="15">
        <f t="shared" si="296"/>
        <v>0.1514527096641253</v>
      </c>
      <c r="AD962" s="4">
        <v>148297</v>
      </c>
      <c r="AE962" s="26">
        <v>875.77</v>
      </c>
      <c r="AF962" s="26">
        <v>875.77</v>
      </c>
      <c r="AG962" s="4">
        <f t="shared" si="297"/>
        <v>2735000</v>
      </c>
      <c r="AH962" s="16">
        <f t="shared" ref="AH962:AH1025" si="307">IFERROR($G962/AG962,"")</f>
        <v>1.8281535648994515E-3</v>
      </c>
      <c r="AI962" s="15">
        <f t="shared" ref="AI962:AI1025" si="308">IFERROR(AH962*H962,"")</f>
        <v>0.18281535648994515</v>
      </c>
      <c r="AJ962" s="15">
        <f t="shared" ref="AJ962:AJ1025" si="309">IFERROR(AH962*P962,"")</f>
        <v>0.26873857404021939</v>
      </c>
      <c r="AK962" s="4">
        <f t="shared" ref="AK962:AK1025" si="310">SUMIFS($G:$G,$A:$A,$A962,$M:$M,$M962)</f>
        <v>16319000</v>
      </c>
      <c r="AL962" s="27">
        <f t="shared" ref="AL962:AL1025" si="311">IFERROR($G962/AK962,"")</f>
        <v>3.0639132299773271E-4</v>
      </c>
      <c r="AM962" s="15">
        <f t="shared" si="298"/>
        <v>3.0639132299773272E-2</v>
      </c>
      <c r="AN962" s="15">
        <f t="shared" si="299"/>
        <v>6.9757340520810808E-6</v>
      </c>
    </row>
    <row r="963" spans="1:40" x14ac:dyDescent="0.2">
      <c r="A963" s="4" t="s">
        <v>4628</v>
      </c>
      <c r="B963" s="3" t="s">
        <v>4</v>
      </c>
      <c r="C963" s="6">
        <v>148297</v>
      </c>
      <c r="D963" s="3" t="s">
        <v>332</v>
      </c>
      <c r="E963" s="6">
        <v>148303</v>
      </c>
      <c r="F963" s="3" t="s">
        <v>1782</v>
      </c>
      <c r="G963" s="8">
        <v>5000</v>
      </c>
      <c r="H963" s="6">
        <v>85</v>
      </c>
      <c r="I963" s="6">
        <v>148002</v>
      </c>
      <c r="J963" s="13">
        <v>45016</v>
      </c>
      <c r="K963" s="9">
        <v>5000</v>
      </c>
      <c r="L963" s="4" t="s">
        <v>4628</v>
      </c>
      <c r="M963" s="4" t="s">
        <v>4632</v>
      </c>
      <c r="N963" s="4">
        <f>VLOOKUP(I963,BaseModelo!$A$2:$E$5075,5)</f>
        <v>6</v>
      </c>
      <c r="P963" s="15">
        <v>147</v>
      </c>
      <c r="Q963" s="4">
        <f>VLOOKUP(I963,BaseModelo!$A$2:$E$5075,3)</f>
        <v>115</v>
      </c>
      <c r="R963" s="4">
        <f t="shared" si="300"/>
        <v>32283000</v>
      </c>
      <c r="S963" s="16">
        <f t="shared" si="301"/>
        <v>1.5488027754545735E-4</v>
      </c>
      <c r="T963" s="4">
        <f t="shared" ref="T963:T1026" si="312">S963*H963</f>
        <v>1.3164823591363875E-2</v>
      </c>
      <c r="U963" s="4">
        <f t="shared" ref="U963:U1026" si="313">S963*P963</f>
        <v>2.2767400799182231E-2</v>
      </c>
      <c r="V963" s="6">
        <f t="shared" si="302"/>
        <v>0</v>
      </c>
      <c r="W963" s="16" t="str">
        <f t="shared" si="303"/>
        <v/>
      </c>
      <c r="X963" s="4" t="str">
        <f t="shared" ref="X963:X1026" si="314">IFERROR(W963*H963,"")</f>
        <v/>
      </c>
      <c r="Y963" s="4" t="str">
        <f t="shared" si="304"/>
        <v/>
      </c>
      <c r="Z963" s="4">
        <f t="shared" si="305"/>
        <v>4853000</v>
      </c>
      <c r="AA963" s="16">
        <f t="shared" si="306"/>
        <v>1.0302905419328251E-3</v>
      </c>
      <c r="AB963" s="15">
        <f t="shared" ref="AB963:AB1026" si="315">IFERROR(AA963*H963,"")</f>
        <v>8.7574696064290136E-2</v>
      </c>
      <c r="AC963" s="15">
        <f t="shared" ref="AC963:AC1026" si="316">IFERROR(AA963*P963,"")</f>
        <v>0.1514527096641253</v>
      </c>
      <c r="AD963" s="4">
        <v>148297</v>
      </c>
      <c r="AE963" s="26">
        <v>737.85</v>
      </c>
      <c r="AF963" s="26">
        <v>737.85</v>
      </c>
      <c r="AG963" s="4">
        <f t="shared" ref="AG963:AG1026" si="317">SUMIFS($G:$G,$N:$N,$N963,$A:$A,$A963)</f>
        <v>2735000</v>
      </c>
      <c r="AH963" s="16">
        <f t="shared" si="307"/>
        <v>1.8281535648994515E-3</v>
      </c>
      <c r="AI963" s="15">
        <f t="shared" si="308"/>
        <v>0.15539305301645337</v>
      </c>
      <c r="AJ963" s="15">
        <f t="shared" si="309"/>
        <v>0.26873857404021939</v>
      </c>
      <c r="AK963" s="4">
        <f t="shared" si="310"/>
        <v>16319000</v>
      </c>
      <c r="AL963" s="27">
        <f t="shared" si="311"/>
        <v>3.0639132299773271E-4</v>
      </c>
      <c r="AM963" s="15">
        <f t="shared" ref="AM963:AM1026" si="318">IFERROR(AL963*H963,"")</f>
        <v>2.604326245480728E-2</v>
      </c>
      <c r="AN963" s="15">
        <f t="shared" ref="AN963:AN1026" si="319">IFERROR(AL963*U963,"")</f>
        <v>6.9757340520810808E-6</v>
      </c>
    </row>
    <row r="964" spans="1:40" x14ac:dyDescent="0.2">
      <c r="A964" s="4" t="s">
        <v>4628</v>
      </c>
      <c r="B964" s="3" t="s">
        <v>4</v>
      </c>
      <c r="C964" s="6">
        <v>148297</v>
      </c>
      <c r="D964" s="3" t="s">
        <v>332</v>
      </c>
      <c r="E964" s="6">
        <v>148304</v>
      </c>
      <c r="F964" s="3" t="s">
        <v>1783</v>
      </c>
      <c r="G964" s="8">
        <v>5000</v>
      </c>
      <c r="H964" s="6">
        <v>80</v>
      </c>
      <c r="I964" s="6">
        <v>148007</v>
      </c>
      <c r="J964" s="13">
        <v>45016</v>
      </c>
      <c r="K964" s="9">
        <v>5000</v>
      </c>
      <c r="L964" s="4" t="s">
        <v>4628</v>
      </c>
      <c r="M964" s="4" t="s">
        <v>4632</v>
      </c>
      <c r="N964" s="4">
        <f>VLOOKUP(I964,BaseModelo!$A$2:$E$5075,5)</f>
        <v>5</v>
      </c>
      <c r="P964" s="15">
        <v>147</v>
      </c>
      <c r="Q964" s="4">
        <f>VLOOKUP(I964,BaseModelo!$A$2:$E$5075,3)</f>
        <v>110</v>
      </c>
      <c r="R964" s="4">
        <f t="shared" si="300"/>
        <v>32283000</v>
      </c>
      <c r="S964" s="16">
        <f t="shared" si="301"/>
        <v>1.5488027754545735E-4</v>
      </c>
      <c r="T964" s="4">
        <f t="shared" si="312"/>
        <v>1.2390422203636588E-2</v>
      </c>
      <c r="U964" s="4">
        <f t="shared" si="313"/>
        <v>2.2767400799182231E-2</v>
      </c>
      <c r="V964" s="6">
        <f t="shared" si="302"/>
        <v>0</v>
      </c>
      <c r="W964" s="16" t="str">
        <f t="shared" si="303"/>
        <v/>
      </c>
      <c r="X964" s="4" t="str">
        <f t="shared" si="314"/>
        <v/>
      </c>
      <c r="Y964" s="4" t="str">
        <f t="shared" si="304"/>
        <v/>
      </c>
      <c r="Z964" s="4">
        <f t="shared" si="305"/>
        <v>4058000</v>
      </c>
      <c r="AA964" s="16">
        <f t="shared" si="306"/>
        <v>1.2321340561853129E-3</v>
      </c>
      <c r="AB964" s="15">
        <f t="shared" si="315"/>
        <v>9.8570724494825027E-2</v>
      </c>
      <c r="AC964" s="15">
        <f t="shared" si="316"/>
        <v>0.18112370625924099</v>
      </c>
      <c r="AD964" s="4">
        <v>148297</v>
      </c>
      <c r="AE964" s="26">
        <v>683.55</v>
      </c>
      <c r="AF964" s="26">
        <v>683.55</v>
      </c>
      <c r="AG964" s="4">
        <f t="shared" si="317"/>
        <v>2193000</v>
      </c>
      <c r="AH964" s="16">
        <f t="shared" si="307"/>
        <v>2.2799817601459188E-3</v>
      </c>
      <c r="AI964" s="15">
        <f t="shared" si="308"/>
        <v>0.1823985408116735</v>
      </c>
      <c r="AJ964" s="15">
        <f t="shared" si="309"/>
        <v>0.33515731874145005</v>
      </c>
      <c r="AK964" s="4">
        <f t="shared" si="310"/>
        <v>16319000</v>
      </c>
      <c r="AL964" s="27">
        <f t="shared" si="311"/>
        <v>3.0639132299773271E-4</v>
      </c>
      <c r="AM964" s="15">
        <f t="shared" si="318"/>
        <v>2.4511305839818618E-2</v>
      </c>
      <c r="AN964" s="15">
        <f t="shared" si="319"/>
        <v>6.9757340520810808E-6</v>
      </c>
    </row>
    <row r="965" spans="1:40" x14ac:dyDescent="0.2">
      <c r="A965" s="4" t="s">
        <v>4629</v>
      </c>
      <c r="B965" s="2" t="s">
        <v>14</v>
      </c>
      <c r="C965" s="5">
        <v>148321</v>
      </c>
      <c r="D965" s="2" t="s">
        <v>333</v>
      </c>
      <c r="E965" s="5">
        <v>148322</v>
      </c>
      <c r="F965" s="2" t="s">
        <v>1721</v>
      </c>
      <c r="G965" s="7">
        <v>5000</v>
      </c>
      <c r="H965" s="5">
        <v>147</v>
      </c>
      <c r="I965" s="6">
        <v>148242</v>
      </c>
      <c r="J965" s="13">
        <v>45016</v>
      </c>
      <c r="K965" s="9">
        <v>5000</v>
      </c>
      <c r="L965" s="4" t="s">
        <v>4629</v>
      </c>
      <c r="M965" s="4" t="s">
        <v>4632</v>
      </c>
      <c r="N965" s="4">
        <f>VLOOKUP(I965,BaseModelo!$A$2:$E$5075,5)</f>
        <v>10</v>
      </c>
      <c r="P965" s="15">
        <v>147</v>
      </c>
      <c r="Q965" s="4">
        <f>VLOOKUP(I965,BaseModelo!$A$2:$E$5075,3)</f>
        <v>0</v>
      </c>
      <c r="R965" s="4">
        <f t="shared" si="300"/>
        <v>32283000</v>
      </c>
      <c r="S965" s="16">
        <f t="shared" si="301"/>
        <v>1.5488027754545735E-4</v>
      </c>
      <c r="T965" s="4">
        <f t="shared" si="312"/>
        <v>2.2767400799182231E-2</v>
      </c>
      <c r="U965" s="4">
        <f t="shared" si="313"/>
        <v>2.2767400799182231E-2</v>
      </c>
      <c r="V965" s="6">
        <f t="shared" si="302"/>
        <v>0</v>
      </c>
      <c r="W965" s="16" t="str">
        <f t="shared" si="303"/>
        <v/>
      </c>
      <c r="X965" s="4" t="str">
        <f t="shared" si="314"/>
        <v/>
      </c>
      <c r="Y965" s="4" t="str">
        <f t="shared" si="304"/>
        <v/>
      </c>
      <c r="Z965" s="4">
        <f t="shared" si="305"/>
        <v>4121000</v>
      </c>
      <c r="AA965" s="16">
        <f t="shared" si="306"/>
        <v>1.2132977432661976E-3</v>
      </c>
      <c r="AB965" s="15">
        <f t="shared" si="315"/>
        <v>0.17835476826013105</v>
      </c>
      <c r="AC965" s="15">
        <f t="shared" si="316"/>
        <v>0.17835476826013105</v>
      </c>
      <c r="AD965" s="4">
        <v>148321</v>
      </c>
      <c r="AE965" s="26">
        <v>1303.3399999999999</v>
      </c>
      <c r="AF965" s="26">
        <v>1303.3399999999999</v>
      </c>
      <c r="AG965" s="4">
        <f t="shared" si="317"/>
        <v>170000</v>
      </c>
      <c r="AH965" s="16">
        <f t="shared" si="307"/>
        <v>2.9411764705882353E-2</v>
      </c>
      <c r="AI965" s="15">
        <f t="shared" si="308"/>
        <v>4.3235294117647056</v>
      </c>
      <c r="AJ965" s="15">
        <f t="shared" si="309"/>
        <v>4.3235294117647056</v>
      </c>
      <c r="AK965" s="4">
        <f t="shared" si="310"/>
        <v>891000</v>
      </c>
      <c r="AL965" s="27">
        <f t="shared" si="311"/>
        <v>5.6116722783389446E-3</v>
      </c>
      <c r="AM965" s="15">
        <f t="shared" si="318"/>
        <v>0.82491582491582482</v>
      </c>
      <c r="AN965" s="15">
        <f t="shared" si="319"/>
        <v>1.2776319191460286E-4</v>
      </c>
    </row>
    <row r="966" spans="1:40" x14ac:dyDescent="0.2">
      <c r="A966" s="4" t="s">
        <v>4629</v>
      </c>
      <c r="B966" s="3" t="s">
        <v>14</v>
      </c>
      <c r="C966" s="6">
        <v>148321</v>
      </c>
      <c r="D966" s="3" t="s">
        <v>333</v>
      </c>
      <c r="E966" s="6">
        <v>148323</v>
      </c>
      <c r="F966" s="3" t="s">
        <v>1784</v>
      </c>
      <c r="G966" s="8">
        <v>5000</v>
      </c>
      <c r="H966" s="6">
        <v>147</v>
      </c>
      <c r="I966" s="6">
        <v>148069</v>
      </c>
      <c r="J966" s="13">
        <v>45016</v>
      </c>
      <c r="K966" s="9">
        <v>5000</v>
      </c>
      <c r="L966" s="4" t="s">
        <v>4629</v>
      </c>
      <c r="M966" s="4" t="s">
        <v>4632</v>
      </c>
      <c r="N966" s="4">
        <f>VLOOKUP(I966,BaseModelo!$A$2:$E$5075,5)</f>
        <v>10</v>
      </c>
      <c r="P966" s="15">
        <v>147</v>
      </c>
      <c r="Q966" s="4">
        <f>VLOOKUP(I966,BaseModelo!$A$2:$E$5075,3)</f>
        <v>0</v>
      </c>
      <c r="R966" s="4">
        <f t="shared" si="300"/>
        <v>32283000</v>
      </c>
      <c r="S966" s="16">
        <f t="shared" si="301"/>
        <v>1.5488027754545735E-4</v>
      </c>
      <c r="T966" s="4">
        <f t="shared" si="312"/>
        <v>2.2767400799182231E-2</v>
      </c>
      <c r="U966" s="4">
        <f t="shared" si="313"/>
        <v>2.2767400799182231E-2</v>
      </c>
      <c r="V966" s="6">
        <f t="shared" si="302"/>
        <v>0</v>
      </c>
      <c r="W966" s="16" t="str">
        <f t="shared" si="303"/>
        <v/>
      </c>
      <c r="X966" s="4" t="str">
        <f t="shared" si="314"/>
        <v/>
      </c>
      <c r="Y966" s="4" t="str">
        <f t="shared" si="304"/>
        <v/>
      </c>
      <c r="Z966" s="4">
        <f t="shared" si="305"/>
        <v>4121000</v>
      </c>
      <c r="AA966" s="16">
        <f t="shared" si="306"/>
        <v>1.2132977432661976E-3</v>
      </c>
      <c r="AB966" s="15">
        <f t="shared" si="315"/>
        <v>0.17835476826013105</v>
      </c>
      <c r="AC966" s="15">
        <f t="shared" si="316"/>
        <v>0.17835476826013105</v>
      </c>
      <c r="AD966" s="4">
        <v>148321</v>
      </c>
      <c r="AE966" s="26">
        <v>1303.3399999999999</v>
      </c>
      <c r="AF966" s="26">
        <v>1303.3399999999999</v>
      </c>
      <c r="AG966" s="4">
        <f t="shared" si="317"/>
        <v>170000</v>
      </c>
      <c r="AH966" s="16">
        <f t="shared" si="307"/>
        <v>2.9411764705882353E-2</v>
      </c>
      <c r="AI966" s="15">
        <f t="shared" si="308"/>
        <v>4.3235294117647056</v>
      </c>
      <c r="AJ966" s="15">
        <f t="shared" si="309"/>
        <v>4.3235294117647056</v>
      </c>
      <c r="AK966" s="4">
        <f t="shared" si="310"/>
        <v>891000</v>
      </c>
      <c r="AL966" s="27">
        <f t="shared" si="311"/>
        <v>5.6116722783389446E-3</v>
      </c>
      <c r="AM966" s="15">
        <f t="shared" si="318"/>
        <v>0.82491582491582482</v>
      </c>
      <c r="AN966" s="15">
        <f t="shared" si="319"/>
        <v>1.2776319191460286E-4</v>
      </c>
    </row>
    <row r="967" spans="1:40" x14ac:dyDescent="0.2">
      <c r="A967" s="4" t="s">
        <v>4629</v>
      </c>
      <c r="B967" s="3" t="s">
        <v>14</v>
      </c>
      <c r="C967" s="6">
        <v>148321</v>
      </c>
      <c r="D967" s="3" t="s">
        <v>333</v>
      </c>
      <c r="E967" s="6">
        <v>148324</v>
      </c>
      <c r="F967" s="3" t="s">
        <v>1785</v>
      </c>
      <c r="G967" s="8">
        <v>10000</v>
      </c>
      <c r="H967" s="6">
        <v>142</v>
      </c>
      <c r="I967" s="6">
        <v>148088</v>
      </c>
      <c r="J967" s="13">
        <v>45016</v>
      </c>
      <c r="K967" s="9">
        <v>10000</v>
      </c>
      <c r="L967" s="4" t="s">
        <v>4629</v>
      </c>
      <c r="M967" s="4" t="s">
        <v>4632</v>
      </c>
      <c r="N967" s="4">
        <f>VLOOKUP(I967,BaseModelo!$A$2:$E$5075,5)</f>
        <v>10</v>
      </c>
      <c r="P967" s="15">
        <v>142.00000000000003</v>
      </c>
      <c r="Q967" s="4">
        <f>VLOOKUP(I967,BaseModelo!$A$2:$E$5075,3)</f>
        <v>0</v>
      </c>
      <c r="R967" s="4">
        <f t="shared" si="300"/>
        <v>32283000</v>
      </c>
      <c r="S967" s="16">
        <f t="shared" si="301"/>
        <v>3.0976055509091471E-4</v>
      </c>
      <c r="T967" s="4">
        <f t="shared" si="312"/>
        <v>4.3985998822909891E-2</v>
      </c>
      <c r="U967" s="4">
        <f t="shared" si="313"/>
        <v>4.3985998822909898E-2</v>
      </c>
      <c r="V967" s="6">
        <f t="shared" si="302"/>
        <v>0</v>
      </c>
      <c r="W967" s="16" t="str">
        <f t="shared" si="303"/>
        <v/>
      </c>
      <c r="X967" s="4" t="str">
        <f t="shared" si="314"/>
        <v/>
      </c>
      <c r="Y967" s="4" t="str">
        <f t="shared" si="304"/>
        <v/>
      </c>
      <c r="Z967" s="4">
        <f t="shared" si="305"/>
        <v>4121000</v>
      </c>
      <c r="AA967" s="16">
        <f t="shared" si="306"/>
        <v>2.4265954865323952E-3</v>
      </c>
      <c r="AB967" s="15">
        <f t="shared" si="315"/>
        <v>0.3445765590876001</v>
      </c>
      <c r="AC967" s="15">
        <f t="shared" si="316"/>
        <v>0.34457655908760021</v>
      </c>
      <c r="AD967" s="4">
        <v>148321</v>
      </c>
      <c r="AE967" s="26">
        <v>2510.34</v>
      </c>
      <c r="AF967" s="26">
        <v>2510.34</v>
      </c>
      <c r="AG967" s="4">
        <f t="shared" si="317"/>
        <v>170000</v>
      </c>
      <c r="AH967" s="16">
        <f t="shared" si="307"/>
        <v>5.8823529411764705E-2</v>
      </c>
      <c r="AI967" s="15">
        <f t="shared" si="308"/>
        <v>8.3529411764705888</v>
      </c>
      <c r="AJ967" s="15">
        <f t="shared" si="309"/>
        <v>8.3529411764705905</v>
      </c>
      <c r="AK967" s="4">
        <f t="shared" si="310"/>
        <v>891000</v>
      </c>
      <c r="AL967" s="27">
        <f t="shared" si="311"/>
        <v>1.1223344556677889E-2</v>
      </c>
      <c r="AM967" s="15">
        <f t="shared" si="318"/>
        <v>1.5937149270482602</v>
      </c>
      <c r="AN967" s="15">
        <f t="shared" si="319"/>
        <v>4.9367002045914586E-4</v>
      </c>
    </row>
    <row r="968" spans="1:40" x14ac:dyDescent="0.2">
      <c r="A968" s="4" t="s">
        <v>4629</v>
      </c>
      <c r="B968" s="3" t="s">
        <v>14</v>
      </c>
      <c r="C968" s="6">
        <v>148321</v>
      </c>
      <c r="D968" s="3" t="s">
        <v>333</v>
      </c>
      <c r="E968" s="6">
        <v>148325</v>
      </c>
      <c r="F968" s="3" t="s">
        <v>1786</v>
      </c>
      <c r="G968" s="8">
        <v>10000</v>
      </c>
      <c r="H968" s="6">
        <v>142</v>
      </c>
      <c r="I968" s="6">
        <v>148275</v>
      </c>
      <c r="J968" s="13">
        <v>45016</v>
      </c>
      <c r="K968" s="9">
        <v>10000</v>
      </c>
      <c r="L968" s="4" t="s">
        <v>4629</v>
      </c>
      <c r="M968" s="4" t="s">
        <v>4632</v>
      </c>
      <c r="N968" s="4">
        <f>VLOOKUP(I968,BaseModelo!$A$2:$E$5075,5)</f>
        <v>9</v>
      </c>
      <c r="P968" s="15">
        <v>142.00000000000003</v>
      </c>
      <c r="Q968" s="4">
        <f>VLOOKUP(I968,BaseModelo!$A$2:$E$5075,3)</f>
        <v>147</v>
      </c>
      <c r="R968" s="4">
        <f t="shared" si="300"/>
        <v>32283000</v>
      </c>
      <c r="S968" s="16">
        <f t="shared" si="301"/>
        <v>3.0976055509091471E-4</v>
      </c>
      <c r="T968" s="4">
        <f t="shared" si="312"/>
        <v>4.3985998822909891E-2</v>
      </c>
      <c r="U968" s="4">
        <f t="shared" si="313"/>
        <v>4.3985998822909898E-2</v>
      </c>
      <c r="V968" s="6">
        <f t="shared" si="302"/>
        <v>0</v>
      </c>
      <c r="W968" s="16" t="str">
        <f t="shared" si="303"/>
        <v/>
      </c>
      <c r="X968" s="4" t="str">
        <f t="shared" si="314"/>
        <v/>
      </c>
      <c r="Y968" s="4" t="str">
        <f t="shared" si="304"/>
        <v/>
      </c>
      <c r="Z968" s="4">
        <f t="shared" si="305"/>
        <v>5305000</v>
      </c>
      <c r="AA968" s="16">
        <f t="shared" si="306"/>
        <v>1.885014137606032E-3</v>
      </c>
      <c r="AB968" s="15">
        <f t="shared" si="315"/>
        <v>0.26767200754005654</v>
      </c>
      <c r="AC968" s="15">
        <f t="shared" si="316"/>
        <v>0.2676720075400566</v>
      </c>
      <c r="AD968" s="4">
        <v>148321</v>
      </c>
      <c r="AE968" s="26">
        <v>2510.34</v>
      </c>
      <c r="AF968" s="26">
        <v>2510.34</v>
      </c>
      <c r="AG968" s="4">
        <f t="shared" si="317"/>
        <v>96000</v>
      </c>
      <c r="AH968" s="16">
        <f t="shared" si="307"/>
        <v>0.10416666666666667</v>
      </c>
      <c r="AI968" s="15">
        <f t="shared" si="308"/>
        <v>14.791666666666668</v>
      </c>
      <c r="AJ968" s="15">
        <f t="shared" si="309"/>
        <v>14.79166666666667</v>
      </c>
      <c r="AK968" s="4">
        <f t="shared" si="310"/>
        <v>891000</v>
      </c>
      <c r="AL968" s="27">
        <f t="shared" si="311"/>
        <v>1.1223344556677889E-2</v>
      </c>
      <c r="AM968" s="15">
        <f t="shared" si="318"/>
        <v>1.5937149270482602</v>
      </c>
      <c r="AN968" s="15">
        <f t="shared" si="319"/>
        <v>4.9367002045914586E-4</v>
      </c>
    </row>
    <row r="969" spans="1:40" x14ac:dyDescent="0.2">
      <c r="A969" s="4" t="s">
        <v>4629</v>
      </c>
      <c r="B969" s="3" t="s">
        <v>14</v>
      </c>
      <c r="C969" s="6">
        <v>148321</v>
      </c>
      <c r="D969" s="3" t="s">
        <v>333</v>
      </c>
      <c r="E969" s="6">
        <v>148326</v>
      </c>
      <c r="F969" s="3" t="s">
        <v>1787</v>
      </c>
      <c r="G969" s="8">
        <v>10000</v>
      </c>
      <c r="H969" s="6">
        <v>142</v>
      </c>
      <c r="I969" s="6">
        <v>148085</v>
      </c>
      <c r="J969" s="13">
        <v>45016</v>
      </c>
      <c r="K969" s="9">
        <v>10000</v>
      </c>
      <c r="L969" s="4" t="s">
        <v>4629</v>
      </c>
      <c r="M969" s="4" t="s">
        <v>4632</v>
      </c>
      <c r="N969" s="4">
        <f>VLOOKUP(I969,BaseModelo!$A$2:$E$5075,5)</f>
        <v>10</v>
      </c>
      <c r="P969" s="15">
        <v>142.00000000000003</v>
      </c>
      <c r="Q969" s="4">
        <f>VLOOKUP(I969,BaseModelo!$A$2:$E$5075,3)</f>
        <v>0</v>
      </c>
      <c r="R969" s="4">
        <f t="shared" si="300"/>
        <v>32283000</v>
      </c>
      <c r="S969" s="16">
        <f t="shared" si="301"/>
        <v>3.0976055509091471E-4</v>
      </c>
      <c r="T969" s="4">
        <f t="shared" si="312"/>
        <v>4.3985998822909891E-2</v>
      </c>
      <c r="U969" s="4">
        <f t="shared" si="313"/>
        <v>4.3985998822909898E-2</v>
      </c>
      <c r="V969" s="6">
        <f t="shared" si="302"/>
        <v>0</v>
      </c>
      <c r="W969" s="16" t="str">
        <f t="shared" si="303"/>
        <v/>
      </c>
      <c r="X969" s="4" t="str">
        <f t="shared" si="314"/>
        <v/>
      </c>
      <c r="Y969" s="4" t="str">
        <f t="shared" si="304"/>
        <v/>
      </c>
      <c r="Z969" s="4">
        <f t="shared" si="305"/>
        <v>4121000</v>
      </c>
      <c r="AA969" s="16">
        <f t="shared" si="306"/>
        <v>2.4265954865323952E-3</v>
      </c>
      <c r="AB969" s="15">
        <f t="shared" si="315"/>
        <v>0.3445765590876001</v>
      </c>
      <c r="AC969" s="15">
        <f t="shared" si="316"/>
        <v>0.34457655908760021</v>
      </c>
      <c r="AD969" s="4">
        <v>148321</v>
      </c>
      <c r="AE969" s="26">
        <v>2510.34</v>
      </c>
      <c r="AF969" s="26">
        <v>2510.34</v>
      </c>
      <c r="AG969" s="4">
        <f t="shared" si="317"/>
        <v>170000</v>
      </c>
      <c r="AH969" s="16">
        <f t="shared" si="307"/>
        <v>5.8823529411764705E-2</v>
      </c>
      <c r="AI969" s="15">
        <f t="shared" si="308"/>
        <v>8.3529411764705888</v>
      </c>
      <c r="AJ969" s="15">
        <f t="shared" si="309"/>
        <v>8.3529411764705905</v>
      </c>
      <c r="AK969" s="4">
        <f t="shared" si="310"/>
        <v>891000</v>
      </c>
      <c r="AL969" s="27">
        <f t="shared" si="311"/>
        <v>1.1223344556677889E-2</v>
      </c>
      <c r="AM969" s="15">
        <f t="shared" si="318"/>
        <v>1.5937149270482602</v>
      </c>
      <c r="AN969" s="15">
        <f t="shared" si="319"/>
        <v>4.9367002045914586E-4</v>
      </c>
    </row>
    <row r="970" spans="1:40" x14ac:dyDescent="0.2">
      <c r="A970" s="4" t="s">
        <v>4629</v>
      </c>
      <c r="B970" s="3" t="s">
        <v>14</v>
      </c>
      <c r="C970" s="6">
        <v>148321</v>
      </c>
      <c r="D970" s="3" t="s">
        <v>333</v>
      </c>
      <c r="E970" s="6">
        <v>148327</v>
      </c>
      <c r="F970" s="3" t="s">
        <v>1788</v>
      </c>
      <c r="G970" s="8">
        <v>10000</v>
      </c>
      <c r="H970" s="6">
        <v>142</v>
      </c>
      <c r="I970" s="6">
        <v>148066</v>
      </c>
      <c r="J970" s="13">
        <v>45016</v>
      </c>
      <c r="K970" s="9">
        <v>10000</v>
      </c>
      <c r="L970" s="4" t="s">
        <v>4629</v>
      </c>
      <c r="M970" s="4" t="s">
        <v>4632</v>
      </c>
      <c r="N970" s="4">
        <f>VLOOKUP(I970,BaseModelo!$A$2:$E$5075,5)</f>
        <v>5</v>
      </c>
      <c r="P970" s="15">
        <v>142.00000000000003</v>
      </c>
      <c r="Q970" s="4">
        <f>VLOOKUP(I970,BaseModelo!$A$2:$E$5075,3)</f>
        <v>110</v>
      </c>
      <c r="R970" s="4">
        <f t="shared" si="300"/>
        <v>32283000</v>
      </c>
      <c r="S970" s="16">
        <f t="shared" si="301"/>
        <v>3.0976055509091471E-4</v>
      </c>
      <c r="T970" s="4">
        <f t="shared" si="312"/>
        <v>4.3985998822909891E-2</v>
      </c>
      <c r="U970" s="4">
        <f t="shared" si="313"/>
        <v>4.3985998822909898E-2</v>
      </c>
      <c r="V970" s="6">
        <f t="shared" si="302"/>
        <v>0</v>
      </c>
      <c r="W970" s="16" t="str">
        <f t="shared" si="303"/>
        <v/>
      </c>
      <c r="X970" s="4" t="str">
        <f t="shared" si="314"/>
        <v/>
      </c>
      <c r="Y970" s="4" t="str">
        <f t="shared" si="304"/>
        <v/>
      </c>
      <c r="Z970" s="4">
        <f t="shared" si="305"/>
        <v>4058000</v>
      </c>
      <c r="AA970" s="16">
        <f t="shared" si="306"/>
        <v>2.4642681123706258E-3</v>
      </c>
      <c r="AB970" s="15">
        <f t="shared" si="315"/>
        <v>0.34992607195662884</v>
      </c>
      <c r="AC970" s="15">
        <f t="shared" si="316"/>
        <v>0.34992607195662895</v>
      </c>
      <c r="AD970" s="4">
        <v>148321</v>
      </c>
      <c r="AE970" s="26">
        <v>2510.34</v>
      </c>
      <c r="AF970" s="26">
        <v>2510.34</v>
      </c>
      <c r="AG970" s="4">
        <f t="shared" si="317"/>
        <v>97000</v>
      </c>
      <c r="AH970" s="16">
        <f t="shared" si="307"/>
        <v>0.10309278350515463</v>
      </c>
      <c r="AI970" s="15">
        <f t="shared" si="308"/>
        <v>14.639175257731958</v>
      </c>
      <c r="AJ970" s="15">
        <f t="shared" si="309"/>
        <v>14.63917525773196</v>
      </c>
      <c r="AK970" s="4">
        <f t="shared" si="310"/>
        <v>891000</v>
      </c>
      <c r="AL970" s="27">
        <f t="shared" si="311"/>
        <v>1.1223344556677889E-2</v>
      </c>
      <c r="AM970" s="15">
        <f t="shared" si="318"/>
        <v>1.5937149270482602</v>
      </c>
      <c r="AN970" s="15">
        <f t="shared" si="319"/>
        <v>4.9367002045914586E-4</v>
      </c>
    </row>
    <row r="971" spans="1:40" x14ac:dyDescent="0.2">
      <c r="A971" s="4" t="s">
        <v>4629</v>
      </c>
      <c r="B971" s="3" t="s">
        <v>14</v>
      </c>
      <c r="C971" s="6">
        <v>148321</v>
      </c>
      <c r="D971" s="3" t="s">
        <v>333</v>
      </c>
      <c r="E971" s="6">
        <v>148328</v>
      </c>
      <c r="F971" s="3" t="s">
        <v>1789</v>
      </c>
      <c r="G971" s="8">
        <v>10000</v>
      </c>
      <c r="H971" s="6">
        <v>142</v>
      </c>
      <c r="I971" s="6">
        <v>148082</v>
      </c>
      <c r="J971" s="13">
        <v>45016</v>
      </c>
      <c r="K971" s="9">
        <v>10000</v>
      </c>
      <c r="L971" s="4" t="s">
        <v>4629</v>
      </c>
      <c r="M971" s="4" t="s">
        <v>4632</v>
      </c>
      <c r="N971" s="4">
        <f>VLOOKUP(I971,BaseModelo!$A$2:$E$5075,5)</f>
        <v>8</v>
      </c>
      <c r="P971" s="15">
        <v>142.00000000000003</v>
      </c>
      <c r="Q971" s="4">
        <f>VLOOKUP(I971,BaseModelo!$A$2:$E$5075,3)</f>
        <v>132</v>
      </c>
      <c r="R971" s="4">
        <f t="shared" si="300"/>
        <v>32283000</v>
      </c>
      <c r="S971" s="16">
        <f t="shared" si="301"/>
        <v>3.0976055509091471E-4</v>
      </c>
      <c r="T971" s="4">
        <f t="shared" si="312"/>
        <v>4.3985998822909891E-2</v>
      </c>
      <c r="U971" s="4">
        <f t="shared" si="313"/>
        <v>4.3985998822909898E-2</v>
      </c>
      <c r="V971" s="6">
        <f t="shared" si="302"/>
        <v>0</v>
      </c>
      <c r="W971" s="16" t="str">
        <f t="shared" si="303"/>
        <v/>
      </c>
      <c r="X971" s="4" t="str">
        <f t="shared" si="314"/>
        <v/>
      </c>
      <c r="Y971" s="4" t="str">
        <f t="shared" si="304"/>
        <v/>
      </c>
      <c r="Z971" s="4">
        <f t="shared" si="305"/>
        <v>5836000</v>
      </c>
      <c r="AA971" s="16">
        <f t="shared" si="306"/>
        <v>1.7135023989033585E-3</v>
      </c>
      <c r="AB971" s="15">
        <f t="shared" si="315"/>
        <v>0.2433173406442769</v>
      </c>
      <c r="AC971" s="15">
        <f t="shared" si="316"/>
        <v>0.24331734064427696</v>
      </c>
      <c r="AD971" s="4">
        <v>148321</v>
      </c>
      <c r="AE971" s="26">
        <v>2510.34</v>
      </c>
      <c r="AF971" s="26">
        <v>2510.34</v>
      </c>
      <c r="AG971" s="4">
        <f t="shared" si="317"/>
        <v>161000</v>
      </c>
      <c r="AH971" s="16">
        <f t="shared" si="307"/>
        <v>6.2111801242236024E-2</v>
      </c>
      <c r="AI971" s="15">
        <f t="shared" si="308"/>
        <v>8.8198757763975149</v>
      </c>
      <c r="AJ971" s="15">
        <f t="shared" si="309"/>
        <v>8.8198757763975166</v>
      </c>
      <c r="AK971" s="4">
        <f t="shared" si="310"/>
        <v>891000</v>
      </c>
      <c r="AL971" s="27">
        <f t="shared" si="311"/>
        <v>1.1223344556677889E-2</v>
      </c>
      <c r="AM971" s="15">
        <f t="shared" si="318"/>
        <v>1.5937149270482602</v>
      </c>
      <c r="AN971" s="15">
        <f t="shared" si="319"/>
        <v>4.9367002045914586E-4</v>
      </c>
    </row>
    <row r="972" spans="1:40" x14ac:dyDescent="0.2">
      <c r="A972" s="4" t="s">
        <v>4628</v>
      </c>
      <c r="B972" s="3" t="s">
        <v>11</v>
      </c>
      <c r="C972" s="6">
        <v>148190</v>
      </c>
      <c r="D972" s="3" t="s">
        <v>335</v>
      </c>
      <c r="E972" s="6">
        <v>148292</v>
      </c>
      <c r="F972" s="3" t="s">
        <v>1797</v>
      </c>
      <c r="G972" s="8">
        <v>10000</v>
      </c>
      <c r="H972" s="6">
        <v>142</v>
      </c>
      <c r="I972" s="6">
        <v>147407</v>
      </c>
      <c r="J972" s="13">
        <v>45046</v>
      </c>
      <c r="K972" s="9">
        <v>8787.3605497651042</v>
      </c>
      <c r="L972" s="4" t="s">
        <v>4628</v>
      </c>
      <c r="M972" s="4" t="s">
        <v>4632</v>
      </c>
      <c r="N972" s="4">
        <f>VLOOKUP(I972,BaseModelo!$A$2:$E$5075,5)</f>
        <v>8</v>
      </c>
      <c r="P972" s="15">
        <v>142.00000000000003</v>
      </c>
      <c r="Q972" s="4">
        <f>VLOOKUP(I972,BaseModelo!$A$2:$E$5075,3)</f>
        <v>132</v>
      </c>
      <c r="R972" s="4">
        <f t="shared" si="300"/>
        <v>32283000</v>
      </c>
      <c r="S972" s="16">
        <f t="shared" si="301"/>
        <v>3.0976055509091471E-4</v>
      </c>
      <c r="T972" s="4">
        <f t="shared" si="312"/>
        <v>4.3985998822909891E-2</v>
      </c>
      <c r="U972" s="4">
        <f t="shared" si="313"/>
        <v>4.3985998822909898E-2</v>
      </c>
      <c r="V972" s="6">
        <f t="shared" si="302"/>
        <v>0</v>
      </c>
      <c r="W972" s="16" t="str">
        <f t="shared" si="303"/>
        <v/>
      </c>
      <c r="X972" s="4" t="str">
        <f t="shared" si="314"/>
        <v/>
      </c>
      <c r="Y972" s="4" t="str">
        <f t="shared" si="304"/>
        <v/>
      </c>
      <c r="Z972" s="4">
        <f t="shared" si="305"/>
        <v>5836000</v>
      </c>
      <c r="AA972" s="16">
        <f t="shared" si="306"/>
        <v>1.7135023989033585E-3</v>
      </c>
      <c r="AB972" s="15">
        <f t="shared" si="315"/>
        <v>0.2433173406442769</v>
      </c>
      <c r="AC972" s="15">
        <f t="shared" si="316"/>
        <v>0.24331734064427696</v>
      </c>
      <c r="AD972" s="4">
        <v>148190</v>
      </c>
      <c r="AE972" s="26">
        <v>2510.34</v>
      </c>
      <c r="AF972" s="26">
        <v>2510.34</v>
      </c>
      <c r="AG972" s="4">
        <f t="shared" si="317"/>
        <v>3421000</v>
      </c>
      <c r="AH972" s="16">
        <f t="shared" si="307"/>
        <v>2.9231218941829875E-3</v>
      </c>
      <c r="AI972" s="15">
        <f t="shared" si="308"/>
        <v>0.41508330897398421</v>
      </c>
      <c r="AJ972" s="15">
        <f t="shared" si="309"/>
        <v>0.41508330897398432</v>
      </c>
      <c r="AK972" s="4">
        <f t="shared" si="310"/>
        <v>16319000</v>
      </c>
      <c r="AL972" s="27">
        <f t="shared" si="311"/>
        <v>6.1278264599546543E-4</v>
      </c>
      <c r="AM972" s="15">
        <f t="shared" si="318"/>
        <v>8.7015135731356094E-2</v>
      </c>
      <c r="AN972" s="15">
        <f t="shared" si="319"/>
        <v>2.6953856745456156E-5</v>
      </c>
    </row>
    <row r="973" spans="1:40" x14ac:dyDescent="0.2">
      <c r="A973" s="4" t="s">
        <v>4628</v>
      </c>
      <c r="B973" s="3" t="s">
        <v>11</v>
      </c>
      <c r="C973" s="6">
        <v>148190</v>
      </c>
      <c r="D973" s="3" t="s">
        <v>335</v>
      </c>
      <c r="E973" s="6">
        <v>148316</v>
      </c>
      <c r="F973" s="3" t="s">
        <v>1798</v>
      </c>
      <c r="G973" s="8">
        <v>7000</v>
      </c>
      <c r="H973" s="6">
        <v>142</v>
      </c>
      <c r="I973" s="6">
        <v>148188</v>
      </c>
      <c r="J973" s="13">
        <v>45046</v>
      </c>
      <c r="K973" s="9">
        <v>6151.1523848355728</v>
      </c>
      <c r="L973" s="4" t="s">
        <v>4628</v>
      </c>
      <c r="M973" s="4" t="s">
        <v>4632</v>
      </c>
      <c r="N973" s="4">
        <f>VLOOKUP(I973,BaseModelo!$A$2:$E$5075,5)</f>
        <v>10</v>
      </c>
      <c r="P973" s="15">
        <v>142.00000000000003</v>
      </c>
      <c r="Q973" s="4">
        <f>VLOOKUP(I973,BaseModelo!$A$2:$E$5075,3)</f>
        <v>0</v>
      </c>
      <c r="R973" s="4">
        <f t="shared" si="300"/>
        <v>32283000</v>
      </c>
      <c r="S973" s="16">
        <f t="shared" si="301"/>
        <v>2.168323885636403E-4</v>
      </c>
      <c r="T973" s="4">
        <f t="shared" si="312"/>
        <v>3.0790199176036922E-2</v>
      </c>
      <c r="U973" s="4">
        <f t="shared" si="313"/>
        <v>3.0790199176036929E-2</v>
      </c>
      <c r="V973" s="6">
        <f t="shared" si="302"/>
        <v>0</v>
      </c>
      <c r="W973" s="16" t="str">
        <f t="shared" si="303"/>
        <v/>
      </c>
      <c r="X973" s="4" t="str">
        <f t="shared" si="314"/>
        <v/>
      </c>
      <c r="Y973" s="4" t="str">
        <f t="shared" si="304"/>
        <v/>
      </c>
      <c r="Z973" s="4">
        <f t="shared" si="305"/>
        <v>4121000</v>
      </c>
      <c r="AA973" s="16">
        <f t="shared" si="306"/>
        <v>1.6986168405726766E-3</v>
      </c>
      <c r="AB973" s="15">
        <f t="shared" si="315"/>
        <v>0.24120359136132008</v>
      </c>
      <c r="AC973" s="15">
        <f t="shared" si="316"/>
        <v>0.24120359136132014</v>
      </c>
      <c r="AD973" s="4">
        <v>148190</v>
      </c>
      <c r="AE973" s="26">
        <v>1758.65</v>
      </c>
      <c r="AF973" s="26">
        <v>1758.65</v>
      </c>
      <c r="AG973" s="4">
        <f t="shared" si="317"/>
        <v>1846000</v>
      </c>
      <c r="AH973" s="16">
        <f t="shared" si="307"/>
        <v>3.791982665222102E-3</v>
      </c>
      <c r="AI973" s="15">
        <f t="shared" si="308"/>
        <v>0.53846153846153844</v>
      </c>
      <c r="AJ973" s="15">
        <f t="shared" si="309"/>
        <v>0.53846153846153855</v>
      </c>
      <c r="AK973" s="4">
        <f t="shared" si="310"/>
        <v>16319000</v>
      </c>
      <c r="AL973" s="27">
        <f t="shared" si="311"/>
        <v>4.289478521968258E-4</v>
      </c>
      <c r="AM973" s="15">
        <f t="shared" si="318"/>
        <v>6.0910595011949266E-2</v>
      </c>
      <c r="AN973" s="15">
        <f t="shared" si="319"/>
        <v>1.3207389805273516E-5</v>
      </c>
    </row>
    <row r="974" spans="1:40" x14ac:dyDescent="0.2">
      <c r="A974" s="4" t="s">
        <v>4627</v>
      </c>
      <c r="B974" s="2" t="s">
        <v>8</v>
      </c>
      <c r="C974" s="5">
        <v>148332</v>
      </c>
      <c r="D974" s="2" t="s">
        <v>334</v>
      </c>
      <c r="E974" s="5">
        <v>148333</v>
      </c>
      <c r="F974" s="2" t="s">
        <v>1790</v>
      </c>
      <c r="G974" s="7">
        <v>6000</v>
      </c>
      <c r="H974" s="5">
        <v>142</v>
      </c>
      <c r="I974" s="6">
        <v>147399</v>
      </c>
      <c r="J974" s="13">
        <v>45046</v>
      </c>
      <c r="K974" s="9">
        <v>6000</v>
      </c>
      <c r="L974" s="4" t="s">
        <v>4627</v>
      </c>
      <c r="M974" s="4" t="s">
        <v>4632</v>
      </c>
      <c r="N974" s="4">
        <f>VLOOKUP(I974,BaseModelo!$A$2:$E$5075,5)</f>
        <v>8</v>
      </c>
      <c r="P974" s="15">
        <v>142.00000000000003</v>
      </c>
      <c r="Q974" s="4">
        <f>VLOOKUP(I974,BaseModelo!$A$2:$E$5075,3)</f>
        <v>132</v>
      </c>
      <c r="R974" s="4">
        <f t="shared" si="300"/>
        <v>32283000</v>
      </c>
      <c r="S974" s="16">
        <f t="shared" si="301"/>
        <v>1.8585633305454884E-4</v>
      </c>
      <c r="T974" s="4">
        <f t="shared" si="312"/>
        <v>2.6391599293745936E-2</v>
      </c>
      <c r="U974" s="4">
        <f t="shared" si="313"/>
        <v>2.6391599293745942E-2</v>
      </c>
      <c r="V974" s="6">
        <f t="shared" si="302"/>
        <v>0</v>
      </c>
      <c r="W974" s="16" t="str">
        <f t="shared" si="303"/>
        <v/>
      </c>
      <c r="X974" s="4" t="str">
        <f t="shared" si="314"/>
        <v/>
      </c>
      <c r="Y974" s="4" t="str">
        <f t="shared" si="304"/>
        <v/>
      </c>
      <c r="Z974" s="4">
        <f t="shared" si="305"/>
        <v>5836000</v>
      </c>
      <c r="AA974" s="16">
        <f t="shared" si="306"/>
        <v>1.028101439342015E-3</v>
      </c>
      <c r="AB974" s="15">
        <f t="shared" si="315"/>
        <v>0.14599040438656613</v>
      </c>
      <c r="AC974" s="15">
        <f t="shared" si="316"/>
        <v>0.14599040438656616</v>
      </c>
      <c r="AD974" s="4">
        <v>148332</v>
      </c>
      <c r="AE974" s="26">
        <v>1503.37</v>
      </c>
      <c r="AF974" s="26">
        <v>1503.37</v>
      </c>
      <c r="AG974" s="4">
        <f t="shared" si="317"/>
        <v>2254000</v>
      </c>
      <c r="AH974" s="16">
        <f t="shared" si="307"/>
        <v>2.6619343389529724E-3</v>
      </c>
      <c r="AI974" s="15">
        <f t="shared" si="308"/>
        <v>0.37799467613132209</v>
      </c>
      <c r="AJ974" s="15">
        <f t="shared" si="309"/>
        <v>0.37799467613132215</v>
      </c>
      <c r="AK974" s="4">
        <f t="shared" si="310"/>
        <v>15073000</v>
      </c>
      <c r="AL974" s="27">
        <f t="shared" si="311"/>
        <v>3.9806276122868704E-4</v>
      </c>
      <c r="AM974" s="15">
        <f t="shared" si="318"/>
        <v>5.6524912094473558E-2</v>
      </c>
      <c r="AN974" s="15">
        <f t="shared" si="319"/>
        <v>1.0505512888109577E-5</v>
      </c>
    </row>
    <row r="975" spans="1:40" x14ac:dyDescent="0.2">
      <c r="A975" s="4" t="s">
        <v>4627</v>
      </c>
      <c r="B975" s="3" t="s">
        <v>8</v>
      </c>
      <c r="C975" s="6">
        <v>148332</v>
      </c>
      <c r="D975" s="3" t="s">
        <v>334</v>
      </c>
      <c r="E975" s="6">
        <v>148334</v>
      </c>
      <c r="F975" s="3" t="s">
        <v>1791</v>
      </c>
      <c r="G975" s="8">
        <v>6000</v>
      </c>
      <c r="H975" s="6">
        <v>142</v>
      </c>
      <c r="I975" s="6">
        <v>147386</v>
      </c>
      <c r="J975" s="13">
        <v>45046</v>
      </c>
      <c r="K975" s="9">
        <v>6000</v>
      </c>
      <c r="L975" s="4" t="s">
        <v>4627</v>
      </c>
      <c r="M975" s="4" t="s">
        <v>4632</v>
      </c>
      <c r="N975" s="4">
        <f>VLOOKUP(I975,BaseModelo!$A$2:$E$5075,5)</f>
        <v>8</v>
      </c>
      <c r="P975" s="15">
        <v>142.00000000000003</v>
      </c>
      <c r="Q975" s="4">
        <f>VLOOKUP(I975,BaseModelo!$A$2:$E$5075,3)</f>
        <v>132</v>
      </c>
      <c r="R975" s="4">
        <f t="shared" si="300"/>
        <v>32283000</v>
      </c>
      <c r="S975" s="16">
        <f t="shared" si="301"/>
        <v>1.8585633305454884E-4</v>
      </c>
      <c r="T975" s="4">
        <f t="shared" si="312"/>
        <v>2.6391599293745936E-2</v>
      </c>
      <c r="U975" s="4">
        <f t="shared" si="313"/>
        <v>2.6391599293745942E-2</v>
      </c>
      <c r="V975" s="6">
        <f t="shared" si="302"/>
        <v>0</v>
      </c>
      <c r="W975" s="16" t="str">
        <f t="shared" si="303"/>
        <v/>
      </c>
      <c r="X975" s="4" t="str">
        <f t="shared" si="314"/>
        <v/>
      </c>
      <c r="Y975" s="4" t="str">
        <f t="shared" si="304"/>
        <v/>
      </c>
      <c r="Z975" s="4">
        <f t="shared" si="305"/>
        <v>5836000</v>
      </c>
      <c r="AA975" s="16">
        <f t="shared" si="306"/>
        <v>1.028101439342015E-3</v>
      </c>
      <c r="AB975" s="15">
        <f t="shared" si="315"/>
        <v>0.14599040438656613</v>
      </c>
      <c r="AC975" s="15">
        <f t="shared" si="316"/>
        <v>0.14599040438656616</v>
      </c>
      <c r="AD975" s="4">
        <v>148332</v>
      </c>
      <c r="AE975" s="26">
        <v>1503.37</v>
      </c>
      <c r="AF975" s="26">
        <v>1503.37</v>
      </c>
      <c r="AG975" s="4">
        <f t="shared" si="317"/>
        <v>2254000</v>
      </c>
      <c r="AH975" s="16">
        <f t="shared" si="307"/>
        <v>2.6619343389529724E-3</v>
      </c>
      <c r="AI975" s="15">
        <f t="shared" si="308"/>
        <v>0.37799467613132209</v>
      </c>
      <c r="AJ975" s="15">
        <f t="shared" si="309"/>
        <v>0.37799467613132215</v>
      </c>
      <c r="AK975" s="4">
        <f t="shared" si="310"/>
        <v>15073000</v>
      </c>
      <c r="AL975" s="27">
        <f t="shared" si="311"/>
        <v>3.9806276122868704E-4</v>
      </c>
      <c r="AM975" s="15">
        <f t="shared" si="318"/>
        <v>5.6524912094473558E-2</v>
      </c>
      <c r="AN975" s="15">
        <f t="shared" si="319"/>
        <v>1.0505512888109577E-5</v>
      </c>
    </row>
    <row r="976" spans="1:40" x14ac:dyDescent="0.2">
      <c r="A976" s="4" t="s">
        <v>4627</v>
      </c>
      <c r="B976" s="3" t="s">
        <v>8</v>
      </c>
      <c r="C976" s="6">
        <v>148332</v>
      </c>
      <c r="D976" s="3" t="s">
        <v>334</v>
      </c>
      <c r="E976" s="6">
        <v>148335</v>
      </c>
      <c r="F976" s="3" t="s">
        <v>1792</v>
      </c>
      <c r="G976" s="8">
        <v>6000</v>
      </c>
      <c r="H976" s="6">
        <v>142</v>
      </c>
      <c r="I976" s="6">
        <v>147256</v>
      </c>
      <c r="J976" s="13">
        <v>45046</v>
      </c>
      <c r="K976" s="9">
        <v>6000</v>
      </c>
      <c r="L976" s="4" t="s">
        <v>4627</v>
      </c>
      <c r="M976" s="4" t="s">
        <v>4632</v>
      </c>
      <c r="N976" s="4">
        <f>VLOOKUP(I976,BaseModelo!$A$2:$E$5075,5)</f>
        <v>8</v>
      </c>
      <c r="P976" s="15">
        <v>142.00000000000003</v>
      </c>
      <c r="Q976" s="4">
        <f>VLOOKUP(I976,BaseModelo!$A$2:$E$5075,3)</f>
        <v>132</v>
      </c>
      <c r="R976" s="4">
        <f t="shared" si="300"/>
        <v>32283000</v>
      </c>
      <c r="S976" s="16">
        <f t="shared" si="301"/>
        <v>1.8585633305454884E-4</v>
      </c>
      <c r="T976" s="4">
        <f t="shared" si="312"/>
        <v>2.6391599293745936E-2</v>
      </c>
      <c r="U976" s="4">
        <f t="shared" si="313"/>
        <v>2.6391599293745942E-2</v>
      </c>
      <c r="V976" s="6">
        <f t="shared" si="302"/>
        <v>0</v>
      </c>
      <c r="W976" s="16" t="str">
        <f t="shared" si="303"/>
        <v/>
      </c>
      <c r="X976" s="4" t="str">
        <f t="shared" si="314"/>
        <v/>
      </c>
      <c r="Y976" s="4" t="str">
        <f t="shared" si="304"/>
        <v/>
      </c>
      <c r="Z976" s="4">
        <f t="shared" si="305"/>
        <v>5836000</v>
      </c>
      <c r="AA976" s="16">
        <f t="shared" si="306"/>
        <v>1.028101439342015E-3</v>
      </c>
      <c r="AB976" s="15">
        <f t="shared" si="315"/>
        <v>0.14599040438656613</v>
      </c>
      <c r="AC976" s="15">
        <f t="shared" si="316"/>
        <v>0.14599040438656616</v>
      </c>
      <c r="AD976" s="4">
        <v>148332</v>
      </c>
      <c r="AE976" s="26">
        <v>1503.37</v>
      </c>
      <c r="AF976" s="26">
        <v>1503.37</v>
      </c>
      <c r="AG976" s="4">
        <f t="shared" si="317"/>
        <v>2254000</v>
      </c>
      <c r="AH976" s="16">
        <f t="shared" si="307"/>
        <v>2.6619343389529724E-3</v>
      </c>
      <c r="AI976" s="15">
        <f t="shared" si="308"/>
        <v>0.37799467613132209</v>
      </c>
      <c r="AJ976" s="15">
        <f t="shared" si="309"/>
        <v>0.37799467613132215</v>
      </c>
      <c r="AK976" s="4">
        <f t="shared" si="310"/>
        <v>15073000</v>
      </c>
      <c r="AL976" s="27">
        <f t="shared" si="311"/>
        <v>3.9806276122868704E-4</v>
      </c>
      <c r="AM976" s="15">
        <f t="shared" si="318"/>
        <v>5.6524912094473558E-2</v>
      </c>
      <c r="AN976" s="15">
        <f t="shared" si="319"/>
        <v>1.0505512888109577E-5</v>
      </c>
    </row>
    <row r="977" spans="1:40" x14ac:dyDescent="0.2">
      <c r="A977" s="4" t="s">
        <v>4627</v>
      </c>
      <c r="B977" s="3" t="s">
        <v>8</v>
      </c>
      <c r="C977" s="6">
        <v>148332</v>
      </c>
      <c r="D977" s="3" t="s">
        <v>334</v>
      </c>
      <c r="E977" s="6">
        <v>148336</v>
      </c>
      <c r="F977" s="3" t="s">
        <v>1793</v>
      </c>
      <c r="G977" s="8">
        <v>6000</v>
      </c>
      <c r="H977" s="6">
        <v>142</v>
      </c>
      <c r="I977" s="6">
        <v>147259</v>
      </c>
      <c r="J977" s="13">
        <v>45046</v>
      </c>
      <c r="K977" s="9">
        <v>6000</v>
      </c>
      <c r="L977" s="4" t="s">
        <v>4627</v>
      </c>
      <c r="M977" s="4" t="s">
        <v>4632</v>
      </c>
      <c r="N977" s="4">
        <f>VLOOKUP(I977,BaseModelo!$A$2:$E$5075,5)</f>
        <v>8</v>
      </c>
      <c r="P977" s="15">
        <v>142.00000000000003</v>
      </c>
      <c r="Q977" s="4">
        <f>VLOOKUP(I977,BaseModelo!$A$2:$E$5075,3)</f>
        <v>132</v>
      </c>
      <c r="R977" s="4">
        <f t="shared" si="300"/>
        <v>32283000</v>
      </c>
      <c r="S977" s="16">
        <f t="shared" si="301"/>
        <v>1.8585633305454884E-4</v>
      </c>
      <c r="T977" s="4">
        <f t="shared" si="312"/>
        <v>2.6391599293745936E-2</v>
      </c>
      <c r="U977" s="4">
        <f t="shared" si="313"/>
        <v>2.6391599293745942E-2</v>
      </c>
      <c r="V977" s="6">
        <f t="shared" si="302"/>
        <v>0</v>
      </c>
      <c r="W977" s="16" t="str">
        <f t="shared" si="303"/>
        <v/>
      </c>
      <c r="X977" s="4" t="str">
        <f t="shared" si="314"/>
        <v/>
      </c>
      <c r="Y977" s="4" t="str">
        <f t="shared" si="304"/>
        <v/>
      </c>
      <c r="Z977" s="4">
        <f t="shared" si="305"/>
        <v>5836000</v>
      </c>
      <c r="AA977" s="16">
        <f t="shared" si="306"/>
        <v>1.028101439342015E-3</v>
      </c>
      <c r="AB977" s="15">
        <f t="shared" si="315"/>
        <v>0.14599040438656613</v>
      </c>
      <c r="AC977" s="15">
        <f t="shared" si="316"/>
        <v>0.14599040438656616</v>
      </c>
      <c r="AD977" s="4">
        <v>148332</v>
      </c>
      <c r="AE977" s="26">
        <v>1503.37</v>
      </c>
      <c r="AF977" s="26">
        <v>1503.37</v>
      </c>
      <c r="AG977" s="4">
        <f t="shared" si="317"/>
        <v>2254000</v>
      </c>
      <c r="AH977" s="16">
        <f t="shared" si="307"/>
        <v>2.6619343389529724E-3</v>
      </c>
      <c r="AI977" s="15">
        <f t="shared" si="308"/>
        <v>0.37799467613132209</v>
      </c>
      <c r="AJ977" s="15">
        <f t="shared" si="309"/>
        <v>0.37799467613132215</v>
      </c>
      <c r="AK977" s="4">
        <f t="shared" si="310"/>
        <v>15073000</v>
      </c>
      <c r="AL977" s="27">
        <f t="shared" si="311"/>
        <v>3.9806276122868704E-4</v>
      </c>
      <c r="AM977" s="15">
        <f t="shared" si="318"/>
        <v>5.6524912094473558E-2</v>
      </c>
      <c r="AN977" s="15">
        <f t="shared" si="319"/>
        <v>1.0505512888109577E-5</v>
      </c>
    </row>
    <row r="978" spans="1:40" x14ac:dyDescent="0.2">
      <c r="A978" s="4" t="s">
        <v>4627</v>
      </c>
      <c r="B978" s="3" t="s">
        <v>8</v>
      </c>
      <c r="C978" s="6">
        <v>148332</v>
      </c>
      <c r="D978" s="3" t="s">
        <v>334</v>
      </c>
      <c r="E978" s="6">
        <v>148337</v>
      </c>
      <c r="F978" s="3" t="s">
        <v>1794</v>
      </c>
      <c r="G978" s="8">
        <v>5000</v>
      </c>
      <c r="H978" s="6">
        <v>147</v>
      </c>
      <c r="I978" s="6">
        <v>147281</v>
      </c>
      <c r="J978" s="13">
        <v>45046</v>
      </c>
      <c r="K978" s="9">
        <v>5000</v>
      </c>
      <c r="L978" s="4" t="s">
        <v>4627</v>
      </c>
      <c r="M978" s="4" t="s">
        <v>4632</v>
      </c>
      <c r="N978" s="4">
        <f>VLOOKUP(I978,BaseModelo!$A$2:$E$5075,5)</f>
        <v>8</v>
      </c>
      <c r="P978" s="15">
        <v>147</v>
      </c>
      <c r="Q978" s="4">
        <f>VLOOKUP(I978,BaseModelo!$A$2:$E$5075,3)</f>
        <v>132</v>
      </c>
      <c r="R978" s="4">
        <f t="shared" si="300"/>
        <v>32283000</v>
      </c>
      <c r="S978" s="16">
        <f t="shared" si="301"/>
        <v>1.5488027754545735E-4</v>
      </c>
      <c r="T978" s="4">
        <f t="shared" si="312"/>
        <v>2.2767400799182231E-2</v>
      </c>
      <c r="U978" s="4">
        <f t="shared" si="313"/>
        <v>2.2767400799182231E-2</v>
      </c>
      <c r="V978" s="6">
        <f t="shared" si="302"/>
        <v>0</v>
      </c>
      <c r="W978" s="16" t="str">
        <f t="shared" si="303"/>
        <v/>
      </c>
      <c r="X978" s="4" t="str">
        <f t="shared" si="314"/>
        <v/>
      </c>
      <c r="Y978" s="4" t="str">
        <f t="shared" si="304"/>
        <v/>
      </c>
      <c r="Z978" s="4">
        <f t="shared" si="305"/>
        <v>5836000</v>
      </c>
      <c r="AA978" s="16">
        <f t="shared" si="306"/>
        <v>8.5675119945167924E-4</v>
      </c>
      <c r="AB978" s="15">
        <f t="shared" si="315"/>
        <v>0.12594242631939684</v>
      </c>
      <c r="AC978" s="15">
        <f t="shared" si="316"/>
        <v>0.12594242631939684</v>
      </c>
      <c r="AD978" s="4">
        <v>148332</v>
      </c>
      <c r="AE978" s="26">
        <v>1303.3399999999999</v>
      </c>
      <c r="AF978" s="26">
        <v>1303.3399999999999</v>
      </c>
      <c r="AG978" s="4">
        <f t="shared" si="317"/>
        <v>2254000</v>
      </c>
      <c r="AH978" s="16">
        <f t="shared" si="307"/>
        <v>2.2182786157941437E-3</v>
      </c>
      <c r="AI978" s="15">
        <f t="shared" si="308"/>
        <v>0.32608695652173914</v>
      </c>
      <c r="AJ978" s="15">
        <f t="shared" si="309"/>
        <v>0.32608695652173914</v>
      </c>
      <c r="AK978" s="4">
        <f t="shared" si="310"/>
        <v>15073000</v>
      </c>
      <c r="AL978" s="27">
        <f t="shared" si="311"/>
        <v>3.3171896769057253E-4</v>
      </c>
      <c r="AM978" s="15">
        <f t="shared" si="318"/>
        <v>4.8762688250514163E-2</v>
      </c>
      <c r="AN978" s="15">
        <f t="shared" si="319"/>
        <v>7.5523786901022457E-6</v>
      </c>
    </row>
    <row r="979" spans="1:40" x14ac:dyDescent="0.2">
      <c r="A979" s="4" t="s">
        <v>4627</v>
      </c>
      <c r="B979" s="3" t="s">
        <v>8</v>
      </c>
      <c r="C979" s="6">
        <v>148332</v>
      </c>
      <c r="D979" s="3" t="s">
        <v>334</v>
      </c>
      <c r="E979" s="6">
        <v>148338</v>
      </c>
      <c r="F979" s="3" t="s">
        <v>1795</v>
      </c>
      <c r="G979" s="8">
        <v>6000</v>
      </c>
      <c r="H979" s="6">
        <v>142</v>
      </c>
      <c r="I979" s="6">
        <v>147792</v>
      </c>
      <c r="J979" s="13">
        <v>45046</v>
      </c>
      <c r="K979" s="9">
        <v>6000</v>
      </c>
      <c r="L979" s="4" t="s">
        <v>4627</v>
      </c>
      <c r="M979" s="4" t="s">
        <v>4632</v>
      </c>
      <c r="N979" s="4">
        <f>VLOOKUP(I979,BaseModelo!$A$2:$E$5075,5)</f>
        <v>5</v>
      </c>
      <c r="P979" s="15">
        <v>142.00000000000003</v>
      </c>
      <c r="Q979" s="4">
        <f>VLOOKUP(I979,BaseModelo!$A$2:$E$5075,3)</f>
        <v>110</v>
      </c>
      <c r="R979" s="4">
        <f t="shared" si="300"/>
        <v>32283000</v>
      </c>
      <c r="S979" s="16">
        <f t="shared" si="301"/>
        <v>1.8585633305454884E-4</v>
      </c>
      <c r="T979" s="4">
        <f t="shared" si="312"/>
        <v>2.6391599293745936E-2</v>
      </c>
      <c r="U979" s="4">
        <f t="shared" si="313"/>
        <v>2.6391599293745942E-2</v>
      </c>
      <c r="V979" s="6">
        <f t="shared" si="302"/>
        <v>0</v>
      </c>
      <c r="W979" s="16" t="str">
        <f t="shared" si="303"/>
        <v/>
      </c>
      <c r="X979" s="4" t="str">
        <f t="shared" si="314"/>
        <v/>
      </c>
      <c r="Y979" s="4" t="str">
        <f t="shared" si="304"/>
        <v/>
      </c>
      <c r="Z979" s="4">
        <f t="shared" si="305"/>
        <v>4058000</v>
      </c>
      <c r="AA979" s="16">
        <f t="shared" si="306"/>
        <v>1.4785608674223755E-3</v>
      </c>
      <c r="AB979" s="15">
        <f t="shared" si="315"/>
        <v>0.20995564317397733</v>
      </c>
      <c r="AC979" s="15">
        <f t="shared" si="316"/>
        <v>0.20995564317397736</v>
      </c>
      <c r="AD979" s="4">
        <v>148332</v>
      </c>
      <c r="AE979" s="26">
        <v>1503.37</v>
      </c>
      <c r="AF979" s="26">
        <v>1503.37</v>
      </c>
      <c r="AG979" s="4">
        <f t="shared" si="317"/>
        <v>1768000</v>
      </c>
      <c r="AH979" s="16">
        <f t="shared" si="307"/>
        <v>3.3936651583710408E-3</v>
      </c>
      <c r="AI979" s="15">
        <f t="shared" si="308"/>
        <v>0.48190045248868779</v>
      </c>
      <c r="AJ979" s="15">
        <f t="shared" si="309"/>
        <v>0.4819004524886879</v>
      </c>
      <c r="AK979" s="4">
        <f t="shared" si="310"/>
        <v>15073000</v>
      </c>
      <c r="AL979" s="27">
        <f t="shared" si="311"/>
        <v>3.9806276122868704E-4</v>
      </c>
      <c r="AM979" s="15">
        <f t="shared" si="318"/>
        <v>5.6524912094473558E-2</v>
      </c>
      <c r="AN979" s="15">
        <f t="shared" si="319"/>
        <v>1.0505512888109577E-5</v>
      </c>
    </row>
    <row r="980" spans="1:40" x14ac:dyDescent="0.2">
      <c r="A980" s="4" t="s">
        <v>4627</v>
      </c>
      <c r="B980" s="3" t="s">
        <v>8</v>
      </c>
      <c r="C980" s="6">
        <v>148332</v>
      </c>
      <c r="D980" s="3" t="s">
        <v>334</v>
      </c>
      <c r="E980" s="6">
        <v>148339</v>
      </c>
      <c r="F980" s="3" t="s">
        <v>1796</v>
      </c>
      <c r="G980" s="8">
        <v>6000</v>
      </c>
      <c r="H980" s="6">
        <v>142</v>
      </c>
      <c r="I980" s="6">
        <v>147888</v>
      </c>
      <c r="J980" s="13">
        <v>45046</v>
      </c>
      <c r="K980" s="9">
        <v>6000</v>
      </c>
      <c r="L980" s="4" t="s">
        <v>4627</v>
      </c>
      <c r="M980" s="4" t="s">
        <v>4632</v>
      </c>
      <c r="N980" s="4">
        <f>VLOOKUP(I980,BaseModelo!$A$2:$E$5075,5)</f>
        <v>10</v>
      </c>
      <c r="P980" s="15">
        <v>142.00000000000003</v>
      </c>
      <c r="Q980" s="4">
        <f>VLOOKUP(I980,BaseModelo!$A$2:$E$5075,3)</f>
        <v>0</v>
      </c>
      <c r="R980" s="4">
        <f t="shared" si="300"/>
        <v>32283000</v>
      </c>
      <c r="S980" s="16">
        <f t="shared" si="301"/>
        <v>1.8585633305454884E-4</v>
      </c>
      <c r="T980" s="4">
        <f t="shared" si="312"/>
        <v>2.6391599293745936E-2</v>
      </c>
      <c r="U980" s="4">
        <f t="shared" si="313"/>
        <v>2.6391599293745942E-2</v>
      </c>
      <c r="V980" s="6">
        <f t="shared" si="302"/>
        <v>0</v>
      </c>
      <c r="W980" s="16" t="str">
        <f t="shared" si="303"/>
        <v/>
      </c>
      <c r="X980" s="4" t="str">
        <f t="shared" si="314"/>
        <v/>
      </c>
      <c r="Y980" s="4" t="str">
        <f t="shared" si="304"/>
        <v/>
      </c>
      <c r="Z980" s="4">
        <f t="shared" si="305"/>
        <v>4121000</v>
      </c>
      <c r="AA980" s="16">
        <f t="shared" si="306"/>
        <v>1.4559572919194371E-3</v>
      </c>
      <c r="AB980" s="15">
        <f t="shared" si="315"/>
        <v>0.20674593545256006</v>
      </c>
      <c r="AC980" s="15">
        <f t="shared" si="316"/>
        <v>0.20674593545256012</v>
      </c>
      <c r="AD980" s="4">
        <v>148332</v>
      </c>
      <c r="AE980" s="26">
        <v>1503.37</v>
      </c>
      <c r="AF980" s="26">
        <v>1503.37</v>
      </c>
      <c r="AG980" s="4">
        <f t="shared" si="317"/>
        <v>2105000</v>
      </c>
      <c r="AH980" s="16">
        <f t="shared" si="307"/>
        <v>2.8503562945368173E-3</v>
      </c>
      <c r="AI980" s="15">
        <f t="shared" si="308"/>
        <v>0.40475059382422807</v>
      </c>
      <c r="AJ980" s="15">
        <f t="shared" si="309"/>
        <v>0.40475059382422812</v>
      </c>
      <c r="AK980" s="4">
        <f t="shared" si="310"/>
        <v>15073000</v>
      </c>
      <c r="AL980" s="27">
        <f t="shared" si="311"/>
        <v>3.9806276122868704E-4</v>
      </c>
      <c r="AM980" s="15">
        <f t="shared" si="318"/>
        <v>5.6524912094473558E-2</v>
      </c>
      <c r="AN980" s="15">
        <f t="shared" si="319"/>
        <v>1.0505512888109577E-5</v>
      </c>
    </row>
    <row r="981" spans="1:40" x14ac:dyDescent="0.2">
      <c r="A981" s="4" t="s">
        <v>4627</v>
      </c>
      <c r="B981" s="3" t="s">
        <v>1</v>
      </c>
      <c r="C981" s="6">
        <v>148411</v>
      </c>
      <c r="D981" s="3" t="s">
        <v>336</v>
      </c>
      <c r="E981" s="6">
        <v>148437</v>
      </c>
      <c r="F981" s="3" t="s">
        <v>1799</v>
      </c>
      <c r="G981" s="8">
        <v>8000</v>
      </c>
      <c r="H981" s="6">
        <v>142</v>
      </c>
      <c r="I981" s="6">
        <v>148397</v>
      </c>
      <c r="J981" s="13">
        <v>45046</v>
      </c>
      <c r="K981" s="9">
        <v>8000</v>
      </c>
      <c r="L981" s="4" t="s">
        <v>4627</v>
      </c>
      <c r="M981" s="4" t="s">
        <v>4632</v>
      </c>
      <c r="N981" s="4">
        <f>VLOOKUP(I981,BaseModelo!$A$2:$E$5075,5)</f>
        <v>5</v>
      </c>
      <c r="P981" s="15">
        <v>142.00000000000003</v>
      </c>
      <c r="Q981" s="4">
        <f>VLOOKUP(I981,BaseModelo!$A$2:$E$5075,3)</f>
        <v>110</v>
      </c>
      <c r="R981" s="4">
        <f t="shared" si="300"/>
        <v>32283000</v>
      </c>
      <c r="S981" s="16">
        <f t="shared" si="301"/>
        <v>2.4780844407273179E-4</v>
      </c>
      <c r="T981" s="4">
        <f t="shared" si="312"/>
        <v>3.5188799058327912E-2</v>
      </c>
      <c r="U981" s="4">
        <f t="shared" si="313"/>
        <v>3.5188799058327919E-2</v>
      </c>
      <c r="V981" s="6">
        <f t="shared" si="302"/>
        <v>0</v>
      </c>
      <c r="W981" s="16" t="str">
        <f t="shared" si="303"/>
        <v/>
      </c>
      <c r="X981" s="4" t="str">
        <f t="shared" si="314"/>
        <v/>
      </c>
      <c r="Y981" s="4" t="str">
        <f t="shared" si="304"/>
        <v/>
      </c>
      <c r="Z981" s="4">
        <f t="shared" si="305"/>
        <v>4058000</v>
      </c>
      <c r="AA981" s="16">
        <f t="shared" si="306"/>
        <v>1.9714144898965009E-3</v>
      </c>
      <c r="AB981" s="15">
        <f t="shared" si="315"/>
        <v>0.27994085756530313</v>
      </c>
      <c r="AC981" s="15">
        <f t="shared" si="316"/>
        <v>0.27994085756530318</v>
      </c>
      <c r="AD981" s="4">
        <v>148411</v>
      </c>
      <c r="AE981" s="26">
        <v>2013.74</v>
      </c>
      <c r="AF981" s="26">
        <v>2013.74</v>
      </c>
      <c r="AG981" s="4">
        <f t="shared" si="317"/>
        <v>1768000</v>
      </c>
      <c r="AH981" s="16">
        <f t="shared" si="307"/>
        <v>4.5248868778280547E-3</v>
      </c>
      <c r="AI981" s="15">
        <f t="shared" si="308"/>
        <v>0.64253393665158376</v>
      </c>
      <c r="AJ981" s="15">
        <f t="shared" si="309"/>
        <v>0.64253393665158387</v>
      </c>
      <c r="AK981" s="4">
        <f t="shared" si="310"/>
        <v>15073000</v>
      </c>
      <c r="AL981" s="27">
        <f t="shared" si="311"/>
        <v>5.3075034830491602E-4</v>
      </c>
      <c r="AM981" s="15">
        <f t="shared" si="318"/>
        <v>7.5366549459298077E-2</v>
      </c>
      <c r="AN981" s="15">
        <f t="shared" si="319"/>
        <v>1.8676467356639244E-5</v>
      </c>
    </row>
    <row r="982" spans="1:40" x14ac:dyDescent="0.2">
      <c r="A982" s="4" t="s">
        <v>4627</v>
      </c>
      <c r="B982" s="3" t="s">
        <v>9</v>
      </c>
      <c r="C982" s="6">
        <v>148572</v>
      </c>
      <c r="D982" s="3" t="s">
        <v>346</v>
      </c>
      <c r="E982" s="6">
        <v>148987</v>
      </c>
      <c r="F982" s="3" t="s">
        <v>1842</v>
      </c>
      <c r="G982" s="8">
        <v>5000</v>
      </c>
      <c r="H982" s="6">
        <v>147</v>
      </c>
      <c r="I982" s="6">
        <v>148563</v>
      </c>
      <c r="J982" s="13">
        <v>45046</v>
      </c>
      <c r="K982" s="9">
        <v>5000</v>
      </c>
      <c r="L982" s="4" t="s">
        <v>4627</v>
      </c>
      <c r="M982" s="4" t="s">
        <v>4632</v>
      </c>
      <c r="N982" s="4">
        <f>VLOOKUP(I982,BaseModelo!$A$2:$E$5075,5)</f>
        <v>6</v>
      </c>
      <c r="P982" s="15">
        <v>147</v>
      </c>
      <c r="Q982" s="4">
        <f>VLOOKUP(I982,BaseModelo!$A$2:$E$5075,3)</f>
        <v>115</v>
      </c>
      <c r="R982" s="4">
        <f t="shared" si="300"/>
        <v>32283000</v>
      </c>
      <c r="S982" s="16">
        <f t="shared" si="301"/>
        <v>1.5488027754545735E-4</v>
      </c>
      <c r="T982" s="4">
        <f t="shared" si="312"/>
        <v>2.2767400799182231E-2</v>
      </c>
      <c r="U982" s="4">
        <f t="shared" si="313"/>
        <v>2.2767400799182231E-2</v>
      </c>
      <c r="V982" s="6">
        <f t="shared" si="302"/>
        <v>0</v>
      </c>
      <c r="W982" s="16" t="str">
        <f t="shared" si="303"/>
        <v/>
      </c>
      <c r="X982" s="4" t="str">
        <f t="shared" si="314"/>
        <v/>
      </c>
      <c r="Y982" s="4" t="str">
        <f t="shared" si="304"/>
        <v/>
      </c>
      <c r="Z982" s="4">
        <f t="shared" si="305"/>
        <v>4853000</v>
      </c>
      <c r="AA982" s="16">
        <f t="shared" si="306"/>
        <v>1.0302905419328251E-3</v>
      </c>
      <c r="AB982" s="15">
        <f t="shared" si="315"/>
        <v>0.1514527096641253</v>
      </c>
      <c r="AC982" s="15">
        <f t="shared" si="316"/>
        <v>0.1514527096641253</v>
      </c>
      <c r="AD982" s="4">
        <v>148572</v>
      </c>
      <c r="AE982" s="26">
        <v>1303.3399999999999</v>
      </c>
      <c r="AF982" s="26">
        <v>1303.3399999999999</v>
      </c>
      <c r="AG982" s="4">
        <f t="shared" si="317"/>
        <v>1993000</v>
      </c>
      <c r="AH982" s="16">
        <f t="shared" si="307"/>
        <v>2.5087807325639738E-3</v>
      </c>
      <c r="AI982" s="15">
        <f t="shared" si="308"/>
        <v>0.36879076768690416</v>
      </c>
      <c r="AJ982" s="15">
        <f t="shared" si="309"/>
        <v>0.36879076768690416</v>
      </c>
      <c r="AK982" s="4">
        <f t="shared" si="310"/>
        <v>15073000</v>
      </c>
      <c r="AL982" s="27">
        <f t="shared" si="311"/>
        <v>3.3171896769057253E-4</v>
      </c>
      <c r="AM982" s="15">
        <f t="shared" si="318"/>
        <v>4.8762688250514163E-2</v>
      </c>
      <c r="AN982" s="15">
        <f t="shared" si="319"/>
        <v>7.5523786901022457E-6</v>
      </c>
    </row>
    <row r="983" spans="1:40" x14ac:dyDescent="0.2">
      <c r="A983" s="4" t="s">
        <v>4627</v>
      </c>
      <c r="B983" s="3" t="s">
        <v>9</v>
      </c>
      <c r="C983" s="6">
        <v>148572</v>
      </c>
      <c r="D983" s="3" t="s">
        <v>346</v>
      </c>
      <c r="E983" s="6">
        <v>148988</v>
      </c>
      <c r="F983" s="3" t="s">
        <v>1843</v>
      </c>
      <c r="G983" s="8">
        <v>8000</v>
      </c>
      <c r="H983" s="6">
        <v>142</v>
      </c>
      <c r="I983" s="6">
        <v>148568</v>
      </c>
      <c r="J983" s="13">
        <v>45046</v>
      </c>
      <c r="K983" s="9">
        <v>8000</v>
      </c>
      <c r="L983" s="4" t="s">
        <v>4627</v>
      </c>
      <c r="M983" s="4" t="s">
        <v>4632</v>
      </c>
      <c r="N983" s="4">
        <f>VLOOKUP(I983,BaseModelo!$A$2:$E$5075,5)</f>
        <v>6</v>
      </c>
      <c r="P983" s="15">
        <v>142.00000000000003</v>
      </c>
      <c r="Q983" s="4">
        <f>VLOOKUP(I983,BaseModelo!$A$2:$E$5075,3)</f>
        <v>115</v>
      </c>
      <c r="R983" s="4">
        <f t="shared" si="300"/>
        <v>32283000</v>
      </c>
      <c r="S983" s="16">
        <f t="shared" si="301"/>
        <v>2.4780844407273179E-4</v>
      </c>
      <c r="T983" s="4">
        <f t="shared" si="312"/>
        <v>3.5188799058327912E-2</v>
      </c>
      <c r="U983" s="4">
        <f t="shared" si="313"/>
        <v>3.5188799058327919E-2</v>
      </c>
      <c r="V983" s="6">
        <f t="shared" si="302"/>
        <v>0</v>
      </c>
      <c r="W983" s="16" t="str">
        <f t="shared" si="303"/>
        <v/>
      </c>
      <c r="X983" s="4" t="str">
        <f t="shared" si="314"/>
        <v/>
      </c>
      <c r="Y983" s="4" t="str">
        <f t="shared" si="304"/>
        <v/>
      </c>
      <c r="Z983" s="4">
        <f t="shared" si="305"/>
        <v>4853000</v>
      </c>
      <c r="AA983" s="16">
        <f t="shared" si="306"/>
        <v>1.6484648670925201E-3</v>
      </c>
      <c r="AB983" s="15">
        <f t="shared" si="315"/>
        <v>0.23408201112713783</v>
      </c>
      <c r="AC983" s="15">
        <f t="shared" si="316"/>
        <v>0.23408201112713789</v>
      </c>
      <c r="AD983" s="4">
        <v>148572</v>
      </c>
      <c r="AE983" s="26">
        <v>2013.74</v>
      </c>
      <c r="AF983" s="26">
        <v>2013.74</v>
      </c>
      <c r="AG983" s="4">
        <f t="shared" si="317"/>
        <v>1993000</v>
      </c>
      <c r="AH983" s="16">
        <f t="shared" si="307"/>
        <v>4.014049172102358E-3</v>
      </c>
      <c r="AI983" s="15">
        <f t="shared" si="308"/>
        <v>0.56999498243853486</v>
      </c>
      <c r="AJ983" s="15">
        <f t="shared" si="309"/>
        <v>0.56999498243853497</v>
      </c>
      <c r="AK983" s="4">
        <f t="shared" si="310"/>
        <v>15073000</v>
      </c>
      <c r="AL983" s="27">
        <f t="shared" si="311"/>
        <v>5.3075034830491602E-4</v>
      </c>
      <c r="AM983" s="15">
        <f t="shared" si="318"/>
        <v>7.5366549459298077E-2</v>
      </c>
      <c r="AN983" s="15">
        <f t="shared" si="319"/>
        <v>1.8676467356639244E-5</v>
      </c>
    </row>
    <row r="984" spans="1:40" x14ac:dyDescent="0.2">
      <c r="A984" s="4" t="s">
        <v>4627</v>
      </c>
      <c r="B984" s="3" t="s">
        <v>9</v>
      </c>
      <c r="C984" s="6">
        <v>148572</v>
      </c>
      <c r="D984" s="3" t="s">
        <v>346</v>
      </c>
      <c r="E984" s="6">
        <v>148989</v>
      </c>
      <c r="F984" s="3" t="s">
        <v>1844</v>
      </c>
      <c r="G984" s="8">
        <v>8000</v>
      </c>
      <c r="H984" s="6">
        <v>142</v>
      </c>
      <c r="I984" s="6">
        <v>148644</v>
      </c>
      <c r="J984" s="13">
        <v>45046</v>
      </c>
      <c r="K984" s="9">
        <v>8000</v>
      </c>
      <c r="L984" s="4" t="s">
        <v>4627</v>
      </c>
      <c r="M984" s="4" t="s">
        <v>4632</v>
      </c>
      <c r="N984" s="4">
        <f>VLOOKUP(I984,BaseModelo!$A$2:$E$5075,5)</f>
        <v>6</v>
      </c>
      <c r="P984" s="15">
        <v>142.00000000000003</v>
      </c>
      <c r="Q984" s="4">
        <f>VLOOKUP(I984,BaseModelo!$A$2:$E$5075,3)</f>
        <v>115</v>
      </c>
      <c r="R984" s="4">
        <f t="shared" si="300"/>
        <v>32283000</v>
      </c>
      <c r="S984" s="16">
        <f t="shared" si="301"/>
        <v>2.4780844407273179E-4</v>
      </c>
      <c r="T984" s="4">
        <f t="shared" si="312"/>
        <v>3.5188799058327912E-2</v>
      </c>
      <c r="U984" s="4">
        <f t="shared" si="313"/>
        <v>3.5188799058327919E-2</v>
      </c>
      <c r="V984" s="6">
        <f t="shared" si="302"/>
        <v>0</v>
      </c>
      <c r="W984" s="16" t="str">
        <f t="shared" si="303"/>
        <v/>
      </c>
      <c r="X984" s="4" t="str">
        <f t="shared" si="314"/>
        <v/>
      </c>
      <c r="Y984" s="4" t="str">
        <f t="shared" si="304"/>
        <v/>
      </c>
      <c r="Z984" s="4">
        <f t="shared" si="305"/>
        <v>4853000</v>
      </c>
      <c r="AA984" s="16">
        <f t="shared" si="306"/>
        <v>1.6484648670925201E-3</v>
      </c>
      <c r="AB984" s="15">
        <f t="shared" si="315"/>
        <v>0.23408201112713783</v>
      </c>
      <c r="AC984" s="15">
        <f t="shared" si="316"/>
        <v>0.23408201112713789</v>
      </c>
      <c r="AD984" s="4">
        <v>148572</v>
      </c>
      <c r="AE984" s="26">
        <v>2013.74</v>
      </c>
      <c r="AF984" s="26">
        <v>2013.74</v>
      </c>
      <c r="AG984" s="4">
        <f t="shared" si="317"/>
        <v>1993000</v>
      </c>
      <c r="AH984" s="16">
        <f t="shared" si="307"/>
        <v>4.014049172102358E-3</v>
      </c>
      <c r="AI984" s="15">
        <f t="shared" si="308"/>
        <v>0.56999498243853486</v>
      </c>
      <c r="AJ984" s="15">
        <f t="shared" si="309"/>
        <v>0.56999498243853497</v>
      </c>
      <c r="AK984" s="4">
        <f t="shared" si="310"/>
        <v>15073000</v>
      </c>
      <c r="AL984" s="27">
        <f t="shared" si="311"/>
        <v>5.3075034830491602E-4</v>
      </c>
      <c r="AM984" s="15">
        <f t="shared" si="318"/>
        <v>7.5366549459298077E-2</v>
      </c>
      <c r="AN984" s="15">
        <f t="shared" si="319"/>
        <v>1.8676467356639244E-5</v>
      </c>
    </row>
    <row r="985" spans="1:40" x14ac:dyDescent="0.2">
      <c r="A985" s="4" t="s">
        <v>4627</v>
      </c>
      <c r="B985" s="3" t="s">
        <v>9</v>
      </c>
      <c r="C985" s="6">
        <v>148572</v>
      </c>
      <c r="D985" s="3" t="s">
        <v>346</v>
      </c>
      <c r="E985" s="6">
        <v>148990</v>
      </c>
      <c r="F985" s="3" t="s">
        <v>1845</v>
      </c>
      <c r="G985" s="8">
        <v>10000</v>
      </c>
      <c r="H985" s="6">
        <v>142</v>
      </c>
      <c r="I985" s="6">
        <v>148511</v>
      </c>
      <c r="J985" s="13">
        <v>45046</v>
      </c>
      <c r="K985" s="9">
        <v>10000</v>
      </c>
      <c r="L985" s="4" t="s">
        <v>4627</v>
      </c>
      <c r="M985" s="4" t="s">
        <v>4632</v>
      </c>
      <c r="N985" s="4">
        <f>VLOOKUP(I985,BaseModelo!$A$2:$E$5075,5)</f>
        <v>10</v>
      </c>
      <c r="P985" s="15">
        <v>142.00000000000003</v>
      </c>
      <c r="Q985" s="4">
        <f>VLOOKUP(I985,BaseModelo!$A$2:$E$5075,3)</f>
        <v>0</v>
      </c>
      <c r="R985" s="4">
        <f t="shared" si="300"/>
        <v>32283000</v>
      </c>
      <c r="S985" s="16">
        <f t="shared" si="301"/>
        <v>3.0976055509091471E-4</v>
      </c>
      <c r="T985" s="4">
        <f t="shared" si="312"/>
        <v>4.3985998822909891E-2</v>
      </c>
      <c r="U985" s="4">
        <f t="shared" si="313"/>
        <v>4.3985998822909898E-2</v>
      </c>
      <c r="V985" s="6">
        <f t="shared" si="302"/>
        <v>0</v>
      </c>
      <c r="W985" s="16" t="str">
        <f t="shared" si="303"/>
        <v/>
      </c>
      <c r="X985" s="4" t="str">
        <f t="shared" si="314"/>
        <v/>
      </c>
      <c r="Y985" s="4" t="str">
        <f t="shared" si="304"/>
        <v/>
      </c>
      <c r="Z985" s="4">
        <f t="shared" si="305"/>
        <v>4121000</v>
      </c>
      <c r="AA985" s="16">
        <f t="shared" si="306"/>
        <v>2.4265954865323952E-3</v>
      </c>
      <c r="AB985" s="15">
        <f t="shared" si="315"/>
        <v>0.3445765590876001</v>
      </c>
      <c r="AC985" s="15">
        <f t="shared" si="316"/>
        <v>0.34457655908760021</v>
      </c>
      <c r="AD985" s="4">
        <v>148572</v>
      </c>
      <c r="AE985" s="26">
        <v>2510.34</v>
      </c>
      <c r="AF985" s="26">
        <v>2510.34</v>
      </c>
      <c r="AG985" s="4">
        <f t="shared" si="317"/>
        <v>2105000</v>
      </c>
      <c r="AH985" s="16">
        <f t="shared" si="307"/>
        <v>4.7505938242280287E-3</v>
      </c>
      <c r="AI985" s="15">
        <f t="shared" si="308"/>
        <v>0.67458432304038007</v>
      </c>
      <c r="AJ985" s="15">
        <f t="shared" si="309"/>
        <v>0.67458432304038018</v>
      </c>
      <c r="AK985" s="4">
        <f t="shared" si="310"/>
        <v>15073000</v>
      </c>
      <c r="AL985" s="27">
        <f t="shared" si="311"/>
        <v>6.6343793538114506E-4</v>
      </c>
      <c r="AM985" s="15">
        <f t="shared" si="318"/>
        <v>9.4208186824122603E-2</v>
      </c>
      <c r="AN985" s="15">
        <f t="shared" si="319"/>
        <v>2.918198024474882E-5</v>
      </c>
    </row>
    <row r="986" spans="1:40" x14ac:dyDescent="0.2">
      <c r="A986" s="4" t="s">
        <v>4627</v>
      </c>
      <c r="B986" s="2" t="s">
        <v>3</v>
      </c>
      <c r="C986" s="5">
        <v>148605</v>
      </c>
      <c r="D986" s="2" t="s">
        <v>337</v>
      </c>
      <c r="E986" s="5">
        <v>148606</v>
      </c>
      <c r="F986" s="2" t="s">
        <v>1800</v>
      </c>
      <c r="G986" s="7">
        <v>6000</v>
      </c>
      <c r="H986" s="5">
        <v>142</v>
      </c>
      <c r="I986" s="6">
        <v>148254</v>
      </c>
      <c r="J986" s="13">
        <v>45046</v>
      </c>
      <c r="K986" s="9">
        <v>6000</v>
      </c>
      <c r="L986" s="4" t="s">
        <v>4627</v>
      </c>
      <c r="M986" s="4" t="s">
        <v>4632</v>
      </c>
      <c r="N986" s="4">
        <f>VLOOKUP(I986,BaseModelo!$A$2:$E$5075,5)</f>
        <v>10</v>
      </c>
      <c r="P986" s="15">
        <v>142.00000000000003</v>
      </c>
      <c r="Q986" s="4">
        <f>VLOOKUP(I986,BaseModelo!$A$2:$E$5075,3)</f>
        <v>0</v>
      </c>
      <c r="R986" s="4">
        <f t="shared" si="300"/>
        <v>32283000</v>
      </c>
      <c r="S986" s="16">
        <f t="shared" si="301"/>
        <v>1.8585633305454884E-4</v>
      </c>
      <c r="T986" s="4">
        <f t="shared" si="312"/>
        <v>2.6391599293745936E-2</v>
      </c>
      <c r="U986" s="4">
        <f t="shared" si="313"/>
        <v>2.6391599293745942E-2</v>
      </c>
      <c r="V986" s="6">
        <f t="shared" si="302"/>
        <v>0</v>
      </c>
      <c r="W986" s="16" t="str">
        <f t="shared" si="303"/>
        <v/>
      </c>
      <c r="X986" s="4" t="str">
        <f t="shared" si="314"/>
        <v/>
      </c>
      <c r="Y986" s="4" t="str">
        <f t="shared" si="304"/>
        <v/>
      </c>
      <c r="Z986" s="4">
        <f t="shared" si="305"/>
        <v>4121000</v>
      </c>
      <c r="AA986" s="16">
        <f t="shared" si="306"/>
        <v>1.4559572919194371E-3</v>
      </c>
      <c r="AB986" s="15">
        <f t="shared" si="315"/>
        <v>0.20674593545256006</v>
      </c>
      <c r="AC986" s="15">
        <f t="shared" si="316"/>
        <v>0.20674593545256012</v>
      </c>
      <c r="AD986" s="4">
        <v>148605</v>
      </c>
      <c r="AE986" s="26">
        <v>1503.37</v>
      </c>
      <c r="AF986" s="26">
        <v>1503.37</v>
      </c>
      <c r="AG986" s="4">
        <f t="shared" si="317"/>
        <v>2105000</v>
      </c>
      <c r="AH986" s="16">
        <f t="shared" si="307"/>
        <v>2.8503562945368173E-3</v>
      </c>
      <c r="AI986" s="15">
        <f t="shared" si="308"/>
        <v>0.40475059382422807</v>
      </c>
      <c r="AJ986" s="15">
        <f t="shared" si="309"/>
        <v>0.40475059382422812</v>
      </c>
      <c r="AK986" s="4">
        <f t="shared" si="310"/>
        <v>15073000</v>
      </c>
      <c r="AL986" s="27">
        <f t="shared" si="311"/>
        <v>3.9806276122868704E-4</v>
      </c>
      <c r="AM986" s="15">
        <f t="shared" si="318"/>
        <v>5.6524912094473558E-2</v>
      </c>
      <c r="AN986" s="15">
        <f t="shared" si="319"/>
        <v>1.0505512888109577E-5</v>
      </c>
    </row>
    <row r="987" spans="1:40" x14ac:dyDescent="0.2">
      <c r="A987" s="4" t="s">
        <v>4627</v>
      </c>
      <c r="B987" s="3" t="s">
        <v>3</v>
      </c>
      <c r="C987" s="6">
        <v>148605</v>
      </c>
      <c r="D987" s="3" t="s">
        <v>337</v>
      </c>
      <c r="E987" s="6">
        <v>148607</v>
      </c>
      <c r="F987" s="3" t="s">
        <v>1802</v>
      </c>
      <c r="G987" s="8">
        <v>6000</v>
      </c>
      <c r="H987" s="6">
        <v>142</v>
      </c>
      <c r="I987" s="6">
        <v>148080</v>
      </c>
      <c r="J987" s="13">
        <v>45046</v>
      </c>
      <c r="K987" s="9">
        <v>6000</v>
      </c>
      <c r="L987" s="4" t="s">
        <v>4627</v>
      </c>
      <c r="M987" s="4" t="s">
        <v>4632</v>
      </c>
      <c r="N987" s="4">
        <f>VLOOKUP(I987,BaseModelo!$A$2:$E$5075,5)</f>
        <v>8</v>
      </c>
      <c r="P987" s="15">
        <v>142.00000000000003</v>
      </c>
      <c r="Q987" s="4">
        <f>VLOOKUP(I987,BaseModelo!$A$2:$E$5075,3)</f>
        <v>132</v>
      </c>
      <c r="R987" s="4">
        <f t="shared" si="300"/>
        <v>32283000</v>
      </c>
      <c r="S987" s="16">
        <f t="shared" si="301"/>
        <v>1.8585633305454884E-4</v>
      </c>
      <c r="T987" s="4">
        <f t="shared" si="312"/>
        <v>2.6391599293745936E-2</v>
      </c>
      <c r="U987" s="4">
        <f t="shared" si="313"/>
        <v>2.6391599293745942E-2</v>
      </c>
      <c r="V987" s="6">
        <f t="shared" si="302"/>
        <v>0</v>
      </c>
      <c r="W987" s="16" t="str">
        <f t="shared" si="303"/>
        <v/>
      </c>
      <c r="X987" s="4" t="str">
        <f t="shared" si="314"/>
        <v/>
      </c>
      <c r="Y987" s="4" t="str">
        <f t="shared" si="304"/>
        <v/>
      </c>
      <c r="Z987" s="4">
        <f t="shared" si="305"/>
        <v>5836000</v>
      </c>
      <c r="AA987" s="16">
        <f t="shared" si="306"/>
        <v>1.028101439342015E-3</v>
      </c>
      <c r="AB987" s="15">
        <f t="shared" si="315"/>
        <v>0.14599040438656613</v>
      </c>
      <c r="AC987" s="15">
        <f t="shared" si="316"/>
        <v>0.14599040438656616</v>
      </c>
      <c r="AD987" s="4">
        <v>148605</v>
      </c>
      <c r="AE987" s="26">
        <v>1503.37</v>
      </c>
      <c r="AF987" s="26">
        <v>1503.37</v>
      </c>
      <c r="AG987" s="4">
        <f t="shared" si="317"/>
        <v>2254000</v>
      </c>
      <c r="AH987" s="16">
        <f t="shared" si="307"/>
        <v>2.6619343389529724E-3</v>
      </c>
      <c r="AI987" s="15">
        <f t="shared" si="308"/>
        <v>0.37799467613132209</v>
      </c>
      <c r="AJ987" s="15">
        <f t="shared" si="309"/>
        <v>0.37799467613132215</v>
      </c>
      <c r="AK987" s="4">
        <f t="shared" si="310"/>
        <v>15073000</v>
      </c>
      <c r="AL987" s="27">
        <f t="shared" si="311"/>
        <v>3.9806276122868704E-4</v>
      </c>
      <c r="AM987" s="15">
        <f t="shared" si="318"/>
        <v>5.6524912094473558E-2</v>
      </c>
      <c r="AN987" s="15">
        <f t="shared" si="319"/>
        <v>1.0505512888109577E-5</v>
      </c>
    </row>
    <row r="988" spans="1:40" x14ac:dyDescent="0.2">
      <c r="A988" s="4" t="s">
        <v>4627</v>
      </c>
      <c r="B988" s="3" t="s">
        <v>3</v>
      </c>
      <c r="C988" s="6">
        <v>148605</v>
      </c>
      <c r="D988" s="3" t="s">
        <v>337</v>
      </c>
      <c r="E988" s="6">
        <v>148608</v>
      </c>
      <c r="F988" s="3" t="s">
        <v>1803</v>
      </c>
      <c r="G988" s="8">
        <v>6000</v>
      </c>
      <c r="H988" s="6">
        <v>142</v>
      </c>
      <c r="I988" s="6">
        <v>148146</v>
      </c>
      <c r="J988" s="13">
        <v>45046</v>
      </c>
      <c r="K988" s="9">
        <v>6000</v>
      </c>
      <c r="L988" s="4" t="s">
        <v>4627</v>
      </c>
      <c r="M988" s="4" t="s">
        <v>4632</v>
      </c>
      <c r="N988" s="4">
        <f>VLOOKUP(I988,BaseModelo!$A$2:$E$5075,5)</f>
        <v>10</v>
      </c>
      <c r="P988" s="15">
        <v>142.00000000000003</v>
      </c>
      <c r="Q988" s="4">
        <f>VLOOKUP(I988,BaseModelo!$A$2:$E$5075,3)</f>
        <v>0</v>
      </c>
      <c r="R988" s="4">
        <f t="shared" si="300"/>
        <v>32283000</v>
      </c>
      <c r="S988" s="16">
        <f t="shared" si="301"/>
        <v>1.8585633305454884E-4</v>
      </c>
      <c r="T988" s="4">
        <f t="shared" si="312"/>
        <v>2.6391599293745936E-2</v>
      </c>
      <c r="U988" s="4">
        <f t="shared" si="313"/>
        <v>2.6391599293745942E-2</v>
      </c>
      <c r="V988" s="6">
        <f t="shared" si="302"/>
        <v>0</v>
      </c>
      <c r="W988" s="16" t="str">
        <f t="shared" si="303"/>
        <v/>
      </c>
      <c r="X988" s="4" t="str">
        <f t="shared" si="314"/>
        <v/>
      </c>
      <c r="Y988" s="4" t="str">
        <f t="shared" si="304"/>
        <v/>
      </c>
      <c r="Z988" s="4">
        <f t="shared" si="305"/>
        <v>4121000</v>
      </c>
      <c r="AA988" s="16">
        <f t="shared" si="306"/>
        <v>1.4559572919194371E-3</v>
      </c>
      <c r="AB988" s="15">
        <f t="shared" si="315"/>
        <v>0.20674593545256006</v>
      </c>
      <c r="AC988" s="15">
        <f t="shared" si="316"/>
        <v>0.20674593545256012</v>
      </c>
      <c r="AD988" s="4">
        <v>148605</v>
      </c>
      <c r="AE988" s="26">
        <v>1503.37</v>
      </c>
      <c r="AF988" s="26">
        <v>1503.37</v>
      </c>
      <c r="AG988" s="4">
        <f t="shared" si="317"/>
        <v>2105000</v>
      </c>
      <c r="AH988" s="16">
        <f t="shared" si="307"/>
        <v>2.8503562945368173E-3</v>
      </c>
      <c r="AI988" s="15">
        <f t="shared" si="308"/>
        <v>0.40475059382422807</v>
      </c>
      <c r="AJ988" s="15">
        <f t="shared" si="309"/>
        <v>0.40475059382422812</v>
      </c>
      <c r="AK988" s="4">
        <f t="shared" si="310"/>
        <v>15073000</v>
      </c>
      <c r="AL988" s="27">
        <f t="shared" si="311"/>
        <v>3.9806276122868704E-4</v>
      </c>
      <c r="AM988" s="15">
        <f t="shared" si="318"/>
        <v>5.6524912094473558E-2</v>
      </c>
      <c r="AN988" s="15">
        <f t="shared" si="319"/>
        <v>1.0505512888109577E-5</v>
      </c>
    </row>
    <row r="989" spans="1:40" x14ac:dyDescent="0.2">
      <c r="A989" s="4" t="s">
        <v>4627</v>
      </c>
      <c r="B989" s="3" t="s">
        <v>3</v>
      </c>
      <c r="C989" s="6">
        <v>148605</v>
      </c>
      <c r="D989" s="3" t="s">
        <v>337</v>
      </c>
      <c r="E989" s="6">
        <v>148609</v>
      </c>
      <c r="F989" s="3" t="s">
        <v>1804</v>
      </c>
      <c r="G989" s="8">
        <v>6000</v>
      </c>
      <c r="H989" s="6">
        <v>142</v>
      </c>
      <c r="I989" s="6">
        <v>148319</v>
      </c>
      <c r="J989" s="13">
        <v>45046</v>
      </c>
      <c r="K989" s="9">
        <v>6000</v>
      </c>
      <c r="L989" s="4" t="s">
        <v>4627</v>
      </c>
      <c r="M989" s="4" t="s">
        <v>4632</v>
      </c>
      <c r="N989" s="4">
        <f>VLOOKUP(I989,BaseModelo!$A$2:$E$5075,5)</f>
        <v>9</v>
      </c>
      <c r="P989" s="15">
        <v>142.00000000000003</v>
      </c>
      <c r="Q989" s="4">
        <f>VLOOKUP(I989,BaseModelo!$A$2:$E$5075,3)</f>
        <v>147</v>
      </c>
      <c r="R989" s="4">
        <f t="shared" si="300"/>
        <v>32283000</v>
      </c>
      <c r="S989" s="16">
        <f t="shared" si="301"/>
        <v>1.8585633305454884E-4</v>
      </c>
      <c r="T989" s="4">
        <f t="shared" si="312"/>
        <v>2.6391599293745936E-2</v>
      </c>
      <c r="U989" s="4">
        <f t="shared" si="313"/>
        <v>2.6391599293745942E-2</v>
      </c>
      <c r="V989" s="6">
        <f t="shared" si="302"/>
        <v>0</v>
      </c>
      <c r="W989" s="16" t="str">
        <f t="shared" si="303"/>
        <v/>
      </c>
      <c r="X989" s="4" t="str">
        <f t="shared" si="314"/>
        <v/>
      </c>
      <c r="Y989" s="4" t="str">
        <f t="shared" si="304"/>
        <v/>
      </c>
      <c r="Z989" s="4">
        <f t="shared" si="305"/>
        <v>5305000</v>
      </c>
      <c r="AA989" s="16">
        <f t="shared" si="306"/>
        <v>1.1310084825636192E-3</v>
      </c>
      <c r="AB989" s="15">
        <f t="shared" si="315"/>
        <v>0.16060320452403393</v>
      </c>
      <c r="AC989" s="15">
        <f t="shared" si="316"/>
        <v>0.16060320452403395</v>
      </c>
      <c r="AD989" s="4">
        <v>148605</v>
      </c>
      <c r="AE989" s="26">
        <v>1503.37</v>
      </c>
      <c r="AF989" s="26">
        <v>1503.37</v>
      </c>
      <c r="AG989" s="4">
        <f t="shared" si="317"/>
        <v>2114000</v>
      </c>
      <c r="AH989" s="16">
        <f t="shared" si="307"/>
        <v>2.8382213812677389E-3</v>
      </c>
      <c r="AI989" s="15">
        <f t="shared" si="308"/>
        <v>0.4030274361400189</v>
      </c>
      <c r="AJ989" s="15">
        <f t="shared" si="309"/>
        <v>0.40302743614001901</v>
      </c>
      <c r="AK989" s="4">
        <f t="shared" si="310"/>
        <v>15073000</v>
      </c>
      <c r="AL989" s="27">
        <f t="shared" si="311"/>
        <v>3.9806276122868704E-4</v>
      </c>
      <c r="AM989" s="15">
        <f t="shared" si="318"/>
        <v>5.6524912094473558E-2</v>
      </c>
      <c r="AN989" s="15">
        <f t="shared" si="319"/>
        <v>1.0505512888109577E-5</v>
      </c>
    </row>
    <row r="990" spans="1:40" x14ac:dyDescent="0.2">
      <c r="A990" s="4" t="s">
        <v>4627</v>
      </c>
      <c r="B990" s="3" t="s">
        <v>3</v>
      </c>
      <c r="C990" s="6">
        <v>148605</v>
      </c>
      <c r="D990" s="3" t="s">
        <v>337</v>
      </c>
      <c r="E990" s="6">
        <v>148705</v>
      </c>
      <c r="F990" s="3" t="s">
        <v>1805</v>
      </c>
      <c r="G990" s="8">
        <v>6000</v>
      </c>
      <c r="H990" s="6">
        <v>142</v>
      </c>
      <c r="I990" s="6">
        <v>148258</v>
      </c>
      <c r="J990" s="13">
        <v>45046</v>
      </c>
      <c r="K990" s="9">
        <v>6000</v>
      </c>
      <c r="L990" s="4" t="s">
        <v>4627</v>
      </c>
      <c r="M990" s="4" t="s">
        <v>4632</v>
      </c>
      <c r="N990" s="4">
        <f>VLOOKUP(I990,BaseModelo!$A$2:$E$5075,5)</f>
        <v>10</v>
      </c>
      <c r="P990" s="15">
        <v>142.00000000000003</v>
      </c>
      <c r="Q990" s="4">
        <f>VLOOKUP(I990,BaseModelo!$A$2:$E$5075,3)</f>
        <v>0</v>
      </c>
      <c r="R990" s="4">
        <f t="shared" si="300"/>
        <v>32283000</v>
      </c>
      <c r="S990" s="16">
        <f t="shared" si="301"/>
        <v>1.8585633305454884E-4</v>
      </c>
      <c r="T990" s="4">
        <f t="shared" si="312"/>
        <v>2.6391599293745936E-2</v>
      </c>
      <c r="U990" s="4">
        <f t="shared" si="313"/>
        <v>2.6391599293745942E-2</v>
      </c>
      <c r="V990" s="6">
        <f t="shared" si="302"/>
        <v>0</v>
      </c>
      <c r="W990" s="16" t="str">
        <f t="shared" si="303"/>
        <v/>
      </c>
      <c r="X990" s="4" t="str">
        <f t="shared" si="314"/>
        <v/>
      </c>
      <c r="Y990" s="4" t="str">
        <f t="shared" si="304"/>
        <v/>
      </c>
      <c r="Z990" s="4">
        <f t="shared" si="305"/>
        <v>4121000</v>
      </c>
      <c r="AA990" s="16">
        <f t="shared" si="306"/>
        <v>1.4559572919194371E-3</v>
      </c>
      <c r="AB990" s="15">
        <f t="shared" si="315"/>
        <v>0.20674593545256006</v>
      </c>
      <c r="AC990" s="15">
        <f t="shared" si="316"/>
        <v>0.20674593545256012</v>
      </c>
      <c r="AD990" s="4">
        <v>148605</v>
      </c>
      <c r="AE990" s="26">
        <v>1503.37</v>
      </c>
      <c r="AF990" s="26">
        <v>1503.37</v>
      </c>
      <c r="AG990" s="4">
        <f t="shared" si="317"/>
        <v>2105000</v>
      </c>
      <c r="AH990" s="16">
        <f t="shared" si="307"/>
        <v>2.8503562945368173E-3</v>
      </c>
      <c r="AI990" s="15">
        <f t="shared" si="308"/>
        <v>0.40475059382422807</v>
      </c>
      <c r="AJ990" s="15">
        <f t="shared" si="309"/>
        <v>0.40475059382422812</v>
      </c>
      <c r="AK990" s="4">
        <f t="shared" si="310"/>
        <v>15073000</v>
      </c>
      <c r="AL990" s="27">
        <f t="shared" si="311"/>
        <v>3.9806276122868704E-4</v>
      </c>
      <c r="AM990" s="15">
        <f t="shared" si="318"/>
        <v>5.6524912094473558E-2</v>
      </c>
      <c r="AN990" s="15">
        <f t="shared" si="319"/>
        <v>1.0505512888109577E-5</v>
      </c>
    </row>
    <row r="991" spans="1:40" x14ac:dyDescent="0.2">
      <c r="A991" s="4" t="s">
        <v>4627</v>
      </c>
      <c r="B991" s="3" t="s">
        <v>3</v>
      </c>
      <c r="C991" s="6">
        <v>148605</v>
      </c>
      <c r="D991" s="3" t="s">
        <v>337</v>
      </c>
      <c r="E991" s="6">
        <v>148706</v>
      </c>
      <c r="F991" s="3" t="s">
        <v>1806</v>
      </c>
      <c r="G991" s="8">
        <v>6000</v>
      </c>
      <c r="H991" s="6">
        <v>142</v>
      </c>
      <c r="I991" s="6">
        <v>148318</v>
      </c>
      <c r="J991" s="13">
        <v>45046</v>
      </c>
      <c r="K991" s="9">
        <v>6000</v>
      </c>
      <c r="L991" s="4" t="s">
        <v>4627</v>
      </c>
      <c r="M991" s="4" t="s">
        <v>4632</v>
      </c>
      <c r="N991" s="4">
        <f>VLOOKUP(I991,BaseModelo!$A$2:$E$5075,5)</f>
        <v>9</v>
      </c>
      <c r="P991" s="15">
        <v>142.00000000000003</v>
      </c>
      <c r="Q991" s="4">
        <f>VLOOKUP(I991,BaseModelo!$A$2:$E$5075,3)</f>
        <v>147</v>
      </c>
      <c r="R991" s="4">
        <f t="shared" si="300"/>
        <v>32283000</v>
      </c>
      <c r="S991" s="16">
        <f t="shared" si="301"/>
        <v>1.8585633305454884E-4</v>
      </c>
      <c r="T991" s="4">
        <f t="shared" si="312"/>
        <v>2.6391599293745936E-2</v>
      </c>
      <c r="U991" s="4">
        <f t="shared" si="313"/>
        <v>2.6391599293745942E-2</v>
      </c>
      <c r="V991" s="6">
        <f t="shared" si="302"/>
        <v>0</v>
      </c>
      <c r="W991" s="16" t="str">
        <f t="shared" si="303"/>
        <v/>
      </c>
      <c r="X991" s="4" t="str">
        <f t="shared" si="314"/>
        <v/>
      </c>
      <c r="Y991" s="4" t="str">
        <f t="shared" si="304"/>
        <v/>
      </c>
      <c r="Z991" s="4">
        <f t="shared" si="305"/>
        <v>5305000</v>
      </c>
      <c r="AA991" s="16">
        <f t="shared" si="306"/>
        <v>1.1310084825636192E-3</v>
      </c>
      <c r="AB991" s="15">
        <f t="shared" si="315"/>
        <v>0.16060320452403393</v>
      </c>
      <c r="AC991" s="15">
        <f t="shared" si="316"/>
        <v>0.16060320452403395</v>
      </c>
      <c r="AD991" s="4">
        <v>148605</v>
      </c>
      <c r="AE991" s="26">
        <v>1503.37</v>
      </c>
      <c r="AF991" s="26">
        <v>1503.37</v>
      </c>
      <c r="AG991" s="4">
        <f t="shared" si="317"/>
        <v>2114000</v>
      </c>
      <c r="AH991" s="16">
        <f t="shared" si="307"/>
        <v>2.8382213812677389E-3</v>
      </c>
      <c r="AI991" s="15">
        <f t="shared" si="308"/>
        <v>0.4030274361400189</v>
      </c>
      <c r="AJ991" s="15">
        <f t="shared" si="309"/>
        <v>0.40302743614001901</v>
      </c>
      <c r="AK991" s="4">
        <f t="shared" si="310"/>
        <v>15073000</v>
      </c>
      <c r="AL991" s="27">
        <f t="shared" si="311"/>
        <v>3.9806276122868704E-4</v>
      </c>
      <c r="AM991" s="15">
        <f t="shared" si="318"/>
        <v>5.6524912094473558E-2</v>
      </c>
      <c r="AN991" s="15">
        <f t="shared" si="319"/>
        <v>1.0505512888109577E-5</v>
      </c>
    </row>
    <row r="992" spans="1:40" x14ac:dyDescent="0.2">
      <c r="A992" s="4" t="s">
        <v>4627</v>
      </c>
      <c r="B992" s="3" t="s">
        <v>3</v>
      </c>
      <c r="C992" s="6">
        <v>148605</v>
      </c>
      <c r="D992" s="3" t="s">
        <v>337</v>
      </c>
      <c r="E992" s="6">
        <v>148712</v>
      </c>
      <c r="F992" s="3" t="s">
        <v>1807</v>
      </c>
      <c r="G992" s="8">
        <v>6000</v>
      </c>
      <c r="H992" s="6">
        <v>142</v>
      </c>
      <c r="I992" s="6">
        <v>148255</v>
      </c>
      <c r="J992" s="13">
        <v>45046</v>
      </c>
      <c r="K992" s="9">
        <v>6000</v>
      </c>
      <c r="L992" s="4" t="s">
        <v>4627</v>
      </c>
      <c r="M992" s="4" t="s">
        <v>4632</v>
      </c>
      <c r="N992" s="4">
        <f>VLOOKUP(I992,BaseModelo!$A$2:$E$5075,5)</f>
        <v>10</v>
      </c>
      <c r="P992" s="15">
        <v>142.00000000000003</v>
      </c>
      <c r="Q992" s="4">
        <f>VLOOKUP(I992,BaseModelo!$A$2:$E$5075,3)</f>
        <v>0</v>
      </c>
      <c r="R992" s="4">
        <f t="shared" si="300"/>
        <v>32283000</v>
      </c>
      <c r="S992" s="16">
        <f t="shared" si="301"/>
        <v>1.8585633305454884E-4</v>
      </c>
      <c r="T992" s="4">
        <f t="shared" si="312"/>
        <v>2.6391599293745936E-2</v>
      </c>
      <c r="U992" s="4">
        <f t="shared" si="313"/>
        <v>2.6391599293745942E-2</v>
      </c>
      <c r="V992" s="6">
        <f t="shared" si="302"/>
        <v>0</v>
      </c>
      <c r="W992" s="16" t="str">
        <f t="shared" si="303"/>
        <v/>
      </c>
      <c r="X992" s="4" t="str">
        <f t="shared" si="314"/>
        <v/>
      </c>
      <c r="Y992" s="4" t="str">
        <f t="shared" si="304"/>
        <v/>
      </c>
      <c r="Z992" s="4">
        <f t="shared" si="305"/>
        <v>4121000</v>
      </c>
      <c r="AA992" s="16">
        <f t="shared" si="306"/>
        <v>1.4559572919194371E-3</v>
      </c>
      <c r="AB992" s="15">
        <f t="shared" si="315"/>
        <v>0.20674593545256006</v>
      </c>
      <c r="AC992" s="15">
        <f t="shared" si="316"/>
        <v>0.20674593545256012</v>
      </c>
      <c r="AD992" s="4">
        <v>148605</v>
      </c>
      <c r="AE992" s="26">
        <v>1503.37</v>
      </c>
      <c r="AF992" s="26">
        <v>1503.37</v>
      </c>
      <c r="AG992" s="4">
        <f t="shared" si="317"/>
        <v>2105000</v>
      </c>
      <c r="AH992" s="16">
        <f t="shared" si="307"/>
        <v>2.8503562945368173E-3</v>
      </c>
      <c r="AI992" s="15">
        <f t="shared" si="308"/>
        <v>0.40475059382422807</v>
      </c>
      <c r="AJ992" s="15">
        <f t="shared" si="309"/>
        <v>0.40475059382422812</v>
      </c>
      <c r="AK992" s="4">
        <f t="shared" si="310"/>
        <v>15073000</v>
      </c>
      <c r="AL992" s="27">
        <f t="shared" si="311"/>
        <v>3.9806276122868704E-4</v>
      </c>
      <c r="AM992" s="15">
        <f t="shared" si="318"/>
        <v>5.6524912094473558E-2</v>
      </c>
      <c r="AN992" s="15">
        <f t="shared" si="319"/>
        <v>1.0505512888109577E-5</v>
      </c>
    </row>
    <row r="993" spans="1:40" x14ac:dyDescent="0.2">
      <c r="A993" s="4" t="s">
        <v>4627</v>
      </c>
      <c r="B993" s="2" t="s">
        <v>10</v>
      </c>
      <c r="C993" s="5">
        <v>148653</v>
      </c>
      <c r="D993" s="2" t="s">
        <v>347</v>
      </c>
      <c r="E993" s="5">
        <v>148654</v>
      </c>
      <c r="F993" s="2" t="s">
        <v>1832</v>
      </c>
      <c r="G993" s="7">
        <v>12000</v>
      </c>
      <c r="H993" s="5">
        <v>142</v>
      </c>
      <c r="I993" s="6">
        <v>147791</v>
      </c>
      <c r="J993" s="13">
        <v>45046</v>
      </c>
      <c r="K993" s="9">
        <v>12000</v>
      </c>
      <c r="L993" s="4" t="s">
        <v>4627</v>
      </c>
      <c r="M993" s="4" t="s">
        <v>4632</v>
      </c>
      <c r="N993" s="4">
        <f>VLOOKUP(I993,BaseModelo!$A$2:$E$5075,5)</f>
        <v>9</v>
      </c>
      <c r="P993" s="15">
        <v>132</v>
      </c>
      <c r="Q993" s="4">
        <f>VLOOKUP(I993,BaseModelo!$A$2:$E$5075,3)</f>
        <v>147</v>
      </c>
      <c r="R993" s="4">
        <f t="shared" si="300"/>
        <v>32283000</v>
      </c>
      <c r="S993" s="16">
        <f t="shared" si="301"/>
        <v>3.7171266610909768E-4</v>
      </c>
      <c r="T993" s="4">
        <f t="shared" si="312"/>
        <v>5.2783198587491871E-2</v>
      </c>
      <c r="U993" s="4">
        <f t="shared" si="313"/>
        <v>4.9066071926400896E-2</v>
      </c>
      <c r="V993" s="6">
        <f t="shared" si="302"/>
        <v>0</v>
      </c>
      <c r="W993" s="16" t="str">
        <f t="shared" si="303"/>
        <v/>
      </c>
      <c r="X993" s="4" t="str">
        <f t="shared" si="314"/>
        <v/>
      </c>
      <c r="Y993" s="4" t="str">
        <f t="shared" si="304"/>
        <v/>
      </c>
      <c r="Z993" s="4">
        <f t="shared" si="305"/>
        <v>5305000</v>
      </c>
      <c r="AA993" s="16">
        <f t="shared" si="306"/>
        <v>2.2620169651272385E-3</v>
      </c>
      <c r="AB993" s="15">
        <f t="shared" si="315"/>
        <v>0.32120640904806785</v>
      </c>
      <c r="AC993" s="15">
        <f t="shared" si="316"/>
        <v>0.29858623939679546</v>
      </c>
      <c r="AD993" s="4">
        <v>148653</v>
      </c>
      <c r="AE993" s="26">
        <v>3006.92</v>
      </c>
      <c r="AF993" s="26">
        <v>3006.92</v>
      </c>
      <c r="AG993" s="4">
        <f t="shared" si="317"/>
        <v>2114000</v>
      </c>
      <c r="AH993" s="16">
        <f t="shared" si="307"/>
        <v>5.6764427625354778E-3</v>
      </c>
      <c r="AI993" s="15">
        <f t="shared" si="308"/>
        <v>0.8060548722800378</v>
      </c>
      <c r="AJ993" s="15">
        <f t="shared" si="309"/>
        <v>0.74929044465468309</v>
      </c>
      <c r="AK993" s="4">
        <f t="shared" si="310"/>
        <v>15073000</v>
      </c>
      <c r="AL993" s="27">
        <f t="shared" si="311"/>
        <v>7.9612552245737409E-4</v>
      </c>
      <c r="AM993" s="15">
        <f t="shared" si="318"/>
        <v>0.11304982418894712</v>
      </c>
      <c r="AN993" s="15">
        <f t="shared" si="319"/>
        <v>3.9062752147337007E-5</v>
      </c>
    </row>
    <row r="994" spans="1:40" x14ac:dyDescent="0.2">
      <c r="A994" s="4" t="s">
        <v>4627</v>
      </c>
      <c r="B994" s="3" t="s">
        <v>10</v>
      </c>
      <c r="C994" s="6">
        <v>148653</v>
      </c>
      <c r="D994" s="3" t="s">
        <v>347</v>
      </c>
      <c r="E994" s="6">
        <v>148655</v>
      </c>
      <c r="F994" s="3" t="s">
        <v>1833</v>
      </c>
      <c r="G994" s="8">
        <v>8000</v>
      </c>
      <c r="H994" s="6">
        <v>142</v>
      </c>
      <c r="I994" s="6">
        <v>147873</v>
      </c>
      <c r="J994" s="13">
        <v>45046</v>
      </c>
      <c r="K994" s="9">
        <v>8000</v>
      </c>
      <c r="L994" s="4" t="s">
        <v>4627</v>
      </c>
      <c r="M994" s="4" t="s">
        <v>4632</v>
      </c>
      <c r="N994" s="4">
        <f>VLOOKUP(I994,BaseModelo!$A$2:$E$5075,5)</f>
        <v>9</v>
      </c>
      <c r="P994" s="15">
        <v>142.00000000000003</v>
      </c>
      <c r="Q994" s="4">
        <f>VLOOKUP(I994,BaseModelo!$A$2:$E$5075,3)</f>
        <v>147</v>
      </c>
      <c r="R994" s="4">
        <f t="shared" si="300"/>
        <v>32283000</v>
      </c>
      <c r="S994" s="16">
        <f t="shared" si="301"/>
        <v>2.4780844407273179E-4</v>
      </c>
      <c r="T994" s="4">
        <f t="shared" si="312"/>
        <v>3.5188799058327912E-2</v>
      </c>
      <c r="U994" s="4">
        <f t="shared" si="313"/>
        <v>3.5188799058327919E-2</v>
      </c>
      <c r="V994" s="6">
        <f t="shared" si="302"/>
        <v>0</v>
      </c>
      <c r="W994" s="16" t="str">
        <f t="shared" si="303"/>
        <v/>
      </c>
      <c r="X994" s="4" t="str">
        <f t="shared" si="314"/>
        <v/>
      </c>
      <c r="Y994" s="4" t="str">
        <f t="shared" si="304"/>
        <v/>
      </c>
      <c r="Z994" s="4">
        <f t="shared" si="305"/>
        <v>5305000</v>
      </c>
      <c r="AA994" s="16">
        <f t="shared" si="306"/>
        <v>1.5080113100848257E-3</v>
      </c>
      <c r="AB994" s="15">
        <f t="shared" si="315"/>
        <v>0.21413760603204526</v>
      </c>
      <c r="AC994" s="15">
        <f t="shared" si="316"/>
        <v>0.21413760603204529</v>
      </c>
      <c r="AD994" s="4">
        <v>148653</v>
      </c>
      <c r="AE994" s="26">
        <v>2013.74</v>
      </c>
      <c r="AF994" s="26">
        <v>2013.74</v>
      </c>
      <c r="AG994" s="4">
        <f t="shared" si="317"/>
        <v>2114000</v>
      </c>
      <c r="AH994" s="16">
        <f t="shared" si="307"/>
        <v>3.7842951750236518E-3</v>
      </c>
      <c r="AI994" s="15">
        <f t="shared" si="308"/>
        <v>0.53736991485335861</v>
      </c>
      <c r="AJ994" s="15">
        <f t="shared" si="309"/>
        <v>0.53736991485335872</v>
      </c>
      <c r="AK994" s="4">
        <f t="shared" si="310"/>
        <v>15073000</v>
      </c>
      <c r="AL994" s="27">
        <f t="shared" si="311"/>
        <v>5.3075034830491602E-4</v>
      </c>
      <c r="AM994" s="15">
        <f t="shared" si="318"/>
        <v>7.5366549459298077E-2</v>
      </c>
      <c r="AN994" s="15">
        <f t="shared" si="319"/>
        <v>1.8676467356639244E-5</v>
      </c>
    </row>
    <row r="995" spans="1:40" x14ac:dyDescent="0.2">
      <c r="A995" s="4" t="s">
        <v>4627</v>
      </c>
      <c r="B995" s="3" t="s">
        <v>10</v>
      </c>
      <c r="C995" s="6">
        <v>148653</v>
      </c>
      <c r="D995" s="3" t="s">
        <v>347</v>
      </c>
      <c r="E995" s="6">
        <v>148656</v>
      </c>
      <c r="F995" s="3" t="s">
        <v>1834</v>
      </c>
      <c r="G995" s="8">
        <v>7000</v>
      </c>
      <c r="H995" s="6">
        <v>142</v>
      </c>
      <c r="I995" s="6">
        <v>147877</v>
      </c>
      <c r="J995" s="13">
        <v>45046</v>
      </c>
      <c r="K995" s="9">
        <v>7000</v>
      </c>
      <c r="L995" s="4" t="s">
        <v>4627</v>
      </c>
      <c r="M995" s="4" t="s">
        <v>4632</v>
      </c>
      <c r="N995" s="4">
        <f>VLOOKUP(I995,BaseModelo!$A$2:$E$5075,5)</f>
        <v>9</v>
      </c>
      <c r="P995" s="15">
        <v>142.00000000000003</v>
      </c>
      <c r="Q995" s="4">
        <f>VLOOKUP(I995,BaseModelo!$A$2:$E$5075,3)</f>
        <v>147</v>
      </c>
      <c r="R995" s="4">
        <f t="shared" si="300"/>
        <v>32283000</v>
      </c>
      <c r="S995" s="16">
        <f t="shared" si="301"/>
        <v>2.168323885636403E-4</v>
      </c>
      <c r="T995" s="4">
        <f t="shared" si="312"/>
        <v>3.0790199176036922E-2</v>
      </c>
      <c r="U995" s="4">
        <f t="shared" si="313"/>
        <v>3.0790199176036929E-2</v>
      </c>
      <c r="V995" s="6">
        <f t="shared" si="302"/>
        <v>0</v>
      </c>
      <c r="W995" s="16" t="str">
        <f t="shared" si="303"/>
        <v/>
      </c>
      <c r="X995" s="4" t="str">
        <f t="shared" si="314"/>
        <v/>
      </c>
      <c r="Y995" s="4" t="str">
        <f t="shared" si="304"/>
        <v/>
      </c>
      <c r="Z995" s="4">
        <f t="shared" si="305"/>
        <v>5305000</v>
      </c>
      <c r="AA995" s="16">
        <f t="shared" si="306"/>
        <v>1.3195098963242225E-3</v>
      </c>
      <c r="AB995" s="15">
        <f t="shared" si="315"/>
        <v>0.18737040527803958</v>
      </c>
      <c r="AC995" s="15">
        <f t="shared" si="316"/>
        <v>0.18737040527803964</v>
      </c>
      <c r="AD995" s="4">
        <v>148653</v>
      </c>
      <c r="AE995" s="26">
        <v>1758.65</v>
      </c>
      <c r="AF995" s="26">
        <v>1758.65</v>
      </c>
      <c r="AG995" s="4">
        <f t="shared" si="317"/>
        <v>2114000</v>
      </c>
      <c r="AH995" s="16">
        <f t="shared" si="307"/>
        <v>3.3112582781456954E-3</v>
      </c>
      <c r="AI995" s="15">
        <f t="shared" si="308"/>
        <v>0.47019867549668876</v>
      </c>
      <c r="AJ995" s="15">
        <f t="shared" si="309"/>
        <v>0.47019867549668881</v>
      </c>
      <c r="AK995" s="4">
        <f t="shared" si="310"/>
        <v>15073000</v>
      </c>
      <c r="AL995" s="27">
        <f t="shared" si="311"/>
        <v>4.6440655476680156E-4</v>
      </c>
      <c r="AM995" s="15">
        <f t="shared" si="318"/>
        <v>6.5945730776885828E-2</v>
      </c>
      <c r="AN995" s="15">
        <f t="shared" si="319"/>
        <v>1.4299170319926922E-5</v>
      </c>
    </row>
    <row r="996" spans="1:40" x14ac:dyDescent="0.2">
      <c r="A996" s="4" t="s">
        <v>4627</v>
      </c>
      <c r="B996" s="3" t="s">
        <v>10</v>
      </c>
      <c r="C996" s="6">
        <v>148653</v>
      </c>
      <c r="D996" s="3" t="s">
        <v>347</v>
      </c>
      <c r="E996" s="6">
        <v>148657</v>
      </c>
      <c r="F996" s="3" t="s">
        <v>1835</v>
      </c>
      <c r="G996" s="8">
        <v>15000</v>
      </c>
      <c r="H996" s="6">
        <v>142</v>
      </c>
      <c r="I996" s="6">
        <v>147870</v>
      </c>
      <c r="J996" s="13">
        <v>45046</v>
      </c>
      <c r="K996" s="9">
        <v>15000</v>
      </c>
      <c r="L996" s="4" t="s">
        <v>4627</v>
      </c>
      <c r="M996" s="4" t="s">
        <v>4632</v>
      </c>
      <c r="N996" s="4">
        <f>VLOOKUP(I996,BaseModelo!$A$2:$E$5075,5)</f>
        <v>9</v>
      </c>
      <c r="P996" s="15">
        <v>132</v>
      </c>
      <c r="Q996" s="4">
        <f>VLOOKUP(I996,BaseModelo!$A$2:$E$5075,3)</f>
        <v>147</v>
      </c>
      <c r="R996" s="4">
        <f t="shared" si="300"/>
        <v>32283000</v>
      </c>
      <c r="S996" s="16">
        <f t="shared" si="301"/>
        <v>4.6464083263637206E-4</v>
      </c>
      <c r="T996" s="4">
        <f t="shared" si="312"/>
        <v>6.597899823436483E-2</v>
      </c>
      <c r="U996" s="4">
        <f t="shared" si="313"/>
        <v>6.1332589908001112E-2</v>
      </c>
      <c r="V996" s="6">
        <f t="shared" si="302"/>
        <v>0</v>
      </c>
      <c r="W996" s="16" t="str">
        <f t="shared" si="303"/>
        <v/>
      </c>
      <c r="X996" s="4" t="str">
        <f t="shared" si="314"/>
        <v/>
      </c>
      <c r="Y996" s="4" t="str">
        <f t="shared" si="304"/>
        <v/>
      </c>
      <c r="Z996" s="4">
        <f t="shared" si="305"/>
        <v>5305000</v>
      </c>
      <c r="AA996" s="16">
        <f t="shared" si="306"/>
        <v>2.8275212064090482E-3</v>
      </c>
      <c r="AB996" s="15">
        <f t="shared" si="315"/>
        <v>0.40150801131008484</v>
      </c>
      <c r="AC996" s="15">
        <f t="shared" si="316"/>
        <v>0.37323279924599434</v>
      </c>
      <c r="AD996" s="4">
        <v>148653</v>
      </c>
      <c r="AE996" s="26">
        <v>3758.63</v>
      </c>
      <c r="AF996" s="26">
        <v>3758.63</v>
      </c>
      <c r="AG996" s="4">
        <f t="shared" si="317"/>
        <v>2114000</v>
      </c>
      <c r="AH996" s="16">
        <f t="shared" si="307"/>
        <v>7.0955534531693476E-3</v>
      </c>
      <c r="AI996" s="15">
        <f t="shared" si="308"/>
        <v>1.0075685903500473</v>
      </c>
      <c r="AJ996" s="15">
        <f t="shared" si="309"/>
        <v>0.93661305581835386</v>
      </c>
      <c r="AK996" s="4">
        <f t="shared" si="310"/>
        <v>15073000</v>
      </c>
      <c r="AL996" s="27">
        <f t="shared" si="311"/>
        <v>9.9515690307171775E-4</v>
      </c>
      <c r="AM996" s="15">
        <f t="shared" si="318"/>
        <v>0.14131228023618392</v>
      </c>
      <c r="AN996" s="15">
        <f t="shared" si="319"/>
        <v>6.1035550230214081E-5</v>
      </c>
    </row>
    <row r="997" spans="1:40" x14ac:dyDescent="0.2">
      <c r="A997" s="4" t="s">
        <v>4627</v>
      </c>
      <c r="B997" s="3" t="s">
        <v>10</v>
      </c>
      <c r="C997" s="6">
        <v>148653</v>
      </c>
      <c r="D997" s="3" t="s">
        <v>347</v>
      </c>
      <c r="E997" s="6">
        <v>148658</v>
      </c>
      <c r="F997" s="3" t="s">
        <v>1836</v>
      </c>
      <c r="G997" s="8">
        <v>9000</v>
      </c>
      <c r="H997" s="6">
        <v>142</v>
      </c>
      <c r="I997" s="6">
        <v>147872</v>
      </c>
      <c r="J997" s="13">
        <v>45046</v>
      </c>
      <c r="K997" s="9">
        <v>9000</v>
      </c>
      <c r="L997" s="4" t="s">
        <v>4627</v>
      </c>
      <c r="M997" s="4" t="s">
        <v>4632</v>
      </c>
      <c r="N997" s="4">
        <f>VLOOKUP(I997,BaseModelo!$A$2:$E$5075,5)</f>
        <v>9</v>
      </c>
      <c r="P997" s="15">
        <v>142.00000000000003</v>
      </c>
      <c r="Q997" s="4">
        <f>VLOOKUP(I997,BaseModelo!$A$2:$E$5075,3)</f>
        <v>147</v>
      </c>
      <c r="R997" s="4">
        <f t="shared" si="300"/>
        <v>32283000</v>
      </c>
      <c r="S997" s="16">
        <f t="shared" si="301"/>
        <v>2.7878449958182325E-4</v>
      </c>
      <c r="T997" s="4">
        <f t="shared" si="312"/>
        <v>3.9587398940618898E-2</v>
      </c>
      <c r="U997" s="4">
        <f t="shared" si="313"/>
        <v>3.9587398940618912E-2</v>
      </c>
      <c r="V997" s="6">
        <f t="shared" si="302"/>
        <v>0</v>
      </c>
      <c r="W997" s="16" t="str">
        <f t="shared" si="303"/>
        <v/>
      </c>
      <c r="X997" s="4" t="str">
        <f t="shared" si="314"/>
        <v/>
      </c>
      <c r="Y997" s="4" t="str">
        <f t="shared" si="304"/>
        <v/>
      </c>
      <c r="Z997" s="4">
        <f t="shared" si="305"/>
        <v>5305000</v>
      </c>
      <c r="AA997" s="16">
        <f t="shared" si="306"/>
        <v>1.6965127238454288E-3</v>
      </c>
      <c r="AB997" s="15">
        <f t="shared" si="315"/>
        <v>0.24090480678605089</v>
      </c>
      <c r="AC997" s="15">
        <f t="shared" si="316"/>
        <v>0.24090480678605092</v>
      </c>
      <c r="AD997" s="4">
        <v>148653</v>
      </c>
      <c r="AE997" s="26">
        <v>2255.2800000000002</v>
      </c>
      <c r="AF997" s="26">
        <v>2255.2800000000002</v>
      </c>
      <c r="AG997" s="4">
        <f t="shared" si="317"/>
        <v>2114000</v>
      </c>
      <c r="AH997" s="16">
        <f t="shared" si="307"/>
        <v>4.2573320719016088E-3</v>
      </c>
      <c r="AI997" s="15">
        <f t="shared" si="308"/>
        <v>0.60454115421002841</v>
      </c>
      <c r="AJ997" s="15">
        <f t="shared" si="309"/>
        <v>0.60454115421002852</v>
      </c>
      <c r="AK997" s="4">
        <f t="shared" si="310"/>
        <v>15073000</v>
      </c>
      <c r="AL997" s="27">
        <f t="shared" si="311"/>
        <v>5.9709414184303054E-4</v>
      </c>
      <c r="AM997" s="15">
        <f t="shared" si="318"/>
        <v>8.478736814171034E-2</v>
      </c>
      <c r="AN997" s="15">
        <f t="shared" si="319"/>
        <v>2.3637403998246546E-5</v>
      </c>
    </row>
    <row r="998" spans="1:40" x14ac:dyDescent="0.2">
      <c r="A998" s="4" t="s">
        <v>4627</v>
      </c>
      <c r="B998" s="3" t="s">
        <v>10</v>
      </c>
      <c r="C998" s="6">
        <v>148653</v>
      </c>
      <c r="D998" s="3" t="s">
        <v>347</v>
      </c>
      <c r="E998" s="6">
        <v>148659</v>
      </c>
      <c r="F998" s="3" t="s">
        <v>1837</v>
      </c>
      <c r="G998" s="8">
        <v>7000</v>
      </c>
      <c r="H998" s="6">
        <v>142</v>
      </c>
      <c r="I998" s="6">
        <v>148261</v>
      </c>
      <c r="J998" s="13">
        <v>45046</v>
      </c>
      <c r="K998" s="9">
        <v>7000</v>
      </c>
      <c r="L998" s="4" t="s">
        <v>4627</v>
      </c>
      <c r="M998" s="4" t="s">
        <v>4632</v>
      </c>
      <c r="N998" s="4">
        <f>VLOOKUP(I998,BaseModelo!$A$2:$E$5075,5)</f>
        <v>10</v>
      </c>
      <c r="P998" s="15">
        <v>142.00000000000003</v>
      </c>
      <c r="Q998" s="4">
        <f>VLOOKUP(I998,BaseModelo!$A$2:$E$5075,3)</f>
        <v>0</v>
      </c>
      <c r="R998" s="4">
        <f t="shared" si="300"/>
        <v>32283000</v>
      </c>
      <c r="S998" s="16">
        <f t="shared" si="301"/>
        <v>2.168323885636403E-4</v>
      </c>
      <c r="T998" s="4">
        <f t="shared" si="312"/>
        <v>3.0790199176036922E-2</v>
      </c>
      <c r="U998" s="4">
        <f t="shared" si="313"/>
        <v>3.0790199176036929E-2</v>
      </c>
      <c r="V998" s="6">
        <f t="shared" si="302"/>
        <v>0</v>
      </c>
      <c r="W998" s="16" t="str">
        <f t="shared" si="303"/>
        <v/>
      </c>
      <c r="X998" s="4" t="str">
        <f t="shared" si="314"/>
        <v/>
      </c>
      <c r="Y998" s="4" t="str">
        <f t="shared" si="304"/>
        <v/>
      </c>
      <c r="Z998" s="4">
        <f t="shared" si="305"/>
        <v>4121000</v>
      </c>
      <c r="AA998" s="16">
        <f t="shared" si="306"/>
        <v>1.6986168405726766E-3</v>
      </c>
      <c r="AB998" s="15">
        <f t="shared" si="315"/>
        <v>0.24120359136132008</v>
      </c>
      <c r="AC998" s="15">
        <f t="shared" si="316"/>
        <v>0.24120359136132014</v>
      </c>
      <c r="AD998" s="4">
        <v>148653</v>
      </c>
      <c r="AE998" s="26">
        <v>1758.65</v>
      </c>
      <c r="AF998" s="26">
        <v>1758.65</v>
      </c>
      <c r="AG998" s="4">
        <f t="shared" si="317"/>
        <v>2105000</v>
      </c>
      <c r="AH998" s="16">
        <f t="shared" si="307"/>
        <v>3.3254156769596198E-3</v>
      </c>
      <c r="AI998" s="15">
        <f t="shared" si="308"/>
        <v>0.47220902612826604</v>
      </c>
      <c r="AJ998" s="15">
        <f t="shared" si="309"/>
        <v>0.4722090261282661</v>
      </c>
      <c r="AK998" s="4">
        <f t="shared" si="310"/>
        <v>15073000</v>
      </c>
      <c r="AL998" s="27">
        <f t="shared" si="311"/>
        <v>4.6440655476680156E-4</v>
      </c>
      <c r="AM998" s="15">
        <f t="shared" si="318"/>
        <v>6.5945730776885828E-2</v>
      </c>
      <c r="AN998" s="15">
        <f t="shared" si="319"/>
        <v>1.4299170319926922E-5</v>
      </c>
    </row>
    <row r="999" spans="1:40" x14ac:dyDescent="0.2">
      <c r="A999" s="4" t="s">
        <v>4627</v>
      </c>
      <c r="B999" s="3" t="s">
        <v>10</v>
      </c>
      <c r="C999" s="6">
        <v>148653</v>
      </c>
      <c r="D999" s="3" t="s">
        <v>347</v>
      </c>
      <c r="E999" s="6">
        <v>148660</v>
      </c>
      <c r="F999" s="3" t="s">
        <v>1838</v>
      </c>
      <c r="G999" s="8">
        <v>5000</v>
      </c>
      <c r="H999" s="6">
        <v>147</v>
      </c>
      <c r="I999" s="6">
        <v>148507</v>
      </c>
      <c r="J999" s="13">
        <v>45046</v>
      </c>
      <c r="K999" s="9">
        <v>5000</v>
      </c>
      <c r="L999" s="4" t="s">
        <v>4627</v>
      </c>
      <c r="M999" s="4" t="s">
        <v>4632</v>
      </c>
      <c r="N999" s="4">
        <f>VLOOKUP(I999,BaseModelo!$A$2:$E$5075,5)</f>
        <v>10</v>
      </c>
      <c r="P999" s="15">
        <v>147</v>
      </c>
      <c r="Q999" s="4">
        <f>VLOOKUP(I999,BaseModelo!$A$2:$E$5075,3)</f>
        <v>0</v>
      </c>
      <c r="R999" s="4">
        <f t="shared" si="300"/>
        <v>32283000</v>
      </c>
      <c r="S999" s="16">
        <f t="shared" si="301"/>
        <v>1.5488027754545735E-4</v>
      </c>
      <c r="T999" s="4">
        <f t="shared" si="312"/>
        <v>2.2767400799182231E-2</v>
      </c>
      <c r="U999" s="4">
        <f t="shared" si="313"/>
        <v>2.2767400799182231E-2</v>
      </c>
      <c r="V999" s="6">
        <f t="shared" si="302"/>
        <v>0</v>
      </c>
      <c r="W999" s="16" t="str">
        <f t="shared" si="303"/>
        <v/>
      </c>
      <c r="X999" s="4" t="str">
        <f t="shared" si="314"/>
        <v/>
      </c>
      <c r="Y999" s="4" t="str">
        <f t="shared" si="304"/>
        <v/>
      </c>
      <c r="Z999" s="4">
        <f t="shared" si="305"/>
        <v>4121000</v>
      </c>
      <c r="AA999" s="16">
        <f t="shared" si="306"/>
        <v>1.2132977432661976E-3</v>
      </c>
      <c r="AB999" s="15">
        <f t="shared" si="315"/>
        <v>0.17835476826013105</v>
      </c>
      <c r="AC999" s="15">
        <f t="shared" si="316"/>
        <v>0.17835476826013105</v>
      </c>
      <c r="AD999" s="4">
        <v>148653</v>
      </c>
      <c r="AE999" s="26">
        <v>1303.3399999999999</v>
      </c>
      <c r="AF999" s="26">
        <v>1303.3399999999999</v>
      </c>
      <c r="AG999" s="4">
        <f t="shared" si="317"/>
        <v>2105000</v>
      </c>
      <c r="AH999" s="16">
        <f t="shared" si="307"/>
        <v>2.3752969121140144E-3</v>
      </c>
      <c r="AI999" s="15">
        <f t="shared" si="308"/>
        <v>0.34916864608076009</v>
      </c>
      <c r="AJ999" s="15">
        <f t="shared" si="309"/>
        <v>0.34916864608076009</v>
      </c>
      <c r="AK999" s="4">
        <f t="shared" si="310"/>
        <v>15073000</v>
      </c>
      <c r="AL999" s="27">
        <f t="shared" si="311"/>
        <v>3.3171896769057253E-4</v>
      </c>
      <c r="AM999" s="15">
        <f t="shared" si="318"/>
        <v>4.8762688250514163E-2</v>
      </c>
      <c r="AN999" s="15">
        <f t="shared" si="319"/>
        <v>7.5523786901022457E-6</v>
      </c>
    </row>
    <row r="1000" spans="1:40" x14ac:dyDescent="0.2">
      <c r="A1000" s="4" t="s">
        <v>4627</v>
      </c>
      <c r="B1000" s="3" t="s">
        <v>10</v>
      </c>
      <c r="C1000" s="6">
        <v>148715</v>
      </c>
      <c r="D1000" s="3" t="s">
        <v>340</v>
      </c>
      <c r="E1000" s="6">
        <v>148784</v>
      </c>
      <c r="F1000" s="3" t="s">
        <v>1818</v>
      </c>
      <c r="G1000" s="8">
        <v>8000</v>
      </c>
      <c r="H1000" s="6">
        <v>142</v>
      </c>
      <c r="I1000" s="6">
        <v>148629</v>
      </c>
      <c r="J1000" s="13">
        <v>45046</v>
      </c>
      <c r="K1000" s="9">
        <v>6221.4677023940494</v>
      </c>
      <c r="L1000" s="4" t="s">
        <v>4627</v>
      </c>
      <c r="M1000" s="4" t="s">
        <v>4632</v>
      </c>
      <c r="N1000" s="4">
        <f>VLOOKUP(I1000,BaseModelo!$A$2:$E$5075,5)</f>
        <v>5</v>
      </c>
      <c r="P1000" s="15">
        <v>142.00000000000003</v>
      </c>
      <c r="Q1000" s="4">
        <f>VLOOKUP(I1000,BaseModelo!$A$2:$E$5075,3)</f>
        <v>110</v>
      </c>
      <c r="R1000" s="4">
        <f t="shared" si="300"/>
        <v>32283000</v>
      </c>
      <c r="S1000" s="16">
        <f t="shared" si="301"/>
        <v>2.4780844407273179E-4</v>
      </c>
      <c r="T1000" s="4">
        <f t="shared" si="312"/>
        <v>3.5188799058327912E-2</v>
      </c>
      <c r="U1000" s="4">
        <f t="shared" si="313"/>
        <v>3.5188799058327919E-2</v>
      </c>
      <c r="V1000" s="6">
        <f t="shared" si="302"/>
        <v>0</v>
      </c>
      <c r="W1000" s="16" t="str">
        <f t="shared" si="303"/>
        <v/>
      </c>
      <c r="X1000" s="4" t="str">
        <f t="shared" si="314"/>
        <v/>
      </c>
      <c r="Y1000" s="4" t="str">
        <f t="shared" si="304"/>
        <v/>
      </c>
      <c r="Z1000" s="4">
        <f t="shared" si="305"/>
        <v>4058000</v>
      </c>
      <c r="AA1000" s="16">
        <f t="shared" si="306"/>
        <v>1.9714144898965009E-3</v>
      </c>
      <c r="AB1000" s="15">
        <f t="shared" si="315"/>
        <v>0.27994085756530313</v>
      </c>
      <c r="AC1000" s="15">
        <f t="shared" si="316"/>
        <v>0.27994085756530318</v>
      </c>
      <c r="AD1000" s="4">
        <v>148715</v>
      </c>
      <c r="AE1000" s="26">
        <v>2013.74</v>
      </c>
      <c r="AF1000" s="26">
        <v>1898.1599210428524</v>
      </c>
      <c r="AG1000" s="4">
        <f t="shared" si="317"/>
        <v>1768000</v>
      </c>
      <c r="AH1000" s="16">
        <f t="shared" si="307"/>
        <v>4.5248868778280547E-3</v>
      </c>
      <c r="AI1000" s="15">
        <f t="shared" si="308"/>
        <v>0.64253393665158376</v>
      </c>
      <c r="AJ1000" s="15">
        <f t="shared" si="309"/>
        <v>0.64253393665158387</v>
      </c>
      <c r="AK1000" s="4">
        <f t="shared" si="310"/>
        <v>15073000</v>
      </c>
      <c r="AL1000" s="27">
        <f t="shared" si="311"/>
        <v>5.3075034830491602E-4</v>
      </c>
      <c r="AM1000" s="15">
        <f t="shared" si="318"/>
        <v>7.5366549459298077E-2</v>
      </c>
      <c r="AN1000" s="15">
        <f t="shared" si="319"/>
        <v>1.8676467356639244E-5</v>
      </c>
    </row>
    <row r="1001" spans="1:40" x14ac:dyDescent="0.2">
      <c r="A1001" s="4" t="s">
        <v>4627</v>
      </c>
      <c r="B1001" s="3" t="s">
        <v>5</v>
      </c>
      <c r="C1001" s="6">
        <v>148725</v>
      </c>
      <c r="D1001" s="3" t="s">
        <v>341</v>
      </c>
      <c r="E1001" s="6">
        <v>148732</v>
      </c>
      <c r="F1001" s="3" t="s">
        <v>1819</v>
      </c>
      <c r="G1001" s="8">
        <v>8000</v>
      </c>
      <c r="H1001" s="6">
        <v>142</v>
      </c>
      <c r="I1001" s="6">
        <v>148350</v>
      </c>
      <c r="J1001" s="13">
        <v>45046</v>
      </c>
      <c r="K1001" s="9">
        <v>8000</v>
      </c>
      <c r="L1001" s="4" t="s">
        <v>4627</v>
      </c>
      <c r="M1001" s="4" t="s">
        <v>4632</v>
      </c>
      <c r="N1001" s="4">
        <f>VLOOKUP(I1001,BaseModelo!$A$2:$E$5075,5)</f>
        <v>5</v>
      </c>
      <c r="P1001" s="15">
        <v>142.00000000000003</v>
      </c>
      <c r="Q1001" s="4">
        <f>VLOOKUP(I1001,BaseModelo!$A$2:$E$5075,3)</f>
        <v>110</v>
      </c>
      <c r="R1001" s="4">
        <f t="shared" si="300"/>
        <v>32283000</v>
      </c>
      <c r="S1001" s="16">
        <f t="shared" si="301"/>
        <v>2.4780844407273179E-4</v>
      </c>
      <c r="T1001" s="4">
        <f t="shared" si="312"/>
        <v>3.5188799058327912E-2</v>
      </c>
      <c r="U1001" s="4">
        <f t="shared" si="313"/>
        <v>3.5188799058327919E-2</v>
      </c>
      <c r="V1001" s="6">
        <f t="shared" si="302"/>
        <v>0</v>
      </c>
      <c r="W1001" s="16" t="str">
        <f t="shared" si="303"/>
        <v/>
      </c>
      <c r="X1001" s="4" t="str">
        <f t="shared" si="314"/>
        <v/>
      </c>
      <c r="Y1001" s="4" t="str">
        <f t="shared" si="304"/>
        <v/>
      </c>
      <c r="Z1001" s="4">
        <f t="shared" si="305"/>
        <v>4058000</v>
      </c>
      <c r="AA1001" s="16">
        <f t="shared" si="306"/>
        <v>1.9714144898965009E-3</v>
      </c>
      <c r="AB1001" s="15">
        <f t="shared" si="315"/>
        <v>0.27994085756530313</v>
      </c>
      <c r="AC1001" s="15">
        <f t="shared" si="316"/>
        <v>0.27994085756530318</v>
      </c>
      <c r="AD1001" s="4">
        <v>148725</v>
      </c>
      <c r="AE1001" s="26">
        <v>2013.74</v>
      </c>
      <c r="AF1001" s="26">
        <v>2013.74</v>
      </c>
      <c r="AG1001" s="4">
        <f t="shared" si="317"/>
        <v>1768000</v>
      </c>
      <c r="AH1001" s="16">
        <f t="shared" si="307"/>
        <v>4.5248868778280547E-3</v>
      </c>
      <c r="AI1001" s="15">
        <f t="shared" si="308"/>
        <v>0.64253393665158376</v>
      </c>
      <c r="AJ1001" s="15">
        <f t="shared" si="309"/>
        <v>0.64253393665158387</v>
      </c>
      <c r="AK1001" s="4">
        <f t="shared" si="310"/>
        <v>15073000</v>
      </c>
      <c r="AL1001" s="27">
        <f t="shared" si="311"/>
        <v>5.3075034830491602E-4</v>
      </c>
      <c r="AM1001" s="15">
        <f t="shared" si="318"/>
        <v>7.5366549459298077E-2</v>
      </c>
      <c r="AN1001" s="15">
        <f t="shared" si="319"/>
        <v>1.8676467356639244E-5</v>
      </c>
    </row>
    <row r="1002" spans="1:40" x14ac:dyDescent="0.2">
      <c r="A1002" s="4" t="s">
        <v>4627</v>
      </c>
      <c r="B1002" s="2" t="s">
        <v>17</v>
      </c>
      <c r="C1002" s="5">
        <v>148733</v>
      </c>
      <c r="D1002" s="2" t="s">
        <v>338</v>
      </c>
      <c r="E1002" s="5">
        <v>148734</v>
      </c>
      <c r="F1002" s="2" t="s">
        <v>1801</v>
      </c>
      <c r="G1002" s="7">
        <v>9000</v>
      </c>
      <c r="H1002" s="5">
        <v>142</v>
      </c>
      <c r="I1002" s="6">
        <v>148682</v>
      </c>
      <c r="J1002" s="13">
        <v>45046</v>
      </c>
      <c r="K1002" s="9">
        <v>9000</v>
      </c>
      <c r="L1002" s="4" t="s">
        <v>4627</v>
      </c>
      <c r="M1002" s="4" t="s">
        <v>4632</v>
      </c>
      <c r="N1002" s="4">
        <f>VLOOKUP(I1002,BaseModelo!$A$2:$E$5075,5)</f>
        <v>8</v>
      </c>
      <c r="P1002" s="15">
        <v>142.00000000000003</v>
      </c>
      <c r="Q1002" s="4">
        <f>VLOOKUP(I1002,BaseModelo!$A$2:$E$5075,3)</f>
        <v>132</v>
      </c>
      <c r="R1002" s="4">
        <f t="shared" si="300"/>
        <v>32283000</v>
      </c>
      <c r="S1002" s="16">
        <f t="shared" si="301"/>
        <v>2.7878449958182325E-4</v>
      </c>
      <c r="T1002" s="4">
        <f t="shared" si="312"/>
        <v>3.9587398940618898E-2</v>
      </c>
      <c r="U1002" s="4">
        <f t="shared" si="313"/>
        <v>3.9587398940618912E-2</v>
      </c>
      <c r="V1002" s="6">
        <f t="shared" si="302"/>
        <v>0</v>
      </c>
      <c r="W1002" s="16" t="str">
        <f t="shared" si="303"/>
        <v/>
      </c>
      <c r="X1002" s="4" t="str">
        <f t="shared" si="314"/>
        <v/>
      </c>
      <c r="Y1002" s="4" t="str">
        <f t="shared" si="304"/>
        <v/>
      </c>
      <c r="Z1002" s="4">
        <f t="shared" si="305"/>
        <v>5836000</v>
      </c>
      <c r="AA1002" s="16">
        <f t="shared" si="306"/>
        <v>1.5421521590130226E-3</v>
      </c>
      <c r="AB1002" s="15">
        <f t="shared" si="315"/>
        <v>0.2189856065798492</v>
      </c>
      <c r="AC1002" s="15">
        <f t="shared" si="316"/>
        <v>0.21898560657984925</v>
      </c>
      <c r="AD1002" s="4">
        <v>148733</v>
      </c>
      <c r="AE1002" s="26">
        <v>2255.2800000000002</v>
      </c>
      <c r="AF1002" s="26">
        <v>2255.2800000000002</v>
      </c>
      <c r="AG1002" s="4">
        <f t="shared" si="317"/>
        <v>2254000</v>
      </c>
      <c r="AH1002" s="16">
        <f t="shared" si="307"/>
        <v>3.9929015084294583E-3</v>
      </c>
      <c r="AI1002" s="15">
        <f t="shared" si="308"/>
        <v>0.56699201419698309</v>
      </c>
      <c r="AJ1002" s="15">
        <f t="shared" si="309"/>
        <v>0.5669920141969832</v>
      </c>
      <c r="AK1002" s="4">
        <f t="shared" si="310"/>
        <v>15073000</v>
      </c>
      <c r="AL1002" s="27">
        <f t="shared" si="311"/>
        <v>5.9709414184303054E-4</v>
      </c>
      <c r="AM1002" s="15">
        <f t="shared" si="318"/>
        <v>8.478736814171034E-2</v>
      </c>
      <c r="AN1002" s="15">
        <f t="shared" si="319"/>
        <v>2.3637403998246546E-5</v>
      </c>
    </row>
    <row r="1003" spans="1:40" x14ac:dyDescent="0.2">
      <c r="A1003" s="4" t="s">
        <v>4627</v>
      </c>
      <c r="B1003" s="3" t="s">
        <v>17</v>
      </c>
      <c r="C1003" s="6">
        <v>148733</v>
      </c>
      <c r="D1003" s="3" t="s">
        <v>338</v>
      </c>
      <c r="E1003" s="6">
        <v>148735</v>
      </c>
      <c r="F1003" s="3" t="s">
        <v>1808</v>
      </c>
      <c r="G1003" s="8">
        <v>8000</v>
      </c>
      <c r="H1003" s="6">
        <v>142</v>
      </c>
      <c r="I1003" s="6">
        <v>148676</v>
      </c>
      <c r="J1003" s="13">
        <v>45046</v>
      </c>
      <c r="K1003" s="9">
        <v>8000</v>
      </c>
      <c r="L1003" s="4" t="s">
        <v>4627</v>
      </c>
      <c r="M1003" s="4" t="s">
        <v>4632</v>
      </c>
      <c r="N1003" s="4">
        <f>VLOOKUP(I1003,BaseModelo!$A$2:$E$5075,5)</f>
        <v>8</v>
      </c>
      <c r="P1003" s="15">
        <v>142.00000000000003</v>
      </c>
      <c r="Q1003" s="4">
        <f>VLOOKUP(I1003,BaseModelo!$A$2:$E$5075,3)</f>
        <v>132</v>
      </c>
      <c r="R1003" s="4">
        <f t="shared" si="300"/>
        <v>32283000</v>
      </c>
      <c r="S1003" s="16">
        <f t="shared" si="301"/>
        <v>2.4780844407273179E-4</v>
      </c>
      <c r="T1003" s="4">
        <f t="shared" si="312"/>
        <v>3.5188799058327912E-2</v>
      </c>
      <c r="U1003" s="4">
        <f t="shared" si="313"/>
        <v>3.5188799058327919E-2</v>
      </c>
      <c r="V1003" s="6">
        <f t="shared" si="302"/>
        <v>0</v>
      </c>
      <c r="W1003" s="16" t="str">
        <f t="shared" si="303"/>
        <v/>
      </c>
      <c r="X1003" s="4" t="str">
        <f t="shared" si="314"/>
        <v/>
      </c>
      <c r="Y1003" s="4" t="str">
        <f t="shared" si="304"/>
        <v/>
      </c>
      <c r="Z1003" s="4">
        <f t="shared" si="305"/>
        <v>5836000</v>
      </c>
      <c r="AA1003" s="16">
        <f t="shared" si="306"/>
        <v>1.3708019191226869E-3</v>
      </c>
      <c r="AB1003" s="15">
        <f t="shared" si="315"/>
        <v>0.19465387251542154</v>
      </c>
      <c r="AC1003" s="15">
        <f t="shared" si="316"/>
        <v>0.19465387251542157</v>
      </c>
      <c r="AD1003" s="4">
        <v>148733</v>
      </c>
      <c r="AE1003" s="26">
        <v>2013.74</v>
      </c>
      <c r="AF1003" s="26">
        <v>2013.74</v>
      </c>
      <c r="AG1003" s="4">
        <f t="shared" si="317"/>
        <v>2254000</v>
      </c>
      <c r="AH1003" s="16">
        <f t="shared" si="307"/>
        <v>3.5492457852706301E-3</v>
      </c>
      <c r="AI1003" s="15">
        <f t="shared" si="308"/>
        <v>0.50399290150842946</v>
      </c>
      <c r="AJ1003" s="15">
        <f t="shared" si="309"/>
        <v>0.50399290150842957</v>
      </c>
      <c r="AK1003" s="4">
        <f t="shared" si="310"/>
        <v>15073000</v>
      </c>
      <c r="AL1003" s="27">
        <f t="shared" si="311"/>
        <v>5.3075034830491602E-4</v>
      </c>
      <c r="AM1003" s="15">
        <f t="shared" si="318"/>
        <v>7.5366549459298077E-2</v>
      </c>
      <c r="AN1003" s="15">
        <f t="shared" si="319"/>
        <v>1.8676467356639244E-5</v>
      </c>
    </row>
    <row r="1004" spans="1:40" x14ac:dyDescent="0.2">
      <c r="A1004" s="4" t="s">
        <v>4627</v>
      </c>
      <c r="B1004" s="3" t="s">
        <v>17</v>
      </c>
      <c r="C1004" s="6">
        <v>148733</v>
      </c>
      <c r="D1004" s="3" t="s">
        <v>338</v>
      </c>
      <c r="E1004" s="6">
        <v>148736</v>
      </c>
      <c r="F1004" s="3" t="s">
        <v>1809</v>
      </c>
      <c r="G1004" s="8">
        <v>8000</v>
      </c>
      <c r="H1004" s="6">
        <v>142</v>
      </c>
      <c r="I1004" s="6">
        <v>148671</v>
      </c>
      <c r="J1004" s="13">
        <v>45046</v>
      </c>
      <c r="K1004" s="9">
        <v>8000</v>
      </c>
      <c r="L1004" s="4" t="s">
        <v>4627</v>
      </c>
      <c r="M1004" s="4" t="s">
        <v>4632</v>
      </c>
      <c r="N1004" s="4">
        <f>VLOOKUP(I1004,BaseModelo!$A$2:$E$5075,5)</f>
        <v>9</v>
      </c>
      <c r="P1004" s="15">
        <v>142.00000000000003</v>
      </c>
      <c r="Q1004" s="4">
        <f>VLOOKUP(I1004,BaseModelo!$A$2:$E$5075,3)</f>
        <v>147</v>
      </c>
      <c r="R1004" s="4">
        <f t="shared" si="300"/>
        <v>32283000</v>
      </c>
      <c r="S1004" s="16">
        <f t="shared" si="301"/>
        <v>2.4780844407273179E-4</v>
      </c>
      <c r="T1004" s="4">
        <f t="shared" si="312"/>
        <v>3.5188799058327912E-2</v>
      </c>
      <c r="U1004" s="4">
        <f t="shared" si="313"/>
        <v>3.5188799058327919E-2</v>
      </c>
      <c r="V1004" s="6">
        <f t="shared" si="302"/>
        <v>0</v>
      </c>
      <c r="W1004" s="16" t="str">
        <f t="shared" si="303"/>
        <v/>
      </c>
      <c r="X1004" s="4" t="str">
        <f t="shared" si="314"/>
        <v/>
      </c>
      <c r="Y1004" s="4" t="str">
        <f t="shared" si="304"/>
        <v/>
      </c>
      <c r="Z1004" s="4">
        <f t="shared" si="305"/>
        <v>5305000</v>
      </c>
      <c r="AA1004" s="16">
        <f t="shared" si="306"/>
        <v>1.5080113100848257E-3</v>
      </c>
      <c r="AB1004" s="15">
        <f t="shared" si="315"/>
        <v>0.21413760603204526</v>
      </c>
      <c r="AC1004" s="15">
        <f t="shared" si="316"/>
        <v>0.21413760603204529</v>
      </c>
      <c r="AD1004" s="4">
        <v>148733</v>
      </c>
      <c r="AE1004" s="26">
        <v>2013.74</v>
      </c>
      <c r="AF1004" s="26">
        <v>2013.74</v>
      </c>
      <c r="AG1004" s="4">
        <f t="shared" si="317"/>
        <v>2114000</v>
      </c>
      <c r="AH1004" s="16">
        <f t="shared" si="307"/>
        <v>3.7842951750236518E-3</v>
      </c>
      <c r="AI1004" s="15">
        <f t="shared" si="308"/>
        <v>0.53736991485335861</v>
      </c>
      <c r="AJ1004" s="15">
        <f t="shared" si="309"/>
        <v>0.53736991485335872</v>
      </c>
      <c r="AK1004" s="4">
        <f t="shared" si="310"/>
        <v>15073000</v>
      </c>
      <c r="AL1004" s="27">
        <f t="shared" si="311"/>
        <v>5.3075034830491602E-4</v>
      </c>
      <c r="AM1004" s="15">
        <f t="shared" si="318"/>
        <v>7.5366549459298077E-2</v>
      </c>
      <c r="AN1004" s="15">
        <f t="shared" si="319"/>
        <v>1.8676467356639244E-5</v>
      </c>
    </row>
    <row r="1005" spans="1:40" x14ac:dyDescent="0.2">
      <c r="A1005" s="4" t="s">
        <v>4627</v>
      </c>
      <c r="B1005" s="3" t="s">
        <v>17</v>
      </c>
      <c r="C1005" s="6">
        <v>148733</v>
      </c>
      <c r="D1005" s="3" t="s">
        <v>338</v>
      </c>
      <c r="E1005" s="6">
        <v>148737</v>
      </c>
      <c r="F1005" s="3" t="s">
        <v>1810</v>
      </c>
      <c r="G1005" s="8">
        <v>8000</v>
      </c>
      <c r="H1005" s="6">
        <v>142</v>
      </c>
      <c r="I1005" s="6">
        <v>148675</v>
      </c>
      <c r="J1005" s="13">
        <v>45046</v>
      </c>
      <c r="K1005" s="9">
        <v>8000</v>
      </c>
      <c r="L1005" s="4" t="s">
        <v>4627</v>
      </c>
      <c r="M1005" s="4" t="s">
        <v>4632</v>
      </c>
      <c r="N1005" s="4">
        <f>VLOOKUP(I1005,BaseModelo!$A$2:$E$5075,5)</f>
        <v>7</v>
      </c>
      <c r="P1005" s="15">
        <v>142.00000000000003</v>
      </c>
      <c r="Q1005" s="4">
        <f>VLOOKUP(I1005,BaseModelo!$A$2:$E$5075,3)</f>
        <v>127</v>
      </c>
      <c r="R1005" s="4">
        <f t="shared" si="300"/>
        <v>32283000</v>
      </c>
      <c r="S1005" s="16">
        <f t="shared" si="301"/>
        <v>2.4780844407273179E-4</v>
      </c>
      <c r="T1005" s="4">
        <f t="shared" si="312"/>
        <v>3.5188799058327912E-2</v>
      </c>
      <c r="U1005" s="4">
        <f t="shared" si="313"/>
        <v>3.5188799058327919E-2</v>
      </c>
      <c r="V1005" s="6">
        <f t="shared" si="302"/>
        <v>0</v>
      </c>
      <c r="W1005" s="16" t="str">
        <f t="shared" si="303"/>
        <v/>
      </c>
      <c r="X1005" s="4" t="str">
        <f t="shared" si="314"/>
        <v/>
      </c>
      <c r="Y1005" s="4" t="str">
        <f t="shared" si="304"/>
        <v/>
      </c>
      <c r="Z1005" s="4">
        <f t="shared" si="305"/>
        <v>4022000</v>
      </c>
      <c r="AA1005" s="16">
        <f t="shared" si="306"/>
        <v>1.9890601690701142E-3</v>
      </c>
      <c r="AB1005" s="15">
        <f t="shared" si="315"/>
        <v>0.28244654400795621</v>
      </c>
      <c r="AC1005" s="15">
        <f t="shared" si="316"/>
        <v>0.28244654400795627</v>
      </c>
      <c r="AD1005" s="4">
        <v>148733</v>
      </c>
      <c r="AE1005" s="26">
        <v>2013.74</v>
      </c>
      <c r="AF1005" s="26">
        <v>2013.74</v>
      </c>
      <c r="AG1005" s="4">
        <f t="shared" si="317"/>
        <v>1778000</v>
      </c>
      <c r="AH1005" s="16">
        <f t="shared" si="307"/>
        <v>4.4994375703037125E-3</v>
      </c>
      <c r="AI1005" s="15">
        <f t="shared" si="308"/>
        <v>0.63892013498312716</v>
      </c>
      <c r="AJ1005" s="15">
        <f t="shared" si="309"/>
        <v>0.63892013498312727</v>
      </c>
      <c r="AK1005" s="4">
        <f t="shared" si="310"/>
        <v>15073000</v>
      </c>
      <c r="AL1005" s="27">
        <f t="shared" si="311"/>
        <v>5.3075034830491602E-4</v>
      </c>
      <c r="AM1005" s="15">
        <f t="shared" si="318"/>
        <v>7.5366549459298077E-2</v>
      </c>
      <c r="AN1005" s="15">
        <f t="shared" si="319"/>
        <v>1.8676467356639244E-5</v>
      </c>
    </row>
    <row r="1006" spans="1:40" x14ac:dyDescent="0.2">
      <c r="A1006" s="4" t="s">
        <v>4627</v>
      </c>
      <c r="B1006" s="3" t="s">
        <v>17</v>
      </c>
      <c r="C1006" s="6">
        <v>148733</v>
      </c>
      <c r="D1006" s="3" t="s">
        <v>338</v>
      </c>
      <c r="E1006" s="6">
        <v>148738</v>
      </c>
      <c r="F1006" s="3" t="s">
        <v>1811</v>
      </c>
      <c r="G1006" s="8">
        <v>5000</v>
      </c>
      <c r="H1006" s="6">
        <v>147</v>
      </c>
      <c r="I1006" s="6">
        <v>148661</v>
      </c>
      <c r="J1006" s="13">
        <v>45046</v>
      </c>
      <c r="K1006" s="9">
        <v>5000</v>
      </c>
      <c r="L1006" s="4" t="s">
        <v>4627</v>
      </c>
      <c r="M1006" s="4" t="s">
        <v>4632</v>
      </c>
      <c r="N1006" s="4">
        <f>VLOOKUP(I1006,BaseModelo!$A$2:$E$5075,5)</f>
        <v>4</v>
      </c>
      <c r="P1006" s="15">
        <v>147</v>
      </c>
      <c r="Q1006" s="4">
        <f>VLOOKUP(I1006,BaseModelo!$A$2:$E$5075,3)</f>
        <v>110</v>
      </c>
      <c r="R1006" s="4">
        <f t="shared" si="300"/>
        <v>32283000</v>
      </c>
      <c r="S1006" s="16">
        <f t="shared" si="301"/>
        <v>1.5488027754545735E-4</v>
      </c>
      <c r="T1006" s="4">
        <f t="shared" si="312"/>
        <v>2.2767400799182231E-2</v>
      </c>
      <c r="U1006" s="4">
        <f t="shared" si="313"/>
        <v>2.2767400799182231E-2</v>
      </c>
      <c r="V1006" s="6">
        <f t="shared" si="302"/>
        <v>0</v>
      </c>
      <c r="W1006" s="16" t="str">
        <f t="shared" si="303"/>
        <v/>
      </c>
      <c r="X1006" s="4" t="str">
        <f t="shared" si="314"/>
        <v/>
      </c>
      <c r="Y1006" s="4" t="str">
        <f t="shared" si="304"/>
        <v/>
      </c>
      <c r="Z1006" s="4">
        <f t="shared" si="305"/>
        <v>2331000</v>
      </c>
      <c r="AA1006" s="16">
        <f t="shared" si="306"/>
        <v>2.1450021450021449E-3</v>
      </c>
      <c r="AB1006" s="15">
        <f t="shared" si="315"/>
        <v>0.31531531531531531</v>
      </c>
      <c r="AC1006" s="15">
        <f t="shared" si="316"/>
        <v>0.31531531531531531</v>
      </c>
      <c r="AD1006" s="4">
        <v>148733</v>
      </c>
      <c r="AE1006" s="26">
        <v>1303.3399999999999</v>
      </c>
      <c r="AF1006" s="26">
        <v>1303.3399999999999</v>
      </c>
      <c r="AG1006" s="4">
        <f t="shared" si="317"/>
        <v>1421000</v>
      </c>
      <c r="AH1006" s="16">
        <f t="shared" si="307"/>
        <v>3.518648838845883E-3</v>
      </c>
      <c r="AI1006" s="15">
        <f t="shared" si="308"/>
        <v>0.51724137931034475</v>
      </c>
      <c r="AJ1006" s="15">
        <f t="shared" si="309"/>
        <v>0.51724137931034475</v>
      </c>
      <c r="AK1006" s="4">
        <f t="shared" si="310"/>
        <v>15073000</v>
      </c>
      <c r="AL1006" s="27">
        <f t="shared" si="311"/>
        <v>3.3171896769057253E-4</v>
      </c>
      <c r="AM1006" s="15">
        <f t="shared" si="318"/>
        <v>4.8762688250514163E-2</v>
      </c>
      <c r="AN1006" s="15">
        <f t="shared" si="319"/>
        <v>7.5523786901022457E-6</v>
      </c>
    </row>
    <row r="1007" spans="1:40" x14ac:dyDescent="0.2">
      <c r="A1007" s="4" t="s">
        <v>4627</v>
      </c>
      <c r="B1007" s="3" t="s">
        <v>17</v>
      </c>
      <c r="C1007" s="6">
        <v>148733</v>
      </c>
      <c r="D1007" s="3" t="s">
        <v>338</v>
      </c>
      <c r="E1007" s="6">
        <v>148739</v>
      </c>
      <c r="F1007" s="3" t="s">
        <v>1812</v>
      </c>
      <c r="G1007" s="8">
        <v>8000</v>
      </c>
      <c r="H1007" s="6">
        <v>142</v>
      </c>
      <c r="I1007" s="6">
        <v>148687</v>
      </c>
      <c r="J1007" s="13">
        <v>45046</v>
      </c>
      <c r="K1007" s="9">
        <v>8000</v>
      </c>
      <c r="L1007" s="4" t="s">
        <v>4627</v>
      </c>
      <c r="M1007" s="4" t="s">
        <v>4632</v>
      </c>
      <c r="N1007" s="4">
        <f>VLOOKUP(I1007,BaseModelo!$A$2:$E$5075,5)</f>
        <v>9</v>
      </c>
      <c r="P1007" s="15">
        <v>142.00000000000003</v>
      </c>
      <c r="Q1007" s="4">
        <f>VLOOKUP(I1007,BaseModelo!$A$2:$E$5075,3)</f>
        <v>147</v>
      </c>
      <c r="R1007" s="4">
        <f t="shared" si="300"/>
        <v>32283000</v>
      </c>
      <c r="S1007" s="16">
        <f t="shared" si="301"/>
        <v>2.4780844407273179E-4</v>
      </c>
      <c r="T1007" s="4">
        <f t="shared" si="312"/>
        <v>3.5188799058327912E-2</v>
      </c>
      <c r="U1007" s="4">
        <f t="shared" si="313"/>
        <v>3.5188799058327919E-2</v>
      </c>
      <c r="V1007" s="6">
        <f t="shared" si="302"/>
        <v>0</v>
      </c>
      <c r="W1007" s="16" t="str">
        <f t="shared" si="303"/>
        <v/>
      </c>
      <c r="X1007" s="4" t="str">
        <f t="shared" si="314"/>
        <v/>
      </c>
      <c r="Y1007" s="4" t="str">
        <f t="shared" si="304"/>
        <v/>
      </c>
      <c r="Z1007" s="4">
        <f t="shared" si="305"/>
        <v>5305000</v>
      </c>
      <c r="AA1007" s="16">
        <f t="shared" si="306"/>
        <v>1.5080113100848257E-3</v>
      </c>
      <c r="AB1007" s="15">
        <f t="shared" si="315"/>
        <v>0.21413760603204526</v>
      </c>
      <c r="AC1007" s="15">
        <f t="shared" si="316"/>
        <v>0.21413760603204529</v>
      </c>
      <c r="AD1007" s="4">
        <v>148733</v>
      </c>
      <c r="AE1007" s="26">
        <v>2013.74</v>
      </c>
      <c r="AF1007" s="26">
        <v>2013.74</v>
      </c>
      <c r="AG1007" s="4">
        <f t="shared" si="317"/>
        <v>2114000</v>
      </c>
      <c r="AH1007" s="16">
        <f t="shared" si="307"/>
        <v>3.7842951750236518E-3</v>
      </c>
      <c r="AI1007" s="15">
        <f t="shared" si="308"/>
        <v>0.53736991485335861</v>
      </c>
      <c r="AJ1007" s="15">
        <f t="shared" si="309"/>
        <v>0.53736991485335872</v>
      </c>
      <c r="AK1007" s="4">
        <f t="shared" si="310"/>
        <v>15073000</v>
      </c>
      <c r="AL1007" s="27">
        <f t="shared" si="311"/>
        <v>5.3075034830491602E-4</v>
      </c>
      <c r="AM1007" s="15">
        <f t="shared" si="318"/>
        <v>7.5366549459298077E-2</v>
      </c>
      <c r="AN1007" s="15">
        <f t="shared" si="319"/>
        <v>1.8676467356639244E-5</v>
      </c>
    </row>
    <row r="1008" spans="1:40" x14ac:dyDescent="0.2">
      <c r="A1008" s="4" t="s">
        <v>4627</v>
      </c>
      <c r="B1008" s="3" t="s">
        <v>17</v>
      </c>
      <c r="C1008" s="6">
        <v>148733</v>
      </c>
      <c r="D1008" s="3" t="s">
        <v>338</v>
      </c>
      <c r="E1008" s="6">
        <v>148740</v>
      </c>
      <c r="F1008" s="3" t="s">
        <v>1813</v>
      </c>
      <c r="G1008" s="8">
        <v>8000</v>
      </c>
      <c r="H1008" s="6">
        <v>142</v>
      </c>
      <c r="I1008" s="6">
        <v>148667</v>
      </c>
      <c r="J1008" s="13">
        <v>45046</v>
      </c>
      <c r="K1008" s="9">
        <v>8000</v>
      </c>
      <c r="L1008" s="4" t="s">
        <v>4627</v>
      </c>
      <c r="M1008" s="4" t="s">
        <v>4632</v>
      </c>
      <c r="N1008" s="4">
        <f>VLOOKUP(I1008,BaseModelo!$A$2:$E$5075,5)</f>
        <v>9</v>
      </c>
      <c r="P1008" s="15">
        <v>142.00000000000003</v>
      </c>
      <c r="Q1008" s="4">
        <f>VLOOKUP(I1008,BaseModelo!$A$2:$E$5075,3)</f>
        <v>147</v>
      </c>
      <c r="R1008" s="4">
        <f t="shared" si="300"/>
        <v>32283000</v>
      </c>
      <c r="S1008" s="16">
        <f t="shared" si="301"/>
        <v>2.4780844407273179E-4</v>
      </c>
      <c r="T1008" s="4">
        <f t="shared" si="312"/>
        <v>3.5188799058327912E-2</v>
      </c>
      <c r="U1008" s="4">
        <f t="shared" si="313"/>
        <v>3.5188799058327919E-2</v>
      </c>
      <c r="V1008" s="6">
        <f t="shared" si="302"/>
        <v>0</v>
      </c>
      <c r="W1008" s="16" t="str">
        <f t="shared" si="303"/>
        <v/>
      </c>
      <c r="X1008" s="4" t="str">
        <f t="shared" si="314"/>
        <v/>
      </c>
      <c r="Y1008" s="4" t="str">
        <f t="shared" si="304"/>
        <v/>
      </c>
      <c r="Z1008" s="4">
        <f t="shared" si="305"/>
        <v>5305000</v>
      </c>
      <c r="AA1008" s="16">
        <f t="shared" si="306"/>
        <v>1.5080113100848257E-3</v>
      </c>
      <c r="AB1008" s="15">
        <f t="shared" si="315"/>
        <v>0.21413760603204526</v>
      </c>
      <c r="AC1008" s="15">
        <f t="shared" si="316"/>
        <v>0.21413760603204529</v>
      </c>
      <c r="AD1008" s="4">
        <v>148733</v>
      </c>
      <c r="AE1008" s="26">
        <v>2013.74</v>
      </c>
      <c r="AF1008" s="26">
        <v>2013.74</v>
      </c>
      <c r="AG1008" s="4">
        <f t="shared" si="317"/>
        <v>2114000</v>
      </c>
      <c r="AH1008" s="16">
        <f t="shared" si="307"/>
        <v>3.7842951750236518E-3</v>
      </c>
      <c r="AI1008" s="15">
        <f t="shared" si="308"/>
        <v>0.53736991485335861</v>
      </c>
      <c r="AJ1008" s="15">
        <f t="shared" si="309"/>
        <v>0.53736991485335872</v>
      </c>
      <c r="AK1008" s="4">
        <f t="shared" si="310"/>
        <v>15073000</v>
      </c>
      <c r="AL1008" s="27">
        <f t="shared" si="311"/>
        <v>5.3075034830491602E-4</v>
      </c>
      <c r="AM1008" s="15">
        <f t="shared" si="318"/>
        <v>7.5366549459298077E-2</v>
      </c>
      <c r="AN1008" s="15">
        <f t="shared" si="319"/>
        <v>1.8676467356639244E-5</v>
      </c>
    </row>
    <row r="1009" spans="1:40" x14ac:dyDescent="0.2">
      <c r="A1009" s="4" t="s">
        <v>4627</v>
      </c>
      <c r="B1009" s="3" t="s">
        <v>17</v>
      </c>
      <c r="C1009" s="6">
        <v>148733</v>
      </c>
      <c r="D1009" s="3" t="s">
        <v>338</v>
      </c>
      <c r="E1009" s="6">
        <v>148741</v>
      </c>
      <c r="F1009" s="3" t="s">
        <v>1814</v>
      </c>
      <c r="G1009" s="8">
        <v>7000</v>
      </c>
      <c r="H1009" s="6">
        <v>142</v>
      </c>
      <c r="I1009" s="6">
        <v>148683</v>
      </c>
      <c r="J1009" s="13">
        <v>45046</v>
      </c>
      <c r="K1009" s="9">
        <v>7000</v>
      </c>
      <c r="L1009" s="4" t="s">
        <v>4627</v>
      </c>
      <c r="M1009" s="4" t="s">
        <v>4632</v>
      </c>
      <c r="N1009" s="4">
        <f>VLOOKUP(I1009,BaseModelo!$A$2:$E$5075,5)</f>
        <v>9</v>
      </c>
      <c r="P1009" s="15">
        <v>142.00000000000003</v>
      </c>
      <c r="Q1009" s="4">
        <f>VLOOKUP(I1009,BaseModelo!$A$2:$E$5075,3)</f>
        <v>147</v>
      </c>
      <c r="R1009" s="4">
        <f t="shared" si="300"/>
        <v>32283000</v>
      </c>
      <c r="S1009" s="16">
        <f t="shared" si="301"/>
        <v>2.168323885636403E-4</v>
      </c>
      <c r="T1009" s="4">
        <f t="shared" si="312"/>
        <v>3.0790199176036922E-2</v>
      </c>
      <c r="U1009" s="4">
        <f t="shared" si="313"/>
        <v>3.0790199176036929E-2</v>
      </c>
      <c r="V1009" s="6">
        <f t="shared" si="302"/>
        <v>0</v>
      </c>
      <c r="W1009" s="16" t="str">
        <f t="shared" si="303"/>
        <v/>
      </c>
      <c r="X1009" s="4" t="str">
        <f t="shared" si="314"/>
        <v/>
      </c>
      <c r="Y1009" s="4" t="str">
        <f t="shared" si="304"/>
        <v/>
      </c>
      <c r="Z1009" s="4">
        <f t="shared" si="305"/>
        <v>5305000</v>
      </c>
      <c r="AA1009" s="16">
        <f t="shared" si="306"/>
        <v>1.3195098963242225E-3</v>
      </c>
      <c r="AB1009" s="15">
        <f t="shared" si="315"/>
        <v>0.18737040527803958</v>
      </c>
      <c r="AC1009" s="15">
        <f t="shared" si="316"/>
        <v>0.18737040527803964</v>
      </c>
      <c r="AD1009" s="4">
        <v>148733</v>
      </c>
      <c r="AE1009" s="26">
        <v>1758.65</v>
      </c>
      <c r="AF1009" s="26">
        <v>1758.65</v>
      </c>
      <c r="AG1009" s="4">
        <f t="shared" si="317"/>
        <v>2114000</v>
      </c>
      <c r="AH1009" s="16">
        <f t="shared" si="307"/>
        <v>3.3112582781456954E-3</v>
      </c>
      <c r="AI1009" s="15">
        <f t="shared" si="308"/>
        <v>0.47019867549668876</v>
      </c>
      <c r="AJ1009" s="15">
        <f t="shared" si="309"/>
        <v>0.47019867549668881</v>
      </c>
      <c r="AK1009" s="4">
        <f t="shared" si="310"/>
        <v>15073000</v>
      </c>
      <c r="AL1009" s="27">
        <f t="shared" si="311"/>
        <v>4.6440655476680156E-4</v>
      </c>
      <c r="AM1009" s="15">
        <f t="shared" si="318"/>
        <v>6.5945730776885828E-2</v>
      </c>
      <c r="AN1009" s="15">
        <f t="shared" si="319"/>
        <v>1.4299170319926922E-5</v>
      </c>
    </row>
    <row r="1010" spans="1:40" x14ac:dyDescent="0.2">
      <c r="A1010" s="4" t="s">
        <v>4628</v>
      </c>
      <c r="B1010" s="3" t="s">
        <v>13</v>
      </c>
      <c r="C1010" s="6">
        <v>148749</v>
      </c>
      <c r="D1010" s="3" t="s">
        <v>342</v>
      </c>
      <c r="E1010" s="6">
        <v>148755</v>
      </c>
      <c r="F1010" s="3" t="s">
        <v>1820</v>
      </c>
      <c r="G1010" s="8">
        <v>5000</v>
      </c>
      <c r="H1010" s="6">
        <v>147</v>
      </c>
      <c r="I1010" s="6">
        <v>148431</v>
      </c>
      <c r="J1010" s="13">
        <v>45046</v>
      </c>
      <c r="K1010" s="9">
        <v>5000</v>
      </c>
      <c r="L1010" s="4" t="s">
        <v>4628</v>
      </c>
      <c r="M1010" s="4" t="s">
        <v>4632</v>
      </c>
      <c r="N1010" s="4">
        <f>VLOOKUP(I1010,BaseModelo!$A$2:$E$5075,5)</f>
        <v>10</v>
      </c>
      <c r="P1010" s="15">
        <v>147</v>
      </c>
      <c r="Q1010" s="4">
        <f>VLOOKUP(I1010,BaseModelo!$A$2:$E$5075,3)</f>
        <v>0</v>
      </c>
      <c r="R1010" s="4">
        <f t="shared" si="300"/>
        <v>32283000</v>
      </c>
      <c r="S1010" s="16">
        <f t="shared" si="301"/>
        <v>1.5488027754545735E-4</v>
      </c>
      <c r="T1010" s="4">
        <f t="shared" si="312"/>
        <v>2.2767400799182231E-2</v>
      </c>
      <c r="U1010" s="4">
        <f t="shared" si="313"/>
        <v>2.2767400799182231E-2</v>
      </c>
      <c r="V1010" s="6">
        <f t="shared" si="302"/>
        <v>0</v>
      </c>
      <c r="W1010" s="16" t="str">
        <f t="shared" si="303"/>
        <v/>
      </c>
      <c r="X1010" s="4" t="str">
        <f t="shared" si="314"/>
        <v/>
      </c>
      <c r="Y1010" s="4" t="str">
        <f t="shared" si="304"/>
        <v/>
      </c>
      <c r="Z1010" s="4">
        <f t="shared" si="305"/>
        <v>4121000</v>
      </c>
      <c r="AA1010" s="16">
        <f t="shared" si="306"/>
        <v>1.2132977432661976E-3</v>
      </c>
      <c r="AB1010" s="15">
        <f t="shared" si="315"/>
        <v>0.17835476826013105</v>
      </c>
      <c r="AC1010" s="15">
        <f t="shared" si="316"/>
        <v>0.17835476826013105</v>
      </c>
      <c r="AD1010" s="4">
        <v>148749</v>
      </c>
      <c r="AE1010" s="26">
        <v>1303.3399999999999</v>
      </c>
      <c r="AF1010" s="26">
        <v>1303.3399999999999</v>
      </c>
      <c r="AG1010" s="4">
        <f t="shared" si="317"/>
        <v>1846000</v>
      </c>
      <c r="AH1010" s="16">
        <f t="shared" si="307"/>
        <v>2.7085590465872156E-3</v>
      </c>
      <c r="AI1010" s="15">
        <f t="shared" si="308"/>
        <v>0.39815817984832069</v>
      </c>
      <c r="AJ1010" s="15">
        <f t="shared" si="309"/>
        <v>0.39815817984832069</v>
      </c>
      <c r="AK1010" s="4">
        <f t="shared" si="310"/>
        <v>16319000</v>
      </c>
      <c r="AL1010" s="27">
        <f t="shared" si="311"/>
        <v>3.0639132299773271E-4</v>
      </c>
      <c r="AM1010" s="15">
        <f t="shared" si="318"/>
        <v>4.5039524480666712E-2</v>
      </c>
      <c r="AN1010" s="15">
        <f t="shared" si="319"/>
        <v>6.9757340520810808E-6</v>
      </c>
    </row>
    <row r="1011" spans="1:40" x14ac:dyDescent="0.2">
      <c r="A1011" s="4" t="s">
        <v>4628</v>
      </c>
      <c r="B1011" s="3" t="s">
        <v>13</v>
      </c>
      <c r="C1011" s="6">
        <v>148749</v>
      </c>
      <c r="D1011" s="3" t="s">
        <v>342</v>
      </c>
      <c r="E1011" s="6">
        <v>148756</v>
      </c>
      <c r="F1011" s="3" t="s">
        <v>1821</v>
      </c>
      <c r="G1011" s="8">
        <v>5000</v>
      </c>
      <c r="H1011" s="6">
        <v>147</v>
      </c>
      <c r="I1011" s="6">
        <v>148430</v>
      </c>
      <c r="J1011" s="13">
        <v>45046</v>
      </c>
      <c r="K1011" s="9">
        <v>5000</v>
      </c>
      <c r="L1011" s="4" t="s">
        <v>4628</v>
      </c>
      <c r="M1011" s="4" t="s">
        <v>4632</v>
      </c>
      <c r="N1011" s="4">
        <f>VLOOKUP(I1011,BaseModelo!$A$2:$E$5075,5)</f>
        <v>5</v>
      </c>
      <c r="P1011" s="15">
        <v>147</v>
      </c>
      <c r="Q1011" s="4">
        <f>VLOOKUP(I1011,BaseModelo!$A$2:$E$5075,3)</f>
        <v>110</v>
      </c>
      <c r="R1011" s="4">
        <f t="shared" si="300"/>
        <v>32283000</v>
      </c>
      <c r="S1011" s="16">
        <f t="shared" si="301"/>
        <v>1.5488027754545735E-4</v>
      </c>
      <c r="T1011" s="4">
        <f t="shared" si="312"/>
        <v>2.2767400799182231E-2</v>
      </c>
      <c r="U1011" s="4">
        <f t="shared" si="313"/>
        <v>2.2767400799182231E-2</v>
      </c>
      <c r="V1011" s="6">
        <f t="shared" si="302"/>
        <v>0</v>
      </c>
      <c r="W1011" s="16" t="str">
        <f t="shared" si="303"/>
        <v/>
      </c>
      <c r="X1011" s="4" t="str">
        <f t="shared" si="314"/>
        <v/>
      </c>
      <c r="Y1011" s="4" t="str">
        <f t="shared" si="304"/>
        <v/>
      </c>
      <c r="Z1011" s="4">
        <f t="shared" si="305"/>
        <v>4058000</v>
      </c>
      <c r="AA1011" s="16">
        <f t="shared" si="306"/>
        <v>1.2321340561853129E-3</v>
      </c>
      <c r="AB1011" s="15">
        <f t="shared" si="315"/>
        <v>0.18112370625924099</v>
      </c>
      <c r="AC1011" s="15">
        <f t="shared" si="316"/>
        <v>0.18112370625924099</v>
      </c>
      <c r="AD1011" s="4">
        <v>148749</v>
      </c>
      <c r="AE1011" s="26">
        <v>1303.3399999999999</v>
      </c>
      <c r="AF1011" s="26">
        <v>1303.3399999999999</v>
      </c>
      <c r="AG1011" s="4">
        <f t="shared" si="317"/>
        <v>2193000</v>
      </c>
      <c r="AH1011" s="16">
        <f t="shared" si="307"/>
        <v>2.2799817601459188E-3</v>
      </c>
      <c r="AI1011" s="15">
        <f t="shared" si="308"/>
        <v>0.33515731874145005</v>
      </c>
      <c r="AJ1011" s="15">
        <f t="shared" si="309"/>
        <v>0.33515731874145005</v>
      </c>
      <c r="AK1011" s="4">
        <f t="shared" si="310"/>
        <v>16319000</v>
      </c>
      <c r="AL1011" s="27">
        <f t="shared" si="311"/>
        <v>3.0639132299773271E-4</v>
      </c>
      <c r="AM1011" s="15">
        <f t="shared" si="318"/>
        <v>4.5039524480666712E-2</v>
      </c>
      <c r="AN1011" s="15">
        <f t="shared" si="319"/>
        <v>6.9757340520810808E-6</v>
      </c>
    </row>
    <row r="1012" spans="1:40" x14ac:dyDescent="0.2">
      <c r="A1012" s="4" t="s">
        <v>4628</v>
      </c>
      <c r="B1012" s="3" t="s">
        <v>13</v>
      </c>
      <c r="C1012" s="6">
        <v>148749</v>
      </c>
      <c r="D1012" s="3" t="s">
        <v>342</v>
      </c>
      <c r="E1012" s="6">
        <v>148757</v>
      </c>
      <c r="F1012" s="3" t="s">
        <v>1822</v>
      </c>
      <c r="G1012" s="8">
        <v>5000</v>
      </c>
      <c r="H1012" s="6">
        <v>147</v>
      </c>
      <c r="I1012" s="6">
        <v>148426</v>
      </c>
      <c r="J1012" s="13">
        <v>45046</v>
      </c>
      <c r="K1012" s="9">
        <v>5000</v>
      </c>
      <c r="L1012" s="4" t="s">
        <v>4628</v>
      </c>
      <c r="M1012" s="4" t="s">
        <v>4632</v>
      </c>
      <c r="N1012" s="4">
        <f>VLOOKUP(I1012,BaseModelo!$A$2:$E$5075,5)</f>
        <v>5</v>
      </c>
      <c r="P1012" s="15">
        <v>147</v>
      </c>
      <c r="Q1012" s="4">
        <f>VLOOKUP(I1012,BaseModelo!$A$2:$E$5075,3)</f>
        <v>110</v>
      </c>
      <c r="R1012" s="4">
        <f t="shared" si="300"/>
        <v>32283000</v>
      </c>
      <c r="S1012" s="16">
        <f t="shared" si="301"/>
        <v>1.5488027754545735E-4</v>
      </c>
      <c r="T1012" s="4">
        <f t="shared" si="312"/>
        <v>2.2767400799182231E-2</v>
      </c>
      <c r="U1012" s="4">
        <f t="shared" si="313"/>
        <v>2.2767400799182231E-2</v>
      </c>
      <c r="V1012" s="6">
        <f t="shared" si="302"/>
        <v>0</v>
      </c>
      <c r="W1012" s="16" t="str">
        <f t="shared" si="303"/>
        <v/>
      </c>
      <c r="X1012" s="4" t="str">
        <f t="shared" si="314"/>
        <v/>
      </c>
      <c r="Y1012" s="4" t="str">
        <f t="shared" si="304"/>
        <v/>
      </c>
      <c r="Z1012" s="4">
        <f t="shared" si="305"/>
        <v>4058000</v>
      </c>
      <c r="AA1012" s="16">
        <f t="shared" si="306"/>
        <v>1.2321340561853129E-3</v>
      </c>
      <c r="AB1012" s="15">
        <f t="shared" si="315"/>
        <v>0.18112370625924099</v>
      </c>
      <c r="AC1012" s="15">
        <f t="shared" si="316"/>
        <v>0.18112370625924099</v>
      </c>
      <c r="AD1012" s="4">
        <v>148749</v>
      </c>
      <c r="AE1012" s="26">
        <v>1303.3399999999999</v>
      </c>
      <c r="AF1012" s="26">
        <v>1303.3399999999999</v>
      </c>
      <c r="AG1012" s="4">
        <f t="shared" si="317"/>
        <v>2193000</v>
      </c>
      <c r="AH1012" s="16">
        <f t="shared" si="307"/>
        <v>2.2799817601459188E-3</v>
      </c>
      <c r="AI1012" s="15">
        <f t="shared" si="308"/>
        <v>0.33515731874145005</v>
      </c>
      <c r="AJ1012" s="15">
        <f t="shared" si="309"/>
        <v>0.33515731874145005</v>
      </c>
      <c r="AK1012" s="4">
        <f t="shared" si="310"/>
        <v>16319000</v>
      </c>
      <c r="AL1012" s="27">
        <f t="shared" si="311"/>
        <v>3.0639132299773271E-4</v>
      </c>
      <c r="AM1012" s="15">
        <f t="shared" si="318"/>
        <v>4.5039524480666712E-2</v>
      </c>
      <c r="AN1012" s="15">
        <f t="shared" si="319"/>
        <v>6.9757340520810808E-6</v>
      </c>
    </row>
    <row r="1013" spans="1:40" x14ac:dyDescent="0.2">
      <c r="A1013" s="4" t="s">
        <v>4628</v>
      </c>
      <c r="B1013" s="3" t="s">
        <v>4</v>
      </c>
      <c r="C1013" s="6">
        <v>148759</v>
      </c>
      <c r="D1013" s="3" t="s">
        <v>343</v>
      </c>
      <c r="E1013" s="6">
        <v>148766</v>
      </c>
      <c r="F1013" s="3" t="s">
        <v>1823</v>
      </c>
      <c r="G1013" s="8">
        <v>5000</v>
      </c>
      <c r="H1013" s="6">
        <v>147</v>
      </c>
      <c r="I1013" s="6">
        <v>148696</v>
      </c>
      <c r="J1013" s="13">
        <v>45046</v>
      </c>
      <c r="K1013" s="9">
        <v>5000</v>
      </c>
      <c r="L1013" s="4" t="s">
        <v>4628</v>
      </c>
      <c r="M1013" s="4" t="s">
        <v>4632</v>
      </c>
      <c r="N1013" s="4">
        <f>VLOOKUP(I1013,BaseModelo!$A$2:$E$5075,5)</f>
        <v>9</v>
      </c>
      <c r="P1013" s="15">
        <v>147</v>
      </c>
      <c r="Q1013" s="4">
        <f>VLOOKUP(I1013,BaseModelo!$A$2:$E$5075,3)</f>
        <v>147</v>
      </c>
      <c r="R1013" s="4">
        <f t="shared" si="300"/>
        <v>32283000</v>
      </c>
      <c r="S1013" s="16">
        <f t="shared" si="301"/>
        <v>1.5488027754545735E-4</v>
      </c>
      <c r="T1013" s="4">
        <f t="shared" si="312"/>
        <v>2.2767400799182231E-2</v>
      </c>
      <c r="U1013" s="4">
        <f t="shared" si="313"/>
        <v>2.2767400799182231E-2</v>
      </c>
      <c r="V1013" s="6">
        <f t="shared" si="302"/>
        <v>0</v>
      </c>
      <c r="W1013" s="16" t="str">
        <f t="shared" si="303"/>
        <v/>
      </c>
      <c r="X1013" s="4" t="str">
        <f t="shared" si="314"/>
        <v/>
      </c>
      <c r="Y1013" s="4" t="str">
        <f t="shared" si="304"/>
        <v/>
      </c>
      <c r="Z1013" s="4">
        <f t="shared" si="305"/>
        <v>5305000</v>
      </c>
      <c r="AA1013" s="16">
        <f t="shared" si="306"/>
        <v>9.42507068803016E-4</v>
      </c>
      <c r="AB1013" s="15">
        <f t="shared" si="315"/>
        <v>0.13854853911404336</v>
      </c>
      <c r="AC1013" s="15">
        <f t="shared" si="316"/>
        <v>0.13854853911404336</v>
      </c>
      <c r="AD1013" s="4">
        <v>148759</v>
      </c>
      <c r="AE1013" s="26">
        <v>1303.3399999999999</v>
      </c>
      <c r="AF1013" s="26">
        <v>1303.3399999999999</v>
      </c>
      <c r="AG1013" s="4">
        <f t="shared" si="317"/>
        <v>3095000</v>
      </c>
      <c r="AH1013" s="16">
        <f t="shared" si="307"/>
        <v>1.6155088852988692E-3</v>
      </c>
      <c r="AI1013" s="15">
        <f t="shared" si="308"/>
        <v>0.23747980613893377</v>
      </c>
      <c r="AJ1013" s="15">
        <f t="shared" si="309"/>
        <v>0.23747980613893377</v>
      </c>
      <c r="AK1013" s="4">
        <f t="shared" si="310"/>
        <v>16319000</v>
      </c>
      <c r="AL1013" s="27">
        <f t="shared" si="311"/>
        <v>3.0639132299773271E-4</v>
      </c>
      <c r="AM1013" s="15">
        <f t="shared" si="318"/>
        <v>4.5039524480666712E-2</v>
      </c>
      <c r="AN1013" s="15">
        <f t="shared" si="319"/>
        <v>6.9757340520810808E-6</v>
      </c>
    </row>
    <row r="1014" spans="1:40" x14ac:dyDescent="0.2">
      <c r="A1014" s="4" t="s">
        <v>4628</v>
      </c>
      <c r="B1014" s="3" t="s">
        <v>12</v>
      </c>
      <c r="C1014" s="6">
        <v>148808</v>
      </c>
      <c r="D1014" s="3" t="s">
        <v>339</v>
      </c>
      <c r="E1014" s="6">
        <v>148820</v>
      </c>
      <c r="F1014" s="3" t="s">
        <v>1815</v>
      </c>
      <c r="G1014" s="8">
        <v>6000</v>
      </c>
      <c r="H1014" s="6">
        <v>142</v>
      </c>
      <c r="I1014" s="6">
        <v>148005</v>
      </c>
      <c r="J1014" s="13">
        <v>45046</v>
      </c>
      <c r="K1014" s="9">
        <v>6000</v>
      </c>
      <c r="L1014" s="4" t="s">
        <v>4628</v>
      </c>
      <c r="M1014" s="4" t="s">
        <v>4632</v>
      </c>
      <c r="N1014" s="4">
        <f>VLOOKUP(I1014,BaseModelo!$A$2:$E$5075,5)</f>
        <v>9</v>
      </c>
      <c r="P1014" s="15">
        <v>142.00000000000003</v>
      </c>
      <c r="Q1014" s="4">
        <f>VLOOKUP(I1014,BaseModelo!$A$2:$E$5075,3)</f>
        <v>147</v>
      </c>
      <c r="R1014" s="4">
        <f t="shared" si="300"/>
        <v>32283000</v>
      </c>
      <c r="S1014" s="16">
        <f t="shared" si="301"/>
        <v>1.8585633305454884E-4</v>
      </c>
      <c r="T1014" s="4">
        <f t="shared" si="312"/>
        <v>2.6391599293745936E-2</v>
      </c>
      <c r="U1014" s="4">
        <f t="shared" si="313"/>
        <v>2.6391599293745942E-2</v>
      </c>
      <c r="V1014" s="6">
        <f t="shared" si="302"/>
        <v>0</v>
      </c>
      <c r="W1014" s="16" t="str">
        <f t="shared" si="303"/>
        <v/>
      </c>
      <c r="X1014" s="4" t="str">
        <f t="shared" si="314"/>
        <v/>
      </c>
      <c r="Y1014" s="4" t="str">
        <f t="shared" si="304"/>
        <v/>
      </c>
      <c r="Z1014" s="4">
        <f t="shared" si="305"/>
        <v>5305000</v>
      </c>
      <c r="AA1014" s="16">
        <f t="shared" si="306"/>
        <v>1.1310084825636192E-3</v>
      </c>
      <c r="AB1014" s="15">
        <f t="shared" si="315"/>
        <v>0.16060320452403393</v>
      </c>
      <c r="AC1014" s="15">
        <f t="shared" si="316"/>
        <v>0.16060320452403395</v>
      </c>
      <c r="AD1014" s="4">
        <v>148808</v>
      </c>
      <c r="AE1014" s="26">
        <v>1503.37</v>
      </c>
      <c r="AF1014" s="26">
        <v>1503.37</v>
      </c>
      <c r="AG1014" s="4">
        <f t="shared" si="317"/>
        <v>3095000</v>
      </c>
      <c r="AH1014" s="16">
        <f t="shared" si="307"/>
        <v>1.9386106623586429E-3</v>
      </c>
      <c r="AI1014" s="15">
        <f t="shared" si="308"/>
        <v>0.27528271405492727</v>
      </c>
      <c r="AJ1014" s="15">
        <f t="shared" si="309"/>
        <v>0.27528271405492732</v>
      </c>
      <c r="AK1014" s="4">
        <f t="shared" si="310"/>
        <v>16319000</v>
      </c>
      <c r="AL1014" s="27">
        <f t="shared" si="311"/>
        <v>3.6766958759727926E-4</v>
      </c>
      <c r="AM1014" s="15">
        <f t="shared" si="318"/>
        <v>5.2209081438813656E-2</v>
      </c>
      <c r="AN1014" s="15">
        <f t="shared" si="319"/>
        <v>9.7033884283642175E-6</v>
      </c>
    </row>
    <row r="1015" spans="1:40" x14ac:dyDescent="0.2">
      <c r="A1015" s="4" t="s">
        <v>4628</v>
      </c>
      <c r="B1015" s="3" t="s">
        <v>12</v>
      </c>
      <c r="C1015" s="6">
        <v>148808</v>
      </c>
      <c r="D1015" s="3" t="s">
        <v>339</v>
      </c>
      <c r="E1015" s="6">
        <v>148821</v>
      </c>
      <c r="F1015" s="3" t="s">
        <v>1816</v>
      </c>
      <c r="G1015" s="8">
        <v>6000</v>
      </c>
      <c r="H1015" s="6">
        <v>142</v>
      </c>
      <c r="I1015" s="6">
        <v>148436</v>
      </c>
      <c r="J1015" s="13">
        <v>45046</v>
      </c>
      <c r="K1015" s="9">
        <v>6000</v>
      </c>
      <c r="L1015" s="4" t="s">
        <v>4628</v>
      </c>
      <c r="M1015" s="4" t="s">
        <v>4632</v>
      </c>
      <c r="N1015" s="4">
        <f>VLOOKUP(I1015,BaseModelo!$A$2:$E$5075,5)</f>
        <v>7</v>
      </c>
      <c r="P1015" s="15">
        <v>142.00000000000003</v>
      </c>
      <c r="Q1015" s="4">
        <f>VLOOKUP(I1015,BaseModelo!$A$2:$E$5075,3)</f>
        <v>127</v>
      </c>
      <c r="R1015" s="4">
        <f t="shared" si="300"/>
        <v>32283000</v>
      </c>
      <c r="S1015" s="16">
        <f t="shared" si="301"/>
        <v>1.8585633305454884E-4</v>
      </c>
      <c r="T1015" s="4">
        <f t="shared" si="312"/>
        <v>2.6391599293745936E-2</v>
      </c>
      <c r="U1015" s="4">
        <f t="shared" si="313"/>
        <v>2.6391599293745942E-2</v>
      </c>
      <c r="V1015" s="6">
        <f t="shared" si="302"/>
        <v>0</v>
      </c>
      <c r="W1015" s="16" t="str">
        <f t="shared" si="303"/>
        <v/>
      </c>
      <c r="X1015" s="4" t="str">
        <f t="shared" si="314"/>
        <v/>
      </c>
      <c r="Y1015" s="4" t="str">
        <f t="shared" si="304"/>
        <v/>
      </c>
      <c r="Z1015" s="4">
        <f t="shared" si="305"/>
        <v>4022000</v>
      </c>
      <c r="AA1015" s="16">
        <f t="shared" si="306"/>
        <v>1.4917951268025858E-3</v>
      </c>
      <c r="AB1015" s="15">
        <f t="shared" si="315"/>
        <v>0.21183490800596719</v>
      </c>
      <c r="AC1015" s="15">
        <f t="shared" si="316"/>
        <v>0.21183490800596722</v>
      </c>
      <c r="AD1015" s="4">
        <v>148808</v>
      </c>
      <c r="AE1015" s="26">
        <v>1503.37</v>
      </c>
      <c r="AF1015" s="26">
        <v>1503.37</v>
      </c>
      <c r="AG1015" s="4">
        <f t="shared" si="317"/>
        <v>2184000</v>
      </c>
      <c r="AH1015" s="16">
        <f t="shared" si="307"/>
        <v>2.7472527472527475E-3</v>
      </c>
      <c r="AI1015" s="15">
        <f t="shared" si="308"/>
        <v>0.39010989010989017</v>
      </c>
      <c r="AJ1015" s="15">
        <f t="shared" si="309"/>
        <v>0.39010989010989022</v>
      </c>
      <c r="AK1015" s="4">
        <f t="shared" si="310"/>
        <v>16319000</v>
      </c>
      <c r="AL1015" s="27">
        <f t="shared" si="311"/>
        <v>3.6766958759727926E-4</v>
      </c>
      <c r="AM1015" s="15">
        <f t="shared" si="318"/>
        <v>5.2209081438813656E-2</v>
      </c>
      <c r="AN1015" s="15">
        <f t="shared" si="319"/>
        <v>9.7033884283642175E-6</v>
      </c>
    </row>
    <row r="1016" spans="1:40" x14ac:dyDescent="0.2">
      <c r="A1016" s="4" t="s">
        <v>4628</v>
      </c>
      <c r="B1016" s="3" t="s">
        <v>6</v>
      </c>
      <c r="C1016" s="6">
        <v>148845</v>
      </c>
      <c r="D1016" s="3" t="s">
        <v>344</v>
      </c>
      <c r="E1016" s="6">
        <v>148851</v>
      </c>
      <c r="F1016" s="3" t="s">
        <v>1824</v>
      </c>
      <c r="G1016" s="8">
        <v>8000</v>
      </c>
      <c r="H1016" s="6">
        <v>142</v>
      </c>
      <c r="I1016" s="6">
        <v>148779</v>
      </c>
      <c r="J1016" s="13">
        <v>45046</v>
      </c>
      <c r="K1016" s="9">
        <v>8000</v>
      </c>
      <c r="L1016" s="4" t="s">
        <v>4628</v>
      </c>
      <c r="M1016" s="4" t="s">
        <v>4632</v>
      </c>
      <c r="N1016" s="4">
        <f>VLOOKUP(I1016,BaseModelo!$A$2:$E$5075,5)</f>
        <v>9</v>
      </c>
      <c r="P1016" s="15">
        <v>142.00000000000003</v>
      </c>
      <c r="Q1016" s="4">
        <f>VLOOKUP(I1016,BaseModelo!$A$2:$E$5075,3)</f>
        <v>147</v>
      </c>
      <c r="R1016" s="4">
        <f t="shared" si="300"/>
        <v>32283000</v>
      </c>
      <c r="S1016" s="16">
        <f t="shared" si="301"/>
        <v>2.4780844407273179E-4</v>
      </c>
      <c r="T1016" s="4">
        <f t="shared" si="312"/>
        <v>3.5188799058327912E-2</v>
      </c>
      <c r="U1016" s="4">
        <f t="shared" si="313"/>
        <v>3.5188799058327919E-2</v>
      </c>
      <c r="V1016" s="6">
        <f t="shared" si="302"/>
        <v>0</v>
      </c>
      <c r="W1016" s="16" t="str">
        <f t="shared" si="303"/>
        <v/>
      </c>
      <c r="X1016" s="4" t="str">
        <f t="shared" si="314"/>
        <v/>
      </c>
      <c r="Y1016" s="4" t="str">
        <f t="shared" si="304"/>
        <v/>
      </c>
      <c r="Z1016" s="4">
        <f t="shared" si="305"/>
        <v>5305000</v>
      </c>
      <c r="AA1016" s="16">
        <f t="shared" si="306"/>
        <v>1.5080113100848257E-3</v>
      </c>
      <c r="AB1016" s="15">
        <f t="shared" si="315"/>
        <v>0.21413760603204526</v>
      </c>
      <c r="AC1016" s="15">
        <f t="shared" si="316"/>
        <v>0.21413760603204529</v>
      </c>
      <c r="AD1016" s="4">
        <v>148845</v>
      </c>
      <c r="AE1016" s="26">
        <v>2013.74</v>
      </c>
      <c r="AF1016" s="26">
        <v>2013.74</v>
      </c>
      <c r="AG1016" s="4">
        <f t="shared" si="317"/>
        <v>3095000</v>
      </c>
      <c r="AH1016" s="16">
        <f t="shared" si="307"/>
        <v>2.5848142164781908E-3</v>
      </c>
      <c r="AI1016" s="15">
        <f t="shared" si="308"/>
        <v>0.3670436187399031</v>
      </c>
      <c r="AJ1016" s="15">
        <f t="shared" si="309"/>
        <v>0.36704361873990315</v>
      </c>
      <c r="AK1016" s="4">
        <f t="shared" si="310"/>
        <v>16319000</v>
      </c>
      <c r="AL1016" s="27">
        <f t="shared" si="311"/>
        <v>4.9022611679637234E-4</v>
      </c>
      <c r="AM1016" s="15">
        <f t="shared" si="318"/>
        <v>6.9612108585084875E-2</v>
      </c>
      <c r="AN1016" s="15">
        <f t="shared" si="319"/>
        <v>1.725046831709194E-5</v>
      </c>
    </row>
    <row r="1017" spans="1:40" x14ac:dyDescent="0.2">
      <c r="A1017" s="4" t="s">
        <v>4628</v>
      </c>
      <c r="B1017" s="3" t="s">
        <v>6</v>
      </c>
      <c r="C1017" s="6">
        <v>148845</v>
      </c>
      <c r="D1017" s="3" t="s">
        <v>344</v>
      </c>
      <c r="E1017" s="6">
        <v>148852</v>
      </c>
      <c r="F1017" s="3" t="s">
        <v>1825</v>
      </c>
      <c r="G1017" s="8">
        <v>8000</v>
      </c>
      <c r="H1017" s="6">
        <v>142</v>
      </c>
      <c r="I1017" s="6">
        <v>148781</v>
      </c>
      <c r="J1017" s="13">
        <v>45046</v>
      </c>
      <c r="K1017" s="9">
        <v>8000</v>
      </c>
      <c r="L1017" s="4" t="s">
        <v>4628</v>
      </c>
      <c r="M1017" s="4" t="s">
        <v>4632</v>
      </c>
      <c r="N1017" s="4">
        <f>VLOOKUP(I1017,BaseModelo!$A$2:$E$5075,5)</f>
        <v>9</v>
      </c>
      <c r="P1017" s="15">
        <v>142.00000000000003</v>
      </c>
      <c r="Q1017" s="4">
        <f>VLOOKUP(I1017,BaseModelo!$A$2:$E$5075,3)</f>
        <v>147</v>
      </c>
      <c r="R1017" s="4">
        <f t="shared" si="300"/>
        <v>32283000</v>
      </c>
      <c r="S1017" s="16">
        <f t="shared" si="301"/>
        <v>2.4780844407273179E-4</v>
      </c>
      <c r="T1017" s="4">
        <f t="shared" si="312"/>
        <v>3.5188799058327912E-2</v>
      </c>
      <c r="U1017" s="4">
        <f t="shared" si="313"/>
        <v>3.5188799058327919E-2</v>
      </c>
      <c r="V1017" s="6">
        <f t="shared" si="302"/>
        <v>0</v>
      </c>
      <c r="W1017" s="16" t="str">
        <f t="shared" si="303"/>
        <v/>
      </c>
      <c r="X1017" s="4" t="str">
        <f t="shared" si="314"/>
        <v/>
      </c>
      <c r="Y1017" s="4" t="str">
        <f t="shared" si="304"/>
        <v/>
      </c>
      <c r="Z1017" s="4">
        <f t="shared" si="305"/>
        <v>5305000</v>
      </c>
      <c r="AA1017" s="16">
        <f t="shared" si="306"/>
        <v>1.5080113100848257E-3</v>
      </c>
      <c r="AB1017" s="15">
        <f t="shared" si="315"/>
        <v>0.21413760603204526</v>
      </c>
      <c r="AC1017" s="15">
        <f t="shared" si="316"/>
        <v>0.21413760603204529</v>
      </c>
      <c r="AD1017" s="4">
        <v>148845</v>
      </c>
      <c r="AE1017" s="26">
        <v>2013.74</v>
      </c>
      <c r="AF1017" s="26">
        <v>2013.74</v>
      </c>
      <c r="AG1017" s="4">
        <f t="shared" si="317"/>
        <v>3095000</v>
      </c>
      <c r="AH1017" s="16">
        <f t="shared" si="307"/>
        <v>2.5848142164781908E-3</v>
      </c>
      <c r="AI1017" s="15">
        <f t="shared" si="308"/>
        <v>0.3670436187399031</v>
      </c>
      <c r="AJ1017" s="15">
        <f t="shared" si="309"/>
        <v>0.36704361873990315</v>
      </c>
      <c r="AK1017" s="4">
        <f t="shared" si="310"/>
        <v>16319000</v>
      </c>
      <c r="AL1017" s="27">
        <f t="shared" si="311"/>
        <v>4.9022611679637234E-4</v>
      </c>
      <c r="AM1017" s="15">
        <f t="shared" si="318"/>
        <v>6.9612108585084875E-2</v>
      </c>
      <c r="AN1017" s="15">
        <f t="shared" si="319"/>
        <v>1.725046831709194E-5</v>
      </c>
    </row>
    <row r="1018" spans="1:40" x14ac:dyDescent="0.2">
      <c r="A1018" s="4" t="s">
        <v>4628</v>
      </c>
      <c r="B1018" s="2" t="s">
        <v>12</v>
      </c>
      <c r="C1018" s="5">
        <v>148896</v>
      </c>
      <c r="D1018" s="2" t="s">
        <v>345</v>
      </c>
      <c r="E1018" s="5">
        <v>148897</v>
      </c>
      <c r="F1018" s="2" t="s">
        <v>1817</v>
      </c>
      <c r="G1018" s="7">
        <v>6000</v>
      </c>
      <c r="H1018" s="5">
        <v>142</v>
      </c>
      <c r="I1018" s="6">
        <v>148260</v>
      </c>
      <c r="J1018" s="13">
        <v>45046</v>
      </c>
      <c r="K1018" s="9">
        <v>6000</v>
      </c>
      <c r="L1018" s="4" t="s">
        <v>4628</v>
      </c>
      <c r="M1018" s="4" t="s">
        <v>4632</v>
      </c>
      <c r="N1018" s="4">
        <f>VLOOKUP(I1018,BaseModelo!$A$2:$E$5075,5)</f>
        <v>10</v>
      </c>
      <c r="P1018" s="15">
        <v>142.00000000000003</v>
      </c>
      <c r="Q1018" s="4">
        <f>VLOOKUP(I1018,BaseModelo!$A$2:$E$5075,3)</f>
        <v>0</v>
      </c>
      <c r="R1018" s="4">
        <f t="shared" si="300"/>
        <v>32283000</v>
      </c>
      <c r="S1018" s="16">
        <f t="shared" si="301"/>
        <v>1.8585633305454884E-4</v>
      </c>
      <c r="T1018" s="4">
        <f t="shared" si="312"/>
        <v>2.6391599293745936E-2</v>
      </c>
      <c r="U1018" s="4">
        <f t="shared" si="313"/>
        <v>2.6391599293745942E-2</v>
      </c>
      <c r="V1018" s="6">
        <f t="shared" si="302"/>
        <v>0</v>
      </c>
      <c r="W1018" s="16" t="str">
        <f t="shared" si="303"/>
        <v/>
      </c>
      <c r="X1018" s="4" t="str">
        <f t="shared" si="314"/>
        <v/>
      </c>
      <c r="Y1018" s="4" t="str">
        <f t="shared" si="304"/>
        <v/>
      </c>
      <c r="Z1018" s="4">
        <f t="shared" si="305"/>
        <v>4121000</v>
      </c>
      <c r="AA1018" s="16">
        <f t="shared" si="306"/>
        <v>1.4559572919194371E-3</v>
      </c>
      <c r="AB1018" s="15">
        <f t="shared" si="315"/>
        <v>0.20674593545256006</v>
      </c>
      <c r="AC1018" s="15">
        <f t="shared" si="316"/>
        <v>0.20674593545256012</v>
      </c>
      <c r="AD1018" s="4">
        <v>148896</v>
      </c>
      <c r="AE1018" s="26">
        <v>1503.37</v>
      </c>
      <c r="AF1018" s="26">
        <v>1503.37</v>
      </c>
      <c r="AG1018" s="4">
        <f t="shared" si="317"/>
        <v>1846000</v>
      </c>
      <c r="AH1018" s="16">
        <f t="shared" si="307"/>
        <v>3.2502708559046588E-3</v>
      </c>
      <c r="AI1018" s="15">
        <f t="shared" si="308"/>
        <v>0.46153846153846156</v>
      </c>
      <c r="AJ1018" s="15">
        <f t="shared" si="309"/>
        <v>0.46153846153846162</v>
      </c>
      <c r="AK1018" s="4">
        <f t="shared" si="310"/>
        <v>16319000</v>
      </c>
      <c r="AL1018" s="27">
        <f t="shared" si="311"/>
        <v>3.6766958759727926E-4</v>
      </c>
      <c r="AM1018" s="15">
        <f t="shared" si="318"/>
        <v>5.2209081438813656E-2</v>
      </c>
      <c r="AN1018" s="15">
        <f t="shared" si="319"/>
        <v>9.7033884283642175E-6</v>
      </c>
    </row>
    <row r="1019" spans="1:40" x14ac:dyDescent="0.2">
      <c r="A1019" s="4" t="s">
        <v>4628</v>
      </c>
      <c r="B1019" s="3" t="s">
        <v>12</v>
      </c>
      <c r="C1019" s="6">
        <v>148896</v>
      </c>
      <c r="D1019" s="3" t="s">
        <v>345</v>
      </c>
      <c r="E1019" s="6">
        <v>148898</v>
      </c>
      <c r="F1019" s="3" t="s">
        <v>1826</v>
      </c>
      <c r="G1019" s="8">
        <v>6000</v>
      </c>
      <c r="H1019" s="6">
        <v>142</v>
      </c>
      <c r="I1019" s="6">
        <v>147552</v>
      </c>
      <c r="J1019" s="13">
        <v>45046</v>
      </c>
      <c r="K1019" s="9">
        <v>6000</v>
      </c>
      <c r="L1019" s="4" t="s">
        <v>4628</v>
      </c>
      <c r="M1019" s="4" t="s">
        <v>4632</v>
      </c>
      <c r="N1019" s="4">
        <f>VLOOKUP(I1019,BaseModelo!$A$2:$E$5075,5)</f>
        <v>10</v>
      </c>
      <c r="P1019" s="15">
        <v>142.00000000000003</v>
      </c>
      <c r="Q1019" s="4">
        <f>VLOOKUP(I1019,BaseModelo!$A$2:$E$5075,3)</f>
        <v>0</v>
      </c>
      <c r="R1019" s="4">
        <f t="shared" si="300"/>
        <v>32283000</v>
      </c>
      <c r="S1019" s="16">
        <f t="shared" si="301"/>
        <v>1.8585633305454884E-4</v>
      </c>
      <c r="T1019" s="4">
        <f t="shared" si="312"/>
        <v>2.6391599293745936E-2</v>
      </c>
      <c r="U1019" s="4">
        <f t="shared" si="313"/>
        <v>2.6391599293745942E-2</v>
      </c>
      <c r="V1019" s="6">
        <f t="shared" si="302"/>
        <v>0</v>
      </c>
      <c r="W1019" s="16" t="str">
        <f t="shared" si="303"/>
        <v/>
      </c>
      <c r="X1019" s="4" t="str">
        <f t="shared" si="314"/>
        <v/>
      </c>
      <c r="Y1019" s="4" t="str">
        <f t="shared" si="304"/>
        <v/>
      </c>
      <c r="Z1019" s="4">
        <f t="shared" si="305"/>
        <v>4121000</v>
      </c>
      <c r="AA1019" s="16">
        <f t="shared" si="306"/>
        <v>1.4559572919194371E-3</v>
      </c>
      <c r="AB1019" s="15">
        <f t="shared" si="315"/>
        <v>0.20674593545256006</v>
      </c>
      <c r="AC1019" s="15">
        <f t="shared" si="316"/>
        <v>0.20674593545256012</v>
      </c>
      <c r="AD1019" s="4">
        <v>148896</v>
      </c>
      <c r="AE1019" s="26">
        <v>1503.37</v>
      </c>
      <c r="AF1019" s="26">
        <v>1503.37</v>
      </c>
      <c r="AG1019" s="4">
        <f t="shared" si="317"/>
        <v>1846000</v>
      </c>
      <c r="AH1019" s="16">
        <f t="shared" si="307"/>
        <v>3.2502708559046588E-3</v>
      </c>
      <c r="AI1019" s="15">
        <f t="shared" si="308"/>
        <v>0.46153846153846156</v>
      </c>
      <c r="AJ1019" s="15">
        <f t="shared" si="309"/>
        <v>0.46153846153846162</v>
      </c>
      <c r="AK1019" s="4">
        <f t="shared" si="310"/>
        <v>16319000</v>
      </c>
      <c r="AL1019" s="27">
        <f t="shared" si="311"/>
        <v>3.6766958759727926E-4</v>
      </c>
      <c r="AM1019" s="15">
        <f t="shared" si="318"/>
        <v>5.2209081438813656E-2</v>
      </c>
      <c r="AN1019" s="15">
        <f t="shared" si="319"/>
        <v>9.7033884283642175E-6</v>
      </c>
    </row>
    <row r="1020" spans="1:40" x14ac:dyDescent="0.2">
      <c r="A1020" s="4" t="s">
        <v>4628</v>
      </c>
      <c r="B1020" s="3" t="s">
        <v>12</v>
      </c>
      <c r="C1020" s="6">
        <v>148896</v>
      </c>
      <c r="D1020" s="3" t="s">
        <v>345</v>
      </c>
      <c r="E1020" s="6">
        <v>148899</v>
      </c>
      <c r="F1020" s="3" t="s">
        <v>1827</v>
      </c>
      <c r="G1020" s="8">
        <v>6000</v>
      </c>
      <c r="H1020" s="6">
        <v>142</v>
      </c>
      <c r="I1020" s="6">
        <v>148352</v>
      </c>
      <c r="J1020" s="13">
        <v>45046</v>
      </c>
      <c r="K1020" s="9">
        <v>6000</v>
      </c>
      <c r="L1020" s="4" t="s">
        <v>4628</v>
      </c>
      <c r="M1020" s="4" t="s">
        <v>4632</v>
      </c>
      <c r="N1020" s="4">
        <f>VLOOKUP(I1020,BaseModelo!$A$2:$E$5075,5)</f>
        <v>5</v>
      </c>
      <c r="P1020" s="15">
        <v>142.00000000000003</v>
      </c>
      <c r="Q1020" s="4">
        <f>VLOOKUP(I1020,BaseModelo!$A$2:$E$5075,3)</f>
        <v>110</v>
      </c>
      <c r="R1020" s="4">
        <f t="shared" si="300"/>
        <v>32283000</v>
      </c>
      <c r="S1020" s="16">
        <f t="shared" si="301"/>
        <v>1.8585633305454884E-4</v>
      </c>
      <c r="T1020" s="4">
        <f t="shared" si="312"/>
        <v>2.6391599293745936E-2</v>
      </c>
      <c r="U1020" s="4">
        <f t="shared" si="313"/>
        <v>2.6391599293745942E-2</v>
      </c>
      <c r="V1020" s="6">
        <f t="shared" si="302"/>
        <v>0</v>
      </c>
      <c r="W1020" s="16" t="str">
        <f t="shared" si="303"/>
        <v/>
      </c>
      <c r="X1020" s="4" t="str">
        <f t="shared" si="314"/>
        <v/>
      </c>
      <c r="Y1020" s="4" t="str">
        <f t="shared" si="304"/>
        <v/>
      </c>
      <c r="Z1020" s="4">
        <f t="shared" si="305"/>
        <v>4058000</v>
      </c>
      <c r="AA1020" s="16">
        <f t="shared" si="306"/>
        <v>1.4785608674223755E-3</v>
      </c>
      <c r="AB1020" s="15">
        <f t="shared" si="315"/>
        <v>0.20995564317397733</v>
      </c>
      <c r="AC1020" s="15">
        <f t="shared" si="316"/>
        <v>0.20995564317397736</v>
      </c>
      <c r="AD1020" s="4">
        <v>148896</v>
      </c>
      <c r="AE1020" s="26">
        <v>1503.37</v>
      </c>
      <c r="AF1020" s="26">
        <v>1503.37</v>
      </c>
      <c r="AG1020" s="4">
        <f t="shared" si="317"/>
        <v>2193000</v>
      </c>
      <c r="AH1020" s="16">
        <f t="shared" si="307"/>
        <v>2.7359781121751026E-3</v>
      </c>
      <c r="AI1020" s="15">
        <f t="shared" si="308"/>
        <v>0.38850889192886456</v>
      </c>
      <c r="AJ1020" s="15">
        <f t="shared" si="309"/>
        <v>0.38850889192886462</v>
      </c>
      <c r="AK1020" s="4">
        <f t="shared" si="310"/>
        <v>16319000</v>
      </c>
      <c r="AL1020" s="27">
        <f t="shared" si="311"/>
        <v>3.6766958759727926E-4</v>
      </c>
      <c r="AM1020" s="15">
        <f t="shared" si="318"/>
        <v>5.2209081438813656E-2</v>
      </c>
      <c r="AN1020" s="15">
        <f t="shared" si="319"/>
        <v>9.7033884283642175E-6</v>
      </c>
    </row>
    <row r="1021" spans="1:40" x14ac:dyDescent="0.2">
      <c r="A1021" s="4" t="s">
        <v>4628</v>
      </c>
      <c r="B1021" s="3" t="s">
        <v>12</v>
      </c>
      <c r="C1021" s="6">
        <v>148896</v>
      </c>
      <c r="D1021" s="3" t="s">
        <v>345</v>
      </c>
      <c r="E1021" s="6">
        <v>148901</v>
      </c>
      <c r="F1021" s="3" t="s">
        <v>1828</v>
      </c>
      <c r="G1021" s="8">
        <v>6000</v>
      </c>
      <c r="H1021" s="6">
        <v>142</v>
      </c>
      <c r="I1021" s="6">
        <v>148171</v>
      </c>
      <c r="J1021" s="13">
        <v>45046</v>
      </c>
      <c r="K1021" s="9">
        <v>6000</v>
      </c>
      <c r="L1021" s="4" t="s">
        <v>4628</v>
      </c>
      <c r="M1021" s="4" t="s">
        <v>4632</v>
      </c>
      <c r="N1021" s="4">
        <f>VLOOKUP(I1021,BaseModelo!$A$2:$E$5075,5)</f>
        <v>10</v>
      </c>
      <c r="P1021" s="15">
        <v>142.00000000000003</v>
      </c>
      <c r="Q1021" s="4">
        <f>VLOOKUP(I1021,BaseModelo!$A$2:$E$5075,3)</f>
        <v>0</v>
      </c>
      <c r="R1021" s="4">
        <f t="shared" si="300"/>
        <v>32283000</v>
      </c>
      <c r="S1021" s="16">
        <f t="shared" si="301"/>
        <v>1.8585633305454884E-4</v>
      </c>
      <c r="T1021" s="4">
        <f t="shared" si="312"/>
        <v>2.6391599293745936E-2</v>
      </c>
      <c r="U1021" s="4">
        <f t="shared" si="313"/>
        <v>2.6391599293745942E-2</v>
      </c>
      <c r="V1021" s="6">
        <f t="shared" si="302"/>
        <v>0</v>
      </c>
      <c r="W1021" s="16" t="str">
        <f t="shared" si="303"/>
        <v/>
      </c>
      <c r="X1021" s="4" t="str">
        <f t="shared" si="314"/>
        <v/>
      </c>
      <c r="Y1021" s="4" t="str">
        <f t="shared" si="304"/>
        <v/>
      </c>
      <c r="Z1021" s="4">
        <f t="shared" si="305"/>
        <v>4121000</v>
      </c>
      <c r="AA1021" s="16">
        <f t="shared" si="306"/>
        <v>1.4559572919194371E-3</v>
      </c>
      <c r="AB1021" s="15">
        <f t="shared" si="315"/>
        <v>0.20674593545256006</v>
      </c>
      <c r="AC1021" s="15">
        <f t="shared" si="316"/>
        <v>0.20674593545256012</v>
      </c>
      <c r="AD1021" s="4">
        <v>148896</v>
      </c>
      <c r="AE1021" s="26">
        <v>1503.37</v>
      </c>
      <c r="AF1021" s="26">
        <v>1503.37</v>
      </c>
      <c r="AG1021" s="4">
        <f t="shared" si="317"/>
        <v>1846000</v>
      </c>
      <c r="AH1021" s="16">
        <f t="shared" si="307"/>
        <v>3.2502708559046588E-3</v>
      </c>
      <c r="AI1021" s="15">
        <f t="shared" si="308"/>
        <v>0.46153846153846156</v>
      </c>
      <c r="AJ1021" s="15">
        <f t="shared" si="309"/>
        <v>0.46153846153846162</v>
      </c>
      <c r="AK1021" s="4">
        <f t="shared" si="310"/>
        <v>16319000</v>
      </c>
      <c r="AL1021" s="27">
        <f t="shared" si="311"/>
        <v>3.6766958759727926E-4</v>
      </c>
      <c r="AM1021" s="15">
        <f t="shared" si="318"/>
        <v>5.2209081438813656E-2</v>
      </c>
      <c r="AN1021" s="15">
        <f t="shared" si="319"/>
        <v>9.7033884283642175E-6</v>
      </c>
    </row>
    <row r="1022" spans="1:40" x14ac:dyDescent="0.2">
      <c r="A1022" s="4" t="s">
        <v>4628</v>
      </c>
      <c r="B1022" s="3" t="s">
        <v>12</v>
      </c>
      <c r="C1022" s="6">
        <v>148896</v>
      </c>
      <c r="D1022" s="3" t="s">
        <v>345</v>
      </c>
      <c r="E1022" s="6">
        <v>148902</v>
      </c>
      <c r="F1022" s="3" t="s">
        <v>1829</v>
      </c>
      <c r="G1022" s="8">
        <v>6000</v>
      </c>
      <c r="H1022" s="6">
        <v>142</v>
      </c>
      <c r="I1022" s="6">
        <v>147541</v>
      </c>
      <c r="J1022" s="13">
        <v>45046</v>
      </c>
      <c r="K1022" s="9">
        <v>6000</v>
      </c>
      <c r="L1022" s="4" t="s">
        <v>4628</v>
      </c>
      <c r="M1022" s="4" t="s">
        <v>4632</v>
      </c>
      <c r="N1022" s="4">
        <f>VLOOKUP(I1022,BaseModelo!$A$2:$E$5075,5)</f>
        <v>10</v>
      </c>
      <c r="P1022" s="15">
        <v>142.00000000000003</v>
      </c>
      <c r="Q1022" s="4">
        <f>VLOOKUP(I1022,BaseModelo!$A$2:$E$5075,3)</f>
        <v>0</v>
      </c>
      <c r="R1022" s="4">
        <f t="shared" si="300"/>
        <v>32283000</v>
      </c>
      <c r="S1022" s="16">
        <f t="shared" si="301"/>
        <v>1.8585633305454884E-4</v>
      </c>
      <c r="T1022" s="4">
        <f t="shared" si="312"/>
        <v>2.6391599293745936E-2</v>
      </c>
      <c r="U1022" s="4">
        <f t="shared" si="313"/>
        <v>2.6391599293745942E-2</v>
      </c>
      <c r="V1022" s="6">
        <f t="shared" si="302"/>
        <v>0</v>
      </c>
      <c r="W1022" s="16" t="str">
        <f t="shared" si="303"/>
        <v/>
      </c>
      <c r="X1022" s="4" t="str">
        <f t="shared" si="314"/>
        <v/>
      </c>
      <c r="Y1022" s="4" t="str">
        <f t="shared" si="304"/>
        <v/>
      </c>
      <c r="Z1022" s="4">
        <f t="shared" si="305"/>
        <v>4121000</v>
      </c>
      <c r="AA1022" s="16">
        <f t="shared" si="306"/>
        <v>1.4559572919194371E-3</v>
      </c>
      <c r="AB1022" s="15">
        <f t="shared" si="315"/>
        <v>0.20674593545256006</v>
      </c>
      <c r="AC1022" s="15">
        <f t="shared" si="316"/>
        <v>0.20674593545256012</v>
      </c>
      <c r="AD1022" s="4">
        <v>148896</v>
      </c>
      <c r="AE1022" s="26">
        <v>1503.37</v>
      </c>
      <c r="AF1022" s="26">
        <v>1503.37</v>
      </c>
      <c r="AG1022" s="4">
        <f t="shared" si="317"/>
        <v>1846000</v>
      </c>
      <c r="AH1022" s="16">
        <f t="shared" si="307"/>
        <v>3.2502708559046588E-3</v>
      </c>
      <c r="AI1022" s="15">
        <f t="shared" si="308"/>
        <v>0.46153846153846156</v>
      </c>
      <c r="AJ1022" s="15">
        <f t="shared" si="309"/>
        <v>0.46153846153846162</v>
      </c>
      <c r="AK1022" s="4">
        <f t="shared" si="310"/>
        <v>16319000</v>
      </c>
      <c r="AL1022" s="27">
        <f t="shared" si="311"/>
        <v>3.6766958759727926E-4</v>
      </c>
      <c r="AM1022" s="15">
        <f t="shared" si="318"/>
        <v>5.2209081438813656E-2</v>
      </c>
      <c r="AN1022" s="15">
        <f t="shared" si="319"/>
        <v>9.7033884283642175E-6</v>
      </c>
    </row>
    <row r="1023" spans="1:40" x14ac:dyDescent="0.2">
      <c r="A1023" s="4" t="s">
        <v>4628</v>
      </c>
      <c r="B1023" s="3" t="s">
        <v>12</v>
      </c>
      <c r="C1023" s="6">
        <v>148896</v>
      </c>
      <c r="D1023" s="3" t="s">
        <v>345</v>
      </c>
      <c r="E1023" s="6">
        <v>148903</v>
      </c>
      <c r="F1023" s="3" t="s">
        <v>1830</v>
      </c>
      <c r="G1023" s="8">
        <v>6000</v>
      </c>
      <c r="H1023" s="6">
        <v>142</v>
      </c>
      <c r="I1023" s="6">
        <v>148382</v>
      </c>
      <c r="J1023" s="13">
        <v>45046</v>
      </c>
      <c r="K1023" s="9">
        <v>6000</v>
      </c>
      <c r="L1023" s="4" t="s">
        <v>4628</v>
      </c>
      <c r="M1023" s="4" t="s">
        <v>4632</v>
      </c>
      <c r="N1023" s="4">
        <f>VLOOKUP(I1023,BaseModelo!$A$2:$E$5075,5)</f>
        <v>5</v>
      </c>
      <c r="P1023" s="15">
        <v>142.00000000000003</v>
      </c>
      <c r="Q1023" s="4">
        <f>VLOOKUP(I1023,BaseModelo!$A$2:$E$5075,3)</f>
        <v>110</v>
      </c>
      <c r="R1023" s="4">
        <f t="shared" si="300"/>
        <v>32283000</v>
      </c>
      <c r="S1023" s="16">
        <f t="shared" si="301"/>
        <v>1.8585633305454884E-4</v>
      </c>
      <c r="T1023" s="4">
        <f t="shared" si="312"/>
        <v>2.6391599293745936E-2</v>
      </c>
      <c r="U1023" s="4">
        <f t="shared" si="313"/>
        <v>2.6391599293745942E-2</v>
      </c>
      <c r="V1023" s="6">
        <f t="shared" si="302"/>
        <v>0</v>
      </c>
      <c r="W1023" s="16" t="str">
        <f t="shared" si="303"/>
        <v/>
      </c>
      <c r="X1023" s="4" t="str">
        <f t="shared" si="314"/>
        <v/>
      </c>
      <c r="Y1023" s="4" t="str">
        <f t="shared" si="304"/>
        <v/>
      </c>
      <c r="Z1023" s="4">
        <f t="shared" si="305"/>
        <v>4058000</v>
      </c>
      <c r="AA1023" s="16">
        <f t="shared" si="306"/>
        <v>1.4785608674223755E-3</v>
      </c>
      <c r="AB1023" s="15">
        <f t="shared" si="315"/>
        <v>0.20995564317397733</v>
      </c>
      <c r="AC1023" s="15">
        <f t="shared" si="316"/>
        <v>0.20995564317397736</v>
      </c>
      <c r="AD1023" s="4">
        <v>148896</v>
      </c>
      <c r="AE1023" s="26">
        <v>1503.37</v>
      </c>
      <c r="AF1023" s="26">
        <v>1503.37</v>
      </c>
      <c r="AG1023" s="4">
        <f t="shared" si="317"/>
        <v>2193000</v>
      </c>
      <c r="AH1023" s="16">
        <f t="shared" si="307"/>
        <v>2.7359781121751026E-3</v>
      </c>
      <c r="AI1023" s="15">
        <f t="shared" si="308"/>
        <v>0.38850889192886456</v>
      </c>
      <c r="AJ1023" s="15">
        <f t="shared" si="309"/>
        <v>0.38850889192886462</v>
      </c>
      <c r="AK1023" s="4">
        <f t="shared" si="310"/>
        <v>16319000</v>
      </c>
      <c r="AL1023" s="27">
        <f t="shared" si="311"/>
        <v>3.6766958759727926E-4</v>
      </c>
      <c r="AM1023" s="15">
        <f t="shared" si="318"/>
        <v>5.2209081438813656E-2</v>
      </c>
      <c r="AN1023" s="15">
        <f t="shared" si="319"/>
        <v>9.7033884283642175E-6</v>
      </c>
    </row>
    <row r="1024" spans="1:40" x14ac:dyDescent="0.2">
      <c r="A1024" s="4" t="s">
        <v>4628</v>
      </c>
      <c r="B1024" s="3" t="s">
        <v>12</v>
      </c>
      <c r="C1024" s="6">
        <v>148896</v>
      </c>
      <c r="D1024" s="3" t="s">
        <v>345</v>
      </c>
      <c r="E1024" s="6">
        <v>148904</v>
      </c>
      <c r="F1024" s="3" t="s">
        <v>1831</v>
      </c>
      <c r="G1024" s="8">
        <v>6000</v>
      </c>
      <c r="H1024" s="6">
        <v>142</v>
      </c>
      <c r="I1024" s="6">
        <v>148241</v>
      </c>
      <c r="J1024" s="13">
        <v>45046</v>
      </c>
      <c r="K1024" s="9">
        <v>6000</v>
      </c>
      <c r="L1024" s="4" t="s">
        <v>4628</v>
      </c>
      <c r="M1024" s="4" t="s">
        <v>4632</v>
      </c>
      <c r="N1024" s="4">
        <f>VLOOKUP(I1024,BaseModelo!$A$2:$E$5075,5)</f>
        <v>10</v>
      </c>
      <c r="P1024" s="15">
        <v>142.00000000000003</v>
      </c>
      <c r="Q1024" s="4">
        <f>VLOOKUP(I1024,BaseModelo!$A$2:$E$5075,3)</f>
        <v>0</v>
      </c>
      <c r="R1024" s="4">
        <f t="shared" si="300"/>
        <v>32283000</v>
      </c>
      <c r="S1024" s="16">
        <f t="shared" si="301"/>
        <v>1.8585633305454884E-4</v>
      </c>
      <c r="T1024" s="4">
        <f t="shared" si="312"/>
        <v>2.6391599293745936E-2</v>
      </c>
      <c r="U1024" s="4">
        <f t="shared" si="313"/>
        <v>2.6391599293745942E-2</v>
      </c>
      <c r="V1024" s="6">
        <f t="shared" si="302"/>
        <v>0</v>
      </c>
      <c r="W1024" s="16" t="str">
        <f t="shared" si="303"/>
        <v/>
      </c>
      <c r="X1024" s="4" t="str">
        <f t="shared" si="314"/>
        <v/>
      </c>
      <c r="Y1024" s="4" t="str">
        <f t="shared" si="304"/>
        <v/>
      </c>
      <c r="Z1024" s="4">
        <f t="shared" si="305"/>
        <v>4121000</v>
      </c>
      <c r="AA1024" s="16">
        <f t="shared" si="306"/>
        <v>1.4559572919194371E-3</v>
      </c>
      <c r="AB1024" s="15">
        <f t="shared" si="315"/>
        <v>0.20674593545256006</v>
      </c>
      <c r="AC1024" s="15">
        <f t="shared" si="316"/>
        <v>0.20674593545256012</v>
      </c>
      <c r="AD1024" s="4">
        <v>148896</v>
      </c>
      <c r="AE1024" s="26">
        <v>1503.37</v>
      </c>
      <c r="AF1024" s="26">
        <v>1503.37</v>
      </c>
      <c r="AG1024" s="4">
        <f t="shared" si="317"/>
        <v>1846000</v>
      </c>
      <c r="AH1024" s="16">
        <f t="shared" si="307"/>
        <v>3.2502708559046588E-3</v>
      </c>
      <c r="AI1024" s="15">
        <f t="shared" si="308"/>
        <v>0.46153846153846156</v>
      </c>
      <c r="AJ1024" s="15">
        <f t="shared" si="309"/>
        <v>0.46153846153846162</v>
      </c>
      <c r="AK1024" s="4">
        <f t="shared" si="310"/>
        <v>16319000</v>
      </c>
      <c r="AL1024" s="27">
        <f t="shared" si="311"/>
        <v>3.6766958759727926E-4</v>
      </c>
      <c r="AM1024" s="15">
        <f t="shared" si="318"/>
        <v>5.2209081438813656E-2</v>
      </c>
      <c r="AN1024" s="15">
        <f t="shared" si="319"/>
        <v>9.7033884283642175E-6</v>
      </c>
    </row>
    <row r="1025" spans="1:40" x14ac:dyDescent="0.2">
      <c r="A1025" s="4" t="s">
        <v>4627</v>
      </c>
      <c r="B1025" s="3" t="s">
        <v>7</v>
      </c>
      <c r="C1025" s="6">
        <v>148954</v>
      </c>
      <c r="D1025" s="3" t="s">
        <v>348</v>
      </c>
      <c r="E1025" s="6">
        <v>148960</v>
      </c>
      <c r="F1025" s="3" t="s">
        <v>1839</v>
      </c>
      <c r="G1025" s="8">
        <v>5000</v>
      </c>
      <c r="H1025" s="6">
        <v>147</v>
      </c>
      <c r="I1025" s="6">
        <v>148673</v>
      </c>
      <c r="J1025" s="13">
        <v>45046</v>
      </c>
      <c r="K1025" s="9">
        <v>5000</v>
      </c>
      <c r="L1025" s="4" t="s">
        <v>4627</v>
      </c>
      <c r="M1025" s="4" t="s">
        <v>4632</v>
      </c>
      <c r="N1025" s="4">
        <f>VLOOKUP(I1025,BaseModelo!$A$2:$E$5075,5)</f>
        <v>9</v>
      </c>
      <c r="P1025" s="15">
        <v>147</v>
      </c>
      <c r="Q1025" s="4">
        <f>VLOOKUP(I1025,BaseModelo!$A$2:$E$5075,3)</f>
        <v>147</v>
      </c>
      <c r="R1025" s="4">
        <f t="shared" si="300"/>
        <v>32283000</v>
      </c>
      <c r="S1025" s="16">
        <f t="shared" si="301"/>
        <v>1.5488027754545735E-4</v>
      </c>
      <c r="T1025" s="4">
        <f t="shared" si="312"/>
        <v>2.2767400799182231E-2</v>
      </c>
      <c r="U1025" s="4">
        <f t="shared" si="313"/>
        <v>2.2767400799182231E-2</v>
      </c>
      <c r="V1025" s="6">
        <f t="shared" si="302"/>
        <v>0</v>
      </c>
      <c r="W1025" s="16" t="str">
        <f t="shared" si="303"/>
        <v/>
      </c>
      <c r="X1025" s="4" t="str">
        <f t="shared" si="314"/>
        <v/>
      </c>
      <c r="Y1025" s="4" t="str">
        <f t="shared" si="304"/>
        <v/>
      </c>
      <c r="Z1025" s="4">
        <f t="shared" si="305"/>
        <v>5305000</v>
      </c>
      <c r="AA1025" s="16">
        <f t="shared" si="306"/>
        <v>9.42507068803016E-4</v>
      </c>
      <c r="AB1025" s="15">
        <f t="shared" si="315"/>
        <v>0.13854853911404336</v>
      </c>
      <c r="AC1025" s="15">
        <f t="shared" si="316"/>
        <v>0.13854853911404336</v>
      </c>
      <c r="AD1025" s="4">
        <v>148954</v>
      </c>
      <c r="AE1025" s="26">
        <v>1303.3399999999999</v>
      </c>
      <c r="AF1025" s="26">
        <v>1303.3399999999999</v>
      </c>
      <c r="AG1025" s="4">
        <f t="shared" si="317"/>
        <v>2114000</v>
      </c>
      <c r="AH1025" s="16">
        <f t="shared" si="307"/>
        <v>2.3651844843897824E-3</v>
      </c>
      <c r="AI1025" s="15">
        <f t="shared" si="308"/>
        <v>0.34768211920529801</v>
      </c>
      <c r="AJ1025" s="15">
        <f t="shared" si="309"/>
        <v>0.34768211920529801</v>
      </c>
      <c r="AK1025" s="4">
        <f t="shared" si="310"/>
        <v>15073000</v>
      </c>
      <c r="AL1025" s="27">
        <f t="shared" si="311"/>
        <v>3.3171896769057253E-4</v>
      </c>
      <c r="AM1025" s="15">
        <f t="shared" si="318"/>
        <v>4.8762688250514163E-2</v>
      </c>
      <c r="AN1025" s="15">
        <f t="shared" si="319"/>
        <v>7.5523786901022457E-6</v>
      </c>
    </row>
    <row r="1026" spans="1:40" x14ac:dyDescent="0.2">
      <c r="A1026" s="4" t="s">
        <v>4627</v>
      </c>
      <c r="B1026" s="3" t="s">
        <v>8</v>
      </c>
      <c r="C1026" s="6">
        <v>148974</v>
      </c>
      <c r="D1026" s="3" t="s">
        <v>349</v>
      </c>
      <c r="E1026" s="6">
        <v>148980</v>
      </c>
      <c r="F1026" s="3" t="s">
        <v>1840</v>
      </c>
      <c r="G1026" s="8">
        <v>10000</v>
      </c>
      <c r="H1026" s="6">
        <v>142</v>
      </c>
      <c r="I1026" s="6">
        <v>148853</v>
      </c>
      <c r="J1026" s="13">
        <v>45046</v>
      </c>
      <c r="K1026" s="9">
        <v>6994.222793855758</v>
      </c>
      <c r="L1026" s="4" t="s">
        <v>4627</v>
      </c>
      <c r="M1026" s="4" t="s">
        <v>4632</v>
      </c>
      <c r="N1026" s="4">
        <f>VLOOKUP(I1026,BaseModelo!$A$2:$E$5075,5)</f>
        <v>6</v>
      </c>
      <c r="P1026" s="15">
        <v>142.00000000000003</v>
      </c>
      <c r="Q1026" s="4">
        <f>VLOOKUP(I1026,BaseModelo!$A$2:$E$5075,3)</f>
        <v>115</v>
      </c>
      <c r="R1026" s="4">
        <f t="shared" ref="R1026:R1089" si="320">SUMIFS($G:$G,$M:$M,M1026)</f>
        <v>32283000</v>
      </c>
      <c r="S1026" s="16">
        <f t="shared" ref="S1026:S1089" si="321">G1026/R1026</f>
        <v>3.0976055509091471E-4</v>
      </c>
      <c r="T1026" s="4">
        <f t="shared" si="312"/>
        <v>4.3985998822909891E-2</v>
      </c>
      <c r="U1026" s="4">
        <f t="shared" si="313"/>
        <v>4.3985998822909898E-2</v>
      </c>
      <c r="V1026" s="6">
        <f t="shared" ref="V1026:V1089" si="322">SUMIFS($G:$G,$O:$O,O1026)</f>
        <v>0</v>
      </c>
      <c r="W1026" s="16" t="str">
        <f t="shared" ref="W1026:W1089" si="323">IFERROR(G1026/V1026,"")</f>
        <v/>
      </c>
      <c r="X1026" s="4" t="str">
        <f t="shared" si="314"/>
        <v/>
      </c>
      <c r="Y1026" s="4" t="str">
        <f t="shared" ref="Y1026:Y1089" si="324">IFERROR(W1026*P1026,"")</f>
        <v/>
      </c>
      <c r="Z1026" s="4">
        <f t="shared" ref="Z1026:Z1089" si="325">SUMIFS($G:$G,$N:$N,N1026)</f>
        <v>4853000</v>
      </c>
      <c r="AA1026" s="16">
        <f t="shared" ref="AA1026:AA1089" si="326">IFERROR(G1026/Z1026,"")</f>
        <v>2.0605810838656502E-3</v>
      </c>
      <c r="AB1026" s="15">
        <f t="shared" si="315"/>
        <v>0.29260251390892233</v>
      </c>
      <c r="AC1026" s="15">
        <f t="shared" si="316"/>
        <v>0.29260251390892239</v>
      </c>
      <c r="AD1026" s="4">
        <v>148974</v>
      </c>
      <c r="AE1026" s="26">
        <v>2510.34</v>
      </c>
      <c r="AF1026" s="26">
        <v>2265.5074377403603</v>
      </c>
      <c r="AG1026" s="4">
        <f t="shared" si="317"/>
        <v>1993000</v>
      </c>
      <c r="AH1026" s="16">
        <f t="shared" ref="AH1026:AH1089" si="327">IFERROR($G1026/AG1026,"")</f>
        <v>5.0175614651279477E-3</v>
      </c>
      <c r="AI1026" s="15">
        <f t="shared" ref="AI1026:AI1089" si="328">IFERROR(AH1026*H1026,"")</f>
        <v>0.71249372804816857</v>
      </c>
      <c r="AJ1026" s="15">
        <f t="shared" ref="AJ1026:AJ1089" si="329">IFERROR(AH1026*P1026,"")</f>
        <v>0.71249372804816868</v>
      </c>
      <c r="AK1026" s="4">
        <f t="shared" ref="AK1026:AK1089" si="330">SUMIFS($G:$G,$A:$A,$A1026,$M:$M,$M1026)</f>
        <v>15073000</v>
      </c>
      <c r="AL1026" s="27">
        <f t="shared" ref="AL1026:AL1089" si="331">IFERROR($G1026/AK1026,"")</f>
        <v>6.6343793538114506E-4</v>
      </c>
      <c r="AM1026" s="15">
        <f t="shared" si="318"/>
        <v>9.4208186824122603E-2</v>
      </c>
      <c r="AN1026" s="15">
        <f t="shared" si="319"/>
        <v>2.918198024474882E-5</v>
      </c>
    </row>
    <row r="1027" spans="1:40" x14ac:dyDescent="0.2">
      <c r="A1027" s="4" t="s">
        <v>4628</v>
      </c>
      <c r="B1027" s="3" t="s">
        <v>6</v>
      </c>
      <c r="C1027" s="6">
        <v>148994</v>
      </c>
      <c r="D1027" s="3" t="s">
        <v>350</v>
      </c>
      <c r="E1027" s="6">
        <v>149001</v>
      </c>
      <c r="F1027" s="3" t="s">
        <v>1846</v>
      </c>
      <c r="G1027" s="8">
        <v>6000</v>
      </c>
      <c r="H1027" s="6">
        <v>142</v>
      </c>
      <c r="I1027" s="6">
        <v>148905</v>
      </c>
      <c r="J1027" s="13">
        <v>45046</v>
      </c>
      <c r="K1027" s="9">
        <v>2440.1845134342998</v>
      </c>
      <c r="L1027" s="4" t="s">
        <v>4628</v>
      </c>
      <c r="M1027" s="4" t="s">
        <v>4632</v>
      </c>
      <c r="N1027" s="4">
        <f>VLOOKUP(I1027,BaseModelo!$A$2:$E$5075,5)</f>
        <v>8</v>
      </c>
      <c r="P1027" s="15">
        <v>142.00000000000003</v>
      </c>
      <c r="Q1027" s="4">
        <f>VLOOKUP(I1027,BaseModelo!$A$2:$E$5075,3)</f>
        <v>132</v>
      </c>
      <c r="R1027" s="4">
        <f t="shared" si="320"/>
        <v>32283000</v>
      </c>
      <c r="S1027" s="16">
        <f t="shared" si="321"/>
        <v>1.8585633305454884E-4</v>
      </c>
      <c r="T1027" s="4">
        <f t="shared" ref="T1027:T1090" si="332">S1027*H1027</f>
        <v>2.6391599293745936E-2</v>
      </c>
      <c r="U1027" s="4">
        <f t="shared" ref="U1027:U1090" si="333">S1027*P1027</f>
        <v>2.6391599293745942E-2</v>
      </c>
      <c r="V1027" s="6">
        <f t="shared" si="322"/>
        <v>0</v>
      </c>
      <c r="W1027" s="16" t="str">
        <f t="shared" si="323"/>
        <v/>
      </c>
      <c r="X1027" s="4" t="str">
        <f t="shared" ref="X1027:X1090" si="334">IFERROR(W1027*H1027,"")</f>
        <v/>
      </c>
      <c r="Y1027" s="4" t="str">
        <f t="shared" si="324"/>
        <v/>
      </c>
      <c r="Z1027" s="4">
        <f t="shared" si="325"/>
        <v>5836000</v>
      </c>
      <c r="AA1027" s="16">
        <f t="shared" si="326"/>
        <v>1.028101439342015E-3</v>
      </c>
      <c r="AB1027" s="15">
        <f t="shared" ref="AB1027:AB1090" si="335">IFERROR(AA1027*H1027,"")</f>
        <v>0.14599040438656613</v>
      </c>
      <c r="AC1027" s="15">
        <f t="shared" ref="AC1027:AC1090" si="336">IFERROR(AA1027*P1027,"")</f>
        <v>0.14599040438656616</v>
      </c>
      <c r="AD1027" s="4">
        <v>148994</v>
      </c>
      <c r="AE1027" s="26">
        <v>1503.37</v>
      </c>
      <c r="AF1027" s="26">
        <v>903.80397464754617</v>
      </c>
      <c r="AG1027" s="4">
        <f t="shared" ref="AG1027:AG1090" si="337">SUMIFS($G:$G,$N:$N,$N1027,$A:$A,$A1027)</f>
        <v>3421000</v>
      </c>
      <c r="AH1027" s="16">
        <f t="shared" si="327"/>
        <v>1.7538731365097924E-3</v>
      </c>
      <c r="AI1027" s="15">
        <f t="shared" si="328"/>
        <v>0.24904998538439052</v>
      </c>
      <c r="AJ1027" s="15">
        <f t="shared" si="329"/>
        <v>0.24904998538439058</v>
      </c>
      <c r="AK1027" s="4">
        <f t="shared" si="330"/>
        <v>16319000</v>
      </c>
      <c r="AL1027" s="27">
        <f t="shared" si="331"/>
        <v>3.6766958759727926E-4</v>
      </c>
      <c r="AM1027" s="15">
        <f t="shared" ref="AM1027:AM1090" si="338">IFERROR(AL1027*H1027,"")</f>
        <v>5.2209081438813656E-2</v>
      </c>
      <c r="AN1027" s="15">
        <f t="shared" ref="AN1027:AN1090" si="339">IFERROR(AL1027*U1027,"")</f>
        <v>9.7033884283642175E-6</v>
      </c>
    </row>
    <row r="1028" spans="1:40" x14ac:dyDescent="0.2">
      <c r="A1028" s="4" t="s">
        <v>4629</v>
      </c>
      <c r="B1028" s="3" t="s">
        <v>2</v>
      </c>
      <c r="C1028" s="6">
        <v>149002</v>
      </c>
      <c r="D1028" s="3" t="s">
        <v>351</v>
      </c>
      <c r="E1028" s="6">
        <v>149026</v>
      </c>
      <c r="F1028" s="3" t="s">
        <v>1841</v>
      </c>
      <c r="G1028" s="8">
        <v>5000</v>
      </c>
      <c r="H1028" s="6">
        <v>147</v>
      </c>
      <c r="I1028" s="6">
        <v>148951</v>
      </c>
      <c r="J1028" s="13">
        <v>45046</v>
      </c>
      <c r="K1028" s="9">
        <v>5000</v>
      </c>
      <c r="L1028" s="4" t="s">
        <v>4629</v>
      </c>
      <c r="M1028" s="4" t="s">
        <v>4632</v>
      </c>
      <c r="N1028" s="4">
        <f>VLOOKUP(I1028,BaseModelo!$A$2:$E$5075,5)</f>
        <v>9</v>
      </c>
      <c r="P1028" s="15">
        <v>147</v>
      </c>
      <c r="Q1028" s="4">
        <f>VLOOKUP(I1028,BaseModelo!$A$2:$E$5075,3)</f>
        <v>147</v>
      </c>
      <c r="R1028" s="4">
        <f t="shared" si="320"/>
        <v>32283000</v>
      </c>
      <c r="S1028" s="16">
        <f t="shared" si="321"/>
        <v>1.5488027754545735E-4</v>
      </c>
      <c r="T1028" s="4">
        <f t="shared" si="332"/>
        <v>2.2767400799182231E-2</v>
      </c>
      <c r="U1028" s="4">
        <f t="shared" si="333"/>
        <v>2.2767400799182231E-2</v>
      </c>
      <c r="V1028" s="6">
        <f t="shared" si="322"/>
        <v>0</v>
      </c>
      <c r="W1028" s="16" t="str">
        <f t="shared" si="323"/>
        <v/>
      </c>
      <c r="X1028" s="4" t="str">
        <f t="shared" si="334"/>
        <v/>
      </c>
      <c r="Y1028" s="4" t="str">
        <f t="shared" si="324"/>
        <v/>
      </c>
      <c r="Z1028" s="4">
        <f t="shared" si="325"/>
        <v>5305000</v>
      </c>
      <c r="AA1028" s="16">
        <f t="shared" si="326"/>
        <v>9.42507068803016E-4</v>
      </c>
      <c r="AB1028" s="15">
        <f t="shared" si="335"/>
        <v>0.13854853911404336</v>
      </c>
      <c r="AC1028" s="15">
        <f t="shared" si="336"/>
        <v>0.13854853911404336</v>
      </c>
      <c r="AD1028" s="4">
        <v>149002</v>
      </c>
      <c r="AE1028" s="26">
        <v>1303.3399999999999</v>
      </c>
      <c r="AF1028" s="26">
        <v>1303.3399999999999</v>
      </c>
      <c r="AG1028" s="4">
        <f t="shared" si="337"/>
        <v>96000</v>
      </c>
      <c r="AH1028" s="16">
        <f t="shared" si="327"/>
        <v>5.2083333333333336E-2</v>
      </c>
      <c r="AI1028" s="15">
        <f t="shared" si="328"/>
        <v>7.65625</v>
      </c>
      <c r="AJ1028" s="15">
        <f t="shared" si="329"/>
        <v>7.65625</v>
      </c>
      <c r="AK1028" s="4">
        <f t="shared" si="330"/>
        <v>891000</v>
      </c>
      <c r="AL1028" s="27">
        <f t="shared" si="331"/>
        <v>5.6116722783389446E-3</v>
      </c>
      <c r="AM1028" s="15">
        <f t="shared" si="338"/>
        <v>0.82491582491582482</v>
      </c>
      <c r="AN1028" s="15">
        <f t="shared" si="339"/>
        <v>1.2776319191460286E-4</v>
      </c>
    </row>
    <row r="1029" spans="1:40" x14ac:dyDescent="0.2">
      <c r="A1029" s="4" t="s">
        <v>4627</v>
      </c>
      <c r="B1029" s="3" t="s">
        <v>7</v>
      </c>
      <c r="C1029" s="6">
        <v>149010</v>
      </c>
      <c r="D1029" s="3" t="s">
        <v>383</v>
      </c>
      <c r="E1029" s="6">
        <v>149016</v>
      </c>
      <c r="F1029" s="3" t="s">
        <v>1986</v>
      </c>
      <c r="G1029" s="8">
        <v>5000</v>
      </c>
      <c r="H1029" s="6">
        <v>147</v>
      </c>
      <c r="I1029" s="6">
        <v>148173</v>
      </c>
      <c r="J1029" s="13">
        <v>45046</v>
      </c>
      <c r="K1029" s="9">
        <v>4326.0011982200922</v>
      </c>
      <c r="L1029" s="4" t="s">
        <v>4627</v>
      </c>
      <c r="M1029" s="4" t="s">
        <v>4632</v>
      </c>
      <c r="N1029" s="4">
        <f>VLOOKUP(I1029,BaseModelo!$A$2:$E$5075,5)</f>
        <v>10</v>
      </c>
      <c r="P1029" s="15">
        <v>147</v>
      </c>
      <c r="Q1029" s="4">
        <f>VLOOKUP(I1029,BaseModelo!$A$2:$E$5075,3)</f>
        <v>0</v>
      </c>
      <c r="R1029" s="4">
        <f t="shared" si="320"/>
        <v>32283000</v>
      </c>
      <c r="S1029" s="16">
        <f t="shared" si="321"/>
        <v>1.5488027754545735E-4</v>
      </c>
      <c r="T1029" s="4">
        <f t="shared" si="332"/>
        <v>2.2767400799182231E-2</v>
      </c>
      <c r="U1029" s="4">
        <f t="shared" si="333"/>
        <v>2.2767400799182231E-2</v>
      </c>
      <c r="V1029" s="6">
        <f t="shared" si="322"/>
        <v>0</v>
      </c>
      <c r="W1029" s="16" t="str">
        <f t="shared" si="323"/>
        <v/>
      </c>
      <c r="X1029" s="4" t="str">
        <f t="shared" si="334"/>
        <v/>
      </c>
      <c r="Y1029" s="4" t="str">
        <f t="shared" si="324"/>
        <v/>
      </c>
      <c r="Z1029" s="4">
        <f t="shared" si="325"/>
        <v>4121000</v>
      </c>
      <c r="AA1029" s="16">
        <f t="shared" si="326"/>
        <v>1.2132977432661976E-3</v>
      </c>
      <c r="AB1029" s="15">
        <f t="shared" si="335"/>
        <v>0.17835476826013105</v>
      </c>
      <c r="AC1029" s="15">
        <f t="shared" si="336"/>
        <v>0.17835476826013105</v>
      </c>
      <c r="AD1029" s="4">
        <v>149010</v>
      </c>
      <c r="AE1029" s="26">
        <v>1303.3399999999999</v>
      </c>
      <c r="AF1029" s="26">
        <v>1303.3399999999999</v>
      </c>
      <c r="AG1029" s="4">
        <f t="shared" si="337"/>
        <v>2105000</v>
      </c>
      <c r="AH1029" s="16">
        <f t="shared" si="327"/>
        <v>2.3752969121140144E-3</v>
      </c>
      <c r="AI1029" s="15">
        <f t="shared" si="328"/>
        <v>0.34916864608076009</v>
      </c>
      <c r="AJ1029" s="15">
        <f t="shared" si="329"/>
        <v>0.34916864608076009</v>
      </c>
      <c r="AK1029" s="4">
        <f t="shared" si="330"/>
        <v>15073000</v>
      </c>
      <c r="AL1029" s="27">
        <f t="shared" si="331"/>
        <v>3.3171896769057253E-4</v>
      </c>
      <c r="AM1029" s="15">
        <f t="shared" si="338"/>
        <v>4.8762688250514163E-2</v>
      </c>
      <c r="AN1029" s="15">
        <f t="shared" si="339"/>
        <v>7.5523786901022457E-6</v>
      </c>
    </row>
    <row r="1030" spans="1:40" x14ac:dyDescent="0.2">
      <c r="A1030" s="4" t="s">
        <v>4627</v>
      </c>
      <c r="B1030" s="3" t="s">
        <v>7</v>
      </c>
      <c r="C1030" s="6">
        <v>149010</v>
      </c>
      <c r="D1030" s="3" t="s">
        <v>383</v>
      </c>
      <c r="E1030" s="6">
        <v>150109</v>
      </c>
      <c r="F1030" s="3" t="s">
        <v>1987</v>
      </c>
      <c r="G1030" s="8">
        <v>5000</v>
      </c>
      <c r="H1030" s="6">
        <v>147</v>
      </c>
      <c r="I1030" s="6">
        <v>149987</v>
      </c>
      <c r="J1030" s="13">
        <v>45046</v>
      </c>
      <c r="K1030" s="9">
        <v>4326.0011982200922</v>
      </c>
      <c r="L1030" s="4" t="s">
        <v>4627</v>
      </c>
      <c r="M1030" s="4" t="s">
        <v>4632</v>
      </c>
      <c r="N1030" s="4">
        <f>VLOOKUP(I1030,BaseModelo!$A$2:$E$5075,5)</f>
        <v>6</v>
      </c>
      <c r="P1030" s="15">
        <v>147</v>
      </c>
      <c r="Q1030" s="4">
        <f>VLOOKUP(I1030,BaseModelo!$A$2:$E$5075,3)</f>
        <v>115</v>
      </c>
      <c r="R1030" s="4">
        <f t="shared" si="320"/>
        <v>32283000</v>
      </c>
      <c r="S1030" s="16">
        <f t="shared" si="321"/>
        <v>1.5488027754545735E-4</v>
      </c>
      <c r="T1030" s="4">
        <f t="shared" si="332"/>
        <v>2.2767400799182231E-2</v>
      </c>
      <c r="U1030" s="4">
        <f t="shared" si="333"/>
        <v>2.2767400799182231E-2</v>
      </c>
      <c r="V1030" s="6">
        <f t="shared" si="322"/>
        <v>0</v>
      </c>
      <c r="W1030" s="16" t="str">
        <f t="shared" si="323"/>
        <v/>
      </c>
      <c r="X1030" s="4" t="str">
        <f t="shared" si="334"/>
        <v/>
      </c>
      <c r="Y1030" s="4" t="str">
        <f t="shared" si="324"/>
        <v/>
      </c>
      <c r="Z1030" s="4">
        <f t="shared" si="325"/>
        <v>4853000</v>
      </c>
      <c r="AA1030" s="16">
        <f t="shared" si="326"/>
        <v>1.0302905419328251E-3</v>
      </c>
      <c r="AB1030" s="15">
        <f t="shared" si="335"/>
        <v>0.1514527096641253</v>
      </c>
      <c r="AC1030" s="15">
        <f t="shared" si="336"/>
        <v>0.1514527096641253</v>
      </c>
      <c r="AD1030" s="4">
        <v>149010</v>
      </c>
      <c r="AE1030" s="26">
        <v>1303.3399999999999</v>
      </c>
      <c r="AF1030" s="26">
        <v>1303.3399999999999</v>
      </c>
      <c r="AG1030" s="4">
        <f t="shared" si="337"/>
        <v>1993000</v>
      </c>
      <c r="AH1030" s="16">
        <f t="shared" si="327"/>
        <v>2.5087807325639738E-3</v>
      </c>
      <c r="AI1030" s="15">
        <f t="shared" si="328"/>
        <v>0.36879076768690416</v>
      </c>
      <c r="AJ1030" s="15">
        <f t="shared" si="329"/>
        <v>0.36879076768690416</v>
      </c>
      <c r="AK1030" s="4">
        <f t="shared" si="330"/>
        <v>15073000</v>
      </c>
      <c r="AL1030" s="27">
        <f t="shared" si="331"/>
        <v>3.3171896769057253E-4</v>
      </c>
      <c r="AM1030" s="15">
        <f t="shared" si="338"/>
        <v>4.8762688250514163E-2</v>
      </c>
      <c r="AN1030" s="15">
        <f t="shared" si="339"/>
        <v>7.5523786901022457E-6</v>
      </c>
    </row>
    <row r="1031" spans="1:40" x14ac:dyDescent="0.2">
      <c r="A1031" s="4" t="s">
        <v>4627</v>
      </c>
      <c r="B1031" s="3" t="s">
        <v>5</v>
      </c>
      <c r="C1031" s="6">
        <v>149062</v>
      </c>
      <c r="D1031" s="3" t="s">
        <v>352</v>
      </c>
      <c r="E1031" s="6">
        <v>149071</v>
      </c>
      <c r="F1031" s="3" t="s">
        <v>1847</v>
      </c>
      <c r="G1031" s="8">
        <v>6000</v>
      </c>
      <c r="H1031" s="6">
        <v>142</v>
      </c>
      <c r="I1031" s="6">
        <v>148986</v>
      </c>
      <c r="J1031" s="13">
        <v>45046</v>
      </c>
      <c r="K1031" s="9">
        <v>6000</v>
      </c>
      <c r="L1031" s="4" t="s">
        <v>4627</v>
      </c>
      <c r="M1031" s="4" t="s">
        <v>4632</v>
      </c>
      <c r="N1031" s="4">
        <f>VLOOKUP(I1031,BaseModelo!$A$2:$E$5075,5)</f>
        <v>3</v>
      </c>
      <c r="P1031" s="15">
        <v>142.00000000000003</v>
      </c>
      <c r="Q1031" s="4">
        <f>VLOOKUP(I1031,BaseModelo!$A$2:$E$5075,3)</f>
        <v>110</v>
      </c>
      <c r="R1031" s="4">
        <f t="shared" si="320"/>
        <v>32283000</v>
      </c>
      <c r="S1031" s="16">
        <f t="shared" si="321"/>
        <v>1.8585633305454884E-4</v>
      </c>
      <c r="T1031" s="4">
        <f t="shared" si="332"/>
        <v>2.6391599293745936E-2</v>
      </c>
      <c r="U1031" s="4">
        <f t="shared" si="333"/>
        <v>2.6391599293745942E-2</v>
      </c>
      <c r="V1031" s="6">
        <f t="shared" si="322"/>
        <v>0</v>
      </c>
      <c r="W1031" s="16" t="str">
        <f t="shared" si="323"/>
        <v/>
      </c>
      <c r="X1031" s="4" t="str">
        <f t="shared" si="334"/>
        <v/>
      </c>
      <c r="Y1031" s="4" t="str">
        <f t="shared" si="324"/>
        <v/>
      </c>
      <c r="Z1031" s="4">
        <f t="shared" si="325"/>
        <v>1992000</v>
      </c>
      <c r="AA1031" s="16">
        <f t="shared" si="326"/>
        <v>3.0120481927710845E-3</v>
      </c>
      <c r="AB1031" s="15">
        <f t="shared" si="335"/>
        <v>0.42771084337349402</v>
      </c>
      <c r="AC1031" s="15">
        <f t="shared" si="336"/>
        <v>0.42771084337349408</v>
      </c>
      <c r="AD1031" s="4">
        <v>149062</v>
      </c>
      <c r="AE1031" s="26">
        <v>1503.37</v>
      </c>
      <c r="AF1031" s="26">
        <v>1503.37</v>
      </c>
      <c r="AG1031" s="4">
        <f t="shared" si="337"/>
        <v>1267000</v>
      </c>
      <c r="AH1031" s="16">
        <f t="shared" si="327"/>
        <v>4.7355958958168907E-3</v>
      </c>
      <c r="AI1031" s="15">
        <f t="shared" si="328"/>
        <v>0.67245461720599853</v>
      </c>
      <c r="AJ1031" s="15">
        <f t="shared" si="329"/>
        <v>0.67245461720599864</v>
      </c>
      <c r="AK1031" s="4">
        <f t="shared" si="330"/>
        <v>15073000</v>
      </c>
      <c r="AL1031" s="27">
        <f t="shared" si="331"/>
        <v>3.9806276122868704E-4</v>
      </c>
      <c r="AM1031" s="15">
        <f t="shared" si="338"/>
        <v>5.6524912094473558E-2</v>
      </c>
      <c r="AN1031" s="15">
        <f t="shared" si="339"/>
        <v>1.0505512888109577E-5</v>
      </c>
    </row>
    <row r="1032" spans="1:40" x14ac:dyDescent="0.2">
      <c r="A1032" s="4" t="s">
        <v>4627</v>
      </c>
      <c r="B1032" s="3" t="s">
        <v>5</v>
      </c>
      <c r="C1032" s="6">
        <v>149127</v>
      </c>
      <c r="D1032" s="3" t="s">
        <v>353</v>
      </c>
      <c r="E1032" s="6">
        <v>149133</v>
      </c>
      <c r="F1032" s="3" t="s">
        <v>1862</v>
      </c>
      <c r="G1032" s="8">
        <v>6000</v>
      </c>
      <c r="H1032" s="6">
        <v>142</v>
      </c>
      <c r="I1032" s="6">
        <v>148985</v>
      </c>
      <c r="J1032" s="13">
        <v>45046</v>
      </c>
      <c r="K1032" s="9">
        <v>2819.0662899687213</v>
      </c>
      <c r="L1032" s="4" t="s">
        <v>4627</v>
      </c>
      <c r="M1032" s="4" t="s">
        <v>4632</v>
      </c>
      <c r="N1032" s="4">
        <f>VLOOKUP(I1032,BaseModelo!$A$2:$E$5075,5)</f>
        <v>4</v>
      </c>
      <c r="P1032" s="15">
        <v>142.00000000000003</v>
      </c>
      <c r="Q1032" s="4">
        <f>VLOOKUP(I1032,BaseModelo!$A$2:$E$5075,3)</f>
        <v>110</v>
      </c>
      <c r="R1032" s="4">
        <f t="shared" si="320"/>
        <v>32283000</v>
      </c>
      <c r="S1032" s="16">
        <f t="shared" si="321"/>
        <v>1.8585633305454884E-4</v>
      </c>
      <c r="T1032" s="4">
        <f t="shared" si="332"/>
        <v>2.6391599293745936E-2</v>
      </c>
      <c r="U1032" s="4">
        <f t="shared" si="333"/>
        <v>2.6391599293745942E-2</v>
      </c>
      <c r="V1032" s="6">
        <f t="shared" si="322"/>
        <v>0</v>
      </c>
      <c r="W1032" s="16" t="str">
        <f t="shared" si="323"/>
        <v/>
      </c>
      <c r="X1032" s="4" t="str">
        <f t="shared" si="334"/>
        <v/>
      </c>
      <c r="Y1032" s="4" t="str">
        <f t="shared" si="324"/>
        <v/>
      </c>
      <c r="Z1032" s="4">
        <f t="shared" si="325"/>
        <v>2331000</v>
      </c>
      <c r="AA1032" s="16">
        <f t="shared" si="326"/>
        <v>2.5740025740025739E-3</v>
      </c>
      <c r="AB1032" s="15">
        <f t="shared" si="335"/>
        <v>0.36550836550836552</v>
      </c>
      <c r="AC1032" s="15">
        <f t="shared" si="336"/>
        <v>0.36550836550836557</v>
      </c>
      <c r="AD1032" s="4">
        <v>149127</v>
      </c>
      <c r="AE1032" s="26">
        <v>1503.37</v>
      </c>
      <c r="AF1032" s="26">
        <v>1009.8492250160208</v>
      </c>
      <c r="AG1032" s="4">
        <f t="shared" si="337"/>
        <v>1421000</v>
      </c>
      <c r="AH1032" s="16">
        <f t="shared" si="327"/>
        <v>4.22237860661506E-3</v>
      </c>
      <c r="AI1032" s="15">
        <f t="shared" si="328"/>
        <v>0.59957776213933855</v>
      </c>
      <c r="AJ1032" s="15">
        <f t="shared" si="329"/>
        <v>0.59957776213933867</v>
      </c>
      <c r="AK1032" s="4">
        <f t="shared" si="330"/>
        <v>15073000</v>
      </c>
      <c r="AL1032" s="27">
        <f t="shared" si="331"/>
        <v>3.9806276122868704E-4</v>
      </c>
      <c r="AM1032" s="15">
        <f t="shared" si="338"/>
        <v>5.6524912094473558E-2</v>
      </c>
      <c r="AN1032" s="15">
        <f t="shared" si="339"/>
        <v>1.0505512888109577E-5</v>
      </c>
    </row>
    <row r="1033" spans="1:40" x14ac:dyDescent="0.2">
      <c r="A1033" s="4" t="s">
        <v>4628</v>
      </c>
      <c r="B1033" s="3" t="s">
        <v>11</v>
      </c>
      <c r="C1033" s="6">
        <v>149135</v>
      </c>
      <c r="D1033" s="3" t="s">
        <v>354</v>
      </c>
      <c r="E1033" s="6">
        <v>149202</v>
      </c>
      <c r="F1033" s="3" t="s">
        <v>1857</v>
      </c>
      <c r="G1033" s="8">
        <v>5000</v>
      </c>
      <c r="H1033" s="6">
        <v>147</v>
      </c>
      <c r="I1033" s="6">
        <v>148983</v>
      </c>
      <c r="J1033" s="13">
        <v>45046</v>
      </c>
      <c r="K1033" s="9">
        <v>5000</v>
      </c>
      <c r="L1033" s="4" t="s">
        <v>4628</v>
      </c>
      <c r="M1033" s="4" t="s">
        <v>4632</v>
      </c>
      <c r="N1033" s="4">
        <f>VLOOKUP(I1033,BaseModelo!$A$2:$E$5075,5)</f>
        <v>4</v>
      </c>
      <c r="P1033" s="15">
        <v>147</v>
      </c>
      <c r="Q1033" s="4">
        <f>VLOOKUP(I1033,BaseModelo!$A$2:$E$5075,3)</f>
        <v>110</v>
      </c>
      <c r="R1033" s="4">
        <f t="shared" si="320"/>
        <v>32283000</v>
      </c>
      <c r="S1033" s="16">
        <f t="shared" si="321"/>
        <v>1.5488027754545735E-4</v>
      </c>
      <c r="T1033" s="4">
        <f t="shared" si="332"/>
        <v>2.2767400799182231E-2</v>
      </c>
      <c r="U1033" s="4">
        <f t="shared" si="333"/>
        <v>2.2767400799182231E-2</v>
      </c>
      <c r="V1033" s="6">
        <f t="shared" si="322"/>
        <v>0</v>
      </c>
      <c r="W1033" s="16" t="str">
        <f t="shared" si="323"/>
        <v/>
      </c>
      <c r="X1033" s="4" t="str">
        <f t="shared" si="334"/>
        <v/>
      </c>
      <c r="Y1033" s="4" t="str">
        <f t="shared" si="324"/>
        <v/>
      </c>
      <c r="Z1033" s="4">
        <f t="shared" si="325"/>
        <v>2331000</v>
      </c>
      <c r="AA1033" s="16">
        <f t="shared" si="326"/>
        <v>2.1450021450021449E-3</v>
      </c>
      <c r="AB1033" s="15">
        <f t="shared" si="335"/>
        <v>0.31531531531531531</v>
      </c>
      <c r="AC1033" s="15">
        <f t="shared" si="336"/>
        <v>0.31531531531531531</v>
      </c>
      <c r="AD1033" s="4">
        <v>149135</v>
      </c>
      <c r="AE1033" s="26">
        <v>1303.3399999999999</v>
      </c>
      <c r="AF1033" s="26">
        <v>1303.3399999999999</v>
      </c>
      <c r="AG1033" s="4">
        <f t="shared" si="337"/>
        <v>858000</v>
      </c>
      <c r="AH1033" s="16">
        <f t="shared" si="327"/>
        <v>5.8275058275058279E-3</v>
      </c>
      <c r="AI1033" s="15">
        <f t="shared" si="328"/>
        <v>0.85664335664335667</v>
      </c>
      <c r="AJ1033" s="15">
        <f t="shared" si="329"/>
        <v>0.85664335664335667</v>
      </c>
      <c r="AK1033" s="4">
        <f t="shared" si="330"/>
        <v>16319000</v>
      </c>
      <c r="AL1033" s="27">
        <f t="shared" si="331"/>
        <v>3.0639132299773271E-4</v>
      </c>
      <c r="AM1033" s="15">
        <f t="shared" si="338"/>
        <v>4.5039524480666712E-2</v>
      </c>
      <c r="AN1033" s="15">
        <f t="shared" si="339"/>
        <v>6.9757340520810808E-6</v>
      </c>
    </row>
    <row r="1034" spans="1:40" x14ac:dyDescent="0.2">
      <c r="A1034" s="4" t="s">
        <v>4628</v>
      </c>
      <c r="B1034" s="3" t="s">
        <v>11</v>
      </c>
      <c r="C1034" s="6">
        <v>149135</v>
      </c>
      <c r="D1034" s="3" t="s">
        <v>354</v>
      </c>
      <c r="E1034" s="6">
        <v>149222</v>
      </c>
      <c r="F1034" s="3" t="s">
        <v>1858</v>
      </c>
      <c r="G1034" s="8">
        <v>5000</v>
      </c>
      <c r="H1034" s="6">
        <v>147</v>
      </c>
      <c r="I1034" s="6">
        <v>144011</v>
      </c>
      <c r="J1034" s="13">
        <v>45046</v>
      </c>
      <c r="K1034" s="9">
        <v>5000</v>
      </c>
      <c r="L1034" s="4" t="s">
        <v>4628</v>
      </c>
      <c r="M1034" s="4" t="s">
        <v>4632</v>
      </c>
      <c r="N1034" s="4">
        <f>VLOOKUP(I1034,BaseModelo!$A$2:$E$5075,5)</f>
        <v>2</v>
      </c>
      <c r="P1034" s="15">
        <v>147</v>
      </c>
      <c r="Q1034" s="4">
        <f>VLOOKUP(I1034,BaseModelo!$A$2:$E$5075,3)</f>
        <v>100</v>
      </c>
      <c r="R1034" s="4">
        <f t="shared" si="320"/>
        <v>32283000</v>
      </c>
      <c r="S1034" s="16">
        <f t="shared" si="321"/>
        <v>1.5488027754545735E-4</v>
      </c>
      <c r="T1034" s="4">
        <f t="shared" si="332"/>
        <v>2.2767400799182231E-2</v>
      </c>
      <c r="U1034" s="4">
        <f t="shared" si="333"/>
        <v>2.2767400799182231E-2</v>
      </c>
      <c r="V1034" s="6">
        <f t="shared" si="322"/>
        <v>0</v>
      </c>
      <c r="W1034" s="16" t="str">
        <f t="shared" si="323"/>
        <v/>
      </c>
      <c r="X1034" s="4" t="str">
        <f t="shared" si="334"/>
        <v/>
      </c>
      <c r="Y1034" s="4" t="str">
        <f t="shared" si="324"/>
        <v/>
      </c>
      <c r="Z1034" s="4">
        <f t="shared" si="325"/>
        <v>1578000</v>
      </c>
      <c r="AA1034" s="16">
        <f t="shared" si="326"/>
        <v>3.1685678073510772E-3</v>
      </c>
      <c r="AB1034" s="15">
        <f t="shared" si="335"/>
        <v>0.46577946768060835</v>
      </c>
      <c r="AC1034" s="15">
        <f t="shared" si="336"/>
        <v>0.46577946768060835</v>
      </c>
      <c r="AD1034" s="4">
        <v>149135</v>
      </c>
      <c r="AE1034" s="26">
        <v>1303.3399999999999</v>
      </c>
      <c r="AF1034" s="26">
        <v>1303.3399999999999</v>
      </c>
      <c r="AG1034" s="4">
        <f t="shared" si="337"/>
        <v>832000</v>
      </c>
      <c r="AH1034" s="16">
        <f t="shared" si="327"/>
        <v>6.0096153846153849E-3</v>
      </c>
      <c r="AI1034" s="15">
        <f t="shared" si="328"/>
        <v>0.88341346153846156</v>
      </c>
      <c r="AJ1034" s="15">
        <f t="shared" si="329"/>
        <v>0.88341346153846156</v>
      </c>
      <c r="AK1034" s="4">
        <f t="shared" si="330"/>
        <v>16319000</v>
      </c>
      <c r="AL1034" s="27">
        <f t="shared" si="331"/>
        <v>3.0639132299773271E-4</v>
      </c>
      <c r="AM1034" s="15">
        <f t="shared" si="338"/>
        <v>4.5039524480666712E-2</v>
      </c>
      <c r="AN1034" s="15">
        <f t="shared" si="339"/>
        <v>6.9757340520810808E-6</v>
      </c>
    </row>
    <row r="1035" spans="1:40" x14ac:dyDescent="0.2">
      <c r="A1035" s="4" t="s">
        <v>4628</v>
      </c>
      <c r="B1035" s="3" t="s">
        <v>11</v>
      </c>
      <c r="C1035" s="6">
        <v>149135</v>
      </c>
      <c r="D1035" s="3" t="s">
        <v>354</v>
      </c>
      <c r="E1035" s="6">
        <v>149223</v>
      </c>
      <c r="F1035" s="3" t="s">
        <v>1859</v>
      </c>
      <c r="G1035" s="8">
        <v>5000</v>
      </c>
      <c r="H1035" s="6">
        <v>147</v>
      </c>
      <c r="I1035" s="6">
        <v>148953</v>
      </c>
      <c r="J1035" s="13">
        <v>45046</v>
      </c>
      <c r="K1035" s="9">
        <v>5000</v>
      </c>
      <c r="L1035" s="4" t="s">
        <v>4628</v>
      </c>
      <c r="M1035" s="4" t="s">
        <v>4632</v>
      </c>
      <c r="N1035" s="4">
        <f>VLOOKUP(I1035,BaseModelo!$A$2:$E$5075,5)</f>
        <v>3</v>
      </c>
      <c r="P1035" s="15">
        <v>147</v>
      </c>
      <c r="Q1035" s="4">
        <f>VLOOKUP(I1035,BaseModelo!$A$2:$E$5075,3)</f>
        <v>110</v>
      </c>
      <c r="R1035" s="4">
        <f t="shared" si="320"/>
        <v>32283000</v>
      </c>
      <c r="S1035" s="16">
        <f t="shared" si="321"/>
        <v>1.5488027754545735E-4</v>
      </c>
      <c r="T1035" s="4">
        <f t="shared" si="332"/>
        <v>2.2767400799182231E-2</v>
      </c>
      <c r="U1035" s="4">
        <f t="shared" si="333"/>
        <v>2.2767400799182231E-2</v>
      </c>
      <c r="V1035" s="6">
        <f t="shared" si="322"/>
        <v>0</v>
      </c>
      <c r="W1035" s="16" t="str">
        <f t="shared" si="323"/>
        <v/>
      </c>
      <c r="X1035" s="4" t="str">
        <f t="shared" si="334"/>
        <v/>
      </c>
      <c r="Y1035" s="4" t="str">
        <f t="shared" si="324"/>
        <v/>
      </c>
      <c r="Z1035" s="4">
        <f t="shared" si="325"/>
        <v>1992000</v>
      </c>
      <c r="AA1035" s="16">
        <f t="shared" si="326"/>
        <v>2.5100401606425703E-3</v>
      </c>
      <c r="AB1035" s="15">
        <f t="shared" si="335"/>
        <v>0.36897590361445781</v>
      </c>
      <c r="AC1035" s="15">
        <f t="shared" si="336"/>
        <v>0.36897590361445781</v>
      </c>
      <c r="AD1035" s="4">
        <v>149135</v>
      </c>
      <c r="AE1035" s="26">
        <v>1303.3399999999999</v>
      </c>
      <c r="AF1035" s="26">
        <v>1303.3399999999999</v>
      </c>
      <c r="AG1035" s="4">
        <f t="shared" si="337"/>
        <v>673000</v>
      </c>
      <c r="AH1035" s="16">
        <f t="shared" si="327"/>
        <v>7.429420505200594E-3</v>
      </c>
      <c r="AI1035" s="15">
        <f t="shared" si="328"/>
        <v>1.0921248142644873</v>
      </c>
      <c r="AJ1035" s="15">
        <f t="shared" si="329"/>
        <v>1.0921248142644873</v>
      </c>
      <c r="AK1035" s="4">
        <f t="shared" si="330"/>
        <v>16319000</v>
      </c>
      <c r="AL1035" s="27">
        <f t="shared" si="331"/>
        <v>3.0639132299773271E-4</v>
      </c>
      <c r="AM1035" s="15">
        <f t="shared" si="338"/>
        <v>4.5039524480666712E-2</v>
      </c>
      <c r="AN1035" s="15">
        <f t="shared" si="339"/>
        <v>6.9757340520810808E-6</v>
      </c>
    </row>
    <row r="1036" spans="1:40" x14ac:dyDescent="0.2">
      <c r="A1036" s="4" t="s">
        <v>4628</v>
      </c>
      <c r="B1036" s="3" t="s">
        <v>11</v>
      </c>
      <c r="C1036" s="6">
        <v>149135</v>
      </c>
      <c r="D1036" s="3" t="s">
        <v>354</v>
      </c>
      <c r="E1036" s="6">
        <v>149224</v>
      </c>
      <c r="F1036" s="3" t="s">
        <v>1860</v>
      </c>
      <c r="G1036" s="8">
        <v>5000</v>
      </c>
      <c r="H1036" s="6">
        <v>147</v>
      </c>
      <c r="I1036" s="6">
        <v>148432</v>
      </c>
      <c r="J1036" s="13">
        <v>45046</v>
      </c>
      <c r="K1036" s="9">
        <v>5000</v>
      </c>
      <c r="L1036" s="4" t="s">
        <v>4628</v>
      </c>
      <c r="M1036" s="4" t="s">
        <v>4632</v>
      </c>
      <c r="N1036" s="4">
        <f>VLOOKUP(I1036,BaseModelo!$A$2:$E$5075,5)</f>
        <v>10</v>
      </c>
      <c r="P1036" s="15">
        <v>147</v>
      </c>
      <c r="Q1036" s="4">
        <f>VLOOKUP(I1036,BaseModelo!$A$2:$E$5075,3)</f>
        <v>0</v>
      </c>
      <c r="R1036" s="4">
        <f t="shared" si="320"/>
        <v>32283000</v>
      </c>
      <c r="S1036" s="16">
        <f t="shared" si="321"/>
        <v>1.5488027754545735E-4</v>
      </c>
      <c r="T1036" s="4">
        <f t="shared" si="332"/>
        <v>2.2767400799182231E-2</v>
      </c>
      <c r="U1036" s="4">
        <f t="shared" si="333"/>
        <v>2.2767400799182231E-2</v>
      </c>
      <c r="V1036" s="6">
        <f t="shared" si="322"/>
        <v>0</v>
      </c>
      <c r="W1036" s="16" t="str">
        <f t="shared" si="323"/>
        <v/>
      </c>
      <c r="X1036" s="4" t="str">
        <f t="shared" si="334"/>
        <v/>
      </c>
      <c r="Y1036" s="4" t="str">
        <f t="shared" si="324"/>
        <v/>
      </c>
      <c r="Z1036" s="4">
        <f t="shared" si="325"/>
        <v>4121000</v>
      </c>
      <c r="AA1036" s="16">
        <f t="shared" si="326"/>
        <v>1.2132977432661976E-3</v>
      </c>
      <c r="AB1036" s="15">
        <f t="shared" si="335"/>
        <v>0.17835476826013105</v>
      </c>
      <c r="AC1036" s="15">
        <f t="shared" si="336"/>
        <v>0.17835476826013105</v>
      </c>
      <c r="AD1036" s="4">
        <v>149135</v>
      </c>
      <c r="AE1036" s="26">
        <v>1303.3399999999999</v>
      </c>
      <c r="AF1036" s="26">
        <v>1303.3399999999999</v>
      </c>
      <c r="AG1036" s="4">
        <f t="shared" si="337"/>
        <v>1846000</v>
      </c>
      <c r="AH1036" s="16">
        <f t="shared" si="327"/>
        <v>2.7085590465872156E-3</v>
      </c>
      <c r="AI1036" s="15">
        <f t="shared" si="328"/>
        <v>0.39815817984832069</v>
      </c>
      <c r="AJ1036" s="15">
        <f t="shared" si="329"/>
        <v>0.39815817984832069</v>
      </c>
      <c r="AK1036" s="4">
        <f t="shared" si="330"/>
        <v>16319000</v>
      </c>
      <c r="AL1036" s="27">
        <f t="shared" si="331"/>
        <v>3.0639132299773271E-4</v>
      </c>
      <c r="AM1036" s="15">
        <f t="shared" si="338"/>
        <v>4.5039524480666712E-2</v>
      </c>
      <c r="AN1036" s="15">
        <f t="shared" si="339"/>
        <v>6.9757340520810808E-6</v>
      </c>
    </row>
    <row r="1037" spans="1:40" x14ac:dyDescent="0.2">
      <c r="A1037" s="4" t="s">
        <v>4628</v>
      </c>
      <c r="B1037" s="3" t="s">
        <v>4</v>
      </c>
      <c r="C1037" s="6">
        <v>149147</v>
      </c>
      <c r="D1037" s="3" t="s">
        <v>367</v>
      </c>
      <c r="E1037" s="6">
        <v>149154</v>
      </c>
      <c r="F1037" s="3" t="s">
        <v>1903</v>
      </c>
      <c r="G1037" s="8">
        <v>5000</v>
      </c>
      <c r="H1037" s="6">
        <v>147</v>
      </c>
      <c r="I1037" s="6">
        <v>148280</v>
      </c>
      <c r="J1037" s="13">
        <v>45046</v>
      </c>
      <c r="K1037" s="9">
        <v>5000</v>
      </c>
      <c r="L1037" s="4" t="s">
        <v>4628</v>
      </c>
      <c r="M1037" s="4" t="s">
        <v>4632</v>
      </c>
      <c r="N1037" s="4">
        <f>VLOOKUP(I1037,BaseModelo!$A$2:$E$5075,5)</f>
        <v>9</v>
      </c>
      <c r="P1037" s="15">
        <v>147</v>
      </c>
      <c r="Q1037" s="4">
        <f>VLOOKUP(I1037,BaseModelo!$A$2:$E$5075,3)</f>
        <v>147</v>
      </c>
      <c r="R1037" s="4">
        <f t="shared" si="320"/>
        <v>32283000</v>
      </c>
      <c r="S1037" s="16">
        <f t="shared" si="321"/>
        <v>1.5488027754545735E-4</v>
      </c>
      <c r="T1037" s="4">
        <f t="shared" si="332"/>
        <v>2.2767400799182231E-2</v>
      </c>
      <c r="U1037" s="4">
        <f t="shared" si="333"/>
        <v>2.2767400799182231E-2</v>
      </c>
      <c r="V1037" s="6">
        <f t="shared" si="322"/>
        <v>0</v>
      </c>
      <c r="W1037" s="16" t="str">
        <f t="shared" si="323"/>
        <v/>
      </c>
      <c r="X1037" s="4" t="str">
        <f t="shared" si="334"/>
        <v/>
      </c>
      <c r="Y1037" s="4" t="str">
        <f t="shared" si="324"/>
        <v/>
      </c>
      <c r="Z1037" s="4">
        <f t="shared" si="325"/>
        <v>5305000</v>
      </c>
      <c r="AA1037" s="16">
        <f t="shared" si="326"/>
        <v>9.42507068803016E-4</v>
      </c>
      <c r="AB1037" s="15">
        <f t="shared" si="335"/>
        <v>0.13854853911404336</v>
      </c>
      <c r="AC1037" s="15">
        <f t="shared" si="336"/>
        <v>0.13854853911404336</v>
      </c>
      <c r="AD1037" s="4">
        <v>149147</v>
      </c>
      <c r="AE1037" s="26">
        <v>1303.3399999999999</v>
      </c>
      <c r="AF1037" s="26">
        <v>1303.3399999999999</v>
      </c>
      <c r="AG1037" s="4">
        <f t="shared" si="337"/>
        <v>3095000</v>
      </c>
      <c r="AH1037" s="16">
        <f t="shared" si="327"/>
        <v>1.6155088852988692E-3</v>
      </c>
      <c r="AI1037" s="15">
        <f t="shared" si="328"/>
        <v>0.23747980613893377</v>
      </c>
      <c r="AJ1037" s="15">
        <f t="shared" si="329"/>
        <v>0.23747980613893377</v>
      </c>
      <c r="AK1037" s="4">
        <f t="shared" si="330"/>
        <v>16319000</v>
      </c>
      <c r="AL1037" s="27">
        <f t="shared" si="331"/>
        <v>3.0639132299773271E-4</v>
      </c>
      <c r="AM1037" s="15">
        <f t="shared" si="338"/>
        <v>4.5039524480666712E-2</v>
      </c>
      <c r="AN1037" s="15">
        <f t="shared" si="339"/>
        <v>6.9757340520810808E-6</v>
      </c>
    </row>
    <row r="1038" spans="1:40" x14ac:dyDescent="0.2">
      <c r="A1038" s="4" t="s">
        <v>4627</v>
      </c>
      <c r="B1038" s="3" t="s">
        <v>3</v>
      </c>
      <c r="C1038" s="6">
        <v>149169</v>
      </c>
      <c r="D1038" s="3" t="s">
        <v>360</v>
      </c>
      <c r="E1038" s="6">
        <v>149382</v>
      </c>
      <c r="F1038" s="3" t="s">
        <v>1889</v>
      </c>
      <c r="G1038" s="8">
        <v>6000</v>
      </c>
      <c r="H1038" s="6">
        <v>142</v>
      </c>
      <c r="I1038" s="6">
        <v>148992</v>
      </c>
      <c r="J1038" s="13">
        <v>45046</v>
      </c>
      <c r="K1038" s="9">
        <v>6000</v>
      </c>
      <c r="L1038" s="4" t="s">
        <v>4627</v>
      </c>
      <c r="M1038" s="4" t="s">
        <v>4632</v>
      </c>
      <c r="N1038" s="4">
        <f>VLOOKUP(I1038,BaseModelo!$A$2:$E$5075,5)</f>
        <v>5</v>
      </c>
      <c r="P1038" s="15">
        <v>142.00000000000003</v>
      </c>
      <c r="Q1038" s="4">
        <f>VLOOKUP(I1038,BaseModelo!$A$2:$E$5075,3)</f>
        <v>110</v>
      </c>
      <c r="R1038" s="4">
        <f t="shared" si="320"/>
        <v>32283000</v>
      </c>
      <c r="S1038" s="16">
        <f t="shared" si="321"/>
        <v>1.8585633305454884E-4</v>
      </c>
      <c r="T1038" s="4">
        <f t="shared" si="332"/>
        <v>2.6391599293745936E-2</v>
      </c>
      <c r="U1038" s="4">
        <f t="shared" si="333"/>
        <v>2.6391599293745942E-2</v>
      </c>
      <c r="V1038" s="6">
        <f t="shared" si="322"/>
        <v>0</v>
      </c>
      <c r="W1038" s="16" t="str">
        <f t="shared" si="323"/>
        <v/>
      </c>
      <c r="X1038" s="4" t="str">
        <f t="shared" si="334"/>
        <v/>
      </c>
      <c r="Y1038" s="4" t="str">
        <f t="shared" si="324"/>
        <v/>
      </c>
      <c r="Z1038" s="4">
        <f t="shared" si="325"/>
        <v>4058000</v>
      </c>
      <c r="AA1038" s="16">
        <f t="shared" si="326"/>
        <v>1.4785608674223755E-3</v>
      </c>
      <c r="AB1038" s="15">
        <f t="shared" si="335"/>
        <v>0.20995564317397733</v>
      </c>
      <c r="AC1038" s="15">
        <f t="shared" si="336"/>
        <v>0.20995564317397736</v>
      </c>
      <c r="AD1038" s="4">
        <v>149169</v>
      </c>
      <c r="AE1038" s="26">
        <v>1503.37</v>
      </c>
      <c r="AF1038" s="26">
        <v>1503.37</v>
      </c>
      <c r="AG1038" s="4">
        <f t="shared" si="337"/>
        <v>1768000</v>
      </c>
      <c r="AH1038" s="16">
        <f t="shared" si="327"/>
        <v>3.3936651583710408E-3</v>
      </c>
      <c r="AI1038" s="15">
        <f t="shared" si="328"/>
        <v>0.48190045248868779</v>
      </c>
      <c r="AJ1038" s="15">
        <f t="shared" si="329"/>
        <v>0.4819004524886879</v>
      </c>
      <c r="AK1038" s="4">
        <f t="shared" si="330"/>
        <v>15073000</v>
      </c>
      <c r="AL1038" s="27">
        <f t="shared" si="331"/>
        <v>3.9806276122868704E-4</v>
      </c>
      <c r="AM1038" s="15">
        <f t="shared" si="338"/>
        <v>5.6524912094473558E-2</v>
      </c>
      <c r="AN1038" s="15">
        <f t="shared" si="339"/>
        <v>1.0505512888109577E-5</v>
      </c>
    </row>
    <row r="1039" spans="1:40" x14ac:dyDescent="0.2">
      <c r="A1039" s="4" t="s">
        <v>4627</v>
      </c>
      <c r="B1039" s="2" t="s">
        <v>8</v>
      </c>
      <c r="C1039" s="5">
        <v>149190</v>
      </c>
      <c r="D1039" s="2" t="s">
        <v>355</v>
      </c>
      <c r="E1039" s="5">
        <v>149191</v>
      </c>
      <c r="F1039" s="2" t="s">
        <v>1848</v>
      </c>
      <c r="G1039" s="7">
        <v>5000</v>
      </c>
      <c r="H1039" s="5">
        <v>147</v>
      </c>
      <c r="I1039" s="6">
        <v>147392</v>
      </c>
      <c r="J1039" s="13">
        <v>45046</v>
      </c>
      <c r="K1039" s="9">
        <v>442.8228086123807</v>
      </c>
      <c r="L1039" s="4" t="s">
        <v>4627</v>
      </c>
      <c r="M1039" s="4" t="s">
        <v>4632</v>
      </c>
      <c r="N1039" s="4">
        <f>VLOOKUP(I1039,BaseModelo!$A$2:$E$5075,5)</f>
        <v>8</v>
      </c>
      <c r="P1039" s="15">
        <v>147</v>
      </c>
      <c r="Q1039" s="4">
        <f>VLOOKUP(I1039,BaseModelo!$A$2:$E$5075,3)</f>
        <v>132</v>
      </c>
      <c r="R1039" s="4">
        <f t="shared" si="320"/>
        <v>32283000</v>
      </c>
      <c r="S1039" s="16">
        <f t="shared" si="321"/>
        <v>1.5488027754545735E-4</v>
      </c>
      <c r="T1039" s="4">
        <f t="shared" si="332"/>
        <v>2.2767400799182231E-2</v>
      </c>
      <c r="U1039" s="4">
        <f t="shared" si="333"/>
        <v>2.2767400799182231E-2</v>
      </c>
      <c r="V1039" s="6">
        <f t="shared" si="322"/>
        <v>0</v>
      </c>
      <c r="W1039" s="16" t="str">
        <f t="shared" si="323"/>
        <v/>
      </c>
      <c r="X1039" s="4" t="str">
        <f t="shared" si="334"/>
        <v/>
      </c>
      <c r="Y1039" s="4" t="str">
        <f t="shared" si="324"/>
        <v/>
      </c>
      <c r="Z1039" s="4">
        <f t="shared" si="325"/>
        <v>5836000</v>
      </c>
      <c r="AA1039" s="16">
        <f t="shared" si="326"/>
        <v>8.5675119945167924E-4</v>
      </c>
      <c r="AB1039" s="15">
        <f t="shared" si="335"/>
        <v>0.12594242631939684</v>
      </c>
      <c r="AC1039" s="15">
        <f t="shared" si="336"/>
        <v>0.12594242631939684</v>
      </c>
      <c r="AD1039" s="4">
        <v>149190</v>
      </c>
      <c r="AE1039" s="26">
        <v>1303.3399999999999</v>
      </c>
      <c r="AF1039" s="26">
        <v>33.832148522883983</v>
      </c>
      <c r="AG1039" s="4">
        <f t="shared" si="337"/>
        <v>2254000</v>
      </c>
      <c r="AH1039" s="16">
        <f t="shared" si="327"/>
        <v>2.2182786157941437E-3</v>
      </c>
      <c r="AI1039" s="15">
        <f t="shared" si="328"/>
        <v>0.32608695652173914</v>
      </c>
      <c r="AJ1039" s="15">
        <f t="shared" si="329"/>
        <v>0.32608695652173914</v>
      </c>
      <c r="AK1039" s="4">
        <f t="shared" si="330"/>
        <v>15073000</v>
      </c>
      <c r="AL1039" s="27">
        <f t="shared" si="331"/>
        <v>3.3171896769057253E-4</v>
      </c>
      <c r="AM1039" s="15">
        <f t="shared" si="338"/>
        <v>4.8762688250514163E-2</v>
      </c>
      <c r="AN1039" s="15">
        <f t="shared" si="339"/>
        <v>7.5523786901022457E-6</v>
      </c>
    </row>
    <row r="1040" spans="1:40" x14ac:dyDescent="0.2">
      <c r="A1040" s="4" t="s">
        <v>4627</v>
      </c>
      <c r="B1040" s="3" t="s">
        <v>8</v>
      </c>
      <c r="C1040" s="6">
        <v>149190</v>
      </c>
      <c r="D1040" s="3" t="s">
        <v>355</v>
      </c>
      <c r="E1040" s="6">
        <v>149192</v>
      </c>
      <c r="F1040" s="3" t="s">
        <v>1851</v>
      </c>
      <c r="G1040" s="8">
        <v>8000</v>
      </c>
      <c r="H1040" s="6">
        <v>142</v>
      </c>
      <c r="I1040" s="6">
        <v>148799</v>
      </c>
      <c r="J1040" s="13">
        <v>45046</v>
      </c>
      <c r="K1040" s="9">
        <v>708.51649377980902</v>
      </c>
      <c r="L1040" s="4" t="s">
        <v>4627</v>
      </c>
      <c r="M1040" s="4" t="s">
        <v>4632</v>
      </c>
      <c r="N1040" s="4">
        <f>VLOOKUP(I1040,BaseModelo!$A$2:$E$5075,5)</f>
        <v>6</v>
      </c>
      <c r="P1040" s="15">
        <v>142.00000000000003</v>
      </c>
      <c r="Q1040" s="4">
        <f>VLOOKUP(I1040,BaseModelo!$A$2:$E$5075,3)</f>
        <v>115</v>
      </c>
      <c r="R1040" s="4">
        <f t="shared" si="320"/>
        <v>32283000</v>
      </c>
      <c r="S1040" s="16">
        <f t="shared" si="321"/>
        <v>2.4780844407273179E-4</v>
      </c>
      <c r="T1040" s="4">
        <f t="shared" si="332"/>
        <v>3.5188799058327912E-2</v>
      </c>
      <c r="U1040" s="4">
        <f t="shared" si="333"/>
        <v>3.5188799058327919E-2</v>
      </c>
      <c r="V1040" s="6">
        <f t="shared" si="322"/>
        <v>0</v>
      </c>
      <c r="W1040" s="16" t="str">
        <f t="shared" si="323"/>
        <v/>
      </c>
      <c r="X1040" s="4" t="str">
        <f t="shared" si="334"/>
        <v/>
      </c>
      <c r="Y1040" s="4" t="str">
        <f t="shared" si="324"/>
        <v/>
      </c>
      <c r="Z1040" s="4">
        <f t="shared" si="325"/>
        <v>4853000</v>
      </c>
      <c r="AA1040" s="16">
        <f t="shared" si="326"/>
        <v>1.6484648670925201E-3</v>
      </c>
      <c r="AB1040" s="15">
        <f t="shared" si="335"/>
        <v>0.23408201112713783</v>
      </c>
      <c r="AC1040" s="15">
        <f t="shared" si="336"/>
        <v>0.23408201112713789</v>
      </c>
      <c r="AD1040" s="4">
        <v>149190</v>
      </c>
      <c r="AE1040" s="26">
        <v>2013.74</v>
      </c>
      <c r="AF1040" s="26">
        <v>52.27273832344008</v>
      </c>
      <c r="AG1040" s="4">
        <f t="shared" si="337"/>
        <v>1993000</v>
      </c>
      <c r="AH1040" s="16">
        <f t="shared" si="327"/>
        <v>4.014049172102358E-3</v>
      </c>
      <c r="AI1040" s="15">
        <f t="shared" si="328"/>
        <v>0.56999498243853486</v>
      </c>
      <c r="AJ1040" s="15">
        <f t="shared" si="329"/>
        <v>0.56999498243853497</v>
      </c>
      <c r="AK1040" s="4">
        <f t="shared" si="330"/>
        <v>15073000</v>
      </c>
      <c r="AL1040" s="27">
        <f t="shared" si="331"/>
        <v>5.3075034830491602E-4</v>
      </c>
      <c r="AM1040" s="15">
        <f t="shared" si="338"/>
        <v>7.5366549459298077E-2</v>
      </c>
      <c r="AN1040" s="15">
        <f t="shared" si="339"/>
        <v>1.8676467356639244E-5</v>
      </c>
    </row>
    <row r="1041" spans="1:40" x14ac:dyDescent="0.2">
      <c r="A1041" s="4" t="s">
        <v>4627</v>
      </c>
      <c r="B1041" s="3" t="s">
        <v>8</v>
      </c>
      <c r="C1041" s="6">
        <v>149190</v>
      </c>
      <c r="D1041" s="3" t="s">
        <v>355</v>
      </c>
      <c r="E1041" s="6">
        <v>149193</v>
      </c>
      <c r="F1041" s="3" t="s">
        <v>1852</v>
      </c>
      <c r="G1041" s="8">
        <v>8000</v>
      </c>
      <c r="H1041" s="6">
        <v>142</v>
      </c>
      <c r="I1041" s="6">
        <v>147086</v>
      </c>
      <c r="J1041" s="13">
        <v>45046</v>
      </c>
      <c r="K1041" s="9">
        <v>708.51649377980902</v>
      </c>
      <c r="L1041" s="4" t="s">
        <v>4627</v>
      </c>
      <c r="M1041" s="4" t="s">
        <v>4632</v>
      </c>
      <c r="N1041" s="4">
        <f>VLOOKUP(I1041,BaseModelo!$A$2:$E$5075,5)</f>
        <v>8</v>
      </c>
      <c r="P1041" s="15">
        <v>142.00000000000003</v>
      </c>
      <c r="Q1041" s="4">
        <f>VLOOKUP(I1041,BaseModelo!$A$2:$E$5075,3)</f>
        <v>132</v>
      </c>
      <c r="R1041" s="4">
        <f t="shared" si="320"/>
        <v>32283000</v>
      </c>
      <c r="S1041" s="16">
        <f t="shared" si="321"/>
        <v>2.4780844407273179E-4</v>
      </c>
      <c r="T1041" s="4">
        <f t="shared" si="332"/>
        <v>3.5188799058327912E-2</v>
      </c>
      <c r="U1041" s="4">
        <f t="shared" si="333"/>
        <v>3.5188799058327919E-2</v>
      </c>
      <c r="V1041" s="6">
        <f t="shared" si="322"/>
        <v>0</v>
      </c>
      <c r="W1041" s="16" t="str">
        <f t="shared" si="323"/>
        <v/>
      </c>
      <c r="X1041" s="4" t="str">
        <f t="shared" si="334"/>
        <v/>
      </c>
      <c r="Y1041" s="4" t="str">
        <f t="shared" si="324"/>
        <v/>
      </c>
      <c r="Z1041" s="4">
        <f t="shared" si="325"/>
        <v>5836000</v>
      </c>
      <c r="AA1041" s="16">
        <f t="shared" si="326"/>
        <v>1.3708019191226869E-3</v>
      </c>
      <c r="AB1041" s="15">
        <f t="shared" si="335"/>
        <v>0.19465387251542154</v>
      </c>
      <c r="AC1041" s="15">
        <f t="shared" si="336"/>
        <v>0.19465387251542157</v>
      </c>
      <c r="AD1041" s="4">
        <v>149190</v>
      </c>
      <c r="AE1041" s="26">
        <v>2013.74</v>
      </c>
      <c r="AF1041" s="26">
        <v>52.27273832344008</v>
      </c>
      <c r="AG1041" s="4">
        <f t="shared" si="337"/>
        <v>2254000</v>
      </c>
      <c r="AH1041" s="16">
        <f t="shared" si="327"/>
        <v>3.5492457852706301E-3</v>
      </c>
      <c r="AI1041" s="15">
        <f t="shared" si="328"/>
        <v>0.50399290150842946</v>
      </c>
      <c r="AJ1041" s="15">
        <f t="shared" si="329"/>
        <v>0.50399290150842957</v>
      </c>
      <c r="AK1041" s="4">
        <f t="shared" si="330"/>
        <v>15073000</v>
      </c>
      <c r="AL1041" s="27">
        <f t="shared" si="331"/>
        <v>5.3075034830491602E-4</v>
      </c>
      <c r="AM1041" s="15">
        <f t="shared" si="338"/>
        <v>7.5366549459298077E-2</v>
      </c>
      <c r="AN1041" s="15">
        <f t="shared" si="339"/>
        <v>1.8676467356639244E-5</v>
      </c>
    </row>
    <row r="1042" spans="1:40" x14ac:dyDescent="0.2">
      <c r="A1042" s="4" t="s">
        <v>4627</v>
      </c>
      <c r="B1042" s="3" t="s">
        <v>8</v>
      </c>
      <c r="C1042" s="6">
        <v>149190</v>
      </c>
      <c r="D1042" s="3" t="s">
        <v>355</v>
      </c>
      <c r="E1042" s="6">
        <v>149194</v>
      </c>
      <c r="F1042" s="3" t="s">
        <v>1853</v>
      </c>
      <c r="G1042" s="8">
        <v>8000</v>
      </c>
      <c r="H1042" s="6">
        <v>142</v>
      </c>
      <c r="I1042" s="6">
        <v>146656</v>
      </c>
      <c r="J1042" s="13">
        <v>45046</v>
      </c>
      <c r="K1042" s="9">
        <v>708.51649377980902</v>
      </c>
      <c r="L1042" s="4" t="s">
        <v>4627</v>
      </c>
      <c r="M1042" s="4" t="s">
        <v>4632</v>
      </c>
      <c r="N1042" s="4">
        <f>VLOOKUP(I1042,BaseModelo!$A$2:$E$5075,5)</f>
        <v>8</v>
      </c>
      <c r="P1042" s="15">
        <v>142.00000000000003</v>
      </c>
      <c r="Q1042" s="4">
        <f>VLOOKUP(I1042,BaseModelo!$A$2:$E$5075,3)</f>
        <v>132</v>
      </c>
      <c r="R1042" s="4">
        <f t="shared" si="320"/>
        <v>32283000</v>
      </c>
      <c r="S1042" s="16">
        <f t="shared" si="321"/>
        <v>2.4780844407273179E-4</v>
      </c>
      <c r="T1042" s="4">
        <f t="shared" si="332"/>
        <v>3.5188799058327912E-2</v>
      </c>
      <c r="U1042" s="4">
        <f t="shared" si="333"/>
        <v>3.5188799058327919E-2</v>
      </c>
      <c r="V1042" s="6">
        <f t="shared" si="322"/>
        <v>0</v>
      </c>
      <c r="W1042" s="16" t="str">
        <f t="shared" si="323"/>
        <v/>
      </c>
      <c r="X1042" s="4" t="str">
        <f t="shared" si="334"/>
        <v/>
      </c>
      <c r="Y1042" s="4" t="str">
        <f t="shared" si="324"/>
        <v/>
      </c>
      <c r="Z1042" s="4">
        <f t="shared" si="325"/>
        <v>5836000</v>
      </c>
      <c r="AA1042" s="16">
        <f t="shared" si="326"/>
        <v>1.3708019191226869E-3</v>
      </c>
      <c r="AB1042" s="15">
        <f t="shared" si="335"/>
        <v>0.19465387251542154</v>
      </c>
      <c r="AC1042" s="15">
        <f t="shared" si="336"/>
        <v>0.19465387251542157</v>
      </c>
      <c r="AD1042" s="4">
        <v>149190</v>
      </c>
      <c r="AE1042" s="26">
        <v>2013.74</v>
      </c>
      <c r="AF1042" s="26">
        <v>52.27273832344008</v>
      </c>
      <c r="AG1042" s="4">
        <f t="shared" si="337"/>
        <v>2254000</v>
      </c>
      <c r="AH1042" s="16">
        <f t="shared" si="327"/>
        <v>3.5492457852706301E-3</v>
      </c>
      <c r="AI1042" s="15">
        <f t="shared" si="328"/>
        <v>0.50399290150842946</v>
      </c>
      <c r="AJ1042" s="15">
        <f t="shared" si="329"/>
        <v>0.50399290150842957</v>
      </c>
      <c r="AK1042" s="4">
        <f t="shared" si="330"/>
        <v>15073000</v>
      </c>
      <c r="AL1042" s="27">
        <f t="shared" si="331"/>
        <v>5.3075034830491602E-4</v>
      </c>
      <c r="AM1042" s="15">
        <f t="shared" si="338"/>
        <v>7.5366549459298077E-2</v>
      </c>
      <c r="AN1042" s="15">
        <f t="shared" si="339"/>
        <v>1.8676467356639244E-5</v>
      </c>
    </row>
    <row r="1043" spans="1:40" x14ac:dyDescent="0.2">
      <c r="A1043" s="4" t="s">
        <v>4627</v>
      </c>
      <c r="B1043" s="3" t="s">
        <v>8</v>
      </c>
      <c r="C1043" s="6">
        <v>149190</v>
      </c>
      <c r="D1043" s="3" t="s">
        <v>355</v>
      </c>
      <c r="E1043" s="6">
        <v>149195</v>
      </c>
      <c r="F1043" s="3" t="s">
        <v>1854</v>
      </c>
      <c r="G1043" s="8">
        <v>8000</v>
      </c>
      <c r="H1043" s="6">
        <v>142</v>
      </c>
      <c r="I1043" s="6">
        <v>148800</v>
      </c>
      <c r="J1043" s="13">
        <v>45046</v>
      </c>
      <c r="K1043" s="9">
        <v>708.51649377980902</v>
      </c>
      <c r="L1043" s="4" t="s">
        <v>4627</v>
      </c>
      <c r="M1043" s="4" t="s">
        <v>4632</v>
      </c>
      <c r="N1043" s="4">
        <f>VLOOKUP(I1043,BaseModelo!$A$2:$E$5075,5)</f>
        <v>6</v>
      </c>
      <c r="P1043" s="15">
        <v>142.00000000000003</v>
      </c>
      <c r="Q1043" s="4">
        <f>VLOOKUP(I1043,BaseModelo!$A$2:$E$5075,3)</f>
        <v>115</v>
      </c>
      <c r="R1043" s="4">
        <f t="shared" si="320"/>
        <v>32283000</v>
      </c>
      <c r="S1043" s="16">
        <f t="shared" si="321"/>
        <v>2.4780844407273179E-4</v>
      </c>
      <c r="T1043" s="4">
        <f t="shared" si="332"/>
        <v>3.5188799058327912E-2</v>
      </c>
      <c r="U1043" s="4">
        <f t="shared" si="333"/>
        <v>3.5188799058327919E-2</v>
      </c>
      <c r="V1043" s="6">
        <f t="shared" si="322"/>
        <v>0</v>
      </c>
      <c r="W1043" s="16" t="str">
        <f t="shared" si="323"/>
        <v/>
      </c>
      <c r="X1043" s="4" t="str">
        <f t="shared" si="334"/>
        <v/>
      </c>
      <c r="Y1043" s="4" t="str">
        <f t="shared" si="324"/>
        <v/>
      </c>
      <c r="Z1043" s="4">
        <f t="shared" si="325"/>
        <v>4853000</v>
      </c>
      <c r="AA1043" s="16">
        <f t="shared" si="326"/>
        <v>1.6484648670925201E-3</v>
      </c>
      <c r="AB1043" s="15">
        <f t="shared" si="335"/>
        <v>0.23408201112713783</v>
      </c>
      <c r="AC1043" s="15">
        <f t="shared" si="336"/>
        <v>0.23408201112713789</v>
      </c>
      <c r="AD1043" s="4">
        <v>149190</v>
      </c>
      <c r="AE1043" s="26">
        <v>2013.74</v>
      </c>
      <c r="AF1043" s="26">
        <v>52.27273832344008</v>
      </c>
      <c r="AG1043" s="4">
        <f t="shared" si="337"/>
        <v>1993000</v>
      </c>
      <c r="AH1043" s="16">
        <f t="shared" si="327"/>
        <v>4.014049172102358E-3</v>
      </c>
      <c r="AI1043" s="15">
        <f t="shared" si="328"/>
        <v>0.56999498243853486</v>
      </c>
      <c r="AJ1043" s="15">
        <f t="shared" si="329"/>
        <v>0.56999498243853497</v>
      </c>
      <c r="AK1043" s="4">
        <f t="shared" si="330"/>
        <v>15073000</v>
      </c>
      <c r="AL1043" s="27">
        <f t="shared" si="331"/>
        <v>5.3075034830491602E-4</v>
      </c>
      <c r="AM1043" s="15">
        <f t="shared" si="338"/>
        <v>7.5366549459298077E-2</v>
      </c>
      <c r="AN1043" s="15">
        <f t="shared" si="339"/>
        <v>1.8676467356639244E-5</v>
      </c>
    </row>
    <row r="1044" spans="1:40" x14ac:dyDescent="0.2">
      <c r="A1044" s="4" t="s">
        <v>4627</v>
      </c>
      <c r="B1044" s="3" t="s">
        <v>8</v>
      </c>
      <c r="C1044" s="6">
        <v>149190</v>
      </c>
      <c r="D1044" s="3" t="s">
        <v>355</v>
      </c>
      <c r="E1044" s="6">
        <v>149196</v>
      </c>
      <c r="F1044" s="3" t="s">
        <v>1855</v>
      </c>
      <c r="G1044" s="8">
        <v>8000</v>
      </c>
      <c r="H1044" s="6">
        <v>142</v>
      </c>
      <c r="I1044" s="6">
        <v>147401</v>
      </c>
      <c r="J1044" s="13">
        <v>45046</v>
      </c>
      <c r="K1044" s="9">
        <v>708.51649377980902</v>
      </c>
      <c r="L1044" s="4" t="s">
        <v>4627</v>
      </c>
      <c r="M1044" s="4" t="s">
        <v>4632</v>
      </c>
      <c r="N1044" s="4">
        <f>VLOOKUP(I1044,BaseModelo!$A$2:$E$5075,5)</f>
        <v>8</v>
      </c>
      <c r="P1044" s="15">
        <v>142.00000000000003</v>
      </c>
      <c r="Q1044" s="4">
        <f>VLOOKUP(I1044,BaseModelo!$A$2:$E$5075,3)</f>
        <v>132</v>
      </c>
      <c r="R1044" s="4">
        <f t="shared" si="320"/>
        <v>32283000</v>
      </c>
      <c r="S1044" s="16">
        <f t="shared" si="321"/>
        <v>2.4780844407273179E-4</v>
      </c>
      <c r="T1044" s="4">
        <f t="shared" si="332"/>
        <v>3.5188799058327912E-2</v>
      </c>
      <c r="U1044" s="4">
        <f t="shared" si="333"/>
        <v>3.5188799058327919E-2</v>
      </c>
      <c r="V1044" s="6">
        <f t="shared" si="322"/>
        <v>0</v>
      </c>
      <c r="W1044" s="16" t="str">
        <f t="shared" si="323"/>
        <v/>
      </c>
      <c r="X1044" s="4" t="str">
        <f t="shared" si="334"/>
        <v/>
      </c>
      <c r="Y1044" s="4" t="str">
        <f t="shared" si="324"/>
        <v/>
      </c>
      <c r="Z1044" s="4">
        <f t="shared" si="325"/>
        <v>5836000</v>
      </c>
      <c r="AA1044" s="16">
        <f t="shared" si="326"/>
        <v>1.3708019191226869E-3</v>
      </c>
      <c r="AB1044" s="15">
        <f t="shared" si="335"/>
        <v>0.19465387251542154</v>
      </c>
      <c r="AC1044" s="15">
        <f t="shared" si="336"/>
        <v>0.19465387251542157</v>
      </c>
      <c r="AD1044" s="4">
        <v>149190</v>
      </c>
      <c r="AE1044" s="26">
        <v>2013.74</v>
      </c>
      <c r="AF1044" s="26">
        <v>52.27273832344008</v>
      </c>
      <c r="AG1044" s="4">
        <f t="shared" si="337"/>
        <v>2254000</v>
      </c>
      <c r="AH1044" s="16">
        <f t="shared" si="327"/>
        <v>3.5492457852706301E-3</v>
      </c>
      <c r="AI1044" s="15">
        <f t="shared" si="328"/>
        <v>0.50399290150842946</v>
      </c>
      <c r="AJ1044" s="15">
        <f t="shared" si="329"/>
        <v>0.50399290150842957</v>
      </c>
      <c r="AK1044" s="4">
        <f t="shared" si="330"/>
        <v>15073000</v>
      </c>
      <c r="AL1044" s="27">
        <f t="shared" si="331"/>
        <v>5.3075034830491602E-4</v>
      </c>
      <c r="AM1044" s="15">
        <f t="shared" si="338"/>
        <v>7.5366549459298077E-2</v>
      </c>
      <c r="AN1044" s="15">
        <f t="shared" si="339"/>
        <v>1.8676467356639244E-5</v>
      </c>
    </row>
    <row r="1045" spans="1:40" x14ac:dyDescent="0.2">
      <c r="A1045" s="4" t="s">
        <v>4627</v>
      </c>
      <c r="B1045" s="3" t="s">
        <v>8</v>
      </c>
      <c r="C1045" s="6">
        <v>149190</v>
      </c>
      <c r="D1045" s="3" t="s">
        <v>355</v>
      </c>
      <c r="E1045" s="6">
        <v>149197</v>
      </c>
      <c r="F1045" s="3" t="s">
        <v>1856</v>
      </c>
      <c r="G1045" s="8">
        <v>8000</v>
      </c>
      <c r="H1045" s="6">
        <v>142</v>
      </c>
      <c r="I1045" s="6">
        <v>147400</v>
      </c>
      <c r="J1045" s="13">
        <v>45046</v>
      </c>
      <c r="K1045" s="9">
        <v>708.51649377980902</v>
      </c>
      <c r="L1045" s="4" t="s">
        <v>4627</v>
      </c>
      <c r="M1045" s="4" t="s">
        <v>4632</v>
      </c>
      <c r="N1045" s="4">
        <f>VLOOKUP(I1045,BaseModelo!$A$2:$E$5075,5)</f>
        <v>8</v>
      </c>
      <c r="P1045" s="15">
        <v>142.00000000000003</v>
      </c>
      <c r="Q1045" s="4">
        <f>VLOOKUP(I1045,BaseModelo!$A$2:$E$5075,3)</f>
        <v>132</v>
      </c>
      <c r="R1045" s="4">
        <f t="shared" si="320"/>
        <v>32283000</v>
      </c>
      <c r="S1045" s="16">
        <f t="shared" si="321"/>
        <v>2.4780844407273179E-4</v>
      </c>
      <c r="T1045" s="4">
        <f t="shared" si="332"/>
        <v>3.5188799058327912E-2</v>
      </c>
      <c r="U1045" s="4">
        <f t="shared" si="333"/>
        <v>3.5188799058327919E-2</v>
      </c>
      <c r="V1045" s="6">
        <f t="shared" si="322"/>
        <v>0</v>
      </c>
      <c r="W1045" s="16" t="str">
        <f t="shared" si="323"/>
        <v/>
      </c>
      <c r="X1045" s="4" t="str">
        <f t="shared" si="334"/>
        <v/>
      </c>
      <c r="Y1045" s="4" t="str">
        <f t="shared" si="324"/>
        <v/>
      </c>
      <c r="Z1045" s="4">
        <f t="shared" si="325"/>
        <v>5836000</v>
      </c>
      <c r="AA1045" s="16">
        <f t="shared" si="326"/>
        <v>1.3708019191226869E-3</v>
      </c>
      <c r="AB1045" s="15">
        <f t="shared" si="335"/>
        <v>0.19465387251542154</v>
      </c>
      <c r="AC1045" s="15">
        <f t="shared" si="336"/>
        <v>0.19465387251542157</v>
      </c>
      <c r="AD1045" s="4">
        <v>149190</v>
      </c>
      <c r="AE1045" s="26">
        <v>2013.74</v>
      </c>
      <c r="AF1045" s="26">
        <v>52.27273832344008</v>
      </c>
      <c r="AG1045" s="4">
        <f t="shared" si="337"/>
        <v>2254000</v>
      </c>
      <c r="AH1045" s="16">
        <f t="shared" si="327"/>
        <v>3.5492457852706301E-3</v>
      </c>
      <c r="AI1045" s="15">
        <f t="shared" si="328"/>
        <v>0.50399290150842946</v>
      </c>
      <c r="AJ1045" s="15">
        <f t="shared" si="329"/>
        <v>0.50399290150842957</v>
      </c>
      <c r="AK1045" s="4">
        <f t="shared" si="330"/>
        <v>15073000</v>
      </c>
      <c r="AL1045" s="27">
        <f t="shared" si="331"/>
        <v>5.3075034830491602E-4</v>
      </c>
      <c r="AM1045" s="15">
        <f t="shared" si="338"/>
        <v>7.5366549459298077E-2</v>
      </c>
      <c r="AN1045" s="15">
        <f t="shared" si="339"/>
        <v>1.8676467356639244E-5</v>
      </c>
    </row>
    <row r="1046" spans="1:40" x14ac:dyDescent="0.2">
      <c r="A1046" s="4" t="s">
        <v>4627</v>
      </c>
      <c r="B1046" s="2" t="s">
        <v>10</v>
      </c>
      <c r="C1046" s="5">
        <v>149204</v>
      </c>
      <c r="D1046" s="2" t="s">
        <v>356</v>
      </c>
      <c r="E1046" s="5">
        <v>149205</v>
      </c>
      <c r="F1046" s="2" t="s">
        <v>1849</v>
      </c>
      <c r="G1046" s="7">
        <v>7000</v>
      </c>
      <c r="H1046" s="5">
        <v>110</v>
      </c>
      <c r="I1046" s="6">
        <v>148489</v>
      </c>
      <c r="J1046" s="13">
        <v>45046</v>
      </c>
      <c r="K1046" s="9">
        <v>7000</v>
      </c>
      <c r="L1046" s="4" t="s">
        <v>4627</v>
      </c>
      <c r="M1046" s="4" t="s">
        <v>4632</v>
      </c>
      <c r="N1046" s="4">
        <f>VLOOKUP(I1046,BaseModelo!$A$2:$E$5075,5)</f>
        <v>10</v>
      </c>
      <c r="P1046" s="15">
        <v>142.00000000000003</v>
      </c>
      <c r="Q1046" s="4">
        <f>VLOOKUP(I1046,BaseModelo!$A$2:$E$5075,3)</f>
        <v>0</v>
      </c>
      <c r="R1046" s="4">
        <f t="shared" si="320"/>
        <v>32283000</v>
      </c>
      <c r="S1046" s="16">
        <f t="shared" si="321"/>
        <v>2.168323885636403E-4</v>
      </c>
      <c r="T1046" s="4">
        <f t="shared" si="332"/>
        <v>2.3851562742000433E-2</v>
      </c>
      <c r="U1046" s="4">
        <f t="shared" si="333"/>
        <v>3.0790199176036929E-2</v>
      </c>
      <c r="V1046" s="6">
        <f t="shared" si="322"/>
        <v>0</v>
      </c>
      <c r="W1046" s="16" t="str">
        <f t="shared" si="323"/>
        <v/>
      </c>
      <c r="X1046" s="4" t="str">
        <f t="shared" si="334"/>
        <v/>
      </c>
      <c r="Y1046" s="4" t="str">
        <f t="shared" si="324"/>
        <v/>
      </c>
      <c r="Z1046" s="4">
        <f t="shared" si="325"/>
        <v>4121000</v>
      </c>
      <c r="AA1046" s="16">
        <f t="shared" si="326"/>
        <v>1.6986168405726766E-3</v>
      </c>
      <c r="AB1046" s="15">
        <f t="shared" si="335"/>
        <v>0.18684785246299443</v>
      </c>
      <c r="AC1046" s="15">
        <f t="shared" si="336"/>
        <v>0.24120359136132014</v>
      </c>
      <c r="AD1046" s="4">
        <v>149204</v>
      </c>
      <c r="AE1046" s="26">
        <v>1344.78</v>
      </c>
      <c r="AF1046" s="26">
        <v>1344.78</v>
      </c>
      <c r="AG1046" s="4">
        <f t="shared" si="337"/>
        <v>2105000</v>
      </c>
      <c r="AH1046" s="16">
        <f t="shared" si="327"/>
        <v>3.3254156769596198E-3</v>
      </c>
      <c r="AI1046" s="15">
        <f t="shared" si="328"/>
        <v>0.36579572446555819</v>
      </c>
      <c r="AJ1046" s="15">
        <f t="shared" si="329"/>
        <v>0.4722090261282661</v>
      </c>
      <c r="AK1046" s="4">
        <f t="shared" si="330"/>
        <v>15073000</v>
      </c>
      <c r="AL1046" s="27">
        <f t="shared" si="331"/>
        <v>4.6440655476680156E-4</v>
      </c>
      <c r="AM1046" s="15">
        <f t="shared" si="338"/>
        <v>5.1084721024348169E-2</v>
      </c>
      <c r="AN1046" s="15">
        <f t="shared" si="339"/>
        <v>1.4299170319926922E-5</v>
      </c>
    </row>
    <row r="1047" spans="1:40" x14ac:dyDescent="0.2">
      <c r="A1047" s="4" t="s">
        <v>4627</v>
      </c>
      <c r="B1047" s="3" t="s">
        <v>10</v>
      </c>
      <c r="C1047" s="6">
        <v>149204</v>
      </c>
      <c r="D1047" s="3" t="s">
        <v>356</v>
      </c>
      <c r="E1047" s="6">
        <v>149206</v>
      </c>
      <c r="F1047" s="3" t="s">
        <v>1863</v>
      </c>
      <c r="G1047" s="8">
        <v>6000</v>
      </c>
      <c r="H1047" s="6">
        <v>117</v>
      </c>
      <c r="I1047" s="6">
        <v>148508</v>
      </c>
      <c r="J1047" s="13">
        <v>45046</v>
      </c>
      <c r="K1047" s="9">
        <v>6000</v>
      </c>
      <c r="L1047" s="4" t="s">
        <v>4627</v>
      </c>
      <c r="M1047" s="4" t="s">
        <v>4632</v>
      </c>
      <c r="N1047" s="4">
        <f>VLOOKUP(I1047,BaseModelo!$A$2:$E$5075,5)</f>
        <v>10</v>
      </c>
      <c r="P1047" s="15">
        <v>142.00000000000003</v>
      </c>
      <c r="Q1047" s="4">
        <f>VLOOKUP(I1047,BaseModelo!$A$2:$E$5075,3)</f>
        <v>0</v>
      </c>
      <c r="R1047" s="4">
        <f t="shared" si="320"/>
        <v>32283000</v>
      </c>
      <c r="S1047" s="16">
        <f t="shared" si="321"/>
        <v>1.8585633305454884E-4</v>
      </c>
      <c r="T1047" s="4">
        <f t="shared" si="332"/>
        <v>2.1745190967382214E-2</v>
      </c>
      <c r="U1047" s="4">
        <f t="shared" si="333"/>
        <v>2.6391599293745942E-2</v>
      </c>
      <c r="V1047" s="6">
        <f t="shared" si="322"/>
        <v>0</v>
      </c>
      <c r="W1047" s="16" t="str">
        <f t="shared" si="323"/>
        <v/>
      </c>
      <c r="X1047" s="4" t="str">
        <f t="shared" si="334"/>
        <v/>
      </c>
      <c r="Y1047" s="4" t="str">
        <f t="shared" si="324"/>
        <v/>
      </c>
      <c r="Z1047" s="4">
        <f t="shared" si="325"/>
        <v>4121000</v>
      </c>
      <c r="AA1047" s="16">
        <f t="shared" si="326"/>
        <v>1.4559572919194371E-3</v>
      </c>
      <c r="AB1047" s="15">
        <f t="shared" si="335"/>
        <v>0.17034700315457413</v>
      </c>
      <c r="AC1047" s="15">
        <f t="shared" si="336"/>
        <v>0.20674593545256012</v>
      </c>
      <c r="AD1047" s="4">
        <v>149204</v>
      </c>
      <c r="AE1047" s="26">
        <v>1227.5999999999999</v>
      </c>
      <c r="AF1047" s="26">
        <v>1227.5999999999999</v>
      </c>
      <c r="AG1047" s="4">
        <f t="shared" si="337"/>
        <v>2105000</v>
      </c>
      <c r="AH1047" s="16">
        <f t="shared" si="327"/>
        <v>2.8503562945368173E-3</v>
      </c>
      <c r="AI1047" s="15">
        <f t="shared" si="328"/>
        <v>0.33349168646080762</v>
      </c>
      <c r="AJ1047" s="15">
        <f t="shared" si="329"/>
        <v>0.40475059382422812</v>
      </c>
      <c r="AK1047" s="4">
        <f t="shared" si="330"/>
        <v>15073000</v>
      </c>
      <c r="AL1047" s="27">
        <f t="shared" si="331"/>
        <v>3.9806276122868704E-4</v>
      </c>
      <c r="AM1047" s="15">
        <f t="shared" si="338"/>
        <v>4.6573343063756385E-2</v>
      </c>
      <c r="AN1047" s="15">
        <f t="shared" si="339"/>
        <v>1.0505512888109577E-5</v>
      </c>
    </row>
    <row r="1048" spans="1:40" x14ac:dyDescent="0.2">
      <c r="A1048" s="4" t="s">
        <v>4627</v>
      </c>
      <c r="B1048" s="3" t="s">
        <v>10</v>
      </c>
      <c r="C1048" s="6">
        <v>149204</v>
      </c>
      <c r="D1048" s="3" t="s">
        <v>356</v>
      </c>
      <c r="E1048" s="6">
        <v>149207</v>
      </c>
      <c r="F1048" s="3" t="s">
        <v>1864</v>
      </c>
      <c r="G1048" s="8">
        <v>8000</v>
      </c>
      <c r="H1048" s="6">
        <v>142</v>
      </c>
      <c r="I1048" s="6">
        <v>148600</v>
      </c>
      <c r="J1048" s="13">
        <v>45046</v>
      </c>
      <c r="K1048" s="9">
        <v>8000</v>
      </c>
      <c r="L1048" s="4" t="s">
        <v>4627</v>
      </c>
      <c r="M1048" s="4" t="s">
        <v>4632</v>
      </c>
      <c r="N1048" s="4">
        <f>VLOOKUP(I1048,BaseModelo!$A$2:$E$5075,5)</f>
        <v>10</v>
      </c>
      <c r="P1048" s="15">
        <v>142.00000000000003</v>
      </c>
      <c r="Q1048" s="4">
        <f>VLOOKUP(I1048,BaseModelo!$A$2:$E$5075,3)</f>
        <v>0</v>
      </c>
      <c r="R1048" s="4">
        <f t="shared" si="320"/>
        <v>32283000</v>
      </c>
      <c r="S1048" s="16">
        <f t="shared" si="321"/>
        <v>2.4780844407273179E-4</v>
      </c>
      <c r="T1048" s="4">
        <f t="shared" si="332"/>
        <v>3.5188799058327912E-2</v>
      </c>
      <c r="U1048" s="4">
        <f t="shared" si="333"/>
        <v>3.5188799058327919E-2</v>
      </c>
      <c r="V1048" s="6">
        <f t="shared" si="322"/>
        <v>0</v>
      </c>
      <c r="W1048" s="16" t="str">
        <f t="shared" si="323"/>
        <v/>
      </c>
      <c r="X1048" s="4" t="str">
        <f t="shared" si="334"/>
        <v/>
      </c>
      <c r="Y1048" s="4" t="str">
        <f t="shared" si="324"/>
        <v/>
      </c>
      <c r="Z1048" s="4">
        <f t="shared" si="325"/>
        <v>4121000</v>
      </c>
      <c r="AA1048" s="16">
        <f t="shared" si="326"/>
        <v>1.9412763892259161E-3</v>
      </c>
      <c r="AB1048" s="15">
        <f t="shared" si="335"/>
        <v>0.27566124727008007</v>
      </c>
      <c r="AC1048" s="15">
        <f t="shared" si="336"/>
        <v>0.27566124727008012</v>
      </c>
      <c r="AD1048" s="4">
        <v>149204</v>
      </c>
      <c r="AE1048" s="26">
        <v>2013.74</v>
      </c>
      <c r="AF1048" s="26">
        <v>2013.74</v>
      </c>
      <c r="AG1048" s="4">
        <f t="shared" si="337"/>
        <v>2105000</v>
      </c>
      <c r="AH1048" s="16">
        <f t="shared" si="327"/>
        <v>3.8004750593824228E-3</v>
      </c>
      <c r="AI1048" s="15">
        <f t="shared" si="328"/>
        <v>0.53966745843230401</v>
      </c>
      <c r="AJ1048" s="15">
        <f t="shared" si="329"/>
        <v>0.53966745843230413</v>
      </c>
      <c r="AK1048" s="4">
        <f t="shared" si="330"/>
        <v>15073000</v>
      </c>
      <c r="AL1048" s="27">
        <f t="shared" si="331"/>
        <v>5.3075034830491602E-4</v>
      </c>
      <c r="AM1048" s="15">
        <f t="shared" si="338"/>
        <v>7.5366549459298077E-2</v>
      </c>
      <c r="AN1048" s="15">
        <f t="shared" si="339"/>
        <v>1.8676467356639244E-5</v>
      </c>
    </row>
    <row r="1049" spans="1:40" x14ac:dyDescent="0.2">
      <c r="A1049" s="4" t="s">
        <v>4627</v>
      </c>
      <c r="B1049" s="3" t="s">
        <v>10</v>
      </c>
      <c r="C1049" s="6">
        <v>149204</v>
      </c>
      <c r="D1049" s="3" t="s">
        <v>356</v>
      </c>
      <c r="E1049" s="6">
        <v>149208</v>
      </c>
      <c r="F1049" s="3" t="s">
        <v>1865</v>
      </c>
      <c r="G1049" s="8">
        <v>6000</v>
      </c>
      <c r="H1049" s="6">
        <v>117</v>
      </c>
      <c r="I1049" s="6">
        <v>148594</v>
      </c>
      <c r="J1049" s="13">
        <v>45046</v>
      </c>
      <c r="K1049" s="9">
        <v>6000</v>
      </c>
      <c r="L1049" s="4" t="s">
        <v>4627</v>
      </c>
      <c r="M1049" s="4" t="s">
        <v>4632</v>
      </c>
      <c r="N1049" s="4">
        <f>VLOOKUP(I1049,BaseModelo!$A$2:$E$5075,5)</f>
        <v>9</v>
      </c>
      <c r="P1049" s="15">
        <v>142.00000000000003</v>
      </c>
      <c r="Q1049" s="4">
        <f>VLOOKUP(I1049,BaseModelo!$A$2:$E$5075,3)</f>
        <v>147</v>
      </c>
      <c r="R1049" s="4">
        <f t="shared" si="320"/>
        <v>32283000</v>
      </c>
      <c r="S1049" s="16">
        <f t="shared" si="321"/>
        <v>1.8585633305454884E-4</v>
      </c>
      <c r="T1049" s="4">
        <f t="shared" si="332"/>
        <v>2.1745190967382214E-2</v>
      </c>
      <c r="U1049" s="4">
        <f t="shared" si="333"/>
        <v>2.6391599293745942E-2</v>
      </c>
      <c r="V1049" s="6">
        <f t="shared" si="322"/>
        <v>0</v>
      </c>
      <c r="W1049" s="16" t="str">
        <f t="shared" si="323"/>
        <v/>
      </c>
      <c r="X1049" s="4" t="str">
        <f t="shared" si="334"/>
        <v/>
      </c>
      <c r="Y1049" s="4" t="str">
        <f t="shared" si="324"/>
        <v/>
      </c>
      <c r="Z1049" s="4">
        <f t="shared" si="325"/>
        <v>5305000</v>
      </c>
      <c r="AA1049" s="16">
        <f t="shared" si="326"/>
        <v>1.1310084825636192E-3</v>
      </c>
      <c r="AB1049" s="15">
        <f t="shared" si="335"/>
        <v>0.13232799245994345</v>
      </c>
      <c r="AC1049" s="15">
        <f t="shared" si="336"/>
        <v>0.16060320452403395</v>
      </c>
      <c r="AD1049" s="4">
        <v>149204</v>
      </c>
      <c r="AE1049" s="26">
        <v>1227.5999999999999</v>
      </c>
      <c r="AF1049" s="26">
        <v>1227.5999999999999</v>
      </c>
      <c r="AG1049" s="4">
        <f t="shared" si="337"/>
        <v>2114000</v>
      </c>
      <c r="AH1049" s="16">
        <f t="shared" si="327"/>
        <v>2.8382213812677389E-3</v>
      </c>
      <c r="AI1049" s="15">
        <f t="shared" si="328"/>
        <v>0.33207190160832545</v>
      </c>
      <c r="AJ1049" s="15">
        <f t="shared" si="329"/>
        <v>0.40302743614001901</v>
      </c>
      <c r="AK1049" s="4">
        <f t="shared" si="330"/>
        <v>15073000</v>
      </c>
      <c r="AL1049" s="27">
        <f t="shared" si="331"/>
        <v>3.9806276122868704E-4</v>
      </c>
      <c r="AM1049" s="15">
        <f t="shared" si="338"/>
        <v>4.6573343063756385E-2</v>
      </c>
      <c r="AN1049" s="15">
        <f t="shared" si="339"/>
        <v>1.0505512888109577E-5</v>
      </c>
    </row>
    <row r="1050" spans="1:40" x14ac:dyDescent="0.2">
      <c r="A1050" s="4" t="s">
        <v>4627</v>
      </c>
      <c r="B1050" s="3" t="s">
        <v>10</v>
      </c>
      <c r="C1050" s="6">
        <v>149204</v>
      </c>
      <c r="D1050" s="3" t="s">
        <v>356</v>
      </c>
      <c r="E1050" s="6">
        <v>149209</v>
      </c>
      <c r="F1050" s="3" t="s">
        <v>1866</v>
      </c>
      <c r="G1050" s="8">
        <v>5000</v>
      </c>
      <c r="H1050" s="6">
        <v>147</v>
      </c>
      <c r="I1050" s="6">
        <v>148597</v>
      </c>
      <c r="J1050" s="13">
        <v>45046</v>
      </c>
      <c r="K1050" s="9">
        <v>5000</v>
      </c>
      <c r="L1050" s="4" t="s">
        <v>4627</v>
      </c>
      <c r="M1050" s="4" t="s">
        <v>4632</v>
      </c>
      <c r="N1050" s="4">
        <f>VLOOKUP(I1050,BaseModelo!$A$2:$E$5075,5)</f>
        <v>9</v>
      </c>
      <c r="P1050" s="15">
        <v>147</v>
      </c>
      <c r="Q1050" s="4">
        <f>VLOOKUP(I1050,BaseModelo!$A$2:$E$5075,3)</f>
        <v>147</v>
      </c>
      <c r="R1050" s="4">
        <f t="shared" si="320"/>
        <v>32283000</v>
      </c>
      <c r="S1050" s="16">
        <f t="shared" si="321"/>
        <v>1.5488027754545735E-4</v>
      </c>
      <c r="T1050" s="4">
        <f t="shared" si="332"/>
        <v>2.2767400799182231E-2</v>
      </c>
      <c r="U1050" s="4">
        <f t="shared" si="333"/>
        <v>2.2767400799182231E-2</v>
      </c>
      <c r="V1050" s="6">
        <f t="shared" si="322"/>
        <v>0</v>
      </c>
      <c r="W1050" s="16" t="str">
        <f t="shared" si="323"/>
        <v/>
      </c>
      <c r="X1050" s="4" t="str">
        <f t="shared" si="334"/>
        <v/>
      </c>
      <c r="Y1050" s="4" t="str">
        <f t="shared" si="324"/>
        <v/>
      </c>
      <c r="Z1050" s="4">
        <f t="shared" si="325"/>
        <v>5305000</v>
      </c>
      <c r="AA1050" s="16">
        <f t="shared" si="326"/>
        <v>9.42507068803016E-4</v>
      </c>
      <c r="AB1050" s="15">
        <f t="shared" si="335"/>
        <v>0.13854853911404336</v>
      </c>
      <c r="AC1050" s="15">
        <f t="shared" si="336"/>
        <v>0.13854853911404336</v>
      </c>
      <c r="AD1050" s="4">
        <v>149204</v>
      </c>
      <c r="AE1050" s="26">
        <v>1303.3399999999999</v>
      </c>
      <c r="AF1050" s="26">
        <v>1303.3399999999999</v>
      </c>
      <c r="AG1050" s="4">
        <f t="shared" si="337"/>
        <v>2114000</v>
      </c>
      <c r="AH1050" s="16">
        <f t="shared" si="327"/>
        <v>2.3651844843897824E-3</v>
      </c>
      <c r="AI1050" s="15">
        <f t="shared" si="328"/>
        <v>0.34768211920529801</v>
      </c>
      <c r="AJ1050" s="15">
        <f t="shared" si="329"/>
        <v>0.34768211920529801</v>
      </c>
      <c r="AK1050" s="4">
        <f t="shared" si="330"/>
        <v>15073000</v>
      </c>
      <c r="AL1050" s="27">
        <f t="shared" si="331"/>
        <v>3.3171896769057253E-4</v>
      </c>
      <c r="AM1050" s="15">
        <f t="shared" si="338"/>
        <v>4.8762688250514163E-2</v>
      </c>
      <c r="AN1050" s="15">
        <f t="shared" si="339"/>
        <v>7.5523786901022457E-6</v>
      </c>
    </row>
    <row r="1051" spans="1:40" x14ac:dyDescent="0.2">
      <c r="A1051" s="4" t="s">
        <v>4627</v>
      </c>
      <c r="B1051" s="3" t="s">
        <v>10</v>
      </c>
      <c r="C1051" s="6">
        <v>149204</v>
      </c>
      <c r="D1051" s="3" t="s">
        <v>356</v>
      </c>
      <c r="E1051" s="6">
        <v>149210</v>
      </c>
      <c r="F1051" s="3" t="s">
        <v>1867</v>
      </c>
      <c r="G1051" s="8">
        <v>8000</v>
      </c>
      <c r="H1051" s="6">
        <v>117</v>
      </c>
      <c r="I1051" s="6">
        <v>148598</v>
      </c>
      <c r="J1051" s="13">
        <v>45046</v>
      </c>
      <c r="K1051" s="9">
        <v>8000</v>
      </c>
      <c r="L1051" s="4" t="s">
        <v>4627</v>
      </c>
      <c r="M1051" s="4" t="s">
        <v>4632</v>
      </c>
      <c r="N1051" s="4">
        <f>VLOOKUP(I1051,BaseModelo!$A$2:$E$5075,5)</f>
        <v>10</v>
      </c>
      <c r="P1051" s="15">
        <v>142.00000000000003</v>
      </c>
      <c r="Q1051" s="4">
        <f>VLOOKUP(I1051,BaseModelo!$A$2:$E$5075,3)</f>
        <v>0</v>
      </c>
      <c r="R1051" s="4">
        <f t="shared" si="320"/>
        <v>32283000</v>
      </c>
      <c r="S1051" s="16">
        <f t="shared" si="321"/>
        <v>2.4780844407273179E-4</v>
      </c>
      <c r="T1051" s="4">
        <f t="shared" si="332"/>
        <v>2.8993587956509619E-2</v>
      </c>
      <c r="U1051" s="4">
        <f t="shared" si="333"/>
        <v>3.5188799058327919E-2</v>
      </c>
      <c r="V1051" s="6">
        <f t="shared" si="322"/>
        <v>0</v>
      </c>
      <c r="W1051" s="16" t="str">
        <f t="shared" si="323"/>
        <v/>
      </c>
      <c r="X1051" s="4" t="str">
        <f t="shared" si="334"/>
        <v/>
      </c>
      <c r="Y1051" s="4" t="str">
        <f t="shared" si="324"/>
        <v/>
      </c>
      <c r="Z1051" s="4">
        <f t="shared" si="325"/>
        <v>4121000</v>
      </c>
      <c r="AA1051" s="16">
        <f t="shared" si="326"/>
        <v>1.9412763892259161E-3</v>
      </c>
      <c r="AB1051" s="15">
        <f t="shared" si="335"/>
        <v>0.22712933753943218</v>
      </c>
      <c r="AC1051" s="15">
        <f t="shared" si="336"/>
        <v>0.27566124727008012</v>
      </c>
      <c r="AD1051" s="4">
        <v>149204</v>
      </c>
      <c r="AE1051" s="26">
        <v>1641.38</v>
      </c>
      <c r="AF1051" s="26">
        <v>1641.38</v>
      </c>
      <c r="AG1051" s="4">
        <f t="shared" si="337"/>
        <v>2105000</v>
      </c>
      <c r="AH1051" s="16">
        <f t="shared" si="327"/>
        <v>3.8004750593824228E-3</v>
      </c>
      <c r="AI1051" s="15">
        <f t="shared" si="328"/>
        <v>0.44465558194774346</v>
      </c>
      <c r="AJ1051" s="15">
        <f t="shared" si="329"/>
        <v>0.53966745843230413</v>
      </c>
      <c r="AK1051" s="4">
        <f t="shared" si="330"/>
        <v>15073000</v>
      </c>
      <c r="AL1051" s="27">
        <f t="shared" si="331"/>
        <v>5.3075034830491602E-4</v>
      </c>
      <c r="AM1051" s="15">
        <f t="shared" si="338"/>
        <v>6.2097790751675173E-2</v>
      </c>
      <c r="AN1051" s="15">
        <f t="shared" si="339"/>
        <v>1.8676467356639244E-5</v>
      </c>
    </row>
    <row r="1052" spans="1:40" x14ac:dyDescent="0.2">
      <c r="A1052" s="4" t="s">
        <v>4627</v>
      </c>
      <c r="B1052" s="3" t="s">
        <v>10</v>
      </c>
      <c r="C1052" s="6">
        <v>149204</v>
      </c>
      <c r="D1052" s="3" t="s">
        <v>356</v>
      </c>
      <c r="E1052" s="6">
        <v>149221</v>
      </c>
      <c r="F1052" s="3" t="s">
        <v>1868</v>
      </c>
      <c r="G1052" s="8">
        <v>5000</v>
      </c>
      <c r="H1052" s="6">
        <v>147</v>
      </c>
      <c r="I1052" s="6">
        <v>148488</v>
      </c>
      <c r="J1052" s="13">
        <v>45046</v>
      </c>
      <c r="K1052" s="9">
        <v>5000</v>
      </c>
      <c r="L1052" s="4" t="s">
        <v>4627</v>
      </c>
      <c r="M1052" s="4" t="s">
        <v>4632</v>
      </c>
      <c r="N1052" s="4">
        <f>VLOOKUP(I1052,BaseModelo!$A$2:$E$5075,5)</f>
        <v>10</v>
      </c>
      <c r="P1052" s="15">
        <v>147</v>
      </c>
      <c r="Q1052" s="4">
        <f>VLOOKUP(I1052,BaseModelo!$A$2:$E$5075,3)</f>
        <v>0</v>
      </c>
      <c r="R1052" s="4">
        <f t="shared" si="320"/>
        <v>32283000</v>
      </c>
      <c r="S1052" s="16">
        <f t="shared" si="321"/>
        <v>1.5488027754545735E-4</v>
      </c>
      <c r="T1052" s="4">
        <f t="shared" si="332"/>
        <v>2.2767400799182231E-2</v>
      </c>
      <c r="U1052" s="4">
        <f t="shared" si="333"/>
        <v>2.2767400799182231E-2</v>
      </c>
      <c r="V1052" s="6">
        <f t="shared" si="322"/>
        <v>0</v>
      </c>
      <c r="W1052" s="16" t="str">
        <f t="shared" si="323"/>
        <v/>
      </c>
      <c r="X1052" s="4" t="str">
        <f t="shared" si="334"/>
        <v/>
      </c>
      <c r="Y1052" s="4" t="str">
        <f t="shared" si="324"/>
        <v/>
      </c>
      <c r="Z1052" s="4">
        <f t="shared" si="325"/>
        <v>4121000</v>
      </c>
      <c r="AA1052" s="16">
        <f t="shared" si="326"/>
        <v>1.2132977432661976E-3</v>
      </c>
      <c r="AB1052" s="15">
        <f t="shared" si="335"/>
        <v>0.17835476826013105</v>
      </c>
      <c r="AC1052" s="15">
        <f t="shared" si="336"/>
        <v>0.17835476826013105</v>
      </c>
      <c r="AD1052" s="4">
        <v>149204</v>
      </c>
      <c r="AE1052" s="26">
        <v>1303.3399999999999</v>
      </c>
      <c r="AF1052" s="26">
        <v>1303.3399999999999</v>
      </c>
      <c r="AG1052" s="4">
        <f t="shared" si="337"/>
        <v>2105000</v>
      </c>
      <c r="AH1052" s="16">
        <f t="shared" si="327"/>
        <v>2.3752969121140144E-3</v>
      </c>
      <c r="AI1052" s="15">
        <f t="shared" si="328"/>
        <v>0.34916864608076009</v>
      </c>
      <c r="AJ1052" s="15">
        <f t="shared" si="329"/>
        <v>0.34916864608076009</v>
      </c>
      <c r="AK1052" s="4">
        <f t="shared" si="330"/>
        <v>15073000</v>
      </c>
      <c r="AL1052" s="27">
        <f t="shared" si="331"/>
        <v>3.3171896769057253E-4</v>
      </c>
      <c r="AM1052" s="15">
        <f t="shared" si="338"/>
        <v>4.8762688250514163E-2</v>
      </c>
      <c r="AN1052" s="15">
        <f t="shared" si="339"/>
        <v>7.5523786901022457E-6</v>
      </c>
    </row>
    <row r="1053" spans="1:40" x14ac:dyDescent="0.2">
      <c r="A1053" s="4" t="s">
        <v>4627</v>
      </c>
      <c r="B1053" s="3" t="s">
        <v>10</v>
      </c>
      <c r="C1053" s="6">
        <v>149204</v>
      </c>
      <c r="D1053" s="3" t="s">
        <v>356</v>
      </c>
      <c r="E1053" s="6">
        <v>149235</v>
      </c>
      <c r="F1053" s="3" t="s">
        <v>1869</v>
      </c>
      <c r="G1053" s="8">
        <v>8000</v>
      </c>
      <c r="H1053" s="6">
        <v>142</v>
      </c>
      <c r="I1053" s="6">
        <v>148506</v>
      </c>
      <c r="J1053" s="13">
        <v>45046</v>
      </c>
      <c r="K1053" s="9">
        <v>8000</v>
      </c>
      <c r="L1053" s="4" t="s">
        <v>4627</v>
      </c>
      <c r="M1053" s="4" t="s">
        <v>4632</v>
      </c>
      <c r="N1053" s="4">
        <f>VLOOKUP(I1053,BaseModelo!$A$2:$E$5075,5)</f>
        <v>10</v>
      </c>
      <c r="P1053" s="15">
        <v>142.00000000000003</v>
      </c>
      <c r="Q1053" s="4">
        <f>VLOOKUP(I1053,BaseModelo!$A$2:$E$5075,3)</f>
        <v>0</v>
      </c>
      <c r="R1053" s="4">
        <f t="shared" si="320"/>
        <v>32283000</v>
      </c>
      <c r="S1053" s="16">
        <f t="shared" si="321"/>
        <v>2.4780844407273179E-4</v>
      </c>
      <c r="T1053" s="4">
        <f t="shared" si="332"/>
        <v>3.5188799058327912E-2</v>
      </c>
      <c r="U1053" s="4">
        <f t="shared" si="333"/>
        <v>3.5188799058327919E-2</v>
      </c>
      <c r="V1053" s="6">
        <f t="shared" si="322"/>
        <v>0</v>
      </c>
      <c r="W1053" s="16" t="str">
        <f t="shared" si="323"/>
        <v/>
      </c>
      <c r="X1053" s="4" t="str">
        <f t="shared" si="334"/>
        <v/>
      </c>
      <c r="Y1053" s="4" t="str">
        <f t="shared" si="324"/>
        <v/>
      </c>
      <c r="Z1053" s="4">
        <f t="shared" si="325"/>
        <v>4121000</v>
      </c>
      <c r="AA1053" s="16">
        <f t="shared" si="326"/>
        <v>1.9412763892259161E-3</v>
      </c>
      <c r="AB1053" s="15">
        <f t="shared" si="335"/>
        <v>0.27566124727008007</v>
      </c>
      <c r="AC1053" s="15">
        <f t="shared" si="336"/>
        <v>0.27566124727008012</v>
      </c>
      <c r="AD1053" s="4">
        <v>149204</v>
      </c>
      <c r="AE1053" s="26">
        <v>2013.74</v>
      </c>
      <c r="AF1053" s="26">
        <v>2013.74</v>
      </c>
      <c r="AG1053" s="4">
        <f t="shared" si="337"/>
        <v>2105000</v>
      </c>
      <c r="AH1053" s="16">
        <f t="shared" si="327"/>
        <v>3.8004750593824228E-3</v>
      </c>
      <c r="AI1053" s="15">
        <f t="shared" si="328"/>
        <v>0.53966745843230401</v>
      </c>
      <c r="AJ1053" s="15">
        <f t="shared" si="329"/>
        <v>0.53966745843230413</v>
      </c>
      <c r="AK1053" s="4">
        <f t="shared" si="330"/>
        <v>15073000</v>
      </c>
      <c r="AL1053" s="27">
        <f t="shared" si="331"/>
        <v>5.3075034830491602E-4</v>
      </c>
      <c r="AM1053" s="15">
        <f t="shared" si="338"/>
        <v>7.5366549459298077E-2</v>
      </c>
      <c r="AN1053" s="15">
        <f t="shared" si="339"/>
        <v>1.8676467356639244E-5</v>
      </c>
    </row>
    <row r="1054" spans="1:40" x14ac:dyDescent="0.2">
      <c r="A1054" s="4" t="s">
        <v>4628</v>
      </c>
      <c r="B1054" s="2" t="s">
        <v>4</v>
      </c>
      <c r="C1054" s="5">
        <v>149238</v>
      </c>
      <c r="D1054" s="2" t="s">
        <v>357</v>
      </c>
      <c r="E1054" s="5">
        <v>149246</v>
      </c>
      <c r="F1054" s="2" t="s">
        <v>1850</v>
      </c>
      <c r="G1054" s="7">
        <v>5000</v>
      </c>
      <c r="H1054" s="5">
        <v>147</v>
      </c>
      <c r="I1054" s="6">
        <v>148652</v>
      </c>
      <c r="J1054" s="13">
        <v>45046</v>
      </c>
      <c r="K1054" s="9">
        <v>5000</v>
      </c>
      <c r="L1054" s="4" t="s">
        <v>4628</v>
      </c>
      <c r="M1054" s="4" t="s">
        <v>4632</v>
      </c>
      <c r="N1054" s="4">
        <f>VLOOKUP(I1054,BaseModelo!$A$2:$E$5075,5)</f>
        <v>4</v>
      </c>
      <c r="P1054" s="15">
        <v>147</v>
      </c>
      <c r="Q1054" s="4">
        <f>VLOOKUP(I1054,BaseModelo!$A$2:$E$5075,3)</f>
        <v>110</v>
      </c>
      <c r="R1054" s="4">
        <f t="shared" si="320"/>
        <v>32283000</v>
      </c>
      <c r="S1054" s="16">
        <f t="shared" si="321"/>
        <v>1.5488027754545735E-4</v>
      </c>
      <c r="T1054" s="4">
        <f t="shared" si="332"/>
        <v>2.2767400799182231E-2</v>
      </c>
      <c r="U1054" s="4">
        <f t="shared" si="333"/>
        <v>2.2767400799182231E-2</v>
      </c>
      <c r="V1054" s="6">
        <f t="shared" si="322"/>
        <v>0</v>
      </c>
      <c r="W1054" s="16" t="str">
        <f t="shared" si="323"/>
        <v/>
      </c>
      <c r="X1054" s="4" t="str">
        <f t="shared" si="334"/>
        <v/>
      </c>
      <c r="Y1054" s="4" t="str">
        <f t="shared" si="324"/>
        <v/>
      </c>
      <c r="Z1054" s="4">
        <f t="shared" si="325"/>
        <v>2331000</v>
      </c>
      <c r="AA1054" s="16">
        <f t="shared" si="326"/>
        <v>2.1450021450021449E-3</v>
      </c>
      <c r="AB1054" s="15">
        <f t="shared" si="335"/>
        <v>0.31531531531531531</v>
      </c>
      <c r="AC1054" s="15">
        <f t="shared" si="336"/>
        <v>0.31531531531531531</v>
      </c>
      <c r="AD1054" s="4">
        <v>149238</v>
      </c>
      <c r="AE1054" s="26">
        <v>1303.3399999999999</v>
      </c>
      <c r="AF1054" s="26">
        <v>1303.3399999999999</v>
      </c>
      <c r="AG1054" s="4">
        <f t="shared" si="337"/>
        <v>858000</v>
      </c>
      <c r="AH1054" s="16">
        <f t="shared" si="327"/>
        <v>5.8275058275058279E-3</v>
      </c>
      <c r="AI1054" s="15">
        <f t="shared" si="328"/>
        <v>0.85664335664335667</v>
      </c>
      <c r="AJ1054" s="15">
        <f t="shared" si="329"/>
        <v>0.85664335664335667</v>
      </c>
      <c r="AK1054" s="4">
        <f t="shared" si="330"/>
        <v>16319000</v>
      </c>
      <c r="AL1054" s="27">
        <f t="shared" si="331"/>
        <v>3.0639132299773271E-4</v>
      </c>
      <c r="AM1054" s="15">
        <f t="shared" si="338"/>
        <v>4.5039524480666712E-2</v>
      </c>
      <c r="AN1054" s="15">
        <f t="shared" si="339"/>
        <v>6.9757340520810808E-6</v>
      </c>
    </row>
    <row r="1055" spans="1:40" x14ac:dyDescent="0.2">
      <c r="A1055" s="4" t="s">
        <v>4628</v>
      </c>
      <c r="B1055" s="3" t="s">
        <v>4</v>
      </c>
      <c r="C1055" s="6">
        <v>149238</v>
      </c>
      <c r="D1055" s="3" t="s">
        <v>357</v>
      </c>
      <c r="E1055" s="6">
        <v>149244</v>
      </c>
      <c r="F1055" s="3" t="s">
        <v>1872</v>
      </c>
      <c r="G1055" s="8">
        <v>10000</v>
      </c>
      <c r="H1055" s="6">
        <v>142</v>
      </c>
      <c r="I1055" s="6">
        <v>148651</v>
      </c>
      <c r="J1055" s="13">
        <v>45046</v>
      </c>
      <c r="K1055" s="9">
        <v>10000</v>
      </c>
      <c r="L1055" s="4" t="s">
        <v>4628</v>
      </c>
      <c r="M1055" s="4" t="s">
        <v>4632</v>
      </c>
      <c r="N1055" s="4">
        <f>VLOOKUP(I1055,BaseModelo!$A$2:$E$5075,5)</f>
        <v>4</v>
      </c>
      <c r="P1055" s="15">
        <v>142.00000000000003</v>
      </c>
      <c r="Q1055" s="4">
        <f>VLOOKUP(I1055,BaseModelo!$A$2:$E$5075,3)</f>
        <v>110</v>
      </c>
      <c r="R1055" s="4">
        <f t="shared" si="320"/>
        <v>32283000</v>
      </c>
      <c r="S1055" s="16">
        <f t="shared" si="321"/>
        <v>3.0976055509091471E-4</v>
      </c>
      <c r="T1055" s="4">
        <f t="shared" si="332"/>
        <v>4.3985998822909891E-2</v>
      </c>
      <c r="U1055" s="4">
        <f t="shared" si="333"/>
        <v>4.3985998822909898E-2</v>
      </c>
      <c r="V1055" s="6">
        <f t="shared" si="322"/>
        <v>0</v>
      </c>
      <c r="W1055" s="16" t="str">
        <f t="shared" si="323"/>
        <v/>
      </c>
      <c r="X1055" s="4" t="str">
        <f t="shared" si="334"/>
        <v/>
      </c>
      <c r="Y1055" s="4" t="str">
        <f t="shared" si="324"/>
        <v/>
      </c>
      <c r="Z1055" s="4">
        <f t="shared" si="325"/>
        <v>2331000</v>
      </c>
      <c r="AA1055" s="16">
        <f t="shared" si="326"/>
        <v>4.2900042900042897E-3</v>
      </c>
      <c r="AB1055" s="15">
        <f t="shared" si="335"/>
        <v>0.60918060918060912</v>
      </c>
      <c r="AC1055" s="15">
        <f t="shared" si="336"/>
        <v>0.60918060918060923</v>
      </c>
      <c r="AD1055" s="4">
        <v>149238</v>
      </c>
      <c r="AE1055" s="26">
        <v>2510.34</v>
      </c>
      <c r="AF1055" s="26">
        <v>2510.34</v>
      </c>
      <c r="AG1055" s="4">
        <f t="shared" si="337"/>
        <v>858000</v>
      </c>
      <c r="AH1055" s="16">
        <f t="shared" si="327"/>
        <v>1.1655011655011656E-2</v>
      </c>
      <c r="AI1055" s="15">
        <f t="shared" si="328"/>
        <v>1.6550116550116551</v>
      </c>
      <c r="AJ1055" s="15">
        <f t="shared" si="329"/>
        <v>1.6550116550116554</v>
      </c>
      <c r="AK1055" s="4">
        <f t="shared" si="330"/>
        <v>16319000</v>
      </c>
      <c r="AL1055" s="27">
        <f t="shared" si="331"/>
        <v>6.1278264599546543E-4</v>
      </c>
      <c r="AM1055" s="15">
        <f t="shared" si="338"/>
        <v>8.7015135731356094E-2</v>
      </c>
      <c r="AN1055" s="15">
        <f t="shared" si="339"/>
        <v>2.6953856745456156E-5</v>
      </c>
    </row>
    <row r="1056" spans="1:40" x14ac:dyDescent="0.2">
      <c r="A1056" s="4" t="s">
        <v>4628</v>
      </c>
      <c r="B1056" s="3" t="s">
        <v>4</v>
      </c>
      <c r="C1056" s="6">
        <v>149238</v>
      </c>
      <c r="D1056" s="3" t="s">
        <v>357</v>
      </c>
      <c r="E1056" s="6">
        <v>149245</v>
      </c>
      <c r="F1056" s="3" t="s">
        <v>1873</v>
      </c>
      <c r="G1056" s="8">
        <v>10000</v>
      </c>
      <c r="H1056" s="6">
        <v>142</v>
      </c>
      <c r="I1056" s="6">
        <v>148645</v>
      </c>
      <c r="J1056" s="13">
        <v>45046</v>
      </c>
      <c r="K1056" s="9">
        <v>10000</v>
      </c>
      <c r="L1056" s="4" t="s">
        <v>4628</v>
      </c>
      <c r="M1056" s="4" t="s">
        <v>4632</v>
      </c>
      <c r="N1056" s="4">
        <f>VLOOKUP(I1056,BaseModelo!$A$2:$E$5075,5)</f>
        <v>4</v>
      </c>
      <c r="P1056" s="15">
        <v>142.00000000000003</v>
      </c>
      <c r="Q1056" s="4">
        <f>VLOOKUP(I1056,BaseModelo!$A$2:$E$5075,3)</f>
        <v>110</v>
      </c>
      <c r="R1056" s="4">
        <f t="shared" si="320"/>
        <v>32283000</v>
      </c>
      <c r="S1056" s="16">
        <f t="shared" si="321"/>
        <v>3.0976055509091471E-4</v>
      </c>
      <c r="T1056" s="4">
        <f t="shared" si="332"/>
        <v>4.3985998822909891E-2</v>
      </c>
      <c r="U1056" s="4">
        <f t="shared" si="333"/>
        <v>4.3985998822909898E-2</v>
      </c>
      <c r="V1056" s="6">
        <f t="shared" si="322"/>
        <v>0</v>
      </c>
      <c r="W1056" s="16" t="str">
        <f t="shared" si="323"/>
        <v/>
      </c>
      <c r="X1056" s="4" t="str">
        <f t="shared" si="334"/>
        <v/>
      </c>
      <c r="Y1056" s="4" t="str">
        <f t="shared" si="324"/>
        <v/>
      </c>
      <c r="Z1056" s="4">
        <f t="shared" si="325"/>
        <v>2331000</v>
      </c>
      <c r="AA1056" s="16">
        <f t="shared" si="326"/>
        <v>4.2900042900042897E-3</v>
      </c>
      <c r="AB1056" s="15">
        <f t="shared" si="335"/>
        <v>0.60918060918060912</v>
      </c>
      <c r="AC1056" s="15">
        <f t="shared" si="336"/>
        <v>0.60918060918060923</v>
      </c>
      <c r="AD1056" s="4">
        <v>149238</v>
      </c>
      <c r="AE1056" s="26">
        <v>2510.34</v>
      </c>
      <c r="AF1056" s="26">
        <v>2510.34</v>
      </c>
      <c r="AG1056" s="4">
        <f t="shared" si="337"/>
        <v>858000</v>
      </c>
      <c r="AH1056" s="16">
        <f t="shared" si="327"/>
        <v>1.1655011655011656E-2</v>
      </c>
      <c r="AI1056" s="15">
        <f t="shared" si="328"/>
        <v>1.6550116550116551</v>
      </c>
      <c r="AJ1056" s="15">
        <f t="shared" si="329"/>
        <v>1.6550116550116554</v>
      </c>
      <c r="AK1056" s="4">
        <f t="shared" si="330"/>
        <v>16319000</v>
      </c>
      <c r="AL1056" s="27">
        <f t="shared" si="331"/>
        <v>6.1278264599546543E-4</v>
      </c>
      <c r="AM1056" s="15">
        <f t="shared" si="338"/>
        <v>8.7015135731356094E-2</v>
      </c>
      <c r="AN1056" s="15">
        <f t="shared" si="339"/>
        <v>2.6953856745456156E-5</v>
      </c>
    </row>
    <row r="1057" spans="1:40" x14ac:dyDescent="0.2">
      <c r="A1057" s="4" t="s">
        <v>4628</v>
      </c>
      <c r="B1057" s="3" t="s">
        <v>4</v>
      </c>
      <c r="C1057" s="6">
        <v>149254</v>
      </c>
      <c r="D1057" s="3" t="s">
        <v>361</v>
      </c>
      <c r="E1057" s="6">
        <v>149291</v>
      </c>
      <c r="F1057" s="3" t="s">
        <v>1876</v>
      </c>
      <c r="G1057" s="8">
        <v>7000</v>
      </c>
      <c r="H1057" s="6">
        <v>142</v>
      </c>
      <c r="I1057" s="6">
        <v>148649</v>
      </c>
      <c r="J1057" s="13">
        <v>45046</v>
      </c>
      <c r="K1057" s="9">
        <v>7000</v>
      </c>
      <c r="L1057" s="4" t="s">
        <v>4628</v>
      </c>
      <c r="M1057" s="4" t="s">
        <v>4632</v>
      </c>
      <c r="N1057" s="4">
        <f>VLOOKUP(I1057,BaseModelo!$A$2:$E$5075,5)</f>
        <v>4</v>
      </c>
      <c r="P1057" s="15">
        <v>142.00000000000003</v>
      </c>
      <c r="Q1057" s="4">
        <f>VLOOKUP(I1057,BaseModelo!$A$2:$E$5075,3)</f>
        <v>110</v>
      </c>
      <c r="R1057" s="4">
        <f t="shared" si="320"/>
        <v>32283000</v>
      </c>
      <c r="S1057" s="16">
        <f t="shared" si="321"/>
        <v>2.168323885636403E-4</v>
      </c>
      <c r="T1057" s="4">
        <f t="shared" si="332"/>
        <v>3.0790199176036922E-2</v>
      </c>
      <c r="U1057" s="4">
        <f t="shared" si="333"/>
        <v>3.0790199176036929E-2</v>
      </c>
      <c r="V1057" s="6">
        <f t="shared" si="322"/>
        <v>0</v>
      </c>
      <c r="W1057" s="16" t="str">
        <f t="shared" si="323"/>
        <v/>
      </c>
      <c r="X1057" s="4" t="str">
        <f t="shared" si="334"/>
        <v/>
      </c>
      <c r="Y1057" s="4" t="str">
        <f t="shared" si="324"/>
        <v/>
      </c>
      <c r="Z1057" s="4">
        <f t="shared" si="325"/>
        <v>2331000</v>
      </c>
      <c r="AA1057" s="16">
        <f t="shared" si="326"/>
        <v>3.003003003003003E-3</v>
      </c>
      <c r="AB1057" s="15">
        <f t="shared" si="335"/>
        <v>0.42642642642642642</v>
      </c>
      <c r="AC1057" s="15">
        <f t="shared" si="336"/>
        <v>0.42642642642642653</v>
      </c>
      <c r="AD1057" s="4">
        <v>149254</v>
      </c>
      <c r="AE1057" s="26">
        <v>1758.65</v>
      </c>
      <c r="AF1057" s="26">
        <v>1758.65</v>
      </c>
      <c r="AG1057" s="4">
        <f t="shared" si="337"/>
        <v>858000</v>
      </c>
      <c r="AH1057" s="16">
        <f t="shared" si="327"/>
        <v>8.1585081585081581E-3</v>
      </c>
      <c r="AI1057" s="15">
        <f t="shared" si="328"/>
        <v>1.1585081585081585</v>
      </c>
      <c r="AJ1057" s="15">
        <f t="shared" si="329"/>
        <v>1.1585081585081587</v>
      </c>
      <c r="AK1057" s="4">
        <f t="shared" si="330"/>
        <v>16319000</v>
      </c>
      <c r="AL1057" s="27">
        <f t="shared" si="331"/>
        <v>4.289478521968258E-4</v>
      </c>
      <c r="AM1057" s="15">
        <f t="shared" si="338"/>
        <v>6.0910595011949266E-2</v>
      </c>
      <c r="AN1057" s="15">
        <f t="shared" si="339"/>
        <v>1.3207389805273516E-5</v>
      </c>
    </row>
    <row r="1058" spans="1:40" x14ac:dyDescent="0.2">
      <c r="A1058" s="4" t="s">
        <v>4628</v>
      </c>
      <c r="B1058" s="3" t="s">
        <v>4</v>
      </c>
      <c r="C1058" s="6">
        <v>149254</v>
      </c>
      <c r="D1058" s="3" t="s">
        <v>361</v>
      </c>
      <c r="E1058" s="6">
        <v>149292</v>
      </c>
      <c r="F1058" s="3" t="s">
        <v>1877</v>
      </c>
      <c r="G1058" s="8">
        <v>8000</v>
      </c>
      <c r="H1058" s="6">
        <v>142</v>
      </c>
      <c r="I1058" s="6">
        <v>149217</v>
      </c>
      <c r="J1058" s="13">
        <v>45046</v>
      </c>
      <c r="K1058" s="9">
        <v>8000</v>
      </c>
      <c r="L1058" s="4" t="s">
        <v>4628</v>
      </c>
      <c r="M1058" s="4" t="s">
        <v>4632</v>
      </c>
      <c r="N1058" s="4">
        <f>VLOOKUP(I1058,BaseModelo!$A$2:$E$5075,5)</f>
        <v>4</v>
      </c>
      <c r="P1058" s="15">
        <v>142.00000000000003</v>
      </c>
      <c r="Q1058" s="4">
        <f>VLOOKUP(I1058,BaseModelo!$A$2:$E$5075,3)</f>
        <v>110</v>
      </c>
      <c r="R1058" s="4">
        <f t="shared" si="320"/>
        <v>32283000</v>
      </c>
      <c r="S1058" s="16">
        <f t="shared" si="321"/>
        <v>2.4780844407273179E-4</v>
      </c>
      <c r="T1058" s="4">
        <f t="shared" si="332"/>
        <v>3.5188799058327912E-2</v>
      </c>
      <c r="U1058" s="4">
        <f t="shared" si="333"/>
        <v>3.5188799058327919E-2</v>
      </c>
      <c r="V1058" s="6">
        <f t="shared" si="322"/>
        <v>0</v>
      </c>
      <c r="W1058" s="16" t="str">
        <f t="shared" si="323"/>
        <v/>
      </c>
      <c r="X1058" s="4" t="str">
        <f t="shared" si="334"/>
        <v/>
      </c>
      <c r="Y1058" s="4" t="str">
        <f t="shared" si="324"/>
        <v/>
      </c>
      <c r="Z1058" s="4">
        <f t="shared" si="325"/>
        <v>2331000</v>
      </c>
      <c r="AA1058" s="16">
        <f t="shared" si="326"/>
        <v>3.432003432003432E-3</v>
      </c>
      <c r="AB1058" s="15">
        <f t="shared" si="335"/>
        <v>0.48734448734448738</v>
      </c>
      <c r="AC1058" s="15">
        <f t="shared" si="336"/>
        <v>0.48734448734448743</v>
      </c>
      <c r="AD1058" s="4">
        <v>149254</v>
      </c>
      <c r="AE1058" s="26">
        <v>2013.74</v>
      </c>
      <c r="AF1058" s="26">
        <v>2013.74</v>
      </c>
      <c r="AG1058" s="4">
        <f t="shared" si="337"/>
        <v>858000</v>
      </c>
      <c r="AH1058" s="16">
        <f t="shared" si="327"/>
        <v>9.324009324009324E-3</v>
      </c>
      <c r="AI1058" s="15">
        <f t="shared" si="328"/>
        <v>1.324009324009324</v>
      </c>
      <c r="AJ1058" s="15">
        <f t="shared" si="329"/>
        <v>1.3240093240093243</v>
      </c>
      <c r="AK1058" s="4">
        <f t="shared" si="330"/>
        <v>16319000</v>
      </c>
      <c r="AL1058" s="27">
        <f t="shared" si="331"/>
        <v>4.9022611679637234E-4</v>
      </c>
      <c r="AM1058" s="15">
        <f t="shared" si="338"/>
        <v>6.9612108585084875E-2</v>
      </c>
      <c r="AN1058" s="15">
        <f t="shared" si="339"/>
        <v>1.725046831709194E-5</v>
      </c>
    </row>
    <row r="1059" spans="1:40" x14ac:dyDescent="0.2">
      <c r="A1059" s="4" t="s">
        <v>4628</v>
      </c>
      <c r="B1059" s="2" t="s">
        <v>16</v>
      </c>
      <c r="C1059" s="5">
        <v>149262</v>
      </c>
      <c r="D1059" s="2" t="s">
        <v>362</v>
      </c>
      <c r="E1059" s="5">
        <v>149263</v>
      </c>
      <c r="F1059" s="2" t="s">
        <v>1874</v>
      </c>
      <c r="G1059" s="7">
        <v>12000</v>
      </c>
      <c r="H1059" s="5">
        <v>75</v>
      </c>
      <c r="I1059" s="6">
        <v>148911</v>
      </c>
      <c r="J1059" s="13">
        <v>45046</v>
      </c>
      <c r="K1059" s="9">
        <v>12000</v>
      </c>
      <c r="L1059" s="4" t="s">
        <v>4628</v>
      </c>
      <c r="M1059" s="4" t="s">
        <v>4632</v>
      </c>
      <c r="N1059" s="4">
        <f>VLOOKUP(I1059,BaseModelo!$A$2:$E$5075,5)</f>
        <v>6</v>
      </c>
      <c r="P1059" s="15">
        <v>132</v>
      </c>
      <c r="Q1059" s="4">
        <f>VLOOKUP(I1059,BaseModelo!$A$2:$E$5075,3)</f>
        <v>115</v>
      </c>
      <c r="R1059" s="4">
        <f t="shared" si="320"/>
        <v>32283000</v>
      </c>
      <c r="S1059" s="16">
        <f t="shared" si="321"/>
        <v>3.7171266610909768E-4</v>
      </c>
      <c r="T1059" s="4">
        <f t="shared" si="332"/>
        <v>2.7878449958182325E-2</v>
      </c>
      <c r="U1059" s="4">
        <f t="shared" si="333"/>
        <v>4.9066071926400896E-2</v>
      </c>
      <c r="V1059" s="6">
        <f t="shared" si="322"/>
        <v>0</v>
      </c>
      <c r="W1059" s="16" t="str">
        <f t="shared" si="323"/>
        <v/>
      </c>
      <c r="X1059" s="4" t="str">
        <f t="shared" si="334"/>
        <v/>
      </c>
      <c r="Y1059" s="4" t="str">
        <f t="shared" si="324"/>
        <v/>
      </c>
      <c r="Z1059" s="4">
        <f t="shared" si="325"/>
        <v>4853000</v>
      </c>
      <c r="AA1059" s="16">
        <f t="shared" si="326"/>
        <v>2.4726973006387802E-3</v>
      </c>
      <c r="AB1059" s="15">
        <f t="shared" si="335"/>
        <v>0.18545229754790851</v>
      </c>
      <c r="AC1059" s="15">
        <f t="shared" si="336"/>
        <v>0.32639604368431896</v>
      </c>
      <c r="AD1059" s="4">
        <v>149262</v>
      </c>
      <c r="AE1059" s="26">
        <v>1544.75</v>
      </c>
      <c r="AF1059" s="26">
        <v>1544.75</v>
      </c>
      <c r="AG1059" s="4">
        <f t="shared" si="337"/>
        <v>2735000</v>
      </c>
      <c r="AH1059" s="16">
        <f t="shared" si="327"/>
        <v>4.3875685557586835E-3</v>
      </c>
      <c r="AI1059" s="15">
        <f t="shared" si="328"/>
        <v>0.32906764168190128</v>
      </c>
      <c r="AJ1059" s="15">
        <f t="shared" si="329"/>
        <v>0.57915904936014617</v>
      </c>
      <c r="AK1059" s="4">
        <f t="shared" si="330"/>
        <v>16319000</v>
      </c>
      <c r="AL1059" s="27">
        <f t="shared" si="331"/>
        <v>7.3533917519455851E-4</v>
      </c>
      <c r="AM1059" s="15">
        <f t="shared" si="338"/>
        <v>5.515043813959189E-2</v>
      </c>
      <c r="AN1059" s="15">
        <f t="shared" si="339"/>
        <v>3.6080204860396516E-5</v>
      </c>
    </row>
    <row r="1060" spans="1:40" x14ac:dyDescent="0.2">
      <c r="A1060" s="4" t="s">
        <v>4628</v>
      </c>
      <c r="B1060" s="3" t="s">
        <v>16</v>
      </c>
      <c r="C1060" s="6">
        <v>149262</v>
      </c>
      <c r="D1060" s="3" t="s">
        <v>362</v>
      </c>
      <c r="E1060" s="6">
        <v>149264</v>
      </c>
      <c r="F1060" s="3" t="s">
        <v>1878</v>
      </c>
      <c r="G1060" s="8">
        <v>10000</v>
      </c>
      <c r="H1060" s="6">
        <v>142</v>
      </c>
      <c r="I1060" s="6">
        <v>148894</v>
      </c>
      <c r="J1060" s="13">
        <v>45046</v>
      </c>
      <c r="K1060" s="9">
        <v>10000</v>
      </c>
      <c r="L1060" s="4" t="s">
        <v>4628</v>
      </c>
      <c r="M1060" s="4" t="s">
        <v>4632</v>
      </c>
      <c r="N1060" s="4">
        <f>VLOOKUP(I1060,BaseModelo!$A$2:$E$5075,5)</f>
        <v>8</v>
      </c>
      <c r="P1060" s="15">
        <v>142.00000000000003</v>
      </c>
      <c r="Q1060" s="4">
        <f>VLOOKUP(I1060,BaseModelo!$A$2:$E$5075,3)</f>
        <v>132</v>
      </c>
      <c r="R1060" s="4">
        <f t="shared" si="320"/>
        <v>32283000</v>
      </c>
      <c r="S1060" s="16">
        <f t="shared" si="321"/>
        <v>3.0976055509091471E-4</v>
      </c>
      <c r="T1060" s="4">
        <f t="shared" si="332"/>
        <v>4.3985998822909891E-2</v>
      </c>
      <c r="U1060" s="4">
        <f t="shared" si="333"/>
        <v>4.3985998822909898E-2</v>
      </c>
      <c r="V1060" s="6">
        <f t="shared" si="322"/>
        <v>0</v>
      </c>
      <c r="W1060" s="16" t="str">
        <f t="shared" si="323"/>
        <v/>
      </c>
      <c r="X1060" s="4" t="str">
        <f t="shared" si="334"/>
        <v/>
      </c>
      <c r="Y1060" s="4" t="str">
        <f t="shared" si="324"/>
        <v/>
      </c>
      <c r="Z1060" s="4">
        <f t="shared" si="325"/>
        <v>5836000</v>
      </c>
      <c r="AA1060" s="16">
        <f t="shared" si="326"/>
        <v>1.7135023989033585E-3</v>
      </c>
      <c r="AB1060" s="15">
        <f t="shared" si="335"/>
        <v>0.2433173406442769</v>
      </c>
      <c r="AC1060" s="15">
        <f t="shared" si="336"/>
        <v>0.24331734064427696</v>
      </c>
      <c r="AD1060" s="4">
        <v>149262</v>
      </c>
      <c r="AE1060" s="26">
        <v>2510.34</v>
      </c>
      <c r="AF1060" s="26">
        <v>2510.34</v>
      </c>
      <c r="AG1060" s="4">
        <f t="shared" si="337"/>
        <v>3421000</v>
      </c>
      <c r="AH1060" s="16">
        <f t="shared" si="327"/>
        <v>2.9231218941829875E-3</v>
      </c>
      <c r="AI1060" s="15">
        <f t="shared" si="328"/>
        <v>0.41508330897398421</v>
      </c>
      <c r="AJ1060" s="15">
        <f t="shared" si="329"/>
        <v>0.41508330897398432</v>
      </c>
      <c r="AK1060" s="4">
        <f t="shared" si="330"/>
        <v>16319000</v>
      </c>
      <c r="AL1060" s="27">
        <f t="shared" si="331"/>
        <v>6.1278264599546543E-4</v>
      </c>
      <c r="AM1060" s="15">
        <f t="shared" si="338"/>
        <v>8.7015135731356094E-2</v>
      </c>
      <c r="AN1060" s="15">
        <f t="shared" si="339"/>
        <v>2.6953856745456156E-5</v>
      </c>
    </row>
    <row r="1061" spans="1:40" x14ac:dyDescent="0.2">
      <c r="A1061" s="4" t="s">
        <v>4628</v>
      </c>
      <c r="B1061" s="3" t="s">
        <v>16</v>
      </c>
      <c r="C1061" s="6">
        <v>149262</v>
      </c>
      <c r="D1061" s="3" t="s">
        <v>362</v>
      </c>
      <c r="E1061" s="6">
        <v>149266</v>
      </c>
      <c r="F1061" s="3" t="s">
        <v>1879</v>
      </c>
      <c r="G1061" s="8">
        <v>15000</v>
      </c>
      <c r="H1061" s="6">
        <v>95</v>
      </c>
      <c r="I1061" s="6">
        <v>148912</v>
      </c>
      <c r="J1061" s="13">
        <v>45046</v>
      </c>
      <c r="K1061" s="9">
        <v>15000</v>
      </c>
      <c r="L1061" s="4" t="s">
        <v>4628</v>
      </c>
      <c r="M1061" s="4" t="s">
        <v>4632</v>
      </c>
      <c r="N1061" s="4">
        <f>VLOOKUP(I1061,BaseModelo!$A$2:$E$5075,5)</f>
        <v>6</v>
      </c>
      <c r="P1061" s="15">
        <v>132</v>
      </c>
      <c r="Q1061" s="4">
        <f>VLOOKUP(I1061,BaseModelo!$A$2:$E$5075,3)</f>
        <v>115</v>
      </c>
      <c r="R1061" s="4">
        <f t="shared" si="320"/>
        <v>32283000</v>
      </c>
      <c r="S1061" s="16">
        <f t="shared" si="321"/>
        <v>4.6464083263637206E-4</v>
      </c>
      <c r="T1061" s="4">
        <f t="shared" si="332"/>
        <v>4.4140879100455346E-2</v>
      </c>
      <c r="U1061" s="4">
        <f t="shared" si="333"/>
        <v>6.1332589908001112E-2</v>
      </c>
      <c r="V1061" s="6">
        <f t="shared" si="322"/>
        <v>0</v>
      </c>
      <c r="W1061" s="16" t="str">
        <f t="shared" si="323"/>
        <v/>
      </c>
      <c r="X1061" s="4" t="str">
        <f t="shared" si="334"/>
        <v/>
      </c>
      <c r="Y1061" s="4" t="str">
        <f t="shared" si="324"/>
        <v/>
      </c>
      <c r="Z1061" s="4">
        <f t="shared" si="325"/>
        <v>4853000</v>
      </c>
      <c r="AA1061" s="16">
        <f t="shared" si="326"/>
        <v>3.0908716257984753E-3</v>
      </c>
      <c r="AB1061" s="15">
        <f t="shared" si="335"/>
        <v>0.29363280445085516</v>
      </c>
      <c r="AC1061" s="15">
        <f t="shared" si="336"/>
        <v>0.40799505460539875</v>
      </c>
      <c r="AD1061" s="4">
        <v>149262</v>
      </c>
      <c r="AE1061" s="26">
        <v>2462.0500000000002</v>
      </c>
      <c r="AF1061" s="26">
        <v>2462.0500000000002</v>
      </c>
      <c r="AG1061" s="4">
        <f t="shared" si="337"/>
        <v>2735000</v>
      </c>
      <c r="AH1061" s="16">
        <f t="shared" si="327"/>
        <v>5.4844606946983544E-3</v>
      </c>
      <c r="AI1061" s="15">
        <f t="shared" si="328"/>
        <v>0.5210237659963437</v>
      </c>
      <c r="AJ1061" s="15">
        <f t="shared" si="329"/>
        <v>0.72394881170018277</v>
      </c>
      <c r="AK1061" s="4">
        <f t="shared" si="330"/>
        <v>16319000</v>
      </c>
      <c r="AL1061" s="27">
        <f t="shared" si="331"/>
        <v>9.1917396899319809E-4</v>
      </c>
      <c r="AM1061" s="15">
        <f t="shared" si="338"/>
        <v>8.7321527054353823E-2</v>
      </c>
      <c r="AN1061" s="15">
        <f t="shared" si="339"/>
        <v>5.637532009436955E-5</v>
      </c>
    </row>
    <row r="1062" spans="1:40" x14ac:dyDescent="0.2">
      <c r="A1062" s="4" t="s">
        <v>4628</v>
      </c>
      <c r="B1062" s="3" t="s">
        <v>16</v>
      </c>
      <c r="C1062" s="6">
        <v>149262</v>
      </c>
      <c r="D1062" s="3" t="s">
        <v>362</v>
      </c>
      <c r="E1062" s="6">
        <v>149267</v>
      </c>
      <c r="F1062" s="3" t="s">
        <v>1880</v>
      </c>
      <c r="G1062" s="8">
        <v>35000</v>
      </c>
      <c r="H1062" s="6">
        <v>75</v>
      </c>
      <c r="I1062" s="6">
        <v>148939</v>
      </c>
      <c r="J1062" s="13">
        <v>45046</v>
      </c>
      <c r="K1062" s="9">
        <v>35000</v>
      </c>
      <c r="L1062" s="4" t="s">
        <v>4628</v>
      </c>
      <c r="M1062" s="4" t="s">
        <v>4632</v>
      </c>
      <c r="N1062" s="4">
        <f>VLOOKUP(I1062,BaseModelo!$A$2:$E$5075,5)</f>
        <v>9</v>
      </c>
      <c r="P1062" s="15">
        <v>90</v>
      </c>
      <c r="Q1062" s="4">
        <f>VLOOKUP(I1062,BaseModelo!$A$2:$E$5075,3)</f>
        <v>147</v>
      </c>
      <c r="R1062" s="4">
        <f t="shared" si="320"/>
        <v>32283000</v>
      </c>
      <c r="S1062" s="16">
        <f t="shared" si="321"/>
        <v>1.0841619428182015E-3</v>
      </c>
      <c r="T1062" s="4">
        <f t="shared" si="332"/>
        <v>8.1312145711365108E-2</v>
      </c>
      <c r="U1062" s="4">
        <f t="shared" si="333"/>
        <v>9.757457485363813E-2</v>
      </c>
      <c r="V1062" s="6">
        <f t="shared" si="322"/>
        <v>0</v>
      </c>
      <c r="W1062" s="16" t="str">
        <f t="shared" si="323"/>
        <v/>
      </c>
      <c r="X1062" s="4" t="str">
        <f t="shared" si="334"/>
        <v/>
      </c>
      <c r="Y1062" s="4" t="str">
        <f t="shared" si="324"/>
        <v/>
      </c>
      <c r="Z1062" s="4">
        <f t="shared" si="325"/>
        <v>5305000</v>
      </c>
      <c r="AA1062" s="16">
        <f t="shared" si="326"/>
        <v>6.5975494816211122E-3</v>
      </c>
      <c r="AB1062" s="15">
        <f t="shared" si="335"/>
        <v>0.49481621112158342</v>
      </c>
      <c r="AC1062" s="15">
        <f t="shared" si="336"/>
        <v>0.5937794533459001</v>
      </c>
      <c r="AD1062" s="4">
        <v>149262</v>
      </c>
      <c r="AE1062" s="26">
        <v>4475.92</v>
      </c>
      <c r="AF1062" s="26">
        <v>4475.92</v>
      </c>
      <c r="AG1062" s="4">
        <f t="shared" si="337"/>
        <v>3095000</v>
      </c>
      <c r="AH1062" s="16">
        <f t="shared" si="327"/>
        <v>1.1308562197092083E-2</v>
      </c>
      <c r="AI1062" s="15">
        <f t="shared" si="328"/>
        <v>0.84814216478190629</v>
      </c>
      <c r="AJ1062" s="15">
        <f t="shared" si="329"/>
        <v>1.0177705977382876</v>
      </c>
      <c r="AK1062" s="4">
        <f t="shared" si="330"/>
        <v>16319000</v>
      </c>
      <c r="AL1062" s="27">
        <f t="shared" si="331"/>
        <v>2.1447392609841289E-3</v>
      </c>
      <c r="AM1062" s="15">
        <f t="shared" si="338"/>
        <v>0.16085544457380968</v>
      </c>
      <c r="AN1062" s="15">
        <f t="shared" si="339"/>
        <v>2.0927202156243241E-4</v>
      </c>
    </row>
    <row r="1063" spans="1:40" x14ac:dyDescent="0.2">
      <c r="A1063" s="4" t="s">
        <v>4628</v>
      </c>
      <c r="B1063" s="3" t="s">
        <v>16</v>
      </c>
      <c r="C1063" s="6">
        <v>149262</v>
      </c>
      <c r="D1063" s="3" t="s">
        <v>362</v>
      </c>
      <c r="E1063" s="6">
        <v>149268</v>
      </c>
      <c r="F1063" s="3" t="s">
        <v>1881</v>
      </c>
      <c r="G1063" s="8">
        <v>50000</v>
      </c>
      <c r="H1063" s="6">
        <v>75</v>
      </c>
      <c r="I1063" s="6">
        <v>148981</v>
      </c>
      <c r="J1063" s="13">
        <v>45046</v>
      </c>
      <c r="K1063" s="9">
        <v>50000</v>
      </c>
      <c r="L1063" s="4" t="s">
        <v>4628</v>
      </c>
      <c r="M1063" s="4" t="s">
        <v>4632</v>
      </c>
      <c r="N1063" s="4">
        <f>VLOOKUP(I1063,BaseModelo!$A$2:$E$5075,5)</f>
        <v>3</v>
      </c>
      <c r="P1063" s="15">
        <v>75</v>
      </c>
      <c r="Q1063" s="4">
        <f>VLOOKUP(I1063,BaseModelo!$A$2:$E$5075,3)</f>
        <v>110</v>
      </c>
      <c r="R1063" s="4">
        <f t="shared" si="320"/>
        <v>32283000</v>
      </c>
      <c r="S1063" s="16">
        <f t="shared" si="321"/>
        <v>1.5488027754545735E-3</v>
      </c>
      <c r="T1063" s="4">
        <f t="shared" si="332"/>
        <v>0.11616020815909302</v>
      </c>
      <c r="U1063" s="4">
        <f t="shared" si="333"/>
        <v>0.11616020815909302</v>
      </c>
      <c r="V1063" s="6">
        <f t="shared" si="322"/>
        <v>0</v>
      </c>
      <c r="W1063" s="16" t="str">
        <f t="shared" si="323"/>
        <v/>
      </c>
      <c r="X1063" s="4" t="str">
        <f t="shared" si="334"/>
        <v/>
      </c>
      <c r="Y1063" s="4" t="str">
        <f t="shared" si="324"/>
        <v/>
      </c>
      <c r="Z1063" s="4">
        <f t="shared" si="325"/>
        <v>1992000</v>
      </c>
      <c r="AA1063" s="16">
        <f t="shared" si="326"/>
        <v>2.5100401606425703E-2</v>
      </c>
      <c r="AB1063" s="15">
        <f t="shared" si="335"/>
        <v>1.8825301204819278</v>
      </c>
      <c r="AC1063" s="15">
        <f t="shared" si="336"/>
        <v>1.8825301204819278</v>
      </c>
      <c r="AD1063" s="4">
        <v>149262</v>
      </c>
      <c r="AE1063" s="26">
        <v>6386.28</v>
      </c>
      <c r="AF1063" s="26">
        <v>6386.28</v>
      </c>
      <c r="AG1063" s="4">
        <f t="shared" si="337"/>
        <v>673000</v>
      </c>
      <c r="AH1063" s="16">
        <f t="shared" si="327"/>
        <v>7.4294205052005943E-2</v>
      </c>
      <c r="AI1063" s="15">
        <f t="shared" si="328"/>
        <v>5.5720653789004455</v>
      </c>
      <c r="AJ1063" s="15">
        <f t="shared" si="329"/>
        <v>5.5720653789004455</v>
      </c>
      <c r="AK1063" s="4">
        <f t="shared" si="330"/>
        <v>16319000</v>
      </c>
      <c r="AL1063" s="27">
        <f t="shared" si="331"/>
        <v>3.0639132299773273E-3</v>
      </c>
      <c r="AM1063" s="15">
        <f t="shared" si="338"/>
        <v>0.22979349224829954</v>
      </c>
      <c r="AN1063" s="15">
        <f t="shared" si="339"/>
        <v>3.5590479857556536E-4</v>
      </c>
    </row>
    <row r="1064" spans="1:40" x14ac:dyDescent="0.2">
      <c r="A1064" s="4" t="s">
        <v>4628</v>
      </c>
      <c r="B1064" s="3" t="s">
        <v>16</v>
      </c>
      <c r="C1064" s="6">
        <v>149262</v>
      </c>
      <c r="D1064" s="3" t="s">
        <v>362</v>
      </c>
      <c r="E1064" s="6">
        <v>149269</v>
      </c>
      <c r="F1064" s="3" t="s">
        <v>1882</v>
      </c>
      <c r="G1064" s="8">
        <v>25000</v>
      </c>
      <c r="H1064" s="6">
        <v>75</v>
      </c>
      <c r="I1064" s="6">
        <v>148906</v>
      </c>
      <c r="J1064" s="13">
        <v>45046</v>
      </c>
      <c r="K1064" s="9">
        <v>25000</v>
      </c>
      <c r="L1064" s="4" t="s">
        <v>4628</v>
      </c>
      <c r="M1064" s="4" t="s">
        <v>4632</v>
      </c>
      <c r="N1064" s="4">
        <f>VLOOKUP(I1064,BaseModelo!$A$2:$E$5075,5)</f>
        <v>8</v>
      </c>
      <c r="P1064" s="15">
        <v>110.00000000000001</v>
      </c>
      <c r="Q1064" s="4">
        <f>VLOOKUP(I1064,BaseModelo!$A$2:$E$5075,3)</f>
        <v>132</v>
      </c>
      <c r="R1064" s="4">
        <f t="shared" si="320"/>
        <v>32283000</v>
      </c>
      <c r="S1064" s="16">
        <f t="shared" si="321"/>
        <v>7.7440138772728677E-4</v>
      </c>
      <c r="T1064" s="4">
        <f t="shared" si="332"/>
        <v>5.8080104079546509E-2</v>
      </c>
      <c r="U1064" s="4">
        <f t="shared" si="333"/>
        <v>8.5184152650001552E-2</v>
      </c>
      <c r="V1064" s="6">
        <f t="shared" si="322"/>
        <v>0</v>
      </c>
      <c r="W1064" s="16" t="str">
        <f t="shared" si="323"/>
        <v/>
      </c>
      <c r="X1064" s="4" t="str">
        <f t="shared" si="334"/>
        <v/>
      </c>
      <c r="Y1064" s="4" t="str">
        <f t="shared" si="324"/>
        <v/>
      </c>
      <c r="Z1064" s="4">
        <f t="shared" si="325"/>
        <v>5836000</v>
      </c>
      <c r="AA1064" s="16">
        <f t="shared" si="326"/>
        <v>4.2837559972583959E-3</v>
      </c>
      <c r="AB1064" s="15">
        <f t="shared" si="335"/>
        <v>0.3212816997943797</v>
      </c>
      <c r="AC1064" s="15">
        <f t="shared" si="336"/>
        <v>0.47121315969842359</v>
      </c>
      <c r="AD1064" s="4">
        <v>149262</v>
      </c>
      <c r="AE1064" s="26">
        <v>3193.06</v>
      </c>
      <c r="AF1064" s="26">
        <v>3193.06</v>
      </c>
      <c r="AG1064" s="4">
        <f t="shared" si="337"/>
        <v>3421000</v>
      </c>
      <c r="AH1064" s="16">
        <f t="shared" si="327"/>
        <v>7.3078047354574686E-3</v>
      </c>
      <c r="AI1064" s="15">
        <f t="shared" si="328"/>
        <v>0.54808535515931012</v>
      </c>
      <c r="AJ1064" s="15">
        <f t="shared" si="329"/>
        <v>0.80385852090032162</v>
      </c>
      <c r="AK1064" s="4">
        <f t="shared" si="330"/>
        <v>16319000</v>
      </c>
      <c r="AL1064" s="27">
        <f t="shared" si="331"/>
        <v>1.5319566149886636E-3</v>
      </c>
      <c r="AM1064" s="15">
        <f t="shared" si="338"/>
        <v>0.11489674612414977</v>
      </c>
      <c r="AN1064" s="15">
        <f t="shared" si="339"/>
        <v>1.3049842614437399E-4</v>
      </c>
    </row>
    <row r="1065" spans="1:40" x14ac:dyDescent="0.2">
      <c r="A1065" s="4" t="s">
        <v>4628</v>
      </c>
      <c r="B1065" s="3" t="s">
        <v>16</v>
      </c>
      <c r="C1065" s="6">
        <v>149262</v>
      </c>
      <c r="D1065" s="3" t="s">
        <v>362</v>
      </c>
      <c r="E1065" s="6">
        <v>149294</v>
      </c>
      <c r="F1065" s="3" t="s">
        <v>1883</v>
      </c>
      <c r="G1065" s="8">
        <v>10000</v>
      </c>
      <c r="H1065" s="6">
        <v>110</v>
      </c>
      <c r="I1065" s="6">
        <v>148907</v>
      </c>
      <c r="J1065" s="13">
        <v>45046</v>
      </c>
      <c r="K1065" s="9">
        <v>10000</v>
      </c>
      <c r="L1065" s="4" t="s">
        <v>4628</v>
      </c>
      <c r="M1065" s="4" t="s">
        <v>4632</v>
      </c>
      <c r="N1065" s="4">
        <f>VLOOKUP(I1065,BaseModelo!$A$2:$E$5075,5)</f>
        <v>9</v>
      </c>
      <c r="P1065" s="15">
        <v>142.00000000000003</v>
      </c>
      <c r="Q1065" s="4">
        <f>VLOOKUP(I1065,BaseModelo!$A$2:$E$5075,3)</f>
        <v>147</v>
      </c>
      <c r="R1065" s="4">
        <f t="shared" si="320"/>
        <v>32283000</v>
      </c>
      <c r="S1065" s="16">
        <f t="shared" si="321"/>
        <v>3.0976055509091471E-4</v>
      </c>
      <c r="T1065" s="4">
        <f t="shared" si="332"/>
        <v>3.4073661060000621E-2</v>
      </c>
      <c r="U1065" s="4">
        <f t="shared" si="333"/>
        <v>4.3985998822909898E-2</v>
      </c>
      <c r="V1065" s="6">
        <f t="shared" si="322"/>
        <v>0</v>
      </c>
      <c r="W1065" s="16" t="str">
        <f t="shared" si="323"/>
        <v/>
      </c>
      <c r="X1065" s="4" t="str">
        <f t="shared" si="334"/>
        <v/>
      </c>
      <c r="Y1065" s="4" t="str">
        <f t="shared" si="324"/>
        <v/>
      </c>
      <c r="Z1065" s="4">
        <f t="shared" si="325"/>
        <v>5305000</v>
      </c>
      <c r="AA1065" s="16">
        <f t="shared" si="326"/>
        <v>1.885014137606032E-3</v>
      </c>
      <c r="AB1065" s="15">
        <f t="shared" si="335"/>
        <v>0.20735155513666351</v>
      </c>
      <c r="AC1065" s="15">
        <f t="shared" si="336"/>
        <v>0.2676720075400566</v>
      </c>
      <c r="AD1065" s="4">
        <v>149262</v>
      </c>
      <c r="AE1065" s="26">
        <v>1917.29</v>
      </c>
      <c r="AF1065" s="26">
        <v>1917.29</v>
      </c>
      <c r="AG1065" s="4">
        <f t="shared" si="337"/>
        <v>3095000</v>
      </c>
      <c r="AH1065" s="16">
        <f t="shared" si="327"/>
        <v>3.2310177705977385E-3</v>
      </c>
      <c r="AI1065" s="15">
        <f t="shared" si="328"/>
        <v>0.35541195476575121</v>
      </c>
      <c r="AJ1065" s="15">
        <f t="shared" si="329"/>
        <v>0.45880452342487893</v>
      </c>
      <c r="AK1065" s="4">
        <f t="shared" si="330"/>
        <v>16319000</v>
      </c>
      <c r="AL1065" s="27">
        <f t="shared" si="331"/>
        <v>6.1278264599546543E-4</v>
      </c>
      <c r="AM1065" s="15">
        <f t="shared" si="338"/>
        <v>6.7406091059501197E-2</v>
      </c>
      <c r="AN1065" s="15">
        <f t="shared" si="339"/>
        <v>2.6953856745456156E-5</v>
      </c>
    </row>
    <row r="1066" spans="1:40" x14ac:dyDescent="0.2">
      <c r="A1066" s="4" t="s">
        <v>4627</v>
      </c>
      <c r="B1066" s="3" t="s">
        <v>8</v>
      </c>
      <c r="C1066" s="6">
        <v>149271</v>
      </c>
      <c r="D1066" s="3" t="s">
        <v>358</v>
      </c>
      <c r="E1066" s="6">
        <v>149277</v>
      </c>
      <c r="F1066" s="3" t="s">
        <v>1861</v>
      </c>
      <c r="G1066" s="8">
        <v>5000</v>
      </c>
      <c r="H1066" s="6">
        <v>147</v>
      </c>
      <c r="I1066" s="6">
        <v>149112</v>
      </c>
      <c r="J1066" s="13">
        <v>45046</v>
      </c>
      <c r="K1066" s="9">
        <v>4315.9467809260286</v>
      </c>
      <c r="L1066" s="4" t="s">
        <v>4627</v>
      </c>
      <c r="M1066" s="4" t="s">
        <v>4632</v>
      </c>
      <c r="N1066" s="4">
        <f>VLOOKUP(I1066,BaseModelo!$A$2:$E$5075,5)</f>
        <v>8</v>
      </c>
      <c r="P1066" s="15">
        <v>147</v>
      </c>
      <c r="Q1066" s="4">
        <f>VLOOKUP(I1066,BaseModelo!$A$2:$E$5075,3)</f>
        <v>132</v>
      </c>
      <c r="R1066" s="4">
        <f t="shared" si="320"/>
        <v>32283000</v>
      </c>
      <c r="S1066" s="16">
        <f t="shared" si="321"/>
        <v>1.5488027754545735E-4</v>
      </c>
      <c r="T1066" s="4">
        <f t="shared" si="332"/>
        <v>2.2767400799182231E-2</v>
      </c>
      <c r="U1066" s="4">
        <f t="shared" si="333"/>
        <v>2.2767400799182231E-2</v>
      </c>
      <c r="V1066" s="6">
        <f t="shared" si="322"/>
        <v>0</v>
      </c>
      <c r="W1066" s="16" t="str">
        <f t="shared" si="323"/>
        <v/>
      </c>
      <c r="X1066" s="4" t="str">
        <f t="shared" si="334"/>
        <v/>
      </c>
      <c r="Y1066" s="4" t="str">
        <f t="shared" si="324"/>
        <v/>
      </c>
      <c r="Z1066" s="4">
        <f t="shared" si="325"/>
        <v>5836000</v>
      </c>
      <c r="AA1066" s="16">
        <f t="shared" si="326"/>
        <v>8.5675119945167924E-4</v>
      </c>
      <c r="AB1066" s="15">
        <f t="shared" si="335"/>
        <v>0.12594242631939684</v>
      </c>
      <c r="AC1066" s="15">
        <f t="shared" si="336"/>
        <v>0.12594242631939684</v>
      </c>
      <c r="AD1066" s="4">
        <v>149271</v>
      </c>
      <c r="AE1066" s="26">
        <v>1303.3399999999999</v>
      </c>
      <c r="AF1066" s="26">
        <v>1286.9766992958068</v>
      </c>
      <c r="AG1066" s="4">
        <f t="shared" si="337"/>
        <v>2254000</v>
      </c>
      <c r="AH1066" s="16">
        <f t="shared" si="327"/>
        <v>2.2182786157941437E-3</v>
      </c>
      <c r="AI1066" s="15">
        <f t="shared" si="328"/>
        <v>0.32608695652173914</v>
      </c>
      <c r="AJ1066" s="15">
        <f t="shared" si="329"/>
        <v>0.32608695652173914</v>
      </c>
      <c r="AK1066" s="4">
        <f t="shared" si="330"/>
        <v>15073000</v>
      </c>
      <c r="AL1066" s="27">
        <f t="shared" si="331"/>
        <v>3.3171896769057253E-4</v>
      </c>
      <c r="AM1066" s="15">
        <f t="shared" si="338"/>
        <v>4.8762688250514163E-2</v>
      </c>
      <c r="AN1066" s="15">
        <f t="shared" si="339"/>
        <v>7.5523786901022457E-6</v>
      </c>
    </row>
    <row r="1067" spans="1:40" x14ac:dyDescent="0.2">
      <c r="A1067" s="4" t="s">
        <v>4628</v>
      </c>
      <c r="B1067" s="3" t="s">
        <v>6</v>
      </c>
      <c r="C1067" s="6">
        <v>149280</v>
      </c>
      <c r="D1067" s="3" t="s">
        <v>359</v>
      </c>
      <c r="E1067" s="6">
        <v>149286</v>
      </c>
      <c r="F1067" s="3" t="s">
        <v>1870</v>
      </c>
      <c r="G1067" s="8">
        <v>5000</v>
      </c>
      <c r="H1067" s="6">
        <v>147</v>
      </c>
      <c r="I1067" s="6">
        <v>149024</v>
      </c>
      <c r="J1067" s="13">
        <v>45046</v>
      </c>
      <c r="K1067" s="9">
        <v>4072.6226692707205</v>
      </c>
      <c r="L1067" s="4" t="s">
        <v>4628</v>
      </c>
      <c r="M1067" s="4" t="s">
        <v>4632</v>
      </c>
      <c r="N1067" s="4">
        <f>VLOOKUP(I1067,BaseModelo!$A$2:$E$5075,5)</f>
        <v>5</v>
      </c>
      <c r="P1067" s="15">
        <v>147</v>
      </c>
      <c r="Q1067" s="4">
        <f>VLOOKUP(I1067,BaseModelo!$A$2:$E$5075,3)</f>
        <v>110</v>
      </c>
      <c r="R1067" s="4">
        <f t="shared" si="320"/>
        <v>32283000</v>
      </c>
      <c r="S1067" s="16">
        <f t="shared" si="321"/>
        <v>1.5488027754545735E-4</v>
      </c>
      <c r="T1067" s="4">
        <f t="shared" si="332"/>
        <v>2.2767400799182231E-2</v>
      </c>
      <c r="U1067" s="4">
        <f t="shared" si="333"/>
        <v>2.2767400799182231E-2</v>
      </c>
      <c r="V1067" s="6">
        <f t="shared" si="322"/>
        <v>0</v>
      </c>
      <c r="W1067" s="16" t="str">
        <f t="shared" si="323"/>
        <v/>
      </c>
      <c r="X1067" s="4" t="str">
        <f t="shared" si="334"/>
        <v/>
      </c>
      <c r="Y1067" s="4" t="str">
        <f t="shared" si="324"/>
        <v/>
      </c>
      <c r="Z1067" s="4">
        <f t="shared" si="325"/>
        <v>4058000</v>
      </c>
      <c r="AA1067" s="16">
        <f t="shared" si="326"/>
        <v>1.2321340561853129E-3</v>
      </c>
      <c r="AB1067" s="15">
        <f t="shared" si="335"/>
        <v>0.18112370625924099</v>
      </c>
      <c r="AC1067" s="15">
        <f t="shared" si="336"/>
        <v>0.18112370625924099</v>
      </c>
      <c r="AD1067" s="4">
        <v>149280</v>
      </c>
      <c r="AE1067" s="26">
        <v>1303.3399999999999</v>
      </c>
      <c r="AF1067" s="26">
        <v>1271.1708728439364</v>
      </c>
      <c r="AG1067" s="4">
        <f t="shared" si="337"/>
        <v>2193000</v>
      </c>
      <c r="AH1067" s="16">
        <f t="shared" si="327"/>
        <v>2.2799817601459188E-3</v>
      </c>
      <c r="AI1067" s="15">
        <f t="shared" si="328"/>
        <v>0.33515731874145005</v>
      </c>
      <c r="AJ1067" s="15">
        <f t="shared" si="329"/>
        <v>0.33515731874145005</v>
      </c>
      <c r="AK1067" s="4">
        <f t="shared" si="330"/>
        <v>16319000</v>
      </c>
      <c r="AL1067" s="27">
        <f t="shared" si="331"/>
        <v>3.0639132299773271E-4</v>
      </c>
      <c r="AM1067" s="15">
        <f t="shared" si="338"/>
        <v>4.5039524480666712E-2</v>
      </c>
      <c r="AN1067" s="15">
        <f t="shared" si="339"/>
        <v>6.9757340520810808E-6</v>
      </c>
    </row>
    <row r="1068" spans="1:40" x14ac:dyDescent="0.2">
      <c r="A1068" s="4" t="s">
        <v>4628</v>
      </c>
      <c r="B1068" s="3" t="s">
        <v>6</v>
      </c>
      <c r="C1068" s="6">
        <v>149280</v>
      </c>
      <c r="D1068" s="3" t="s">
        <v>359</v>
      </c>
      <c r="E1068" s="6">
        <v>149287</v>
      </c>
      <c r="F1068" s="3" t="s">
        <v>1871</v>
      </c>
      <c r="G1068" s="8">
        <v>5000</v>
      </c>
      <c r="H1068" s="6">
        <v>147</v>
      </c>
      <c r="I1068" s="6">
        <v>148971</v>
      </c>
      <c r="J1068" s="13">
        <v>45046</v>
      </c>
      <c r="K1068" s="9">
        <v>4072.6226692707205</v>
      </c>
      <c r="L1068" s="4" t="s">
        <v>4628</v>
      </c>
      <c r="M1068" s="4" t="s">
        <v>4632</v>
      </c>
      <c r="N1068" s="4">
        <f>VLOOKUP(I1068,BaseModelo!$A$2:$E$5075,5)</f>
        <v>3</v>
      </c>
      <c r="P1068" s="15">
        <v>147</v>
      </c>
      <c r="Q1068" s="4">
        <f>VLOOKUP(I1068,BaseModelo!$A$2:$E$5075,3)</f>
        <v>110</v>
      </c>
      <c r="R1068" s="4">
        <f t="shared" si="320"/>
        <v>32283000</v>
      </c>
      <c r="S1068" s="16">
        <f t="shared" si="321"/>
        <v>1.5488027754545735E-4</v>
      </c>
      <c r="T1068" s="4">
        <f t="shared" si="332"/>
        <v>2.2767400799182231E-2</v>
      </c>
      <c r="U1068" s="4">
        <f t="shared" si="333"/>
        <v>2.2767400799182231E-2</v>
      </c>
      <c r="V1068" s="6">
        <f t="shared" si="322"/>
        <v>0</v>
      </c>
      <c r="W1068" s="16" t="str">
        <f t="shared" si="323"/>
        <v/>
      </c>
      <c r="X1068" s="4" t="str">
        <f t="shared" si="334"/>
        <v/>
      </c>
      <c r="Y1068" s="4" t="str">
        <f t="shared" si="324"/>
        <v/>
      </c>
      <c r="Z1068" s="4">
        <f t="shared" si="325"/>
        <v>1992000</v>
      </c>
      <c r="AA1068" s="16">
        <f t="shared" si="326"/>
        <v>2.5100401606425703E-3</v>
      </c>
      <c r="AB1068" s="15">
        <f t="shared" si="335"/>
        <v>0.36897590361445781</v>
      </c>
      <c r="AC1068" s="15">
        <f t="shared" si="336"/>
        <v>0.36897590361445781</v>
      </c>
      <c r="AD1068" s="4">
        <v>149280</v>
      </c>
      <c r="AE1068" s="26">
        <v>1303.3399999999999</v>
      </c>
      <c r="AF1068" s="26">
        <v>1271.1708728439364</v>
      </c>
      <c r="AG1068" s="4">
        <f t="shared" si="337"/>
        <v>673000</v>
      </c>
      <c r="AH1068" s="16">
        <f t="shared" si="327"/>
        <v>7.429420505200594E-3</v>
      </c>
      <c r="AI1068" s="15">
        <f t="shared" si="328"/>
        <v>1.0921248142644873</v>
      </c>
      <c r="AJ1068" s="15">
        <f t="shared" si="329"/>
        <v>1.0921248142644873</v>
      </c>
      <c r="AK1068" s="4">
        <f t="shared" si="330"/>
        <v>16319000</v>
      </c>
      <c r="AL1068" s="27">
        <f t="shared" si="331"/>
        <v>3.0639132299773271E-4</v>
      </c>
      <c r="AM1068" s="15">
        <f t="shared" si="338"/>
        <v>4.5039524480666712E-2</v>
      </c>
      <c r="AN1068" s="15">
        <f t="shared" si="339"/>
        <v>6.9757340520810808E-6</v>
      </c>
    </row>
    <row r="1069" spans="1:40" x14ac:dyDescent="0.2">
      <c r="A1069" s="4" t="s">
        <v>4628</v>
      </c>
      <c r="B1069" s="3" t="s">
        <v>11</v>
      </c>
      <c r="C1069" s="6">
        <v>149319</v>
      </c>
      <c r="D1069" s="3" t="s">
        <v>370</v>
      </c>
      <c r="E1069" s="6">
        <v>149792</v>
      </c>
      <c r="F1069" s="3" t="s">
        <v>1929</v>
      </c>
      <c r="G1069" s="8">
        <v>5000</v>
      </c>
      <c r="H1069" s="6">
        <v>147</v>
      </c>
      <c r="I1069" s="6">
        <v>149704</v>
      </c>
      <c r="J1069" s="13">
        <v>45046</v>
      </c>
      <c r="K1069" s="9">
        <v>5000</v>
      </c>
      <c r="L1069" s="4" t="s">
        <v>4628</v>
      </c>
      <c r="M1069" s="4" t="s">
        <v>4632</v>
      </c>
      <c r="N1069" s="4">
        <f>VLOOKUP(I1069,BaseModelo!$A$2:$E$5075,5)</f>
        <v>3</v>
      </c>
      <c r="P1069" s="15">
        <v>147</v>
      </c>
      <c r="Q1069" s="4">
        <f>VLOOKUP(I1069,BaseModelo!$A$2:$E$5075,3)</f>
        <v>110</v>
      </c>
      <c r="R1069" s="4">
        <f t="shared" si="320"/>
        <v>32283000</v>
      </c>
      <c r="S1069" s="16">
        <f t="shared" si="321"/>
        <v>1.5488027754545735E-4</v>
      </c>
      <c r="T1069" s="4">
        <f t="shared" si="332"/>
        <v>2.2767400799182231E-2</v>
      </c>
      <c r="U1069" s="4">
        <f t="shared" si="333"/>
        <v>2.2767400799182231E-2</v>
      </c>
      <c r="V1069" s="6">
        <f t="shared" si="322"/>
        <v>0</v>
      </c>
      <c r="W1069" s="16" t="str">
        <f t="shared" si="323"/>
        <v/>
      </c>
      <c r="X1069" s="4" t="str">
        <f t="shared" si="334"/>
        <v/>
      </c>
      <c r="Y1069" s="4" t="str">
        <f t="shared" si="324"/>
        <v/>
      </c>
      <c r="Z1069" s="4">
        <f t="shared" si="325"/>
        <v>1992000</v>
      </c>
      <c r="AA1069" s="16">
        <f t="shared" si="326"/>
        <v>2.5100401606425703E-3</v>
      </c>
      <c r="AB1069" s="15">
        <f t="shared" si="335"/>
        <v>0.36897590361445781</v>
      </c>
      <c r="AC1069" s="15">
        <f t="shared" si="336"/>
        <v>0.36897590361445781</v>
      </c>
      <c r="AD1069" s="4">
        <v>149319</v>
      </c>
      <c r="AE1069" s="26">
        <v>1303.3399999999999</v>
      </c>
      <c r="AF1069" s="26">
        <v>1303.3399999999999</v>
      </c>
      <c r="AG1069" s="4">
        <f t="shared" si="337"/>
        <v>673000</v>
      </c>
      <c r="AH1069" s="16">
        <f t="shared" si="327"/>
        <v>7.429420505200594E-3</v>
      </c>
      <c r="AI1069" s="15">
        <f t="shared" si="328"/>
        <v>1.0921248142644873</v>
      </c>
      <c r="AJ1069" s="15">
        <f t="shared" si="329"/>
        <v>1.0921248142644873</v>
      </c>
      <c r="AK1069" s="4">
        <f t="shared" si="330"/>
        <v>16319000</v>
      </c>
      <c r="AL1069" s="27">
        <f t="shared" si="331"/>
        <v>3.0639132299773271E-4</v>
      </c>
      <c r="AM1069" s="15">
        <f t="shared" si="338"/>
        <v>4.5039524480666712E-2</v>
      </c>
      <c r="AN1069" s="15">
        <f t="shared" si="339"/>
        <v>6.9757340520810808E-6</v>
      </c>
    </row>
    <row r="1070" spans="1:40" x14ac:dyDescent="0.2">
      <c r="A1070" s="4" t="s">
        <v>4627</v>
      </c>
      <c r="B1070" s="3" t="s">
        <v>9</v>
      </c>
      <c r="C1070" s="6">
        <v>149339</v>
      </c>
      <c r="D1070" s="3" t="s">
        <v>28</v>
      </c>
      <c r="E1070" s="6">
        <v>149578</v>
      </c>
      <c r="F1070" s="3" t="s">
        <v>1895</v>
      </c>
      <c r="G1070" s="8">
        <v>7000</v>
      </c>
      <c r="H1070" s="6">
        <v>142</v>
      </c>
      <c r="I1070" s="6">
        <v>149355</v>
      </c>
      <c r="J1070" s="13">
        <v>45046</v>
      </c>
      <c r="K1070" s="9">
        <v>7000</v>
      </c>
      <c r="L1070" s="4" t="s">
        <v>4627</v>
      </c>
      <c r="M1070" s="4" t="s">
        <v>4632</v>
      </c>
      <c r="N1070" s="4">
        <f>VLOOKUP(I1070,BaseModelo!$A$2:$E$5075,5)</f>
        <v>3</v>
      </c>
      <c r="P1070" s="15">
        <v>142.00000000000003</v>
      </c>
      <c r="Q1070" s="4">
        <f>VLOOKUP(I1070,BaseModelo!$A$2:$E$5075,3)</f>
        <v>110</v>
      </c>
      <c r="R1070" s="4">
        <f t="shared" si="320"/>
        <v>32283000</v>
      </c>
      <c r="S1070" s="16">
        <f t="shared" si="321"/>
        <v>2.168323885636403E-4</v>
      </c>
      <c r="T1070" s="4">
        <f t="shared" si="332"/>
        <v>3.0790199176036922E-2</v>
      </c>
      <c r="U1070" s="4">
        <f t="shared" si="333"/>
        <v>3.0790199176036929E-2</v>
      </c>
      <c r="V1070" s="6">
        <f t="shared" si="322"/>
        <v>0</v>
      </c>
      <c r="W1070" s="16" t="str">
        <f t="shared" si="323"/>
        <v/>
      </c>
      <c r="X1070" s="4" t="str">
        <f t="shared" si="334"/>
        <v/>
      </c>
      <c r="Y1070" s="4" t="str">
        <f t="shared" si="324"/>
        <v/>
      </c>
      <c r="Z1070" s="4">
        <f t="shared" si="325"/>
        <v>1992000</v>
      </c>
      <c r="AA1070" s="16">
        <f t="shared" si="326"/>
        <v>3.5140562248995983E-3</v>
      </c>
      <c r="AB1070" s="15">
        <f t="shared" si="335"/>
        <v>0.49899598393574296</v>
      </c>
      <c r="AC1070" s="15">
        <f t="shared" si="336"/>
        <v>0.49899598393574307</v>
      </c>
      <c r="AD1070" s="4">
        <v>149339</v>
      </c>
      <c r="AE1070" s="26">
        <v>1758.65</v>
      </c>
      <c r="AF1070" s="26">
        <v>1758.65</v>
      </c>
      <c r="AG1070" s="4">
        <f t="shared" si="337"/>
        <v>1267000</v>
      </c>
      <c r="AH1070" s="16">
        <f t="shared" si="327"/>
        <v>5.5248618784530384E-3</v>
      </c>
      <c r="AI1070" s="15">
        <f t="shared" si="328"/>
        <v>0.78453038674033149</v>
      </c>
      <c r="AJ1070" s="15">
        <f t="shared" si="329"/>
        <v>0.7845303867403316</v>
      </c>
      <c r="AK1070" s="4">
        <f t="shared" si="330"/>
        <v>15073000</v>
      </c>
      <c r="AL1070" s="27">
        <f t="shared" si="331"/>
        <v>4.6440655476680156E-4</v>
      </c>
      <c r="AM1070" s="15">
        <f t="shared" si="338"/>
        <v>6.5945730776885828E-2</v>
      </c>
      <c r="AN1070" s="15">
        <f t="shared" si="339"/>
        <v>1.4299170319926922E-5</v>
      </c>
    </row>
    <row r="1071" spans="1:40" x14ac:dyDescent="0.2">
      <c r="A1071" s="4" t="s">
        <v>4627</v>
      </c>
      <c r="B1071" s="3" t="s">
        <v>9</v>
      </c>
      <c r="C1071" s="6">
        <v>149339</v>
      </c>
      <c r="D1071" s="3" t="s">
        <v>28</v>
      </c>
      <c r="E1071" s="6">
        <v>149579</v>
      </c>
      <c r="F1071" s="3" t="s">
        <v>1896</v>
      </c>
      <c r="G1071" s="8">
        <v>5000</v>
      </c>
      <c r="H1071" s="6">
        <v>147</v>
      </c>
      <c r="I1071" s="6">
        <v>149356</v>
      </c>
      <c r="J1071" s="13">
        <v>45046</v>
      </c>
      <c r="K1071" s="9">
        <v>5000</v>
      </c>
      <c r="L1071" s="4" t="s">
        <v>4627</v>
      </c>
      <c r="M1071" s="4" t="s">
        <v>4632</v>
      </c>
      <c r="N1071" s="4">
        <f>VLOOKUP(I1071,BaseModelo!$A$2:$E$5075,5)</f>
        <v>3</v>
      </c>
      <c r="P1071" s="15">
        <v>147</v>
      </c>
      <c r="Q1071" s="4">
        <f>VLOOKUP(I1071,BaseModelo!$A$2:$E$5075,3)</f>
        <v>110</v>
      </c>
      <c r="R1071" s="4">
        <f t="shared" si="320"/>
        <v>32283000</v>
      </c>
      <c r="S1071" s="16">
        <f t="shared" si="321"/>
        <v>1.5488027754545735E-4</v>
      </c>
      <c r="T1071" s="4">
        <f t="shared" si="332"/>
        <v>2.2767400799182231E-2</v>
      </c>
      <c r="U1071" s="4">
        <f t="shared" si="333"/>
        <v>2.2767400799182231E-2</v>
      </c>
      <c r="V1071" s="6">
        <f t="shared" si="322"/>
        <v>0</v>
      </c>
      <c r="W1071" s="16" t="str">
        <f t="shared" si="323"/>
        <v/>
      </c>
      <c r="X1071" s="4" t="str">
        <f t="shared" si="334"/>
        <v/>
      </c>
      <c r="Y1071" s="4" t="str">
        <f t="shared" si="324"/>
        <v/>
      </c>
      <c r="Z1071" s="4">
        <f t="shared" si="325"/>
        <v>1992000</v>
      </c>
      <c r="AA1071" s="16">
        <f t="shared" si="326"/>
        <v>2.5100401606425703E-3</v>
      </c>
      <c r="AB1071" s="15">
        <f t="shared" si="335"/>
        <v>0.36897590361445781</v>
      </c>
      <c r="AC1071" s="15">
        <f t="shared" si="336"/>
        <v>0.36897590361445781</v>
      </c>
      <c r="AD1071" s="4">
        <v>149339</v>
      </c>
      <c r="AE1071" s="26">
        <v>1303.3399999999999</v>
      </c>
      <c r="AF1071" s="26">
        <v>1303.3399999999999</v>
      </c>
      <c r="AG1071" s="4">
        <f t="shared" si="337"/>
        <v>1267000</v>
      </c>
      <c r="AH1071" s="16">
        <f t="shared" si="327"/>
        <v>3.9463299131807421E-3</v>
      </c>
      <c r="AI1071" s="15">
        <f t="shared" si="328"/>
        <v>0.58011049723756913</v>
      </c>
      <c r="AJ1071" s="15">
        <f t="shared" si="329"/>
        <v>0.58011049723756913</v>
      </c>
      <c r="AK1071" s="4">
        <f t="shared" si="330"/>
        <v>15073000</v>
      </c>
      <c r="AL1071" s="27">
        <f t="shared" si="331"/>
        <v>3.3171896769057253E-4</v>
      </c>
      <c r="AM1071" s="15">
        <f t="shared" si="338"/>
        <v>4.8762688250514163E-2</v>
      </c>
      <c r="AN1071" s="15">
        <f t="shared" si="339"/>
        <v>7.5523786901022457E-6</v>
      </c>
    </row>
    <row r="1072" spans="1:40" x14ac:dyDescent="0.2">
      <c r="A1072" s="4" t="s">
        <v>4627</v>
      </c>
      <c r="B1072" s="3" t="s">
        <v>9</v>
      </c>
      <c r="C1072" s="6">
        <v>149345</v>
      </c>
      <c r="D1072" s="3" t="s">
        <v>51</v>
      </c>
      <c r="E1072" s="6">
        <v>149724</v>
      </c>
      <c r="F1072" s="3" t="s">
        <v>1941</v>
      </c>
      <c r="G1072" s="8">
        <v>65000</v>
      </c>
      <c r="H1072" s="6">
        <v>75</v>
      </c>
      <c r="I1072" s="6">
        <v>149375</v>
      </c>
      <c r="J1072" s="13">
        <v>45046</v>
      </c>
      <c r="K1072" s="9">
        <v>65000</v>
      </c>
      <c r="L1072" s="4" t="s">
        <v>4627</v>
      </c>
      <c r="M1072" s="4" t="s">
        <v>4632</v>
      </c>
      <c r="N1072" s="4">
        <f>VLOOKUP(I1072,BaseModelo!$A$2:$E$5075,5)</f>
        <v>3</v>
      </c>
      <c r="P1072" s="15">
        <v>75</v>
      </c>
      <c r="Q1072" s="4">
        <f>VLOOKUP(I1072,BaseModelo!$A$2:$E$5075,3)</f>
        <v>110</v>
      </c>
      <c r="R1072" s="4">
        <f t="shared" si="320"/>
        <v>32283000</v>
      </c>
      <c r="S1072" s="16">
        <f t="shared" si="321"/>
        <v>2.0134436080909458E-3</v>
      </c>
      <c r="T1072" s="4">
        <f t="shared" si="332"/>
        <v>0.15100827060682093</v>
      </c>
      <c r="U1072" s="4">
        <f t="shared" si="333"/>
        <v>0.15100827060682093</v>
      </c>
      <c r="V1072" s="6">
        <f t="shared" si="322"/>
        <v>0</v>
      </c>
      <c r="W1072" s="16" t="str">
        <f t="shared" si="323"/>
        <v/>
      </c>
      <c r="X1072" s="4" t="str">
        <f t="shared" si="334"/>
        <v/>
      </c>
      <c r="Y1072" s="4" t="str">
        <f t="shared" si="324"/>
        <v/>
      </c>
      <c r="Z1072" s="4">
        <f t="shared" si="325"/>
        <v>1992000</v>
      </c>
      <c r="AA1072" s="16">
        <f t="shared" si="326"/>
        <v>3.2630522088353417E-2</v>
      </c>
      <c r="AB1072" s="15">
        <f t="shared" si="335"/>
        <v>2.4472891566265065</v>
      </c>
      <c r="AC1072" s="15">
        <f t="shared" si="336"/>
        <v>2.4472891566265065</v>
      </c>
      <c r="AD1072" s="4">
        <v>149345</v>
      </c>
      <c r="AE1072" s="26">
        <v>8310.39</v>
      </c>
      <c r="AF1072" s="26">
        <v>8310.39</v>
      </c>
      <c r="AG1072" s="4">
        <f t="shared" si="337"/>
        <v>1267000</v>
      </c>
      <c r="AH1072" s="16">
        <f t="shared" si="327"/>
        <v>5.1302288871349647E-2</v>
      </c>
      <c r="AI1072" s="15">
        <f t="shared" si="328"/>
        <v>3.8476716653512235</v>
      </c>
      <c r="AJ1072" s="15">
        <f t="shared" si="329"/>
        <v>3.8476716653512235</v>
      </c>
      <c r="AK1072" s="4">
        <f t="shared" si="330"/>
        <v>15073000</v>
      </c>
      <c r="AL1072" s="27">
        <f t="shared" si="331"/>
        <v>4.3123465799774427E-3</v>
      </c>
      <c r="AM1072" s="15">
        <f t="shared" si="338"/>
        <v>0.3234259934983082</v>
      </c>
      <c r="AN1072" s="15">
        <f t="shared" si="339"/>
        <v>6.5119999929963239E-4</v>
      </c>
    </row>
    <row r="1073" spans="1:40" x14ac:dyDescent="0.2">
      <c r="A1073" s="4" t="s">
        <v>4627</v>
      </c>
      <c r="B1073" s="3" t="s">
        <v>9</v>
      </c>
      <c r="C1073" s="6">
        <v>149345</v>
      </c>
      <c r="D1073" s="3" t="s">
        <v>51</v>
      </c>
      <c r="E1073" s="6">
        <v>149725</v>
      </c>
      <c r="F1073" s="3" t="s">
        <v>1942</v>
      </c>
      <c r="G1073" s="8">
        <v>45000</v>
      </c>
      <c r="H1073" s="6">
        <v>75</v>
      </c>
      <c r="I1073" s="6">
        <v>149377</v>
      </c>
      <c r="J1073" s="13">
        <v>45046</v>
      </c>
      <c r="K1073" s="9">
        <v>45000</v>
      </c>
      <c r="L1073" s="4" t="s">
        <v>4627</v>
      </c>
      <c r="M1073" s="4" t="s">
        <v>4632</v>
      </c>
      <c r="N1073" s="4">
        <f>VLOOKUP(I1073,BaseModelo!$A$2:$E$5075,5)</f>
        <v>3</v>
      </c>
      <c r="P1073" s="15">
        <v>80</v>
      </c>
      <c r="Q1073" s="4">
        <f>VLOOKUP(I1073,BaseModelo!$A$2:$E$5075,3)</f>
        <v>110</v>
      </c>
      <c r="R1073" s="4">
        <f t="shared" si="320"/>
        <v>32283000</v>
      </c>
      <c r="S1073" s="16">
        <f t="shared" si="321"/>
        <v>1.3939224979091162E-3</v>
      </c>
      <c r="T1073" s="4">
        <f t="shared" si="332"/>
        <v>0.10454418734318371</v>
      </c>
      <c r="U1073" s="4">
        <f t="shared" si="333"/>
        <v>0.1115137998327293</v>
      </c>
      <c r="V1073" s="6">
        <f t="shared" si="322"/>
        <v>0</v>
      </c>
      <c r="W1073" s="16" t="str">
        <f t="shared" si="323"/>
        <v/>
      </c>
      <c r="X1073" s="4" t="str">
        <f t="shared" si="334"/>
        <v/>
      </c>
      <c r="Y1073" s="4" t="str">
        <f t="shared" si="324"/>
        <v/>
      </c>
      <c r="Z1073" s="4">
        <f t="shared" si="325"/>
        <v>1992000</v>
      </c>
      <c r="AA1073" s="16">
        <f t="shared" si="326"/>
        <v>2.2590361445783132E-2</v>
      </c>
      <c r="AB1073" s="15">
        <f t="shared" si="335"/>
        <v>1.6942771084337349</v>
      </c>
      <c r="AC1073" s="15">
        <f t="shared" si="336"/>
        <v>1.8072289156626506</v>
      </c>
      <c r="AD1073" s="4">
        <v>149345</v>
      </c>
      <c r="AE1073" s="26">
        <v>5758.62</v>
      </c>
      <c r="AF1073" s="26">
        <v>5758.62</v>
      </c>
      <c r="AG1073" s="4">
        <f t="shared" si="337"/>
        <v>1267000</v>
      </c>
      <c r="AH1073" s="16">
        <f t="shared" si="327"/>
        <v>3.5516969218626675E-2</v>
      </c>
      <c r="AI1073" s="15">
        <f t="shared" si="328"/>
        <v>2.6637726913970008</v>
      </c>
      <c r="AJ1073" s="15">
        <f t="shared" si="329"/>
        <v>2.8413575374901341</v>
      </c>
      <c r="AK1073" s="4">
        <f t="shared" si="330"/>
        <v>15073000</v>
      </c>
      <c r="AL1073" s="27">
        <f t="shared" si="331"/>
        <v>2.9854707092151528E-3</v>
      </c>
      <c r="AM1073" s="15">
        <f t="shared" si="338"/>
        <v>0.22391030319113647</v>
      </c>
      <c r="AN1073" s="15">
        <f t="shared" si="339"/>
        <v>3.3292118307389493E-4</v>
      </c>
    </row>
    <row r="1074" spans="1:40" x14ac:dyDescent="0.2">
      <c r="A1074" s="4" t="s">
        <v>4627</v>
      </c>
      <c r="B1074" s="3" t="s">
        <v>9</v>
      </c>
      <c r="C1074" s="6">
        <v>149345</v>
      </c>
      <c r="D1074" s="3" t="s">
        <v>51</v>
      </c>
      <c r="E1074" s="6">
        <v>149726</v>
      </c>
      <c r="F1074" s="3" t="s">
        <v>1943</v>
      </c>
      <c r="G1074" s="8">
        <v>25000</v>
      </c>
      <c r="H1074" s="6">
        <v>75</v>
      </c>
      <c r="I1074" s="6">
        <v>149378</v>
      </c>
      <c r="J1074" s="13">
        <v>45046</v>
      </c>
      <c r="K1074" s="9">
        <v>25000</v>
      </c>
      <c r="L1074" s="4" t="s">
        <v>4627</v>
      </c>
      <c r="M1074" s="4" t="s">
        <v>4632</v>
      </c>
      <c r="N1074" s="4">
        <f>VLOOKUP(I1074,BaseModelo!$A$2:$E$5075,5)</f>
        <v>3</v>
      </c>
      <c r="P1074" s="15">
        <v>110.00000000000001</v>
      </c>
      <c r="Q1074" s="4">
        <f>VLOOKUP(I1074,BaseModelo!$A$2:$E$5075,3)</f>
        <v>110</v>
      </c>
      <c r="R1074" s="4">
        <f t="shared" si="320"/>
        <v>32283000</v>
      </c>
      <c r="S1074" s="16">
        <f t="shared" si="321"/>
        <v>7.7440138772728677E-4</v>
      </c>
      <c r="T1074" s="4">
        <f t="shared" si="332"/>
        <v>5.8080104079546509E-2</v>
      </c>
      <c r="U1074" s="4">
        <f t="shared" si="333"/>
        <v>8.5184152650001552E-2</v>
      </c>
      <c r="V1074" s="6">
        <f t="shared" si="322"/>
        <v>0</v>
      </c>
      <c r="W1074" s="16" t="str">
        <f t="shared" si="323"/>
        <v/>
      </c>
      <c r="X1074" s="4" t="str">
        <f t="shared" si="334"/>
        <v/>
      </c>
      <c r="Y1074" s="4" t="str">
        <f t="shared" si="324"/>
        <v/>
      </c>
      <c r="Z1074" s="4">
        <f t="shared" si="325"/>
        <v>1992000</v>
      </c>
      <c r="AA1074" s="16">
        <f t="shared" si="326"/>
        <v>1.2550200803212851E-2</v>
      </c>
      <c r="AB1074" s="15">
        <f t="shared" si="335"/>
        <v>0.9412650602409639</v>
      </c>
      <c r="AC1074" s="15">
        <f t="shared" si="336"/>
        <v>1.3805220883534137</v>
      </c>
      <c r="AD1074" s="4">
        <v>149345</v>
      </c>
      <c r="AE1074" s="26">
        <v>3193.06</v>
      </c>
      <c r="AF1074" s="26">
        <v>3193.06</v>
      </c>
      <c r="AG1074" s="4">
        <f t="shared" si="337"/>
        <v>1267000</v>
      </c>
      <c r="AH1074" s="16">
        <f t="shared" si="327"/>
        <v>1.973164956590371E-2</v>
      </c>
      <c r="AI1074" s="15">
        <f t="shared" si="328"/>
        <v>1.4798737174427783</v>
      </c>
      <c r="AJ1074" s="15">
        <f t="shared" si="329"/>
        <v>2.1704814522494082</v>
      </c>
      <c r="AK1074" s="4">
        <f t="shared" si="330"/>
        <v>15073000</v>
      </c>
      <c r="AL1074" s="27">
        <f t="shared" si="331"/>
        <v>1.6585948384528627E-3</v>
      </c>
      <c r="AM1074" s="15">
        <f t="shared" si="338"/>
        <v>0.12439461288396471</v>
      </c>
      <c r="AN1074" s="15">
        <f t="shared" si="339"/>
        <v>1.4128599590327331E-4</v>
      </c>
    </row>
    <row r="1075" spans="1:40" x14ac:dyDescent="0.2">
      <c r="A1075" s="4" t="s">
        <v>4627</v>
      </c>
      <c r="B1075" s="3" t="s">
        <v>9</v>
      </c>
      <c r="C1075" s="6">
        <v>149345</v>
      </c>
      <c r="D1075" s="3" t="s">
        <v>51</v>
      </c>
      <c r="E1075" s="6">
        <v>149727</v>
      </c>
      <c r="F1075" s="3" t="s">
        <v>1944</v>
      </c>
      <c r="G1075" s="8">
        <v>10000</v>
      </c>
      <c r="H1075" s="6">
        <v>142</v>
      </c>
      <c r="I1075" s="6">
        <v>148805</v>
      </c>
      <c r="J1075" s="13">
        <v>45046</v>
      </c>
      <c r="K1075" s="9">
        <v>10000</v>
      </c>
      <c r="L1075" s="4" t="s">
        <v>4627</v>
      </c>
      <c r="M1075" s="4" t="s">
        <v>4632</v>
      </c>
      <c r="N1075" s="4">
        <f>VLOOKUP(I1075,BaseModelo!$A$2:$E$5075,5)</f>
        <v>6</v>
      </c>
      <c r="P1075" s="15">
        <v>142.00000000000003</v>
      </c>
      <c r="Q1075" s="4">
        <f>VLOOKUP(I1075,BaseModelo!$A$2:$E$5075,3)</f>
        <v>115</v>
      </c>
      <c r="R1075" s="4">
        <f t="shared" si="320"/>
        <v>32283000</v>
      </c>
      <c r="S1075" s="16">
        <f t="shared" si="321"/>
        <v>3.0976055509091471E-4</v>
      </c>
      <c r="T1075" s="4">
        <f t="shared" si="332"/>
        <v>4.3985998822909891E-2</v>
      </c>
      <c r="U1075" s="4">
        <f t="shared" si="333"/>
        <v>4.3985998822909898E-2</v>
      </c>
      <c r="V1075" s="6">
        <f t="shared" si="322"/>
        <v>0</v>
      </c>
      <c r="W1075" s="16" t="str">
        <f t="shared" si="323"/>
        <v/>
      </c>
      <c r="X1075" s="4" t="str">
        <f t="shared" si="334"/>
        <v/>
      </c>
      <c r="Y1075" s="4" t="str">
        <f t="shared" si="324"/>
        <v/>
      </c>
      <c r="Z1075" s="4">
        <f t="shared" si="325"/>
        <v>4853000</v>
      </c>
      <c r="AA1075" s="16">
        <f t="shared" si="326"/>
        <v>2.0605810838656502E-3</v>
      </c>
      <c r="AB1075" s="15">
        <f t="shared" si="335"/>
        <v>0.29260251390892233</v>
      </c>
      <c r="AC1075" s="15">
        <f t="shared" si="336"/>
        <v>0.29260251390892239</v>
      </c>
      <c r="AD1075" s="4">
        <v>149345</v>
      </c>
      <c r="AE1075" s="26">
        <v>2510.34</v>
      </c>
      <c r="AF1075" s="26">
        <v>2510.34</v>
      </c>
      <c r="AG1075" s="4">
        <f t="shared" si="337"/>
        <v>1993000</v>
      </c>
      <c r="AH1075" s="16">
        <f t="shared" si="327"/>
        <v>5.0175614651279477E-3</v>
      </c>
      <c r="AI1075" s="15">
        <f t="shared" si="328"/>
        <v>0.71249372804816857</v>
      </c>
      <c r="AJ1075" s="15">
        <f t="shared" si="329"/>
        <v>0.71249372804816868</v>
      </c>
      <c r="AK1075" s="4">
        <f t="shared" si="330"/>
        <v>15073000</v>
      </c>
      <c r="AL1075" s="27">
        <f t="shared" si="331"/>
        <v>6.6343793538114506E-4</v>
      </c>
      <c r="AM1075" s="15">
        <f t="shared" si="338"/>
        <v>9.4208186824122603E-2</v>
      </c>
      <c r="AN1075" s="15">
        <f t="shared" si="339"/>
        <v>2.918198024474882E-5</v>
      </c>
    </row>
    <row r="1076" spans="1:40" x14ac:dyDescent="0.2">
      <c r="A1076" s="4" t="s">
        <v>4627</v>
      </c>
      <c r="B1076" s="3" t="s">
        <v>9</v>
      </c>
      <c r="C1076" s="6">
        <v>149345</v>
      </c>
      <c r="D1076" s="3" t="s">
        <v>51</v>
      </c>
      <c r="E1076" s="6">
        <v>149728</v>
      </c>
      <c r="F1076" s="3" t="s">
        <v>1945</v>
      </c>
      <c r="G1076" s="8">
        <v>10000</v>
      </c>
      <c r="H1076" s="6">
        <v>142</v>
      </c>
      <c r="I1076" s="6">
        <v>149381</v>
      </c>
      <c r="J1076" s="13">
        <v>45046</v>
      </c>
      <c r="K1076" s="9">
        <v>10000</v>
      </c>
      <c r="L1076" s="4" t="s">
        <v>4627</v>
      </c>
      <c r="M1076" s="4" t="s">
        <v>4632</v>
      </c>
      <c r="N1076" s="4">
        <f>VLOOKUP(I1076,BaseModelo!$A$2:$E$5075,5)</f>
        <v>3</v>
      </c>
      <c r="P1076" s="15">
        <v>142.00000000000003</v>
      </c>
      <c r="Q1076" s="4">
        <f>VLOOKUP(I1076,BaseModelo!$A$2:$E$5075,3)</f>
        <v>110</v>
      </c>
      <c r="R1076" s="4">
        <f t="shared" si="320"/>
        <v>32283000</v>
      </c>
      <c r="S1076" s="16">
        <f t="shared" si="321"/>
        <v>3.0976055509091471E-4</v>
      </c>
      <c r="T1076" s="4">
        <f t="shared" si="332"/>
        <v>4.3985998822909891E-2</v>
      </c>
      <c r="U1076" s="4">
        <f t="shared" si="333"/>
        <v>4.3985998822909898E-2</v>
      </c>
      <c r="V1076" s="6">
        <f t="shared" si="322"/>
        <v>0</v>
      </c>
      <c r="W1076" s="16" t="str">
        <f t="shared" si="323"/>
        <v/>
      </c>
      <c r="X1076" s="4" t="str">
        <f t="shared" si="334"/>
        <v/>
      </c>
      <c r="Y1076" s="4" t="str">
        <f t="shared" si="324"/>
        <v/>
      </c>
      <c r="Z1076" s="4">
        <f t="shared" si="325"/>
        <v>1992000</v>
      </c>
      <c r="AA1076" s="16">
        <f t="shared" si="326"/>
        <v>5.0200803212851405E-3</v>
      </c>
      <c r="AB1076" s="15">
        <f t="shared" si="335"/>
        <v>0.71285140562248994</v>
      </c>
      <c r="AC1076" s="15">
        <f t="shared" si="336"/>
        <v>0.71285140562249005</v>
      </c>
      <c r="AD1076" s="4">
        <v>149345</v>
      </c>
      <c r="AE1076" s="26">
        <v>2510.34</v>
      </c>
      <c r="AF1076" s="26">
        <v>2510.34</v>
      </c>
      <c r="AG1076" s="4">
        <f t="shared" si="337"/>
        <v>1267000</v>
      </c>
      <c r="AH1076" s="16">
        <f t="shared" si="327"/>
        <v>7.8926598263614842E-3</v>
      </c>
      <c r="AI1076" s="15">
        <f t="shared" si="328"/>
        <v>1.1207576953433307</v>
      </c>
      <c r="AJ1076" s="15">
        <f t="shared" si="329"/>
        <v>1.1207576953433309</v>
      </c>
      <c r="AK1076" s="4">
        <f t="shared" si="330"/>
        <v>15073000</v>
      </c>
      <c r="AL1076" s="27">
        <f t="shared" si="331"/>
        <v>6.6343793538114506E-4</v>
      </c>
      <c r="AM1076" s="15">
        <f t="shared" si="338"/>
        <v>9.4208186824122603E-2</v>
      </c>
      <c r="AN1076" s="15">
        <f t="shared" si="339"/>
        <v>2.918198024474882E-5</v>
      </c>
    </row>
    <row r="1077" spans="1:40" x14ac:dyDescent="0.2">
      <c r="A1077" s="4" t="s">
        <v>4628</v>
      </c>
      <c r="B1077" s="2" t="s">
        <v>13</v>
      </c>
      <c r="C1077" s="5">
        <v>149364</v>
      </c>
      <c r="D1077" s="2" t="s">
        <v>363</v>
      </c>
      <c r="E1077" s="5">
        <v>149365</v>
      </c>
      <c r="F1077" s="2" t="s">
        <v>1875</v>
      </c>
      <c r="G1077" s="7">
        <v>5000</v>
      </c>
      <c r="H1077" s="5">
        <v>147</v>
      </c>
      <c r="I1077" s="6">
        <v>147452</v>
      </c>
      <c r="J1077" s="13">
        <v>45046</v>
      </c>
      <c r="K1077" s="9">
        <v>3952.1069177259192</v>
      </c>
      <c r="L1077" s="4" t="s">
        <v>4628</v>
      </c>
      <c r="M1077" s="4" t="s">
        <v>4632</v>
      </c>
      <c r="N1077" s="4">
        <f>VLOOKUP(I1077,BaseModelo!$A$2:$E$5075,5)</f>
        <v>10</v>
      </c>
      <c r="P1077" s="15">
        <v>147</v>
      </c>
      <c r="Q1077" s="4">
        <f>VLOOKUP(I1077,BaseModelo!$A$2:$E$5075,3)</f>
        <v>0</v>
      </c>
      <c r="R1077" s="4">
        <f t="shared" si="320"/>
        <v>32283000</v>
      </c>
      <c r="S1077" s="16">
        <f t="shared" si="321"/>
        <v>1.5488027754545735E-4</v>
      </c>
      <c r="T1077" s="4">
        <f t="shared" si="332"/>
        <v>2.2767400799182231E-2</v>
      </c>
      <c r="U1077" s="4">
        <f t="shared" si="333"/>
        <v>2.2767400799182231E-2</v>
      </c>
      <c r="V1077" s="6">
        <f t="shared" si="322"/>
        <v>0</v>
      </c>
      <c r="W1077" s="16" t="str">
        <f t="shared" si="323"/>
        <v/>
      </c>
      <c r="X1077" s="4" t="str">
        <f t="shared" si="334"/>
        <v/>
      </c>
      <c r="Y1077" s="4" t="str">
        <f t="shared" si="324"/>
        <v/>
      </c>
      <c r="Z1077" s="4">
        <f t="shared" si="325"/>
        <v>4121000</v>
      </c>
      <c r="AA1077" s="16">
        <f t="shared" si="326"/>
        <v>1.2132977432661976E-3</v>
      </c>
      <c r="AB1077" s="15">
        <f t="shared" si="335"/>
        <v>0.17835476826013105</v>
      </c>
      <c r="AC1077" s="15">
        <f t="shared" si="336"/>
        <v>0.17835476826013105</v>
      </c>
      <c r="AD1077" s="4">
        <v>149364</v>
      </c>
      <c r="AE1077" s="26">
        <v>1303.3399999999999</v>
      </c>
      <c r="AF1077" s="26">
        <v>1228.2687648240815</v>
      </c>
      <c r="AG1077" s="4">
        <f t="shared" si="337"/>
        <v>1846000</v>
      </c>
      <c r="AH1077" s="16">
        <f t="shared" si="327"/>
        <v>2.7085590465872156E-3</v>
      </c>
      <c r="AI1077" s="15">
        <f t="shared" si="328"/>
        <v>0.39815817984832069</v>
      </c>
      <c r="AJ1077" s="15">
        <f t="shared" si="329"/>
        <v>0.39815817984832069</v>
      </c>
      <c r="AK1077" s="4">
        <f t="shared" si="330"/>
        <v>16319000</v>
      </c>
      <c r="AL1077" s="27">
        <f t="shared" si="331"/>
        <v>3.0639132299773271E-4</v>
      </c>
      <c r="AM1077" s="15">
        <f t="shared" si="338"/>
        <v>4.5039524480666712E-2</v>
      </c>
      <c r="AN1077" s="15">
        <f t="shared" si="339"/>
        <v>6.9757340520810808E-6</v>
      </c>
    </row>
    <row r="1078" spans="1:40" x14ac:dyDescent="0.2">
      <c r="A1078" s="4" t="s">
        <v>4628</v>
      </c>
      <c r="B1078" s="3" t="s">
        <v>13</v>
      </c>
      <c r="C1078" s="6">
        <v>149364</v>
      </c>
      <c r="D1078" s="3" t="s">
        <v>363</v>
      </c>
      <c r="E1078" s="6">
        <v>149366</v>
      </c>
      <c r="F1078" s="3" t="s">
        <v>1884</v>
      </c>
      <c r="G1078" s="8">
        <v>8000</v>
      </c>
      <c r="H1078" s="6">
        <v>142</v>
      </c>
      <c r="I1078" s="6">
        <v>147696</v>
      </c>
      <c r="J1078" s="13">
        <v>45046</v>
      </c>
      <c r="K1078" s="9">
        <v>6323.3710683614709</v>
      </c>
      <c r="L1078" s="4" t="s">
        <v>4628</v>
      </c>
      <c r="M1078" s="4" t="s">
        <v>4632</v>
      </c>
      <c r="N1078" s="4">
        <f>VLOOKUP(I1078,BaseModelo!$A$2:$E$5075,5)</f>
        <v>2</v>
      </c>
      <c r="P1078" s="15">
        <v>142.00000000000003</v>
      </c>
      <c r="Q1078" s="4">
        <f>VLOOKUP(I1078,BaseModelo!$A$2:$E$5075,3)</f>
        <v>100</v>
      </c>
      <c r="R1078" s="4">
        <f t="shared" si="320"/>
        <v>32283000</v>
      </c>
      <c r="S1078" s="16">
        <f t="shared" si="321"/>
        <v>2.4780844407273179E-4</v>
      </c>
      <c r="T1078" s="4">
        <f t="shared" si="332"/>
        <v>3.5188799058327912E-2</v>
      </c>
      <c r="U1078" s="4">
        <f t="shared" si="333"/>
        <v>3.5188799058327919E-2</v>
      </c>
      <c r="V1078" s="6">
        <f t="shared" si="322"/>
        <v>0</v>
      </c>
      <c r="W1078" s="16" t="str">
        <f t="shared" si="323"/>
        <v/>
      </c>
      <c r="X1078" s="4" t="str">
        <f t="shared" si="334"/>
        <v/>
      </c>
      <c r="Y1078" s="4" t="str">
        <f t="shared" si="324"/>
        <v/>
      </c>
      <c r="Z1078" s="4">
        <f t="shared" si="325"/>
        <v>1578000</v>
      </c>
      <c r="AA1078" s="16">
        <f t="shared" si="326"/>
        <v>5.0697084917617234E-3</v>
      </c>
      <c r="AB1078" s="15">
        <f t="shared" si="335"/>
        <v>0.71989860583016474</v>
      </c>
      <c r="AC1078" s="15">
        <f t="shared" si="336"/>
        <v>0.71989860583016485</v>
      </c>
      <c r="AD1078" s="4">
        <v>149364</v>
      </c>
      <c r="AE1078" s="26">
        <v>2013.74</v>
      </c>
      <c r="AF1078" s="26">
        <v>1897.7503510034574</v>
      </c>
      <c r="AG1078" s="4">
        <f t="shared" si="337"/>
        <v>832000</v>
      </c>
      <c r="AH1078" s="16">
        <f t="shared" si="327"/>
        <v>9.6153846153846159E-3</v>
      </c>
      <c r="AI1078" s="15">
        <f t="shared" si="328"/>
        <v>1.3653846153846154</v>
      </c>
      <c r="AJ1078" s="15">
        <f t="shared" si="329"/>
        <v>1.3653846153846156</v>
      </c>
      <c r="AK1078" s="4">
        <f t="shared" si="330"/>
        <v>16319000</v>
      </c>
      <c r="AL1078" s="27">
        <f t="shared" si="331"/>
        <v>4.9022611679637234E-4</v>
      </c>
      <c r="AM1078" s="15">
        <f t="shared" si="338"/>
        <v>6.9612108585084875E-2</v>
      </c>
      <c r="AN1078" s="15">
        <f t="shared" si="339"/>
        <v>1.725046831709194E-5</v>
      </c>
    </row>
    <row r="1079" spans="1:40" x14ac:dyDescent="0.2">
      <c r="A1079" s="4" t="s">
        <v>4628</v>
      </c>
      <c r="B1079" s="3" t="s">
        <v>13</v>
      </c>
      <c r="C1079" s="6">
        <v>149364</v>
      </c>
      <c r="D1079" s="3" t="s">
        <v>363</v>
      </c>
      <c r="E1079" s="6">
        <v>149368</v>
      </c>
      <c r="F1079" s="3" t="s">
        <v>1885</v>
      </c>
      <c r="G1079" s="8">
        <v>6000</v>
      </c>
      <c r="H1079" s="6">
        <v>142</v>
      </c>
      <c r="I1079" s="6">
        <v>148856</v>
      </c>
      <c r="J1079" s="13">
        <v>45046</v>
      </c>
      <c r="K1079" s="9">
        <v>4742.5283012711034</v>
      </c>
      <c r="L1079" s="4" t="s">
        <v>4628</v>
      </c>
      <c r="M1079" s="4" t="s">
        <v>4632</v>
      </c>
      <c r="N1079" s="4">
        <f>VLOOKUP(I1079,BaseModelo!$A$2:$E$5075,5)</f>
        <v>6</v>
      </c>
      <c r="P1079" s="15">
        <v>142.00000000000003</v>
      </c>
      <c r="Q1079" s="4">
        <f>VLOOKUP(I1079,BaseModelo!$A$2:$E$5075,3)</f>
        <v>115</v>
      </c>
      <c r="R1079" s="4">
        <f t="shared" si="320"/>
        <v>32283000</v>
      </c>
      <c r="S1079" s="16">
        <f t="shared" si="321"/>
        <v>1.8585633305454884E-4</v>
      </c>
      <c r="T1079" s="4">
        <f t="shared" si="332"/>
        <v>2.6391599293745936E-2</v>
      </c>
      <c r="U1079" s="4">
        <f t="shared" si="333"/>
        <v>2.6391599293745942E-2</v>
      </c>
      <c r="V1079" s="6">
        <f t="shared" si="322"/>
        <v>0</v>
      </c>
      <c r="W1079" s="16" t="str">
        <f t="shared" si="323"/>
        <v/>
      </c>
      <c r="X1079" s="4" t="str">
        <f t="shared" si="334"/>
        <v/>
      </c>
      <c r="Y1079" s="4" t="str">
        <f t="shared" si="324"/>
        <v/>
      </c>
      <c r="Z1079" s="4">
        <f t="shared" si="325"/>
        <v>4853000</v>
      </c>
      <c r="AA1079" s="16">
        <f t="shared" si="326"/>
        <v>1.2363486503193901E-3</v>
      </c>
      <c r="AB1079" s="15">
        <f t="shared" si="335"/>
        <v>0.17556150834535339</v>
      </c>
      <c r="AC1079" s="15">
        <f t="shared" si="336"/>
        <v>0.17556150834535342</v>
      </c>
      <c r="AD1079" s="4">
        <v>149364</v>
      </c>
      <c r="AE1079" s="26">
        <v>1503.37</v>
      </c>
      <c r="AF1079" s="26">
        <v>1416.7772131397635</v>
      </c>
      <c r="AG1079" s="4">
        <f t="shared" si="337"/>
        <v>2735000</v>
      </c>
      <c r="AH1079" s="16">
        <f t="shared" si="327"/>
        <v>2.1937842778793418E-3</v>
      </c>
      <c r="AI1079" s="15">
        <f t="shared" si="328"/>
        <v>0.31151736745886655</v>
      </c>
      <c r="AJ1079" s="15">
        <f t="shared" si="329"/>
        <v>0.3115173674588666</v>
      </c>
      <c r="AK1079" s="4">
        <f t="shared" si="330"/>
        <v>16319000</v>
      </c>
      <c r="AL1079" s="27">
        <f t="shared" si="331"/>
        <v>3.6766958759727926E-4</v>
      </c>
      <c r="AM1079" s="15">
        <f t="shared" si="338"/>
        <v>5.2209081438813656E-2</v>
      </c>
      <c r="AN1079" s="15">
        <f t="shared" si="339"/>
        <v>9.7033884283642175E-6</v>
      </c>
    </row>
    <row r="1080" spans="1:40" x14ac:dyDescent="0.2">
      <c r="A1080" s="4" t="s">
        <v>4628</v>
      </c>
      <c r="B1080" s="3" t="s">
        <v>13</v>
      </c>
      <c r="C1080" s="6">
        <v>149364</v>
      </c>
      <c r="D1080" s="3" t="s">
        <v>363</v>
      </c>
      <c r="E1080" s="6">
        <v>149369</v>
      </c>
      <c r="F1080" s="3" t="s">
        <v>1886</v>
      </c>
      <c r="G1080" s="8">
        <v>7000</v>
      </c>
      <c r="H1080" s="6">
        <v>142</v>
      </c>
      <c r="I1080" s="6">
        <v>148857</v>
      </c>
      <c r="J1080" s="13">
        <v>45046</v>
      </c>
      <c r="K1080" s="9">
        <v>5532.9496848162871</v>
      </c>
      <c r="L1080" s="4" t="s">
        <v>4628</v>
      </c>
      <c r="M1080" s="4" t="s">
        <v>4632</v>
      </c>
      <c r="N1080" s="4">
        <f>VLOOKUP(I1080,BaseModelo!$A$2:$E$5075,5)</f>
        <v>6</v>
      </c>
      <c r="P1080" s="15">
        <v>142.00000000000003</v>
      </c>
      <c r="Q1080" s="4">
        <f>VLOOKUP(I1080,BaseModelo!$A$2:$E$5075,3)</f>
        <v>115</v>
      </c>
      <c r="R1080" s="4">
        <f t="shared" si="320"/>
        <v>32283000</v>
      </c>
      <c r="S1080" s="16">
        <f t="shared" si="321"/>
        <v>2.168323885636403E-4</v>
      </c>
      <c r="T1080" s="4">
        <f t="shared" si="332"/>
        <v>3.0790199176036922E-2</v>
      </c>
      <c r="U1080" s="4">
        <f t="shared" si="333"/>
        <v>3.0790199176036929E-2</v>
      </c>
      <c r="V1080" s="6">
        <f t="shared" si="322"/>
        <v>0</v>
      </c>
      <c r="W1080" s="16" t="str">
        <f t="shared" si="323"/>
        <v/>
      </c>
      <c r="X1080" s="4" t="str">
        <f t="shared" si="334"/>
        <v/>
      </c>
      <c r="Y1080" s="4" t="str">
        <f t="shared" si="324"/>
        <v/>
      </c>
      <c r="Z1080" s="4">
        <f t="shared" si="325"/>
        <v>4853000</v>
      </c>
      <c r="AA1080" s="16">
        <f t="shared" si="326"/>
        <v>1.4424067587059551E-3</v>
      </c>
      <c r="AB1080" s="15">
        <f t="shared" si="335"/>
        <v>0.20482175973624561</v>
      </c>
      <c r="AC1080" s="15">
        <f t="shared" si="336"/>
        <v>0.20482175973624567</v>
      </c>
      <c r="AD1080" s="4">
        <v>149364</v>
      </c>
      <c r="AE1080" s="26">
        <v>1758.65</v>
      </c>
      <c r="AF1080" s="26">
        <v>1657.3533101553478</v>
      </c>
      <c r="AG1080" s="4">
        <f t="shared" si="337"/>
        <v>2735000</v>
      </c>
      <c r="AH1080" s="16">
        <f t="shared" si="327"/>
        <v>2.5594149908592322E-3</v>
      </c>
      <c r="AI1080" s="15">
        <f t="shared" si="328"/>
        <v>0.363436928702011</v>
      </c>
      <c r="AJ1080" s="15">
        <f t="shared" si="329"/>
        <v>0.36343692870201105</v>
      </c>
      <c r="AK1080" s="4">
        <f t="shared" si="330"/>
        <v>16319000</v>
      </c>
      <c r="AL1080" s="27">
        <f t="shared" si="331"/>
        <v>4.289478521968258E-4</v>
      </c>
      <c r="AM1080" s="15">
        <f t="shared" si="338"/>
        <v>6.0910595011949266E-2</v>
      </c>
      <c r="AN1080" s="15">
        <f t="shared" si="339"/>
        <v>1.3207389805273516E-5</v>
      </c>
    </row>
    <row r="1081" spans="1:40" x14ac:dyDescent="0.2">
      <c r="A1081" s="4" t="s">
        <v>4628</v>
      </c>
      <c r="B1081" s="3" t="s">
        <v>13</v>
      </c>
      <c r="C1081" s="6">
        <v>149364</v>
      </c>
      <c r="D1081" s="3" t="s">
        <v>363</v>
      </c>
      <c r="E1081" s="6">
        <v>149370</v>
      </c>
      <c r="F1081" s="3" t="s">
        <v>1887</v>
      </c>
      <c r="G1081" s="8">
        <v>5000</v>
      </c>
      <c r="H1081" s="6">
        <v>147</v>
      </c>
      <c r="I1081" s="6">
        <v>147450</v>
      </c>
      <c r="J1081" s="13">
        <v>45046</v>
      </c>
      <c r="K1081" s="9">
        <v>3952.1069177259192</v>
      </c>
      <c r="L1081" s="4" t="s">
        <v>4628</v>
      </c>
      <c r="M1081" s="4" t="s">
        <v>4632</v>
      </c>
      <c r="N1081" s="4">
        <f>VLOOKUP(I1081,BaseModelo!$A$2:$E$5075,5)</f>
        <v>10</v>
      </c>
      <c r="P1081" s="15">
        <v>147</v>
      </c>
      <c r="Q1081" s="4">
        <f>VLOOKUP(I1081,BaseModelo!$A$2:$E$5075,3)</f>
        <v>0</v>
      </c>
      <c r="R1081" s="4">
        <f t="shared" si="320"/>
        <v>32283000</v>
      </c>
      <c r="S1081" s="16">
        <f t="shared" si="321"/>
        <v>1.5488027754545735E-4</v>
      </c>
      <c r="T1081" s="4">
        <f t="shared" si="332"/>
        <v>2.2767400799182231E-2</v>
      </c>
      <c r="U1081" s="4">
        <f t="shared" si="333"/>
        <v>2.2767400799182231E-2</v>
      </c>
      <c r="V1081" s="6">
        <f t="shared" si="322"/>
        <v>0</v>
      </c>
      <c r="W1081" s="16" t="str">
        <f t="shared" si="323"/>
        <v/>
      </c>
      <c r="X1081" s="4" t="str">
        <f t="shared" si="334"/>
        <v/>
      </c>
      <c r="Y1081" s="4" t="str">
        <f t="shared" si="324"/>
        <v/>
      </c>
      <c r="Z1081" s="4">
        <f t="shared" si="325"/>
        <v>4121000</v>
      </c>
      <c r="AA1081" s="16">
        <f t="shared" si="326"/>
        <v>1.2132977432661976E-3</v>
      </c>
      <c r="AB1081" s="15">
        <f t="shared" si="335"/>
        <v>0.17835476826013105</v>
      </c>
      <c r="AC1081" s="15">
        <f t="shared" si="336"/>
        <v>0.17835476826013105</v>
      </c>
      <c r="AD1081" s="4">
        <v>149364</v>
      </c>
      <c r="AE1081" s="26">
        <v>1303.3399999999999</v>
      </c>
      <c r="AF1081" s="26">
        <v>1228.2687648240815</v>
      </c>
      <c r="AG1081" s="4">
        <f t="shared" si="337"/>
        <v>1846000</v>
      </c>
      <c r="AH1081" s="16">
        <f t="shared" si="327"/>
        <v>2.7085590465872156E-3</v>
      </c>
      <c r="AI1081" s="15">
        <f t="shared" si="328"/>
        <v>0.39815817984832069</v>
      </c>
      <c r="AJ1081" s="15">
        <f t="shared" si="329"/>
        <v>0.39815817984832069</v>
      </c>
      <c r="AK1081" s="4">
        <f t="shared" si="330"/>
        <v>16319000</v>
      </c>
      <c r="AL1081" s="27">
        <f t="shared" si="331"/>
        <v>3.0639132299773271E-4</v>
      </c>
      <c r="AM1081" s="15">
        <f t="shared" si="338"/>
        <v>4.5039524480666712E-2</v>
      </c>
      <c r="AN1081" s="15">
        <f t="shared" si="339"/>
        <v>6.9757340520810808E-6</v>
      </c>
    </row>
    <row r="1082" spans="1:40" x14ac:dyDescent="0.2">
      <c r="A1082" s="4" t="s">
        <v>4628</v>
      </c>
      <c r="B1082" s="3" t="s">
        <v>13</v>
      </c>
      <c r="C1082" s="6">
        <v>149364</v>
      </c>
      <c r="D1082" s="3" t="s">
        <v>363</v>
      </c>
      <c r="E1082" s="6">
        <v>149372</v>
      </c>
      <c r="F1082" s="3" t="s">
        <v>1888</v>
      </c>
      <c r="G1082" s="8">
        <v>8000</v>
      </c>
      <c r="H1082" s="6">
        <v>137</v>
      </c>
      <c r="I1082" s="6">
        <v>137251</v>
      </c>
      <c r="J1082" s="13">
        <v>45046</v>
      </c>
      <c r="K1082" s="9">
        <v>6323.3710683614709</v>
      </c>
      <c r="L1082" s="4" t="s">
        <v>4628</v>
      </c>
      <c r="M1082" s="4" t="s">
        <v>4632</v>
      </c>
      <c r="N1082" s="4">
        <f>VLOOKUP(I1082,BaseModelo!$A$2:$E$5075,5)</f>
        <v>5</v>
      </c>
      <c r="P1082" s="15">
        <v>142.00000000000003</v>
      </c>
      <c r="Q1082" s="4">
        <f>VLOOKUP(I1082,BaseModelo!$A$2:$E$5075,3)</f>
        <v>110</v>
      </c>
      <c r="R1082" s="4">
        <f t="shared" si="320"/>
        <v>32283000</v>
      </c>
      <c r="S1082" s="16">
        <f t="shared" si="321"/>
        <v>2.4780844407273179E-4</v>
      </c>
      <c r="T1082" s="4">
        <f t="shared" si="332"/>
        <v>3.3949756837964258E-2</v>
      </c>
      <c r="U1082" s="4">
        <f t="shared" si="333"/>
        <v>3.5188799058327919E-2</v>
      </c>
      <c r="V1082" s="6">
        <f t="shared" si="322"/>
        <v>0</v>
      </c>
      <c r="W1082" s="16" t="str">
        <f t="shared" si="323"/>
        <v/>
      </c>
      <c r="X1082" s="4" t="str">
        <f t="shared" si="334"/>
        <v/>
      </c>
      <c r="Y1082" s="4" t="str">
        <f t="shared" si="324"/>
        <v/>
      </c>
      <c r="Z1082" s="4">
        <f t="shared" si="325"/>
        <v>4058000</v>
      </c>
      <c r="AA1082" s="16">
        <f t="shared" si="326"/>
        <v>1.9714144898965009E-3</v>
      </c>
      <c r="AB1082" s="15">
        <f t="shared" si="335"/>
        <v>0.2700837851158206</v>
      </c>
      <c r="AC1082" s="15">
        <f t="shared" si="336"/>
        <v>0.27994085756530318</v>
      </c>
      <c r="AD1082" s="4">
        <v>149364</v>
      </c>
      <c r="AE1082" s="26">
        <v>1930.99</v>
      </c>
      <c r="AF1082" s="26">
        <v>1819.7666780637849</v>
      </c>
      <c r="AG1082" s="4">
        <f t="shared" si="337"/>
        <v>2193000</v>
      </c>
      <c r="AH1082" s="16">
        <f t="shared" si="327"/>
        <v>3.6479708162334701E-3</v>
      </c>
      <c r="AI1082" s="15">
        <f t="shared" si="328"/>
        <v>0.4997720018239854</v>
      </c>
      <c r="AJ1082" s="15">
        <f t="shared" si="329"/>
        <v>0.51801185590515286</v>
      </c>
      <c r="AK1082" s="4">
        <f t="shared" si="330"/>
        <v>16319000</v>
      </c>
      <c r="AL1082" s="27">
        <f t="shared" si="331"/>
        <v>4.9022611679637234E-4</v>
      </c>
      <c r="AM1082" s="15">
        <f t="shared" si="338"/>
        <v>6.7160978001103017E-2</v>
      </c>
      <c r="AN1082" s="15">
        <f t="shared" si="339"/>
        <v>1.725046831709194E-5</v>
      </c>
    </row>
    <row r="1083" spans="1:40" x14ac:dyDescent="0.2">
      <c r="A1083" s="4" t="s">
        <v>4627</v>
      </c>
      <c r="B1083" s="3" t="s">
        <v>10</v>
      </c>
      <c r="C1083" s="6">
        <v>149429</v>
      </c>
      <c r="D1083" s="3" t="s">
        <v>364</v>
      </c>
      <c r="E1083" s="6">
        <v>149440</v>
      </c>
      <c r="F1083" s="3" t="s">
        <v>1890</v>
      </c>
      <c r="G1083" s="8">
        <v>10000</v>
      </c>
      <c r="H1083" s="6">
        <v>142</v>
      </c>
      <c r="I1083" s="6">
        <v>149104</v>
      </c>
      <c r="J1083" s="13">
        <v>45046</v>
      </c>
      <c r="K1083" s="9">
        <v>10000</v>
      </c>
      <c r="L1083" s="4" t="s">
        <v>4627</v>
      </c>
      <c r="M1083" s="4" t="s">
        <v>4632</v>
      </c>
      <c r="N1083" s="4">
        <f>VLOOKUP(I1083,BaseModelo!$A$2:$E$5075,5)</f>
        <v>8</v>
      </c>
      <c r="P1083" s="15">
        <v>142.00000000000003</v>
      </c>
      <c r="Q1083" s="4">
        <f>VLOOKUP(I1083,BaseModelo!$A$2:$E$5075,3)</f>
        <v>132</v>
      </c>
      <c r="R1083" s="4">
        <f t="shared" si="320"/>
        <v>32283000</v>
      </c>
      <c r="S1083" s="16">
        <f t="shared" si="321"/>
        <v>3.0976055509091471E-4</v>
      </c>
      <c r="T1083" s="4">
        <f t="shared" si="332"/>
        <v>4.3985998822909891E-2</v>
      </c>
      <c r="U1083" s="4">
        <f t="shared" si="333"/>
        <v>4.3985998822909898E-2</v>
      </c>
      <c r="V1083" s="6">
        <f t="shared" si="322"/>
        <v>0</v>
      </c>
      <c r="W1083" s="16" t="str">
        <f t="shared" si="323"/>
        <v/>
      </c>
      <c r="X1083" s="4" t="str">
        <f t="shared" si="334"/>
        <v/>
      </c>
      <c r="Y1083" s="4" t="str">
        <f t="shared" si="324"/>
        <v/>
      </c>
      <c r="Z1083" s="4">
        <f t="shared" si="325"/>
        <v>5836000</v>
      </c>
      <c r="AA1083" s="16">
        <f t="shared" si="326"/>
        <v>1.7135023989033585E-3</v>
      </c>
      <c r="AB1083" s="15">
        <f t="shared" si="335"/>
        <v>0.2433173406442769</v>
      </c>
      <c r="AC1083" s="15">
        <f t="shared" si="336"/>
        <v>0.24331734064427696</v>
      </c>
      <c r="AD1083" s="4">
        <v>149429</v>
      </c>
      <c r="AE1083" s="26">
        <v>2510.34</v>
      </c>
      <c r="AF1083" s="26">
        <v>2510.34</v>
      </c>
      <c r="AG1083" s="4">
        <f t="shared" si="337"/>
        <v>2254000</v>
      </c>
      <c r="AH1083" s="16">
        <f t="shared" si="327"/>
        <v>4.4365572315882874E-3</v>
      </c>
      <c r="AI1083" s="15">
        <f t="shared" si="328"/>
        <v>0.62999112688553682</v>
      </c>
      <c r="AJ1083" s="15">
        <f t="shared" si="329"/>
        <v>0.62999112688553693</v>
      </c>
      <c r="AK1083" s="4">
        <f t="shared" si="330"/>
        <v>15073000</v>
      </c>
      <c r="AL1083" s="27">
        <f t="shared" si="331"/>
        <v>6.6343793538114506E-4</v>
      </c>
      <c r="AM1083" s="15">
        <f t="shared" si="338"/>
        <v>9.4208186824122603E-2</v>
      </c>
      <c r="AN1083" s="15">
        <f t="shared" si="339"/>
        <v>2.918198024474882E-5</v>
      </c>
    </row>
    <row r="1084" spans="1:40" x14ac:dyDescent="0.2">
      <c r="A1084" s="4" t="s">
        <v>4627</v>
      </c>
      <c r="B1084" s="3" t="s">
        <v>10</v>
      </c>
      <c r="C1084" s="6">
        <v>149429</v>
      </c>
      <c r="D1084" s="3" t="s">
        <v>364</v>
      </c>
      <c r="E1084" s="6">
        <v>149442</v>
      </c>
      <c r="F1084" s="3" t="s">
        <v>1891</v>
      </c>
      <c r="G1084" s="8">
        <v>10000</v>
      </c>
      <c r="H1084" s="6">
        <v>142</v>
      </c>
      <c r="I1084" s="6">
        <v>149307</v>
      </c>
      <c r="J1084" s="13">
        <v>45046</v>
      </c>
      <c r="K1084" s="9">
        <v>10000</v>
      </c>
      <c r="L1084" s="4" t="s">
        <v>4627</v>
      </c>
      <c r="M1084" s="4" t="s">
        <v>4632</v>
      </c>
      <c r="N1084" s="4">
        <f>VLOOKUP(I1084,BaseModelo!$A$2:$E$5075,5)</f>
        <v>3</v>
      </c>
      <c r="P1084" s="15">
        <v>142.00000000000003</v>
      </c>
      <c r="Q1084" s="4">
        <f>VLOOKUP(I1084,BaseModelo!$A$2:$E$5075,3)</f>
        <v>110</v>
      </c>
      <c r="R1084" s="4">
        <f t="shared" si="320"/>
        <v>32283000</v>
      </c>
      <c r="S1084" s="16">
        <f t="shared" si="321"/>
        <v>3.0976055509091471E-4</v>
      </c>
      <c r="T1084" s="4">
        <f t="shared" si="332"/>
        <v>4.3985998822909891E-2</v>
      </c>
      <c r="U1084" s="4">
        <f t="shared" si="333"/>
        <v>4.3985998822909898E-2</v>
      </c>
      <c r="V1084" s="6">
        <f t="shared" si="322"/>
        <v>0</v>
      </c>
      <c r="W1084" s="16" t="str">
        <f t="shared" si="323"/>
        <v/>
      </c>
      <c r="X1084" s="4" t="str">
        <f t="shared" si="334"/>
        <v/>
      </c>
      <c r="Y1084" s="4" t="str">
        <f t="shared" si="324"/>
        <v/>
      </c>
      <c r="Z1084" s="4">
        <f t="shared" si="325"/>
        <v>1992000</v>
      </c>
      <c r="AA1084" s="16">
        <f t="shared" si="326"/>
        <v>5.0200803212851405E-3</v>
      </c>
      <c r="AB1084" s="15">
        <f t="shared" si="335"/>
        <v>0.71285140562248994</v>
      </c>
      <c r="AC1084" s="15">
        <f t="shared" si="336"/>
        <v>0.71285140562249005</v>
      </c>
      <c r="AD1084" s="4">
        <v>149429</v>
      </c>
      <c r="AE1084" s="26">
        <v>2510.34</v>
      </c>
      <c r="AF1084" s="26">
        <v>2510.34</v>
      </c>
      <c r="AG1084" s="4">
        <f t="shared" si="337"/>
        <v>1267000</v>
      </c>
      <c r="AH1084" s="16">
        <f t="shared" si="327"/>
        <v>7.8926598263614842E-3</v>
      </c>
      <c r="AI1084" s="15">
        <f t="shared" si="328"/>
        <v>1.1207576953433307</v>
      </c>
      <c r="AJ1084" s="15">
        <f t="shared" si="329"/>
        <v>1.1207576953433309</v>
      </c>
      <c r="AK1084" s="4">
        <f t="shared" si="330"/>
        <v>15073000</v>
      </c>
      <c r="AL1084" s="27">
        <f t="shared" si="331"/>
        <v>6.6343793538114506E-4</v>
      </c>
      <c r="AM1084" s="15">
        <f t="shared" si="338"/>
        <v>9.4208186824122603E-2</v>
      </c>
      <c r="AN1084" s="15">
        <f t="shared" si="339"/>
        <v>2.918198024474882E-5</v>
      </c>
    </row>
    <row r="1085" spans="1:40" x14ac:dyDescent="0.2">
      <c r="A1085" s="4" t="s">
        <v>4627</v>
      </c>
      <c r="B1085" s="3" t="s">
        <v>10</v>
      </c>
      <c r="C1085" s="6">
        <v>149429</v>
      </c>
      <c r="D1085" s="3" t="s">
        <v>364</v>
      </c>
      <c r="E1085" s="6">
        <v>149451</v>
      </c>
      <c r="F1085" s="3" t="s">
        <v>1892</v>
      </c>
      <c r="G1085" s="8">
        <v>10000</v>
      </c>
      <c r="H1085" s="6">
        <v>142</v>
      </c>
      <c r="I1085" s="6">
        <v>149297</v>
      </c>
      <c r="J1085" s="13">
        <v>45046</v>
      </c>
      <c r="K1085" s="9">
        <v>10000</v>
      </c>
      <c r="L1085" s="4" t="s">
        <v>4627</v>
      </c>
      <c r="M1085" s="4" t="s">
        <v>4632</v>
      </c>
      <c r="N1085" s="4">
        <f>VLOOKUP(I1085,BaseModelo!$A$2:$E$5075,5)</f>
        <v>3</v>
      </c>
      <c r="P1085" s="15">
        <v>142.00000000000003</v>
      </c>
      <c r="Q1085" s="4">
        <f>VLOOKUP(I1085,BaseModelo!$A$2:$E$5075,3)</f>
        <v>110</v>
      </c>
      <c r="R1085" s="4">
        <f t="shared" si="320"/>
        <v>32283000</v>
      </c>
      <c r="S1085" s="16">
        <f t="shared" si="321"/>
        <v>3.0976055509091471E-4</v>
      </c>
      <c r="T1085" s="4">
        <f t="shared" si="332"/>
        <v>4.3985998822909891E-2</v>
      </c>
      <c r="U1085" s="4">
        <f t="shared" si="333"/>
        <v>4.3985998822909898E-2</v>
      </c>
      <c r="V1085" s="6">
        <f t="shared" si="322"/>
        <v>0</v>
      </c>
      <c r="W1085" s="16" t="str">
        <f t="shared" si="323"/>
        <v/>
      </c>
      <c r="X1085" s="4" t="str">
        <f t="shared" si="334"/>
        <v/>
      </c>
      <c r="Y1085" s="4" t="str">
        <f t="shared" si="324"/>
        <v/>
      </c>
      <c r="Z1085" s="4">
        <f t="shared" si="325"/>
        <v>1992000</v>
      </c>
      <c r="AA1085" s="16">
        <f t="shared" si="326"/>
        <v>5.0200803212851405E-3</v>
      </c>
      <c r="AB1085" s="15">
        <f t="shared" si="335"/>
        <v>0.71285140562248994</v>
      </c>
      <c r="AC1085" s="15">
        <f t="shared" si="336"/>
        <v>0.71285140562249005</v>
      </c>
      <c r="AD1085" s="4">
        <v>149429</v>
      </c>
      <c r="AE1085" s="26">
        <v>2510.34</v>
      </c>
      <c r="AF1085" s="26">
        <v>2510.34</v>
      </c>
      <c r="AG1085" s="4">
        <f t="shared" si="337"/>
        <v>1267000</v>
      </c>
      <c r="AH1085" s="16">
        <f t="shared" si="327"/>
        <v>7.8926598263614842E-3</v>
      </c>
      <c r="AI1085" s="15">
        <f t="shared" si="328"/>
        <v>1.1207576953433307</v>
      </c>
      <c r="AJ1085" s="15">
        <f t="shared" si="329"/>
        <v>1.1207576953433309</v>
      </c>
      <c r="AK1085" s="4">
        <f t="shared" si="330"/>
        <v>15073000</v>
      </c>
      <c r="AL1085" s="27">
        <f t="shared" si="331"/>
        <v>6.6343793538114506E-4</v>
      </c>
      <c r="AM1085" s="15">
        <f t="shared" si="338"/>
        <v>9.4208186824122603E-2</v>
      </c>
      <c r="AN1085" s="15">
        <f t="shared" si="339"/>
        <v>2.918198024474882E-5</v>
      </c>
    </row>
    <row r="1086" spans="1:40" x14ac:dyDescent="0.2">
      <c r="A1086" s="4" t="s">
        <v>4627</v>
      </c>
      <c r="B1086" s="3" t="s">
        <v>8</v>
      </c>
      <c r="C1086" s="6">
        <v>149459</v>
      </c>
      <c r="D1086" s="3" t="s">
        <v>365</v>
      </c>
      <c r="E1086" s="6">
        <v>149465</v>
      </c>
      <c r="F1086" s="3" t="s">
        <v>1893</v>
      </c>
      <c r="G1086" s="8">
        <v>5000</v>
      </c>
      <c r="H1086" s="6">
        <v>147</v>
      </c>
      <c r="I1086" s="6">
        <v>148601</v>
      </c>
      <c r="J1086" s="13">
        <v>45046</v>
      </c>
      <c r="K1086" s="9">
        <v>5000</v>
      </c>
      <c r="L1086" s="4" t="s">
        <v>4627</v>
      </c>
      <c r="M1086" s="4" t="s">
        <v>4632</v>
      </c>
      <c r="N1086" s="4">
        <f>VLOOKUP(I1086,BaseModelo!$A$2:$E$5075,5)</f>
        <v>5</v>
      </c>
      <c r="P1086" s="15">
        <v>147</v>
      </c>
      <c r="Q1086" s="4">
        <f>VLOOKUP(I1086,BaseModelo!$A$2:$E$5075,3)</f>
        <v>110</v>
      </c>
      <c r="R1086" s="4">
        <f t="shared" si="320"/>
        <v>32283000</v>
      </c>
      <c r="S1086" s="16">
        <f t="shared" si="321"/>
        <v>1.5488027754545735E-4</v>
      </c>
      <c r="T1086" s="4">
        <f t="shared" si="332"/>
        <v>2.2767400799182231E-2</v>
      </c>
      <c r="U1086" s="4">
        <f t="shared" si="333"/>
        <v>2.2767400799182231E-2</v>
      </c>
      <c r="V1086" s="6">
        <f t="shared" si="322"/>
        <v>0</v>
      </c>
      <c r="W1086" s="16" t="str">
        <f t="shared" si="323"/>
        <v/>
      </c>
      <c r="X1086" s="4" t="str">
        <f t="shared" si="334"/>
        <v/>
      </c>
      <c r="Y1086" s="4" t="str">
        <f t="shared" si="324"/>
        <v/>
      </c>
      <c r="Z1086" s="4">
        <f t="shared" si="325"/>
        <v>4058000</v>
      </c>
      <c r="AA1086" s="16">
        <f t="shared" si="326"/>
        <v>1.2321340561853129E-3</v>
      </c>
      <c r="AB1086" s="15">
        <f t="shared" si="335"/>
        <v>0.18112370625924099</v>
      </c>
      <c r="AC1086" s="15">
        <f t="shared" si="336"/>
        <v>0.18112370625924099</v>
      </c>
      <c r="AD1086" s="4">
        <v>149459</v>
      </c>
      <c r="AE1086" s="26">
        <v>1303.3399999999999</v>
      </c>
      <c r="AF1086" s="26">
        <v>1303.3399999999999</v>
      </c>
      <c r="AG1086" s="4">
        <f t="shared" si="337"/>
        <v>1768000</v>
      </c>
      <c r="AH1086" s="16">
        <f t="shared" si="327"/>
        <v>2.8280542986425339E-3</v>
      </c>
      <c r="AI1086" s="15">
        <f t="shared" si="328"/>
        <v>0.41572398190045246</v>
      </c>
      <c r="AJ1086" s="15">
        <f t="shared" si="329"/>
        <v>0.41572398190045246</v>
      </c>
      <c r="AK1086" s="4">
        <f t="shared" si="330"/>
        <v>15073000</v>
      </c>
      <c r="AL1086" s="27">
        <f t="shared" si="331"/>
        <v>3.3171896769057253E-4</v>
      </c>
      <c r="AM1086" s="15">
        <f t="shared" si="338"/>
        <v>4.8762688250514163E-2</v>
      </c>
      <c r="AN1086" s="15">
        <f t="shared" si="339"/>
        <v>7.5523786901022457E-6</v>
      </c>
    </row>
    <row r="1087" spans="1:40" x14ac:dyDescent="0.2">
      <c r="A1087" s="4" t="s">
        <v>4627</v>
      </c>
      <c r="B1087" s="3" t="s">
        <v>8</v>
      </c>
      <c r="C1087" s="6">
        <v>149469</v>
      </c>
      <c r="D1087" s="3" t="s">
        <v>366</v>
      </c>
      <c r="E1087" s="6">
        <v>149476</v>
      </c>
      <c r="F1087" s="3" t="s">
        <v>1894</v>
      </c>
      <c r="G1087" s="8">
        <v>5000</v>
      </c>
      <c r="H1087" s="6">
        <v>147</v>
      </c>
      <c r="I1087" s="6">
        <v>147730</v>
      </c>
      <c r="J1087" s="13">
        <v>45046</v>
      </c>
      <c r="K1087" s="9">
        <v>5000</v>
      </c>
      <c r="L1087" s="4" t="s">
        <v>4627</v>
      </c>
      <c r="M1087" s="4" t="s">
        <v>4632</v>
      </c>
      <c r="N1087" s="4">
        <f>VLOOKUP(I1087,BaseModelo!$A$2:$E$5075,5)</f>
        <v>6</v>
      </c>
      <c r="P1087" s="15">
        <v>147</v>
      </c>
      <c r="Q1087" s="4">
        <f>VLOOKUP(I1087,BaseModelo!$A$2:$E$5075,3)</f>
        <v>115</v>
      </c>
      <c r="R1087" s="4">
        <f t="shared" si="320"/>
        <v>32283000</v>
      </c>
      <c r="S1087" s="16">
        <f t="shared" si="321"/>
        <v>1.5488027754545735E-4</v>
      </c>
      <c r="T1087" s="4">
        <f t="shared" si="332"/>
        <v>2.2767400799182231E-2</v>
      </c>
      <c r="U1087" s="4">
        <f t="shared" si="333"/>
        <v>2.2767400799182231E-2</v>
      </c>
      <c r="V1087" s="6">
        <f t="shared" si="322"/>
        <v>0</v>
      </c>
      <c r="W1087" s="16" t="str">
        <f t="shared" si="323"/>
        <v/>
      </c>
      <c r="X1087" s="4" t="str">
        <f t="shared" si="334"/>
        <v/>
      </c>
      <c r="Y1087" s="4" t="str">
        <f t="shared" si="324"/>
        <v/>
      </c>
      <c r="Z1087" s="4">
        <f t="shared" si="325"/>
        <v>4853000</v>
      </c>
      <c r="AA1087" s="16">
        <f t="shared" si="326"/>
        <v>1.0302905419328251E-3</v>
      </c>
      <c r="AB1087" s="15">
        <f t="shared" si="335"/>
        <v>0.1514527096641253</v>
      </c>
      <c r="AC1087" s="15">
        <f t="shared" si="336"/>
        <v>0.1514527096641253</v>
      </c>
      <c r="AD1087" s="4">
        <v>149469</v>
      </c>
      <c r="AE1087" s="26">
        <v>1303.3399999999999</v>
      </c>
      <c r="AF1087" s="26">
        <v>1303.3399999999999</v>
      </c>
      <c r="AG1087" s="4">
        <f t="shared" si="337"/>
        <v>1993000</v>
      </c>
      <c r="AH1087" s="16">
        <f t="shared" si="327"/>
        <v>2.5087807325639738E-3</v>
      </c>
      <c r="AI1087" s="15">
        <f t="shared" si="328"/>
        <v>0.36879076768690416</v>
      </c>
      <c r="AJ1087" s="15">
        <f t="shared" si="329"/>
        <v>0.36879076768690416</v>
      </c>
      <c r="AK1087" s="4">
        <f t="shared" si="330"/>
        <v>15073000</v>
      </c>
      <c r="AL1087" s="27">
        <f t="shared" si="331"/>
        <v>3.3171896769057253E-4</v>
      </c>
      <c r="AM1087" s="15">
        <f t="shared" si="338"/>
        <v>4.8762688250514163E-2</v>
      </c>
      <c r="AN1087" s="15">
        <f t="shared" si="339"/>
        <v>7.5523786901022457E-6</v>
      </c>
    </row>
    <row r="1088" spans="1:40" x14ac:dyDescent="0.2">
      <c r="A1088" s="4" t="s">
        <v>4628</v>
      </c>
      <c r="B1088" s="2" t="s">
        <v>15</v>
      </c>
      <c r="C1088" s="5">
        <v>149513</v>
      </c>
      <c r="D1088" s="2" t="s">
        <v>368</v>
      </c>
      <c r="E1088" s="5">
        <v>149514</v>
      </c>
      <c r="F1088" s="2" t="s">
        <v>1899</v>
      </c>
      <c r="G1088" s="7">
        <v>25000</v>
      </c>
      <c r="H1088" s="5">
        <v>100</v>
      </c>
      <c r="I1088" s="6">
        <v>148540</v>
      </c>
      <c r="J1088" s="13">
        <v>45046</v>
      </c>
      <c r="K1088" s="9">
        <v>25000</v>
      </c>
      <c r="L1088" s="4" t="s">
        <v>4628</v>
      </c>
      <c r="M1088" s="4" t="s">
        <v>4632</v>
      </c>
      <c r="N1088" s="4">
        <f>VLOOKUP(I1088,BaseModelo!$A$2:$E$5075,5)</f>
        <v>6</v>
      </c>
      <c r="P1088" s="15">
        <v>110.00000000000001</v>
      </c>
      <c r="Q1088" s="4">
        <f>VLOOKUP(I1088,BaseModelo!$A$2:$E$5075,3)</f>
        <v>115</v>
      </c>
      <c r="R1088" s="4">
        <f t="shared" si="320"/>
        <v>32283000</v>
      </c>
      <c r="S1088" s="16">
        <f t="shared" si="321"/>
        <v>7.7440138772728677E-4</v>
      </c>
      <c r="T1088" s="4">
        <f t="shared" si="332"/>
        <v>7.7440138772728678E-2</v>
      </c>
      <c r="U1088" s="4">
        <f t="shared" si="333"/>
        <v>8.5184152650001552E-2</v>
      </c>
      <c r="V1088" s="6">
        <f t="shared" si="322"/>
        <v>0</v>
      </c>
      <c r="W1088" s="16" t="str">
        <f t="shared" si="323"/>
        <v/>
      </c>
      <c r="X1088" s="4" t="str">
        <f t="shared" si="334"/>
        <v/>
      </c>
      <c r="Y1088" s="4" t="str">
        <f t="shared" si="324"/>
        <v/>
      </c>
      <c r="Z1088" s="4">
        <f t="shared" si="325"/>
        <v>4853000</v>
      </c>
      <c r="AA1088" s="16">
        <f t="shared" si="326"/>
        <v>5.1514527096641251E-3</v>
      </c>
      <c r="AB1088" s="15">
        <f t="shared" si="335"/>
        <v>0.51514527096641249</v>
      </c>
      <c r="AC1088" s="15">
        <f t="shared" si="336"/>
        <v>0.56665979806305389</v>
      </c>
      <c r="AD1088" s="4">
        <v>149513</v>
      </c>
      <c r="AE1088" s="26">
        <v>4323.99</v>
      </c>
      <c r="AF1088" s="26">
        <v>4323.99</v>
      </c>
      <c r="AG1088" s="4">
        <f t="shared" si="337"/>
        <v>2735000</v>
      </c>
      <c r="AH1088" s="16">
        <f t="shared" si="327"/>
        <v>9.140767824497258E-3</v>
      </c>
      <c r="AI1088" s="15">
        <f t="shared" si="328"/>
        <v>0.91407678244972579</v>
      </c>
      <c r="AJ1088" s="15">
        <f t="shared" si="329"/>
        <v>1.0054844606946984</v>
      </c>
      <c r="AK1088" s="4">
        <f t="shared" si="330"/>
        <v>16319000</v>
      </c>
      <c r="AL1088" s="27">
        <f t="shared" si="331"/>
        <v>1.5319566149886636E-3</v>
      </c>
      <c r="AM1088" s="15">
        <f t="shared" si="338"/>
        <v>0.15319566149886638</v>
      </c>
      <c r="AN1088" s="15">
        <f t="shared" si="339"/>
        <v>1.3049842614437399E-4</v>
      </c>
    </row>
    <row r="1089" spans="1:40" x14ac:dyDescent="0.2">
      <c r="A1089" s="4" t="s">
        <v>4628</v>
      </c>
      <c r="B1089" s="3" t="s">
        <v>15</v>
      </c>
      <c r="C1089" s="6">
        <v>149513</v>
      </c>
      <c r="D1089" s="3" t="s">
        <v>368</v>
      </c>
      <c r="E1089" s="6">
        <v>149524</v>
      </c>
      <c r="F1089" s="3" t="s">
        <v>1901</v>
      </c>
      <c r="G1089" s="8">
        <v>25000</v>
      </c>
      <c r="H1089" s="6">
        <v>100</v>
      </c>
      <c r="I1089" s="6">
        <v>148536</v>
      </c>
      <c r="J1089" s="13">
        <v>45046</v>
      </c>
      <c r="K1089" s="9">
        <v>25000</v>
      </c>
      <c r="L1089" s="4" t="s">
        <v>4628</v>
      </c>
      <c r="M1089" s="4" t="s">
        <v>4632</v>
      </c>
      <c r="N1089" s="4">
        <f>VLOOKUP(I1089,BaseModelo!$A$2:$E$5075,5)</f>
        <v>6</v>
      </c>
      <c r="P1089" s="15">
        <v>110.00000000000001</v>
      </c>
      <c r="Q1089" s="4">
        <f>VLOOKUP(I1089,BaseModelo!$A$2:$E$5075,3)</f>
        <v>115</v>
      </c>
      <c r="R1089" s="4">
        <f t="shared" si="320"/>
        <v>32283000</v>
      </c>
      <c r="S1089" s="16">
        <f t="shared" si="321"/>
        <v>7.7440138772728677E-4</v>
      </c>
      <c r="T1089" s="4">
        <f t="shared" si="332"/>
        <v>7.7440138772728678E-2</v>
      </c>
      <c r="U1089" s="4">
        <f t="shared" si="333"/>
        <v>8.5184152650001552E-2</v>
      </c>
      <c r="V1089" s="6">
        <f t="shared" si="322"/>
        <v>0</v>
      </c>
      <c r="W1089" s="16" t="str">
        <f t="shared" si="323"/>
        <v/>
      </c>
      <c r="X1089" s="4" t="str">
        <f t="shared" si="334"/>
        <v/>
      </c>
      <c r="Y1089" s="4" t="str">
        <f t="shared" si="324"/>
        <v/>
      </c>
      <c r="Z1089" s="4">
        <f t="shared" si="325"/>
        <v>4853000</v>
      </c>
      <c r="AA1089" s="16">
        <f t="shared" si="326"/>
        <v>5.1514527096641251E-3</v>
      </c>
      <c r="AB1089" s="15">
        <f t="shared" si="335"/>
        <v>0.51514527096641249</v>
      </c>
      <c r="AC1089" s="15">
        <f t="shared" si="336"/>
        <v>0.56665979806305389</v>
      </c>
      <c r="AD1089" s="4">
        <v>149513</v>
      </c>
      <c r="AE1089" s="26">
        <v>4323.99</v>
      </c>
      <c r="AF1089" s="26">
        <v>4323.99</v>
      </c>
      <c r="AG1089" s="4">
        <f t="shared" si="337"/>
        <v>2735000</v>
      </c>
      <c r="AH1089" s="16">
        <f t="shared" si="327"/>
        <v>9.140767824497258E-3</v>
      </c>
      <c r="AI1089" s="15">
        <f t="shared" si="328"/>
        <v>0.91407678244972579</v>
      </c>
      <c r="AJ1089" s="15">
        <f t="shared" si="329"/>
        <v>1.0054844606946984</v>
      </c>
      <c r="AK1089" s="4">
        <f t="shared" si="330"/>
        <v>16319000</v>
      </c>
      <c r="AL1089" s="27">
        <f t="shared" si="331"/>
        <v>1.5319566149886636E-3</v>
      </c>
      <c r="AM1089" s="15">
        <f t="shared" si="338"/>
        <v>0.15319566149886638</v>
      </c>
      <c r="AN1089" s="15">
        <f t="shared" si="339"/>
        <v>1.3049842614437399E-4</v>
      </c>
    </row>
    <row r="1090" spans="1:40" x14ac:dyDescent="0.2">
      <c r="A1090" s="4" t="s">
        <v>4628</v>
      </c>
      <c r="B1090" s="3" t="s">
        <v>15</v>
      </c>
      <c r="C1090" s="6">
        <v>149513</v>
      </c>
      <c r="D1090" s="3" t="s">
        <v>368</v>
      </c>
      <c r="E1090" s="6">
        <v>149528</v>
      </c>
      <c r="F1090" s="3" t="s">
        <v>1902</v>
      </c>
      <c r="G1090" s="8">
        <v>15000</v>
      </c>
      <c r="H1090" s="6">
        <v>105</v>
      </c>
      <c r="I1090" s="6">
        <v>148537</v>
      </c>
      <c r="J1090" s="13">
        <v>45046</v>
      </c>
      <c r="K1090" s="9">
        <v>15000</v>
      </c>
      <c r="L1090" s="4" t="s">
        <v>4628</v>
      </c>
      <c r="M1090" s="4" t="s">
        <v>4632</v>
      </c>
      <c r="N1090" s="4">
        <f>VLOOKUP(I1090,BaseModelo!$A$2:$E$5075,5)</f>
        <v>8</v>
      </c>
      <c r="P1090" s="15">
        <v>132</v>
      </c>
      <c r="Q1090" s="4">
        <f>VLOOKUP(I1090,BaseModelo!$A$2:$E$5075,3)</f>
        <v>132</v>
      </c>
      <c r="R1090" s="4">
        <f t="shared" ref="R1090:R1153" si="340">SUMIFS($G:$G,$M:$M,M1090)</f>
        <v>32283000</v>
      </c>
      <c r="S1090" s="16">
        <f t="shared" ref="S1090:S1153" si="341">G1090/R1090</f>
        <v>4.6464083263637206E-4</v>
      </c>
      <c r="T1090" s="4">
        <f t="shared" si="332"/>
        <v>4.8787287426819065E-2</v>
      </c>
      <c r="U1090" s="4">
        <f t="shared" si="333"/>
        <v>6.1332589908001112E-2</v>
      </c>
      <c r="V1090" s="6">
        <f t="shared" ref="V1090:V1153" si="342">SUMIFS($G:$G,$O:$O,O1090)</f>
        <v>0</v>
      </c>
      <c r="W1090" s="16" t="str">
        <f t="shared" ref="W1090:W1153" si="343">IFERROR(G1090/V1090,"")</f>
        <v/>
      </c>
      <c r="X1090" s="4" t="str">
        <f t="shared" si="334"/>
        <v/>
      </c>
      <c r="Y1090" s="4" t="str">
        <f t="shared" ref="Y1090:Y1153" si="344">IFERROR(W1090*P1090,"")</f>
        <v/>
      </c>
      <c r="Z1090" s="4">
        <f t="shared" ref="Z1090:Z1153" si="345">SUMIFS($G:$G,$N:$N,N1090)</f>
        <v>5836000</v>
      </c>
      <c r="AA1090" s="16">
        <f t="shared" ref="AA1090:AA1153" si="346">IFERROR(G1090/Z1090,"")</f>
        <v>2.5702535983550376E-3</v>
      </c>
      <c r="AB1090" s="15">
        <f t="shared" si="335"/>
        <v>0.26987662782727895</v>
      </c>
      <c r="AC1090" s="15">
        <f t="shared" si="336"/>
        <v>0.33927347498286498</v>
      </c>
      <c r="AD1090" s="4">
        <v>149513</v>
      </c>
      <c r="AE1090" s="26">
        <v>2724.19</v>
      </c>
      <c r="AF1090" s="26">
        <v>2724.19</v>
      </c>
      <c r="AG1090" s="4">
        <f t="shared" si="337"/>
        <v>3421000</v>
      </c>
      <c r="AH1090" s="16">
        <f t="shared" ref="AH1090:AH1153" si="347">IFERROR($G1090/AG1090,"")</f>
        <v>4.3846828412744815E-3</v>
      </c>
      <c r="AI1090" s="15">
        <f t="shared" ref="AI1090:AI1153" si="348">IFERROR(AH1090*H1090,"")</f>
        <v>0.46039169833382054</v>
      </c>
      <c r="AJ1090" s="15">
        <f t="shared" ref="AJ1090:AJ1153" si="349">IFERROR(AH1090*P1090,"")</f>
        <v>0.5787781350482315</v>
      </c>
      <c r="AK1090" s="4">
        <f t="shared" ref="AK1090:AK1153" si="350">SUMIFS($G:$G,$A:$A,$A1090,$M:$M,$M1090)</f>
        <v>16319000</v>
      </c>
      <c r="AL1090" s="27">
        <f t="shared" ref="AL1090:AL1153" si="351">IFERROR($G1090/AK1090,"")</f>
        <v>9.1917396899319809E-4</v>
      </c>
      <c r="AM1090" s="15">
        <f t="shared" si="338"/>
        <v>9.65132667442858E-2</v>
      </c>
      <c r="AN1090" s="15">
        <f t="shared" si="339"/>
        <v>5.637532009436955E-5</v>
      </c>
    </row>
    <row r="1091" spans="1:40" x14ac:dyDescent="0.2">
      <c r="A1091" s="4" t="s">
        <v>4628</v>
      </c>
      <c r="B1091" s="3" t="s">
        <v>15</v>
      </c>
      <c r="C1091" s="6">
        <v>149513</v>
      </c>
      <c r="D1091" s="3" t="s">
        <v>368</v>
      </c>
      <c r="E1091" s="6">
        <v>149518</v>
      </c>
      <c r="F1091" s="3" t="s">
        <v>1904</v>
      </c>
      <c r="G1091" s="8">
        <v>10000</v>
      </c>
      <c r="H1091" s="6">
        <v>142</v>
      </c>
      <c r="I1091" s="6">
        <v>148542</v>
      </c>
      <c r="J1091" s="13">
        <v>45046</v>
      </c>
      <c r="K1091" s="9">
        <v>10000</v>
      </c>
      <c r="L1091" s="4" t="s">
        <v>4628</v>
      </c>
      <c r="M1091" s="4" t="s">
        <v>4632</v>
      </c>
      <c r="N1091" s="4">
        <f>VLOOKUP(I1091,BaseModelo!$A$2:$E$5075,5)</f>
        <v>5</v>
      </c>
      <c r="P1091" s="15">
        <v>142.00000000000003</v>
      </c>
      <c r="Q1091" s="4">
        <f>VLOOKUP(I1091,BaseModelo!$A$2:$E$5075,3)</f>
        <v>110</v>
      </c>
      <c r="R1091" s="4">
        <f t="shared" si="340"/>
        <v>32283000</v>
      </c>
      <c r="S1091" s="16">
        <f t="shared" si="341"/>
        <v>3.0976055509091471E-4</v>
      </c>
      <c r="T1091" s="4">
        <f t="shared" ref="T1091:T1154" si="352">S1091*H1091</f>
        <v>4.3985998822909891E-2</v>
      </c>
      <c r="U1091" s="4">
        <f t="shared" ref="U1091:U1154" si="353">S1091*P1091</f>
        <v>4.3985998822909898E-2</v>
      </c>
      <c r="V1091" s="6">
        <f t="shared" si="342"/>
        <v>0</v>
      </c>
      <c r="W1091" s="16" t="str">
        <f t="shared" si="343"/>
        <v/>
      </c>
      <c r="X1091" s="4" t="str">
        <f t="shared" ref="X1091:X1154" si="354">IFERROR(W1091*H1091,"")</f>
        <v/>
      </c>
      <c r="Y1091" s="4" t="str">
        <f t="shared" si="344"/>
        <v/>
      </c>
      <c r="Z1091" s="4">
        <f t="shared" si="345"/>
        <v>4058000</v>
      </c>
      <c r="AA1091" s="16">
        <f t="shared" si="346"/>
        <v>2.4642681123706258E-3</v>
      </c>
      <c r="AB1091" s="15">
        <f t="shared" ref="AB1091:AB1154" si="355">IFERROR(AA1091*H1091,"")</f>
        <v>0.34992607195662884</v>
      </c>
      <c r="AC1091" s="15">
        <f t="shared" ref="AC1091:AC1154" si="356">IFERROR(AA1091*P1091,"")</f>
        <v>0.34992607195662895</v>
      </c>
      <c r="AD1091" s="4">
        <v>149513</v>
      </c>
      <c r="AE1091" s="26">
        <v>2510.34</v>
      </c>
      <c r="AF1091" s="26">
        <v>2510.34</v>
      </c>
      <c r="AG1091" s="4">
        <f t="shared" ref="AG1091:AG1154" si="357">SUMIFS($G:$G,$N:$N,$N1091,$A:$A,$A1091)</f>
        <v>2193000</v>
      </c>
      <c r="AH1091" s="16">
        <f t="shared" si="347"/>
        <v>4.5599635202918376E-3</v>
      </c>
      <c r="AI1091" s="15">
        <f t="shared" si="348"/>
        <v>0.64751481988144088</v>
      </c>
      <c r="AJ1091" s="15">
        <f t="shared" si="349"/>
        <v>0.64751481988144111</v>
      </c>
      <c r="AK1091" s="4">
        <f t="shared" si="350"/>
        <v>16319000</v>
      </c>
      <c r="AL1091" s="27">
        <f t="shared" si="351"/>
        <v>6.1278264599546543E-4</v>
      </c>
      <c r="AM1091" s="15">
        <f t="shared" ref="AM1091:AM1154" si="358">IFERROR(AL1091*H1091,"")</f>
        <v>8.7015135731356094E-2</v>
      </c>
      <c r="AN1091" s="15">
        <f t="shared" ref="AN1091:AN1154" si="359">IFERROR(AL1091*U1091,"")</f>
        <v>2.6953856745456156E-5</v>
      </c>
    </row>
    <row r="1092" spans="1:40" x14ac:dyDescent="0.2">
      <c r="A1092" s="4" t="s">
        <v>4628</v>
      </c>
      <c r="B1092" s="3" t="s">
        <v>15</v>
      </c>
      <c r="C1092" s="6">
        <v>149513</v>
      </c>
      <c r="D1092" s="3" t="s">
        <v>368</v>
      </c>
      <c r="E1092" s="6">
        <v>149521</v>
      </c>
      <c r="F1092" s="3" t="s">
        <v>1905</v>
      </c>
      <c r="G1092" s="8">
        <v>10000</v>
      </c>
      <c r="H1092" s="6">
        <v>142</v>
      </c>
      <c r="I1092" s="6">
        <v>148538</v>
      </c>
      <c r="J1092" s="13">
        <v>45046</v>
      </c>
      <c r="K1092" s="9">
        <v>10000</v>
      </c>
      <c r="L1092" s="4" t="s">
        <v>4628</v>
      </c>
      <c r="M1092" s="4" t="s">
        <v>4632</v>
      </c>
      <c r="N1092" s="4">
        <f>VLOOKUP(I1092,BaseModelo!$A$2:$E$5075,5)</f>
        <v>9</v>
      </c>
      <c r="P1092" s="15">
        <v>142.00000000000003</v>
      </c>
      <c r="Q1092" s="4">
        <f>VLOOKUP(I1092,BaseModelo!$A$2:$E$5075,3)</f>
        <v>147</v>
      </c>
      <c r="R1092" s="4">
        <f t="shared" si="340"/>
        <v>32283000</v>
      </c>
      <c r="S1092" s="16">
        <f t="shared" si="341"/>
        <v>3.0976055509091471E-4</v>
      </c>
      <c r="T1092" s="4">
        <f t="shared" si="352"/>
        <v>4.3985998822909891E-2</v>
      </c>
      <c r="U1092" s="4">
        <f t="shared" si="353"/>
        <v>4.3985998822909898E-2</v>
      </c>
      <c r="V1092" s="6">
        <f t="shared" si="342"/>
        <v>0</v>
      </c>
      <c r="W1092" s="16" t="str">
        <f t="shared" si="343"/>
        <v/>
      </c>
      <c r="X1092" s="4" t="str">
        <f t="shared" si="354"/>
        <v/>
      </c>
      <c r="Y1092" s="4" t="str">
        <f t="shared" si="344"/>
        <v/>
      </c>
      <c r="Z1092" s="4">
        <f t="shared" si="345"/>
        <v>5305000</v>
      </c>
      <c r="AA1092" s="16">
        <f t="shared" si="346"/>
        <v>1.885014137606032E-3</v>
      </c>
      <c r="AB1092" s="15">
        <f t="shared" si="355"/>
        <v>0.26767200754005654</v>
      </c>
      <c r="AC1092" s="15">
        <f t="shared" si="356"/>
        <v>0.2676720075400566</v>
      </c>
      <c r="AD1092" s="4">
        <v>149513</v>
      </c>
      <c r="AE1092" s="26">
        <v>2510.34</v>
      </c>
      <c r="AF1092" s="26">
        <v>2510.34</v>
      </c>
      <c r="AG1092" s="4">
        <f t="shared" si="357"/>
        <v>3095000</v>
      </c>
      <c r="AH1092" s="16">
        <f t="shared" si="347"/>
        <v>3.2310177705977385E-3</v>
      </c>
      <c r="AI1092" s="15">
        <f t="shared" si="348"/>
        <v>0.45880452342487887</v>
      </c>
      <c r="AJ1092" s="15">
        <f t="shared" si="349"/>
        <v>0.45880452342487893</v>
      </c>
      <c r="AK1092" s="4">
        <f t="shared" si="350"/>
        <v>16319000</v>
      </c>
      <c r="AL1092" s="27">
        <f t="shared" si="351"/>
        <v>6.1278264599546543E-4</v>
      </c>
      <c r="AM1092" s="15">
        <f t="shared" si="358"/>
        <v>8.7015135731356094E-2</v>
      </c>
      <c r="AN1092" s="15">
        <f t="shared" si="359"/>
        <v>2.6953856745456156E-5</v>
      </c>
    </row>
    <row r="1093" spans="1:40" x14ac:dyDescent="0.2">
      <c r="A1093" s="4" t="s">
        <v>4628</v>
      </c>
      <c r="B1093" s="3" t="s">
        <v>15</v>
      </c>
      <c r="C1093" s="6">
        <v>149513</v>
      </c>
      <c r="D1093" s="3" t="s">
        <v>368</v>
      </c>
      <c r="E1093" s="6">
        <v>149525</v>
      </c>
      <c r="F1093" s="3" t="s">
        <v>1906</v>
      </c>
      <c r="G1093" s="8">
        <v>5000</v>
      </c>
      <c r="H1093" s="6">
        <v>115</v>
      </c>
      <c r="I1093" s="6">
        <v>148795</v>
      </c>
      <c r="J1093" s="13">
        <v>45046</v>
      </c>
      <c r="K1093" s="9">
        <v>5000</v>
      </c>
      <c r="L1093" s="4" t="s">
        <v>4628</v>
      </c>
      <c r="M1093" s="4" t="s">
        <v>4632</v>
      </c>
      <c r="N1093" s="4">
        <f>VLOOKUP(I1093,BaseModelo!$A$2:$E$5075,5)</f>
        <v>6</v>
      </c>
      <c r="P1093" s="15">
        <v>147</v>
      </c>
      <c r="Q1093" s="4">
        <f>VLOOKUP(I1093,BaseModelo!$A$2:$E$5075,3)</f>
        <v>115</v>
      </c>
      <c r="R1093" s="4">
        <f t="shared" si="340"/>
        <v>32283000</v>
      </c>
      <c r="S1093" s="16">
        <f t="shared" si="341"/>
        <v>1.5488027754545735E-4</v>
      </c>
      <c r="T1093" s="4">
        <f t="shared" si="352"/>
        <v>1.7811231917727596E-2</v>
      </c>
      <c r="U1093" s="4">
        <f t="shared" si="353"/>
        <v>2.2767400799182231E-2</v>
      </c>
      <c r="V1093" s="6">
        <f t="shared" si="342"/>
        <v>0</v>
      </c>
      <c r="W1093" s="16" t="str">
        <f t="shared" si="343"/>
        <v/>
      </c>
      <c r="X1093" s="4" t="str">
        <f t="shared" si="354"/>
        <v/>
      </c>
      <c r="Y1093" s="4" t="str">
        <f t="shared" si="344"/>
        <v/>
      </c>
      <c r="Z1093" s="4">
        <f t="shared" si="345"/>
        <v>4853000</v>
      </c>
      <c r="AA1093" s="16">
        <f t="shared" si="346"/>
        <v>1.0302905419328251E-3</v>
      </c>
      <c r="AB1093" s="15">
        <f t="shared" si="355"/>
        <v>0.11848341232227488</v>
      </c>
      <c r="AC1093" s="15">
        <f t="shared" si="356"/>
        <v>0.1514527096641253</v>
      </c>
      <c r="AD1093" s="4">
        <v>149513</v>
      </c>
      <c r="AE1093" s="26">
        <v>999.89</v>
      </c>
      <c r="AF1093" s="26">
        <v>999.89</v>
      </c>
      <c r="AG1093" s="4">
        <f t="shared" si="357"/>
        <v>2735000</v>
      </c>
      <c r="AH1093" s="16">
        <f t="shared" si="347"/>
        <v>1.8281535648994515E-3</v>
      </c>
      <c r="AI1093" s="15">
        <f t="shared" si="348"/>
        <v>0.21023765996343693</v>
      </c>
      <c r="AJ1093" s="15">
        <f t="shared" si="349"/>
        <v>0.26873857404021939</v>
      </c>
      <c r="AK1093" s="4">
        <f t="shared" si="350"/>
        <v>16319000</v>
      </c>
      <c r="AL1093" s="27">
        <f t="shared" si="351"/>
        <v>3.0639132299773271E-4</v>
      </c>
      <c r="AM1093" s="15">
        <f t="shared" si="358"/>
        <v>3.5235002144739264E-2</v>
      </c>
      <c r="AN1093" s="15">
        <f t="shared" si="359"/>
        <v>6.9757340520810808E-6</v>
      </c>
    </row>
    <row r="1094" spans="1:40" x14ac:dyDescent="0.2">
      <c r="A1094" s="4" t="s">
        <v>4628</v>
      </c>
      <c r="B1094" s="3" t="s">
        <v>15</v>
      </c>
      <c r="C1094" s="6">
        <v>149513</v>
      </c>
      <c r="D1094" s="3" t="s">
        <v>368</v>
      </c>
      <c r="E1094" s="6">
        <v>149527</v>
      </c>
      <c r="F1094" s="3" t="s">
        <v>1907</v>
      </c>
      <c r="G1094" s="8">
        <v>5000</v>
      </c>
      <c r="H1094" s="6">
        <v>115</v>
      </c>
      <c r="I1094" s="6">
        <v>148638</v>
      </c>
      <c r="J1094" s="13">
        <v>45046</v>
      </c>
      <c r="K1094" s="9">
        <v>5000</v>
      </c>
      <c r="L1094" s="4" t="s">
        <v>4628</v>
      </c>
      <c r="M1094" s="4" t="s">
        <v>4632</v>
      </c>
      <c r="N1094" s="4">
        <f>VLOOKUP(I1094,BaseModelo!$A$2:$E$5075,5)</f>
        <v>6</v>
      </c>
      <c r="P1094" s="15">
        <v>147</v>
      </c>
      <c r="Q1094" s="4">
        <f>VLOOKUP(I1094,BaseModelo!$A$2:$E$5075,3)</f>
        <v>115</v>
      </c>
      <c r="R1094" s="4">
        <f t="shared" si="340"/>
        <v>32283000</v>
      </c>
      <c r="S1094" s="16">
        <f t="shared" si="341"/>
        <v>1.5488027754545735E-4</v>
      </c>
      <c r="T1094" s="4">
        <f t="shared" si="352"/>
        <v>1.7811231917727596E-2</v>
      </c>
      <c r="U1094" s="4">
        <f t="shared" si="353"/>
        <v>2.2767400799182231E-2</v>
      </c>
      <c r="V1094" s="6">
        <f t="shared" si="342"/>
        <v>0</v>
      </c>
      <c r="W1094" s="16" t="str">
        <f t="shared" si="343"/>
        <v/>
      </c>
      <c r="X1094" s="4" t="str">
        <f t="shared" si="354"/>
        <v/>
      </c>
      <c r="Y1094" s="4" t="str">
        <f t="shared" si="344"/>
        <v/>
      </c>
      <c r="Z1094" s="4">
        <f t="shared" si="345"/>
        <v>4853000</v>
      </c>
      <c r="AA1094" s="16">
        <f t="shared" si="346"/>
        <v>1.0302905419328251E-3</v>
      </c>
      <c r="AB1094" s="15">
        <f t="shared" si="355"/>
        <v>0.11848341232227488</v>
      </c>
      <c r="AC1094" s="15">
        <f t="shared" si="356"/>
        <v>0.1514527096641253</v>
      </c>
      <c r="AD1094" s="4">
        <v>149513</v>
      </c>
      <c r="AE1094" s="26">
        <v>999.89</v>
      </c>
      <c r="AF1094" s="26">
        <v>999.89</v>
      </c>
      <c r="AG1094" s="4">
        <f t="shared" si="357"/>
        <v>2735000</v>
      </c>
      <c r="AH1094" s="16">
        <f t="shared" si="347"/>
        <v>1.8281535648994515E-3</v>
      </c>
      <c r="AI1094" s="15">
        <f t="shared" si="348"/>
        <v>0.21023765996343693</v>
      </c>
      <c r="AJ1094" s="15">
        <f t="shared" si="349"/>
        <v>0.26873857404021939</v>
      </c>
      <c r="AK1094" s="4">
        <f t="shared" si="350"/>
        <v>16319000</v>
      </c>
      <c r="AL1094" s="27">
        <f t="shared" si="351"/>
        <v>3.0639132299773271E-4</v>
      </c>
      <c r="AM1094" s="15">
        <f t="shared" si="358"/>
        <v>3.5235002144739264E-2</v>
      </c>
      <c r="AN1094" s="15">
        <f t="shared" si="359"/>
        <v>6.9757340520810808E-6</v>
      </c>
    </row>
    <row r="1095" spans="1:40" x14ac:dyDescent="0.2">
      <c r="A1095" s="4" t="s">
        <v>4628</v>
      </c>
      <c r="B1095" s="2" t="s">
        <v>15</v>
      </c>
      <c r="C1095" s="5">
        <v>149531</v>
      </c>
      <c r="D1095" s="2" t="s">
        <v>371</v>
      </c>
      <c r="E1095" s="5">
        <v>149535</v>
      </c>
      <c r="F1095" s="2" t="s">
        <v>1915</v>
      </c>
      <c r="G1095" s="7">
        <v>7000</v>
      </c>
      <c r="H1095" s="5">
        <v>122</v>
      </c>
      <c r="I1095" s="6">
        <v>149119</v>
      </c>
      <c r="J1095" s="13">
        <v>45046</v>
      </c>
      <c r="K1095" s="9">
        <v>7000</v>
      </c>
      <c r="L1095" s="4" t="s">
        <v>4628</v>
      </c>
      <c r="M1095" s="4" t="s">
        <v>4632</v>
      </c>
      <c r="N1095" s="4">
        <f>VLOOKUP(I1095,BaseModelo!$A$2:$E$5075,5)</f>
        <v>7</v>
      </c>
      <c r="P1095" s="15">
        <v>142.00000000000003</v>
      </c>
      <c r="Q1095" s="4">
        <f>VLOOKUP(I1095,BaseModelo!$A$2:$E$5075,3)</f>
        <v>127</v>
      </c>
      <c r="R1095" s="4">
        <f t="shared" si="340"/>
        <v>32283000</v>
      </c>
      <c r="S1095" s="16">
        <f t="shared" si="341"/>
        <v>2.168323885636403E-4</v>
      </c>
      <c r="T1095" s="4">
        <f t="shared" si="352"/>
        <v>2.6453551404764117E-2</v>
      </c>
      <c r="U1095" s="4">
        <f t="shared" si="353"/>
        <v>3.0790199176036929E-2</v>
      </c>
      <c r="V1095" s="6">
        <f t="shared" si="342"/>
        <v>0</v>
      </c>
      <c r="W1095" s="16" t="str">
        <f t="shared" si="343"/>
        <v/>
      </c>
      <c r="X1095" s="4" t="str">
        <f t="shared" si="354"/>
        <v/>
      </c>
      <c r="Y1095" s="4" t="str">
        <f t="shared" si="344"/>
        <v/>
      </c>
      <c r="Z1095" s="4">
        <f t="shared" si="345"/>
        <v>4022000</v>
      </c>
      <c r="AA1095" s="16">
        <f t="shared" si="346"/>
        <v>1.7404276479363501E-3</v>
      </c>
      <c r="AB1095" s="15">
        <f t="shared" si="355"/>
        <v>0.21233217304823471</v>
      </c>
      <c r="AC1095" s="15">
        <f t="shared" si="356"/>
        <v>0.24714072600696177</v>
      </c>
      <c r="AD1095" s="4">
        <v>149531</v>
      </c>
      <c r="AE1095" s="26">
        <v>1496.57</v>
      </c>
      <c r="AF1095" s="26">
        <v>1496.57</v>
      </c>
      <c r="AG1095" s="4">
        <f t="shared" si="357"/>
        <v>2184000</v>
      </c>
      <c r="AH1095" s="16">
        <f t="shared" si="347"/>
        <v>3.205128205128205E-3</v>
      </c>
      <c r="AI1095" s="15">
        <f t="shared" si="348"/>
        <v>0.39102564102564102</v>
      </c>
      <c r="AJ1095" s="15">
        <f t="shared" si="349"/>
        <v>0.45512820512820518</v>
      </c>
      <c r="AK1095" s="4">
        <f t="shared" si="350"/>
        <v>16319000</v>
      </c>
      <c r="AL1095" s="27">
        <f t="shared" si="351"/>
        <v>4.289478521968258E-4</v>
      </c>
      <c r="AM1095" s="15">
        <f t="shared" si="358"/>
        <v>5.2331637968012747E-2</v>
      </c>
      <c r="AN1095" s="15">
        <f t="shared" si="359"/>
        <v>1.3207389805273516E-5</v>
      </c>
    </row>
    <row r="1096" spans="1:40" x14ac:dyDescent="0.2">
      <c r="A1096" s="4" t="s">
        <v>4628</v>
      </c>
      <c r="B1096" s="3" t="s">
        <v>15</v>
      </c>
      <c r="C1096" s="6">
        <v>149531</v>
      </c>
      <c r="D1096" s="3" t="s">
        <v>371</v>
      </c>
      <c r="E1096" s="6">
        <v>149532</v>
      </c>
      <c r="F1096" s="3" t="s">
        <v>1917</v>
      </c>
      <c r="G1096" s="8">
        <v>25000</v>
      </c>
      <c r="H1096" s="6">
        <v>110</v>
      </c>
      <c r="I1096" s="6">
        <v>148550</v>
      </c>
      <c r="J1096" s="13">
        <v>45046</v>
      </c>
      <c r="K1096" s="9">
        <v>25000</v>
      </c>
      <c r="L1096" s="4" t="s">
        <v>4628</v>
      </c>
      <c r="M1096" s="4" t="s">
        <v>4632</v>
      </c>
      <c r="N1096" s="4">
        <f>VLOOKUP(I1096,BaseModelo!$A$2:$E$5075,5)</f>
        <v>6</v>
      </c>
      <c r="P1096" s="15">
        <v>110.00000000000001</v>
      </c>
      <c r="Q1096" s="4">
        <f>VLOOKUP(I1096,BaseModelo!$A$2:$E$5075,3)</f>
        <v>115</v>
      </c>
      <c r="R1096" s="4">
        <f t="shared" si="340"/>
        <v>32283000</v>
      </c>
      <c r="S1096" s="16">
        <f t="shared" si="341"/>
        <v>7.7440138772728677E-4</v>
      </c>
      <c r="T1096" s="4">
        <f t="shared" si="352"/>
        <v>8.5184152650001552E-2</v>
      </c>
      <c r="U1096" s="4">
        <f t="shared" si="353"/>
        <v>8.5184152650001552E-2</v>
      </c>
      <c r="V1096" s="6">
        <f t="shared" si="342"/>
        <v>0</v>
      </c>
      <c r="W1096" s="16" t="str">
        <f t="shared" si="343"/>
        <v/>
      </c>
      <c r="X1096" s="4" t="str">
        <f t="shared" si="354"/>
        <v/>
      </c>
      <c r="Y1096" s="4" t="str">
        <f t="shared" si="344"/>
        <v/>
      </c>
      <c r="Z1096" s="4">
        <f t="shared" si="345"/>
        <v>4853000</v>
      </c>
      <c r="AA1096" s="16">
        <f t="shared" si="346"/>
        <v>5.1514527096641251E-3</v>
      </c>
      <c r="AB1096" s="15">
        <f t="shared" si="355"/>
        <v>0.56665979806305378</v>
      </c>
      <c r="AC1096" s="15">
        <f t="shared" si="356"/>
        <v>0.56665979806305389</v>
      </c>
      <c r="AD1096" s="4">
        <v>149531</v>
      </c>
      <c r="AE1096" s="26">
        <v>4779.3100000000004</v>
      </c>
      <c r="AF1096" s="26">
        <v>4779.3100000000004</v>
      </c>
      <c r="AG1096" s="4">
        <f t="shared" si="357"/>
        <v>2735000</v>
      </c>
      <c r="AH1096" s="16">
        <f t="shared" si="347"/>
        <v>9.140767824497258E-3</v>
      </c>
      <c r="AI1096" s="15">
        <f t="shared" si="348"/>
        <v>1.0054844606946984</v>
      </c>
      <c r="AJ1096" s="15">
        <f t="shared" si="349"/>
        <v>1.0054844606946984</v>
      </c>
      <c r="AK1096" s="4">
        <f t="shared" si="350"/>
        <v>16319000</v>
      </c>
      <c r="AL1096" s="27">
        <f t="shared" si="351"/>
        <v>1.5319566149886636E-3</v>
      </c>
      <c r="AM1096" s="15">
        <f t="shared" si="358"/>
        <v>0.16851522764875299</v>
      </c>
      <c r="AN1096" s="15">
        <f t="shared" si="359"/>
        <v>1.3049842614437399E-4</v>
      </c>
    </row>
    <row r="1097" spans="1:40" x14ac:dyDescent="0.2">
      <c r="A1097" s="4" t="s">
        <v>4628</v>
      </c>
      <c r="B1097" s="3" t="s">
        <v>15</v>
      </c>
      <c r="C1097" s="6">
        <v>149531</v>
      </c>
      <c r="D1097" s="3" t="s">
        <v>371</v>
      </c>
      <c r="E1097" s="6">
        <v>149533</v>
      </c>
      <c r="F1097" s="3" t="s">
        <v>1918</v>
      </c>
      <c r="G1097" s="8">
        <v>20000</v>
      </c>
      <c r="H1097" s="6">
        <v>110</v>
      </c>
      <c r="I1097" s="6">
        <v>148524</v>
      </c>
      <c r="J1097" s="13">
        <v>45046</v>
      </c>
      <c r="K1097" s="9">
        <v>20000</v>
      </c>
      <c r="L1097" s="4" t="s">
        <v>4628</v>
      </c>
      <c r="M1097" s="4" t="s">
        <v>4632</v>
      </c>
      <c r="N1097" s="4">
        <f>VLOOKUP(I1097,BaseModelo!$A$2:$E$5075,5)</f>
        <v>8</v>
      </c>
      <c r="P1097" s="15">
        <v>122</v>
      </c>
      <c r="Q1097" s="4">
        <f>VLOOKUP(I1097,BaseModelo!$A$2:$E$5075,3)</f>
        <v>132</v>
      </c>
      <c r="R1097" s="4">
        <f t="shared" si="340"/>
        <v>32283000</v>
      </c>
      <c r="S1097" s="16">
        <f t="shared" si="341"/>
        <v>6.1952111018182942E-4</v>
      </c>
      <c r="T1097" s="4">
        <f t="shared" si="352"/>
        <v>6.8147322120001241E-2</v>
      </c>
      <c r="U1097" s="4">
        <f t="shared" si="353"/>
        <v>7.5581575442183191E-2</v>
      </c>
      <c r="V1097" s="6">
        <f t="shared" si="342"/>
        <v>0</v>
      </c>
      <c r="W1097" s="16" t="str">
        <f t="shared" si="343"/>
        <v/>
      </c>
      <c r="X1097" s="4" t="str">
        <f t="shared" si="354"/>
        <v/>
      </c>
      <c r="Y1097" s="4" t="str">
        <f t="shared" si="344"/>
        <v/>
      </c>
      <c r="Z1097" s="4">
        <f t="shared" si="345"/>
        <v>5836000</v>
      </c>
      <c r="AA1097" s="16">
        <f t="shared" si="346"/>
        <v>3.4270047978067169E-3</v>
      </c>
      <c r="AB1097" s="15">
        <f t="shared" si="355"/>
        <v>0.37697052775873885</v>
      </c>
      <c r="AC1097" s="15">
        <f t="shared" si="356"/>
        <v>0.41809458533241944</v>
      </c>
      <c r="AD1097" s="4">
        <v>149531</v>
      </c>
      <c r="AE1097" s="26">
        <v>3820.7</v>
      </c>
      <c r="AF1097" s="26">
        <v>3820.7</v>
      </c>
      <c r="AG1097" s="4">
        <f t="shared" si="357"/>
        <v>3421000</v>
      </c>
      <c r="AH1097" s="16">
        <f t="shared" si="347"/>
        <v>5.846243788365975E-3</v>
      </c>
      <c r="AI1097" s="15">
        <f t="shared" si="348"/>
        <v>0.64308681672025725</v>
      </c>
      <c r="AJ1097" s="15">
        <f t="shared" si="349"/>
        <v>0.71324174218064895</v>
      </c>
      <c r="AK1097" s="4">
        <f t="shared" si="350"/>
        <v>16319000</v>
      </c>
      <c r="AL1097" s="27">
        <f t="shared" si="351"/>
        <v>1.2255652919909309E-3</v>
      </c>
      <c r="AM1097" s="15">
        <f t="shared" si="358"/>
        <v>0.13481218211900239</v>
      </c>
      <c r="AN1097" s="15">
        <f t="shared" si="359"/>
        <v>9.2630155575933808E-5</v>
      </c>
    </row>
    <row r="1098" spans="1:40" x14ac:dyDescent="0.2">
      <c r="A1098" s="4" t="s">
        <v>4628</v>
      </c>
      <c r="B1098" s="3" t="s">
        <v>15</v>
      </c>
      <c r="C1098" s="6">
        <v>149531</v>
      </c>
      <c r="D1098" s="3" t="s">
        <v>371</v>
      </c>
      <c r="E1098" s="6">
        <v>149534</v>
      </c>
      <c r="F1098" s="3" t="s">
        <v>1919</v>
      </c>
      <c r="G1098" s="8">
        <v>17000</v>
      </c>
      <c r="H1098" s="6">
        <v>110</v>
      </c>
      <c r="I1098" s="6">
        <v>148520</v>
      </c>
      <c r="J1098" s="13">
        <v>45046</v>
      </c>
      <c r="K1098" s="9">
        <v>17000</v>
      </c>
      <c r="L1098" s="4" t="s">
        <v>4628</v>
      </c>
      <c r="M1098" s="4" t="s">
        <v>4632</v>
      </c>
      <c r="N1098" s="4">
        <f>VLOOKUP(I1098,BaseModelo!$A$2:$E$5075,5)</f>
        <v>8</v>
      </c>
      <c r="P1098" s="15">
        <v>122</v>
      </c>
      <c r="Q1098" s="4">
        <f>VLOOKUP(I1098,BaseModelo!$A$2:$E$5075,3)</f>
        <v>132</v>
      </c>
      <c r="R1098" s="4">
        <f t="shared" si="340"/>
        <v>32283000</v>
      </c>
      <c r="S1098" s="16">
        <f t="shared" si="341"/>
        <v>5.2659294365455498E-4</v>
      </c>
      <c r="T1098" s="4">
        <f t="shared" si="352"/>
        <v>5.7925223802001047E-2</v>
      </c>
      <c r="U1098" s="4">
        <f t="shared" si="353"/>
        <v>6.4244339125855712E-2</v>
      </c>
      <c r="V1098" s="6">
        <f t="shared" si="342"/>
        <v>0</v>
      </c>
      <c r="W1098" s="16" t="str">
        <f t="shared" si="343"/>
        <v/>
      </c>
      <c r="X1098" s="4" t="str">
        <f t="shared" si="354"/>
        <v/>
      </c>
      <c r="Y1098" s="4" t="str">
        <f t="shared" si="344"/>
        <v/>
      </c>
      <c r="Z1098" s="4">
        <f t="shared" si="345"/>
        <v>5836000</v>
      </c>
      <c r="AA1098" s="16">
        <f t="shared" si="346"/>
        <v>2.9129540781357094E-3</v>
      </c>
      <c r="AB1098" s="15">
        <f t="shared" si="355"/>
        <v>0.32042494859492804</v>
      </c>
      <c r="AC1098" s="15">
        <f t="shared" si="356"/>
        <v>0.35538039753255657</v>
      </c>
      <c r="AD1098" s="4">
        <v>149531</v>
      </c>
      <c r="AE1098" s="26">
        <v>3248.16</v>
      </c>
      <c r="AF1098" s="26">
        <v>3248.16</v>
      </c>
      <c r="AG1098" s="4">
        <f t="shared" si="357"/>
        <v>3421000</v>
      </c>
      <c r="AH1098" s="16">
        <f t="shared" si="347"/>
        <v>4.9693072201110787E-3</v>
      </c>
      <c r="AI1098" s="15">
        <f t="shared" si="348"/>
        <v>0.54662379421221863</v>
      </c>
      <c r="AJ1098" s="15">
        <f t="shared" si="349"/>
        <v>0.60625548085355163</v>
      </c>
      <c r="AK1098" s="4">
        <f t="shared" si="350"/>
        <v>16319000</v>
      </c>
      <c r="AL1098" s="27">
        <f t="shared" si="351"/>
        <v>1.0417304981922913E-3</v>
      </c>
      <c r="AM1098" s="15">
        <f t="shared" si="358"/>
        <v>0.11459035480115204</v>
      </c>
      <c r="AN1098" s="15">
        <f t="shared" si="359"/>
        <v>6.6925287403612181E-5</v>
      </c>
    </row>
    <row r="1099" spans="1:40" x14ac:dyDescent="0.2">
      <c r="A1099" s="4" t="s">
        <v>4628</v>
      </c>
      <c r="B1099" s="3" t="s">
        <v>15</v>
      </c>
      <c r="C1099" s="6">
        <v>149531</v>
      </c>
      <c r="D1099" s="3" t="s">
        <v>371</v>
      </c>
      <c r="E1099" s="6">
        <v>149536</v>
      </c>
      <c r="F1099" s="3" t="s">
        <v>1920</v>
      </c>
      <c r="G1099" s="8">
        <v>20000</v>
      </c>
      <c r="H1099" s="6">
        <v>110</v>
      </c>
      <c r="I1099" s="6">
        <v>148521</v>
      </c>
      <c r="J1099" s="13">
        <v>45046</v>
      </c>
      <c r="K1099" s="9">
        <v>20000</v>
      </c>
      <c r="L1099" s="4" t="s">
        <v>4628</v>
      </c>
      <c r="M1099" s="4" t="s">
        <v>4632</v>
      </c>
      <c r="N1099" s="4">
        <f>VLOOKUP(I1099,BaseModelo!$A$2:$E$5075,5)</f>
        <v>7</v>
      </c>
      <c r="P1099" s="15">
        <v>122</v>
      </c>
      <c r="Q1099" s="4">
        <f>VLOOKUP(I1099,BaseModelo!$A$2:$E$5075,3)</f>
        <v>127</v>
      </c>
      <c r="R1099" s="4">
        <f t="shared" si="340"/>
        <v>32283000</v>
      </c>
      <c r="S1099" s="16">
        <f t="shared" si="341"/>
        <v>6.1952111018182942E-4</v>
      </c>
      <c r="T1099" s="4">
        <f t="shared" si="352"/>
        <v>6.8147322120001241E-2</v>
      </c>
      <c r="U1099" s="4">
        <f t="shared" si="353"/>
        <v>7.5581575442183191E-2</v>
      </c>
      <c r="V1099" s="6">
        <f t="shared" si="342"/>
        <v>0</v>
      </c>
      <c r="W1099" s="16" t="str">
        <f t="shared" si="343"/>
        <v/>
      </c>
      <c r="X1099" s="4" t="str">
        <f t="shared" si="354"/>
        <v/>
      </c>
      <c r="Y1099" s="4" t="str">
        <f t="shared" si="344"/>
        <v/>
      </c>
      <c r="Z1099" s="4">
        <f t="shared" si="345"/>
        <v>4022000</v>
      </c>
      <c r="AA1099" s="16">
        <f t="shared" si="346"/>
        <v>4.9726504226752857E-3</v>
      </c>
      <c r="AB1099" s="15">
        <f t="shared" si="355"/>
        <v>0.54699154649428139</v>
      </c>
      <c r="AC1099" s="15">
        <f t="shared" si="356"/>
        <v>0.60666335156638485</v>
      </c>
      <c r="AD1099" s="4">
        <v>149531</v>
      </c>
      <c r="AE1099" s="26">
        <v>3820.7</v>
      </c>
      <c r="AF1099" s="26">
        <v>3820.7</v>
      </c>
      <c r="AG1099" s="4">
        <f t="shared" si="357"/>
        <v>2184000</v>
      </c>
      <c r="AH1099" s="16">
        <f t="shared" si="347"/>
        <v>9.1575091575091579E-3</v>
      </c>
      <c r="AI1099" s="15">
        <f t="shared" si="348"/>
        <v>1.0073260073260073</v>
      </c>
      <c r="AJ1099" s="15">
        <f t="shared" si="349"/>
        <v>1.1172161172161172</v>
      </c>
      <c r="AK1099" s="4">
        <f t="shared" si="350"/>
        <v>16319000</v>
      </c>
      <c r="AL1099" s="27">
        <f t="shared" si="351"/>
        <v>1.2255652919909309E-3</v>
      </c>
      <c r="AM1099" s="15">
        <f t="shared" si="358"/>
        <v>0.13481218211900239</v>
      </c>
      <c r="AN1099" s="15">
        <f t="shared" si="359"/>
        <v>9.2630155575933808E-5</v>
      </c>
    </row>
    <row r="1100" spans="1:40" x14ac:dyDescent="0.2">
      <c r="A1100" s="4" t="s">
        <v>4628</v>
      </c>
      <c r="B1100" s="3" t="s">
        <v>15</v>
      </c>
      <c r="C1100" s="6">
        <v>149531</v>
      </c>
      <c r="D1100" s="3" t="s">
        <v>371</v>
      </c>
      <c r="E1100" s="6">
        <v>149538</v>
      </c>
      <c r="F1100" s="3" t="s">
        <v>1921</v>
      </c>
      <c r="G1100" s="8">
        <v>10000</v>
      </c>
      <c r="H1100" s="6">
        <v>132</v>
      </c>
      <c r="I1100" s="6">
        <v>149118</v>
      </c>
      <c r="J1100" s="13">
        <v>45046</v>
      </c>
      <c r="K1100" s="9">
        <v>10000</v>
      </c>
      <c r="L1100" s="4" t="s">
        <v>4628</v>
      </c>
      <c r="M1100" s="4" t="s">
        <v>4632</v>
      </c>
      <c r="N1100" s="4">
        <f>VLOOKUP(I1100,BaseModelo!$A$2:$E$5075,5)</f>
        <v>8</v>
      </c>
      <c r="P1100" s="15">
        <v>142.00000000000003</v>
      </c>
      <c r="Q1100" s="4">
        <f>VLOOKUP(I1100,BaseModelo!$A$2:$E$5075,3)</f>
        <v>132</v>
      </c>
      <c r="R1100" s="4">
        <f t="shared" si="340"/>
        <v>32283000</v>
      </c>
      <c r="S1100" s="16">
        <f t="shared" si="341"/>
        <v>3.0976055509091471E-4</v>
      </c>
      <c r="T1100" s="4">
        <f t="shared" si="352"/>
        <v>4.0888393272000743E-2</v>
      </c>
      <c r="U1100" s="4">
        <f t="shared" si="353"/>
        <v>4.3985998822909898E-2</v>
      </c>
      <c r="V1100" s="6">
        <f t="shared" si="342"/>
        <v>0</v>
      </c>
      <c r="W1100" s="16" t="str">
        <f t="shared" si="343"/>
        <v/>
      </c>
      <c r="X1100" s="4" t="str">
        <f t="shared" si="354"/>
        <v/>
      </c>
      <c r="Y1100" s="4" t="str">
        <f t="shared" si="344"/>
        <v/>
      </c>
      <c r="Z1100" s="4">
        <f t="shared" si="345"/>
        <v>5836000</v>
      </c>
      <c r="AA1100" s="16">
        <f t="shared" si="346"/>
        <v>1.7135023989033585E-3</v>
      </c>
      <c r="AB1100" s="15">
        <f t="shared" si="355"/>
        <v>0.22618231665524333</v>
      </c>
      <c r="AC1100" s="15">
        <f t="shared" si="356"/>
        <v>0.24331734064427696</v>
      </c>
      <c r="AD1100" s="4">
        <v>149531</v>
      </c>
      <c r="AE1100" s="26">
        <v>2317.19</v>
      </c>
      <c r="AF1100" s="26">
        <v>2317.19</v>
      </c>
      <c r="AG1100" s="4">
        <f t="shared" si="357"/>
        <v>3421000</v>
      </c>
      <c r="AH1100" s="16">
        <f t="shared" si="347"/>
        <v>2.9231218941829875E-3</v>
      </c>
      <c r="AI1100" s="15">
        <f t="shared" si="348"/>
        <v>0.38585209003215437</v>
      </c>
      <c r="AJ1100" s="15">
        <f t="shared" si="349"/>
        <v>0.41508330897398432</v>
      </c>
      <c r="AK1100" s="4">
        <f t="shared" si="350"/>
        <v>16319000</v>
      </c>
      <c r="AL1100" s="27">
        <f t="shared" si="351"/>
        <v>6.1278264599546543E-4</v>
      </c>
      <c r="AM1100" s="15">
        <f t="shared" si="358"/>
        <v>8.0887309271401434E-2</v>
      </c>
      <c r="AN1100" s="15">
        <f t="shared" si="359"/>
        <v>2.6953856745456156E-5</v>
      </c>
    </row>
    <row r="1101" spans="1:40" x14ac:dyDescent="0.2">
      <c r="A1101" s="4" t="s">
        <v>4628</v>
      </c>
      <c r="B1101" s="3" t="s">
        <v>15</v>
      </c>
      <c r="C1101" s="6">
        <v>149531</v>
      </c>
      <c r="D1101" s="3" t="s">
        <v>371</v>
      </c>
      <c r="E1101" s="6">
        <v>149612</v>
      </c>
      <c r="F1101" s="3" t="s">
        <v>1922</v>
      </c>
      <c r="G1101" s="8">
        <v>10000</v>
      </c>
      <c r="H1101" s="6">
        <v>132</v>
      </c>
      <c r="I1101" s="6">
        <v>148548</v>
      </c>
      <c r="J1101" s="13">
        <v>45046</v>
      </c>
      <c r="K1101" s="9">
        <v>10000</v>
      </c>
      <c r="L1101" s="4" t="s">
        <v>4628</v>
      </c>
      <c r="M1101" s="4" t="s">
        <v>4632</v>
      </c>
      <c r="N1101" s="4">
        <f>VLOOKUP(I1101,BaseModelo!$A$2:$E$5075,5)</f>
        <v>10</v>
      </c>
      <c r="P1101" s="15">
        <v>142.00000000000003</v>
      </c>
      <c r="Q1101" s="4">
        <f>VLOOKUP(I1101,BaseModelo!$A$2:$E$5075,3)</f>
        <v>0</v>
      </c>
      <c r="R1101" s="4">
        <f t="shared" si="340"/>
        <v>32283000</v>
      </c>
      <c r="S1101" s="16">
        <f t="shared" si="341"/>
        <v>3.0976055509091471E-4</v>
      </c>
      <c r="T1101" s="4">
        <f t="shared" si="352"/>
        <v>4.0888393272000743E-2</v>
      </c>
      <c r="U1101" s="4">
        <f t="shared" si="353"/>
        <v>4.3985998822909898E-2</v>
      </c>
      <c r="V1101" s="6">
        <f t="shared" si="342"/>
        <v>0</v>
      </c>
      <c r="W1101" s="16" t="str">
        <f t="shared" si="343"/>
        <v/>
      </c>
      <c r="X1101" s="4" t="str">
        <f t="shared" si="354"/>
        <v/>
      </c>
      <c r="Y1101" s="4" t="str">
        <f t="shared" si="344"/>
        <v/>
      </c>
      <c r="Z1101" s="4">
        <f t="shared" si="345"/>
        <v>4121000</v>
      </c>
      <c r="AA1101" s="16">
        <f t="shared" si="346"/>
        <v>2.4265954865323952E-3</v>
      </c>
      <c r="AB1101" s="15">
        <f t="shared" si="355"/>
        <v>0.3203106042222762</v>
      </c>
      <c r="AC1101" s="15">
        <f t="shared" si="356"/>
        <v>0.34457655908760021</v>
      </c>
      <c r="AD1101" s="4">
        <v>149531</v>
      </c>
      <c r="AE1101" s="26">
        <v>2317.19</v>
      </c>
      <c r="AF1101" s="26">
        <v>2317.19</v>
      </c>
      <c r="AG1101" s="4">
        <f t="shared" si="357"/>
        <v>1846000</v>
      </c>
      <c r="AH1101" s="16">
        <f t="shared" si="347"/>
        <v>5.4171180931744311E-3</v>
      </c>
      <c r="AI1101" s="15">
        <f t="shared" si="348"/>
        <v>0.71505958829902494</v>
      </c>
      <c r="AJ1101" s="15">
        <f t="shared" si="349"/>
        <v>0.76923076923076938</v>
      </c>
      <c r="AK1101" s="4">
        <f t="shared" si="350"/>
        <v>16319000</v>
      </c>
      <c r="AL1101" s="27">
        <f t="shared" si="351"/>
        <v>6.1278264599546543E-4</v>
      </c>
      <c r="AM1101" s="15">
        <f t="shared" si="358"/>
        <v>8.0887309271401434E-2</v>
      </c>
      <c r="AN1101" s="15">
        <f t="shared" si="359"/>
        <v>2.6953856745456156E-5</v>
      </c>
    </row>
    <row r="1102" spans="1:40" x14ac:dyDescent="0.2">
      <c r="A1102" s="4" t="s">
        <v>4627</v>
      </c>
      <c r="B1102" s="3" t="s">
        <v>5</v>
      </c>
      <c r="C1102" s="6">
        <v>149587</v>
      </c>
      <c r="D1102" s="3" t="s">
        <v>372</v>
      </c>
      <c r="E1102" s="6">
        <v>149619</v>
      </c>
      <c r="F1102" s="3" t="s">
        <v>1923</v>
      </c>
      <c r="G1102" s="8">
        <v>6000</v>
      </c>
      <c r="H1102" s="6">
        <v>142</v>
      </c>
      <c r="I1102" s="6">
        <v>149357</v>
      </c>
      <c r="J1102" s="13">
        <v>45046</v>
      </c>
      <c r="K1102" s="9">
        <v>6000</v>
      </c>
      <c r="L1102" s="4" t="s">
        <v>4627</v>
      </c>
      <c r="M1102" s="4" t="s">
        <v>4632</v>
      </c>
      <c r="N1102" s="4">
        <f>VLOOKUP(I1102,BaseModelo!$A$2:$E$5075,5)</f>
        <v>3</v>
      </c>
      <c r="P1102" s="15">
        <v>142.00000000000003</v>
      </c>
      <c r="Q1102" s="4">
        <f>VLOOKUP(I1102,BaseModelo!$A$2:$E$5075,3)</f>
        <v>110</v>
      </c>
      <c r="R1102" s="4">
        <f t="shared" si="340"/>
        <v>32283000</v>
      </c>
      <c r="S1102" s="16">
        <f t="shared" si="341"/>
        <v>1.8585633305454884E-4</v>
      </c>
      <c r="T1102" s="4">
        <f t="shared" si="352"/>
        <v>2.6391599293745936E-2</v>
      </c>
      <c r="U1102" s="4">
        <f t="shared" si="353"/>
        <v>2.6391599293745942E-2</v>
      </c>
      <c r="V1102" s="6">
        <f t="shared" si="342"/>
        <v>0</v>
      </c>
      <c r="W1102" s="16" t="str">
        <f t="shared" si="343"/>
        <v/>
      </c>
      <c r="X1102" s="4" t="str">
        <f t="shared" si="354"/>
        <v/>
      </c>
      <c r="Y1102" s="4" t="str">
        <f t="shared" si="344"/>
        <v/>
      </c>
      <c r="Z1102" s="4">
        <f t="shared" si="345"/>
        <v>1992000</v>
      </c>
      <c r="AA1102" s="16">
        <f t="shared" si="346"/>
        <v>3.0120481927710845E-3</v>
      </c>
      <c r="AB1102" s="15">
        <f t="shared" si="355"/>
        <v>0.42771084337349402</v>
      </c>
      <c r="AC1102" s="15">
        <f t="shared" si="356"/>
        <v>0.42771084337349408</v>
      </c>
      <c r="AD1102" s="4">
        <v>149587</v>
      </c>
      <c r="AE1102" s="26">
        <v>1503.37</v>
      </c>
      <c r="AF1102" s="26">
        <v>1503.37</v>
      </c>
      <c r="AG1102" s="4">
        <f t="shared" si="357"/>
        <v>1267000</v>
      </c>
      <c r="AH1102" s="16">
        <f t="shared" si="347"/>
        <v>4.7355958958168907E-3</v>
      </c>
      <c r="AI1102" s="15">
        <f t="shared" si="348"/>
        <v>0.67245461720599853</v>
      </c>
      <c r="AJ1102" s="15">
        <f t="shared" si="349"/>
        <v>0.67245461720599864</v>
      </c>
      <c r="AK1102" s="4">
        <f t="shared" si="350"/>
        <v>15073000</v>
      </c>
      <c r="AL1102" s="27">
        <f t="shared" si="351"/>
        <v>3.9806276122868704E-4</v>
      </c>
      <c r="AM1102" s="15">
        <f t="shared" si="358"/>
        <v>5.6524912094473558E-2</v>
      </c>
      <c r="AN1102" s="15">
        <f t="shared" si="359"/>
        <v>1.0505512888109577E-5</v>
      </c>
    </row>
    <row r="1103" spans="1:40" x14ac:dyDescent="0.2">
      <c r="A1103" s="4" t="s">
        <v>4627</v>
      </c>
      <c r="B1103" s="3" t="s">
        <v>8</v>
      </c>
      <c r="C1103" s="6">
        <v>149593</v>
      </c>
      <c r="D1103" s="3" t="s">
        <v>30</v>
      </c>
      <c r="E1103" s="6">
        <v>149601</v>
      </c>
      <c r="F1103" s="3" t="s">
        <v>1897</v>
      </c>
      <c r="G1103" s="8">
        <v>10000</v>
      </c>
      <c r="H1103" s="6">
        <v>142</v>
      </c>
      <c r="I1103" s="6">
        <v>149489</v>
      </c>
      <c r="J1103" s="13">
        <v>45046</v>
      </c>
      <c r="K1103" s="9">
        <v>10000</v>
      </c>
      <c r="L1103" s="4" t="s">
        <v>4627</v>
      </c>
      <c r="M1103" s="4" t="s">
        <v>4632</v>
      </c>
      <c r="N1103" s="4">
        <f>VLOOKUP(I1103,BaseModelo!$A$2:$E$5075,5)</f>
        <v>5</v>
      </c>
      <c r="P1103" s="15">
        <v>142.00000000000003</v>
      </c>
      <c r="Q1103" s="4">
        <f>VLOOKUP(I1103,BaseModelo!$A$2:$E$5075,3)</f>
        <v>110</v>
      </c>
      <c r="R1103" s="4">
        <f t="shared" si="340"/>
        <v>32283000</v>
      </c>
      <c r="S1103" s="16">
        <f t="shared" si="341"/>
        <v>3.0976055509091471E-4</v>
      </c>
      <c r="T1103" s="4">
        <f t="shared" si="352"/>
        <v>4.3985998822909891E-2</v>
      </c>
      <c r="U1103" s="4">
        <f t="shared" si="353"/>
        <v>4.3985998822909898E-2</v>
      </c>
      <c r="V1103" s="6">
        <f t="shared" si="342"/>
        <v>0</v>
      </c>
      <c r="W1103" s="16" t="str">
        <f t="shared" si="343"/>
        <v/>
      </c>
      <c r="X1103" s="4" t="str">
        <f t="shared" si="354"/>
        <v/>
      </c>
      <c r="Y1103" s="4" t="str">
        <f t="shared" si="344"/>
        <v/>
      </c>
      <c r="Z1103" s="4">
        <f t="shared" si="345"/>
        <v>4058000</v>
      </c>
      <c r="AA1103" s="16">
        <f t="shared" si="346"/>
        <v>2.4642681123706258E-3</v>
      </c>
      <c r="AB1103" s="15">
        <f t="shared" si="355"/>
        <v>0.34992607195662884</v>
      </c>
      <c r="AC1103" s="15">
        <f t="shared" si="356"/>
        <v>0.34992607195662895</v>
      </c>
      <c r="AD1103" s="4">
        <v>149593</v>
      </c>
      <c r="AE1103" s="26">
        <v>2510.34</v>
      </c>
      <c r="AF1103" s="26">
        <v>2510.34</v>
      </c>
      <c r="AG1103" s="4">
        <f t="shared" si="357"/>
        <v>1768000</v>
      </c>
      <c r="AH1103" s="16">
        <f t="shared" si="347"/>
        <v>5.6561085972850677E-3</v>
      </c>
      <c r="AI1103" s="15">
        <f t="shared" si="348"/>
        <v>0.80316742081447967</v>
      </c>
      <c r="AJ1103" s="15">
        <f t="shared" si="349"/>
        <v>0.80316742081447978</v>
      </c>
      <c r="AK1103" s="4">
        <f t="shared" si="350"/>
        <v>15073000</v>
      </c>
      <c r="AL1103" s="27">
        <f t="shared" si="351"/>
        <v>6.6343793538114506E-4</v>
      </c>
      <c r="AM1103" s="15">
        <f t="shared" si="358"/>
        <v>9.4208186824122603E-2</v>
      </c>
      <c r="AN1103" s="15">
        <f t="shared" si="359"/>
        <v>2.918198024474882E-5</v>
      </c>
    </row>
    <row r="1104" spans="1:40" x14ac:dyDescent="0.2">
      <c r="A1104" s="4" t="s">
        <v>4627</v>
      </c>
      <c r="B1104" s="3" t="s">
        <v>8</v>
      </c>
      <c r="C1104" s="6">
        <v>149593</v>
      </c>
      <c r="D1104" s="3" t="s">
        <v>30</v>
      </c>
      <c r="E1104" s="6">
        <v>149602</v>
      </c>
      <c r="F1104" s="3" t="s">
        <v>1898</v>
      </c>
      <c r="G1104" s="8">
        <v>10000</v>
      </c>
      <c r="H1104" s="6">
        <v>142</v>
      </c>
      <c r="I1104" s="6">
        <v>149569</v>
      </c>
      <c r="J1104" s="13">
        <v>45046</v>
      </c>
      <c r="K1104" s="9">
        <v>10000</v>
      </c>
      <c r="L1104" s="4" t="s">
        <v>4627</v>
      </c>
      <c r="M1104" s="4" t="s">
        <v>4632</v>
      </c>
      <c r="N1104" s="4">
        <f>VLOOKUP(I1104,BaseModelo!$A$2:$E$5075,5)</f>
        <v>5</v>
      </c>
      <c r="P1104" s="15">
        <v>142.00000000000003</v>
      </c>
      <c r="Q1104" s="4">
        <f>VLOOKUP(I1104,BaseModelo!$A$2:$E$5075,3)</f>
        <v>110</v>
      </c>
      <c r="R1104" s="4">
        <f t="shared" si="340"/>
        <v>32283000</v>
      </c>
      <c r="S1104" s="16">
        <f t="shared" si="341"/>
        <v>3.0976055509091471E-4</v>
      </c>
      <c r="T1104" s="4">
        <f t="shared" si="352"/>
        <v>4.3985998822909891E-2</v>
      </c>
      <c r="U1104" s="4">
        <f t="shared" si="353"/>
        <v>4.3985998822909898E-2</v>
      </c>
      <c r="V1104" s="6">
        <f t="shared" si="342"/>
        <v>0</v>
      </c>
      <c r="W1104" s="16" t="str">
        <f t="shared" si="343"/>
        <v/>
      </c>
      <c r="X1104" s="4" t="str">
        <f t="shared" si="354"/>
        <v/>
      </c>
      <c r="Y1104" s="4" t="str">
        <f t="shared" si="344"/>
        <v/>
      </c>
      <c r="Z1104" s="4">
        <f t="shared" si="345"/>
        <v>4058000</v>
      </c>
      <c r="AA1104" s="16">
        <f t="shared" si="346"/>
        <v>2.4642681123706258E-3</v>
      </c>
      <c r="AB1104" s="15">
        <f t="shared" si="355"/>
        <v>0.34992607195662884</v>
      </c>
      <c r="AC1104" s="15">
        <f t="shared" si="356"/>
        <v>0.34992607195662895</v>
      </c>
      <c r="AD1104" s="4">
        <v>149593</v>
      </c>
      <c r="AE1104" s="26">
        <v>2510.34</v>
      </c>
      <c r="AF1104" s="26">
        <v>2510.34</v>
      </c>
      <c r="AG1104" s="4">
        <f t="shared" si="357"/>
        <v>1768000</v>
      </c>
      <c r="AH1104" s="16">
        <f t="shared" si="347"/>
        <v>5.6561085972850677E-3</v>
      </c>
      <c r="AI1104" s="15">
        <f t="shared" si="348"/>
        <v>0.80316742081447967</v>
      </c>
      <c r="AJ1104" s="15">
        <f t="shared" si="349"/>
        <v>0.80316742081447978</v>
      </c>
      <c r="AK1104" s="4">
        <f t="shared" si="350"/>
        <v>15073000</v>
      </c>
      <c r="AL1104" s="27">
        <f t="shared" si="351"/>
        <v>6.6343793538114506E-4</v>
      </c>
      <c r="AM1104" s="15">
        <f t="shared" si="358"/>
        <v>9.4208186824122603E-2</v>
      </c>
      <c r="AN1104" s="15">
        <f t="shared" si="359"/>
        <v>2.918198024474882E-5</v>
      </c>
    </row>
    <row r="1105" spans="1:40" x14ac:dyDescent="0.2">
      <c r="A1105" s="4" t="s">
        <v>4628</v>
      </c>
      <c r="B1105" s="3" t="s">
        <v>4</v>
      </c>
      <c r="C1105" s="6">
        <v>149692</v>
      </c>
      <c r="D1105" s="3" t="s">
        <v>22</v>
      </c>
      <c r="E1105" s="6">
        <v>149699</v>
      </c>
      <c r="F1105" s="3" t="s">
        <v>1930</v>
      </c>
      <c r="G1105" s="8">
        <v>6000</v>
      </c>
      <c r="H1105" s="6">
        <v>142</v>
      </c>
      <c r="I1105" s="6">
        <v>149404</v>
      </c>
      <c r="J1105" s="13">
        <v>45046</v>
      </c>
      <c r="K1105" s="9">
        <v>6000</v>
      </c>
      <c r="L1105" s="4" t="s">
        <v>4628</v>
      </c>
      <c r="M1105" s="4" t="s">
        <v>4632</v>
      </c>
      <c r="N1105" s="4">
        <f>VLOOKUP(I1105,BaseModelo!$A$2:$E$5075,5)</f>
        <v>4</v>
      </c>
      <c r="P1105" s="15">
        <v>142.00000000000003</v>
      </c>
      <c r="Q1105" s="4">
        <f>VLOOKUP(I1105,BaseModelo!$A$2:$E$5075,3)</f>
        <v>110</v>
      </c>
      <c r="R1105" s="4">
        <f t="shared" si="340"/>
        <v>32283000</v>
      </c>
      <c r="S1105" s="16">
        <f t="shared" si="341"/>
        <v>1.8585633305454884E-4</v>
      </c>
      <c r="T1105" s="4">
        <f t="shared" si="352"/>
        <v>2.6391599293745936E-2</v>
      </c>
      <c r="U1105" s="4">
        <f t="shared" si="353"/>
        <v>2.6391599293745942E-2</v>
      </c>
      <c r="V1105" s="6">
        <f t="shared" si="342"/>
        <v>0</v>
      </c>
      <c r="W1105" s="16" t="str">
        <f t="shared" si="343"/>
        <v/>
      </c>
      <c r="X1105" s="4" t="str">
        <f t="shared" si="354"/>
        <v/>
      </c>
      <c r="Y1105" s="4" t="str">
        <f t="shared" si="344"/>
        <v/>
      </c>
      <c r="Z1105" s="4">
        <f t="shared" si="345"/>
        <v>2331000</v>
      </c>
      <c r="AA1105" s="16">
        <f t="shared" si="346"/>
        <v>2.5740025740025739E-3</v>
      </c>
      <c r="AB1105" s="15">
        <f t="shared" si="355"/>
        <v>0.36550836550836552</v>
      </c>
      <c r="AC1105" s="15">
        <f t="shared" si="356"/>
        <v>0.36550836550836557</v>
      </c>
      <c r="AD1105" s="4">
        <v>149692</v>
      </c>
      <c r="AE1105" s="26">
        <v>1503.37</v>
      </c>
      <c r="AF1105" s="26">
        <v>1503.37</v>
      </c>
      <c r="AG1105" s="4">
        <f t="shared" si="357"/>
        <v>858000</v>
      </c>
      <c r="AH1105" s="16">
        <f t="shared" si="347"/>
        <v>6.993006993006993E-3</v>
      </c>
      <c r="AI1105" s="15">
        <f t="shared" si="348"/>
        <v>0.99300699300699302</v>
      </c>
      <c r="AJ1105" s="15">
        <f t="shared" si="349"/>
        <v>0.99300699300699324</v>
      </c>
      <c r="AK1105" s="4">
        <f t="shared" si="350"/>
        <v>16319000</v>
      </c>
      <c r="AL1105" s="27">
        <f t="shared" si="351"/>
        <v>3.6766958759727926E-4</v>
      </c>
      <c r="AM1105" s="15">
        <f t="shared" si="358"/>
        <v>5.2209081438813656E-2</v>
      </c>
      <c r="AN1105" s="15">
        <f t="shared" si="359"/>
        <v>9.7033884283642175E-6</v>
      </c>
    </row>
    <row r="1106" spans="1:40" x14ac:dyDescent="0.2">
      <c r="A1106" s="4" t="s">
        <v>4628</v>
      </c>
      <c r="B1106" s="3" t="s">
        <v>4</v>
      </c>
      <c r="C1106" s="6">
        <v>149692</v>
      </c>
      <c r="D1106" s="3" t="s">
        <v>22</v>
      </c>
      <c r="E1106" s="6">
        <v>149700</v>
      </c>
      <c r="F1106" s="3" t="s">
        <v>1931</v>
      </c>
      <c r="G1106" s="8">
        <v>6000</v>
      </c>
      <c r="H1106" s="6">
        <v>142</v>
      </c>
      <c r="I1106" s="6">
        <v>149409</v>
      </c>
      <c r="J1106" s="13">
        <v>45046</v>
      </c>
      <c r="K1106" s="9">
        <v>6000</v>
      </c>
      <c r="L1106" s="4" t="s">
        <v>4628</v>
      </c>
      <c r="M1106" s="4" t="s">
        <v>4632</v>
      </c>
      <c r="N1106" s="4">
        <f>VLOOKUP(I1106,BaseModelo!$A$2:$E$5075,5)</f>
        <v>4</v>
      </c>
      <c r="P1106" s="15">
        <v>142.00000000000003</v>
      </c>
      <c r="Q1106" s="4">
        <f>VLOOKUP(I1106,BaseModelo!$A$2:$E$5075,3)</f>
        <v>110</v>
      </c>
      <c r="R1106" s="4">
        <f t="shared" si="340"/>
        <v>32283000</v>
      </c>
      <c r="S1106" s="16">
        <f t="shared" si="341"/>
        <v>1.8585633305454884E-4</v>
      </c>
      <c r="T1106" s="4">
        <f t="shared" si="352"/>
        <v>2.6391599293745936E-2</v>
      </c>
      <c r="U1106" s="4">
        <f t="shared" si="353"/>
        <v>2.6391599293745942E-2</v>
      </c>
      <c r="V1106" s="6">
        <f t="shared" si="342"/>
        <v>0</v>
      </c>
      <c r="W1106" s="16" t="str">
        <f t="shared" si="343"/>
        <v/>
      </c>
      <c r="X1106" s="4" t="str">
        <f t="shared" si="354"/>
        <v/>
      </c>
      <c r="Y1106" s="4" t="str">
        <f t="shared" si="344"/>
        <v/>
      </c>
      <c r="Z1106" s="4">
        <f t="shared" si="345"/>
        <v>2331000</v>
      </c>
      <c r="AA1106" s="16">
        <f t="shared" si="346"/>
        <v>2.5740025740025739E-3</v>
      </c>
      <c r="AB1106" s="15">
        <f t="shared" si="355"/>
        <v>0.36550836550836552</v>
      </c>
      <c r="AC1106" s="15">
        <f t="shared" si="356"/>
        <v>0.36550836550836557</v>
      </c>
      <c r="AD1106" s="4">
        <v>149692</v>
      </c>
      <c r="AE1106" s="26">
        <v>1503.37</v>
      </c>
      <c r="AF1106" s="26">
        <v>1503.37</v>
      </c>
      <c r="AG1106" s="4">
        <f t="shared" si="357"/>
        <v>858000</v>
      </c>
      <c r="AH1106" s="16">
        <f t="shared" si="347"/>
        <v>6.993006993006993E-3</v>
      </c>
      <c r="AI1106" s="15">
        <f t="shared" si="348"/>
        <v>0.99300699300699302</v>
      </c>
      <c r="AJ1106" s="15">
        <f t="shared" si="349"/>
        <v>0.99300699300699324</v>
      </c>
      <c r="AK1106" s="4">
        <f t="shared" si="350"/>
        <v>16319000</v>
      </c>
      <c r="AL1106" s="27">
        <f t="shared" si="351"/>
        <v>3.6766958759727926E-4</v>
      </c>
      <c r="AM1106" s="15">
        <f t="shared" si="358"/>
        <v>5.2209081438813656E-2</v>
      </c>
      <c r="AN1106" s="15">
        <f t="shared" si="359"/>
        <v>9.7033884283642175E-6</v>
      </c>
    </row>
    <row r="1107" spans="1:40" x14ac:dyDescent="0.2">
      <c r="A1107" s="4" t="s">
        <v>4629</v>
      </c>
      <c r="B1107" s="2" t="s">
        <v>14</v>
      </c>
      <c r="C1107" s="5">
        <v>149714</v>
      </c>
      <c r="D1107" s="2" t="s">
        <v>369</v>
      </c>
      <c r="E1107" s="5">
        <v>149715</v>
      </c>
      <c r="F1107" s="2" t="s">
        <v>1900</v>
      </c>
      <c r="G1107" s="7">
        <v>4000</v>
      </c>
      <c r="H1107" s="5">
        <v>147</v>
      </c>
      <c r="I1107" s="6">
        <v>149575</v>
      </c>
      <c r="J1107" s="13">
        <v>45046</v>
      </c>
      <c r="K1107" s="9">
        <v>1169.0442453928183</v>
      </c>
      <c r="L1107" s="4" t="s">
        <v>4629</v>
      </c>
      <c r="M1107" s="4" t="s">
        <v>4632</v>
      </c>
      <c r="N1107" s="4">
        <f>VLOOKUP(I1107,BaseModelo!$A$2:$E$5075,5)</f>
        <v>5</v>
      </c>
      <c r="P1107" s="15">
        <v>147</v>
      </c>
      <c r="Q1107" s="4">
        <f>VLOOKUP(I1107,BaseModelo!$A$2:$E$5075,3)</f>
        <v>110</v>
      </c>
      <c r="R1107" s="4">
        <f t="shared" si="340"/>
        <v>32283000</v>
      </c>
      <c r="S1107" s="16">
        <f t="shared" si="341"/>
        <v>1.2390422203636589E-4</v>
      </c>
      <c r="T1107" s="4">
        <f t="shared" si="352"/>
        <v>1.8213920639345786E-2</v>
      </c>
      <c r="U1107" s="4">
        <f t="shared" si="353"/>
        <v>1.8213920639345786E-2</v>
      </c>
      <c r="V1107" s="6">
        <f t="shared" si="342"/>
        <v>0</v>
      </c>
      <c r="W1107" s="16" t="str">
        <f t="shared" si="343"/>
        <v/>
      </c>
      <c r="X1107" s="4" t="str">
        <f t="shared" si="354"/>
        <v/>
      </c>
      <c r="Y1107" s="4" t="str">
        <f t="shared" si="344"/>
        <v/>
      </c>
      <c r="Z1107" s="4">
        <f t="shared" si="345"/>
        <v>4058000</v>
      </c>
      <c r="AA1107" s="16">
        <f t="shared" si="346"/>
        <v>9.8570724494825043E-4</v>
      </c>
      <c r="AB1107" s="15">
        <f t="shared" si="355"/>
        <v>0.14489896500739283</v>
      </c>
      <c r="AC1107" s="15">
        <f t="shared" si="356"/>
        <v>0.14489896500739283</v>
      </c>
      <c r="AD1107" s="4">
        <v>149714</v>
      </c>
      <c r="AE1107" s="26">
        <v>1048.26</v>
      </c>
      <c r="AF1107" s="26">
        <v>521.47859258650396</v>
      </c>
      <c r="AG1107" s="4">
        <f t="shared" si="357"/>
        <v>97000</v>
      </c>
      <c r="AH1107" s="16">
        <f t="shared" si="347"/>
        <v>4.1237113402061855E-2</v>
      </c>
      <c r="AI1107" s="15">
        <f t="shared" si="348"/>
        <v>6.0618556701030926</v>
      </c>
      <c r="AJ1107" s="15">
        <f t="shared" si="349"/>
        <v>6.0618556701030926</v>
      </c>
      <c r="AK1107" s="4">
        <f t="shared" si="350"/>
        <v>891000</v>
      </c>
      <c r="AL1107" s="27">
        <f t="shared" si="351"/>
        <v>4.4893378226711564E-3</v>
      </c>
      <c r="AM1107" s="15">
        <f t="shared" si="358"/>
        <v>0.65993265993266004</v>
      </c>
      <c r="AN1107" s="15">
        <f t="shared" si="359"/>
        <v>8.1768442825345844E-5</v>
      </c>
    </row>
    <row r="1108" spans="1:40" x14ac:dyDescent="0.2">
      <c r="A1108" s="4" t="s">
        <v>4629</v>
      </c>
      <c r="B1108" s="3" t="s">
        <v>14</v>
      </c>
      <c r="C1108" s="6">
        <v>149714</v>
      </c>
      <c r="D1108" s="3" t="s">
        <v>369</v>
      </c>
      <c r="E1108" s="6">
        <v>149716</v>
      </c>
      <c r="F1108" s="3" t="s">
        <v>1908</v>
      </c>
      <c r="G1108" s="8">
        <v>4000</v>
      </c>
      <c r="H1108" s="6">
        <v>147</v>
      </c>
      <c r="I1108" s="6">
        <v>149181</v>
      </c>
      <c r="J1108" s="13">
        <v>45046</v>
      </c>
      <c r="K1108" s="9">
        <v>1169.0442453928183</v>
      </c>
      <c r="L1108" s="4" t="s">
        <v>4629</v>
      </c>
      <c r="M1108" s="4" t="s">
        <v>4632</v>
      </c>
      <c r="N1108" s="4">
        <f>VLOOKUP(I1108,BaseModelo!$A$2:$E$5075,5)</f>
        <v>3</v>
      </c>
      <c r="P1108" s="15">
        <v>147</v>
      </c>
      <c r="Q1108" s="4">
        <f>VLOOKUP(I1108,BaseModelo!$A$2:$E$5075,3)</f>
        <v>110</v>
      </c>
      <c r="R1108" s="4">
        <f t="shared" si="340"/>
        <v>32283000</v>
      </c>
      <c r="S1108" s="16">
        <f t="shared" si="341"/>
        <v>1.2390422203636589E-4</v>
      </c>
      <c r="T1108" s="4">
        <f t="shared" si="352"/>
        <v>1.8213920639345786E-2</v>
      </c>
      <c r="U1108" s="4">
        <f t="shared" si="353"/>
        <v>1.8213920639345786E-2</v>
      </c>
      <c r="V1108" s="6">
        <f t="shared" si="342"/>
        <v>0</v>
      </c>
      <c r="W1108" s="16" t="str">
        <f t="shared" si="343"/>
        <v/>
      </c>
      <c r="X1108" s="4" t="str">
        <f t="shared" si="354"/>
        <v/>
      </c>
      <c r="Y1108" s="4" t="str">
        <f t="shared" si="344"/>
        <v/>
      </c>
      <c r="Z1108" s="4">
        <f t="shared" si="345"/>
        <v>1992000</v>
      </c>
      <c r="AA1108" s="16">
        <f t="shared" si="346"/>
        <v>2.008032128514056E-3</v>
      </c>
      <c r="AB1108" s="15">
        <f t="shared" si="355"/>
        <v>0.29518072289156622</v>
      </c>
      <c r="AC1108" s="15">
        <f t="shared" si="356"/>
        <v>0.29518072289156622</v>
      </c>
      <c r="AD1108" s="4">
        <v>149714</v>
      </c>
      <c r="AE1108" s="26">
        <v>1048.26</v>
      </c>
      <c r="AF1108" s="26">
        <v>521.47859258650396</v>
      </c>
      <c r="AG1108" s="4">
        <f t="shared" si="357"/>
        <v>52000</v>
      </c>
      <c r="AH1108" s="16">
        <f t="shared" si="347"/>
        <v>7.6923076923076927E-2</v>
      </c>
      <c r="AI1108" s="15">
        <f t="shared" si="348"/>
        <v>11.307692307692308</v>
      </c>
      <c r="AJ1108" s="15">
        <f t="shared" si="349"/>
        <v>11.307692307692308</v>
      </c>
      <c r="AK1108" s="4">
        <f t="shared" si="350"/>
        <v>891000</v>
      </c>
      <c r="AL1108" s="27">
        <f t="shared" si="351"/>
        <v>4.4893378226711564E-3</v>
      </c>
      <c r="AM1108" s="15">
        <f t="shared" si="358"/>
        <v>0.65993265993266004</v>
      </c>
      <c r="AN1108" s="15">
        <f t="shared" si="359"/>
        <v>8.1768442825345844E-5</v>
      </c>
    </row>
    <row r="1109" spans="1:40" x14ac:dyDescent="0.2">
      <c r="A1109" s="4" t="s">
        <v>4629</v>
      </c>
      <c r="B1109" s="3" t="s">
        <v>14</v>
      </c>
      <c r="C1109" s="6">
        <v>149714</v>
      </c>
      <c r="D1109" s="3" t="s">
        <v>369</v>
      </c>
      <c r="E1109" s="6">
        <v>149717</v>
      </c>
      <c r="F1109" s="3" t="s">
        <v>1909</v>
      </c>
      <c r="G1109" s="8">
        <v>5000</v>
      </c>
      <c r="H1109" s="6">
        <v>147</v>
      </c>
      <c r="I1109" s="6">
        <v>149374</v>
      </c>
      <c r="J1109" s="13">
        <v>45046</v>
      </c>
      <c r="K1109" s="9">
        <v>1461.3053067410228</v>
      </c>
      <c r="L1109" s="4" t="s">
        <v>4629</v>
      </c>
      <c r="M1109" s="4" t="s">
        <v>4632</v>
      </c>
      <c r="N1109" s="4">
        <f>VLOOKUP(I1109,BaseModelo!$A$2:$E$5075,5)</f>
        <v>3</v>
      </c>
      <c r="P1109" s="15">
        <v>147</v>
      </c>
      <c r="Q1109" s="4">
        <f>VLOOKUP(I1109,BaseModelo!$A$2:$E$5075,3)</f>
        <v>110</v>
      </c>
      <c r="R1109" s="4">
        <f t="shared" si="340"/>
        <v>32283000</v>
      </c>
      <c r="S1109" s="16">
        <f t="shared" si="341"/>
        <v>1.5488027754545735E-4</v>
      </c>
      <c r="T1109" s="4">
        <f t="shared" si="352"/>
        <v>2.2767400799182231E-2</v>
      </c>
      <c r="U1109" s="4">
        <f t="shared" si="353"/>
        <v>2.2767400799182231E-2</v>
      </c>
      <c r="V1109" s="6">
        <f t="shared" si="342"/>
        <v>0</v>
      </c>
      <c r="W1109" s="16" t="str">
        <f t="shared" si="343"/>
        <v/>
      </c>
      <c r="X1109" s="4" t="str">
        <f t="shared" si="354"/>
        <v/>
      </c>
      <c r="Y1109" s="4" t="str">
        <f t="shared" si="344"/>
        <v/>
      </c>
      <c r="Z1109" s="4">
        <f t="shared" si="345"/>
        <v>1992000</v>
      </c>
      <c r="AA1109" s="16">
        <f t="shared" si="346"/>
        <v>2.5100401606425703E-3</v>
      </c>
      <c r="AB1109" s="15">
        <f t="shared" si="355"/>
        <v>0.36897590361445781</v>
      </c>
      <c r="AC1109" s="15">
        <f t="shared" si="356"/>
        <v>0.36897590361445781</v>
      </c>
      <c r="AD1109" s="4">
        <v>149714</v>
      </c>
      <c r="AE1109" s="26">
        <v>1303.3399999999999</v>
      </c>
      <c r="AF1109" s="26">
        <v>648.37340818279245</v>
      </c>
      <c r="AG1109" s="4">
        <f t="shared" si="357"/>
        <v>52000</v>
      </c>
      <c r="AH1109" s="16">
        <f t="shared" si="347"/>
        <v>9.6153846153846159E-2</v>
      </c>
      <c r="AI1109" s="15">
        <f t="shared" si="348"/>
        <v>14.134615384615385</v>
      </c>
      <c r="AJ1109" s="15">
        <f t="shared" si="349"/>
        <v>14.134615384615385</v>
      </c>
      <c r="AK1109" s="4">
        <f t="shared" si="350"/>
        <v>891000</v>
      </c>
      <c r="AL1109" s="27">
        <f t="shared" si="351"/>
        <v>5.6116722783389446E-3</v>
      </c>
      <c r="AM1109" s="15">
        <f t="shared" si="358"/>
        <v>0.82491582491582482</v>
      </c>
      <c r="AN1109" s="15">
        <f t="shared" si="359"/>
        <v>1.2776319191460286E-4</v>
      </c>
    </row>
    <row r="1110" spans="1:40" x14ac:dyDescent="0.2">
      <c r="A1110" s="4" t="s">
        <v>4629</v>
      </c>
      <c r="B1110" s="3" t="s">
        <v>14</v>
      </c>
      <c r="C1110" s="6">
        <v>149714</v>
      </c>
      <c r="D1110" s="3" t="s">
        <v>369</v>
      </c>
      <c r="E1110" s="6">
        <v>149718</v>
      </c>
      <c r="F1110" s="3" t="s">
        <v>1910</v>
      </c>
      <c r="G1110" s="8">
        <v>4000</v>
      </c>
      <c r="H1110" s="6">
        <v>147</v>
      </c>
      <c r="I1110" s="6">
        <v>99400</v>
      </c>
      <c r="J1110" s="13">
        <v>45046</v>
      </c>
      <c r="K1110" s="9">
        <v>1169.0442453928183</v>
      </c>
      <c r="L1110" s="4" t="s">
        <v>4629</v>
      </c>
      <c r="M1110" s="4" t="s">
        <v>4632</v>
      </c>
      <c r="N1110" s="4">
        <f>VLOOKUP(I1110,BaseModelo!$A$2:$E$5075,5)</f>
        <v>5</v>
      </c>
      <c r="P1110" s="15">
        <v>147</v>
      </c>
      <c r="Q1110" s="4">
        <f>VLOOKUP(I1110,BaseModelo!$A$2:$E$5075,3)</f>
        <v>110</v>
      </c>
      <c r="R1110" s="4">
        <f t="shared" si="340"/>
        <v>32283000</v>
      </c>
      <c r="S1110" s="16">
        <f t="shared" si="341"/>
        <v>1.2390422203636589E-4</v>
      </c>
      <c r="T1110" s="4">
        <f t="shared" si="352"/>
        <v>1.8213920639345786E-2</v>
      </c>
      <c r="U1110" s="4">
        <f t="shared" si="353"/>
        <v>1.8213920639345786E-2</v>
      </c>
      <c r="V1110" s="6">
        <f t="shared" si="342"/>
        <v>0</v>
      </c>
      <c r="W1110" s="16" t="str">
        <f t="shared" si="343"/>
        <v/>
      </c>
      <c r="X1110" s="4" t="str">
        <f t="shared" si="354"/>
        <v/>
      </c>
      <c r="Y1110" s="4" t="str">
        <f t="shared" si="344"/>
        <v/>
      </c>
      <c r="Z1110" s="4">
        <f t="shared" si="345"/>
        <v>4058000</v>
      </c>
      <c r="AA1110" s="16">
        <f t="shared" si="346"/>
        <v>9.8570724494825043E-4</v>
      </c>
      <c r="AB1110" s="15">
        <f t="shared" si="355"/>
        <v>0.14489896500739283</v>
      </c>
      <c r="AC1110" s="15">
        <f t="shared" si="356"/>
        <v>0.14489896500739283</v>
      </c>
      <c r="AD1110" s="4">
        <v>149714</v>
      </c>
      <c r="AE1110" s="26">
        <v>1048.26</v>
      </c>
      <c r="AF1110" s="26">
        <v>521.47859258650396</v>
      </c>
      <c r="AG1110" s="4">
        <f t="shared" si="357"/>
        <v>97000</v>
      </c>
      <c r="AH1110" s="16">
        <f t="shared" si="347"/>
        <v>4.1237113402061855E-2</v>
      </c>
      <c r="AI1110" s="15">
        <f t="shared" si="348"/>
        <v>6.0618556701030926</v>
      </c>
      <c r="AJ1110" s="15">
        <f t="shared" si="349"/>
        <v>6.0618556701030926</v>
      </c>
      <c r="AK1110" s="4">
        <f t="shared" si="350"/>
        <v>891000</v>
      </c>
      <c r="AL1110" s="27">
        <f t="shared" si="351"/>
        <v>4.4893378226711564E-3</v>
      </c>
      <c r="AM1110" s="15">
        <f t="shared" si="358"/>
        <v>0.65993265993266004</v>
      </c>
      <c r="AN1110" s="15">
        <f t="shared" si="359"/>
        <v>8.1768442825345844E-5</v>
      </c>
    </row>
    <row r="1111" spans="1:40" x14ac:dyDescent="0.2">
      <c r="A1111" s="4" t="s">
        <v>4629</v>
      </c>
      <c r="B1111" s="3" t="s">
        <v>14</v>
      </c>
      <c r="C1111" s="6">
        <v>149714</v>
      </c>
      <c r="D1111" s="3" t="s">
        <v>369</v>
      </c>
      <c r="E1111" s="6">
        <v>149719</v>
      </c>
      <c r="F1111" s="3" t="s">
        <v>1911</v>
      </c>
      <c r="G1111" s="8">
        <v>8000</v>
      </c>
      <c r="H1111" s="6">
        <v>142</v>
      </c>
      <c r="I1111" s="6">
        <v>148928</v>
      </c>
      <c r="J1111" s="13">
        <v>45046</v>
      </c>
      <c r="K1111" s="9">
        <v>2338.0884907856366</v>
      </c>
      <c r="L1111" s="4" t="s">
        <v>4629</v>
      </c>
      <c r="M1111" s="4" t="s">
        <v>4632</v>
      </c>
      <c r="N1111" s="4">
        <f>VLOOKUP(I1111,BaseModelo!$A$2:$E$5075,5)</f>
        <v>6</v>
      </c>
      <c r="P1111" s="15">
        <v>142.00000000000003</v>
      </c>
      <c r="Q1111" s="4">
        <f>VLOOKUP(I1111,BaseModelo!$A$2:$E$5075,3)</f>
        <v>115</v>
      </c>
      <c r="R1111" s="4">
        <f t="shared" si="340"/>
        <v>32283000</v>
      </c>
      <c r="S1111" s="16">
        <f t="shared" si="341"/>
        <v>2.4780844407273179E-4</v>
      </c>
      <c r="T1111" s="4">
        <f t="shared" si="352"/>
        <v>3.5188799058327912E-2</v>
      </c>
      <c r="U1111" s="4">
        <f t="shared" si="353"/>
        <v>3.5188799058327919E-2</v>
      </c>
      <c r="V1111" s="6">
        <f t="shared" si="342"/>
        <v>0</v>
      </c>
      <c r="W1111" s="16" t="str">
        <f t="shared" si="343"/>
        <v/>
      </c>
      <c r="X1111" s="4" t="str">
        <f t="shared" si="354"/>
        <v/>
      </c>
      <c r="Y1111" s="4" t="str">
        <f t="shared" si="344"/>
        <v/>
      </c>
      <c r="Z1111" s="4">
        <f t="shared" si="345"/>
        <v>4853000</v>
      </c>
      <c r="AA1111" s="16">
        <f t="shared" si="346"/>
        <v>1.6484648670925201E-3</v>
      </c>
      <c r="AB1111" s="15">
        <f t="shared" si="355"/>
        <v>0.23408201112713783</v>
      </c>
      <c r="AC1111" s="15">
        <f t="shared" si="356"/>
        <v>0.23408201112713789</v>
      </c>
      <c r="AD1111" s="4">
        <v>149714</v>
      </c>
      <c r="AE1111" s="26">
        <v>2013.74</v>
      </c>
      <c r="AF1111" s="26">
        <v>1001.7765640539051</v>
      </c>
      <c r="AG1111" s="4">
        <f t="shared" si="357"/>
        <v>125000</v>
      </c>
      <c r="AH1111" s="16">
        <f t="shared" si="347"/>
        <v>6.4000000000000001E-2</v>
      </c>
      <c r="AI1111" s="15">
        <f t="shared" si="348"/>
        <v>9.088000000000001</v>
      </c>
      <c r="AJ1111" s="15">
        <f t="shared" si="349"/>
        <v>9.0880000000000027</v>
      </c>
      <c r="AK1111" s="4">
        <f t="shared" si="350"/>
        <v>891000</v>
      </c>
      <c r="AL1111" s="27">
        <f t="shared" si="351"/>
        <v>8.9786756453423128E-3</v>
      </c>
      <c r="AM1111" s="15">
        <f t="shared" si="358"/>
        <v>1.2749719416386085</v>
      </c>
      <c r="AN1111" s="15">
        <f t="shared" si="359"/>
        <v>3.159488130938534E-4</v>
      </c>
    </row>
    <row r="1112" spans="1:40" x14ac:dyDescent="0.2">
      <c r="A1112" s="4" t="s">
        <v>4629</v>
      </c>
      <c r="B1112" s="3" t="s">
        <v>14</v>
      </c>
      <c r="C1112" s="6">
        <v>149714</v>
      </c>
      <c r="D1112" s="3" t="s">
        <v>369</v>
      </c>
      <c r="E1112" s="6">
        <v>149720</v>
      </c>
      <c r="F1112" s="3" t="s">
        <v>1912</v>
      </c>
      <c r="G1112" s="8">
        <v>4000</v>
      </c>
      <c r="H1112" s="6">
        <v>147</v>
      </c>
      <c r="I1112" s="6">
        <v>148919</v>
      </c>
      <c r="J1112" s="13">
        <v>45046</v>
      </c>
      <c r="K1112" s="9">
        <v>1169.0442453928183</v>
      </c>
      <c r="L1112" s="4" t="s">
        <v>4629</v>
      </c>
      <c r="M1112" s="4" t="s">
        <v>4632</v>
      </c>
      <c r="N1112" s="4">
        <f>VLOOKUP(I1112,BaseModelo!$A$2:$E$5075,5)</f>
        <v>6</v>
      </c>
      <c r="P1112" s="15">
        <v>147</v>
      </c>
      <c r="Q1112" s="4">
        <f>VLOOKUP(I1112,BaseModelo!$A$2:$E$5075,3)</f>
        <v>115</v>
      </c>
      <c r="R1112" s="4">
        <f t="shared" si="340"/>
        <v>32283000</v>
      </c>
      <c r="S1112" s="16">
        <f t="shared" si="341"/>
        <v>1.2390422203636589E-4</v>
      </c>
      <c r="T1112" s="4">
        <f t="shared" si="352"/>
        <v>1.8213920639345786E-2</v>
      </c>
      <c r="U1112" s="4">
        <f t="shared" si="353"/>
        <v>1.8213920639345786E-2</v>
      </c>
      <c r="V1112" s="6">
        <f t="shared" si="342"/>
        <v>0</v>
      </c>
      <c r="W1112" s="16" t="str">
        <f t="shared" si="343"/>
        <v/>
      </c>
      <c r="X1112" s="4" t="str">
        <f t="shared" si="354"/>
        <v/>
      </c>
      <c r="Y1112" s="4" t="str">
        <f t="shared" si="344"/>
        <v/>
      </c>
      <c r="Z1112" s="4">
        <f t="shared" si="345"/>
        <v>4853000</v>
      </c>
      <c r="AA1112" s="16">
        <f t="shared" si="346"/>
        <v>8.2423243354626003E-4</v>
      </c>
      <c r="AB1112" s="15">
        <f t="shared" si="355"/>
        <v>0.12116216773130023</v>
      </c>
      <c r="AC1112" s="15">
        <f t="shared" si="356"/>
        <v>0.12116216773130023</v>
      </c>
      <c r="AD1112" s="4">
        <v>149714</v>
      </c>
      <c r="AE1112" s="26">
        <v>1048.26</v>
      </c>
      <c r="AF1112" s="26">
        <v>521.47859258650396</v>
      </c>
      <c r="AG1112" s="4">
        <f t="shared" si="357"/>
        <v>125000</v>
      </c>
      <c r="AH1112" s="16">
        <f t="shared" si="347"/>
        <v>3.2000000000000001E-2</v>
      </c>
      <c r="AI1112" s="15">
        <f t="shared" si="348"/>
        <v>4.7039999999999997</v>
      </c>
      <c r="AJ1112" s="15">
        <f t="shared" si="349"/>
        <v>4.7039999999999997</v>
      </c>
      <c r="AK1112" s="4">
        <f t="shared" si="350"/>
        <v>891000</v>
      </c>
      <c r="AL1112" s="27">
        <f t="shared" si="351"/>
        <v>4.4893378226711564E-3</v>
      </c>
      <c r="AM1112" s="15">
        <f t="shared" si="358"/>
        <v>0.65993265993266004</v>
      </c>
      <c r="AN1112" s="15">
        <f t="shared" si="359"/>
        <v>8.1768442825345844E-5</v>
      </c>
    </row>
    <row r="1113" spans="1:40" x14ac:dyDescent="0.2">
      <c r="A1113" s="4" t="s">
        <v>4629</v>
      </c>
      <c r="B1113" s="3" t="s">
        <v>14</v>
      </c>
      <c r="C1113" s="6">
        <v>149714</v>
      </c>
      <c r="D1113" s="3" t="s">
        <v>369</v>
      </c>
      <c r="E1113" s="6">
        <v>149721</v>
      </c>
      <c r="F1113" s="3" t="s">
        <v>1913</v>
      </c>
      <c r="G1113" s="8">
        <v>10000</v>
      </c>
      <c r="H1113" s="6">
        <v>142</v>
      </c>
      <c r="I1113" s="6">
        <v>148915</v>
      </c>
      <c r="J1113" s="13">
        <v>45046</v>
      </c>
      <c r="K1113" s="9">
        <v>2922.6106134820457</v>
      </c>
      <c r="L1113" s="4" t="s">
        <v>4629</v>
      </c>
      <c r="M1113" s="4" t="s">
        <v>4632</v>
      </c>
      <c r="N1113" s="4">
        <f>VLOOKUP(I1113,BaseModelo!$A$2:$E$5075,5)</f>
        <v>6</v>
      </c>
      <c r="P1113" s="15">
        <v>142.00000000000003</v>
      </c>
      <c r="Q1113" s="4">
        <f>VLOOKUP(I1113,BaseModelo!$A$2:$E$5075,3)</f>
        <v>115</v>
      </c>
      <c r="R1113" s="4">
        <f t="shared" si="340"/>
        <v>32283000</v>
      </c>
      <c r="S1113" s="16">
        <f t="shared" si="341"/>
        <v>3.0976055509091471E-4</v>
      </c>
      <c r="T1113" s="4">
        <f t="shared" si="352"/>
        <v>4.3985998822909891E-2</v>
      </c>
      <c r="U1113" s="4">
        <f t="shared" si="353"/>
        <v>4.3985998822909898E-2</v>
      </c>
      <c r="V1113" s="6">
        <f t="shared" si="342"/>
        <v>0</v>
      </c>
      <c r="W1113" s="16" t="str">
        <f t="shared" si="343"/>
        <v/>
      </c>
      <c r="X1113" s="4" t="str">
        <f t="shared" si="354"/>
        <v/>
      </c>
      <c r="Y1113" s="4" t="str">
        <f t="shared" si="344"/>
        <v/>
      </c>
      <c r="Z1113" s="4">
        <f t="shared" si="345"/>
        <v>4853000</v>
      </c>
      <c r="AA1113" s="16">
        <f t="shared" si="346"/>
        <v>2.0605810838656502E-3</v>
      </c>
      <c r="AB1113" s="15">
        <f t="shared" si="355"/>
        <v>0.29260251390892233</v>
      </c>
      <c r="AC1113" s="15">
        <f t="shared" si="356"/>
        <v>0.29260251390892239</v>
      </c>
      <c r="AD1113" s="4">
        <v>149714</v>
      </c>
      <c r="AE1113" s="26">
        <v>2510.34</v>
      </c>
      <c r="AF1113" s="26">
        <v>1248.8204931158343</v>
      </c>
      <c r="AG1113" s="4">
        <f t="shared" si="357"/>
        <v>125000</v>
      </c>
      <c r="AH1113" s="16">
        <f t="shared" si="347"/>
        <v>0.08</v>
      </c>
      <c r="AI1113" s="15">
        <f t="shared" si="348"/>
        <v>11.36</v>
      </c>
      <c r="AJ1113" s="15">
        <f t="shared" si="349"/>
        <v>11.360000000000003</v>
      </c>
      <c r="AK1113" s="4">
        <f t="shared" si="350"/>
        <v>891000</v>
      </c>
      <c r="AL1113" s="27">
        <f t="shared" si="351"/>
        <v>1.1223344556677889E-2</v>
      </c>
      <c r="AM1113" s="15">
        <f t="shared" si="358"/>
        <v>1.5937149270482602</v>
      </c>
      <c r="AN1113" s="15">
        <f t="shared" si="359"/>
        <v>4.9367002045914586E-4</v>
      </c>
    </row>
    <row r="1114" spans="1:40" x14ac:dyDescent="0.2">
      <c r="A1114" s="4" t="s">
        <v>4629</v>
      </c>
      <c r="B1114" s="3" t="s">
        <v>14</v>
      </c>
      <c r="C1114" s="6">
        <v>149714</v>
      </c>
      <c r="D1114" s="3" t="s">
        <v>369</v>
      </c>
      <c r="E1114" s="6">
        <v>149746</v>
      </c>
      <c r="F1114" s="3" t="s">
        <v>1914</v>
      </c>
      <c r="G1114" s="8">
        <v>10000</v>
      </c>
      <c r="H1114" s="6">
        <v>142</v>
      </c>
      <c r="I1114" s="6">
        <v>149741</v>
      </c>
      <c r="J1114" s="13">
        <v>45046</v>
      </c>
      <c r="K1114" s="9">
        <v>2922.6106134820457</v>
      </c>
      <c r="L1114" s="4" t="s">
        <v>4629</v>
      </c>
      <c r="M1114" s="4" t="s">
        <v>4632</v>
      </c>
      <c r="N1114" s="4">
        <f>VLOOKUP(I1114,BaseModelo!$A$2:$E$5075,5)</f>
        <v>6</v>
      </c>
      <c r="P1114" s="15">
        <v>142.00000000000003</v>
      </c>
      <c r="Q1114" s="4">
        <f>VLOOKUP(I1114,BaseModelo!$A$2:$E$5075,3)</f>
        <v>115</v>
      </c>
      <c r="R1114" s="4">
        <f t="shared" si="340"/>
        <v>32283000</v>
      </c>
      <c r="S1114" s="16">
        <f t="shared" si="341"/>
        <v>3.0976055509091471E-4</v>
      </c>
      <c r="T1114" s="4">
        <f t="shared" si="352"/>
        <v>4.3985998822909891E-2</v>
      </c>
      <c r="U1114" s="4">
        <f t="shared" si="353"/>
        <v>4.3985998822909898E-2</v>
      </c>
      <c r="V1114" s="6">
        <f t="shared" si="342"/>
        <v>0</v>
      </c>
      <c r="W1114" s="16" t="str">
        <f t="shared" si="343"/>
        <v/>
      </c>
      <c r="X1114" s="4" t="str">
        <f t="shared" si="354"/>
        <v/>
      </c>
      <c r="Y1114" s="4" t="str">
        <f t="shared" si="344"/>
        <v/>
      </c>
      <c r="Z1114" s="4">
        <f t="shared" si="345"/>
        <v>4853000</v>
      </c>
      <c r="AA1114" s="16">
        <f t="shared" si="346"/>
        <v>2.0605810838656502E-3</v>
      </c>
      <c r="AB1114" s="15">
        <f t="shared" si="355"/>
        <v>0.29260251390892233</v>
      </c>
      <c r="AC1114" s="15">
        <f t="shared" si="356"/>
        <v>0.29260251390892239</v>
      </c>
      <c r="AD1114" s="4">
        <v>149714</v>
      </c>
      <c r="AE1114" s="26">
        <v>2510.34</v>
      </c>
      <c r="AF1114" s="26">
        <v>1248.8204931158343</v>
      </c>
      <c r="AG1114" s="4">
        <f t="shared" si="357"/>
        <v>125000</v>
      </c>
      <c r="AH1114" s="16">
        <f t="shared" si="347"/>
        <v>0.08</v>
      </c>
      <c r="AI1114" s="15">
        <f t="shared" si="348"/>
        <v>11.36</v>
      </c>
      <c r="AJ1114" s="15">
        <f t="shared" si="349"/>
        <v>11.360000000000003</v>
      </c>
      <c r="AK1114" s="4">
        <f t="shared" si="350"/>
        <v>891000</v>
      </c>
      <c r="AL1114" s="27">
        <f t="shared" si="351"/>
        <v>1.1223344556677889E-2</v>
      </c>
      <c r="AM1114" s="15">
        <f t="shared" si="358"/>
        <v>1.5937149270482602</v>
      </c>
      <c r="AN1114" s="15">
        <f t="shared" si="359"/>
        <v>4.9367002045914586E-4</v>
      </c>
    </row>
    <row r="1115" spans="1:40" x14ac:dyDescent="0.2">
      <c r="A1115" s="4" t="s">
        <v>4627</v>
      </c>
      <c r="B1115" s="3" t="s">
        <v>10</v>
      </c>
      <c r="C1115" s="6">
        <v>149729</v>
      </c>
      <c r="D1115" s="3" t="s">
        <v>373</v>
      </c>
      <c r="E1115" s="6">
        <v>149735</v>
      </c>
      <c r="F1115" s="3" t="s">
        <v>1925</v>
      </c>
      <c r="G1115" s="8">
        <v>10000</v>
      </c>
      <c r="H1115" s="6">
        <v>142</v>
      </c>
      <c r="I1115" s="6">
        <v>149468</v>
      </c>
      <c r="J1115" s="13">
        <v>45046</v>
      </c>
      <c r="K1115" s="9">
        <v>10000</v>
      </c>
      <c r="L1115" s="4" t="s">
        <v>4627</v>
      </c>
      <c r="M1115" s="4" t="s">
        <v>4632</v>
      </c>
      <c r="N1115" s="4">
        <f>VLOOKUP(I1115,BaseModelo!$A$2:$E$5075,5)</f>
        <v>7</v>
      </c>
      <c r="P1115" s="15">
        <v>142.00000000000003</v>
      </c>
      <c r="Q1115" s="4">
        <f>VLOOKUP(I1115,BaseModelo!$A$2:$E$5075,3)</f>
        <v>127</v>
      </c>
      <c r="R1115" s="4">
        <f t="shared" si="340"/>
        <v>32283000</v>
      </c>
      <c r="S1115" s="16">
        <f t="shared" si="341"/>
        <v>3.0976055509091471E-4</v>
      </c>
      <c r="T1115" s="4">
        <f t="shared" si="352"/>
        <v>4.3985998822909891E-2</v>
      </c>
      <c r="U1115" s="4">
        <f t="shared" si="353"/>
        <v>4.3985998822909898E-2</v>
      </c>
      <c r="V1115" s="6">
        <f t="shared" si="342"/>
        <v>0</v>
      </c>
      <c r="W1115" s="16" t="str">
        <f t="shared" si="343"/>
        <v/>
      </c>
      <c r="X1115" s="4" t="str">
        <f t="shared" si="354"/>
        <v/>
      </c>
      <c r="Y1115" s="4" t="str">
        <f t="shared" si="344"/>
        <v/>
      </c>
      <c r="Z1115" s="4">
        <f t="shared" si="345"/>
        <v>4022000</v>
      </c>
      <c r="AA1115" s="16">
        <f t="shared" si="346"/>
        <v>2.4863252113376429E-3</v>
      </c>
      <c r="AB1115" s="15">
        <f t="shared" si="355"/>
        <v>0.35305818000994527</v>
      </c>
      <c r="AC1115" s="15">
        <f t="shared" si="356"/>
        <v>0.35305818000994538</v>
      </c>
      <c r="AD1115" s="4">
        <v>149729</v>
      </c>
      <c r="AE1115" s="26">
        <v>2510.34</v>
      </c>
      <c r="AF1115" s="26">
        <v>2510.34</v>
      </c>
      <c r="AG1115" s="4">
        <f t="shared" si="357"/>
        <v>1778000</v>
      </c>
      <c r="AH1115" s="16">
        <f t="shared" si="347"/>
        <v>5.6242969628796397E-3</v>
      </c>
      <c r="AI1115" s="15">
        <f t="shared" si="348"/>
        <v>0.79865016872890882</v>
      </c>
      <c r="AJ1115" s="15">
        <f t="shared" si="349"/>
        <v>0.79865016872890904</v>
      </c>
      <c r="AK1115" s="4">
        <f t="shared" si="350"/>
        <v>15073000</v>
      </c>
      <c r="AL1115" s="27">
        <f t="shared" si="351"/>
        <v>6.6343793538114506E-4</v>
      </c>
      <c r="AM1115" s="15">
        <f t="shared" si="358"/>
        <v>9.4208186824122603E-2</v>
      </c>
      <c r="AN1115" s="15">
        <f t="shared" si="359"/>
        <v>2.918198024474882E-5</v>
      </c>
    </row>
    <row r="1116" spans="1:40" x14ac:dyDescent="0.2">
      <c r="A1116" s="4" t="s">
        <v>4627</v>
      </c>
      <c r="B1116" s="3" t="s">
        <v>10</v>
      </c>
      <c r="C1116" s="6">
        <v>149729</v>
      </c>
      <c r="D1116" s="3" t="s">
        <v>373</v>
      </c>
      <c r="E1116" s="6">
        <v>149737</v>
      </c>
      <c r="F1116" s="3" t="s">
        <v>1926</v>
      </c>
      <c r="G1116" s="8">
        <v>10000</v>
      </c>
      <c r="H1116" s="6">
        <v>142</v>
      </c>
      <c r="I1116" s="6">
        <v>149300</v>
      </c>
      <c r="J1116" s="13">
        <v>45046</v>
      </c>
      <c r="K1116" s="9">
        <v>10000</v>
      </c>
      <c r="L1116" s="4" t="s">
        <v>4627</v>
      </c>
      <c r="M1116" s="4" t="s">
        <v>4632</v>
      </c>
      <c r="N1116" s="4">
        <f>VLOOKUP(I1116,BaseModelo!$A$2:$E$5075,5)</f>
        <v>3</v>
      </c>
      <c r="P1116" s="15">
        <v>142.00000000000003</v>
      </c>
      <c r="Q1116" s="4">
        <f>VLOOKUP(I1116,BaseModelo!$A$2:$E$5075,3)</f>
        <v>110</v>
      </c>
      <c r="R1116" s="4">
        <f t="shared" si="340"/>
        <v>32283000</v>
      </c>
      <c r="S1116" s="16">
        <f t="shared" si="341"/>
        <v>3.0976055509091471E-4</v>
      </c>
      <c r="T1116" s="4">
        <f t="shared" si="352"/>
        <v>4.3985998822909891E-2</v>
      </c>
      <c r="U1116" s="4">
        <f t="shared" si="353"/>
        <v>4.3985998822909898E-2</v>
      </c>
      <c r="V1116" s="6">
        <f t="shared" si="342"/>
        <v>0</v>
      </c>
      <c r="W1116" s="16" t="str">
        <f t="shared" si="343"/>
        <v/>
      </c>
      <c r="X1116" s="4" t="str">
        <f t="shared" si="354"/>
        <v/>
      </c>
      <c r="Y1116" s="4" t="str">
        <f t="shared" si="344"/>
        <v/>
      </c>
      <c r="Z1116" s="4">
        <f t="shared" si="345"/>
        <v>1992000</v>
      </c>
      <c r="AA1116" s="16">
        <f t="shared" si="346"/>
        <v>5.0200803212851405E-3</v>
      </c>
      <c r="AB1116" s="15">
        <f t="shared" si="355"/>
        <v>0.71285140562248994</v>
      </c>
      <c r="AC1116" s="15">
        <f t="shared" si="356"/>
        <v>0.71285140562249005</v>
      </c>
      <c r="AD1116" s="4">
        <v>149729</v>
      </c>
      <c r="AE1116" s="26">
        <v>2510.34</v>
      </c>
      <c r="AF1116" s="26">
        <v>2510.34</v>
      </c>
      <c r="AG1116" s="4">
        <f t="shared" si="357"/>
        <v>1267000</v>
      </c>
      <c r="AH1116" s="16">
        <f t="shared" si="347"/>
        <v>7.8926598263614842E-3</v>
      </c>
      <c r="AI1116" s="15">
        <f t="shared" si="348"/>
        <v>1.1207576953433307</v>
      </c>
      <c r="AJ1116" s="15">
        <f t="shared" si="349"/>
        <v>1.1207576953433309</v>
      </c>
      <c r="AK1116" s="4">
        <f t="shared" si="350"/>
        <v>15073000</v>
      </c>
      <c r="AL1116" s="27">
        <f t="shared" si="351"/>
        <v>6.6343793538114506E-4</v>
      </c>
      <c r="AM1116" s="15">
        <f t="shared" si="358"/>
        <v>9.4208186824122603E-2</v>
      </c>
      <c r="AN1116" s="15">
        <f t="shared" si="359"/>
        <v>2.918198024474882E-5</v>
      </c>
    </row>
    <row r="1117" spans="1:40" x14ac:dyDescent="0.2">
      <c r="A1117" s="4" t="s">
        <v>4627</v>
      </c>
      <c r="B1117" s="3" t="s">
        <v>10</v>
      </c>
      <c r="C1117" s="6">
        <v>149729</v>
      </c>
      <c r="D1117" s="3" t="s">
        <v>373</v>
      </c>
      <c r="E1117" s="6">
        <v>149738</v>
      </c>
      <c r="F1117" s="3" t="s">
        <v>1927</v>
      </c>
      <c r="G1117" s="8">
        <v>10000</v>
      </c>
      <c r="H1117" s="6">
        <v>142</v>
      </c>
      <c r="I1117" s="6">
        <v>149455</v>
      </c>
      <c r="J1117" s="13">
        <v>45046</v>
      </c>
      <c r="K1117" s="9">
        <v>10000</v>
      </c>
      <c r="L1117" s="4" t="s">
        <v>4627</v>
      </c>
      <c r="M1117" s="4" t="s">
        <v>4632</v>
      </c>
      <c r="N1117" s="4">
        <f>VLOOKUP(I1117,BaseModelo!$A$2:$E$5075,5)</f>
        <v>7</v>
      </c>
      <c r="P1117" s="15">
        <v>142.00000000000003</v>
      </c>
      <c r="Q1117" s="4">
        <f>VLOOKUP(I1117,BaseModelo!$A$2:$E$5075,3)</f>
        <v>127</v>
      </c>
      <c r="R1117" s="4">
        <f t="shared" si="340"/>
        <v>32283000</v>
      </c>
      <c r="S1117" s="16">
        <f t="shared" si="341"/>
        <v>3.0976055509091471E-4</v>
      </c>
      <c r="T1117" s="4">
        <f t="shared" si="352"/>
        <v>4.3985998822909891E-2</v>
      </c>
      <c r="U1117" s="4">
        <f t="shared" si="353"/>
        <v>4.3985998822909898E-2</v>
      </c>
      <c r="V1117" s="6">
        <f t="shared" si="342"/>
        <v>0</v>
      </c>
      <c r="W1117" s="16" t="str">
        <f t="shared" si="343"/>
        <v/>
      </c>
      <c r="X1117" s="4" t="str">
        <f t="shared" si="354"/>
        <v/>
      </c>
      <c r="Y1117" s="4" t="str">
        <f t="shared" si="344"/>
        <v/>
      </c>
      <c r="Z1117" s="4">
        <f t="shared" si="345"/>
        <v>4022000</v>
      </c>
      <c r="AA1117" s="16">
        <f t="shared" si="346"/>
        <v>2.4863252113376429E-3</v>
      </c>
      <c r="AB1117" s="15">
        <f t="shared" si="355"/>
        <v>0.35305818000994527</v>
      </c>
      <c r="AC1117" s="15">
        <f t="shared" si="356"/>
        <v>0.35305818000994538</v>
      </c>
      <c r="AD1117" s="4">
        <v>149729</v>
      </c>
      <c r="AE1117" s="26">
        <v>2510.34</v>
      </c>
      <c r="AF1117" s="26">
        <v>2510.34</v>
      </c>
      <c r="AG1117" s="4">
        <f t="shared" si="357"/>
        <v>1778000</v>
      </c>
      <c r="AH1117" s="16">
        <f t="shared" si="347"/>
        <v>5.6242969628796397E-3</v>
      </c>
      <c r="AI1117" s="15">
        <f t="shared" si="348"/>
        <v>0.79865016872890882</v>
      </c>
      <c r="AJ1117" s="15">
        <f t="shared" si="349"/>
        <v>0.79865016872890904</v>
      </c>
      <c r="AK1117" s="4">
        <f t="shared" si="350"/>
        <v>15073000</v>
      </c>
      <c r="AL1117" s="27">
        <f t="shared" si="351"/>
        <v>6.6343793538114506E-4</v>
      </c>
      <c r="AM1117" s="15">
        <f t="shared" si="358"/>
        <v>9.4208186824122603E-2</v>
      </c>
      <c r="AN1117" s="15">
        <f t="shared" si="359"/>
        <v>2.918198024474882E-5</v>
      </c>
    </row>
    <row r="1118" spans="1:40" x14ac:dyDescent="0.2">
      <c r="A1118" s="4" t="s">
        <v>4627</v>
      </c>
      <c r="B1118" s="3" t="s">
        <v>10</v>
      </c>
      <c r="C1118" s="6">
        <v>149729</v>
      </c>
      <c r="D1118" s="3" t="s">
        <v>373</v>
      </c>
      <c r="E1118" s="6">
        <v>149760</v>
      </c>
      <c r="F1118" s="3" t="s">
        <v>1928</v>
      </c>
      <c r="G1118" s="8">
        <v>10000</v>
      </c>
      <c r="H1118" s="6">
        <v>142</v>
      </c>
      <c r="I1118" s="6">
        <v>149662</v>
      </c>
      <c r="J1118" s="13">
        <v>45046</v>
      </c>
      <c r="K1118" s="9">
        <v>10000</v>
      </c>
      <c r="L1118" s="4" t="s">
        <v>4627</v>
      </c>
      <c r="M1118" s="4" t="s">
        <v>4632</v>
      </c>
      <c r="N1118" s="4">
        <f>VLOOKUP(I1118,BaseModelo!$A$2:$E$5075,5)</f>
        <v>10</v>
      </c>
      <c r="P1118" s="15">
        <v>142.00000000000003</v>
      </c>
      <c r="Q1118" s="4">
        <f>VLOOKUP(I1118,BaseModelo!$A$2:$E$5075,3)</f>
        <v>0</v>
      </c>
      <c r="R1118" s="4">
        <f t="shared" si="340"/>
        <v>32283000</v>
      </c>
      <c r="S1118" s="16">
        <f t="shared" si="341"/>
        <v>3.0976055509091471E-4</v>
      </c>
      <c r="T1118" s="4">
        <f t="shared" si="352"/>
        <v>4.3985998822909891E-2</v>
      </c>
      <c r="U1118" s="4">
        <f t="shared" si="353"/>
        <v>4.3985998822909898E-2</v>
      </c>
      <c r="V1118" s="6">
        <f t="shared" si="342"/>
        <v>0</v>
      </c>
      <c r="W1118" s="16" t="str">
        <f t="shared" si="343"/>
        <v/>
      </c>
      <c r="X1118" s="4" t="str">
        <f t="shared" si="354"/>
        <v/>
      </c>
      <c r="Y1118" s="4" t="str">
        <f t="shared" si="344"/>
        <v/>
      </c>
      <c r="Z1118" s="4">
        <f t="shared" si="345"/>
        <v>4121000</v>
      </c>
      <c r="AA1118" s="16">
        <f t="shared" si="346"/>
        <v>2.4265954865323952E-3</v>
      </c>
      <c r="AB1118" s="15">
        <f t="shared" si="355"/>
        <v>0.3445765590876001</v>
      </c>
      <c r="AC1118" s="15">
        <f t="shared" si="356"/>
        <v>0.34457655908760021</v>
      </c>
      <c r="AD1118" s="4">
        <v>149729</v>
      </c>
      <c r="AE1118" s="26">
        <v>2510.34</v>
      </c>
      <c r="AF1118" s="26">
        <v>2510.34</v>
      </c>
      <c r="AG1118" s="4">
        <f t="shared" si="357"/>
        <v>2105000</v>
      </c>
      <c r="AH1118" s="16">
        <f t="shared" si="347"/>
        <v>4.7505938242280287E-3</v>
      </c>
      <c r="AI1118" s="15">
        <f t="shared" si="348"/>
        <v>0.67458432304038007</v>
      </c>
      <c r="AJ1118" s="15">
        <f t="shared" si="349"/>
        <v>0.67458432304038018</v>
      </c>
      <c r="AK1118" s="4">
        <f t="shared" si="350"/>
        <v>15073000</v>
      </c>
      <c r="AL1118" s="27">
        <f t="shared" si="351"/>
        <v>6.6343793538114506E-4</v>
      </c>
      <c r="AM1118" s="15">
        <f t="shared" si="358"/>
        <v>9.4208186824122603E-2</v>
      </c>
      <c r="AN1118" s="15">
        <f t="shared" si="359"/>
        <v>2.918198024474882E-5</v>
      </c>
    </row>
    <row r="1119" spans="1:40" x14ac:dyDescent="0.2">
      <c r="A1119" s="4" t="s">
        <v>4627</v>
      </c>
      <c r="B1119" s="3" t="s">
        <v>1</v>
      </c>
      <c r="C1119" s="6">
        <v>149750</v>
      </c>
      <c r="D1119" s="3" t="s">
        <v>374</v>
      </c>
      <c r="E1119" s="6">
        <v>149793</v>
      </c>
      <c r="F1119" s="3" t="s">
        <v>1938</v>
      </c>
      <c r="G1119" s="8">
        <v>6000</v>
      </c>
      <c r="H1119" s="6">
        <v>142</v>
      </c>
      <c r="I1119" s="6">
        <v>149688</v>
      </c>
      <c r="J1119" s="13">
        <v>45046</v>
      </c>
      <c r="K1119" s="9">
        <v>6000</v>
      </c>
      <c r="L1119" s="4" t="s">
        <v>4627</v>
      </c>
      <c r="M1119" s="4" t="s">
        <v>4632</v>
      </c>
      <c r="N1119" s="4">
        <f>VLOOKUP(I1119,BaseModelo!$A$2:$E$5075,5)</f>
        <v>10</v>
      </c>
      <c r="P1119" s="15">
        <v>142.00000000000003</v>
      </c>
      <c r="Q1119" s="4">
        <f>VLOOKUP(I1119,BaseModelo!$A$2:$E$5075,3)</f>
        <v>0</v>
      </c>
      <c r="R1119" s="4">
        <f t="shared" si="340"/>
        <v>32283000</v>
      </c>
      <c r="S1119" s="16">
        <f t="shared" si="341"/>
        <v>1.8585633305454884E-4</v>
      </c>
      <c r="T1119" s="4">
        <f t="shared" si="352"/>
        <v>2.6391599293745936E-2</v>
      </c>
      <c r="U1119" s="4">
        <f t="shared" si="353"/>
        <v>2.6391599293745942E-2</v>
      </c>
      <c r="V1119" s="6">
        <f t="shared" si="342"/>
        <v>0</v>
      </c>
      <c r="W1119" s="16" t="str">
        <f t="shared" si="343"/>
        <v/>
      </c>
      <c r="X1119" s="4" t="str">
        <f t="shared" si="354"/>
        <v/>
      </c>
      <c r="Y1119" s="4" t="str">
        <f t="shared" si="344"/>
        <v/>
      </c>
      <c r="Z1119" s="4">
        <f t="shared" si="345"/>
        <v>4121000</v>
      </c>
      <c r="AA1119" s="16">
        <f t="shared" si="346"/>
        <v>1.4559572919194371E-3</v>
      </c>
      <c r="AB1119" s="15">
        <f t="shared" si="355"/>
        <v>0.20674593545256006</v>
      </c>
      <c r="AC1119" s="15">
        <f t="shared" si="356"/>
        <v>0.20674593545256012</v>
      </c>
      <c r="AD1119" s="4">
        <v>149750</v>
      </c>
      <c r="AE1119" s="26">
        <v>1503.37</v>
      </c>
      <c r="AF1119" s="26">
        <v>1503.37</v>
      </c>
      <c r="AG1119" s="4">
        <f t="shared" si="357"/>
        <v>2105000</v>
      </c>
      <c r="AH1119" s="16">
        <f t="shared" si="347"/>
        <v>2.8503562945368173E-3</v>
      </c>
      <c r="AI1119" s="15">
        <f t="shared" si="348"/>
        <v>0.40475059382422807</v>
      </c>
      <c r="AJ1119" s="15">
        <f t="shared" si="349"/>
        <v>0.40475059382422812</v>
      </c>
      <c r="AK1119" s="4">
        <f t="shared" si="350"/>
        <v>15073000</v>
      </c>
      <c r="AL1119" s="27">
        <f t="shared" si="351"/>
        <v>3.9806276122868704E-4</v>
      </c>
      <c r="AM1119" s="15">
        <f t="shared" si="358"/>
        <v>5.6524912094473558E-2</v>
      </c>
      <c r="AN1119" s="15">
        <f t="shared" si="359"/>
        <v>1.0505512888109577E-5</v>
      </c>
    </row>
    <row r="1120" spans="1:40" x14ac:dyDescent="0.2">
      <c r="A1120" s="4" t="s">
        <v>4628</v>
      </c>
      <c r="B1120" s="3" t="s">
        <v>6</v>
      </c>
      <c r="C1120" s="6">
        <v>149761</v>
      </c>
      <c r="D1120" s="3" t="s">
        <v>29</v>
      </c>
      <c r="E1120" s="6">
        <v>149768</v>
      </c>
      <c r="F1120" s="3" t="s">
        <v>1924</v>
      </c>
      <c r="G1120" s="8">
        <v>5000</v>
      </c>
      <c r="H1120" s="6">
        <v>147</v>
      </c>
      <c r="I1120" s="6">
        <v>149270</v>
      </c>
      <c r="J1120" s="13">
        <v>45046</v>
      </c>
      <c r="K1120" s="9">
        <v>5000</v>
      </c>
      <c r="L1120" s="4" t="s">
        <v>4628</v>
      </c>
      <c r="M1120" s="4" t="s">
        <v>4632</v>
      </c>
      <c r="N1120" s="4">
        <f>VLOOKUP(I1120,BaseModelo!$A$2:$E$5075,5)</f>
        <v>8</v>
      </c>
      <c r="P1120" s="15">
        <v>147</v>
      </c>
      <c r="Q1120" s="4">
        <f>VLOOKUP(I1120,BaseModelo!$A$2:$E$5075,3)</f>
        <v>132</v>
      </c>
      <c r="R1120" s="4">
        <f t="shared" si="340"/>
        <v>32283000</v>
      </c>
      <c r="S1120" s="16">
        <f t="shared" si="341"/>
        <v>1.5488027754545735E-4</v>
      </c>
      <c r="T1120" s="4">
        <f t="shared" si="352"/>
        <v>2.2767400799182231E-2</v>
      </c>
      <c r="U1120" s="4">
        <f t="shared" si="353"/>
        <v>2.2767400799182231E-2</v>
      </c>
      <c r="V1120" s="6">
        <f t="shared" si="342"/>
        <v>0</v>
      </c>
      <c r="W1120" s="16" t="str">
        <f t="shared" si="343"/>
        <v/>
      </c>
      <c r="X1120" s="4" t="str">
        <f t="shared" si="354"/>
        <v/>
      </c>
      <c r="Y1120" s="4" t="str">
        <f t="shared" si="344"/>
        <v/>
      </c>
      <c r="Z1120" s="4">
        <f t="shared" si="345"/>
        <v>5836000</v>
      </c>
      <c r="AA1120" s="16">
        <f t="shared" si="346"/>
        <v>8.5675119945167924E-4</v>
      </c>
      <c r="AB1120" s="15">
        <f t="shared" si="355"/>
        <v>0.12594242631939684</v>
      </c>
      <c r="AC1120" s="15">
        <f t="shared" si="356"/>
        <v>0.12594242631939684</v>
      </c>
      <c r="AD1120" s="4">
        <v>149761</v>
      </c>
      <c r="AE1120" s="26">
        <v>1303.3399999999999</v>
      </c>
      <c r="AF1120" s="26">
        <v>1303.3399999999999</v>
      </c>
      <c r="AG1120" s="4">
        <f t="shared" si="357"/>
        <v>3421000</v>
      </c>
      <c r="AH1120" s="16">
        <f t="shared" si="347"/>
        <v>1.4615609470914938E-3</v>
      </c>
      <c r="AI1120" s="15">
        <f t="shared" si="348"/>
        <v>0.21484945922244958</v>
      </c>
      <c r="AJ1120" s="15">
        <f t="shared" si="349"/>
        <v>0.21484945922244958</v>
      </c>
      <c r="AK1120" s="4">
        <f t="shared" si="350"/>
        <v>16319000</v>
      </c>
      <c r="AL1120" s="27">
        <f t="shared" si="351"/>
        <v>3.0639132299773271E-4</v>
      </c>
      <c r="AM1120" s="15">
        <f t="shared" si="358"/>
        <v>4.5039524480666712E-2</v>
      </c>
      <c r="AN1120" s="15">
        <f t="shared" si="359"/>
        <v>6.9757340520810808E-6</v>
      </c>
    </row>
    <row r="1121" spans="1:40" x14ac:dyDescent="0.2">
      <c r="A1121" s="4" t="s">
        <v>4628</v>
      </c>
      <c r="B1121" s="3" t="s">
        <v>11</v>
      </c>
      <c r="C1121" s="6">
        <v>149805</v>
      </c>
      <c r="D1121" s="3" t="s">
        <v>34</v>
      </c>
      <c r="E1121" s="6">
        <v>149865</v>
      </c>
      <c r="F1121" s="3" t="s">
        <v>1946</v>
      </c>
      <c r="G1121" s="8">
        <v>10000</v>
      </c>
      <c r="H1121" s="6">
        <v>142</v>
      </c>
      <c r="I1121" s="6">
        <v>149818</v>
      </c>
      <c r="J1121" s="13">
        <v>45046</v>
      </c>
      <c r="K1121" s="9">
        <v>10000</v>
      </c>
      <c r="L1121" s="4" t="s">
        <v>4628</v>
      </c>
      <c r="M1121" s="4" t="s">
        <v>4632</v>
      </c>
      <c r="N1121" s="4">
        <f>VLOOKUP(I1121,BaseModelo!$A$2:$E$5075,5)</f>
        <v>5</v>
      </c>
      <c r="P1121" s="15">
        <v>142.00000000000003</v>
      </c>
      <c r="Q1121" s="4">
        <f>VLOOKUP(I1121,BaseModelo!$A$2:$E$5075,3)</f>
        <v>110</v>
      </c>
      <c r="R1121" s="4">
        <f t="shared" si="340"/>
        <v>32283000</v>
      </c>
      <c r="S1121" s="16">
        <f t="shared" si="341"/>
        <v>3.0976055509091471E-4</v>
      </c>
      <c r="T1121" s="4">
        <f t="shared" si="352"/>
        <v>4.3985998822909891E-2</v>
      </c>
      <c r="U1121" s="4">
        <f t="shared" si="353"/>
        <v>4.3985998822909898E-2</v>
      </c>
      <c r="V1121" s="6">
        <f t="shared" si="342"/>
        <v>0</v>
      </c>
      <c r="W1121" s="16" t="str">
        <f t="shared" si="343"/>
        <v/>
      </c>
      <c r="X1121" s="4" t="str">
        <f t="shared" si="354"/>
        <v/>
      </c>
      <c r="Y1121" s="4" t="str">
        <f t="shared" si="344"/>
        <v/>
      </c>
      <c r="Z1121" s="4">
        <f t="shared" si="345"/>
        <v>4058000</v>
      </c>
      <c r="AA1121" s="16">
        <f t="shared" si="346"/>
        <v>2.4642681123706258E-3</v>
      </c>
      <c r="AB1121" s="15">
        <f t="shared" si="355"/>
        <v>0.34992607195662884</v>
      </c>
      <c r="AC1121" s="15">
        <f t="shared" si="356"/>
        <v>0.34992607195662895</v>
      </c>
      <c r="AD1121" s="4">
        <v>149805</v>
      </c>
      <c r="AE1121" s="26">
        <v>2510.34</v>
      </c>
      <c r="AF1121" s="26">
        <v>2510.34</v>
      </c>
      <c r="AG1121" s="4">
        <f t="shared" si="357"/>
        <v>2193000</v>
      </c>
      <c r="AH1121" s="16">
        <f t="shared" si="347"/>
        <v>4.5599635202918376E-3</v>
      </c>
      <c r="AI1121" s="15">
        <f t="shared" si="348"/>
        <v>0.64751481988144088</v>
      </c>
      <c r="AJ1121" s="15">
        <f t="shared" si="349"/>
        <v>0.64751481988144111</v>
      </c>
      <c r="AK1121" s="4">
        <f t="shared" si="350"/>
        <v>16319000</v>
      </c>
      <c r="AL1121" s="27">
        <f t="shared" si="351"/>
        <v>6.1278264599546543E-4</v>
      </c>
      <c r="AM1121" s="15">
        <f t="shared" si="358"/>
        <v>8.7015135731356094E-2</v>
      </c>
      <c r="AN1121" s="15">
        <f t="shared" si="359"/>
        <v>2.6953856745456156E-5</v>
      </c>
    </row>
    <row r="1122" spans="1:40" x14ac:dyDescent="0.2">
      <c r="A1122" s="4" t="s">
        <v>4628</v>
      </c>
      <c r="B1122" s="3" t="s">
        <v>11</v>
      </c>
      <c r="C1122" s="6">
        <v>149805</v>
      </c>
      <c r="D1122" s="3" t="s">
        <v>34</v>
      </c>
      <c r="E1122" s="6">
        <v>149867</v>
      </c>
      <c r="F1122" s="3" t="s">
        <v>1947</v>
      </c>
      <c r="G1122" s="8">
        <v>5000</v>
      </c>
      <c r="H1122" s="6">
        <v>147</v>
      </c>
      <c r="I1122" s="6">
        <v>149817</v>
      </c>
      <c r="J1122" s="13">
        <v>45046</v>
      </c>
      <c r="K1122" s="9">
        <v>5000</v>
      </c>
      <c r="L1122" s="4" t="s">
        <v>4628</v>
      </c>
      <c r="M1122" s="4" t="s">
        <v>4632</v>
      </c>
      <c r="N1122" s="4">
        <f>VLOOKUP(I1122,BaseModelo!$A$2:$E$5075,5)</f>
        <v>1</v>
      </c>
      <c r="P1122" s="15">
        <v>147</v>
      </c>
      <c r="Q1122" s="4">
        <f>VLOOKUP(I1122,BaseModelo!$A$2:$E$5075,3)</f>
        <v>90</v>
      </c>
      <c r="R1122" s="4">
        <f t="shared" si="340"/>
        <v>32283000</v>
      </c>
      <c r="S1122" s="16">
        <f t="shared" si="341"/>
        <v>1.5488027754545735E-4</v>
      </c>
      <c r="T1122" s="4">
        <f t="shared" si="352"/>
        <v>2.2767400799182231E-2</v>
      </c>
      <c r="U1122" s="4">
        <f t="shared" si="353"/>
        <v>2.2767400799182231E-2</v>
      </c>
      <c r="V1122" s="6">
        <f t="shared" si="342"/>
        <v>0</v>
      </c>
      <c r="W1122" s="16" t="str">
        <f t="shared" si="343"/>
        <v/>
      </c>
      <c r="X1122" s="4" t="str">
        <f t="shared" si="354"/>
        <v/>
      </c>
      <c r="Y1122" s="4" t="str">
        <f t="shared" si="344"/>
        <v/>
      </c>
      <c r="Z1122" s="4">
        <f t="shared" si="345"/>
        <v>771000</v>
      </c>
      <c r="AA1122" s="16">
        <f t="shared" si="346"/>
        <v>6.4850843060959796E-3</v>
      </c>
      <c r="AB1122" s="15">
        <f t="shared" si="355"/>
        <v>0.953307392996109</v>
      </c>
      <c r="AC1122" s="15">
        <f t="shared" si="356"/>
        <v>0.953307392996109</v>
      </c>
      <c r="AD1122" s="4">
        <v>149805</v>
      </c>
      <c r="AE1122" s="26">
        <v>1303.3399999999999</v>
      </c>
      <c r="AF1122" s="26">
        <v>1303.3399999999999</v>
      </c>
      <c r="AG1122" s="4">
        <f t="shared" si="357"/>
        <v>77000</v>
      </c>
      <c r="AH1122" s="16">
        <f t="shared" si="347"/>
        <v>6.4935064935064929E-2</v>
      </c>
      <c r="AI1122" s="15">
        <f t="shared" si="348"/>
        <v>9.545454545454545</v>
      </c>
      <c r="AJ1122" s="15">
        <f t="shared" si="349"/>
        <v>9.545454545454545</v>
      </c>
      <c r="AK1122" s="4">
        <f t="shared" si="350"/>
        <v>16319000</v>
      </c>
      <c r="AL1122" s="27">
        <f t="shared" si="351"/>
        <v>3.0639132299773271E-4</v>
      </c>
      <c r="AM1122" s="15">
        <f t="shared" si="358"/>
        <v>4.5039524480666712E-2</v>
      </c>
      <c r="AN1122" s="15">
        <f t="shared" si="359"/>
        <v>6.9757340520810808E-6</v>
      </c>
    </row>
    <row r="1123" spans="1:40" x14ac:dyDescent="0.2">
      <c r="A1123" s="4" t="s">
        <v>4628</v>
      </c>
      <c r="B1123" s="3" t="s">
        <v>11</v>
      </c>
      <c r="C1123" s="6">
        <v>149805</v>
      </c>
      <c r="D1123" s="3" t="s">
        <v>34</v>
      </c>
      <c r="E1123" s="6">
        <v>149872</v>
      </c>
      <c r="F1123" s="3" t="s">
        <v>1948</v>
      </c>
      <c r="G1123" s="8">
        <v>10000</v>
      </c>
      <c r="H1123" s="6">
        <v>142</v>
      </c>
      <c r="I1123" s="6">
        <v>149293</v>
      </c>
      <c r="J1123" s="13">
        <v>45046</v>
      </c>
      <c r="K1123" s="9">
        <v>10000</v>
      </c>
      <c r="L1123" s="4" t="s">
        <v>4628</v>
      </c>
      <c r="M1123" s="4" t="s">
        <v>4632</v>
      </c>
      <c r="N1123" s="4">
        <f>VLOOKUP(I1123,BaseModelo!$A$2:$E$5075,5)</f>
        <v>3</v>
      </c>
      <c r="P1123" s="15">
        <v>142.00000000000003</v>
      </c>
      <c r="Q1123" s="4">
        <f>VLOOKUP(I1123,BaseModelo!$A$2:$E$5075,3)</f>
        <v>110</v>
      </c>
      <c r="R1123" s="4">
        <f t="shared" si="340"/>
        <v>32283000</v>
      </c>
      <c r="S1123" s="16">
        <f t="shared" si="341"/>
        <v>3.0976055509091471E-4</v>
      </c>
      <c r="T1123" s="4">
        <f t="shared" si="352"/>
        <v>4.3985998822909891E-2</v>
      </c>
      <c r="U1123" s="4">
        <f t="shared" si="353"/>
        <v>4.3985998822909898E-2</v>
      </c>
      <c r="V1123" s="6">
        <f t="shared" si="342"/>
        <v>0</v>
      </c>
      <c r="W1123" s="16" t="str">
        <f t="shared" si="343"/>
        <v/>
      </c>
      <c r="X1123" s="4" t="str">
        <f t="shared" si="354"/>
        <v/>
      </c>
      <c r="Y1123" s="4" t="str">
        <f t="shared" si="344"/>
        <v/>
      </c>
      <c r="Z1123" s="4">
        <f t="shared" si="345"/>
        <v>1992000</v>
      </c>
      <c r="AA1123" s="16">
        <f t="shared" si="346"/>
        <v>5.0200803212851405E-3</v>
      </c>
      <c r="AB1123" s="15">
        <f t="shared" si="355"/>
        <v>0.71285140562248994</v>
      </c>
      <c r="AC1123" s="15">
        <f t="shared" si="356"/>
        <v>0.71285140562249005</v>
      </c>
      <c r="AD1123" s="4">
        <v>149805</v>
      </c>
      <c r="AE1123" s="26">
        <v>2510.34</v>
      </c>
      <c r="AF1123" s="26">
        <v>2510.34</v>
      </c>
      <c r="AG1123" s="4">
        <f t="shared" si="357"/>
        <v>673000</v>
      </c>
      <c r="AH1123" s="16">
        <f t="shared" si="347"/>
        <v>1.4858841010401188E-2</v>
      </c>
      <c r="AI1123" s="15">
        <f t="shared" si="348"/>
        <v>2.1099554234769688</v>
      </c>
      <c r="AJ1123" s="15">
        <f t="shared" si="349"/>
        <v>2.1099554234769693</v>
      </c>
      <c r="AK1123" s="4">
        <f t="shared" si="350"/>
        <v>16319000</v>
      </c>
      <c r="AL1123" s="27">
        <f t="shared" si="351"/>
        <v>6.1278264599546543E-4</v>
      </c>
      <c r="AM1123" s="15">
        <f t="shared" si="358"/>
        <v>8.7015135731356094E-2</v>
      </c>
      <c r="AN1123" s="15">
        <f t="shared" si="359"/>
        <v>2.6953856745456156E-5</v>
      </c>
    </row>
    <row r="1124" spans="1:40" x14ac:dyDescent="0.2">
      <c r="A1124" s="4" t="s">
        <v>4628</v>
      </c>
      <c r="B1124" s="3" t="s">
        <v>4</v>
      </c>
      <c r="C1124" s="6">
        <v>149827</v>
      </c>
      <c r="D1124" s="3" t="s">
        <v>376</v>
      </c>
      <c r="E1124" s="6">
        <v>149833</v>
      </c>
      <c r="F1124" s="3" t="s">
        <v>1949</v>
      </c>
      <c r="G1124" s="8">
        <v>5000</v>
      </c>
      <c r="H1124" s="6">
        <v>147</v>
      </c>
      <c r="I1124" s="6">
        <v>148356</v>
      </c>
      <c r="J1124" s="13">
        <v>45046</v>
      </c>
      <c r="K1124" s="9">
        <v>5000</v>
      </c>
      <c r="L1124" s="4" t="s">
        <v>4628</v>
      </c>
      <c r="M1124" s="4" t="s">
        <v>4632</v>
      </c>
      <c r="N1124" s="4">
        <f>VLOOKUP(I1124,BaseModelo!$A$2:$E$5075,5)</f>
        <v>5</v>
      </c>
      <c r="P1124" s="15">
        <v>147</v>
      </c>
      <c r="Q1124" s="4">
        <f>VLOOKUP(I1124,BaseModelo!$A$2:$E$5075,3)</f>
        <v>110</v>
      </c>
      <c r="R1124" s="4">
        <f t="shared" si="340"/>
        <v>32283000</v>
      </c>
      <c r="S1124" s="16">
        <f t="shared" si="341"/>
        <v>1.5488027754545735E-4</v>
      </c>
      <c r="T1124" s="4">
        <f t="shared" si="352"/>
        <v>2.2767400799182231E-2</v>
      </c>
      <c r="U1124" s="4">
        <f t="shared" si="353"/>
        <v>2.2767400799182231E-2</v>
      </c>
      <c r="V1124" s="6">
        <f t="shared" si="342"/>
        <v>0</v>
      </c>
      <c r="W1124" s="16" t="str">
        <f t="shared" si="343"/>
        <v/>
      </c>
      <c r="X1124" s="4" t="str">
        <f t="shared" si="354"/>
        <v/>
      </c>
      <c r="Y1124" s="4" t="str">
        <f t="shared" si="344"/>
        <v/>
      </c>
      <c r="Z1124" s="4">
        <f t="shared" si="345"/>
        <v>4058000</v>
      </c>
      <c r="AA1124" s="16">
        <f t="shared" si="346"/>
        <v>1.2321340561853129E-3</v>
      </c>
      <c r="AB1124" s="15">
        <f t="shared" si="355"/>
        <v>0.18112370625924099</v>
      </c>
      <c r="AC1124" s="15">
        <f t="shared" si="356"/>
        <v>0.18112370625924099</v>
      </c>
      <c r="AD1124" s="4">
        <v>149827</v>
      </c>
      <c r="AE1124" s="26">
        <v>1303.3399999999999</v>
      </c>
      <c r="AF1124" s="26">
        <v>1303.3399999999999</v>
      </c>
      <c r="AG1124" s="4">
        <f t="shared" si="357"/>
        <v>2193000</v>
      </c>
      <c r="AH1124" s="16">
        <f t="shared" si="347"/>
        <v>2.2799817601459188E-3</v>
      </c>
      <c r="AI1124" s="15">
        <f t="shared" si="348"/>
        <v>0.33515731874145005</v>
      </c>
      <c r="AJ1124" s="15">
        <f t="shared" si="349"/>
        <v>0.33515731874145005</v>
      </c>
      <c r="AK1124" s="4">
        <f t="shared" si="350"/>
        <v>16319000</v>
      </c>
      <c r="AL1124" s="27">
        <f t="shared" si="351"/>
        <v>3.0639132299773271E-4</v>
      </c>
      <c r="AM1124" s="15">
        <f t="shared" si="358"/>
        <v>4.5039524480666712E-2</v>
      </c>
      <c r="AN1124" s="15">
        <f t="shared" si="359"/>
        <v>6.9757340520810808E-6</v>
      </c>
    </row>
    <row r="1125" spans="1:40" x14ac:dyDescent="0.2">
      <c r="A1125" s="4" t="s">
        <v>4628</v>
      </c>
      <c r="B1125" s="3" t="s">
        <v>4</v>
      </c>
      <c r="C1125" s="6">
        <v>149827</v>
      </c>
      <c r="D1125" s="3" t="s">
        <v>376</v>
      </c>
      <c r="E1125" s="6">
        <v>149834</v>
      </c>
      <c r="F1125" s="3" t="s">
        <v>1950</v>
      </c>
      <c r="G1125" s="8">
        <v>5000</v>
      </c>
      <c r="H1125" s="6">
        <v>147</v>
      </c>
      <c r="I1125" s="6">
        <v>149712</v>
      </c>
      <c r="J1125" s="13">
        <v>45046</v>
      </c>
      <c r="K1125" s="9">
        <v>5000</v>
      </c>
      <c r="L1125" s="4" t="s">
        <v>4628</v>
      </c>
      <c r="M1125" s="4" t="s">
        <v>4632</v>
      </c>
      <c r="N1125" s="4">
        <f>VLOOKUP(I1125,BaseModelo!$A$2:$E$5075,5)</f>
        <v>6</v>
      </c>
      <c r="P1125" s="15">
        <v>147</v>
      </c>
      <c r="Q1125" s="4">
        <f>VLOOKUP(I1125,BaseModelo!$A$2:$E$5075,3)</f>
        <v>115</v>
      </c>
      <c r="R1125" s="4">
        <f t="shared" si="340"/>
        <v>32283000</v>
      </c>
      <c r="S1125" s="16">
        <f t="shared" si="341"/>
        <v>1.5488027754545735E-4</v>
      </c>
      <c r="T1125" s="4">
        <f t="shared" si="352"/>
        <v>2.2767400799182231E-2</v>
      </c>
      <c r="U1125" s="4">
        <f t="shared" si="353"/>
        <v>2.2767400799182231E-2</v>
      </c>
      <c r="V1125" s="6">
        <f t="shared" si="342"/>
        <v>0</v>
      </c>
      <c r="W1125" s="16" t="str">
        <f t="shared" si="343"/>
        <v/>
      </c>
      <c r="X1125" s="4" t="str">
        <f t="shared" si="354"/>
        <v/>
      </c>
      <c r="Y1125" s="4" t="str">
        <f t="shared" si="344"/>
        <v/>
      </c>
      <c r="Z1125" s="4">
        <f t="shared" si="345"/>
        <v>4853000</v>
      </c>
      <c r="AA1125" s="16">
        <f t="shared" si="346"/>
        <v>1.0302905419328251E-3</v>
      </c>
      <c r="AB1125" s="15">
        <f t="shared" si="355"/>
        <v>0.1514527096641253</v>
      </c>
      <c r="AC1125" s="15">
        <f t="shared" si="356"/>
        <v>0.1514527096641253</v>
      </c>
      <c r="AD1125" s="4">
        <v>149827</v>
      </c>
      <c r="AE1125" s="26">
        <v>1303.3399999999999</v>
      </c>
      <c r="AF1125" s="26">
        <v>1303.3399999999999</v>
      </c>
      <c r="AG1125" s="4">
        <f t="shared" si="357"/>
        <v>2735000</v>
      </c>
      <c r="AH1125" s="16">
        <f t="shared" si="347"/>
        <v>1.8281535648994515E-3</v>
      </c>
      <c r="AI1125" s="15">
        <f t="shared" si="348"/>
        <v>0.26873857404021939</v>
      </c>
      <c r="AJ1125" s="15">
        <f t="shared" si="349"/>
        <v>0.26873857404021939</v>
      </c>
      <c r="AK1125" s="4">
        <f t="shared" si="350"/>
        <v>16319000</v>
      </c>
      <c r="AL1125" s="27">
        <f t="shared" si="351"/>
        <v>3.0639132299773271E-4</v>
      </c>
      <c r="AM1125" s="15">
        <f t="shared" si="358"/>
        <v>4.5039524480666712E-2</v>
      </c>
      <c r="AN1125" s="15">
        <f t="shared" si="359"/>
        <v>6.9757340520810808E-6</v>
      </c>
    </row>
    <row r="1126" spans="1:40" x14ac:dyDescent="0.2">
      <c r="A1126" s="4" t="s">
        <v>4628</v>
      </c>
      <c r="B1126" s="3" t="s">
        <v>4</v>
      </c>
      <c r="C1126" s="6">
        <v>149827</v>
      </c>
      <c r="D1126" s="3" t="s">
        <v>376</v>
      </c>
      <c r="E1126" s="6">
        <v>149835</v>
      </c>
      <c r="F1126" s="3" t="s">
        <v>1951</v>
      </c>
      <c r="G1126" s="8">
        <v>5000</v>
      </c>
      <c r="H1126" s="6">
        <v>147</v>
      </c>
      <c r="I1126" s="6">
        <v>149711</v>
      </c>
      <c r="J1126" s="13">
        <v>45046</v>
      </c>
      <c r="K1126" s="9">
        <v>5000</v>
      </c>
      <c r="L1126" s="4" t="s">
        <v>4628</v>
      </c>
      <c r="M1126" s="4" t="s">
        <v>4632</v>
      </c>
      <c r="N1126" s="4">
        <f>VLOOKUP(I1126,BaseModelo!$A$2:$E$5075,5)</f>
        <v>7</v>
      </c>
      <c r="P1126" s="15">
        <v>147</v>
      </c>
      <c r="Q1126" s="4">
        <f>VLOOKUP(I1126,BaseModelo!$A$2:$E$5075,3)</f>
        <v>127</v>
      </c>
      <c r="R1126" s="4">
        <f t="shared" si="340"/>
        <v>32283000</v>
      </c>
      <c r="S1126" s="16">
        <f t="shared" si="341"/>
        <v>1.5488027754545735E-4</v>
      </c>
      <c r="T1126" s="4">
        <f t="shared" si="352"/>
        <v>2.2767400799182231E-2</v>
      </c>
      <c r="U1126" s="4">
        <f t="shared" si="353"/>
        <v>2.2767400799182231E-2</v>
      </c>
      <c r="V1126" s="6">
        <f t="shared" si="342"/>
        <v>0</v>
      </c>
      <c r="W1126" s="16" t="str">
        <f t="shared" si="343"/>
        <v/>
      </c>
      <c r="X1126" s="4" t="str">
        <f t="shared" si="354"/>
        <v/>
      </c>
      <c r="Y1126" s="4" t="str">
        <f t="shared" si="344"/>
        <v/>
      </c>
      <c r="Z1126" s="4">
        <f t="shared" si="345"/>
        <v>4022000</v>
      </c>
      <c r="AA1126" s="16">
        <f t="shared" si="346"/>
        <v>1.2431626056688214E-3</v>
      </c>
      <c r="AB1126" s="15">
        <f t="shared" si="355"/>
        <v>0.18274490303331675</v>
      </c>
      <c r="AC1126" s="15">
        <f t="shared" si="356"/>
        <v>0.18274490303331675</v>
      </c>
      <c r="AD1126" s="4">
        <v>149827</v>
      </c>
      <c r="AE1126" s="26">
        <v>1303.3399999999999</v>
      </c>
      <c r="AF1126" s="26">
        <v>1303.3399999999999</v>
      </c>
      <c r="AG1126" s="4">
        <f t="shared" si="357"/>
        <v>2184000</v>
      </c>
      <c r="AH1126" s="16">
        <f t="shared" si="347"/>
        <v>2.2893772893772895E-3</v>
      </c>
      <c r="AI1126" s="15">
        <f t="shared" si="348"/>
        <v>0.33653846153846156</v>
      </c>
      <c r="AJ1126" s="15">
        <f t="shared" si="349"/>
        <v>0.33653846153846156</v>
      </c>
      <c r="AK1126" s="4">
        <f t="shared" si="350"/>
        <v>16319000</v>
      </c>
      <c r="AL1126" s="27">
        <f t="shared" si="351"/>
        <v>3.0639132299773271E-4</v>
      </c>
      <c r="AM1126" s="15">
        <f t="shared" si="358"/>
        <v>4.5039524480666712E-2</v>
      </c>
      <c r="AN1126" s="15">
        <f t="shared" si="359"/>
        <v>6.9757340520810808E-6</v>
      </c>
    </row>
    <row r="1127" spans="1:40" x14ac:dyDescent="0.2">
      <c r="A1127" s="4" t="s">
        <v>4628</v>
      </c>
      <c r="B1127" s="3" t="s">
        <v>4</v>
      </c>
      <c r="C1127" s="6">
        <v>149827</v>
      </c>
      <c r="D1127" s="3" t="s">
        <v>376</v>
      </c>
      <c r="E1127" s="6">
        <v>149836</v>
      </c>
      <c r="F1127" s="3" t="s">
        <v>1952</v>
      </c>
      <c r="G1127" s="8">
        <v>5000</v>
      </c>
      <c r="H1127" s="6">
        <v>147</v>
      </c>
      <c r="I1127" s="6">
        <v>149713</v>
      </c>
      <c r="J1127" s="13">
        <v>45046</v>
      </c>
      <c r="K1127" s="9">
        <v>5000</v>
      </c>
      <c r="L1127" s="4" t="s">
        <v>4628</v>
      </c>
      <c r="M1127" s="4" t="s">
        <v>4632</v>
      </c>
      <c r="N1127" s="4">
        <f>VLOOKUP(I1127,BaseModelo!$A$2:$E$5075,5)</f>
        <v>6</v>
      </c>
      <c r="P1127" s="15">
        <v>147</v>
      </c>
      <c r="Q1127" s="4">
        <f>VLOOKUP(I1127,BaseModelo!$A$2:$E$5075,3)</f>
        <v>115</v>
      </c>
      <c r="R1127" s="4">
        <f t="shared" si="340"/>
        <v>32283000</v>
      </c>
      <c r="S1127" s="16">
        <f t="shared" si="341"/>
        <v>1.5488027754545735E-4</v>
      </c>
      <c r="T1127" s="4">
        <f t="shared" si="352"/>
        <v>2.2767400799182231E-2</v>
      </c>
      <c r="U1127" s="4">
        <f t="shared" si="353"/>
        <v>2.2767400799182231E-2</v>
      </c>
      <c r="V1127" s="6">
        <f t="shared" si="342"/>
        <v>0</v>
      </c>
      <c r="W1127" s="16" t="str">
        <f t="shared" si="343"/>
        <v/>
      </c>
      <c r="X1127" s="4" t="str">
        <f t="shared" si="354"/>
        <v/>
      </c>
      <c r="Y1127" s="4" t="str">
        <f t="shared" si="344"/>
        <v/>
      </c>
      <c r="Z1127" s="4">
        <f t="shared" si="345"/>
        <v>4853000</v>
      </c>
      <c r="AA1127" s="16">
        <f t="shared" si="346"/>
        <v>1.0302905419328251E-3</v>
      </c>
      <c r="AB1127" s="15">
        <f t="shared" si="355"/>
        <v>0.1514527096641253</v>
      </c>
      <c r="AC1127" s="15">
        <f t="shared" si="356"/>
        <v>0.1514527096641253</v>
      </c>
      <c r="AD1127" s="4">
        <v>149827</v>
      </c>
      <c r="AE1127" s="26">
        <v>1303.3399999999999</v>
      </c>
      <c r="AF1127" s="26">
        <v>1303.3399999999999</v>
      </c>
      <c r="AG1127" s="4">
        <f t="shared" si="357"/>
        <v>2735000</v>
      </c>
      <c r="AH1127" s="16">
        <f t="shared" si="347"/>
        <v>1.8281535648994515E-3</v>
      </c>
      <c r="AI1127" s="15">
        <f t="shared" si="348"/>
        <v>0.26873857404021939</v>
      </c>
      <c r="AJ1127" s="15">
        <f t="shared" si="349"/>
        <v>0.26873857404021939</v>
      </c>
      <c r="AK1127" s="4">
        <f t="shared" si="350"/>
        <v>16319000</v>
      </c>
      <c r="AL1127" s="27">
        <f t="shared" si="351"/>
        <v>3.0639132299773271E-4</v>
      </c>
      <c r="AM1127" s="15">
        <f t="shared" si="358"/>
        <v>4.5039524480666712E-2</v>
      </c>
      <c r="AN1127" s="15">
        <f t="shared" si="359"/>
        <v>6.9757340520810808E-6</v>
      </c>
    </row>
    <row r="1128" spans="1:40" x14ac:dyDescent="0.2">
      <c r="A1128" s="4" t="s">
        <v>4627</v>
      </c>
      <c r="B1128" s="2" t="s">
        <v>3</v>
      </c>
      <c r="C1128" s="5">
        <v>149843</v>
      </c>
      <c r="D1128" s="2" t="s">
        <v>375</v>
      </c>
      <c r="E1128" s="5">
        <v>149844</v>
      </c>
      <c r="F1128" s="2" t="s">
        <v>1916</v>
      </c>
      <c r="G1128" s="7">
        <v>10000</v>
      </c>
      <c r="H1128" s="5">
        <v>142</v>
      </c>
      <c r="I1128" s="6">
        <v>149218</v>
      </c>
      <c r="J1128" s="13">
        <v>45046</v>
      </c>
      <c r="K1128" s="9">
        <v>10000</v>
      </c>
      <c r="L1128" s="4" t="s">
        <v>4627</v>
      </c>
      <c r="M1128" s="4" t="s">
        <v>4632</v>
      </c>
      <c r="N1128" s="4">
        <f>VLOOKUP(I1128,BaseModelo!$A$2:$E$5075,5)</f>
        <v>4</v>
      </c>
      <c r="P1128" s="15">
        <v>142.00000000000003</v>
      </c>
      <c r="Q1128" s="4">
        <f>VLOOKUP(I1128,BaseModelo!$A$2:$E$5075,3)</f>
        <v>110</v>
      </c>
      <c r="R1128" s="4">
        <f t="shared" si="340"/>
        <v>32283000</v>
      </c>
      <c r="S1128" s="16">
        <f t="shared" si="341"/>
        <v>3.0976055509091471E-4</v>
      </c>
      <c r="T1128" s="4">
        <f t="shared" si="352"/>
        <v>4.3985998822909891E-2</v>
      </c>
      <c r="U1128" s="4">
        <f t="shared" si="353"/>
        <v>4.3985998822909898E-2</v>
      </c>
      <c r="V1128" s="6">
        <f t="shared" si="342"/>
        <v>0</v>
      </c>
      <c r="W1128" s="16" t="str">
        <f t="shared" si="343"/>
        <v/>
      </c>
      <c r="X1128" s="4" t="str">
        <f t="shared" si="354"/>
        <v/>
      </c>
      <c r="Y1128" s="4" t="str">
        <f t="shared" si="344"/>
        <v/>
      </c>
      <c r="Z1128" s="4">
        <f t="shared" si="345"/>
        <v>2331000</v>
      </c>
      <c r="AA1128" s="16">
        <f t="shared" si="346"/>
        <v>4.2900042900042897E-3</v>
      </c>
      <c r="AB1128" s="15">
        <f t="shared" si="355"/>
        <v>0.60918060918060912</v>
      </c>
      <c r="AC1128" s="15">
        <f t="shared" si="356"/>
        <v>0.60918060918060923</v>
      </c>
      <c r="AD1128" s="4">
        <v>149843</v>
      </c>
      <c r="AE1128" s="26">
        <v>2510.34</v>
      </c>
      <c r="AF1128" s="26">
        <v>2510.34</v>
      </c>
      <c r="AG1128" s="4">
        <f t="shared" si="357"/>
        <v>1421000</v>
      </c>
      <c r="AH1128" s="16">
        <f t="shared" si="347"/>
        <v>7.0372976776917661E-3</v>
      </c>
      <c r="AI1128" s="15">
        <f t="shared" si="348"/>
        <v>0.99929627023223078</v>
      </c>
      <c r="AJ1128" s="15">
        <f t="shared" si="349"/>
        <v>0.999296270232231</v>
      </c>
      <c r="AK1128" s="4">
        <f t="shared" si="350"/>
        <v>15073000</v>
      </c>
      <c r="AL1128" s="27">
        <f t="shared" si="351"/>
        <v>6.6343793538114506E-4</v>
      </c>
      <c r="AM1128" s="15">
        <f t="shared" si="358"/>
        <v>9.4208186824122603E-2</v>
      </c>
      <c r="AN1128" s="15">
        <f t="shared" si="359"/>
        <v>2.918198024474882E-5</v>
      </c>
    </row>
    <row r="1129" spans="1:40" x14ac:dyDescent="0.2">
      <c r="A1129" s="4" t="s">
        <v>4627</v>
      </c>
      <c r="B1129" s="3" t="s">
        <v>3</v>
      </c>
      <c r="C1129" s="6">
        <v>149843</v>
      </c>
      <c r="D1129" s="3" t="s">
        <v>375</v>
      </c>
      <c r="E1129" s="6">
        <v>149845</v>
      </c>
      <c r="F1129" s="3" t="s">
        <v>1932</v>
      </c>
      <c r="G1129" s="8">
        <v>7000</v>
      </c>
      <c r="H1129" s="6">
        <v>142</v>
      </c>
      <c r="I1129" s="6">
        <v>149216</v>
      </c>
      <c r="J1129" s="13">
        <v>45046</v>
      </c>
      <c r="K1129" s="9">
        <v>7000</v>
      </c>
      <c r="L1129" s="4" t="s">
        <v>4627</v>
      </c>
      <c r="M1129" s="4" t="s">
        <v>4632</v>
      </c>
      <c r="N1129" s="4">
        <f>VLOOKUP(I1129,BaseModelo!$A$2:$E$5075,5)</f>
        <v>4</v>
      </c>
      <c r="P1129" s="15">
        <v>142.00000000000003</v>
      </c>
      <c r="Q1129" s="4">
        <f>VLOOKUP(I1129,BaseModelo!$A$2:$E$5075,3)</f>
        <v>110</v>
      </c>
      <c r="R1129" s="4">
        <f t="shared" si="340"/>
        <v>32283000</v>
      </c>
      <c r="S1129" s="16">
        <f t="shared" si="341"/>
        <v>2.168323885636403E-4</v>
      </c>
      <c r="T1129" s="4">
        <f t="shared" si="352"/>
        <v>3.0790199176036922E-2</v>
      </c>
      <c r="U1129" s="4">
        <f t="shared" si="353"/>
        <v>3.0790199176036929E-2</v>
      </c>
      <c r="V1129" s="6">
        <f t="shared" si="342"/>
        <v>0</v>
      </c>
      <c r="W1129" s="16" t="str">
        <f t="shared" si="343"/>
        <v/>
      </c>
      <c r="X1129" s="4" t="str">
        <f t="shared" si="354"/>
        <v/>
      </c>
      <c r="Y1129" s="4" t="str">
        <f t="shared" si="344"/>
        <v/>
      </c>
      <c r="Z1129" s="4">
        <f t="shared" si="345"/>
        <v>2331000</v>
      </c>
      <c r="AA1129" s="16">
        <f t="shared" si="346"/>
        <v>3.003003003003003E-3</v>
      </c>
      <c r="AB1129" s="15">
        <f t="shared" si="355"/>
        <v>0.42642642642642642</v>
      </c>
      <c r="AC1129" s="15">
        <f t="shared" si="356"/>
        <v>0.42642642642642653</v>
      </c>
      <c r="AD1129" s="4">
        <v>149843</v>
      </c>
      <c r="AE1129" s="26">
        <v>1758.65</v>
      </c>
      <c r="AF1129" s="26">
        <v>1758.65</v>
      </c>
      <c r="AG1129" s="4">
        <f t="shared" si="357"/>
        <v>1421000</v>
      </c>
      <c r="AH1129" s="16">
        <f t="shared" si="347"/>
        <v>4.9261083743842365E-3</v>
      </c>
      <c r="AI1129" s="15">
        <f t="shared" si="348"/>
        <v>0.69950738916256161</v>
      </c>
      <c r="AJ1129" s="15">
        <f t="shared" si="349"/>
        <v>0.69950738916256172</v>
      </c>
      <c r="AK1129" s="4">
        <f t="shared" si="350"/>
        <v>15073000</v>
      </c>
      <c r="AL1129" s="27">
        <f t="shared" si="351"/>
        <v>4.6440655476680156E-4</v>
      </c>
      <c r="AM1129" s="15">
        <f t="shared" si="358"/>
        <v>6.5945730776885828E-2</v>
      </c>
      <c r="AN1129" s="15">
        <f t="shared" si="359"/>
        <v>1.4299170319926922E-5</v>
      </c>
    </row>
    <row r="1130" spans="1:40" x14ac:dyDescent="0.2">
      <c r="A1130" s="4" t="s">
        <v>4627</v>
      </c>
      <c r="B1130" s="3" t="s">
        <v>3</v>
      </c>
      <c r="C1130" s="6">
        <v>149843</v>
      </c>
      <c r="D1130" s="3" t="s">
        <v>375</v>
      </c>
      <c r="E1130" s="6">
        <v>149846</v>
      </c>
      <c r="F1130" s="3" t="s">
        <v>1933</v>
      </c>
      <c r="G1130" s="8">
        <v>10000</v>
      </c>
      <c r="H1130" s="6">
        <v>142</v>
      </c>
      <c r="I1130" s="6">
        <v>149212</v>
      </c>
      <c r="J1130" s="13">
        <v>45046</v>
      </c>
      <c r="K1130" s="9">
        <v>10000</v>
      </c>
      <c r="L1130" s="4" t="s">
        <v>4627</v>
      </c>
      <c r="M1130" s="4" t="s">
        <v>4632</v>
      </c>
      <c r="N1130" s="4">
        <f>VLOOKUP(I1130,BaseModelo!$A$2:$E$5075,5)</f>
        <v>4</v>
      </c>
      <c r="P1130" s="15">
        <v>142.00000000000003</v>
      </c>
      <c r="Q1130" s="4">
        <f>VLOOKUP(I1130,BaseModelo!$A$2:$E$5075,3)</f>
        <v>110</v>
      </c>
      <c r="R1130" s="4">
        <f t="shared" si="340"/>
        <v>32283000</v>
      </c>
      <c r="S1130" s="16">
        <f t="shared" si="341"/>
        <v>3.0976055509091471E-4</v>
      </c>
      <c r="T1130" s="4">
        <f t="shared" si="352"/>
        <v>4.3985998822909891E-2</v>
      </c>
      <c r="U1130" s="4">
        <f t="shared" si="353"/>
        <v>4.3985998822909898E-2</v>
      </c>
      <c r="V1130" s="6">
        <f t="shared" si="342"/>
        <v>0</v>
      </c>
      <c r="W1130" s="16" t="str">
        <f t="shared" si="343"/>
        <v/>
      </c>
      <c r="X1130" s="4" t="str">
        <f t="shared" si="354"/>
        <v/>
      </c>
      <c r="Y1130" s="4" t="str">
        <f t="shared" si="344"/>
        <v/>
      </c>
      <c r="Z1130" s="4">
        <f t="shared" si="345"/>
        <v>2331000</v>
      </c>
      <c r="AA1130" s="16">
        <f t="shared" si="346"/>
        <v>4.2900042900042897E-3</v>
      </c>
      <c r="AB1130" s="15">
        <f t="shared" si="355"/>
        <v>0.60918060918060912</v>
      </c>
      <c r="AC1130" s="15">
        <f t="shared" si="356"/>
        <v>0.60918060918060923</v>
      </c>
      <c r="AD1130" s="4">
        <v>149843</v>
      </c>
      <c r="AE1130" s="26">
        <v>2510.34</v>
      </c>
      <c r="AF1130" s="26">
        <v>2510.34</v>
      </c>
      <c r="AG1130" s="4">
        <f t="shared" si="357"/>
        <v>1421000</v>
      </c>
      <c r="AH1130" s="16">
        <f t="shared" si="347"/>
        <v>7.0372976776917661E-3</v>
      </c>
      <c r="AI1130" s="15">
        <f t="shared" si="348"/>
        <v>0.99929627023223078</v>
      </c>
      <c r="AJ1130" s="15">
        <f t="shared" si="349"/>
        <v>0.999296270232231</v>
      </c>
      <c r="AK1130" s="4">
        <f t="shared" si="350"/>
        <v>15073000</v>
      </c>
      <c r="AL1130" s="27">
        <f t="shared" si="351"/>
        <v>6.6343793538114506E-4</v>
      </c>
      <c r="AM1130" s="15">
        <f t="shared" si="358"/>
        <v>9.4208186824122603E-2</v>
      </c>
      <c r="AN1130" s="15">
        <f t="shared" si="359"/>
        <v>2.918198024474882E-5</v>
      </c>
    </row>
    <row r="1131" spans="1:40" x14ac:dyDescent="0.2">
      <c r="A1131" s="4" t="s">
        <v>4627</v>
      </c>
      <c r="B1131" s="3" t="s">
        <v>3</v>
      </c>
      <c r="C1131" s="6">
        <v>149843</v>
      </c>
      <c r="D1131" s="3" t="s">
        <v>375</v>
      </c>
      <c r="E1131" s="6">
        <v>149847</v>
      </c>
      <c r="F1131" s="3" t="s">
        <v>1934</v>
      </c>
      <c r="G1131" s="8">
        <v>8000</v>
      </c>
      <c r="H1131" s="6">
        <v>142</v>
      </c>
      <c r="I1131" s="6">
        <v>149163</v>
      </c>
      <c r="J1131" s="13">
        <v>45046</v>
      </c>
      <c r="K1131" s="9">
        <v>8000</v>
      </c>
      <c r="L1131" s="4" t="s">
        <v>4627</v>
      </c>
      <c r="M1131" s="4" t="s">
        <v>4632</v>
      </c>
      <c r="N1131" s="4">
        <f>VLOOKUP(I1131,BaseModelo!$A$2:$E$5075,5)</f>
        <v>4</v>
      </c>
      <c r="P1131" s="15">
        <v>142.00000000000003</v>
      </c>
      <c r="Q1131" s="4">
        <f>VLOOKUP(I1131,BaseModelo!$A$2:$E$5075,3)</f>
        <v>110</v>
      </c>
      <c r="R1131" s="4">
        <f t="shared" si="340"/>
        <v>32283000</v>
      </c>
      <c r="S1131" s="16">
        <f t="shared" si="341"/>
        <v>2.4780844407273179E-4</v>
      </c>
      <c r="T1131" s="4">
        <f t="shared" si="352"/>
        <v>3.5188799058327912E-2</v>
      </c>
      <c r="U1131" s="4">
        <f t="shared" si="353"/>
        <v>3.5188799058327919E-2</v>
      </c>
      <c r="V1131" s="6">
        <f t="shared" si="342"/>
        <v>0</v>
      </c>
      <c r="W1131" s="16" t="str">
        <f t="shared" si="343"/>
        <v/>
      </c>
      <c r="X1131" s="4" t="str">
        <f t="shared" si="354"/>
        <v/>
      </c>
      <c r="Y1131" s="4" t="str">
        <f t="shared" si="344"/>
        <v/>
      </c>
      <c r="Z1131" s="4">
        <f t="shared" si="345"/>
        <v>2331000</v>
      </c>
      <c r="AA1131" s="16">
        <f t="shared" si="346"/>
        <v>3.432003432003432E-3</v>
      </c>
      <c r="AB1131" s="15">
        <f t="shared" si="355"/>
        <v>0.48734448734448738</v>
      </c>
      <c r="AC1131" s="15">
        <f t="shared" si="356"/>
        <v>0.48734448734448743</v>
      </c>
      <c r="AD1131" s="4">
        <v>149843</v>
      </c>
      <c r="AE1131" s="26">
        <v>2013.74</v>
      </c>
      <c r="AF1131" s="26">
        <v>2013.74</v>
      </c>
      <c r="AG1131" s="4">
        <f t="shared" si="357"/>
        <v>1421000</v>
      </c>
      <c r="AH1131" s="16">
        <f t="shared" si="347"/>
        <v>5.629838142153413E-3</v>
      </c>
      <c r="AI1131" s="15">
        <f t="shared" si="348"/>
        <v>0.79943701618578467</v>
      </c>
      <c r="AJ1131" s="15">
        <f t="shared" si="349"/>
        <v>0.79943701618578478</v>
      </c>
      <c r="AK1131" s="4">
        <f t="shared" si="350"/>
        <v>15073000</v>
      </c>
      <c r="AL1131" s="27">
        <f t="shared" si="351"/>
        <v>5.3075034830491602E-4</v>
      </c>
      <c r="AM1131" s="15">
        <f t="shared" si="358"/>
        <v>7.5366549459298077E-2</v>
      </c>
      <c r="AN1131" s="15">
        <f t="shared" si="359"/>
        <v>1.8676467356639244E-5</v>
      </c>
    </row>
    <row r="1132" spans="1:40" x14ac:dyDescent="0.2">
      <c r="A1132" s="4" t="s">
        <v>4627</v>
      </c>
      <c r="B1132" s="3" t="s">
        <v>3</v>
      </c>
      <c r="C1132" s="6">
        <v>149843</v>
      </c>
      <c r="D1132" s="3" t="s">
        <v>375</v>
      </c>
      <c r="E1132" s="6">
        <v>149849</v>
      </c>
      <c r="F1132" s="3" t="s">
        <v>1935</v>
      </c>
      <c r="G1132" s="8">
        <v>5000</v>
      </c>
      <c r="H1132" s="6">
        <v>147</v>
      </c>
      <c r="I1132" s="6">
        <v>149334</v>
      </c>
      <c r="J1132" s="13">
        <v>45046</v>
      </c>
      <c r="K1132" s="9">
        <v>5000</v>
      </c>
      <c r="L1132" s="4" t="s">
        <v>4627</v>
      </c>
      <c r="M1132" s="4" t="s">
        <v>4632</v>
      </c>
      <c r="N1132" s="4">
        <f>VLOOKUP(I1132,BaseModelo!$A$2:$E$5075,5)</f>
        <v>3</v>
      </c>
      <c r="P1132" s="15">
        <v>147</v>
      </c>
      <c r="Q1132" s="4">
        <f>VLOOKUP(I1132,BaseModelo!$A$2:$E$5075,3)</f>
        <v>110</v>
      </c>
      <c r="R1132" s="4">
        <f t="shared" si="340"/>
        <v>32283000</v>
      </c>
      <c r="S1132" s="16">
        <f t="shared" si="341"/>
        <v>1.5488027754545735E-4</v>
      </c>
      <c r="T1132" s="4">
        <f t="shared" si="352"/>
        <v>2.2767400799182231E-2</v>
      </c>
      <c r="U1132" s="4">
        <f t="shared" si="353"/>
        <v>2.2767400799182231E-2</v>
      </c>
      <c r="V1132" s="6">
        <f t="shared" si="342"/>
        <v>0</v>
      </c>
      <c r="W1132" s="16" t="str">
        <f t="shared" si="343"/>
        <v/>
      </c>
      <c r="X1132" s="4" t="str">
        <f t="shared" si="354"/>
        <v/>
      </c>
      <c r="Y1132" s="4" t="str">
        <f t="shared" si="344"/>
        <v/>
      </c>
      <c r="Z1132" s="4">
        <f t="shared" si="345"/>
        <v>1992000</v>
      </c>
      <c r="AA1132" s="16">
        <f t="shared" si="346"/>
        <v>2.5100401606425703E-3</v>
      </c>
      <c r="AB1132" s="15">
        <f t="shared" si="355"/>
        <v>0.36897590361445781</v>
      </c>
      <c r="AC1132" s="15">
        <f t="shared" si="356"/>
        <v>0.36897590361445781</v>
      </c>
      <c r="AD1132" s="4">
        <v>149843</v>
      </c>
      <c r="AE1132" s="26">
        <v>1303.3399999999999</v>
      </c>
      <c r="AF1132" s="26">
        <v>1303.3399999999999</v>
      </c>
      <c r="AG1132" s="4">
        <f t="shared" si="357"/>
        <v>1267000</v>
      </c>
      <c r="AH1132" s="16">
        <f t="shared" si="347"/>
        <v>3.9463299131807421E-3</v>
      </c>
      <c r="AI1132" s="15">
        <f t="shared" si="348"/>
        <v>0.58011049723756913</v>
      </c>
      <c r="AJ1132" s="15">
        <f t="shared" si="349"/>
        <v>0.58011049723756913</v>
      </c>
      <c r="AK1132" s="4">
        <f t="shared" si="350"/>
        <v>15073000</v>
      </c>
      <c r="AL1132" s="27">
        <f t="shared" si="351"/>
        <v>3.3171896769057253E-4</v>
      </c>
      <c r="AM1132" s="15">
        <f t="shared" si="358"/>
        <v>4.8762688250514163E-2</v>
      </c>
      <c r="AN1132" s="15">
        <f t="shared" si="359"/>
        <v>7.5523786901022457E-6</v>
      </c>
    </row>
    <row r="1133" spans="1:40" x14ac:dyDescent="0.2">
      <c r="A1133" s="4" t="s">
        <v>4627</v>
      </c>
      <c r="B1133" s="3" t="s">
        <v>3</v>
      </c>
      <c r="C1133" s="6">
        <v>149843</v>
      </c>
      <c r="D1133" s="3" t="s">
        <v>375</v>
      </c>
      <c r="E1133" s="6">
        <v>149851</v>
      </c>
      <c r="F1133" s="3" t="s">
        <v>1936</v>
      </c>
      <c r="G1133" s="8">
        <v>6000</v>
      </c>
      <c r="H1133" s="6">
        <v>142</v>
      </c>
      <c r="I1133" s="6">
        <v>149288</v>
      </c>
      <c r="J1133" s="13">
        <v>45046</v>
      </c>
      <c r="K1133" s="9">
        <v>6000</v>
      </c>
      <c r="L1133" s="4" t="s">
        <v>4627</v>
      </c>
      <c r="M1133" s="4" t="s">
        <v>4632</v>
      </c>
      <c r="N1133" s="4">
        <f>VLOOKUP(I1133,BaseModelo!$A$2:$E$5075,5)</f>
        <v>4</v>
      </c>
      <c r="P1133" s="15">
        <v>142.00000000000003</v>
      </c>
      <c r="Q1133" s="4">
        <f>VLOOKUP(I1133,BaseModelo!$A$2:$E$5075,3)</f>
        <v>110</v>
      </c>
      <c r="R1133" s="4">
        <f t="shared" si="340"/>
        <v>32283000</v>
      </c>
      <c r="S1133" s="16">
        <f t="shared" si="341"/>
        <v>1.8585633305454884E-4</v>
      </c>
      <c r="T1133" s="4">
        <f t="shared" si="352"/>
        <v>2.6391599293745936E-2</v>
      </c>
      <c r="U1133" s="4">
        <f t="shared" si="353"/>
        <v>2.6391599293745942E-2</v>
      </c>
      <c r="V1133" s="6">
        <f t="shared" si="342"/>
        <v>0</v>
      </c>
      <c r="W1133" s="16" t="str">
        <f t="shared" si="343"/>
        <v/>
      </c>
      <c r="X1133" s="4" t="str">
        <f t="shared" si="354"/>
        <v/>
      </c>
      <c r="Y1133" s="4" t="str">
        <f t="shared" si="344"/>
        <v/>
      </c>
      <c r="Z1133" s="4">
        <f t="shared" si="345"/>
        <v>2331000</v>
      </c>
      <c r="AA1133" s="16">
        <f t="shared" si="346"/>
        <v>2.5740025740025739E-3</v>
      </c>
      <c r="AB1133" s="15">
        <f t="shared" si="355"/>
        <v>0.36550836550836552</v>
      </c>
      <c r="AC1133" s="15">
        <f t="shared" si="356"/>
        <v>0.36550836550836557</v>
      </c>
      <c r="AD1133" s="4">
        <v>149843</v>
      </c>
      <c r="AE1133" s="26">
        <v>1503.37</v>
      </c>
      <c r="AF1133" s="26">
        <v>1503.37</v>
      </c>
      <c r="AG1133" s="4">
        <f t="shared" si="357"/>
        <v>1421000</v>
      </c>
      <c r="AH1133" s="16">
        <f t="shared" si="347"/>
        <v>4.22237860661506E-3</v>
      </c>
      <c r="AI1133" s="15">
        <f t="shared" si="348"/>
        <v>0.59957776213933855</v>
      </c>
      <c r="AJ1133" s="15">
        <f t="shared" si="349"/>
        <v>0.59957776213933867</v>
      </c>
      <c r="AK1133" s="4">
        <f t="shared" si="350"/>
        <v>15073000</v>
      </c>
      <c r="AL1133" s="27">
        <f t="shared" si="351"/>
        <v>3.9806276122868704E-4</v>
      </c>
      <c r="AM1133" s="15">
        <f t="shared" si="358"/>
        <v>5.6524912094473558E-2</v>
      </c>
      <c r="AN1133" s="15">
        <f t="shared" si="359"/>
        <v>1.0505512888109577E-5</v>
      </c>
    </row>
    <row r="1134" spans="1:40" x14ac:dyDescent="0.2">
      <c r="A1134" s="4" t="s">
        <v>4627</v>
      </c>
      <c r="B1134" s="3" t="s">
        <v>3</v>
      </c>
      <c r="C1134" s="6">
        <v>149843</v>
      </c>
      <c r="D1134" s="3" t="s">
        <v>375</v>
      </c>
      <c r="E1134" s="6">
        <v>149852</v>
      </c>
      <c r="F1134" s="3" t="s">
        <v>1937</v>
      </c>
      <c r="G1134" s="8">
        <v>5000</v>
      </c>
      <c r="H1134" s="6">
        <v>147</v>
      </c>
      <c r="I1134" s="6">
        <v>149358</v>
      </c>
      <c r="J1134" s="13">
        <v>45046</v>
      </c>
      <c r="K1134" s="9">
        <v>5000</v>
      </c>
      <c r="L1134" s="4" t="s">
        <v>4627</v>
      </c>
      <c r="M1134" s="4" t="s">
        <v>4632</v>
      </c>
      <c r="N1134" s="4">
        <f>VLOOKUP(I1134,BaseModelo!$A$2:$E$5075,5)</f>
        <v>3</v>
      </c>
      <c r="P1134" s="15">
        <v>147</v>
      </c>
      <c r="Q1134" s="4">
        <f>VLOOKUP(I1134,BaseModelo!$A$2:$E$5075,3)</f>
        <v>110</v>
      </c>
      <c r="R1134" s="4">
        <f t="shared" si="340"/>
        <v>32283000</v>
      </c>
      <c r="S1134" s="16">
        <f t="shared" si="341"/>
        <v>1.5488027754545735E-4</v>
      </c>
      <c r="T1134" s="4">
        <f t="shared" si="352"/>
        <v>2.2767400799182231E-2</v>
      </c>
      <c r="U1134" s="4">
        <f t="shared" si="353"/>
        <v>2.2767400799182231E-2</v>
      </c>
      <c r="V1134" s="6">
        <f t="shared" si="342"/>
        <v>0</v>
      </c>
      <c r="W1134" s="16" t="str">
        <f t="shared" si="343"/>
        <v/>
      </c>
      <c r="X1134" s="4" t="str">
        <f t="shared" si="354"/>
        <v/>
      </c>
      <c r="Y1134" s="4" t="str">
        <f t="shared" si="344"/>
        <v/>
      </c>
      <c r="Z1134" s="4">
        <f t="shared" si="345"/>
        <v>1992000</v>
      </c>
      <c r="AA1134" s="16">
        <f t="shared" si="346"/>
        <v>2.5100401606425703E-3</v>
      </c>
      <c r="AB1134" s="15">
        <f t="shared" si="355"/>
        <v>0.36897590361445781</v>
      </c>
      <c r="AC1134" s="15">
        <f t="shared" si="356"/>
        <v>0.36897590361445781</v>
      </c>
      <c r="AD1134" s="4">
        <v>149843</v>
      </c>
      <c r="AE1134" s="26">
        <v>1303.3399999999999</v>
      </c>
      <c r="AF1134" s="26">
        <v>1303.3399999999999</v>
      </c>
      <c r="AG1134" s="4">
        <f t="shared" si="357"/>
        <v>1267000</v>
      </c>
      <c r="AH1134" s="16">
        <f t="shared" si="347"/>
        <v>3.9463299131807421E-3</v>
      </c>
      <c r="AI1134" s="15">
        <f t="shared" si="348"/>
        <v>0.58011049723756913</v>
      </c>
      <c r="AJ1134" s="15">
        <f t="shared" si="349"/>
        <v>0.58011049723756913</v>
      </c>
      <c r="AK1134" s="4">
        <f t="shared" si="350"/>
        <v>15073000</v>
      </c>
      <c r="AL1134" s="27">
        <f t="shared" si="351"/>
        <v>3.3171896769057253E-4</v>
      </c>
      <c r="AM1134" s="15">
        <f t="shared" si="358"/>
        <v>4.8762688250514163E-2</v>
      </c>
      <c r="AN1134" s="15">
        <f t="shared" si="359"/>
        <v>7.5523786901022457E-6</v>
      </c>
    </row>
    <row r="1135" spans="1:40" x14ac:dyDescent="0.2">
      <c r="A1135" s="4" t="s">
        <v>4627</v>
      </c>
      <c r="B1135" s="2" t="s">
        <v>10</v>
      </c>
      <c r="C1135" s="5">
        <v>149908</v>
      </c>
      <c r="D1135" s="2" t="s">
        <v>377</v>
      </c>
      <c r="E1135" s="5">
        <v>149909</v>
      </c>
      <c r="F1135" s="2" t="s">
        <v>1939</v>
      </c>
      <c r="G1135" s="7">
        <v>6000</v>
      </c>
      <c r="H1135" s="5">
        <v>95</v>
      </c>
      <c r="I1135" s="6">
        <v>148875</v>
      </c>
      <c r="J1135" s="13">
        <v>45046</v>
      </c>
      <c r="K1135" s="9">
        <v>5229.3471296519174</v>
      </c>
      <c r="L1135" s="4" t="s">
        <v>4627</v>
      </c>
      <c r="M1135" s="4" t="s">
        <v>4632</v>
      </c>
      <c r="N1135" s="4">
        <f>VLOOKUP(I1135,BaseModelo!$A$2:$E$5075,5)</f>
        <v>6</v>
      </c>
      <c r="P1135" s="15">
        <v>142.00000000000003</v>
      </c>
      <c r="Q1135" s="4">
        <f>VLOOKUP(I1135,BaseModelo!$A$2:$E$5075,3)</f>
        <v>115</v>
      </c>
      <c r="R1135" s="4">
        <f t="shared" si="340"/>
        <v>32283000</v>
      </c>
      <c r="S1135" s="16">
        <f t="shared" si="341"/>
        <v>1.8585633305454884E-4</v>
      </c>
      <c r="T1135" s="4">
        <f t="shared" si="352"/>
        <v>1.7656351640182141E-2</v>
      </c>
      <c r="U1135" s="4">
        <f t="shared" si="353"/>
        <v>2.6391599293745942E-2</v>
      </c>
      <c r="V1135" s="6">
        <f t="shared" si="342"/>
        <v>0</v>
      </c>
      <c r="W1135" s="16" t="str">
        <f t="shared" si="343"/>
        <v/>
      </c>
      <c r="X1135" s="4" t="str">
        <f t="shared" si="354"/>
        <v/>
      </c>
      <c r="Y1135" s="4" t="str">
        <f t="shared" si="344"/>
        <v/>
      </c>
      <c r="Z1135" s="4">
        <f t="shared" si="345"/>
        <v>4853000</v>
      </c>
      <c r="AA1135" s="16">
        <f t="shared" si="346"/>
        <v>1.2363486503193901E-3</v>
      </c>
      <c r="AB1135" s="15">
        <f t="shared" si="355"/>
        <v>0.11745312178034206</v>
      </c>
      <c r="AC1135" s="15">
        <f t="shared" si="356"/>
        <v>0.17556150834535342</v>
      </c>
      <c r="AD1135" s="4">
        <v>149908</v>
      </c>
      <c r="AE1135" s="26">
        <v>993.11</v>
      </c>
      <c r="AF1135" s="26">
        <v>968.63704171192546</v>
      </c>
      <c r="AG1135" s="4">
        <f t="shared" si="357"/>
        <v>1993000</v>
      </c>
      <c r="AH1135" s="16">
        <f t="shared" si="347"/>
        <v>3.0105368790767687E-3</v>
      </c>
      <c r="AI1135" s="15">
        <f t="shared" si="348"/>
        <v>0.28600100351229302</v>
      </c>
      <c r="AJ1135" s="15">
        <f t="shared" si="349"/>
        <v>0.42749623682890125</v>
      </c>
      <c r="AK1135" s="4">
        <f t="shared" si="350"/>
        <v>15073000</v>
      </c>
      <c r="AL1135" s="27">
        <f t="shared" si="351"/>
        <v>3.9806276122868704E-4</v>
      </c>
      <c r="AM1135" s="15">
        <f t="shared" si="358"/>
        <v>3.7815962316725273E-2</v>
      </c>
      <c r="AN1135" s="15">
        <f t="shared" si="359"/>
        <v>1.0505512888109577E-5</v>
      </c>
    </row>
    <row r="1136" spans="1:40" x14ac:dyDescent="0.2">
      <c r="A1136" s="4" t="s">
        <v>4627</v>
      </c>
      <c r="B1136" s="3" t="s">
        <v>10</v>
      </c>
      <c r="C1136" s="6">
        <v>149908</v>
      </c>
      <c r="D1136" s="3" t="s">
        <v>377</v>
      </c>
      <c r="E1136" s="6">
        <v>149910</v>
      </c>
      <c r="F1136" s="3" t="s">
        <v>1956</v>
      </c>
      <c r="G1136" s="8">
        <v>6000</v>
      </c>
      <c r="H1136" s="6">
        <v>95</v>
      </c>
      <c r="I1136" s="6">
        <v>148747</v>
      </c>
      <c r="J1136" s="13">
        <v>45046</v>
      </c>
      <c r="K1136" s="9">
        <v>5229.3471296519174</v>
      </c>
      <c r="L1136" s="4" t="s">
        <v>4627</v>
      </c>
      <c r="M1136" s="4" t="s">
        <v>4632</v>
      </c>
      <c r="N1136" s="4">
        <f>VLOOKUP(I1136,BaseModelo!$A$2:$E$5075,5)</f>
        <v>9</v>
      </c>
      <c r="P1136" s="15">
        <v>142.00000000000003</v>
      </c>
      <c r="Q1136" s="4">
        <f>VLOOKUP(I1136,BaseModelo!$A$2:$E$5075,3)</f>
        <v>147</v>
      </c>
      <c r="R1136" s="4">
        <f t="shared" si="340"/>
        <v>32283000</v>
      </c>
      <c r="S1136" s="16">
        <f t="shared" si="341"/>
        <v>1.8585633305454884E-4</v>
      </c>
      <c r="T1136" s="4">
        <f t="shared" si="352"/>
        <v>1.7656351640182141E-2</v>
      </c>
      <c r="U1136" s="4">
        <f t="shared" si="353"/>
        <v>2.6391599293745942E-2</v>
      </c>
      <c r="V1136" s="6">
        <f t="shared" si="342"/>
        <v>0</v>
      </c>
      <c r="W1136" s="16" t="str">
        <f t="shared" si="343"/>
        <v/>
      </c>
      <c r="X1136" s="4" t="str">
        <f t="shared" si="354"/>
        <v/>
      </c>
      <c r="Y1136" s="4" t="str">
        <f t="shared" si="344"/>
        <v/>
      </c>
      <c r="Z1136" s="4">
        <f t="shared" si="345"/>
        <v>5305000</v>
      </c>
      <c r="AA1136" s="16">
        <f t="shared" si="346"/>
        <v>1.1310084825636192E-3</v>
      </c>
      <c r="AB1136" s="15">
        <f t="shared" si="355"/>
        <v>0.10744580584354382</v>
      </c>
      <c r="AC1136" s="15">
        <f t="shared" si="356"/>
        <v>0.16060320452403395</v>
      </c>
      <c r="AD1136" s="4">
        <v>149908</v>
      </c>
      <c r="AE1136" s="26">
        <v>993.11</v>
      </c>
      <c r="AF1136" s="26">
        <v>968.63704171192546</v>
      </c>
      <c r="AG1136" s="4">
        <f t="shared" si="357"/>
        <v>2114000</v>
      </c>
      <c r="AH1136" s="16">
        <f t="shared" si="347"/>
        <v>2.8382213812677389E-3</v>
      </c>
      <c r="AI1136" s="15">
        <f t="shared" si="348"/>
        <v>0.26963103122043519</v>
      </c>
      <c r="AJ1136" s="15">
        <f t="shared" si="349"/>
        <v>0.40302743614001901</v>
      </c>
      <c r="AK1136" s="4">
        <f t="shared" si="350"/>
        <v>15073000</v>
      </c>
      <c r="AL1136" s="27">
        <f t="shared" si="351"/>
        <v>3.9806276122868704E-4</v>
      </c>
      <c r="AM1136" s="15">
        <f t="shared" si="358"/>
        <v>3.7815962316725273E-2</v>
      </c>
      <c r="AN1136" s="15">
        <f t="shared" si="359"/>
        <v>1.0505512888109577E-5</v>
      </c>
    </row>
    <row r="1137" spans="1:40" x14ac:dyDescent="0.2">
      <c r="A1137" s="4" t="s">
        <v>4627</v>
      </c>
      <c r="B1137" s="3" t="s">
        <v>10</v>
      </c>
      <c r="C1137" s="6">
        <v>149908</v>
      </c>
      <c r="D1137" s="3" t="s">
        <v>377</v>
      </c>
      <c r="E1137" s="6">
        <v>149911</v>
      </c>
      <c r="F1137" s="3" t="s">
        <v>1957</v>
      </c>
      <c r="G1137" s="8">
        <v>7000</v>
      </c>
      <c r="H1137" s="6">
        <v>142</v>
      </c>
      <c r="I1137" s="6">
        <v>148711</v>
      </c>
      <c r="J1137" s="13">
        <v>45046</v>
      </c>
      <c r="K1137" s="9">
        <v>6100.9049845939035</v>
      </c>
      <c r="L1137" s="4" t="s">
        <v>4627</v>
      </c>
      <c r="M1137" s="4" t="s">
        <v>4632</v>
      </c>
      <c r="N1137" s="4">
        <f>VLOOKUP(I1137,BaseModelo!$A$2:$E$5075,5)</f>
        <v>9</v>
      </c>
      <c r="P1137" s="15">
        <v>142.00000000000003</v>
      </c>
      <c r="Q1137" s="4">
        <f>VLOOKUP(I1137,BaseModelo!$A$2:$E$5075,3)</f>
        <v>147</v>
      </c>
      <c r="R1137" s="4">
        <f t="shared" si="340"/>
        <v>32283000</v>
      </c>
      <c r="S1137" s="16">
        <f t="shared" si="341"/>
        <v>2.168323885636403E-4</v>
      </c>
      <c r="T1137" s="4">
        <f t="shared" si="352"/>
        <v>3.0790199176036922E-2</v>
      </c>
      <c r="U1137" s="4">
        <f t="shared" si="353"/>
        <v>3.0790199176036929E-2</v>
      </c>
      <c r="V1137" s="6">
        <f t="shared" si="342"/>
        <v>0</v>
      </c>
      <c r="W1137" s="16" t="str">
        <f t="shared" si="343"/>
        <v/>
      </c>
      <c r="X1137" s="4" t="str">
        <f t="shared" si="354"/>
        <v/>
      </c>
      <c r="Y1137" s="4" t="str">
        <f t="shared" si="344"/>
        <v/>
      </c>
      <c r="Z1137" s="4">
        <f t="shared" si="345"/>
        <v>5305000</v>
      </c>
      <c r="AA1137" s="16">
        <f t="shared" si="346"/>
        <v>1.3195098963242225E-3</v>
      </c>
      <c r="AB1137" s="15">
        <f t="shared" si="355"/>
        <v>0.18737040527803958</v>
      </c>
      <c r="AC1137" s="15">
        <f t="shared" si="356"/>
        <v>0.18737040527803964</v>
      </c>
      <c r="AD1137" s="4">
        <v>149908</v>
      </c>
      <c r="AE1137" s="26">
        <v>1758.65</v>
      </c>
      <c r="AF1137" s="26">
        <v>1715.3120333162265</v>
      </c>
      <c r="AG1137" s="4">
        <f t="shared" si="357"/>
        <v>2114000</v>
      </c>
      <c r="AH1137" s="16">
        <f t="shared" si="347"/>
        <v>3.3112582781456954E-3</v>
      </c>
      <c r="AI1137" s="15">
        <f t="shared" si="348"/>
        <v>0.47019867549668876</v>
      </c>
      <c r="AJ1137" s="15">
        <f t="shared" si="349"/>
        <v>0.47019867549668881</v>
      </c>
      <c r="AK1137" s="4">
        <f t="shared" si="350"/>
        <v>15073000</v>
      </c>
      <c r="AL1137" s="27">
        <f t="shared" si="351"/>
        <v>4.6440655476680156E-4</v>
      </c>
      <c r="AM1137" s="15">
        <f t="shared" si="358"/>
        <v>6.5945730776885828E-2</v>
      </c>
      <c r="AN1137" s="15">
        <f t="shared" si="359"/>
        <v>1.4299170319926922E-5</v>
      </c>
    </row>
    <row r="1138" spans="1:40" x14ac:dyDescent="0.2">
      <c r="A1138" s="4" t="s">
        <v>4627</v>
      </c>
      <c r="B1138" s="3" t="s">
        <v>10</v>
      </c>
      <c r="C1138" s="6">
        <v>149908</v>
      </c>
      <c r="D1138" s="3" t="s">
        <v>377</v>
      </c>
      <c r="E1138" s="6">
        <v>149912</v>
      </c>
      <c r="F1138" s="3" t="s">
        <v>1958</v>
      </c>
      <c r="G1138" s="8">
        <v>6000</v>
      </c>
      <c r="H1138" s="6">
        <v>95</v>
      </c>
      <c r="I1138" s="6">
        <v>148908</v>
      </c>
      <c r="J1138" s="13">
        <v>45046</v>
      </c>
      <c r="K1138" s="9">
        <v>5229.3471296519174</v>
      </c>
      <c r="L1138" s="4" t="s">
        <v>4627</v>
      </c>
      <c r="M1138" s="4" t="s">
        <v>4632</v>
      </c>
      <c r="N1138" s="4">
        <f>VLOOKUP(I1138,BaseModelo!$A$2:$E$5075,5)</f>
        <v>9</v>
      </c>
      <c r="P1138" s="15">
        <v>142.00000000000003</v>
      </c>
      <c r="Q1138" s="4">
        <f>VLOOKUP(I1138,BaseModelo!$A$2:$E$5075,3)</f>
        <v>147</v>
      </c>
      <c r="R1138" s="4">
        <f t="shared" si="340"/>
        <v>32283000</v>
      </c>
      <c r="S1138" s="16">
        <f t="shared" si="341"/>
        <v>1.8585633305454884E-4</v>
      </c>
      <c r="T1138" s="4">
        <f t="shared" si="352"/>
        <v>1.7656351640182141E-2</v>
      </c>
      <c r="U1138" s="4">
        <f t="shared" si="353"/>
        <v>2.6391599293745942E-2</v>
      </c>
      <c r="V1138" s="6">
        <f t="shared" si="342"/>
        <v>0</v>
      </c>
      <c r="W1138" s="16" t="str">
        <f t="shared" si="343"/>
        <v/>
      </c>
      <c r="X1138" s="4" t="str">
        <f t="shared" si="354"/>
        <v/>
      </c>
      <c r="Y1138" s="4" t="str">
        <f t="shared" si="344"/>
        <v/>
      </c>
      <c r="Z1138" s="4">
        <f t="shared" si="345"/>
        <v>5305000</v>
      </c>
      <c r="AA1138" s="16">
        <f t="shared" si="346"/>
        <v>1.1310084825636192E-3</v>
      </c>
      <c r="AB1138" s="15">
        <f t="shared" si="355"/>
        <v>0.10744580584354382</v>
      </c>
      <c r="AC1138" s="15">
        <f t="shared" si="356"/>
        <v>0.16060320452403395</v>
      </c>
      <c r="AD1138" s="4">
        <v>149908</v>
      </c>
      <c r="AE1138" s="26">
        <v>993.11</v>
      </c>
      <c r="AF1138" s="26">
        <v>968.63704171192546</v>
      </c>
      <c r="AG1138" s="4">
        <f t="shared" si="357"/>
        <v>2114000</v>
      </c>
      <c r="AH1138" s="16">
        <f t="shared" si="347"/>
        <v>2.8382213812677389E-3</v>
      </c>
      <c r="AI1138" s="15">
        <f t="shared" si="348"/>
        <v>0.26963103122043519</v>
      </c>
      <c r="AJ1138" s="15">
        <f t="shared" si="349"/>
        <v>0.40302743614001901</v>
      </c>
      <c r="AK1138" s="4">
        <f t="shared" si="350"/>
        <v>15073000</v>
      </c>
      <c r="AL1138" s="27">
        <f t="shared" si="351"/>
        <v>3.9806276122868704E-4</v>
      </c>
      <c r="AM1138" s="15">
        <f t="shared" si="358"/>
        <v>3.7815962316725273E-2</v>
      </c>
      <c r="AN1138" s="15">
        <f t="shared" si="359"/>
        <v>1.0505512888109577E-5</v>
      </c>
    </row>
    <row r="1139" spans="1:40" x14ac:dyDescent="0.2">
      <c r="A1139" s="4" t="s">
        <v>4627</v>
      </c>
      <c r="B1139" s="3" t="s">
        <v>10</v>
      </c>
      <c r="C1139" s="6">
        <v>149908</v>
      </c>
      <c r="D1139" s="3" t="s">
        <v>377</v>
      </c>
      <c r="E1139" s="6">
        <v>149913</v>
      </c>
      <c r="F1139" s="3" t="s">
        <v>1959</v>
      </c>
      <c r="G1139" s="8">
        <v>6000</v>
      </c>
      <c r="H1139" s="6">
        <v>95</v>
      </c>
      <c r="I1139" s="6">
        <v>148748</v>
      </c>
      <c r="J1139" s="13">
        <v>45046</v>
      </c>
      <c r="K1139" s="9">
        <v>5229.3471296519174</v>
      </c>
      <c r="L1139" s="4" t="s">
        <v>4627</v>
      </c>
      <c r="M1139" s="4" t="s">
        <v>4632</v>
      </c>
      <c r="N1139" s="4">
        <f>VLOOKUP(I1139,BaseModelo!$A$2:$E$5075,5)</f>
        <v>9</v>
      </c>
      <c r="P1139" s="15">
        <v>142.00000000000003</v>
      </c>
      <c r="Q1139" s="4">
        <f>VLOOKUP(I1139,BaseModelo!$A$2:$E$5075,3)</f>
        <v>147</v>
      </c>
      <c r="R1139" s="4">
        <f t="shared" si="340"/>
        <v>32283000</v>
      </c>
      <c r="S1139" s="16">
        <f t="shared" si="341"/>
        <v>1.8585633305454884E-4</v>
      </c>
      <c r="T1139" s="4">
        <f t="shared" si="352"/>
        <v>1.7656351640182141E-2</v>
      </c>
      <c r="U1139" s="4">
        <f t="shared" si="353"/>
        <v>2.6391599293745942E-2</v>
      </c>
      <c r="V1139" s="6">
        <f t="shared" si="342"/>
        <v>0</v>
      </c>
      <c r="W1139" s="16" t="str">
        <f t="shared" si="343"/>
        <v/>
      </c>
      <c r="X1139" s="4" t="str">
        <f t="shared" si="354"/>
        <v/>
      </c>
      <c r="Y1139" s="4" t="str">
        <f t="shared" si="344"/>
        <v/>
      </c>
      <c r="Z1139" s="4">
        <f t="shared" si="345"/>
        <v>5305000</v>
      </c>
      <c r="AA1139" s="16">
        <f t="shared" si="346"/>
        <v>1.1310084825636192E-3</v>
      </c>
      <c r="AB1139" s="15">
        <f t="shared" si="355"/>
        <v>0.10744580584354382</v>
      </c>
      <c r="AC1139" s="15">
        <f t="shared" si="356"/>
        <v>0.16060320452403395</v>
      </c>
      <c r="AD1139" s="4">
        <v>149908</v>
      </c>
      <c r="AE1139" s="26">
        <v>993.11</v>
      </c>
      <c r="AF1139" s="26">
        <v>968.63704171192546</v>
      </c>
      <c r="AG1139" s="4">
        <f t="shared" si="357"/>
        <v>2114000</v>
      </c>
      <c r="AH1139" s="16">
        <f t="shared" si="347"/>
        <v>2.8382213812677389E-3</v>
      </c>
      <c r="AI1139" s="15">
        <f t="shared" si="348"/>
        <v>0.26963103122043519</v>
      </c>
      <c r="AJ1139" s="15">
        <f t="shared" si="349"/>
        <v>0.40302743614001901</v>
      </c>
      <c r="AK1139" s="4">
        <f t="shared" si="350"/>
        <v>15073000</v>
      </c>
      <c r="AL1139" s="27">
        <f t="shared" si="351"/>
        <v>3.9806276122868704E-4</v>
      </c>
      <c r="AM1139" s="15">
        <f t="shared" si="358"/>
        <v>3.7815962316725273E-2</v>
      </c>
      <c r="AN1139" s="15">
        <f t="shared" si="359"/>
        <v>1.0505512888109577E-5</v>
      </c>
    </row>
    <row r="1140" spans="1:40" x14ac:dyDescent="0.2">
      <c r="A1140" s="4" t="s">
        <v>4627</v>
      </c>
      <c r="B1140" s="3" t="s">
        <v>10</v>
      </c>
      <c r="C1140" s="6">
        <v>149908</v>
      </c>
      <c r="D1140" s="3" t="s">
        <v>377</v>
      </c>
      <c r="E1140" s="6">
        <v>149914</v>
      </c>
      <c r="F1140" s="3" t="s">
        <v>1960</v>
      </c>
      <c r="G1140" s="8">
        <v>5000</v>
      </c>
      <c r="H1140" s="6">
        <v>147</v>
      </c>
      <c r="I1140" s="6">
        <v>149076</v>
      </c>
      <c r="J1140" s="13">
        <v>45046</v>
      </c>
      <c r="K1140" s="9">
        <v>4357.7892747099313</v>
      </c>
      <c r="L1140" s="4" t="s">
        <v>4627</v>
      </c>
      <c r="M1140" s="4" t="s">
        <v>4632</v>
      </c>
      <c r="N1140" s="4">
        <f>VLOOKUP(I1140,BaseModelo!$A$2:$E$5075,5)</f>
        <v>5</v>
      </c>
      <c r="P1140" s="15">
        <v>147</v>
      </c>
      <c r="Q1140" s="4">
        <f>VLOOKUP(I1140,BaseModelo!$A$2:$E$5075,3)</f>
        <v>110</v>
      </c>
      <c r="R1140" s="4">
        <f t="shared" si="340"/>
        <v>32283000</v>
      </c>
      <c r="S1140" s="16">
        <f t="shared" si="341"/>
        <v>1.5488027754545735E-4</v>
      </c>
      <c r="T1140" s="4">
        <f t="shared" si="352"/>
        <v>2.2767400799182231E-2</v>
      </c>
      <c r="U1140" s="4">
        <f t="shared" si="353"/>
        <v>2.2767400799182231E-2</v>
      </c>
      <c r="V1140" s="6">
        <f t="shared" si="342"/>
        <v>0</v>
      </c>
      <c r="W1140" s="16" t="str">
        <f t="shared" si="343"/>
        <v/>
      </c>
      <c r="X1140" s="4" t="str">
        <f t="shared" si="354"/>
        <v/>
      </c>
      <c r="Y1140" s="4" t="str">
        <f t="shared" si="344"/>
        <v/>
      </c>
      <c r="Z1140" s="4">
        <f t="shared" si="345"/>
        <v>4058000</v>
      </c>
      <c r="AA1140" s="16">
        <f t="shared" si="346"/>
        <v>1.2321340561853129E-3</v>
      </c>
      <c r="AB1140" s="15">
        <f t="shared" si="355"/>
        <v>0.18112370625924099</v>
      </c>
      <c r="AC1140" s="15">
        <f t="shared" si="356"/>
        <v>0.18112370625924099</v>
      </c>
      <c r="AD1140" s="4">
        <v>149908</v>
      </c>
      <c r="AE1140" s="26">
        <v>1303.3399999999999</v>
      </c>
      <c r="AF1140" s="26">
        <v>1271.2221223679358</v>
      </c>
      <c r="AG1140" s="4">
        <f t="shared" si="357"/>
        <v>1768000</v>
      </c>
      <c r="AH1140" s="16">
        <f t="shared" si="347"/>
        <v>2.8280542986425339E-3</v>
      </c>
      <c r="AI1140" s="15">
        <f t="shared" si="348"/>
        <v>0.41572398190045246</v>
      </c>
      <c r="AJ1140" s="15">
        <f t="shared" si="349"/>
        <v>0.41572398190045246</v>
      </c>
      <c r="AK1140" s="4">
        <f t="shared" si="350"/>
        <v>15073000</v>
      </c>
      <c r="AL1140" s="27">
        <f t="shared" si="351"/>
        <v>3.3171896769057253E-4</v>
      </c>
      <c r="AM1140" s="15">
        <f t="shared" si="358"/>
        <v>4.8762688250514163E-2</v>
      </c>
      <c r="AN1140" s="15">
        <f t="shared" si="359"/>
        <v>7.5523786901022457E-6</v>
      </c>
    </row>
    <row r="1141" spans="1:40" x14ac:dyDescent="0.2">
      <c r="A1141" s="4" t="s">
        <v>4627</v>
      </c>
      <c r="B1141" s="3" t="s">
        <v>10</v>
      </c>
      <c r="C1141" s="6">
        <v>149908</v>
      </c>
      <c r="D1141" s="3" t="s">
        <v>377</v>
      </c>
      <c r="E1141" s="6">
        <v>149915</v>
      </c>
      <c r="F1141" s="3" t="s">
        <v>1961</v>
      </c>
      <c r="G1141" s="8">
        <v>6000</v>
      </c>
      <c r="H1141" s="6">
        <v>95</v>
      </c>
      <c r="I1141" s="6">
        <v>149706</v>
      </c>
      <c r="J1141" s="13">
        <v>45046</v>
      </c>
      <c r="K1141" s="9">
        <v>5229.3471296519174</v>
      </c>
      <c r="L1141" s="4" t="s">
        <v>4627</v>
      </c>
      <c r="M1141" s="4" t="s">
        <v>4632</v>
      </c>
      <c r="N1141" s="4">
        <f>VLOOKUP(I1141,BaseModelo!$A$2:$E$5075,5)</f>
        <v>3</v>
      </c>
      <c r="P1141" s="15">
        <v>142.00000000000003</v>
      </c>
      <c r="Q1141" s="4">
        <f>VLOOKUP(I1141,BaseModelo!$A$2:$E$5075,3)</f>
        <v>110</v>
      </c>
      <c r="R1141" s="4">
        <f t="shared" si="340"/>
        <v>32283000</v>
      </c>
      <c r="S1141" s="16">
        <f t="shared" si="341"/>
        <v>1.8585633305454884E-4</v>
      </c>
      <c r="T1141" s="4">
        <f t="shared" si="352"/>
        <v>1.7656351640182141E-2</v>
      </c>
      <c r="U1141" s="4">
        <f t="shared" si="353"/>
        <v>2.6391599293745942E-2</v>
      </c>
      <c r="V1141" s="6">
        <f t="shared" si="342"/>
        <v>0</v>
      </c>
      <c r="W1141" s="16" t="str">
        <f t="shared" si="343"/>
        <v/>
      </c>
      <c r="X1141" s="4" t="str">
        <f t="shared" si="354"/>
        <v/>
      </c>
      <c r="Y1141" s="4" t="str">
        <f t="shared" si="344"/>
        <v/>
      </c>
      <c r="Z1141" s="4">
        <f t="shared" si="345"/>
        <v>1992000</v>
      </c>
      <c r="AA1141" s="16">
        <f t="shared" si="346"/>
        <v>3.0120481927710845E-3</v>
      </c>
      <c r="AB1141" s="15">
        <f t="shared" si="355"/>
        <v>0.28614457831325302</v>
      </c>
      <c r="AC1141" s="15">
        <f t="shared" si="356"/>
        <v>0.42771084337349408</v>
      </c>
      <c r="AD1141" s="4">
        <v>149908</v>
      </c>
      <c r="AE1141" s="26">
        <v>993.11</v>
      </c>
      <c r="AF1141" s="26">
        <v>968.63704171192546</v>
      </c>
      <c r="AG1141" s="4">
        <f t="shared" si="357"/>
        <v>1267000</v>
      </c>
      <c r="AH1141" s="16">
        <f t="shared" si="347"/>
        <v>4.7355958958168907E-3</v>
      </c>
      <c r="AI1141" s="15">
        <f t="shared" si="348"/>
        <v>0.44988161010260463</v>
      </c>
      <c r="AJ1141" s="15">
        <f t="shared" si="349"/>
        <v>0.67245461720599864</v>
      </c>
      <c r="AK1141" s="4">
        <f t="shared" si="350"/>
        <v>15073000</v>
      </c>
      <c r="AL1141" s="27">
        <f t="shared" si="351"/>
        <v>3.9806276122868704E-4</v>
      </c>
      <c r="AM1141" s="15">
        <f t="shared" si="358"/>
        <v>3.7815962316725273E-2</v>
      </c>
      <c r="AN1141" s="15">
        <f t="shared" si="359"/>
        <v>1.0505512888109577E-5</v>
      </c>
    </row>
    <row r="1142" spans="1:40" x14ac:dyDescent="0.2">
      <c r="A1142" s="4" t="s">
        <v>4627</v>
      </c>
      <c r="B1142" s="3" t="s">
        <v>8</v>
      </c>
      <c r="C1142" s="6">
        <v>149923</v>
      </c>
      <c r="D1142" s="3" t="s">
        <v>378</v>
      </c>
      <c r="E1142" s="6">
        <v>149943</v>
      </c>
      <c r="F1142" s="3" t="s">
        <v>1953</v>
      </c>
      <c r="G1142" s="8">
        <v>5000</v>
      </c>
      <c r="H1142" s="6">
        <v>147</v>
      </c>
      <c r="I1142" s="6">
        <v>149082</v>
      </c>
      <c r="J1142" s="13">
        <v>45046</v>
      </c>
      <c r="K1142" s="9">
        <v>5000</v>
      </c>
      <c r="L1142" s="4" t="s">
        <v>4627</v>
      </c>
      <c r="M1142" s="4" t="s">
        <v>4632</v>
      </c>
      <c r="N1142" s="4">
        <f>VLOOKUP(I1142,BaseModelo!$A$2:$E$5075,5)</f>
        <v>8</v>
      </c>
      <c r="P1142" s="15">
        <v>147</v>
      </c>
      <c r="Q1142" s="4">
        <f>VLOOKUP(I1142,BaseModelo!$A$2:$E$5075,3)</f>
        <v>132</v>
      </c>
      <c r="R1142" s="4">
        <f t="shared" si="340"/>
        <v>32283000</v>
      </c>
      <c r="S1142" s="16">
        <f t="shared" si="341"/>
        <v>1.5488027754545735E-4</v>
      </c>
      <c r="T1142" s="4">
        <f t="shared" si="352"/>
        <v>2.2767400799182231E-2</v>
      </c>
      <c r="U1142" s="4">
        <f t="shared" si="353"/>
        <v>2.2767400799182231E-2</v>
      </c>
      <c r="V1142" s="6">
        <f t="shared" si="342"/>
        <v>0</v>
      </c>
      <c r="W1142" s="16" t="str">
        <f t="shared" si="343"/>
        <v/>
      </c>
      <c r="X1142" s="4" t="str">
        <f t="shared" si="354"/>
        <v/>
      </c>
      <c r="Y1142" s="4" t="str">
        <f t="shared" si="344"/>
        <v/>
      </c>
      <c r="Z1142" s="4">
        <f t="shared" si="345"/>
        <v>5836000</v>
      </c>
      <c r="AA1142" s="16">
        <f t="shared" si="346"/>
        <v>8.5675119945167924E-4</v>
      </c>
      <c r="AB1142" s="15">
        <f t="shared" si="355"/>
        <v>0.12594242631939684</v>
      </c>
      <c r="AC1142" s="15">
        <f t="shared" si="356"/>
        <v>0.12594242631939684</v>
      </c>
      <c r="AD1142" s="4">
        <v>149923</v>
      </c>
      <c r="AE1142" s="26">
        <v>1303.3399999999999</v>
      </c>
      <c r="AF1142" s="26">
        <v>1303.3399999999999</v>
      </c>
      <c r="AG1142" s="4">
        <f t="shared" si="357"/>
        <v>2254000</v>
      </c>
      <c r="AH1142" s="16">
        <f t="shared" si="347"/>
        <v>2.2182786157941437E-3</v>
      </c>
      <c r="AI1142" s="15">
        <f t="shared" si="348"/>
        <v>0.32608695652173914</v>
      </c>
      <c r="AJ1142" s="15">
        <f t="shared" si="349"/>
        <v>0.32608695652173914</v>
      </c>
      <c r="AK1142" s="4">
        <f t="shared" si="350"/>
        <v>15073000</v>
      </c>
      <c r="AL1142" s="27">
        <f t="shared" si="351"/>
        <v>3.3171896769057253E-4</v>
      </c>
      <c r="AM1142" s="15">
        <f t="shared" si="358"/>
        <v>4.8762688250514163E-2</v>
      </c>
      <c r="AN1142" s="15">
        <f t="shared" si="359"/>
        <v>7.5523786901022457E-6</v>
      </c>
    </row>
    <row r="1143" spans="1:40" x14ac:dyDescent="0.2">
      <c r="A1143" s="4" t="s">
        <v>4627</v>
      </c>
      <c r="B1143" s="3" t="s">
        <v>5</v>
      </c>
      <c r="C1143" s="6">
        <v>149929</v>
      </c>
      <c r="D1143" s="3" t="s">
        <v>23</v>
      </c>
      <c r="E1143" s="6">
        <v>149956</v>
      </c>
      <c r="F1143" s="3" t="s">
        <v>1954</v>
      </c>
      <c r="G1143" s="8">
        <v>6000</v>
      </c>
      <c r="H1143" s="6">
        <v>142</v>
      </c>
      <c r="I1143" s="6">
        <v>149779</v>
      </c>
      <c r="J1143" s="13">
        <v>45046</v>
      </c>
      <c r="K1143" s="9">
        <v>6000</v>
      </c>
      <c r="L1143" s="4" t="s">
        <v>4627</v>
      </c>
      <c r="M1143" s="4" t="s">
        <v>4632</v>
      </c>
      <c r="N1143" s="4">
        <f>VLOOKUP(I1143,BaseModelo!$A$2:$E$5075,5)</f>
        <v>6</v>
      </c>
      <c r="P1143" s="15">
        <v>142.00000000000003</v>
      </c>
      <c r="Q1143" s="4">
        <f>VLOOKUP(I1143,BaseModelo!$A$2:$E$5075,3)</f>
        <v>115</v>
      </c>
      <c r="R1143" s="4">
        <f t="shared" si="340"/>
        <v>32283000</v>
      </c>
      <c r="S1143" s="16">
        <f t="shared" si="341"/>
        <v>1.8585633305454884E-4</v>
      </c>
      <c r="T1143" s="4">
        <f t="shared" si="352"/>
        <v>2.6391599293745936E-2</v>
      </c>
      <c r="U1143" s="4">
        <f t="shared" si="353"/>
        <v>2.6391599293745942E-2</v>
      </c>
      <c r="V1143" s="6">
        <f t="shared" si="342"/>
        <v>0</v>
      </c>
      <c r="W1143" s="16" t="str">
        <f t="shared" si="343"/>
        <v/>
      </c>
      <c r="X1143" s="4" t="str">
        <f t="shared" si="354"/>
        <v/>
      </c>
      <c r="Y1143" s="4" t="str">
        <f t="shared" si="344"/>
        <v/>
      </c>
      <c r="Z1143" s="4">
        <f t="shared" si="345"/>
        <v>4853000</v>
      </c>
      <c r="AA1143" s="16">
        <f t="shared" si="346"/>
        <v>1.2363486503193901E-3</v>
      </c>
      <c r="AB1143" s="15">
        <f t="shared" si="355"/>
        <v>0.17556150834535339</v>
      </c>
      <c r="AC1143" s="15">
        <f t="shared" si="356"/>
        <v>0.17556150834535342</v>
      </c>
      <c r="AD1143" s="4">
        <v>149929</v>
      </c>
      <c r="AE1143" s="26">
        <v>1503.37</v>
      </c>
      <c r="AF1143" s="26">
        <v>1503.37</v>
      </c>
      <c r="AG1143" s="4">
        <f t="shared" si="357"/>
        <v>1993000</v>
      </c>
      <c r="AH1143" s="16">
        <f t="shared" si="347"/>
        <v>3.0105368790767687E-3</v>
      </c>
      <c r="AI1143" s="15">
        <f t="shared" si="348"/>
        <v>0.42749623682890114</v>
      </c>
      <c r="AJ1143" s="15">
        <f t="shared" si="349"/>
        <v>0.42749623682890125</v>
      </c>
      <c r="AK1143" s="4">
        <f t="shared" si="350"/>
        <v>15073000</v>
      </c>
      <c r="AL1143" s="27">
        <f t="shared" si="351"/>
        <v>3.9806276122868704E-4</v>
      </c>
      <c r="AM1143" s="15">
        <f t="shared" si="358"/>
        <v>5.6524912094473558E-2</v>
      </c>
      <c r="AN1143" s="15">
        <f t="shared" si="359"/>
        <v>1.0505512888109577E-5</v>
      </c>
    </row>
    <row r="1144" spans="1:40" x14ac:dyDescent="0.2">
      <c r="A1144" s="4" t="s">
        <v>4627</v>
      </c>
      <c r="B1144" s="3" t="s">
        <v>5</v>
      </c>
      <c r="C1144" s="6">
        <v>149929</v>
      </c>
      <c r="D1144" s="3" t="s">
        <v>23</v>
      </c>
      <c r="E1144" s="6">
        <v>149957</v>
      </c>
      <c r="F1144" s="3" t="s">
        <v>1955</v>
      </c>
      <c r="G1144" s="8">
        <v>6000</v>
      </c>
      <c r="H1144" s="6">
        <v>142</v>
      </c>
      <c r="I1144" s="6">
        <v>149448</v>
      </c>
      <c r="J1144" s="13">
        <v>45046</v>
      </c>
      <c r="K1144" s="9">
        <v>6000</v>
      </c>
      <c r="L1144" s="4" t="s">
        <v>4627</v>
      </c>
      <c r="M1144" s="4" t="s">
        <v>4632</v>
      </c>
      <c r="N1144" s="4">
        <f>VLOOKUP(I1144,BaseModelo!$A$2:$E$5075,5)</f>
        <v>7</v>
      </c>
      <c r="P1144" s="15">
        <v>142.00000000000003</v>
      </c>
      <c r="Q1144" s="4">
        <f>VLOOKUP(I1144,BaseModelo!$A$2:$E$5075,3)</f>
        <v>127</v>
      </c>
      <c r="R1144" s="4">
        <f t="shared" si="340"/>
        <v>32283000</v>
      </c>
      <c r="S1144" s="16">
        <f t="shared" si="341"/>
        <v>1.8585633305454884E-4</v>
      </c>
      <c r="T1144" s="4">
        <f t="shared" si="352"/>
        <v>2.6391599293745936E-2</v>
      </c>
      <c r="U1144" s="4">
        <f t="shared" si="353"/>
        <v>2.6391599293745942E-2</v>
      </c>
      <c r="V1144" s="6">
        <f t="shared" si="342"/>
        <v>0</v>
      </c>
      <c r="W1144" s="16" t="str">
        <f t="shared" si="343"/>
        <v/>
      </c>
      <c r="X1144" s="4" t="str">
        <f t="shared" si="354"/>
        <v/>
      </c>
      <c r="Y1144" s="4" t="str">
        <f t="shared" si="344"/>
        <v/>
      </c>
      <c r="Z1144" s="4">
        <f t="shared" si="345"/>
        <v>4022000</v>
      </c>
      <c r="AA1144" s="16">
        <f t="shared" si="346"/>
        <v>1.4917951268025858E-3</v>
      </c>
      <c r="AB1144" s="15">
        <f t="shared" si="355"/>
        <v>0.21183490800596719</v>
      </c>
      <c r="AC1144" s="15">
        <f t="shared" si="356"/>
        <v>0.21183490800596722</v>
      </c>
      <c r="AD1144" s="4">
        <v>149929</v>
      </c>
      <c r="AE1144" s="26">
        <v>1503.37</v>
      </c>
      <c r="AF1144" s="26">
        <v>1503.37</v>
      </c>
      <c r="AG1144" s="4">
        <f t="shared" si="357"/>
        <v>1778000</v>
      </c>
      <c r="AH1144" s="16">
        <f t="shared" si="347"/>
        <v>3.3745781777277839E-3</v>
      </c>
      <c r="AI1144" s="15">
        <f t="shared" si="348"/>
        <v>0.47919010123734529</v>
      </c>
      <c r="AJ1144" s="15">
        <f t="shared" si="349"/>
        <v>0.4791901012373454</v>
      </c>
      <c r="AK1144" s="4">
        <f t="shared" si="350"/>
        <v>15073000</v>
      </c>
      <c r="AL1144" s="27">
        <f t="shared" si="351"/>
        <v>3.9806276122868704E-4</v>
      </c>
      <c r="AM1144" s="15">
        <f t="shared" si="358"/>
        <v>5.6524912094473558E-2</v>
      </c>
      <c r="AN1144" s="15">
        <f t="shared" si="359"/>
        <v>1.0505512888109577E-5</v>
      </c>
    </row>
    <row r="1145" spans="1:40" x14ac:dyDescent="0.2">
      <c r="A1145" s="4" t="s">
        <v>4628</v>
      </c>
      <c r="B1145" s="3" t="s">
        <v>13</v>
      </c>
      <c r="C1145" s="6">
        <v>149981</v>
      </c>
      <c r="D1145" s="3" t="s">
        <v>388</v>
      </c>
      <c r="E1145" s="6">
        <v>150198</v>
      </c>
      <c r="F1145" s="3" t="s">
        <v>2017</v>
      </c>
      <c r="G1145" s="8">
        <v>8000</v>
      </c>
      <c r="H1145" s="6">
        <v>142</v>
      </c>
      <c r="I1145" s="6">
        <v>149899</v>
      </c>
      <c r="J1145" s="13">
        <v>45046</v>
      </c>
      <c r="K1145" s="9">
        <v>8000</v>
      </c>
      <c r="L1145" s="4" t="s">
        <v>4628</v>
      </c>
      <c r="M1145" s="4" t="s">
        <v>4632</v>
      </c>
      <c r="N1145" s="4">
        <f>VLOOKUP(I1145,BaseModelo!$A$2:$E$5075,5)</f>
        <v>8</v>
      </c>
      <c r="P1145" s="15">
        <v>142.00000000000003</v>
      </c>
      <c r="Q1145" s="4">
        <f>VLOOKUP(I1145,BaseModelo!$A$2:$E$5075,3)</f>
        <v>132</v>
      </c>
      <c r="R1145" s="4">
        <f t="shared" si="340"/>
        <v>32283000</v>
      </c>
      <c r="S1145" s="16">
        <f t="shared" si="341"/>
        <v>2.4780844407273179E-4</v>
      </c>
      <c r="T1145" s="4">
        <f t="shared" si="352"/>
        <v>3.5188799058327912E-2</v>
      </c>
      <c r="U1145" s="4">
        <f t="shared" si="353"/>
        <v>3.5188799058327919E-2</v>
      </c>
      <c r="V1145" s="6">
        <f t="shared" si="342"/>
        <v>0</v>
      </c>
      <c r="W1145" s="16" t="str">
        <f t="shared" si="343"/>
        <v/>
      </c>
      <c r="X1145" s="4" t="str">
        <f t="shared" si="354"/>
        <v/>
      </c>
      <c r="Y1145" s="4" t="str">
        <f t="shared" si="344"/>
        <v/>
      </c>
      <c r="Z1145" s="4">
        <f t="shared" si="345"/>
        <v>5836000</v>
      </c>
      <c r="AA1145" s="16">
        <f t="shared" si="346"/>
        <v>1.3708019191226869E-3</v>
      </c>
      <c r="AB1145" s="15">
        <f t="shared" si="355"/>
        <v>0.19465387251542154</v>
      </c>
      <c r="AC1145" s="15">
        <f t="shared" si="356"/>
        <v>0.19465387251542157</v>
      </c>
      <c r="AD1145" s="4">
        <v>149981</v>
      </c>
      <c r="AE1145" s="26">
        <v>2013.74</v>
      </c>
      <c r="AF1145" s="26">
        <v>2013.74</v>
      </c>
      <c r="AG1145" s="4">
        <f t="shared" si="357"/>
        <v>3421000</v>
      </c>
      <c r="AH1145" s="16">
        <f t="shared" si="347"/>
        <v>2.3384975153463898E-3</v>
      </c>
      <c r="AI1145" s="15">
        <f t="shared" si="348"/>
        <v>0.33206664717918738</v>
      </c>
      <c r="AJ1145" s="15">
        <f t="shared" si="349"/>
        <v>0.33206664717918744</v>
      </c>
      <c r="AK1145" s="4">
        <f t="shared" si="350"/>
        <v>16319000</v>
      </c>
      <c r="AL1145" s="27">
        <f t="shared" si="351"/>
        <v>4.9022611679637234E-4</v>
      </c>
      <c r="AM1145" s="15">
        <f t="shared" si="358"/>
        <v>6.9612108585084875E-2</v>
      </c>
      <c r="AN1145" s="15">
        <f t="shared" si="359"/>
        <v>1.725046831709194E-5</v>
      </c>
    </row>
    <row r="1146" spans="1:40" x14ac:dyDescent="0.2">
      <c r="A1146" s="4" t="s">
        <v>4627</v>
      </c>
      <c r="B1146" s="2" t="s">
        <v>3</v>
      </c>
      <c r="C1146" s="5">
        <v>149992</v>
      </c>
      <c r="D1146" s="2" t="s">
        <v>379</v>
      </c>
      <c r="E1146" s="5">
        <v>149993</v>
      </c>
      <c r="F1146" s="2" t="s">
        <v>1940</v>
      </c>
      <c r="G1146" s="7">
        <v>8000</v>
      </c>
      <c r="H1146" s="5">
        <v>142</v>
      </c>
      <c r="I1146" s="6">
        <v>149164</v>
      </c>
      <c r="J1146" s="13">
        <v>45046</v>
      </c>
      <c r="K1146" s="9">
        <v>8000</v>
      </c>
      <c r="L1146" s="4" t="s">
        <v>4627</v>
      </c>
      <c r="M1146" s="4" t="s">
        <v>4632</v>
      </c>
      <c r="N1146" s="4">
        <f>VLOOKUP(I1146,BaseModelo!$A$2:$E$5075,5)</f>
        <v>3</v>
      </c>
      <c r="P1146" s="15">
        <v>142.00000000000003</v>
      </c>
      <c r="Q1146" s="4">
        <f>VLOOKUP(I1146,BaseModelo!$A$2:$E$5075,3)</f>
        <v>110</v>
      </c>
      <c r="R1146" s="4">
        <f t="shared" si="340"/>
        <v>32283000</v>
      </c>
      <c r="S1146" s="16">
        <f t="shared" si="341"/>
        <v>2.4780844407273179E-4</v>
      </c>
      <c r="T1146" s="4">
        <f t="shared" si="352"/>
        <v>3.5188799058327912E-2</v>
      </c>
      <c r="U1146" s="4">
        <f t="shared" si="353"/>
        <v>3.5188799058327919E-2</v>
      </c>
      <c r="V1146" s="6">
        <f t="shared" si="342"/>
        <v>0</v>
      </c>
      <c r="W1146" s="16" t="str">
        <f t="shared" si="343"/>
        <v/>
      </c>
      <c r="X1146" s="4" t="str">
        <f t="shared" si="354"/>
        <v/>
      </c>
      <c r="Y1146" s="4" t="str">
        <f t="shared" si="344"/>
        <v/>
      </c>
      <c r="Z1146" s="4">
        <f t="shared" si="345"/>
        <v>1992000</v>
      </c>
      <c r="AA1146" s="16">
        <f t="shared" si="346"/>
        <v>4.0160642570281121E-3</v>
      </c>
      <c r="AB1146" s="15">
        <f t="shared" si="355"/>
        <v>0.57028112449799195</v>
      </c>
      <c r="AC1146" s="15">
        <f t="shared" si="356"/>
        <v>0.57028112449799206</v>
      </c>
      <c r="AD1146" s="4">
        <v>149992</v>
      </c>
      <c r="AE1146" s="26">
        <v>2013.74</v>
      </c>
      <c r="AF1146" s="26">
        <v>2013.74</v>
      </c>
      <c r="AG1146" s="4">
        <f t="shared" si="357"/>
        <v>1267000</v>
      </c>
      <c r="AH1146" s="16">
        <f t="shared" si="347"/>
        <v>6.314127861089187E-3</v>
      </c>
      <c r="AI1146" s="15">
        <f t="shared" si="348"/>
        <v>0.89660615627466456</v>
      </c>
      <c r="AJ1146" s="15">
        <f t="shared" si="349"/>
        <v>0.89660615627466478</v>
      </c>
      <c r="AK1146" s="4">
        <f t="shared" si="350"/>
        <v>15073000</v>
      </c>
      <c r="AL1146" s="27">
        <f t="shared" si="351"/>
        <v>5.3075034830491602E-4</v>
      </c>
      <c r="AM1146" s="15">
        <f t="shared" si="358"/>
        <v>7.5366549459298077E-2</v>
      </c>
      <c r="AN1146" s="15">
        <f t="shared" si="359"/>
        <v>1.8676467356639244E-5</v>
      </c>
    </row>
    <row r="1147" spans="1:40" x14ac:dyDescent="0.2">
      <c r="A1147" s="4" t="s">
        <v>4627</v>
      </c>
      <c r="B1147" s="3" t="s">
        <v>3</v>
      </c>
      <c r="C1147" s="6">
        <v>149992</v>
      </c>
      <c r="D1147" s="3" t="s">
        <v>379</v>
      </c>
      <c r="E1147" s="6">
        <v>149994</v>
      </c>
      <c r="F1147" s="3" t="s">
        <v>1962</v>
      </c>
      <c r="G1147" s="8">
        <v>8000</v>
      </c>
      <c r="H1147" s="6">
        <v>142</v>
      </c>
      <c r="I1147" s="6">
        <v>149165</v>
      </c>
      <c r="J1147" s="13">
        <v>45046</v>
      </c>
      <c r="K1147" s="9">
        <v>8000</v>
      </c>
      <c r="L1147" s="4" t="s">
        <v>4627</v>
      </c>
      <c r="M1147" s="4" t="s">
        <v>4632</v>
      </c>
      <c r="N1147" s="4">
        <f>VLOOKUP(I1147,BaseModelo!$A$2:$E$5075,5)</f>
        <v>3</v>
      </c>
      <c r="P1147" s="15">
        <v>142.00000000000003</v>
      </c>
      <c r="Q1147" s="4">
        <f>VLOOKUP(I1147,BaseModelo!$A$2:$E$5075,3)</f>
        <v>110</v>
      </c>
      <c r="R1147" s="4">
        <f t="shared" si="340"/>
        <v>32283000</v>
      </c>
      <c r="S1147" s="16">
        <f t="shared" si="341"/>
        <v>2.4780844407273179E-4</v>
      </c>
      <c r="T1147" s="4">
        <f t="shared" si="352"/>
        <v>3.5188799058327912E-2</v>
      </c>
      <c r="U1147" s="4">
        <f t="shared" si="353"/>
        <v>3.5188799058327919E-2</v>
      </c>
      <c r="V1147" s="6">
        <f t="shared" si="342"/>
        <v>0</v>
      </c>
      <c r="W1147" s="16" t="str">
        <f t="shared" si="343"/>
        <v/>
      </c>
      <c r="X1147" s="4" t="str">
        <f t="shared" si="354"/>
        <v/>
      </c>
      <c r="Y1147" s="4" t="str">
        <f t="shared" si="344"/>
        <v/>
      </c>
      <c r="Z1147" s="4">
        <f t="shared" si="345"/>
        <v>1992000</v>
      </c>
      <c r="AA1147" s="16">
        <f t="shared" si="346"/>
        <v>4.0160642570281121E-3</v>
      </c>
      <c r="AB1147" s="15">
        <f t="shared" si="355"/>
        <v>0.57028112449799195</v>
      </c>
      <c r="AC1147" s="15">
        <f t="shared" si="356"/>
        <v>0.57028112449799206</v>
      </c>
      <c r="AD1147" s="4">
        <v>149992</v>
      </c>
      <c r="AE1147" s="26">
        <v>2013.74</v>
      </c>
      <c r="AF1147" s="26">
        <v>2013.74</v>
      </c>
      <c r="AG1147" s="4">
        <f t="shared" si="357"/>
        <v>1267000</v>
      </c>
      <c r="AH1147" s="16">
        <f t="shared" si="347"/>
        <v>6.314127861089187E-3</v>
      </c>
      <c r="AI1147" s="15">
        <f t="shared" si="348"/>
        <v>0.89660615627466456</v>
      </c>
      <c r="AJ1147" s="15">
        <f t="shared" si="349"/>
        <v>0.89660615627466478</v>
      </c>
      <c r="AK1147" s="4">
        <f t="shared" si="350"/>
        <v>15073000</v>
      </c>
      <c r="AL1147" s="27">
        <f t="shared" si="351"/>
        <v>5.3075034830491602E-4</v>
      </c>
      <c r="AM1147" s="15">
        <f t="shared" si="358"/>
        <v>7.5366549459298077E-2</v>
      </c>
      <c r="AN1147" s="15">
        <f t="shared" si="359"/>
        <v>1.8676467356639244E-5</v>
      </c>
    </row>
    <row r="1148" spans="1:40" x14ac:dyDescent="0.2">
      <c r="A1148" s="4" t="s">
        <v>4627</v>
      </c>
      <c r="B1148" s="3" t="s">
        <v>3</v>
      </c>
      <c r="C1148" s="6">
        <v>149992</v>
      </c>
      <c r="D1148" s="3" t="s">
        <v>379</v>
      </c>
      <c r="E1148" s="6">
        <v>149995</v>
      </c>
      <c r="F1148" s="3" t="s">
        <v>1963</v>
      </c>
      <c r="G1148" s="8">
        <v>8000</v>
      </c>
      <c r="H1148" s="6">
        <v>142</v>
      </c>
      <c r="I1148" s="6">
        <v>149184</v>
      </c>
      <c r="J1148" s="13">
        <v>45046</v>
      </c>
      <c r="K1148" s="9">
        <v>8000</v>
      </c>
      <c r="L1148" s="4" t="s">
        <v>4627</v>
      </c>
      <c r="M1148" s="4" t="s">
        <v>4632</v>
      </c>
      <c r="N1148" s="4">
        <f>VLOOKUP(I1148,BaseModelo!$A$2:$E$5075,5)</f>
        <v>4</v>
      </c>
      <c r="P1148" s="15">
        <v>142.00000000000003</v>
      </c>
      <c r="Q1148" s="4">
        <f>VLOOKUP(I1148,BaseModelo!$A$2:$E$5075,3)</f>
        <v>110</v>
      </c>
      <c r="R1148" s="4">
        <f t="shared" si="340"/>
        <v>32283000</v>
      </c>
      <c r="S1148" s="16">
        <f t="shared" si="341"/>
        <v>2.4780844407273179E-4</v>
      </c>
      <c r="T1148" s="4">
        <f t="shared" si="352"/>
        <v>3.5188799058327912E-2</v>
      </c>
      <c r="U1148" s="4">
        <f t="shared" si="353"/>
        <v>3.5188799058327919E-2</v>
      </c>
      <c r="V1148" s="6">
        <f t="shared" si="342"/>
        <v>0</v>
      </c>
      <c r="W1148" s="16" t="str">
        <f t="shared" si="343"/>
        <v/>
      </c>
      <c r="X1148" s="4" t="str">
        <f t="shared" si="354"/>
        <v/>
      </c>
      <c r="Y1148" s="4" t="str">
        <f t="shared" si="344"/>
        <v/>
      </c>
      <c r="Z1148" s="4">
        <f t="shared" si="345"/>
        <v>2331000</v>
      </c>
      <c r="AA1148" s="16">
        <f t="shared" si="346"/>
        <v>3.432003432003432E-3</v>
      </c>
      <c r="AB1148" s="15">
        <f t="shared" si="355"/>
        <v>0.48734448734448738</v>
      </c>
      <c r="AC1148" s="15">
        <f t="shared" si="356"/>
        <v>0.48734448734448743</v>
      </c>
      <c r="AD1148" s="4">
        <v>149992</v>
      </c>
      <c r="AE1148" s="26">
        <v>2013.74</v>
      </c>
      <c r="AF1148" s="26">
        <v>2013.74</v>
      </c>
      <c r="AG1148" s="4">
        <f t="shared" si="357"/>
        <v>1421000</v>
      </c>
      <c r="AH1148" s="16">
        <f t="shared" si="347"/>
        <v>5.629838142153413E-3</v>
      </c>
      <c r="AI1148" s="15">
        <f t="shared" si="348"/>
        <v>0.79943701618578467</v>
      </c>
      <c r="AJ1148" s="15">
        <f t="shared" si="349"/>
        <v>0.79943701618578478</v>
      </c>
      <c r="AK1148" s="4">
        <f t="shared" si="350"/>
        <v>15073000</v>
      </c>
      <c r="AL1148" s="27">
        <f t="shared" si="351"/>
        <v>5.3075034830491602E-4</v>
      </c>
      <c r="AM1148" s="15">
        <f t="shared" si="358"/>
        <v>7.5366549459298077E-2</v>
      </c>
      <c r="AN1148" s="15">
        <f t="shared" si="359"/>
        <v>1.8676467356639244E-5</v>
      </c>
    </row>
    <row r="1149" spans="1:40" x14ac:dyDescent="0.2">
      <c r="A1149" s="4" t="s">
        <v>4627</v>
      </c>
      <c r="B1149" s="3" t="s">
        <v>3</v>
      </c>
      <c r="C1149" s="6">
        <v>149992</v>
      </c>
      <c r="D1149" s="3" t="s">
        <v>379</v>
      </c>
      <c r="E1149" s="6">
        <v>149996</v>
      </c>
      <c r="F1149" s="3" t="s">
        <v>1964</v>
      </c>
      <c r="G1149" s="8">
        <v>6000</v>
      </c>
      <c r="H1149" s="6">
        <v>142</v>
      </c>
      <c r="I1149" s="6">
        <v>149182</v>
      </c>
      <c r="J1149" s="13">
        <v>45046</v>
      </c>
      <c r="K1149" s="9">
        <v>6000</v>
      </c>
      <c r="L1149" s="4" t="s">
        <v>4627</v>
      </c>
      <c r="M1149" s="4" t="s">
        <v>4632</v>
      </c>
      <c r="N1149" s="4">
        <f>VLOOKUP(I1149,BaseModelo!$A$2:$E$5075,5)</f>
        <v>4</v>
      </c>
      <c r="P1149" s="15">
        <v>142.00000000000003</v>
      </c>
      <c r="Q1149" s="4">
        <f>VLOOKUP(I1149,BaseModelo!$A$2:$E$5075,3)</f>
        <v>110</v>
      </c>
      <c r="R1149" s="4">
        <f t="shared" si="340"/>
        <v>32283000</v>
      </c>
      <c r="S1149" s="16">
        <f t="shared" si="341"/>
        <v>1.8585633305454884E-4</v>
      </c>
      <c r="T1149" s="4">
        <f t="shared" si="352"/>
        <v>2.6391599293745936E-2</v>
      </c>
      <c r="U1149" s="4">
        <f t="shared" si="353"/>
        <v>2.6391599293745942E-2</v>
      </c>
      <c r="V1149" s="6">
        <f t="shared" si="342"/>
        <v>0</v>
      </c>
      <c r="W1149" s="16" t="str">
        <f t="shared" si="343"/>
        <v/>
      </c>
      <c r="X1149" s="4" t="str">
        <f t="shared" si="354"/>
        <v/>
      </c>
      <c r="Y1149" s="4" t="str">
        <f t="shared" si="344"/>
        <v/>
      </c>
      <c r="Z1149" s="4">
        <f t="shared" si="345"/>
        <v>2331000</v>
      </c>
      <c r="AA1149" s="16">
        <f t="shared" si="346"/>
        <v>2.5740025740025739E-3</v>
      </c>
      <c r="AB1149" s="15">
        <f t="shared" si="355"/>
        <v>0.36550836550836552</v>
      </c>
      <c r="AC1149" s="15">
        <f t="shared" si="356"/>
        <v>0.36550836550836557</v>
      </c>
      <c r="AD1149" s="4">
        <v>149992</v>
      </c>
      <c r="AE1149" s="26">
        <v>1503.37</v>
      </c>
      <c r="AF1149" s="26">
        <v>1503.37</v>
      </c>
      <c r="AG1149" s="4">
        <f t="shared" si="357"/>
        <v>1421000</v>
      </c>
      <c r="AH1149" s="16">
        <f t="shared" si="347"/>
        <v>4.22237860661506E-3</v>
      </c>
      <c r="AI1149" s="15">
        <f t="shared" si="348"/>
        <v>0.59957776213933855</v>
      </c>
      <c r="AJ1149" s="15">
        <f t="shared" si="349"/>
        <v>0.59957776213933867</v>
      </c>
      <c r="AK1149" s="4">
        <f t="shared" si="350"/>
        <v>15073000</v>
      </c>
      <c r="AL1149" s="27">
        <f t="shared" si="351"/>
        <v>3.9806276122868704E-4</v>
      </c>
      <c r="AM1149" s="15">
        <f t="shared" si="358"/>
        <v>5.6524912094473558E-2</v>
      </c>
      <c r="AN1149" s="15">
        <f t="shared" si="359"/>
        <v>1.0505512888109577E-5</v>
      </c>
    </row>
    <row r="1150" spans="1:40" x14ac:dyDescent="0.2">
      <c r="A1150" s="4" t="s">
        <v>4627</v>
      </c>
      <c r="B1150" s="3" t="s">
        <v>3</v>
      </c>
      <c r="C1150" s="6">
        <v>149992</v>
      </c>
      <c r="D1150" s="3" t="s">
        <v>379</v>
      </c>
      <c r="E1150" s="6">
        <v>149997</v>
      </c>
      <c r="F1150" s="3" t="s">
        <v>1965</v>
      </c>
      <c r="G1150" s="8">
        <v>8000</v>
      </c>
      <c r="H1150" s="6">
        <v>142</v>
      </c>
      <c r="I1150" s="6">
        <v>149362</v>
      </c>
      <c r="J1150" s="13">
        <v>45046</v>
      </c>
      <c r="K1150" s="9">
        <v>8000</v>
      </c>
      <c r="L1150" s="4" t="s">
        <v>4627</v>
      </c>
      <c r="M1150" s="4" t="s">
        <v>4632</v>
      </c>
      <c r="N1150" s="4">
        <f>VLOOKUP(I1150,BaseModelo!$A$2:$E$5075,5)</f>
        <v>3</v>
      </c>
      <c r="P1150" s="15">
        <v>142.00000000000003</v>
      </c>
      <c r="Q1150" s="4">
        <f>VLOOKUP(I1150,BaseModelo!$A$2:$E$5075,3)</f>
        <v>110</v>
      </c>
      <c r="R1150" s="4">
        <f t="shared" si="340"/>
        <v>32283000</v>
      </c>
      <c r="S1150" s="16">
        <f t="shared" si="341"/>
        <v>2.4780844407273179E-4</v>
      </c>
      <c r="T1150" s="4">
        <f t="shared" si="352"/>
        <v>3.5188799058327912E-2</v>
      </c>
      <c r="U1150" s="4">
        <f t="shared" si="353"/>
        <v>3.5188799058327919E-2</v>
      </c>
      <c r="V1150" s="6">
        <f t="shared" si="342"/>
        <v>0</v>
      </c>
      <c r="W1150" s="16" t="str">
        <f t="shared" si="343"/>
        <v/>
      </c>
      <c r="X1150" s="4" t="str">
        <f t="shared" si="354"/>
        <v/>
      </c>
      <c r="Y1150" s="4" t="str">
        <f t="shared" si="344"/>
        <v/>
      </c>
      <c r="Z1150" s="4">
        <f t="shared" si="345"/>
        <v>1992000</v>
      </c>
      <c r="AA1150" s="16">
        <f t="shared" si="346"/>
        <v>4.0160642570281121E-3</v>
      </c>
      <c r="AB1150" s="15">
        <f t="shared" si="355"/>
        <v>0.57028112449799195</v>
      </c>
      <c r="AC1150" s="15">
        <f t="shared" si="356"/>
        <v>0.57028112449799206</v>
      </c>
      <c r="AD1150" s="4">
        <v>149992</v>
      </c>
      <c r="AE1150" s="26">
        <v>2013.74</v>
      </c>
      <c r="AF1150" s="26">
        <v>2013.74</v>
      </c>
      <c r="AG1150" s="4">
        <f t="shared" si="357"/>
        <v>1267000</v>
      </c>
      <c r="AH1150" s="16">
        <f t="shared" si="347"/>
        <v>6.314127861089187E-3</v>
      </c>
      <c r="AI1150" s="15">
        <f t="shared" si="348"/>
        <v>0.89660615627466456</v>
      </c>
      <c r="AJ1150" s="15">
        <f t="shared" si="349"/>
        <v>0.89660615627466478</v>
      </c>
      <c r="AK1150" s="4">
        <f t="shared" si="350"/>
        <v>15073000</v>
      </c>
      <c r="AL1150" s="27">
        <f t="shared" si="351"/>
        <v>5.3075034830491602E-4</v>
      </c>
      <c r="AM1150" s="15">
        <f t="shared" si="358"/>
        <v>7.5366549459298077E-2</v>
      </c>
      <c r="AN1150" s="15">
        <f t="shared" si="359"/>
        <v>1.8676467356639244E-5</v>
      </c>
    </row>
    <row r="1151" spans="1:40" x14ac:dyDescent="0.2">
      <c r="A1151" s="4" t="s">
        <v>4627</v>
      </c>
      <c r="B1151" s="3" t="s">
        <v>3</v>
      </c>
      <c r="C1151" s="6">
        <v>149992</v>
      </c>
      <c r="D1151" s="3" t="s">
        <v>379</v>
      </c>
      <c r="E1151" s="6">
        <v>149998</v>
      </c>
      <c r="F1151" s="3" t="s">
        <v>1966</v>
      </c>
      <c r="G1151" s="8">
        <v>8000</v>
      </c>
      <c r="H1151" s="6">
        <v>142</v>
      </c>
      <c r="I1151" s="6">
        <v>149363</v>
      </c>
      <c r="J1151" s="13">
        <v>45046</v>
      </c>
      <c r="K1151" s="9">
        <v>8000</v>
      </c>
      <c r="L1151" s="4" t="s">
        <v>4627</v>
      </c>
      <c r="M1151" s="4" t="s">
        <v>4632</v>
      </c>
      <c r="N1151" s="4">
        <f>VLOOKUP(I1151,BaseModelo!$A$2:$E$5075,5)</f>
        <v>3</v>
      </c>
      <c r="P1151" s="15">
        <v>142.00000000000003</v>
      </c>
      <c r="Q1151" s="4">
        <f>VLOOKUP(I1151,BaseModelo!$A$2:$E$5075,3)</f>
        <v>110</v>
      </c>
      <c r="R1151" s="4">
        <f t="shared" si="340"/>
        <v>32283000</v>
      </c>
      <c r="S1151" s="16">
        <f t="shared" si="341"/>
        <v>2.4780844407273179E-4</v>
      </c>
      <c r="T1151" s="4">
        <f t="shared" si="352"/>
        <v>3.5188799058327912E-2</v>
      </c>
      <c r="U1151" s="4">
        <f t="shared" si="353"/>
        <v>3.5188799058327919E-2</v>
      </c>
      <c r="V1151" s="6">
        <f t="shared" si="342"/>
        <v>0</v>
      </c>
      <c r="W1151" s="16" t="str">
        <f t="shared" si="343"/>
        <v/>
      </c>
      <c r="X1151" s="4" t="str">
        <f t="shared" si="354"/>
        <v/>
      </c>
      <c r="Y1151" s="4" t="str">
        <f t="shared" si="344"/>
        <v/>
      </c>
      <c r="Z1151" s="4">
        <f t="shared" si="345"/>
        <v>1992000</v>
      </c>
      <c r="AA1151" s="16">
        <f t="shared" si="346"/>
        <v>4.0160642570281121E-3</v>
      </c>
      <c r="AB1151" s="15">
        <f t="shared" si="355"/>
        <v>0.57028112449799195</v>
      </c>
      <c r="AC1151" s="15">
        <f t="shared" si="356"/>
        <v>0.57028112449799206</v>
      </c>
      <c r="AD1151" s="4">
        <v>149992</v>
      </c>
      <c r="AE1151" s="26">
        <v>2013.74</v>
      </c>
      <c r="AF1151" s="26">
        <v>2013.74</v>
      </c>
      <c r="AG1151" s="4">
        <f t="shared" si="357"/>
        <v>1267000</v>
      </c>
      <c r="AH1151" s="16">
        <f t="shared" si="347"/>
        <v>6.314127861089187E-3</v>
      </c>
      <c r="AI1151" s="15">
        <f t="shared" si="348"/>
        <v>0.89660615627466456</v>
      </c>
      <c r="AJ1151" s="15">
        <f t="shared" si="349"/>
        <v>0.89660615627466478</v>
      </c>
      <c r="AK1151" s="4">
        <f t="shared" si="350"/>
        <v>15073000</v>
      </c>
      <c r="AL1151" s="27">
        <f t="shared" si="351"/>
        <v>5.3075034830491602E-4</v>
      </c>
      <c r="AM1151" s="15">
        <f t="shared" si="358"/>
        <v>7.5366549459298077E-2</v>
      </c>
      <c r="AN1151" s="15">
        <f t="shared" si="359"/>
        <v>1.8676467356639244E-5</v>
      </c>
    </row>
    <row r="1152" spans="1:40" x14ac:dyDescent="0.2">
      <c r="A1152" s="4" t="s">
        <v>4627</v>
      </c>
      <c r="B1152" s="3" t="s">
        <v>3</v>
      </c>
      <c r="C1152" s="6">
        <v>149992</v>
      </c>
      <c r="D1152" s="3" t="s">
        <v>379</v>
      </c>
      <c r="E1152" s="6">
        <v>149999</v>
      </c>
      <c r="F1152" s="3" t="s">
        <v>1967</v>
      </c>
      <c r="G1152" s="8">
        <v>8000</v>
      </c>
      <c r="H1152" s="6">
        <v>142</v>
      </c>
      <c r="I1152" s="6">
        <v>149671</v>
      </c>
      <c r="J1152" s="13">
        <v>45046</v>
      </c>
      <c r="K1152" s="9">
        <v>8000</v>
      </c>
      <c r="L1152" s="4" t="s">
        <v>4627</v>
      </c>
      <c r="M1152" s="4" t="s">
        <v>4632</v>
      </c>
      <c r="N1152" s="4">
        <f>VLOOKUP(I1152,BaseModelo!$A$2:$E$5075,5)</f>
        <v>10</v>
      </c>
      <c r="P1152" s="15">
        <v>142.00000000000003</v>
      </c>
      <c r="Q1152" s="4">
        <f>VLOOKUP(I1152,BaseModelo!$A$2:$E$5075,3)</f>
        <v>0</v>
      </c>
      <c r="R1152" s="4">
        <f t="shared" si="340"/>
        <v>32283000</v>
      </c>
      <c r="S1152" s="16">
        <f t="shared" si="341"/>
        <v>2.4780844407273179E-4</v>
      </c>
      <c r="T1152" s="4">
        <f t="shared" si="352"/>
        <v>3.5188799058327912E-2</v>
      </c>
      <c r="U1152" s="4">
        <f t="shared" si="353"/>
        <v>3.5188799058327919E-2</v>
      </c>
      <c r="V1152" s="6">
        <f t="shared" si="342"/>
        <v>0</v>
      </c>
      <c r="W1152" s="16" t="str">
        <f t="shared" si="343"/>
        <v/>
      </c>
      <c r="X1152" s="4" t="str">
        <f t="shared" si="354"/>
        <v/>
      </c>
      <c r="Y1152" s="4" t="str">
        <f t="shared" si="344"/>
        <v/>
      </c>
      <c r="Z1152" s="4">
        <f t="shared" si="345"/>
        <v>4121000</v>
      </c>
      <c r="AA1152" s="16">
        <f t="shared" si="346"/>
        <v>1.9412763892259161E-3</v>
      </c>
      <c r="AB1152" s="15">
        <f t="shared" si="355"/>
        <v>0.27566124727008007</v>
      </c>
      <c r="AC1152" s="15">
        <f t="shared" si="356"/>
        <v>0.27566124727008012</v>
      </c>
      <c r="AD1152" s="4">
        <v>149992</v>
      </c>
      <c r="AE1152" s="26">
        <v>2013.74</v>
      </c>
      <c r="AF1152" s="26">
        <v>2013.74</v>
      </c>
      <c r="AG1152" s="4">
        <f t="shared" si="357"/>
        <v>2105000</v>
      </c>
      <c r="AH1152" s="16">
        <f t="shared" si="347"/>
        <v>3.8004750593824228E-3</v>
      </c>
      <c r="AI1152" s="15">
        <f t="shared" si="348"/>
        <v>0.53966745843230401</v>
      </c>
      <c r="AJ1152" s="15">
        <f t="shared" si="349"/>
        <v>0.53966745843230413</v>
      </c>
      <c r="AK1152" s="4">
        <f t="shared" si="350"/>
        <v>15073000</v>
      </c>
      <c r="AL1152" s="27">
        <f t="shared" si="351"/>
        <v>5.3075034830491602E-4</v>
      </c>
      <c r="AM1152" s="15">
        <f t="shared" si="358"/>
        <v>7.5366549459298077E-2</v>
      </c>
      <c r="AN1152" s="15">
        <f t="shared" si="359"/>
        <v>1.8676467356639244E-5</v>
      </c>
    </row>
    <row r="1153" spans="1:40" x14ac:dyDescent="0.2">
      <c r="A1153" s="4" t="s">
        <v>4627</v>
      </c>
      <c r="B1153" s="3" t="s">
        <v>3</v>
      </c>
      <c r="C1153" s="6">
        <v>149992</v>
      </c>
      <c r="D1153" s="3" t="s">
        <v>379</v>
      </c>
      <c r="E1153" s="6">
        <v>150000</v>
      </c>
      <c r="F1153" s="3" t="s">
        <v>1968</v>
      </c>
      <c r="G1153" s="8">
        <v>8000</v>
      </c>
      <c r="H1153" s="6">
        <v>142</v>
      </c>
      <c r="I1153" s="6">
        <v>149677</v>
      </c>
      <c r="J1153" s="13">
        <v>45046</v>
      </c>
      <c r="K1153" s="9">
        <v>8000</v>
      </c>
      <c r="L1153" s="4" t="s">
        <v>4627</v>
      </c>
      <c r="M1153" s="4" t="s">
        <v>4632</v>
      </c>
      <c r="N1153" s="4">
        <f>VLOOKUP(I1153,BaseModelo!$A$2:$E$5075,5)</f>
        <v>10</v>
      </c>
      <c r="P1153" s="15">
        <v>142.00000000000003</v>
      </c>
      <c r="Q1153" s="4">
        <f>VLOOKUP(I1153,BaseModelo!$A$2:$E$5075,3)</f>
        <v>0</v>
      </c>
      <c r="R1153" s="4">
        <f t="shared" si="340"/>
        <v>32283000</v>
      </c>
      <c r="S1153" s="16">
        <f t="shared" si="341"/>
        <v>2.4780844407273179E-4</v>
      </c>
      <c r="T1153" s="4">
        <f t="shared" si="352"/>
        <v>3.5188799058327912E-2</v>
      </c>
      <c r="U1153" s="4">
        <f t="shared" si="353"/>
        <v>3.5188799058327919E-2</v>
      </c>
      <c r="V1153" s="6">
        <f t="shared" si="342"/>
        <v>0</v>
      </c>
      <c r="W1153" s="16" t="str">
        <f t="shared" si="343"/>
        <v/>
      </c>
      <c r="X1153" s="4" t="str">
        <f t="shared" si="354"/>
        <v/>
      </c>
      <c r="Y1153" s="4" t="str">
        <f t="shared" si="344"/>
        <v/>
      </c>
      <c r="Z1153" s="4">
        <f t="shared" si="345"/>
        <v>4121000</v>
      </c>
      <c r="AA1153" s="16">
        <f t="shared" si="346"/>
        <v>1.9412763892259161E-3</v>
      </c>
      <c r="AB1153" s="15">
        <f t="shared" si="355"/>
        <v>0.27566124727008007</v>
      </c>
      <c r="AC1153" s="15">
        <f t="shared" si="356"/>
        <v>0.27566124727008012</v>
      </c>
      <c r="AD1153" s="4">
        <v>149992</v>
      </c>
      <c r="AE1153" s="26">
        <v>2013.74</v>
      </c>
      <c r="AF1153" s="26">
        <v>2013.74</v>
      </c>
      <c r="AG1153" s="4">
        <f t="shared" si="357"/>
        <v>2105000</v>
      </c>
      <c r="AH1153" s="16">
        <f t="shared" si="347"/>
        <v>3.8004750593824228E-3</v>
      </c>
      <c r="AI1153" s="15">
        <f t="shared" si="348"/>
        <v>0.53966745843230401</v>
      </c>
      <c r="AJ1153" s="15">
        <f t="shared" si="349"/>
        <v>0.53966745843230413</v>
      </c>
      <c r="AK1153" s="4">
        <f t="shared" si="350"/>
        <v>15073000</v>
      </c>
      <c r="AL1153" s="27">
        <f t="shared" si="351"/>
        <v>5.3075034830491602E-4</v>
      </c>
      <c r="AM1153" s="15">
        <f t="shared" si="358"/>
        <v>7.5366549459298077E-2</v>
      </c>
      <c r="AN1153" s="15">
        <f t="shared" si="359"/>
        <v>1.8676467356639244E-5</v>
      </c>
    </row>
    <row r="1154" spans="1:40" x14ac:dyDescent="0.2">
      <c r="A1154" s="4" t="s">
        <v>4628</v>
      </c>
      <c r="B1154" s="2" t="s">
        <v>6</v>
      </c>
      <c r="C1154" s="5">
        <v>150002</v>
      </c>
      <c r="D1154" s="2" t="s">
        <v>380</v>
      </c>
      <c r="E1154" s="5">
        <v>150003</v>
      </c>
      <c r="F1154" s="2" t="s">
        <v>1969</v>
      </c>
      <c r="G1154" s="7">
        <v>7000</v>
      </c>
      <c r="H1154" s="5">
        <v>142</v>
      </c>
      <c r="I1154" s="6">
        <v>149237</v>
      </c>
      <c r="J1154" s="13">
        <v>45046</v>
      </c>
      <c r="K1154" s="9">
        <v>7000</v>
      </c>
      <c r="L1154" s="4" t="s">
        <v>4628</v>
      </c>
      <c r="M1154" s="4" t="s">
        <v>4632</v>
      </c>
      <c r="N1154" s="4">
        <f>VLOOKUP(I1154,BaseModelo!$A$2:$E$5075,5)</f>
        <v>8</v>
      </c>
      <c r="P1154" s="15">
        <v>142.00000000000003</v>
      </c>
      <c r="Q1154" s="4">
        <f>VLOOKUP(I1154,BaseModelo!$A$2:$E$5075,3)</f>
        <v>132</v>
      </c>
      <c r="R1154" s="4">
        <f t="shared" ref="R1154:R1217" si="360">SUMIFS($G:$G,$M:$M,M1154)</f>
        <v>32283000</v>
      </c>
      <c r="S1154" s="16">
        <f t="shared" ref="S1154:S1217" si="361">G1154/R1154</f>
        <v>2.168323885636403E-4</v>
      </c>
      <c r="T1154" s="4">
        <f t="shared" si="352"/>
        <v>3.0790199176036922E-2</v>
      </c>
      <c r="U1154" s="4">
        <f t="shared" si="353"/>
        <v>3.0790199176036929E-2</v>
      </c>
      <c r="V1154" s="6">
        <f t="shared" ref="V1154:V1217" si="362">SUMIFS($G:$G,$O:$O,O1154)</f>
        <v>0</v>
      </c>
      <c r="W1154" s="16" t="str">
        <f t="shared" ref="W1154:W1217" si="363">IFERROR(G1154/V1154,"")</f>
        <v/>
      </c>
      <c r="X1154" s="4" t="str">
        <f t="shared" si="354"/>
        <v/>
      </c>
      <c r="Y1154" s="4" t="str">
        <f t="shared" ref="Y1154:Y1217" si="364">IFERROR(W1154*P1154,"")</f>
        <v/>
      </c>
      <c r="Z1154" s="4">
        <f t="shared" ref="Z1154:Z1217" si="365">SUMIFS($G:$G,$N:$N,N1154)</f>
        <v>5836000</v>
      </c>
      <c r="AA1154" s="16">
        <f t="shared" ref="AA1154:AA1217" si="366">IFERROR(G1154/Z1154,"")</f>
        <v>1.199451679232351E-3</v>
      </c>
      <c r="AB1154" s="15">
        <f t="shared" si="355"/>
        <v>0.17032213845099384</v>
      </c>
      <c r="AC1154" s="15">
        <f t="shared" si="356"/>
        <v>0.17032213845099387</v>
      </c>
      <c r="AD1154" s="4">
        <v>150002</v>
      </c>
      <c r="AE1154" s="26">
        <v>1758.65</v>
      </c>
      <c r="AF1154" s="26">
        <v>1758.65</v>
      </c>
      <c r="AG1154" s="4">
        <f t="shared" si="357"/>
        <v>3421000</v>
      </c>
      <c r="AH1154" s="16">
        <f t="shared" ref="AH1154:AH1217" si="367">IFERROR($G1154/AG1154,"")</f>
        <v>2.0461853259280912E-3</v>
      </c>
      <c r="AI1154" s="15">
        <f t="shared" ref="AI1154:AI1217" si="368">IFERROR(AH1154*H1154,"")</f>
        <v>0.29055831628178896</v>
      </c>
      <c r="AJ1154" s="15">
        <f t="shared" ref="AJ1154:AJ1217" si="369">IFERROR(AH1154*P1154,"")</f>
        <v>0.29055831628178902</v>
      </c>
      <c r="AK1154" s="4">
        <f t="shared" ref="AK1154:AK1217" si="370">SUMIFS($G:$G,$A:$A,$A1154,$M:$M,$M1154)</f>
        <v>16319000</v>
      </c>
      <c r="AL1154" s="27">
        <f t="shared" ref="AL1154:AL1217" si="371">IFERROR($G1154/AK1154,"")</f>
        <v>4.289478521968258E-4</v>
      </c>
      <c r="AM1154" s="15">
        <f t="shared" si="358"/>
        <v>6.0910595011949266E-2</v>
      </c>
      <c r="AN1154" s="15">
        <f t="shared" si="359"/>
        <v>1.3207389805273516E-5</v>
      </c>
    </row>
    <row r="1155" spans="1:40" x14ac:dyDescent="0.2">
      <c r="A1155" s="4" t="s">
        <v>4628</v>
      </c>
      <c r="B1155" s="3" t="s">
        <v>6</v>
      </c>
      <c r="C1155" s="6">
        <v>150002</v>
      </c>
      <c r="D1155" s="3" t="s">
        <v>380</v>
      </c>
      <c r="E1155" s="6">
        <v>150004</v>
      </c>
      <c r="F1155" s="3" t="s">
        <v>1970</v>
      </c>
      <c r="G1155" s="8">
        <v>6000</v>
      </c>
      <c r="H1155" s="6">
        <v>142</v>
      </c>
      <c r="I1155" s="6">
        <v>149252</v>
      </c>
      <c r="J1155" s="13">
        <v>45046</v>
      </c>
      <c r="K1155" s="9">
        <v>6000</v>
      </c>
      <c r="L1155" s="4" t="s">
        <v>4628</v>
      </c>
      <c r="M1155" s="4" t="s">
        <v>4632</v>
      </c>
      <c r="N1155" s="4">
        <f>VLOOKUP(I1155,BaseModelo!$A$2:$E$5075,5)</f>
        <v>9</v>
      </c>
      <c r="P1155" s="15">
        <v>142.00000000000003</v>
      </c>
      <c r="Q1155" s="4">
        <f>VLOOKUP(I1155,BaseModelo!$A$2:$E$5075,3)</f>
        <v>147</v>
      </c>
      <c r="R1155" s="4">
        <f t="shared" si="360"/>
        <v>32283000</v>
      </c>
      <c r="S1155" s="16">
        <f t="shared" si="361"/>
        <v>1.8585633305454884E-4</v>
      </c>
      <c r="T1155" s="4">
        <f t="shared" ref="T1155:T1218" si="372">S1155*H1155</f>
        <v>2.6391599293745936E-2</v>
      </c>
      <c r="U1155" s="4">
        <f t="shared" ref="U1155:U1218" si="373">S1155*P1155</f>
        <v>2.6391599293745942E-2</v>
      </c>
      <c r="V1155" s="6">
        <f t="shared" si="362"/>
        <v>0</v>
      </c>
      <c r="W1155" s="16" t="str">
        <f t="shared" si="363"/>
        <v/>
      </c>
      <c r="X1155" s="4" t="str">
        <f t="shared" ref="X1155:X1218" si="374">IFERROR(W1155*H1155,"")</f>
        <v/>
      </c>
      <c r="Y1155" s="4" t="str">
        <f t="shared" si="364"/>
        <v/>
      </c>
      <c r="Z1155" s="4">
        <f t="shared" si="365"/>
        <v>5305000</v>
      </c>
      <c r="AA1155" s="16">
        <f t="shared" si="366"/>
        <v>1.1310084825636192E-3</v>
      </c>
      <c r="AB1155" s="15">
        <f t="shared" ref="AB1155:AB1218" si="375">IFERROR(AA1155*H1155,"")</f>
        <v>0.16060320452403393</v>
      </c>
      <c r="AC1155" s="15">
        <f t="shared" ref="AC1155:AC1218" si="376">IFERROR(AA1155*P1155,"")</f>
        <v>0.16060320452403395</v>
      </c>
      <c r="AD1155" s="4">
        <v>150002</v>
      </c>
      <c r="AE1155" s="26">
        <v>1503.37</v>
      </c>
      <c r="AF1155" s="26">
        <v>1503.37</v>
      </c>
      <c r="AG1155" s="4">
        <f t="shared" ref="AG1155:AG1218" si="377">SUMIFS($G:$G,$N:$N,$N1155,$A:$A,$A1155)</f>
        <v>3095000</v>
      </c>
      <c r="AH1155" s="16">
        <f t="shared" si="367"/>
        <v>1.9386106623586429E-3</v>
      </c>
      <c r="AI1155" s="15">
        <f t="shared" si="368"/>
        <v>0.27528271405492727</v>
      </c>
      <c r="AJ1155" s="15">
        <f t="shared" si="369"/>
        <v>0.27528271405492732</v>
      </c>
      <c r="AK1155" s="4">
        <f t="shared" si="370"/>
        <v>16319000</v>
      </c>
      <c r="AL1155" s="27">
        <f t="shared" si="371"/>
        <v>3.6766958759727926E-4</v>
      </c>
      <c r="AM1155" s="15">
        <f t="shared" ref="AM1155:AM1218" si="378">IFERROR(AL1155*H1155,"")</f>
        <v>5.2209081438813656E-2</v>
      </c>
      <c r="AN1155" s="15">
        <f t="shared" ref="AN1155:AN1218" si="379">IFERROR(AL1155*U1155,"")</f>
        <v>9.7033884283642175E-6</v>
      </c>
    </row>
    <row r="1156" spans="1:40" x14ac:dyDescent="0.2">
      <c r="A1156" s="4" t="s">
        <v>4628</v>
      </c>
      <c r="B1156" s="3" t="s">
        <v>6</v>
      </c>
      <c r="C1156" s="6">
        <v>150002</v>
      </c>
      <c r="D1156" s="3" t="s">
        <v>380</v>
      </c>
      <c r="E1156" s="6">
        <v>150006</v>
      </c>
      <c r="F1156" s="3" t="s">
        <v>1971</v>
      </c>
      <c r="G1156" s="8">
        <v>6000</v>
      </c>
      <c r="H1156" s="6">
        <v>142</v>
      </c>
      <c r="I1156" s="6">
        <v>149253</v>
      </c>
      <c r="J1156" s="13">
        <v>45046</v>
      </c>
      <c r="K1156" s="9">
        <v>6000</v>
      </c>
      <c r="L1156" s="4" t="s">
        <v>4628</v>
      </c>
      <c r="M1156" s="4" t="s">
        <v>4632</v>
      </c>
      <c r="N1156" s="4">
        <f>VLOOKUP(I1156,BaseModelo!$A$2:$E$5075,5)</f>
        <v>7</v>
      </c>
      <c r="P1156" s="15">
        <v>142.00000000000003</v>
      </c>
      <c r="Q1156" s="4">
        <f>VLOOKUP(I1156,BaseModelo!$A$2:$E$5075,3)</f>
        <v>127</v>
      </c>
      <c r="R1156" s="4">
        <f t="shared" si="360"/>
        <v>32283000</v>
      </c>
      <c r="S1156" s="16">
        <f t="shared" si="361"/>
        <v>1.8585633305454884E-4</v>
      </c>
      <c r="T1156" s="4">
        <f t="shared" si="372"/>
        <v>2.6391599293745936E-2</v>
      </c>
      <c r="U1156" s="4">
        <f t="shared" si="373"/>
        <v>2.6391599293745942E-2</v>
      </c>
      <c r="V1156" s="6">
        <f t="shared" si="362"/>
        <v>0</v>
      </c>
      <c r="W1156" s="16" t="str">
        <f t="shared" si="363"/>
        <v/>
      </c>
      <c r="X1156" s="4" t="str">
        <f t="shared" si="374"/>
        <v/>
      </c>
      <c r="Y1156" s="4" t="str">
        <f t="shared" si="364"/>
        <v/>
      </c>
      <c r="Z1156" s="4">
        <f t="shared" si="365"/>
        <v>4022000</v>
      </c>
      <c r="AA1156" s="16">
        <f t="shared" si="366"/>
        <v>1.4917951268025858E-3</v>
      </c>
      <c r="AB1156" s="15">
        <f t="shared" si="375"/>
        <v>0.21183490800596719</v>
      </c>
      <c r="AC1156" s="15">
        <f t="shared" si="376"/>
        <v>0.21183490800596722</v>
      </c>
      <c r="AD1156" s="4">
        <v>150002</v>
      </c>
      <c r="AE1156" s="26">
        <v>1503.37</v>
      </c>
      <c r="AF1156" s="26">
        <v>1503.37</v>
      </c>
      <c r="AG1156" s="4">
        <f t="shared" si="377"/>
        <v>2184000</v>
      </c>
      <c r="AH1156" s="16">
        <f t="shared" si="367"/>
        <v>2.7472527472527475E-3</v>
      </c>
      <c r="AI1156" s="15">
        <f t="shared" si="368"/>
        <v>0.39010989010989017</v>
      </c>
      <c r="AJ1156" s="15">
        <f t="shared" si="369"/>
        <v>0.39010989010989022</v>
      </c>
      <c r="AK1156" s="4">
        <f t="shared" si="370"/>
        <v>16319000</v>
      </c>
      <c r="AL1156" s="27">
        <f t="shared" si="371"/>
        <v>3.6766958759727926E-4</v>
      </c>
      <c r="AM1156" s="15">
        <f t="shared" si="378"/>
        <v>5.2209081438813656E-2</v>
      </c>
      <c r="AN1156" s="15">
        <f t="shared" si="379"/>
        <v>9.7033884283642175E-6</v>
      </c>
    </row>
    <row r="1157" spans="1:40" x14ac:dyDescent="0.2">
      <c r="A1157" s="4" t="s">
        <v>4628</v>
      </c>
      <c r="B1157" s="3" t="s">
        <v>6</v>
      </c>
      <c r="C1157" s="6">
        <v>150002</v>
      </c>
      <c r="D1157" s="3" t="s">
        <v>380</v>
      </c>
      <c r="E1157" s="6">
        <v>150007</v>
      </c>
      <c r="F1157" s="3" t="s">
        <v>1972</v>
      </c>
      <c r="G1157" s="8">
        <v>5000</v>
      </c>
      <c r="H1157" s="6">
        <v>147</v>
      </c>
      <c r="I1157" s="6">
        <v>149248</v>
      </c>
      <c r="J1157" s="13">
        <v>45046</v>
      </c>
      <c r="K1157" s="9">
        <v>5000</v>
      </c>
      <c r="L1157" s="4" t="s">
        <v>4628</v>
      </c>
      <c r="M1157" s="4" t="s">
        <v>4632</v>
      </c>
      <c r="N1157" s="4">
        <f>VLOOKUP(I1157,BaseModelo!$A$2:$E$5075,5)</f>
        <v>8</v>
      </c>
      <c r="P1157" s="15">
        <v>147</v>
      </c>
      <c r="Q1157" s="4">
        <f>VLOOKUP(I1157,BaseModelo!$A$2:$E$5075,3)</f>
        <v>132</v>
      </c>
      <c r="R1157" s="4">
        <f t="shared" si="360"/>
        <v>32283000</v>
      </c>
      <c r="S1157" s="16">
        <f t="shared" si="361"/>
        <v>1.5488027754545735E-4</v>
      </c>
      <c r="T1157" s="4">
        <f t="shared" si="372"/>
        <v>2.2767400799182231E-2</v>
      </c>
      <c r="U1157" s="4">
        <f t="shared" si="373"/>
        <v>2.2767400799182231E-2</v>
      </c>
      <c r="V1157" s="6">
        <f t="shared" si="362"/>
        <v>0</v>
      </c>
      <c r="W1157" s="16" t="str">
        <f t="shared" si="363"/>
        <v/>
      </c>
      <c r="X1157" s="4" t="str">
        <f t="shared" si="374"/>
        <v/>
      </c>
      <c r="Y1157" s="4" t="str">
        <f t="shared" si="364"/>
        <v/>
      </c>
      <c r="Z1157" s="4">
        <f t="shared" si="365"/>
        <v>5836000</v>
      </c>
      <c r="AA1157" s="16">
        <f t="shared" si="366"/>
        <v>8.5675119945167924E-4</v>
      </c>
      <c r="AB1157" s="15">
        <f t="shared" si="375"/>
        <v>0.12594242631939684</v>
      </c>
      <c r="AC1157" s="15">
        <f t="shared" si="376"/>
        <v>0.12594242631939684</v>
      </c>
      <c r="AD1157" s="4">
        <v>150002</v>
      </c>
      <c r="AE1157" s="26">
        <v>1303.3399999999999</v>
      </c>
      <c r="AF1157" s="26">
        <v>1303.3399999999999</v>
      </c>
      <c r="AG1157" s="4">
        <f t="shared" si="377"/>
        <v>3421000</v>
      </c>
      <c r="AH1157" s="16">
        <f t="shared" si="367"/>
        <v>1.4615609470914938E-3</v>
      </c>
      <c r="AI1157" s="15">
        <f t="shared" si="368"/>
        <v>0.21484945922244958</v>
      </c>
      <c r="AJ1157" s="15">
        <f t="shared" si="369"/>
        <v>0.21484945922244958</v>
      </c>
      <c r="AK1157" s="4">
        <f t="shared" si="370"/>
        <v>16319000</v>
      </c>
      <c r="AL1157" s="27">
        <f t="shared" si="371"/>
        <v>3.0639132299773271E-4</v>
      </c>
      <c r="AM1157" s="15">
        <f t="shared" si="378"/>
        <v>4.5039524480666712E-2</v>
      </c>
      <c r="AN1157" s="15">
        <f t="shared" si="379"/>
        <v>6.9757340520810808E-6</v>
      </c>
    </row>
    <row r="1158" spans="1:40" x14ac:dyDescent="0.2">
      <c r="A1158" s="4" t="s">
        <v>4628</v>
      </c>
      <c r="B1158" s="3" t="s">
        <v>6</v>
      </c>
      <c r="C1158" s="6">
        <v>150002</v>
      </c>
      <c r="D1158" s="3" t="s">
        <v>380</v>
      </c>
      <c r="E1158" s="6">
        <v>150008</v>
      </c>
      <c r="F1158" s="3" t="s">
        <v>1973</v>
      </c>
      <c r="G1158" s="8">
        <v>7000</v>
      </c>
      <c r="H1158" s="6">
        <v>142</v>
      </c>
      <c r="I1158" s="6">
        <v>149236</v>
      </c>
      <c r="J1158" s="13">
        <v>45046</v>
      </c>
      <c r="K1158" s="9">
        <v>7000</v>
      </c>
      <c r="L1158" s="4" t="s">
        <v>4628</v>
      </c>
      <c r="M1158" s="4" t="s">
        <v>4632</v>
      </c>
      <c r="N1158" s="4">
        <f>VLOOKUP(I1158,BaseModelo!$A$2:$E$5075,5)</f>
        <v>9</v>
      </c>
      <c r="P1158" s="15">
        <v>142.00000000000003</v>
      </c>
      <c r="Q1158" s="4">
        <f>VLOOKUP(I1158,BaseModelo!$A$2:$E$5075,3)</f>
        <v>147</v>
      </c>
      <c r="R1158" s="4">
        <f t="shared" si="360"/>
        <v>32283000</v>
      </c>
      <c r="S1158" s="16">
        <f t="shared" si="361"/>
        <v>2.168323885636403E-4</v>
      </c>
      <c r="T1158" s="4">
        <f t="shared" si="372"/>
        <v>3.0790199176036922E-2</v>
      </c>
      <c r="U1158" s="4">
        <f t="shared" si="373"/>
        <v>3.0790199176036929E-2</v>
      </c>
      <c r="V1158" s="6">
        <f t="shared" si="362"/>
        <v>0</v>
      </c>
      <c r="W1158" s="16" t="str">
        <f t="shared" si="363"/>
        <v/>
      </c>
      <c r="X1158" s="4" t="str">
        <f t="shared" si="374"/>
        <v/>
      </c>
      <c r="Y1158" s="4" t="str">
        <f t="shared" si="364"/>
        <v/>
      </c>
      <c r="Z1158" s="4">
        <f t="shared" si="365"/>
        <v>5305000</v>
      </c>
      <c r="AA1158" s="16">
        <f t="shared" si="366"/>
        <v>1.3195098963242225E-3</v>
      </c>
      <c r="AB1158" s="15">
        <f t="shared" si="375"/>
        <v>0.18737040527803958</v>
      </c>
      <c r="AC1158" s="15">
        <f t="shared" si="376"/>
        <v>0.18737040527803964</v>
      </c>
      <c r="AD1158" s="4">
        <v>150002</v>
      </c>
      <c r="AE1158" s="26">
        <v>1758.65</v>
      </c>
      <c r="AF1158" s="26">
        <v>1758.65</v>
      </c>
      <c r="AG1158" s="4">
        <f t="shared" si="377"/>
        <v>3095000</v>
      </c>
      <c r="AH1158" s="16">
        <f t="shared" si="367"/>
        <v>2.2617124394184169E-3</v>
      </c>
      <c r="AI1158" s="15">
        <f t="shared" si="368"/>
        <v>0.32116316639741521</v>
      </c>
      <c r="AJ1158" s="15">
        <f t="shared" si="369"/>
        <v>0.32116316639741527</v>
      </c>
      <c r="AK1158" s="4">
        <f t="shared" si="370"/>
        <v>16319000</v>
      </c>
      <c r="AL1158" s="27">
        <f t="shared" si="371"/>
        <v>4.289478521968258E-4</v>
      </c>
      <c r="AM1158" s="15">
        <f t="shared" si="378"/>
        <v>6.0910595011949266E-2</v>
      </c>
      <c r="AN1158" s="15">
        <f t="shared" si="379"/>
        <v>1.3207389805273516E-5</v>
      </c>
    </row>
    <row r="1159" spans="1:40" x14ac:dyDescent="0.2">
      <c r="A1159" s="4" t="s">
        <v>4628</v>
      </c>
      <c r="B1159" s="3" t="s">
        <v>6</v>
      </c>
      <c r="C1159" s="6">
        <v>150002</v>
      </c>
      <c r="D1159" s="3" t="s">
        <v>380</v>
      </c>
      <c r="E1159" s="6">
        <v>150009</v>
      </c>
      <c r="F1159" s="3" t="s">
        <v>1974</v>
      </c>
      <c r="G1159" s="8">
        <v>5000</v>
      </c>
      <c r="H1159" s="6">
        <v>147</v>
      </c>
      <c r="I1159" s="6">
        <v>149837</v>
      </c>
      <c r="J1159" s="13">
        <v>45046</v>
      </c>
      <c r="K1159" s="9">
        <v>5000</v>
      </c>
      <c r="L1159" s="4" t="s">
        <v>4628</v>
      </c>
      <c r="M1159" s="4" t="s">
        <v>4632</v>
      </c>
      <c r="N1159" s="4">
        <f>VLOOKUP(I1159,BaseModelo!$A$2:$E$5075,5)</f>
        <v>5</v>
      </c>
      <c r="P1159" s="15">
        <v>147</v>
      </c>
      <c r="Q1159" s="4">
        <f>VLOOKUP(I1159,BaseModelo!$A$2:$E$5075,3)</f>
        <v>110</v>
      </c>
      <c r="R1159" s="4">
        <f t="shared" si="360"/>
        <v>32283000</v>
      </c>
      <c r="S1159" s="16">
        <f t="shared" si="361"/>
        <v>1.5488027754545735E-4</v>
      </c>
      <c r="T1159" s="4">
        <f t="shared" si="372"/>
        <v>2.2767400799182231E-2</v>
      </c>
      <c r="U1159" s="4">
        <f t="shared" si="373"/>
        <v>2.2767400799182231E-2</v>
      </c>
      <c r="V1159" s="6">
        <f t="shared" si="362"/>
        <v>0</v>
      </c>
      <c r="W1159" s="16" t="str">
        <f t="shared" si="363"/>
        <v/>
      </c>
      <c r="X1159" s="4" t="str">
        <f t="shared" si="374"/>
        <v/>
      </c>
      <c r="Y1159" s="4" t="str">
        <f t="shared" si="364"/>
        <v/>
      </c>
      <c r="Z1159" s="4">
        <f t="shared" si="365"/>
        <v>4058000</v>
      </c>
      <c r="AA1159" s="16">
        <f t="shared" si="366"/>
        <v>1.2321340561853129E-3</v>
      </c>
      <c r="AB1159" s="15">
        <f t="shared" si="375"/>
        <v>0.18112370625924099</v>
      </c>
      <c r="AC1159" s="15">
        <f t="shared" si="376"/>
        <v>0.18112370625924099</v>
      </c>
      <c r="AD1159" s="4">
        <v>150002</v>
      </c>
      <c r="AE1159" s="26">
        <v>1303.3399999999999</v>
      </c>
      <c r="AF1159" s="26">
        <v>1303.3399999999999</v>
      </c>
      <c r="AG1159" s="4">
        <f t="shared" si="377"/>
        <v>2193000</v>
      </c>
      <c r="AH1159" s="16">
        <f t="shared" si="367"/>
        <v>2.2799817601459188E-3</v>
      </c>
      <c r="AI1159" s="15">
        <f t="shared" si="368"/>
        <v>0.33515731874145005</v>
      </c>
      <c r="AJ1159" s="15">
        <f t="shared" si="369"/>
        <v>0.33515731874145005</v>
      </c>
      <c r="AK1159" s="4">
        <f t="shared" si="370"/>
        <v>16319000</v>
      </c>
      <c r="AL1159" s="27">
        <f t="shared" si="371"/>
        <v>3.0639132299773271E-4</v>
      </c>
      <c r="AM1159" s="15">
        <f t="shared" si="378"/>
        <v>4.5039524480666712E-2</v>
      </c>
      <c r="AN1159" s="15">
        <f t="shared" si="379"/>
        <v>6.9757340520810808E-6</v>
      </c>
    </row>
    <row r="1160" spans="1:40" x14ac:dyDescent="0.2">
      <c r="A1160" s="4" t="s">
        <v>4628</v>
      </c>
      <c r="B1160" s="3" t="s">
        <v>6</v>
      </c>
      <c r="C1160" s="6">
        <v>150002</v>
      </c>
      <c r="D1160" s="3" t="s">
        <v>380</v>
      </c>
      <c r="E1160" s="6">
        <v>150010</v>
      </c>
      <c r="F1160" s="3" t="s">
        <v>1975</v>
      </c>
      <c r="G1160" s="8">
        <v>5000</v>
      </c>
      <c r="H1160" s="6">
        <v>147</v>
      </c>
      <c r="I1160" s="6">
        <v>149557</v>
      </c>
      <c r="J1160" s="13">
        <v>45046</v>
      </c>
      <c r="K1160" s="9">
        <v>5000</v>
      </c>
      <c r="L1160" s="4" t="s">
        <v>4628</v>
      </c>
      <c r="M1160" s="4" t="s">
        <v>4632</v>
      </c>
      <c r="N1160" s="4">
        <f>VLOOKUP(I1160,BaseModelo!$A$2:$E$5075,5)</f>
        <v>10</v>
      </c>
      <c r="P1160" s="15">
        <v>147</v>
      </c>
      <c r="Q1160" s="4">
        <f>VLOOKUP(I1160,BaseModelo!$A$2:$E$5075,3)</f>
        <v>0</v>
      </c>
      <c r="R1160" s="4">
        <f t="shared" si="360"/>
        <v>32283000</v>
      </c>
      <c r="S1160" s="16">
        <f t="shared" si="361"/>
        <v>1.5488027754545735E-4</v>
      </c>
      <c r="T1160" s="4">
        <f t="shared" si="372"/>
        <v>2.2767400799182231E-2</v>
      </c>
      <c r="U1160" s="4">
        <f t="shared" si="373"/>
        <v>2.2767400799182231E-2</v>
      </c>
      <c r="V1160" s="6">
        <f t="shared" si="362"/>
        <v>0</v>
      </c>
      <c r="W1160" s="16" t="str">
        <f t="shared" si="363"/>
        <v/>
      </c>
      <c r="X1160" s="4" t="str">
        <f t="shared" si="374"/>
        <v/>
      </c>
      <c r="Y1160" s="4" t="str">
        <f t="shared" si="364"/>
        <v/>
      </c>
      <c r="Z1160" s="4">
        <f t="shared" si="365"/>
        <v>4121000</v>
      </c>
      <c r="AA1160" s="16">
        <f t="shared" si="366"/>
        <v>1.2132977432661976E-3</v>
      </c>
      <c r="AB1160" s="15">
        <f t="shared" si="375"/>
        <v>0.17835476826013105</v>
      </c>
      <c r="AC1160" s="15">
        <f t="shared" si="376"/>
        <v>0.17835476826013105</v>
      </c>
      <c r="AD1160" s="4">
        <v>150002</v>
      </c>
      <c r="AE1160" s="26">
        <v>1303.3399999999999</v>
      </c>
      <c r="AF1160" s="26">
        <v>1303.3399999999999</v>
      </c>
      <c r="AG1160" s="4">
        <f t="shared" si="377"/>
        <v>1846000</v>
      </c>
      <c r="AH1160" s="16">
        <f t="shared" si="367"/>
        <v>2.7085590465872156E-3</v>
      </c>
      <c r="AI1160" s="15">
        <f t="shared" si="368"/>
        <v>0.39815817984832069</v>
      </c>
      <c r="AJ1160" s="15">
        <f t="shared" si="369"/>
        <v>0.39815817984832069</v>
      </c>
      <c r="AK1160" s="4">
        <f t="shared" si="370"/>
        <v>16319000</v>
      </c>
      <c r="AL1160" s="27">
        <f t="shared" si="371"/>
        <v>3.0639132299773271E-4</v>
      </c>
      <c r="AM1160" s="15">
        <f t="shared" si="378"/>
        <v>4.5039524480666712E-2</v>
      </c>
      <c r="AN1160" s="15">
        <f t="shared" si="379"/>
        <v>6.9757340520810808E-6</v>
      </c>
    </row>
    <row r="1161" spans="1:40" x14ac:dyDescent="0.2">
      <c r="A1161" s="4" t="s">
        <v>4627</v>
      </c>
      <c r="B1161" s="3" t="s">
        <v>8</v>
      </c>
      <c r="C1161" s="6">
        <v>150012</v>
      </c>
      <c r="D1161" s="3" t="s">
        <v>381</v>
      </c>
      <c r="E1161" s="6">
        <v>150019</v>
      </c>
      <c r="F1161" s="3" t="s">
        <v>1976</v>
      </c>
      <c r="G1161" s="8">
        <v>5000</v>
      </c>
      <c r="H1161" s="6">
        <v>147</v>
      </c>
      <c r="I1161" s="6">
        <v>149566</v>
      </c>
      <c r="J1161" s="13">
        <v>45046</v>
      </c>
      <c r="K1161" s="9">
        <v>5000</v>
      </c>
      <c r="L1161" s="4" t="s">
        <v>4627</v>
      </c>
      <c r="M1161" s="4" t="s">
        <v>4632</v>
      </c>
      <c r="N1161" s="4">
        <f>VLOOKUP(I1161,BaseModelo!$A$2:$E$5075,5)</f>
        <v>7</v>
      </c>
      <c r="P1161" s="15">
        <v>147</v>
      </c>
      <c r="Q1161" s="4">
        <f>VLOOKUP(I1161,BaseModelo!$A$2:$E$5075,3)</f>
        <v>127</v>
      </c>
      <c r="R1161" s="4">
        <f t="shared" si="360"/>
        <v>32283000</v>
      </c>
      <c r="S1161" s="16">
        <f t="shared" si="361"/>
        <v>1.5488027754545735E-4</v>
      </c>
      <c r="T1161" s="4">
        <f t="shared" si="372"/>
        <v>2.2767400799182231E-2</v>
      </c>
      <c r="U1161" s="4">
        <f t="shared" si="373"/>
        <v>2.2767400799182231E-2</v>
      </c>
      <c r="V1161" s="6">
        <f t="shared" si="362"/>
        <v>0</v>
      </c>
      <c r="W1161" s="16" t="str">
        <f t="shared" si="363"/>
        <v/>
      </c>
      <c r="X1161" s="4" t="str">
        <f t="shared" si="374"/>
        <v/>
      </c>
      <c r="Y1161" s="4" t="str">
        <f t="shared" si="364"/>
        <v/>
      </c>
      <c r="Z1161" s="4">
        <f t="shared" si="365"/>
        <v>4022000</v>
      </c>
      <c r="AA1161" s="16">
        <f t="shared" si="366"/>
        <v>1.2431626056688214E-3</v>
      </c>
      <c r="AB1161" s="15">
        <f t="shared" si="375"/>
        <v>0.18274490303331675</v>
      </c>
      <c r="AC1161" s="15">
        <f t="shared" si="376"/>
        <v>0.18274490303331675</v>
      </c>
      <c r="AD1161" s="4">
        <v>150012</v>
      </c>
      <c r="AE1161" s="26">
        <v>1303.3399999999999</v>
      </c>
      <c r="AF1161" s="26">
        <v>1303.3399999999999</v>
      </c>
      <c r="AG1161" s="4">
        <f t="shared" si="377"/>
        <v>1778000</v>
      </c>
      <c r="AH1161" s="16">
        <f t="shared" si="367"/>
        <v>2.8121484814398199E-3</v>
      </c>
      <c r="AI1161" s="15">
        <f t="shared" si="368"/>
        <v>0.41338582677165353</v>
      </c>
      <c r="AJ1161" s="15">
        <f t="shared" si="369"/>
        <v>0.41338582677165353</v>
      </c>
      <c r="AK1161" s="4">
        <f t="shared" si="370"/>
        <v>15073000</v>
      </c>
      <c r="AL1161" s="27">
        <f t="shared" si="371"/>
        <v>3.3171896769057253E-4</v>
      </c>
      <c r="AM1161" s="15">
        <f t="shared" si="378"/>
        <v>4.8762688250514163E-2</v>
      </c>
      <c r="AN1161" s="15">
        <f t="shared" si="379"/>
        <v>7.5523786901022457E-6</v>
      </c>
    </row>
    <row r="1162" spans="1:40" x14ac:dyDescent="0.2">
      <c r="A1162" s="4" t="s">
        <v>4627</v>
      </c>
      <c r="B1162" s="3" t="s">
        <v>8</v>
      </c>
      <c r="C1162" s="6">
        <v>150012</v>
      </c>
      <c r="D1162" s="3" t="s">
        <v>381</v>
      </c>
      <c r="E1162" s="6">
        <v>150020</v>
      </c>
      <c r="F1162" s="3" t="s">
        <v>1977</v>
      </c>
      <c r="G1162" s="8">
        <v>5000</v>
      </c>
      <c r="H1162" s="6">
        <v>147</v>
      </c>
      <c r="I1162" s="6">
        <v>149484</v>
      </c>
      <c r="J1162" s="13">
        <v>45046</v>
      </c>
      <c r="K1162" s="9">
        <v>5000</v>
      </c>
      <c r="L1162" s="4" t="s">
        <v>4627</v>
      </c>
      <c r="M1162" s="4" t="s">
        <v>4632</v>
      </c>
      <c r="N1162" s="4">
        <f>VLOOKUP(I1162,BaseModelo!$A$2:$E$5075,5)</f>
        <v>5</v>
      </c>
      <c r="P1162" s="15">
        <v>147</v>
      </c>
      <c r="Q1162" s="4">
        <f>VLOOKUP(I1162,BaseModelo!$A$2:$E$5075,3)</f>
        <v>110</v>
      </c>
      <c r="R1162" s="4">
        <f t="shared" si="360"/>
        <v>32283000</v>
      </c>
      <c r="S1162" s="16">
        <f t="shared" si="361"/>
        <v>1.5488027754545735E-4</v>
      </c>
      <c r="T1162" s="4">
        <f t="shared" si="372"/>
        <v>2.2767400799182231E-2</v>
      </c>
      <c r="U1162" s="4">
        <f t="shared" si="373"/>
        <v>2.2767400799182231E-2</v>
      </c>
      <c r="V1162" s="6">
        <f t="shared" si="362"/>
        <v>0</v>
      </c>
      <c r="W1162" s="16" t="str">
        <f t="shared" si="363"/>
        <v/>
      </c>
      <c r="X1162" s="4" t="str">
        <f t="shared" si="374"/>
        <v/>
      </c>
      <c r="Y1162" s="4" t="str">
        <f t="shared" si="364"/>
        <v/>
      </c>
      <c r="Z1162" s="4">
        <f t="shared" si="365"/>
        <v>4058000</v>
      </c>
      <c r="AA1162" s="16">
        <f t="shared" si="366"/>
        <v>1.2321340561853129E-3</v>
      </c>
      <c r="AB1162" s="15">
        <f t="shared" si="375"/>
        <v>0.18112370625924099</v>
      </c>
      <c r="AC1162" s="15">
        <f t="shared" si="376"/>
        <v>0.18112370625924099</v>
      </c>
      <c r="AD1162" s="4">
        <v>150012</v>
      </c>
      <c r="AE1162" s="26">
        <v>1303.3399999999999</v>
      </c>
      <c r="AF1162" s="26">
        <v>1303.3399999999999</v>
      </c>
      <c r="AG1162" s="4">
        <f t="shared" si="377"/>
        <v>1768000</v>
      </c>
      <c r="AH1162" s="16">
        <f t="shared" si="367"/>
        <v>2.8280542986425339E-3</v>
      </c>
      <c r="AI1162" s="15">
        <f t="shared" si="368"/>
        <v>0.41572398190045246</v>
      </c>
      <c r="AJ1162" s="15">
        <f t="shared" si="369"/>
        <v>0.41572398190045246</v>
      </c>
      <c r="AK1162" s="4">
        <f t="shared" si="370"/>
        <v>15073000</v>
      </c>
      <c r="AL1162" s="27">
        <f t="shared" si="371"/>
        <v>3.3171896769057253E-4</v>
      </c>
      <c r="AM1162" s="15">
        <f t="shared" si="378"/>
        <v>4.8762688250514163E-2</v>
      </c>
      <c r="AN1162" s="15">
        <f t="shared" si="379"/>
        <v>7.5523786901022457E-6</v>
      </c>
    </row>
    <row r="1163" spans="1:40" x14ac:dyDescent="0.2">
      <c r="A1163" s="4" t="s">
        <v>4627</v>
      </c>
      <c r="B1163" s="3" t="s">
        <v>8</v>
      </c>
      <c r="C1163" s="6">
        <v>150012</v>
      </c>
      <c r="D1163" s="3" t="s">
        <v>381</v>
      </c>
      <c r="E1163" s="6">
        <v>150021</v>
      </c>
      <c r="F1163" s="3" t="s">
        <v>1978</v>
      </c>
      <c r="G1163" s="8">
        <v>7000</v>
      </c>
      <c r="H1163" s="6">
        <v>142</v>
      </c>
      <c r="I1163" s="6">
        <v>149568</v>
      </c>
      <c r="J1163" s="13">
        <v>45046</v>
      </c>
      <c r="K1163" s="9">
        <v>7000</v>
      </c>
      <c r="L1163" s="4" t="s">
        <v>4627</v>
      </c>
      <c r="M1163" s="4" t="s">
        <v>4632</v>
      </c>
      <c r="N1163" s="4">
        <f>VLOOKUP(I1163,BaseModelo!$A$2:$E$5075,5)</f>
        <v>5</v>
      </c>
      <c r="P1163" s="15">
        <v>142.00000000000003</v>
      </c>
      <c r="Q1163" s="4">
        <f>VLOOKUP(I1163,BaseModelo!$A$2:$E$5075,3)</f>
        <v>110</v>
      </c>
      <c r="R1163" s="4">
        <f t="shared" si="360"/>
        <v>32283000</v>
      </c>
      <c r="S1163" s="16">
        <f t="shared" si="361"/>
        <v>2.168323885636403E-4</v>
      </c>
      <c r="T1163" s="4">
        <f t="shared" si="372"/>
        <v>3.0790199176036922E-2</v>
      </c>
      <c r="U1163" s="4">
        <f t="shared" si="373"/>
        <v>3.0790199176036929E-2</v>
      </c>
      <c r="V1163" s="6">
        <f t="shared" si="362"/>
        <v>0</v>
      </c>
      <c r="W1163" s="16" t="str">
        <f t="shared" si="363"/>
        <v/>
      </c>
      <c r="X1163" s="4" t="str">
        <f t="shared" si="374"/>
        <v/>
      </c>
      <c r="Y1163" s="4" t="str">
        <f t="shared" si="364"/>
        <v/>
      </c>
      <c r="Z1163" s="4">
        <f t="shared" si="365"/>
        <v>4058000</v>
      </c>
      <c r="AA1163" s="16">
        <f t="shared" si="366"/>
        <v>1.7249876786594382E-3</v>
      </c>
      <c r="AB1163" s="15">
        <f t="shared" si="375"/>
        <v>0.24494825036964021</v>
      </c>
      <c r="AC1163" s="15">
        <f t="shared" si="376"/>
        <v>0.24494825036964027</v>
      </c>
      <c r="AD1163" s="4">
        <v>150012</v>
      </c>
      <c r="AE1163" s="26">
        <v>1758.65</v>
      </c>
      <c r="AF1163" s="26">
        <v>1758.65</v>
      </c>
      <c r="AG1163" s="4">
        <f t="shared" si="377"/>
        <v>1768000</v>
      </c>
      <c r="AH1163" s="16">
        <f t="shared" si="367"/>
        <v>3.9592760180995473E-3</v>
      </c>
      <c r="AI1163" s="15">
        <f t="shared" si="368"/>
        <v>0.56221719457013575</v>
      </c>
      <c r="AJ1163" s="15">
        <f t="shared" si="369"/>
        <v>0.56221719457013586</v>
      </c>
      <c r="AK1163" s="4">
        <f t="shared" si="370"/>
        <v>15073000</v>
      </c>
      <c r="AL1163" s="27">
        <f t="shared" si="371"/>
        <v>4.6440655476680156E-4</v>
      </c>
      <c r="AM1163" s="15">
        <f t="shared" si="378"/>
        <v>6.5945730776885828E-2</v>
      </c>
      <c r="AN1163" s="15">
        <f t="shared" si="379"/>
        <v>1.4299170319926922E-5</v>
      </c>
    </row>
    <row r="1164" spans="1:40" x14ac:dyDescent="0.2">
      <c r="A1164" s="4" t="s">
        <v>4627</v>
      </c>
      <c r="B1164" s="3" t="s">
        <v>9</v>
      </c>
      <c r="C1164" s="6">
        <v>150052</v>
      </c>
      <c r="D1164" s="3" t="s">
        <v>38</v>
      </c>
      <c r="E1164" s="6">
        <v>150072</v>
      </c>
      <c r="F1164" s="3" t="s">
        <v>2000</v>
      </c>
      <c r="G1164" s="8">
        <v>5000</v>
      </c>
      <c r="H1164" s="6">
        <v>147</v>
      </c>
      <c r="I1164" s="6">
        <v>149571</v>
      </c>
      <c r="J1164" s="13">
        <v>45046</v>
      </c>
      <c r="K1164" s="9">
        <v>5000</v>
      </c>
      <c r="L1164" s="4" t="s">
        <v>4627</v>
      </c>
      <c r="M1164" s="4" t="s">
        <v>4632</v>
      </c>
      <c r="N1164" s="4">
        <f>VLOOKUP(I1164,BaseModelo!$A$2:$E$5075,5)</f>
        <v>5</v>
      </c>
      <c r="P1164" s="15">
        <v>147</v>
      </c>
      <c r="Q1164" s="4">
        <f>VLOOKUP(I1164,BaseModelo!$A$2:$E$5075,3)</f>
        <v>110</v>
      </c>
      <c r="R1164" s="4">
        <f t="shared" si="360"/>
        <v>32283000</v>
      </c>
      <c r="S1164" s="16">
        <f t="shared" si="361"/>
        <v>1.5488027754545735E-4</v>
      </c>
      <c r="T1164" s="4">
        <f t="shared" si="372"/>
        <v>2.2767400799182231E-2</v>
      </c>
      <c r="U1164" s="4">
        <f t="shared" si="373"/>
        <v>2.2767400799182231E-2</v>
      </c>
      <c r="V1164" s="6">
        <f t="shared" si="362"/>
        <v>0</v>
      </c>
      <c r="W1164" s="16" t="str">
        <f t="shared" si="363"/>
        <v/>
      </c>
      <c r="X1164" s="4" t="str">
        <f t="shared" si="374"/>
        <v/>
      </c>
      <c r="Y1164" s="4" t="str">
        <f t="shared" si="364"/>
        <v/>
      </c>
      <c r="Z1164" s="4">
        <f t="shared" si="365"/>
        <v>4058000</v>
      </c>
      <c r="AA1164" s="16">
        <f t="shared" si="366"/>
        <v>1.2321340561853129E-3</v>
      </c>
      <c r="AB1164" s="15">
        <f t="shared" si="375"/>
        <v>0.18112370625924099</v>
      </c>
      <c r="AC1164" s="15">
        <f t="shared" si="376"/>
        <v>0.18112370625924099</v>
      </c>
      <c r="AD1164" s="4">
        <v>150052</v>
      </c>
      <c r="AE1164" s="26">
        <v>1303.3399999999999</v>
      </c>
      <c r="AF1164" s="26">
        <v>1303.3399999999999</v>
      </c>
      <c r="AG1164" s="4">
        <f t="shared" si="377"/>
        <v>1768000</v>
      </c>
      <c r="AH1164" s="16">
        <f t="shared" si="367"/>
        <v>2.8280542986425339E-3</v>
      </c>
      <c r="AI1164" s="15">
        <f t="shared" si="368"/>
        <v>0.41572398190045246</v>
      </c>
      <c r="AJ1164" s="15">
        <f t="shared" si="369"/>
        <v>0.41572398190045246</v>
      </c>
      <c r="AK1164" s="4">
        <f t="shared" si="370"/>
        <v>15073000</v>
      </c>
      <c r="AL1164" s="27">
        <f t="shared" si="371"/>
        <v>3.3171896769057253E-4</v>
      </c>
      <c r="AM1164" s="15">
        <f t="shared" si="378"/>
        <v>4.8762688250514163E-2</v>
      </c>
      <c r="AN1164" s="15">
        <f t="shared" si="379"/>
        <v>7.5523786901022457E-6</v>
      </c>
    </row>
    <row r="1165" spans="1:40" x14ac:dyDescent="0.2">
      <c r="A1165" s="4" t="s">
        <v>4627</v>
      </c>
      <c r="B1165" s="3" t="s">
        <v>9</v>
      </c>
      <c r="C1165" s="6">
        <v>150052</v>
      </c>
      <c r="D1165" s="3" t="s">
        <v>38</v>
      </c>
      <c r="E1165" s="6">
        <v>150073</v>
      </c>
      <c r="F1165" s="3" t="s">
        <v>2001</v>
      </c>
      <c r="G1165" s="8">
        <v>5000</v>
      </c>
      <c r="H1165" s="6">
        <v>147</v>
      </c>
      <c r="I1165" s="6">
        <v>149573</v>
      </c>
      <c r="J1165" s="13">
        <v>45046</v>
      </c>
      <c r="K1165" s="9">
        <v>5000</v>
      </c>
      <c r="L1165" s="4" t="s">
        <v>4627</v>
      </c>
      <c r="M1165" s="4" t="s">
        <v>4632</v>
      </c>
      <c r="N1165" s="4">
        <f>VLOOKUP(I1165,BaseModelo!$A$2:$E$5075,5)</f>
        <v>5</v>
      </c>
      <c r="P1165" s="15">
        <v>147</v>
      </c>
      <c r="Q1165" s="4">
        <f>VLOOKUP(I1165,BaseModelo!$A$2:$E$5075,3)</f>
        <v>110</v>
      </c>
      <c r="R1165" s="4">
        <f t="shared" si="360"/>
        <v>32283000</v>
      </c>
      <c r="S1165" s="16">
        <f t="shared" si="361"/>
        <v>1.5488027754545735E-4</v>
      </c>
      <c r="T1165" s="4">
        <f t="shared" si="372"/>
        <v>2.2767400799182231E-2</v>
      </c>
      <c r="U1165" s="4">
        <f t="shared" si="373"/>
        <v>2.2767400799182231E-2</v>
      </c>
      <c r="V1165" s="6">
        <f t="shared" si="362"/>
        <v>0</v>
      </c>
      <c r="W1165" s="16" t="str">
        <f t="shared" si="363"/>
        <v/>
      </c>
      <c r="X1165" s="4" t="str">
        <f t="shared" si="374"/>
        <v/>
      </c>
      <c r="Y1165" s="4" t="str">
        <f t="shared" si="364"/>
        <v/>
      </c>
      <c r="Z1165" s="4">
        <f t="shared" si="365"/>
        <v>4058000</v>
      </c>
      <c r="AA1165" s="16">
        <f t="shared" si="366"/>
        <v>1.2321340561853129E-3</v>
      </c>
      <c r="AB1165" s="15">
        <f t="shared" si="375"/>
        <v>0.18112370625924099</v>
      </c>
      <c r="AC1165" s="15">
        <f t="shared" si="376"/>
        <v>0.18112370625924099</v>
      </c>
      <c r="AD1165" s="4">
        <v>150052</v>
      </c>
      <c r="AE1165" s="26">
        <v>1303.3399999999999</v>
      </c>
      <c r="AF1165" s="26">
        <v>1303.3399999999999</v>
      </c>
      <c r="AG1165" s="4">
        <f t="shared" si="377"/>
        <v>1768000</v>
      </c>
      <c r="AH1165" s="16">
        <f t="shared" si="367"/>
        <v>2.8280542986425339E-3</v>
      </c>
      <c r="AI1165" s="15">
        <f t="shared" si="368"/>
        <v>0.41572398190045246</v>
      </c>
      <c r="AJ1165" s="15">
        <f t="shared" si="369"/>
        <v>0.41572398190045246</v>
      </c>
      <c r="AK1165" s="4">
        <f t="shared" si="370"/>
        <v>15073000</v>
      </c>
      <c r="AL1165" s="27">
        <f t="shared" si="371"/>
        <v>3.3171896769057253E-4</v>
      </c>
      <c r="AM1165" s="15">
        <f t="shared" si="378"/>
        <v>4.8762688250514163E-2</v>
      </c>
      <c r="AN1165" s="15">
        <f t="shared" si="379"/>
        <v>7.5523786901022457E-6</v>
      </c>
    </row>
    <row r="1166" spans="1:40" x14ac:dyDescent="0.2">
      <c r="A1166" s="4" t="s">
        <v>4627</v>
      </c>
      <c r="B1166" s="2" t="s">
        <v>5</v>
      </c>
      <c r="C1166" s="5">
        <v>150088</v>
      </c>
      <c r="D1166" s="2" t="s">
        <v>389</v>
      </c>
      <c r="E1166" s="5">
        <v>150089</v>
      </c>
      <c r="F1166" s="2" t="s">
        <v>2010</v>
      </c>
      <c r="G1166" s="7">
        <v>13000</v>
      </c>
      <c r="H1166" s="5">
        <v>100</v>
      </c>
      <c r="I1166" s="6">
        <v>149855</v>
      </c>
      <c r="J1166" s="13">
        <v>45046</v>
      </c>
      <c r="K1166" s="9">
        <v>13000</v>
      </c>
      <c r="L1166" s="4" t="s">
        <v>4627</v>
      </c>
      <c r="M1166" s="4" t="s">
        <v>4632</v>
      </c>
      <c r="N1166" s="4">
        <f>VLOOKUP(I1166,BaseModelo!$A$2:$E$5075,5)</f>
        <v>5</v>
      </c>
      <c r="P1166" s="15">
        <v>132</v>
      </c>
      <c r="Q1166" s="4">
        <f>VLOOKUP(I1166,BaseModelo!$A$2:$E$5075,3)</f>
        <v>110</v>
      </c>
      <c r="R1166" s="4">
        <f t="shared" si="360"/>
        <v>32283000</v>
      </c>
      <c r="S1166" s="16">
        <f t="shared" si="361"/>
        <v>4.0268872161818914E-4</v>
      </c>
      <c r="T1166" s="4">
        <f t="shared" si="372"/>
        <v>4.0268872161818917E-2</v>
      </c>
      <c r="U1166" s="4">
        <f t="shared" si="373"/>
        <v>5.3154911253600966E-2</v>
      </c>
      <c r="V1166" s="6">
        <f t="shared" si="362"/>
        <v>0</v>
      </c>
      <c r="W1166" s="16" t="str">
        <f t="shared" si="363"/>
        <v/>
      </c>
      <c r="X1166" s="4" t="str">
        <f t="shared" si="374"/>
        <v/>
      </c>
      <c r="Y1166" s="4" t="str">
        <f t="shared" si="364"/>
        <v/>
      </c>
      <c r="Z1166" s="4">
        <f t="shared" si="365"/>
        <v>4058000</v>
      </c>
      <c r="AA1166" s="16">
        <f t="shared" si="366"/>
        <v>3.2035485460818135E-3</v>
      </c>
      <c r="AB1166" s="15">
        <f t="shared" si="375"/>
        <v>0.32035485460818136</v>
      </c>
      <c r="AC1166" s="15">
        <f t="shared" si="376"/>
        <v>0.42286840808279941</v>
      </c>
      <c r="AD1166" s="4">
        <v>150088</v>
      </c>
      <c r="AE1166" s="26">
        <v>2255.2600000000002</v>
      </c>
      <c r="AF1166" s="26">
        <v>2255.2600000000002</v>
      </c>
      <c r="AG1166" s="4">
        <f t="shared" si="377"/>
        <v>1768000</v>
      </c>
      <c r="AH1166" s="16">
        <f t="shared" si="367"/>
        <v>7.3529411764705881E-3</v>
      </c>
      <c r="AI1166" s="15">
        <f t="shared" si="368"/>
        <v>0.73529411764705876</v>
      </c>
      <c r="AJ1166" s="15">
        <f t="shared" si="369"/>
        <v>0.97058823529411764</v>
      </c>
      <c r="AK1166" s="4">
        <f t="shared" si="370"/>
        <v>15073000</v>
      </c>
      <c r="AL1166" s="27">
        <f t="shared" si="371"/>
        <v>8.624693159954886E-4</v>
      </c>
      <c r="AM1166" s="15">
        <f t="shared" si="378"/>
        <v>8.6246931599548854E-2</v>
      </c>
      <c r="AN1166" s="15">
        <f t="shared" si="379"/>
        <v>4.5844479950694127E-5</v>
      </c>
    </row>
    <row r="1167" spans="1:40" x14ac:dyDescent="0.2">
      <c r="A1167" s="4" t="s">
        <v>4627</v>
      </c>
      <c r="B1167" s="3" t="s">
        <v>5</v>
      </c>
      <c r="C1167" s="6">
        <v>150088</v>
      </c>
      <c r="D1167" s="3" t="s">
        <v>389</v>
      </c>
      <c r="E1167" s="6">
        <v>150090</v>
      </c>
      <c r="F1167" s="3" t="s">
        <v>2011</v>
      </c>
      <c r="G1167" s="8">
        <v>20000</v>
      </c>
      <c r="H1167" s="6">
        <v>95</v>
      </c>
      <c r="I1167" s="6">
        <v>149854</v>
      </c>
      <c r="J1167" s="13">
        <v>45046</v>
      </c>
      <c r="K1167" s="9">
        <v>20000</v>
      </c>
      <c r="L1167" s="4" t="s">
        <v>4627</v>
      </c>
      <c r="M1167" s="4" t="s">
        <v>4632</v>
      </c>
      <c r="N1167" s="4">
        <f>VLOOKUP(I1167,BaseModelo!$A$2:$E$5075,5)</f>
        <v>6</v>
      </c>
      <c r="P1167" s="15">
        <v>122</v>
      </c>
      <c r="Q1167" s="4">
        <f>VLOOKUP(I1167,BaseModelo!$A$2:$E$5075,3)</f>
        <v>115</v>
      </c>
      <c r="R1167" s="4">
        <f t="shared" si="360"/>
        <v>32283000</v>
      </c>
      <c r="S1167" s="16">
        <f t="shared" si="361"/>
        <v>6.1952111018182942E-4</v>
      </c>
      <c r="T1167" s="4">
        <f t="shared" si="372"/>
        <v>5.8854505467273797E-2</v>
      </c>
      <c r="U1167" s="4">
        <f t="shared" si="373"/>
        <v>7.5581575442183191E-2</v>
      </c>
      <c r="V1167" s="6">
        <f t="shared" si="362"/>
        <v>0</v>
      </c>
      <c r="W1167" s="16" t="str">
        <f t="shared" si="363"/>
        <v/>
      </c>
      <c r="X1167" s="4" t="str">
        <f t="shared" si="374"/>
        <v/>
      </c>
      <c r="Y1167" s="4" t="str">
        <f t="shared" si="364"/>
        <v/>
      </c>
      <c r="Z1167" s="4">
        <f t="shared" si="365"/>
        <v>4853000</v>
      </c>
      <c r="AA1167" s="16">
        <f t="shared" si="366"/>
        <v>4.1211621677313005E-3</v>
      </c>
      <c r="AB1167" s="15">
        <f t="shared" si="375"/>
        <v>0.39151040593447356</v>
      </c>
      <c r="AC1167" s="15">
        <f t="shared" si="376"/>
        <v>0.50278178446321864</v>
      </c>
      <c r="AD1167" s="4">
        <v>150088</v>
      </c>
      <c r="AE1167" s="26">
        <v>3268.87</v>
      </c>
      <c r="AF1167" s="26">
        <v>3268.87</v>
      </c>
      <c r="AG1167" s="4">
        <f t="shared" si="377"/>
        <v>1993000</v>
      </c>
      <c r="AH1167" s="16">
        <f t="shared" si="367"/>
        <v>1.0035122930255895E-2</v>
      </c>
      <c r="AI1167" s="15">
        <f t="shared" si="368"/>
        <v>0.95333667837431002</v>
      </c>
      <c r="AJ1167" s="15">
        <f t="shared" si="369"/>
        <v>1.2242849974912193</v>
      </c>
      <c r="AK1167" s="4">
        <f t="shared" si="370"/>
        <v>15073000</v>
      </c>
      <c r="AL1167" s="27">
        <f t="shared" si="371"/>
        <v>1.3268758707622901E-3</v>
      </c>
      <c r="AM1167" s="15">
        <f t="shared" si="378"/>
        <v>0.12605320772241757</v>
      </c>
      <c r="AN1167" s="15">
        <f t="shared" si="379"/>
        <v>1.0028736872843255E-4</v>
      </c>
    </row>
    <row r="1168" spans="1:40" x14ac:dyDescent="0.2">
      <c r="A1168" s="4" t="s">
        <v>4627</v>
      </c>
      <c r="B1168" s="3" t="s">
        <v>5</v>
      </c>
      <c r="C1168" s="6">
        <v>150088</v>
      </c>
      <c r="D1168" s="3" t="s">
        <v>389</v>
      </c>
      <c r="E1168" s="6">
        <v>150091</v>
      </c>
      <c r="F1168" s="3" t="s">
        <v>2012</v>
      </c>
      <c r="G1168" s="8">
        <v>8000</v>
      </c>
      <c r="H1168" s="6">
        <v>100</v>
      </c>
      <c r="I1168" s="6">
        <v>149853</v>
      </c>
      <c r="J1168" s="13">
        <v>45046</v>
      </c>
      <c r="K1168" s="9">
        <v>8000</v>
      </c>
      <c r="L1168" s="4" t="s">
        <v>4627</v>
      </c>
      <c r="M1168" s="4" t="s">
        <v>4632</v>
      </c>
      <c r="N1168" s="4">
        <f>VLOOKUP(I1168,BaseModelo!$A$2:$E$5075,5)</f>
        <v>4</v>
      </c>
      <c r="P1168" s="15">
        <v>142.00000000000003</v>
      </c>
      <c r="Q1168" s="4">
        <f>VLOOKUP(I1168,BaseModelo!$A$2:$E$5075,3)</f>
        <v>110</v>
      </c>
      <c r="R1168" s="4">
        <f t="shared" si="360"/>
        <v>32283000</v>
      </c>
      <c r="S1168" s="16">
        <f t="shared" si="361"/>
        <v>2.4780844407273179E-4</v>
      </c>
      <c r="T1168" s="4">
        <f t="shared" si="372"/>
        <v>2.478084440727318E-2</v>
      </c>
      <c r="U1168" s="4">
        <f t="shared" si="373"/>
        <v>3.5188799058327919E-2</v>
      </c>
      <c r="V1168" s="6">
        <f t="shared" si="362"/>
        <v>0</v>
      </c>
      <c r="W1168" s="16" t="str">
        <f t="shared" si="363"/>
        <v/>
      </c>
      <c r="X1168" s="4" t="str">
        <f t="shared" si="374"/>
        <v/>
      </c>
      <c r="Y1168" s="4" t="str">
        <f t="shared" si="364"/>
        <v/>
      </c>
      <c r="Z1168" s="4">
        <f t="shared" si="365"/>
        <v>2331000</v>
      </c>
      <c r="AA1168" s="16">
        <f t="shared" si="366"/>
        <v>3.432003432003432E-3</v>
      </c>
      <c r="AB1168" s="15">
        <f t="shared" si="375"/>
        <v>0.34320034320034321</v>
      </c>
      <c r="AC1168" s="15">
        <f t="shared" si="376"/>
        <v>0.48734448734448743</v>
      </c>
      <c r="AD1168" s="4">
        <v>150088</v>
      </c>
      <c r="AE1168" s="26">
        <v>1393.15</v>
      </c>
      <c r="AF1168" s="26">
        <v>1393.15</v>
      </c>
      <c r="AG1168" s="4">
        <f t="shared" si="377"/>
        <v>1421000</v>
      </c>
      <c r="AH1168" s="16">
        <f t="shared" si="367"/>
        <v>5.629838142153413E-3</v>
      </c>
      <c r="AI1168" s="15">
        <f t="shared" si="368"/>
        <v>0.56298381421534127</v>
      </c>
      <c r="AJ1168" s="15">
        <f t="shared" si="369"/>
        <v>0.79943701618578478</v>
      </c>
      <c r="AK1168" s="4">
        <f t="shared" si="370"/>
        <v>15073000</v>
      </c>
      <c r="AL1168" s="27">
        <f t="shared" si="371"/>
        <v>5.3075034830491602E-4</v>
      </c>
      <c r="AM1168" s="15">
        <f t="shared" si="378"/>
        <v>5.3075034830491599E-2</v>
      </c>
      <c r="AN1168" s="15">
        <f t="shared" si="379"/>
        <v>1.8676467356639244E-5</v>
      </c>
    </row>
    <row r="1169" spans="1:40" x14ac:dyDescent="0.2">
      <c r="A1169" s="4" t="s">
        <v>4627</v>
      </c>
      <c r="B1169" s="3" t="s">
        <v>5</v>
      </c>
      <c r="C1169" s="6">
        <v>150088</v>
      </c>
      <c r="D1169" s="3" t="s">
        <v>389</v>
      </c>
      <c r="E1169" s="6">
        <v>150092</v>
      </c>
      <c r="F1169" s="3" t="s">
        <v>2013</v>
      </c>
      <c r="G1169" s="8">
        <v>5000</v>
      </c>
      <c r="H1169" s="6">
        <v>100</v>
      </c>
      <c r="I1169" s="6">
        <v>149850</v>
      </c>
      <c r="J1169" s="13">
        <v>45046</v>
      </c>
      <c r="K1169" s="9">
        <v>5000</v>
      </c>
      <c r="L1169" s="4" t="s">
        <v>4627</v>
      </c>
      <c r="M1169" s="4" t="s">
        <v>4632</v>
      </c>
      <c r="N1169" s="4">
        <f>VLOOKUP(I1169,BaseModelo!$A$2:$E$5075,5)</f>
        <v>4</v>
      </c>
      <c r="P1169" s="15">
        <v>147</v>
      </c>
      <c r="Q1169" s="4">
        <f>VLOOKUP(I1169,BaseModelo!$A$2:$E$5075,3)</f>
        <v>110</v>
      </c>
      <c r="R1169" s="4">
        <f t="shared" si="360"/>
        <v>32283000</v>
      </c>
      <c r="S1169" s="16">
        <f t="shared" si="361"/>
        <v>1.5488027754545735E-4</v>
      </c>
      <c r="T1169" s="4">
        <f t="shared" si="372"/>
        <v>1.5488027754545736E-2</v>
      </c>
      <c r="U1169" s="4">
        <f t="shared" si="373"/>
        <v>2.2767400799182231E-2</v>
      </c>
      <c r="V1169" s="6">
        <f t="shared" si="362"/>
        <v>0</v>
      </c>
      <c r="W1169" s="16" t="str">
        <f t="shared" si="363"/>
        <v/>
      </c>
      <c r="X1169" s="4" t="str">
        <f t="shared" si="374"/>
        <v/>
      </c>
      <c r="Y1169" s="4" t="str">
        <f t="shared" si="364"/>
        <v/>
      </c>
      <c r="Z1169" s="4">
        <f t="shared" si="365"/>
        <v>2331000</v>
      </c>
      <c r="AA1169" s="16">
        <f t="shared" si="366"/>
        <v>2.1450021450021449E-3</v>
      </c>
      <c r="AB1169" s="15">
        <f t="shared" si="375"/>
        <v>0.21450021450021448</v>
      </c>
      <c r="AC1169" s="15">
        <f t="shared" si="376"/>
        <v>0.31531531531531531</v>
      </c>
      <c r="AD1169" s="4">
        <v>150088</v>
      </c>
      <c r="AE1169" s="26">
        <v>875.77</v>
      </c>
      <c r="AF1169" s="26">
        <v>875.77</v>
      </c>
      <c r="AG1169" s="4">
        <f t="shared" si="377"/>
        <v>1421000</v>
      </c>
      <c r="AH1169" s="16">
        <f t="shared" si="367"/>
        <v>3.518648838845883E-3</v>
      </c>
      <c r="AI1169" s="15">
        <f t="shared" si="368"/>
        <v>0.35186488388458831</v>
      </c>
      <c r="AJ1169" s="15">
        <f t="shared" si="369"/>
        <v>0.51724137931034475</v>
      </c>
      <c r="AK1169" s="4">
        <f t="shared" si="370"/>
        <v>15073000</v>
      </c>
      <c r="AL1169" s="27">
        <f t="shared" si="371"/>
        <v>3.3171896769057253E-4</v>
      </c>
      <c r="AM1169" s="15">
        <f t="shared" si="378"/>
        <v>3.3171896769057255E-2</v>
      </c>
      <c r="AN1169" s="15">
        <f t="shared" si="379"/>
        <v>7.5523786901022457E-6</v>
      </c>
    </row>
    <row r="1170" spans="1:40" x14ac:dyDescent="0.2">
      <c r="A1170" s="4" t="s">
        <v>4627</v>
      </c>
      <c r="B1170" s="3" t="s">
        <v>5</v>
      </c>
      <c r="C1170" s="6">
        <v>150088</v>
      </c>
      <c r="D1170" s="3" t="s">
        <v>389</v>
      </c>
      <c r="E1170" s="6">
        <v>150093</v>
      </c>
      <c r="F1170" s="3" t="s">
        <v>2014</v>
      </c>
      <c r="G1170" s="8">
        <v>30000</v>
      </c>
      <c r="H1170" s="6">
        <v>90</v>
      </c>
      <c r="I1170" s="6">
        <v>149842</v>
      </c>
      <c r="J1170" s="13">
        <v>45046</v>
      </c>
      <c r="K1170" s="9">
        <v>30000</v>
      </c>
      <c r="L1170" s="4" t="s">
        <v>4627</v>
      </c>
      <c r="M1170" s="4" t="s">
        <v>4632</v>
      </c>
      <c r="N1170" s="4">
        <f>VLOOKUP(I1170,BaseModelo!$A$2:$E$5075,5)</f>
        <v>5</v>
      </c>
      <c r="P1170" s="15">
        <v>100</v>
      </c>
      <c r="Q1170" s="4">
        <f>VLOOKUP(I1170,BaseModelo!$A$2:$E$5075,3)</f>
        <v>110</v>
      </c>
      <c r="R1170" s="4">
        <f t="shared" si="360"/>
        <v>32283000</v>
      </c>
      <c r="S1170" s="16">
        <f t="shared" si="361"/>
        <v>9.2928166527274413E-4</v>
      </c>
      <c r="T1170" s="4">
        <f t="shared" si="372"/>
        <v>8.3635349874546974E-2</v>
      </c>
      <c r="U1170" s="4">
        <f t="shared" si="373"/>
        <v>9.2928166527274411E-2</v>
      </c>
      <c r="V1170" s="6">
        <f t="shared" si="362"/>
        <v>0</v>
      </c>
      <c r="W1170" s="16" t="str">
        <f t="shared" si="363"/>
        <v/>
      </c>
      <c r="X1170" s="4" t="str">
        <f t="shared" si="374"/>
        <v/>
      </c>
      <c r="Y1170" s="4" t="str">
        <f t="shared" si="364"/>
        <v/>
      </c>
      <c r="Z1170" s="4">
        <f t="shared" si="365"/>
        <v>4058000</v>
      </c>
      <c r="AA1170" s="16">
        <f t="shared" si="366"/>
        <v>7.3928043371118777E-3</v>
      </c>
      <c r="AB1170" s="15">
        <f t="shared" si="375"/>
        <v>0.66535239034006899</v>
      </c>
      <c r="AC1170" s="15">
        <f t="shared" si="376"/>
        <v>0.73928043371118779</v>
      </c>
      <c r="AD1170" s="4">
        <v>150088</v>
      </c>
      <c r="AE1170" s="26">
        <v>4634.53</v>
      </c>
      <c r="AF1170" s="26">
        <v>4634.53</v>
      </c>
      <c r="AG1170" s="4">
        <f t="shared" si="377"/>
        <v>1768000</v>
      </c>
      <c r="AH1170" s="16">
        <f t="shared" si="367"/>
        <v>1.6968325791855202E-2</v>
      </c>
      <c r="AI1170" s="15">
        <f t="shared" si="368"/>
        <v>1.5271493212669682</v>
      </c>
      <c r="AJ1170" s="15">
        <f t="shared" si="369"/>
        <v>1.6968325791855203</v>
      </c>
      <c r="AK1170" s="4">
        <f t="shared" si="370"/>
        <v>15073000</v>
      </c>
      <c r="AL1170" s="27">
        <f t="shared" si="371"/>
        <v>1.9903138061434355E-3</v>
      </c>
      <c r="AM1170" s="15">
        <f t="shared" si="378"/>
        <v>0.17912824255290918</v>
      </c>
      <c r="AN1170" s="15">
        <f t="shared" si="379"/>
        <v>1.8495621281883052E-4</v>
      </c>
    </row>
    <row r="1171" spans="1:40" x14ac:dyDescent="0.2">
      <c r="A1171" s="4" t="s">
        <v>4627</v>
      </c>
      <c r="B1171" s="3" t="s">
        <v>5</v>
      </c>
      <c r="C1171" s="6">
        <v>150088</v>
      </c>
      <c r="D1171" s="3" t="s">
        <v>389</v>
      </c>
      <c r="E1171" s="6">
        <v>150095</v>
      </c>
      <c r="F1171" s="3" t="s">
        <v>2015</v>
      </c>
      <c r="G1171" s="8">
        <v>8000</v>
      </c>
      <c r="H1171" s="6">
        <v>100</v>
      </c>
      <c r="I1171" s="6">
        <v>149839</v>
      </c>
      <c r="J1171" s="13">
        <v>45046</v>
      </c>
      <c r="K1171" s="9">
        <v>8000</v>
      </c>
      <c r="L1171" s="4" t="s">
        <v>4627</v>
      </c>
      <c r="M1171" s="4" t="s">
        <v>4632</v>
      </c>
      <c r="N1171" s="4">
        <f>VLOOKUP(I1171,BaseModelo!$A$2:$E$5075,5)</f>
        <v>6</v>
      </c>
      <c r="P1171" s="15">
        <v>142.00000000000003</v>
      </c>
      <c r="Q1171" s="4">
        <f>VLOOKUP(I1171,BaseModelo!$A$2:$E$5075,3)</f>
        <v>115</v>
      </c>
      <c r="R1171" s="4">
        <f t="shared" si="360"/>
        <v>32283000</v>
      </c>
      <c r="S1171" s="16">
        <f t="shared" si="361"/>
        <v>2.4780844407273179E-4</v>
      </c>
      <c r="T1171" s="4">
        <f t="shared" si="372"/>
        <v>2.478084440727318E-2</v>
      </c>
      <c r="U1171" s="4">
        <f t="shared" si="373"/>
        <v>3.5188799058327919E-2</v>
      </c>
      <c r="V1171" s="6">
        <f t="shared" si="362"/>
        <v>0</v>
      </c>
      <c r="W1171" s="16" t="str">
        <f t="shared" si="363"/>
        <v/>
      </c>
      <c r="X1171" s="4" t="str">
        <f t="shared" si="374"/>
        <v/>
      </c>
      <c r="Y1171" s="4" t="str">
        <f t="shared" si="364"/>
        <v/>
      </c>
      <c r="Z1171" s="4">
        <f t="shared" si="365"/>
        <v>4853000</v>
      </c>
      <c r="AA1171" s="16">
        <f t="shared" si="366"/>
        <v>1.6484648670925201E-3</v>
      </c>
      <c r="AB1171" s="15">
        <f t="shared" si="375"/>
        <v>0.164846486709252</v>
      </c>
      <c r="AC1171" s="15">
        <f t="shared" si="376"/>
        <v>0.23408201112713789</v>
      </c>
      <c r="AD1171" s="4">
        <v>150088</v>
      </c>
      <c r="AE1171" s="26">
        <v>1393.15</v>
      </c>
      <c r="AF1171" s="26">
        <v>1393.15</v>
      </c>
      <c r="AG1171" s="4">
        <f t="shared" si="377"/>
        <v>1993000</v>
      </c>
      <c r="AH1171" s="16">
        <f t="shared" si="367"/>
        <v>4.014049172102358E-3</v>
      </c>
      <c r="AI1171" s="15">
        <f t="shared" si="368"/>
        <v>0.4014049172102358</v>
      </c>
      <c r="AJ1171" s="15">
        <f t="shared" si="369"/>
        <v>0.56999498243853497</v>
      </c>
      <c r="AK1171" s="4">
        <f t="shared" si="370"/>
        <v>15073000</v>
      </c>
      <c r="AL1171" s="27">
        <f t="shared" si="371"/>
        <v>5.3075034830491602E-4</v>
      </c>
      <c r="AM1171" s="15">
        <f t="shared" si="378"/>
        <v>5.3075034830491599E-2</v>
      </c>
      <c r="AN1171" s="15">
        <f t="shared" si="379"/>
        <v>1.8676467356639244E-5</v>
      </c>
    </row>
    <row r="1172" spans="1:40" x14ac:dyDescent="0.2">
      <c r="A1172" s="4" t="s">
        <v>4627</v>
      </c>
      <c r="B1172" s="3" t="s">
        <v>5</v>
      </c>
      <c r="C1172" s="6">
        <v>150088</v>
      </c>
      <c r="D1172" s="3" t="s">
        <v>389</v>
      </c>
      <c r="E1172" s="6">
        <v>150096</v>
      </c>
      <c r="F1172" s="3" t="s">
        <v>2016</v>
      </c>
      <c r="G1172" s="8">
        <v>17000</v>
      </c>
      <c r="H1172" s="6">
        <v>95</v>
      </c>
      <c r="I1172" s="6">
        <v>149759</v>
      </c>
      <c r="J1172" s="13">
        <v>45046</v>
      </c>
      <c r="K1172" s="9">
        <v>17000</v>
      </c>
      <c r="L1172" s="4" t="s">
        <v>4627</v>
      </c>
      <c r="M1172" s="4" t="s">
        <v>4632</v>
      </c>
      <c r="N1172" s="4">
        <f>VLOOKUP(I1172,BaseModelo!$A$2:$E$5075,5)</f>
        <v>5</v>
      </c>
      <c r="P1172" s="15">
        <v>122</v>
      </c>
      <c r="Q1172" s="4">
        <f>VLOOKUP(I1172,BaseModelo!$A$2:$E$5075,3)</f>
        <v>110</v>
      </c>
      <c r="R1172" s="4">
        <f t="shared" si="360"/>
        <v>32283000</v>
      </c>
      <c r="S1172" s="16">
        <f t="shared" si="361"/>
        <v>5.2659294365455498E-4</v>
      </c>
      <c r="T1172" s="4">
        <f t="shared" si="372"/>
        <v>5.0026329647182725E-2</v>
      </c>
      <c r="U1172" s="4">
        <f t="shared" si="373"/>
        <v>6.4244339125855712E-2</v>
      </c>
      <c r="V1172" s="6">
        <f t="shared" si="362"/>
        <v>0</v>
      </c>
      <c r="W1172" s="16" t="str">
        <f t="shared" si="363"/>
        <v/>
      </c>
      <c r="X1172" s="4" t="str">
        <f t="shared" si="374"/>
        <v/>
      </c>
      <c r="Y1172" s="4" t="str">
        <f t="shared" si="364"/>
        <v/>
      </c>
      <c r="Z1172" s="4">
        <f t="shared" si="365"/>
        <v>4058000</v>
      </c>
      <c r="AA1172" s="16">
        <f t="shared" si="366"/>
        <v>4.1892557910300637E-3</v>
      </c>
      <c r="AB1172" s="15">
        <f t="shared" si="375"/>
        <v>0.39797930014785604</v>
      </c>
      <c r="AC1172" s="15">
        <f t="shared" si="376"/>
        <v>0.5110892065056678</v>
      </c>
      <c r="AD1172" s="4">
        <v>150088</v>
      </c>
      <c r="AE1172" s="26">
        <v>2779.27</v>
      </c>
      <c r="AF1172" s="26">
        <v>2779.27</v>
      </c>
      <c r="AG1172" s="4">
        <f t="shared" si="377"/>
        <v>1768000</v>
      </c>
      <c r="AH1172" s="16">
        <f t="shared" si="367"/>
        <v>9.6153846153846159E-3</v>
      </c>
      <c r="AI1172" s="15">
        <f t="shared" si="368"/>
        <v>0.91346153846153855</v>
      </c>
      <c r="AJ1172" s="15">
        <f t="shared" si="369"/>
        <v>1.1730769230769231</v>
      </c>
      <c r="AK1172" s="4">
        <f t="shared" si="370"/>
        <v>15073000</v>
      </c>
      <c r="AL1172" s="27">
        <f t="shared" si="371"/>
        <v>1.1278444901479466E-3</v>
      </c>
      <c r="AM1172" s="15">
        <f t="shared" si="378"/>
        <v>0.10714522656405492</v>
      </c>
      <c r="AN1172" s="15">
        <f t="shared" si="379"/>
        <v>7.2457623906292516E-5</v>
      </c>
    </row>
    <row r="1173" spans="1:40" x14ac:dyDescent="0.2">
      <c r="A1173" s="4" t="s">
        <v>4627</v>
      </c>
      <c r="B1173" s="2" t="s">
        <v>10</v>
      </c>
      <c r="C1173" s="5">
        <v>150114</v>
      </c>
      <c r="D1173" s="2" t="s">
        <v>384</v>
      </c>
      <c r="E1173" s="5">
        <v>150115</v>
      </c>
      <c r="F1173" s="2" t="s">
        <v>1983</v>
      </c>
      <c r="G1173" s="7">
        <v>15000</v>
      </c>
      <c r="H1173" s="5">
        <v>85</v>
      </c>
      <c r="I1173" s="6">
        <v>149629</v>
      </c>
      <c r="J1173" s="13">
        <v>45046</v>
      </c>
      <c r="K1173" s="9">
        <v>15000</v>
      </c>
      <c r="L1173" s="4" t="s">
        <v>4627</v>
      </c>
      <c r="M1173" s="4" t="s">
        <v>4632</v>
      </c>
      <c r="N1173" s="4">
        <f>VLOOKUP(I1173,BaseModelo!$A$2:$E$5075,5)</f>
        <v>10</v>
      </c>
      <c r="P1173" s="15">
        <v>132</v>
      </c>
      <c r="Q1173" s="4">
        <f>VLOOKUP(I1173,BaseModelo!$A$2:$E$5075,3)</f>
        <v>0</v>
      </c>
      <c r="R1173" s="4">
        <f t="shared" si="360"/>
        <v>32283000</v>
      </c>
      <c r="S1173" s="16">
        <f t="shared" si="361"/>
        <v>4.6464083263637206E-4</v>
      </c>
      <c r="T1173" s="4">
        <f t="shared" si="372"/>
        <v>3.9494470774091628E-2</v>
      </c>
      <c r="U1173" s="4">
        <f t="shared" si="373"/>
        <v>6.1332589908001112E-2</v>
      </c>
      <c r="V1173" s="6">
        <f t="shared" si="362"/>
        <v>0</v>
      </c>
      <c r="W1173" s="16" t="str">
        <f t="shared" si="363"/>
        <v/>
      </c>
      <c r="X1173" s="4" t="str">
        <f t="shared" si="374"/>
        <v/>
      </c>
      <c r="Y1173" s="4" t="str">
        <f t="shared" si="364"/>
        <v/>
      </c>
      <c r="Z1173" s="4">
        <f t="shared" si="365"/>
        <v>4121000</v>
      </c>
      <c r="AA1173" s="16">
        <f t="shared" si="366"/>
        <v>3.6398932297985924E-3</v>
      </c>
      <c r="AB1173" s="15">
        <f t="shared" si="375"/>
        <v>0.30939092453288036</v>
      </c>
      <c r="AC1173" s="15">
        <f t="shared" si="376"/>
        <v>0.48046590633341418</v>
      </c>
      <c r="AD1173" s="4">
        <v>150114</v>
      </c>
      <c r="AE1173" s="26">
        <v>2186.2399999999998</v>
      </c>
      <c r="AF1173" s="26">
        <v>2186.2399999999998</v>
      </c>
      <c r="AG1173" s="4">
        <f t="shared" si="377"/>
        <v>2105000</v>
      </c>
      <c r="AH1173" s="16">
        <f t="shared" si="367"/>
        <v>7.1258907363420431E-3</v>
      </c>
      <c r="AI1173" s="15">
        <f t="shared" si="368"/>
        <v>0.60570071258907365</v>
      </c>
      <c r="AJ1173" s="15">
        <f t="shared" si="369"/>
        <v>0.94061757719714967</v>
      </c>
      <c r="AK1173" s="4">
        <f t="shared" si="370"/>
        <v>15073000</v>
      </c>
      <c r="AL1173" s="27">
        <f t="shared" si="371"/>
        <v>9.9515690307171775E-4</v>
      </c>
      <c r="AM1173" s="15">
        <f t="shared" si="378"/>
        <v>8.4588336761096006E-2</v>
      </c>
      <c r="AN1173" s="15">
        <f t="shared" si="379"/>
        <v>6.1035550230214081E-5</v>
      </c>
    </row>
    <row r="1174" spans="1:40" x14ac:dyDescent="0.2">
      <c r="A1174" s="4" t="s">
        <v>4627</v>
      </c>
      <c r="B1174" s="3" t="s">
        <v>10</v>
      </c>
      <c r="C1174" s="6">
        <v>150114</v>
      </c>
      <c r="D1174" s="3" t="s">
        <v>384</v>
      </c>
      <c r="E1174" s="6">
        <v>150116</v>
      </c>
      <c r="F1174" s="3" t="s">
        <v>1988</v>
      </c>
      <c r="G1174" s="8">
        <v>10000</v>
      </c>
      <c r="H1174" s="6">
        <v>110</v>
      </c>
      <c r="I1174" s="6">
        <v>149631</v>
      </c>
      <c r="J1174" s="13">
        <v>45046</v>
      </c>
      <c r="K1174" s="9">
        <v>10000</v>
      </c>
      <c r="L1174" s="4" t="s">
        <v>4627</v>
      </c>
      <c r="M1174" s="4" t="s">
        <v>4632</v>
      </c>
      <c r="N1174" s="4">
        <f>VLOOKUP(I1174,BaseModelo!$A$2:$E$5075,5)</f>
        <v>10</v>
      </c>
      <c r="P1174" s="15">
        <v>142.00000000000003</v>
      </c>
      <c r="Q1174" s="4">
        <f>VLOOKUP(I1174,BaseModelo!$A$2:$E$5075,3)</f>
        <v>0</v>
      </c>
      <c r="R1174" s="4">
        <f t="shared" si="360"/>
        <v>32283000</v>
      </c>
      <c r="S1174" s="16">
        <f t="shared" si="361"/>
        <v>3.0976055509091471E-4</v>
      </c>
      <c r="T1174" s="4">
        <f t="shared" si="372"/>
        <v>3.4073661060000621E-2</v>
      </c>
      <c r="U1174" s="4">
        <f t="shared" si="373"/>
        <v>4.3985998822909898E-2</v>
      </c>
      <c r="V1174" s="6">
        <f t="shared" si="362"/>
        <v>0</v>
      </c>
      <c r="W1174" s="16" t="str">
        <f t="shared" si="363"/>
        <v/>
      </c>
      <c r="X1174" s="4" t="str">
        <f t="shared" si="374"/>
        <v/>
      </c>
      <c r="Y1174" s="4" t="str">
        <f t="shared" si="364"/>
        <v/>
      </c>
      <c r="Z1174" s="4">
        <f t="shared" si="365"/>
        <v>4121000</v>
      </c>
      <c r="AA1174" s="16">
        <f t="shared" si="366"/>
        <v>2.4265954865323952E-3</v>
      </c>
      <c r="AB1174" s="15">
        <f t="shared" si="375"/>
        <v>0.26692550351856348</v>
      </c>
      <c r="AC1174" s="15">
        <f t="shared" si="376"/>
        <v>0.34457655908760021</v>
      </c>
      <c r="AD1174" s="4">
        <v>150114</v>
      </c>
      <c r="AE1174" s="26">
        <v>1917.29</v>
      </c>
      <c r="AF1174" s="26">
        <v>1917.29</v>
      </c>
      <c r="AG1174" s="4">
        <f t="shared" si="377"/>
        <v>2105000</v>
      </c>
      <c r="AH1174" s="16">
        <f t="shared" si="367"/>
        <v>4.7505938242280287E-3</v>
      </c>
      <c r="AI1174" s="15">
        <f t="shared" si="368"/>
        <v>0.52256532066508321</v>
      </c>
      <c r="AJ1174" s="15">
        <f t="shared" si="369"/>
        <v>0.67458432304038018</v>
      </c>
      <c r="AK1174" s="4">
        <f t="shared" si="370"/>
        <v>15073000</v>
      </c>
      <c r="AL1174" s="27">
        <f t="shared" si="371"/>
        <v>6.6343793538114506E-4</v>
      </c>
      <c r="AM1174" s="15">
        <f t="shared" si="378"/>
        <v>7.2978172891925958E-2</v>
      </c>
      <c r="AN1174" s="15">
        <f t="shared" si="379"/>
        <v>2.918198024474882E-5</v>
      </c>
    </row>
    <row r="1175" spans="1:40" x14ac:dyDescent="0.2">
      <c r="A1175" s="4" t="s">
        <v>4627</v>
      </c>
      <c r="B1175" s="3" t="s">
        <v>10</v>
      </c>
      <c r="C1175" s="6">
        <v>150114</v>
      </c>
      <c r="D1175" s="3" t="s">
        <v>384</v>
      </c>
      <c r="E1175" s="6">
        <v>150117</v>
      </c>
      <c r="F1175" s="3" t="s">
        <v>1989</v>
      </c>
      <c r="G1175" s="8">
        <v>15000</v>
      </c>
      <c r="H1175" s="6">
        <v>105</v>
      </c>
      <c r="I1175" s="6">
        <v>150081</v>
      </c>
      <c r="J1175" s="13">
        <v>45046</v>
      </c>
      <c r="K1175" s="9">
        <v>15000</v>
      </c>
      <c r="L1175" s="4" t="s">
        <v>4627</v>
      </c>
      <c r="M1175" s="4" t="s">
        <v>4632</v>
      </c>
      <c r="N1175" s="4">
        <f>VLOOKUP(I1175,BaseModelo!$A$2:$E$5075,5)</f>
        <v>9</v>
      </c>
      <c r="P1175" s="15">
        <v>132</v>
      </c>
      <c r="Q1175" s="4">
        <f>VLOOKUP(I1175,BaseModelo!$A$2:$E$5075,3)</f>
        <v>147</v>
      </c>
      <c r="R1175" s="4">
        <f t="shared" si="360"/>
        <v>32283000</v>
      </c>
      <c r="S1175" s="16">
        <f t="shared" si="361"/>
        <v>4.6464083263637206E-4</v>
      </c>
      <c r="T1175" s="4">
        <f t="shared" si="372"/>
        <v>4.8787287426819065E-2</v>
      </c>
      <c r="U1175" s="4">
        <f t="shared" si="373"/>
        <v>6.1332589908001112E-2</v>
      </c>
      <c r="V1175" s="6">
        <f t="shared" si="362"/>
        <v>0</v>
      </c>
      <c r="W1175" s="16" t="str">
        <f t="shared" si="363"/>
        <v/>
      </c>
      <c r="X1175" s="4" t="str">
        <f t="shared" si="374"/>
        <v/>
      </c>
      <c r="Y1175" s="4" t="str">
        <f t="shared" si="364"/>
        <v/>
      </c>
      <c r="Z1175" s="4">
        <f t="shared" si="365"/>
        <v>5305000</v>
      </c>
      <c r="AA1175" s="16">
        <f t="shared" si="366"/>
        <v>2.8275212064090482E-3</v>
      </c>
      <c r="AB1175" s="15">
        <f t="shared" si="375"/>
        <v>0.29688972667295005</v>
      </c>
      <c r="AC1175" s="15">
        <f t="shared" si="376"/>
        <v>0.37323279924599434</v>
      </c>
      <c r="AD1175" s="4">
        <v>150114</v>
      </c>
      <c r="AE1175" s="26">
        <v>2724.19</v>
      </c>
      <c r="AF1175" s="26">
        <v>2724.19</v>
      </c>
      <c r="AG1175" s="4">
        <f t="shared" si="377"/>
        <v>2114000</v>
      </c>
      <c r="AH1175" s="16">
        <f t="shared" si="367"/>
        <v>7.0955534531693476E-3</v>
      </c>
      <c r="AI1175" s="15">
        <f t="shared" si="368"/>
        <v>0.74503311258278149</v>
      </c>
      <c r="AJ1175" s="15">
        <f t="shared" si="369"/>
        <v>0.93661305581835386</v>
      </c>
      <c r="AK1175" s="4">
        <f t="shared" si="370"/>
        <v>15073000</v>
      </c>
      <c r="AL1175" s="27">
        <f t="shared" si="371"/>
        <v>9.9515690307171775E-4</v>
      </c>
      <c r="AM1175" s="15">
        <f t="shared" si="378"/>
        <v>0.10449147482253036</v>
      </c>
      <c r="AN1175" s="15">
        <f t="shared" si="379"/>
        <v>6.1035550230214081E-5</v>
      </c>
    </row>
    <row r="1176" spans="1:40" x14ac:dyDescent="0.2">
      <c r="A1176" s="4" t="s">
        <v>4627</v>
      </c>
      <c r="B1176" s="3" t="s">
        <v>10</v>
      </c>
      <c r="C1176" s="6">
        <v>150114</v>
      </c>
      <c r="D1176" s="3" t="s">
        <v>384</v>
      </c>
      <c r="E1176" s="6">
        <v>150119</v>
      </c>
      <c r="F1176" s="3" t="s">
        <v>1990</v>
      </c>
      <c r="G1176" s="8">
        <v>10000</v>
      </c>
      <c r="H1176" s="6">
        <v>122</v>
      </c>
      <c r="I1176" s="6">
        <v>149639</v>
      </c>
      <c r="J1176" s="13">
        <v>45046</v>
      </c>
      <c r="K1176" s="9">
        <v>10000</v>
      </c>
      <c r="L1176" s="4" t="s">
        <v>4627</v>
      </c>
      <c r="M1176" s="4" t="s">
        <v>4632</v>
      </c>
      <c r="N1176" s="4">
        <f>VLOOKUP(I1176,BaseModelo!$A$2:$E$5075,5)</f>
        <v>10</v>
      </c>
      <c r="P1176" s="15">
        <v>142.00000000000003</v>
      </c>
      <c r="Q1176" s="4">
        <f>VLOOKUP(I1176,BaseModelo!$A$2:$E$5075,3)</f>
        <v>0</v>
      </c>
      <c r="R1176" s="4">
        <f t="shared" si="360"/>
        <v>32283000</v>
      </c>
      <c r="S1176" s="16">
        <f t="shared" si="361"/>
        <v>3.0976055509091471E-4</v>
      </c>
      <c r="T1176" s="4">
        <f t="shared" si="372"/>
        <v>3.7790787721091595E-2</v>
      </c>
      <c r="U1176" s="4">
        <f t="shared" si="373"/>
        <v>4.3985998822909898E-2</v>
      </c>
      <c r="V1176" s="6">
        <f t="shared" si="362"/>
        <v>0</v>
      </c>
      <c r="W1176" s="16" t="str">
        <f t="shared" si="363"/>
        <v/>
      </c>
      <c r="X1176" s="4" t="str">
        <f t="shared" si="374"/>
        <v/>
      </c>
      <c r="Y1176" s="4" t="str">
        <f t="shared" si="364"/>
        <v/>
      </c>
      <c r="Z1176" s="4">
        <f t="shared" si="365"/>
        <v>4121000</v>
      </c>
      <c r="AA1176" s="16">
        <f t="shared" si="366"/>
        <v>2.4265954865323952E-3</v>
      </c>
      <c r="AB1176" s="15">
        <f t="shared" si="375"/>
        <v>0.29604464935695224</v>
      </c>
      <c r="AC1176" s="15">
        <f t="shared" si="376"/>
        <v>0.34457655908760021</v>
      </c>
      <c r="AD1176" s="4">
        <v>150114</v>
      </c>
      <c r="AE1176" s="26">
        <v>2137.87</v>
      </c>
      <c r="AF1176" s="26">
        <v>2137.87</v>
      </c>
      <c r="AG1176" s="4">
        <f t="shared" si="377"/>
        <v>2105000</v>
      </c>
      <c r="AH1176" s="16">
        <f t="shared" si="367"/>
        <v>4.7505938242280287E-3</v>
      </c>
      <c r="AI1176" s="15">
        <f t="shared" si="368"/>
        <v>0.57957244655581952</v>
      </c>
      <c r="AJ1176" s="15">
        <f t="shared" si="369"/>
        <v>0.67458432304038018</v>
      </c>
      <c r="AK1176" s="4">
        <f t="shared" si="370"/>
        <v>15073000</v>
      </c>
      <c r="AL1176" s="27">
        <f t="shared" si="371"/>
        <v>6.6343793538114506E-4</v>
      </c>
      <c r="AM1176" s="15">
        <f t="shared" si="378"/>
        <v>8.0939428116499693E-2</v>
      </c>
      <c r="AN1176" s="15">
        <f t="shared" si="379"/>
        <v>2.918198024474882E-5</v>
      </c>
    </row>
    <row r="1177" spans="1:40" x14ac:dyDescent="0.2">
      <c r="A1177" s="4" t="s">
        <v>4627</v>
      </c>
      <c r="B1177" s="3" t="s">
        <v>10</v>
      </c>
      <c r="C1177" s="6">
        <v>150114</v>
      </c>
      <c r="D1177" s="3" t="s">
        <v>384</v>
      </c>
      <c r="E1177" s="6">
        <v>150120</v>
      </c>
      <c r="F1177" s="3" t="s">
        <v>1991</v>
      </c>
      <c r="G1177" s="8">
        <v>10000</v>
      </c>
      <c r="H1177" s="6">
        <v>142</v>
      </c>
      <c r="I1177" s="6">
        <v>149640</v>
      </c>
      <c r="J1177" s="13">
        <v>45046</v>
      </c>
      <c r="K1177" s="9">
        <v>10000</v>
      </c>
      <c r="L1177" s="4" t="s">
        <v>4627</v>
      </c>
      <c r="M1177" s="4" t="s">
        <v>4632</v>
      </c>
      <c r="N1177" s="4">
        <f>VLOOKUP(I1177,BaseModelo!$A$2:$E$5075,5)</f>
        <v>10</v>
      </c>
      <c r="P1177" s="15">
        <v>142.00000000000003</v>
      </c>
      <c r="Q1177" s="4">
        <f>VLOOKUP(I1177,BaseModelo!$A$2:$E$5075,3)</f>
        <v>0</v>
      </c>
      <c r="R1177" s="4">
        <f t="shared" si="360"/>
        <v>32283000</v>
      </c>
      <c r="S1177" s="16">
        <f t="shared" si="361"/>
        <v>3.0976055509091471E-4</v>
      </c>
      <c r="T1177" s="4">
        <f t="shared" si="372"/>
        <v>4.3985998822909891E-2</v>
      </c>
      <c r="U1177" s="4">
        <f t="shared" si="373"/>
        <v>4.3985998822909898E-2</v>
      </c>
      <c r="V1177" s="6">
        <f t="shared" si="362"/>
        <v>0</v>
      </c>
      <c r="W1177" s="16" t="str">
        <f t="shared" si="363"/>
        <v/>
      </c>
      <c r="X1177" s="4" t="str">
        <f t="shared" si="374"/>
        <v/>
      </c>
      <c r="Y1177" s="4" t="str">
        <f t="shared" si="364"/>
        <v/>
      </c>
      <c r="Z1177" s="4">
        <f t="shared" si="365"/>
        <v>4121000</v>
      </c>
      <c r="AA1177" s="16">
        <f t="shared" si="366"/>
        <v>2.4265954865323952E-3</v>
      </c>
      <c r="AB1177" s="15">
        <f t="shared" si="375"/>
        <v>0.3445765590876001</v>
      </c>
      <c r="AC1177" s="15">
        <f t="shared" si="376"/>
        <v>0.34457655908760021</v>
      </c>
      <c r="AD1177" s="4">
        <v>150114</v>
      </c>
      <c r="AE1177" s="26">
        <v>2510.34</v>
      </c>
      <c r="AF1177" s="26">
        <v>2510.34</v>
      </c>
      <c r="AG1177" s="4">
        <f t="shared" si="377"/>
        <v>2105000</v>
      </c>
      <c r="AH1177" s="16">
        <f t="shared" si="367"/>
        <v>4.7505938242280287E-3</v>
      </c>
      <c r="AI1177" s="15">
        <f t="shared" si="368"/>
        <v>0.67458432304038007</v>
      </c>
      <c r="AJ1177" s="15">
        <f t="shared" si="369"/>
        <v>0.67458432304038018</v>
      </c>
      <c r="AK1177" s="4">
        <f t="shared" si="370"/>
        <v>15073000</v>
      </c>
      <c r="AL1177" s="27">
        <f t="shared" si="371"/>
        <v>6.6343793538114506E-4</v>
      </c>
      <c r="AM1177" s="15">
        <f t="shared" si="378"/>
        <v>9.4208186824122603E-2</v>
      </c>
      <c r="AN1177" s="15">
        <f t="shared" si="379"/>
        <v>2.918198024474882E-5</v>
      </c>
    </row>
    <row r="1178" spans="1:40" x14ac:dyDescent="0.2">
      <c r="A1178" s="4" t="s">
        <v>4627</v>
      </c>
      <c r="B1178" s="3" t="s">
        <v>10</v>
      </c>
      <c r="C1178" s="6">
        <v>150114</v>
      </c>
      <c r="D1178" s="3" t="s">
        <v>384</v>
      </c>
      <c r="E1178" s="6">
        <v>150121</v>
      </c>
      <c r="F1178" s="3" t="s">
        <v>1992</v>
      </c>
      <c r="G1178" s="8">
        <v>5000</v>
      </c>
      <c r="H1178" s="6">
        <v>147</v>
      </c>
      <c r="I1178" s="6">
        <v>149859</v>
      </c>
      <c r="J1178" s="13">
        <v>45046</v>
      </c>
      <c r="K1178" s="9">
        <v>5000</v>
      </c>
      <c r="L1178" s="4" t="s">
        <v>4627</v>
      </c>
      <c r="M1178" s="4" t="s">
        <v>4632</v>
      </c>
      <c r="N1178" s="4">
        <f>VLOOKUP(I1178,BaseModelo!$A$2:$E$5075,5)</f>
        <v>10</v>
      </c>
      <c r="P1178" s="15">
        <v>147</v>
      </c>
      <c r="Q1178" s="4">
        <f>VLOOKUP(I1178,BaseModelo!$A$2:$E$5075,3)</f>
        <v>0</v>
      </c>
      <c r="R1178" s="4">
        <f t="shared" si="360"/>
        <v>32283000</v>
      </c>
      <c r="S1178" s="16">
        <f t="shared" si="361"/>
        <v>1.5488027754545735E-4</v>
      </c>
      <c r="T1178" s="4">
        <f t="shared" si="372"/>
        <v>2.2767400799182231E-2</v>
      </c>
      <c r="U1178" s="4">
        <f t="shared" si="373"/>
        <v>2.2767400799182231E-2</v>
      </c>
      <c r="V1178" s="6">
        <f t="shared" si="362"/>
        <v>0</v>
      </c>
      <c r="W1178" s="16" t="str">
        <f t="shared" si="363"/>
        <v/>
      </c>
      <c r="X1178" s="4" t="str">
        <f t="shared" si="374"/>
        <v/>
      </c>
      <c r="Y1178" s="4" t="str">
        <f t="shared" si="364"/>
        <v/>
      </c>
      <c r="Z1178" s="4">
        <f t="shared" si="365"/>
        <v>4121000</v>
      </c>
      <c r="AA1178" s="16">
        <f t="shared" si="366"/>
        <v>1.2132977432661976E-3</v>
      </c>
      <c r="AB1178" s="15">
        <f t="shared" si="375"/>
        <v>0.17835476826013105</v>
      </c>
      <c r="AC1178" s="15">
        <f t="shared" si="376"/>
        <v>0.17835476826013105</v>
      </c>
      <c r="AD1178" s="4">
        <v>150114</v>
      </c>
      <c r="AE1178" s="26">
        <v>1303.3399999999999</v>
      </c>
      <c r="AF1178" s="26">
        <v>1303.3399999999999</v>
      </c>
      <c r="AG1178" s="4">
        <f t="shared" si="377"/>
        <v>2105000</v>
      </c>
      <c r="AH1178" s="16">
        <f t="shared" si="367"/>
        <v>2.3752969121140144E-3</v>
      </c>
      <c r="AI1178" s="15">
        <f t="shared" si="368"/>
        <v>0.34916864608076009</v>
      </c>
      <c r="AJ1178" s="15">
        <f t="shared" si="369"/>
        <v>0.34916864608076009</v>
      </c>
      <c r="AK1178" s="4">
        <f t="shared" si="370"/>
        <v>15073000</v>
      </c>
      <c r="AL1178" s="27">
        <f t="shared" si="371"/>
        <v>3.3171896769057253E-4</v>
      </c>
      <c r="AM1178" s="15">
        <f t="shared" si="378"/>
        <v>4.8762688250514163E-2</v>
      </c>
      <c r="AN1178" s="15">
        <f t="shared" si="379"/>
        <v>7.5523786901022457E-6</v>
      </c>
    </row>
    <row r="1179" spans="1:40" x14ac:dyDescent="0.2">
      <c r="A1179" s="4" t="s">
        <v>4627</v>
      </c>
      <c r="B1179" s="3" t="s">
        <v>10</v>
      </c>
      <c r="C1179" s="6">
        <v>150114</v>
      </c>
      <c r="D1179" s="3" t="s">
        <v>384</v>
      </c>
      <c r="E1179" s="6">
        <v>150123</v>
      </c>
      <c r="F1179" s="3" t="s">
        <v>1993</v>
      </c>
      <c r="G1179" s="8">
        <v>5000</v>
      </c>
      <c r="H1179" s="6">
        <v>147</v>
      </c>
      <c r="I1179" s="6">
        <v>149858</v>
      </c>
      <c r="J1179" s="13">
        <v>45046</v>
      </c>
      <c r="K1179" s="9">
        <v>5000</v>
      </c>
      <c r="L1179" s="4" t="s">
        <v>4627</v>
      </c>
      <c r="M1179" s="4" t="s">
        <v>4632</v>
      </c>
      <c r="N1179" s="4">
        <f>VLOOKUP(I1179,BaseModelo!$A$2:$E$5075,5)</f>
        <v>10</v>
      </c>
      <c r="P1179" s="15">
        <v>147</v>
      </c>
      <c r="Q1179" s="4">
        <f>VLOOKUP(I1179,BaseModelo!$A$2:$E$5075,3)</f>
        <v>0</v>
      </c>
      <c r="R1179" s="4">
        <f t="shared" si="360"/>
        <v>32283000</v>
      </c>
      <c r="S1179" s="16">
        <f t="shared" si="361"/>
        <v>1.5488027754545735E-4</v>
      </c>
      <c r="T1179" s="4">
        <f t="shared" si="372"/>
        <v>2.2767400799182231E-2</v>
      </c>
      <c r="U1179" s="4">
        <f t="shared" si="373"/>
        <v>2.2767400799182231E-2</v>
      </c>
      <c r="V1179" s="6">
        <f t="shared" si="362"/>
        <v>0</v>
      </c>
      <c r="W1179" s="16" t="str">
        <f t="shared" si="363"/>
        <v/>
      </c>
      <c r="X1179" s="4" t="str">
        <f t="shared" si="374"/>
        <v/>
      </c>
      <c r="Y1179" s="4" t="str">
        <f t="shared" si="364"/>
        <v/>
      </c>
      <c r="Z1179" s="4">
        <f t="shared" si="365"/>
        <v>4121000</v>
      </c>
      <c r="AA1179" s="16">
        <f t="shared" si="366"/>
        <v>1.2132977432661976E-3</v>
      </c>
      <c r="AB1179" s="15">
        <f t="shared" si="375"/>
        <v>0.17835476826013105</v>
      </c>
      <c r="AC1179" s="15">
        <f t="shared" si="376"/>
        <v>0.17835476826013105</v>
      </c>
      <c r="AD1179" s="4">
        <v>150114</v>
      </c>
      <c r="AE1179" s="26">
        <v>1303.3399999999999</v>
      </c>
      <c r="AF1179" s="26">
        <v>1303.3399999999999</v>
      </c>
      <c r="AG1179" s="4">
        <f t="shared" si="377"/>
        <v>2105000</v>
      </c>
      <c r="AH1179" s="16">
        <f t="shared" si="367"/>
        <v>2.3752969121140144E-3</v>
      </c>
      <c r="AI1179" s="15">
        <f t="shared" si="368"/>
        <v>0.34916864608076009</v>
      </c>
      <c r="AJ1179" s="15">
        <f t="shared" si="369"/>
        <v>0.34916864608076009</v>
      </c>
      <c r="AK1179" s="4">
        <f t="shared" si="370"/>
        <v>15073000</v>
      </c>
      <c r="AL1179" s="27">
        <f t="shared" si="371"/>
        <v>3.3171896769057253E-4</v>
      </c>
      <c r="AM1179" s="15">
        <f t="shared" si="378"/>
        <v>4.8762688250514163E-2</v>
      </c>
      <c r="AN1179" s="15">
        <f t="shared" si="379"/>
        <v>7.5523786901022457E-6</v>
      </c>
    </row>
    <row r="1180" spans="1:40" x14ac:dyDescent="0.2">
      <c r="A1180" s="4" t="s">
        <v>4628</v>
      </c>
      <c r="B1180" s="3" t="s">
        <v>6</v>
      </c>
      <c r="C1180" s="6">
        <v>150130</v>
      </c>
      <c r="D1180" s="3" t="s">
        <v>382</v>
      </c>
      <c r="E1180" s="6">
        <v>150136</v>
      </c>
      <c r="F1180" s="3" t="s">
        <v>1979</v>
      </c>
      <c r="G1180" s="8">
        <v>5000</v>
      </c>
      <c r="H1180" s="6">
        <v>147</v>
      </c>
      <c r="I1180" s="6">
        <v>150118</v>
      </c>
      <c r="J1180" s="13">
        <v>45046</v>
      </c>
      <c r="K1180" s="9">
        <v>5000</v>
      </c>
      <c r="L1180" s="4" t="s">
        <v>4628</v>
      </c>
      <c r="M1180" s="4" t="s">
        <v>4632</v>
      </c>
      <c r="N1180" s="4">
        <f>VLOOKUP(I1180,BaseModelo!$A$2:$E$5075,5)</f>
        <v>9</v>
      </c>
      <c r="P1180" s="15">
        <v>147</v>
      </c>
      <c r="Q1180" s="4">
        <f>VLOOKUP(I1180,BaseModelo!$A$2:$E$5075,3)</f>
        <v>147</v>
      </c>
      <c r="R1180" s="4">
        <f t="shared" si="360"/>
        <v>32283000</v>
      </c>
      <c r="S1180" s="16">
        <f t="shared" si="361"/>
        <v>1.5488027754545735E-4</v>
      </c>
      <c r="T1180" s="4">
        <f t="shared" si="372"/>
        <v>2.2767400799182231E-2</v>
      </c>
      <c r="U1180" s="4">
        <f t="shared" si="373"/>
        <v>2.2767400799182231E-2</v>
      </c>
      <c r="V1180" s="6">
        <f t="shared" si="362"/>
        <v>0</v>
      </c>
      <c r="W1180" s="16" t="str">
        <f t="shared" si="363"/>
        <v/>
      </c>
      <c r="X1180" s="4" t="str">
        <f t="shared" si="374"/>
        <v/>
      </c>
      <c r="Y1180" s="4" t="str">
        <f t="shared" si="364"/>
        <v/>
      </c>
      <c r="Z1180" s="4">
        <f t="shared" si="365"/>
        <v>5305000</v>
      </c>
      <c r="AA1180" s="16">
        <f t="shared" si="366"/>
        <v>9.42507068803016E-4</v>
      </c>
      <c r="AB1180" s="15">
        <f t="shared" si="375"/>
        <v>0.13854853911404336</v>
      </c>
      <c r="AC1180" s="15">
        <f t="shared" si="376"/>
        <v>0.13854853911404336</v>
      </c>
      <c r="AD1180" s="4">
        <v>150130</v>
      </c>
      <c r="AE1180" s="26">
        <v>1303.3399999999999</v>
      </c>
      <c r="AF1180" s="26">
        <v>1303.3399999999999</v>
      </c>
      <c r="AG1180" s="4">
        <f t="shared" si="377"/>
        <v>3095000</v>
      </c>
      <c r="AH1180" s="16">
        <f t="shared" si="367"/>
        <v>1.6155088852988692E-3</v>
      </c>
      <c r="AI1180" s="15">
        <f t="shared" si="368"/>
        <v>0.23747980613893377</v>
      </c>
      <c r="AJ1180" s="15">
        <f t="shared" si="369"/>
        <v>0.23747980613893377</v>
      </c>
      <c r="AK1180" s="4">
        <f t="shared" si="370"/>
        <v>16319000</v>
      </c>
      <c r="AL1180" s="27">
        <f t="shared" si="371"/>
        <v>3.0639132299773271E-4</v>
      </c>
      <c r="AM1180" s="15">
        <f t="shared" si="378"/>
        <v>4.5039524480666712E-2</v>
      </c>
      <c r="AN1180" s="15">
        <f t="shared" si="379"/>
        <v>6.9757340520810808E-6</v>
      </c>
    </row>
    <row r="1181" spans="1:40" x14ac:dyDescent="0.2">
      <c r="A1181" s="4" t="s">
        <v>4628</v>
      </c>
      <c r="B1181" s="3" t="s">
        <v>6</v>
      </c>
      <c r="C1181" s="6">
        <v>150130</v>
      </c>
      <c r="D1181" s="3" t="s">
        <v>382</v>
      </c>
      <c r="E1181" s="6">
        <v>150157</v>
      </c>
      <c r="F1181" s="3" t="s">
        <v>1980</v>
      </c>
      <c r="G1181" s="8">
        <v>6000</v>
      </c>
      <c r="H1181" s="6">
        <v>142</v>
      </c>
      <c r="I1181" s="6">
        <v>149778</v>
      </c>
      <c r="J1181" s="13">
        <v>45046</v>
      </c>
      <c r="K1181" s="9">
        <v>6000</v>
      </c>
      <c r="L1181" s="4" t="s">
        <v>4628</v>
      </c>
      <c r="M1181" s="4" t="s">
        <v>4632</v>
      </c>
      <c r="N1181" s="4">
        <f>VLOOKUP(I1181,BaseModelo!$A$2:$E$5075,5)</f>
        <v>9</v>
      </c>
      <c r="P1181" s="15">
        <v>142.00000000000003</v>
      </c>
      <c r="Q1181" s="4">
        <f>VLOOKUP(I1181,BaseModelo!$A$2:$E$5075,3)</f>
        <v>147</v>
      </c>
      <c r="R1181" s="4">
        <f t="shared" si="360"/>
        <v>32283000</v>
      </c>
      <c r="S1181" s="16">
        <f t="shared" si="361"/>
        <v>1.8585633305454884E-4</v>
      </c>
      <c r="T1181" s="4">
        <f t="shared" si="372"/>
        <v>2.6391599293745936E-2</v>
      </c>
      <c r="U1181" s="4">
        <f t="shared" si="373"/>
        <v>2.6391599293745942E-2</v>
      </c>
      <c r="V1181" s="6">
        <f t="shared" si="362"/>
        <v>0</v>
      </c>
      <c r="W1181" s="16" t="str">
        <f t="shared" si="363"/>
        <v/>
      </c>
      <c r="X1181" s="4" t="str">
        <f t="shared" si="374"/>
        <v/>
      </c>
      <c r="Y1181" s="4" t="str">
        <f t="shared" si="364"/>
        <v/>
      </c>
      <c r="Z1181" s="4">
        <f t="shared" si="365"/>
        <v>5305000</v>
      </c>
      <c r="AA1181" s="16">
        <f t="shared" si="366"/>
        <v>1.1310084825636192E-3</v>
      </c>
      <c r="AB1181" s="15">
        <f t="shared" si="375"/>
        <v>0.16060320452403393</v>
      </c>
      <c r="AC1181" s="15">
        <f t="shared" si="376"/>
        <v>0.16060320452403395</v>
      </c>
      <c r="AD1181" s="4">
        <v>150130</v>
      </c>
      <c r="AE1181" s="26">
        <v>1503.37</v>
      </c>
      <c r="AF1181" s="26">
        <v>1503.37</v>
      </c>
      <c r="AG1181" s="4">
        <f t="shared" si="377"/>
        <v>3095000</v>
      </c>
      <c r="AH1181" s="16">
        <f t="shared" si="367"/>
        <v>1.9386106623586429E-3</v>
      </c>
      <c r="AI1181" s="15">
        <f t="shared" si="368"/>
        <v>0.27528271405492727</v>
      </c>
      <c r="AJ1181" s="15">
        <f t="shared" si="369"/>
        <v>0.27528271405492732</v>
      </c>
      <c r="AK1181" s="4">
        <f t="shared" si="370"/>
        <v>16319000</v>
      </c>
      <c r="AL1181" s="27">
        <f t="shared" si="371"/>
        <v>3.6766958759727926E-4</v>
      </c>
      <c r="AM1181" s="15">
        <f t="shared" si="378"/>
        <v>5.2209081438813656E-2</v>
      </c>
      <c r="AN1181" s="15">
        <f t="shared" si="379"/>
        <v>9.7033884283642175E-6</v>
      </c>
    </row>
    <row r="1182" spans="1:40" x14ac:dyDescent="0.2">
      <c r="A1182" s="4" t="s">
        <v>4628</v>
      </c>
      <c r="B1182" s="3" t="s">
        <v>6</v>
      </c>
      <c r="C1182" s="6">
        <v>150130</v>
      </c>
      <c r="D1182" s="3" t="s">
        <v>382</v>
      </c>
      <c r="E1182" s="6">
        <v>150158</v>
      </c>
      <c r="F1182" s="3" t="s">
        <v>1981</v>
      </c>
      <c r="G1182" s="8">
        <v>6000</v>
      </c>
      <c r="H1182" s="6">
        <v>142</v>
      </c>
      <c r="I1182" s="6">
        <v>149781</v>
      </c>
      <c r="J1182" s="13">
        <v>45046</v>
      </c>
      <c r="K1182" s="9">
        <v>6000</v>
      </c>
      <c r="L1182" s="4" t="s">
        <v>4628</v>
      </c>
      <c r="M1182" s="4" t="s">
        <v>4632</v>
      </c>
      <c r="N1182" s="4">
        <f>VLOOKUP(I1182,BaseModelo!$A$2:$E$5075,5)</f>
        <v>9</v>
      </c>
      <c r="P1182" s="15">
        <v>142.00000000000003</v>
      </c>
      <c r="Q1182" s="4">
        <f>VLOOKUP(I1182,BaseModelo!$A$2:$E$5075,3)</f>
        <v>147</v>
      </c>
      <c r="R1182" s="4">
        <f t="shared" si="360"/>
        <v>32283000</v>
      </c>
      <c r="S1182" s="16">
        <f t="shared" si="361"/>
        <v>1.8585633305454884E-4</v>
      </c>
      <c r="T1182" s="4">
        <f t="shared" si="372"/>
        <v>2.6391599293745936E-2</v>
      </c>
      <c r="U1182" s="4">
        <f t="shared" si="373"/>
        <v>2.6391599293745942E-2</v>
      </c>
      <c r="V1182" s="6">
        <f t="shared" si="362"/>
        <v>0</v>
      </c>
      <c r="W1182" s="16" t="str">
        <f t="shared" si="363"/>
        <v/>
      </c>
      <c r="X1182" s="4" t="str">
        <f t="shared" si="374"/>
        <v/>
      </c>
      <c r="Y1182" s="4" t="str">
        <f t="shared" si="364"/>
        <v/>
      </c>
      <c r="Z1182" s="4">
        <f t="shared" si="365"/>
        <v>5305000</v>
      </c>
      <c r="AA1182" s="16">
        <f t="shared" si="366"/>
        <v>1.1310084825636192E-3</v>
      </c>
      <c r="AB1182" s="15">
        <f t="shared" si="375"/>
        <v>0.16060320452403393</v>
      </c>
      <c r="AC1182" s="15">
        <f t="shared" si="376"/>
        <v>0.16060320452403395</v>
      </c>
      <c r="AD1182" s="4">
        <v>150130</v>
      </c>
      <c r="AE1182" s="26">
        <v>1503.37</v>
      </c>
      <c r="AF1182" s="26">
        <v>1503.37</v>
      </c>
      <c r="AG1182" s="4">
        <f t="shared" si="377"/>
        <v>3095000</v>
      </c>
      <c r="AH1182" s="16">
        <f t="shared" si="367"/>
        <v>1.9386106623586429E-3</v>
      </c>
      <c r="AI1182" s="15">
        <f t="shared" si="368"/>
        <v>0.27528271405492727</v>
      </c>
      <c r="AJ1182" s="15">
        <f t="shared" si="369"/>
        <v>0.27528271405492732</v>
      </c>
      <c r="AK1182" s="4">
        <f t="shared" si="370"/>
        <v>16319000</v>
      </c>
      <c r="AL1182" s="27">
        <f t="shared" si="371"/>
        <v>3.6766958759727926E-4</v>
      </c>
      <c r="AM1182" s="15">
        <f t="shared" si="378"/>
        <v>5.2209081438813656E-2</v>
      </c>
      <c r="AN1182" s="15">
        <f t="shared" si="379"/>
        <v>9.7033884283642175E-6</v>
      </c>
    </row>
    <row r="1183" spans="1:40" x14ac:dyDescent="0.2">
      <c r="A1183" s="4" t="s">
        <v>4628</v>
      </c>
      <c r="B1183" s="3" t="s">
        <v>6</v>
      </c>
      <c r="C1183" s="6">
        <v>150130</v>
      </c>
      <c r="D1183" s="3" t="s">
        <v>382</v>
      </c>
      <c r="E1183" s="6">
        <v>150159</v>
      </c>
      <c r="F1183" s="3" t="s">
        <v>1982</v>
      </c>
      <c r="G1183" s="8">
        <v>5000</v>
      </c>
      <c r="H1183" s="6">
        <v>147</v>
      </c>
      <c r="I1183" s="6">
        <v>149782</v>
      </c>
      <c r="J1183" s="13">
        <v>45046</v>
      </c>
      <c r="K1183" s="9">
        <v>5000</v>
      </c>
      <c r="L1183" s="4" t="s">
        <v>4628</v>
      </c>
      <c r="M1183" s="4" t="s">
        <v>4632</v>
      </c>
      <c r="N1183" s="4">
        <f>VLOOKUP(I1183,BaseModelo!$A$2:$E$5075,5)</f>
        <v>9</v>
      </c>
      <c r="P1183" s="15">
        <v>147</v>
      </c>
      <c r="Q1183" s="4">
        <f>VLOOKUP(I1183,BaseModelo!$A$2:$E$5075,3)</f>
        <v>147</v>
      </c>
      <c r="R1183" s="4">
        <f t="shared" si="360"/>
        <v>32283000</v>
      </c>
      <c r="S1183" s="16">
        <f t="shared" si="361"/>
        <v>1.5488027754545735E-4</v>
      </c>
      <c r="T1183" s="4">
        <f t="shared" si="372"/>
        <v>2.2767400799182231E-2</v>
      </c>
      <c r="U1183" s="4">
        <f t="shared" si="373"/>
        <v>2.2767400799182231E-2</v>
      </c>
      <c r="V1183" s="6">
        <f t="shared" si="362"/>
        <v>0</v>
      </c>
      <c r="W1183" s="16" t="str">
        <f t="shared" si="363"/>
        <v/>
      </c>
      <c r="X1183" s="4" t="str">
        <f t="shared" si="374"/>
        <v/>
      </c>
      <c r="Y1183" s="4" t="str">
        <f t="shared" si="364"/>
        <v/>
      </c>
      <c r="Z1183" s="4">
        <f t="shared" si="365"/>
        <v>5305000</v>
      </c>
      <c r="AA1183" s="16">
        <f t="shared" si="366"/>
        <v>9.42507068803016E-4</v>
      </c>
      <c r="AB1183" s="15">
        <f t="shared" si="375"/>
        <v>0.13854853911404336</v>
      </c>
      <c r="AC1183" s="15">
        <f t="shared" si="376"/>
        <v>0.13854853911404336</v>
      </c>
      <c r="AD1183" s="4">
        <v>150130</v>
      </c>
      <c r="AE1183" s="26">
        <v>1303.3399999999999</v>
      </c>
      <c r="AF1183" s="26">
        <v>1303.3399999999999</v>
      </c>
      <c r="AG1183" s="4">
        <f t="shared" si="377"/>
        <v>3095000</v>
      </c>
      <c r="AH1183" s="16">
        <f t="shared" si="367"/>
        <v>1.6155088852988692E-3</v>
      </c>
      <c r="AI1183" s="15">
        <f t="shared" si="368"/>
        <v>0.23747980613893377</v>
      </c>
      <c r="AJ1183" s="15">
        <f t="shared" si="369"/>
        <v>0.23747980613893377</v>
      </c>
      <c r="AK1183" s="4">
        <f t="shared" si="370"/>
        <v>16319000</v>
      </c>
      <c r="AL1183" s="27">
        <f t="shared" si="371"/>
        <v>3.0639132299773271E-4</v>
      </c>
      <c r="AM1183" s="15">
        <f t="shared" si="378"/>
        <v>4.5039524480666712E-2</v>
      </c>
      <c r="AN1183" s="15">
        <f t="shared" si="379"/>
        <v>6.9757340520810808E-6</v>
      </c>
    </row>
    <row r="1184" spans="1:40" x14ac:dyDescent="0.2">
      <c r="A1184" s="4" t="s">
        <v>4628</v>
      </c>
      <c r="B1184" s="3" t="s">
        <v>4</v>
      </c>
      <c r="C1184" s="6">
        <v>150172</v>
      </c>
      <c r="D1184" s="3" t="s">
        <v>32</v>
      </c>
      <c r="E1184" s="6">
        <v>150180</v>
      </c>
      <c r="F1184" s="3" t="s">
        <v>2018</v>
      </c>
      <c r="G1184" s="8">
        <v>6000</v>
      </c>
      <c r="H1184" s="6">
        <v>142</v>
      </c>
      <c r="I1184" s="6">
        <v>149935</v>
      </c>
      <c r="J1184" s="13">
        <v>45046</v>
      </c>
      <c r="K1184" s="9">
        <v>6000</v>
      </c>
      <c r="L1184" s="4" t="s">
        <v>4628</v>
      </c>
      <c r="M1184" s="4" t="s">
        <v>4632</v>
      </c>
      <c r="N1184" s="4">
        <f>VLOOKUP(I1184,BaseModelo!$A$2:$E$5075,5)</f>
        <v>6</v>
      </c>
      <c r="P1184" s="15">
        <v>142.00000000000003</v>
      </c>
      <c r="Q1184" s="4">
        <f>VLOOKUP(I1184,BaseModelo!$A$2:$E$5075,3)</f>
        <v>115</v>
      </c>
      <c r="R1184" s="4">
        <f t="shared" si="360"/>
        <v>32283000</v>
      </c>
      <c r="S1184" s="16">
        <f t="shared" si="361"/>
        <v>1.8585633305454884E-4</v>
      </c>
      <c r="T1184" s="4">
        <f t="shared" si="372"/>
        <v>2.6391599293745936E-2</v>
      </c>
      <c r="U1184" s="4">
        <f t="shared" si="373"/>
        <v>2.6391599293745942E-2</v>
      </c>
      <c r="V1184" s="6">
        <f t="shared" si="362"/>
        <v>0</v>
      </c>
      <c r="W1184" s="16" t="str">
        <f t="shared" si="363"/>
        <v/>
      </c>
      <c r="X1184" s="4" t="str">
        <f t="shared" si="374"/>
        <v/>
      </c>
      <c r="Y1184" s="4" t="str">
        <f t="shared" si="364"/>
        <v/>
      </c>
      <c r="Z1184" s="4">
        <f t="shared" si="365"/>
        <v>4853000</v>
      </c>
      <c r="AA1184" s="16">
        <f t="shared" si="366"/>
        <v>1.2363486503193901E-3</v>
      </c>
      <c r="AB1184" s="15">
        <f t="shared" si="375"/>
        <v>0.17556150834535339</v>
      </c>
      <c r="AC1184" s="15">
        <f t="shared" si="376"/>
        <v>0.17556150834535342</v>
      </c>
      <c r="AD1184" s="4">
        <v>150172</v>
      </c>
      <c r="AE1184" s="26">
        <v>1503.37</v>
      </c>
      <c r="AF1184" s="26">
        <v>1503.37</v>
      </c>
      <c r="AG1184" s="4">
        <f t="shared" si="377"/>
        <v>2735000</v>
      </c>
      <c r="AH1184" s="16">
        <f t="shared" si="367"/>
        <v>2.1937842778793418E-3</v>
      </c>
      <c r="AI1184" s="15">
        <f t="shared" si="368"/>
        <v>0.31151736745886655</v>
      </c>
      <c r="AJ1184" s="15">
        <f t="shared" si="369"/>
        <v>0.3115173674588666</v>
      </c>
      <c r="AK1184" s="4">
        <f t="shared" si="370"/>
        <v>16319000</v>
      </c>
      <c r="AL1184" s="27">
        <f t="shared" si="371"/>
        <v>3.6766958759727926E-4</v>
      </c>
      <c r="AM1184" s="15">
        <f t="shared" si="378"/>
        <v>5.2209081438813656E-2</v>
      </c>
      <c r="AN1184" s="15">
        <f t="shared" si="379"/>
        <v>9.7033884283642175E-6</v>
      </c>
    </row>
    <row r="1185" spans="1:40" x14ac:dyDescent="0.2">
      <c r="A1185" s="4" t="s">
        <v>4628</v>
      </c>
      <c r="B1185" s="3" t="s">
        <v>4</v>
      </c>
      <c r="C1185" s="6">
        <v>150172</v>
      </c>
      <c r="D1185" s="3" t="s">
        <v>32</v>
      </c>
      <c r="E1185" s="6">
        <v>150181</v>
      </c>
      <c r="F1185" s="3" t="s">
        <v>2019</v>
      </c>
      <c r="G1185" s="8">
        <v>6000</v>
      </c>
      <c r="H1185" s="6">
        <v>142</v>
      </c>
      <c r="I1185" s="6">
        <v>149973</v>
      </c>
      <c r="J1185" s="13">
        <v>45046</v>
      </c>
      <c r="K1185" s="9">
        <v>6000</v>
      </c>
      <c r="L1185" s="4" t="s">
        <v>4628</v>
      </c>
      <c r="M1185" s="4" t="s">
        <v>4632</v>
      </c>
      <c r="N1185" s="4">
        <f>VLOOKUP(I1185,BaseModelo!$A$2:$E$5075,5)</f>
        <v>6</v>
      </c>
      <c r="P1185" s="15">
        <v>142.00000000000003</v>
      </c>
      <c r="Q1185" s="4">
        <f>VLOOKUP(I1185,BaseModelo!$A$2:$E$5075,3)</f>
        <v>115</v>
      </c>
      <c r="R1185" s="4">
        <f t="shared" si="360"/>
        <v>32283000</v>
      </c>
      <c r="S1185" s="16">
        <f t="shared" si="361"/>
        <v>1.8585633305454884E-4</v>
      </c>
      <c r="T1185" s="4">
        <f t="shared" si="372"/>
        <v>2.6391599293745936E-2</v>
      </c>
      <c r="U1185" s="4">
        <f t="shared" si="373"/>
        <v>2.6391599293745942E-2</v>
      </c>
      <c r="V1185" s="6">
        <f t="shared" si="362"/>
        <v>0</v>
      </c>
      <c r="W1185" s="16" t="str">
        <f t="shared" si="363"/>
        <v/>
      </c>
      <c r="X1185" s="4" t="str">
        <f t="shared" si="374"/>
        <v/>
      </c>
      <c r="Y1185" s="4" t="str">
        <f t="shared" si="364"/>
        <v/>
      </c>
      <c r="Z1185" s="4">
        <f t="shared" si="365"/>
        <v>4853000</v>
      </c>
      <c r="AA1185" s="16">
        <f t="shared" si="366"/>
        <v>1.2363486503193901E-3</v>
      </c>
      <c r="AB1185" s="15">
        <f t="shared" si="375"/>
        <v>0.17556150834535339</v>
      </c>
      <c r="AC1185" s="15">
        <f t="shared" si="376"/>
        <v>0.17556150834535342</v>
      </c>
      <c r="AD1185" s="4">
        <v>150172</v>
      </c>
      <c r="AE1185" s="26">
        <v>1503.37</v>
      </c>
      <c r="AF1185" s="26">
        <v>1503.37</v>
      </c>
      <c r="AG1185" s="4">
        <f t="shared" si="377"/>
        <v>2735000</v>
      </c>
      <c r="AH1185" s="16">
        <f t="shared" si="367"/>
        <v>2.1937842778793418E-3</v>
      </c>
      <c r="AI1185" s="15">
        <f t="shared" si="368"/>
        <v>0.31151736745886655</v>
      </c>
      <c r="AJ1185" s="15">
        <f t="shared" si="369"/>
        <v>0.3115173674588666</v>
      </c>
      <c r="AK1185" s="4">
        <f t="shared" si="370"/>
        <v>16319000</v>
      </c>
      <c r="AL1185" s="27">
        <f t="shared" si="371"/>
        <v>3.6766958759727926E-4</v>
      </c>
      <c r="AM1185" s="15">
        <f t="shared" si="378"/>
        <v>5.2209081438813656E-2</v>
      </c>
      <c r="AN1185" s="15">
        <f t="shared" si="379"/>
        <v>9.7033884283642175E-6</v>
      </c>
    </row>
    <row r="1186" spans="1:40" x14ac:dyDescent="0.2">
      <c r="A1186" s="4" t="s">
        <v>4628</v>
      </c>
      <c r="B1186" s="3" t="s">
        <v>4</v>
      </c>
      <c r="C1186" s="6">
        <v>150188</v>
      </c>
      <c r="D1186" s="3" t="s">
        <v>60</v>
      </c>
      <c r="E1186" s="6">
        <v>150194</v>
      </c>
      <c r="F1186" s="3" t="s">
        <v>2003</v>
      </c>
      <c r="G1186" s="8">
        <v>5000</v>
      </c>
      <c r="H1186" s="6">
        <v>147</v>
      </c>
      <c r="I1186" s="6">
        <v>149885</v>
      </c>
      <c r="J1186" s="13">
        <v>45046</v>
      </c>
      <c r="K1186" s="9">
        <v>5000</v>
      </c>
      <c r="L1186" s="4" t="s">
        <v>4628</v>
      </c>
      <c r="M1186" s="4" t="s">
        <v>4632</v>
      </c>
      <c r="N1186" s="4">
        <f>VLOOKUP(I1186,BaseModelo!$A$2:$E$5075,5)</f>
        <v>6</v>
      </c>
      <c r="P1186" s="15">
        <v>147</v>
      </c>
      <c r="Q1186" s="4">
        <f>VLOOKUP(I1186,BaseModelo!$A$2:$E$5075,3)</f>
        <v>115</v>
      </c>
      <c r="R1186" s="4">
        <f t="shared" si="360"/>
        <v>32283000</v>
      </c>
      <c r="S1186" s="16">
        <f t="shared" si="361"/>
        <v>1.5488027754545735E-4</v>
      </c>
      <c r="T1186" s="4">
        <f t="shared" si="372"/>
        <v>2.2767400799182231E-2</v>
      </c>
      <c r="U1186" s="4">
        <f t="shared" si="373"/>
        <v>2.2767400799182231E-2</v>
      </c>
      <c r="V1186" s="6">
        <f t="shared" si="362"/>
        <v>0</v>
      </c>
      <c r="W1186" s="16" t="str">
        <f t="shared" si="363"/>
        <v/>
      </c>
      <c r="X1186" s="4" t="str">
        <f t="shared" si="374"/>
        <v/>
      </c>
      <c r="Y1186" s="4" t="str">
        <f t="shared" si="364"/>
        <v/>
      </c>
      <c r="Z1186" s="4">
        <f t="shared" si="365"/>
        <v>4853000</v>
      </c>
      <c r="AA1186" s="16">
        <f t="shared" si="366"/>
        <v>1.0302905419328251E-3</v>
      </c>
      <c r="AB1186" s="15">
        <f t="shared" si="375"/>
        <v>0.1514527096641253</v>
      </c>
      <c r="AC1186" s="15">
        <f t="shared" si="376"/>
        <v>0.1514527096641253</v>
      </c>
      <c r="AD1186" s="4">
        <v>150188</v>
      </c>
      <c r="AE1186" s="26">
        <v>1303.3399999999999</v>
      </c>
      <c r="AF1186" s="26">
        <v>1231.4602533638792</v>
      </c>
      <c r="AG1186" s="4">
        <f t="shared" si="377"/>
        <v>2735000</v>
      </c>
      <c r="AH1186" s="16">
        <f t="shared" si="367"/>
        <v>1.8281535648994515E-3</v>
      </c>
      <c r="AI1186" s="15">
        <f t="shared" si="368"/>
        <v>0.26873857404021939</v>
      </c>
      <c r="AJ1186" s="15">
        <f t="shared" si="369"/>
        <v>0.26873857404021939</v>
      </c>
      <c r="AK1186" s="4">
        <f t="shared" si="370"/>
        <v>16319000</v>
      </c>
      <c r="AL1186" s="27">
        <f t="shared" si="371"/>
        <v>3.0639132299773271E-4</v>
      </c>
      <c r="AM1186" s="15">
        <f t="shared" si="378"/>
        <v>4.5039524480666712E-2</v>
      </c>
      <c r="AN1186" s="15">
        <f t="shared" si="379"/>
        <v>6.9757340520810808E-6</v>
      </c>
    </row>
    <row r="1187" spans="1:40" x14ac:dyDescent="0.2">
      <c r="A1187" s="4" t="s">
        <v>4627</v>
      </c>
      <c r="B1187" s="2" t="s">
        <v>17</v>
      </c>
      <c r="C1187" s="5">
        <v>150199</v>
      </c>
      <c r="D1187" s="2" t="s">
        <v>385</v>
      </c>
      <c r="E1187" s="5">
        <v>150200</v>
      </c>
      <c r="F1187" s="2" t="s">
        <v>1984</v>
      </c>
      <c r="G1187" s="7">
        <v>9000</v>
      </c>
      <c r="H1187" s="5">
        <v>142</v>
      </c>
      <c r="I1187" s="6">
        <v>142677</v>
      </c>
      <c r="J1187" s="13">
        <v>45046</v>
      </c>
      <c r="K1187" s="9">
        <v>9000</v>
      </c>
      <c r="L1187" s="4" t="s">
        <v>4627</v>
      </c>
      <c r="M1187" s="4" t="s">
        <v>4632</v>
      </c>
      <c r="N1187" s="4">
        <f>VLOOKUP(I1187,BaseModelo!$A$2:$E$5075,5)</f>
        <v>7</v>
      </c>
      <c r="P1187" s="15">
        <v>142.00000000000003</v>
      </c>
      <c r="Q1187" s="4">
        <f>VLOOKUP(I1187,BaseModelo!$A$2:$E$5075,3)</f>
        <v>127</v>
      </c>
      <c r="R1187" s="4">
        <f t="shared" si="360"/>
        <v>32283000</v>
      </c>
      <c r="S1187" s="16">
        <f t="shared" si="361"/>
        <v>2.7878449958182325E-4</v>
      </c>
      <c r="T1187" s="4">
        <f t="shared" si="372"/>
        <v>3.9587398940618898E-2</v>
      </c>
      <c r="U1187" s="4">
        <f t="shared" si="373"/>
        <v>3.9587398940618912E-2</v>
      </c>
      <c r="V1187" s="6">
        <f t="shared" si="362"/>
        <v>0</v>
      </c>
      <c r="W1187" s="16" t="str">
        <f t="shared" si="363"/>
        <v/>
      </c>
      <c r="X1187" s="4" t="str">
        <f t="shared" si="374"/>
        <v/>
      </c>
      <c r="Y1187" s="4" t="str">
        <f t="shared" si="364"/>
        <v/>
      </c>
      <c r="Z1187" s="4">
        <f t="shared" si="365"/>
        <v>4022000</v>
      </c>
      <c r="AA1187" s="16">
        <f t="shared" si="366"/>
        <v>2.2376926902038788E-3</v>
      </c>
      <c r="AB1187" s="15">
        <f t="shared" si="375"/>
        <v>0.31775236200895079</v>
      </c>
      <c r="AC1187" s="15">
        <f t="shared" si="376"/>
        <v>0.31775236200895085</v>
      </c>
      <c r="AD1187" s="4">
        <v>150199</v>
      </c>
      <c r="AE1187" s="26">
        <v>2255.2800000000002</v>
      </c>
      <c r="AF1187" s="26">
        <v>2255.2800000000002</v>
      </c>
      <c r="AG1187" s="4">
        <f t="shared" si="377"/>
        <v>1778000</v>
      </c>
      <c r="AH1187" s="16">
        <f t="shared" si="367"/>
        <v>5.0618672665916761E-3</v>
      </c>
      <c r="AI1187" s="15">
        <f t="shared" si="368"/>
        <v>0.71878515185601799</v>
      </c>
      <c r="AJ1187" s="15">
        <f t="shared" si="369"/>
        <v>0.7187851518560181</v>
      </c>
      <c r="AK1187" s="4">
        <f t="shared" si="370"/>
        <v>15073000</v>
      </c>
      <c r="AL1187" s="27">
        <f t="shared" si="371"/>
        <v>5.9709414184303054E-4</v>
      </c>
      <c r="AM1187" s="15">
        <f t="shared" si="378"/>
        <v>8.478736814171034E-2</v>
      </c>
      <c r="AN1187" s="15">
        <f t="shared" si="379"/>
        <v>2.3637403998246546E-5</v>
      </c>
    </row>
    <row r="1188" spans="1:40" x14ac:dyDescent="0.2">
      <c r="A1188" s="4" t="s">
        <v>4627</v>
      </c>
      <c r="B1188" s="3" t="s">
        <v>17</v>
      </c>
      <c r="C1188" s="6">
        <v>150199</v>
      </c>
      <c r="D1188" s="3" t="s">
        <v>385</v>
      </c>
      <c r="E1188" s="6">
        <v>150201</v>
      </c>
      <c r="F1188" s="3" t="s">
        <v>1994</v>
      </c>
      <c r="G1188" s="8">
        <v>7000</v>
      </c>
      <c r="H1188" s="6">
        <v>142</v>
      </c>
      <c r="I1188" s="6">
        <v>142676</v>
      </c>
      <c r="J1188" s="13">
        <v>45046</v>
      </c>
      <c r="K1188" s="9">
        <v>7000</v>
      </c>
      <c r="L1188" s="4" t="s">
        <v>4627</v>
      </c>
      <c r="M1188" s="4" t="s">
        <v>4632</v>
      </c>
      <c r="N1188" s="4">
        <f>VLOOKUP(I1188,BaseModelo!$A$2:$E$5075,5)</f>
        <v>8</v>
      </c>
      <c r="P1188" s="15">
        <v>142.00000000000003</v>
      </c>
      <c r="Q1188" s="4">
        <f>VLOOKUP(I1188,BaseModelo!$A$2:$E$5075,3)</f>
        <v>132</v>
      </c>
      <c r="R1188" s="4">
        <f t="shared" si="360"/>
        <v>32283000</v>
      </c>
      <c r="S1188" s="16">
        <f t="shared" si="361"/>
        <v>2.168323885636403E-4</v>
      </c>
      <c r="T1188" s="4">
        <f t="shared" si="372"/>
        <v>3.0790199176036922E-2</v>
      </c>
      <c r="U1188" s="4">
        <f t="shared" si="373"/>
        <v>3.0790199176036929E-2</v>
      </c>
      <c r="V1188" s="6">
        <f t="shared" si="362"/>
        <v>0</v>
      </c>
      <c r="W1188" s="16" t="str">
        <f t="shared" si="363"/>
        <v/>
      </c>
      <c r="X1188" s="4" t="str">
        <f t="shared" si="374"/>
        <v/>
      </c>
      <c r="Y1188" s="4" t="str">
        <f t="shared" si="364"/>
        <v/>
      </c>
      <c r="Z1188" s="4">
        <f t="shared" si="365"/>
        <v>5836000</v>
      </c>
      <c r="AA1188" s="16">
        <f t="shared" si="366"/>
        <v>1.199451679232351E-3</v>
      </c>
      <c r="AB1188" s="15">
        <f t="shared" si="375"/>
        <v>0.17032213845099384</v>
      </c>
      <c r="AC1188" s="15">
        <f t="shared" si="376"/>
        <v>0.17032213845099387</v>
      </c>
      <c r="AD1188" s="4">
        <v>150199</v>
      </c>
      <c r="AE1188" s="26">
        <v>1758.65</v>
      </c>
      <c r="AF1188" s="26">
        <v>1758.65</v>
      </c>
      <c r="AG1188" s="4">
        <f t="shared" si="377"/>
        <v>2254000</v>
      </c>
      <c r="AH1188" s="16">
        <f t="shared" si="367"/>
        <v>3.105590062111801E-3</v>
      </c>
      <c r="AI1188" s="15">
        <f t="shared" si="368"/>
        <v>0.44099378881987572</v>
      </c>
      <c r="AJ1188" s="15">
        <f t="shared" si="369"/>
        <v>0.44099378881987583</v>
      </c>
      <c r="AK1188" s="4">
        <f t="shared" si="370"/>
        <v>15073000</v>
      </c>
      <c r="AL1188" s="27">
        <f t="shared" si="371"/>
        <v>4.6440655476680156E-4</v>
      </c>
      <c r="AM1188" s="15">
        <f t="shared" si="378"/>
        <v>6.5945730776885828E-2</v>
      </c>
      <c r="AN1188" s="15">
        <f t="shared" si="379"/>
        <v>1.4299170319926922E-5</v>
      </c>
    </row>
    <row r="1189" spans="1:40" x14ac:dyDescent="0.2">
      <c r="A1189" s="4" t="s">
        <v>4627</v>
      </c>
      <c r="B1189" s="3" t="s">
        <v>17</v>
      </c>
      <c r="C1189" s="6">
        <v>150199</v>
      </c>
      <c r="D1189" s="3" t="s">
        <v>385</v>
      </c>
      <c r="E1189" s="6">
        <v>150202</v>
      </c>
      <c r="F1189" s="3" t="s">
        <v>1995</v>
      </c>
      <c r="G1189" s="8">
        <v>6000</v>
      </c>
      <c r="H1189" s="6">
        <v>142</v>
      </c>
      <c r="I1189" s="6">
        <v>142574</v>
      </c>
      <c r="J1189" s="13">
        <v>45046</v>
      </c>
      <c r="K1189" s="9">
        <v>6000</v>
      </c>
      <c r="L1189" s="4" t="s">
        <v>4627</v>
      </c>
      <c r="M1189" s="4" t="s">
        <v>4632</v>
      </c>
      <c r="N1189" s="4">
        <f>VLOOKUP(I1189,BaseModelo!$A$2:$E$5075,5)</f>
        <v>8</v>
      </c>
      <c r="P1189" s="15">
        <v>142.00000000000003</v>
      </c>
      <c r="Q1189" s="4">
        <f>VLOOKUP(I1189,BaseModelo!$A$2:$E$5075,3)</f>
        <v>132</v>
      </c>
      <c r="R1189" s="4">
        <f t="shared" si="360"/>
        <v>32283000</v>
      </c>
      <c r="S1189" s="16">
        <f t="shared" si="361"/>
        <v>1.8585633305454884E-4</v>
      </c>
      <c r="T1189" s="4">
        <f t="shared" si="372"/>
        <v>2.6391599293745936E-2</v>
      </c>
      <c r="U1189" s="4">
        <f t="shared" si="373"/>
        <v>2.6391599293745942E-2</v>
      </c>
      <c r="V1189" s="6">
        <f t="shared" si="362"/>
        <v>0</v>
      </c>
      <c r="W1189" s="16" t="str">
        <f t="shared" si="363"/>
        <v/>
      </c>
      <c r="X1189" s="4" t="str">
        <f t="shared" si="374"/>
        <v/>
      </c>
      <c r="Y1189" s="4" t="str">
        <f t="shared" si="364"/>
        <v/>
      </c>
      <c r="Z1189" s="4">
        <f t="shared" si="365"/>
        <v>5836000</v>
      </c>
      <c r="AA1189" s="16">
        <f t="shared" si="366"/>
        <v>1.028101439342015E-3</v>
      </c>
      <c r="AB1189" s="15">
        <f t="shared" si="375"/>
        <v>0.14599040438656613</v>
      </c>
      <c r="AC1189" s="15">
        <f t="shared" si="376"/>
        <v>0.14599040438656616</v>
      </c>
      <c r="AD1189" s="4">
        <v>150199</v>
      </c>
      <c r="AE1189" s="26">
        <v>1503.37</v>
      </c>
      <c r="AF1189" s="26">
        <v>1503.37</v>
      </c>
      <c r="AG1189" s="4">
        <f t="shared" si="377"/>
        <v>2254000</v>
      </c>
      <c r="AH1189" s="16">
        <f t="shared" si="367"/>
        <v>2.6619343389529724E-3</v>
      </c>
      <c r="AI1189" s="15">
        <f t="shared" si="368"/>
        <v>0.37799467613132209</v>
      </c>
      <c r="AJ1189" s="15">
        <f t="shared" si="369"/>
        <v>0.37799467613132215</v>
      </c>
      <c r="AK1189" s="4">
        <f t="shared" si="370"/>
        <v>15073000</v>
      </c>
      <c r="AL1189" s="27">
        <f t="shared" si="371"/>
        <v>3.9806276122868704E-4</v>
      </c>
      <c r="AM1189" s="15">
        <f t="shared" si="378"/>
        <v>5.6524912094473558E-2</v>
      </c>
      <c r="AN1189" s="15">
        <f t="shared" si="379"/>
        <v>1.0505512888109577E-5</v>
      </c>
    </row>
    <row r="1190" spans="1:40" x14ac:dyDescent="0.2">
      <c r="A1190" s="4" t="s">
        <v>4627</v>
      </c>
      <c r="B1190" s="3" t="s">
        <v>17</v>
      </c>
      <c r="C1190" s="6">
        <v>150199</v>
      </c>
      <c r="D1190" s="3" t="s">
        <v>385</v>
      </c>
      <c r="E1190" s="6">
        <v>150203</v>
      </c>
      <c r="F1190" s="3" t="s">
        <v>1996</v>
      </c>
      <c r="G1190" s="8">
        <v>7000</v>
      </c>
      <c r="H1190" s="6">
        <v>142</v>
      </c>
      <c r="I1190" s="6">
        <v>149886</v>
      </c>
      <c r="J1190" s="13">
        <v>45046</v>
      </c>
      <c r="K1190" s="9">
        <v>7000</v>
      </c>
      <c r="L1190" s="4" t="s">
        <v>4627</v>
      </c>
      <c r="M1190" s="4" t="s">
        <v>4632</v>
      </c>
      <c r="N1190" s="4">
        <f>VLOOKUP(I1190,BaseModelo!$A$2:$E$5075,5)</f>
        <v>8</v>
      </c>
      <c r="P1190" s="15">
        <v>142.00000000000003</v>
      </c>
      <c r="Q1190" s="4">
        <f>VLOOKUP(I1190,BaseModelo!$A$2:$E$5075,3)</f>
        <v>132</v>
      </c>
      <c r="R1190" s="4">
        <f t="shared" si="360"/>
        <v>32283000</v>
      </c>
      <c r="S1190" s="16">
        <f t="shared" si="361"/>
        <v>2.168323885636403E-4</v>
      </c>
      <c r="T1190" s="4">
        <f t="shared" si="372"/>
        <v>3.0790199176036922E-2</v>
      </c>
      <c r="U1190" s="4">
        <f t="shared" si="373"/>
        <v>3.0790199176036929E-2</v>
      </c>
      <c r="V1190" s="6">
        <f t="shared" si="362"/>
        <v>0</v>
      </c>
      <c r="W1190" s="16" t="str">
        <f t="shared" si="363"/>
        <v/>
      </c>
      <c r="X1190" s="4" t="str">
        <f t="shared" si="374"/>
        <v/>
      </c>
      <c r="Y1190" s="4" t="str">
        <f t="shared" si="364"/>
        <v/>
      </c>
      <c r="Z1190" s="4">
        <f t="shared" si="365"/>
        <v>5836000</v>
      </c>
      <c r="AA1190" s="16">
        <f t="shared" si="366"/>
        <v>1.199451679232351E-3</v>
      </c>
      <c r="AB1190" s="15">
        <f t="shared" si="375"/>
        <v>0.17032213845099384</v>
      </c>
      <c r="AC1190" s="15">
        <f t="shared" si="376"/>
        <v>0.17032213845099387</v>
      </c>
      <c r="AD1190" s="4">
        <v>150199</v>
      </c>
      <c r="AE1190" s="26">
        <v>1758.65</v>
      </c>
      <c r="AF1190" s="26">
        <v>1758.65</v>
      </c>
      <c r="AG1190" s="4">
        <f t="shared" si="377"/>
        <v>2254000</v>
      </c>
      <c r="AH1190" s="16">
        <f t="shared" si="367"/>
        <v>3.105590062111801E-3</v>
      </c>
      <c r="AI1190" s="15">
        <f t="shared" si="368"/>
        <v>0.44099378881987572</v>
      </c>
      <c r="AJ1190" s="15">
        <f t="shared" si="369"/>
        <v>0.44099378881987583</v>
      </c>
      <c r="AK1190" s="4">
        <f t="shared" si="370"/>
        <v>15073000</v>
      </c>
      <c r="AL1190" s="27">
        <f t="shared" si="371"/>
        <v>4.6440655476680156E-4</v>
      </c>
      <c r="AM1190" s="15">
        <f t="shared" si="378"/>
        <v>6.5945730776885828E-2</v>
      </c>
      <c r="AN1190" s="15">
        <f t="shared" si="379"/>
        <v>1.4299170319926922E-5</v>
      </c>
    </row>
    <row r="1191" spans="1:40" x14ac:dyDescent="0.2">
      <c r="A1191" s="4" t="s">
        <v>4627</v>
      </c>
      <c r="B1191" s="3" t="s">
        <v>17</v>
      </c>
      <c r="C1191" s="6">
        <v>150199</v>
      </c>
      <c r="D1191" s="3" t="s">
        <v>385</v>
      </c>
      <c r="E1191" s="6">
        <v>150204</v>
      </c>
      <c r="F1191" s="3" t="s">
        <v>1997</v>
      </c>
      <c r="G1191" s="8">
        <v>7000</v>
      </c>
      <c r="H1191" s="6">
        <v>142</v>
      </c>
      <c r="I1191" s="6">
        <v>142678</v>
      </c>
      <c r="J1191" s="13">
        <v>45046</v>
      </c>
      <c r="K1191" s="9">
        <v>7000</v>
      </c>
      <c r="L1191" s="4" t="s">
        <v>4627</v>
      </c>
      <c r="M1191" s="4" t="s">
        <v>4632</v>
      </c>
      <c r="N1191" s="4">
        <f>VLOOKUP(I1191,BaseModelo!$A$2:$E$5075,5)</f>
        <v>8</v>
      </c>
      <c r="P1191" s="15">
        <v>142.00000000000003</v>
      </c>
      <c r="Q1191" s="4">
        <f>VLOOKUP(I1191,BaseModelo!$A$2:$E$5075,3)</f>
        <v>132</v>
      </c>
      <c r="R1191" s="4">
        <f t="shared" si="360"/>
        <v>32283000</v>
      </c>
      <c r="S1191" s="16">
        <f t="shared" si="361"/>
        <v>2.168323885636403E-4</v>
      </c>
      <c r="T1191" s="4">
        <f t="shared" si="372"/>
        <v>3.0790199176036922E-2</v>
      </c>
      <c r="U1191" s="4">
        <f t="shared" si="373"/>
        <v>3.0790199176036929E-2</v>
      </c>
      <c r="V1191" s="6">
        <f t="shared" si="362"/>
        <v>0</v>
      </c>
      <c r="W1191" s="16" t="str">
        <f t="shared" si="363"/>
        <v/>
      </c>
      <c r="X1191" s="4" t="str">
        <f t="shared" si="374"/>
        <v/>
      </c>
      <c r="Y1191" s="4" t="str">
        <f t="shared" si="364"/>
        <v/>
      </c>
      <c r="Z1191" s="4">
        <f t="shared" si="365"/>
        <v>5836000</v>
      </c>
      <c r="AA1191" s="16">
        <f t="shared" si="366"/>
        <v>1.199451679232351E-3</v>
      </c>
      <c r="AB1191" s="15">
        <f t="shared" si="375"/>
        <v>0.17032213845099384</v>
      </c>
      <c r="AC1191" s="15">
        <f t="shared" si="376"/>
        <v>0.17032213845099387</v>
      </c>
      <c r="AD1191" s="4">
        <v>150199</v>
      </c>
      <c r="AE1191" s="26">
        <v>1758.65</v>
      </c>
      <c r="AF1191" s="26">
        <v>1758.65</v>
      </c>
      <c r="AG1191" s="4">
        <f t="shared" si="377"/>
        <v>2254000</v>
      </c>
      <c r="AH1191" s="16">
        <f t="shared" si="367"/>
        <v>3.105590062111801E-3</v>
      </c>
      <c r="AI1191" s="15">
        <f t="shared" si="368"/>
        <v>0.44099378881987572</v>
      </c>
      <c r="AJ1191" s="15">
        <f t="shared" si="369"/>
        <v>0.44099378881987583</v>
      </c>
      <c r="AK1191" s="4">
        <f t="shared" si="370"/>
        <v>15073000</v>
      </c>
      <c r="AL1191" s="27">
        <f t="shared" si="371"/>
        <v>4.6440655476680156E-4</v>
      </c>
      <c r="AM1191" s="15">
        <f t="shared" si="378"/>
        <v>6.5945730776885828E-2</v>
      </c>
      <c r="AN1191" s="15">
        <f t="shared" si="379"/>
        <v>1.4299170319926922E-5</v>
      </c>
    </row>
    <row r="1192" spans="1:40" x14ac:dyDescent="0.2">
      <c r="A1192" s="4" t="s">
        <v>4627</v>
      </c>
      <c r="B1192" s="3" t="s">
        <v>17</v>
      </c>
      <c r="C1192" s="6">
        <v>150199</v>
      </c>
      <c r="D1192" s="3" t="s">
        <v>385</v>
      </c>
      <c r="E1192" s="6">
        <v>150206</v>
      </c>
      <c r="F1192" s="3" t="s">
        <v>1998</v>
      </c>
      <c r="G1192" s="8">
        <v>7000</v>
      </c>
      <c r="H1192" s="6">
        <v>142</v>
      </c>
      <c r="I1192" s="6">
        <v>142598</v>
      </c>
      <c r="J1192" s="13">
        <v>45046</v>
      </c>
      <c r="K1192" s="9">
        <v>7000</v>
      </c>
      <c r="L1192" s="4" t="s">
        <v>4627</v>
      </c>
      <c r="M1192" s="4" t="s">
        <v>4632</v>
      </c>
      <c r="N1192" s="4">
        <f>VLOOKUP(I1192,BaseModelo!$A$2:$E$5075,5)</f>
        <v>10</v>
      </c>
      <c r="P1192" s="15">
        <v>142.00000000000003</v>
      </c>
      <c r="Q1192" s="4">
        <f>VLOOKUP(I1192,BaseModelo!$A$2:$E$5075,3)</f>
        <v>0</v>
      </c>
      <c r="R1192" s="4">
        <f t="shared" si="360"/>
        <v>32283000</v>
      </c>
      <c r="S1192" s="16">
        <f t="shared" si="361"/>
        <v>2.168323885636403E-4</v>
      </c>
      <c r="T1192" s="4">
        <f t="shared" si="372"/>
        <v>3.0790199176036922E-2</v>
      </c>
      <c r="U1192" s="4">
        <f t="shared" si="373"/>
        <v>3.0790199176036929E-2</v>
      </c>
      <c r="V1192" s="6">
        <f t="shared" si="362"/>
        <v>0</v>
      </c>
      <c r="W1192" s="16" t="str">
        <f t="shared" si="363"/>
        <v/>
      </c>
      <c r="X1192" s="4" t="str">
        <f t="shared" si="374"/>
        <v/>
      </c>
      <c r="Y1192" s="4" t="str">
        <f t="shared" si="364"/>
        <v/>
      </c>
      <c r="Z1192" s="4">
        <f t="shared" si="365"/>
        <v>4121000</v>
      </c>
      <c r="AA1192" s="16">
        <f t="shared" si="366"/>
        <v>1.6986168405726766E-3</v>
      </c>
      <c r="AB1192" s="15">
        <f t="shared" si="375"/>
        <v>0.24120359136132008</v>
      </c>
      <c r="AC1192" s="15">
        <f t="shared" si="376"/>
        <v>0.24120359136132014</v>
      </c>
      <c r="AD1192" s="4">
        <v>150199</v>
      </c>
      <c r="AE1192" s="26">
        <v>1758.65</v>
      </c>
      <c r="AF1192" s="26">
        <v>1758.65</v>
      </c>
      <c r="AG1192" s="4">
        <f t="shared" si="377"/>
        <v>2105000</v>
      </c>
      <c r="AH1192" s="16">
        <f t="shared" si="367"/>
        <v>3.3254156769596198E-3</v>
      </c>
      <c r="AI1192" s="15">
        <f t="shared" si="368"/>
        <v>0.47220902612826604</v>
      </c>
      <c r="AJ1192" s="15">
        <f t="shared" si="369"/>
        <v>0.4722090261282661</v>
      </c>
      <c r="AK1192" s="4">
        <f t="shared" si="370"/>
        <v>15073000</v>
      </c>
      <c r="AL1192" s="27">
        <f t="shared" si="371"/>
        <v>4.6440655476680156E-4</v>
      </c>
      <c r="AM1192" s="15">
        <f t="shared" si="378"/>
        <v>6.5945730776885828E-2</v>
      </c>
      <c r="AN1192" s="15">
        <f t="shared" si="379"/>
        <v>1.4299170319926922E-5</v>
      </c>
    </row>
    <row r="1193" spans="1:40" x14ac:dyDescent="0.2">
      <c r="A1193" s="4" t="s">
        <v>4627</v>
      </c>
      <c r="B1193" s="3" t="s">
        <v>17</v>
      </c>
      <c r="C1193" s="6">
        <v>150199</v>
      </c>
      <c r="D1193" s="3" t="s">
        <v>385</v>
      </c>
      <c r="E1193" s="6">
        <v>150207</v>
      </c>
      <c r="F1193" s="3" t="s">
        <v>1999</v>
      </c>
      <c r="G1193" s="8">
        <v>7000</v>
      </c>
      <c r="H1193" s="6">
        <v>142</v>
      </c>
      <c r="I1193" s="6">
        <v>143102</v>
      </c>
      <c r="J1193" s="13">
        <v>45046</v>
      </c>
      <c r="K1193" s="9">
        <v>7000</v>
      </c>
      <c r="L1193" s="4" t="s">
        <v>4627</v>
      </c>
      <c r="M1193" s="4" t="s">
        <v>4632</v>
      </c>
      <c r="N1193" s="4">
        <f>VLOOKUP(I1193,BaseModelo!$A$2:$E$5075,5)</f>
        <v>6</v>
      </c>
      <c r="P1193" s="15">
        <v>142.00000000000003</v>
      </c>
      <c r="Q1193" s="4">
        <f>VLOOKUP(I1193,BaseModelo!$A$2:$E$5075,3)</f>
        <v>115</v>
      </c>
      <c r="R1193" s="4">
        <f t="shared" si="360"/>
        <v>32283000</v>
      </c>
      <c r="S1193" s="16">
        <f t="shared" si="361"/>
        <v>2.168323885636403E-4</v>
      </c>
      <c r="T1193" s="4">
        <f t="shared" si="372"/>
        <v>3.0790199176036922E-2</v>
      </c>
      <c r="U1193" s="4">
        <f t="shared" si="373"/>
        <v>3.0790199176036929E-2</v>
      </c>
      <c r="V1193" s="6">
        <f t="shared" si="362"/>
        <v>0</v>
      </c>
      <c r="W1193" s="16" t="str">
        <f t="shared" si="363"/>
        <v/>
      </c>
      <c r="X1193" s="4" t="str">
        <f t="shared" si="374"/>
        <v/>
      </c>
      <c r="Y1193" s="4" t="str">
        <f t="shared" si="364"/>
        <v/>
      </c>
      <c r="Z1193" s="4">
        <f t="shared" si="365"/>
        <v>4853000</v>
      </c>
      <c r="AA1193" s="16">
        <f t="shared" si="366"/>
        <v>1.4424067587059551E-3</v>
      </c>
      <c r="AB1193" s="15">
        <f t="shared" si="375"/>
        <v>0.20482175973624561</v>
      </c>
      <c r="AC1193" s="15">
        <f t="shared" si="376"/>
        <v>0.20482175973624567</v>
      </c>
      <c r="AD1193" s="4">
        <v>150199</v>
      </c>
      <c r="AE1193" s="26">
        <v>1758.65</v>
      </c>
      <c r="AF1193" s="26">
        <v>1758.65</v>
      </c>
      <c r="AG1193" s="4">
        <f t="shared" si="377"/>
        <v>1993000</v>
      </c>
      <c r="AH1193" s="16">
        <f t="shared" si="367"/>
        <v>3.5122930255895636E-3</v>
      </c>
      <c r="AI1193" s="15">
        <f t="shared" si="368"/>
        <v>0.498745609633718</v>
      </c>
      <c r="AJ1193" s="15">
        <f t="shared" si="369"/>
        <v>0.49874560963371811</v>
      </c>
      <c r="AK1193" s="4">
        <f t="shared" si="370"/>
        <v>15073000</v>
      </c>
      <c r="AL1193" s="27">
        <f t="shared" si="371"/>
        <v>4.6440655476680156E-4</v>
      </c>
      <c r="AM1193" s="15">
        <f t="shared" si="378"/>
        <v>6.5945730776885828E-2</v>
      </c>
      <c r="AN1193" s="15">
        <f t="shared" si="379"/>
        <v>1.4299170319926922E-5</v>
      </c>
    </row>
    <row r="1194" spans="1:40" x14ac:dyDescent="0.2">
      <c r="A1194" s="4" t="s">
        <v>4629</v>
      </c>
      <c r="B1194" s="3" t="s">
        <v>14</v>
      </c>
      <c r="C1194" s="6">
        <v>150236</v>
      </c>
      <c r="D1194" s="3" t="s">
        <v>386</v>
      </c>
      <c r="E1194" s="6">
        <v>150242</v>
      </c>
      <c r="F1194" s="3" t="s">
        <v>2002</v>
      </c>
      <c r="G1194" s="8">
        <v>6000</v>
      </c>
      <c r="H1194" s="6">
        <v>142</v>
      </c>
      <c r="I1194" s="6">
        <v>150060</v>
      </c>
      <c r="J1194" s="13">
        <v>45046</v>
      </c>
      <c r="K1194" s="9">
        <v>6000</v>
      </c>
      <c r="L1194" s="4" t="s">
        <v>4629</v>
      </c>
      <c r="M1194" s="4" t="s">
        <v>4632</v>
      </c>
      <c r="N1194" s="4">
        <f>VLOOKUP(I1194,BaseModelo!$A$2:$E$5075,5)</f>
        <v>8</v>
      </c>
      <c r="P1194" s="15">
        <v>142.00000000000003</v>
      </c>
      <c r="Q1194" s="4">
        <f>VLOOKUP(I1194,BaseModelo!$A$2:$E$5075,3)</f>
        <v>132</v>
      </c>
      <c r="R1194" s="4">
        <f t="shared" si="360"/>
        <v>32283000</v>
      </c>
      <c r="S1194" s="16">
        <f t="shared" si="361"/>
        <v>1.8585633305454884E-4</v>
      </c>
      <c r="T1194" s="4">
        <f t="shared" si="372"/>
        <v>2.6391599293745936E-2</v>
      </c>
      <c r="U1194" s="4">
        <f t="shared" si="373"/>
        <v>2.6391599293745942E-2</v>
      </c>
      <c r="V1194" s="6">
        <f t="shared" si="362"/>
        <v>0</v>
      </c>
      <c r="W1194" s="16" t="str">
        <f t="shared" si="363"/>
        <v/>
      </c>
      <c r="X1194" s="4" t="str">
        <f t="shared" si="374"/>
        <v/>
      </c>
      <c r="Y1194" s="4" t="str">
        <f t="shared" si="364"/>
        <v/>
      </c>
      <c r="Z1194" s="4">
        <f t="shared" si="365"/>
        <v>5836000</v>
      </c>
      <c r="AA1194" s="16">
        <f t="shared" si="366"/>
        <v>1.028101439342015E-3</v>
      </c>
      <c r="AB1194" s="15">
        <f t="shared" si="375"/>
        <v>0.14599040438656613</v>
      </c>
      <c r="AC1194" s="15">
        <f t="shared" si="376"/>
        <v>0.14599040438656616</v>
      </c>
      <c r="AD1194" s="4">
        <v>150236</v>
      </c>
      <c r="AE1194" s="26">
        <v>1503.37</v>
      </c>
      <c r="AF1194" s="26">
        <v>1503.37</v>
      </c>
      <c r="AG1194" s="4">
        <f t="shared" si="377"/>
        <v>161000</v>
      </c>
      <c r="AH1194" s="16">
        <f t="shared" si="367"/>
        <v>3.7267080745341616E-2</v>
      </c>
      <c r="AI1194" s="15">
        <f t="shared" si="368"/>
        <v>5.2919254658385091</v>
      </c>
      <c r="AJ1194" s="15">
        <f t="shared" si="369"/>
        <v>5.2919254658385109</v>
      </c>
      <c r="AK1194" s="4">
        <f t="shared" si="370"/>
        <v>891000</v>
      </c>
      <c r="AL1194" s="27">
        <f t="shared" si="371"/>
        <v>6.7340067340067337E-3</v>
      </c>
      <c r="AM1194" s="15">
        <f t="shared" si="378"/>
        <v>0.95622895622895621</v>
      </c>
      <c r="AN1194" s="15">
        <f t="shared" si="379"/>
        <v>1.7772120736529254E-4</v>
      </c>
    </row>
    <row r="1195" spans="1:40" x14ac:dyDescent="0.2">
      <c r="A1195" s="4" t="s">
        <v>4627</v>
      </c>
      <c r="B1195" s="2" t="s">
        <v>3</v>
      </c>
      <c r="C1195" s="5">
        <v>150281</v>
      </c>
      <c r="D1195" s="2" t="s">
        <v>387</v>
      </c>
      <c r="E1195" s="5">
        <v>150282</v>
      </c>
      <c r="F1195" s="2" t="s">
        <v>1985</v>
      </c>
      <c r="G1195" s="7">
        <v>7000</v>
      </c>
      <c r="H1195" s="5">
        <v>142</v>
      </c>
      <c r="I1195" s="6">
        <v>149632</v>
      </c>
      <c r="J1195" s="13">
        <v>45046</v>
      </c>
      <c r="K1195" s="9">
        <v>2055.2532378435294</v>
      </c>
      <c r="L1195" s="4" t="s">
        <v>4627</v>
      </c>
      <c r="M1195" s="4" t="s">
        <v>4632</v>
      </c>
      <c r="N1195" s="4">
        <f>VLOOKUP(I1195,BaseModelo!$A$2:$E$5075,5)</f>
        <v>10</v>
      </c>
      <c r="P1195" s="15">
        <v>142.00000000000003</v>
      </c>
      <c r="Q1195" s="4">
        <f>VLOOKUP(I1195,BaseModelo!$A$2:$E$5075,3)</f>
        <v>0</v>
      </c>
      <c r="R1195" s="4">
        <f t="shared" si="360"/>
        <v>32283000</v>
      </c>
      <c r="S1195" s="16">
        <f t="shared" si="361"/>
        <v>2.168323885636403E-4</v>
      </c>
      <c r="T1195" s="4">
        <f t="shared" si="372"/>
        <v>3.0790199176036922E-2</v>
      </c>
      <c r="U1195" s="4">
        <f t="shared" si="373"/>
        <v>3.0790199176036929E-2</v>
      </c>
      <c r="V1195" s="6">
        <f t="shared" si="362"/>
        <v>0</v>
      </c>
      <c r="W1195" s="16" t="str">
        <f t="shared" si="363"/>
        <v/>
      </c>
      <c r="X1195" s="4" t="str">
        <f t="shared" si="374"/>
        <v/>
      </c>
      <c r="Y1195" s="4" t="str">
        <f t="shared" si="364"/>
        <v/>
      </c>
      <c r="Z1195" s="4">
        <f t="shared" si="365"/>
        <v>4121000</v>
      </c>
      <c r="AA1195" s="16">
        <f t="shared" si="366"/>
        <v>1.6986168405726766E-3</v>
      </c>
      <c r="AB1195" s="15">
        <f t="shared" si="375"/>
        <v>0.24120359136132008</v>
      </c>
      <c r="AC1195" s="15">
        <f t="shared" si="376"/>
        <v>0.24120359136132014</v>
      </c>
      <c r="AD1195" s="4">
        <v>150281</v>
      </c>
      <c r="AE1195" s="26">
        <v>1758.65</v>
      </c>
      <c r="AF1195" s="26">
        <v>754.54115180783663</v>
      </c>
      <c r="AG1195" s="4">
        <f t="shared" si="377"/>
        <v>2105000</v>
      </c>
      <c r="AH1195" s="16">
        <f t="shared" si="367"/>
        <v>3.3254156769596198E-3</v>
      </c>
      <c r="AI1195" s="15">
        <f t="shared" si="368"/>
        <v>0.47220902612826604</v>
      </c>
      <c r="AJ1195" s="15">
        <f t="shared" si="369"/>
        <v>0.4722090261282661</v>
      </c>
      <c r="AK1195" s="4">
        <f t="shared" si="370"/>
        <v>15073000</v>
      </c>
      <c r="AL1195" s="27">
        <f t="shared" si="371"/>
        <v>4.6440655476680156E-4</v>
      </c>
      <c r="AM1195" s="15">
        <f t="shared" si="378"/>
        <v>6.5945730776885828E-2</v>
      </c>
      <c r="AN1195" s="15">
        <f t="shared" si="379"/>
        <v>1.4299170319926922E-5</v>
      </c>
    </row>
    <row r="1196" spans="1:40" x14ac:dyDescent="0.2">
      <c r="A1196" s="4" t="s">
        <v>4627</v>
      </c>
      <c r="B1196" s="3" t="s">
        <v>3</v>
      </c>
      <c r="C1196" s="6">
        <v>150281</v>
      </c>
      <c r="D1196" s="3" t="s">
        <v>387</v>
      </c>
      <c r="E1196" s="6">
        <v>150283</v>
      </c>
      <c r="F1196" s="3" t="s">
        <v>2004</v>
      </c>
      <c r="G1196" s="8">
        <v>7000</v>
      </c>
      <c r="H1196" s="6">
        <v>142</v>
      </c>
      <c r="I1196" s="6">
        <v>149635</v>
      </c>
      <c r="J1196" s="13">
        <v>45046</v>
      </c>
      <c r="K1196" s="9">
        <v>2055.2532378435294</v>
      </c>
      <c r="L1196" s="4" t="s">
        <v>4627</v>
      </c>
      <c r="M1196" s="4" t="s">
        <v>4632</v>
      </c>
      <c r="N1196" s="4">
        <f>VLOOKUP(I1196,BaseModelo!$A$2:$E$5075,5)</f>
        <v>10</v>
      </c>
      <c r="P1196" s="15">
        <v>142.00000000000003</v>
      </c>
      <c r="Q1196" s="4">
        <f>VLOOKUP(I1196,BaseModelo!$A$2:$E$5075,3)</f>
        <v>0</v>
      </c>
      <c r="R1196" s="4">
        <f t="shared" si="360"/>
        <v>32283000</v>
      </c>
      <c r="S1196" s="16">
        <f t="shared" si="361"/>
        <v>2.168323885636403E-4</v>
      </c>
      <c r="T1196" s="4">
        <f t="shared" si="372"/>
        <v>3.0790199176036922E-2</v>
      </c>
      <c r="U1196" s="4">
        <f t="shared" si="373"/>
        <v>3.0790199176036929E-2</v>
      </c>
      <c r="V1196" s="6">
        <f t="shared" si="362"/>
        <v>0</v>
      </c>
      <c r="W1196" s="16" t="str">
        <f t="shared" si="363"/>
        <v/>
      </c>
      <c r="X1196" s="4" t="str">
        <f t="shared" si="374"/>
        <v/>
      </c>
      <c r="Y1196" s="4" t="str">
        <f t="shared" si="364"/>
        <v/>
      </c>
      <c r="Z1196" s="4">
        <f t="shared" si="365"/>
        <v>4121000</v>
      </c>
      <c r="AA1196" s="16">
        <f t="shared" si="366"/>
        <v>1.6986168405726766E-3</v>
      </c>
      <c r="AB1196" s="15">
        <f t="shared" si="375"/>
        <v>0.24120359136132008</v>
      </c>
      <c r="AC1196" s="15">
        <f t="shared" si="376"/>
        <v>0.24120359136132014</v>
      </c>
      <c r="AD1196" s="4">
        <v>150281</v>
      </c>
      <c r="AE1196" s="26">
        <v>1758.65</v>
      </c>
      <c r="AF1196" s="26">
        <v>754.54115180783663</v>
      </c>
      <c r="AG1196" s="4">
        <f t="shared" si="377"/>
        <v>2105000</v>
      </c>
      <c r="AH1196" s="16">
        <f t="shared" si="367"/>
        <v>3.3254156769596198E-3</v>
      </c>
      <c r="AI1196" s="15">
        <f t="shared" si="368"/>
        <v>0.47220902612826604</v>
      </c>
      <c r="AJ1196" s="15">
        <f t="shared" si="369"/>
        <v>0.4722090261282661</v>
      </c>
      <c r="AK1196" s="4">
        <f t="shared" si="370"/>
        <v>15073000</v>
      </c>
      <c r="AL1196" s="27">
        <f t="shared" si="371"/>
        <v>4.6440655476680156E-4</v>
      </c>
      <c r="AM1196" s="15">
        <f t="shared" si="378"/>
        <v>6.5945730776885828E-2</v>
      </c>
      <c r="AN1196" s="15">
        <f t="shared" si="379"/>
        <v>1.4299170319926922E-5</v>
      </c>
    </row>
    <row r="1197" spans="1:40" x14ac:dyDescent="0.2">
      <c r="A1197" s="4" t="s">
        <v>4627</v>
      </c>
      <c r="B1197" s="3" t="s">
        <v>3</v>
      </c>
      <c r="C1197" s="6">
        <v>150281</v>
      </c>
      <c r="D1197" s="3" t="s">
        <v>387</v>
      </c>
      <c r="E1197" s="6">
        <v>150284</v>
      </c>
      <c r="F1197" s="3" t="s">
        <v>2005</v>
      </c>
      <c r="G1197" s="8">
        <v>7000</v>
      </c>
      <c r="H1197" s="6">
        <v>142</v>
      </c>
      <c r="I1197" s="6">
        <v>149623</v>
      </c>
      <c r="J1197" s="13">
        <v>45046</v>
      </c>
      <c r="K1197" s="9">
        <v>2055.2532378435294</v>
      </c>
      <c r="L1197" s="4" t="s">
        <v>4627</v>
      </c>
      <c r="M1197" s="4" t="s">
        <v>4632</v>
      </c>
      <c r="N1197" s="4">
        <f>VLOOKUP(I1197,BaseModelo!$A$2:$E$5075,5)</f>
        <v>5</v>
      </c>
      <c r="P1197" s="15">
        <v>142.00000000000003</v>
      </c>
      <c r="Q1197" s="4">
        <f>VLOOKUP(I1197,BaseModelo!$A$2:$E$5075,3)</f>
        <v>110</v>
      </c>
      <c r="R1197" s="4">
        <f t="shared" si="360"/>
        <v>32283000</v>
      </c>
      <c r="S1197" s="16">
        <f t="shared" si="361"/>
        <v>2.168323885636403E-4</v>
      </c>
      <c r="T1197" s="4">
        <f t="shared" si="372"/>
        <v>3.0790199176036922E-2</v>
      </c>
      <c r="U1197" s="4">
        <f t="shared" si="373"/>
        <v>3.0790199176036929E-2</v>
      </c>
      <c r="V1197" s="6">
        <f t="shared" si="362"/>
        <v>0</v>
      </c>
      <c r="W1197" s="16" t="str">
        <f t="shared" si="363"/>
        <v/>
      </c>
      <c r="X1197" s="4" t="str">
        <f t="shared" si="374"/>
        <v/>
      </c>
      <c r="Y1197" s="4" t="str">
        <f t="shared" si="364"/>
        <v/>
      </c>
      <c r="Z1197" s="4">
        <f t="shared" si="365"/>
        <v>4058000</v>
      </c>
      <c r="AA1197" s="16">
        <f t="shared" si="366"/>
        <v>1.7249876786594382E-3</v>
      </c>
      <c r="AB1197" s="15">
        <f t="shared" si="375"/>
        <v>0.24494825036964021</v>
      </c>
      <c r="AC1197" s="15">
        <f t="shared" si="376"/>
        <v>0.24494825036964027</v>
      </c>
      <c r="AD1197" s="4">
        <v>150281</v>
      </c>
      <c r="AE1197" s="26">
        <v>1758.65</v>
      </c>
      <c r="AF1197" s="26">
        <v>754.54115180783663</v>
      </c>
      <c r="AG1197" s="4">
        <f t="shared" si="377"/>
        <v>1768000</v>
      </c>
      <c r="AH1197" s="16">
        <f t="shared" si="367"/>
        <v>3.9592760180995473E-3</v>
      </c>
      <c r="AI1197" s="15">
        <f t="shared" si="368"/>
        <v>0.56221719457013575</v>
      </c>
      <c r="AJ1197" s="15">
        <f t="shared" si="369"/>
        <v>0.56221719457013586</v>
      </c>
      <c r="AK1197" s="4">
        <f t="shared" si="370"/>
        <v>15073000</v>
      </c>
      <c r="AL1197" s="27">
        <f t="shared" si="371"/>
        <v>4.6440655476680156E-4</v>
      </c>
      <c r="AM1197" s="15">
        <f t="shared" si="378"/>
        <v>6.5945730776885828E-2</v>
      </c>
      <c r="AN1197" s="15">
        <f t="shared" si="379"/>
        <v>1.4299170319926922E-5</v>
      </c>
    </row>
    <row r="1198" spans="1:40" x14ac:dyDescent="0.2">
      <c r="A1198" s="4" t="s">
        <v>4627</v>
      </c>
      <c r="B1198" s="3" t="s">
        <v>3</v>
      </c>
      <c r="C1198" s="6">
        <v>150281</v>
      </c>
      <c r="D1198" s="3" t="s">
        <v>387</v>
      </c>
      <c r="E1198" s="6">
        <v>150285</v>
      </c>
      <c r="F1198" s="3" t="s">
        <v>2006</v>
      </c>
      <c r="G1198" s="8">
        <v>7000</v>
      </c>
      <c r="H1198" s="6">
        <v>142</v>
      </c>
      <c r="I1198" s="6">
        <v>149618</v>
      </c>
      <c r="J1198" s="13">
        <v>45046</v>
      </c>
      <c r="K1198" s="9">
        <v>2055.2532378435294</v>
      </c>
      <c r="L1198" s="4" t="s">
        <v>4627</v>
      </c>
      <c r="M1198" s="4" t="s">
        <v>4632</v>
      </c>
      <c r="N1198" s="4">
        <f>VLOOKUP(I1198,BaseModelo!$A$2:$E$5075,5)</f>
        <v>5</v>
      </c>
      <c r="P1198" s="15">
        <v>142.00000000000003</v>
      </c>
      <c r="Q1198" s="4">
        <f>VLOOKUP(I1198,BaseModelo!$A$2:$E$5075,3)</f>
        <v>110</v>
      </c>
      <c r="R1198" s="4">
        <f t="shared" si="360"/>
        <v>32283000</v>
      </c>
      <c r="S1198" s="16">
        <f t="shared" si="361"/>
        <v>2.168323885636403E-4</v>
      </c>
      <c r="T1198" s="4">
        <f t="shared" si="372"/>
        <v>3.0790199176036922E-2</v>
      </c>
      <c r="U1198" s="4">
        <f t="shared" si="373"/>
        <v>3.0790199176036929E-2</v>
      </c>
      <c r="V1198" s="6">
        <f t="shared" si="362"/>
        <v>0</v>
      </c>
      <c r="W1198" s="16" t="str">
        <f t="shared" si="363"/>
        <v/>
      </c>
      <c r="X1198" s="4" t="str">
        <f t="shared" si="374"/>
        <v/>
      </c>
      <c r="Y1198" s="4" t="str">
        <f t="shared" si="364"/>
        <v/>
      </c>
      <c r="Z1198" s="4">
        <f t="shared" si="365"/>
        <v>4058000</v>
      </c>
      <c r="AA1198" s="16">
        <f t="shared" si="366"/>
        <v>1.7249876786594382E-3</v>
      </c>
      <c r="AB1198" s="15">
        <f t="shared" si="375"/>
        <v>0.24494825036964021</v>
      </c>
      <c r="AC1198" s="15">
        <f t="shared" si="376"/>
        <v>0.24494825036964027</v>
      </c>
      <c r="AD1198" s="4">
        <v>150281</v>
      </c>
      <c r="AE1198" s="26">
        <v>1758.65</v>
      </c>
      <c r="AF1198" s="26">
        <v>754.54115180783663</v>
      </c>
      <c r="AG1198" s="4">
        <f t="shared" si="377"/>
        <v>1768000</v>
      </c>
      <c r="AH1198" s="16">
        <f t="shared" si="367"/>
        <v>3.9592760180995473E-3</v>
      </c>
      <c r="AI1198" s="15">
        <f t="shared" si="368"/>
        <v>0.56221719457013575</v>
      </c>
      <c r="AJ1198" s="15">
        <f t="shared" si="369"/>
        <v>0.56221719457013586</v>
      </c>
      <c r="AK1198" s="4">
        <f t="shared" si="370"/>
        <v>15073000</v>
      </c>
      <c r="AL1198" s="27">
        <f t="shared" si="371"/>
        <v>4.6440655476680156E-4</v>
      </c>
      <c r="AM1198" s="15">
        <f t="shared" si="378"/>
        <v>6.5945730776885828E-2</v>
      </c>
      <c r="AN1198" s="15">
        <f t="shared" si="379"/>
        <v>1.4299170319926922E-5</v>
      </c>
    </row>
    <row r="1199" spans="1:40" x14ac:dyDescent="0.2">
      <c r="A1199" s="4" t="s">
        <v>4627</v>
      </c>
      <c r="B1199" s="3" t="s">
        <v>3</v>
      </c>
      <c r="C1199" s="6">
        <v>150281</v>
      </c>
      <c r="D1199" s="3" t="s">
        <v>387</v>
      </c>
      <c r="E1199" s="6">
        <v>150286</v>
      </c>
      <c r="F1199" s="3" t="s">
        <v>2007</v>
      </c>
      <c r="G1199" s="8">
        <v>7000</v>
      </c>
      <c r="H1199" s="6">
        <v>142</v>
      </c>
      <c r="I1199" s="6">
        <v>149625</v>
      </c>
      <c r="J1199" s="13">
        <v>45046</v>
      </c>
      <c r="K1199" s="9">
        <v>2055.2532378435294</v>
      </c>
      <c r="L1199" s="4" t="s">
        <v>4627</v>
      </c>
      <c r="M1199" s="4" t="s">
        <v>4632</v>
      </c>
      <c r="N1199" s="4">
        <f>VLOOKUP(I1199,BaseModelo!$A$2:$E$5075,5)</f>
        <v>5</v>
      </c>
      <c r="P1199" s="15">
        <v>142.00000000000003</v>
      </c>
      <c r="Q1199" s="4">
        <f>VLOOKUP(I1199,BaseModelo!$A$2:$E$5075,3)</f>
        <v>110</v>
      </c>
      <c r="R1199" s="4">
        <f t="shared" si="360"/>
        <v>32283000</v>
      </c>
      <c r="S1199" s="16">
        <f t="shared" si="361"/>
        <v>2.168323885636403E-4</v>
      </c>
      <c r="T1199" s="4">
        <f t="shared" si="372"/>
        <v>3.0790199176036922E-2</v>
      </c>
      <c r="U1199" s="4">
        <f t="shared" si="373"/>
        <v>3.0790199176036929E-2</v>
      </c>
      <c r="V1199" s="6">
        <f t="shared" si="362"/>
        <v>0</v>
      </c>
      <c r="W1199" s="16" t="str">
        <f t="shared" si="363"/>
        <v/>
      </c>
      <c r="X1199" s="4" t="str">
        <f t="shared" si="374"/>
        <v/>
      </c>
      <c r="Y1199" s="4" t="str">
        <f t="shared" si="364"/>
        <v/>
      </c>
      <c r="Z1199" s="4">
        <f t="shared" si="365"/>
        <v>4058000</v>
      </c>
      <c r="AA1199" s="16">
        <f t="shared" si="366"/>
        <v>1.7249876786594382E-3</v>
      </c>
      <c r="AB1199" s="15">
        <f t="shared" si="375"/>
        <v>0.24494825036964021</v>
      </c>
      <c r="AC1199" s="15">
        <f t="shared" si="376"/>
        <v>0.24494825036964027</v>
      </c>
      <c r="AD1199" s="4">
        <v>150281</v>
      </c>
      <c r="AE1199" s="26">
        <v>1758.65</v>
      </c>
      <c r="AF1199" s="26">
        <v>754.54115180783663</v>
      </c>
      <c r="AG1199" s="4">
        <f t="shared" si="377"/>
        <v>1768000</v>
      </c>
      <c r="AH1199" s="16">
        <f t="shared" si="367"/>
        <v>3.9592760180995473E-3</v>
      </c>
      <c r="AI1199" s="15">
        <f t="shared" si="368"/>
        <v>0.56221719457013575</v>
      </c>
      <c r="AJ1199" s="15">
        <f t="shared" si="369"/>
        <v>0.56221719457013586</v>
      </c>
      <c r="AK1199" s="4">
        <f t="shared" si="370"/>
        <v>15073000</v>
      </c>
      <c r="AL1199" s="27">
        <f t="shared" si="371"/>
        <v>4.6440655476680156E-4</v>
      </c>
      <c r="AM1199" s="15">
        <f t="shared" si="378"/>
        <v>6.5945730776885828E-2</v>
      </c>
      <c r="AN1199" s="15">
        <f t="shared" si="379"/>
        <v>1.4299170319926922E-5</v>
      </c>
    </row>
    <row r="1200" spans="1:40" x14ac:dyDescent="0.2">
      <c r="A1200" s="4" t="s">
        <v>4627</v>
      </c>
      <c r="B1200" s="3" t="s">
        <v>3</v>
      </c>
      <c r="C1200" s="6">
        <v>150281</v>
      </c>
      <c r="D1200" s="3" t="s">
        <v>387</v>
      </c>
      <c r="E1200" s="6">
        <v>150287</v>
      </c>
      <c r="F1200" s="3" t="s">
        <v>2008</v>
      </c>
      <c r="G1200" s="8">
        <v>7000</v>
      </c>
      <c r="H1200" s="6">
        <v>142</v>
      </c>
      <c r="I1200" s="6">
        <v>149627</v>
      </c>
      <c r="J1200" s="13">
        <v>45046</v>
      </c>
      <c r="K1200" s="9">
        <v>2055.2532378435294</v>
      </c>
      <c r="L1200" s="4" t="s">
        <v>4627</v>
      </c>
      <c r="M1200" s="4" t="s">
        <v>4632</v>
      </c>
      <c r="N1200" s="4">
        <f>VLOOKUP(I1200,BaseModelo!$A$2:$E$5075,5)</f>
        <v>5</v>
      </c>
      <c r="P1200" s="15">
        <v>142.00000000000003</v>
      </c>
      <c r="Q1200" s="4">
        <f>VLOOKUP(I1200,BaseModelo!$A$2:$E$5075,3)</f>
        <v>110</v>
      </c>
      <c r="R1200" s="4">
        <f t="shared" si="360"/>
        <v>32283000</v>
      </c>
      <c r="S1200" s="16">
        <f t="shared" si="361"/>
        <v>2.168323885636403E-4</v>
      </c>
      <c r="T1200" s="4">
        <f t="shared" si="372"/>
        <v>3.0790199176036922E-2</v>
      </c>
      <c r="U1200" s="4">
        <f t="shared" si="373"/>
        <v>3.0790199176036929E-2</v>
      </c>
      <c r="V1200" s="6">
        <f t="shared" si="362"/>
        <v>0</v>
      </c>
      <c r="W1200" s="16" t="str">
        <f t="shared" si="363"/>
        <v/>
      </c>
      <c r="X1200" s="4" t="str">
        <f t="shared" si="374"/>
        <v/>
      </c>
      <c r="Y1200" s="4" t="str">
        <f t="shared" si="364"/>
        <v/>
      </c>
      <c r="Z1200" s="4">
        <f t="shared" si="365"/>
        <v>4058000</v>
      </c>
      <c r="AA1200" s="16">
        <f t="shared" si="366"/>
        <v>1.7249876786594382E-3</v>
      </c>
      <c r="AB1200" s="15">
        <f t="shared" si="375"/>
        <v>0.24494825036964021</v>
      </c>
      <c r="AC1200" s="15">
        <f t="shared" si="376"/>
        <v>0.24494825036964027</v>
      </c>
      <c r="AD1200" s="4">
        <v>150281</v>
      </c>
      <c r="AE1200" s="26">
        <v>1758.65</v>
      </c>
      <c r="AF1200" s="26">
        <v>754.54115180783663</v>
      </c>
      <c r="AG1200" s="4">
        <f t="shared" si="377"/>
        <v>1768000</v>
      </c>
      <c r="AH1200" s="16">
        <f t="shared" si="367"/>
        <v>3.9592760180995473E-3</v>
      </c>
      <c r="AI1200" s="15">
        <f t="shared" si="368"/>
        <v>0.56221719457013575</v>
      </c>
      <c r="AJ1200" s="15">
        <f t="shared" si="369"/>
        <v>0.56221719457013586</v>
      </c>
      <c r="AK1200" s="4">
        <f t="shared" si="370"/>
        <v>15073000</v>
      </c>
      <c r="AL1200" s="27">
        <f t="shared" si="371"/>
        <v>4.6440655476680156E-4</v>
      </c>
      <c r="AM1200" s="15">
        <f t="shared" si="378"/>
        <v>6.5945730776885828E-2</v>
      </c>
      <c r="AN1200" s="15">
        <f t="shared" si="379"/>
        <v>1.4299170319926922E-5</v>
      </c>
    </row>
    <row r="1201" spans="1:40" x14ac:dyDescent="0.2">
      <c r="A1201" s="4" t="s">
        <v>4627</v>
      </c>
      <c r="B1201" s="3" t="s">
        <v>3</v>
      </c>
      <c r="C1201" s="6">
        <v>150281</v>
      </c>
      <c r="D1201" s="3" t="s">
        <v>387</v>
      </c>
      <c r="E1201" s="6">
        <v>150297</v>
      </c>
      <c r="F1201" s="3" t="s">
        <v>2009</v>
      </c>
      <c r="G1201" s="8">
        <v>6000</v>
      </c>
      <c r="H1201" s="6">
        <v>142</v>
      </c>
      <c r="I1201" s="6">
        <v>149617</v>
      </c>
      <c r="J1201" s="13">
        <v>45046</v>
      </c>
      <c r="K1201" s="9">
        <v>1761.645632437311</v>
      </c>
      <c r="L1201" s="4" t="s">
        <v>4627</v>
      </c>
      <c r="M1201" s="4" t="s">
        <v>4632</v>
      </c>
      <c r="N1201" s="4">
        <f>VLOOKUP(I1201,BaseModelo!$A$2:$E$5075,5)</f>
        <v>5</v>
      </c>
      <c r="P1201" s="15">
        <v>142.00000000000003</v>
      </c>
      <c r="Q1201" s="4">
        <f>VLOOKUP(I1201,BaseModelo!$A$2:$E$5075,3)</f>
        <v>110</v>
      </c>
      <c r="R1201" s="4">
        <f t="shared" si="360"/>
        <v>32283000</v>
      </c>
      <c r="S1201" s="16">
        <f t="shared" si="361"/>
        <v>1.8585633305454884E-4</v>
      </c>
      <c r="T1201" s="4">
        <f t="shared" si="372"/>
        <v>2.6391599293745936E-2</v>
      </c>
      <c r="U1201" s="4">
        <f t="shared" si="373"/>
        <v>2.6391599293745942E-2</v>
      </c>
      <c r="V1201" s="6">
        <f t="shared" si="362"/>
        <v>0</v>
      </c>
      <c r="W1201" s="16" t="str">
        <f t="shared" si="363"/>
        <v/>
      </c>
      <c r="X1201" s="4" t="str">
        <f t="shared" si="374"/>
        <v/>
      </c>
      <c r="Y1201" s="4" t="str">
        <f t="shared" si="364"/>
        <v/>
      </c>
      <c r="Z1201" s="4">
        <f t="shared" si="365"/>
        <v>4058000</v>
      </c>
      <c r="AA1201" s="16">
        <f t="shared" si="366"/>
        <v>1.4785608674223755E-3</v>
      </c>
      <c r="AB1201" s="15">
        <f t="shared" si="375"/>
        <v>0.20995564317397733</v>
      </c>
      <c r="AC1201" s="15">
        <f t="shared" si="376"/>
        <v>0.20995564317397736</v>
      </c>
      <c r="AD1201" s="4">
        <v>150281</v>
      </c>
      <c r="AE1201" s="26">
        <v>1503.37</v>
      </c>
      <c r="AF1201" s="26">
        <v>645.01437545466536</v>
      </c>
      <c r="AG1201" s="4">
        <f t="shared" si="377"/>
        <v>1768000</v>
      </c>
      <c r="AH1201" s="16">
        <f t="shared" si="367"/>
        <v>3.3936651583710408E-3</v>
      </c>
      <c r="AI1201" s="15">
        <f t="shared" si="368"/>
        <v>0.48190045248868779</v>
      </c>
      <c r="AJ1201" s="15">
        <f t="shared" si="369"/>
        <v>0.4819004524886879</v>
      </c>
      <c r="AK1201" s="4">
        <f t="shared" si="370"/>
        <v>15073000</v>
      </c>
      <c r="AL1201" s="27">
        <f t="shared" si="371"/>
        <v>3.9806276122868704E-4</v>
      </c>
      <c r="AM1201" s="15">
        <f t="shared" si="378"/>
        <v>5.6524912094473558E-2</v>
      </c>
      <c r="AN1201" s="15">
        <f t="shared" si="379"/>
        <v>1.0505512888109577E-5</v>
      </c>
    </row>
    <row r="1202" spans="1:40" x14ac:dyDescent="0.2">
      <c r="A1202" s="4" t="s">
        <v>4627</v>
      </c>
      <c r="B1202" s="2" t="s">
        <v>10</v>
      </c>
      <c r="C1202" s="5">
        <v>150301</v>
      </c>
      <c r="D1202" s="2" t="s">
        <v>391</v>
      </c>
      <c r="E1202" s="5">
        <v>150302</v>
      </c>
      <c r="F1202" s="2" t="s">
        <v>2022</v>
      </c>
      <c r="G1202" s="7">
        <v>15000</v>
      </c>
      <c r="H1202" s="5">
        <v>85</v>
      </c>
      <c r="I1202" s="6">
        <v>149868</v>
      </c>
      <c r="J1202" s="13">
        <v>45046</v>
      </c>
      <c r="K1202" s="9">
        <v>13109.25634595287</v>
      </c>
      <c r="L1202" s="4" t="s">
        <v>4627</v>
      </c>
      <c r="M1202" s="4" t="s">
        <v>4632</v>
      </c>
      <c r="N1202" s="4">
        <f>VLOOKUP(I1202,BaseModelo!$A$2:$E$5075,5)</f>
        <v>8</v>
      </c>
      <c r="P1202" s="15">
        <v>132</v>
      </c>
      <c r="Q1202" s="4">
        <f>VLOOKUP(I1202,BaseModelo!$A$2:$E$5075,3)</f>
        <v>132</v>
      </c>
      <c r="R1202" s="4">
        <f t="shared" si="360"/>
        <v>32283000</v>
      </c>
      <c r="S1202" s="16">
        <f t="shared" si="361"/>
        <v>4.6464083263637206E-4</v>
      </c>
      <c r="T1202" s="4">
        <f t="shared" si="372"/>
        <v>3.9494470774091628E-2</v>
      </c>
      <c r="U1202" s="4">
        <f t="shared" si="373"/>
        <v>6.1332589908001112E-2</v>
      </c>
      <c r="V1202" s="6">
        <f t="shared" si="362"/>
        <v>0</v>
      </c>
      <c r="W1202" s="16" t="str">
        <f t="shared" si="363"/>
        <v/>
      </c>
      <c r="X1202" s="4" t="str">
        <f t="shared" si="374"/>
        <v/>
      </c>
      <c r="Y1202" s="4" t="str">
        <f t="shared" si="364"/>
        <v/>
      </c>
      <c r="Z1202" s="4">
        <f t="shared" si="365"/>
        <v>5836000</v>
      </c>
      <c r="AA1202" s="16">
        <f t="shared" si="366"/>
        <v>2.5702535983550376E-3</v>
      </c>
      <c r="AB1202" s="15">
        <f t="shared" si="375"/>
        <v>0.21847155586017819</v>
      </c>
      <c r="AC1202" s="15">
        <f t="shared" si="376"/>
        <v>0.33927347498286498</v>
      </c>
      <c r="AD1202" s="4">
        <v>150301</v>
      </c>
      <c r="AE1202" s="26">
        <v>2186.2399999999998</v>
      </c>
      <c r="AF1202" s="26">
        <v>2133.8159920376229</v>
      </c>
      <c r="AG1202" s="4">
        <f t="shared" si="377"/>
        <v>2254000</v>
      </c>
      <c r="AH1202" s="16">
        <f t="shared" si="367"/>
        <v>6.6548358473824312E-3</v>
      </c>
      <c r="AI1202" s="15">
        <f t="shared" si="368"/>
        <v>0.56566104702750664</v>
      </c>
      <c r="AJ1202" s="15">
        <f t="shared" si="369"/>
        <v>0.87843833185448095</v>
      </c>
      <c r="AK1202" s="4">
        <f t="shared" si="370"/>
        <v>15073000</v>
      </c>
      <c r="AL1202" s="27">
        <f t="shared" si="371"/>
        <v>9.9515690307171775E-4</v>
      </c>
      <c r="AM1202" s="15">
        <f t="shared" si="378"/>
        <v>8.4588336761096006E-2</v>
      </c>
      <c r="AN1202" s="15">
        <f t="shared" si="379"/>
        <v>6.1035550230214081E-5</v>
      </c>
    </row>
    <row r="1203" spans="1:40" x14ac:dyDescent="0.2">
      <c r="A1203" s="4" t="s">
        <v>4627</v>
      </c>
      <c r="B1203" s="3" t="s">
        <v>10</v>
      </c>
      <c r="C1203" s="6">
        <v>150301</v>
      </c>
      <c r="D1203" s="3" t="s">
        <v>391</v>
      </c>
      <c r="E1203" s="6">
        <v>150303</v>
      </c>
      <c r="F1203" s="3" t="s">
        <v>2026</v>
      </c>
      <c r="G1203" s="8">
        <v>15000</v>
      </c>
      <c r="H1203" s="6">
        <v>85</v>
      </c>
      <c r="I1203" s="6">
        <v>149866</v>
      </c>
      <c r="J1203" s="13">
        <v>45046</v>
      </c>
      <c r="K1203" s="9">
        <v>13109.25634595287</v>
      </c>
      <c r="L1203" s="4" t="s">
        <v>4627</v>
      </c>
      <c r="M1203" s="4" t="s">
        <v>4632</v>
      </c>
      <c r="N1203" s="4">
        <f>VLOOKUP(I1203,BaseModelo!$A$2:$E$5075,5)</f>
        <v>8</v>
      </c>
      <c r="P1203" s="15">
        <v>132</v>
      </c>
      <c r="Q1203" s="4">
        <f>VLOOKUP(I1203,BaseModelo!$A$2:$E$5075,3)</f>
        <v>132</v>
      </c>
      <c r="R1203" s="4">
        <f t="shared" si="360"/>
        <v>32283000</v>
      </c>
      <c r="S1203" s="16">
        <f t="shared" si="361"/>
        <v>4.6464083263637206E-4</v>
      </c>
      <c r="T1203" s="4">
        <f t="shared" si="372"/>
        <v>3.9494470774091628E-2</v>
      </c>
      <c r="U1203" s="4">
        <f t="shared" si="373"/>
        <v>6.1332589908001112E-2</v>
      </c>
      <c r="V1203" s="6">
        <f t="shared" si="362"/>
        <v>0</v>
      </c>
      <c r="W1203" s="16" t="str">
        <f t="shared" si="363"/>
        <v/>
      </c>
      <c r="X1203" s="4" t="str">
        <f t="shared" si="374"/>
        <v/>
      </c>
      <c r="Y1203" s="4" t="str">
        <f t="shared" si="364"/>
        <v/>
      </c>
      <c r="Z1203" s="4">
        <f t="shared" si="365"/>
        <v>5836000</v>
      </c>
      <c r="AA1203" s="16">
        <f t="shared" si="366"/>
        <v>2.5702535983550376E-3</v>
      </c>
      <c r="AB1203" s="15">
        <f t="shared" si="375"/>
        <v>0.21847155586017819</v>
      </c>
      <c r="AC1203" s="15">
        <f t="shared" si="376"/>
        <v>0.33927347498286498</v>
      </c>
      <c r="AD1203" s="4">
        <v>150301</v>
      </c>
      <c r="AE1203" s="26">
        <v>2186.2399999999998</v>
      </c>
      <c r="AF1203" s="26">
        <v>2133.8159920376229</v>
      </c>
      <c r="AG1203" s="4">
        <f t="shared" si="377"/>
        <v>2254000</v>
      </c>
      <c r="AH1203" s="16">
        <f t="shared" si="367"/>
        <v>6.6548358473824312E-3</v>
      </c>
      <c r="AI1203" s="15">
        <f t="shared" si="368"/>
        <v>0.56566104702750664</v>
      </c>
      <c r="AJ1203" s="15">
        <f t="shared" si="369"/>
        <v>0.87843833185448095</v>
      </c>
      <c r="AK1203" s="4">
        <f t="shared" si="370"/>
        <v>15073000</v>
      </c>
      <c r="AL1203" s="27">
        <f t="shared" si="371"/>
        <v>9.9515690307171775E-4</v>
      </c>
      <c r="AM1203" s="15">
        <f t="shared" si="378"/>
        <v>8.4588336761096006E-2</v>
      </c>
      <c r="AN1203" s="15">
        <f t="shared" si="379"/>
        <v>6.1035550230214081E-5</v>
      </c>
    </row>
    <row r="1204" spans="1:40" x14ac:dyDescent="0.2">
      <c r="A1204" s="4" t="s">
        <v>4627</v>
      </c>
      <c r="B1204" s="3" t="s">
        <v>10</v>
      </c>
      <c r="C1204" s="6">
        <v>150301</v>
      </c>
      <c r="D1204" s="3" t="s">
        <v>391</v>
      </c>
      <c r="E1204" s="6">
        <v>150304</v>
      </c>
      <c r="F1204" s="3" t="s">
        <v>2027</v>
      </c>
      <c r="G1204" s="8">
        <v>23000</v>
      </c>
      <c r="H1204" s="6">
        <v>85</v>
      </c>
      <c r="I1204" s="6">
        <v>149802</v>
      </c>
      <c r="J1204" s="13">
        <v>45046</v>
      </c>
      <c r="K1204" s="9">
        <v>20100.859730461067</v>
      </c>
      <c r="L1204" s="4" t="s">
        <v>4627</v>
      </c>
      <c r="M1204" s="4" t="s">
        <v>4632</v>
      </c>
      <c r="N1204" s="4">
        <f>VLOOKUP(I1204,BaseModelo!$A$2:$E$5075,5)</f>
        <v>9</v>
      </c>
      <c r="P1204" s="15">
        <v>110.00000000000001</v>
      </c>
      <c r="Q1204" s="4">
        <f>VLOOKUP(I1204,BaseModelo!$A$2:$E$5075,3)</f>
        <v>147</v>
      </c>
      <c r="R1204" s="4">
        <f t="shared" si="360"/>
        <v>32283000</v>
      </c>
      <c r="S1204" s="16">
        <f t="shared" si="361"/>
        <v>7.1244927670910385E-4</v>
      </c>
      <c r="T1204" s="4">
        <f t="shared" si="372"/>
        <v>6.055818852027383E-2</v>
      </c>
      <c r="U1204" s="4">
        <f t="shared" si="373"/>
        <v>7.8369420438001436E-2</v>
      </c>
      <c r="V1204" s="6">
        <f t="shared" si="362"/>
        <v>0</v>
      </c>
      <c r="W1204" s="16" t="str">
        <f t="shared" si="363"/>
        <v/>
      </c>
      <c r="X1204" s="4" t="str">
        <f t="shared" si="374"/>
        <v/>
      </c>
      <c r="Y1204" s="4" t="str">
        <f t="shared" si="364"/>
        <v/>
      </c>
      <c r="Z1204" s="4">
        <f t="shared" si="365"/>
        <v>5305000</v>
      </c>
      <c r="AA1204" s="16">
        <f t="shared" si="366"/>
        <v>4.3355325164938733E-3</v>
      </c>
      <c r="AB1204" s="15">
        <f t="shared" si="375"/>
        <v>0.36852026390197923</v>
      </c>
      <c r="AC1204" s="15">
        <f t="shared" si="376"/>
        <v>0.47690857681432614</v>
      </c>
      <c r="AD1204" s="4">
        <v>150301</v>
      </c>
      <c r="AE1204" s="26">
        <v>3358.56</v>
      </c>
      <c r="AF1204" s="26">
        <v>3278.0248454963221</v>
      </c>
      <c r="AG1204" s="4">
        <f t="shared" si="377"/>
        <v>2114000</v>
      </c>
      <c r="AH1204" s="16">
        <f t="shared" si="367"/>
        <v>1.0879848628192999E-2</v>
      </c>
      <c r="AI1204" s="15">
        <f t="shared" si="368"/>
        <v>0.92478713339640484</v>
      </c>
      <c r="AJ1204" s="15">
        <f t="shared" si="369"/>
        <v>1.1967833491012301</v>
      </c>
      <c r="AK1204" s="4">
        <f t="shared" si="370"/>
        <v>15073000</v>
      </c>
      <c r="AL1204" s="27">
        <f t="shared" si="371"/>
        <v>1.5259072513766337E-3</v>
      </c>
      <c r="AM1204" s="15">
        <f t="shared" si="378"/>
        <v>0.12970211636701387</v>
      </c>
      <c r="AN1204" s="15">
        <f t="shared" si="379"/>
        <v>1.1958446693253055E-4</v>
      </c>
    </row>
    <row r="1205" spans="1:40" x14ac:dyDescent="0.2">
      <c r="A1205" s="4" t="s">
        <v>4627</v>
      </c>
      <c r="B1205" s="3" t="s">
        <v>10</v>
      </c>
      <c r="C1205" s="6">
        <v>150301</v>
      </c>
      <c r="D1205" s="3" t="s">
        <v>391</v>
      </c>
      <c r="E1205" s="6">
        <v>150305</v>
      </c>
      <c r="F1205" s="3" t="s">
        <v>2028</v>
      </c>
      <c r="G1205" s="8">
        <v>18000</v>
      </c>
      <c r="H1205" s="6">
        <v>85</v>
      </c>
      <c r="I1205" s="6">
        <v>149801</v>
      </c>
      <c r="J1205" s="13">
        <v>45046</v>
      </c>
      <c r="K1205" s="9">
        <v>15731.107615143444</v>
      </c>
      <c r="L1205" s="4" t="s">
        <v>4627</v>
      </c>
      <c r="M1205" s="4" t="s">
        <v>4632</v>
      </c>
      <c r="N1205" s="4">
        <f>VLOOKUP(I1205,BaseModelo!$A$2:$E$5075,5)</f>
        <v>9</v>
      </c>
      <c r="P1205" s="15">
        <v>122</v>
      </c>
      <c r="Q1205" s="4">
        <f>VLOOKUP(I1205,BaseModelo!$A$2:$E$5075,3)</f>
        <v>147</v>
      </c>
      <c r="R1205" s="4">
        <f t="shared" si="360"/>
        <v>32283000</v>
      </c>
      <c r="S1205" s="16">
        <f t="shared" si="361"/>
        <v>5.575689991636465E-4</v>
      </c>
      <c r="T1205" s="4">
        <f t="shared" si="372"/>
        <v>4.7393364928909949E-2</v>
      </c>
      <c r="U1205" s="4">
        <f t="shared" si="373"/>
        <v>6.8023417897964872E-2</v>
      </c>
      <c r="V1205" s="6">
        <f t="shared" si="362"/>
        <v>0</v>
      </c>
      <c r="W1205" s="16" t="str">
        <f t="shared" si="363"/>
        <v/>
      </c>
      <c r="X1205" s="4" t="str">
        <f t="shared" si="374"/>
        <v/>
      </c>
      <c r="Y1205" s="4" t="str">
        <f t="shared" si="364"/>
        <v/>
      </c>
      <c r="Z1205" s="4">
        <f t="shared" si="365"/>
        <v>5305000</v>
      </c>
      <c r="AA1205" s="16">
        <f t="shared" si="366"/>
        <v>3.3930254476908575E-3</v>
      </c>
      <c r="AB1205" s="15">
        <f t="shared" si="375"/>
        <v>0.28840716305372288</v>
      </c>
      <c r="AC1205" s="15">
        <f t="shared" si="376"/>
        <v>0.4139491046182846</v>
      </c>
      <c r="AD1205" s="4">
        <v>150301</v>
      </c>
      <c r="AE1205" s="26">
        <v>2620.6799999999998</v>
      </c>
      <c r="AF1205" s="26">
        <v>2557.8385236813697</v>
      </c>
      <c r="AG1205" s="4">
        <f t="shared" si="377"/>
        <v>2114000</v>
      </c>
      <c r="AH1205" s="16">
        <f t="shared" si="367"/>
        <v>8.5146641438032175E-3</v>
      </c>
      <c r="AI1205" s="15">
        <f t="shared" si="368"/>
        <v>0.7237464522232735</v>
      </c>
      <c r="AJ1205" s="15">
        <f t="shared" si="369"/>
        <v>1.0387890255439924</v>
      </c>
      <c r="AK1205" s="4">
        <f t="shared" si="370"/>
        <v>15073000</v>
      </c>
      <c r="AL1205" s="27">
        <f t="shared" si="371"/>
        <v>1.1941882836860611E-3</v>
      </c>
      <c r="AM1205" s="15">
        <f t="shared" si="378"/>
        <v>0.10150600411331519</v>
      </c>
      <c r="AN1205" s="15">
        <f t="shared" si="379"/>
        <v>8.1232768670030361E-5</v>
      </c>
    </row>
    <row r="1206" spans="1:40" x14ac:dyDescent="0.2">
      <c r="A1206" s="4" t="s">
        <v>4627</v>
      </c>
      <c r="B1206" s="3" t="s">
        <v>10</v>
      </c>
      <c r="C1206" s="6">
        <v>150301</v>
      </c>
      <c r="D1206" s="3" t="s">
        <v>391</v>
      </c>
      <c r="E1206" s="6">
        <v>150306</v>
      </c>
      <c r="F1206" s="3" t="s">
        <v>2029</v>
      </c>
      <c r="G1206" s="8">
        <v>5000</v>
      </c>
      <c r="H1206" s="6">
        <v>147</v>
      </c>
      <c r="I1206" s="6">
        <v>149800</v>
      </c>
      <c r="J1206" s="13">
        <v>45046</v>
      </c>
      <c r="K1206" s="9">
        <v>4369.7521153176231</v>
      </c>
      <c r="L1206" s="4" t="s">
        <v>4627</v>
      </c>
      <c r="M1206" s="4" t="s">
        <v>4632</v>
      </c>
      <c r="N1206" s="4">
        <f>VLOOKUP(I1206,BaseModelo!$A$2:$E$5075,5)</f>
        <v>9</v>
      </c>
      <c r="P1206" s="15">
        <v>147</v>
      </c>
      <c r="Q1206" s="4">
        <f>VLOOKUP(I1206,BaseModelo!$A$2:$E$5075,3)</f>
        <v>147</v>
      </c>
      <c r="R1206" s="4">
        <f t="shared" si="360"/>
        <v>32283000</v>
      </c>
      <c r="S1206" s="16">
        <f t="shared" si="361"/>
        <v>1.5488027754545735E-4</v>
      </c>
      <c r="T1206" s="4">
        <f t="shared" si="372"/>
        <v>2.2767400799182231E-2</v>
      </c>
      <c r="U1206" s="4">
        <f t="shared" si="373"/>
        <v>2.2767400799182231E-2</v>
      </c>
      <c r="V1206" s="6">
        <f t="shared" si="362"/>
        <v>0</v>
      </c>
      <c r="W1206" s="16" t="str">
        <f t="shared" si="363"/>
        <v/>
      </c>
      <c r="X1206" s="4" t="str">
        <f t="shared" si="374"/>
        <v/>
      </c>
      <c r="Y1206" s="4" t="str">
        <f t="shared" si="364"/>
        <v/>
      </c>
      <c r="Z1206" s="4">
        <f t="shared" si="365"/>
        <v>5305000</v>
      </c>
      <c r="AA1206" s="16">
        <f t="shared" si="366"/>
        <v>9.42507068803016E-4</v>
      </c>
      <c r="AB1206" s="15">
        <f t="shared" si="375"/>
        <v>0.13854853911404336</v>
      </c>
      <c r="AC1206" s="15">
        <f t="shared" si="376"/>
        <v>0.13854853911404336</v>
      </c>
      <c r="AD1206" s="4">
        <v>150301</v>
      </c>
      <c r="AE1206" s="26">
        <v>1303.3399999999999</v>
      </c>
      <c r="AF1206" s="26">
        <v>1272.0871153497858</v>
      </c>
      <c r="AG1206" s="4">
        <f t="shared" si="377"/>
        <v>2114000</v>
      </c>
      <c r="AH1206" s="16">
        <f t="shared" si="367"/>
        <v>2.3651844843897824E-3</v>
      </c>
      <c r="AI1206" s="15">
        <f t="shared" si="368"/>
        <v>0.34768211920529801</v>
      </c>
      <c r="AJ1206" s="15">
        <f t="shared" si="369"/>
        <v>0.34768211920529801</v>
      </c>
      <c r="AK1206" s="4">
        <f t="shared" si="370"/>
        <v>15073000</v>
      </c>
      <c r="AL1206" s="27">
        <f t="shared" si="371"/>
        <v>3.3171896769057253E-4</v>
      </c>
      <c r="AM1206" s="15">
        <f t="shared" si="378"/>
        <v>4.8762688250514163E-2</v>
      </c>
      <c r="AN1206" s="15">
        <f t="shared" si="379"/>
        <v>7.5523786901022457E-6</v>
      </c>
    </row>
    <row r="1207" spans="1:40" x14ac:dyDescent="0.2">
      <c r="A1207" s="4" t="s">
        <v>4627</v>
      </c>
      <c r="B1207" s="3" t="s">
        <v>10</v>
      </c>
      <c r="C1207" s="6">
        <v>150301</v>
      </c>
      <c r="D1207" s="3" t="s">
        <v>391</v>
      </c>
      <c r="E1207" s="6">
        <v>150307</v>
      </c>
      <c r="F1207" s="3" t="s">
        <v>2030</v>
      </c>
      <c r="G1207" s="8">
        <v>5000</v>
      </c>
      <c r="H1207" s="6">
        <v>147</v>
      </c>
      <c r="I1207" s="6">
        <v>150059</v>
      </c>
      <c r="J1207" s="13">
        <v>45046</v>
      </c>
      <c r="K1207" s="9">
        <v>4369.7521153176231</v>
      </c>
      <c r="L1207" s="4" t="s">
        <v>4627</v>
      </c>
      <c r="M1207" s="4" t="s">
        <v>4632</v>
      </c>
      <c r="N1207" s="4">
        <f>VLOOKUP(I1207,BaseModelo!$A$2:$E$5075,5)</f>
        <v>8</v>
      </c>
      <c r="P1207" s="15">
        <v>147</v>
      </c>
      <c r="Q1207" s="4">
        <f>VLOOKUP(I1207,BaseModelo!$A$2:$E$5075,3)</f>
        <v>132</v>
      </c>
      <c r="R1207" s="4">
        <f t="shared" si="360"/>
        <v>32283000</v>
      </c>
      <c r="S1207" s="16">
        <f t="shared" si="361"/>
        <v>1.5488027754545735E-4</v>
      </c>
      <c r="T1207" s="4">
        <f t="shared" si="372"/>
        <v>2.2767400799182231E-2</v>
      </c>
      <c r="U1207" s="4">
        <f t="shared" si="373"/>
        <v>2.2767400799182231E-2</v>
      </c>
      <c r="V1207" s="6">
        <f t="shared" si="362"/>
        <v>0</v>
      </c>
      <c r="W1207" s="16" t="str">
        <f t="shared" si="363"/>
        <v/>
      </c>
      <c r="X1207" s="4" t="str">
        <f t="shared" si="374"/>
        <v/>
      </c>
      <c r="Y1207" s="4" t="str">
        <f t="shared" si="364"/>
        <v/>
      </c>
      <c r="Z1207" s="4">
        <f t="shared" si="365"/>
        <v>5836000</v>
      </c>
      <c r="AA1207" s="16">
        <f t="shared" si="366"/>
        <v>8.5675119945167924E-4</v>
      </c>
      <c r="AB1207" s="15">
        <f t="shared" si="375"/>
        <v>0.12594242631939684</v>
      </c>
      <c r="AC1207" s="15">
        <f t="shared" si="376"/>
        <v>0.12594242631939684</v>
      </c>
      <c r="AD1207" s="4">
        <v>150301</v>
      </c>
      <c r="AE1207" s="26">
        <v>1303.3399999999999</v>
      </c>
      <c r="AF1207" s="26">
        <v>1272.0871153497858</v>
      </c>
      <c r="AG1207" s="4">
        <f t="shared" si="377"/>
        <v>2254000</v>
      </c>
      <c r="AH1207" s="16">
        <f t="shared" si="367"/>
        <v>2.2182786157941437E-3</v>
      </c>
      <c r="AI1207" s="15">
        <f t="shared" si="368"/>
        <v>0.32608695652173914</v>
      </c>
      <c r="AJ1207" s="15">
        <f t="shared" si="369"/>
        <v>0.32608695652173914</v>
      </c>
      <c r="AK1207" s="4">
        <f t="shared" si="370"/>
        <v>15073000</v>
      </c>
      <c r="AL1207" s="27">
        <f t="shared" si="371"/>
        <v>3.3171896769057253E-4</v>
      </c>
      <c r="AM1207" s="15">
        <f t="shared" si="378"/>
        <v>4.8762688250514163E-2</v>
      </c>
      <c r="AN1207" s="15">
        <f t="shared" si="379"/>
        <v>7.5523786901022457E-6</v>
      </c>
    </row>
    <row r="1208" spans="1:40" x14ac:dyDescent="0.2">
      <c r="A1208" s="4" t="s">
        <v>4627</v>
      </c>
      <c r="B1208" s="3" t="s">
        <v>10</v>
      </c>
      <c r="C1208" s="6">
        <v>150301</v>
      </c>
      <c r="D1208" s="3" t="s">
        <v>391</v>
      </c>
      <c r="E1208" s="6">
        <v>150308</v>
      </c>
      <c r="F1208" s="3" t="s">
        <v>2031</v>
      </c>
      <c r="G1208" s="8">
        <v>15000</v>
      </c>
      <c r="H1208" s="6">
        <v>85</v>
      </c>
      <c r="I1208" s="6">
        <v>150047</v>
      </c>
      <c r="J1208" s="13">
        <v>45046</v>
      </c>
      <c r="K1208" s="9">
        <v>13109.25634595287</v>
      </c>
      <c r="L1208" s="4" t="s">
        <v>4627</v>
      </c>
      <c r="M1208" s="4" t="s">
        <v>4632</v>
      </c>
      <c r="N1208" s="4">
        <f>VLOOKUP(I1208,BaseModelo!$A$2:$E$5075,5)</f>
        <v>10</v>
      </c>
      <c r="P1208" s="15">
        <v>132</v>
      </c>
      <c r="Q1208" s="4">
        <f>VLOOKUP(I1208,BaseModelo!$A$2:$E$5075,3)</f>
        <v>0</v>
      </c>
      <c r="R1208" s="4">
        <f t="shared" si="360"/>
        <v>32283000</v>
      </c>
      <c r="S1208" s="16">
        <f t="shared" si="361"/>
        <v>4.6464083263637206E-4</v>
      </c>
      <c r="T1208" s="4">
        <f t="shared" si="372"/>
        <v>3.9494470774091628E-2</v>
      </c>
      <c r="U1208" s="4">
        <f t="shared" si="373"/>
        <v>6.1332589908001112E-2</v>
      </c>
      <c r="V1208" s="6">
        <f t="shared" si="362"/>
        <v>0</v>
      </c>
      <c r="W1208" s="16" t="str">
        <f t="shared" si="363"/>
        <v/>
      </c>
      <c r="X1208" s="4" t="str">
        <f t="shared" si="374"/>
        <v/>
      </c>
      <c r="Y1208" s="4" t="str">
        <f t="shared" si="364"/>
        <v/>
      </c>
      <c r="Z1208" s="4">
        <f t="shared" si="365"/>
        <v>4121000</v>
      </c>
      <c r="AA1208" s="16">
        <f t="shared" si="366"/>
        <v>3.6398932297985924E-3</v>
      </c>
      <c r="AB1208" s="15">
        <f t="shared" si="375"/>
        <v>0.30939092453288036</v>
      </c>
      <c r="AC1208" s="15">
        <f t="shared" si="376"/>
        <v>0.48046590633341418</v>
      </c>
      <c r="AD1208" s="4">
        <v>150301</v>
      </c>
      <c r="AE1208" s="26">
        <v>2186.2399999999998</v>
      </c>
      <c r="AF1208" s="26">
        <v>2133.8159920376229</v>
      </c>
      <c r="AG1208" s="4">
        <f t="shared" si="377"/>
        <v>2105000</v>
      </c>
      <c r="AH1208" s="16">
        <f t="shared" si="367"/>
        <v>7.1258907363420431E-3</v>
      </c>
      <c r="AI1208" s="15">
        <f t="shared" si="368"/>
        <v>0.60570071258907365</v>
      </c>
      <c r="AJ1208" s="15">
        <f t="shared" si="369"/>
        <v>0.94061757719714967</v>
      </c>
      <c r="AK1208" s="4">
        <f t="shared" si="370"/>
        <v>15073000</v>
      </c>
      <c r="AL1208" s="27">
        <f t="shared" si="371"/>
        <v>9.9515690307171775E-4</v>
      </c>
      <c r="AM1208" s="15">
        <f t="shared" si="378"/>
        <v>8.4588336761096006E-2</v>
      </c>
      <c r="AN1208" s="15">
        <f t="shared" si="379"/>
        <v>6.1035550230214081E-5</v>
      </c>
    </row>
    <row r="1209" spans="1:40" x14ac:dyDescent="0.2">
      <c r="A1209" s="4" t="s">
        <v>4627</v>
      </c>
      <c r="B1209" s="3" t="s">
        <v>10</v>
      </c>
      <c r="C1209" s="6">
        <v>150301</v>
      </c>
      <c r="D1209" s="3" t="s">
        <v>391</v>
      </c>
      <c r="E1209" s="6">
        <v>150309</v>
      </c>
      <c r="F1209" s="3" t="s">
        <v>2032</v>
      </c>
      <c r="G1209" s="8">
        <v>20000</v>
      </c>
      <c r="H1209" s="6">
        <v>85</v>
      </c>
      <c r="I1209" s="6">
        <v>150067</v>
      </c>
      <c r="J1209" s="13">
        <v>45046</v>
      </c>
      <c r="K1209" s="9">
        <v>17479.008461270492</v>
      </c>
      <c r="L1209" s="4" t="s">
        <v>4627</v>
      </c>
      <c r="M1209" s="4" t="s">
        <v>4632</v>
      </c>
      <c r="N1209" s="4">
        <f>VLOOKUP(I1209,BaseModelo!$A$2:$E$5075,5)</f>
        <v>8</v>
      </c>
      <c r="P1209" s="15">
        <v>122</v>
      </c>
      <c r="Q1209" s="4">
        <f>VLOOKUP(I1209,BaseModelo!$A$2:$E$5075,3)</f>
        <v>132</v>
      </c>
      <c r="R1209" s="4">
        <f t="shared" si="360"/>
        <v>32283000</v>
      </c>
      <c r="S1209" s="16">
        <f t="shared" si="361"/>
        <v>6.1952111018182942E-4</v>
      </c>
      <c r="T1209" s="4">
        <f t="shared" si="372"/>
        <v>5.2659294365455502E-2</v>
      </c>
      <c r="U1209" s="4">
        <f t="shared" si="373"/>
        <v>7.5581575442183191E-2</v>
      </c>
      <c r="V1209" s="6">
        <f t="shared" si="362"/>
        <v>0</v>
      </c>
      <c r="W1209" s="16" t="str">
        <f t="shared" si="363"/>
        <v/>
      </c>
      <c r="X1209" s="4" t="str">
        <f t="shared" si="374"/>
        <v/>
      </c>
      <c r="Y1209" s="4" t="str">
        <f t="shared" si="364"/>
        <v/>
      </c>
      <c r="Z1209" s="4">
        <f t="shared" si="365"/>
        <v>5836000</v>
      </c>
      <c r="AA1209" s="16">
        <f t="shared" si="366"/>
        <v>3.4270047978067169E-3</v>
      </c>
      <c r="AB1209" s="15">
        <f t="shared" si="375"/>
        <v>0.29129540781357094</v>
      </c>
      <c r="AC1209" s="15">
        <f t="shared" si="376"/>
        <v>0.41809458533241944</v>
      </c>
      <c r="AD1209" s="4">
        <v>150301</v>
      </c>
      <c r="AE1209" s="26">
        <v>2910.31</v>
      </c>
      <c r="AF1209" s="26">
        <v>2840.5234648469586</v>
      </c>
      <c r="AG1209" s="4">
        <f t="shared" si="377"/>
        <v>2254000</v>
      </c>
      <c r="AH1209" s="16">
        <f t="shared" si="367"/>
        <v>8.8731144631765749E-3</v>
      </c>
      <c r="AI1209" s="15">
        <f t="shared" si="368"/>
        <v>0.75421472937000889</v>
      </c>
      <c r="AJ1209" s="15">
        <f t="shared" si="369"/>
        <v>1.0825199645075421</v>
      </c>
      <c r="AK1209" s="4">
        <f t="shared" si="370"/>
        <v>15073000</v>
      </c>
      <c r="AL1209" s="27">
        <f t="shared" si="371"/>
        <v>1.3268758707622901E-3</v>
      </c>
      <c r="AM1209" s="15">
        <f t="shared" si="378"/>
        <v>0.11278444901479466</v>
      </c>
      <c r="AN1209" s="15">
        <f t="shared" si="379"/>
        <v>1.0028736872843255E-4</v>
      </c>
    </row>
    <row r="1210" spans="1:40" x14ac:dyDescent="0.2">
      <c r="A1210" s="4" t="s">
        <v>4628</v>
      </c>
      <c r="B1210" s="2" t="s">
        <v>6</v>
      </c>
      <c r="C1210" s="5">
        <v>150361</v>
      </c>
      <c r="D1210" s="2" t="s">
        <v>392</v>
      </c>
      <c r="E1210" s="5">
        <v>150362</v>
      </c>
      <c r="F1210" s="2" t="s">
        <v>2023</v>
      </c>
      <c r="G1210" s="7">
        <v>7000</v>
      </c>
      <c r="H1210" s="5">
        <v>142</v>
      </c>
      <c r="I1210" s="6">
        <v>149907</v>
      </c>
      <c r="J1210" s="13">
        <v>45046</v>
      </c>
      <c r="K1210" s="9">
        <v>7000</v>
      </c>
      <c r="L1210" s="4" t="s">
        <v>4628</v>
      </c>
      <c r="M1210" s="4" t="s">
        <v>4632</v>
      </c>
      <c r="N1210" s="4">
        <f>VLOOKUP(I1210,BaseModelo!$A$2:$E$5075,5)</f>
        <v>9</v>
      </c>
      <c r="P1210" s="15">
        <v>142.00000000000003</v>
      </c>
      <c r="Q1210" s="4">
        <f>VLOOKUP(I1210,BaseModelo!$A$2:$E$5075,3)</f>
        <v>147</v>
      </c>
      <c r="R1210" s="4">
        <f t="shared" si="360"/>
        <v>32283000</v>
      </c>
      <c r="S1210" s="16">
        <f t="shared" si="361"/>
        <v>2.168323885636403E-4</v>
      </c>
      <c r="T1210" s="4">
        <f t="shared" si="372"/>
        <v>3.0790199176036922E-2</v>
      </c>
      <c r="U1210" s="4">
        <f t="shared" si="373"/>
        <v>3.0790199176036929E-2</v>
      </c>
      <c r="V1210" s="6">
        <f t="shared" si="362"/>
        <v>0</v>
      </c>
      <c r="W1210" s="16" t="str">
        <f t="shared" si="363"/>
        <v/>
      </c>
      <c r="X1210" s="4" t="str">
        <f t="shared" si="374"/>
        <v/>
      </c>
      <c r="Y1210" s="4" t="str">
        <f t="shared" si="364"/>
        <v/>
      </c>
      <c r="Z1210" s="4">
        <f t="shared" si="365"/>
        <v>5305000</v>
      </c>
      <c r="AA1210" s="16">
        <f t="shared" si="366"/>
        <v>1.3195098963242225E-3</v>
      </c>
      <c r="AB1210" s="15">
        <f t="shared" si="375"/>
        <v>0.18737040527803958</v>
      </c>
      <c r="AC1210" s="15">
        <f t="shared" si="376"/>
        <v>0.18737040527803964</v>
      </c>
      <c r="AD1210" s="4">
        <v>150361</v>
      </c>
      <c r="AE1210" s="26">
        <v>1758.65</v>
      </c>
      <c r="AF1210" s="26">
        <v>1758.65</v>
      </c>
      <c r="AG1210" s="4">
        <f t="shared" si="377"/>
        <v>3095000</v>
      </c>
      <c r="AH1210" s="16">
        <f t="shared" si="367"/>
        <v>2.2617124394184169E-3</v>
      </c>
      <c r="AI1210" s="15">
        <f t="shared" si="368"/>
        <v>0.32116316639741521</v>
      </c>
      <c r="AJ1210" s="15">
        <f t="shared" si="369"/>
        <v>0.32116316639741527</v>
      </c>
      <c r="AK1210" s="4">
        <f t="shared" si="370"/>
        <v>16319000</v>
      </c>
      <c r="AL1210" s="27">
        <f t="shared" si="371"/>
        <v>4.289478521968258E-4</v>
      </c>
      <c r="AM1210" s="15">
        <f t="shared" si="378"/>
        <v>6.0910595011949266E-2</v>
      </c>
      <c r="AN1210" s="15">
        <f t="shared" si="379"/>
        <v>1.3207389805273516E-5</v>
      </c>
    </row>
    <row r="1211" spans="1:40" x14ac:dyDescent="0.2">
      <c r="A1211" s="4" t="s">
        <v>4628</v>
      </c>
      <c r="B1211" s="3" t="s">
        <v>6</v>
      </c>
      <c r="C1211" s="6">
        <v>150361</v>
      </c>
      <c r="D1211" s="3" t="s">
        <v>392</v>
      </c>
      <c r="E1211" s="6">
        <v>150363</v>
      </c>
      <c r="F1211" s="3" t="s">
        <v>2040</v>
      </c>
      <c r="G1211" s="8">
        <v>5000</v>
      </c>
      <c r="H1211" s="6">
        <v>147</v>
      </c>
      <c r="I1211" s="6">
        <v>149860</v>
      </c>
      <c r="J1211" s="13">
        <v>45046</v>
      </c>
      <c r="K1211" s="9">
        <v>5000</v>
      </c>
      <c r="L1211" s="4" t="s">
        <v>4628</v>
      </c>
      <c r="M1211" s="4" t="s">
        <v>4632</v>
      </c>
      <c r="N1211" s="4">
        <f>VLOOKUP(I1211,BaseModelo!$A$2:$E$5075,5)</f>
        <v>7</v>
      </c>
      <c r="P1211" s="15">
        <v>147</v>
      </c>
      <c r="Q1211" s="4">
        <f>VLOOKUP(I1211,BaseModelo!$A$2:$E$5075,3)</f>
        <v>127</v>
      </c>
      <c r="R1211" s="4">
        <f t="shared" si="360"/>
        <v>32283000</v>
      </c>
      <c r="S1211" s="16">
        <f t="shared" si="361"/>
        <v>1.5488027754545735E-4</v>
      </c>
      <c r="T1211" s="4">
        <f t="shared" si="372"/>
        <v>2.2767400799182231E-2</v>
      </c>
      <c r="U1211" s="4">
        <f t="shared" si="373"/>
        <v>2.2767400799182231E-2</v>
      </c>
      <c r="V1211" s="6">
        <f t="shared" si="362"/>
        <v>0</v>
      </c>
      <c r="W1211" s="16" t="str">
        <f t="shared" si="363"/>
        <v/>
      </c>
      <c r="X1211" s="4" t="str">
        <f t="shared" si="374"/>
        <v/>
      </c>
      <c r="Y1211" s="4" t="str">
        <f t="shared" si="364"/>
        <v/>
      </c>
      <c r="Z1211" s="4">
        <f t="shared" si="365"/>
        <v>4022000</v>
      </c>
      <c r="AA1211" s="16">
        <f t="shared" si="366"/>
        <v>1.2431626056688214E-3</v>
      </c>
      <c r="AB1211" s="15">
        <f t="shared" si="375"/>
        <v>0.18274490303331675</v>
      </c>
      <c r="AC1211" s="15">
        <f t="shared" si="376"/>
        <v>0.18274490303331675</v>
      </c>
      <c r="AD1211" s="4">
        <v>150361</v>
      </c>
      <c r="AE1211" s="26">
        <v>1303.3399999999999</v>
      </c>
      <c r="AF1211" s="26">
        <v>1303.3399999999999</v>
      </c>
      <c r="AG1211" s="4">
        <f t="shared" si="377"/>
        <v>2184000</v>
      </c>
      <c r="AH1211" s="16">
        <f t="shared" si="367"/>
        <v>2.2893772893772895E-3</v>
      </c>
      <c r="AI1211" s="15">
        <f t="shared" si="368"/>
        <v>0.33653846153846156</v>
      </c>
      <c r="AJ1211" s="15">
        <f t="shared" si="369"/>
        <v>0.33653846153846156</v>
      </c>
      <c r="AK1211" s="4">
        <f t="shared" si="370"/>
        <v>16319000</v>
      </c>
      <c r="AL1211" s="27">
        <f t="shared" si="371"/>
        <v>3.0639132299773271E-4</v>
      </c>
      <c r="AM1211" s="15">
        <f t="shared" si="378"/>
        <v>4.5039524480666712E-2</v>
      </c>
      <c r="AN1211" s="15">
        <f t="shared" si="379"/>
        <v>6.9757340520810808E-6</v>
      </c>
    </row>
    <row r="1212" spans="1:40" x14ac:dyDescent="0.2">
      <c r="A1212" s="4" t="s">
        <v>4628</v>
      </c>
      <c r="B1212" s="3" t="s">
        <v>6</v>
      </c>
      <c r="C1212" s="6">
        <v>150361</v>
      </c>
      <c r="D1212" s="3" t="s">
        <v>392</v>
      </c>
      <c r="E1212" s="6">
        <v>150364</v>
      </c>
      <c r="F1212" s="3" t="s">
        <v>2041</v>
      </c>
      <c r="G1212" s="8">
        <v>5000</v>
      </c>
      <c r="H1212" s="6">
        <v>147</v>
      </c>
      <c r="I1212" s="6">
        <v>150045</v>
      </c>
      <c r="J1212" s="13">
        <v>45046</v>
      </c>
      <c r="K1212" s="9">
        <v>5000</v>
      </c>
      <c r="L1212" s="4" t="s">
        <v>4628</v>
      </c>
      <c r="M1212" s="4" t="s">
        <v>4632</v>
      </c>
      <c r="N1212" s="4">
        <f>VLOOKUP(I1212,BaseModelo!$A$2:$E$5075,5)</f>
        <v>10</v>
      </c>
      <c r="P1212" s="15">
        <v>147</v>
      </c>
      <c r="Q1212" s="4">
        <f>VLOOKUP(I1212,BaseModelo!$A$2:$E$5075,3)</f>
        <v>0</v>
      </c>
      <c r="R1212" s="4">
        <f t="shared" si="360"/>
        <v>32283000</v>
      </c>
      <c r="S1212" s="16">
        <f t="shared" si="361"/>
        <v>1.5488027754545735E-4</v>
      </c>
      <c r="T1212" s="4">
        <f t="shared" si="372"/>
        <v>2.2767400799182231E-2</v>
      </c>
      <c r="U1212" s="4">
        <f t="shared" si="373"/>
        <v>2.2767400799182231E-2</v>
      </c>
      <c r="V1212" s="6">
        <f t="shared" si="362"/>
        <v>0</v>
      </c>
      <c r="W1212" s="16" t="str">
        <f t="shared" si="363"/>
        <v/>
      </c>
      <c r="X1212" s="4" t="str">
        <f t="shared" si="374"/>
        <v/>
      </c>
      <c r="Y1212" s="4" t="str">
        <f t="shared" si="364"/>
        <v/>
      </c>
      <c r="Z1212" s="4">
        <f t="shared" si="365"/>
        <v>4121000</v>
      </c>
      <c r="AA1212" s="16">
        <f t="shared" si="366"/>
        <v>1.2132977432661976E-3</v>
      </c>
      <c r="AB1212" s="15">
        <f t="shared" si="375"/>
        <v>0.17835476826013105</v>
      </c>
      <c r="AC1212" s="15">
        <f t="shared" si="376"/>
        <v>0.17835476826013105</v>
      </c>
      <c r="AD1212" s="4">
        <v>150361</v>
      </c>
      <c r="AE1212" s="26">
        <v>1303.3399999999999</v>
      </c>
      <c r="AF1212" s="26">
        <v>1303.3399999999999</v>
      </c>
      <c r="AG1212" s="4">
        <f t="shared" si="377"/>
        <v>1846000</v>
      </c>
      <c r="AH1212" s="16">
        <f t="shared" si="367"/>
        <v>2.7085590465872156E-3</v>
      </c>
      <c r="AI1212" s="15">
        <f t="shared" si="368"/>
        <v>0.39815817984832069</v>
      </c>
      <c r="AJ1212" s="15">
        <f t="shared" si="369"/>
        <v>0.39815817984832069</v>
      </c>
      <c r="AK1212" s="4">
        <f t="shared" si="370"/>
        <v>16319000</v>
      </c>
      <c r="AL1212" s="27">
        <f t="shared" si="371"/>
        <v>3.0639132299773271E-4</v>
      </c>
      <c r="AM1212" s="15">
        <f t="shared" si="378"/>
        <v>4.5039524480666712E-2</v>
      </c>
      <c r="AN1212" s="15">
        <f t="shared" si="379"/>
        <v>6.9757340520810808E-6</v>
      </c>
    </row>
    <row r="1213" spans="1:40" x14ac:dyDescent="0.2">
      <c r="A1213" s="4" t="s">
        <v>4628</v>
      </c>
      <c r="B1213" s="3" t="s">
        <v>6</v>
      </c>
      <c r="C1213" s="6">
        <v>150361</v>
      </c>
      <c r="D1213" s="3" t="s">
        <v>392</v>
      </c>
      <c r="E1213" s="6">
        <v>150366</v>
      </c>
      <c r="F1213" s="3" t="s">
        <v>2042</v>
      </c>
      <c r="G1213" s="8">
        <v>8000</v>
      </c>
      <c r="H1213" s="6">
        <v>142</v>
      </c>
      <c r="I1213" s="6">
        <v>149898</v>
      </c>
      <c r="J1213" s="13">
        <v>45046</v>
      </c>
      <c r="K1213" s="9">
        <v>8000</v>
      </c>
      <c r="L1213" s="4" t="s">
        <v>4628</v>
      </c>
      <c r="M1213" s="4" t="s">
        <v>4632</v>
      </c>
      <c r="N1213" s="4">
        <f>VLOOKUP(I1213,BaseModelo!$A$2:$E$5075,5)</f>
        <v>10</v>
      </c>
      <c r="P1213" s="15">
        <v>142.00000000000003</v>
      </c>
      <c r="Q1213" s="4">
        <f>VLOOKUP(I1213,BaseModelo!$A$2:$E$5075,3)</f>
        <v>0</v>
      </c>
      <c r="R1213" s="4">
        <f t="shared" si="360"/>
        <v>32283000</v>
      </c>
      <c r="S1213" s="16">
        <f t="shared" si="361"/>
        <v>2.4780844407273179E-4</v>
      </c>
      <c r="T1213" s="4">
        <f t="shared" si="372"/>
        <v>3.5188799058327912E-2</v>
      </c>
      <c r="U1213" s="4">
        <f t="shared" si="373"/>
        <v>3.5188799058327919E-2</v>
      </c>
      <c r="V1213" s="6">
        <f t="shared" si="362"/>
        <v>0</v>
      </c>
      <c r="W1213" s="16" t="str">
        <f t="shared" si="363"/>
        <v/>
      </c>
      <c r="X1213" s="4" t="str">
        <f t="shared" si="374"/>
        <v/>
      </c>
      <c r="Y1213" s="4" t="str">
        <f t="shared" si="364"/>
        <v/>
      </c>
      <c r="Z1213" s="4">
        <f t="shared" si="365"/>
        <v>4121000</v>
      </c>
      <c r="AA1213" s="16">
        <f t="shared" si="366"/>
        <v>1.9412763892259161E-3</v>
      </c>
      <c r="AB1213" s="15">
        <f t="shared" si="375"/>
        <v>0.27566124727008007</v>
      </c>
      <c r="AC1213" s="15">
        <f t="shared" si="376"/>
        <v>0.27566124727008012</v>
      </c>
      <c r="AD1213" s="4">
        <v>150361</v>
      </c>
      <c r="AE1213" s="26">
        <v>2013.74</v>
      </c>
      <c r="AF1213" s="26">
        <v>2013.74</v>
      </c>
      <c r="AG1213" s="4">
        <f t="shared" si="377"/>
        <v>1846000</v>
      </c>
      <c r="AH1213" s="16">
        <f t="shared" si="367"/>
        <v>4.3336944745395447E-3</v>
      </c>
      <c r="AI1213" s="15">
        <f t="shared" si="368"/>
        <v>0.61538461538461531</v>
      </c>
      <c r="AJ1213" s="15">
        <f t="shared" si="369"/>
        <v>0.61538461538461542</v>
      </c>
      <c r="AK1213" s="4">
        <f t="shared" si="370"/>
        <v>16319000</v>
      </c>
      <c r="AL1213" s="27">
        <f t="shared" si="371"/>
        <v>4.9022611679637234E-4</v>
      </c>
      <c r="AM1213" s="15">
        <f t="shared" si="378"/>
        <v>6.9612108585084875E-2</v>
      </c>
      <c r="AN1213" s="15">
        <f t="shared" si="379"/>
        <v>1.725046831709194E-5</v>
      </c>
    </row>
    <row r="1214" spans="1:40" x14ac:dyDescent="0.2">
      <c r="A1214" s="4" t="s">
        <v>4628</v>
      </c>
      <c r="B1214" s="3" t="s">
        <v>6</v>
      </c>
      <c r="C1214" s="6">
        <v>150361</v>
      </c>
      <c r="D1214" s="3" t="s">
        <v>392</v>
      </c>
      <c r="E1214" s="6">
        <v>150367</v>
      </c>
      <c r="F1214" s="3" t="s">
        <v>2043</v>
      </c>
      <c r="G1214" s="8">
        <v>5000</v>
      </c>
      <c r="H1214" s="6">
        <v>147</v>
      </c>
      <c r="I1214" s="6">
        <v>150049</v>
      </c>
      <c r="J1214" s="13">
        <v>45046</v>
      </c>
      <c r="K1214" s="9">
        <v>5000</v>
      </c>
      <c r="L1214" s="4" t="s">
        <v>4628</v>
      </c>
      <c r="M1214" s="4" t="s">
        <v>4632</v>
      </c>
      <c r="N1214" s="4">
        <f>VLOOKUP(I1214,BaseModelo!$A$2:$E$5075,5)</f>
        <v>8</v>
      </c>
      <c r="P1214" s="15">
        <v>147</v>
      </c>
      <c r="Q1214" s="4">
        <f>VLOOKUP(I1214,BaseModelo!$A$2:$E$5075,3)</f>
        <v>132</v>
      </c>
      <c r="R1214" s="4">
        <f t="shared" si="360"/>
        <v>32283000</v>
      </c>
      <c r="S1214" s="16">
        <f t="shared" si="361"/>
        <v>1.5488027754545735E-4</v>
      </c>
      <c r="T1214" s="4">
        <f t="shared" si="372"/>
        <v>2.2767400799182231E-2</v>
      </c>
      <c r="U1214" s="4">
        <f t="shared" si="373"/>
        <v>2.2767400799182231E-2</v>
      </c>
      <c r="V1214" s="6">
        <f t="shared" si="362"/>
        <v>0</v>
      </c>
      <c r="W1214" s="16" t="str">
        <f t="shared" si="363"/>
        <v/>
      </c>
      <c r="X1214" s="4" t="str">
        <f t="shared" si="374"/>
        <v/>
      </c>
      <c r="Y1214" s="4" t="str">
        <f t="shared" si="364"/>
        <v/>
      </c>
      <c r="Z1214" s="4">
        <f t="shared" si="365"/>
        <v>5836000</v>
      </c>
      <c r="AA1214" s="16">
        <f t="shared" si="366"/>
        <v>8.5675119945167924E-4</v>
      </c>
      <c r="AB1214" s="15">
        <f t="shared" si="375"/>
        <v>0.12594242631939684</v>
      </c>
      <c r="AC1214" s="15">
        <f t="shared" si="376"/>
        <v>0.12594242631939684</v>
      </c>
      <c r="AD1214" s="4">
        <v>150361</v>
      </c>
      <c r="AE1214" s="26">
        <v>1303.3399999999999</v>
      </c>
      <c r="AF1214" s="26">
        <v>1303.3399999999999</v>
      </c>
      <c r="AG1214" s="4">
        <f t="shared" si="377"/>
        <v>3421000</v>
      </c>
      <c r="AH1214" s="16">
        <f t="shared" si="367"/>
        <v>1.4615609470914938E-3</v>
      </c>
      <c r="AI1214" s="15">
        <f t="shared" si="368"/>
        <v>0.21484945922244958</v>
      </c>
      <c r="AJ1214" s="15">
        <f t="shared" si="369"/>
        <v>0.21484945922244958</v>
      </c>
      <c r="AK1214" s="4">
        <f t="shared" si="370"/>
        <v>16319000</v>
      </c>
      <c r="AL1214" s="27">
        <f t="shared" si="371"/>
        <v>3.0639132299773271E-4</v>
      </c>
      <c r="AM1214" s="15">
        <f t="shared" si="378"/>
        <v>4.5039524480666712E-2</v>
      </c>
      <c r="AN1214" s="15">
        <f t="shared" si="379"/>
        <v>6.9757340520810808E-6</v>
      </c>
    </row>
    <row r="1215" spans="1:40" x14ac:dyDescent="0.2">
      <c r="A1215" s="4" t="s">
        <v>4628</v>
      </c>
      <c r="B1215" s="3" t="s">
        <v>6</v>
      </c>
      <c r="C1215" s="6">
        <v>150361</v>
      </c>
      <c r="D1215" s="3" t="s">
        <v>392</v>
      </c>
      <c r="E1215" s="6">
        <v>150368</v>
      </c>
      <c r="F1215" s="3" t="s">
        <v>2044</v>
      </c>
      <c r="G1215" s="8">
        <v>5000</v>
      </c>
      <c r="H1215" s="6">
        <v>147</v>
      </c>
      <c r="I1215" s="6">
        <v>149864</v>
      </c>
      <c r="J1215" s="13">
        <v>45046</v>
      </c>
      <c r="K1215" s="9">
        <v>5000</v>
      </c>
      <c r="L1215" s="4" t="s">
        <v>4628</v>
      </c>
      <c r="M1215" s="4" t="s">
        <v>4632</v>
      </c>
      <c r="N1215" s="4">
        <f>VLOOKUP(I1215,BaseModelo!$A$2:$E$5075,5)</f>
        <v>8</v>
      </c>
      <c r="P1215" s="15">
        <v>147</v>
      </c>
      <c r="Q1215" s="4">
        <f>VLOOKUP(I1215,BaseModelo!$A$2:$E$5075,3)</f>
        <v>132</v>
      </c>
      <c r="R1215" s="4">
        <f t="shared" si="360"/>
        <v>32283000</v>
      </c>
      <c r="S1215" s="16">
        <f t="shared" si="361"/>
        <v>1.5488027754545735E-4</v>
      </c>
      <c r="T1215" s="4">
        <f t="shared" si="372"/>
        <v>2.2767400799182231E-2</v>
      </c>
      <c r="U1215" s="4">
        <f t="shared" si="373"/>
        <v>2.2767400799182231E-2</v>
      </c>
      <c r="V1215" s="6">
        <f t="shared" si="362"/>
        <v>0</v>
      </c>
      <c r="W1215" s="16" t="str">
        <f t="shared" si="363"/>
        <v/>
      </c>
      <c r="X1215" s="4" t="str">
        <f t="shared" si="374"/>
        <v/>
      </c>
      <c r="Y1215" s="4" t="str">
        <f t="shared" si="364"/>
        <v/>
      </c>
      <c r="Z1215" s="4">
        <f t="shared" si="365"/>
        <v>5836000</v>
      </c>
      <c r="AA1215" s="16">
        <f t="shared" si="366"/>
        <v>8.5675119945167924E-4</v>
      </c>
      <c r="AB1215" s="15">
        <f t="shared" si="375"/>
        <v>0.12594242631939684</v>
      </c>
      <c r="AC1215" s="15">
        <f t="shared" si="376"/>
        <v>0.12594242631939684</v>
      </c>
      <c r="AD1215" s="4">
        <v>150361</v>
      </c>
      <c r="AE1215" s="26">
        <v>1303.3399999999999</v>
      </c>
      <c r="AF1215" s="26">
        <v>1303.3399999999999</v>
      </c>
      <c r="AG1215" s="4">
        <f t="shared" si="377"/>
        <v>3421000</v>
      </c>
      <c r="AH1215" s="16">
        <f t="shared" si="367"/>
        <v>1.4615609470914938E-3</v>
      </c>
      <c r="AI1215" s="15">
        <f t="shared" si="368"/>
        <v>0.21484945922244958</v>
      </c>
      <c r="AJ1215" s="15">
        <f t="shared" si="369"/>
        <v>0.21484945922244958</v>
      </c>
      <c r="AK1215" s="4">
        <f t="shared" si="370"/>
        <v>16319000</v>
      </c>
      <c r="AL1215" s="27">
        <f t="shared" si="371"/>
        <v>3.0639132299773271E-4</v>
      </c>
      <c r="AM1215" s="15">
        <f t="shared" si="378"/>
        <v>4.5039524480666712E-2</v>
      </c>
      <c r="AN1215" s="15">
        <f t="shared" si="379"/>
        <v>6.9757340520810808E-6</v>
      </c>
    </row>
    <row r="1216" spans="1:40" x14ac:dyDescent="0.2">
      <c r="A1216" s="4" t="s">
        <v>4628</v>
      </c>
      <c r="B1216" s="3" t="s">
        <v>6</v>
      </c>
      <c r="C1216" s="6">
        <v>150361</v>
      </c>
      <c r="D1216" s="3" t="s">
        <v>392</v>
      </c>
      <c r="E1216" s="6">
        <v>150607</v>
      </c>
      <c r="F1216" s="3" t="s">
        <v>2047</v>
      </c>
      <c r="G1216" s="8">
        <v>7000</v>
      </c>
      <c r="H1216" s="6">
        <v>142</v>
      </c>
      <c r="I1216" s="6">
        <v>149949</v>
      </c>
      <c r="J1216" s="13">
        <v>45046</v>
      </c>
      <c r="K1216" s="9">
        <v>7000</v>
      </c>
      <c r="L1216" s="4" t="s">
        <v>4628</v>
      </c>
      <c r="M1216" s="4" t="s">
        <v>4632</v>
      </c>
      <c r="N1216" s="4">
        <f>VLOOKUP(I1216,BaseModelo!$A$2:$E$5075,5)</f>
        <v>6</v>
      </c>
      <c r="P1216" s="15">
        <v>142.00000000000003</v>
      </c>
      <c r="Q1216" s="4">
        <f>VLOOKUP(I1216,BaseModelo!$A$2:$E$5075,3)</f>
        <v>115</v>
      </c>
      <c r="R1216" s="4">
        <f t="shared" si="360"/>
        <v>32283000</v>
      </c>
      <c r="S1216" s="16">
        <f t="shared" si="361"/>
        <v>2.168323885636403E-4</v>
      </c>
      <c r="T1216" s="4">
        <f t="shared" si="372"/>
        <v>3.0790199176036922E-2</v>
      </c>
      <c r="U1216" s="4">
        <f t="shared" si="373"/>
        <v>3.0790199176036929E-2</v>
      </c>
      <c r="V1216" s="6">
        <f t="shared" si="362"/>
        <v>0</v>
      </c>
      <c r="W1216" s="16" t="str">
        <f t="shared" si="363"/>
        <v/>
      </c>
      <c r="X1216" s="4" t="str">
        <f t="shared" si="374"/>
        <v/>
      </c>
      <c r="Y1216" s="4" t="str">
        <f t="shared" si="364"/>
        <v/>
      </c>
      <c r="Z1216" s="4">
        <f t="shared" si="365"/>
        <v>4853000</v>
      </c>
      <c r="AA1216" s="16">
        <f t="shared" si="366"/>
        <v>1.4424067587059551E-3</v>
      </c>
      <c r="AB1216" s="15">
        <f t="shared" si="375"/>
        <v>0.20482175973624561</v>
      </c>
      <c r="AC1216" s="15">
        <f t="shared" si="376"/>
        <v>0.20482175973624567</v>
      </c>
      <c r="AD1216" s="4">
        <v>150361</v>
      </c>
      <c r="AE1216" s="26">
        <v>1758.65</v>
      </c>
      <c r="AF1216" s="26">
        <v>1758.65</v>
      </c>
      <c r="AG1216" s="4">
        <f t="shared" si="377"/>
        <v>2735000</v>
      </c>
      <c r="AH1216" s="16">
        <f t="shared" si="367"/>
        <v>2.5594149908592322E-3</v>
      </c>
      <c r="AI1216" s="15">
        <f t="shared" si="368"/>
        <v>0.363436928702011</v>
      </c>
      <c r="AJ1216" s="15">
        <f t="shared" si="369"/>
        <v>0.36343692870201105</v>
      </c>
      <c r="AK1216" s="4">
        <f t="shared" si="370"/>
        <v>16319000</v>
      </c>
      <c r="AL1216" s="27">
        <f t="shared" si="371"/>
        <v>4.289478521968258E-4</v>
      </c>
      <c r="AM1216" s="15">
        <f t="shared" si="378"/>
        <v>6.0910595011949266E-2</v>
      </c>
      <c r="AN1216" s="15">
        <f t="shared" si="379"/>
        <v>1.3207389805273516E-5</v>
      </c>
    </row>
    <row r="1217" spans="1:40" x14ac:dyDescent="0.2">
      <c r="A1217" s="4" t="s">
        <v>4627</v>
      </c>
      <c r="B1217" s="3" t="s">
        <v>9</v>
      </c>
      <c r="C1217" s="6">
        <v>150397</v>
      </c>
      <c r="D1217" s="3" t="s">
        <v>49</v>
      </c>
      <c r="E1217" s="6">
        <v>150777</v>
      </c>
      <c r="F1217" s="3" t="s">
        <v>2096</v>
      </c>
      <c r="G1217" s="8">
        <v>10000</v>
      </c>
      <c r="H1217" s="6">
        <v>142</v>
      </c>
      <c r="I1217" s="6">
        <v>150290</v>
      </c>
      <c r="J1217" s="13">
        <v>45046</v>
      </c>
      <c r="K1217" s="9">
        <v>10000</v>
      </c>
      <c r="L1217" s="4" t="s">
        <v>4627</v>
      </c>
      <c r="M1217" s="4" t="s">
        <v>4632</v>
      </c>
      <c r="N1217" s="4">
        <f>VLOOKUP(I1217,BaseModelo!$A$2:$E$5075,5)</f>
        <v>9</v>
      </c>
      <c r="P1217" s="15">
        <v>142.00000000000003</v>
      </c>
      <c r="Q1217" s="4">
        <f>VLOOKUP(I1217,BaseModelo!$A$2:$E$5075,3)</f>
        <v>147</v>
      </c>
      <c r="R1217" s="4">
        <f t="shared" si="360"/>
        <v>32283000</v>
      </c>
      <c r="S1217" s="16">
        <f t="shared" si="361"/>
        <v>3.0976055509091471E-4</v>
      </c>
      <c r="T1217" s="4">
        <f t="shared" si="372"/>
        <v>4.3985998822909891E-2</v>
      </c>
      <c r="U1217" s="4">
        <f t="shared" si="373"/>
        <v>4.3985998822909898E-2</v>
      </c>
      <c r="V1217" s="6">
        <f t="shared" si="362"/>
        <v>0</v>
      </c>
      <c r="W1217" s="16" t="str">
        <f t="shared" si="363"/>
        <v/>
      </c>
      <c r="X1217" s="4" t="str">
        <f t="shared" si="374"/>
        <v/>
      </c>
      <c r="Y1217" s="4" t="str">
        <f t="shared" si="364"/>
        <v/>
      </c>
      <c r="Z1217" s="4">
        <f t="shared" si="365"/>
        <v>5305000</v>
      </c>
      <c r="AA1217" s="16">
        <f t="shared" si="366"/>
        <v>1.885014137606032E-3</v>
      </c>
      <c r="AB1217" s="15">
        <f t="shared" si="375"/>
        <v>0.26767200754005654</v>
      </c>
      <c r="AC1217" s="15">
        <f t="shared" si="376"/>
        <v>0.2676720075400566</v>
      </c>
      <c r="AD1217" s="4">
        <v>150397</v>
      </c>
      <c r="AE1217" s="26">
        <v>2510.34</v>
      </c>
      <c r="AF1217" s="26">
        <v>2510.34</v>
      </c>
      <c r="AG1217" s="4">
        <f t="shared" si="377"/>
        <v>2114000</v>
      </c>
      <c r="AH1217" s="16">
        <f t="shared" si="367"/>
        <v>4.7303689687795648E-3</v>
      </c>
      <c r="AI1217" s="15">
        <f t="shared" si="368"/>
        <v>0.67171239356669821</v>
      </c>
      <c r="AJ1217" s="15">
        <f t="shared" si="369"/>
        <v>0.67171239356669832</v>
      </c>
      <c r="AK1217" s="4">
        <f t="shared" si="370"/>
        <v>15073000</v>
      </c>
      <c r="AL1217" s="27">
        <f t="shared" si="371"/>
        <v>6.6343793538114506E-4</v>
      </c>
      <c r="AM1217" s="15">
        <f t="shared" si="378"/>
        <v>9.4208186824122603E-2</v>
      </c>
      <c r="AN1217" s="15">
        <f t="shared" si="379"/>
        <v>2.918198024474882E-5</v>
      </c>
    </row>
    <row r="1218" spans="1:40" x14ac:dyDescent="0.2">
      <c r="A1218" s="4" t="s">
        <v>4629</v>
      </c>
      <c r="B1218" s="3" t="s">
        <v>14</v>
      </c>
      <c r="C1218" s="6">
        <v>150432</v>
      </c>
      <c r="D1218" s="3" t="s">
        <v>105</v>
      </c>
      <c r="E1218" s="6">
        <v>150438</v>
      </c>
      <c r="F1218" s="3" t="s">
        <v>2020</v>
      </c>
      <c r="G1218" s="8">
        <v>3000</v>
      </c>
      <c r="H1218" s="6">
        <v>147</v>
      </c>
      <c r="I1218" s="6">
        <v>150335</v>
      </c>
      <c r="J1218" s="13">
        <v>45046</v>
      </c>
      <c r="K1218" s="9">
        <v>1990.4929904929909</v>
      </c>
      <c r="L1218" s="4" t="s">
        <v>4629</v>
      </c>
      <c r="M1218" s="4" t="s">
        <v>4632</v>
      </c>
      <c r="N1218" s="4">
        <f>VLOOKUP(I1218,BaseModelo!$A$2:$E$5075,5)</f>
        <v>7</v>
      </c>
      <c r="P1218" s="15">
        <v>147</v>
      </c>
      <c r="Q1218" s="4">
        <f>VLOOKUP(I1218,BaseModelo!$A$2:$E$5075,3)</f>
        <v>127</v>
      </c>
      <c r="R1218" s="4">
        <f t="shared" ref="R1218:R1281" si="380">SUMIFS($G:$G,$M:$M,M1218)</f>
        <v>32283000</v>
      </c>
      <c r="S1218" s="16">
        <f t="shared" ref="S1218:S1281" si="381">G1218/R1218</f>
        <v>9.2928166527274421E-5</v>
      </c>
      <c r="T1218" s="4">
        <f t="shared" si="372"/>
        <v>1.366044047950934E-2</v>
      </c>
      <c r="U1218" s="4">
        <f t="shared" si="373"/>
        <v>1.366044047950934E-2</v>
      </c>
      <c r="V1218" s="6">
        <f t="shared" ref="V1218:V1281" si="382">SUMIFS($G:$G,$O:$O,O1218)</f>
        <v>0</v>
      </c>
      <c r="W1218" s="16" t="str">
        <f t="shared" ref="W1218:W1281" si="383">IFERROR(G1218/V1218,"")</f>
        <v/>
      </c>
      <c r="X1218" s="4" t="str">
        <f t="shared" si="374"/>
        <v/>
      </c>
      <c r="Y1218" s="4" t="str">
        <f t="shared" ref="Y1218:Y1281" si="384">IFERROR(W1218*P1218,"")</f>
        <v/>
      </c>
      <c r="Z1218" s="4">
        <f t="shared" ref="Z1218:Z1281" si="385">SUMIFS($G:$G,$N:$N,N1218)</f>
        <v>4022000</v>
      </c>
      <c r="AA1218" s="16">
        <f t="shared" ref="AA1218:AA1281" si="386">IFERROR(G1218/Z1218,"")</f>
        <v>7.4589756340129288E-4</v>
      </c>
      <c r="AB1218" s="15">
        <f t="shared" si="375"/>
        <v>0.10964694181999006</v>
      </c>
      <c r="AC1218" s="15">
        <f t="shared" si="376"/>
        <v>0.10964694181999006</v>
      </c>
      <c r="AD1218" s="4">
        <v>150432</v>
      </c>
      <c r="AE1218" s="26">
        <v>779.27</v>
      </c>
      <c r="AF1218" s="26">
        <v>703.42723491815627</v>
      </c>
      <c r="AG1218" s="4">
        <f t="shared" si="377"/>
        <v>60000</v>
      </c>
      <c r="AH1218" s="16">
        <f t="shared" ref="AH1218:AH1281" si="387">IFERROR($G1218/AG1218,"")</f>
        <v>0.05</v>
      </c>
      <c r="AI1218" s="15">
        <f t="shared" ref="AI1218:AI1281" si="388">IFERROR(AH1218*H1218,"")</f>
        <v>7.3500000000000005</v>
      </c>
      <c r="AJ1218" s="15">
        <f t="shared" ref="AJ1218:AJ1281" si="389">IFERROR(AH1218*P1218,"")</f>
        <v>7.3500000000000005</v>
      </c>
      <c r="AK1218" s="4">
        <f t="shared" ref="AK1218:AK1281" si="390">SUMIFS($G:$G,$A:$A,$A1218,$M:$M,$M1218)</f>
        <v>891000</v>
      </c>
      <c r="AL1218" s="27">
        <f t="shared" ref="AL1218:AL1281" si="391">IFERROR($G1218/AK1218,"")</f>
        <v>3.3670033670033669E-3</v>
      </c>
      <c r="AM1218" s="15">
        <f t="shared" si="378"/>
        <v>0.49494949494949492</v>
      </c>
      <c r="AN1218" s="15">
        <f t="shared" si="379"/>
        <v>4.5994749089257035E-5</v>
      </c>
    </row>
    <row r="1219" spans="1:40" x14ac:dyDescent="0.2">
      <c r="A1219" s="4" t="s">
        <v>4629</v>
      </c>
      <c r="B1219" s="3" t="s">
        <v>14</v>
      </c>
      <c r="C1219" s="6">
        <v>150432</v>
      </c>
      <c r="D1219" s="3" t="s">
        <v>105</v>
      </c>
      <c r="E1219" s="6">
        <v>150439</v>
      </c>
      <c r="F1219" s="3" t="s">
        <v>2021</v>
      </c>
      <c r="G1219" s="8">
        <v>3000</v>
      </c>
      <c r="H1219" s="6">
        <v>147</v>
      </c>
      <c r="I1219" s="6">
        <v>150332</v>
      </c>
      <c r="J1219" s="13">
        <v>45046</v>
      </c>
      <c r="K1219" s="9">
        <v>1990.4929904929909</v>
      </c>
      <c r="L1219" s="4" t="s">
        <v>4629</v>
      </c>
      <c r="M1219" s="4" t="s">
        <v>4632</v>
      </c>
      <c r="N1219" s="4">
        <f>VLOOKUP(I1219,BaseModelo!$A$2:$E$5075,5)</f>
        <v>7</v>
      </c>
      <c r="P1219" s="15">
        <v>147</v>
      </c>
      <c r="Q1219" s="4">
        <f>VLOOKUP(I1219,BaseModelo!$A$2:$E$5075,3)</f>
        <v>127</v>
      </c>
      <c r="R1219" s="4">
        <f t="shared" si="380"/>
        <v>32283000</v>
      </c>
      <c r="S1219" s="16">
        <f t="shared" si="381"/>
        <v>9.2928166527274421E-5</v>
      </c>
      <c r="T1219" s="4">
        <f t="shared" ref="T1219:T1282" si="392">S1219*H1219</f>
        <v>1.366044047950934E-2</v>
      </c>
      <c r="U1219" s="4">
        <f t="shared" ref="U1219:U1282" si="393">S1219*P1219</f>
        <v>1.366044047950934E-2</v>
      </c>
      <c r="V1219" s="6">
        <f t="shared" si="382"/>
        <v>0</v>
      </c>
      <c r="W1219" s="16" t="str">
        <f t="shared" si="383"/>
        <v/>
      </c>
      <c r="X1219" s="4" t="str">
        <f t="shared" ref="X1219:X1282" si="394">IFERROR(W1219*H1219,"")</f>
        <v/>
      </c>
      <c r="Y1219" s="4" t="str">
        <f t="shared" si="384"/>
        <v/>
      </c>
      <c r="Z1219" s="4">
        <f t="shared" si="385"/>
        <v>4022000</v>
      </c>
      <c r="AA1219" s="16">
        <f t="shared" si="386"/>
        <v>7.4589756340129288E-4</v>
      </c>
      <c r="AB1219" s="15">
        <f t="shared" ref="AB1219:AB1282" si="395">IFERROR(AA1219*H1219,"")</f>
        <v>0.10964694181999006</v>
      </c>
      <c r="AC1219" s="15">
        <f t="shared" ref="AC1219:AC1282" si="396">IFERROR(AA1219*P1219,"")</f>
        <v>0.10964694181999006</v>
      </c>
      <c r="AD1219" s="4">
        <v>150432</v>
      </c>
      <c r="AE1219" s="26">
        <v>779.27</v>
      </c>
      <c r="AF1219" s="26">
        <v>703.42723491815627</v>
      </c>
      <c r="AG1219" s="4">
        <f t="shared" ref="AG1219:AG1282" si="397">SUMIFS($G:$G,$N:$N,$N1219,$A:$A,$A1219)</f>
        <v>60000</v>
      </c>
      <c r="AH1219" s="16">
        <f t="shared" si="387"/>
        <v>0.05</v>
      </c>
      <c r="AI1219" s="15">
        <f t="shared" si="388"/>
        <v>7.3500000000000005</v>
      </c>
      <c r="AJ1219" s="15">
        <f t="shared" si="389"/>
        <v>7.3500000000000005</v>
      </c>
      <c r="AK1219" s="4">
        <f t="shared" si="390"/>
        <v>891000</v>
      </c>
      <c r="AL1219" s="27">
        <f t="shared" si="391"/>
        <v>3.3670033670033669E-3</v>
      </c>
      <c r="AM1219" s="15">
        <f t="shared" ref="AM1219:AM1282" si="398">IFERROR(AL1219*H1219,"")</f>
        <v>0.49494949494949492</v>
      </c>
      <c r="AN1219" s="15">
        <f t="shared" ref="AN1219:AN1282" si="399">IFERROR(AL1219*U1219,"")</f>
        <v>4.5994749089257035E-5</v>
      </c>
    </row>
    <row r="1220" spans="1:40" x14ac:dyDescent="0.2">
      <c r="A1220" s="4" t="s">
        <v>4628</v>
      </c>
      <c r="B1220" s="3" t="s">
        <v>13</v>
      </c>
      <c r="C1220" s="6">
        <v>150450</v>
      </c>
      <c r="D1220" s="3" t="s">
        <v>42</v>
      </c>
      <c r="E1220" s="6">
        <v>150479</v>
      </c>
      <c r="F1220" s="3" t="s">
        <v>2025</v>
      </c>
      <c r="G1220" s="8">
        <v>6000</v>
      </c>
      <c r="H1220" s="6">
        <v>142</v>
      </c>
      <c r="I1220" s="6">
        <v>150388</v>
      </c>
      <c r="J1220" s="13">
        <v>45046</v>
      </c>
      <c r="K1220" s="9">
        <v>6000</v>
      </c>
      <c r="L1220" s="4" t="s">
        <v>4628</v>
      </c>
      <c r="M1220" s="4" t="s">
        <v>4632</v>
      </c>
      <c r="N1220" s="4">
        <f>VLOOKUP(I1220,BaseModelo!$A$2:$E$5075,5)</f>
        <v>10</v>
      </c>
      <c r="P1220" s="15">
        <v>142.00000000000003</v>
      </c>
      <c r="Q1220" s="4">
        <f>VLOOKUP(I1220,BaseModelo!$A$2:$E$5075,3)</f>
        <v>0</v>
      </c>
      <c r="R1220" s="4">
        <f t="shared" si="380"/>
        <v>32283000</v>
      </c>
      <c r="S1220" s="16">
        <f t="shared" si="381"/>
        <v>1.8585633305454884E-4</v>
      </c>
      <c r="T1220" s="4">
        <f t="shared" si="392"/>
        <v>2.6391599293745936E-2</v>
      </c>
      <c r="U1220" s="4">
        <f t="shared" si="393"/>
        <v>2.6391599293745942E-2</v>
      </c>
      <c r="V1220" s="6">
        <f t="shared" si="382"/>
        <v>0</v>
      </c>
      <c r="W1220" s="16" t="str">
        <f t="shared" si="383"/>
        <v/>
      </c>
      <c r="X1220" s="4" t="str">
        <f t="shared" si="394"/>
        <v/>
      </c>
      <c r="Y1220" s="4" t="str">
        <f t="shared" si="384"/>
        <v/>
      </c>
      <c r="Z1220" s="4">
        <f t="shared" si="385"/>
        <v>4121000</v>
      </c>
      <c r="AA1220" s="16">
        <f t="shared" si="386"/>
        <v>1.4559572919194371E-3</v>
      </c>
      <c r="AB1220" s="15">
        <f t="shared" si="395"/>
        <v>0.20674593545256006</v>
      </c>
      <c r="AC1220" s="15">
        <f t="shared" si="396"/>
        <v>0.20674593545256012</v>
      </c>
      <c r="AD1220" s="4">
        <v>150450</v>
      </c>
      <c r="AE1220" s="26">
        <v>1503.37</v>
      </c>
      <c r="AF1220" s="26">
        <v>1503.37</v>
      </c>
      <c r="AG1220" s="4">
        <f t="shared" si="397"/>
        <v>1846000</v>
      </c>
      <c r="AH1220" s="16">
        <f t="shared" si="387"/>
        <v>3.2502708559046588E-3</v>
      </c>
      <c r="AI1220" s="15">
        <f t="shared" si="388"/>
        <v>0.46153846153846156</v>
      </c>
      <c r="AJ1220" s="15">
        <f t="shared" si="389"/>
        <v>0.46153846153846162</v>
      </c>
      <c r="AK1220" s="4">
        <f t="shared" si="390"/>
        <v>16319000</v>
      </c>
      <c r="AL1220" s="27">
        <f t="shared" si="391"/>
        <v>3.6766958759727926E-4</v>
      </c>
      <c r="AM1220" s="15">
        <f t="shared" si="398"/>
        <v>5.2209081438813656E-2</v>
      </c>
      <c r="AN1220" s="15">
        <f t="shared" si="399"/>
        <v>9.7033884283642175E-6</v>
      </c>
    </row>
    <row r="1221" spans="1:40" x14ac:dyDescent="0.2">
      <c r="A1221" s="4" t="s">
        <v>4628</v>
      </c>
      <c r="B1221" s="3" t="s">
        <v>6</v>
      </c>
      <c r="C1221" s="6">
        <v>150456</v>
      </c>
      <c r="D1221" s="3" t="s">
        <v>26</v>
      </c>
      <c r="E1221" s="6">
        <v>150513</v>
      </c>
      <c r="F1221" s="3" t="s">
        <v>2045</v>
      </c>
      <c r="G1221" s="8">
        <v>5000</v>
      </c>
      <c r="H1221" s="6">
        <v>147</v>
      </c>
      <c r="I1221" s="6">
        <v>150299</v>
      </c>
      <c r="J1221" s="13">
        <v>45046</v>
      </c>
      <c r="K1221" s="9">
        <v>5000</v>
      </c>
      <c r="L1221" s="4" t="s">
        <v>4628</v>
      </c>
      <c r="M1221" s="4" t="s">
        <v>4632</v>
      </c>
      <c r="N1221" s="4">
        <f>VLOOKUP(I1221,BaseModelo!$A$2:$E$5075,5)</f>
        <v>9</v>
      </c>
      <c r="P1221" s="15">
        <v>147</v>
      </c>
      <c r="Q1221" s="4">
        <f>VLOOKUP(I1221,BaseModelo!$A$2:$E$5075,3)</f>
        <v>147</v>
      </c>
      <c r="R1221" s="4">
        <f t="shared" si="380"/>
        <v>32283000</v>
      </c>
      <c r="S1221" s="16">
        <f t="shared" si="381"/>
        <v>1.5488027754545735E-4</v>
      </c>
      <c r="T1221" s="4">
        <f t="shared" si="392"/>
        <v>2.2767400799182231E-2</v>
      </c>
      <c r="U1221" s="4">
        <f t="shared" si="393"/>
        <v>2.2767400799182231E-2</v>
      </c>
      <c r="V1221" s="6">
        <f t="shared" si="382"/>
        <v>0</v>
      </c>
      <c r="W1221" s="16" t="str">
        <f t="shared" si="383"/>
        <v/>
      </c>
      <c r="X1221" s="4" t="str">
        <f t="shared" si="394"/>
        <v/>
      </c>
      <c r="Y1221" s="4" t="str">
        <f t="shared" si="384"/>
        <v/>
      </c>
      <c r="Z1221" s="4">
        <f t="shared" si="385"/>
        <v>5305000</v>
      </c>
      <c r="AA1221" s="16">
        <f t="shared" si="386"/>
        <v>9.42507068803016E-4</v>
      </c>
      <c r="AB1221" s="15">
        <f t="shared" si="395"/>
        <v>0.13854853911404336</v>
      </c>
      <c r="AC1221" s="15">
        <f t="shared" si="396"/>
        <v>0.13854853911404336</v>
      </c>
      <c r="AD1221" s="4">
        <v>150456</v>
      </c>
      <c r="AE1221" s="26">
        <v>1303.3399999999999</v>
      </c>
      <c r="AF1221" s="26">
        <v>1303.3399999999999</v>
      </c>
      <c r="AG1221" s="4">
        <f t="shared" si="397"/>
        <v>3095000</v>
      </c>
      <c r="AH1221" s="16">
        <f t="shared" si="387"/>
        <v>1.6155088852988692E-3</v>
      </c>
      <c r="AI1221" s="15">
        <f t="shared" si="388"/>
        <v>0.23747980613893377</v>
      </c>
      <c r="AJ1221" s="15">
        <f t="shared" si="389"/>
        <v>0.23747980613893377</v>
      </c>
      <c r="AK1221" s="4">
        <f t="shared" si="390"/>
        <v>16319000</v>
      </c>
      <c r="AL1221" s="27">
        <f t="shared" si="391"/>
        <v>3.0639132299773271E-4</v>
      </c>
      <c r="AM1221" s="15">
        <f t="shared" si="398"/>
        <v>4.5039524480666712E-2</v>
      </c>
      <c r="AN1221" s="15">
        <f t="shared" si="399"/>
        <v>6.9757340520810808E-6</v>
      </c>
    </row>
    <row r="1222" spans="1:40" x14ac:dyDescent="0.2">
      <c r="A1222" s="4" t="s">
        <v>4628</v>
      </c>
      <c r="B1222" s="3" t="s">
        <v>6</v>
      </c>
      <c r="C1222" s="6">
        <v>150456</v>
      </c>
      <c r="D1222" s="3" t="s">
        <v>26</v>
      </c>
      <c r="E1222" s="6">
        <v>150514</v>
      </c>
      <c r="F1222" s="3" t="s">
        <v>2046</v>
      </c>
      <c r="G1222" s="8">
        <v>5000</v>
      </c>
      <c r="H1222" s="6">
        <v>147</v>
      </c>
      <c r="I1222" s="6">
        <v>150352</v>
      </c>
      <c r="J1222" s="13">
        <v>45046</v>
      </c>
      <c r="K1222" s="9">
        <v>5000</v>
      </c>
      <c r="L1222" s="4" t="s">
        <v>4628</v>
      </c>
      <c r="M1222" s="4" t="s">
        <v>4632</v>
      </c>
      <c r="N1222" s="4">
        <f>VLOOKUP(I1222,BaseModelo!$A$2:$E$5075,5)</f>
        <v>10</v>
      </c>
      <c r="P1222" s="15">
        <v>147</v>
      </c>
      <c r="Q1222" s="4">
        <f>VLOOKUP(I1222,BaseModelo!$A$2:$E$5075,3)</f>
        <v>0</v>
      </c>
      <c r="R1222" s="4">
        <f t="shared" si="380"/>
        <v>32283000</v>
      </c>
      <c r="S1222" s="16">
        <f t="shared" si="381"/>
        <v>1.5488027754545735E-4</v>
      </c>
      <c r="T1222" s="4">
        <f t="shared" si="392"/>
        <v>2.2767400799182231E-2</v>
      </c>
      <c r="U1222" s="4">
        <f t="shared" si="393"/>
        <v>2.2767400799182231E-2</v>
      </c>
      <c r="V1222" s="6">
        <f t="shared" si="382"/>
        <v>0</v>
      </c>
      <c r="W1222" s="16" t="str">
        <f t="shared" si="383"/>
        <v/>
      </c>
      <c r="X1222" s="4" t="str">
        <f t="shared" si="394"/>
        <v/>
      </c>
      <c r="Y1222" s="4" t="str">
        <f t="shared" si="384"/>
        <v/>
      </c>
      <c r="Z1222" s="4">
        <f t="shared" si="385"/>
        <v>4121000</v>
      </c>
      <c r="AA1222" s="16">
        <f t="shared" si="386"/>
        <v>1.2132977432661976E-3</v>
      </c>
      <c r="AB1222" s="15">
        <f t="shared" si="395"/>
        <v>0.17835476826013105</v>
      </c>
      <c r="AC1222" s="15">
        <f t="shared" si="396"/>
        <v>0.17835476826013105</v>
      </c>
      <c r="AD1222" s="4">
        <v>150456</v>
      </c>
      <c r="AE1222" s="26">
        <v>1303.3399999999999</v>
      </c>
      <c r="AF1222" s="26">
        <v>1303.3399999999999</v>
      </c>
      <c r="AG1222" s="4">
        <f t="shared" si="397"/>
        <v>1846000</v>
      </c>
      <c r="AH1222" s="16">
        <f t="shared" si="387"/>
        <v>2.7085590465872156E-3</v>
      </c>
      <c r="AI1222" s="15">
        <f t="shared" si="388"/>
        <v>0.39815817984832069</v>
      </c>
      <c r="AJ1222" s="15">
        <f t="shared" si="389"/>
        <v>0.39815817984832069</v>
      </c>
      <c r="AK1222" s="4">
        <f t="shared" si="390"/>
        <v>16319000</v>
      </c>
      <c r="AL1222" s="27">
        <f t="shared" si="391"/>
        <v>3.0639132299773271E-4</v>
      </c>
      <c r="AM1222" s="15">
        <f t="shared" si="398"/>
        <v>4.5039524480666712E-2</v>
      </c>
      <c r="AN1222" s="15">
        <f t="shared" si="399"/>
        <v>6.9757340520810808E-6</v>
      </c>
    </row>
    <row r="1223" spans="1:40" x14ac:dyDescent="0.2">
      <c r="A1223" s="4" t="s">
        <v>4629</v>
      </c>
      <c r="B1223" s="3" t="s">
        <v>14</v>
      </c>
      <c r="C1223" s="6">
        <v>150516</v>
      </c>
      <c r="D1223" s="3" t="s">
        <v>393</v>
      </c>
      <c r="E1223" s="6">
        <v>150564</v>
      </c>
      <c r="F1223" s="3" t="s">
        <v>2039</v>
      </c>
      <c r="G1223" s="8">
        <v>10000</v>
      </c>
      <c r="H1223" s="6">
        <v>142</v>
      </c>
      <c r="I1223" s="6">
        <v>150496</v>
      </c>
      <c r="J1223" s="13">
        <v>45046</v>
      </c>
      <c r="K1223" s="9">
        <v>10000</v>
      </c>
      <c r="L1223" s="4" t="s">
        <v>4629</v>
      </c>
      <c r="M1223" s="4" t="s">
        <v>4632</v>
      </c>
      <c r="N1223" s="4">
        <f>VLOOKUP(I1223,BaseModelo!$A$2:$E$5075,5)</f>
        <v>10</v>
      </c>
      <c r="P1223" s="15">
        <v>142.00000000000003</v>
      </c>
      <c r="Q1223" s="4">
        <f>VLOOKUP(I1223,BaseModelo!$A$2:$E$5075,3)</f>
        <v>0</v>
      </c>
      <c r="R1223" s="4">
        <f t="shared" si="380"/>
        <v>32283000</v>
      </c>
      <c r="S1223" s="16">
        <f t="shared" si="381"/>
        <v>3.0976055509091471E-4</v>
      </c>
      <c r="T1223" s="4">
        <f t="shared" si="392"/>
        <v>4.3985998822909891E-2</v>
      </c>
      <c r="U1223" s="4">
        <f t="shared" si="393"/>
        <v>4.3985998822909898E-2</v>
      </c>
      <c r="V1223" s="6">
        <f t="shared" si="382"/>
        <v>0</v>
      </c>
      <c r="W1223" s="16" t="str">
        <f t="shared" si="383"/>
        <v/>
      </c>
      <c r="X1223" s="4" t="str">
        <f t="shared" si="394"/>
        <v/>
      </c>
      <c r="Y1223" s="4" t="str">
        <f t="shared" si="384"/>
        <v/>
      </c>
      <c r="Z1223" s="4">
        <f t="shared" si="385"/>
        <v>4121000</v>
      </c>
      <c r="AA1223" s="16">
        <f t="shared" si="386"/>
        <v>2.4265954865323952E-3</v>
      </c>
      <c r="AB1223" s="15">
        <f t="shared" si="395"/>
        <v>0.3445765590876001</v>
      </c>
      <c r="AC1223" s="15">
        <f t="shared" si="396"/>
        <v>0.34457655908760021</v>
      </c>
      <c r="AD1223" s="4">
        <v>150516</v>
      </c>
      <c r="AE1223" s="26">
        <v>2510.34</v>
      </c>
      <c r="AF1223" s="26">
        <v>2510.34</v>
      </c>
      <c r="AG1223" s="4">
        <f t="shared" si="397"/>
        <v>170000</v>
      </c>
      <c r="AH1223" s="16">
        <f t="shared" si="387"/>
        <v>5.8823529411764705E-2</v>
      </c>
      <c r="AI1223" s="15">
        <f t="shared" si="388"/>
        <v>8.3529411764705888</v>
      </c>
      <c r="AJ1223" s="15">
        <f t="shared" si="389"/>
        <v>8.3529411764705905</v>
      </c>
      <c r="AK1223" s="4">
        <f t="shared" si="390"/>
        <v>891000</v>
      </c>
      <c r="AL1223" s="27">
        <f t="shared" si="391"/>
        <v>1.1223344556677889E-2</v>
      </c>
      <c r="AM1223" s="15">
        <f t="shared" si="398"/>
        <v>1.5937149270482602</v>
      </c>
      <c r="AN1223" s="15">
        <f t="shared" si="399"/>
        <v>4.9367002045914586E-4</v>
      </c>
    </row>
    <row r="1224" spans="1:40" x14ac:dyDescent="0.2">
      <c r="A1224" s="4" t="s">
        <v>4627</v>
      </c>
      <c r="B1224" s="2" t="s">
        <v>5</v>
      </c>
      <c r="C1224" s="5">
        <v>150523</v>
      </c>
      <c r="D1224" s="2" t="s">
        <v>394</v>
      </c>
      <c r="E1224" s="5">
        <v>150524</v>
      </c>
      <c r="F1224" s="2" t="s">
        <v>2024</v>
      </c>
      <c r="G1224" s="7">
        <v>6000</v>
      </c>
      <c r="H1224" s="5">
        <v>142</v>
      </c>
      <c r="I1224" s="6">
        <v>150370</v>
      </c>
      <c r="J1224" s="13">
        <v>45046</v>
      </c>
      <c r="K1224" s="9">
        <v>6000</v>
      </c>
      <c r="L1224" s="4" t="s">
        <v>4627</v>
      </c>
      <c r="M1224" s="4" t="s">
        <v>4632</v>
      </c>
      <c r="N1224" s="4">
        <f>VLOOKUP(I1224,BaseModelo!$A$2:$E$5075,5)</f>
        <v>6</v>
      </c>
      <c r="P1224" s="15">
        <v>142.00000000000003</v>
      </c>
      <c r="Q1224" s="4">
        <f>VLOOKUP(I1224,BaseModelo!$A$2:$E$5075,3)</f>
        <v>115</v>
      </c>
      <c r="R1224" s="4">
        <f t="shared" si="380"/>
        <v>32283000</v>
      </c>
      <c r="S1224" s="16">
        <f t="shared" si="381"/>
        <v>1.8585633305454884E-4</v>
      </c>
      <c r="T1224" s="4">
        <f t="shared" si="392"/>
        <v>2.6391599293745936E-2</v>
      </c>
      <c r="U1224" s="4">
        <f t="shared" si="393"/>
        <v>2.6391599293745942E-2</v>
      </c>
      <c r="V1224" s="6">
        <f t="shared" si="382"/>
        <v>0</v>
      </c>
      <c r="W1224" s="16" t="str">
        <f t="shared" si="383"/>
        <v/>
      </c>
      <c r="X1224" s="4" t="str">
        <f t="shared" si="394"/>
        <v/>
      </c>
      <c r="Y1224" s="4" t="str">
        <f t="shared" si="384"/>
        <v/>
      </c>
      <c r="Z1224" s="4">
        <f t="shared" si="385"/>
        <v>4853000</v>
      </c>
      <c r="AA1224" s="16">
        <f t="shared" si="386"/>
        <v>1.2363486503193901E-3</v>
      </c>
      <c r="AB1224" s="15">
        <f t="shared" si="395"/>
        <v>0.17556150834535339</v>
      </c>
      <c r="AC1224" s="15">
        <f t="shared" si="396"/>
        <v>0.17556150834535342</v>
      </c>
      <c r="AD1224" s="4">
        <v>150523</v>
      </c>
      <c r="AE1224" s="26">
        <v>1503.37</v>
      </c>
      <c r="AF1224" s="26">
        <v>1503.37</v>
      </c>
      <c r="AG1224" s="4">
        <f t="shared" si="397"/>
        <v>1993000</v>
      </c>
      <c r="AH1224" s="16">
        <f t="shared" si="387"/>
        <v>3.0105368790767687E-3</v>
      </c>
      <c r="AI1224" s="15">
        <f t="shared" si="388"/>
        <v>0.42749623682890114</v>
      </c>
      <c r="AJ1224" s="15">
        <f t="shared" si="389"/>
        <v>0.42749623682890125</v>
      </c>
      <c r="AK1224" s="4">
        <f t="shared" si="390"/>
        <v>15073000</v>
      </c>
      <c r="AL1224" s="27">
        <f t="shared" si="391"/>
        <v>3.9806276122868704E-4</v>
      </c>
      <c r="AM1224" s="15">
        <f t="shared" si="398"/>
        <v>5.6524912094473558E-2</v>
      </c>
      <c r="AN1224" s="15">
        <f t="shared" si="399"/>
        <v>1.0505512888109577E-5</v>
      </c>
    </row>
    <row r="1225" spans="1:40" x14ac:dyDescent="0.2">
      <c r="A1225" s="4" t="s">
        <v>4627</v>
      </c>
      <c r="B1225" s="3" t="s">
        <v>5</v>
      </c>
      <c r="C1225" s="6">
        <v>150523</v>
      </c>
      <c r="D1225" s="3" t="s">
        <v>394</v>
      </c>
      <c r="E1225" s="6">
        <v>150525</v>
      </c>
      <c r="F1225" s="3" t="s">
        <v>2033</v>
      </c>
      <c r="G1225" s="8">
        <v>6000</v>
      </c>
      <c r="H1225" s="6">
        <v>142</v>
      </c>
      <c r="I1225" s="6">
        <v>150298</v>
      </c>
      <c r="J1225" s="13">
        <v>45046</v>
      </c>
      <c r="K1225" s="9">
        <v>6000</v>
      </c>
      <c r="L1225" s="4" t="s">
        <v>4627</v>
      </c>
      <c r="M1225" s="4" t="s">
        <v>4632</v>
      </c>
      <c r="N1225" s="4">
        <f>VLOOKUP(I1225,BaseModelo!$A$2:$E$5075,5)</f>
        <v>9</v>
      </c>
      <c r="P1225" s="15">
        <v>142.00000000000003</v>
      </c>
      <c r="Q1225" s="4">
        <f>VLOOKUP(I1225,BaseModelo!$A$2:$E$5075,3)</f>
        <v>147</v>
      </c>
      <c r="R1225" s="4">
        <f t="shared" si="380"/>
        <v>32283000</v>
      </c>
      <c r="S1225" s="16">
        <f t="shared" si="381"/>
        <v>1.8585633305454884E-4</v>
      </c>
      <c r="T1225" s="4">
        <f t="shared" si="392"/>
        <v>2.6391599293745936E-2</v>
      </c>
      <c r="U1225" s="4">
        <f t="shared" si="393"/>
        <v>2.6391599293745942E-2</v>
      </c>
      <c r="V1225" s="6">
        <f t="shared" si="382"/>
        <v>0</v>
      </c>
      <c r="W1225" s="16" t="str">
        <f t="shared" si="383"/>
        <v/>
      </c>
      <c r="X1225" s="4" t="str">
        <f t="shared" si="394"/>
        <v/>
      </c>
      <c r="Y1225" s="4" t="str">
        <f t="shared" si="384"/>
        <v/>
      </c>
      <c r="Z1225" s="4">
        <f t="shared" si="385"/>
        <v>5305000</v>
      </c>
      <c r="AA1225" s="16">
        <f t="shared" si="386"/>
        <v>1.1310084825636192E-3</v>
      </c>
      <c r="AB1225" s="15">
        <f t="shared" si="395"/>
        <v>0.16060320452403393</v>
      </c>
      <c r="AC1225" s="15">
        <f t="shared" si="396"/>
        <v>0.16060320452403395</v>
      </c>
      <c r="AD1225" s="4">
        <v>150523</v>
      </c>
      <c r="AE1225" s="26">
        <v>1503.37</v>
      </c>
      <c r="AF1225" s="26">
        <v>1503.37</v>
      </c>
      <c r="AG1225" s="4">
        <f t="shared" si="397"/>
        <v>2114000</v>
      </c>
      <c r="AH1225" s="16">
        <f t="shared" si="387"/>
        <v>2.8382213812677389E-3</v>
      </c>
      <c r="AI1225" s="15">
        <f t="shared" si="388"/>
        <v>0.4030274361400189</v>
      </c>
      <c r="AJ1225" s="15">
        <f t="shared" si="389"/>
        <v>0.40302743614001901</v>
      </c>
      <c r="AK1225" s="4">
        <f t="shared" si="390"/>
        <v>15073000</v>
      </c>
      <c r="AL1225" s="27">
        <f t="shared" si="391"/>
        <v>3.9806276122868704E-4</v>
      </c>
      <c r="AM1225" s="15">
        <f t="shared" si="398"/>
        <v>5.6524912094473558E-2</v>
      </c>
      <c r="AN1225" s="15">
        <f t="shared" si="399"/>
        <v>1.0505512888109577E-5</v>
      </c>
    </row>
    <row r="1226" spans="1:40" x14ac:dyDescent="0.2">
      <c r="A1226" s="4" t="s">
        <v>4627</v>
      </c>
      <c r="B1226" s="3" t="s">
        <v>5</v>
      </c>
      <c r="C1226" s="6">
        <v>150523</v>
      </c>
      <c r="D1226" s="3" t="s">
        <v>394</v>
      </c>
      <c r="E1226" s="6">
        <v>150526</v>
      </c>
      <c r="F1226" s="3" t="s">
        <v>2034</v>
      </c>
      <c r="G1226" s="8">
        <v>6000</v>
      </c>
      <c r="H1226" s="6">
        <v>142</v>
      </c>
      <c r="I1226" s="6">
        <v>150272</v>
      </c>
      <c r="J1226" s="13">
        <v>45046</v>
      </c>
      <c r="K1226" s="9">
        <v>6000</v>
      </c>
      <c r="L1226" s="4" t="s">
        <v>4627</v>
      </c>
      <c r="M1226" s="4" t="s">
        <v>4632</v>
      </c>
      <c r="N1226" s="4">
        <f>VLOOKUP(I1226,BaseModelo!$A$2:$E$5075,5)</f>
        <v>9</v>
      </c>
      <c r="P1226" s="15">
        <v>142.00000000000003</v>
      </c>
      <c r="Q1226" s="4">
        <f>VLOOKUP(I1226,BaseModelo!$A$2:$E$5075,3)</f>
        <v>147</v>
      </c>
      <c r="R1226" s="4">
        <f t="shared" si="380"/>
        <v>32283000</v>
      </c>
      <c r="S1226" s="16">
        <f t="shared" si="381"/>
        <v>1.8585633305454884E-4</v>
      </c>
      <c r="T1226" s="4">
        <f t="shared" si="392"/>
        <v>2.6391599293745936E-2</v>
      </c>
      <c r="U1226" s="4">
        <f t="shared" si="393"/>
        <v>2.6391599293745942E-2</v>
      </c>
      <c r="V1226" s="6">
        <f t="shared" si="382"/>
        <v>0</v>
      </c>
      <c r="W1226" s="16" t="str">
        <f t="shared" si="383"/>
        <v/>
      </c>
      <c r="X1226" s="4" t="str">
        <f t="shared" si="394"/>
        <v/>
      </c>
      <c r="Y1226" s="4" t="str">
        <f t="shared" si="384"/>
        <v/>
      </c>
      <c r="Z1226" s="4">
        <f t="shared" si="385"/>
        <v>5305000</v>
      </c>
      <c r="AA1226" s="16">
        <f t="shared" si="386"/>
        <v>1.1310084825636192E-3</v>
      </c>
      <c r="AB1226" s="15">
        <f t="shared" si="395"/>
        <v>0.16060320452403393</v>
      </c>
      <c r="AC1226" s="15">
        <f t="shared" si="396"/>
        <v>0.16060320452403395</v>
      </c>
      <c r="AD1226" s="4">
        <v>150523</v>
      </c>
      <c r="AE1226" s="26">
        <v>1503.37</v>
      </c>
      <c r="AF1226" s="26">
        <v>1503.37</v>
      </c>
      <c r="AG1226" s="4">
        <f t="shared" si="397"/>
        <v>2114000</v>
      </c>
      <c r="AH1226" s="16">
        <f t="shared" si="387"/>
        <v>2.8382213812677389E-3</v>
      </c>
      <c r="AI1226" s="15">
        <f t="shared" si="388"/>
        <v>0.4030274361400189</v>
      </c>
      <c r="AJ1226" s="15">
        <f t="shared" si="389"/>
        <v>0.40302743614001901</v>
      </c>
      <c r="AK1226" s="4">
        <f t="shared" si="390"/>
        <v>15073000</v>
      </c>
      <c r="AL1226" s="27">
        <f t="shared" si="391"/>
        <v>3.9806276122868704E-4</v>
      </c>
      <c r="AM1226" s="15">
        <f t="shared" si="398"/>
        <v>5.6524912094473558E-2</v>
      </c>
      <c r="AN1226" s="15">
        <f t="shared" si="399"/>
        <v>1.0505512888109577E-5</v>
      </c>
    </row>
    <row r="1227" spans="1:40" x14ac:dyDescent="0.2">
      <c r="A1227" s="4" t="s">
        <v>4627</v>
      </c>
      <c r="B1227" s="3" t="s">
        <v>5</v>
      </c>
      <c r="C1227" s="6">
        <v>150523</v>
      </c>
      <c r="D1227" s="3" t="s">
        <v>394</v>
      </c>
      <c r="E1227" s="6">
        <v>150527</v>
      </c>
      <c r="F1227" s="3" t="s">
        <v>2035</v>
      </c>
      <c r="G1227" s="8">
        <v>6000</v>
      </c>
      <c r="H1227" s="6">
        <v>142</v>
      </c>
      <c r="I1227" s="6">
        <v>150179</v>
      </c>
      <c r="J1227" s="13">
        <v>45046</v>
      </c>
      <c r="K1227" s="9">
        <v>6000</v>
      </c>
      <c r="L1227" s="4" t="s">
        <v>4627</v>
      </c>
      <c r="M1227" s="4" t="s">
        <v>4632</v>
      </c>
      <c r="N1227" s="4">
        <f>VLOOKUP(I1227,BaseModelo!$A$2:$E$5075,5)</f>
        <v>9</v>
      </c>
      <c r="P1227" s="15">
        <v>142.00000000000003</v>
      </c>
      <c r="Q1227" s="4">
        <f>VLOOKUP(I1227,BaseModelo!$A$2:$E$5075,3)</f>
        <v>147</v>
      </c>
      <c r="R1227" s="4">
        <f t="shared" si="380"/>
        <v>32283000</v>
      </c>
      <c r="S1227" s="16">
        <f t="shared" si="381"/>
        <v>1.8585633305454884E-4</v>
      </c>
      <c r="T1227" s="4">
        <f t="shared" si="392"/>
        <v>2.6391599293745936E-2</v>
      </c>
      <c r="U1227" s="4">
        <f t="shared" si="393"/>
        <v>2.6391599293745942E-2</v>
      </c>
      <c r="V1227" s="6">
        <f t="shared" si="382"/>
        <v>0</v>
      </c>
      <c r="W1227" s="16" t="str">
        <f t="shared" si="383"/>
        <v/>
      </c>
      <c r="X1227" s="4" t="str">
        <f t="shared" si="394"/>
        <v/>
      </c>
      <c r="Y1227" s="4" t="str">
        <f t="shared" si="384"/>
        <v/>
      </c>
      <c r="Z1227" s="4">
        <f t="shared" si="385"/>
        <v>5305000</v>
      </c>
      <c r="AA1227" s="16">
        <f t="shared" si="386"/>
        <v>1.1310084825636192E-3</v>
      </c>
      <c r="AB1227" s="15">
        <f t="shared" si="395"/>
        <v>0.16060320452403393</v>
      </c>
      <c r="AC1227" s="15">
        <f t="shared" si="396"/>
        <v>0.16060320452403395</v>
      </c>
      <c r="AD1227" s="4">
        <v>150523</v>
      </c>
      <c r="AE1227" s="26">
        <v>1503.37</v>
      </c>
      <c r="AF1227" s="26">
        <v>1503.37</v>
      </c>
      <c r="AG1227" s="4">
        <f t="shared" si="397"/>
        <v>2114000</v>
      </c>
      <c r="AH1227" s="16">
        <f t="shared" si="387"/>
        <v>2.8382213812677389E-3</v>
      </c>
      <c r="AI1227" s="15">
        <f t="shared" si="388"/>
        <v>0.4030274361400189</v>
      </c>
      <c r="AJ1227" s="15">
        <f t="shared" si="389"/>
        <v>0.40302743614001901</v>
      </c>
      <c r="AK1227" s="4">
        <f t="shared" si="390"/>
        <v>15073000</v>
      </c>
      <c r="AL1227" s="27">
        <f t="shared" si="391"/>
        <v>3.9806276122868704E-4</v>
      </c>
      <c r="AM1227" s="15">
        <f t="shared" si="398"/>
        <v>5.6524912094473558E-2</v>
      </c>
      <c r="AN1227" s="15">
        <f t="shared" si="399"/>
        <v>1.0505512888109577E-5</v>
      </c>
    </row>
    <row r="1228" spans="1:40" x14ac:dyDescent="0.2">
      <c r="A1228" s="4" t="s">
        <v>4627</v>
      </c>
      <c r="B1228" s="3" t="s">
        <v>5</v>
      </c>
      <c r="C1228" s="6">
        <v>150523</v>
      </c>
      <c r="D1228" s="3" t="s">
        <v>394</v>
      </c>
      <c r="E1228" s="6">
        <v>150528</v>
      </c>
      <c r="F1228" s="3" t="s">
        <v>2036</v>
      </c>
      <c r="G1228" s="8">
        <v>6000</v>
      </c>
      <c r="H1228" s="6">
        <v>142</v>
      </c>
      <c r="I1228" s="6">
        <v>150050</v>
      </c>
      <c r="J1228" s="13">
        <v>45046</v>
      </c>
      <c r="K1228" s="9">
        <v>6000</v>
      </c>
      <c r="L1228" s="4" t="s">
        <v>4627</v>
      </c>
      <c r="M1228" s="4" t="s">
        <v>4632</v>
      </c>
      <c r="N1228" s="4">
        <f>VLOOKUP(I1228,BaseModelo!$A$2:$E$5075,5)</f>
        <v>8</v>
      </c>
      <c r="P1228" s="15">
        <v>142.00000000000003</v>
      </c>
      <c r="Q1228" s="4">
        <f>VLOOKUP(I1228,BaseModelo!$A$2:$E$5075,3)</f>
        <v>132</v>
      </c>
      <c r="R1228" s="4">
        <f t="shared" si="380"/>
        <v>32283000</v>
      </c>
      <c r="S1228" s="16">
        <f t="shared" si="381"/>
        <v>1.8585633305454884E-4</v>
      </c>
      <c r="T1228" s="4">
        <f t="shared" si="392"/>
        <v>2.6391599293745936E-2</v>
      </c>
      <c r="U1228" s="4">
        <f t="shared" si="393"/>
        <v>2.6391599293745942E-2</v>
      </c>
      <c r="V1228" s="6">
        <f t="shared" si="382"/>
        <v>0</v>
      </c>
      <c r="W1228" s="16" t="str">
        <f t="shared" si="383"/>
        <v/>
      </c>
      <c r="X1228" s="4" t="str">
        <f t="shared" si="394"/>
        <v/>
      </c>
      <c r="Y1228" s="4" t="str">
        <f t="shared" si="384"/>
        <v/>
      </c>
      <c r="Z1228" s="4">
        <f t="shared" si="385"/>
        <v>5836000</v>
      </c>
      <c r="AA1228" s="16">
        <f t="shared" si="386"/>
        <v>1.028101439342015E-3</v>
      </c>
      <c r="AB1228" s="15">
        <f t="shared" si="395"/>
        <v>0.14599040438656613</v>
      </c>
      <c r="AC1228" s="15">
        <f t="shared" si="396"/>
        <v>0.14599040438656616</v>
      </c>
      <c r="AD1228" s="4">
        <v>150523</v>
      </c>
      <c r="AE1228" s="26">
        <v>1503.37</v>
      </c>
      <c r="AF1228" s="26">
        <v>1503.37</v>
      </c>
      <c r="AG1228" s="4">
        <f t="shared" si="397"/>
        <v>2254000</v>
      </c>
      <c r="AH1228" s="16">
        <f t="shared" si="387"/>
        <v>2.6619343389529724E-3</v>
      </c>
      <c r="AI1228" s="15">
        <f t="shared" si="388"/>
        <v>0.37799467613132209</v>
      </c>
      <c r="AJ1228" s="15">
        <f t="shared" si="389"/>
        <v>0.37799467613132215</v>
      </c>
      <c r="AK1228" s="4">
        <f t="shared" si="390"/>
        <v>15073000</v>
      </c>
      <c r="AL1228" s="27">
        <f t="shared" si="391"/>
        <v>3.9806276122868704E-4</v>
      </c>
      <c r="AM1228" s="15">
        <f t="shared" si="398"/>
        <v>5.6524912094473558E-2</v>
      </c>
      <c r="AN1228" s="15">
        <f t="shared" si="399"/>
        <v>1.0505512888109577E-5</v>
      </c>
    </row>
    <row r="1229" spans="1:40" x14ac:dyDescent="0.2">
      <c r="A1229" s="4" t="s">
        <v>4627</v>
      </c>
      <c r="B1229" s="3" t="s">
        <v>5</v>
      </c>
      <c r="C1229" s="6">
        <v>150523</v>
      </c>
      <c r="D1229" s="3" t="s">
        <v>394</v>
      </c>
      <c r="E1229" s="6">
        <v>150529</v>
      </c>
      <c r="F1229" s="3" t="s">
        <v>2037</v>
      </c>
      <c r="G1229" s="8">
        <v>6000</v>
      </c>
      <c r="H1229" s="6">
        <v>142</v>
      </c>
      <c r="I1229" s="6">
        <v>149978</v>
      </c>
      <c r="J1229" s="13">
        <v>45046</v>
      </c>
      <c r="K1229" s="9">
        <v>6000</v>
      </c>
      <c r="L1229" s="4" t="s">
        <v>4627</v>
      </c>
      <c r="M1229" s="4" t="s">
        <v>4632</v>
      </c>
      <c r="N1229" s="4">
        <f>VLOOKUP(I1229,BaseModelo!$A$2:$E$5075,5)</f>
        <v>6</v>
      </c>
      <c r="P1229" s="15">
        <v>142.00000000000003</v>
      </c>
      <c r="Q1229" s="4">
        <f>VLOOKUP(I1229,BaseModelo!$A$2:$E$5075,3)</f>
        <v>115</v>
      </c>
      <c r="R1229" s="4">
        <f t="shared" si="380"/>
        <v>32283000</v>
      </c>
      <c r="S1229" s="16">
        <f t="shared" si="381"/>
        <v>1.8585633305454884E-4</v>
      </c>
      <c r="T1229" s="4">
        <f t="shared" si="392"/>
        <v>2.6391599293745936E-2</v>
      </c>
      <c r="U1229" s="4">
        <f t="shared" si="393"/>
        <v>2.6391599293745942E-2</v>
      </c>
      <c r="V1229" s="6">
        <f t="shared" si="382"/>
        <v>0</v>
      </c>
      <c r="W1229" s="16" t="str">
        <f t="shared" si="383"/>
        <v/>
      </c>
      <c r="X1229" s="4" t="str">
        <f t="shared" si="394"/>
        <v/>
      </c>
      <c r="Y1229" s="4" t="str">
        <f t="shared" si="384"/>
        <v/>
      </c>
      <c r="Z1229" s="4">
        <f t="shared" si="385"/>
        <v>4853000</v>
      </c>
      <c r="AA1229" s="16">
        <f t="shared" si="386"/>
        <v>1.2363486503193901E-3</v>
      </c>
      <c r="AB1229" s="15">
        <f t="shared" si="395"/>
        <v>0.17556150834535339</v>
      </c>
      <c r="AC1229" s="15">
        <f t="shared" si="396"/>
        <v>0.17556150834535342</v>
      </c>
      <c r="AD1229" s="4">
        <v>150523</v>
      </c>
      <c r="AE1229" s="26">
        <v>1503.37</v>
      </c>
      <c r="AF1229" s="26">
        <v>1503.37</v>
      </c>
      <c r="AG1229" s="4">
        <f t="shared" si="397"/>
        <v>1993000</v>
      </c>
      <c r="AH1229" s="16">
        <f t="shared" si="387"/>
        <v>3.0105368790767687E-3</v>
      </c>
      <c r="AI1229" s="15">
        <f t="shared" si="388"/>
        <v>0.42749623682890114</v>
      </c>
      <c r="AJ1229" s="15">
        <f t="shared" si="389"/>
        <v>0.42749623682890125</v>
      </c>
      <c r="AK1229" s="4">
        <f t="shared" si="390"/>
        <v>15073000</v>
      </c>
      <c r="AL1229" s="27">
        <f t="shared" si="391"/>
        <v>3.9806276122868704E-4</v>
      </c>
      <c r="AM1229" s="15">
        <f t="shared" si="398"/>
        <v>5.6524912094473558E-2</v>
      </c>
      <c r="AN1229" s="15">
        <f t="shared" si="399"/>
        <v>1.0505512888109577E-5</v>
      </c>
    </row>
    <row r="1230" spans="1:40" x14ac:dyDescent="0.2">
      <c r="A1230" s="4" t="s">
        <v>4627</v>
      </c>
      <c r="B1230" s="3" t="s">
        <v>5</v>
      </c>
      <c r="C1230" s="6">
        <v>150523</v>
      </c>
      <c r="D1230" s="3" t="s">
        <v>394</v>
      </c>
      <c r="E1230" s="6">
        <v>150530</v>
      </c>
      <c r="F1230" s="3" t="s">
        <v>2038</v>
      </c>
      <c r="G1230" s="8">
        <v>6000</v>
      </c>
      <c r="H1230" s="6">
        <v>142</v>
      </c>
      <c r="I1230" s="6">
        <v>149974</v>
      </c>
      <c r="J1230" s="13">
        <v>45046</v>
      </c>
      <c r="K1230" s="9">
        <v>6000</v>
      </c>
      <c r="L1230" s="4" t="s">
        <v>4627</v>
      </c>
      <c r="M1230" s="4" t="s">
        <v>4632</v>
      </c>
      <c r="N1230" s="4">
        <f>VLOOKUP(I1230,BaseModelo!$A$2:$E$5075,5)</f>
        <v>6</v>
      </c>
      <c r="P1230" s="15">
        <v>142.00000000000003</v>
      </c>
      <c r="Q1230" s="4">
        <f>VLOOKUP(I1230,BaseModelo!$A$2:$E$5075,3)</f>
        <v>115</v>
      </c>
      <c r="R1230" s="4">
        <f t="shared" si="380"/>
        <v>32283000</v>
      </c>
      <c r="S1230" s="16">
        <f t="shared" si="381"/>
        <v>1.8585633305454884E-4</v>
      </c>
      <c r="T1230" s="4">
        <f t="shared" si="392"/>
        <v>2.6391599293745936E-2</v>
      </c>
      <c r="U1230" s="4">
        <f t="shared" si="393"/>
        <v>2.6391599293745942E-2</v>
      </c>
      <c r="V1230" s="6">
        <f t="shared" si="382"/>
        <v>0</v>
      </c>
      <c r="W1230" s="16" t="str">
        <f t="shared" si="383"/>
        <v/>
      </c>
      <c r="X1230" s="4" t="str">
        <f t="shared" si="394"/>
        <v/>
      </c>
      <c r="Y1230" s="4" t="str">
        <f t="shared" si="384"/>
        <v/>
      </c>
      <c r="Z1230" s="4">
        <f t="shared" si="385"/>
        <v>4853000</v>
      </c>
      <c r="AA1230" s="16">
        <f t="shared" si="386"/>
        <v>1.2363486503193901E-3</v>
      </c>
      <c r="AB1230" s="15">
        <f t="shared" si="395"/>
        <v>0.17556150834535339</v>
      </c>
      <c r="AC1230" s="15">
        <f t="shared" si="396"/>
        <v>0.17556150834535342</v>
      </c>
      <c r="AD1230" s="4">
        <v>150523</v>
      </c>
      <c r="AE1230" s="26">
        <v>1503.37</v>
      </c>
      <c r="AF1230" s="26">
        <v>1503.37</v>
      </c>
      <c r="AG1230" s="4">
        <f t="shared" si="397"/>
        <v>1993000</v>
      </c>
      <c r="AH1230" s="16">
        <f t="shared" si="387"/>
        <v>3.0105368790767687E-3</v>
      </c>
      <c r="AI1230" s="15">
        <f t="shared" si="388"/>
        <v>0.42749623682890114</v>
      </c>
      <c r="AJ1230" s="15">
        <f t="shared" si="389"/>
        <v>0.42749623682890125</v>
      </c>
      <c r="AK1230" s="4">
        <f t="shared" si="390"/>
        <v>15073000</v>
      </c>
      <c r="AL1230" s="27">
        <f t="shared" si="391"/>
        <v>3.9806276122868704E-4</v>
      </c>
      <c r="AM1230" s="15">
        <f t="shared" si="398"/>
        <v>5.6524912094473558E-2</v>
      </c>
      <c r="AN1230" s="15">
        <f t="shared" si="399"/>
        <v>1.0505512888109577E-5</v>
      </c>
    </row>
    <row r="1231" spans="1:40" x14ac:dyDescent="0.2">
      <c r="A1231" s="4" t="s">
        <v>4627</v>
      </c>
      <c r="B1231" s="3" t="s">
        <v>8</v>
      </c>
      <c r="C1231" s="6">
        <v>150556</v>
      </c>
      <c r="D1231" s="3" t="s">
        <v>395</v>
      </c>
      <c r="E1231" s="6">
        <v>150575</v>
      </c>
      <c r="F1231" s="3" t="s">
        <v>2057</v>
      </c>
      <c r="G1231" s="8">
        <v>5000</v>
      </c>
      <c r="H1231" s="6">
        <v>147</v>
      </c>
      <c r="I1231" s="6">
        <v>150374</v>
      </c>
      <c r="J1231" s="13">
        <v>45046</v>
      </c>
      <c r="K1231" s="9">
        <v>5000</v>
      </c>
      <c r="L1231" s="4" t="s">
        <v>4627</v>
      </c>
      <c r="M1231" s="4" t="s">
        <v>4632</v>
      </c>
      <c r="N1231" s="4">
        <f>VLOOKUP(I1231,BaseModelo!$A$2:$E$5075,5)</f>
        <v>7</v>
      </c>
      <c r="P1231" s="15">
        <v>147</v>
      </c>
      <c r="Q1231" s="4">
        <f>VLOOKUP(I1231,BaseModelo!$A$2:$E$5075,3)</f>
        <v>127</v>
      </c>
      <c r="R1231" s="4">
        <f t="shared" si="380"/>
        <v>32283000</v>
      </c>
      <c r="S1231" s="16">
        <f t="shared" si="381"/>
        <v>1.5488027754545735E-4</v>
      </c>
      <c r="T1231" s="4">
        <f t="shared" si="392"/>
        <v>2.2767400799182231E-2</v>
      </c>
      <c r="U1231" s="4">
        <f t="shared" si="393"/>
        <v>2.2767400799182231E-2</v>
      </c>
      <c r="V1231" s="6">
        <f t="shared" si="382"/>
        <v>0</v>
      </c>
      <c r="W1231" s="16" t="str">
        <f t="shared" si="383"/>
        <v/>
      </c>
      <c r="X1231" s="4" t="str">
        <f t="shared" si="394"/>
        <v/>
      </c>
      <c r="Y1231" s="4" t="str">
        <f t="shared" si="384"/>
        <v/>
      </c>
      <c r="Z1231" s="4">
        <f t="shared" si="385"/>
        <v>4022000</v>
      </c>
      <c r="AA1231" s="16">
        <f t="shared" si="386"/>
        <v>1.2431626056688214E-3</v>
      </c>
      <c r="AB1231" s="15">
        <f t="shared" si="395"/>
        <v>0.18274490303331675</v>
      </c>
      <c r="AC1231" s="15">
        <f t="shared" si="396"/>
        <v>0.18274490303331675</v>
      </c>
      <c r="AD1231" s="4">
        <v>150556</v>
      </c>
      <c r="AE1231" s="26">
        <v>1303.3399999999999</v>
      </c>
      <c r="AF1231" s="26">
        <v>1303.3399999999999</v>
      </c>
      <c r="AG1231" s="4">
        <f t="shared" si="397"/>
        <v>1778000</v>
      </c>
      <c r="AH1231" s="16">
        <f t="shared" si="387"/>
        <v>2.8121484814398199E-3</v>
      </c>
      <c r="AI1231" s="15">
        <f t="shared" si="388"/>
        <v>0.41338582677165353</v>
      </c>
      <c r="AJ1231" s="15">
        <f t="shared" si="389"/>
        <v>0.41338582677165353</v>
      </c>
      <c r="AK1231" s="4">
        <f t="shared" si="390"/>
        <v>15073000</v>
      </c>
      <c r="AL1231" s="27">
        <f t="shared" si="391"/>
        <v>3.3171896769057253E-4</v>
      </c>
      <c r="AM1231" s="15">
        <f t="shared" si="398"/>
        <v>4.8762688250514163E-2</v>
      </c>
      <c r="AN1231" s="15">
        <f t="shared" si="399"/>
        <v>7.5523786901022457E-6</v>
      </c>
    </row>
    <row r="1232" spans="1:40" x14ac:dyDescent="0.2">
      <c r="A1232" s="4" t="s">
        <v>4627</v>
      </c>
      <c r="B1232" s="3" t="s">
        <v>3</v>
      </c>
      <c r="C1232" s="6">
        <v>150567</v>
      </c>
      <c r="D1232" s="3" t="s">
        <v>37</v>
      </c>
      <c r="E1232" s="6">
        <v>150623</v>
      </c>
      <c r="F1232" s="3" t="s">
        <v>2089</v>
      </c>
      <c r="G1232" s="8">
        <v>6000</v>
      </c>
      <c r="H1232" s="6">
        <v>142</v>
      </c>
      <c r="I1232" s="6">
        <v>150477</v>
      </c>
      <c r="J1232" s="13">
        <v>45046</v>
      </c>
      <c r="K1232" s="9">
        <v>6000</v>
      </c>
      <c r="L1232" s="4" t="s">
        <v>4627</v>
      </c>
      <c r="M1232" s="4" t="s">
        <v>4632</v>
      </c>
      <c r="N1232" s="4">
        <f>VLOOKUP(I1232,BaseModelo!$A$2:$E$5075,5)</f>
        <v>3</v>
      </c>
      <c r="P1232" s="15">
        <v>142.00000000000003</v>
      </c>
      <c r="Q1232" s="4">
        <f>VLOOKUP(I1232,BaseModelo!$A$2:$E$5075,3)</f>
        <v>110</v>
      </c>
      <c r="R1232" s="4">
        <f t="shared" si="380"/>
        <v>32283000</v>
      </c>
      <c r="S1232" s="16">
        <f t="shared" si="381"/>
        <v>1.8585633305454884E-4</v>
      </c>
      <c r="T1232" s="4">
        <f t="shared" si="392"/>
        <v>2.6391599293745936E-2</v>
      </c>
      <c r="U1232" s="4">
        <f t="shared" si="393"/>
        <v>2.6391599293745942E-2</v>
      </c>
      <c r="V1232" s="6">
        <f t="shared" si="382"/>
        <v>0</v>
      </c>
      <c r="W1232" s="16" t="str">
        <f t="shared" si="383"/>
        <v/>
      </c>
      <c r="X1232" s="4" t="str">
        <f t="shared" si="394"/>
        <v/>
      </c>
      <c r="Y1232" s="4" t="str">
        <f t="shared" si="384"/>
        <v/>
      </c>
      <c r="Z1232" s="4">
        <f t="shared" si="385"/>
        <v>1992000</v>
      </c>
      <c r="AA1232" s="16">
        <f t="shared" si="386"/>
        <v>3.0120481927710845E-3</v>
      </c>
      <c r="AB1232" s="15">
        <f t="shared" si="395"/>
        <v>0.42771084337349402</v>
      </c>
      <c r="AC1232" s="15">
        <f t="shared" si="396"/>
        <v>0.42771084337349408</v>
      </c>
      <c r="AD1232" s="4">
        <v>150567</v>
      </c>
      <c r="AE1232" s="26">
        <v>1503.37</v>
      </c>
      <c r="AF1232" s="26">
        <v>1503.37</v>
      </c>
      <c r="AG1232" s="4">
        <f t="shared" si="397"/>
        <v>1267000</v>
      </c>
      <c r="AH1232" s="16">
        <f t="shared" si="387"/>
        <v>4.7355958958168907E-3</v>
      </c>
      <c r="AI1232" s="15">
        <f t="shared" si="388"/>
        <v>0.67245461720599853</v>
      </c>
      <c r="AJ1232" s="15">
        <f t="shared" si="389"/>
        <v>0.67245461720599864</v>
      </c>
      <c r="AK1232" s="4">
        <f t="shared" si="390"/>
        <v>15073000</v>
      </c>
      <c r="AL1232" s="27">
        <f t="shared" si="391"/>
        <v>3.9806276122868704E-4</v>
      </c>
      <c r="AM1232" s="15">
        <f t="shared" si="398"/>
        <v>5.6524912094473558E-2</v>
      </c>
      <c r="AN1232" s="15">
        <f t="shared" si="399"/>
        <v>1.0505512888109577E-5</v>
      </c>
    </row>
    <row r="1233" spans="1:40" x14ac:dyDescent="0.2">
      <c r="A1233" s="4" t="s">
        <v>4627</v>
      </c>
      <c r="B1233" s="3" t="s">
        <v>3</v>
      </c>
      <c r="C1233" s="6">
        <v>150567</v>
      </c>
      <c r="D1233" s="3" t="s">
        <v>37</v>
      </c>
      <c r="E1233" s="6">
        <v>150624</v>
      </c>
      <c r="F1233" s="3" t="s">
        <v>2090</v>
      </c>
      <c r="G1233" s="8">
        <v>6000</v>
      </c>
      <c r="H1233" s="6">
        <v>142</v>
      </c>
      <c r="I1233" s="6">
        <v>150532</v>
      </c>
      <c r="J1233" s="13">
        <v>45046</v>
      </c>
      <c r="K1233" s="9">
        <v>6000</v>
      </c>
      <c r="L1233" s="4" t="s">
        <v>4627</v>
      </c>
      <c r="M1233" s="4" t="s">
        <v>4632</v>
      </c>
      <c r="N1233" s="4">
        <f>VLOOKUP(I1233,BaseModelo!$A$2:$E$5075,5)</f>
        <v>3</v>
      </c>
      <c r="P1233" s="15">
        <v>142.00000000000003</v>
      </c>
      <c r="Q1233" s="4">
        <f>VLOOKUP(I1233,BaseModelo!$A$2:$E$5075,3)</f>
        <v>110</v>
      </c>
      <c r="R1233" s="4">
        <f t="shared" si="380"/>
        <v>32283000</v>
      </c>
      <c r="S1233" s="16">
        <f t="shared" si="381"/>
        <v>1.8585633305454884E-4</v>
      </c>
      <c r="T1233" s="4">
        <f t="shared" si="392"/>
        <v>2.6391599293745936E-2</v>
      </c>
      <c r="U1233" s="4">
        <f t="shared" si="393"/>
        <v>2.6391599293745942E-2</v>
      </c>
      <c r="V1233" s="6">
        <f t="shared" si="382"/>
        <v>0</v>
      </c>
      <c r="W1233" s="16" t="str">
        <f t="shared" si="383"/>
        <v/>
      </c>
      <c r="X1233" s="4" t="str">
        <f t="shared" si="394"/>
        <v/>
      </c>
      <c r="Y1233" s="4" t="str">
        <f t="shared" si="384"/>
        <v/>
      </c>
      <c r="Z1233" s="4">
        <f t="shared" si="385"/>
        <v>1992000</v>
      </c>
      <c r="AA1233" s="16">
        <f t="shared" si="386"/>
        <v>3.0120481927710845E-3</v>
      </c>
      <c r="AB1233" s="15">
        <f t="shared" si="395"/>
        <v>0.42771084337349402</v>
      </c>
      <c r="AC1233" s="15">
        <f t="shared" si="396"/>
        <v>0.42771084337349408</v>
      </c>
      <c r="AD1233" s="4">
        <v>150567</v>
      </c>
      <c r="AE1233" s="26">
        <v>1503.37</v>
      </c>
      <c r="AF1233" s="26">
        <v>1503.37</v>
      </c>
      <c r="AG1233" s="4">
        <f t="shared" si="397"/>
        <v>1267000</v>
      </c>
      <c r="AH1233" s="16">
        <f t="shared" si="387"/>
        <v>4.7355958958168907E-3</v>
      </c>
      <c r="AI1233" s="15">
        <f t="shared" si="388"/>
        <v>0.67245461720599853</v>
      </c>
      <c r="AJ1233" s="15">
        <f t="shared" si="389"/>
        <v>0.67245461720599864</v>
      </c>
      <c r="AK1233" s="4">
        <f t="shared" si="390"/>
        <v>15073000</v>
      </c>
      <c r="AL1233" s="27">
        <f t="shared" si="391"/>
        <v>3.9806276122868704E-4</v>
      </c>
      <c r="AM1233" s="15">
        <f t="shared" si="398"/>
        <v>5.6524912094473558E-2</v>
      </c>
      <c r="AN1233" s="15">
        <f t="shared" si="399"/>
        <v>1.0505512888109577E-5</v>
      </c>
    </row>
    <row r="1234" spans="1:40" x14ac:dyDescent="0.2">
      <c r="A1234" s="4" t="s">
        <v>4627</v>
      </c>
      <c r="B1234" s="3" t="s">
        <v>3</v>
      </c>
      <c r="C1234" s="6">
        <v>150567</v>
      </c>
      <c r="D1234" s="3" t="s">
        <v>37</v>
      </c>
      <c r="E1234" s="6">
        <v>150625</v>
      </c>
      <c r="F1234" s="3" t="s">
        <v>2091</v>
      </c>
      <c r="G1234" s="8">
        <v>6000</v>
      </c>
      <c r="H1234" s="6">
        <v>142</v>
      </c>
      <c r="I1234" s="6">
        <v>150468</v>
      </c>
      <c r="J1234" s="13">
        <v>45046</v>
      </c>
      <c r="K1234" s="9">
        <v>6000</v>
      </c>
      <c r="L1234" s="4" t="s">
        <v>4627</v>
      </c>
      <c r="M1234" s="4" t="s">
        <v>4632</v>
      </c>
      <c r="N1234" s="4">
        <f>VLOOKUP(I1234,BaseModelo!$A$2:$E$5075,5)</f>
        <v>3</v>
      </c>
      <c r="P1234" s="15">
        <v>142.00000000000003</v>
      </c>
      <c r="Q1234" s="4">
        <f>VLOOKUP(I1234,BaseModelo!$A$2:$E$5075,3)</f>
        <v>110</v>
      </c>
      <c r="R1234" s="4">
        <f t="shared" si="380"/>
        <v>32283000</v>
      </c>
      <c r="S1234" s="16">
        <f t="shared" si="381"/>
        <v>1.8585633305454884E-4</v>
      </c>
      <c r="T1234" s="4">
        <f t="shared" si="392"/>
        <v>2.6391599293745936E-2</v>
      </c>
      <c r="U1234" s="4">
        <f t="shared" si="393"/>
        <v>2.6391599293745942E-2</v>
      </c>
      <c r="V1234" s="6">
        <f t="shared" si="382"/>
        <v>0</v>
      </c>
      <c r="W1234" s="16" t="str">
        <f t="shared" si="383"/>
        <v/>
      </c>
      <c r="X1234" s="4" t="str">
        <f t="shared" si="394"/>
        <v/>
      </c>
      <c r="Y1234" s="4" t="str">
        <f t="shared" si="384"/>
        <v/>
      </c>
      <c r="Z1234" s="4">
        <f t="shared" si="385"/>
        <v>1992000</v>
      </c>
      <c r="AA1234" s="16">
        <f t="shared" si="386"/>
        <v>3.0120481927710845E-3</v>
      </c>
      <c r="AB1234" s="15">
        <f t="shared" si="395"/>
        <v>0.42771084337349402</v>
      </c>
      <c r="AC1234" s="15">
        <f t="shared" si="396"/>
        <v>0.42771084337349408</v>
      </c>
      <c r="AD1234" s="4">
        <v>150567</v>
      </c>
      <c r="AE1234" s="26">
        <v>1503.37</v>
      </c>
      <c r="AF1234" s="26">
        <v>1503.37</v>
      </c>
      <c r="AG1234" s="4">
        <f t="shared" si="397"/>
        <v>1267000</v>
      </c>
      <c r="AH1234" s="16">
        <f t="shared" si="387"/>
        <v>4.7355958958168907E-3</v>
      </c>
      <c r="AI1234" s="15">
        <f t="shared" si="388"/>
        <v>0.67245461720599853</v>
      </c>
      <c r="AJ1234" s="15">
        <f t="shared" si="389"/>
        <v>0.67245461720599864</v>
      </c>
      <c r="AK1234" s="4">
        <f t="shared" si="390"/>
        <v>15073000</v>
      </c>
      <c r="AL1234" s="27">
        <f t="shared" si="391"/>
        <v>3.9806276122868704E-4</v>
      </c>
      <c r="AM1234" s="15">
        <f t="shared" si="398"/>
        <v>5.6524912094473558E-2</v>
      </c>
      <c r="AN1234" s="15">
        <f t="shared" si="399"/>
        <v>1.0505512888109577E-5</v>
      </c>
    </row>
    <row r="1235" spans="1:40" x14ac:dyDescent="0.2">
      <c r="A1235" s="4" t="s">
        <v>4627</v>
      </c>
      <c r="B1235" s="3" t="s">
        <v>3</v>
      </c>
      <c r="C1235" s="6">
        <v>150567</v>
      </c>
      <c r="D1235" s="3" t="s">
        <v>37</v>
      </c>
      <c r="E1235" s="6">
        <v>150626</v>
      </c>
      <c r="F1235" s="3" t="s">
        <v>2092</v>
      </c>
      <c r="G1235" s="8">
        <v>6000</v>
      </c>
      <c r="H1235" s="6">
        <v>142</v>
      </c>
      <c r="I1235" s="6">
        <v>150472</v>
      </c>
      <c r="J1235" s="13">
        <v>45046</v>
      </c>
      <c r="K1235" s="9">
        <v>6000</v>
      </c>
      <c r="L1235" s="4" t="s">
        <v>4627</v>
      </c>
      <c r="M1235" s="4" t="s">
        <v>4632</v>
      </c>
      <c r="N1235" s="4">
        <f>VLOOKUP(I1235,BaseModelo!$A$2:$E$5075,5)</f>
        <v>3</v>
      </c>
      <c r="P1235" s="15">
        <v>142.00000000000003</v>
      </c>
      <c r="Q1235" s="4">
        <f>VLOOKUP(I1235,BaseModelo!$A$2:$E$5075,3)</f>
        <v>110</v>
      </c>
      <c r="R1235" s="4">
        <f t="shared" si="380"/>
        <v>32283000</v>
      </c>
      <c r="S1235" s="16">
        <f t="shared" si="381"/>
        <v>1.8585633305454884E-4</v>
      </c>
      <c r="T1235" s="4">
        <f t="shared" si="392"/>
        <v>2.6391599293745936E-2</v>
      </c>
      <c r="U1235" s="4">
        <f t="shared" si="393"/>
        <v>2.6391599293745942E-2</v>
      </c>
      <c r="V1235" s="6">
        <f t="shared" si="382"/>
        <v>0</v>
      </c>
      <c r="W1235" s="16" t="str">
        <f t="shared" si="383"/>
        <v/>
      </c>
      <c r="X1235" s="4" t="str">
        <f t="shared" si="394"/>
        <v/>
      </c>
      <c r="Y1235" s="4" t="str">
        <f t="shared" si="384"/>
        <v/>
      </c>
      <c r="Z1235" s="4">
        <f t="shared" si="385"/>
        <v>1992000</v>
      </c>
      <c r="AA1235" s="16">
        <f t="shared" si="386"/>
        <v>3.0120481927710845E-3</v>
      </c>
      <c r="AB1235" s="15">
        <f t="shared" si="395"/>
        <v>0.42771084337349402</v>
      </c>
      <c r="AC1235" s="15">
        <f t="shared" si="396"/>
        <v>0.42771084337349408</v>
      </c>
      <c r="AD1235" s="4">
        <v>150567</v>
      </c>
      <c r="AE1235" s="26">
        <v>1503.37</v>
      </c>
      <c r="AF1235" s="26">
        <v>1503.37</v>
      </c>
      <c r="AG1235" s="4">
        <f t="shared" si="397"/>
        <v>1267000</v>
      </c>
      <c r="AH1235" s="16">
        <f t="shared" si="387"/>
        <v>4.7355958958168907E-3</v>
      </c>
      <c r="AI1235" s="15">
        <f t="shared" si="388"/>
        <v>0.67245461720599853</v>
      </c>
      <c r="AJ1235" s="15">
        <f t="shared" si="389"/>
        <v>0.67245461720599864</v>
      </c>
      <c r="AK1235" s="4">
        <f t="shared" si="390"/>
        <v>15073000</v>
      </c>
      <c r="AL1235" s="27">
        <f t="shared" si="391"/>
        <v>3.9806276122868704E-4</v>
      </c>
      <c r="AM1235" s="15">
        <f t="shared" si="398"/>
        <v>5.6524912094473558E-2</v>
      </c>
      <c r="AN1235" s="15">
        <f t="shared" si="399"/>
        <v>1.0505512888109577E-5</v>
      </c>
    </row>
    <row r="1236" spans="1:40" x14ac:dyDescent="0.2">
      <c r="A1236" s="4" t="s">
        <v>4629</v>
      </c>
      <c r="B1236" s="3" t="s">
        <v>2</v>
      </c>
      <c r="C1236" s="6">
        <v>150589</v>
      </c>
      <c r="D1236" s="3" t="s">
        <v>402</v>
      </c>
      <c r="E1236" s="6">
        <v>150704</v>
      </c>
      <c r="F1236" s="3" t="s">
        <v>2093</v>
      </c>
      <c r="G1236" s="8">
        <v>7000</v>
      </c>
      <c r="H1236" s="6">
        <v>142</v>
      </c>
      <c r="I1236" s="6">
        <v>149894</v>
      </c>
      <c r="J1236" s="13">
        <v>45046</v>
      </c>
      <c r="K1236" s="9">
        <v>7000</v>
      </c>
      <c r="L1236" s="4" t="s">
        <v>4629</v>
      </c>
      <c r="M1236" s="4" t="s">
        <v>4632</v>
      </c>
      <c r="N1236" s="4">
        <f>VLOOKUP(I1236,BaseModelo!$A$2:$E$5075,5)</f>
        <v>7</v>
      </c>
      <c r="P1236" s="15">
        <v>142.00000000000003</v>
      </c>
      <c r="Q1236" s="4">
        <f>VLOOKUP(I1236,BaseModelo!$A$2:$E$5075,3)</f>
        <v>127</v>
      </c>
      <c r="R1236" s="4">
        <f t="shared" si="380"/>
        <v>32283000</v>
      </c>
      <c r="S1236" s="16">
        <f t="shared" si="381"/>
        <v>2.168323885636403E-4</v>
      </c>
      <c r="T1236" s="4">
        <f t="shared" si="392"/>
        <v>3.0790199176036922E-2</v>
      </c>
      <c r="U1236" s="4">
        <f t="shared" si="393"/>
        <v>3.0790199176036929E-2</v>
      </c>
      <c r="V1236" s="6">
        <f t="shared" si="382"/>
        <v>0</v>
      </c>
      <c r="W1236" s="16" t="str">
        <f t="shared" si="383"/>
        <v/>
      </c>
      <c r="X1236" s="4" t="str">
        <f t="shared" si="394"/>
        <v/>
      </c>
      <c r="Y1236" s="4" t="str">
        <f t="shared" si="384"/>
        <v/>
      </c>
      <c r="Z1236" s="4">
        <f t="shared" si="385"/>
        <v>4022000</v>
      </c>
      <c r="AA1236" s="16">
        <f t="shared" si="386"/>
        <v>1.7404276479363501E-3</v>
      </c>
      <c r="AB1236" s="15">
        <f t="shared" si="395"/>
        <v>0.24714072600696171</v>
      </c>
      <c r="AC1236" s="15">
        <f t="shared" si="396"/>
        <v>0.24714072600696177</v>
      </c>
      <c r="AD1236" s="4">
        <v>150589</v>
      </c>
      <c r="AE1236" s="26">
        <v>1758.65</v>
      </c>
      <c r="AF1236" s="26">
        <v>1758.65</v>
      </c>
      <c r="AG1236" s="4">
        <f t="shared" si="397"/>
        <v>60000</v>
      </c>
      <c r="AH1236" s="16">
        <f t="shared" si="387"/>
        <v>0.11666666666666667</v>
      </c>
      <c r="AI1236" s="15">
        <f t="shared" si="388"/>
        <v>16.566666666666666</v>
      </c>
      <c r="AJ1236" s="15">
        <f t="shared" si="389"/>
        <v>16.56666666666667</v>
      </c>
      <c r="AK1236" s="4">
        <f t="shared" si="390"/>
        <v>891000</v>
      </c>
      <c r="AL1236" s="27">
        <f t="shared" si="391"/>
        <v>7.8563411896745237E-3</v>
      </c>
      <c r="AM1236" s="15">
        <f t="shared" si="398"/>
        <v>1.1156004489337823</v>
      </c>
      <c r="AN1236" s="15">
        <f t="shared" si="399"/>
        <v>2.4189831002498151E-4</v>
      </c>
    </row>
    <row r="1237" spans="1:40" x14ac:dyDescent="0.2">
      <c r="A1237" s="4" t="s">
        <v>4629</v>
      </c>
      <c r="B1237" s="3" t="s">
        <v>2</v>
      </c>
      <c r="C1237" s="6">
        <v>150589</v>
      </c>
      <c r="D1237" s="3" t="s">
        <v>402</v>
      </c>
      <c r="E1237" s="6">
        <v>150705</v>
      </c>
      <c r="F1237" s="3" t="s">
        <v>2094</v>
      </c>
      <c r="G1237" s="8">
        <v>5000</v>
      </c>
      <c r="H1237" s="6">
        <v>147</v>
      </c>
      <c r="I1237" s="6">
        <v>150376</v>
      </c>
      <c r="J1237" s="13">
        <v>45046</v>
      </c>
      <c r="K1237" s="9">
        <v>5000</v>
      </c>
      <c r="L1237" s="4" t="s">
        <v>4629</v>
      </c>
      <c r="M1237" s="4" t="s">
        <v>4632</v>
      </c>
      <c r="N1237" s="4">
        <f>VLOOKUP(I1237,BaseModelo!$A$2:$E$5075,5)</f>
        <v>5</v>
      </c>
      <c r="P1237" s="15">
        <v>147</v>
      </c>
      <c r="Q1237" s="4">
        <f>VLOOKUP(I1237,BaseModelo!$A$2:$E$5075,3)</f>
        <v>110</v>
      </c>
      <c r="R1237" s="4">
        <f t="shared" si="380"/>
        <v>32283000</v>
      </c>
      <c r="S1237" s="16">
        <f t="shared" si="381"/>
        <v>1.5488027754545735E-4</v>
      </c>
      <c r="T1237" s="4">
        <f t="shared" si="392"/>
        <v>2.2767400799182231E-2</v>
      </c>
      <c r="U1237" s="4">
        <f t="shared" si="393"/>
        <v>2.2767400799182231E-2</v>
      </c>
      <c r="V1237" s="6">
        <f t="shared" si="382"/>
        <v>0</v>
      </c>
      <c r="W1237" s="16" t="str">
        <f t="shared" si="383"/>
        <v/>
      </c>
      <c r="X1237" s="4" t="str">
        <f t="shared" si="394"/>
        <v/>
      </c>
      <c r="Y1237" s="4" t="str">
        <f t="shared" si="384"/>
        <v/>
      </c>
      <c r="Z1237" s="4">
        <f t="shared" si="385"/>
        <v>4058000</v>
      </c>
      <c r="AA1237" s="16">
        <f t="shared" si="386"/>
        <v>1.2321340561853129E-3</v>
      </c>
      <c r="AB1237" s="15">
        <f t="shared" si="395"/>
        <v>0.18112370625924099</v>
      </c>
      <c r="AC1237" s="15">
        <f t="shared" si="396"/>
        <v>0.18112370625924099</v>
      </c>
      <c r="AD1237" s="4">
        <v>150589</v>
      </c>
      <c r="AE1237" s="26">
        <v>1303.3399999999999</v>
      </c>
      <c r="AF1237" s="26">
        <v>1303.3399999999999</v>
      </c>
      <c r="AG1237" s="4">
        <f t="shared" si="397"/>
        <v>97000</v>
      </c>
      <c r="AH1237" s="16">
        <f t="shared" si="387"/>
        <v>5.1546391752577317E-2</v>
      </c>
      <c r="AI1237" s="15">
        <f t="shared" si="388"/>
        <v>7.5773195876288657</v>
      </c>
      <c r="AJ1237" s="15">
        <f t="shared" si="389"/>
        <v>7.5773195876288657</v>
      </c>
      <c r="AK1237" s="4">
        <f t="shared" si="390"/>
        <v>891000</v>
      </c>
      <c r="AL1237" s="27">
        <f t="shared" si="391"/>
        <v>5.6116722783389446E-3</v>
      </c>
      <c r="AM1237" s="15">
        <f t="shared" si="398"/>
        <v>0.82491582491582482</v>
      </c>
      <c r="AN1237" s="15">
        <f t="shared" si="399"/>
        <v>1.2776319191460286E-4</v>
      </c>
    </row>
    <row r="1238" spans="1:40" x14ac:dyDescent="0.2">
      <c r="A1238" s="4" t="s">
        <v>4628</v>
      </c>
      <c r="B1238" s="3" t="s">
        <v>13</v>
      </c>
      <c r="C1238" s="6">
        <v>150601</v>
      </c>
      <c r="D1238" s="3" t="s">
        <v>71</v>
      </c>
      <c r="E1238" s="6">
        <v>150609</v>
      </c>
      <c r="F1238" s="3" t="s">
        <v>2051</v>
      </c>
      <c r="G1238" s="8">
        <v>5000</v>
      </c>
      <c r="H1238" s="6">
        <v>147</v>
      </c>
      <c r="I1238" s="6">
        <v>150129</v>
      </c>
      <c r="J1238" s="13">
        <v>45046</v>
      </c>
      <c r="K1238" s="9">
        <v>5000</v>
      </c>
      <c r="L1238" s="4" t="s">
        <v>4628</v>
      </c>
      <c r="M1238" s="4" t="s">
        <v>4632</v>
      </c>
      <c r="N1238" s="4">
        <f>VLOOKUP(I1238,BaseModelo!$A$2:$E$5075,5)</f>
        <v>9</v>
      </c>
      <c r="P1238" s="15">
        <v>147</v>
      </c>
      <c r="Q1238" s="4">
        <f>VLOOKUP(I1238,BaseModelo!$A$2:$E$5075,3)</f>
        <v>147</v>
      </c>
      <c r="R1238" s="4">
        <f t="shared" si="380"/>
        <v>32283000</v>
      </c>
      <c r="S1238" s="16">
        <f t="shared" si="381"/>
        <v>1.5488027754545735E-4</v>
      </c>
      <c r="T1238" s="4">
        <f t="shared" si="392"/>
        <v>2.2767400799182231E-2</v>
      </c>
      <c r="U1238" s="4">
        <f t="shared" si="393"/>
        <v>2.2767400799182231E-2</v>
      </c>
      <c r="V1238" s="6">
        <f t="shared" si="382"/>
        <v>0</v>
      </c>
      <c r="W1238" s="16" t="str">
        <f t="shared" si="383"/>
        <v/>
      </c>
      <c r="X1238" s="4" t="str">
        <f t="shared" si="394"/>
        <v/>
      </c>
      <c r="Y1238" s="4" t="str">
        <f t="shared" si="384"/>
        <v/>
      </c>
      <c r="Z1238" s="4">
        <f t="shared" si="385"/>
        <v>5305000</v>
      </c>
      <c r="AA1238" s="16">
        <f t="shared" si="386"/>
        <v>9.42507068803016E-4</v>
      </c>
      <c r="AB1238" s="15">
        <f t="shared" si="395"/>
        <v>0.13854853911404336</v>
      </c>
      <c r="AC1238" s="15">
        <f t="shared" si="396"/>
        <v>0.13854853911404336</v>
      </c>
      <c r="AD1238" s="4">
        <v>150601</v>
      </c>
      <c r="AE1238" s="26">
        <v>1303.3399999999999</v>
      </c>
      <c r="AF1238" s="26">
        <v>1303.3399999999999</v>
      </c>
      <c r="AG1238" s="4">
        <f t="shared" si="397"/>
        <v>3095000</v>
      </c>
      <c r="AH1238" s="16">
        <f t="shared" si="387"/>
        <v>1.6155088852988692E-3</v>
      </c>
      <c r="AI1238" s="15">
        <f t="shared" si="388"/>
        <v>0.23747980613893377</v>
      </c>
      <c r="AJ1238" s="15">
        <f t="shared" si="389"/>
        <v>0.23747980613893377</v>
      </c>
      <c r="AK1238" s="4">
        <f t="shared" si="390"/>
        <v>16319000</v>
      </c>
      <c r="AL1238" s="27">
        <f t="shared" si="391"/>
        <v>3.0639132299773271E-4</v>
      </c>
      <c r="AM1238" s="15">
        <f t="shared" si="398"/>
        <v>4.5039524480666712E-2</v>
      </c>
      <c r="AN1238" s="15">
        <f t="shared" si="399"/>
        <v>6.9757340520810808E-6</v>
      </c>
    </row>
    <row r="1239" spans="1:40" x14ac:dyDescent="0.2">
      <c r="A1239" s="4" t="s">
        <v>4627</v>
      </c>
      <c r="B1239" s="3" t="s">
        <v>5</v>
      </c>
      <c r="C1239" s="6">
        <v>150610</v>
      </c>
      <c r="D1239" s="3" t="s">
        <v>31</v>
      </c>
      <c r="E1239" s="6">
        <v>150696</v>
      </c>
      <c r="F1239" s="3" t="s">
        <v>2058</v>
      </c>
      <c r="G1239" s="8">
        <v>6000</v>
      </c>
      <c r="H1239" s="6">
        <v>142</v>
      </c>
      <c r="I1239" s="6">
        <v>150578</v>
      </c>
      <c r="J1239" s="13">
        <v>45046</v>
      </c>
      <c r="K1239" s="9">
        <v>6000</v>
      </c>
      <c r="L1239" s="4" t="s">
        <v>4627</v>
      </c>
      <c r="M1239" s="4" t="s">
        <v>4632</v>
      </c>
      <c r="N1239" s="4">
        <f>VLOOKUP(I1239,BaseModelo!$A$2:$E$5075,5)</f>
        <v>5</v>
      </c>
      <c r="P1239" s="15">
        <v>142.00000000000003</v>
      </c>
      <c r="Q1239" s="4">
        <f>VLOOKUP(I1239,BaseModelo!$A$2:$E$5075,3)</f>
        <v>110</v>
      </c>
      <c r="R1239" s="4">
        <f t="shared" si="380"/>
        <v>32283000</v>
      </c>
      <c r="S1239" s="16">
        <f t="shared" si="381"/>
        <v>1.8585633305454884E-4</v>
      </c>
      <c r="T1239" s="4">
        <f t="shared" si="392"/>
        <v>2.6391599293745936E-2</v>
      </c>
      <c r="U1239" s="4">
        <f t="shared" si="393"/>
        <v>2.6391599293745942E-2</v>
      </c>
      <c r="V1239" s="6">
        <f t="shared" si="382"/>
        <v>0</v>
      </c>
      <c r="W1239" s="16" t="str">
        <f t="shared" si="383"/>
        <v/>
      </c>
      <c r="X1239" s="4" t="str">
        <f t="shared" si="394"/>
        <v/>
      </c>
      <c r="Y1239" s="4" t="str">
        <f t="shared" si="384"/>
        <v/>
      </c>
      <c r="Z1239" s="4">
        <f t="shared" si="385"/>
        <v>4058000</v>
      </c>
      <c r="AA1239" s="16">
        <f t="shared" si="386"/>
        <v>1.4785608674223755E-3</v>
      </c>
      <c r="AB1239" s="15">
        <f t="shared" si="395"/>
        <v>0.20995564317397733</v>
      </c>
      <c r="AC1239" s="15">
        <f t="shared" si="396"/>
        <v>0.20995564317397736</v>
      </c>
      <c r="AD1239" s="4">
        <v>150610</v>
      </c>
      <c r="AE1239" s="26">
        <v>1503.37</v>
      </c>
      <c r="AF1239" s="26">
        <v>1503.37</v>
      </c>
      <c r="AG1239" s="4">
        <f t="shared" si="397"/>
        <v>1768000</v>
      </c>
      <c r="AH1239" s="16">
        <f t="shared" si="387"/>
        <v>3.3936651583710408E-3</v>
      </c>
      <c r="AI1239" s="15">
        <f t="shared" si="388"/>
        <v>0.48190045248868779</v>
      </c>
      <c r="AJ1239" s="15">
        <f t="shared" si="389"/>
        <v>0.4819004524886879</v>
      </c>
      <c r="AK1239" s="4">
        <f t="shared" si="390"/>
        <v>15073000</v>
      </c>
      <c r="AL1239" s="27">
        <f t="shared" si="391"/>
        <v>3.9806276122868704E-4</v>
      </c>
      <c r="AM1239" s="15">
        <f t="shared" si="398"/>
        <v>5.6524912094473558E-2</v>
      </c>
      <c r="AN1239" s="15">
        <f t="shared" si="399"/>
        <v>1.0505512888109577E-5</v>
      </c>
    </row>
    <row r="1240" spans="1:40" x14ac:dyDescent="0.2">
      <c r="A1240" s="4" t="s">
        <v>4627</v>
      </c>
      <c r="B1240" s="3" t="s">
        <v>5</v>
      </c>
      <c r="C1240" s="6">
        <v>150610</v>
      </c>
      <c r="D1240" s="3" t="s">
        <v>31</v>
      </c>
      <c r="E1240" s="6">
        <v>150697</v>
      </c>
      <c r="F1240" s="3" t="s">
        <v>2059</v>
      </c>
      <c r="G1240" s="8">
        <v>7000</v>
      </c>
      <c r="H1240" s="6">
        <v>142</v>
      </c>
      <c r="I1240" s="6">
        <v>150463</v>
      </c>
      <c r="J1240" s="13">
        <v>45046</v>
      </c>
      <c r="K1240" s="9">
        <v>7000</v>
      </c>
      <c r="L1240" s="4" t="s">
        <v>4627</v>
      </c>
      <c r="M1240" s="4" t="s">
        <v>4632</v>
      </c>
      <c r="N1240" s="4">
        <f>VLOOKUP(I1240,BaseModelo!$A$2:$E$5075,5)</f>
        <v>8</v>
      </c>
      <c r="P1240" s="15">
        <v>142.00000000000003</v>
      </c>
      <c r="Q1240" s="4">
        <f>VLOOKUP(I1240,BaseModelo!$A$2:$E$5075,3)</f>
        <v>132</v>
      </c>
      <c r="R1240" s="4">
        <f t="shared" si="380"/>
        <v>32283000</v>
      </c>
      <c r="S1240" s="16">
        <f t="shared" si="381"/>
        <v>2.168323885636403E-4</v>
      </c>
      <c r="T1240" s="4">
        <f t="shared" si="392"/>
        <v>3.0790199176036922E-2</v>
      </c>
      <c r="U1240" s="4">
        <f t="shared" si="393"/>
        <v>3.0790199176036929E-2</v>
      </c>
      <c r="V1240" s="6">
        <f t="shared" si="382"/>
        <v>0</v>
      </c>
      <c r="W1240" s="16" t="str">
        <f t="shared" si="383"/>
        <v/>
      </c>
      <c r="X1240" s="4" t="str">
        <f t="shared" si="394"/>
        <v/>
      </c>
      <c r="Y1240" s="4" t="str">
        <f t="shared" si="384"/>
        <v/>
      </c>
      <c r="Z1240" s="4">
        <f t="shared" si="385"/>
        <v>5836000</v>
      </c>
      <c r="AA1240" s="16">
        <f t="shared" si="386"/>
        <v>1.199451679232351E-3</v>
      </c>
      <c r="AB1240" s="15">
        <f t="shared" si="395"/>
        <v>0.17032213845099384</v>
      </c>
      <c r="AC1240" s="15">
        <f t="shared" si="396"/>
        <v>0.17032213845099387</v>
      </c>
      <c r="AD1240" s="4">
        <v>150610</v>
      </c>
      <c r="AE1240" s="26">
        <v>1758.65</v>
      </c>
      <c r="AF1240" s="26">
        <v>1758.65</v>
      </c>
      <c r="AG1240" s="4">
        <f t="shared" si="397"/>
        <v>2254000</v>
      </c>
      <c r="AH1240" s="16">
        <f t="shared" si="387"/>
        <v>3.105590062111801E-3</v>
      </c>
      <c r="AI1240" s="15">
        <f t="shared" si="388"/>
        <v>0.44099378881987572</v>
      </c>
      <c r="AJ1240" s="15">
        <f t="shared" si="389"/>
        <v>0.44099378881987583</v>
      </c>
      <c r="AK1240" s="4">
        <f t="shared" si="390"/>
        <v>15073000</v>
      </c>
      <c r="AL1240" s="27">
        <f t="shared" si="391"/>
        <v>4.6440655476680156E-4</v>
      </c>
      <c r="AM1240" s="15">
        <f t="shared" si="398"/>
        <v>6.5945730776885828E-2</v>
      </c>
      <c r="AN1240" s="15">
        <f t="shared" si="399"/>
        <v>1.4299170319926922E-5</v>
      </c>
    </row>
    <row r="1241" spans="1:40" x14ac:dyDescent="0.2">
      <c r="A1241" s="4" t="s">
        <v>4628</v>
      </c>
      <c r="B1241" s="3" t="s">
        <v>13</v>
      </c>
      <c r="C1241" s="6">
        <v>150628</v>
      </c>
      <c r="D1241" s="3" t="s">
        <v>396</v>
      </c>
      <c r="E1241" s="6">
        <v>150634</v>
      </c>
      <c r="F1241" s="3" t="s">
        <v>2066</v>
      </c>
      <c r="G1241" s="8">
        <v>5000</v>
      </c>
      <c r="H1241" s="6">
        <v>147</v>
      </c>
      <c r="I1241" s="6">
        <v>150331</v>
      </c>
      <c r="J1241" s="13">
        <v>45046</v>
      </c>
      <c r="K1241" s="9">
        <v>5000</v>
      </c>
      <c r="L1241" s="4" t="s">
        <v>4628</v>
      </c>
      <c r="M1241" s="4" t="s">
        <v>4632</v>
      </c>
      <c r="N1241" s="4">
        <f>VLOOKUP(I1241,BaseModelo!$A$2:$E$5075,5)</f>
        <v>7</v>
      </c>
      <c r="P1241" s="15">
        <v>147</v>
      </c>
      <c r="Q1241" s="4">
        <f>VLOOKUP(I1241,BaseModelo!$A$2:$E$5075,3)</f>
        <v>127</v>
      </c>
      <c r="R1241" s="4">
        <f t="shared" si="380"/>
        <v>32283000</v>
      </c>
      <c r="S1241" s="16">
        <f t="shared" si="381"/>
        <v>1.5488027754545735E-4</v>
      </c>
      <c r="T1241" s="4">
        <f t="shared" si="392"/>
        <v>2.2767400799182231E-2</v>
      </c>
      <c r="U1241" s="4">
        <f t="shared" si="393"/>
        <v>2.2767400799182231E-2</v>
      </c>
      <c r="V1241" s="6">
        <f t="shared" si="382"/>
        <v>0</v>
      </c>
      <c r="W1241" s="16" t="str">
        <f t="shared" si="383"/>
        <v/>
      </c>
      <c r="X1241" s="4" t="str">
        <f t="shared" si="394"/>
        <v/>
      </c>
      <c r="Y1241" s="4" t="str">
        <f t="shared" si="384"/>
        <v/>
      </c>
      <c r="Z1241" s="4">
        <f t="shared" si="385"/>
        <v>4022000</v>
      </c>
      <c r="AA1241" s="16">
        <f t="shared" si="386"/>
        <v>1.2431626056688214E-3</v>
      </c>
      <c r="AB1241" s="15">
        <f t="shared" si="395"/>
        <v>0.18274490303331675</v>
      </c>
      <c r="AC1241" s="15">
        <f t="shared" si="396"/>
        <v>0.18274490303331675</v>
      </c>
      <c r="AD1241" s="4">
        <v>150628</v>
      </c>
      <c r="AE1241" s="26">
        <v>1303.3399999999999</v>
      </c>
      <c r="AF1241" s="26">
        <v>1303.3399999999999</v>
      </c>
      <c r="AG1241" s="4">
        <f t="shared" si="397"/>
        <v>2184000</v>
      </c>
      <c r="AH1241" s="16">
        <f t="shared" si="387"/>
        <v>2.2893772893772895E-3</v>
      </c>
      <c r="AI1241" s="15">
        <f t="shared" si="388"/>
        <v>0.33653846153846156</v>
      </c>
      <c r="AJ1241" s="15">
        <f t="shared" si="389"/>
        <v>0.33653846153846156</v>
      </c>
      <c r="AK1241" s="4">
        <f t="shared" si="390"/>
        <v>16319000</v>
      </c>
      <c r="AL1241" s="27">
        <f t="shared" si="391"/>
        <v>3.0639132299773271E-4</v>
      </c>
      <c r="AM1241" s="15">
        <f t="shared" si="398"/>
        <v>4.5039524480666712E-2</v>
      </c>
      <c r="AN1241" s="15">
        <f t="shared" si="399"/>
        <v>6.9757340520810808E-6</v>
      </c>
    </row>
    <row r="1242" spans="1:40" x14ac:dyDescent="0.2">
      <c r="A1242" s="4" t="s">
        <v>4628</v>
      </c>
      <c r="B1242" s="3" t="s">
        <v>13</v>
      </c>
      <c r="C1242" s="6">
        <v>150628</v>
      </c>
      <c r="D1242" s="3" t="s">
        <v>396</v>
      </c>
      <c r="E1242" s="6">
        <v>150635</v>
      </c>
      <c r="F1242" s="3" t="s">
        <v>2067</v>
      </c>
      <c r="G1242" s="8">
        <v>6000</v>
      </c>
      <c r="H1242" s="6">
        <v>142</v>
      </c>
      <c r="I1242" s="6">
        <v>149906</v>
      </c>
      <c r="J1242" s="13">
        <v>45046</v>
      </c>
      <c r="K1242" s="9">
        <v>6000</v>
      </c>
      <c r="L1242" s="4" t="s">
        <v>4628</v>
      </c>
      <c r="M1242" s="4" t="s">
        <v>4632</v>
      </c>
      <c r="N1242" s="4">
        <f>VLOOKUP(I1242,BaseModelo!$A$2:$E$5075,5)</f>
        <v>6</v>
      </c>
      <c r="P1242" s="15">
        <v>142.00000000000003</v>
      </c>
      <c r="Q1242" s="4">
        <f>VLOOKUP(I1242,BaseModelo!$A$2:$E$5075,3)</f>
        <v>115</v>
      </c>
      <c r="R1242" s="4">
        <f t="shared" si="380"/>
        <v>32283000</v>
      </c>
      <c r="S1242" s="16">
        <f t="shared" si="381"/>
        <v>1.8585633305454884E-4</v>
      </c>
      <c r="T1242" s="4">
        <f t="shared" si="392"/>
        <v>2.6391599293745936E-2</v>
      </c>
      <c r="U1242" s="4">
        <f t="shared" si="393"/>
        <v>2.6391599293745942E-2</v>
      </c>
      <c r="V1242" s="6">
        <f t="shared" si="382"/>
        <v>0</v>
      </c>
      <c r="W1242" s="16" t="str">
        <f t="shared" si="383"/>
        <v/>
      </c>
      <c r="X1242" s="4" t="str">
        <f t="shared" si="394"/>
        <v/>
      </c>
      <c r="Y1242" s="4" t="str">
        <f t="shared" si="384"/>
        <v/>
      </c>
      <c r="Z1242" s="4">
        <f t="shared" si="385"/>
        <v>4853000</v>
      </c>
      <c r="AA1242" s="16">
        <f t="shared" si="386"/>
        <v>1.2363486503193901E-3</v>
      </c>
      <c r="AB1242" s="15">
        <f t="shared" si="395"/>
        <v>0.17556150834535339</v>
      </c>
      <c r="AC1242" s="15">
        <f t="shared" si="396"/>
        <v>0.17556150834535342</v>
      </c>
      <c r="AD1242" s="4">
        <v>150628</v>
      </c>
      <c r="AE1242" s="26">
        <v>1503.37</v>
      </c>
      <c r="AF1242" s="26">
        <v>1503.37</v>
      </c>
      <c r="AG1242" s="4">
        <f t="shared" si="397"/>
        <v>2735000</v>
      </c>
      <c r="AH1242" s="16">
        <f t="shared" si="387"/>
        <v>2.1937842778793418E-3</v>
      </c>
      <c r="AI1242" s="15">
        <f t="shared" si="388"/>
        <v>0.31151736745886655</v>
      </c>
      <c r="AJ1242" s="15">
        <f t="shared" si="389"/>
        <v>0.3115173674588666</v>
      </c>
      <c r="AK1242" s="4">
        <f t="shared" si="390"/>
        <v>16319000</v>
      </c>
      <c r="AL1242" s="27">
        <f t="shared" si="391"/>
        <v>3.6766958759727926E-4</v>
      </c>
      <c r="AM1242" s="15">
        <f t="shared" si="398"/>
        <v>5.2209081438813656E-2</v>
      </c>
      <c r="AN1242" s="15">
        <f t="shared" si="399"/>
        <v>9.7033884283642175E-6</v>
      </c>
    </row>
    <row r="1243" spans="1:40" x14ac:dyDescent="0.2">
      <c r="A1243" s="4" t="s">
        <v>4628</v>
      </c>
      <c r="B1243" s="3" t="s">
        <v>13</v>
      </c>
      <c r="C1243" s="6">
        <v>150628</v>
      </c>
      <c r="D1243" s="3" t="s">
        <v>396</v>
      </c>
      <c r="E1243" s="6">
        <v>150636</v>
      </c>
      <c r="F1243" s="3" t="s">
        <v>2068</v>
      </c>
      <c r="G1243" s="8">
        <v>5000</v>
      </c>
      <c r="H1243" s="6">
        <v>147</v>
      </c>
      <c r="I1243" s="6">
        <v>149869</v>
      </c>
      <c r="J1243" s="13">
        <v>45046</v>
      </c>
      <c r="K1243" s="9">
        <v>5000</v>
      </c>
      <c r="L1243" s="4" t="s">
        <v>4628</v>
      </c>
      <c r="M1243" s="4" t="s">
        <v>4632</v>
      </c>
      <c r="N1243" s="4">
        <f>VLOOKUP(I1243,BaseModelo!$A$2:$E$5075,5)</f>
        <v>6</v>
      </c>
      <c r="P1243" s="15">
        <v>147</v>
      </c>
      <c r="Q1243" s="4">
        <f>VLOOKUP(I1243,BaseModelo!$A$2:$E$5075,3)</f>
        <v>115</v>
      </c>
      <c r="R1243" s="4">
        <f t="shared" si="380"/>
        <v>32283000</v>
      </c>
      <c r="S1243" s="16">
        <f t="shared" si="381"/>
        <v>1.5488027754545735E-4</v>
      </c>
      <c r="T1243" s="4">
        <f t="shared" si="392"/>
        <v>2.2767400799182231E-2</v>
      </c>
      <c r="U1243" s="4">
        <f t="shared" si="393"/>
        <v>2.2767400799182231E-2</v>
      </c>
      <c r="V1243" s="6">
        <f t="shared" si="382"/>
        <v>0</v>
      </c>
      <c r="W1243" s="16" t="str">
        <f t="shared" si="383"/>
        <v/>
      </c>
      <c r="X1243" s="4" t="str">
        <f t="shared" si="394"/>
        <v/>
      </c>
      <c r="Y1243" s="4" t="str">
        <f t="shared" si="384"/>
        <v/>
      </c>
      <c r="Z1243" s="4">
        <f t="shared" si="385"/>
        <v>4853000</v>
      </c>
      <c r="AA1243" s="16">
        <f t="shared" si="386"/>
        <v>1.0302905419328251E-3</v>
      </c>
      <c r="AB1243" s="15">
        <f t="shared" si="395"/>
        <v>0.1514527096641253</v>
      </c>
      <c r="AC1243" s="15">
        <f t="shared" si="396"/>
        <v>0.1514527096641253</v>
      </c>
      <c r="AD1243" s="4">
        <v>150628</v>
      </c>
      <c r="AE1243" s="26">
        <v>1303.3399999999999</v>
      </c>
      <c r="AF1243" s="26">
        <v>1303.3399999999999</v>
      </c>
      <c r="AG1243" s="4">
        <f t="shared" si="397"/>
        <v>2735000</v>
      </c>
      <c r="AH1243" s="16">
        <f t="shared" si="387"/>
        <v>1.8281535648994515E-3</v>
      </c>
      <c r="AI1243" s="15">
        <f t="shared" si="388"/>
        <v>0.26873857404021939</v>
      </c>
      <c r="AJ1243" s="15">
        <f t="shared" si="389"/>
        <v>0.26873857404021939</v>
      </c>
      <c r="AK1243" s="4">
        <f t="shared" si="390"/>
        <v>16319000</v>
      </c>
      <c r="AL1243" s="27">
        <f t="shared" si="391"/>
        <v>3.0639132299773271E-4</v>
      </c>
      <c r="AM1243" s="15">
        <f t="shared" si="398"/>
        <v>4.5039524480666712E-2</v>
      </c>
      <c r="AN1243" s="15">
        <f t="shared" si="399"/>
        <v>6.9757340520810808E-6</v>
      </c>
    </row>
    <row r="1244" spans="1:40" x14ac:dyDescent="0.2">
      <c r="A1244" s="4" t="s">
        <v>4628</v>
      </c>
      <c r="B1244" s="2" t="s">
        <v>15</v>
      </c>
      <c r="C1244" s="5">
        <v>150637</v>
      </c>
      <c r="D1244" s="2" t="s">
        <v>397</v>
      </c>
      <c r="E1244" s="5">
        <v>150638</v>
      </c>
      <c r="F1244" s="2" t="s">
        <v>2048</v>
      </c>
      <c r="G1244" s="7">
        <v>13000</v>
      </c>
      <c r="H1244" s="5">
        <v>132</v>
      </c>
      <c r="I1244" s="6">
        <v>149962</v>
      </c>
      <c r="J1244" s="13">
        <v>45046</v>
      </c>
      <c r="K1244" s="9">
        <v>13000</v>
      </c>
      <c r="L1244" s="4" t="s">
        <v>4628</v>
      </c>
      <c r="M1244" s="4" t="s">
        <v>4632</v>
      </c>
      <c r="N1244" s="4">
        <f>VLOOKUP(I1244,BaseModelo!$A$2:$E$5075,5)</f>
        <v>9</v>
      </c>
      <c r="P1244" s="15">
        <v>132</v>
      </c>
      <c r="Q1244" s="4">
        <f>VLOOKUP(I1244,BaseModelo!$A$2:$E$5075,3)</f>
        <v>147</v>
      </c>
      <c r="R1244" s="4">
        <f t="shared" si="380"/>
        <v>32283000</v>
      </c>
      <c r="S1244" s="16">
        <f t="shared" si="381"/>
        <v>4.0268872161818914E-4</v>
      </c>
      <c r="T1244" s="4">
        <f t="shared" si="392"/>
        <v>5.3154911253600966E-2</v>
      </c>
      <c r="U1244" s="4">
        <f t="shared" si="393"/>
        <v>5.3154911253600966E-2</v>
      </c>
      <c r="V1244" s="6">
        <f t="shared" si="382"/>
        <v>0</v>
      </c>
      <c r="W1244" s="16" t="str">
        <f t="shared" si="383"/>
        <v/>
      </c>
      <c r="X1244" s="4" t="str">
        <f t="shared" si="394"/>
        <v/>
      </c>
      <c r="Y1244" s="4" t="str">
        <f t="shared" si="384"/>
        <v/>
      </c>
      <c r="Z1244" s="4">
        <f t="shared" si="385"/>
        <v>5305000</v>
      </c>
      <c r="AA1244" s="16">
        <f t="shared" si="386"/>
        <v>2.4505183788878417E-3</v>
      </c>
      <c r="AB1244" s="15">
        <f t="shared" si="395"/>
        <v>0.32346842601319509</v>
      </c>
      <c r="AC1244" s="15">
        <f t="shared" si="396"/>
        <v>0.32346842601319509</v>
      </c>
      <c r="AD1244" s="4">
        <v>150637</v>
      </c>
      <c r="AE1244" s="26">
        <v>3013.84</v>
      </c>
      <c r="AF1244" s="26">
        <v>3013.84</v>
      </c>
      <c r="AG1244" s="4">
        <f t="shared" si="397"/>
        <v>3095000</v>
      </c>
      <c r="AH1244" s="16">
        <f t="shared" si="387"/>
        <v>4.2003231017770596E-3</v>
      </c>
      <c r="AI1244" s="15">
        <f t="shared" si="388"/>
        <v>0.55444264943457189</v>
      </c>
      <c r="AJ1244" s="15">
        <f t="shared" si="389"/>
        <v>0.55444264943457189</v>
      </c>
      <c r="AK1244" s="4">
        <f t="shared" si="390"/>
        <v>16319000</v>
      </c>
      <c r="AL1244" s="27">
        <f t="shared" si="391"/>
        <v>7.96617439794105E-4</v>
      </c>
      <c r="AM1244" s="15">
        <f t="shared" si="398"/>
        <v>0.10515350205282185</v>
      </c>
      <c r="AN1244" s="15">
        <f t="shared" si="399"/>
        <v>4.2344129315326459E-5</v>
      </c>
    </row>
    <row r="1245" spans="1:40" x14ac:dyDescent="0.2">
      <c r="A1245" s="4" t="s">
        <v>4628</v>
      </c>
      <c r="B1245" s="3" t="s">
        <v>15</v>
      </c>
      <c r="C1245" s="6">
        <v>150637</v>
      </c>
      <c r="D1245" s="3" t="s">
        <v>397</v>
      </c>
      <c r="E1245" s="6">
        <v>150639</v>
      </c>
      <c r="F1245" s="3" t="s">
        <v>2069</v>
      </c>
      <c r="G1245" s="8">
        <v>13000</v>
      </c>
      <c r="H1245" s="6">
        <v>132</v>
      </c>
      <c r="I1245" s="6">
        <v>149965</v>
      </c>
      <c r="J1245" s="13">
        <v>45046</v>
      </c>
      <c r="K1245" s="9">
        <v>13000</v>
      </c>
      <c r="L1245" s="4" t="s">
        <v>4628</v>
      </c>
      <c r="M1245" s="4" t="s">
        <v>4632</v>
      </c>
      <c r="N1245" s="4">
        <f>VLOOKUP(I1245,BaseModelo!$A$2:$E$5075,5)</f>
        <v>9</v>
      </c>
      <c r="P1245" s="15">
        <v>132</v>
      </c>
      <c r="Q1245" s="4">
        <f>VLOOKUP(I1245,BaseModelo!$A$2:$E$5075,3)</f>
        <v>147</v>
      </c>
      <c r="R1245" s="4">
        <f t="shared" si="380"/>
        <v>32283000</v>
      </c>
      <c r="S1245" s="16">
        <f t="shared" si="381"/>
        <v>4.0268872161818914E-4</v>
      </c>
      <c r="T1245" s="4">
        <f t="shared" si="392"/>
        <v>5.3154911253600966E-2</v>
      </c>
      <c r="U1245" s="4">
        <f t="shared" si="393"/>
        <v>5.3154911253600966E-2</v>
      </c>
      <c r="V1245" s="6">
        <f t="shared" si="382"/>
        <v>0</v>
      </c>
      <c r="W1245" s="16" t="str">
        <f t="shared" si="383"/>
        <v/>
      </c>
      <c r="X1245" s="4" t="str">
        <f t="shared" si="394"/>
        <v/>
      </c>
      <c r="Y1245" s="4" t="str">
        <f t="shared" si="384"/>
        <v/>
      </c>
      <c r="Z1245" s="4">
        <f t="shared" si="385"/>
        <v>5305000</v>
      </c>
      <c r="AA1245" s="16">
        <f t="shared" si="386"/>
        <v>2.4505183788878417E-3</v>
      </c>
      <c r="AB1245" s="15">
        <f t="shared" si="395"/>
        <v>0.32346842601319509</v>
      </c>
      <c r="AC1245" s="15">
        <f t="shared" si="396"/>
        <v>0.32346842601319509</v>
      </c>
      <c r="AD1245" s="4">
        <v>150637</v>
      </c>
      <c r="AE1245" s="26">
        <v>3013.84</v>
      </c>
      <c r="AF1245" s="26">
        <v>3013.84</v>
      </c>
      <c r="AG1245" s="4">
        <f t="shared" si="397"/>
        <v>3095000</v>
      </c>
      <c r="AH1245" s="16">
        <f t="shared" si="387"/>
        <v>4.2003231017770596E-3</v>
      </c>
      <c r="AI1245" s="15">
        <f t="shared" si="388"/>
        <v>0.55444264943457189</v>
      </c>
      <c r="AJ1245" s="15">
        <f t="shared" si="389"/>
        <v>0.55444264943457189</v>
      </c>
      <c r="AK1245" s="4">
        <f t="shared" si="390"/>
        <v>16319000</v>
      </c>
      <c r="AL1245" s="27">
        <f t="shared" si="391"/>
        <v>7.96617439794105E-4</v>
      </c>
      <c r="AM1245" s="15">
        <f t="shared" si="398"/>
        <v>0.10515350205282185</v>
      </c>
      <c r="AN1245" s="15">
        <f t="shared" si="399"/>
        <v>4.2344129315326459E-5</v>
      </c>
    </row>
    <row r="1246" spans="1:40" x14ac:dyDescent="0.2">
      <c r="A1246" s="4" t="s">
        <v>4628</v>
      </c>
      <c r="B1246" s="3" t="s">
        <v>15</v>
      </c>
      <c r="C1246" s="6">
        <v>150637</v>
      </c>
      <c r="D1246" s="3" t="s">
        <v>397</v>
      </c>
      <c r="E1246" s="6">
        <v>150640</v>
      </c>
      <c r="F1246" s="3" t="s">
        <v>2070</v>
      </c>
      <c r="G1246" s="8">
        <v>10000</v>
      </c>
      <c r="H1246" s="6">
        <v>142</v>
      </c>
      <c r="I1246" s="6">
        <v>149964</v>
      </c>
      <c r="J1246" s="13">
        <v>45046</v>
      </c>
      <c r="K1246" s="9">
        <v>10000</v>
      </c>
      <c r="L1246" s="4" t="s">
        <v>4628</v>
      </c>
      <c r="M1246" s="4" t="s">
        <v>4632</v>
      </c>
      <c r="N1246" s="4">
        <f>VLOOKUP(I1246,BaseModelo!$A$2:$E$5075,5)</f>
        <v>8</v>
      </c>
      <c r="P1246" s="15">
        <v>142.00000000000003</v>
      </c>
      <c r="Q1246" s="4">
        <f>VLOOKUP(I1246,BaseModelo!$A$2:$E$5075,3)</f>
        <v>132</v>
      </c>
      <c r="R1246" s="4">
        <f t="shared" si="380"/>
        <v>32283000</v>
      </c>
      <c r="S1246" s="16">
        <f t="shared" si="381"/>
        <v>3.0976055509091471E-4</v>
      </c>
      <c r="T1246" s="4">
        <f t="shared" si="392"/>
        <v>4.3985998822909891E-2</v>
      </c>
      <c r="U1246" s="4">
        <f t="shared" si="393"/>
        <v>4.3985998822909898E-2</v>
      </c>
      <c r="V1246" s="6">
        <f t="shared" si="382"/>
        <v>0</v>
      </c>
      <c r="W1246" s="16" t="str">
        <f t="shared" si="383"/>
        <v/>
      </c>
      <c r="X1246" s="4" t="str">
        <f t="shared" si="394"/>
        <v/>
      </c>
      <c r="Y1246" s="4" t="str">
        <f t="shared" si="384"/>
        <v/>
      </c>
      <c r="Z1246" s="4">
        <f t="shared" si="385"/>
        <v>5836000</v>
      </c>
      <c r="AA1246" s="16">
        <f t="shared" si="386"/>
        <v>1.7135023989033585E-3</v>
      </c>
      <c r="AB1246" s="15">
        <f t="shared" si="395"/>
        <v>0.2433173406442769</v>
      </c>
      <c r="AC1246" s="15">
        <f t="shared" si="396"/>
        <v>0.24331734064427696</v>
      </c>
      <c r="AD1246" s="4">
        <v>150637</v>
      </c>
      <c r="AE1246" s="26">
        <v>2510.34</v>
      </c>
      <c r="AF1246" s="26">
        <v>2510.34</v>
      </c>
      <c r="AG1246" s="4">
        <f t="shared" si="397"/>
        <v>3421000</v>
      </c>
      <c r="AH1246" s="16">
        <f t="shared" si="387"/>
        <v>2.9231218941829875E-3</v>
      </c>
      <c r="AI1246" s="15">
        <f t="shared" si="388"/>
        <v>0.41508330897398421</v>
      </c>
      <c r="AJ1246" s="15">
        <f t="shared" si="389"/>
        <v>0.41508330897398432</v>
      </c>
      <c r="AK1246" s="4">
        <f t="shared" si="390"/>
        <v>16319000</v>
      </c>
      <c r="AL1246" s="27">
        <f t="shared" si="391"/>
        <v>6.1278264599546543E-4</v>
      </c>
      <c r="AM1246" s="15">
        <f t="shared" si="398"/>
        <v>8.7015135731356094E-2</v>
      </c>
      <c r="AN1246" s="15">
        <f t="shared" si="399"/>
        <v>2.6953856745456156E-5</v>
      </c>
    </row>
    <row r="1247" spans="1:40" x14ac:dyDescent="0.2">
      <c r="A1247" s="4" t="s">
        <v>4628</v>
      </c>
      <c r="B1247" s="3" t="s">
        <v>15</v>
      </c>
      <c r="C1247" s="6">
        <v>150637</v>
      </c>
      <c r="D1247" s="3" t="s">
        <v>397</v>
      </c>
      <c r="E1247" s="6">
        <v>150641</v>
      </c>
      <c r="F1247" s="3" t="s">
        <v>2071</v>
      </c>
      <c r="G1247" s="8">
        <v>10000</v>
      </c>
      <c r="H1247" s="6">
        <v>142</v>
      </c>
      <c r="I1247" s="6">
        <v>149963</v>
      </c>
      <c r="J1247" s="13">
        <v>45046</v>
      </c>
      <c r="K1247" s="9">
        <v>10000</v>
      </c>
      <c r="L1247" s="4" t="s">
        <v>4628</v>
      </c>
      <c r="M1247" s="4" t="s">
        <v>4632</v>
      </c>
      <c r="N1247" s="4">
        <f>VLOOKUP(I1247,BaseModelo!$A$2:$E$5075,5)</f>
        <v>7</v>
      </c>
      <c r="P1247" s="15">
        <v>142.00000000000003</v>
      </c>
      <c r="Q1247" s="4">
        <f>VLOOKUP(I1247,BaseModelo!$A$2:$E$5075,3)</f>
        <v>127</v>
      </c>
      <c r="R1247" s="4">
        <f t="shared" si="380"/>
        <v>32283000</v>
      </c>
      <c r="S1247" s="16">
        <f t="shared" si="381"/>
        <v>3.0976055509091471E-4</v>
      </c>
      <c r="T1247" s="4">
        <f t="shared" si="392"/>
        <v>4.3985998822909891E-2</v>
      </c>
      <c r="U1247" s="4">
        <f t="shared" si="393"/>
        <v>4.3985998822909898E-2</v>
      </c>
      <c r="V1247" s="6">
        <f t="shared" si="382"/>
        <v>0</v>
      </c>
      <c r="W1247" s="16" t="str">
        <f t="shared" si="383"/>
        <v/>
      </c>
      <c r="X1247" s="4" t="str">
        <f t="shared" si="394"/>
        <v/>
      </c>
      <c r="Y1247" s="4" t="str">
        <f t="shared" si="384"/>
        <v/>
      </c>
      <c r="Z1247" s="4">
        <f t="shared" si="385"/>
        <v>4022000</v>
      </c>
      <c r="AA1247" s="16">
        <f t="shared" si="386"/>
        <v>2.4863252113376429E-3</v>
      </c>
      <c r="AB1247" s="15">
        <f t="shared" si="395"/>
        <v>0.35305818000994527</v>
      </c>
      <c r="AC1247" s="15">
        <f t="shared" si="396"/>
        <v>0.35305818000994538</v>
      </c>
      <c r="AD1247" s="4">
        <v>150637</v>
      </c>
      <c r="AE1247" s="26">
        <v>2510.34</v>
      </c>
      <c r="AF1247" s="26">
        <v>2510.34</v>
      </c>
      <c r="AG1247" s="4">
        <f t="shared" si="397"/>
        <v>2184000</v>
      </c>
      <c r="AH1247" s="16">
        <f t="shared" si="387"/>
        <v>4.578754578754579E-3</v>
      </c>
      <c r="AI1247" s="15">
        <f t="shared" si="388"/>
        <v>0.6501831501831502</v>
      </c>
      <c r="AJ1247" s="15">
        <f t="shared" si="389"/>
        <v>0.65018315018315032</v>
      </c>
      <c r="AK1247" s="4">
        <f t="shared" si="390"/>
        <v>16319000</v>
      </c>
      <c r="AL1247" s="27">
        <f t="shared" si="391"/>
        <v>6.1278264599546543E-4</v>
      </c>
      <c r="AM1247" s="15">
        <f t="shared" si="398"/>
        <v>8.7015135731356094E-2</v>
      </c>
      <c r="AN1247" s="15">
        <f t="shared" si="399"/>
        <v>2.6953856745456156E-5</v>
      </c>
    </row>
    <row r="1248" spans="1:40" x14ac:dyDescent="0.2">
      <c r="A1248" s="4" t="s">
        <v>4628</v>
      </c>
      <c r="B1248" s="3" t="s">
        <v>15</v>
      </c>
      <c r="C1248" s="6">
        <v>150637</v>
      </c>
      <c r="D1248" s="3" t="s">
        <v>397</v>
      </c>
      <c r="E1248" s="6">
        <v>150642</v>
      </c>
      <c r="F1248" s="3" t="s">
        <v>2072</v>
      </c>
      <c r="G1248" s="8">
        <v>13000</v>
      </c>
      <c r="H1248" s="6">
        <v>132</v>
      </c>
      <c r="I1248" s="6">
        <v>149959</v>
      </c>
      <c r="J1248" s="13">
        <v>45046</v>
      </c>
      <c r="K1248" s="9">
        <v>13000</v>
      </c>
      <c r="L1248" s="4" t="s">
        <v>4628</v>
      </c>
      <c r="M1248" s="4" t="s">
        <v>4632</v>
      </c>
      <c r="N1248" s="4">
        <f>VLOOKUP(I1248,BaseModelo!$A$2:$E$5075,5)</f>
        <v>9</v>
      </c>
      <c r="P1248" s="15">
        <v>132</v>
      </c>
      <c r="Q1248" s="4">
        <f>VLOOKUP(I1248,BaseModelo!$A$2:$E$5075,3)</f>
        <v>147</v>
      </c>
      <c r="R1248" s="4">
        <f t="shared" si="380"/>
        <v>32283000</v>
      </c>
      <c r="S1248" s="16">
        <f t="shared" si="381"/>
        <v>4.0268872161818914E-4</v>
      </c>
      <c r="T1248" s="4">
        <f t="shared" si="392"/>
        <v>5.3154911253600966E-2</v>
      </c>
      <c r="U1248" s="4">
        <f t="shared" si="393"/>
        <v>5.3154911253600966E-2</v>
      </c>
      <c r="V1248" s="6">
        <f t="shared" si="382"/>
        <v>0</v>
      </c>
      <c r="W1248" s="16" t="str">
        <f t="shared" si="383"/>
        <v/>
      </c>
      <c r="X1248" s="4" t="str">
        <f t="shared" si="394"/>
        <v/>
      </c>
      <c r="Y1248" s="4" t="str">
        <f t="shared" si="384"/>
        <v/>
      </c>
      <c r="Z1248" s="4">
        <f t="shared" si="385"/>
        <v>5305000</v>
      </c>
      <c r="AA1248" s="16">
        <f t="shared" si="386"/>
        <v>2.4505183788878417E-3</v>
      </c>
      <c r="AB1248" s="15">
        <f t="shared" si="395"/>
        <v>0.32346842601319509</v>
      </c>
      <c r="AC1248" s="15">
        <f t="shared" si="396"/>
        <v>0.32346842601319509</v>
      </c>
      <c r="AD1248" s="4">
        <v>150637</v>
      </c>
      <c r="AE1248" s="26">
        <v>3013.84</v>
      </c>
      <c r="AF1248" s="26">
        <v>3013.84</v>
      </c>
      <c r="AG1248" s="4">
        <f t="shared" si="397"/>
        <v>3095000</v>
      </c>
      <c r="AH1248" s="16">
        <f t="shared" si="387"/>
        <v>4.2003231017770596E-3</v>
      </c>
      <c r="AI1248" s="15">
        <f t="shared" si="388"/>
        <v>0.55444264943457189</v>
      </c>
      <c r="AJ1248" s="15">
        <f t="shared" si="389"/>
        <v>0.55444264943457189</v>
      </c>
      <c r="AK1248" s="4">
        <f t="shared" si="390"/>
        <v>16319000</v>
      </c>
      <c r="AL1248" s="27">
        <f t="shared" si="391"/>
        <v>7.96617439794105E-4</v>
      </c>
      <c r="AM1248" s="15">
        <f t="shared" si="398"/>
        <v>0.10515350205282185</v>
      </c>
      <c r="AN1248" s="15">
        <f t="shared" si="399"/>
        <v>4.2344129315326459E-5</v>
      </c>
    </row>
    <row r="1249" spans="1:40" x14ac:dyDescent="0.2">
      <c r="A1249" s="4" t="s">
        <v>4628</v>
      </c>
      <c r="B1249" s="3" t="s">
        <v>15</v>
      </c>
      <c r="C1249" s="6">
        <v>150637</v>
      </c>
      <c r="D1249" s="3" t="s">
        <v>397</v>
      </c>
      <c r="E1249" s="6">
        <v>150643</v>
      </c>
      <c r="F1249" s="3" t="s">
        <v>2073</v>
      </c>
      <c r="G1249" s="8">
        <v>7000</v>
      </c>
      <c r="H1249" s="6">
        <v>142</v>
      </c>
      <c r="I1249" s="6">
        <v>149967</v>
      </c>
      <c r="J1249" s="13">
        <v>45046</v>
      </c>
      <c r="K1249" s="9">
        <v>7000</v>
      </c>
      <c r="L1249" s="4" t="s">
        <v>4628</v>
      </c>
      <c r="M1249" s="4" t="s">
        <v>4632</v>
      </c>
      <c r="N1249" s="4">
        <f>VLOOKUP(I1249,BaseModelo!$A$2:$E$5075,5)</f>
        <v>9</v>
      </c>
      <c r="P1249" s="15">
        <v>142.00000000000003</v>
      </c>
      <c r="Q1249" s="4">
        <f>VLOOKUP(I1249,BaseModelo!$A$2:$E$5075,3)</f>
        <v>147</v>
      </c>
      <c r="R1249" s="4">
        <f t="shared" si="380"/>
        <v>32283000</v>
      </c>
      <c r="S1249" s="16">
        <f t="shared" si="381"/>
        <v>2.168323885636403E-4</v>
      </c>
      <c r="T1249" s="4">
        <f t="shared" si="392"/>
        <v>3.0790199176036922E-2</v>
      </c>
      <c r="U1249" s="4">
        <f t="shared" si="393"/>
        <v>3.0790199176036929E-2</v>
      </c>
      <c r="V1249" s="6">
        <f t="shared" si="382"/>
        <v>0</v>
      </c>
      <c r="W1249" s="16" t="str">
        <f t="shared" si="383"/>
        <v/>
      </c>
      <c r="X1249" s="4" t="str">
        <f t="shared" si="394"/>
        <v/>
      </c>
      <c r="Y1249" s="4" t="str">
        <f t="shared" si="384"/>
        <v/>
      </c>
      <c r="Z1249" s="4">
        <f t="shared" si="385"/>
        <v>5305000</v>
      </c>
      <c r="AA1249" s="16">
        <f t="shared" si="386"/>
        <v>1.3195098963242225E-3</v>
      </c>
      <c r="AB1249" s="15">
        <f t="shared" si="395"/>
        <v>0.18737040527803958</v>
      </c>
      <c r="AC1249" s="15">
        <f t="shared" si="396"/>
        <v>0.18737040527803964</v>
      </c>
      <c r="AD1249" s="4">
        <v>150637</v>
      </c>
      <c r="AE1249" s="26">
        <v>1758.65</v>
      </c>
      <c r="AF1249" s="26">
        <v>1758.65</v>
      </c>
      <c r="AG1249" s="4">
        <f t="shared" si="397"/>
        <v>3095000</v>
      </c>
      <c r="AH1249" s="16">
        <f t="shared" si="387"/>
        <v>2.2617124394184169E-3</v>
      </c>
      <c r="AI1249" s="15">
        <f t="shared" si="388"/>
        <v>0.32116316639741521</v>
      </c>
      <c r="AJ1249" s="15">
        <f t="shared" si="389"/>
        <v>0.32116316639741527</v>
      </c>
      <c r="AK1249" s="4">
        <f t="shared" si="390"/>
        <v>16319000</v>
      </c>
      <c r="AL1249" s="27">
        <f t="shared" si="391"/>
        <v>4.289478521968258E-4</v>
      </c>
      <c r="AM1249" s="15">
        <f t="shared" si="398"/>
        <v>6.0910595011949266E-2</v>
      </c>
      <c r="AN1249" s="15">
        <f t="shared" si="399"/>
        <v>1.3207389805273516E-5</v>
      </c>
    </row>
    <row r="1250" spans="1:40" x14ac:dyDescent="0.2">
      <c r="A1250" s="4" t="s">
        <v>4628</v>
      </c>
      <c r="B1250" s="3" t="s">
        <v>15</v>
      </c>
      <c r="C1250" s="6">
        <v>150637</v>
      </c>
      <c r="D1250" s="3" t="s">
        <v>397</v>
      </c>
      <c r="E1250" s="6">
        <v>150644</v>
      </c>
      <c r="F1250" s="3" t="s">
        <v>2074</v>
      </c>
      <c r="G1250" s="8">
        <v>13000</v>
      </c>
      <c r="H1250" s="6">
        <v>122</v>
      </c>
      <c r="I1250" s="6">
        <v>149958</v>
      </c>
      <c r="J1250" s="13">
        <v>45046</v>
      </c>
      <c r="K1250" s="9">
        <v>13000</v>
      </c>
      <c r="L1250" s="4" t="s">
        <v>4628</v>
      </c>
      <c r="M1250" s="4" t="s">
        <v>4632</v>
      </c>
      <c r="N1250" s="4">
        <f>VLOOKUP(I1250,BaseModelo!$A$2:$E$5075,5)</f>
        <v>2</v>
      </c>
      <c r="P1250" s="15">
        <v>132</v>
      </c>
      <c r="Q1250" s="4">
        <f>VLOOKUP(I1250,BaseModelo!$A$2:$E$5075,3)</f>
        <v>100</v>
      </c>
      <c r="R1250" s="4">
        <f t="shared" si="380"/>
        <v>32283000</v>
      </c>
      <c r="S1250" s="16">
        <f t="shared" si="381"/>
        <v>4.0268872161818914E-4</v>
      </c>
      <c r="T1250" s="4">
        <f t="shared" si="392"/>
        <v>4.9128024037419074E-2</v>
      </c>
      <c r="U1250" s="4">
        <f t="shared" si="393"/>
        <v>5.3154911253600966E-2</v>
      </c>
      <c r="V1250" s="6">
        <f t="shared" si="382"/>
        <v>0</v>
      </c>
      <c r="W1250" s="16" t="str">
        <f t="shared" si="383"/>
        <v/>
      </c>
      <c r="X1250" s="4" t="str">
        <f t="shared" si="394"/>
        <v/>
      </c>
      <c r="Y1250" s="4" t="str">
        <f t="shared" si="384"/>
        <v/>
      </c>
      <c r="Z1250" s="4">
        <f t="shared" si="385"/>
        <v>1578000</v>
      </c>
      <c r="AA1250" s="16">
        <f t="shared" si="386"/>
        <v>8.2382762991128015E-3</v>
      </c>
      <c r="AB1250" s="15">
        <f t="shared" si="395"/>
        <v>1.0050697084917617</v>
      </c>
      <c r="AC1250" s="15">
        <f t="shared" si="396"/>
        <v>1.0874524714828897</v>
      </c>
      <c r="AD1250" s="4">
        <v>150637</v>
      </c>
      <c r="AE1250" s="26">
        <v>2779.41</v>
      </c>
      <c r="AF1250" s="26">
        <v>2779.41</v>
      </c>
      <c r="AG1250" s="4">
        <f t="shared" si="397"/>
        <v>832000</v>
      </c>
      <c r="AH1250" s="16">
        <f t="shared" si="387"/>
        <v>1.5625E-2</v>
      </c>
      <c r="AI1250" s="15">
        <f t="shared" si="388"/>
        <v>1.90625</v>
      </c>
      <c r="AJ1250" s="15">
        <f t="shared" si="389"/>
        <v>2.0625</v>
      </c>
      <c r="AK1250" s="4">
        <f t="shared" si="390"/>
        <v>16319000</v>
      </c>
      <c r="AL1250" s="27">
        <f t="shared" si="391"/>
        <v>7.96617439794105E-4</v>
      </c>
      <c r="AM1250" s="15">
        <f t="shared" si="398"/>
        <v>9.7187327654880806E-2</v>
      </c>
      <c r="AN1250" s="15">
        <f t="shared" si="399"/>
        <v>4.2344129315326459E-5</v>
      </c>
    </row>
    <row r="1251" spans="1:40" x14ac:dyDescent="0.2">
      <c r="A1251" s="4" t="s">
        <v>4628</v>
      </c>
      <c r="B1251" s="3" t="s">
        <v>15</v>
      </c>
      <c r="C1251" s="6">
        <v>150637</v>
      </c>
      <c r="D1251" s="3" t="s">
        <v>397</v>
      </c>
      <c r="E1251" s="6">
        <v>150645</v>
      </c>
      <c r="F1251" s="3" t="s">
        <v>2075</v>
      </c>
      <c r="G1251" s="8">
        <v>6000</v>
      </c>
      <c r="H1251" s="6">
        <v>142</v>
      </c>
      <c r="I1251" s="6">
        <v>149960</v>
      </c>
      <c r="J1251" s="13">
        <v>45046</v>
      </c>
      <c r="K1251" s="9">
        <v>6000</v>
      </c>
      <c r="L1251" s="4" t="s">
        <v>4628</v>
      </c>
      <c r="M1251" s="4" t="s">
        <v>4632</v>
      </c>
      <c r="N1251" s="4">
        <f>VLOOKUP(I1251,BaseModelo!$A$2:$E$5075,5)</f>
        <v>6</v>
      </c>
      <c r="P1251" s="15">
        <v>142.00000000000003</v>
      </c>
      <c r="Q1251" s="4">
        <f>VLOOKUP(I1251,BaseModelo!$A$2:$E$5075,3)</f>
        <v>115</v>
      </c>
      <c r="R1251" s="4">
        <f t="shared" si="380"/>
        <v>32283000</v>
      </c>
      <c r="S1251" s="16">
        <f t="shared" si="381"/>
        <v>1.8585633305454884E-4</v>
      </c>
      <c r="T1251" s="4">
        <f t="shared" si="392"/>
        <v>2.6391599293745936E-2</v>
      </c>
      <c r="U1251" s="4">
        <f t="shared" si="393"/>
        <v>2.6391599293745942E-2</v>
      </c>
      <c r="V1251" s="6">
        <f t="shared" si="382"/>
        <v>0</v>
      </c>
      <c r="W1251" s="16" t="str">
        <f t="shared" si="383"/>
        <v/>
      </c>
      <c r="X1251" s="4" t="str">
        <f t="shared" si="394"/>
        <v/>
      </c>
      <c r="Y1251" s="4" t="str">
        <f t="shared" si="384"/>
        <v/>
      </c>
      <c r="Z1251" s="4">
        <f t="shared" si="385"/>
        <v>4853000</v>
      </c>
      <c r="AA1251" s="16">
        <f t="shared" si="386"/>
        <v>1.2363486503193901E-3</v>
      </c>
      <c r="AB1251" s="15">
        <f t="shared" si="395"/>
        <v>0.17556150834535339</v>
      </c>
      <c r="AC1251" s="15">
        <f t="shared" si="396"/>
        <v>0.17556150834535342</v>
      </c>
      <c r="AD1251" s="4">
        <v>150637</v>
      </c>
      <c r="AE1251" s="26">
        <v>1503.37</v>
      </c>
      <c r="AF1251" s="26">
        <v>1503.37</v>
      </c>
      <c r="AG1251" s="4">
        <f t="shared" si="397"/>
        <v>2735000</v>
      </c>
      <c r="AH1251" s="16">
        <f t="shared" si="387"/>
        <v>2.1937842778793418E-3</v>
      </c>
      <c r="AI1251" s="15">
        <f t="shared" si="388"/>
        <v>0.31151736745886655</v>
      </c>
      <c r="AJ1251" s="15">
        <f t="shared" si="389"/>
        <v>0.3115173674588666</v>
      </c>
      <c r="AK1251" s="4">
        <f t="shared" si="390"/>
        <v>16319000</v>
      </c>
      <c r="AL1251" s="27">
        <f t="shared" si="391"/>
        <v>3.6766958759727926E-4</v>
      </c>
      <c r="AM1251" s="15">
        <f t="shared" si="398"/>
        <v>5.2209081438813656E-2</v>
      </c>
      <c r="AN1251" s="15">
        <f t="shared" si="399"/>
        <v>9.7033884283642175E-6</v>
      </c>
    </row>
    <row r="1252" spans="1:40" x14ac:dyDescent="0.2">
      <c r="A1252" s="4" t="s">
        <v>4628</v>
      </c>
      <c r="B1252" s="2" t="s">
        <v>4</v>
      </c>
      <c r="C1252" s="5">
        <v>150648</v>
      </c>
      <c r="D1252" s="2" t="s">
        <v>403</v>
      </c>
      <c r="E1252" s="5">
        <v>150649</v>
      </c>
      <c r="F1252" s="2" t="s">
        <v>2083</v>
      </c>
      <c r="G1252" s="7">
        <v>10000</v>
      </c>
      <c r="H1252" s="5">
        <v>85</v>
      </c>
      <c r="I1252" s="6">
        <v>150106</v>
      </c>
      <c r="J1252" s="13">
        <v>45046</v>
      </c>
      <c r="K1252" s="9">
        <v>10000</v>
      </c>
      <c r="L1252" s="4" t="s">
        <v>4628</v>
      </c>
      <c r="M1252" s="4" t="s">
        <v>4632</v>
      </c>
      <c r="N1252" s="4">
        <f>VLOOKUP(I1252,BaseModelo!$A$2:$E$5075,5)</f>
        <v>6</v>
      </c>
      <c r="P1252" s="15">
        <v>142.00000000000003</v>
      </c>
      <c r="Q1252" s="4">
        <f>VLOOKUP(I1252,BaseModelo!$A$2:$E$5075,3)</f>
        <v>115</v>
      </c>
      <c r="R1252" s="4">
        <f t="shared" si="380"/>
        <v>32283000</v>
      </c>
      <c r="S1252" s="16">
        <f t="shared" si="381"/>
        <v>3.0976055509091471E-4</v>
      </c>
      <c r="T1252" s="4">
        <f t="shared" si="392"/>
        <v>2.6329647182727751E-2</v>
      </c>
      <c r="U1252" s="4">
        <f t="shared" si="393"/>
        <v>4.3985998822909898E-2</v>
      </c>
      <c r="V1252" s="6">
        <f t="shared" si="382"/>
        <v>0</v>
      </c>
      <c r="W1252" s="16" t="str">
        <f t="shared" si="383"/>
        <v/>
      </c>
      <c r="X1252" s="4" t="str">
        <f t="shared" si="394"/>
        <v/>
      </c>
      <c r="Y1252" s="4" t="str">
        <f t="shared" si="384"/>
        <v/>
      </c>
      <c r="Z1252" s="4">
        <f t="shared" si="385"/>
        <v>4853000</v>
      </c>
      <c r="AA1252" s="16">
        <f t="shared" si="386"/>
        <v>2.0605810838656502E-3</v>
      </c>
      <c r="AB1252" s="15">
        <f t="shared" si="395"/>
        <v>0.17514939212858027</v>
      </c>
      <c r="AC1252" s="15">
        <f t="shared" si="396"/>
        <v>0.29260251390892239</v>
      </c>
      <c r="AD1252" s="4">
        <v>150648</v>
      </c>
      <c r="AE1252" s="26">
        <v>1462.14</v>
      </c>
      <c r="AF1252" s="26">
        <v>1462.14</v>
      </c>
      <c r="AG1252" s="4">
        <f t="shared" si="397"/>
        <v>2735000</v>
      </c>
      <c r="AH1252" s="16">
        <f t="shared" si="387"/>
        <v>3.6563071297989031E-3</v>
      </c>
      <c r="AI1252" s="15">
        <f t="shared" si="388"/>
        <v>0.31078610603290674</v>
      </c>
      <c r="AJ1252" s="15">
        <f t="shared" si="389"/>
        <v>0.5191956124314443</v>
      </c>
      <c r="AK1252" s="4">
        <f t="shared" si="390"/>
        <v>16319000</v>
      </c>
      <c r="AL1252" s="27">
        <f t="shared" si="391"/>
        <v>6.1278264599546543E-4</v>
      </c>
      <c r="AM1252" s="15">
        <f t="shared" si="398"/>
        <v>5.2086524909614559E-2</v>
      </c>
      <c r="AN1252" s="15">
        <f t="shared" si="399"/>
        <v>2.6953856745456156E-5</v>
      </c>
    </row>
    <row r="1253" spans="1:40" x14ac:dyDescent="0.2">
      <c r="A1253" s="4" t="s">
        <v>4628</v>
      </c>
      <c r="B1253" s="3" t="s">
        <v>4</v>
      </c>
      <c r="C1253" s="6">
        <v>150648</v>
      </c>
      <c r="D1253" s="3" t="s">
        <v>403</v>
      </c>
      <c r="E1253" s="6">
        <v>150650</v>
      </c>
      <c r="F1253" s="3" t="s">
        <v>2102</v>
      </c>
      <c r="G1253" s="8">
        <v>6000</v>
      </c>
      <c r="H1253" s="6">
        <v>85</v>
      </c>
      <c r="I1253" s="6">
        <v>150102</v>
      </c>
      <c r="J1253" s="13">
        <v>45046</v>
      </c>
      <c r="K1253" s="9">
        <v>6000</v>
      </c>
      <c r="L1253" s="4" t="s">
        <v>4628</v>
      </c>
      <c r="M1253" s="4" t="s">
        <v>4632</v>
      </c>
      <c r="N1253" s="4">
        <f>VLOOKUP(I1253,BaseModelo!$A$2:$E$5075,5)</f>
        <v>3</v>
      </c>
      <c r="P1253" s="15">
        <v>142.00000000000003</v>
      </c>
      <c r="Q1253" s="4">
        <f>VLOOKUP(I1253,BaseModelo!$A$2:$E$5075,3)</f>
        <v>110</v>
      </c>
      <c r="R1253" s="4">
        <f t="shared" si="380"/>
        <v>32283000</v>
      </c>
      <c r="S1253" s="16">
        <f t="shared" si="381"/>
        <v>1.8585633305454884E-4</v>
      </c>
      <c r="T1253" s="4">
        <f t="shared" si="392"/>
        <v>1.5797788309636653E-2</v>
      </c>
      <c r="U1253" s="4">
        <f t="shared" si="393"/>
        <v>2.6391599293745942E-2</v>
      </c>
      <c r="V1253" s="6">
        <f t="shared" si="382"/>
        <v>0</v>
      </c>
      <c r="W1253" s="16" t="str">
        <f t="shared" si="383"/>
        <v/>
      </c>
      <c r="X1253" s="4" t="str">
        <f t="shared" si="394"/>
        <v/>
      </c>
      <c r="Y1253" s="4" t="str">
        <f t="shared" si="384"/>
        <v/>
      </c>
      <c r="Z1253" s="4">
        <f t="shared" si="385"/>
        <v>1992000</v>
      </c>
      <c r="AA1253" s="16">
        <f t="shared" si="386"/>
        <v>3.0120481927710845E-3</v>
      </c>
      <c r="AB1253" s="15">
        <f t="shared" si="395"/>
        <v>0.25602409638554219</v>
      </c>
      <c r="AC1253" s="15">
        <f t="shared" si="396"/>
        <v>0.42771084337349408</v>
      </c>
      <c r="AD1253" s="4">
        <v>150648</v>
      </c>
      <c r="AE1253" s="26">
        <v>882.68</v>
      </c>
      <c r="AF1253" s="26">
        <v>882.68</v>
      </c>
      <c r="AG1253" s="4">
        <f t="shared" si="397"/>
        <v>673000</v>
      </c>
      <c r="AH1253" s="16">
        <f t="shared" si="387"/>
        <v>8.9153046062407128E-3</v>
      </c>
      <c r="AI1253" s="15">
        <f t="shared" si="388"/>
        <v>0.7578008915304606</v>
      </c>
      <c r="AJ1253" s="15">
        <f t="shared" si="389"/>
        <v>1.2659732540861814</v>
      </c>
      <c r="AK1253" s="4">
        <f t="shared" si="390"/>
        <v>16319000</v>
      </c>
      <c r="AL1253" s="27">
        <f t="shared" si="391"/>
        <v>3.6766958759727926E-4</v>
      </c>
      <c r="AM1253" s="15">
        <f t="shared" si="398"/>
        <v>3.125191494576874E-2</v>
      </c>
      <c r="AN1253" s="15">
        <f t="shared" si="399"/>
        <v>9.7033884283642175E-6</v>
      </c>
    </row>
    <row r="1254" spans="1:40" x14ac:dyDescent="0.2">
      <c r="A1254" s="4" t="s">
        <v>4628</v>
      </c>
      <c r="B1254" s="3" t="s">
        <v>4</v>
      </c>
      <c r="C1254" s="6">
        <v>150648</v>
      </c>
      <c r="D1254" s="3" t="s">
        <v>403</v>
      </c>
      <c r="E1254" s="6">
        <v>150651</v>
      </c>
      <c r="F1254" s="3" t="s">
        <v>2103</v>
      </c>
      <c r="G1254" s="8">
        <v>10000</v>
      </c>
      <c r="H1254" s="6">
        <v>85</v>
      </c>
      <c r="I1254" s="6">
        <v>150098</v>
      </c>
      <c r="J1254" s="13">
        <v>45046</v>
      </c>
      <c r="K1254" s="9">
        <v>10000</v>
      </c>
      <c r="L1254" s="4" t="s">
        <v>4628</v>
      </c>
      <c r="M1254" s="4" t="s">
        <v>4632</v>
      </c>
      <c r="N1254" s="4">
        <f>VLOOKUP(I1254,BaseModelo!$A$2:$E$5075,5)</f>
        <v>6</v>
      </c>
      <c r="P1254" s="15">
        <v>142.00000000000003</v>
      </c>
      <c r="Q1254" s="4">
        <f>VLOOKUP(I1254,BaseModelo!$A$2:$E$5075,3)</f>
        <v>115</v>
      </c>
      <c r="R1254" s="4">
        <f t="shared" si="380"/>
        <v>32283000</v>
      </c>
      <c r="S1254" s="16">
        <f t="shared" si="381"/>
        <v>3.0976055509091471E-4</v>
      </c>
      <c r="T1254" s="4">
        <f t="shared" si="392"/>
        <v>2.6329647182727751E-2</v>
      </c>
      <c r="U1254" s="4">
        <f t="shared" si="393"/>
        <v>4.3985998822909898E-2</v>
      </c>
      <c r="V1254" s="6">
        <f t="shared" si="382"/>
        <v>0</v>
      </c>
      <c r="W1254" s="16" t="str">
        <f t="shared" si="383"/>
        <v/>
      </c>
      <c r="X1254" s="4" t="str">
        <f t="shared" si="394"/>
        <v/>
      </c>
      <c r="Y1254" s="4" t="str">
        <f t="shared" si="384"/>
        <v/>
      </c>
      <c r="Z1254" s="4">
        <f t="shared" si="385"/>
        <v>4853000</v>
      </c>
      <c r="AA1254" s="16">
        <f t="shared" si="386"/>
        <v>2.0605810838656502E-3</v>
      </c>
      <c r="AB1254" s="15">
        <f t="shared" si="395"/>
        <v>0.17514939212858027</v>
      </c>
      <c r="AC1254" s="15">
        <f t="shared" si="396"/>
        <v>0.29260251390892239</v>
      </c>
      <c r="AD1254" s="4">
        <v>150648</v>
      </c>
      <c r="AE1254" s="26">
        <v>1462.14</v>
      </c>
      <c r="AF1254" s="26">
        <v>1462.14</v>
      </c>
      <c r="AG1254" s="4">
        <f t="shared" si="397"/>
        <v>2735000</v>
      </c>
      <c r="AH1254" s="16">
        <f t="shared" si="387"/>
        <v>3.6563071297989031E-3</v>
      </c>
      <c r="AI1254" s="15">
        <f t="shared" si="388"/>
        <v>0.31078610603290674</v>
      </c>
      <c r="AJ1254" s="15">
        <f t="shared" si="389"/>
        <v>0.5191956124314443</v>
      </c>
      <c r="AK1254" s="4">
        <f t="shared" si="390"/>
        <v>16319000</v>
      </c>
      <c r="AL1254" s="27">
        <f t="shared" si="391"/>
        <v>6.1278264599546543E-4</v>
      </c>
      <c r="AM1254" s="15">
        <f t="shared" si="398"/>
        <v>5.2086524909614559E-2</v>
      </c>
      <c r="AN1254" s="15">
        <f t="shared" si="399"/>
        <v>2.6953856745456156E-5</v>
      </c>
    </row>
    <row r="1255" spans="1:40" x14ac:dyDescent="0.2">
      <c r="A1255" s="4" t="s">
        <v>4628</v>
      </c>
      <c r="B1255" s="3" t="s">
        <v>4</v>
      </c>
      <c r="C1255" s="6">
        <v>150648</v>
      </c>
      <c r="D1255" s="3" t="s">
        <v>403</v>
      </c>
      <c r="E1255" s="6">
        <v>150652</v>
      </c>
      <c r="F1255" s="3" t="s">
        <v>2104</v>
      </c>
      <c r="G1255" s="8">
        <v>6000</v>
      </c>
      <c r="H1255" s="6">
        <v>85</v>
      </c>
      <c r="I1255" s="6">
        <v>150250</v>
      </c>
      <c r="J1255" s="13">
        <v>45046</v>
      </c>
      <c r="K1255" s="9">
        <v>6000</v>
      </c>
      <c r="L1255" s="4" t="s">
        <v>4628</v>
      </c>
      <c r="M1255" s="4" t="s">
        <v>4632</v>
      </c>
      <c r="N1255" s="4">
        <f>VLOOKUP(I1255,BaseModelo!$A$2:$E$5075,5)</f>
        <v>6</v>
      </c>
      <c r="P1255" s="15">
        <v>142.00000000000003</v>
      </c>
      <c r="Q1255" s="4">
        <f>VLOOKUP(I1255,BaseModelo!$A$2:$E$5075,3)</f>
        <v>115</v>
      </c>
      <c r="R1255" s="4">
        <f t="shared" si="380"/>
        <v>32283000</v>
      </c>
      <c r="S1255" s="16">
        <f t="shared" si="381"/>
        <v>1.8585633305454884E-4</v>
      </c>
      <c r="T1255" s="4">
        <f t="shared" si="392"/>
        <v>1.5797788309636653E-2</v>
      </c>
      <c r="U1255" s="4">
        <f t="shared" si="393"/>
        <v>2.6391599293745942E-2</v>
      </c>
      <c r="V1255" s="6">
        <f t="shared" si="382"/>
        <v>0</v>
      </c>
      <c r="W1255" s="16" t="str">
        <f t="shared" si="383"/>
        <v/>
      </c>
      <c r="X1255" s="4" t="str">
        <f t="shared" si="394"/>
        <v/>
      </c>
      <c r="Y1255" s="4" t="str">
        <f t="shared" si="384"/>
        <v/>
      </c>
      <c r="Z1255" s="4">
        <f t="shared" si="385"/>
        <v>4853000</v>
      </c>
      <c r="AA1255" s="16">
        <f t="shared" si="386"/>
        <v>1.2363486503193901E-3</v>
      </c>
      <c r="AB1255" s="15">
        <f t="shared" si="395"/>
        <v>0.10508963527714815</v>
      </c>
      <c r="AC1255" s="15">
        <f t="shared" si="396"/>
        <v>0.17556150834535342</v>
      </c>
      <c r="AD1255" s="4">
        <v>150648</v>
      </c>
      <c r="AE1255" s="26">
        <v>882.68</v>
      </c>
      <c r="AF1255" s="26">
        <v>882.68</v>
      </c>
      <c r="AG1255" s="4">
        <f t="shared" si="397"/>
        <v>2735000</v>
      </c>
      <c r="AH1255" s="16">
        <f t="shared" si="387"/>
        <v>2.1937842778793418E-3</v>
      </c>
      <c r="AI1255" s="15">
        <f t="shared" si="388"/>
        <v>0.18647166361974404</v>
      </c>
      <c r="AJ1255" s="15">
        <f t="shared" si="389"/>
        <v>0.3115173674588666</v>
      </c>
      <c r="AK1255" s="4">
        <f t="shared" si="390"/>
        <v>16319000</v>
      </c>
      <c r="AL1255" s="27">
        <f t="shared" si="391"/>
        <v>3.6766958759727926E-4</v>
      </c>
      <c r="AM1255" s="15">
        <f t="shared" si="398"/>
        <v>3.125191494576874E-2</v>
      </c>
      <c r="AN1255" s="15">
        <f t="shared" si="399"/>
        <v>9.7033884283642175E-6</v>
      </c>
    </row>
    <row r="1256" spans="1:40" x14ac:dyDescent="0.2">
      <c r="A1256" s="4" t="s">
        <v>4628</v>
      </c>
      <c r="B1256" s="3" t="s">
        <v>4</v>
      </c>
      <c r="C1256" s="6">
        <v>150658</v>
      </c>
      <c r="D1256" s="3" t="s">
        <v>92</v>
      </c>
      <c r="E1256" s="6">
        <v>150664</v>
      </c>
      <c r="F1256" s="3" t="s">
        <v>2076</v>
      </c>
      <c r="G1256" s="8">
        <v>10000</v>
      </c>
      <c r="H1256" s="6">
        <v>142</v>
      </c>
      <c r="I1256" s="6">
        <v>150621</v>
      </c>
      <c r="J1256" s="13">
        <v>45046</v>
      </c>
      <c r="K1256" s="9">
        <v>10000</v>
      </c>
      <c r="L1256" s="4" t="s">
        <v>4628</v>
      </c>
      <c r="M1256" s="4" t="s">
        <v>4632</v>
      </c>
      <c r="N1256" s="4">
        <f>VLOOKUP(I1256,BaseModelo!$A$2:$E$5075,5)</f>
        <v>7</v>
      </c>
      <c r="P1256" s="15">
        <v>142.00000000000003</v>
      </c>
      <c r="Q1256" s="4">
        <f>VLOOKUP(I1256,BaseModelo!$A$2:$E$5075,3)</f>
        <v>127</v>
      </c>
      <c r="R1256" s="4">
        <f t="shared" si="380"/>
        <v>32283000</v>
      </c>
      <c r="S1256" s="16">
        <f t="shared" si="381"/>
        <v>3.0976055509091471E-4</v>
      </c>
      <c r="T1256" s="4">
        <f t="shared" si="392"/>
        <v>4.3985998822909891E-2</v>
      </c>
      <c r="U1256" s="4">
        <f t="shared" si="393"/>
        <v>4.3985998822909898E-2</v>
      </c>
      <c r="V1256" s="6">
        <f t="shared" si="382"/>
        <v>0</v>
      </c>
      <c r="W1256" s="16" t="str">
        <f t="shared" si="383"/>
        <v/>
      </c>
      <c r="X1256" s="4" t="str">
        <f t="shared" si="394"/>
        <v/>
      </c>
      <c r="Y1256" s="4" t="str">
        <f t="shared" si="384"/>
        <v/>
      </c>
      <c r="Z1256" s="4">
        <f t="shared" si="385"/>
        <v>4022000</v>
      </c>
      <c r="AA1256" s="16">
        <f t="shared" si="386"/>
        <v>2.4863252113376429E-3</v>
      </c>
      <c r="AB1256" s="15">
        <f t="shared" si="395"/>
        <v>0.35305818000994527</v>
      </c>
      <c r="AC1256" s="15">
        <f t="shared" si="396"/>
        <v>0.35305818000994538</v>
      </c>
      <c r="AD1256" s="4">
        <v>150658</v>
      </c>
      <c r="AE1256" s="26">
        <v>2510.34</v>
      </c>
      <c r="AF1256" s="26">
        <v>2510.34</v>
      </c>
      <c r="AG1256" s="4">
        <f t="shared" si="397"/>
        <v>2184000</v>
      </c>
      <c r="AH1256" s="16">
        <f t="shared" si="387"/>
        <v>4.578754578754579E-3</v>
      </c>
      <c r="AI1256" s="15">
        <f t="shared" si="388"/>
        <v>0.6501831501831502</v>
      </c>
      <c r="AJ1256" s="15">
        <f t="shared" si="389"/>
        <v>0.65018315018315032</v>
      </c>
      <c r="AK1256" s="4">
        <f t="shared" si="390"/>
        <v>16319000</v>
      </c>
      <c r="AL1256" s="27">
        <f t="shared" si="391"/>
        <v>6.1278264599546543E-4</v>
      </c>
      <c r="AM1256" s="15">
        <f t="shared" si="398"/>
        <v>8.7015135731356094E-2</v>
      </c>
      <c r="AN1256" s="15">
        <f t="shared" si="399"/>
        <v>2.6953856745456156E-5</v>
      </c>
    </row>
    <row r="1257" spans="1:40" x14ac:dyDescent="0.2">
      <c r="A1257" s="4" t="s">
        <v>4627</v>
      </c>
      <c r="B1257" s="3" t="s">
        <v>10</v>
      </c>
      <c r="C1257" s="6">
        <v>150667</v>
      </c>
      <c r="D1257" s="3" t="s">
        <v>50</v>
      </c>
      <c r="E1257" s="6">
        <v>150748</v>
      </c>
      <c r="F1257" s="3" t="s">
        <v>2095</v>
      </c>
      <c r="G1257" s="8">
        <v>10000</v>
      </c>
      <c r="H1257" s="6">
        <v>142</v>
      </c>
      <c r="I1257" s="6">
        <v>150385</v>
      </c>
      <c r="J1257" s="13">
        <v>45046</v>
      </c>
      <c r="K1257" s="9">
        <v>10000</v>
      </c>
      <c r="L1257" s="4" t="s">
        <v>4627</v>
      </c>
      <c r="M1257" s="4" t="s">
        <v>4632</v>
      </c>
      <c r="N1257" s="4">
        <f>VLOOKUP(I1257,BaseModelo!$A$2:$E$5075,5)</f>
        <v>10</v>
      </c>
      <c r="P1257" s="15">
        <v>142.00000000000003</v>
      </c>
      <c r="Q1257" s="4">
        <f>VLOOKUP(I1257,BaseModelo!$A$2:$E$5075,3)</f>
        <v>0</v>
      </c>
      <c r="R1257" s="4">
        <f t="shared" si="380"/>
        <v>32283000</v>
      </c>
      <c r="S1257" s="16">
        <f t="shared" si="381"/>
        <v>3.0976055509091471E-4</v>
      </c>
      <c r="T1257" s="4">
        <f t="shared" si="392"/>
        <v>4.3985998822909891E-2</v>
      </c>
      <c r="U1257" s="4">
        <f t="shared" si="393"/>
        <v>4.3985998822909898E-2</v>
      </c>
      <c r="V1257" s="6">
        <f t="shared" si="382"/>
        <v>0</v>
      </c>
      <c r="W1257" s="16" t="str">
        <f t="shared" si="383"/>
        <v/>
      </c>
      <c r="X1257" s="4" t="str">
        <f t="shared" si="394"/>
        <v/>
      </c>
      <c r="Y1257" s="4" t="str">
        <f t="shared" si="384"/>
        <v/>
      </c>
      <c r="Z1257" s="4">
        <f t="shared" si="385"/>
        <v>4121000</v>
      </c>
      <c r="AA1257" s="16">
        <f t="shared" si="386"/>
        <v>2.4265954865323952E-3</v>
      </c>
      <c r="AB1257" s="15">
        <f t="shared" si="395"/>
        <v>0.3445765590876001</v>
      </c>
      <c r="AC1257" s="15">
        <f t="shared" si="396"/>
        <v>0.34457655908760021</v>
      </c>
      <c r="AD1257" s="4">
        <v>150667</v>
      </c>
      <c r="AE1257" s="26">
        <v>2510.34</v>
      </c>
      <c r="AF1257" s="26">
        <v>2510.34</v>
      </c>
      <c r="AG1257" s="4">
        <f t="shared" si="397"/>
        <v>2105000</v>
      </c>
      <c r="AH1257" s="16">
        <f t="shared" si="387"/>
        <v>4.7505938242280287E-3</v>
      </c>
      <c r="AI1257" s="15">
        <f t="shared" si="388"/>
        <v>0.67458432304038007</v>
      </c>
      <c r="AJ1257" s="15">
        <f t="shared" si="389"/>
        <v>0.67458432304038018</v>
      </c>
      <c r="AK1257" s="4">
        <f t="shared" si="390"/>
        <v>15073000</v>
      </c>
      <c r="AL1257" s="27">
        <f t="shared" si="391"/>
        <v>6.6343793538114506E-4</v>
      </c>
      <c r="AM1257" s="15">
        <f t="shared" si="398"/>
        <v>9.4208186824122603E-2</v>
      </c>
      <c r="AN1257" s="15">
        <f t="shared" si="399"/>
        <v>2.918198024474882E-5</v>
      </c>
    </row>
    <row r="1258" spans="1:40" x14ac:dyDescent="0.2">
      <c r="A1258" s="4" t="s">
        <v>4628</v>
      </c>
      <c r="B1258" s="3" t="s">
        <v>6</v>
      </c>
      <c r="C1258" s="6">
        <v>150684</v>
      </c>
      <c r="D1258" s="3" t="s">
        <v>398</v>
      </c>
      <c r="E1258" s="6">
        <v>150690</v>
      </c>
      <c r="F1258" s="3" t="s">
        <v>2052</v>
      </c>
      <c r="G1258" s="8">
        <v>5000</v>
      </c>
      <c r="H1258" s="6">
        <v>147</v>
      </c>
      <c r="I1258" s="6">
        <v>150384</v>
      </c>
      <c r="J1258" s="13">
        <v>45046</v>
      </c>
      <c r="K1258" s="9">
        <v>3120.143609284461</v>
      </c>
      <c r="L1258" s="4" t="s">
        <v>4628</v>
      </c>
      <c r="M1258" s="4" t="s">
        <v>4632</v>
      </c>
      <c r="N1258" s="4">
        <f>VLOOKUP(I1258,BaseModelo!$A$2:$E$5075,5)</f>
        <v>5</v>
      </c>
      <c r="P1258" s="15">
        <v>147</v>
      </c>
      <c r="Q1258" s="4">
        <f>VLOOKUP(I1258,BaseModelo!$A$2:$E$5075,3)</f>
        <v>110</v>
      </c>
      <c r="R1258" s="4">
        <f t="shared" si="380"/>
        <v>32283000</v>
      </c>
      <c r="S1258" s="16">
        <f t="shared" si="381"/>
        <v>1.5488027754545735E-4</v>
      </c>
      <c r="T1258" s="4">
        <f t="shared" si="392"/>
        <v>2.2767400799182231E-2</v>
      </c>
      <c r="U1258" s="4">
        <f t="shared" si="393"/>
        <v>2.2767400799182231E-2</v>
      </c>
      <c r="V1258" s="6">
        <f t="shared" si="382"/>
        <v>0</v>
      </c>
      <c r="W1258" s="16" t="str">
        <f t="shared" si="383"/>
        <v/>
      </c>
      <c r="X1258" s="4" t="str">
        <f t="shared" si="394"/>
        <v/>
      </c>
      <c r="Y1258" s="4" t="str">
        <f t="shared" si="384"/>
        <v/>
      </c>
      <c r="Z1258" s="4">
        <f t="shared" si="385"/>
        <v>4058000</v>
      </c>
      <c r="AA1258" s="16">
        <f t="shared" si="386"/>
        <v>1.2321340561853129E-3</v>
      </c>
      <c r="AB1258" s="15">
        <f t="shared" si="395"/>
        <v>0.18112370625924099</v>
      </c>
      <c r="AC1258" s="15">
        <f t="shared" si="396"/>
        <v>0.18112370625924099</v>
      </c>
      <c r="AD1258" s="4">
        <v>150684</v>
      </c>
      <c r="AE1258" s="26">
        <v>1303.3399999999999</v>
      </c>
      <c r="AF1258" s="26">
        <v>1113.9656308350652</v>
      </c>
      <c r="AG1258" s="4">
        <f t="shared" si="397"/>
        <v>2193000</v>
      </c>
      <c r="AH1258" s="16">
        <f t="shared" si="387"/>
        <v>2.2799817601459188E-3</v>
      </c>
      <c r="AI1258" s="15">
        <f t="shared" si="388"/>
        <v>0.33515731874145005</v>
      </c>
      <c r="AJ1258" s="15">
        <f t="shared" si="389"/>
        <v>0.33515731874145005</v>
      </c>
      <c r="AK1258" s="4">
        <f t="shared" si="390"/>
        <v>16319000</v>
      </c>
      <c r="AL1258" s="27">
        <f t="shared" si="391"/>
        <v>3.0639132299773271E-4</v>
      </c>
      <c r="AM1258" s="15">
        <f t="shared" si="398"/>
        <v>4.5039524480666712E-2</v>
      </c>
      <c r="AN1258" s="15">
        <f t="shared" si="399"/>
        <v>6.9757340520810808E-6</v>
      </c>
    </row>
    <row r="1259" spans="1:40" x14ac:dyDescent="0.2">
      <c r="A1259" s="4" t="s">
        <v>4628</v>
      </c>
      <c r="B1259" s="3" t="s">
        <v>6</v>
      </c>
      <c r="C1259" s="6">
        <v>150684</v>
      </c>
      <c r="D1259" s="3" t="s">
        <v>398</v>
      </c>
      <c r="E1259" s="6">
        <v>150691</v>
      </c>
      <c r="F1259" s="3" t="s">
        <v>2053</v>
      </c>
      <c r="G1259" s="8">
        <v>8000</v>
      </c>
      <c r="H1259" s="6">
        <v>142</v>
      </c>
      <c r="I1259" s="6">
        <v>149701</v>
      </c>
      <c r="J1259" s="13">
        <v>45046</v>
      </c>
      <c r="K1259" s="9">
        <v>4992.2297748551373</v>
      </c>
      <c r="L1259" s="4" t="s">
        <v>4628</v>
      </c>
      <c r="M1259" s="4" t="s">
        <v>4632</v>
      </c>
      <c r="N1259" s="4">
        <f>VLOOKUP(I1259,BaseModelo!$A$2:$E$5075,5)</f>
        <v>10</v>
      </c>
      <c r="P1259" s="15">
        <v>142.00000000000003</v>
      </c>
      <c r="Q1259" s="4">
        <f>VLOOKUP(I1259,BaseModelo!$A$2:$E$5075,3)</f>
        <v>0</v>
      </c>
      <c r="R1259" s="4">
        <f t="shared" si="380"/>
        <v>32283000</v>
      </c>
      <c r="S1259" s="16">
        <f t="shared" si="381"/>
        <v>2.4780844407273179E-4</v>
      </c>
      <c r="T1259" s="4">
        <f t="shared" si="392"/>
        <v>3.5188799058327912E-2</v>
      </c>
      <c r="U1259" s="4">
        <f t="shared" si="393"/>
        <v>3.5188799058327919E-2</v>
      </c>
      <c r="V1259" s="6">
        <f t="shared" si="382"/>
        <v>0</v>
      </c>
      <c r="W1259" s="16" t="str">
        <f t="shared" si="383"/>
        <v/>
      </c>
      <c r="X1259" s="4" t="str">
        <f t="shared" si="394"/>
        <v/>
      </c>
      <c r="Y1259" s="4" t="str">
        <f t="shared" si="384"/>
        <v/>
      </c>
      <c r="Z1259" s="4">
        <f t="shared" si="385"/>
        <v>4121000</v>
      </c>
      <c r="AA1259" s="16">
        <f t="shared" si="386"/>
        <v>1.9412763892259161E-3</v>
      </c>
      <c r="AB1259" s="15">
        <f t="shared" si="395"/>
        <v>0.27566124727008007</v>
      </c>
      <c r="AC1259" s="15">
        <f t="shared" si="396"/>
        <v>0.27566124727008012</v>
      </c>
      <c r="AD1259" s="4">
        <v>150684</v>
      </c>
      <c r="AE1259" s="26">
        <v>2013.74</v>
      </c>
      <c r="AF1259" s="26">
        <v>1721.1450192872194</v>
      </c>
      <c r="AG1259" s="4">
        <f t="shared" si="397"/>
        <v>1846000</v>
      </c>
      <c r="AH1259" s="16">
        <f t="shared" si="387"/>
        <v>4.3336944745395447E-3</v>
      </c>
      <c r="AI1259" s="15">
        <f t="shared" si="388"/>
        <v>0.61538461538461531</v>
      </c>
      <c r="AJ1259" s="15">
        <f t="shared" si="389"/>
        <v>0.61538461538461542</v>
      </c>
      <c r="AK1259" s="4">
        <f t="shared" si="390"/>
        <v>16319000</v>
      </c>
      <c r="AL1259" s="27">
        <f t="shared" si="391"/>
        <v>4.9022611679637234E-4</v>
      </c>
      <c r="AM1259" s="15">
        <f t="shared" si="398"/>
        <v>6.9612108585084875E-2</v>
      </c>
      <c r="AN1259" s="15">
        <f t="shared" si="399"/>
        <v>1.725046831709194E-5</v>
      </c>
    </row>
    <row r="1260" spans="1:40" x14ac:dyDescent="0.2">
      <c r="A1260" s="4" t="s">
        <v>4628</v>
      </c>
      <c r="B1260" s="3" t="s">
        <v>6</v>
      </c>
      <c r="C1260" s="6">
        <v>150684</v>
      </c>
      <c r="D1260" s="3" t="s">
        <v>398</v>
      </c>
      <c r="E1260" s="6">
        <v>150692</v>
      </c>
      <c r="F1260" s="3" t="s">
        <v>2054</v>
      </c>
      <c r="G1260" s="8">
        <v>8000</v>
      </c>
      <c r="H1260" s="6">
        <v>142</v>
      </c>
      <c r="I1260" s="6">
        <v>150383</v>
      </c>
      <c r="J1260" s="13">
        <v>45046</v>
      </c>
      <c r="K1260" s="9">
        <v>4992.2297748551373</v>
      </c>
      <c r="L1260" s="4" t="s">
        <v>4628</v>
      </c>
      <c r="M1260" s="4" t="s">
        <v>4632</v>
      </c>
      <c r="N1260" s="4">
        <f>VLOOKUP(I1260,BaseModelo!$A$2:$E$5075,5)</f>
        <v>5</v>
      </c>
      <c r="P1260" s="15">
        <v>142.00000000000003</v>
      </c>
      <c r="Q1260" s="4">
        <f>VLOOKUP(I1260,BaseModelo!$A$2:$E$5075,3)</f>
        <v>110</v>
      </c>
      <c r="R1260" s="4">
        <f t="shared" si="380"/>
        <v>32283000</v>
      </c>
      <c r="S1260" s="16">
        <f t="shared" si="381"/>
        <v>2.4780844407273179E-4</v>
      </c>
      <c r="T1260" s="4">
        <f t="shared" si="392"/>
        <v>3.5188799058327912E-2</v>
      </c>
      <c r="U1260" s="4">
        <f t="shared" si="393"/>
        <v>3.5188799058327919E-2</v>
      </c>
      <c r="V1260" s="6">
        <f t="shared" si="382"/>
        <v>0</v>
      </c>
      <c r="W1260" s="16" t="str">
        <f t="shared" si="383"/>
        <v/>
      </c>
      <c r="X1260" s="4" t="str">
        <f t="shared" si="394"/>
        <v/>
      </c>
      <c r="Y1260" s="4" t="str">
        <f t="shared" si="384"/>
        <v/>
      </c>
      <c r="Z1260" s="4">
        <f t="shared" si="385"/>
        <v>4058000</v>
      </c>
      <c r="AA1260" s="16">
        <f t="shared" si="386"/>
        <v>1.9714144898965009E-3</v>
      </c>
      <c r="AB1260" s="15">
        <f t="shared" si="395"/>
        <v>0.27994085756530313</v>
      </c>
      <c r="AC1260" s="15">
        <f t="shared" si="396"/>
        <v>0.27994085756530318</v>
      </c>
      <c r="AD1260" s="4">
        <v>150684</v>
      </c>
      <c r="AE1260" s="26">
        <v>2013.74</v>
      </c>
      <c r="AF1260" s="26">
        <v>1721.1450192872194</v>
      </c>
      <c r="AG1260" s="4">
        <f t="shared" si="397"/>
        <v>2193000</v>
      </c>
      <c r="AH1260" s="16">
        <f t="shared" si="387"/>
        <v>3.6479708162334701E-3</v>
      </c>
      <c r="AI1260" s="15">
        <f t="shared" si="388"/>
        <v>0.51801185590515275</v>
      </c>
      <c r="AJ1260" s="15">
        <f t="shared" si="389"/>
        <v>0.51801185590515286</v>
      </c>
      <c r="AK1260" s="4">
        <f t="shared" si="390"/>
        <v>16319000</v>
      </c>
      <c r="AL1260" s="27">
        <f t="shared" si="391"/>
        <v>4.9022611679637234E-4</v>
      </c>
      <c r="AM1260" s="15">
        <f t="shared" si="398"/>
        <v>6.9612108585084875E-2</v>
      </c>
      <c r="AN1260" s="15">
        <f t="shared" si="399"/>
        <v>1.725046831709194E-5</v>
      </c>
    </row>
    <row r="1261" spans="1:40" x14ac:dyDescent="0.2">
      <c r="A1261" s="4" t="s">
        <v>4628</v>
      </c>
      <c r="B1261" s="3" t="s">
        <v>6</v>
      </c>
      <c r="C1261" s="6">
        <v>150684</v>
      </c>
      <c r="D1261" s="3" t="s">
        <v>398</v>
      </c>
      <c r="E1261" s="6">
        <v>150693</v>
      </c>
      <c r="F1261" s="3" t="s">
        <v>2055</v>
      </c>
      <c r="G1261" s="8">
        <v>6000</v>
      </c>
      <c r="H1261" s="6">
        <v>142</v>
      </c>
      <c r="I1261" s="6">
        <v>150391</v>
      </c>
      <c r="J1261" s="13">
        <v>45046</v>
      </c>
      <c r="K1261" s="9">
        <v>3744.172331141353</v>
      </c>
      <c r="L1261" s="4" t="s">
        <v>4628</v>
      </c>
      <c r="M1261" s="4" t="s">
        <v>4632</v>
      </c>
      <c r="N1261" s="4">
        <f>VLOOKUP(I1261,BaseModelo!$A$2:$E$5075,5)</f>
        <v>8</v>
      </c>
      <c r="P1261" s="15">
        <v>142.00000000000003</v>
      </c>
      <c r="Q1261" s="4">
        <f>VLOOKUP(I1261,BaseModelo!$A$2:$E$5075,3)</f>
        <v>132</v>
      </c>
      <c r="R1261" s="4">
        <f t="shared" si="380"/>
        <v>32283000</v>
      </c>
      <c r="S1261" s="16">
        <f t="shared" si="381"/>
        <v>1.8585633305454884E-4</v>
      </c>
      <c r="T1261" s="4">
        <f t="shared" si="392"/>
        <v>2.6391599293745936E-2</v>
      </c>
      <c r="U1261" s="4">
        <f t="shared" si="393"/>
        <v>2.6391599293745942E-2</v>
      </c>
      <c r="V1261" s="6">
        <f t="shared" si="382"/>
        <v>0</v>
      </c>
      <c r="W1261" s="16" t="str">
        <f t="shared" si="383"/>
        <v/>
      </c>
      <c r="X1261" s="4" t="str">
        <f t="shared" si="394"/>
        <v/>
      </c>
      <c r="Y1261" s="4" t="str">
        <f t="shared" si="384"/>
        <v/>
      </c>
      <c r="Z1261" s="4">
        <f t="shared" si="385"/>
        <v>5836000</v>
      </c>
      <c r="AA1261" s="16">
        <f t="shared" si="386"/>
        <v>1.028101439342015E-3</v>
      </c>
      <c r="AB1261" s="15">
        <f t="shared" si="395"/>
        <v>0.14599040438656613</v>
      </c>
      <c r="AC1261" s="15">
        <f t="shared" si="396"/>
        <v>0.14599040438656616</v>
      </c>
      <c r="AD1261" s="4">
        <v>150684</v>
      </c>
      <c r="AE1261" s="26">
        <v>1503.37</v>
      </c>
      <c r="AF1261" s="26">
        <v>1284.9314150018506</v>
      </c>
      <c r="AG1261" s="4">
        <f t="shared" si="397"/>
        <v>3421000</v>
      </c>
      <c r="AH1261" s="16">
        <f t="shared" si="387"/>
        <v>1.7538731365097924E-3</v>
      </c>
      <c r="AI1261" s="15">
        <f t="shared" si="388"/>
        <v>0.24904998538439052</v>
      </c>
      <c r="AJ1261" s="15">
        <f t="shared" si="389"/>
        <v>0.24904998538439058</v>
      </c>
      <c r="AK1261" s="4">
        <f t="shared" si="390"/>
        <v>16319000</v>
      </c>
      <c r="AL1261" s="27">
        <f t="shared" si="391"/>
        <v>3.6766958759727926E-4</v>
      </c>
      <c r="AM1261" s="15">
        <f t="shared" si="398"/>
        <v>5.2209081438813656E-2</v>
      </c>
      <c r="AN1261" s="15">
        <f t="shared" si="399"/>
        <v>9.7033884283642175E-6</v>
      </c>
    </row>
    <row r="1262" spans="1:40" x14ac:dyDescent="0.2">
      <c r="A1262" s="4" t="s">
        <v>4628</v>
      </c>
      <c r="B1262" s="3" t="s">
        <v>6</v>
      </c>
      <c r="C1262" s="6">
        <v>150684</v>
      </c>
      <c r="D1262" s="3" t="s">
        <v>398</v>
      </c>
      <c r="E1262" s="6">
        <v>150694</v>
      </c>
      <c r="F1262" s="3" t="s">
        <v>2056</v>
      </c>
      <c r="G1262" s="8">
        <v>5000</v>
      </c>
      <c r="H1262" s="6">
        <v>147</v>
      </c>
      <c r="I1262" s="6">
        <v>150101</v>
      </c>
      <c r="J1262" s="13">
        <v>45046</v>
      </c>
      <c r="K1262" s="9">
        <v>3120.143609284461</v>
      </c>
      <c r="L1262" s="4" t="s">
        <v>4628</v>
      </c>
      <c r="M1262" s="4" t="s">
        <v>4632</v>
      </c>
      <c r="N1262" s="4">
        <f>VLOOKUP(I1262,BaseModelo!$A$2:$E$5075,5)</f>
        <v>6</v>
      </c>
      <c r="P1262" s="15">
        <v>147</v>
      </c>
      <c r="Q1262" s="4">
        <f>VLOOKUP(I1262,BaseModelo!$A$2:$E$5075,3)</f>
        <v>115</v>
      </c>
      <c r="R1262" s="4">
        <f t="shared" si="380"/>
        <v>32283000</v>
      </c>
      <c r="S1262" s="16">
        <f t="shared" si="381"/>
        <v>1.5488027754545735E-4</v>
      </c>
      <c r="T1262" s="4">
        <f t="shared" si="392"/>
        <v>2.2767400799182231E-2</v>
      </c>
      <c r="U1262" s="4">
        <f t="shared" si="393"/>
        <v>2.2767400799182231E-2</v>
      </c>
      <c r="V1262" s="6">
        <f t="shared" si="382"/>
        <v>0</v>
      </c>
      <c r="W1262" s="16" t="str">
        <f t="shared" si="383"/>
        <v/>
      </c>
      <c r="X1262" s="4" t="str">
        <f t="shared" si="394"/>
        <v/>
      </c>
      <c r="Y1262" s="4" t="str">
        <f t="shared" si="384"/>
        <v/>
      </c>
      <c r="Z1262" s="4">
        <f t="shared" si="385"/>
        <v>4853000</v>
      </c>
      <c r="AA1262" s="16">
        <f t="shared" si="386"/>
        <v>1.0302905419328251E-3</v>
      </c>
      <c r="AB1262" s="15">
        <f t="shared" si="395"/>
        <v>0.1514527096641253</v>
      </c>
      <c r="AC1262" s="15">
        <f t="shared" si="396"/>
        <v>0.1514527096641253</v>
      </c>
      <c r="AD1262" s="4">
        <v>150684</v>
      </c>
      <c r="AE1262" s="26">
        <v>1303.3399999999999</v>
      </c>
      <c r="AF1262" s="26">
        <v>1113.9656308350652</v>
      </c>
      <c r="AG1262" s="4">
        <f t="shared" si="397"/>
        <v>2735000</v>
      </c>
      <c r="AH1262" s="16">
        <f t="shared" si="387"/>
        <v>1.8281535648994515E-3</v>
      </c>
      <c r="AI1262" s="15">
        <f t="shared" si="388"/>
        <v>0.26873857404021939</v>
      </c>
      <c r="AJ1262" s="15">
        <f t="shared" si="389"/>
        <v>0.26873857404021939</v>
      </c>
      <c r="AK1262" s="4">
        <f t="shared" si="390"/>
        <v>16319000</v>
      </c>
      <c r="AL1262" s="27">
        <f t="shared" si="391"/>
        <v>3.0639132299773271E-4</v>
      </c>
      <c r="AM1262" s="15">
        <f t="shared" si="398"/>
        <v>4.5039524480666712E-2</v>
      </c>
      <c r="AN1262" s="15">
        <f t="shared" si="399"/>
        <v>6.9757340520810808E-6</v>
      </c>
    </row>
    <row r="1263" spans="1:40" x14ac:dyDescent="0.2">
      <c r="A1263" s="4" t="s">
        <v>4628</v>
      </c>
      <c r="B1263" s="3" t="s">
        <v>11</v>
      </c>
      <c r="C1263" s="6">
        <v>150709</v>
      </c>
      <c r="D1263" s="3" t="s">
        <v>399</v>
      </c>
      <c r="E1263" s="6">
        <v>150763</v>
      </c>
      <c r="F1263" s="3" t="s">
        <v>2082</v>
      </c>
      <c r="G1263" s="8">
        <v>5000</v>
      </c>
      <c r="H1263" s="6">
        <v>147</v>
      </c>
      <c r="I1263" s="6">
        <v>150698</v>
      </c>
      <c r="J1263" s="13">
        <v>45046</v>
      </c>
      <c r="K1263" s="9">
        <v>5000</v>
      </c>
      <c r="L1263" s="4" t="s">
        <v>4628</v>
      </c>
      <c r="M1263" s="4" t="s">
        <v>4632</v>
      </c>
      <c r="N1263" s="4">
        <f>VLOOKUP(I1263,BaseModelo!$A$2:$E$5075,5)</f>
        <v>2</v>
      </c>
      <c r="P1263" s="15">
        <v>147</v>
      </c>
      <c r="Q1263" s="4">
        <f>VLOOKUP(I1263,BaseModelo!$A$2:$E$5075,3)</f>
        <v>100</v>
      </c>
      <c r="R1263" s="4">
        <f t="shared" si="380"/>
        <v>32283000</v>
      </c>
      <c r="S1263" s="16">
        <f t="shared" si="381"/>
        <v>1.5488027754545735E-4</v>
      </c>
      <c r="T1263" s="4">
        <f t="shared" si="392"/>
        <v>2.2767400799182231E-2</v>
      </c>
      <c r="U1263" s="4">
        <f t="shared" si="393"/>
        <v>2.2767400799182231E-2</v>
      </c>
      <c r="V1263" s="6">
        <f t="shared" si="382"/>
        <v>0</v>
      </c>
      <c r="W1263" s="16" t="str">
        <f t="shared" si="383"/>
        <v/>
      </c>
      <c r="X1263" s="4" t="str">
        <f t="shared" si="394"/>
        <v/>
      </c>
      <c r="Y1263" s="4" t="str">
        <f t="shared" si="384"/>
        <v/>
      </c>
      <c r="Z1263" s="4">
        <f t="shared" si="385"/>
        <v>1578000</v>
      </c>
      <c r="AA1263" s="16">
        <f t="shared" si="386"/>
        <v>3.1685678073510772E-3</v>
      </c>
      <c r="AB1263" s="15">
        <f t="shared" si="395"/>
        <v>0.46577946768060835</v>
      </c>
      <c r="AC1263" s="15">
        <f t="shared" si="396"/>
        <v>0.46577946768060835</v>
      </c>
      <c r="AD1263" s="4">
        <v>150709</v>
      </c>
      <c r="AE1263" s="26">
        <v>1303.3399999999999</v>
      </c>
      <c r="AF1263" s="26">
        <v>1303.3399999999999</v>
      </c>
      <c r="AG1263" s="4">
        <f t="shared" si="397"/>
        <v>832000</v>
      </c>
      <c r="AH1263" s="16">
        <f t="shared" si="387"/>
        <v>6.0096153846153849E-3</v>
      </c>
      <c r="AI1263" s="15">
        <f t="shared" si="388"/>
        <v>0.88341346153846156</v>
      </c>
      <c r="AJ1263" s="15">
        <f t="shared" si="389"/>
        <v>0.88341346153846156</v>
      </c>
      <c r="AK1263" s="4">
        <f t="shared" si="390"/>
        <v>16319000</v>
      </c>
      <c r="AL1263" s="27">
        <f t="shared" si="391"/>
        <v>3.0639132299773271E-4</v>
      </c>
      <c r="AM1263" s="15">
        <f t="shared" si="398"/>
        <v>4.5039524480666712E-2</v>
      </c>
      <c r="AN1263" s="15">
        <f t="shared" si="399"/>
        <v>6.9757340520810808E-6</v>
      </c>
    </row>
    <row r="1264" spans="1:40" x14ac:dyDescent="0.2">
      <c r="A1264" s="4" t="s">
        <v>4628</v>
      </c>
      <c r="B1264" s="2" t="s">
        <v>15</v>
      </c>
      <c r="C1264" s="5">
        <v>150723</v>
      </c>
      <c r="D1264" s="2" t="s">
        <v>404</v>
      </c>
      <c r="E1264" s="5">
        <v>150724</v>
      </c>
      <c r="F1264" s="2" t="s">
        <v>2084</v>
      </c>
      <c r="G1264" s="7">
        <v>40000</v>
      </c>
      <c r="H1264" s="5">
        <v>85</v>
      </c>
      <c r="I1264" s="6">
        <v>150323</v>
      </c>
      <c r="J1264" s="13">
        <v>45046</v>
      </c>
      <c r="K1264" s="9">
        <v>40000</v>
      </c>
      <c r="L1264" s="4" t="s">
        <v>4628</v>
      </c>
      <c r="M1264" s="4" t="s">
        <v>4632</v>
      </c>
      <c r="N1264" s="4">
        <f>VLOOKUP(I1264,BaseModelo!$A$2:$E$5075,5)</f>
        <v>9</v>
      </c>
      <c r="P1264" s="15">
        <v>85.000000000000014</v>
      </c>
      <c r="Q1264" s="4">
        <f>VLOOKUP(I1264,BaseModelo!$A$2:$E$5075,3)</f>
        <v>147</v>
      </c>
      <c r="R1264" s="4">
        <f t="shared" si="380"/>
        <v>32283000</v>
      </c>
      <c r="S1264" s="16">
        <f t="shared" si="381"/>
        <v>1.2390422203636588E-3</v>
      </c>
      <c r="T1264" s="4">
        <f t="shared" si="392"/>
        <v>0.105318588730911</v>
      </c>
      <c r="U1264" s="4">
        <f t="shared" si="393"/>
        <v>0.10531858873091102</v>
      </c>
      <c r="V1264" s="6">
        <f t="shared" si="382"/>
        <v>0</v>
      </c>
      <c r="W1264" s="16" t="str">
        <f t="shared" si="383"/>
        <v/>
      </c>
      <c r="X1264" s="4" t="str">
        <f t="shared" si="394"/>
        <v/>
      </c>
      <c r="Y1264" s="4" t="str">
        <f t="shared" si="384"/>
        <v/>
      </c>
      <c r="Z1264" s="4">
        <f t="shared" si="385"/>
        <v>5305000</v>
      </c>
      <c r="AA1264" s="16">
        <f t="shared" si="386"/>
        <v>7.540056550424128E-3</v>
      </c>
      <c r="AB1264" s="15">
        <f t="shared" si="395"/>
        <v>0.64090480678605088</v>
      </c>
      <c r="AC1264" s="15">
        <f t="shared" si="396"/>
        <v>0.640904806786051</v>
      </c>
      <c r="AD1264" s="4">
        <v>150723</v>
      </c>
      <c r="AE1264" s="26">
        <v>5820.66</v>
      </c>
      <c r="AF1264" s="26">
        <v>5820.66</v>
      </c>
      <c r="AG1264" s="4">
        <f t="shared" si="397"/>
        <v>3095000</v>
      </c>
      <c r="AH1264" s="16">
        <f t="shared" si="387"/>
        <v>1.2924071082390954E-2</v>
      </c>
      <c r="AI1264" s="15">
        <f t="shared" si="388"/>
        <v>1.0985460420032311</v>
      </c>
      <c r="AJ1264" s="15">
        <f t="shared" si="389"/>
        <v>1.0985460420032314</v>
      </c>
      <c r="AK1264" s="4">
        <f t="shared" si="390"/>
        <v>16319000</v>
      </c>
      <c r="AL1264" s="27">
        <f t="shared" si="391"/>
        <v>2.4511305839818617E-3</v>
      </c>
      <c r="AM1264" s="15">
        <f t="shared" si="398"/>
        <v>0.20834609963845824</v>
      </c>
      <c r="AN1264" s="15">
        <f t="shared" si="399"/>
        <v>2.5814961390014345E-4</v>
      </c>
    </row>
    <row r="1265" spans="1:40" x14ac:dyDescent="0.2">
      <c r="A1265" s="4" t="s">
        <v>4628</v>
      </c>
      <c r="B1265" s="3" t="s">
        <v>15</v>
      </c>
      <c r="C1265" s="6">
        <v>150723</v>
      </c>
      <c r="D1265" s="3" t="s">
        <v>404</v>
      </c>
      <c r="E1265" s="6">
        <v>150725</v>
      </c>
      <c r="F1265" s="3" t="s">
        <v>2105</v>
      </c>
      <c r="G1265" s="8">
        <v>5000</v>
      </c>
      <c r="H1265" s="6">
        <v>110</v>
      </c>
      <c r="I1265" s="6">
        <v>150322</v>
      </c>
      <c r="J1265" s="13">
        <v>45046</v>
      </c>
      <c r="K1265" s="9">
        <v>5000</v>
      </c>
      <c r="L1265" s="4" t="s">
        <v>4628</v>
      </c>
      <c r="M1265" s="4" t="s">
        <v>4632</v>
      </c>
      <c r="N1265" s="4">
        <f>VLOOKUP(I1265,BaseModelo!$A$2:$E$5075,5)</f>
        <v>6</v>
      </c>
      <c r="P1265" s="15">
        <v>147</v>
      </c>
      <c r="Q1265" s="4">
        <f>VLOOKUP(I1265,BaseModelo!$A$2:$E$5075,3)</f>
        <v>115</v>
      </c>
      <c r="R1265" s="4">
        <f t="shared" si="380"/>
        <v>32283000</v>
      </c>
      <c r="S1265" s="16">
        <f t="shared" si="381"/>
        <v>1.5488027754545735E-4</v>
      </c>
      <c r="T1265" s="4">
        <f t="shared" si="392"/>
        <v>1.703683053000031E-2</v>
      </c>
      <c r="U1265" s="4">
        <f t="shared" si="393"/>
        <v>2.2767400799182231E-2</v>
      </c>
      <c r="V1265" s="6">
        <f t="shared" si="382"/>
        <v>0</v>
      </c>
      <c r="W1265" s="16" t="str">
        <f t="shared" si="383"/>
        <v/>
      </c>
      <c r="X1265" s="4" t="str">
        <f t="shared" si="394"/>
        <v/>
      </c>
      <c r="Y1265" s="4" t="str">
        <f t="shared" si="384"/>
        <v/>
      </c>
      <c r="Z1265" s="4">
        <f t="shared" si="385"/>
        <v>4853000</v>
      </c>
      <c r="AA1265" s="16">
        <f t="shared" si="386"/>
        <v>1.0302905419328251E-3</v>
      </c>
      <c r="AB1265" s="15">
        <f t="shared" si="395"/>
        <v>0.11333195961261076</v>
      </c>
      <c r="AC1265" s="15">
        <f t="shared" si="396"/>
        <v>0.1514527096641253</v>
      </c>
      <c r="AD1265" s="4">
        <v>150723</v>
      </c>
      <c r="AE1265" s="26">
        <v>958.63</v>
      </c>
      <c r="AF1265" s="26">
        <v>958.63</v>
      </c>
      <c r="AG1265" s="4">
        <f t="shared" si="397"/>
        <v>2735000</v>
      </c>
      <c r="AH1265" s="16">
        <f t="shared" si="387"/>
        <v>1.8281535648994515E-3</v>
      </c>
      <c r="AI1265" s="15">
        <f t="shared" si="388"/>
        <v>0.20109689213893966</v>
      </c>
      <c r="AJ1265" s="15">
        <f t="shared" si="389"/>
        <v>0.26873857404021939</v>
      </c>
      <c r="AK1265" s="4">
        <f t="shared" si="390"/>
        <v>16319000</v>
      </c>
      <c r="AL1265" s="27">
        <f t="shared" si="391"/>
        <v>3.0639132299773271E-4</v>
      </c>
      <c r="AM1265" s="15">
        <f t="shared" si="398"/>
        <v>3.3703045529750598E-2</v>
      </c>
      <c r="AN1265" s="15">
        <f t="shared" si="399"/>
        <v>6.9757340520810808E-6</v>
      </c>
    </row>
    <row r="1266" spans="1:40" x14ac:dyDescent="0.2">
      <c r="A1266" s="4" t="s">
        <v>4628</v>
      </c>
      <c r="B1266" s="3" t="s">
        <v>15</v>
      </c>
      <c r="C1266" s="6">
        <v>150723</v>
      </c>
      <c r="D1266" s="3" t="s">
        <v>404</v>
      </c>
      <c r="E1266" s="6">
        <v>150726</v>
      </c>
      <c r="F1266" s="3" t="s">
        <v>2106</v>
      </c>
      <c r="G1266" s="8">
        <v>5000</v>
      </c>
      <c r="H1266" s="6">
        <v>110</v>
      </c>
      <c r="I1266" s="6">
        <v>150324</v>
      </c>
      <c r="J1266" s="13">
        <v>45046</v>
      </c>
      <c r="K1266" s="9">
        <v>5000</v>
      </c>
      <c r="L1266" s="4" t="s">
        <v>4628</v>
      </c>
      <c r="M1266" s="4" t="s">
        <v>4632</v>
      </c>
      <c r="N1266" s="4">
        <f>VLOOKUP(I1266,BaseModelo!$A$2:$E$5075,5)</f>
        <v>7</v>
      </c>
      <c r="P1266" s="15">
        <v>147</v>
      </c>
      <c r="Q1266" s="4">
        <f>VLOOKUP(I1266,BaseModelo!$A$2:$E$5075,3)</f>
        <v>127</v>
      </c>
      <c r="R1266" s="4">
        <f t="shared" si="380"/>
        <v>32283000</v>
      </c>
      <c r="S1266" s="16">
        <f t="shared" si="381"/>
        <v>1.5488027754545735E-4</v>
      </c>
      <c r="T1266" s="4">
        <f t="shared" si="392"/>
        <v>1.703683053000031E-2</v>
      </c>
      <c r="U1266" s="4">
        <f t="shared" si="393"/>
        <v>2.2767400799182231E-2</v>
      </c>
      <c r="V1266" s="6">
        <f t="shared" si="382"/>
        <v>0</v>
      </c>
      <c r="W1266" s="16" t="str">
        <f t="shared" si="383"/>
        <v/>
      </c>
      <c r="X1266" s="4" t="str">
        <f t="shared" si="394"/>
        <v/>
      </c>
      <c r="Y1266" s="4" t="str">
        <f t="shared" si="384"/>
        <v/>
      </c>
      <c r="Z1266" s="4">
        <f t="shared" si="385"/>
        <v>4022000</v>
      </c>
      <c r="AA1266" s="16">
        <f t="shared" si="386"/>
        <v>1.2431626056688214E-3</v>
      </c>
      <c r="AB1266" s="15">
        <f t="shared" si="395"/>
        <v>0.13674788662357035</v>
      </c>
      <c r="AC1266" s="15">
        <f t="shared" si="396"/>
        <v>0.18274490303331675</v>
      </c>
      <c r="AD1266" s="4">
        <v>150723</v>
      </c>
      <c r="AE1266" s="26">
        <v>958.63</v>
      </c>
      <c r="AF1266" s="26">
        <v>958.63</v>
      </c>
      <c r="AG1266" s="4">
        <f t="shared" si="397"/>
        <v>2184000</v>
      </c>
      <c r="AH1266" s="16">
        <f t="shared" si="387"/>
        <v>2.2893772893772895E-3</v>
      </c>
      <c r="AI1266" s="15">
        <f t="shared" si="388"/>
        <v>0.25183150183150182</v>
      </c>
      <c r="AJ1266" s="15">
        <f t="shared" si="389"/>
        <v>0.33653846153846156</v>
      </c>
      <c r="AK1266" s="4">
        <f t="shared" si="390"/>
        <v>16319000</v>
      </c>
      <c r="AL1266" s="27">
        <f t="shared" si="391"/>
        <v>3.0639132299773271E-4</v>
      </c>
      <c r="AM1266" s="15">
        <f t="shared" si="398"/>
        <v>3.3703045529750598E-2</v>
      </c>
      <c r="AN1266" s="15">
        <f t="shared" si="399"/>
        <v>6.9757340520810808E-6</v>
      </c>
    </row>
    <row r="1267" spans="1:40" x14ac:dyDescent="0.2">
      <c r="A1267" s="4" t="s">
        <v>4628</v>
      </c>
      <c r="B1267" s="3" t="s">
        <v>15</v>
      </c>
      <c r="C1267" s="6">
        <v>150723</v>
      </c>
      <c r="D1267" s="3" t="s">
        <v>404</v>
      </c>
      <c r="E1267" s="6">
        <v>150727</v>
      </c>
      <c r="F1267" s="3" t="s">
        <v>2107</v>
      </c>
      <c r="G1267" s="8">
        <v>10000</v>
      </c>
      <c r="H1267" s="6">
        <v>142</v>
      </c>
      <c r="I1267" s="6">
        <v>150326</v>
      </c>
      <c r="J1267" s="13">
        <v>45046</v>
      </c>
      <c r="K1267" s="9">
        <v>10000</v>
      </c>
      <c r="L1267" s="4" t="s">
        <v>4628</v>
      </c>
      <c r="M1267" s="4" t="s">
        <v>4632</v>
      </c>
      <c r="N1267" s="4">
        <f>VLOOKUP(I1267,BaseModelo!$A$2:$E$5075,5)</f>
        <v>9</v>
      </c>
      <c r="P1267" s="15">
        <v>142.00000000000003</v>
      </c>
      <c r="Q1267" s="4">
        <f>VLOOKUP(I1267,BaseModelo!$A$2:$E$5075,3)</f>
        <v>147</v>
      </c>
      <c r="R1267" s="4">
        <f t="shared" si="380"/>
        <v>32283000</v>
      </c>
      <c r="S1267" s="16">
        <f t="shared" si="381"/>
        <v>3.0976055509091471E-4</v>
      </c>
      <c r="T1267" s="4">
        <f t="shared" si="392"/>
        <v>4.3985998822909891E-2</v>
      </c>
      <c r="U1267" s="4">
        <f t="shared" si="393"/>
        <v>4.3985998822909898E-2</v>
      </c>
      <c r="V1267" s="6">
        <f t="shared" si="382"/>
        <v>0</v>
      </c>
      <c r="W1267" s="16" t="str">
        <f t="shared" si="383"/>
        <v/>
      </c>
      <c r="X1267" s="4" t="str">
        <f t="shared" si="394"/>
        <v/>
      </c>
      <c r="Y1267" s="4" t="str">
        <f t="shared" si="384"/>
        <v/>
      </c>
      <c r="Z1267" s="4">
        <f t="shared" si="385"/>
        <v>5305000</v>
      </c>
      <c r="AA1267" s="16">
        <f t="shared" si="386"/>
        <v>1.885014137606032E-3</v>
      </c>
      <c r="AB1267" s="15">
        <f t="shared" si="395"/>
        <v>0.26767200754005654</v>
      </c>
      <c r="AC1267" s="15">
        <f t="shared" si="396"/>
        <v>0.2676720075400566</v>
      </c>
      <c r="AD1267" s="4">
        <v>150723</v>
      </c>
      <c r="AE1267" s="26">
        <v>2510.34</v>
      </c>
      <c r="AF1267" s="26">
        <v>2510.34</v>
      </c>
      <c r="AG1267" s="4">
        <f t="shared" si="397"/>
        <v>3095000</v>
      </c>
      <c r="AH1267" s="16">
        <f t="shared" si="387"/>
        <v>3.2310177705977385E-3</v>
      </c>
      <c r="AI1267" s="15">
        <f t="shared" si="388"/>
        <v>0.45880452342487887</v>
      </c>
      <c r="AJ1267" s="15">
        <f t="shared" si="389"/>
        <v>0.45880452342487893</v>
      </c>
      <c r="AK1267" s="4">
        <f t="shared" si="390"/>
        <v>16319000</v>
      </c>
      <c r="AL1267" s="27">
        <f t="shared" si="391"/>
        <v>6.1278264599546543E-4</v>
      </c>
      <c r="AM1267" s="15">
        <f t="shared" si="398"/>
        <v>8.7015135731356094E-2</v>
      </c>
      <c r="AN1267" s="15">
        <f t="shared" si="399"/>
        <v>2.6953856745456156E-5</v>
      </c>
    </row>
    <row r="1268" spans="1:40" x14ac:dyDescent="0.2">
      <c r="A1268" s="4" t="s">
        <v>4628</v>
      </c>
      <c r="B1268" s="3" t="s">
        <v>15</v>
      </c>
      <c r="C1268" s="6">
        <v>150723</v>
      </c>
      <c r="D1268" s="3" t="s">
        <v>404</v>
      </c>
      <c r="E1268" s="6">
        <v>150730</v>
      </c>
      <c r="F1268" s="3" t="s">
        <v>2108</v>
      </c>
      <c r="G1268" s="8">
        <v>5000</v>
      </c>
      <c r="H1268" s="6">
        <v>115</v>
      </c>
      <c r="I1268" s="6">
        <v>150330</v>
      </c>
      <c r="J1268" s="13">
        <v>45046</v>
      </c>
      <c r="K1268" s="9">
        <v>5000</v>
      </c>
      <c r="L1268" s="4" t="s">
        <v>4628</v>
      </c>
      <c r="M1268" s="4" t="s">
        <v>4632</v>
      </c>
      <c r="N1268" s="4">
        <f>VLOOKUP(I1268,BaseModelo!$A$2:$E$5075,5)</f>
        <v>6</v>
      </c>
      <c r="P1268" s="15">
        <v>147</v>
      </c>
      <c r="Q1268" s="4">
        <f>VLOOKUP(I1268,BaseModelo!$A$2:$E$5075,3)</f>
        <v>115</v>
      </c>
      <c r="R1268" s="4">
        <f t="shared" si="380"/>
        <v>32283000</v>
      </c>
      <c r="S1268" s="16">
        <f t="shared" si="381"/>
        <v>1.5488027754545735E-4</v>
      </c>
      <c r="T1268" s="4">
        <f t="shared" si="392"/>
        <v>1.7811231917727596E-2</v>
      </c>
      <c r="U1268" s="4">
        <f t="shared" si="393"/>
        <v>2.2767400799182231E-2</v>
      </c>
      <c r="V1268" s="6">
        <f t="shared" si="382"/>
        <v>0</v>
      </c>
      <c r="W1268" s="16" t="str">
        <f t="shared" si="383"/>
        <v/>
      </c>
      <c r="X1268" s="4" t="str">
        <f t="shared" si="394"/>
        <v/>
      </c>
      <c r="Y1268" s="4" t="str">
        <f t="shared" si="384"/>
        <v/>
      </c>
      <c r="Z1268" s="4">
        <f t="shared" si="385"/>
        <v>4853000</v>
      </c>
      <c r="AA1268" s="16">
        <f t="shared" si="386"/>
        <v>1.0302905419328251E-3</v>
      </c>
      <c r="AB1268" s="15">
        <f t="shared" si="395"/>
        <v>0.11848341232227488</v>
      </c>
      <c r="AC1268" s="15">
        <f t="shared" si="396"/>
        <v>0.1514527096641253</v>
      </c>
      <c r="AD1268" s="4">
        <v>150723</v>
      </c>
      <c r="AE1268" s="26">
        <v>999.89</v>
      </c>
      <c r="AF1268" s="26">
        <v>999.89</v>
      </c>
      <c r="AG1268" s="4">
        <f t="shared" si="397"/>
        <v>2735000</v>
      </c>
      <c r="AH1268" s="16">
        <f t="shared" si="387"/>
        <v>1.8281535648994515E-3</v>
      </c>
      <c r="AI1268" s="15">
        <f t="shared" si="388"/>
        <v>0.21023765996343693</v>
      </c>
      <c r="AJ1268" s="15">
        <f t="shared" si="389"/>
        <v>0.26873857404021939</v>
      </c>
      <c r="AK1268" s="4">
        <f t="shared" si="390"/>
        <v>16319000</v>
      </c>
      <c r="AL1268" s="27">
        <f t="shared" si="391"/>
        <v>3.0639132299773271E-4</v>
      </c>
      <c r="AM1268" s="15">
        <f t="shared" si="398"/>
        <v>3.5235002144739264E-2</v>
      </c>
      <c r="AN1268" s="15">
        <f t="shared" si="399"/>
        <v>6.9757340520810808E-6</v>
      </c>
    </row>
    <row r="1269" spans="1:40" x14ac:dyDescent="0.2">
      <c r="A1269" s="4" t="s">
        <v>4628</v>
      </c>
      <c r="B1269" s="3" t="s">
        <v>15</v>
      </c>
      <c r="C1269" s="6">
        <v>150723</v>
      </c>
      <c r="D1269" s="3" t="s">
        <v>404</v>
      </c>
      <c r="E1269" s="6">
        <v>150731</v>
      </c>
      <c r="F1269" s="3" t="s">
        <v>2109</v>
      </c>
      <c r="G1269" s="8">
        <v>10000</v>
      </c>
      <c r="H1269" s="6">
        <v>110</v>
      </c>
      <c r="I1269" s="6">
        <v>150328</v>
      </c>
      <c r="J1269" s="13">
        <v>45046</v>
      </c>
      <c r="K1269" s="9">
        <v>10000</v>
      </c>
      <c r="L1269" s="4" t="s">
        <v>4628</v>
      </c>
      <c r="M1269" s="4" t="s">
        <v>4632</v>
      </c>
      <c r="N1269" s="4">
        <f>VLOOKUP(I1269,BaseModelo!$A$2:$E$5075,5)</f>
        <v>10</v>
      </c>
      <c r="P1269" s="15">
        <v>142.00000000000003</v>
      </c>
      <c r="Q1269" s="4">
        <f>VLOOKUP(I1269,BaseModelo!$A$2:$E$5075,3)</f>
        <v>0</v>
      </c>
      <c r="R1269" s="4">
        <f t="shared" si="380"/>
        <v>32283000</v>
      </c>
      <c r="S1269" s="16">
        <f t="shared" si="381"/>
        <v>3.0976055509091471E-4</v>
      </c>
      <c r="T1269" s="4">
        <f t="shared" si="392"/>
        <v>3.4073661060000621E-2</v>
      </c>
      <c r="U1269" s="4">
        <f t="shared" si="393"/>
        <v>4.3985998822909898E-2</v>
      </c>
      <c r="V1269" s="6">
        <f t="shared" si="382"/>
        <v>0</v>
      </c>
      <c r="W1269" s="16" t="str">
        <f t="shared" si="383"/>
        <v/>
      </c>
      <c r="X1269" s="4" t="str">
        <f t="shared" si="394"/>
        <v/>
      </c>
      <c r="Y1269" s="4" t="str">
        <f t="shared" si="384"/>
        <v/>
      </c>
      <c r="Z1269" s="4">
        <f t="shared" si="385"/>
        <v>4121000</v>
      </c>
      <c r="AA1269" s="16">
        <f t="shared" si="386"/>
        <v>2.4265954865323952E-3</v>
      </c>
      <c r="AB1269" s="15">
        <f t="shared" si="395"/>
        <v>0.26692550351856348</v>
      </c>
      <c r="AC1269" s="15">
        <f t="shared" si="396"/>
        <v>0.34457655908760021</v>
      </c>
      <c r="AD1269" s="4">
        <v>150723</v>
      </c>
      <c r="AE1269" s="26">
        <v>1917.29</v>
      </c>
      <c r="AF1269" s="26">
        <v>1917.29</v>
      </c>
      <c r="AG1269" s="4">
        <f t="shared" si="397"/>
        <v>1846000</v>
      </c>
      <c r="AH1269" s="16">
        <f t="shared" si="387"/>
        <v>5.4171180931744311E-3</v>
      </c>
      <c r="AI1269" s="15">
        <f t="shared" si="388"/>
        <v>0.59588299024918745</v>
      </c>
      <c r="AJ1269" s="15">
        <f t="shared" si="389"/>
        <v>0.76923076923076938</v>
      </c>
      <c r="AK1269" s="4">
        <f t="shared" si="390"/>
        <v>16319000</v>
      </c>
      <c r="AL1269" s="27">
        <f t="shared" si="391"/>
        <v>6.1278264599546543E-4</v>
      </c>
      <c r="AM1269" s="15">
        <f t="shared" si="398"/>
        <v>6.7406091059501197E-2</v>
      </c>
      <c r="AN1269" s="15">
        <f t="shared" si="399"/>
        <v>2.6953856745456156E-5</v>
      </c>
    </row>
    <row r="1270" spans="1:40" x14ac:dyDescent="0.2">
      <c r="A1270" s="4" t="s">
        <v>4629</v>
      </c>
      <c r="B1270" s="2" t="s">
        <v>14</v>
      </c>
      <c r="C1270" s="5">
        <v>150733</v>
      </c>
      <c r="D1270" s="2" t="s">
        <v>400</v>
      </c>
      <c r="E1270" s="5">
        <v>150734</v>
      </c>
      <c r="F1270" s="2" t="s">
        <v>2049</v>
      </c>
      <c r="G1270" s="7">
        <v>10000</v>
      </c>
      <c r="H1270" s="5">
        <v>142</v>
      </c>
      <c r="I1270" s="6">
        <v>150413</v>
      </c>
      <c r="J1270" s="13">
        <v>45046</v>
      </c>
      <c r="K1270" s="9">
        <v>10000</v>
      </c>
      <c r="L1270" s="4" t="s">
        <v>4629</v>
      </c>
      <c r="M1270" s="4" t="s">
        <v>4632</v>
      </c>
      <c r="N1270" s="4">
        <f>VLOOKUP(I1270,BaseModelo!$A$2:$E$5075,5)</f>
        <v>5</v>
      </c>
      <c r="P1270" s="15">
        <v>142.00000000000003</v>
      </c>
      <c r="Q1270" s="4">
        <f>VLOOKUP(I1270,BaseModelo!$A$2:$E$5075,3)</f>
        <v>110</v>
      </c>
      <c r="R1270" s="4">
        <f t="shared" si="380"/>
        <v>32283000</v>
      </c>
      <c r="S1270" s="16">
        <f t="shared" si="381"/>
        <v>3.0976055509091471E-4</v>
      </c>
      <c r="T1270" s="4">
        <f t="shared" si="392"/>
        <v>4.3985998822909891E-2</v>
      </c>
      <c r="U1270" s="4">
        <f t="shared" si="393"/>
        <v>4.3985998822909898E-2</v>
      </c>
      <c r="V1270" s="6">
        <f t="shared" si="382"/>
        <v>0</v>
      </c>
      <c r="W1270" s="16" t="str">
        <f t="shared" si="383"/>
        <v/>
      </c>
      <c r="X1270" s="4" t="str">
        <f t="shared" si="394"/>
        <v/>
      </c>
      <c r="Y1270" s="4" t="str">
        <f t="shared" si="384"/>
        <v/>
      </c>
      <c r="Z1270" s="4">
        <f t="shared" si="385"/>
        <v>4058000</v>
      </c>
      <c r="AA1270" s="16">
        <f t="shared" si="386"/>
        <v>2.4642681123706258E-3</v>
      </c>
      <c r="AB1270" s="15">
        <f t="shared" si="395"/>
        <v>0.34992607195662884</v>
      </c>
      <c r="AC1270" s="15">
        <f t="shared" si="396"/>
        <v>0.34992607195662895</v>
      </c>
      <c r="AD1270" s="4">
        <v>150733</v>
      </c>
      <c r="AE1270" s="26">
        <v>2510.34</v>
      </c>
      <c r="AF1270" s="26">
        <v>2510.34</v>
      </c>
      <c r="AG1270" s="4">
        <f t="shared" si="397"/>
        <v>97000</v>
      </c>
      <c r="AH1270" s="16">
        <f t="shared" si="387"/>
        <v>0.10309278350515463</v>
      </c>
      <c r="AI1270" s="15">
        <f t="shared" si="388"/>
        <v>14.639175257731958</v>
      </c>
      <c r="AJ1270" s="15">
        <f t="shared" si="389"/>
        <v>14.63917525773196</v>
      </c>
      <c r="AK1270" s="4">
        <f t="shared" si="390"/>
        <v>891000</v>
      </c>
      <c r="AL1270" s="27">
        <f t="shared" si="391"/>
        <v>1.1223344556677889E-2</v>
      </c>
      <c r="AM1270" s="15">
        <f t="shared" si="398"/>
        <v>1.5937149270482602</v>
      </c>
      <c r="AN1270" s="15">
        <f t="shared" si="399"/>
        <v>4.9367002045914586E-4</v>
      </c>
    </row>
    <row r="1271" spans="1:40" x14ac:dyDescent="0.2">
      <c r="A1271" s="4" t="s">
        <v>4629</v>
      </c>
      <c r="B1271" s="3" t="s">
        <v>14</v>
      </c>
      <c r="C1271" s="6">
        <v>150733</v>
      </c>
      <c r="D1271" s="3" t="s">
        <v>400</v>
      </c>
      <c r="E1271" s="6">
        <v>150736</v>
      </c>
      <c r="F1271" s="3" t="s">
        <v>2077</v>
      </c>
      <c r="G1271" s="8">
        <v>10000</v>
      </c>
      <c r="H1271" s="6">
        <v>142</v>
      </c>
      <c r="I1271" s="6">
        <v>150418</v>
      </c>
      <c r="J1271" s="13">
        <v>45046</v>
      </c>
      <c r="K1271" s="9">
        <v>10000</v>
      </c>
      <c r="L1271" s="4" t="s">
        <v>4629</v>
      </c>
      <c r="M1271" s="4" t="s">
        <v>4632</v>
      </c>
      <c r="N1271" s="4">
        <f>VLOOKUP(I1271,BaseModelo!$A$2:$E$5075,5)</f>
        <v>10</v>
      </c>
      <c r="P1271" s="15">
        <v>142.00000000000003</v>
      </c>
      <c r="Q1271" s="4">
        <f>VLOOKUP(I1271,BaseModelo!$A$2:$E$5075,3)</f>
        <v>0</v>
      </c>
      <c r="R1271" s="4">
        <f t="shared" si="380"/>
        <v>32283000</v>
      </c>
      <c r="S1271" s="16">
        <f t="shared" si="381"/>
        <v>3.0976055509091471E-4</v>
      </c>
      <c r="T1271" s="4">
        <f t="shared" si="392"/>
        <v>4.3985998822909891E-2</v>
      </c>
      <c r="U1271" s="4">
        <f t="shared" si="393"/>
        <v>4.3985998822909898E-2</v>
      </c>
      <c r="V1271" s="6">
        <f t="shared" si="382"/>
        <v>0</v>
      </c>
      <c r="W1271" s="16" t="str">
        <f t="shared" si="383"/>
        <v/>
      </c>
      <c r="X1271" s="4" t="str">
        <f t="shared" si="394"/>
        <v/>
      </c>
      <c r="Y1271" s="4" t="str">
        <f t="shared" si="384"/>
        <v/>
      </c>
      <c r="Z1271" s="4">
        <f t="shared" si="385"/>
        <v>4121000</v>
      </c>
      <c r="AA1271" s="16">
        <f t="shared" si="386"/>
        <v>2.4265954865323952E-3</v>
      </c>
      <c r="AB1271" s="15">
        <f t="shared" si="395"/>
        <v>0.3445765590876001</v>
      </c>
      <c r="AC1271" s="15">
        <f t="shared" si="396"/>
        <v>0.34457655908760021</v>
      </c>
      <c r="AD1271" s="4">
        <v>150733</v>
      </c>
      <c r="AE1271" s="26">
        <v>2510.34</v>
      </c>
      <c r="AF1271" s="26">
        <v>2510.34</v>
      </c>
      <c r="AG1271" s="4">
        <f t="shared" si="397"/>
        <v>170000</v>
      </c>
      <c r="AH1271" s="16">
        <f t="shared" si="387"/>
        <v>5.8823529411764705E-2</v>
      </c>
      <c r="AI1271" s="15">
        <f t="shared" si="388"/>
        <v>8.3529411764705888</v>
      </c>
      <c r="AJ1271" s="15">
        <f t="shared" si="389"/>
        <v>8.3529411764705905</v>
      </c>
      <c r="AK1271" s="4">
        <f t="shared" si="390"/>
        <v>891000</v>
      </c>
      <c r="AL1271" s="27">
        <f t="shared" si="391"/>
        <v>1.1223344556677889E-2</v>
      </c>
      <c r="AM1271" s="15">
        <f t="shared" si="398"/>
        <v>1.5937149270482602</v>
      </c>
      <c r="AN1271" s="15">
        <f t="shared" si="399"/>
        <v>4.9367002045914586E-4</v>
      </c>
    </row>
    <row r="1272" spans="1:40" x14ac:dyDescent="0.2">
      <c r="A1272" s="4" t="s">
        <v>4629</v>
      </c>
      <c r="B1272" s="3" t="s">
        <v>14</v>
      </c>
      <c r="C1272" s="6">
        <v>150733</v>
      </c>
      <c r="D1272" s="3" t="s">
        <v>400</v>
      </c>
      <c r="E1272" s="6">
        <v>150737</v>
      </c>
      <c r="F1272" s="3" t="s">
        <v>2078</v>
      </c>
      <c r="G1272" s="8">
        <v>10000</v>
      </c>
      <c r="H1272" s="6">
        <v>142</v>
      </c>
      <c r="I1272" s="6">
        <v>150701</v>
      </c>
      <c r="J1272" s="13">
        <v>45046</v>
      </c>
      <c r="K1272" s="9">
        <v>10000</v>
      </c>
      <c r="L1272" s="4" t="s">
        <v>4629</v>
      </c>
      <c r="M1272" s="4" t="s">
        <v>4632</v>
      </c>
      <c r="N1272" s="4">
        <f>VLOOKUP(I1272,BaseModelo!$A$2:$E$5075,5)</f>
        <v>2</v>
      </c>
      <c r="P1272" s="15">
        <v>142.00000000000003</v>
      </c>
      <c r="Q1272" s="4">
        <f>VLOOKUP(I1272,BaseModelo!$A$2:$E$5075,3)</f>
        <v>100</v>
      </c>
      <c r="R1272" s="4">
        <f t="shared" si="380"/>
        <v>32283000</v>
      </c>
      <c r="S1272" s="16">
        <f t="shared" si="381"/>
        <v>3.0976055509091471E-4</v>
      </c>
      <c r="T1272" s="4">
        <f t="shared" si="392"/>
        <v>4.3985998822909891E-2</v>
      </c>
      <c r="U1272" s="4">
        <f t="shared" si="393"/>
        <v>4.3985998822909898E-2</v>
      </c>
      <c r="V1272" s="6">
        <f t="shared" si="382"/>
        <v>0</v>
      </c>
      <c r="W1272" s="16" t="str">
        <f t="shared" si="383"/>
        <v/>
      </c>
      <c r="X1272" s="4" t="str">
        <f t="shared" si="394"/>
        <v/>
      </c>
      <c r="Y1272" s="4" t="str">
        <f t="shared" si="384"/>
        <v/>
      </c>
      <c r="Z1272" s="4">
        <f t="shared" si="385"/>
        <v>1578000</v>
      </c>
      <c r="AA1272" s="16">
        <f t="shared" si="386"/>
        <v>6.3371356147021544E-3</v>
      </c>
      <c r="AB1272" s="15">
        <f t="shared" si="395"/>
        <v>0.89987325728770595</v>
      </c>
      <c r="AC1272" s="15">
        <f t="shared" si="396"/>
        <v>0.89987325728770606</v>
      </c>
      <c r="AD1272" s="4">
        <v>150733</v>
      </c>
      <c r="AE1272" s="26">
        <v>2510.34</v>
      </c>
      <c r="AF1272" s="26">
        <v>2510.34</v>
      </c>
      <c r="AG1272" s="4">
        <f t="shared" si="397"/>
        <v>65000</v>
      </c>
      <c r="AH1272" s="16">
        <f t="shared" si="387"/>
        <v>0.15384615384615385</v>
      </c>
      <c r="AI1272" s="15">
        <f t="shared" si="388"/>
        <v>21.846153846153847</v>
      </c>
      <c r="AJ1272" s="15">
        <f t="shared" si="389"/>
        <v>21.84615384615385</v>
      </c>
      <c r="AK1272" s="4">
        <f t="shared" si="390"/>
        <v>891000</v>
      </c>
      <c r="AL1272" s="27">
        <f t="shared" si="391"/>
        <v>1.1223344556677889E-2</v>
      </c>
      <c r="AM1272" s="15">
        <f t="shared" si="398"/>
        <v>1.5937149270482602</v>
      </c>
      <c r="AN1272" s="15">
        <f t="shared" si="399"/>
        <v>4.9367002045914586E-4</v>
      </c>
    </row>
    <row r="1273" spans="1:40" x14ac:dyDescent="0.2">
      <c r="A1273" s="4" t="s">
        <v>4629</v>
      </c>
      <c r="B1273" s="3" t="s">
        <v>14</v>
      </c>
      <c r="C1273" s="6">
        <v>150733</v>
      </c>
      <c r="D1273" s="3" t="s">
        <v>400</v>
      </c>
      <c r="E1273" s="6">
        <v>150738</v>
      </c>
      <c r="F1273" s="3" t="s">
        <v>2079</v>
      </c>
      <c r="G1273" s="8">
        <v>10000</v>
      </c>
      <c r="H1273" s="6">
        <v>142</v>
      </c>
      <c r="I1273" s="6">
        <v>150422</v>
      </c>
      <c r="J1273" s="13">
        <v>45046</v>
      </c>
      <c r="K1273" s="9">
        <v>10000</v>
      </c>
      <c r="L1273" s="4" t="s">
        <v>4629</v>
      </c>
      <c r="M1273" s="4" t="s">
        <v>4632</v>
      </c>
      <c r="N1273" s="4">
        <f>VLOOKUP(I1273,BaseModelo!$A$2:$E$5075,5)</f>
        <v>10</v>
      </c>
      <c r="P1273" s="15">
        <v>142.00000000000003</v>
      </c>
      <c r="Q1273" s="4">
        <f>VLOOKUP(I1273,BaseModelo!$A$2:$E$5075,3)</f>
        <v>0</v>
      </c>
      <c r="R1273" s="4">
        <f t="shared" si="380"/>
        <v>32283000</v>
      </c>
      <c r="S1273" s="16">
        <f t="shared" si="381"/>
        <v>3.0976055509091471E-4</v>
      </c>
      <c r="T1273" s="4">
        <f t="shared" si="392"/>
        <v>4.3985998822909891E-2</v>
      </c>
      <c r="U1273" s="4">
        <f t="shared" si="393"/>
        <v>4.3985998822909898E-2</v>
      </c>
      <c r="V1273" s="6">
        <f t="shared" si="382"/>
        <v>0</v>
      </c>
      <c r="W1273" s="16" t="str">
        <f t="shared" si="383"/>
        <v/>
      </c>
      <c r="X1273" s="4" t="str">
        <f t="shared" si="394"/>
        <v/>
      </c>
      <c r="Y1273" s="4" t="str">
        <f t="shared" si="384"/>
        <v/>
      </c>
      <c r="Z1273" s="4">
        <f t="shared" si="385"/>
        <v>4121000</v>
      </c>
      <c r="AA1273" s="16">
        <f t="shared" si="386"/>
        <v>2.4265954865323952E-3</v>
      </c>
      <c r="AB1273" s="15">
        <f t="shared" si="395"/>
        <v>0.3445765590876001</v>
      </c>
      <c r="AC1273" s="15">
        <f t="shared" si="396"/>
        <v>0.34457655908760021</v>
      </c>
      <c r="AD1273" s="4">
        <v>150733</v>
      </c>
      <c r="AE1273" s="26">
        <v>2510.34</v>
      </c>
      <c r="AF1273" s="26">
        <v>2510.34</v>
      </c>
      <c r="AG1273" s="4">
        <f t="shared" si="397"/>
        <v>170000</v>
      </c>
      <c r="AH1273" s="16">
        <f t="shared" si="387"/>
        <v>5.8823529411764705E-2</v>
      </c>
      <c r="AI1273" s="15">
        <f t="shared" si="388"/>
        <v>8.3529411764705888</v>
      </c>
      <c r="AJ1273" s="15">
        <f t="shared" si="389"/>
        <v>8.3529411764705905</v>
      </c>
      <c r="AK1273" s="4">
        <f t="shared" si="390"/>
        <v>891000</v>
      </c>
      <c r="AL1273" s="27">
        <f t="shared" si="391"/>
        <v>1.1223344556677889E-2</v>
      </c>
      <c r="AM1273" s="15">
        <f t="shared" si="398"/>
        <v>1.5937149270482602</v>
      </c>
      <c r="AN1273" s="15">
        <f t="shared" si="399"/>
        <v>4.9367002045914586E-4</v>
      </c>
    </row>
    <row r="1274" spans="1:40" x14ac:dyDescent="0.2">
      <c r="A1274" s="4" t="s">
        <v>4629</v>
      </c>
      <c r="B1274" s="3" t="s">
        <v>14</v>
      </c>
      <c r="C1274" s="6">
        <v>150733</v>
      </c>
      <c r="D1274" s="3" t="s">
        <v>400</v>
      </c>
      <c r="E1274" s="6">
        <v>150739</v>
      </c>
      <c r="F1274" s="3" t="s">
        <v>2080</v>
      </c>
      <c r="G1274" s="8">
        <v>10000</v>
      </c>
      <c r="H1274" s="6">
        <v>142</v>
      </c>
      <c r="I1274" s="6">
        <v>150415</v>
      </c>
      <c r="J1274" s="13">
        <v>45046</v>
      </c>
      <c r="K1274" s="9">
        <v>10000</v>
      </c>
      <c r="L1274" s="4" t="s">
        <v>4629</v>
      </c>
      <c r="M1274" s="4" t="s">
        <v>4632</v>
      </c>
      <c r="N1274" s="4">
        <f>VLOOKUP(I1274,BaseModelo!$A$2:$E$5075,5)</f>
        <v>10</v>
      </c>
      <c r="P1274" s="15">
        <v>142.00000000000003</v>
      </c>
      <c r="Q1274" s="4">
        <f>VLOOKUP(I1274,BaseModelo!$A$2:$E$5075,3)</f>
        <v>0</v>
      </c>
      <c r="R1274" s="4">
        <f t="shared" si="380"/>
        <v>32283000</v>
      </c>
      <c r="S1274" s="16">
        <f t="shared" si="381"/>
        <v>3.0976055509091471E-4</v>
      </c>
      <c r="T1274" s="4">
        <f t="shared" si="392"/>
        <v>4.3985998822909891E-2</v>
      </c>
      <c r="U1274" s="4">
        <f t="shared" si="393"/>
        <v>4.3985998822909898E-2</v>
      </c>
      <c r="V1274" s="6">
        <f t="shared" si="382"/>
        <v>0</v>
      </c>
      <c r="W1274" s="16" t="str">
        <f t="shared" si="383"/>
        <v/>
      </c>
      <c r="X1274" s="4" t="str">
        <f t="shared" si="394"/>
        <v/>
      </c>
      <c r="Y1274" s="4" t="str">
        <f t="shared" si="384"/>
        <v/>
      </c>
      <c r="Z1274" s="4">
        <f t="shared" si="385"/>
        <v>4121000</v>
      </c>
      <c r="AA1274" s="16">
        <f t="shared" si="386"/>
        <v>2.4265954865323952E-3</v>
      </c>
      <c r="AB1274" s="15">
        <f t="shared" si="395"/>
        <v>0.3445765590876001</v>
      </c>
      <c r="AC1274" s="15">
        <f t="shared" si="396"/>
        <v>0.34457655908760021</v>
      </c>
      <c r="AD1274" s="4">
        <v>150733</v>
      </c>
      <c r="AE1274" s="26">
        <v>2510.34</v>
      </c>
      <c r="AF1274" s="26">
        <v>2510.34</v>
      </c>
      <c r="AG1274" s="4">
        <f t="shared" si="397"/>
        <v>170000</v>
      </c>
      <c r="AH1274" s="16">
        <f t="shared" si="387"/>
        <v>5.8823529411764705E-2</v>
      </c>
      <c r="AI1274" s="15">
        <f t="shared" si="388"/>
        <v>8.3529411764705888</v>
      </c>
      <c r="AJ1274" s="15">
        <f t="shared" si="389"/>
        <v>8.3529411764705905</v>
      </c>
      <c r="AK1274" s="4">
        <f t="shared" si="390"/>
        <v>891000</v>
      </c>
      <c r="AL1274" s="27">
        <f t="shared" si="391"/>
        <v>1.1223344556677889E-2</v>
      </c>
      <c r="AM1274" s="15">
        <f t="shared" si="398"/>
        <v>1.5937149270482602</v>
      </c>
      <c r="AN1274" s="15">
        <f t="shared" si="399"/>
        <v>4.9367002045914586E-4</v>
      </c>
    </row>
    <row r="1275" spans="1:40" x14ac:dyDescent="0.2">
      <c r="A1275" s="4" t="s">
        <v>4629</v>
      </c>
      <c r="B1275" s="3" t="s">
        <v>14</v>
      </c>
      <c r="C1275" s="6">
        <v>150733</v>
      </c>
      <c r="D1275" s="3" t="s">
        <v>400</v>
      </c>
      <c r="E1275" s="6">
        <v>150740</v>
      </c>
      <c r="F1275" s="3" t="s">
        <v>2081</v>
      </c>
      <c r="G1275" s="8">
        <v>10000</v>
      </c>
      <c r="H1275" s="6">
        <v>142</v>
      </c>
      <c r="I1275" s="6">
        <v>150599</v>
      </c>
      <c r="J1275" s="13">
        <v>45046</v>
      </c>
      <c r="K1275" s="9">
        <v>10000</v>
      </c>
      <c r="L1275" s="4" t="s">
        <v>4629</v>
      </c>
      <c r="M1275" s="4" t="s">
        <v>4632</v>
      </c>
      <c r="N1275" s="4">
        <f>VLOOKUP(I1275,BaseModelo!$A$2:$E$5075,5)</f>
        <v>4</v>
      </c>
      <c r="P1275" s="15">
        <v>142.00000000000003</v>
      </c>
      <c r="Q1275" s="4">
        <f>VLOOKUP(I1275,BaseModelo!$A$2:$E$5075,3)</f>
        <v>110</v>
      </c>
      <c r="R1275" s="4">
        <f t="shared" si="380"/>
        <v>32283000</v>
      </c>
      <c r="S1275" s="16">
        <f t="shared" si="381"/>
        <v>3.0976055509091471E-4</v>
      </c>
      <c r="T1275" s="4">
        <f t="shared" si="392"/>
        <v>4.3985998822909891E-2</v>
      </c>
      <c r="U1275" s="4">
        <f t="shared" si="393"/>
        <v>4.3985998822909898E-2</v>
      </c>
      <c r="V1275" s="6">
        <f t="shared" si="382"/>
        <v>0</v>
      </c>
      <c r="W1275" s="16" t="str">
        <f t="shared" si="383"/>
        <v/>
      </c>
      <c r="X1275" s="4" t="str">
        <f t="shared" si="394"/>
        <v/>
      </c>
      <c r="Y1275" s="4" t="str">
        <f t="shared" si="384"/>
        <v/>
      </c>
      <c r="Z1275" s="4">
        <f t="shared" si="385"/>
        <v>2331000</v>
      </c>
      <c r="AA1275" s="16">
        <f t="shared" si="386"/>
        <v>4.2900042900042897E-3</v>
      </c>
      <c r="AB1275" s="15">
        <f t="shared" si="395"/>
        <v>0.60918060918060912</v>
      </c>
      <c r="AC1275" s="15">
        <f t="shared" si="396"/>
        <v>0.60918060918060923</v>
      </c>
      <c r="AD1275" s="4">
        <v>150733</v>
      </c>
      <c r="AE1275" s="26">
        <v>2510.34</v>
      </c>
      <c r="AF1275" s="26">
        <v>2510.34</v>
      </c>
      <c r="AG1275" s="4">
        <f t="shared" si="397"/>
        <v>52000</v>
      </c>
      <c r="AH1275" s="16">
        <f t="shared" si="387"/>
        <v>0.19230769230769232</v>
      </c>
      <c r="AI1275" s="15">
        <f t="shared" si="388"/>
        <v>27.30769230769231</v>
      </c>
      <c r="AJ1275" s="15">
        <f t="shared" si="389"/>
        <v>27.307692307692314</v>
      </c>
      <c r="AK1275" s="4">
        <f t="shared" si="390"/>
        <v>891000</v>
      </c>
      <c r="AL1275" s="27">
        <f t="shared" si="391"/>
        <v>1.1223344556677889E-2</v>
      </c>
      <c r="AM1275" s="15">
        <f t="shared" si="398"/>
        <v>1.5937149270482602</v>
      </c>
      <c r="AN1275" s="15">
        <f t="shared" si="399"/>
        <v>4.9367002045914586E-4</v>
      </c>
    </row>
    <row r="1276" spans="1:40" x14ac:dyDescent="0.2">
      <c r="A1276" s="4" t="s">
        <v>4627</v>
      </c>
      <c r="B1276" s="3" t="s">
        <v>8</v>
      </c>
      <c r="C1276" s="6">
        <v>150742</v>
      </c>
      <c r="D1276" s="3" t="s">
        <v>405</v>
      </c>
      <c r="E1276" s="6">
        <v>150787</v>
      </c>
      <c r="F1276" s="3" t="s">
        <v>2110</v>
      </c>
      <c r="G1276" s="8">
        <v>7000</v>
      </c>
      <c r="H1276" s="6">
        <v>147</v>
      </c>
      <c r="I1276" s="6">
        <v>150001</v>
      </c>
      <c r="J1276" s="13">
        <v>45046</v>
      </c>
      <c r="K1276" s="9">
        <v>7000</v>
      </c>
      <c r="L1276" s="4" t="s">
        <v>4627</v>
      </c>
      <c r="M1276" s="4" t="s">
        <v>4632</v>
      </c>
      <c r="N1276" s="4">
        <f>VLOOKUP(I1276,BaseModelo!$A$2:$E$5075,5)</f>
        <v>6</v>
      </c>
      <c r="P1276" s="15">
        <v>142.00000000000003</v>
      </c>
      <c r="Q1276" s="4">
        <f>VLOOKUP(I1276,BaseModelo!$A$2:$E$5075,3)</f>
        <v>115</v>
      </c>
      <c r="R1276" s="4">
        <f t="shared" si="380"/>
        <v>32283000</v>
      </c>
      <c r="S1276" s="16">
        <f t="shared" si="381"/>
        <v>2.168323885636403E-4</v>
      </c>
      <c r="T1276" s="4">
        <f t="shared" si="392"/>
        <v>3.1874361118855124E-2</v>
      </c>
      <c r="U1276" s="4">
        <f t="shared" si="393"/>
        <v>3.0790199176036929E-2</v>
      </c>
      <c r="V1276" s="6">
        <f t="shared" si="382"/>
        <v>0</v>
      </c>
      <c r="W1276" s="16" t="str">
        <f t="shared" si="383"/>
        <v/>
      </c>
      <c r="X1276" s="4" t="str">
        <f t="shared" si="394"/>
        <v/>
      </c>
      <c r="Y1276" s="4" t="str">
        <f t="shared" si="384"/>
        <v/>
      </c>
      <c r="Z1276" s="4">
        <f t="shared" si="385"/>
        <v>4853000</v>
      </c>
      <c r="AA1276" s="16">
        <f t="shared" si="386"/>
        <v>1.4424067587059551E-3</v>
      </c>
      <c r="AB1276" s="15">
        <f t="shared" si="395"/>
        <v>0.21203379352977539</v>
      </c>
      <c r="AC1276" s="15">
        <f t="shared" si="396"/>
        <v>0.20482175973624567</v>
      </c>
      <c r="AD1276" s="4">
        <v>150742</v>
      </c>
      <c r="AE1276" s="26">
        <v>1827.61</v>
      </c>
      <c r="AF1276" s="26">
        <v>1827.61</v>
      </c>
      <c r="AG1276" s="4">
        <f t="shared" si="397"/>
        <v>1993000</v>
      </c>
      <c r="AH1276" s="16">
        <f t="shared" si="387"/>
        <v>3.5122930255895636E-3</v>
      </c>
      <c r="AI1276" s="15">
        <f t="shared" si="388"/>
        <v>0.51630707476166582</v>
      </c>
      <c r="AJ1276" s="15">
        <f t="shared" si="389"/>
        <v>0.49874560963371811</v>
      </c>
      <c r="AK1276" s="4">
        <f t="shared" si="390"/>
        <v>15073000</v>
      </c>
      <c r="AL1276" s="27">
        <f t="shared" si="391"/>
        <v>4.6440655476680156E-4</v>
      </c>
      <c r="AM1276" s="15">
        <f t="shared" si="398"/>
        <v>6.8267763550719826E-2</v>
      </c>
      <c r="AN1276" s="15">
        <f t="shared" si="399"/>
        <v>1.4299170319926922E-5</v>
      </c>
    </row>
    <row r="1277" spans="1:40" x14ac:dyDescent="0.2">
      <c r="A1277" s="4" t="s">
        <v>4627</v>
      </c>
      <c r="B1277" s="2" t="s">
        <v>17</v>
      </c>
      <c r="C1277" s="5">
        <v>150750</v>
      </c>
      <c r="D1277" s="2" t="s">
        <v>401</v>
      </c>
      <c r="E1277" s="5">
        <v>150751</v>
      </c>
      <c r="F1277" s="2" t="s">
        <v>2050</v>
      </c>
      <c r="G1277" s="7">
        <v>9000</v>
      </c>
      <c r="H1277" s="5">
        <v>142</v>
      </c>
      <c r="I1277" s="6">
        <v>147798</v>
      </c>
      <c r="J1277" s="13">
        <v>45046</v>
      </c>
      <c r="K1277" s="9">
        <v>6673.1620256689794</v>
      </c>
      <c r="L1277" s="4" t="s">
        <v>4627</v>
      </c>
      <c r="M1277" s="4" t="s">
        <v>4632</v>
      </c>
      <c r="N1277" s="4">
        <f>VLOOKUP(I1277,BaseModelo!$A$2:$E$5075,5)</f>
        <v>5</v>
      </c>
      <c r="P1277" s="15">
        <v>142.00000000000003</v>
      </c>
      <c r="Q1277" s="4">
        <f>VLOOKUP(I1277,BaseModelo!$A$2:$E$5075,3)</f>
        <v>110</v>
      </c>
      <c r="R1277" s="4">
        <f t="shared" si="380"/>
        <v>32283000</v>
      </c>
      <c r="S1277" s="16">
        <f t="shared" si="381"/>
        <v>2.7878449958182325E-4</v>
      </c>
      <c r="T1277" s="4">
        <f t="shared" si="392"/>
        <v>3.9587398940618898E-2</v>
      </c>
      <c r="U1277" s="4">
        <f t="shared" si="393"/>
        <v>3.9587398940618912E-2</v>
      </c>
      <c r="V1277" s="6">
        <f t="shared" si="382"/>
        <v>0</v>
      </c>
      <c r="W1277" s="16" t="str">
        <f t="shared" si="383"/>
        <v/>
      </c>
      <c r="X1277" s="4" t="str">
        <f t="shared" si="394"/>
        <v/>
      </c>
      <c r="Y1277" s="4" t="str">
        <f t="shared" si="384"/>
        <v/>
      </c>
      <c r="Z1277" s="4">
        <f t="shared" si="385"/>
        <v>4058000</v>
      </c>
      <c r="AA1277" s="16">
        <f t="shared" si="386"/>
        <v>2.2178413011335633E-3</v>
      </c>
      <c r="AB1277" s="15">
        <f t="shared" si="395"/>
        <v>0.31493346476096601</v>
      </c>
      <c r="AC1277" s="15">
        <f t="shared" si="396"/>
        <v>0.31493346476096606</v>
      </c>
      <c r="AD1277" s="4">
        <v>150750</v>
      </c>
      <c r="AE1277" s="26">
        <v>2255.2800000000002</v>
      </c>
      <c r="AF1277" s="26">
        <v>2125.2656547697347</v>
      </c>
      <c r="AG1277" s="4">
        <f t="shared" si="397"/>
        <v>1768000</v>
      </c>
      <c r="AH1277" s="16">
        <f t="shared" si="387"/>
        <v>5.0904977375565612E-3</v>
      </c>
      <c r="AI1277" s="15">
        <f t="shared" si="388"/>
        <v>0.72285067873303166</v>
      </c>
      <c r="AJ1277" s="15">
        <f t="shared" si="389"/>
        <v>0.72285067873303188</v>
      </c>
      <c r="AK1277" s="4">
        <f t="shared" si="390"/>
        <v>15073000</v>
      </c>
      <c r="AL1277" s="27">
        <f t="shared" si="391"/>
        <v>5.9709414184303054E-4</v>
      </c>
      <c r="AM1277" s="15">
        <f t="shared" si="398"/>
        <v>8.478736814171034E-2</v>
      </c>
      <c r="AN1277" s="15">
        <f t="shared" si="399"/>
        <v>2.3637403998246546E-5</v>
      </c>
    </row>
    <row r="1278" spans="1:40" x14ac:dyDescent="0.2">
      <c r="A1278" s="4" t="s">
        <v>4627</v>
      </c>
      <c r="B1278" s="3" t="s">
        <v>17</v>
      </c>
      <c r="C1278" s="6">
        <v>150750</v>
      </c>
      <c r="D1278" s="3" t="s">
        <v>401</v>
      </c>
      <c r="E1278" s="6">
        <v>150752</v>
      </c>
      <c r="F1278" s="3" t="s">
        <v>2060</v>
      </c>
      <c r="G1278" s="8">
        <v>9000</v>
      </c>
      <c r="H1278" s="6">
        <v>142</v>
      </c>
      <c r="I1278" s="6">
        <v>150469</v>
      </c>
      <c r="J1278" s="13">
        <v>45046</v>
      </c>
      <c r="K1278" s="9">
        <v>6673.1620256689794</v>
      </c>
      <c r="L1278" s="4" t="s">
        <v>4627</v>
      </c>
      <c r="M1278" s="4" t="s">
        <v>4632</v>
      </c>
      <c r="N1278" s="4">
        <f>VLOOKUP(I1278,BaseModelo!$A$2:$E$5075,5)</f>
        <v>3</v>
      </c>
      <c r="P1278" s="15">
        <v>142.00000000000003</v>
      </c>
      <c r="Q1278" s="4">
        <f>VLOOKUP(I1278,BaseModelo!$A$2:$E$5075,3)</f>
        <v>110</v>
      </c>
      <c r="R1278" s="4">
        <f t="shared" si="380"/>
        <v>32283000</v>
      </c>
      <c r="S1278" s="16">
        <f t="shared" si="381"/>
        <v>2.7878449958182325E-4</v>
      </c>
      <c r="T1278" s="4">
        <f t="shared" si="392"/>
        <v>3.9587398940618898E-2</v>
      </c>
      <c r="U1278" s="4">
        <f t="shared" si="393"/>
        <v>3.9587398940618912E-2</v>
      </c>
      <c r="V1278" s="6">
        <f t="shared" si="382"/>
        <v>0</v>
      </c>
      <c r="W1278" s="16" t="str">
        <f t="shared" si="383"/>
        <v/>
      </c>
      <c r="X1278" s="4" t="str">
        <f t="shared" si="394"/>
        <v/>
      </c>
      <c r="Y1278" s="4" t="str">
        <f t="shared" si="384"/>
        <v/>
      </c>
      <c r="Z1278" s="4">
        <f t="shared" si="385"/>
        <v>1992000</v>
      </c>
      <c r="AA1278" s="16">
        <f t="shared" si="386"/>
        <v>4.5180722891566263E-3</v>
      </c>
      <c r="AB1278" s="15">
        <f t="shared" si="395"/>
        <v>0.64156626506024095</v>
      </c>
      <c r="AC1278" s="15">
        <f t="shared" si="396"/>
        <v>0.64156626506024106</v>
      </c>
      <c r="AD1278" s="4">
        <v>150750</v>
      </c>
      <c r="AE1278" s="26">
        <v>2255.2800000000002</v>
      </c>
      <c r="AF1278" s="26">
        <v>2125.2656547697347</v>
      </c>
      <c r="AG1278" s="4">
        <f t="shared" si="397"/>
        <v>1267000</v>
      </c>
      <c r="AH1278" s="16">
        <f t="shared" si="387"/>
        <v>7.1033938437253356E-3</v>
      </c>
      <c r="AI1278" s="15">
        <f t="shared" si="388"/>
        <v>1.0086819258089976</v>
      </c>
      <c r="AJ1278" s="15">
        <f t="shared" si="389"/>
        <v>1.0086819258089978</v>
      </c>
      <c r="AK1278" s="4">
        <f t="shared" si="390"/>
        <v>15073000</v>
      </c>
      <c r="AL1278" s="27">
        <f t="shared" si="391"/>
        <v>5.9709414184303054E-4</v>
      </c>
      <c r="AM1278" s="15">
        <f t="shared" si="398"/>
        <v>8.478736814171034E-2</v>
      </c>
      <c r="AN1278" s="15">
        <f t="shared" si="399"/>
        <v>2.3637403998246546E-5</v>
      </c>
    </row>
    <row r="1279" spans="1:40" x14ac:dyDescent="0.2">
      <c r="A1279" s="4" t="s">
        <v>4627</v>
      </c>
      <c r="B1279" s="3" t="s">
        <v>17</v>
      </c>
      <c r="C1279" s="6">
        <v>150750</v>
      </c>
      <c r="D1279" s="3" t="s">
        <v>401</v>
      </c>
      <c r="E1279" s="6">
        <v>150753</v>
      </c>
      <c r="F1279" s="3" t="s">
        <v>2061</v>
      </c>
      <c r="G1279" s="8">
        <v>7000</v>
      </c>
      <c r="H1279" s="6">
        <v>142</v>
      </c>
      <c r="I1279" s="6">
        <v>147896</v>
      </c>
      <c r="J1279" s="13">
        <v>45046</v>
      </c>
      <c r="K1279" s="9">
        <v>5190.2371310758735</v>
      </c>
      <c r="L1279" s="4" t="s">
        <v>4627</v>
      </c>
      <c r="M1279" s="4" t="s">
        <v>4632</v>
      </c>
      <c r="N1279" s="4">
        <f>VLOOKUP(I1279,BaseModelo!$A$2:$E$5075,5)</f>
        <v>10</v>
      </c>
      <c r="P1279" s="15">
        <v>142.00000000000003</v>
      </c>
      <c r="Q1279" s="4">
        <f>VLOOKUP(I1279,BaseModelo!$A$2:$E$5075,3)</f>
        <v>0</v>
      </c>
      <c r="R1279" s="4">
        <f t="shared" si="380"/>
        <v>32283000</v>
      </c>
      <c r="S1279" s="16">
        <f t="shared" si="381"/>
        <v>2.168323885636403E-4</v>
      </c>
      <c r="T1279" s="4">
        <f t="shared" si="392"/>
        <v>3.0790199176036922E-2</v>
      </c>
      <c r="U1279" s="4">
        <f t="shared" si="393"/>
        <v>3.0790199176036929E-2</v>
      </c>
      <c r="V1279" s="6">
        <f t="shared" si="382"/>
        <v>0</v>
      </c>
      <c r="W1279" s="16" t="str">
        <f t="shared" si="383"/>
        <v/>
      </c>
      <c r="X1279" s="4" t="str">
        <f t="shared" si="394"/>
        <v/>
      </c>
      <c r="Y1279" s="4" t="str">
        <f t="shared" si="384"/>
        <v/>
      </c>
      <c r="Z1279" s="4">
        <f t="shared" si="385"/>
        <v>4121000</v>
      </c>
      <c r="AA1279" s="16">
        <f t="shared" si="386"/>
        <v>1.6986168405726766E-3</v>
      </c>
      <c r="AB1279" s="15">
        <f t="shared" si="395"/>
        <v>0.24120359136132008</v>
      </c>
      <c r="AC1279" s="15">
        <f t="shared" si="396"/>
        <v>0.24120359136132014</v>
      </c>
      <c r="AD1279" s="4">
        <v>150750</v>
      </c>
      <c r="AE1279" s="26">
        <v>1758.65</v>
      </c>
      <c r="AF1279" s="26">
        <v>1657.2658134514534</v>
      </c>
      <c r="AG1279" s="4">
        <f t="shared" si="397"/>
        <v>2105000</v>
      </c>
      <c r="AH1279" s="16">
        <f t="shared" si="387"/>
        <v>3.3254156769596198E-3</v>
      </c>
      <c r="AI1279" s="15">
        <f t="shared" si="388"/>
        <v>0.47220902612826604</v>
      </c>
      <c r="AJ1279" s="15">
        <f t="shared" si="389"/>
        <v>0.4722090261282661</v>
      </c>
      <c r="AK1279" s="4">
        <f t="shared" si="390"/>
        <v>15073000</v>
      </c>
      <c r="AL1279" s="27">
        <f t="shared" si="391"/>
        <v>4.6440655476680156E-4</v>
      </c>
      <c r="AM1279" s="15">
        <f t="shared" si="398"/>
        <v>6.5945730776885828E-2</v>
      </c>
      <c r="AN1279" s="15">
        <f t="shared" si="399"/>
        <v>1.4299170319926922E-5</v>
      </c>
    </row>
    <row r="1280" spans="1:40" x14ac:dyDescent="0.2">
      <c r="A1280" s="4" t="s">
        <v>4627</v>
      </c>
      <c r="B1280" s="3" t="s">
        <v>17</v>
      </c>
      <c r="C1280" s="6">
        <v>150750</v>
      </c>
      <c r="D1280" s="3" t="s">
        <v>401</v>
      </c>
      <c r="E1280" s="6">
        <v>150754</v>
      </c>
      <c r="F1280" s="3" t="s">
        <v>2062</v>
      </c>
      <c r="G1280" s="8">
        <v>7000</v>
      </c>
      <c r="H1280" s="6">
        <v>142</v>
      </c>
      <c r="I1280" s="6">
        <v>147968</v>
      </c>
      <c r="J1280" s="13">
        <v>45046</v>
      </c>
      <c r="K1280" s="9">
        <v>5190.2371310758735</v>
      </c>
      <c r="L1280" s="4" t="s">
        <v>4627</v>
      </c>
      <c r="M1280" s="4" t="s">
        <v>4632</v>
      </c>
      <c r="N1280" s="4">
        <f>VLOOKUP(I1280,BaseModelo!$A$2:$E$5075,5)</f>
        <v>8</v>
      </c>
      <c r="P1280" s="15">
        <v>142.00000000000003</v>
      </c>
      <c r="Q1280" s="4">
        <f>VLOOKUP(I1280,BaseModelo!$A$2:$E$5075,3)</f>
        <v>132</v>
      </c>
      <c r="R1280" s="4">
        <f t="shared" si="380"/>
        <v>32283000</v>
      </c>
      <c r="S1280" s="16">
        <f t="shared" si="381"/>
        <v>2.168323885636403E-4</v>
      </c>
      <c r="T1280" s="4">
        <f t="shared" si="392"/>
        <v>3.0790199176036922E-2</v>
      </c>
      <c r="U1280" s="4">
        <f t="shared" si="393"/>
        <v>3.0790199176036929E-2</v>
      </c>
      <c r="V1280" s="6">
        <f t="shared" si="382"/>
        <v>0</v>
      </c>
      <c r="W1280" s="16" t="str">
        <f t="shared" si="383"/>
        <v/>
      </c>
      <c r="X1280" s="4" t="str">
        <f t="shared" si="394"/>
        <v/>
      </c>
      <c r="Y1280" s="4" t="str">
        <f t="shared" si="384"/>
        <v/>
      </c>
      <c r="Z1280" s="4">
        <f t="shared" si="385"/>
        <v>5836000</v>
      </c>
      <c r="AA1280" s="16">
        <f t="shared" si="386"/>
        <v>1.199451679232351E-3</v>
      </c>
      <c r="AB1280" s="15">
        <f t="shared" si="395"/>
        <v>0.17032213845099384</v>
      </c>
      <c r="AC1280" s="15">
        <f t="shared" si="396"/>
        <v>0.17032213845099387</v>
      </c>
      <c r="AD1280" s="4">
        <v>150750</v>
      </c>
      <c r="AE1280" s="26">
        <v>1758.65</v>
      </c>
      <c r="AF1280" s="26">
        <v>1657.2658134514534</v>
      </c>
      <c r="AG1280" s="4">
        <f t="shared" si="397"/>
        <v>2254000</v>
      </c>
      <c r="AH1280" s="16">
        <f t="shared" si="387"/>
        <v>3.105590062111801E-3</v>
      </c>
      <c r="AI1280" s="15">
        <f t="shared" si="388"/>
        <v>0.44099378881987572</v>
      </c>
      <c r="AJ1280" s="15">
        <f t="shared" si="389"/>
        <v>0.44099378881987583</v>
      </c>
      <c r="AK1280" s="4">
        <f t="shared" si="390"/>
        <v>15073000</v>
      </c>
      <c r="AL1280" s="27">
        <f t="shared" si="391"/>
        <v>4.6440655476680156E-4</v>
      </c>
      <c r="AM1280" s="15">
        <f t="shared" si="398"/>
        <v>6.5945730776885828E-2</v>
      </c>
      <c r="AN1280" s="15">
        <f t="shared" si="399"/>
        <v>1.4299170319926922E-5</v>
      </c>
    </row>
    <row r="1281" spans="1:40" x14ac:dyDescent="0.2">
      <c r="A1281" s="4" t="s">
        <v>4627</v>
      </c>
      <c r="B1281" s="3" t="s">
        <v>17</v>
      </c>
      <c r="C1281" s="6">
        <v>150750</v>
      </c>
      <c r="D1281" s="3" t="s">
        <v>401</v>
      </c>
      <c r="E1281" s="6">
        <v>150755</v>
      </c>
      <c r="F1281" s="3" t="s">
        <v>2063</v>
      </c>
      <c r="G1281" s="8">
        <v>7000</v>
      </c>
      <c r="H1281" s="6">
        <v>142</v>
      </c>
      <c r="I1281" s="6">
        <v>150597</v>
      </c>
      <c r="J1281" s="13">
        <v>45046</v>
      </c>
      <c r="K1281" s="9">
        <v>5190.2371310758735</v>
      </c>
      <c r="L1281" s="4" t="s">
        <v>4627</v>
      </c>
      <c r="M1281" s="4" t="s">
        <v>4632</v>
      </c>
      <c r="N1281" s="4">
        <f>VLOOKUP(I1281,BaseModelo!$A$2:$E$5075,5)</f>
        <v>4</v>
      </c>
      <c r="P1281" s="15">
        <v>142.00000000000003</v>
      </c>
      <c r="Q1281" s="4">
        <f>VLOOKUP(I1281,BaseModelo!$A$2:$E$5075,3)</f>
        <v>110</v>
      </c>
      <c r="R1281" s="4">
        <f t="shared" si="380"/>
        <v>32283000</v>
      </c>
      <c r="S1281" s="16">
        <f t="shared" si="381"/>
        <v>2.168323885636403E-4</v>
      </c>
      <c r="T1281" s="4">
        <f t="shared" si="392"/>
        <v>3.0790199176036922E-2</v>
      </c>
      <c r="U1281" s="4">
        <f t="shared" si="393"/>
        <v>3.0790199176036929E-2</v>
      </c>
      <c r="V1281" s="6">
        <f t="shared" si="382"/>
        <v>0</v>
      </c>
      <c r="W1281" s="16" t="str">
        <f t="shared" si="383"/>
        <v/>
      </c>
      <c r="X1281" s="4" t="str">
        <f t="shared" si="394"/>
        <v/>
      </c>
      <c r="Y1281" s="4" t="str">
        <f t="shared" si="384"/>
        <v/>
      </c>
      <c r="Z1281" s="4">
        <f t="shared" si="385"/>
        <v>2331000</v>
      </c>
      <c r="AA1281" s="16">
        <f t="shared" si="386"/>
        <v>3.003003003003003E-3</v>
      </c>
      <c r="AB1281" s="15">
        <f t="shared" si="395"/>
        <v>0.42642642642642642</v>
      </c>
      <c r="AC1281" s="15">
        <f t="shared" si="396"/>
        <v>0.42642642642642653</v>
      </c>
      <c r="AD1281" s="4">
        <v>150750</v>
      </c>
      <c r="AE1281" s="26">
        <v>1758.65</v>
      </c>
      <c r="AF1281" s="26">
        <v>1657.2658134514534</v>
      </c>
      <c r="AG1281" s="4">
        <f t="shared" si="397"/>
        <v>1421000</v>
      </c>
      <c r="AH1281" s="16">
        <f t="shared" si="387"/>
        <v>4.9261083743842365E-3</v>
      </c>
      <c r="AI1281" s="15">
        <f t="shared" si="388"/>
        <v>0.69950738916256161</v>
      </c>
      <c r="AJ1281" s="15">
        <f t="shared" si="389"/>
        <v>0.69950738916256172</v>
      </c>
      <c r="AK1281" s="4">
        <f t="shared" si="390"/>
        <v>15073000</v>
      </c>
      <c r="AL1281" s="27">
        <f t="shared" si="391"/>
        <v>4.6440655476680156E-4</v>
      </c>
      <c r="AM1281" s="15">
        <f t="shared" si="398"/>
        <v>6.5945730776885828E-2</v>
      </c>
      <c r="AN1281" s="15">
        <f t="shared" si="399"/>
        <v>1.4299170319926922E-5</v>
      </c>
    </row>
    <row r="1282" spans="1:40" x14ac:dyDescent="0.2">
      <c r="A1282" s="4" t="s">
        <v>4627</v>
      </c>
      <c r="B1282" s="3" t="s">
        <v>17</v>
      </c>
      <c r="C1282" s="6">
        <v>150750</v>
      </c>
      <c r="D1282" s="3" t="s">
        <v>401</v>
      </c>
      <c r="E1282" s="6">
        <v>150756</v>
      </c>
      <c r="F1282" s="3" t="s">
        <v>2064</v>
      </c>
      <c r="G1282" s="8">
        <v>7000</v>
      </c>
      <c r="H1282" s="6">
        <v>142</v>
      </c>
      <c r="I1282" s="6">
        <v>150618</v>
      </c>
      <c r="J1282" s="13">
        <v>45046</v>
      </c>
      <c r="K1282" s="9">
        <v>5190.2371310758735</v>
      </c>
      <c r="L1282" s="4" t="s">
        <v>4627</v>
      </c>
      <c r="M1282" s="4" t="s">
        <v>4632</v>
      </c>
      <c r="N1282" s="4">
        <f>VLOOKUP(I1282,BaseModelo!$A$2:$E$5075,5)</f>
        <v>4</v>
      </c>
      <c r="P1282" s="15">
        <v>142.00000000000003</v>
      </c>
      <c r="Q1282" s="4">
        <f>VLOOKUP(I1282,BaseModelo!$A$2:$E$5075,3)</f>
        <v>110</v>
      </c>
      <c r="R1282" s="4">
        <f t="shared" ref="R1282:R1345" si="400">SUMIFS($G:$G,$M:$M,M1282)</f>
        <v>32283000</v>
      </c>
      <c r="S1282" s="16">
        <f t="shared" ref="S1282:S1345" si="401">G1282/R1282</f>
        <v>2.168323885636403E-4</v>
      </c>
      <c r="T1282" s="4">
        <f t="shared" si="392"/>
        <v>3.0790199176036922E-2</v>
      </c>
      <c r="U1282" s="4">
        <f t="shared" si="393"/>
        <v>3.0790199176036929E-2</v>
      </c>
      <c r="V1282" s="6">
        <f t="shared" ref="V1282:V1345" si="402">SUMIFS($G:$G,$O:$O,O1282)</f>
        <v>0</v>
      </c>
      <c r="W1282" s="16" t="str">
        <f t="shared" ref="W1282:W1345" si="403">IFERROR(G1282/V1282,"")</f>
        <v/>
      </c>
      <c r="X1282" s="4" t="str">
        <f t="shared" si="394"/>
        <v/>
      </c>
      <c r="Y1282" s="4" t="str">
        <f t="shared" ref="Y1282:Y1345" si="404">IFERROR(W1282*P1282,"")</f>
        <v/>
      </c>
      <c r="Z1282" s="4">
        <f t="shared" ref="Z1282:Z1345" si="405">SUMIFS($G:$G,$N:$N,N1282)</f>
        <v>2331000</v>
      </c>
      <c r="AA1282" s="16">
        <f t="shared" ref="AA1282:AA1345" si="406">IFERROR(G1282/Z1282,"")</f>
        <v>3.003003003003003E-3</v>
      </c>
      <c r="AB1282" s="15">
        <f t="shared" si="395"/>
        <v>0.42642642642642642</v>
      </c>
      <c r="AC1282" s="15">
        <f t="shared" si="396"/>
        <v>0.42642642642642653</v>
      </c>
      <c r="AD1282" s="4">
        <v>150750</v>
      </c>
      <c r="AE1282" s="26">
        <v>1758.65</v>
      </c>
      <c r="AF1282" s="26">
        <v>1657.2658134514534</v>
      </c>
      <c r="AG1282" s="4">
        <f t="shared" si="397"/>
        <v>1421000</v>
      </c>
      <c r="AH1282" s="16">
        <f t="shared" ref="AH1282:AH1345" si="407">IFERROR($G1282/AG1282,"")</f>
        <v>4.9261083743842365E-3</v>
      </c>
      <c r="AI1282" s="15">
        <f t="shared" ref="AI1282:AI1345" si="408">IFERROR(AH1282*H1282,"")</f>
        <v>0.69950738916256161</v>
      </c>
      <c r="AJ1282" s="15">
        <f t="shared" ref="AJ1282:AJ1345" si="409">IFERROR(AH1282*P1282,"")</f>
        <v>0.69950738916256172</v>
      </c>
      <c r="AK1282" s="4">
        <f t="shared" ref="AK1282:AK1345" si="410">SUMIFS($G:$G,$A:$A,$A1282,$M:$M,$M1282)</f>
        <v>15073000</v>
      </c>
      <c r="AL1282" s="27">
        <f t="shared" ref="AL1282:AL1345" si="411">IFERROR($G1282/AK1282,"")</f>
        <v>4.6440655476680156E-4</v>
      </c>
      <c r="AM1282" s="15">
        <f t="shared" si="398"/>
        <v>6.5945730776885828E-2</v>
      </c>
      <c r="AN1282" s="15">
        <f t="shared" si="399"/>
        <v>1.4299170319926922E-5</v>
      </c>
    </row>
    <row r="1283" spans="1:40" x14ac:dyDescent="0.2">
      <c r="A1283" s="4" t="s">
        <v>4627</v>
      </c>
      <c r="B1283" s="3" t="s">
        <v>17</v>
      </c>
      <c r="C1283" s="6">
        <v>150750</v>
      </c>
      <c r="D1283" s="3" t="s">
        <v>401</v>
      </c>
      <c r="E1283" s="6">
        <v>150757</v>
      </c>
      <c r="F1283" s="3" t="s">
        <v>2065</v>
      </c>
      <c r="G1283" s="8">
        <v>7000</v>
      </c>
      <c r="H1283" s="6">
        <v>142</v>
      </c>
      <c r="I1283" s="6">
        <v>148329</v>
      </c>
      <c r="J1283" s="13">
        <v>45046</v>
      </c>
      <c r="K1283" s="9">
        <v>5190.2371310758735</v>
      </c>
      <c r="L1283" s="4" t="s">
        <v>4627</v>
      </c>
      <c r="M1283" s="4" t="s">
        <v>4632</v>
      </c>
      <c r="N1283" s="4">
        <f>VLOOKUP(I1283,BaseModelo!$A$2:$E$5075,5)</f>
        <v>9</v>
      </c>
      <c r="P1283" s="15">
        <v>142.00000000000003</v>
      </c>
      <c r="Q1283" s="4">
        <f>VLOOKUP(I1283,BaseModelo!$A$2:$E$5075,3)</f>
        <v>147</v>
      </c>
      <c r="R1283" s="4">
        <f t="shared" si="400"/>
        <v>32283000</v>
      </c>
      <c r="S1283" s="16">
        <f t="shared" si="401"/>
        <v>2.168323885636403E-4</v>
      </c>
      <c r="T1283" s="4">
        <f t="shared" ref="T1283:T1346" si="412">S1283*H1283</f>
        <v>3.0790199176036922E-2</v>
      </c>
      <c r="U1283" s="4">
        <f t="shared" ref="U1283:U1346" si="413">S1283*P1283</f>
        <v>3.0790199176036929E-2</v>
      </c>
      <c r="V1283" s="6">
        <f t="shared" si="402"/>
        <v>0</v>
      </c>
      <c r="W1283" s="16" t="str">
        <f t="shared" si="403"/>
        <v/>
      </c>
      <c r="X1283" s="4" t="str">
        <f t="shared" ref="X1283:X1346" si="414">IFERROR(W1283*H1283,"")</f>
        <v/>
      </c>
      <c r="Y1283" s="4" t="str">
        <f t="shared" si="404"/>
        <v/>
      </c>
      <c r="Z1283" s="4">
        <f t="shared" si="405"/>
        <v>5305000</v>
      </c>
      <c r="AA1283" s="16">
        <f t="shared" si="406"/>
        <v>1.3195098963242225E-3</v>
      </c>
      <c r="AB1283" s="15">
        <f t="shared" ref="AB1283:AB1346" si="415">IFERROR(AA1283*H1283,"")</f>
        <v>0.18737040527803958</v>
      </c>
      <c r="AC1283" s="15">
        <f t="shared" ref="AC1283:AC1346" si="416">IFERROR(AA1283*P1283,"")</f>
        <v>0.18737040527803964</v>
      </c>
      <c r="AD1283" s="4">
        <v>150750</v>
      </c>
      <c r="AE1283" s="26">
        <v>1758.65</v>
      </c>
      <c r="AF1283" s="26">
        <v>1657.2658134514534</v>
      </c>
      <c r="AG1283" s="4">
        <f t="shared" ref="AG1283:AG1346" si="417">SUMIFS($G:$G,$N:$N,$N1283,$A:$A,$A1283)</f>
        <v>2114000</v>
      </c>
      <c r="AH1283" s="16">
        <f t="shared" si="407"/>
        <v>3.3112582781456954E-3</v>
      </c>
      <c r="AI1283" s="15">
        <f t="shared" si="408"/>
        <v>0.47019867549668876</v>
      </c>
      <c r="AJ1283" s="15">
        <f t="shared" si="409"/>
        <v>0.47019867549668881</v>
      </c>
      <c r="AK1283" s="4">
        <f t="shared" si="410"/>
        <v>15073000</v>
      </c>
      <c r="AL1283" s="27">
        <f t="shared" si="411"/>
        <v>4.6440655476680156E-4</v>
      </c>
      <c r="AM1283" s="15">
        <f t="shared" ref="AM1283:AM1346" si="418">IFERROR(AL1283*H1283,"")</f>
        <v>6.5945730776885828E-2</v>
      </c>
      <c r="AN1283" s="15">
        <f t="shared" ref="AN1283:AN1346" si="419">IFERROR(AL1283*U1283,"")</f>
        <v>1.4299170319926922E-5</v>
      </c>
    </row>
    <row r="1284" spans="1:40" x14ac:dyDescent="0.2">
      <c r="A1284" s="4" t="s">
        <v>4627</v>
      </c>
      <c r="B1284" s="2" t="s">
        <v>3</v>
      </c>
      <c r="C1284" s="5">
        <v>150772</v>
      </c>
      <c r="D1284" s="2" t="s">
        <v>406</v>
      </c>
      <c r="E1284" s="5">
        <v>150773</v>
      </c>
      <c r="F1284" s="2" t="s">
        <v>2085</v>
      </c>
      <c r="G1284" s="7">
        <v>8000</v>
      </c>
      <c r="H1284" s="5">
        <v>142</v>
      </c>
      <c r="I1284" s="6">
        <v>149186</v>
      </c>
      <c r="J1284" s="13">
        <v>45046</v>
      </c>
      <c r="K1284" s="9">
        <v>8000</v>
      </c>
      <c r="L1284" s="4" t="s">
        <v>4627</v>
      </c>
      <c r="M1284" s="4" t="s">
        <v>4632</v>
      </c>
      <c r="N1284" s="4">
        <f>VLOOKUP(I1284,BaseModelo!$A$2:$E$5075,5)</f>
        <v>5</v>
      </c>
      <c r="P1284" s="15">
        <v>142.00000000000003</v>
      </c>
      <c r="Q1284" s="4">
        <f>VLOOKUP(I1284,BaseModelo!$A$2:$E$5075,3)</f>
        <v>110</v>
      </c>
      <c r="R1284" s="4">
        <f t="shared" si="400"/>
        <v>32283000</v>
      </c>
      <c r="S1284" s="16">
        <f t="shared" si="401"/>
        <v>2.4780844407273179E-4</v>
      </c>
      <c r="T1284" s="4">
        <f t="shared" si="412"/>
        <v>3.5188799058327912E-2</v>
      </c>
      <c r="U1284" s="4">
        <f t="shared" si="413"/>
        <v>3.5188799058327919E-2</v>
      </c>
      <c r="V1284" s="6">
        <f t="shared" si="402"/>
        <v>0</v>
      </c>
      <c r="W1284" s="16" t="str">
        <f t="shared" si="403"/>
        <v/>
      </c>
      <c r="X1284" s="4" t="str">
        <f t="shared" si="414"/>
        <v/>
      </c>
      <c r="Y1284" s="4" t="str">
        <f t="shared" si="404"/>
        <v/>
      </c>
      <c r="Z1284" s="4">
        <f t="shared" si="405"/>
        <v>4058000</v>
      </c>
      <c r="AA1284" s="16">
        <f t="shared" si="406"/>
        <v>1.9714144898965009E-3</v>
      </c>
      <c r="AB1284" s="15">
        <f t="shared" si="415"/>
        <v>0.27994085756530313</v>
      </c>
      <c r="AC1284" s="15">
        <f t="shared" si="416"/>
        <v>0.27994085756530318</v>
      </c>
      <c r="AD1284" s="4">
        <v>150772</v>
      </c>
      <c r="AE1284" s="26">
        <v>2013.74</v>
      </c>
      <c r="AF1284" s="26">
        <v>2013.74</v>
      </c>
      <c r="AG1284" s="4">
        <f t="shared" si="417"/>
        <v>1768000</v>
      </c>
      <c r="AH1284" s="16">
        <f t="shared" si="407"/>
        <v>4.5248868778280547E-3</v>
      </c>
      <c r="AI1284" s="15">
        <f t="shared" si="408"/>
        <v>0.64253393665158376</v>
      </c>
      <c r="AJ1284" s="15">
        <f t="shared" si="409"/>
        <v>0.64253393665158387</v>
      </c>
      <c r="AK1284" s="4">
        <f t="shared" si="410"/>
        <v>15073000</v>
      </c>
      <c r="AL1284" s="27">
        <f t="shared" si="411"/>
        <v>5.3075034830491602E-4</v>
      </c>
      <c r="AM1284" s="15">
        <f t="shared" si="418"/>
        <v>7.5366549459298077E-2</v>
      </c>
      <c r="AN1284" s="15">
        <f t="shared" si="419"/>
        <v>1.8676467356639244E-5</v>
      </c>
    </row>
    <row r="1285" spans="1:40" x14ac:dyDescent="0.2">
      <c r="A1285" s="4" t="s">
        <v>4627</v>
      </c>
      <c r="B1285" s="3" t="s">
        <v>3</v>
      </c>
      <c r="C1285" s="6">
        <v>150772</v>
      </c>
      <c r="D1285" s="3" t="s">
        <v>406</v>
      </c>
      <c r="E1285" s="6">
        <v>150788</v>
      </c>
      <c r="F1285" s="3" t="s">
        <v>2111</v>
      </c>
      <c r="G1285" s="8">
        <v>8000</v>
      </c>
      <c r="H1285" s="6">
        <v>142</v>
      </c>
      <c r="I1285" s="6">
        <v>149189</v>
      </c>
      <c r="J1285" s="13">
        <v>45046</v>
      </c>
      <c r="K1285" s="9">
        <v>8000</v>
      </c>
      <c r="L1285" s="4" t="s">
        <v>4627</v>
      </c>
      <c r="M1285" s="4" t="s">
        <v>4632</v>
      </c>
      <c r="N1285" s="4">
        <f>VLOOKUP(I1285,BaseModelo!$A$2:$E$5075,5)</f>
        <v>3</v>
      </c>
      <c r="P1285" s="15">
        <v>142.00000000000003</v>
      </c>
      <c r="Q1285" s="4">
        <f>VLOOKUP(I1285,BaseModelo!$A$2:$E$5075,3)</f>
        <v>110</v>
      </c>
      <c r="R1285" s="4">
        <f t="shared" si="400"/>
        <v>32283000</v>
      </c>
      <c r="S1285" s="16">
        <f t="shared" si="401"/>
        <v>2.4780844407273179E-4</v>
      </c>
      <c r="T1285" s="4">
        <f t="shared" si="412"/>
        <v>3.5188799058327912E-2</v>
      </c>
      <c r="U1285" s="4">
        <f t="shared" si="413"/>
        <v>3.5188799058327919E-2</v>
      </c>
      <c r="V1285" s="6">
        <f t="shared" si="402"/>
        <v>0</v>
      </c>
      <c r="W1285" s="16" t="str">
        <f t="shared" si="403"/>
        <v/>
      </c>
      <c r="X1285" s="4" t="str">
        <f t="shared" si="414"/>
        <v/>
      </c>
      <c r="Y1285" s="4" t="str">
        <f t="shared" si="404"/>
        <v/>
      </c>
      <c r="Z1285" s="4">
        <f t="shared" si="405"/>
        <v>1992000</v>
      </c>
      <c r="AA1285" s="16">
        <f t="shared" si="406"/>
        <v>4.0160642570281121E-3</v>
      </c>
      <c r="AB1285" s="15">
        <f t="shared" si="415"/>
        <v>0.57028112449799195</v>
      </c>
      <c r="AC1285" s="15">
        <f t="shared" si="416"/>
        <v>0.57028112449799206</v>
      </c>
      <c r="AD1285" s="4">
        <v>150772</v>
      </c>
      <c r="AE1285" s="26">
        <v>2013.74</v>
      </c>
      <c r="AF1285" s="26">
        <v>2013.74</v>
      </c>
      <c r="AG1285" s="4">
        <f t="shared" si="417"/>
        <v>1267000</v>
      </c>
      <c r="AH1285" s="16">
        <f t="shared" si="407"/>
        <v>6.314127861089187E-3</v>
      </c>
      <c r="AI1285" s="15">
        <f t="shared" si="408"/>
        <v>0.89660615627466456</v>
      </c>
      <c r="AJ1285" s="15">
        <f t="shared" si="409"/>
        <v>0.89660615627466478</v>
      </c>
      <c r="AK1285" s="4">
        <f t="shared" si="410"/>
        <v>15073000</v>
      </c>
      <c r="AL1285" s="27">
        <f t="shared" si="411"/>
        <v>5.3075034830491602E-4</v>
      </c>
      <c r="AM1285" s="15">
        <f t="shared" si="418"/>
        <v>7.5366549459298077E-2</v>
      </c>
      <c r="AN1285" s="15">
        <f t="shared" si="419"/>
        <v>1.8676467356639244E-5</v>
      </c>
    </row>
    <row r="1286" spans="1:40" x14ac:dyDescent="0.2">
      <c r="A1286" s="4" t="s">
        <v>4627</v>
      </c>
      <c r="B1286" s="3" t="s">
        <v>3</v>
      </c>
      <c r="C1286" s="6">
        <v>150772</v>
      </c>
      <c r="D1286" s="3" t="s">
        <v>406</v>
      </c>
      <c r="E1286" s="6">
        <v>150789</v>
      </c>
      <c r="F1286" s="3" t="s">
        <v>2112</v>
      </c>
      <c r="G1286" s="8">
        <v>8000</v>
      </c>
      <c r="H1286" s="6">
        <v>142</v>
      </c>
      <c r="I1286" s="6">
        <v>149200</v>
      </c>
      <c r="J1286" s="13">
        <v>45046</v>
      </c>
      <c r="K1286" s="9">
        <v>8000</v>
      </c>
      <c r="L1286" s="4" t="s">
        <v>4627</v>
      </c>
      <c r="M1286" s="4" t="s">
        <v>4632</v>
      </c>
      <c r="N1286" s="4">
        <f>VLOOKUP(I1286,BaseModelo!$A$2:$E$5075,5)</f>
        <v>2</v>
      </c>
      <c r="P1286" s="15">
        <v>142.00000000000003</v>
      </c>
      <c r="Q1286" s="4">
        <f>VLOOKUP(I1286,BaseModelo!$A$2:$E$5075,3)</f>
        <v>100</v>
      </c>
      <c r="R1286" s="4">
        <f t="shared" si="400"/>
        <v>32283000</v>
      </c>
      <c r="S1286" s="16">
        <f t="shared" si="401"/>
        <v>2.4780844407273179E-4</v>
      </c>
      <c r="T1286" s="4">
        <f t="shared" si="412"/>
        <v>3.5188799058327912E-2</v>
      </c>
      <c r="U1286" s="4">
        <f t="shared" si="413"/>
        <v>3.5188799058327919E-2</v>
      </c>
      <c r="V1286" s="6">
        <f t="shared" si="402"/>
        <v>0</v>
      </c>
      <c r="W1286" s="16" t="str">
        <f t="shared" si="403"/>
        <v/>
      </c>
      <c r="X1286" s="4" t="str">
        <f t="shared" si="414"/>
        <v/>
      </c>
      <c r="Y1286" s="4" t="str">
        <f t="shared" si="404"/>
        <v/>
      </c>
      <c r="Z1286" s="4">
        <f t="shared" si="405"/>
        <v>1578000</v>
      </c>
      <c r="AA1286" s="16">
        <f t="shared" si="406"/>
        <v>5.0697084917617234E-3</v>
      </c>
      <c r="AB1286" s="15">
        <f t="shared" si="415"/>
        <v>0.71989860583016474</v>
      </c>
      <c r="AC1286" s="15">
        <f t="shared" si="416"/>
        <v>0.71989860583016485</v>
      </c>
      <c r="AD1286" s="4">
        <v>150772</v>
      </c>
      <c r="AE1286" s="26">
        <v>2013.74</v>
      </c>
      <c r="AF1286" s="26">
        <v>2013.74</v>
      </c>
      <c r="AG1286" s="4">
        <f t="shared" si="417"/>
        <v>681000</v>
      </c>
      <c r="AH1286" s="16">
        <f t="shared" si="407"/>
        <v>1.1747430249632892E-2</v>
      </c>
      <c r="AI1286" s="15">
        <f t="shared" si="408"/>
        <v>1.6681350954478706</v>
      </c>
      <c r="AJ1286" s="15">
        <f t="shared" si="409"/>
        <v>1.6681350954478711</v>
      </c>
      <c r="AK1286" s="4">
        <f t="shared" si="410"/>
        <v>15073000</v>
      </c>
      <c r="AL1286" s="27">
        <f t="shared" si="411"/>
        <v>5.3075034830491602E-4</v>
      </c>
      <c r="AM1286" s="15">
        <f t="shared" si="418"/>
        <v>7.5366549459298077E-2</v>
      </c>
      <c r="AN1286" s="15">
        <f t="shared" si="419"/>
        <v>1.8676467356639244E-5</v>
      </c>
    </row>
    <row r="1287" spans="1:40" x14ac:dyDescent="0.2">
      <c r="A1287" s="4" t="s">
        <v>4627</v>
      </c>
      <c r="B1287" s="3" t="s">
        <v>3</v>
      </c>
      <c r="C1287" s="6">
        <v>150772</v>
      </c>
      <c r="D1287" s="3" t="s">
        <v>406</v>
      </c>
      <c r="E1287" s="6">
        <v>150790</v>
      </c>
      <c r="F1287" s="3" t="s">
        <v>2113</v>
      </c>
      <c r="G1287" s="8">
        <v>8000</v>
      </c>
      <c r="H1287" s="6">
        <v>142</v>
      </c>
      <c r="I1287" s="6">
        <v>150105</v>
      </c>
      <c r="J1287" s="13">
        <v>45046</v>
      </c>
      <c r="K1287" s="9">
        <v>8000</v>
      </c>
      <c r="L1287" s="4" t="s">
        <v>4627</v>
      </c>
      <c r="M1287" s="4" t="s">
        <v>4632</v>
      </c>
      <c r="N1287" s="4">
        <f>VLOOKUP(I1287,BaseModelo!$A$2:$E$5075,5)</f>
        <v>4</v>
      </c>
      <c r="P1287" s="15">
        <v>142.00000000000003</v>
      </c>
      <c r="Q1287" s="4">
        <f>VLOOKUP(I1287,BaseModelo!$A$2:$E$5075,3)</f>
        <v>110</v>
      </c>
      <c r="R1287" s="4">
        <f t="shared" si="400"/>
        <v>32283000</v>
      </c>
      <c r="S1287" s="16">
        <f t="shared" si="401"/>
        <v>2.4780844407273179E-4</v>
      </c>
      <c r="T1287" s="4">
        <f t="shared" si="412"/>
        <v>3.5188799058327912E-2</v>
      </c>
      <c r="U1287" s="4">
        <f t="shared" si="413"/>
        <v>3.5188799058327919E-2</v>
      </c>
      <c r="V1287" s="6">
        <f t="shared" si="402"/>
        <v>0</v>
      </c>
      <c r="W1287" s="16" t="str">
        <f t="shared" si="403"/>
        <v/>
      </c>
      <c r="X1287" s="4" t="str">
        <f t="shared" si="414"/>
        <v/>
      </c>
      <c r="Y1287" s="4" t="str">
        <f t="shared" si="404"/>
        <v/>
      </c>
      <c r="Z1287" s="4">
        <f t="shared" si="405"/>
        <v>2331000</v>
      </c>
      <c r="AA1287" s="16">
        <f t="shared" si="406"/>
        <v>3.432003432003432E-3</v>
      </c>
      <c r="AB1287" s="15">
        <f t="shared" si="415"/>
        <v>0.48734448734448738</v>
      </c>
      <c r="AC1287" s="15">
        <f t="shared" si="416"/>
        <v>0.48734448734448743</v>
      </c>
      <c r="AD1287" s="4">
        <v>150772</v>
      </c>
      <c r="AE1287" s="26">
        <v>2013.74</v>
      </c>
      <c r="AF1287" s="26">
        <v>2013.74</v>
      </c>
      <c r="AG1287" s="4">
        <f t="shared" si="417"/>
        <v>1421000</v>
      </c>
      <c r="AH1287" s="16">
        <f t="shared" si="407"/>
        <v>5.629838142153413E-3</v>
      </c>
      <c r="AI1287" s="15">
        <f t="shared" si="408"/>
        <v>0.79943701618578467</v>
      </c>
      <c r="AJ1287" s="15">
        <f t="shared" si="409"/>
        <v>0.79943701618578478</v>
      </c>
      <c r="AK1287" s="4">
        <f t="shared" si="410"/>
        <v>15073000</v>
      </c>
      <c r="AL1287" s="27">
        <f t="shared" si="411"/>
        <v>5.3075034830491602E-4</v>
      </c>
      <c r="AM1287" s="15">
        <f t="shared" si="418"/>
        <v>7.5366549459298077E-2</v>
      </c>
      <c r="AN1287" s="15">
        <f t="shared" si="419"/>
        <v>1.8676467356639244E-5</v>
      </c>
    </row>
    <row r="1288" spans="1:40" x14ac:dyDescent="0.2">
      <c r="A1288" s="4" t="s">
        <v>4627</v>
      </c>
      <c r="B1288" s="3" t="s">
        <v>3</v>
      </c>
      <c r="C1288" s="6">
        <v>150772</v>
      </c>
      <c r="D1288" s="3" t="s">
        <v>406</v>
      </c>
      <c r="E1288" s="6">
        <v>150845</v>
      </c>
      <c r="F1288" s="3" t="s">
        <v>2119</v>
      </c>
      <c r="G1288" s="8">
        <v>8000</v>
      </c>
      <c r="H1288" s="6">
        <v>142</v>
      </c>
      <c r="I1288" s="6">
        <v>149215</v>
      </c>
      <c r="J1288" s="13">
        <v>45046</v>
      </c>
      <c r="K1288" s="9">
        <v>8000</v>
      </c>
      <c r="L1288" s="4" t="s">
        <v>4627</v>
      </c>
      <c r="M1288" s="4" t="s">
        <v>4632</v>
      </c>
      <c r="N1288" s="4">
        <f>VLOOKUP(I1288,BaseModelo!$A$2:$E$5075,5)</f>
        <v>4</v>
      </c>
      <c r="P1288" s="15">
        <v>142.00000000000003</v>
      </c>
      <c r="Q1288" s="4">
        <f>VLOOKUP(I1288,BaseModelo!$A$2:$E$5075,3)</f>
        <v>110</v>
      </c>
      <c r="R1288" s="4">
        <f t="shared" si="400"/>
        <v>32283000</v>
      </c>
      <c r="S1288" s="16">
        <f t="shared" si="401"/>
        <v>2.4780844407273179E-4</v>
      </c>
      <c r="T1288" s="4">
        <f t="shared" si="412"/>
        <v>3.5188799058327912E-2</v>
      </c>
      <c r="U1288" s="4">
        <f t="shared" si="413"/>
        <v>3.5188799058327919E-2</v>
      </c>
      <c r="V1288" s="6">
        <f t="shared" si="402"/>
        <v>0</v>
      </c>
      <c r="W1288" s="16" t="str">
        <f t="shared" si="403"/>
        <v/>
      </c>
      <c r="X1288" s="4" t="str">
        <f t="shared" si="414"/>
        <v/>
      </c>
      <c r="Y1288" s="4" t="str">
        <f t="shared" si="404"/>
        <v/>
      </c>
      <c r="Z1288" s="4">
        <f t="shared" si="405"/>
        <v>2331000</v>
      </c>
      <c r="AA1288" s="16">
        <f t="shared" si="406"/>
        <v>3.432003432003432E-3</v>
      </c>
      <c r="AB1288" s="15">
        <f t="shared" si="415"/>
        <v>0.48734448734448738</v>
      </c>
      <c r="AC1288" s="15">
        <f t="shared" si="416"/>
        <v>0.48734448734448743</v>
      </c>
      <c r="AD1288" s="4">
        <v>150772</v>
      </c>
      <c r="AE1288" s="26">
        <v>2013.74</v>
      </c>
      <c r="AF1288" s="26">
        <v>2013.74</v>
      </c>
      <c r="AG1288" s="4">
        <f t="shared" si="417"/>
        <v>1421000</v>
      </c>
      <c r="AH1288" s="16">
        <f t="shared" si="407"/>
        <v>5.629838142153413E-3</v>
      </c>
      <c r="AI1288" s="15">
        <f t="shared" si="408"/>
        <v>0.79943701618578467</v>
      </c>
      <c r="AJ1288" s="15">
        <f t="shared" si="409"/>
        <v>0.79943701618578478</v>
      </c>
      <c r="AK1288" s="4">
        <f t="shared" si="410"/>
        <v>15073000</v>
      </c>
      <c r="AL1288" s="27">
        <f t="shared" si="411"/>
        <v>5.3075034830491602E-4</v>
      </c>
      <c r="AM1288" s="15">
        <f t="shared" si="418"/>
        <v>7.5366549459298077E-2</v>
      </c>
      <c r="AN1288" s="15">
        <f t="shared" si="419"/>
        <v>1.8676467356639244E-5</v>
      </c>
    </row>
    <row r="1289" spans="1:40" x14ac:dyDescent="0.2">
      <c r="A1289" s="4" t="s">
        <v>4627</v>
      </c>
      <c r="B1289" s="3" t="s">
        <v>3</v>
      </c>
      <c r="C1289" s="6">
        <v>150772</v>
      </c>
      <c r="D1289" s="3" t="s">
        <v>406</v>
      </c>
      <c r="E1289" s="6">
        <v>150846</v>
      </c>
      <c r="F1289" s="3" t="s">
        <v>2120</v>
      </c>
      <c r="G1289" s="8">
        <v>8000</v>
      </c>
      <c r="H1289" s="6">
        <v>142</v>
      </c>
      <c r="I1289" s="6">
        <v>150103</v>
      </c>
      <c r="J1289" s="13">
        <v>45046</v>
      </c>
      <c r="K1289" s="9">
        <v>8000</v>
      </c>
      <c r="L1289" s="4" t="s">
        <v>4627</v>
      </c>
      <c r="M1289" s="4" t="s">
        <v>4632</v>
      </c>
      <c r="N1289" s="4">
        <f>VLOOKUP(I1289,BaseModelo!$A$2:$E$5075,5)</f>
        <v>4</v>
      </c>
      <c r="P1289" s="15">
        <v>142.00000000000003</v>
      </c>
      <c r="Q1289" s="4">
        <f>VLOOKUP(I1289,BaseModelo!$A$2:$E$5075,3)</f>
        <v>110</v>
      </c>
      <c r="R1289" s="4">
        <f t="shared" si="400"/>
        <v>32283000</v>
      </c>
      <c r="S1289" s="16">
        <f t="shared" si="401"/>
        <v>2.4780844407273179E-4</v>
      </c>
      <c r="T1289" s="4">
        <f t="shared" si="412"/>
        <v>3.5188799058327912E-2</v>
      </c>
      <c r="U1289" s="4">
        <f t="shared" si="413"/>
        <v>3.5188799058327919E-2</v>
      </c>
      <c r="V1289" s="6">
        <f t="shared" si="402"/>
        <v>0</v>
      </c>
      <c r="W1289" s="16" t="str">
        <f t="shared" si="403"/>
        <v/>
      </c>
      <c r="X1289" s="4" t="str">
        <f t="shared" si="414"/>
        <v/>
      </c>
      <c r="Y1289" s="4" t="str">
        <f t="shared" si="404"/>
        <v/>
      </c>
      <c r="Z1289" s="4">
        <f t="shared" si="405"/>
        <v>2331000</v>
      </c>
      <c r="AA1289" s="16">
        <f t="shared" si="406"/>
        <v>3.432003432003432E-3</v>
      </c>
      <c r="AB1289" s="15">
        <f t="shared" si="415"/>
        <v>0.48734448734448738</v>
      </c>
      <c r="AC1289" s="15">
        <f t="shared" si="416"/>
        <v>0.48734448734448743</v>
      </c>
      <c r="AD1289" s="4">
        <v>150772</v>
      </c>
      <c r="AE1289" s="26">
        <v>2013.74</v>
      </c>
      <c r="AF1289" s="26">
        <v>2013.74</v>
      </c>
      <c r="AG1289" s="4">
        <f t="shared" si="417"/>
        <v>1421000</v>
      </c>
      <c r="AH1289" s="16">
        <f t="shared" si="407"/>
        <v>5.629838142153413E-3</v>
      </c>
      <c r="AI1289" s="15">
        <f t="shared" si="408"/>
        <v>0.79943701618578467</v>
      </c>
      <c r="AJ1289" s="15">
        <f t="shared" si="409"/>
        <v>0.79943701618578478</v>
      </c>
      <c r="AK1289" s="4">
        <f t="shared" si="410"/>
        <v>15073000</v>
      </c>
      <c r="AL1289" s="27">
        <f t="shared" si="411"/>
        <v>5.3075034830491602E-4</v>
      </c>
      <c r="AM1289" s="15">
        <f t="shared" si="418"/>
        <v>7.5366549459298077E-2</v>
      </c>
      <c r="AN1289" s="15">
        <f t="shared" si="419"/>
        <v>1.8676467356639244E-5</v>
      </c>
    </row>
    <row r="1290" spans="1:40" x14ac:dyDescent="0.2">
      <c r="A1290" s="4" t="s">
        <v>4628</v>
      </c>
      <c r="B1290" s="2" t="s">
        <v>13</v>
      </c>
      <c r="C1290" s="5">
        <v>150779</v>
      </c>
      <c r="D1290" s="2" t="s">
        <v>407</v>
      </c>
      <c r="E1290" s="5">
        <v>150780</v>
      </c>
      <c r="F1290" s="2" t="s">
        <v>2086</v>
      </c>
      <c r="G1290" s="7">
        <v>10000</v>
      </c>
      <c r="H1290" s="5">
        <v>142</v>
      </c>
      <c r="I1290" s="6">
        <v>150428</v>
      </c>
      <c r="J1290" s="13">
        <v>45046</v>
      </c>
      <c r="K1290" s="9">
        <v>10000</v>
      </c>
      <c r="L1290" s="4" t="s">
        <v>4628</v>
      </c>
      <c r="M1290" s="4" t="s">
        <v>4632</v>
      </c>
      <c r="N1290" s="4">
        <f>VLOOKUP(I1290,BaseModelo!$A$2:$E$5075,5)</f>
        <v>6</v>
      </c>
      <c r="P1290" s="15">
        <v>142.00000000000003</v>
      </c>
      <c r="Q1290" s="4">
        <f>VLOOKUP(I1290,BaseModelo!$A$2:$E$5075,3)</f>
        <v>115</v>
      </c>
      <c r="R1290" s="4">
        <f t="shared" si="400"/>
        <v>32283000</v>
      </c>
      <c r="S1290" s="16">
        <f t="shared" si="401"/>
        <v>3.0976055509091471E-4</v>
      </c>
      <c r="T1290" s="4">
        <f t="shared" si="412"/>
        <v>4.3985998822909891E-2</v>
      </c>
      <c r="U1290" s="4">
        <f t="shared" si="413"/>
        <v>4.3985998822909898E-2</v>
      </c>
      <c r="V1290" s="6">
        <f t="shared" si="402"/>
        <v>0</v>
      </c>
      <c r="W1290" s="16" t="str">
        <f t="shared" si="403"/>
        <v/>
      </c>
      <c r="X1290" s="4" t="str">
        <f t="shared" si="414"/>
        <v/>
      </c>
      <c r="Y1290" s="4" t="str">
        <f t="shared" si="404"/>
        <v/>
      </c>
      <c r="Z1290" s="4">
        <f t="shared" si="405"/>
        <v>4853000</v>
      </c>
      <c r="AA1290" s="16">
        <f t="shared" si="406"/>
        <v>2.0605810838656502E-3</v>
      </c>
      <c r="AB1290" s="15">
        <f t="shared" si="415"/>
        <v>0.29260251390892233</v>
      </c>
      <c r="AC1290" s="15">
        <f t="shared" si="416"/>
        <v>0.29260251390892239</v>
      </c>
      <c r="AD1290" s="4">
        <v>150779</v>
      </c>
      <c r="AE1290" s="26">
        <v>2510.34</v>
      </c>
      <c r="AF1290" s="26">
        <v>2510.34</v>
      </c>
      <c r="AG1290" s="4">
        <f t="shared" si="417"/>
        <v>2735000</v>
      </c>
      <c r="AH1290" s="16">
        <f t="shared" si="407"/>
        <v>3.6563071297989031E-3</v>
      </c>
      <c r="AI1290" s="15">
        <f t="shared" si="408"/>
        <v>0.51919561243144419</v>
      </c>
      <c r="AJ1290" s="15">
        <f t="shared" si="409"/>
        <v>0.5191956124314443</v>
      </c>
      <c r="AK1290" s="4">
        <f t="shared" si="410"/>
        <v>16319000</v>
      </c>
      <c r="AL1290" s="27">
        <f t="shared" si="411"/>
        <v>6.1278264599546543E-4</v>
      </c>
      <c r="AM1290" s="15">
        <f t="shared" si="418"/>
        <v>8.7015135731356094E-2</v>
      </c>
      <c r="AN1290" s="15">
        <f t="shared" si="419"/>
        <v>2.6953856745456156E-5</v>
      </c>
    </row>
    <row r="1291" spans="1:40" x14ac:dyDescent="0.2">
      <c r="A1291" s="4" t="s">
        <v>4628</v>
      </c>
      <c r="B1291" s="3" t="s">
        <v>13</v>
      </c>
      <c r="C1291" s="6">
        <v>150779</v>
      </c>
      <c r="D1291" s="3" t="s">
        <v>407</v>
      </c>
      <c r="E1291" s="6">
        <v>150781</v>
      </c>
      <c r="F1291" s="3" t="s">
        <v>2097</v>
      </c>
      <c r="G1291" s="8">
        <v>10000</v>
      </c>
      <c r="H1291" s="6">
        <v>142</v>
      </c>
      <c r="I1291" s="6">
        <v>150427</v>
      </c>
      <c r="J1291" s="13">
        <v>45046</v>
      </c>
      <c r="K1291" s="9">
        <v>10000</v>
      </c>
      <c r="L1291" s="4" t="s">
        <v>4628</v>
      </c>
      <c r="M1291" s="4" t="s">
        <v>4632</v>
      </c>
      <c r="N1291" s="4">
        <f>VLOOKUP(I1291,BaseModelo!$A$2:$E$5075,5)</f>
        <v>6</v>
      </c>
      <c r="P1291" s="15">
        <v>142.00000000000003</v>
      </c>
      <c r="Q1291" s="4">
        <f>VLOOKUP(I1291,BaseModelo!$A$2:$E$5075,3)</f>
        <v>115</v>
      </c>
      <c r="R1291" s="4">
        <f t="shared" si="400"/>
        <v>32283000</v>
      </c>
      <c r="S1291" s="16">
        <f t="shared" si="401"/>
        <v>3.0976055509091471E-4</v>
      </c>
      <c r="T1291" s="4">
        <f t="shared" si="412"/>
        <v>4.3985998822909891E-2</v>
      </c>
      <c r="U1291" s="4">
        <f t="shared" si="413"/>
        <v>4.3985998822909898E-2</v>
      </c>
      <c r="V1291" s="6">
        <f t="shared" si="402"/>
        <v>0</v>
      </c>
      <c r="W1291" s="16" t="str">
        <f t="shared" si="403"/>
        <v/>
      </c>
      <c r="X1291" s="4" t="str">
        <f t="shared" si="414"/>
        <v/>
      </c>
      <c r="Y1291" s="4" t="str">
        <f t="shared" si="404"/>
        <v/>
      </c>
      <c r="Z1291" s="4">
        <f t="shared" si="405"/>
        <v>4853000</v>
      </c>
      <c r="AA1291" s="16">
        <f t="shared" si="406"/>
        <v>2.0605810838656502E-3</v>
      </c>
      <c r="AB1291" s="15">
        <f t="shared" si="415"/>
        <v>0.29260251390892233</v>
      </c>
      <c r="AC1291" s="15">
        <f t="shared" si="416"/>
        <v>0.29260251390892239</v>
      </c>
      <c r="AD1291" s="4">
        <v>150779</v>
      </c>
      <c r="AE1291" s="26">
        <v>2510.34</v>
      </c>
      <c r="AF1291" s="26">
        <v>2510.34</v>
      </c>
      <c r="AG1291" s="4">
        <f t="shared" si="417"/>
        <v>2735000</v>
      </c>
      <c r="AH1291" s="16">
        <f t="shared" si="407"/>
        <v>3.6563071297989031E-3</v>
      </c>
      <c r="AI1291" s="15">
        <f t="shared" si="408"/>
        <v>0.51919561243144419</v>
      </c>
      <c r="AJ1291" s="15">
        <f t="shared" si="409"/>
        <v>0.5191956124314443</v>
      </c>
      <c r="AK1291" s="4">
        <f t="shared" si="410"/>
        <v>16319000</v>
      </c>
      <c r="AL1291" s="27">
        <f t="shared" si="411"/>
        <v>6.1278264599546543E-4</v>
      </c>
      <c r="AM1291" s="15">
        <f t="shared" si="418"/>
        <v>8.7015135731356094E-2</v>
      </c>
      <c r="AN1291" s="15">
        <f t="shared" si="419"/>
        <v>2.6953856745456156E-5</v>
      </c>
    </row>
    <row r="1292" spans="1:40" x14ac:dyDescent="0.2">
      <c r="A1292" s="4" t="s">
        <v>4628</v>
      </c>
      <c r="B1292" s="3" t="s">
        <v>13</v>
      </c>
      <c r="C1292" s="6">
        <v>150779</v>
      </c>
      <c r="D1292" s="3" t="s">
        <v>407</v>
      </c>
      <c r="E1292" s="6">
        <v>150782</v>
      </c>
      <c r="F1292" s="3" t="s">
        <v>2098</v>
      </c>
      <c r="G1292" s="8">
        <v>10000</v>
      </c>
      <c r="H1292" s="6">
        <v>142</v>
      </c>
      <c r="I1292" s="6">
        <v>150440</v>
      </c>
      <c r="J1292" s="13">
        <v>45046</v>
      </c>
      <c r="K1292" s="9">
        <v>10000</v>
      </c>
      <c r="L1292" s="4" t="s">
        <v>4628</v>
      </c>
      <c r="M1292" s="4" t="s">
        <v>4632</v>
      </c>
      <c r="N1292" s="4">
        <f>VLOOKUP(I1292,BaseModelo!$A$2:$E$5075,5)</f>
        <v>5</v>
      </c>
      <c r="P1292" s="15">
        <v>142.00000000000003</v>
      </c>
      <c r="Q1292" s="4">
        <f>VLOOKUP(I1292,BaseModelo!$A$2:$E$5075,3)</f>
        <v>110</v>
      </c>
      <c r="R1292" s="4">
        <f t="shared" si="400"/>
        <v>32283000</v>
      </c>
      <c r="S1292" s="16">
        <f t="shared" si="401"/>
        <v>3.0976055509091471E-4</v>
      </c>
      <c r="T1292" s="4">
        <f t="shared" si="412"/>
        <v>4.3985998822909891E-2</v>
      </c>
      <c r="U1292" s="4">
        <f t="shared" si="413"/>
        <v>4.3985998822909898E-2</v>
      </c>
      <c r="V1292" s="6">
        <f t="shared" si="402"/>
        <v>0</v>
      </c>
      <c r="W1292" s="16" t="str">
        <f t="shared" si="403"/>
        <v/>
      </c>
      <c r="X1292" s="4" t="str">
        <f t="shared" si="414"/>
        <v/>
      </c>
      <c r="Y1292" s="4" t="str">
        <f t="shared" si="404"/>
        <v/>
      </c>
      <c r="Z1292" s="4">
        <f t="shared" si="405"/>
        <v>4058000</v>
      </c>
      <c r="AA1292" s="16">
        <f t="shared" si="406"/>
        <v>2.4642681123706258E-3</v>
      </c>
      <c r="AB1292" s="15">
        <f t="shared" si="415"/>
        <v>0.34992607195662884</v>
      </c>
      <c r="AC1292" s="15">
        <f t="shared" si="416"/>
        <v>0.34992607195662895</v>
      </c>
      <c r="AD1292" s="4">
        <v>150779</v>
      </c>
      <c r="AE1292" s="26">
        <v>2510.34</v>
      </c>
      <c r="AF1292" s="26">
        <v>2510.34</v>
      </c>
      <c r="AG1292" s="4">
        <f t="shared" si="417"/>
        <v>2193000</v>
      </c>
      <c r="AH1292" s="16">
        <f t="shared" si="407"/>
        <v>4.5599635202918376E-3</v>
      </c>
      <c r="AI1292" s="15">
        <f t="shared" si="408"/>
        <v>0.64751481988144088</v>
      </c>
      <c r="AJ1292" s="15">
        <f t="shared" si="409"/>
        <v>0.64751481988144111</v>
      </c>
      <c r="AK1292" s="4">
        <f t="shared" si="410"/>
        <v>16319000</v>
      </c>
      <c r="AL1292" s="27">
        <f t="shared" si="411"/>
        <v>6.1278264599546543E-4</v>
      </c>
      <c r="AM1292" s="15">
        <f t="shared" si="418"/>
        <v>8.7015135731356094E-2</v>
      </c>
      <c r="AN1292" s="15">
        <f t="shared" si="419"/>
        <v>2.6953856745456156E-5</v>
      </c>
    </row>
    <row r="1293" spans="1:40" x14ac:dyDescent="0.2">
      <c r="A1293" s="4" t="s">
        <v>4628</v>
      </c>
      <c r="B1293" s="3" t="s">
        <v>13</v>
      </c>
      <c r="C1293" s="6">
        <v>150779</v>
      </c>
      <c r="D1293" s="3" t="s">
        <v>407</v>
      </c>
      <c r="E1293" s="6">
        <v>150784</v>
      </c>
      <c r="F1293" s="3" t="s">
        <v>2099</v>
      </c>
      <c r="G1293" s="8">
        <v>10000</v>
      </c>
      <c r="H1293" s="6">
        <v>142</v>
      </c>
      <c r="I1293" s="6">
        <v>150430</v>
      </c>
      <c r="J1293" s="13">
        <v>45046</v>
      </c>
      <c r="K1293" s="9">
        <v>10000</v>
      </c>
      <c r="L1293" s="4" t="s">
        <v>4628</v>
      </c>
      <c r="M1293" s="4" t="s">
        <v>4632</v>
      </c>
      <c r="N1293" s="4">
        <f>VLOOKUP(I1293,BaseModelo!$A$2:$E$5075,5)</f>
        <v>6</v>
      </c>
      <c r="P1293" s="15">
        <v>142.00000000000003</v>
      </c>
      <c r="Q1293" s="4">
        <f>VLOOKUP(I1293,BaseModelo!$A$2:$E$5075,3)</f>
        <v>115</v>
      </c>
      <c r="R1293" s="4">
        <f t="shared" si="400"/>
        <v>32283000</v>
      </c>
      <c r="S1293" s="16">
        <f t="shared" si="401"/>
        <v>3.0976055509091471E-4</v>
      </c>
      <c r="T1293" s="4">
        <f t="shared" si="412"/>
        <v>4.3985998822909891E-2</v>
      </c>
      <c r="U1293" s="4">
        <f t="shared" si="413"/>
        <v>4.3985998822909898E-2</v>
      </c>
      <c r="V1293" s="6">
        <f t="shared" si="402"/>
        <v>0</v>
      </c>
      <c r="W1293" s="16" t="str">
        <f t="shared" si="403"/>
        <v/>
      </c>
      <c r="X1293" s="4" t="str">
        <f t="shared" si="414"/>
        <v/>
      </c>
      <c r="Y1293" s="4" t="str">
        <f t="shared" si="404"/>
        <v/>
      </c>
      <c r="Z1293" s="4">
        <f t="shared" si="405"/>
        <v>4853000</v>
      </c>
      <c r="AA1293" s="16">
        <f t="shared" si="406"/>
        <v>2.0605810838656502E-3</v>
      </c>
      <c r="AB1293" s="15">
        <f t="shared" si="415"/>
        <v>0.29260251390892233</v>
      </c>
      <c r="AC1293" s="15">
        <f t="shared" si="416"/>
        <v>0.29260251390892239</v>
      </c>
      <c r="AD1293" s="4">
        <v>150779</v>
      </c>
      <c r="AE1293" s="26">
        <v>2510.34</v>
      </c>
      <c r="AF1293" s="26">
        <v>2510.34</v>
      </c>
      <c r="AG1293" s="4">
        <f t="shared" si="417"/>
        <v>2735000</v>
      </c>
      <c r="AH1293" s="16">
        <f t="shared" si="407"/>
        <v>3.6563071297989031E-3</v>
      </c>
      <c r="AI1293" s="15">
        <f t="shared" si="408"/>
        <v>0.51919561243144419</v>
      </c>
      <c r="AJ1293" s="15">
        <f t="shared" si="409"/>
        <v>0.5191956124314443</v>
      </c>
      <c r="AK1293" s="4">
        <f t="shared" si="410"/>
        <v>16319000</v>
      </c>
      <c r="AL1293" s="27">
        <f t="shared" si="411"/>
        <v>6.1278264599546543E-4</v>
      </c>
      <c r="AM1293" s="15">
        <f t="shared" si="418"/>
        <v>8.7015135731356094E-2</v>
      </c>
      <c r="AN1293" s="15">
        <f t="shared" si="419"/>
        <v>2.6953856745456156E-5</v>
      </c>
    </row>
    <row r="1294" spans="1:40" x14ac:dyDescent="0.2">
      <c r="A1294" s="4" t="s">
        <v>4628</v>
      </c>
      <c r="B1294" s="3" t="s">
        <v>13</v>
      </c>
      <c r="C1294" s="6">
        <v>150779</v>
      </c>
      <c r="D1294" s="3" t="s">
        <v>407</v>
      </c>
      <c r="E1294" s="6">
        <v>150785</v>
      </c>
      <c r="F1294" s="3" t="s">
        <v>2100</v>
      </c>
      <c r="G1294" s="8">
        <v>10000</v>
      </c>
      <c r="H1294" s="6">
        <v>142</v>
      </c>
      <c r="I1294" s="6">
        <v>150566</v>
      </c>
      <c r="J1294" s="13">
        <v>45046</v>
      </c>
      <c r="K1294" s="9">
        <v>10000</v>
      </c>
      <c r="L1294" s="4" t="s">
        <v>4628</v>
      </c>
      <c r="M1294" s="4" t="s">
        <v>4632</v>
      </c>
      <c r="N1294" s="4">
        <f>VLOOKUP(I1294,BaseModelo!$A$2:$E$5075,5)</f>
        <v>7</v>
      </c>
      <c r="P1294" s="15">
        <v>142.00000000000003</v>
      </c>
      <c r="Q1294" s="4">
        <f>VLOOKUP(I1294,BaseModelo!$A$2:$E$5075,3)</f>
        <v>127</v>
      </c>
      <c r="R1294" s="4">
        <f t="shared" si="400"/>
        <v>32283000</v>
      </c>
      <c r="S1294" s="16">
        <f t="shared" si="401"/>
        <v>3.0976055509091471E-4</v>
      </c>
      <c r="T1294" s="4">
        <f t="shared" si="412"/>
        <v>4.3985998822909891E-2</v>
      </c>
      <c r="U1294" s="4">
        <f t="shared" si="413"/>
        <v>4.3985998822909898E-2</v>
      </c>
      <c r="V1294" s="6">
        <f t="shared" si="402"/>
        <v>0</v>
      </c>
      <c r="W1294" s="16" t="str">
        <f t="shared" si="403"/>
        <v/>
      </c>
      <c r="X1294" s="4" t="str">
        <f t="shared" si="414"/>
        <v/>
      </c>
      <c r="Y1294" s="4" t="str">
        <f t="shared" si="404"/>
        <v/>
      </c>
      <c r="Z1294" s="4">
        <f t="shared" si="405"/>
        <v>4022000</v>
      </c>
      <c r="AA1294" s="16">
        <f t="shared" si="406"/>
        <v>2.4863252113376429E-3</v>
      </c>
      <c r="AB1294" s="15">
        <f t="shared" si="415"/>
        <v>0.35305818000994527</v>
      </c>
      <c r="AC1294" s="15">
        <f t="shared" si="416"/>
        <v>0.35305818000994538</v>
      </c>
      <c r="AD1294" s="4">
        <v>150779</v>
      </c>
      <c r="AE1294" s="26">
        <v>2510.34</v>
      </c>
      <c r="AF1294" s="26">
        <v>2510.34</v>
      </c>
      <c r="AG1294" s="4">
        <f t="shared" si="417"/>
        <v>2184000</v>
      </c>
      <c r="AH1294" s="16">
        <f t="shared" si="407"/>
        <v>4.578754578754579E-3</v>
      </c>
      <c r="AI1294" s="15">
        <f t="shared" si="408"/>
        <v>0.6501831501831502</v>
      </c>
      <c r="AJ1294" s="15">
        <f t="shared" si="409"/>
        <v>0.65018315018315032</v>
      </c>
      <c r="AK1294" s="4">
        <f t="shared" si="410"/>
        <v>16319000</v>
      </c>
      <c r="AL1294" s="27">
        <f t="shared" si="411"/>
        <v>6.1278264599546543E-4</v>
      </c>
      <c r="AM1294" s="15">
        <f t="shared" si="418"/>
        <v>8.7015135731356094E-2</v>
      </c>
      <c r="AN1294" s="15">
        <f t="shared" si="419"/>
        <v>2.6953856745456156E-5</v>
      </c>
    </row>
    <row r="1295" spans="1:40" x14ac:dyDescent="0.2">
      <c r="A1295" s="4" t="s">
        <v>4628</v>
      </c>
      <c r="B1295" s="3" t="s">
        <v>13</v>
      </c>
      <c r="C1295" s="6">
        <v>150779</v>
      </c>
      <c r="D1295" s="3" t="s">
        <v>407</v>
      </c>
      <c r="E1295" s="6">
        <v>150786</v>
      </c>
      <c r="F1295" s="3" t="s">
        <v>2101</v>
      </c>
      <c r="G1295" s="8">
        <v>10000</v>
      </c>
      <c r="H1295" s="6">
        <v>142</v>
      </c>
      <c r="I1295" s="6">
        <v>150511</v>
      </c>
      <c r="J1295" s="13">
        <v>45046</v>
      </c>
      <c r="K1295" s="9">
        <v>10000</v>
      </c>
      <c r="L1295" s="4" t="s">
        <v>4628</v>
      </c>
      <c r="M1295" s="4" t="s">
        <v>4632</v>
      </c>
      <c r="N1295" s="4">
        <f>VLOOKUP(I1295,BaseModelo!$A$2:$E$5075,5)</f>
        <v>6</v>
      </c>
      <c r="P1295" s="15">
        <v>142.00000000000003</v>
      </c>
      <c r="Q1295" s="4">
        <f>VLOOKUP(I1295,BaseModelo!$A$2:$E$5075,3)</f>
        <v>115</v>
      </c>
      <c r="R1295" s="4">
        <f t="shared" si="400"/>
        <v>32283000</v>
      </c>
      <c r="S1295" s="16">
        <f t="shared" si="401"/>
        <v>3.0976055509091471E-4</v>
      </c>
      <c r="T1295" s="4">
        <f t="shared" si="412"/>
        <v>4.3985998822909891E-2</v>
      </c>
      <c r="U1295" s="4">
        <f t="shared" si="413"/>
        <v>4.3985998822909898E-2</v>
      </c>
      <c r="V1295" s="6">
        <f t="shared" si="402"/>
        <v>0</v>
      </c>
      <c r="W1295" s="16" t="str">
        <f t="shared" si="403"/>
        <v/>
      </c>
      <c r="X1295" s="4" t="str">
        <f t="shared" si="414"/>
        <v/>
      </c>
      <c r="Y1295" s="4" t="str">
        <f t="shared" si="404"/>
        <v/>
      </c>
      <c r="Z1295" s="4">
        <f t="shared" si="405"/>
        <v>4853000</v>
      </c>
      <c r="AA1295" s="16">
        <f t="shared" si="406"/>
        <v>2.0605810838656502E-3</v>
      </c>
      <c r="AB1295" s="15">
        <f t="shared" si="415"/>
        <v>0.29260251390892233</v>
      </c>
      <c r="AC1295" s="15">
        <f t="shared" si="416"/>
        <v>0.29260251390892239</v>
      </c>
      <c r="AD1295" s="4">
        <v>150779</v>
      </c>
      <c r="AE1295" s="26">
        <v>2510.34</v>
      </c>
      <c r="AF1295" s="26">
        <v>2510.34</v>
      </c>
      <c r="AG1295" s="4">
        <f t="shared" si="417"/>
        <v>2735000</v>
      </c>
      <c r="AH1295" s="16">
        <f t="shared" si="407"/>
        <v>3.6563071297989031E-3</v>
      </c>
      <c r="AI1295" s="15">
        <f t="shared" si="408"/>
        <v>0.51919561243144419</v>
      </c>
      <c r="AJ1295" s="15">
        <f t="shared" si="409"/>
        <v>0.5191956124314443</v>
      </c>
      <c r="AK1295" s="4">
        <f t="shared" si="410"/>
        <v>16319000</v>
      </c>
      <c r="AL1295" s="27">
        <f t="shared" si="411"/>
        <v>6.1278264599546543E-4</v>
      </c>
      <c r="AM1295" s="15">
        <f t="shared" si="418"/>
        <v>8.7015135731356094E-2</v>
      </c>
      <c r="AN1295" s="15">
        <f t="shared" si="419"/>
        <v>2.6953856745456156E-5</v>
      </c>
    </row>
    <row r="1296" spans="1:40" x14ac:dyDescent="0.2">
      <c r="A1296" s="4" t="s">
        <v>4627</v>
      </c>
      <c r="B1296" s="2" t="s">
        <v>10</v>
      </c>
      <c r="C1296" s="5">
        <v>150817</v>
      </c>
      <c r="D1296" s="2" t="s">
        <v>408</v>
      </c>
      <c r="E1296" s="5">
        <v>150818</v>
      </c>
      <c r="F1296" s="2" t="s">
        <v>2087</v>
      </c>
      <c r="G1296" s="7">
        <v>10000</v>
      </c>
      <c r="H1296" s="5">
        <v>122</v>
      </c>
      <c r="I1296" s="6">
        <v>150083</v>
      </c>
      <c r="J1296" s="13">
        <v>45046</v>
      </c>
      <c r="K1296" s="9">
        <v>8901.0919080982658</v>
      </c>
      <c r="L1296" s="4" t="s">
        <v>4627</v>
      </c>
      <c r="M1296" s="4" t="s">
        <v>4632</v>
      </c>
      <c r="N1296" s="4">
        <f>VLOOKUP(I1296,BaseModelo!$A$2:$E$5075,5)</f>
        <v>9</v>
      </c>
      <c r="P1296" s="15">
        <v>142.00000000000003</v>
      </c>
      <c r="Q1296" s="4">
        <f>VLOOKUP(I1296,BaseModelo!$A$2:$E$5075,3)</f>
        <v>147</v>
      </c>
      <c r="R1296" s="4">
        <f t="shared" si="400"/>
        <v>32283000</v>
      </c>
      <c r="S1296" s="16">
        <f t="shared" si="401"/>
        <v>3.0976055509091471E-4</v>
      </c>
      <c r="T1296" s="4">
        <f t="shared" si="412"/>
        <v>3.7790787721091595E-2</v>
      </c>
      <c r="U1296" s="4">
        <f t="shared" si="413"/>
        <v>4.3985998822909898E-2</v>
      </c>
      <c r="V1296" s="6">
        <f t="shared" si="402"/>
        <v>0</v>
      </c>
      <c r="W1296" s="16" t="str">
        <f t="shared" si="403"/>
        <v/>
      </c>
      <c r="X1296" s="4" t="str">
        <f t="shared" si="414"/>
        <v/>
      </c>
      <c r="Y1296" s="4" t="str">
        <f t="shared" si="404"/>
        <v/>
      </c>
      <c r="Z1296" s="4">
        <f t="shared" si="405"/>
        <v>5305000</v>
      </c>
      <c r="AA1296" s="16">
        <f t="shared" si="406"/>
        <v>1.885014137606032E-3</v>
      </c>
      <c r="AB1296" s="15">
        <f t="shared" si="415"/>
        <v>0.2299717247879359</v>
      </c>
      <c r="AC1296" s="15">
        <f t="shared" si="416"/>
        <v>0.2676720075400566</v>
      </c>
      <c r="AD1296" s="4">
        <v>150817</v>
      </c>
      <c r="AE1296" s="26">
        <v>2137.87</v>
      </c>
      <c r="AF1296" s="26">
        <v>2137.87</v>
      </c>
      <c r="AG1296" s="4">
        <f t="shared" si="417"/>
        <v>2114000</v>
      </c>
      <c r="AH1296" s="16">
        <f t="shared" si="407"/>
        <v>4.7303689687795648E-3</v>
      </c>
      <c r="AI1296" s="15">
        <f t="shared" si="408"/>
        <v>0.57710501419110694</v>
      </c>
      <c r="AJ1296" s="15">
        <f t="shared" si="409"/>
        <v>0.67171239356669832</v>
      </c>
      <c r="AK1296" s="4">
        <f t="shared" si="410"/>
        <v>15073000</v>
      </c>
      <c r="AL1296" s="27">
        <f t="shared" si="411"/>
        <v>6.6343793538114506E-4</v>
      </c>
      <c r="AM1296" s="15">
        <f t="shared" si="418"/>
        <v>8.0939428116499693E-2</v>
      </c>
      <c r="AN1296" s="15">
        <f t="shared" si="419"/>
        <v>2.918198024474882E-5</v>
      </c>
    </row>
    <row r="1297" spans="1:40" x14ac:dyDescent="0.2">
      <c r="A1297" s="4" t="s">
        <v>4627</v>
      </c>
      <c r="B1297" s="3" t="s">
        <v>10</v>
      </c>
      <c r="C1297" s="6">
        <v>150817</v>
      </c>
      <c r="D1297" s="3" t="s">
        <v>408</v>
      </c>
      <c r="E1297" s="6">
        <v>150819</v>
      </c>
      <c r="F1297" s="3" t="s">
        <v>2114</v>
      </c>
      <c r="G1297" s="8">
        <v>10000</v>
      </c>
      <c r="H1297" s="6">
        <v>142</v>
      </c>
      <c r="I1297" s="6">
        <v>150082</v>
      </c>
      <c r="J1297" s="13">
        <v>45046</v>
      </c>
      <c r="K1297" s="9">
        <v>8901.0919080982658</v>
      </c>
      <c r="L1297" s="4" t="s">
        <v>4627</v>
      </c>
      <c r="M1297" s="4" t="s">
        <v>4632</v>
      </c>
      <c r="N1297" s="4">
        <f>VLOOKUP(I1297,BaseModelo!$A$2:$E$5075,5)</f>
        <v>9</v>
      </c>
      <c r="P1297" s="15">
        <v>142.00000000000003</v>
      </c>
      <c r="Q1297" s="4">
        <f>VLOOKUP(I1297,BaseModelo!$A$2:$E$5075,3)</f>
        <v>147</v>
      </c>
      <c r="R1297" s="4">
        <f t="shared" si="400"/>
        <v>32283000</v>
      </c>
      <c r="S1297" s="16">
        <f t="shared" si="401"/>
        <v>3.0976055509091471E-4</v>
      </c>
      <c r="T1297" s="4">
        <f t="shared" si="412"/>
        <v>4.3985998822909891E-2</v>
      </c>
      <c r="U1297" s="4">
        <f t="shared" si="413"/>
        <v>4.3985998822909898E-2</v>
      </c>
      <c r="V1297" s="6">
        <f t="shared" si="402"/>
        <v>0</v>
      </c>
      <c r="W1297" s="16" t="str">
        <f t="shared" si="403"/>
        <v/>
      </c>
      <c r="X1297" s="4" t="str">
        <f t="shared" si="414"/>
        <v/>
      </c>
      <c r="Y1297" s="4" t="str">
        <f t="shared" si="404"/>
        <v/>
      </c>
      <c r="Z1297" s="4">
        <f t="shared" si="405"/>
        <v>5305000</v>
      </c>
      <c r="AA1297" s="16">
        <f t="shared" si="406"/>
        <v>1.885014137606032E-3</v>
      </c>
      <c r="AB1297" s="15">
        <f t="shared" si="415"/>
        <v>0.26767200754005654</v>
      </c>
      <c r="AC1297" s="15">
        <f t="shared" si="416"/>
        <v>0.2676720075400566</v>
      </c>
      <c r="AD1297" s="4">
        <v>150817</v>
      </c>
      <c r="AE1297" s="26">
        <v>2510.34</v>
      </c>
      <c r="AF1297" s="26">
        <v>2510.34</v>
      </c>
      <c r="AG1297" s="4">
        <f t="shared" si="417"/>
        <v>2114000</v>
      </c>
      <c r="AH1297" s="16">
        <f t="shared" si="407"/>
        <v>4.7303689687795648E-3</v>
      </c>
      <c r="AI1297" s="15">
        <f t="shared" si="408"/>
        <v>0.67171239356669821</v>
      </c>
      <c r="AJ1297" s="15">
        <f t="shared" si="409"/>
        <v>0.67171239356669832</v>
      </c>
      <c r="AK1297" s="4">
        <f t="shared" si="410"/>
        <v>15073000</v>
      </c>
      <c r="AL1297" s="27">
        <f t="shared" si="411"/>
        <v>6.6343793538114506E-4</v>
      </c>
      <c r="AM1297" s="15">
        <f t="shared" si="418"/>
        <v>9.4208186824122603E-2</v>
      </c>
      <c r="AN1297" s="15">
        <f t="shared" si="419"/>
        <v>2.918198024474882E-5</v>
      </c>
    </row>
    <row r="1298" spans="1:40" x14ac:dyDescent="0.2">
      <c r="A1298" s="4" t="s">
        <v>4627</v>
      </c>
      <c r="B1298" s="3" t="s">
        <v>10</v>
      </c>
      <c r="C1298" s="6">
        <v>150817</v>
      </c>
      <c r="D1298" s="3" t="s">
        <v>408</v>
      </c>
      <c r="E1298" s="6">
        <v>150820</v>
      </c>
      <c r="F1298" s="3" t="s">
        <v>2115</v>
      </c>
      <c r="G1298" s="8">
        <v>10000</v>
      </c>
      <c r="H1298" s="6">
        <v>122</v>
      </c>
      <c r="I1298" s="6">
        <v>149581</v>
      </c>
      <c r="J1298" s="13">
        <v>45046</v>
      </c>
      <c r="K1298" s="9">
        <v>8901.0919080982658</v>
      </c>
      <c r="L1298" s="4" t="s">
        <v>4627</v>
      </c>
      <c r="M1298" s="4" t="s">
        <v>4632</v>
      </c>
      <c r="N1298" s="4">
        <f>VLOOKUP(I1298,BaseModelo!$A$2:$E$5075,5)</f>
        <v>5</v>
      </c>
      <c r="P1298" s="15">
        <v>142.00000000000003</v>
      </c>
      <c r="Q1298" s="4">
        <f>VLOOKUP(I1298,BaseModelo!$A$2:$E$5075,3)</f>
        <v>110</v>
      </c>
      <c r="R1298" s="4">
        <f t="shared" si="400"/>
        <v>32283000</v>
      </c>
      <c r="S1298" s="16">
        <f t="shared" si="401"/>
        <v>3.0976055509091471E-4</v>
      </c>
      <c r="T1298" s="4">
        <f t="shared" si="412"/>
        <v>3.7790787721091595E-2</v>
      </c>
      <c r="U1298" s="4">
        <f t="shared" si="413"/>
        <v>4.3985998822909898E-2</v>
      </c>
      <c r="V1298" s="6">
        <f t="shared" si="402"/>
        <v>0</v>
      </c>
      <c r="W1298" s="16" t="str">
        <f t="shared" si="403"/>
        <v/>
      </c>
      <c r="X1298" s="4" t="str">
        <f t="shared" si="414"/>
        <v/>
      </c>
      <c r="Y1298" s="4" t="str">
        <f t="shared" si="404"/>
        <v/>
      </c>
      <c r="Z1298" s="4">
        <f t="shared" si="405"/>
        <v>4058000</v>
      </c>
      <c r="AA1298" s="16">
        <f t="shared" si="406"/>
        <v>2.4642681123706258E-3</v>
      </c>
      <c r="AB1298" s="15">
        <f t="shared" si="415"/>
        <v>0.30064070970921636</v>
      </c>
      <c r="AC1298" s="15">
        <f t="shared" si="416"/>
        <v>0.34992607195662895</v>
      </c>
      <c r="AD1298" s="4">
        <v>150817</v>
      </c>
      <c r="AE1298" s="26">
        <v>2137.87</v>
      </c>
      <c r="AF1298" s="26">
        <v>2137.87</v>
      </c>
      <c r="AG1298" s="4">
        <f t="shared" si="417"/>
        <v>1768000</v>
      </c>
      <c r="AH1298" s="16">
        <f t="shared" si="407"/>
        <v>5.6561085972850677E-3</v>
      </c>
      <c r="AI1298" s="15">
        <f t="shared" si="408"/>
        <v>0.69004524886877827</v>
      </c>
      <c r="AJ1298" s="15">
        <f t="shared" si="409"/>
        <v>0.80316742081447978</v>
      </c>
      <c r="AK1298" s="4">
        <f t="shared" si="410"/>
        <v>15073000</v>
      </c>
      <c r="AL1298" s="27">
        <f t="shared" si="411"/>
        <v>6.6343793538114506E-4</v>
      </c>
      <c r="AM1298" s="15">
        <f t="shared" si="418"/>
        <v>8.0939428116499693E-2</v>
      </c>
      <c r="AN1298" s="15">
        <f t="shared" si="419"/>
        <v>2.918198024474882E-5</v>
      </c>
    </row>
    <row r="1299" spans="1:40" x14ac:dyDescent="0.2">
      <c r="A1299" s="4" t="s">
        <v>4627</v>
      </c>
      <c r="B1299" s="3" t="s">
        <v>10</v>
      </c>
      <c r="C1299" s="6">
        <v>150817</v>
      </c>
      <c r="D1299" s="3" t="s">
        <v>408</v>
      </c>
      <c r="E1299" s="6">
        <v>150821</v>
      </c>
      <c r="F1299" s="3" t="s">
        <v>2116</v>
      </c>
      <c r="G1299" s="8">
        <v>40000</v>
      </c>
      <c r="H1299" s="6">
        <v>122</v>
      </c>
      <c r="I1299" s="6">
        <v>149304</v>
      </c>
      <c r="J1299" s="13">
        <v>45046</v>
      </c>
      <c r="K1299" s="9">
        <v>35604.367632393063</v>
      </c>
      <c r="L1299" s="4" t="s">
        <v>4627</v>
      </c>
      <c r="M1299" s="4" t="s">
        <v>4632</v>
      </c>
      <c r="N1299" s="4">
        <f>VLOOKUP(I1299,BaseModelo!$A$2:$E$5075,5)</f>
        <v>3</v>
      </c>
      <c r="P1299" s="15">
        <v>85.000000000000014</v>
      </c>
      <c r="Q1299" s="4">
        <f>VLOOKUP(I1299,BaseModelo!$A$2:$E$5075,3)</f>
        <v>110</v>
      </c>
      <c r="R1299" s="4">
        <f t="shared" si="400"/>
        <v>32283000</v>
      </c>
      <c r="S1299" s="16">
        <f t="shared" si="401"/>
        <v>1.2390422203636588E-3</v>
      </c>
      <c r="T1299" s="4">
        <f t="shared" si="412"/>
        <v>0.15116315088436638</v>
      </c>
      <c r="U1299" s="4">
        <f t="shared" si="413"/>
        <v>0.10531858873091102</v>
      </c>
      <c r="V1299" s="6">
        <f t="shared" si="402"/>
        <v>0</v>
      </c>
      <c r="W1299" s="16" t="str">
        <f t="shared" si="403"/>
        <v/>
      </c>
      <c r="X1299" s="4" t="str">
        <f t="shared" si="414"/>
        <v/>
      </c>
      <c r="Y1299" s="4" t="str">
        <f t="shared" si="404"/>
        <v/>
      </c>
      <c r="Z1299" s="4">
        <f t="shared" si="405"/>
        <v>1992000</v>
      </c>
      <c r="AA1299" s="16">
        <f t="shared" si="406"/>
        <v>2.0080321285140562E-2</v>
      </c>
      <c r="AB1299" s="15">
        <f t="shared" si="415"/>
        <v>2.4497991967871484</v>
      </c>
      <c r="AC1299" s="15">
        <f t="shared" si="416"/>
        <v>1.7068273092369481</v>
      </c>
      <c r="AD1299" s="4">
        <v>150817</v>
      </c>
      <c r="AE1299" s="26">
        <v>8524.09</v>
      </c>
      <c r="AF1299" s="26">
        <v>8524.09</v>
      </c>
      <c r="AG1299" s="4">
        <f t="shared" si="417"/>
        <v>1267000</v>
      </c>
      <c r="AH1299" s="16">
        <f t="shared" si="407"/>
        <v>3.1570639305445937E-2</v>
      </c>
      <c r="AI1299" s="15">
        <f t="shared" si="408"/>
        <v>3.8516179952644043</v>
      </c>
      <c r="AJ1299" s="15">
        <f t="shared" si="409"/>
        <v>2.6835043409629051</v>
      </c>
      <c r="AK1299" s="4">
        <f t="shared" si="410"/>
        <v>15073000</v>
      </c>
      <c r="AL1299" s="27">
        <f t="shared" si="411"/>
        <v>2.6537517415245802E-3</v>
      </c>
      <c r="AM1299" s="15">
        <f t="shared" si="418"/>
        <v>0.32375771246599877</v>
      </c>
      <c r="AN1299" s="15">
        <f t="shared" si="419"/>
        <v>2.7948938825956616E-4</v>
      </c>
    </row>
    <row r="1300" spans="1:40" x14ac:dyDescent="0.2">
      <c r="A1300" s="4" t="s">
        <v>4627</v>
      </c>
      <c r="B1300" s="3" t="s">
        <v>10</v>
      </c>
      <c r="C1300" s="6">
        <v>150817</v>
      </c>
      <c r="D1300" s="3" t="s">
        <v>408</v>
      </c>
      <c r="E1300" s="6">
        <v>150822</v>
      </c>
      <c r="F1300" s="3" t="s">
        <v>2117</v>
      </c>
      <c r="G1300" s="8">
        <v>10000</v>
      </c>
      <c r="H1300" s="6">
        <v>142</v>
      </c>
      <c r="I1300" s="6">
        <v>150334</v>
      </c>
      <c r="J1300" s="13">
        <v>45046</v>
      </c>
      <c r="K1300" s="9">
        <v>8901.0919080982658</v>
      </c>
      <c r="L1300" s="4" t="s">
        <v>4627</v>
      </c>
      <c r="M1300" s="4" t="s">
        <v>4632</v>
      </c>
      <c r="N1300" s="4">
        <f>VLOOKUP(I1300,BaseModelo!$A$2:$E$5075,5)</f>
        <v>7</v>
      </c>
      <c r="P1300" s="15">
        <v>142.00000000000003</v>
      </c>
      <c r="Q1300" s="4">
        <f>VLOOKUP(I1300,BaseModelo!$A$2:$E$5075,3)</f>
        <v>127</v>
      </c>
      <c r="R1300" s="4">
        <f t="shared" si="400"/>
        <v>32283000</v>
      </c>
      <c r="S1300" s="16">
        <f t="shared" si="401"/>
        <v>3.0976055509091471E-4</v>
      </c>
      <c r="T1300" s="4">
        <f t="shared" si="412"/>
        <v>4.3985998822909891E-2</v>
      </c>
      <c r="U1300" s="4">
        <f t="shared" si="413"/>
        <v>4.3985998822909898E-2</v>
      </c>
      <c r="V1300" s="6">
        <f t="shared" si="402"/>
        <v>0</v>
      </c>
      <c r="W1300" s="16" t="str">
        <f t="shared" si="403"/>
        <v/>
      </c>
      <c r="X1300" s="4" t="str">
        <f t="shared" si="414"/>
        <v/>
      </c>
      <c r="Y1300" s="4" t="str">
        <f t="shared" si="404"/>
        <v/>
      </c>
      <c r="Z1300" s="4">
        <f t="shared" si="405"/>
        <v>4022000</v>
      </c>
      <c r="AA1300" s="16">
        <f t="shared" si="406"/>
        <v>2.4863252113376429E-3</v>
      </c>
      <c r="AB1300" s="15">
        <f t="shared" si="415"/>
        <v>0.35305818000994527</v>
      </c>
      <c r="AC1300" s="15">
        <f t="shared" si="416"/>
        <v>0.35305818000994538</v>
      </c>
      <c r="AD1300" s="4">
        <v>150817</v>
      </c>
      <c r="AE1300" s="26">
        <v>2510.34</v>
      </c>
      <c r="AF1300" s="26">
        <v>2510.34</v>
      </c>
      <c r="AG1300" s="4">
        <f t="shared" si="417"/>
        <v>1778000</v>
      </c>
      <c r="AH1300" s="16">
        <f t="shared" si="407"/>
        <v>5.6242969628796397E-3</v>
      </c>
      <c r="AI1300" s="15">
        <f t="shared" si="408"/>
        <v>0.79865016872890882</v>
      </c>
      <c r="AJ1300" s="15">
        <f t="shared" si="409"/>
        <v>0.79865016872890904</v>
      </c>
      <c r="AK1300" s="4">
        <f t="shared" si="410"/>
        <v>15073000</v>
      </c>
      <c r="AL1300" s="27">
        <f t="shared" si="411"/>
        <v>6.6343793538114506E-4</v>
      </c>
      <c r="AM1300" s="15">
        <f t="shared" si="418"/>
        <v>9.4208186824122603E-2</v>
      </c>
      <c r="AN1300" s="15">
        <f t="shared" si="419"/>
        <v>2.918198024474882E-5</v>
      </c>
    </row>
    <row r="1301" spans="1:40" x14ac:dyDescent="0.2">
      <c r="A1301" s="4" t="s">
        <v>4627</v>
      </c>
      <c r="B1301" s="3" t="s">
        <v>10</v>
      </c>
      <c r="C1301" s="6">
        <v>150817</v>
      </c>
      <c r="D1301" s="3" t="s">
        <v>408</v>
      </c>
      <c r="E1301" s="6">
        <v>150823</v>
      </c>
      <c r="F1301" s="3" t="s">
        <v>2118</v>
      </c>
      <c r="G1301" s="8">
        <v>30000</v>
      </c>
      <c r="H1301" s="6">
        <v>100</v>
      </c>
      <c r="I1301" s="6">
        <v>150674</v>
      </c>
      <c r="J1301" s="13">
        <v>45046</v>
      </c>
      <c r="K1301" s="9">
        <v>26703.275724294796</v>
      </c>
      <c r="L1301" s="4" t="s">
        <v>4627</v>
      </c>
      <c r="M1301" s="4" t="s">
        <v>4632</v>
      </c>
      <c r="N1301" s="4">
        <f>VLOOKUP(I1301,BaseModelo!$A$2:$E$5075,5)</f>
        <v>7</v>
      </c>
      <c r="P1301" s="15">
        <v>100</v>
      </c>
      <c r="Q1301" s="4">
        <f>VLOOKUP(I1301,BaseModelo!$A$2:$E$5075,3)</f>
        <v>127</v>
      </c>
      <c r="R1301" s="4">
        <f t="shared" si="400"/>
        <v>32283000</v>
      </c>
      <c r="S1301" s="16">
        <f t="shared" si="401"/>
        <v>9.2928166527274413E-4</v>
      </c>
      <c r="T1301" s="4">
        <f t="shared" si="412"/>
        <v>9.2928166527274411E-2</v>
      </c>
      <c r="U1301" s="4">
        <f t="shared" si="413"/>
        <v>9.2928166527274411E-2</v>
      </c>
      <c r="V1301" s="6">
        <f t="shared" si="402"/>
        <v>0</v>
      </c>
      <c r="W1301" s="16" t="str">
        <f t="shared" si="403"/>
        <v/>
      </c>
      <c r="X1301" s="4" t="str">
        <f t="shared" si="414"/>
        <v/>
      </c>
      <c r="Y1301" s="4" t="str">
        <f t="shared" si="404"/>
        <v/>
      </c>
      <c r="Z1301" s="4">
        <f t="shared" si="405"/>
        <v>4022000</v>
      </c>
      <c r="AA1301" s="16">
        <f t="shared" si="406"/>
        <v>7.4589756340129286E-3</v>
      </c>
      <c r="AB1301" s="15">
        <f t="shared" si="415"/>
        <v>0.74589756340129287</v>
      </c>
      <c r="AC1301" s="15">
        <f t="shared" si="416"/>
        <v>0.74589756340129287</v>
      </c>
      <c r="AD1301" s="4">
        <v>150817</v>
      </c>
      <c r="AE1301" s="26">
        <v>5186.32</v>
      </c>
      <c r="AF1301" s="26">
        <v>5186.32</v>
      </c>
      <c r="AG1301" s="4">
        <f t="shared" si="417"/>
        <v>1778000</v>
      </c>
      <c r="AH1301" s="16">
        <f t="shared" si="407"/>
        <v>1.6872890888638921E-2</v>
      </c>
      <c r="AI1301" s="15">
        <f t="shared" si="408"/>
        <v>1.6872890888638921</v>
      </c>
      <c r="AJ1301" s="15">
        <f t="shared" si="409"/>
        <v>1.6872890888638921</v>
      </c>
      <c r="AK1301" s="4">
        <f t="shared" si="410"/>
        <v>15073000</v>
      </c>
      <c r="AL1301" s="27">
        <f t="shared" si="411"/>
        <v>1.9903138061434355E-3</v>
      </c>
      <c r="AM1301" s="15">
        <f t="shared" si="418"/>
        <v>0.19903138061434356</v>
      </c>
      <c r="AN1301" s="15">
        <f t="shared" si="419"/>
        <v>1.8495621281883052E-4</v>
      </c>
    </row>
    <row r="1302" spans="1:40" x14ac:dyDescent="0.2">
      <c r="A1302" s="4" t="s">
        <v>4628</v>
      </c>
      <c r="B1302" s="3" t="s">
        <v>6</v>
      </c>
      <c r="C1302" s="6">
        <v>150857</v>
      </c>
      <c r="D1302" s="3" t="s">
        <v>409</v>
      </c>
      <c r="E1302" s="6">
        <v>150863</v>
      </c>
      <c r="F1302" s="3" t="s">
        <v>2121</v>
      </c>
      <c r="G1302" s="8">
        <v>7000</v>
      </c>
      <c r="H1302" s="6">
        <v>142</v>
      </c>
      <c r="I1302" s="6">
        <v>148950</v>
      </c>
      <c r="J1302" s="13">
        <v>45046</v>
      </c>
      <c r="K1302" s="9">
        <v>7000</v>
      </c>
      <c r="L1302" s="4" t="s">
        <v>4628</v>
      </c>
      <c r="M1302" s="4" t="s">
        <v>4632</v>
      </c>
      <c r="N1302" s="4">
        <f>VLOOKUP(I1302,BaseModelo!$A$2:$E$5075,5)</f>
        <v>9</v>
      </c>
      <c r="P1302" s="15">
        <v>142.00000000000003</v>
      </c>
      <c r="Q1302" s="4">
        <f>VLOOKUP(I1302,BaseModelo!$A$2:$E$5075,3)</f>
        <v>147</v>
      </c>
      <c r="R1302" s="4">
        <f t="shared" si="400"/>
        <v>32283000</v>
      </c>
      <c r="S1302" s="16">
        <f t="shared" si="401"/>
        <v>2.168323885636403E-4</v>
      </c>
      <c r="T1302" s="4">
        <f t="shared" si="412"/>
        <v>3.0790199176036922E-2</v>
      </c>
      <c r="U1302" s="4">
        <f t="shared" si="413"/>
        <v>3.0790199176036929E-2</v>
      </c>
      <c r="V1302" s="6">
        <f t="shared" si="402"/>
        <v>0</v>
      </c>
      <c r="W1302" s="16" t="str">
        <f t="shared" si="403"/>
        <v/>
      </c>
      <c r="X1302" s="4" t="str">
        <f t="shared" si="414"/>
        <v/>
      </c>
      <c r="Y1302" s="4" t="str">
        <f t="shared" si="404"/>
        <v/>
      </c>
      <c r="Z1302" s="4">
        <f t="shared" si="405"/>
        <v>5305000</v>
      </c>
      <c r="AA1302" s="16">
        <f t="shared" si="406"/>
        <v>1.3195098963242225E-3</v>
      </c>
      <c r="AB1302" s="15">
        <f t="shared" si="415"/>
        <v>0.18737040527803958</v>
      </c>
      <c r="AC1302" s="15">
        <f t="shared" si="416"/>
        <v>0.18737040527803964</v>
      </c>
      <c r="AD1302" s="4">
        <v>150857</v>
      </c>
      <c r="AE1302" s="26">
        <v>1758.65</v>
      </c>
      <c r="AF1302" s="26">
        <v>1758.65</v>
      </c>
      <c r="AG1302" s="4">
        <f t="shared" si="417"/>
        <v>3095000</v>
      </c>
      <c r="AH1302" s="16">
        <f t="shared" si="407"/>
        <v>2.2617124394184169E-3</v>
      </c>
      <c r="AI1302" s="15">
        <f t="shared" si="408"/>
        <v>0.32116316639741521</v>
      </c>
      <c r="AJ1302" s="15">
        <f t="shared" si="409"/>
        <v>0.32116316639741527</v>
      </c>
      <c r="AK1302" s="4">
        <f t="shared" si="410"/>
        <v>16319000</v>
      </c>
      <c r="AL1302" s="27">
        <f t="shared" si="411"/>
        <v>4.289478521968258E-4</v>
      </c>
      <c r="AM1302" s="15">
        <f t="shared" si="418"/>
        <v>6.0910595011949266E-2</v>
      </c>
      <c r="AN1302" s="15">
        <f t="shared" si="419"/>
        <v>1.3207389805273516E-5</v>
      </c>
    </row>
    <row r="1303" spans="1:40" x14ac:dyDescent="0.2">
      <c r="A1303" s="4" t="s">
        <v>4628</v>
      </c>
      <c r="B1303" s="2" t="s">
        <v>6</v>
      </c>
      <c r="C1303" s="5">
        <v>150867</v>
      </c>
      <c r="D1303" s="2" t="s">
        <v>410</v>
      </c>
      <c r="E1303" s="5">
        <v>150868</v>
      </c>
      <c r="F1303" s="2" t="s">
        <v>2088</v>
      </c>
      <c r="G1303" s="7">
        <v>5000</v>
      </c>
      <c r="H1303" s="5">
        <v>147</v>
      </c>
      <c r="I1303" s="6">
        <v>150765</v>
      </c>
      <c r="J1303" s="13">
        <v>45046</v>
      </c>
      <c r="K1303" s="9">
        <v>5000</v>
      </c>
      <c r="L1303" s="4" t="s">
        <v>4628</v>
      </c>
      <c r="M1303" s="4" t="s">
        <v>4632</v>
      </c>
      <c r="N1303" s="4">
        <f>VLOOKUP(I1303,BaseModelo!$A$2:$E$5075,5)</f>
        <v>2</v>
      </c>
      <c r="P1303" s="15">
        <v>147</v>
      </c>
      <c r="Q1303" s="4">
        <f>VLOOKUP(I1303,BaseModelo!$A$2:$E$5075,3)</f>
        <v>100</v>
      </c>
      <c r="R1303" s="4">
        <f t="shared" si="400"/>
        <v>32283000</v>
      </c>
      <c r="S1303" s="16">
        <f t="shared" si="401"/>
        <v>1.5488027754545735E-4</v>
      </c>
      <c r="T1303" s="4">
        <f t="shared" si="412"/>
        <v>2.2767400799182231E-2</v>
      </c>
      <c r="U1303" s="4">
        <f t="shared" si="413"/>
        <v>2.2767400799182231E-2</v>
      </c>
      <c r="V1303" s="6">
        <f t="shared" si="402"/>
        <v>0</v>
      </c>
      <c r="W1303" s="16" t="str">
        <f t="shared" si="403"/>
        <v/>
      </c>
      <c r="X1303" s="4" t="str">
        <f t="shared" si="414"/>
        <v/>
      </c>
      <c r="Y1303" s="4" t="str">
        <f t="shared" si="404"/>
        <v/>
      </c>
      <c r="Z1303" s="4">
        <f t="shared" si="405"/>
        <v>1578000</v>
      </c>
      <c r="AA1303" s="16">
        <f t="shared" si="406"/>
        <v>3.1685678073510772E-3</v>
      </c>
      <c r="AB1303" s="15">
        <f t="shared" si="415"/>
        <v>0.46577946768060835</v>
      </c>
      <c r="AC1303" s="15">
        <f t="shared" si="416"/>
        <v>0.46577946768060835</v>
      </c>
      <c r="AD1303" s="4">
        <v>150867</v>
      </c>
      <c r="AE1303" s="26">
        <v>1303.3399999999999</v>
      </c>
      <c r="AF1303" s="26">
        <v>1303.3399999999999</v>
      </c>
      <c r="AG1303" s="4">
        <f t="shared" si="417"/>
        <v>832000</v>
      </c>
      <c r="AH1303" s="16">
        <f t="shared" si="407"/>
        <v>6.0096153846153849E-3</v>
      </c>
      <c r="AI1303" s="15">
        <f t="shared" si="408"/>
        <v>0.88341346153846156</v>
      </c>
      <c r="AJ1303" s="15">
        <f t="shared" si="409"/>
        <v>0.88341346153846156</v>
      </c>
      <c r="AK1303" s="4">
        <f t="shared" si="410"/>
        <v>16319000</v>
      </c>
      <c r="AL1303" s="27">
        <f t="shared" si="411"/>
        <v>3.0639132299773271E-4</v>
      </c>
      <c r="AM1303" s="15">
        <f t="shared" si="418"/>
        <v>4.5039524480666712E-2</v>
      </c>
      <c r="AN1303" s="15">
        <f t="shared" si="419"/>
        <v>6.9757340520810808E-6</v>
      </c>
    </row>
    <row r="1304" spans="1:40" x14ac:dyDescent="0.2">
      <c r="A1304" s="4" t="s">
        <v>4628</v>
      </c>
      <c r="B1304" s="3" t="s">
        <v>6</v>
      </c>
      <c r="C1304" s="6">
        <v>150867</v>
      </c>
      <c r="D1304" s="3" t="s">
        <v>410</v>
      </c>
      <c r="E1304" s="6">
        <v>150871</v>
      </c>
      <c r="F1304" s="3" t="s">
        <v>2122</v>
      </c>
      <c r="G1304" s="8">
        <v>5000</v>
      </c>
      <c r="H1304" s="6">
        <v>147</v>
      </c>
      <c r="I1304" s="6">
        <v>150856</v>
      </c>
      <c r="J1304" s="13">
        <v>45046</v>
      </c>
      <c r="K1304" s="9">
        <v>5000</v>
      </c>
      <c r="L1304" s="4" t="s">
        <v>4628</v>
      </c>
      <c r="M1304" s="4" t="s">
        <v>4632</v>
      </c>
      <c r="N1304" s="4">
        <f>VLOOKUP(I1304,BaseModelo!$A$2:$E$5075,5)</f>
        <v>2</v>
      </c>
      <c r="P1304" s="15">
        <v>147</v>
      </c>
      <c r="Q1304" s="4">
        <f>VLOOKUP(I1304,BaseModelo!$A$2:$E$5075,3)</f>
        <v>100</v>
      </c>
      <c r="R1304" s="4">
        <f t="shared" si="400"/>
        <v>32283000</v>
      </c>
      <c r="S1304" s="16">
        <f t="shared" si="401"/>
        <v>1.5488027754545735E-4</v>
      </c>
      <c r="T1304" s="4">
        <f t="shared" si="412"/>
        <v>2.2767400799182231E-2</v>
      </c>
      <c r="U1304" s="4">
        <f t="shared" si="413"/>
        <v>2.2767400799182231E-2</v>
      </c>
      <c r="V1304" s="6">
        <f t="shared" si="402"/>
        <v>0</v>
      </c>
      <c r="W1304" s="16" t="str">
        <f t="shared" si="403"/>
        <v/>
      </c>
      <c r="X1304" s="4" t="str">
        <f t="shared" si="414"/>
        <v/>
      </c>
      <c r="Y1304" s="4" t="str">
        <f t="shared" si="404"/>
        <v/>
      </c>
      <c r="Z1304" s="4">
        <f t="shared" si="405"/>
        <v>1578000</v>
      </c>
      <c r="AA1304" s="16">
        <f t="shared" si="406"/>
        <v>3.1685678073510772E-3</v>
      </c>
      <c r="AB1304" s="15">
        <f t="shared" si="415"/>
        <v>0.46577946768060835</v>
      </c>
      <c r="AC1304" s="15">
        <f t="shared" si="416"/>
        <v>0.46577946768060835</v>
      </c>
      <c r="AD1304" s="4">
        <v>150867</v>
      </c>
      <c r="AE1304" s="26">
        <v>1303.3399999999999</v>
      </c>
      <c r="AF1304" s="26">
        <v>1303.3399999999999</v>
      </c>
      <c r="AG1304" s="4">
        <f t="shared" si="417"/>
        <v>832000</v>
      </c>
      <c r="AH1304" s="16">
        <f t="shared" si="407"/>
        <v>6.0096153846153849E-3</v>
      </c>
      <c r="AI1304" s="15">
        <f t="shared" si="408"/>
        <v>0.88341346153846156</v>
      </c>
      <c r="AJ1304" s="15">
        <f t="shared" si="409"/>
        <v>0.88341346153846156</v>
      </c>
      <c r="AK1304" s="4">
        <f t="shared" si="410"/>
        <v>16319000</v>
      </c>
      <c r="AL1304" s="27">
        <f t="shared" si="411"/>
        <v>3.0639132299773271E-4</v>
      </c>
      <c r="AM1304" s="15">
        <f t="shared" si="418"/>
        <v>4.5039524480666712E-2</v>
      </c>
      <c r="AN1304" s="15">
        <f t="shared" si="419"/>
        <v>6.9757340520810808E-6</v>
      </c>
    </row>
    <row r="1305" spans="1:40" x14ac:dyDescent="0.2">
      <c r="A1305" s="4" t="s">
        <v>4628</v>
      </c>
      <c r="B1305" s="3" t="s">
        <v>6</v>
      </c>
      <c r="C1305" s="6">
        <v>150867</v>
      </c>
      <c r="D1305" s="3" t="s">
        <v>410</v>
      </c>
      <c r="E1305" s="6">
        <v>150872</v>
      </c>
      <c r="F1305" s="3" t="s">
        <v>2123</v>
      </c>
      <c r="G1305" s="8">
        <v>8000</v>
      </c>
      <c r="H1305" s="6">
        <v>142</v>
      </c>
      <c r="I1305" s="6">
        <v>150792</v>
      </c>
      <c r="J1305" s="13">
        <v>45046</v>
      </c>
      <c r="K1305" s="9">
        <v>8000</v>
      </c>
      <c r="L1305" s="4" t="s">
        <v>4628</v>
      </c>
      <c r="M1305" s="4" t="s">
        <v>4632</v>
      </c>
      <c r="N1305" s="4">
        <f>VLOOKUP(I1305,BaseModelo!$A$2:$E$5075,5)</f>
        <v>8</v>
      </c>
      <c r="P1305" s="15">
        <v>142.00000000000003</v>
      </c>
      <c r="Q1305" s="4">
        <f>VLOOKUP(I1305,BaseModelo!$A$2:$E$5075,3)</f>
        <v>132</v>
      </c>
      <c r="R1305" s="4">
        <f t="shared" si="400"/>
        <v>32283000</v>
      </c>
      <c r="S1305" s="16">
        <f t="shared" si="401"/>
        <v>2.4780844407273179E-4</v>
      </c>
      <c r="T1305" s="4">
        <f t="shared" si="412"/>
        <v>3.5188799058327912E-2</v>
      </c>
      <c r="U1305" s="4">
        <f t="shared" si="413"/>
        <v>3.5188799058327919E-2</v>
      </c>
      <c r="V1305" s="6">
        <f t="shared" si="402"/>
        <v>0</v>
      </c>
      <c r="W1305" s="16" t="str">
        <f t="shared" si="403"/>
        <v/>
      </c>
      <c r="X1305" s="4" t="str">
        <f t="shared" si="414"/>
        <v/>
      </c>
      <c r="Y1305" s="4" t="str">
        <f t="shared" si="404"/>
        <v/>
      </c>
      <c r="Z1305" s="4">
        <f t="shared" si="405"/>
        <v>5836000</v>
      </c>
      <c r="AA1305" s="16">
        <f t="shared" si="406"/>
        <v>1.3708019191226869E-3</v>
      </c>
      <c r="AB1305" s="15">
        <f t="shared" si="415"/>
        <v>0.19465387251542154</v>
      </c>
      <c r="AC1305" s="15">
        <f t="shared" si="416"/>
        <v>0.19465387251542157</v>
      </c>
      <c r="AD1305" s="4">
        <v>150867</v>
      </c>
      <c r="AE1305" s="26">
        <v>2013.74</v>
      </c>
      <c r="AF1305" s="26">
        <v>2013.74</v>
      </c>
      <c r="AG1305" s="4">
        <f t="shared" si="417"/>
        <v>3421000</v>
      </c>
      <c r="AH1305" s="16">
        <f t="shared" si="407"/>
        <v>2.3384975153463898E-3</v>
      </c>
      <c r="AI1305" s="15">
        <f t="shared" si="408"/>
        <v>0.33206664717918738</v>
      </c>
      <c r="AJ1305" s="15">
        <f t="shared" si="409"/>
        <v>0.33206664717918744</v>
      </c>
      <c r="AK1305" s="4">
        <f t="shared" si="410"/>
        <v>16319000</v>
      </c>
      <c r="AL1305" s="27">
        <f t="shared" si="411"/>
        <v>4.9022611679637234E-4</v>
      </c>
      <c r="AM1305" s="15">
        <f t="shared" si="418"/>
        <v>6.9612108585084875E-2</v>
      </c>
      <c r="AN1305" s="15">
        <f t="shared" si="419"/>
        <v>1.725046831709194E-5</v>
      </c>
    </row>
    <row r="1306" spans="1:40" x14ac:dyDescent="0.2">
      <c r="A1306" s="4" t="s">
        <v>4628</v>
      </c>
      <c r="B1306" s="3" t="s">
        <v>6</v>
      </c>
      <c r="C1306" s="6">
        <v>150867</v>
      </c>
      <c r="D1306" s="3" t="s">
        <v>410</v>
      </c>
      <c r="E1306" s="6">
        <v>150873</v>
      </c>
      <c r="F1306" s="3" t="s">
        <v>2124</v>
      </c>
      <c r="G1306" s="8">
        <v>5000</v>
      </c>
      <c r="H1306" s="6">
        <v>147</v>
      </c>
      <c r="I1306" s="6">
        <v>150865</v>
      </c>
      <c r="J1306" s="13">
        <v>45046</v>
      </c>
      <c r="K1306" s="9">
        <v>5000</v>
      </c>
      <c r="L1306" s="4" t="s">
        <v>4628</v>
      </c>
      <c r="M1306" s="4" t="s">
        <v>4632</v>
      </c>
      <c r="N1306" s="4">
        <f>VLOOKUP(I1306,BaseModelo!$A$2:$E$5075,5)</f>
        <v>2</v>
      </c>
      <c r="P1306" s="15">
        <v>147</v>
      </c>
      <c r="Q1306" s="4">
        <f>VLOOKUP(I1306,BaseModelo!$A$2:$E$5075,3)</f>
        <v>100</v>
      </c>
      <c r="R1306" s="4">
        <f t="shared" si="400"/>
        <v>32283000</v>
      </c>
      <c r="S1306" s="16">
        <f t="shared" si="401"/>
        <v>1.5488027754545735E-4</v>
      </c>
      <c r="T1306" s="4">
        <f t="shared" si="412"/>
        <v>2.2767400799182231E-2</v>
      </c>
      <c r="U1306" s="4">
        <f t="shared" si="413"/>
        <v>2.2767400799182231E-2</v>
      </c>
      <c r="V1306" s="6">
        <f t="shared" si="402"/>
        <v>0</v>
      </c>
      <c r="W1306" s="16" t="str">
        <f t="shared" si="403"/>
        <v/>
      </c>
      <c r="X1306" s="4" t="str">
        <f t="shared" si="414"/>
        <v/>
      </c>
      <c r="Y1306" s="4" t="str">
        <f t="shared" si="404"/>
        <v/>
      </c>
      <c r="Z1306" s="4">
        <f t="shared" si="405"/>
        <v>1578000</v>
      </c>
      <c r="AA1306" s="16">
        <f t="shared" si="406"/>
        <v>3.1685678073510772E-3</v>
      </c>
      <c r="AB1306" s="15">
        <f t="shared" si="415"/>
        <v>0.46577946768060835</v>
      </c>
      <c r="AC1306" s="15">
        <f t="shared" si="416"/>
        <v>0.46577946768060835</v>
      </c>
      <c r="AD1306" s="4">
        <v>150867</v>
      </c>
      <c r="AE1306" s="26">
        <v>1303.3399999999999</v>
      </c>
      <c r="AF1306" s="26">
        <v>1303.3399999999999</v>
      </c>
      <c r="AG1306" s="4">
        <f t="shared" si="417"/>
        <v>832000</v>
      </c>
      <c r="AH1306" s="16">
        <f t="shared" si="407"/>
        <v>6.0096153846153849E-3</v>
      </c>
      <c r="AI1306" s="15">
        <f t="shared" si="408"/>
        <v>0.88341346153846156</v>
      </c>
      <c r="AJ1306" s="15">
        <f t="shared" si="409"/>
        <v>0.88341346153846156</v>
      </c>
      <c r="AK1306" s="4">
        <f t="shared" si="410"/>
        <v>16319000</v>
      </c>
      <c r="AL1306" s="27">
        <f t="shared" si="411"/>
        <v>3.0639132299773271E-4</v>
      </c>
      <c r="AM1306" s="15">
        <f t="shared" si="418"/>
        <v>4.5039524480666712E-2</v>
      </c>
      <c r="AN1306" s="15">
        <f t="shared" si="419"/>
        <v>6.9757340520810808E-6</v>
      </c>
    </row>
    <row r="1307" spans="1:40" x14ac:dyDescent="0.2">
      <c r="A1307" s="4" t="s">
        <v>4628</v>
      </c>
      <c r="B1307" s="3" t="s">
        <v>6</v>
      </c>
      <c r="C1307" s="6">
        <v>150867</v>
      </c>
      <c r="D1307" s="3" t="s">
        <v>410</v>
      </c>
      <c r="E1307" s="6">
        <v>150869</v>
      </c>
      <c r="F1307" s="3" t="s">
        <v>2125</v>
      </c>
      <c r="G1307" s="8">
        <v>5000</v>
      </c>
      <c r="H1307" s="6">
        <v>147</v>
      </c>
      <c r="I1307" s="6">
        <v>150761</v>
      </c>
      <c r="J1307" s="13">
        <v>45046</v>
      </c>
      <c r="K1307" s="9">
        <v>5000</v>
      </c>
      <c r="L1307" s="4" t="s">
        <v>4628</v>
      </c>
      <c r="M1307" s="4" t="s">
        <v>4632</v>
      </c>
      <c r="N1307" s="4">
        <f>VLOOKUP(I1307,BaseModelo!$A$2:$E$5075,5)</f>
        <v>2</v>
      </c>
      <c r="P1307" s="15">
        <v>147</v>
      </c>
      <c r="Q1307" s="4">
        <f>VLOOKUP(I1307,BaseModelo!$A$2:$E$5075,3)</f>
        <v>100</v>
      </c>
      <c r="R1307" s="4">
        <f t="shared" si="400"/>
        <v>32283000</v>
      </c>
      <c r="S1307" s="16">
        <f t="shared" si="401"/>
        <v>1.5488027754545735E-4</v>
      </c>
      <c r="T1307" s="4">
        <f t="shared" si="412"/>
        <v>2.2767400799182231E-2</v>
      </c>
      <c r="U1307" s="4">
        <f t="shared" si="413"/>
        <v>2.2767400799182231E-2</v>
      </c>
      <c r="V1307" s="6">
        <f t="shared" si="402"/>
        <v>0</v>
      </c>
      <c r="W1307" s="16" t="str">
        <f t="shared" si="403"/>
        <v/>
      </c>
      <c r="X1307" s="4" t="str">
        <f t="shared" si="414"/>
        <v/>
      </c>
      <c r="Y1307" s="4" t="str">
        <f t="shared" si="404"/>
        <v/>
      </c>
      <c r="Z1307" s="4">
        <f t="shared" si="405"/>
        <v>1578000</v>
      </c>
      <c r="AA1307" s="16">
        <f t="shared" si="406"/>
        <v>3.1685678073510772E-3</v>
      </c>
      <c r="AB1307" s="15">
        <f t="shared" si="415"/>
        <v>0.46577946768060835</v>
      </c>
      <c r="AC1307" s="15">
        <f t="shared" si="416"/>
        <v>0.46577946768060835</v>
      </c>
      <c r="AD1307" s="4">
        <v>150867</v>
      </c>
      <c r="AE1307" s="26">
        <v>1303.3399999999999</v>
      </c>
      <c r="AF1307" s="26">
        <v>1303.3399999999999</v>
      </c>
      <c r="AG1307" s="4">
        <f t="shared" si="417"/>
        <v>832000</v>
      </c>
      <c r="AH1307" s="16">
        <f t="shared" si="407"/>
        <v>6.0096153846153849E-3</v>
      </c>
      <c r="AI1307" s="15">
        <f t="shared" si="408"/>
        <v>0.88341346153846156</v>
      </c>
      <c r="AJ1307" s="15">
        <f t="shared" si="409"/>
        <v>0.88341346153846156</v>
      </c>
      <c r="AK1307" s="4">
        <f t="shared" si="410"/>
        <v>16319000</v>
      </c>
      <c r="AL1307" s="27">
        <f t="shared" si="411"/>
        <v>3.0639132299773271E-4</v>
      </c>
      <c r="AM1307" s="15">
        <f t="shared" si="418"/>
        <v>4.5039524480666712E-2</v>
      </c>
      <c r="AN1307" s="15">
        <f t="shared" si="419"/>
        <v>6.9757340520810808E-6</v>
      </c>
    </row>
    <row r="1308" spans="1:40" x14ac:dyDescent="0.2">
      <c r="A1308" s="4" t="s">
        <v>4628</v>
      </c>
      <c r="B1308" s="3" t="s">
        <v>6</v>
      </c>
      <c r="C1308" s="6">
        <v>150867</v>
      </c>
      <c r="D1308" s="3" t="s">
        <v>410</v>
      </c>
      <c r="E1308" s="6">
        <v>150870</v>
      </c>
      <c r="F1308" s="3" t="s">
        <v>2126</v>
      </c>
      <c r="G1308" s="8">
        <v>5000</v>
      </c>
      <c r="H1308" s="6">
        <v>147</v>
      </c>
      <c r="I1308" s="6">
        <v>150764</v>
      </c>
      <c r="J1308" s="13">
        <v>45046</v>
      </c>
      <c r="K1308" s="9">
        <v>5000</v>
      </c>
      <c r="L1308" s="4" t="s">
        <v>4628</v>
      </c>
      <c r="M1308" s="4" t="s">
        <v>4632</v>
      </c>
      <c r="N1308" s="4">
        <f>VLOOKUP(I1308,BaseModelo!$A$2:$E$5075,5)</f>
        <v>2</v>
      </c>
      <c r="P1308" s="15">
        <v>147</v>
      </c>
      <c r="Q1308" s="4">
        <f>VLOOKUP(I1308,BaseModelo!$A$2:$E$5075,3)</f>
        <v>100</v>
      </c>
      <c r="R1308" s="4">
        <f t="shared" si="400"/>
        <v>32283000</v>
      </c>
      <c r="S1308" s="16">
        <f t="shared" si="401"/>
        <v>1.5488027754545735E-4</v>
      </c>
      <c r="T1308" s="4">
        <f t="shared" si="412"/>
        <v>2.2767400799182231E-2</v>
      </c>
      <c r="U1308" s="4">
        <f t="shared" si="413"/>
        <v>2.2767400799182231E-2</v>
      </c>
      <c r="V1308" s="6">
        <f t="shared" si="402"/>
        <v>0</v>
      </c>
      <c r="W1308" s="16" t="str">
        <f t="shared" si="403"/>
        <v/>
      </c>
      <c r="X1308" s="4" t="str">
        <f t="shared" si="414"/>
        <v/>
      </c>
      <c r="Y1308" s="4" t="str">
        <f t="shared" si="404"/>
        <v/>
      </c>
      <c r="Z1308" s="4">
        <f t="shared" si="405"/>
        <v>1578000</v>
      </c>
      <c r="AA1308" s="16">
        <f t="shared" si="406"/>
        <v>3.1685678073510772E-3</v>
      </c>
      <c r="AB1308" s="15">
        <f t="shared" si="415"/>
        <v>0.46577946768060835</v>
      </c>
      <c r="AC1308" s="15">
        <f t="shared" si="416"/>
        <v>0.46577946768060835</v>
      </c>
      <c r="AD1308" s="4">
        <v>150867</v>
      </c>
      <c r="AE1308" s="26">
        <v>1303.3399999999999</v>
      </c>
      <c r="AF1308" s="26">
        <v>1303.3399999999999</v>
      </c>
      <c r="AG1308" s="4">
        <f t="shared" si="417"/>
        <v>832000</v>
      </c>
      <c r="AH1308" s="16">
        <f t="shared" si="407"/>
        <v>6.0096153846153849E-3</v>
      </c>
      <c r="AI1308" s="15">
        <f t="shared" si="408"/>
        <v>0.88341346153846156</v>
      </c>
      <c r="AJ1308" s="15">
        <f t="shared" si="409"/>
        <v>0.88341346153846156</v>
      </c>
      <c r="AK1308" s="4">
        <f t="shared" si="410"/>
        <v>16319000</v>
      </c>
      <c r="AL1308" s="27">
        <f t="shared" si="411"/>
        <v>3.0639132299773271E-4</v>
      </c>
      <c r="AM1308" s="15">
        <f t="shared" si="418"/>
        <v>4.5039524480666712E-2</v>
      </c>
      <c r="AN1308" s="15">
        <f t="shared" si="419"/>
        <v>6.9757340520810808E-6</v>
      </c>
    </row>
    <row r="1309" spans="1:40" x14ac:dyDescent="0.2">
      <c r="A1309" s="4" t="s">
        <v>4627</v>
      </c>
      <c r="B1309" s="3" t="s">
        <v>9</v>
      </c>
      <c r="C1309" s="6">
        <v>150579</v>
      </c>
      <c r="D1309" s="3" t="s">
        <v>27</v>
      </c>
      <c r="E1309" s="6">
        <v>151207</v>
      </c>
      <c r="F1309" s="3" t="s">
        <v>2135</v>
      </c>
      <c r="G1309" s="8">
        <v>5000</v>
      </c>
      <c r="H1309" s="6">
        <v>147</v>
      </c>
      <c r="I1309" s="6">
        <v>150647</v>
      </c>
      <c r="J1309" s="13">
        <v>45077</v>
      </c>
      <c r="K1309" s="9">
        <v>5000</v>
      </c>
      <c r="L1309" s="4" t="s">
        <v>4627</v>
      </c>
      <c r="M1309" s="4" t="s">
        <v>4632</v>
      </c>
      <c r="N1309" s="4">
        <f>VLOOKUP(I1309,BaseModelo!$A$2:$E$5075,5)</f>
        <v>7</v>
      </c>
      <c r="P1309" s="15">
        <v>147</v>
      </c>
      <c r="Q1309" s="4">
        <f>VLOOKUP(I1309,BaseModelo!$A$2:$E$5075,3)</f>
        <v>127</v>
      </c>
      <c r="R1309" s="4">
        <f t="shared" si="400"/>
        <v>32283000</v>
      </c>
      <c r="S1309" s="16">
        <f t="shared" si="401"/>
        <v>1.5488027754545735E-4</v>
      </c>
      <c r="T1309" s="4">
        <f t="shared" si="412"/>
        <v>2.2767400799182231E-2</v>
      </c>
      <c r="U1309" s="4">
        <f t="shared" si="413"/>
        <v>2.2767400799182231E-2</v>
      </c>
      <c r="V1309" s="6">
        <f t="shared" si="402"/>
        <v>0</v>
      </c>
      <c r="W1309" s="16" t="str">
        <f t="shared" si="403"/>
        <v/>
      </c>
      <c r="X1309" s="4" t="str">
        <f t="shared" si="414"/>
        <v/>
      </c>
      <c r="Y1309" s="4" t="str">
        <f t="shared" si="404"/>
        <v/>
      </c>
      <c r="Z1309" s="4">
        <f t="shared" si="405"/>
        <v>4022000</v>
      </c>
      <c r="AA1309" s="16">
        <f t="shared" si="406"/>
        <v>1.2431626056688214E-3</v>
      </c>
      <c r="AB1309" s="15">
        <f t="shared" si="415"/>
        <v>0.18274490303331675</v>
      </c>
      <c r="AC1309" s="15">
        <f t="shared" si="416"/>
        <v>0.18274490303331675</v>
      </c>
      <c r="AD1309" s="4">
        <v>150579</v>
      </c>
      <c r="AE1309" s="26">
        <v>1303.3399999999999</v>
      </c>
      <c r="AF1309" s="26">
        <v>1303.3399999999999</v>
      </c>
      <c r="AG1309" s="4">
        <f t="shared" si="417"/>
        <v>1778000</v>
      </c>
      <c r="AH1309" s="16">
        <f t="shared" si="407"/>
        <v>2.8121484814398199E-3</v>
      </c>
      <c r="AI1309" s="15">
        <f t="shared" si="408"/>
        <v>0.41338582677165353</v>
      </c>
      <c r="AJ1309" s="15">
        <f t="shared" si="409"/>
        <v>0.41338582677165353</v>
      </c>
      <c r="AK1309" s="4">
        <f t="shared" si="410"/>
        <v>15073000</v>
      </c>
      <c r="AL1309" s="27">
        <f t="shared" si="411"/>
        <v>3.3171896769057253E-4</v>
      </c>
      <c r="AM1309" s="15">
        <f t="shared" si="418"/>
        <v>4.8762688250514163E-2</v>
      </c>
      <c r="AN1309" s="15">
        <f t="shared" si="419"/>
        <v>7.5523786901022457E-6</v>
      </c>
    </row>
    <row r="1310" spans="1:40" x14ac:dyDescent="0.2">
      <c r="A1310" s="4" t="s">
        <v>4627</v>
      </c>
      <c r="B1310" s="2" t="s">
        <v>10</v>
      </c>
      <c r="C1310" s="5">
        <v>150825</v>
      </c>
      <c r="D1310" s="2" t="s">
        <v>422</v>
      </c>
      <c r="E1310" s="5">
        <v>150826</v>
      </c>
      <c r="F1310" s="2" t="s">
        <v>2211</v>
      </c>
      <c r="G1310" s="7">
        <v>7000</v>
      </c>
      <c r="H1310" s="5">
        <v>142</v>
      </c>
      <c r="I1310" s="6">
        <v>150338</v>
      </c>
      <c r="J1310" s="13">
        <v>45077</v>
      </c>
      <c r="K1310" s="9">
        <v>7000</v>
      </c>
      <c r="L1310" s="4" t="s">
        <v>4627</v>
      </c>
      <c r="M1310" s="4" t="s">
        <v>4632</v>
      </c>
      <c r="N1310" s="4">
        <f>VLOOKUP(I1310,BaseModelo!$A$2:$E$5075,5)</f>
        <v>10</v>
      </c>
      <c r="P1310" s="15">
        <v>142.00000000000003</v>
      </c>
      <c r="Q1310" s="4">
        <f>VLOOKUP(I1310,BaseModelo!$A$2:$E$5075,3)</f>
        <v>0</v>
      </c>
      <c r="R1310" s="4">
        <f t="shared" si="400"/>
        <v>32283000</v>
      </c>
      <c r="S1310" s="16">
        <f t="shared" si="401"/>
        <v>2.168323885636403E-4</v>
      </c>
      <c r="T1310" s="4">
        <f t="shared" si="412"/>
        <v>3.0790199176036922E-2</v>
      </c>
      <c r="U1310" s="4">
        <f t="shared" si="413"/>
        <v>3.0790199176036929E-2</v>
      </c>
      <c r="V1310" s="6">
        <f t="shared" si="402"/>
        <v>0</v>
      </c>
      <c r="W1310" s="16" t="str">
        <f t="shared" si="403"/>
        <v/>
      </c>
      <c r="X1310" s="4" t="str">
        <f t="shared" si="414"/>
        <v/>
      </c>
      <c r="Y1310" s="4" t="str">
        <f t="shared" si="404"/>
        <v/>
      </c>
      <c r="Z1310" s="4">
        <f t="shared" si="405"/>
        <v>4121000</v>
      </c>
      <c r="AA1310" s="16">
        <f t="shared" si="406"/>
        <v>1.6986168405726766E-3</v>
      </c>
      <c r="AB1310" s="15">
        <f t="shared" si="415"/>
        <v>0.24120359136132008</v>
      </c>
      <c r="AC1310" s="15">
        <f t="shared" si="416"/>
        <v>0.24120359136132014</v>
      </c>
      <c r="AD1310" s="4">
        <v>150825</v>
      </c>
      <c r="AE1310" s="26">
        <v>1758.65</v>
      </c>
      <c r="AF1310" s="26">
        <v>1758.65</v>
      </c>
      <c r="AG1310" s="4">
        <f t="shared" si="417"/>
        <v>2105000</v>
      </c>
      <c r="AH1310" s="16">
        <f t="shared" si="407"/>
        <v>3.3254156769596198E-3</v>
      </c>
      <c r="AI1310" s="15">
        <f t="shared" si="408"/>
        <v>0.47220902612826604</v>
      </c>
      <c r="AJ1310" s="15">
        <f t="shared" si="409"/>
        <v>0.4722090261282661</v>
      </c>
      <c r="AK1310" s="4">
        <f t="shared" si="410"/>
        <v>15073000</v>
      </c>
      <c r="AL1310" s="27">
        <f t="shared" si="411"/>
        <v>4.6440655476680156E-4</v>
      </c>
      <c r="AM1310" s="15">
        <f t="shared" si="418"/>
        <v>6.5945730776885828E-2</v>
      </c>
      <c r="AN1310" s="15">
        <f t="shared" si="419"/>
        <v>1.4299170319926922E-5</v>
      </c>
    </row>
    <row r="1311" spans="1:40" x14ac:dyDescent="0.2">
      <c r="A1311" s="4" t="s">
        <v>4627</v>
      </c>
      <c r="B1311" s="3" t="s">
        <v>10</v>
      </c>
      <c r="C1311" s="6">
        <v>150825</v>
      </c>
      <c r="D1311" s="3" t="s">
        <v>422</v>
      </c>
      <c r="E1311" s="6">
        <v>150827</v>
      </c>
      <c r="F1311" s="3" t="s">
        <v>2223</v>
      </c>
      <c r="G1311" s="8">
        <v>7000</v>
      </c>
      <c r="H1311" s="6">
        <v>142</v>
      </c>
      <c r="I1311" s="6">
        <v>150770</v>
      </c>
      <c r="J1311" s="13">
        <v>45077</v>
      </c>
      <c r="K1311" s="9">
        <v>7000</v>
      </c>
      <c r="L1311" s="4" t="s">
        <v>4627</v>
      </c>
      <c r="M1311" s="4" t="s">
        <v>4632</v>
      </c>
      <c r="N1311" s="4">
        <f>VLOOKUP(I1311,BaseModelo!$A$2:$E$5075,5)</f>
        <v>8</v>
      </c>
      <c r="P1311" s="15">
        <v>142.00000000000003</v>
      </c>
      <c r="Q1311" s="4">
        <f>VLOOKUP(I1311,BaseModelo!$A$2:$E$5075,3)</f>
        <v>132</v>
      </c>
      <c r="R1311" s="4">
        <f t="shared" si="400"/>
        <v>32283000</v>
      </c>
      <c r="S1311" s="16">
        <f t="shared" si="401"/>
        <v>2.168323885636403E-4</v>
      </c>
      <c r="T1311" s="4">
        <f t="shared" si="412"/>
        <v>3.0790199176036922E-2</v>
      </c>
      <c r="U1311" s="4">
        <f t="shared" si="413"/>
        <v>3.0790199176036929E-2</v>
      </c>
      <c r="V1311" s="6">
        <f t="shared" si="402"/>
        <v>0</v>
      </c>
      <c r="W1311" s="16" t="str">
        <f t="shared" si="403"/>
        <v/>
      </c>
      <c r="X1311" s="4" t="str">
        <f t="shared" si="414"/>
        <v/>
      </c>
      <c r="Y1311" s="4" t="str">
        <f t="shared" si="404"/>
        <v/>
      </c>
      <c r="Z1311" s="4">
        <f t="shared" si="405"/>
        <v>5836000</v>
      </c>
      <c r="AA1311" s="16">
        <f t="shared" si="406"/>
        <v>1.199451679232351E-3</v>
      </c>
      <c r="AB1311" s="15">
        <f t="shared" si="415"/>
        <v>0.17032213845099384</v>
      </c>
      <c r="AC1311" s="15">
        <f t="shared" si="416"/>
        <v>0.17032213845099387</v>
      </c>
      <c r="AD1311" s="4">
        <v>150825</v>
      </c>
      <c r="AE1311" s="26">
        <v>1758.65</v>
      </c>
      <c r="AF1311" s="26">
        <v>1758.65</v>
      </c>
      <c r="AG1311" s="4">
        <f t="shared" si="417"/>
        <v>2254000</v>
      </c>
      <c r="AH1311" s="16">
        <f t="shared" si="407"/>
        <v>3.105590062111801E-3</v>
      </c>
      <c r="AI1311" s="15">
        <f t="shared" si="408"/>
        <v>0.44099378881987572</v>
      </c>
      <c r="AJ1311" s="15">
        <f t="shared" si="409"/>
        <v>0.44099378881987583</v>
      </c>
      <c r="AK1311" s="4">
        <f t="shared" si="410"/>
        <v>15073000</v>
      </c>
      <c r="AL1311" s="27">
        <f t="shared" si="411"/>
        <v>4.6440655476680156E-4</v>
      </c>
      <c r="AM1311" s="15">
        <f t="shared" si="418"/>
        <v>6.5945730776885828E-2</v>
      </c>
      <c r="AN1311" s="15">
        <f t="shared" si="419"/>
        <v>1.4299170319926922E-5</v>
      </c>
    </row>
    <row r="1312" spans="1:40" x14ac:dyDescent="0.2">
      <c r="A1312" s="4" t="s">
        <v>4627</v>
      </c>
      <c r="B1312" s="3" t="s">
        <v>10</v>
      </c>
      <c r="C1312" s="6">
        <v>150825</v>
      </c>
      <c r="D1312" s="3" t="s">
        <v>422</v>
      </c>
      <c r="E1312" s="6">
        <v>150828</v>
      </c>
      <c r="F1312" s="3" t="s">
        <v>2224</v>
      </c>
      <c r="G1312" s="8">
        <v>10000</v>
      </c>
      <c r="H1312" s="6">
        <v>142</v>
      </c>
      <c r="I1312" s="6">
        <v>150414</v>
      </c>
      <c r="J1312" s="13">
        <v>45077</v>
      </c>
      <c r="K1312" s="9">
        <v>10000</v>
      </c>
      <c r="L1312" s="4" t="s">
        <v>4627</v>
      </c>
      <c r="M1312" s="4" t="s">
        <v>4632</v>
      </c>
      <c r="N1312" s="4">
        <f>VLOOKUP(I1312,BaseModelo!$A$2:$E$5075,5)</f>
        <v>10</v>
      </c>
      <c r="P1312" s="15">
        <v>142.00000000000003</v>
      </c>
      <c r="Q1312" s="4">
        <f>VLOOKUP(I1312,BaseModelo!$A$2:$E$5075,3)</f>
        <v>0</v>
      </c>
      <c r="R1312" s="4">
        <f t="shared" si="400"/>
        <v>32283000</v>
      </c>
      <c r="S1312" s="16">
        <f t="shared" si="401"/>
        <v>3.0976055509091471E-4</v>
      </c>
      <c r="T1312" s="4">
        <f t="shared" si="412"/>
        <v>4.3985998822909891E-2</v>
      </c>
      <c r="U1312" s="4">
        <f t="shared" si="413"/>
        <v>4.3985998822909898E-2</v>
      </c>
      <c r="V1312" s="6">
        <f t="shared" si="402"/>
        <v>0</v>
      </c>
      <c r="W1312" s="16" t="str">
        <f t="shared" si="403"/>
        <v/>
      </c>
      <c r="X1312" s="4" t="str">
        <f t="shared" si="414"/>
        <v/>
      </c>
      <c r="Y1312" s="4" t="str">
        <f t="shared" si="404"/>
        <v/>
      </c>
      <c r="Z1312" s="4">
        <f t="shared" si="405"/>
        <v>4121000</v>
      </c>
      <c r="AA1312" s="16">
        <f t="shared" si="406"/>
        <v>2.4265954865323952E-3</v>
      </c>
      <c r="AB1312" s="15">
        <f t="shared" si="415"/>
        <v>0.3445765590876001</v>
      </c>
      <c r="AC1312" s="15">
        <f t="shared" si="416"/>
        <v>0.34457655908760021</v>
      </c>
      <c r="AD1312" s="4">
        <v>150825</v>
      </c>
      <c r="AE1312" s="26">
        <v>2510.34</v>
      </c>
      <c r="AF1312" s="26">
        <v>2510.34</v>
      </c>
      <c r="AG1312" s="4">
        <f t="shared" si="417"/>
        <v>2105000</v>
      </c>
      <c r="AH1312" s="16">
        <f t="shared" si="407"/>
        <v>4.7505938242280287E-3</v>
      </c>
      <c r="AI1312" s="15">
        <f t="shared" si="408"/>
        <v>0.67458432304038007</v>
      </c>
      <c r="AJ1312" s="15">
        <f t="shared" si="409"/>
        <v>0.67458432304038018</v>
      </c>
      <c r="AK1312" s="4">
        <f t="shared" si="410"/>
        <v>15073000</v>
      </c>
      <c r="AL1312" s="27">
        <f t="shared" si="411"/>
        <v>6.6343793538114506E-4</v>
      </c>
      <c r="AM1312" s="15">
        <f t="shared" si="418"/>
        <v>9.4208186824122603E-2</v>
      </c>
      <c r="AN1312" s="15">
        <f t="shared" si="419"/>
        <v>2.918198024474882E-5</v>
      </c>
    </row>
    <row r="1313" spans="1:40" x14ac:dyDescent="0.2">
      <c r="A1313" s="4" t="s">
        <v>4627</v>
      </c>
      <c r="B1313" s="3" t="s">
        <v>10</v>
      </c>
      <c r="C1313" s="6">
        <v>150825</v>
      </c>
      <c r="D1313" s="3" t="s">
        <v>422</v>
      </c>
      <c r="E1313" s="6">
        <v>150829</v>
      </c>
      <c r="F1313" s="3" t="s">
        <v>2225</v>
      </c>
      <c r="G1313" s="8">
        <v>7000</v>
      </c>
      <c r="H1313" s="6">
        <v>142</v>
      </c>
      <c r="I1313" s="6">
        <v>150267</v>
      </c>
      <c r="J1313" s="13">
        <v>45077</v>
      </c>
      <c r="K1313" s="9">
        <v>7000</v>
      </c>
      <c r="L1313" s="4" t="s">
        <v>4627</v>
      </c>
      <c r="M1313" s="4" t="s">
        <v>4632</v>
      </c>
      <c r="N1313" s="4">
        <f>VLOOKUP(I1313,BaseModelo!$A$2:$E$5075,5)</f>
        <v>9</v>
      </c>
      <c r="P1313" s="15">
        <v>142.00000000000003</v>
      </c>
      <c r="Q1313" s="4">
        <f>VLOOKUP(I1313,BaseModelo!$A$2:$E$5075,3)</f>
        <v>147</v>
      </c>
      <c r="R1313" s="4">
        <f t="shared" si="400"/>
        <v>32283000</v>
      </c>
      <c r="S1313" s="16">
        <f t="shared" si="401"/>
        <v>2.168323885636403E-4</v>
      </c>
      <c r="T1313" s="4">
        <f t="shared" si="412"/>
        <v>3.0790199176036922E-2</v>
      </c>
      <c r="U1313" s="4">
        <f t="shared" si="413"/>
        <v>3.0790199176036929E-2</v>
      </c>
      <c r="V1313" s="6">
        <f t="shared" si="402"/>
        <v>0</v>
      </c>
      <c r="W1313" s="16" t="str">
        <f t="shared" si="403"/>
        <v/>
      </c>
      <c r="X1313" s="4" t="str">
        <f t="shared" si="414"/>
        <v/>
      </c>
      <c r="Y1313" s="4" t="str">
        <f t="shared" si="404"/>
        <v/>
      </c>
      <c r="Z1313" s="4">
        <f t="shared" si="405"/>
        <v>5305000</v>
      </c>
      <c r="AA1313" s="16">
        <f t="shared" si="406"/>
        <v>1.3195098963242225E-3</v>
      </c>
      <c r="AB1313" s="15">
        <f t="shared" si="415"/>
        <v>0.18737040527803958</v>
      </c>
      <c r="AC1313" s="15">
        <f t="shared" si="416"/>
        <v>0.18737040527803964</v>
      </c>
      <c r="AD1313" s="4">
        <v>150825</v>
      </c>
      <c r="AE1313" s="26">
        <v>1758.65</v>
      </c>
      <c r="AF1313" s="26">
        <v>1758.65</v>
      </c>
      <c r="AG1313" s="4">
        <f t="shared" si="417"/>
        <v>2114000</v>
      </c>
      <c r="AH1313" s="16">
        <f t="shared" si="407"/>
        <v>3.3112582781456954E-3</v>
      </c>
      <c r="AI1313" s="15">
        <f t="shared" si="408"/>
        <v>0.47019867549668876</v>
      </c>
      <c r="AJ1313" s="15">
        <f t="shared" si="409"/>
        <v>0.47019867549668881</v>
      </c>
      <c r="AK1313" s="4">
        <f t="shared" si="410"/>
        <v>15073000</v>
      </c>
      <c r="AL1313" s="27">
        <f t="shared" si="411"/>
        <v>4.6440655476680156E-4</v>
      </c>
      <c r="AM1313" s="15">
        <f t="shared" si="418"/>
        <v>6.5945730776885828E-2</v>
      </c>
      <c r="AN1313" s="15">
        <f t="shared" si="419"/>
        <v>1.4299170319926922E-5</v>
      </c>
    </row>
    <row r="1314" spans="1:40" x14ac:dyDescent="0.2">
      <c r="A1314" s="4" t="s">
        <v>4627</v>
      </c>
      <c r="B1314" s="3" t="s">
        <v>10</v>
      </c>
      <c r="C1314" s="6">
        <v>150825</v>
      </c>
      <c r="D1314" s="3" t="s">
        <v>422</v>
      </c>
      <c r="E1314" s="6">
        <v>152184</v>
      </c>
      <c r="F1314" s="3" t="s">
        <v>2231</v>
      </c>
      <c r="G1314" s="8">
        <v>5000</v>
      </c>
      <c r="H1314" s="6">
        <v>147</v>
      </c>
      <c r="I1314" s="6">
        <v>150417</v>
      </c>
      <c r="J1314" s="13">
        <v>45077</v>
      </c>
      <c r="K1314" s="9">
        <v>5000</v>
      </c>
      <c r="L1314" s="4" t="s">
        <v>4627</v>
      </c>
      <c r="M1314" s="4" t="s">
        <v>4632</v>
      </c>
      <c r="N1314" s="4">
        <f>VLOOKUP(I1314,BaseModelo!$A$2:$E$5075,5)</f>
        <v>9</v>
      </c>
      <c r="P1314" s="15">
        <v>147</v>
      </c>
      <c r="Q1314" s="4">
        <f>VLOOKUP(I1314,BaseModelo!$A$2:$E$5075,3)</f>
        <v>147</v>
      </c>
      <c r="R1314" s="4">
        <f t="shared" si="400"/>
        <v>32283000</v>
      </c>
      <c r="S1314" s="16">
        <f t="shared" si="401"/>
        <v>1.5488027754545735E-4</v>
      </c>
      <c r="T1314" s="4">
        <f t="shared" si="412"/>
        <v>2.2767400799182231E-2</v>
      </c>
      <c r="U1314" s="4">
        <f t="shared" si="413"/>
        <v>2.2767400799182231E-2</v>
      </c>
      <c r="V1314" s="6">
        <f t="shared" si="402"/>
        <v>0</v>
      </c>
      <c r="W1314" s="16" t="str">
        <f t="shared" si="403"/>
        <v/>
      </c>
      <c r="X1314" s="4" t="str">
        <f t="shared" si="414"/>
        <v/>
      </c>
      <c r="Y1314" s="4" t="str">
        <f t="shared" si="404"/>
        <v/>
      </c>
      <c r="Z1314" s="4">
        <f t="shared" si="405"/>
        <v>5305000</v>
      </c>
      <c r="AA1314" s="16">
        <f t="shared" si="406"/>
        <v>9.42507068803016E-4</v>
      </c>
      <c r="AB1314" s="15">
        <f t="shared" si="415"/>
        <v>0.13854853911404336</v>
      </c>
      <c r="AC1314" s="15">
        <f t="shared" si="416"/>
        <v>0.13854853911404336</v>
      </c>
      <c r="AD1314" s="4">
        <v>150825</v>
      </c>
      <c r="AE1314" s="26">
        <v>1303.3399999999999</v>
      </c>
      <c r="AF1314" s="26">
        <v>1303.3399999999999</v>
      </c>
      <c r="AG1314" s="4">
        <f t="shared" si="417"/>
        <v>2114000</v>
      </c>
      <c r="AH1314" s="16">
        <f t="shared" si="407"/>
        <v>2.3651844843897824E-3</v>
      </c>
      <c r="AI1314" s="15">
        <f t="shared" si="408"/>
        <v>0.34768211920529801</v>
      </c>
      <c r="AJ1314" s="15">
        <f t="shared" si="409"/>
        <v>0.34768211920529801</v>
      </c>
      <c r="AK1314" s="4">
        <f t="shared" si="410"/>
        <v>15073000</v>
      </c>
      <c r="AL1314" s="27">
        <f t="shared" si="411"/>
        <v>3.3171896769057253E-4</v>
      </c>
      <c r="AM1314" s="15">
        <f t="shared" si="418"/>
        <v>4.8762688250514163E-2</v>
      </c>
      <c r="AN1314" s="15">
        <f t="shared" si="419"/>
        <v>7.5523786901022457E-6</v>
      </c>
    </row>
    <row r="1315" spans="1:40" x14ac:dyDescent="0.2">
      <c r="A1315" s="4" t="s">
        <v>4627</v>
      </c>
      <c r="B1315" s="3" t="s">
        <v>5</v>
      </c>
      <c r="C1315" s="6">
        <v>150848</v>
      </c>
      <c r="D1315" s="3" t="s">
        <v>411</v>
      </c>
      <c r="E1315" s="6">
        <v>150850</v>
      </c>
      <c r="F1315" s="3" t="s">
        <v>2127</v>
      </c>
      <c r="G1315" s="8">
        <v>30000</v>
      </c>
      <c r="H1315" s="6">
        <v>75</v>
      </c>
      <c r="I1315" s="6">
        <v>150381</v>
      </c>
      <c r="J1315" s="13">
        <v>45077</v>
      </c>
      <c r="K1315" s="9">
        <v>6786.9494468452331</v>
      </c>
      <c r="L1315" s="4" t="s">
        <v>4627</v>
      </c>
      <c r="M1315" s="4" t="s">
        <v>4632</v>
      </c>
      <c r="N1315" s="4">
        <f>VLOOKUP(I1315,BaseModelo!$A$2:$E$5075,5)</f>
        <v>5</v>
      </c>
      <c r="P1315" s="15">
        <v>100</v>
      </c>
      <c r="Q1315" s="4">
        <f>VLOOKUP(I1315,BaseModelo!$A$2:$E$5075,3)</f>
        <v>110</v>
      </c>
      <c r="R1315" s="4">
        <f t="shared" si="400"/>
        <v>32283000</v>
      </c>
      <c r="S1315" s="16">
        <f t="shared" si="401"/>
        <v>9.2928166527274413E-4</v>
      </c>
      <c r="T1315" s="4">
        <f t="shared" si="412"/>
        <v>6.9696124895455805E-2</v>
      </c>
      <c r="U1315" s="4">
        <f t="shared" si="413"/>
        <v>9.2928166527274411E-2</v>
      </c>
      <c r="V1315" s="6">
        <f t="shared" si="402"/>
        <v>0</v>
      </c>
      <c r="W1315" s="16" t="str">
        <f t="shared" si="403"/>
        <v/>
      </c>
      <c r="X1315" s="4" t="str">
        <f t="shared" si="414"/>
        <v/>
      </c>
      <c r="Y1315" s="4" t="str">
        <f t="shared" si="404"/>
        <v/>
      </c>
      <c r="Z1315" s="4">
        <f t="shared" si="405"/>
        <v>4058000</v>
      </c>
      <c r="AA1315" s="16">
        <f t="shared" si="406"/>
        <v>7.3928043371118777E-3</v>
      </c>
      <c r="AB1315" s="15">
        <f t="shared" si="415"/>
        <v>0.55446032528339084</v>
      </c>
      <c r="AC1315" s="15">
        <f t="shared" si="416"/>
        <v>0.73928043371118779</v>
      </c>
      <c r="AD1315" s="4">
        <v>150848</v>
      </c>
      <c r="AE1315" s="26">
        <v>3834.48</v>
      </c>
      <c r="AF1315" s="26">
        <v>1312.4291284742328</v>
      </c>
      <c r="AG1315" s="4">
        <f t="shared" si="417"/>
        <v>1768000</v>
      </c>
      <c r="AH1315" s="16">
        <f t="shared" si="407"/>
        <v>1.6968325791855202E-2</v>
      </c>
      <c r="AI1315" s="15">
        <f t="shared" si="408"/>
        <v>1.2726244343891402</v>
      </c>
      <c r="AJ1315" s="15">
        <f t="shared" si="409"/>
        <v>1.6968325791855203</v>
      </c>
      <c r="AK1315" s="4">
        <f t="shared" si="410"/>
        <v>15073000</v>
      </c>
      <c r="AL1315" s="27">
        <f t="shared" si="411"/>
        <v>1.9903138061434355E-3</v>
      </c>
      <c r="AM1315" s="15">
        <f t="shared" si="418"/>
        <v>0.14927353546075767</v>
      </c>
      <c r="AN1315" s="15">
        <f t="shared" si="419"/>
        <v>1.8495621281883052E-4</v>
      </c>
    </row>
    <row r="1316" spans="1:40" x14ac:dyDescent="0.2">
      <c r="A1316" s="4" t="s">
        <v>4627</v>
      </c>
      <c r="B1316" s="3" t="s">
        <v>5</v>
      </c>
      <c r="C1316" s="6">
        <v>150848</v>
      </c>
      <c r="D1316" s="3" t="s">
        <v>411</v>
      </c>
      <c r="E1316" s="6">
        <v>150851</v>
      </c>
      <c r="F1316" s="3" t="s">
        <v>2128</v>
      </c>
      <c r="G1316" s="8">
        <v>10000</v>
      </c>
      <c r="H1316" s="6">
        <v>142</v>
      </c>
      <c r="I1316" s="6">
        <v>150373</v>
      </c>
      <c r="J1316" s="13">
        <v>45077</v>
      </c>
      <c r="K1316" s="9">
        <v>2262.3164822817444</v>
      </c>
      <c r="L1316" s="4" t="s">
        <v>4627</v>
      </c>
      <c r="M1316" s="4" t="s">
        <v>4632</v>
      </c>
      <c r="N1316" s="4">
        <f>VLOOKUP(I1316,BaseModelo!$A$2:$E$5075,5)</f>
        <v>6</v>
      </c>
      <c r="P1316" s="15">
        <v>142.00000000000003</v>
      </c>
      <c r="Q1316" s="4">
        <f>VLOOKUP(I1316,BaseModelo!$A$2:$E$5075,3)</f>
        <v>115</v>
      </c>
      <c r="R1316" s="4">
        <f t="shared" si="400"/>
        <v>32283000</v>
      </c>
      <c r="S1316" s="16">
        <f t="shared" si="401"/>
        <v>3.0976055509091471E-4</v>
      </c>
      <c r="T1316" s="4">
        <f t="shared" si="412"/>
        <v>4.3985998822909891E-2</v>
      </c>
      <c r="U1316" s="4">
        <f t="shared" si="413"/>
        <v>4.3985998822909898E-2</v>
      </c>
      <c r="V1316" s="6">
        <f t="shared" si="402"/>
        <v>0</v>
      </c>
      <c r="W1316" s="16" t="str">
        <f t="shared" si="403"/>
        <v/>
      </c>
      <c r="X1316" s="4" t="str">
        <f t="shared" si="414"/>
        <v/>
      </c>
      <c r="Y1316" s="4" t="str">
        <f t="shared" si="404"/>
        <v/>
      </c>
      <c r="Z1316" s="4">
        <f t="shared" si="405"/>
        <v>4853000</v>
      </c>
      <c r="AA1316" s="16">
        <f t="shared" si="406"/>
        <v>2.0605810838656502E-3</v>
      </c>
      <c r="AB1316" s="15">
        <f t="shared" si="415"/>
        <v>0.29260251390892233</v>
      </c>
      <c r="AC1316" s="15">
        <f t="shared" si="416"/>
        <v>0.29260251390892239</v>
      </c>
      <c r="AD1316" s="4">
        <v>150848</v>
      </c>
      <c r="AE1316" s="26">
        <v>2510.34</v>
      </c>
      <c r="AF1316" s="26">
        <v>859.21515782426968</v>
      </c>
      <c r="AG1316" s="4">
        <f t="shared" si="417"/>
        <v>1993000</v>
      </c>
      <c r="AH1316" s="16">
        <f t="shared" si="407"/>
        <v>5.0175614651279477E-3</v>
      </c>
      <c r="AI1316" s="15">
        <f t="shared" si="408"/>
        <v>0.71249372804816857</v>
      </c>
      <c r="AJ1316" s="15">
        <f t="shared" si="409"/>
        <v>0.71249372804816868</v>
      </c>
      <c r="AK1316" s="4">
        <f t="shared" si="410"/>
        <v>15073000</v>
      </c>
      <c r="AL1316" s="27">
        <f t="shared" si="411"/>
        <v>6.6343793538114506E-4</v>
      </c>
      <c r="AM1316" s="15">
        <f t="shared" si="418"/>
        <v>9.4208186824122603E-2</v>
      </c>
      <c r="AN1316" s="15">
        <f t="shared" si="419"/>
        <v>2.918198024474882E-5</v>
      </c>
    </row>
    <row r="1317" spans="1:40" x14ac:dyDescent="0.2">
      <c r="A1317" s="4" t="s">
        <v>4627</v>
      </c>
      <c r="B1317" s="3" t="s">
        <v>5</v>
      </c>
      <c r="C1317" s="6">
        <v>150848</v>
      </c>
      <c r="D1317" s="3" t="s">
        <v>411</v>
      </c>
      <c r="E1317" s="6">
        <v>150852</v>
      </c>
      <c r="F1317" s="3" t="s">
        <v>2129</v>
      </c>
      <c r="G1317" s="8">
        <v>28000</v>
      </c>
      <c r="H1317" s="6">
        <v>75</v>
      </c>
      <c r="I1317" s="6">
        <v>150340</v>
      </c>
      <c r="J1317" s="13">
        <v>45077</v>
      </c>
      <c r="K1317" s="9">
        <v>6334.4861503888842</v>
      </c>
      <c r="L1317" s="4" t="s">
        <v>4627</v>
      </c>
      <c r="M1317" s="4" t="s">
        <v>4632</v>
      </c>
      <c r="N1317" s="4">
        <f>VLOOKUP(I1317,BaseModelo!$A$2:$E$5075,5)</f>
        <v>10</v>
      </c>
      <c r="P1317" s="15">
        <v>100</v>
      </c>
      <c r="Q1317" s="4">
        <f>VLOOKUP(I1317,BaseModelo!$A$2:$E$5075,3)</f>
        <v>0</v>
      </c>
      <c r="R1317" s="4">
        <f t="shared" si="400"/>
        <v>32283000</v>
      </c>
      <c r="S1317" s="16">
        <f t="shared" si="401"/>
        <v>8.6732955425456121E-4</v>
      </c>
      <c r="T1317" s="4">
        <f t="shared" si="412"/>
        <v>6.5049716569092086E-2</v>
      </c>
      <c r="U1317" s="4">
        <f t="shared" si="413"/>
        <v>8.6732955425456115E-2</v>
      </c>
      <c r="V1317" s="6">
        <f t="shared" si="402"/>
        <v>0</v>
      </c>
      <c r="W1317" s="16" t="str">
        <f t="shared" si="403"/>
        <v/>
      </c>
      <c r="X1317" s="4" t="str">
        <f t="shared" si="414"/>
        <v/>
      </c>
      <c r="Y1317" s="4" t="str">
        <f t="shared" si="404"/>
        <v/>
      </c>
      <c r="Z1317" s="4">
        <f t="shared" si="405"/>
        <v>4121000</v>
      </c>
      <c r="AA1317" s="16">
        <f t="shared" si="406"/>
        <v>6.7944673622907063E-3</v>
      </c>
      <c r="AB1317" s="15">
        <f t="shared" si="415"/>
        <v>0.50958505217180294</v>
      </c>
      <c r="AC1317" s="15">
        <f t="shared" si="416"/>
        <v>0.67944673622907059</v>
      </c>
      <c r="AD1317" s="4">
        <v>150848</v>
      </c>
      <c r="AE1317" s="26">
        <v>3586.15</v>
      </c>
      <c r="AF1317" s="26">
        <v>1227.4331119416113</v>
      </c>
      <c r="AG1317" s="4">
        <f t="shared" si="417"/>
        <v>2105000</v>
      </c>
      <c r="AH1317" s="16">
        <f t="shared" si="407"/>
        <v>1.3301662707838479E-2</v>
      </c>
      <c r="AI1317" s="15">
        <f t="shared" si="408"/>
        <v>0.99762470308788598</v>
      </c>
      <c r="AJ1317" s="15">
        <f t="shared" si="409"/>
        <v>1.330166270783848</v>
      </c>
      <c r="AK1317" s="4">
        <f t="shared" si="410"/>
        <v>15073000</v>
      </c>
      <c r="AL1317" s="27">
        <f t="shared" si="411"/>
        <v>1.8576262190672062E-3</v>
      </c>
      <c r="AM1317" s="15">
        <f t="shared" si="418"/>
        <v>0.13932196643004047</v>
      </c>
      <c r="AN1317" s="15">
        <f t="shared" si="419"/>
        <v>1.6111741205551458E-4</v>
      </c>
    </row>
    <row r="1318" spans="1:40" x14ac:dyDescent="0.2">
      <c r="A1318" s="4" t="s">
        <v>4627</v>
      </c>
      <c r="B1318" s="3" t="s">
        <v>5</v>
      </c>
      <c r="C1318" s="6">
        <v>150848</v>
      </c>
      <c r="D1318" s="3" t="s">
        <v>411</v>
      </c>
      <c r="E1318" s="6">
        <v>150853</v>
      </c>
      <c r="F1318" s="3" t="s">
        <v>2130</v>
      </c>
      <c r="G1318" s="8">
        <v>45000</v>
      </c>
      <c r="H1318" s="6">
        <v>75</v>
      </c>
      <c r="I1318" s="6">
        <v>150337</v>
      </c>
      <c r="J1318" s="13">
        <v>45077</v>
      </c>
      <c r="K1318" s="9">
        <v>10180.42417026785</v>
      </c>
      <c r="L1318" s="4" t="s">
        <v>4627</v>
      </c>
      <c r="M1318" s="4" t="s">
        <v>4632</v>
      </c>
      <c r="N1318" s="4">
        <f>VLOOKUP(I1318,BaseModelo!$A$2:$E$5075,5)</f>
        <v>7</v>
      </c>
      <c r="P1318" s="15">
        <v>80</v>
      </c>
      <c r="Q1318" s="4">
        <f>VLOOKUP(I1318,BaseModelo!$A$2:$E$5075,3)</f>
        <v>127</v>
      </c>
      <c r="R1318" s="4">
        <f t="shared" si="400"/>
        <v>32283000</v>
      </c>
      <c r="S1318" s="16">
        <f t="shared" si="401"/>
        <v>1.3939224979091162E-3</v>
      </c>
      <c r="T1318" s="4">
        <f t="shared" si="412"/>
        <v>0.10454418734318371</v>
      </c>
      <c r="U1318" s="4">
        <f t="shared" si="413"/>
        <v>0.1115137998327293</v>
      </c>
      <c r="V1318" s="6">
        <f t="shared" si="402"/>
        <v>0</v>
      </c>
      <c r="W1318" s="16" t="str">
        <f t="shared" si="403"/>
        <v/>
      </c>
      <c r="X1318" s="4" t="str">
        <f t="shared" si="414"/>
        <v/>
      </c>
      <c r="Y1318" s="4" t="str">
        <f t="shared" si="404"/>
        <v/>
      </c>
      <c r="Z1318" s="4">
        <f t="shared" si="405"/>
        <v>4022000</v>
      </c>
      <c r="AA1318" s="16">
        <f t="shared" si="406"/>
        <v>1.1188463451019393E-2</v>
      </c>
      <c r="AB1318" s="15">
        <f t="shared" si="415"/>
        <v>0.8391347588264545</v>
      </c>
      <c r="AC1318" s="15">
        <f t="shared" si="416"/>
        <v>0.8950770760815514</v>
      </c>
      <c r="AD1318" s="4">
        <v>150848</v>
      </c>
      <c r="AE1318" s="26">
        <v>5758.62</v>
      </c>
      <c r="AF1318" s="26">
        <v>1971.0053586964298</v>
      </c>
      <c r="AG1318" s="4">
        <f t="shared" si="417"/>
        <v>1778000</v>
      </c>
      <c r="AH1318" s="16">
        <f t="shared" si="407"/>
        <v>2.5309336332958381E-2</v>
      </c>
      <c r="AI1318" s="15">
        <f t="shared" si="408"/>
        <v>1.8982002249718786</v>
      </c>
      <c r="AJ1318" s="15">
        <f t="shared" si="409"/>
        <v>2.0247469066366706</v>
      </c>
      <c r="AK1318" s="4">
        <f t="shared" si="410"/>
        <v>15073000</v>
      </c>
      <c r="AL1318" s="27">
        <f t="shared" si="411"/>
        <v>2.9854707092151528E-3</v>
      </c>
      <c r="AM1318" s="15">
        <f t="shared" si="418"/>
        <v>0.22391030319113647</v>
      </c>
      <c r="AN1318" s="15">
        <f t="shared" si="419"/>
        <v>3.3292118307389493E-4</v>
      </c>
    </row>
    <row r="1319" spans="1:40" x14ac:dyDescent="0.2">
      <c r="A1319" s="4" t="s">
        <v>4627</v>
      </c>
      <c r="B1319" s="3" t="s">
        <v>5</v>
      </c>
      <c r="C1319" s="6">
        <v>150848</v>
      </c>
      <c r="D1319" s="3" t="s">
        <v>411</v>
      </c>
      <c r="E1319" s="6">
        <v>150854</v>
      </c>
      <c r="F1319" s="3" t="s">
        <v>2131</v>
      </c>
      <c r="G1319" s="8">
        <v>32000</v>
      </c>
      <c r="H1319" s="6">
        <v>75</v>
      </c>
      <c r="I1319" s="6">
        <v>150333</v>
      </c>
      <c r="J1319" s="13">
        <v>45077</v>
      </c>
      <c r="K1319" s="9">
        <v>7239.4127433015819</v>
      </c>
      <c r="L1319" s="4" t="s">
        <v>4627</v>
      </c>
      <c r="M1319" s="4" t="s">
        <v>4632</v>
      </c>
      <c r="N1319" s="4">
        <f>VLOOKUP(I1319,BaseModelo!$A$2:$E$5075,5)</f>
        <v>7</v>
      </c>
      <c r="P1319" s="15">
        <v>90</v>
      </c>
      <c r="Q1319" s="4">
        <f>VLOOKUP(I1319,BaseModelo!$A$2:$E$5075,3)</f>
        <v>127</v>
      </c>
      <c r="R1319" s="4">
        <f t="shared" si="400"/>
        <v>32283000</v>
      </c>
      <c r="S1319" s="16">
        <f t="shared" si="401"/>
        <v>9.9123377629092716E-4</v>
      </c>
      <c r="T1319" s="4">
        <f t="shared" si="412"/>
        <v>7.4342533221819537E-2</v>
      </c>
      <c r="U1319" s="4">
        <f t="shared" si="413"/>
        <v>8.921103986618345E-2</v>
      </c>
      <c r="V1319" s="6">
        <f t="shared" si="402"/>
        <v>0</v>
      </c>
      <c r="W1319" s="16" t="str">
        <f t="shared" si="403"/>
        <v/>
      </c>
      <c r="X1319" s="4" t="str">
        <f t="shared" si="414"/>
        <v/>
      </c>
      <c r="Y1319" s="4" t="str">
        <f t="shared" si="404"/>
        <v/>
      </c>
      <c r="Z1319" s="4">
        <f t="shared" si="405"/>
        <v>4022000</v>
      </c>
      <c r="AA1319" s="16">
        <f t="shared" si="406"/>
        <v>7.9562406762804568E-3</v>
      </c>
      <c r="AB1319" s="15">
        <f t="shared" si="415"/>
        <v>0.59671805072103423</v>
      </c>
      <c r="AC1319" s="15">
        <f t="shared" si="416"/>
        <v>0.71606166086524115</v>
      </c>
      <c r="AD1319" s="4">
        <v>150848</v>
      </c>
      <c r="AE1319" s="26">
        <v>4096.5600000000004</v>
      </c>
      <c r="AF1319" s="26">
        <v>1402.1313634553846</v>
      </c>
      <c r="AG1319" s="4">
        <f t="shared" si="417"/>
        <v>1778000</v>
      </c>
      <c r="AH1319" s="16">
        <f t="shared" si="407"/>
        <v>1.799775028121485E-2</v>
      </c>
      <c r="AI1319" s="15">
        <f t="shared" si="408"/>
        <v>1.3498312710911138</v>
      </c>
      <c r="AJ1319" s="15">
        <f t="shared" si="409"/>
        <v>1.6197975253093364</v>
      </c>
      <c r="AK1319" s="4">
        <f t="shared" si="410"/>
        <v>15073000</v>
      </c>
      <c r="AL1319" s="27">
        <f t="shared" si="411"/>
        <v>2.1230013932196641E-3</v>
      </c>
      <c r="AM1319" s="15">
        <f t="shared" si="418"/>
        <v>0.15922510449147481</v>
      </c>
      <c r="AN1319" s="15">
        <f t="shared" si="419"/>
        <v>1.8939516192648245E-4</v>
      </c>
    </row>
    <row r="1320" spans="1:40" x14ac:dyDescent="0.2">
      <c r="A1320" s="4" t="s">
        <v>4627</v>
      </c>
      <c r="B1320" s="3" t="s">
        <v>5</v>
      </c>
      <c r="C1320" s="6">
        <v>150848</v>
      </c>
      <c r="D1320" s="3" t="s">
        <v>411</v>
      </c>
      <c r="E1320" s="6">
        <v>150855</v>
      </c>
      <c r="F1320" s="3" t="s">
        <v>2132</v>
      </c>
      <c r="G1320" s="8">
        <v>6000</v>
      </c>
      <c r="H1320" s="6">
        <v>132</v>
      </c>
      <c r="I1320" s="6">
        <v>150319</v>
      </c>
      <c r="J1320" s="13">
        <v>45077</v>
      </c>
      <c r="K1320" s="9">
        <v>1357.3898893690466</v>
      </c>
      <c r="L1320" s="4" t="s">
        <v>4627</v>
      </c>
      <c r="M1320" s="4" t="s">
        <v>4632</v>
      </c>
      <c r="N1320" s="4">
        <f>VLOOKUP(I1320,BaseModelo!$A$2:$E$5075,5)</f>
        <v>9</v>
      </c>
      <c r="P1320" s="15">
        <v>142.00000000000003</v>
      </c>
      <c r="Q1320" s="4">
        <f>VLOOKUP(I1320,BaseModelo!$A$2:$E$5075,3)</f>
        <v>147</v>
      </c>
      <c r="R1320" s="4">
        <f t="shared" si="400"/>
        <v>32283000</v>
      </c>
      <c r="S1320" s="16">
        <f t="shared" si="401"/>
        <v>1.8585633305454884E-4</v>
      </c>
      <c r="T1320" s="4">
        <f t="shared" si="412"/>
        <v>2.4533035963200448E-2</v>
      </c>
      <c r="U1320" s="4">
        <f t="shared" si="413"/>
        <v>2.6391599293745942E-2</v>
      </c>
      <c r="V1320" s="6">
        <f t="shared" si="402"/>
        <v>0</v>
      </c>
      <c r="W1320" s="16" t="str">
        <f t="shared" si="403"/>
        <v/>
      </c>
      <c r="X1320" s="4" t="str">
        <f t="shared" si="414"/>
        <v/>
      </c>
      <c r="Y1320" s="4" t="str">
        <f t="shared" si="404"/>
        <v/>
      </c>
      <c r="Z1320" s="4">
        <f t="shared" si="405"/>
        <v>5305000</v>
      </c>
      <c r="AA1320" s="16">
        <f t="shared" si="406"/>
        <v>1.1310084825636192E-3</v>
      </c>
      <c r="AB1320" s="15">
        <f t="shared" si="415"/>
        <v>0.14929311969839773</v>
      </c>
      <c r="AC1320" s="15">
        <f t="shared" si="416"/>
        <v>0.16060320452403395</v>
      </c>
      <c r="AD1320" s="4">
        <v>150848</v>
      </c>
      <c r="AE1320" s="26">
        <v>1393.18</v>
      </c>
      <c r="AF1320" s="26">
        <v>476.84432131807483</v>
      </c>
      <c r="AG1320" s="4">
        <f t="shared" si="417"/>
        <v>2114000</v>
      </c>
      <c r="AH1320" s="16">
        <f t="shared" si="407"/>
        <v>2.8382213812677389E-3</v>
      </c>
      <c r="AI1320" s="15">
        <f t="shared" si="408"/>
        <v>0.37464522232734154</v>
      </c>
      <c r="AJ1320" s="15">
        <f t="shared" si="409"/>
        <v>0.40302743614001901</v>
      </c>
      <c r="AK1320" s="4">
        <f t="shared" si="410"/>
        <v>15073000</v>
      </c>
      <c r="AL1320" s="27">
        <f t="shared" si="411"/>
        <v>3.9806276122868704E-4</v>
      </c>
      <c r="AM1320" s="15">
        <f t="shared" si="418"/>
        <v>5.254428448218669E-2</v>
      </c>
      <c r="AN1320" s="15">
        <f t="shared" si="419"/>
        <v>1.0505512888109577E-5</v>
      </c>
    </row>
    <row r="1321" spans="1:40" x14ac:dyDescent="0.2">
      <c r="A1321" s="4" t="s">
        <v>4628</v>
      </c>
      <c r="B1321" s="3" t="s">
        <v>12</v>
      </c>
      <c r="C1321" s="6">
        <v>151007</v>
      </c>
      <c r="D1321" s="3" t="s">
        <v>58</v>
      </c>
      <c r="E1321" s="6">
        <v>151014</v>
      </c>
      <c r="F1321" s="3" t="s">
        <v>2133</v>
      </c>
      <c r="G1321" s="8">
        <v>6000</v>
      </c>
      <c r="H1321" s="6">
        <v>142</v>
      </c>
      <c r="I1321" s="6">
        <v>150464</v>
      </c>
      <c r="J1321" s="13">
        <v>45077</v>
      </c>
      <c r="K1321" s="9">
        <v>1135.3748509252741</v>
      </c>
      <c r="L1321" s="4" t="s">
        <v>4628</v>
      </c>
      <c r="M1321" s="4" t="s">
        <v>4632</v>
      </c>
      <c r="N1321" s="4">
        <f>VLOOKUP(I1321,BaseModelo!$A$2:$E$5075,5)</f>
        <v>8</v>
      </c>
      <c r="P1321" s="15">
        <v>142.00000000000003</v>
      </c>
      <c r="Q1321" s="4">
        <f>VLOOKUP(I1321,BaseModelo!$A$2:$E$5075,3)</f>
        <v>132</v>
      </c>
      <c r="R1321" s="4">
        <f t="shared" si="400"/>
        <v>32283000</v>
      </c>
      <c r="S1321" s="16">
        <f t="shared" si="401"/>
        <v>1.8585633305454884E-4</v>
      </c>
      <c r="T1321" s="4">
        <f t="shared" si="412"/>
        <v>2.6391599293745936E-2</v>
      </c>
      <c r="U1321" s="4">
        <f t="shared" si="413"/>
        <v>2.6391599293745942E-2</v>
      </c>
      <c r="V1321" s="6">
        <f t="shared" si="402"/>
        <v>0</v>
      </c>
      <c r="W1321" s="16" t="str">
        <f t="shared" si="403"/>
        <v/>
      </c>
      <c r="X1321" s="4" t="str">
        <f t="shared" si="414"/>
        <v/>
      </c>
      <c r="Y1321" s="4" t="str">
        <f t="shared" si="404"/>
        <v/>
      </c>
      <c r="Z1321" s="4">
        <f t="shared" si="405"/>
        <v>5836000</v>
      </c>
      <c r="AA1321" s="16">
        <f t="shared" si="406"/>
        <v>1.028101439342015E-3</v>
      </c>
      <c r="AB1321" s="15">
        <f t="shared" si="415"/>
        <v>0.14599040438656613</v>
      </c>
      <c r="AC1321" s="15">
        <f t="shared" si="416"/>
        <v>0.14599040438656616</v>
      </c>
      <c r="AD1321" s="4">
        <v>151007</v>
      </c>
      <c r="AE1321" s="26">
        <v>1503.37</v>
      </c>
      <c r="AF1321" s="26">
        <v>492.97611468992471</v>
      </c>
      <c r="AG1321" s="4">
        <f t="shared" si="417"/>
        <v>3421000</v>
      </c>
      <c r="AH1321" s="16">
        <f t="shared" si="407"/>
        <v>1.7538731365097924E-3</v>
      </c>
      <c r="AI1321" s="15">
        <f t="shared" si="408"/>
        <v>0.24904998538439052</v>
      </c>
      <c r="AJ1321" s="15">
        <f t="shared" si="409"/>
        <v>0.24904998538439058</v>
      </c>
      <c r="AK1321" s="4">
        <f t="shared" si="410"/>
        <v>16319000</v>
      </c>
      <c r="AL1321" s="27">
        <f t="shared" si="411"/>
        <v>3.6766958759727926E-4</v>
      </c>
      <c r="AM1321" s="15">
        <f t="shared" si="418"/>
        <v>5.2209081438813656E-2</v>
      </c>
      <c r="AN1321" s="15">
        <f t="shared" si="419"/>
        <v>9.7033884283642175E-6</v>
      </c>
    </row>
    <row r="1322" spans="1:40" x14ac:dyDescent="0.2">
      <c r="A1322" s="4" t="s">
        <v>4627</v>
      </c>
      <c r="B1322" s="3" t="s">
        <v>9</v>
      </c>
      <c r="C1322" s="6">
        <v>151046</v>
      </c>
      <c r="D1322" s="3" t="s">
        <v>70</v>
      </c>
      <c r="E1322" s="6">
        <v>151080</v>
      </c>
      <c r="F1322" s="3" t="s">
        <v>2134</v>
      </c>
      <c r="G1322" s="8">
        <v>7000</v>
      </c>
      <c r="H1322" s="6">
        <v>142</v>
      </c>
      <c r="I1322" s="6">
        <v>150946</v>
      </c>
      <c r="J1322" s="13">
        <v>45077</v>
      </c>
      <c r="K1322" s="9">
        <v>7000</v>
      </c>
      <c r="L1322" s="4" t="s">
        <v>4627</v>
      </c>
      <c r="M1322" s="4" t="s">
        <v>4632</v>
      </c>
      <c r="N1322" s="4">
        <f>VLOOKUP(I1322,BaseModelo!$A$2:$E$5075,5)</f>
        <v>4</v>
      </c>
      <c r="P1322" s="15">
        <v>142.00000000000003</v>
      </c>
      <c r="Q1322" s="4">
        <f>VLOOKUP(I1322,BaseModelo!$A$2:$E$5075,3)</f>
        <v>110</v>
      </c>
      <c r="R1322" s="4">
        <f t="shared" si="400"/>
        <v>32283000</v>
      </c>
      <c r="S1322" s="16">
        <f t="shared" si="401"/>
        <v>2.168323885636403E-4</v>
      </c>
      <c r="T1322" s="4">
        <f t="shared" si="412"/>
        <v>3.0790199176036922E-2</v>
      </c>
      <c r="U1322" s="4">
        <f t="shared" si="413"/>
        <v>3.0790199176036929E-2</v>
      </c>
      <c r="V1322" s="6">
        <f t="shared" si="402"/>
        <v>0</v>
      </c>
      <c r="W1322" s="16" t="str">
        <f t="shared" si="403"/>
        <v/>
      </c>
      <c r="X1322" s="4" t="str">
        <f t="shared" si="414"/>
        <v/>
      </c>
      <c r="Y1322" s="4" t="str">
        <f t="shared" si="404"/>
        <v/>
      </c>
      <c r="Z1322" s="4">
        <f t="shared" si="405"/>
        <v>2331000</v>
      </c>
      <c r="AA1322" s="16">
        <f t="shared" si="406"/>
        <v>3.003003003003003E-3</v>
      </c>
      <c r="AB1322" s="15">
        <f t="shared" si="415"/>
        <v>0.42642642642642642</v>
      </c>
      <c r="AC1322" s="15">
        <f t="shared" si="416"/>
        <v>0.42642642642642653</v>
      </c>
      <c r="AD1322" s="4">
        <v>151046</v>
      </c>
      <c r="AE1322" s="26">
        <v>1758.65</v>
      </c>
      <c r="AF1322" s="26">
        <v>1758.65</v>
      </c>
      <c r="AG1322" s="4">
        <f t="shared" si="417"/>
        <v>1421000</v>
      </c>
      <c r="AH1322" s="16">
        <f t="shared" si="407"/>
        <v>4.9261083743842365E-3</v>
      </c>
      <c r="AI1322" s="15">
        <f t="shared" si="408"/>
        <v>0.69950738916256161</v>
      </c>
      <c r="AJ1322" s="15">
        <f t="shared" si="409"/>
        <v>0.69950738916256172</v>
      </c>
      <c r="AK1322" s="4">
        <f t="shared" si="410"/>
        <v>15073000</v>
      </c>
      <c r="AL1322" s="27">
        <f t="shared" si="411"/>
        <v>4.6440655476680156E-4</v>
      </c>
      <c r="AM1322" s="15">
        <f t="shared" si="418"/>
        <v>6.5945730776885828E-2</v>
      </c>
      <c r="AN1322" s="15">
        <f t="shared" si="419"/>
        <v>1.4299170319926922E-5</v>
      </c>
    </row>
    <row r="1323" spans="1:40" x14ac:dyDescent="0.2">
      <c r="A1323" s="4" t="s">
        <v>4628</v>
      </c>
      <c r="B1323" s="3" t="s">
        <v>11</v>
      </c>
      <c r="C1323" s="6">
        <v>151072</v>
      </c>
      <c r="D1323" s="3" t="s">
        <v>73</v>
      </c>
      <c r="E1323" s="6">
        <v>151691</v>
      </c>
      <c r="F1323" s="3" t="s">
        <v>2164</v>
      </c>
      <c r="G1323" s="8">
        <v>10000</v>
      </c>
      <c r="H1323" s="6">
        <v>142</v>
      </c>
      <c r="I1323" s="6">
        <v>151065</v>
      </c>
      <c r="J1323" s="13">
        <v>45077</v>
      </c>
      <c r="K1323" s="9">
        <v>10000</v>
      </c>
      <c r="L1323" s="4" t="s">
        <v>4628</v>
      </c>
      <c r="M1323" s="4" t="s">
        <v>4632</v>
      </c>
      <c r="N1323" s="4">
        <f>VLOOKUP(I1323,BaseModelo!$A$2:$E$5075,5)</f>
        <v>3</v>
      </c>
      <c r="P1323" s="15">
        <v>142.00000000000003</v>
      </c>
      <c r="Q1323" s="4">
        <f>VLOOKUP(I1323,BaseModelo!$A$2:$E$5075,3)</f>
        <v>110</v>
      </c>
      <c r="R1323" s="4">
        <f t="shared" si="400"/>
        <v>32283000</v>
      </c>
      <c r="S1323" s="16">
        <f t="shared" si="401"/>
        <v>3.0976055509091471E-4</v>
      </c>
      <c r="T1323" s="4">
        <f t="shared" si="412"/>
        <v>4.3985998822909891E-2</v>
      </c>
      <c r="U1323" s="4">
        <f t="shared" si="413"/>
        <v>4.3985998822909898E-2</v>
      </c>
      <c r="V1323" s="6">
        <f t="shared" si="402"/>
        <v>0</v>
      </c>
      <c r="W1323" s="16" t="str">
        <f t="shared" si="403"/>
        <v/>
      </c>
      <c r="X1323" s="4" t="str">
        <f t="shared" si="414"/>
        <v/>
      </c>
      <c r="Y1323" s="4" t="str">
        <f t="shared" si="404"/>
        <v/>
      </c>
      <c r="Z1323" s="4">
        <f t="shared" si="405"/>
        <v>1992000</v>
      </c>
      <c r="AA1323" s="16">
        <f t="shared" si="406"/>
        <v>5.0200803212851405E-3</v>
      </c>
      <c r="AB1323" s="15">
        <f t="shared" si="415"/>
        <v>0.71285140562248994</v>
      </c>
      <c r="AC1323" s="15">
        <f t="shared" si="416"/>
        <v>0.71285140562249005</v>
      </c>
      <c r="AD1323" s="4">
        <v>151072</v>
      </c>
      <c r="AE1323" s="26">
        <v>2510.34</v>
      </c>
      <c r="AF1323" s="26">
        <v>2510.34</v>
      </c>
      <c r="AG1323" s="4">
        <f t="shared" si="417"/>
        <v>673000</v>
      </c>
      <c r="AH1323" s="16">
        <f t="shared" si="407"/>
        <v>1.4858841010401188E-2</v>
      </c>
      <c r="AI1323" s="15">
        <f t="shared" si="408"/>
        <v>2.1099554234769688</v>
      </c>
      <c r="AJ1323" s="15">
        <f t="shared" si="409"/>
        <v>2.1099554234769693</v>
      </c>
      <c r="AK1323" s="4">
        <f t="shared" si="410"/>
        <v>16319000</v>
      </c>
      <c r="AL1323" s="27">
        <f t="shared" si="411"/>
        <v>6.1278264599546543E-4</v>
      </c>
      <c r="AM1323" s="15">
        <f t="shared" si="418"/>
        <v>8.7015135731356094E-2</v>
      </c>
      <c r="AN1323" s="15">
        <f t="shared" si="419"/>
        <v>2.6953856745456156E-5</v>
      </c>
    </row>
    <row r="1324" spans="1:40" x14ac:dyDescent="0.2">
      <c r="A1324" s="4" t="s">
        <v>4627</v>
      </c>
      <c r="B1324" s="3" t="s">
        <v>10</v>
      </c>
      <c r="C1324" s="6">
        <v>151158</v>
      </c>
      <c r="D1324" s="3" t="s">
        <v>64</v>
      </c>
      <c r="E1324" s="6">
        <v>151250</v>
      </c>
      <c r="F1324" s="3" t="s">
        <v>2139</v>
      </c>
      <c r="G1324" s="8">
        <v>5000</v>
      </c>
      <c r="H1324" s="6">
        <v>147</v>
      </c>
      <c r="I1324" s="6">
        <v>151231</v>
      </c>
      <c r="J1324" s="13">
        <v>45077</v>
      </c>
      <c r="K1324" s="9">
        <v>5000</v>
      </c>
      <c r="L1324" s="4" t="s">
        <v>4627</v>
      </c>
      <c r="M1324" s="4" t="s">
        <v>4632</v>
      </c>
      <c r="N1324" s="4">
        <f>VLOOKUP(I1324,BaseModelo!$A$2:$E$5075,5)</f>
        <v>7</v>
      </c>
      <c r="P1324" s="15">
        <v>147</v>
      </c>
      <c r="Q1324" s="4">
        <f>VLOOKUP(I1324,BaseModelo!$A$2:$E$5075,3)</f>
        <v>127</v>
      </c>
      <c r="R1324" s="4">
        <f t="shared" si="400"/>
        <v>32283000</v>
      </c>
      <c r="S1324" s="16">
        <f t="shared" si="401"/>
        <v>1.5488027754545735E-4</v>
      </c>
      <c r="T1324" s="4">
        <f t="shared" si="412"/>
        <v>2.2767400799182231E-2</v>
      </c>
      <c r="U1324" s="4">
        <f t="shared" si="413"/>
        <v>2.2767400799182231E-2</v>
      </c>
      <c r="V1324" s="6">
        <f t="shared" si="402"/>
        <v>0</v>
      </c>
      <c r="W1324" s="16" t="str">
        <f t="shared" si="403"/>
        <v/>
      </c>
      <c r="X1324" s="4" t="str">
        <f t="shared" si="414"/>
        <v/>
      </c>
      <c r="Y1324" s="4" t="str">
        <f t="shared" si="404"/>
        <v/>
      </c>
      <c r="Z1324" s="4">
        <f t="shared" si="405"/>
        <v>4022000</v>
      </c>
      <c r="AA1324" s="16">
        <f t="shared" si="406"/>
        <v>1.2431626056688214E-3</v>
      </c>
      <c r="AB1324" s="15">
        <f t="shared" si="415"/>
        <v>0.18274490303331675</v>
      </c>
      <c r="AC1324" s="15">
        <f t="shared" si="416"/>
        <v>0.18274490303331675</v>
      </c>
      <c r="AD1324" s="4">
        <v>151158</v>
      </c>
      <c r="AE1324" s="26">
        <v>1303.3399999999999</v>
      </c>
      <c r="AF1324" s="26">
        <v>1303.3399999999999</v>
      </c>
      <c r="AG1324" s="4">
        <f t="shared" si="417"/>
        <v>1778000</v>
      </c>
      <c r="AH1324" s="16">
        <f t="shared" si="407"/>
        <v>2.8121484814398199E-3</v>
      </c>
      <c r="AI1324" s="15">
        <f t="shared" si="408"/>
        <v>0.41338582677165353</v>
      </c>
      <c r="AJ1324" s="15">
        <f t="shared" si="409"/>
        <v>0.41338582677165353</v>
      </c>
      <c r="AK1324" s="4">
        <f t="shared" si="410"/>
        <v>15073000</v>
      </c>
      <c r="AL1324" s="27">
        <f t="shared" si="411"/>
        <v>3.3171896769057253E-4</v>
      </c>
      <c r="AM1324" s="15">
        <f t="shared" si="418"/>
        <v>4.8762688250514163E-2</v>
      </c>
      <c r="AN1324" s="15">
        <f t="shared" si="419"/>
        <v>7.5523786901022457E-6</v>
      </c>
    </row>
    <row r="1325" spans="1:40" x14ac:dyDescent="0.2">
      <c r="A1325" s="4" t="s">
        <v>4627</v>
      </c>
      <c r="B1325" s="3" t="s">
        <v>10</v>
      </c>
      <c r="C1325" s="6">
        <v>151158</v>
      </c>
      <c r="D1325" s="3" t="s">
        <v>64</v>
      </c>
      <c r="E1325" s="6">
        <v>151252</v>
      </c>
      <c r="F1325" s="3" t="s">
        <v>2140</v>
      </c>
      <c r="G1325" s="8">
        <v>10000</v>
      </c>
      <c r="H1325" s="6">
        <v>142</v>
      </c>
      <c r="I1325" s="6">
        <v>151013</v>
      </c>
      <c r="J1325" s="13">
        <v>45077</v>
      </c>
      <c r="K1325" s="9">
        <v>10000</v>
      </c>
      <c r="L1325" s="4" t="s">
        <v>4627</v>
      </c>
      <c r="M1325" s="4" t="s">
        <v>4632</v>
      </c>
      <c r="N1325" s="4">
        <f>VLOOKUP(I1325,BaseModelo!$A$2:$E$5075,5)</f>
        <v>8</v>
      </c>
      <c r="P1325" s="15">
        <v>142.00000000000003</v>
      </c>
      <c r="Q1325" s="4">
        <f>VLOOKUP(I1325,BaseModelo!$A$2:$E$5075,3)</f>
        <v>132</v>
      </c>
      <c r="R1325" s="4">
        <f t="shared" si="400"/>
        <v>32283000</v>
      </c>
      <c r="S1325" s="16">
        <f t="shared" si="401"/>
        <v>3.0976055509091471E-4</v>
      </c>
      <c r="T1325" s="4">
        <f t="shared" si="412"/>
        <v>4.3985998822909891E-2</v>
      </c>
      <c r="U1325" s="4">
        <f t="shared" si="413"/>
        <v>4.3985998822909898E-2</v>
      </c>
      <c r="V1325" s="6">
        <f t="shared" si="402"/>
        <v>0</v>
      </c>
      <c r="W1325" s="16" t="str">
        <f t="shared" si="403"/>
        <v/>
      </c>
      <c r="X1325" s="4" t="str">
        <f t="shared" si="414"/>
        <v/>
      </c>
      <c r="Y1325" s="4" t="str">
        <f t="shared" si="404"/>
        <v/>
      </c>
      <c r="Z1325" s="4">
        <f t="shared" si="405"/>
        <v>5836000</v>
      </c>
      <c r="AA1325" s="16">
        <f t="shared" si="406"/>
        <v>1.7135023989033585E-3</v>
      </c>
      <c r="AB1325" s="15">
        <f t="shared" si="415"/>
        <v>0.2433173406442769</v>
      </c>
      <c r="AC1325" s="15">
        <f t="shared" si="416"/>
        <v>0.24331734064427696</v>
      </c>
      <c r="AD1325" s="4">
        <v>151158</v>
      </c>
      <c r="AE1325" s="26">
        <v>2510.34</v>
      </c>
      <c r="AF1325" s="26">
        <v>2510.34</v>
      </c>
      <c r="AG1325" s="4">
        <f t="shared" si="417"/>
        <v>2254000</v>
      </c>
      <c r="AH1325" s="16">
        <f t="shared" si="407"/>
        <v>4.4365572315882874E-3</v>
      </c>
      <c r="AI1325" s="15">
        <f t="shared" si="408"/>
        <v>0.62999112688553682</v>
      </c>
      <c r="AJ1325" s="15">
        <f t="shared" si="409"/>
        <v>0.62999112688553693</v>
      </c>
      <c r="AK1325" s="4">
        <f t="shared" si="410"/>
        <v>15073000</v>
      </c>
      <c r="AL1325" s="27">
        <f t="shared" si="411"/>
        <v>6.6343793538114506E-4</v>
      </c>
      <c r="AM1325" s="15">
        <f t="shared" si="418"/>
        <v>9.4208186824122603E-2</v>
      </c>
      <c r="AN1325" s="15">
        <f t="shared" si="419"/>
        <v>2.918198024474882E-5</v>
      </c>
    </row>
    <row r="1326" spans="1:40" x14ac:dyDescent="0.2">
      <c r="A1326" s="4" t="s">
        <v>4627</v>
      </c>
      <c r="B1326" s="3" t="s">
        <v>9</v>
      </c>
      <c r="C1326" s="6">
        <v>151218</v>
      </c>
      <c r="D1326" s="3" t="s">
        <v>62</v>
      </c>
      <c r="E1326" s="6">
        <v>151232</v>
      </c>
      <c r="F1326" s="3" t="s">
        <v>2137</v>
      </c>
      <c r="G1326" s="8">
        <v>10000</v>
      </c>
      <c r="H1326" s="6">
        <v>142</v>
      </c>
      <c r="I1326" s="6">
        <v>151001</v>
      </c>
      <c r="J1326" s="13">
        <v>45077</v>
      </c>
      <c r="K1326" s="9">
        <v>10000</v>
      </c>
      <c r="L1326" s="4" t="s">
        <v>4627</v>
      </c>
      <c r="M1326" s="4" t="s">
        <v>4632</v>
      </c>
      <c r="N1326" s="4">
        <f>VLOOKUP(I1326,BaseModelo!$A$2:$E$5075,5)</f>
        <v>9</v>
      </c>
      <c r="P1326" s="15">
        <v>142.00000000000003</v>
      </c>
      <c r="Q1326" s="4">
        <f>VLOOKUP(I1326,BaseModelo!$A$2:$E$5075,3)</f>
        <v>147</v>
      </c>
      <c r="R1326" s="4">
        <f t="shared" si="400"/>
        <v>32283000</v>
      </c>
      <c r="S1326" s="16">
        <f t="shared" si="401"/>
        <v>3.0976055509091471E-4</v>
      </c>
      <c r="T1326" s="4">
        <f t="shared" si="412"/>
        <v>4.3985998822909891E-2</v>
      </c>
      <c r="U1326" s="4">
        <f t="shared" si="413"/>
        <v>4.3985998822909898E-2</v>
      </c>
      <c r="V1326" s="6">
        <f t="shared" si="402"/>
        <v>0</v>
      </c>
      <c r="W1326" s="16" t="str">
        <f t="shared" si="403"/>
        <v/>
      </c>
      <c r="X1326" s="4" t="str">
        <f t="shared" si="414"/>
        <v/>
      </c>
      <c r="Y1326" s="4" t="str">
        <f t="shared" si="404"/>
        <v/>
      </c>
      <c r="Z1326" s="4">
        <f t="shared" si="405"/>
        <v>5305000</v>
      </c>
      <c r="AA1326" s="16">
        <f t="shared" si="406"/>
        <v>1.885014137606032E-3</v>
      </c>
      <c r="AB1326" s="15">
        <f t="shared" si="415"/>
        <v>0.26767200754005654</v>
      </c>
      <c r="AC1326" s="15">
        <f t="shared" si="416"/>
        <v>0.2676720075400566</v>
      </c>
      <c r="AD1326" s="4">
        <v>151218</v>
      </c>
      <c r="AE1326" s="26">
        <v>2510.34</v>
      </c>
      <c r="AF1326" s="26">
        <v>2510.34</v>
      </c>
      <c r="AG1326" s="4">
        <f t="shared" si="417"/>
        <v>2114000</v>
      </c>
      <c r="AH1326" s="16">
        <f t="shared" si="407"/>
        <v>4.7303689687795648E-3</v>
      </c>
      <c r="AI1326" s="15">
        <f t="shared" si="408"/>
        <v>0.67171239356669821</v>
      </c>
      <c r="AJ1326" s="15">
        <f t="shared" si="409"/>
        <v>0.67171239356669832</v>
      </c>
      <c r="AK1326" s="4">
        <f t="shared" si="410"/>
        <v>15073000</v>
      </c>
      <c r="AL1326" s="27">
        <f t="shared" si="411"/>
        <v>6.6343793538114506E-4</v>
      </c>
      <c r="AM1326" s="15">
        <f t="shared" si="418"/>
        <v>9.4208186824122603E-2</v>
      </c>
      <c r="AN1326" s="15">
        <f t="shared" si="419"/>
        <v>2.918198024474882E-5</v>
      </c>
    </row>
    <row r="1327" spans="1:40" x14ac:dyDescent="0.2">
      <c r="A1327" s="4" t="s">
        <v>4627</v>
      </c>
      <c r="B1327" s="3" t="s">
        <v>9</v>
      </c>
      <c r="C1327" s="6">
        <v>151218</v>
      </c>
      <c r="D1327" s="3" t="s">
        <v>62</v>
      </c>
      <c r="E1327" s="6">
        <v>151233</v>
      </c>
      <c r="F1327" s="3" t="s">
        <v>2138</v>
      </c>
      <c r="G1327" s="8">
        <v>10000</v>
      </c>
      <c r="H1327" s="6">
        <v>142</v>
      </c>
      <c r="I1327" s="6">
        <v>150154</v>
      </c>
      <c r="J1327" s="13">
        <v>45077</v>
      </c>
      <c r="K1327" s="9">
        <v>10000</v>
      </c>
      <c r="L1327" s="4" t="s">
        <v>4627</v>
      </c>
      <c r="M1327" s="4" t="s">
        <v>4632</v>
      </c>
      <c r="N1327" s="4">
        <f>VLOOKUP(I1327,BaseModelo!$A$2:$E$5075,5)</f>
        <v>9</v>
      </c>
      <c r="P1327" s="15">
        <v>142.00000000000003</v>
      </c>
      <c r="Q1327" s="4">
        <f>VLOOKUP(I1327,BaseModelo!$A$2:$E$5075,3)</f>
        <v>147</v>
      </c>
      <c r="R1327" s="4">
        <f t="shared" si="400"/>
        <v>32283000</v>
      </c>
      <c r="S1327" s="16">
        <f t="shared" si="401"/>
        <v>3.0976055509091471E-4</v>
      </c>
      <c r="T1327" s="4">
        <f t="shared" si="412"/>
        <v>4.3985998822909891E-2</v>
      </c>
      <c r="U1327" s="4">
        <f t="shared" si="413"/>
        <v>4.3985998822909898E-2</v>
      </c>
      <c r="V1327" s="6">
        <f t="shared" si="402"/>
        <v>0</v>
      </c>
      <c r="W1327" s="16" t="str">
        <f t="shared" si="403"/>
        <v/>
      </c>
      <c r="X1327" s="4" t="str">
        <f t="shared" si="414"/>
        <v/>
      </c>
      <c r="Y1327" s="4" t="str">
        <f t="shared" si="404"/>
        <v/>
      </c>
      <c r="Z1327" s="4">
        <f t="shared" si="405"/>
        <v>5305000</v>
      </c>
      <c r="AA1327" s="16">
        <f t="shared" si="406"/>
        <v>1.885014137606032E-3</v>
      </c>
      <c r="AB1327" s="15">
        <f t="shared" si="415"/>
        <v>0.26767200754005654</v>
      </c>
      <c r="AC1327" s="15">
        <f t="shared" si="416"/>
        <v>0.2676720075400566</v>
      </c>
      <c r="AD1327" s="4">
        <v>151218</v>
      </c>
      <c r="AE1327" s="26">
        <v>2510.34</v>
      </c>
      <c r="AF1327" s="26">
        <v>2510.34</v>
      </c>
      <c r="AG1327" s="4">
        <f t="shared" si="417"/>
        <v>2114000</v>
      </c>
      <c r="AH1327" s="16">
        <f t="shared" si="407"/>
        <v>4.7303689687795648E-3</v>
      </c>
      <c r="AI1327" s="15">
        <f t="shared" si="408"/>
        <v>0.67171239356669821</v>
      </c>
      <c r="AJ1327" s="15">
        <f t="shared" si="409"/>
        <v>0.67171239356669832</v>
      </c>
      <c r="AK1327" s="4">
        <f t="shared" si="410"/>
        <v>15073000</v>
      </c>
      <c r="AL1327" s="27">
        <f t="shared" si="411"/>
        <v>6.6343793538114506E-4</v>
      </c>
      <c r="AM1327" s="15">
        <f t="shared" si="418"/>
        <v>9.4208186824122603E-2</v>
      </c>
      <c r="AN1327" s="15">
        <f t="shared" si="419"/>
        <v>2.918198024474882E-5</v>
      </c>
    </row>
    <row r="1328" spans="1:40" x14ac:dyDescent="0.2">
      <c r="A1328" s="4" t="s">
        <v>4627</v>
      </c>
      <c r="B1328" s="3" t="s">
        <v>8</v>
      </c>
      <c r="C1328" s="6">
        <v>151268</v>
      </c>
      <c r="D1328" s="3" t="s">
        <v>47</v>
      </c>
      <c r="E1328" s="6">
        <v>151274</v>
      </c>
      <c r="F1328" s="3" t="s">
        <v>2178</v>
      </c>
      <c r="G1328" s="8">
        <v>1000</v>
      </c>
      <c r="H1328" s="6">
        <v>147</v>
      </c>
      <c r="I1328" s="6">
        <v>151137</v>
      </c>
      <c r="J1328" s="13">
        <v>45077</v>
      </c>
      <c r="K1328" s="9">
        <v>1000</v>
      </c>
      <c r="L1328" s="4" t="s">
        <v>4627</v>
      </c>
      <c r="M1328" s="4" t="s">
        <v>4632</v>
      </c>
      <c r="N1328" s="4">
        <f>VLOOKUP(I1328,BaseModelo!$A$2:$E$5075,5)</f>
        <v>5</v>
      </c>
      <c r="P1328" s="15">
        <v>147</v>
      </c>
      <c r="Q1328" s="4">
        <f>VLOOKUP(I1328,BaseModelo!$A$2:$E$5075,3)</f>
        <v>110</v>
      </c>
      <c r="R1328" s="4">
        <f t="shared" si="400"/>
        <v>32283000</v>
      </c>
      <c r="S1328" s="16">
        <f t="shared" si="401"/>
        <v>3.0976055509091474E-5</v>
      </c>
      <c r="T1328" s="4">
        <f t="shared" si="412"/>
        <v>4.5534801598364465E-3</v>
      </c>
      <c r="U1328" s="4">
        <f t="shared" si="413"/>
        <v>4.5534801598364465E-3</v>
      </c>
      <c r="V1328" s="6">
        <f t="shared" si="402"/>
        <v>0</v>
      </c>
      <c r="W1328" s="16" t="str">
        <f t="shared" si="403"/>
        <v/>
      </c>
      <c r="X1328" s="4" t="str">
        <f t="shared" si="414"/>
        <v/>
      </c>
      <c r="Y1328" s="4" t="str">
        <f t="shared" si="404"/>
        <v/>
      </c>
      <c r="Z1328" s="4">
        <f t="shared" si="405"/>
        <v>4058000</v>
      </c>
      <c r="AA1328" s="16">
        <f t="shared" si="406"/>
        <v>2.4642681123706261E-4</v>
      </c>
      <c r="AB1328" s="15">
        <f t="shared" si="415"/>
        <v>3.6224741251848207E-2</v>
      </c>
      <c r="AC1328" s="15">
        <f t="shared" si="416"/>
        <v>3.6224741251848207E-2</v>
      </c>
      <c r="AD1328" s="4">
        <v>151268</v>
      </c>
      <c r="AE1328" s="26">
        <v>269.05</v>
      </c>
      <c r="AF1328" s="26">
        <v>269.05</v>
      </c>
      <c r="AG1328" s="4">
        <f t="shared" si="417"/>
        <v>1768000</v>
      </c>
      <c r="AH1328" s="16">
        <f t="shared" si="407"/>
        <v>5.6561085972850684E-4</v>
      </c>
      <c r="AI1328" s="15">
        <f t="shared" si="408"/>
        <v>8.3144796380090508E-2</v>
      </c>
      <c r="AJ1328" s="15">
        <f t="shared" si="409"/>
        <v>8.3144796380090508E-2</v>
      </c>
      <c r="AK1328" s="4">
        <f t="shared" si="410"/>
        <v>15073000</v>
      </c>
      <c r="AL1328" s="27">
        <f t="shared" si="411"/>
        <v>6.6343793538114503E-5</v>
      </c>
      <c r="AM1328" s="15">
        <f t="shared" si="418"/>
        <v>9.7525376501028313E-3</v>
      </c>
      <c r="AN1328" s="15">
        <f t="shared" si="419"/>
        <v>3.0209514760408983E-7</v>
      </c>
    </row>
    <row r="1329" spans="1:40" x14ac:dyDescent="0.2">
      <c r="A1329" s="4" t="s">
        <v>4628</v>
      </c>
      <c r="B1329" s="3" t="s">
        <v>6</v>
      </c>
      <c r="C1329" s="6">
        <v>151276</v>
      </c>
      <c r="D1329" s="3" t="s">
        <v>55</v>
      </c>
      <c r="E1329" s="6">
        <v>151291</v>
      </c>
      <c r="F1329" s="3" t="s">
        <v>2136</v>
      </c>
      <c r="G1329" s="8">
        <v>5000</v>
      </c>
      <c r="H1329" s="6">
        <v>147</v>
      </c>
      <c r="I1329" s="6">
        <v>150950</v>
      </c>
      <c r="J1329" s="13">
        <v>45077</v>
      </c>
      <c r="K1329" s="9">
        <v>5000</v>
      </c>
      <c r="L1329" s="4" t="s">
        <v>4628</v>
      </c>
      <c r="M1329" s="4" t="s">
        <v>4632</v>
      </c>
      <c r="N1329" s="4">
        <f>VLOOKUP(I1329,BaseModelo!$A$2:$E$5075,5)</f>
        <v>9</v>
      </c>
      <c r="P1329" s="15">
        <v>147</v>
      </c>
      <c r="Q1329" s="4">
        <f>VLOOKUP(I1329,BaseModelo!$A$2:$E$5075,3)</f>
        <v>147</v>
      </c>
      <c r="R1329" s="4">
        <f t="shared" si="400"/>
        <v>32283000</v>
      </c>
      <c r="S1329" s="16">
        <f t="shared" si="401"/>
        <v>1.5488027754545735E-4</v>
      </c>
      <c r="T1329" s="4">
        <f t="shared" si="412"/>
        <v>2.2767400799182231E-2</v>
      </c>
      <c r="U1329" s="4">
        <f t="shared" si="413"/>
        <v>2.2767400799182231E-2</v>
      </c>
      <c r="V1329" s="6">
        <f t="shared" si="402"/>
        <v>0</v>
      </c>
      <c r="W1329" s="16" t="str">
        <f t="shared" si="403"/>
        <v/>
      </c>
      <c r="X1329" s="4" t="str">
        <f t="shared" si="414"/>
        <v/>
      </c>
      <c r="Y1329" s="4" t="str">
        <f t="shared" si="404"/>
        <v/>
      </c>
      <c r="Z1329" s="4">
        <f t="shared" si="405"/>
        <v>5305000</v>
      </c>
      <c r="AA1329" s="16">
        <f t="shared" si="406"/>
        <v>9.42507068803016E-4</v>
      </c>
      <c r="AB1329" s="15">
        <f t="shared" si="415"/>
        <v>0.13854853911404336</v>
      </c>
      <c r="AC1329" s="15">
        <f t="shared" si="416"/>
        <v>0.13854853911404336</v>
      </c>
      <c r="AD1329" s="4">
        <v>151276</v>
      </c>
      <c r="AE1329" s="26">
        <v>1303.3399999999999</v>
      </c>
      <c r="AF1329" s="26">
        <v>1303.3399999999999</v>
      </c>
      <c r="AG1329" s="4">
        <f t="shared" si="417"/>
        <v>3095000</v>
      </c>
      <c r="AH1329" s="16">
        <f t="shared" si="407"/>
        <v>1.6155088852988692E-3</v>
      </c>
      <c r="AI1329" s="15">
        <f t="shared" si="408"/>
        <v>0.23747980613893377</v>
      </c>
      <c r="AJ1329" s="15">
        <f t="shared" si="409"/>
        <v>0.23747980613893377</v>
      </c>
      <c r="AK1329" s="4">
        <f t="shared" si="410"/>
        <v>16319000</v>
      </c>
      <c r="AL1329" s="27">
        <f t="shared" si="411"/>
        <v>3.0639132299773271E-4</v>
      </c>
      <c r="AM1329" s="15">
        <f t="shared" si="418"/>
        <v>4.5039524480666712E-2</v>
      </c>
      <c r="AN1329" s="15">
        <f t="shared" si="419"/>
        <v>6.9757340520810808E-6</v>
      </c>
    </row>
    <row r="1330" spans="1:40" x14ac:dyDescent="0.2">
      <c r="A1330" s="4" t="s">
        <v>4628</v>
      </c>
      <c r="B1330" s="3" t="s">
        <v>4</v>
      </c>
      <c r="C1330" s="6">
        <v>151316</v>
      </c>
      <c r="D1330" s="3" t="s">
        <v>86</v>
      </c>
      <c r="E1330" s="6">
        <v>151322</v>
      </c>
      <c r="F1330" s="3" t="s">
        <v>2141</v>
      </c>
      <c r="G1330" s="8">
        <v>5000</v>
      </c>
      <c r="H1330" s="6">
        <v>147</v>
      </c>
      <c r="I1330" s="6">
        <v>151146</v>
      </c>
      <c r="J1330" s="13">
        <v>45077</v>
      </c>
      <c r="K1330" s="9">
        <v>4727.7280860070159</v>
      </c>
      <c r="L1330" s="4" t="s">
        <v>4628</v>
      </c>
      <c r="M1330" s="4" t="s">
        <v>4632</v>
      </c>
      <c r="N1330" s="4">
        <f>VLOOKUP(I1330,BaseModelo!$A$2:$E$5075,5)</f>
        <v>5</v>
      </c>
      <c r="P1330" s="15">
        <v>147</v>
      </c>
      <c r="Q1330" s="4">
        <f>VLOOKUP(I1330,BaseModelo!$A$2:$E$5075,3)</f>
        <v>110</v>
      </c>
      <c r="R1330" s="4">
        <f t="shared" si="400"/>
        <v>32283000</v>
      </c>
      <c r="S1330" s="16">
        <f t="shared" si="401"/>
        <v>1.5488027754545735E-4</v>
      </c>
      <c r="T1330" s="4">
        <f t="shared" si="412"/>
        <v>2.2767400799182231E-2</v>
      </c>
      <c r="U1330" s="4">
        <f t="shared" si="413"/>
        <v>2.2767400799182231E-2</v>
      </c>
      <c r="V1330" s="6">
        <f t="shared" si="402"/>
        <v>0</v>
      </c>
      <c r="W1330" s="16" t="str">
        <f t="shared" si="403"/>
        <v/>
      </c>
      <c r="X1330" s="4" t="str">
        <f t="shared" si="414"/>
        <v/>
      </c>
      <c r="Y1330" s="4" t="str">
        <f t="shared" si="404"/>
        <v/>
      </c>
      <c r="Z1330" s="4">
        <f t="shared" si="405"/>
        <v>4058000</v>
      </c>
      <c r="AA1330" s="16">
        <f t="shared" si="406"/>
        <v>1.2321340561853129E-3</v>
      </c>
      <c r="AB1330" s="15">
        <f t="shared" si="415"/>
        <v>0.18112370625924099</v>
      </c>
      <c r="AC1330" s="15">
        <f t="shared" si="416"/>
        <v>0.18112370625924099</v>
      </c>
      <c r="AD1330" s="4">
        <v>151316</v>
      </c>
      <c r="AE1330" s="26">
        <v>1303.3399999999999</v>
      </c>
      <c r="AF1330" s="26">
        <v>1303.3399999999999</v>
      </c>
      <c r="AG1330" s="4">
        <f t="shared" si="417"/>
        <v>2193000</v>
      </c>
      <c r="AH1330" s="16">
        <f t="shared" si="407"/>
        <v>2.2799817601459188E-3</v>
      </c>
      <c r="AI1330" s="15">
        <f t="shared" si="408"/>
        <v>0.33515731874145005</v>
      </c>
      <c r="AJ1330" s="15">
        <f t="shared" si="409"/>
        <v>0.33515731874145005</v>
      </c>
      <c r="AK1330" s="4">
        <f t="shared" si="410"/>
        <v>16319000</v>
      </c>
      <c r="AL1330" s="27">
        <f t="shared" si="411"/>
        <v>3.0639132299773271E-4</v>
      </c>
      <c r="AM1330" s="15">
        <f t="shared" si="418"/>
        <v>4.5039524480666712E-2</v>
      </c>
      <c r="AN1330" s="15">
        <f t="shared" si="419"/>
        <v>6.9757340520810808E-6</v>
      </c>
    </row>
    <row r="1331" spans="1:40" x14ac:dyDescent="0.2">
      <c r="A1331" s="4" t="s">
        <v>4628</v>
      </c>
      <c r="B1331" s="3" t="s">
        <v>4</v>
      </c>
      <c r="C1331" s="6">
        <v>151316</v>
      </c>
      <c r="D1331" s="3" t="s">
        <v>86</v>
      </c>
      <c r="E1331" s="6">
        <v>151324</v>
      </c>
      <c r="F1331" s="3" t="s">
        <v>2142</v>
      </c>
      <c r="G1331" s="8">
        <v>5000</v>
      </c>
      <c r="H1331" s="6">
        <v>147</v>
      </c>
      <c r="I1331" s="6">
        <v>151145</v>
      </c>
      <c r="J1331" s="13">
        <v>45077</v>
      </c>
      <c r="K1331" s="9">
        <v>4727.7280860070159</v>
      </c>
      <c r="L1331" s="4" t="s">
        <v>4628</v>
      </c>
      <c r="M1331" s="4" t="s">
        <v>4632</v>
      </c>
      <c r="N1331" s="4">
        <f>VLOOKUP(I1331,BaseModelo!$A$2:$E$5075,5)</f>
        <v>5</v>
      </c>
      <c r="P1331" s="15">
        <v>147</v>
      </c>
      <c r="Q1331" s="4">
        <f>VLOOKUP(I1331,BaseModelo!$A$2:$E$5075,3)</f>
        <v>110</v>
      </c>
      <c r="R1331" s="4">
        <f t="shared" si="400"/>
        <v>32283000</v>
      </c>
      <c r="S1331" s="16">
        <f t="shared" si="401"/>
        <v>1.5488027754545735E-4</v>
      </c>
      <c r="T1331" s="4">
        <f t="shared" si="412"/>
        <v>2.2767400799182231E-2</v>
      </c>
      <c r="U1331" s="4">
        <f t="shared" si="413"/>
        <v>2.2767400799182231E-2</v>
      </c>
      <c r="V1331" s="6">
        <f t="shared" si="402"/>
        <v>0</v>
      </c>
      <c r="W1331" s="16" t="str">
        <f t="shared" si="403"/>
        <v/>
      </c>
      <c r="X1331" s="4" t="str">
        <f t="shared" si="414"/>
        <v/>
      </c>
      <c r="Y1331" s="4" t="str">
        <f t="shared" si="404"/>
        <v/>
      </c>
      <c r="Z1331" s="4">
        <f t="shared" si="405"/>
        <v>4058000</v>
      </c>
      <c r="AA1331" s="16">
        <f t="shared" si="406"/>
        <v>1.2321340561853129E-3</v>
      </c>
      <c r="AB1331" s="15">
        <f t="shared" si="415"/>
        <v>0.18112370625924099</v>
      </c>
      <c r="AC1331" s="15">
        <f t="shared" si="416"/>
        <v>0.18112370625924099</v>
      </c>
      <c r="AD1331" s="4">
        <v>151316</v>
      </c>
      <c r="AE1331" s="26">
        <v>1303.3399999999999</v>
      </c>
      <c r="AF1331" s="26">
        <v>1303.3399999999999</v>
      </c>
      <c r="AG1331" s="4">
        <f t="shared" si="417"/>
        <v>2193000</v>
      </c>
      <c r="AH1331" s="16">
        <f t="shared" si="407"/>
        <v>2.2799817601459188E-3</v>
      </c>
      <c r="AI1331" s="15">
        <f t="shared" si="408"/>
        <v>0.33515731874145005</v>
      </c>
      <c r="AJ1331" s="15">
        <f t="shared" si="409"/>
        <v>0.33515731874145005</v>
      </c>
      <c r="AK1331" s="4">
        <f t="shared" si="410"/>
        <v>16319000</v>
      </c>
      <c r="AL1331" s="27">
        <f t="shared" si="411"/>
        <v>3.0639132299773271E-4</v>
      </c>
      <c r="AM1331" s="15">
        <f t="shared" si="418"/>
        <v>4.5039524480666712E-2</v>
      </c>
      <c r="AN1331" s="15">
        <f t="shared" si="419"/>
        <v>6.9757340520810808E-6</v>
      </c>
    </row>
    <row r="1332" spans="1:40" x14ac:dyDescent="0.2">
      <c r="A1332" s="4" t="s">
        <v>4628</v>
      </c>
      <c r="B1332" s="3" t="s">
        <v>4</v>
      </c>
      <c r="C1332" s="6">
        <v>151316</v>
      </c>
      <c r="D1332" s="3" t="s">
        <v>86</v>
      </c>
      <c r="E1332" s="6">
        <v>151325</v>
      </c>
      <c r="F1332" s="3" t="s">
        <v>2143</v>
      </c>
      <c r="G1332" s="8">
        <v>5000</v>
      </c>
      <c r="H1332" s="6">
        <v>147</v>
      </c>
      <c r="I1332" s="6">
        <v>151144</v>
      </c>
      <c r="J1332" s="13">
        <v>45077</v>
      </c>
      <c r="K1332" s="9">
        <v>4727.7280860070159</v>
      </c>
      <c r="L1332" s="4" t="s">
        <v>4628</v>
      </c>
      <c r="M1332" s="4" t="s">
        <v>4632</v>
      </c>
      <c r="N1332" s="4">
        <f>VLOOKUP(I1332,BaseModelo!$A$2:$E$5075,5)</f>
        <v>5</v>
      </c>
      <c r="P1332" s="15">
        <v>147</v>
      </c>
      <c r="Q1332" s="4">
        <f>VLOOKUP(I1332,BaseModelo!$A$2:$E$5075,3)</f>
        <v>110</v>
      </c>
      <c r="R1332" s="4">
        <f t="shared" si="400"/>
        <v>32283000</v>
      </c>
      <c r="S1332" s="16">
        <f t="shared" si="401"/>
        <v>1.5488027754545735E-4</v>
      </c>
      <c r="T1332" s="4">
        <f t="shared" si="412"/>
        <v>2.2767400799182231E-2</v>
      </c>
      <c r="U1332" s="4">
        <f t="shared" si="413"/>
        <v>2.2767400799182231E-2</v>
      </c>
      <c r="V1332" s="6">
        <f t="shared" si="402"/>
        <v>0</v>
      </c>
      <c r="W1332" s="16" t="str">
        <f t="shared" si="403"/>
        <v/>
      </c>
      <c r="X1332" s="4" t="str">
        <f t="shared" si="414"/>
        <v/>
      </c>
      <c r="Y1332" s="4" t="str">
        <f t="shared" si="404"/>
        <v/>
      </c>
      <c r="Z1332" s="4">
        <f t="shared" si="405"/>
        <v>4058000</v>
      </c>
      <c r="AA1332" s="16">
        <f t="shared" si="406"/>
        <v>1.2321340561853129E-3</v>
      </c>
      <c r="AB1332" s="15">
        <f t="shared" si="415"/>
        <v>0.18112370625924099</v>
      </c>
      <c r="AC1332" s="15">
        <f t="shared" si="416"/>
        <v>0.18112370625924099</v>
      </c>
      <c r="AD1332" s="4">
        <v>151316</v>
      </c>
      <c r="AE1332" s="26">
        <v>1303.3399999999999</v>
      </c>
      <c r="AF1332" s="26">
        <v>1303.3399999999999</v>
      </c>
      <c r="AG1332" s="4">
        <f t="shared" si="417"/>
        <v>2193000</v>
      </c>
      <c r="AH1332" s="16">
        <f t="shared" si="407"/>
        <v>2.2799817601459188E-3</v>
      </c>
      <c r="AI1332" s="15">
        <f t="shared" si="408"/>
        <v>0.33515731874145005</v>
      </c>
      <c r="AJ1332" s="15">
        <f t="shared" si="409"/>
        <v>0.33515731874145005</v>
      </c>
      <c r="AK1332" s="4">
        <f t="shared" si="410"/>
        <v>16319000</v>
      </c>
      <c r="AL1332" s="27">
        <f t="shared" si="411"/>
        <v>3.0639132299773271E-4</v>
      </c>
      <c r="AM1332" s="15">
        <f t="shared" si="418"/>
        <v>4.5039524480666712E-2</v>
      </c>
      <c r="AN1332" s="15">
        <f t="shared" si="419"/>
        <v>6.9757340520810808E-6</v>
      </c>
    </row>
    <row r="1333" spans="1:40" x14ac:dyDescent="0.2">
      <c r="A1333" s="4" t="s">
        <v>4627</v>
      </c>
      <c r="B1333" s="2" t="s">
        <v>5</v>
      </c>
      <c r="C1333" s="5">
        <v>151374</v>
      </c>
      <c r="D1333" s="2" t="s">
        <v>423</v>
      </c>
      <c r="E1333" s="5">
        <v>151375</v>
      </c>
      <c r="F1333" s="2" t="s">
        <v>2212</v>
      </c>
      <c r="G1333" s="7">
        <v>8000</v>
      </c>
      <c r="H1333" s="5">
        <v>142</v>
      </c>
      <c r="I1333" s="6">
        <v>151175</v>
      </c>
      <c r="J1333" s="13">
        <v>45077</v>
      </c>
      <c r="K1333" s="9">
        <v>3984.2714098469169</v>
      </c>
      <c r="L1333" s="4" t="s">
        <v>4627</v>
      </c>
      <c r="M1333" s="4" t="s">
        <v>4632</v>
      </c>
      <c r="N1333" s="4">
        <f>VLOOKUP(I1333,BaseModelo!$A$2:$E$5075,5)</f>
        <v>5</v>
      </c>
      <c r="P1333" s="15">
        <v>142.00000000000003</v>
      </c>
      <c r="Q1333" s="4">
        <f>VLOOKUP(I1333,BaseModelo!$A$2:$E$5075,3)</f>
        <v>110</v>
      </c>
      <c r="R1333" s="4">
        <f t="shared" si="400"/>
        <v>32283000</v>
      </c>
      <c r="S1333" s="16">
        <f t="shared" si="401"/>
        <v>2.4780844407273179E-4</v>
      </c>
      <c r="T1333" s="4">
        <f t="shared" si="412"/>
        <v>3.5188799058327912E-2</v>
      </c>
      <c r="U1333" s="4">
        <f t="shared" si="413"/>
        <v>3.5188799058327919E-2</v>
      </c>
      <c r="V1333" s="6">
        <f t="shared" si="402"/>
        <v>0</v>
      </c>
      <c r="W1333" s="16" t="str">
        <f t="shared" si="403"/>
        <v/>
      </c>
      <c r="X1333" s="4" t="str">
        <f t="shared" si="414"/>
        <v/>
      </c>
      <c r="Y1333" s="4" t="str">
        <f t="shared" si="404"/>
        <v/>
      </c>
      <c r="Z1333" s="4">
        <f t="shared" si="405"/>
        <v>4058000</v>
      </c>
      <c r="AA1333" s="16">
        <f t="shared" si="406"/>
        <v>1.9714144898965009E-3</v>
      </c>
      <c r="AB1333" s="15">
        <f t="shared" si="415"/>
        <v>0.27994085756530313</v>
      </c>
      <c r="AC1333" s="15">
        <f t="shared" si="416"/>
        <v>0.27994085756530318</v>
      </c>
      <c r="AD1333" s="4">
        <v>151374</v>
      </c>
      <c r="AE1333" s="26">
        <v>2013.74</v>
      </c>
      <c r="AF1333" s="26">
        <v>1487.2296966748565</v>
      </c>
      <c r="AG1333" s="4">
        <f t="shared" si="417"/>
        <v>1768000</v>
      </c>
      <c r="AH1333" s="16">
        <f t="shared" si="407"/>
        <v>4.5248868778280547E-3</v>
      </c>
      <c r="AI1333" s="15">
        <f t="shared" si="408"/>
        <v>0.64253393665158376</v>
      </c>
      <c r="AJ1333" s="15">
        <f t="shared" si="409"/>
        <v>0.64253393665158387</v>
      </c>
      <c r="AK1333" s="4">
        <f t="shared" si="410"/>
        <v>15073000</v>
      </c>
      <c r="AL1333" s="27">
        <f t="shared" si="411"/>
        <v>5.3075034830491602E-4</v>
      </c>
      <c r="AM1333" s="15">
        <f t="shared" si="418"/>
        <v>7.5366549459298077E-2</v>
      </c>
      <c r="AN1333" s="15">
        <f t="shared" si="419"/>
        <v>1.8676467356639244E-5</v>
      </c>
    </row>
    <row r="1334" spans="1:40" x14ac:dyDescent="0.2">
      <c r="A1334" s="4" t="s">
        <v>4627</v>
      </c>
      <c r="B1334" s="3" t="s">
        <v>5</v>
      </c>
      <c r="C1334" s="6">
        <v>151374</v>
      </c>
      <c r="D1334" s="3" t="s">
        <v>423</v>
      </c>
      <c r="E1334" s="6">
        <v>151376</v>
      </c>
      <c r="F1334" s="3" t="s">
        <v>2235</v>
      </c>
      <c r="G1334" s="8">
        <v>8000</v>
      </c>
      <c r="H1334" s="6">
        <v>142</v>
      </c>
      <c r="I1334" s="6">
        <v>151174</v>
      </c>
      <c r="J1334" s="13">
        <v>45077</v>
      </c>
      <c r="K1334" s="9">
        <v>3984.2714098469169</v>
      </c>
      <c r="L1334" s="4" t="s">
        <v>4627</v>
      </c>
      <c r="M1334" s="4" t="s">
        <v>4632</v>
      </c>
      <c r="N1334" s="4">
        <f>VLOOKUP(I1334,BaseModelo!$A$2:$E$5075,5)</f>
        <v>5</v>
      </c>
      <c r="P1334" s="15">
        <v>142.00000000000003</v>
      </c>
      <c r="Q1334" s="4">
        <f>VLOOKUP(I1334,BaseModelo!$A$2:$E$5075,3)</f>
        <v>110</v>
      </c>
      <c r="R1334" s="4">
        <f t="shared" si="400"/>
        <v>32283000</v>
      </c>
      <c r="S1334" s="16">
        <f t="shared" si="401"/>
        <v>2.4780844407273179E-4</v>
      </c>
      <c r="T1334" s="4">
        <f t="shared" si="412"/>
        <v>3.5188799058327912E-2</v>
      </c>
      <c r="U1334" s="4">
        <f t="shared" si="413"/>
        <v>3.5188799058327919E-2</v>
      </c>
      <c r="V1334" s="6">
        <f t="shared" si="402"/>
        <v>0</v>
      </c>
      <c r="W1334" s="16" t="str">
        <f t="shared" si="403"/>
        <v/>
      </c>
      <c r="X1334" s="4" t="str">
        <f t="shared" si="414"/>
        <v/>
      </c>
      <c r="Y1334" s="4" t="str">
        <f t="shared" si="404"/>
        <v/>
      </c>
      <c r="Z1334" s="4">
        <f t="shared" si="405"/>
        <v>4058000</v>
      </c>
      <c r="AA1334" s="16">
        <f t="shared" si="406"/>
        <v>1.9714144898965009E-3</v>
      </c>
      <c r="AB1334" s="15">
        <f t="shared" si="415"/>
        <v>0.27994085756530313</v>
      </c>
      <c r="AC1334" s="15">
        <f t="shared" si="416"/>
        <v>0.27994085756530318</v>
      </c>
      <c r="AD1334" s="4">
        <v>151374</v>
      </c>
      <c r="AE1334" s="26">
        <v>2013.74</v>
      </c>
      <c r="AF1334" s="26">
        <v>1487.2296966748565</v>
      </c>
      <c r="AG1334" s="4">
        <f t="shared" si="417"/>
        <v>1768000</v>
      </c>
      <c r="AH1334" s="16">
        <f t="shared" si="407"/>
        <v>4.5248868778280547E-3</v>
      </c>
      <c r="AI1334" s="15">
        <f t="shared" si="408"/>
        <v>0.64253393665158376</v>
      </c>
      <c r="AJ1334" s="15">
        <f t="shared" si="409"/>
        <v>0.64253393665158387</v>
      </c>
      <c r="AK1334" s="4">
        <f t="shared" si="410"/>
        <v>15073000</v>
      </c>
      <c r="AL1334" s="27">
        <f t="shared" si="411"/>
        <v>5.3075034830491602E-4</v>
      </c>
      <c r="AM1334" s="15">
        <f t="shared" si="418"/>
        <v>7.5366549459298077E-2</v>
      </c>
      <c r="AN1334" s="15">
        <f t="shared" si="419"/>
        <v>1.8676467356639244E-5</v>
      </c>
    </row>
    <row r="1335" spans="1:40" x14ac:dyDescent="0.2">
      <c r="A1335" s="4" t="s">
        <v>4627</v>
      </c>
      <c r="B1335" s="3" t="s">
        <v>5</v>
      </c>
      <c r="C1335" s="6">
        <v>151374</v>
      </c>
      <c r="D1335" s="3" t="s">
        <v>423</v>
      </c>
      <c r="E1335" s="6">
        <v>151377</v>
      </c>
      <c r="F1335" s="3" t="s">
        <v>2236</v>
      </c>
      <c r="G1335" s="8">
        <v>10000</v>
      </c>
      <c r="H1335" s="6">
        <v>142</v>
      </c>
      <c r="I1335" s="6">
        <v>151172</v>
      </c>
      <c r="J1335" s="13">
        <v>45077</v>
      </c>
      <c r="K1335" s="9">
        <v>4980.3392623086465</v>
      </c>
      <c r="L1335" s="4" t="s">
        <v>4627</v>
      </c>
      <c r="M1335" s="4" t="s">
        <v>4632</v>
      </c>
      <c r="N1335" s="4">
        <f>VLOOKUP(I1335,BaseModelo!$A$2:$E$5075,5)</f>
        <v>5</v>
      </c>
      <c r="P1335" s="15">
        <v>142.00000000000003</v>
      </c>
      <c r="Q1335" s="4">
        <f>VLOOKUP(I1335,BaseModelo!$A$2:$E$5075,3)</f>
        <v>110</v>
      </c>
      <c r="R1335" s="4">
        <f t="shared" si="400"/>
        <v>32283000</v>
      </c>
      <c r="S1335" s="16">
        <f t="shared" si="401"/>
        <v>3.0976055509091471E-4</v>
      </c>
      <c r="T1335" s="4">
        <f t="shared" si="412"/>
        <v>4.3985998822909891E-2</v>
      </c>
      <c r="U1335" s="4">
        <f t="shared" si="413"/>
        <v>4.3985998822909898E-2</v>
      </c>
      <c r="V1335" s="6">
        <f t="shared" si="402"/>
        <v>0</v>
      </c>
      <c r="W1335" s="16" t="str">
        <f t="shared" si="403"/>
        <v/>
      </c>
      <c r="X1335" s="4" t="str">
        <f t="shared" si="414"/>
        <v/>
      </c>
      <c r="Y1335" s="4" t="str">
        <f t="shared" si="404"/>
        <v/>
      </c>
      <c r="Z1335" s="4">
        <f t="shared" si="405"/>
        <v>4058000</v>
      </c>
      <c r="AA1335" s="16">
        <f t="shared" si="406"/>
        <v>2.4642681123706258E-3</v>
      </c>
      <c r="AB1335" s="15">
        <f t="shared" si="415"/>
        <v>0.34992607195662884</v>
      </c>
      <c r="AC1335" s="15">
        <f t="shared" si="416"/>
        <v>0.34992607195662895</v>
      </c>
      <c r="AD1335" s="4">
        <v>151374</v>
      </c>
      <c r="AE1335" s="26">
        <v>2510.34</v>
      </c>
      <c r="AF1335" s="26">
        <v>1853.9891926220664</v>
      </c>
      <c r="AG1335" s="4">
        <f t="shared" si="417"/>
        <v>1768000</v>
      </c>
      <c r="AH1335" s="16">
        <f t="shared" si="407"/>
        <v>5.6561085972850677E-3</v>
      </c>
      <c r="AI1335" s="15">
        <f t="shared" si="408"/>
        <v>0.80316742081447967</v>
      </c>
      <c r="AJ1335" s="15">
        <f t="shared" si="409"/>
        <v>0.80316742081447978</v>
      </c>
      <c r="AK1335" s="4">
        <f t="shared" si="410"/>
        <v>15073000</v>
      </c>
      <c r="AL1335" s="27">
        <f t="shared" si="411"/>
        <v>6.6343793538114506E-4</v>
      </c>
      <c r="AM1335" s="15">
        <f t="shared" si="418"/>
        <v>9.4208186824122603E-2</v>
      </c>
      <c r="AN1335" s="15">
        <f t="shared" si="419"/>
        <v>2.918198024474882E-5</v>
      </c>
    </row>
    <row r="1336" spans="1:40" x14ac:dyDescent="0.2">
      <c r="A1336" s="4" t="s">
        <v>4627</v>
      </c>
      <c r="B1336" s="3" t="s">
        <v>5</v>
      </c>
      <c r="C1336" s="6">
        <v>151374</v>
      </c>
      <c r="D1336" s="3" t="s">
        <v>423</v>
      </c>
      <c r="E1336" s="6">
        <v>151378</v>
      </c>
      <c r="F1336" s="3" t="s">
        <v>2237</v>
      </c>
      <c r="G1336" s="8">
        <v>8000</v>
      </c>
      <c r="H1336" s="6">
        <v>142</v>
      </c>
      <c r="I1336" s="6">
        <v>151170</v>
      </c>
      <c r="J1336" s="13">
        <v>45077</v>
      </c>
      <c r="K1336" s="9">
        <v>3984.2714098469169</v>
      </c>
      <c r="L1336" s="4" t="s">
        <v>4627</v>
      </c>
      <c r="M1336" s="4" t="s">
        <v>4632</v>
      </c>
      <c r="N1336" s="4">
        <f>VLOOKUP(I1336,BaseModelo!$A$2:$E$5075,5)</f>
        <v>5</v>
      </c>
      <c r="P1336" s="15">
        <v>142.00000000000003</v>
      </c>
      <c r="Q1336" s="4">
        <f>VLOOKUP(I1336,BaseModelo!$A$2:$E$5075,3)</f>
        <v>110</v>
      </c>
      <c r="R1336" s="4">
        <f t="shared" si="400"/>
        <v>32283000</v>
      </c>
      <c r="S1336" s="16">
        <f t="shared" si="401"/>
        <v>2.4780844407273179E-4</v>
      </c>
      <c r="T1336" s="4">
        <f t="shared" si="412"/>
        <v>3.5188799058327912E-2</v>
      </c>
      <c r="U1336" s="4">
        <f t="shared" si="413"/>
        <v>3.5188799058327919E-2</v>
      </c>
      <c r="V1336" s="6">
        <f t="shared" si="402"/>
        <v>0</v>
      </c>
      <c r="W1336" s="16" t="str">
        <f t="shared" si="403"/>
        <v/>
      </c>
      <c r="X1336" s="4" t="str">
        <f t="shared" si="414"/>
        <v/>
      </c>
      <c r="Y1336" s="4" t="str">
        <f t="shared" si="404"/>
        <v/>
      </c>
      <c r="Z1336" s="4">
        <f t="shared" si="405"/>
        <v>4058000</v>
      </c>
      <c r="AA1336" s="16">
        <f t="shared" si="406"/>
        <v>1.9714144898965009E-3</v>
      </c>
      <c r="AB1336" s="15">
        <f t="shared" si="415"/>
        <v>0.27994085756530313</v>
      </c>
      <c r="AC1336" s="15">
        <f t="shared" si="416"/>
        <v>0.27994085756530318</v>
      </c>
      <c r="AD1336" s="4">
        <v>151374</v>
      </c>
      <c r="AE1336" s="26">
        <v>2013.74</v>
      </c>
      <c r="AF1336" s="26">
        <v>1487.2296966748565</v>
      </c>
      <c r="AG1336" s="4">
        <f t="shared" si="417"/>
        <v>1768000</v>
      </c>
      <c r="AH1336" s="16">
        <f t="shared" si="407"/>
        <v>4.5248868778280547E-3</v>
      </c>
      <c r="AI1336" s="15">
        <f t="shared" si="408"/>
        <v>0.64253393665158376</v>
      </c>
      <c r="AJ1336" s="15">
        <f t="shared" si="409"/>
        <v>0.64253393665158387</v>
      </c>
      <c r="AK1336" s="4">
        <f t="shared" si="410"/>
        <v>15073000</v>
      </c>
      <c r="AL1336" s="27">
        <f t="shared" si="411"/>
        <v>5.3075034830491602E-4</v>
      </c>
      <c r="AM1336" s="15">
        <f t="shared" si="418"/>
        <v>7.5366549459298077E-2</v>
      </c>
      <c r="AN1336" s="15">
        <f t="shared" si="419"/>
        <v>1.8676467356639244E-5</v>
      </c>
    </row>
    <row r="1337" spans="1:40" x14ac:dyDescent="0.2">
      <c r="A1337" s="4" t="s">
        <v>4627</v>
      </c>
      <c r="B1337" s="3" t="s">
        <v>5</v>
      </c>
      <c r="C1337" s="6">
        <v>151374</v>
      </c>
      <c r="D1337" s="3" t="s">
        <v>423</v>
      </c>
      <c r="E1337" s="6">
        <v>151379</v>
      </c>
      <c r="F1337" s="3" t="s">
        <v>2238</v>
      </c>
      <c r="G1337" s="8">
        <v>8000</v>
      </c>
      <c r="H1337" s="6">
        <v>142</v>
      </c>
      <c r="I1337" s="6">
        <v>151166</v>
      </c>
      <c r="J1337" s="13">
        <v>45077</v>
      </c>
      <c r="K1337" s="9">
        <v>3984.2714098469169</v>
      </c>
      <c r="L1337" s="4" t="s">
        <v>4627</v>
      </c>
      <c r="M1337" s="4" t="s">
        <v>4632</v>
      </c>
      <c r="N1337" s="4">
        <f>VLOOKUP(I1337,BaseModelo!$A$2:$E$5075,5)</f>
        <v>5</v>
      </c>
      <c r="P1337" s="15">
        <v>142.00000000000003</v>
      </c>
      <c r="Q1337" s="4">
        <f>VLOOKUP(I1337,BaseModelo!$A$2:$E$5075,3)</f>
        <v>110</v>
      </c>
      <c r="R1337" s="4">
        <f t="shared" si="400"/>
        <v>32283000</v>
      </c>
      <c r="S1337" s="16">
        <f t="shared" si="401"/>
        <v>2.4780844407273179E-4</v>
      </c>
      <c r="T1337" s="4">
        <f t="shared" si="412"/>
        <v>3.5188799058327912E-2</v>
      </c>
      <c r="U1337" s="4">
        <f t="shared" si="413"/>
        <v>3.5188799058327919E-2</v>
      </c>
      <c r="V1337" s="6">
        <f t="shared" si="402"/>
        <v>0</v>
      </c>
      <c r="W1337" s="16" t="str">
        <f t="shared" si="403"/>
        <v/>
      </c>
      <c r="X1337" s="4" t="str">
        <f t="shared" si="414"/>
        <v/>
      </c>
      <c r="Y1337" s="4" t="str">
        <f t="shared" si="404"/>
        <v/>
      </c>
      <c r="Z1337" s="4">
        <f t="shared" si="405"/>
        <v>4058000</v>
      </c>
      <c r="AA1337" s="16">
        <f t="shared" si="406"/>
        <v>1.9714144898965009E-3</v>
      </c>
      <c r="AB1337" s="15">
        <f t="shared" si="415"/>
        <v>0.27994085756530313</v>
      </c>
      <c r="AC1337" s="15">
        <f t="shared" si="416"/>
        <v>0.27994085756530318</v>
      </c>
      <c r="AD1337" s="4">
        <v>151374</v>
      </c>
      <c r="AE1337" s="26">
        <v>2013.74</v>
      </c>
      <c r="AF1337" s="26">
        <v>1487.2296966748565</v>
      </c>
      <c r="AG1337" s="4">
        <f t="shared" si="417"/>
        <v>1768000</v>
      </c>
      <c r="AH1337" s="16">
        <f t="shared" si="407"/>
        <v>4.5248868778280547E-3</v>
      </c>
      <c r="AI1337" s="15">
        <f t="shared" si="408"/>
        <v>0.64253393665158376</v>
      </c>
      <c r="AJ1337" s="15">
        <f t="shared" si="409"/>
        <v>0.64253393665158387</v>
      </c>
      <c r="AK1337" s="4">
        <f t="shared" si="410"/>
        <v>15073000</v>
      </c>
      <c r="AL1337" s="27">
        <f t="shared" si="411"/>
        <v>5.3075034830491602E-4</v>
      </c>
      <c r="AM1337" s="15">
        <f t="shared" si="418"/>
        <v>7.5366549459298077E-2</v>
      </c>
      <c r="AN1337" s="15">
        <f t="shared" si="419"/>
        <v>1.8676467356639244E-5</v>
      </c>
    </row>
    <row r="1338" spans="1:40" x14ac:dyDescent="0.2">
      <c r="A1338" s="4" t="s">
        <v>4627</v>
      </c>
      <c r="B1338" s="2" t="s">
        <v>3</v>
      </c>
      <c r="C1338" s="5">
        <v>151401</v>
      </c>
      <c r="D1338" s="2" t="s">
        <v>413</v>
      </c>
      <c r="E1338" s="5">
        <v>151402</v>
      </c>
      <c r="F1338" s="2" t="s">
        <v>2148</v>
      </c>
      <c r="G1338" s="7">
        <v>40000</v>
      </c>
      <c r="H1338" s="5">
        <v>85</v>
      </c>
      <c r="I1338" s="6">
        <v>150831</v>
      </c>
      <c r="J1338" s="13">
        <v>45077</v>
      </c>
      <c r="K1338" s="9">
        <v>40000</v>
      </c>
      <c r="L1338" s="4" t="s">
        <v>4627</v>
      </c>
      <c r="M1338" s="4" t="s">
        <v>4632</v>
      </c>
      <c r="N1338" s="4">
        <f>VLOOKUP(I1338,BaseModelo!$A$2:$E$5075,5)</f>
        <v>2</v>
      </c>
      <c r="P1338" s="15">
        <v>85.000000000000014</v>
      </c>
      <c r="Q1338" s="4">
        <f>VLOOKUP(I1338,BaseModelo!$A$2:$E$5075,3)</f>
        <v>100</v>
      </c>
      <c r="R1338" s="4">
        <f t="shared" si="400"/>
        <v>32283000</v>
      </c>
      <c r="S1338" s="16">
        <f t="shared" si="401"/>
        <v>1.2390422203636588E-3</v>
      </c>
      <c r="T1338" s="4">
        <f t="shared" si="412"/>
        <v>0.105318588730911</v>
      </c>
      <c r="U1338" s="4">
        <f t="shared" si="413"/>
        <v>0.10531858873091102</v>
      </c>
      <c r="V1338" s="6">
        <f t="shared" si="402"/>
        <v>0</v>
      </c>
      <c r="W1338" s="16" t="str">
        <f t="shared" si="403"/>
        <v/>
      </c>
      <c r="X1338" s="4" t="str">
        <f t="shared" si="414"/>
        <v/>
      </c>
      <c r="Y1338" s="4" t="str">
        <f t="shared" si="404"/>
        <v/>
      </c>
      <c r="Z1338" s="4">
        <f t="shared" si="405"/>
        <v>1578000</v>
      </c>
      <c r="AA1338" s="16">
        <f t="shared" si="406"/>
        <v>2.5348542458808618E-2</v>
      </c>
      <c r="AB1338" s="15">
        <f t="shared" si="415"/>
        <v>2.1546261089987326</v>
      </c>
      <c r="AC1338" s="15">
        <f t="shared" si="416"/>
        <v>2.1546261089987331</v>
      </c>
      <c r="AD1338" s="4">
        <v>151401</v>
      </c>
      <c r="AE1338" s="26">
        <v>5820.66</v>
      </c>
      <c r="AF1338" s="26">
        <v>5820.66</v>
      </c>
      <c r="AG1338" s="4">
        <f t="shared" si="417"/>
        <v>681000</v>
      </c>
      <c r="AH1338" s="16">
        <f t="shared" si="407"/>
        <v>5.8737151248164463E-2</v>
      </c>
      <c r="AI1338" s="15">
        <f t="shared" si="408"/>
        <v>4.9926578560939792</v>
      </c>
      <c r="AJ1338" s="15">
        <f t="shared" si="409"/>
        <v>4.9926578560939801</v>
      </c>
      <c r="AK1338" s="4">
        <f t="shared" si="410"/>
        <v>15073000</v>
      </c>
      <c r="AL1338" s="27">
        <f t="shared" si="411"/>
        <v>2.6537517415245802E-3</v>
      </c>
      <c r="AM1338" s="15">
        <f t="shared" si="418"/>
        <v>0.22556889802958932</v>
      </c>
      <c r="AN1338" s="15">
        <f t="shared" si="419"/>
        <v>2.7948938825956616E-4</v>
      </c>
    </row>
    <row r="1339" spans="1:40" x14ac:dyDescent="0.2">
      <c r="A1339" s="4" t="s">
        <v>4627</v>
      </c>
      <c r="B1339" s="3" t="s">
        <v>3</v>
      </c>
      <c r="C1339" s="6">
        <v>151401</v>
      </c>
      <c r="D1339" s="3" t="s">
        <v>413</v>
      </c>
      <c r="E1339" s="6">
        <v>151403</v>
      </c>
      <c r="F1339" s="3" t="s">
        <v>2156</v>
      </c>
      <c r="G1339" s="8">
        <v>5000</v>
      </c>
      <c r="H1339" s="6">
        <v>147</v>
      </c>
      <c r="I1339" s="6">
        <v>150945</v>
      </c>
      <c r="J1339" s="13">
        <v>45077</v>
      </c>
      <c r="K1339" s="9">
        <v>5000</v>
      </c>
      <c r="L1339" s="4" t="s">
        <v>4627</v>
      </c>
      <c r="M1339" s="4" t="s">
        <v>4632</v>
      </c>
      <c r="N1339" s="4">
        <f>VLOOKUP(I1339,BaseModelo!$A$2:$E$5075,5)</f>
        <v>4</v>
      </c>
      <c r="P1339" s="15">
        <v>147</v>
      </c>
      <c r="Q1339" s="4">
        <f>VLOOKUP(I1339,BaseModelo!$A$2:$E$5075,3)</f>
        <v>110</v>
      </c>
      <c r="R1339" s="4">
        <f t="shared" si="400"/>
        <v>32283000</v>
      </c>
      <c r="S1339" s="16">
        <f t="shared" si="401"/>
        <v>1.5488027754545735E-4</v>
      </c>
      <c r="T1339" s="4">
        <f t="shared" si="412"/>
        <v>2.2767400799182231E-2</v>
      </c>
      <c r="U1339" s="4">
        <f t="shared" si="413"/>
        <v>2.2767400799182231E-2</v>
      </c>
      <c r="V1339" s="6">
        <f t="shared" si="402"/>
        <v>0</v>
      </c>
      <c r="W1339" s="16" t="str">
        <f t="shared" si="403"/>
        <v/>
      </c>
      <c r="X1339" s="4" t="str">
        <f t="shared" si="414"/>
        <v/>
      </c>
      <c r="Y1339" s="4" t="str">
        <f t="shared" si="404"/>
        <v/>
      </c>
      <c r="Z1339" s="4">
        <f t="shared" si="405"/>
        <v>2331000</v>
      </c>
      <c r="AA1339" s="16">
        <f t="shared" si="406"/>
        <v>2.1450021450021449E-3</v>
      </c>
      <c r="AB1339" s="15">
        <f t="shared" si="415"/>
        <v>0.31531531531531531</v>
      </c>
      <c r="AC1339" s="15">
        <f t="shared" si="416"/>
        <v>0.31531531531531531</v>
      </c>
      <c r="AD1339" s="4">
        <v>151401</v>
      </c>
      <c r="AE1339" s="26">
        <v>1303.3399999999999</v>
      </c>
      <c r="AF1339" s="26">
        <v>1303.3399999999999</v>
      </c>
      <c r="AG1339" s="4">
        <f t="shared" si="417"/>
        <v>1421000</v>
      </c>
      <c r="AH1339" s="16">
        <f t="shared" si="407"/>
        <v>3.518648838845883E-3</v>
      </c>
      <c r="AI1339" s="15">
        <f t="shared" si="408"/>
        <v>0.51724137931034475</v>
      </c>
      <c r="AJ1339" s="15">
        <f t="shared" si="409"/>
        <v>0.51724137931034475</v>
      </c>
      <c r="AK1339" s="4">
        <f t="shared" si="410"/>
        <v>15073000</v>
      </c>
      <c r="AL1339" s="27">
        <f t="shared" si="411"/>
        <v>3.3171896769057253E-4</v>
      </c>
      <c r="AM1339" s="15">
        <f t="shared" si="418"/>
        <v>4.8762688250514163E-2</v>
      </c>
      <c r="AN1339" s="15">
        <f t="shared" si="419"/>
        <v>7.5523786901022457E-6</v>
      </c>
    </row>
    <row r="1340" spans="1:40" x14ac:dyDescent="0.2">
      <c r="A1340" s="4" t="s">
        <v>4627</v>
      </c>
      <c r="B1340" s="3" t="s">
        <v>3</v>
      </c>
      <c r="C1340" s="6">
        <v>151401</v>
      </c>
      <c r="D1340" s="3" t="s">
        <v>413</v>
      </c>
      <c r="E1340" s="6">
        <v>151404</v>
      </c>
      <c r="F1340" s="3" t="s">
        <v>2157</v>
      </c>
      <c r="G1340" s="8">
        <v>5000</v>
      </c>
      <c r="H1340" s="6">
        <v>147</v>
      </c>
      <c r="I1340" s="6">
        <v>150956</v>
      </c>
      <c r="J1340" s="13">
        <v>45077</v>
      </c>
      <c r="K1340" s="9">
        <v>5000</v>
      </c>
      <c r="L1340" s="4" t="s">
        <v>4627</v>
      </c>
      <c r="M1340" s="4" t="s">
        <v>4632</v>
      </c>
      <c r="N1340" s="4">
        <f>VLOOKUP(I1340,BaseModelo!$A$2:$E$5075,5)</f>
        <v>9</v>
      </c>
      <c r="P1340" s="15">
        <v>147</v>
      </c>
      <c r="Q1340" s="4">
        <f>VLOOKUP(I1340,BaseModelo!$A$2:$E$5075,3)</f>
        <v>147</v>
      </c>
      <c r="R1340" s="4">
        <f t="shared" si="400"/>
        <v>32283000</v>
      </c>
      <c r="S1340" s="16">
        <f t="shared" si="401"/>
        <v>1.5488027754545735E-4</v>
      </c>
      <c r="T1340" s="4">
        <f t="shared" si="412"/>
        <v>2.2767400799182231E-2</v>
      </c>
      <c r="U1340" s="4">
        <f t="shared" si="413"/>
        <v>2.2767400799182231E-2</v>
      </c>
      <c r="V1340" s="6">
        <f t="shared" si="402"/>
        <v>0</v>
      </c>
      <c r="W1340" s="16" t="str">
        <f t="shared" si="403"/>
        <v/>
      </c>
      <c r="X1340" s="4" t="str">
        <f t="shared" si="414"/>
        <v/>
      </c>
      <c r="Y1340" s="4" t="str">
        <f t="shared" si="404"/>
        <v/>
      </c>
      <c r="Z1340" s="4">
        <f t="shared" si="405"/>
        <v>5305000</v>
      </c>
      <c r="AA1340" s="16">
        <f t="shared" si="406"/>
        <v>9.42507068803016E-4</v>
      </c>
      <c r="AB1340" s="15">
        <f t="shared" si="415"/>
        <v>0.13854853911404336</v>
      </c>
      <c r="AC1340" s="15">
        <f t="shared" si="416"/>
        <v>0.13854853911404336</v>
      </c>
      <c r="AD1340" s="4">
        <v>151401</v>
      </c>
      <c r="AE1340" s="26">
        <v>1303.3399999999999</v>
      </c>
      <c r="AF1340" s="26">
        <v>1303.3399999999999</v>
      </c>
      <c r="AG1340" s="4">
        <f t="shared" si="417"/>
        <v>2114000</v>
      </c>
      <c r="AH1340" s="16">
        <f t="shared" si="407"/>
        <v>2.3651844843897824E-3</v>
      </c>
      <c r="AI1340" s="15">
        <f t="shared" si="408"/>
        <v>0.34768211920529801</v>
      </c>
      <c r="AJ1340" s="15">
        <f t="shared" si="409"/>
        <v>0.34768211920529801</v>
      </c>
      <c r="AK1340" s="4">
        <f t="shared" si="410"/>
        <v>15073000</v>
      </c>
      <c r="AL1340" s="27">
        <f t="shared" si="411"/>
        <v>3.3171896769057253E-4</v>
      </c>
      <c r="AM1340" s="15">
        <f t="shared" si="418"/>
        <v>4.8762688250514163E-2</v>
      </c>
      <c r="AN1340" s="15">
        <f t="shared" si="419"/>
        <v>7.5523786901022457E-6</v>
      </c>
    </row>
    <row r="1341" spans="1:40" x14ac:dyDescent="0.2">
      <c r="A1341" s="4" t="s">
        <v>4627</v>
      </c>
      <c r="B1341" s="3" t="s">
        <v>3</v>
      </c>
      <c r="C1341" s="6">
        <v>151401</v>
      </c>
      <c r="D1341" s="3" t="s">
        <v>413</v>
      </c>
      <c r="E1341" s="6">
        <v>151405</v>
      </c>
      <c r="F1341" s="3" t="s">
        <v>2158</v>
      </c>
      <c r="G1341" s="8">
        <v>25000</v>
      </c>
      <c r="H1341" s="6">
        <v>100</v>
      </c>
      <c r="I1341" s="6">
        <v>150484</v>
      </c>
      <c r="J1341" s="13">
        <v>45077</v>
      </c>
      <c r="K1341" s="9">
        <v>25000</v>
      </c>
      <c r="L1341" s="4" t="s">
        <v>4627</v>
      </c>
      <c r="M1341" s="4" t="s">
        <v>4632</v>
      </c>
      <c r="N1341" s="4">
        <f>VLOOKUP(I1341,BaseModelo!$A$2:$E$5075,5)</f>
        <v>3</v>
      </c>
      <c r="P1341" s="15">
        <v>110.00000000000001</v>
      </c>
      <c r="Q1341" s="4">
        <f>VLOOKUP(I1341,BaseModelo!$A$2:$E$5075,3)</f>
        <v>110</v>
      </c>
      <c r="R1341" s="4">
        <f t="shared" si="400"/>
        <v>32283000</v>
      </c>
      <c r="S1341" s="16">
        <f t="shared" si="401"/>
        <v>7.7440138772728677E-4</v>
      </c>
      <c r="T1341" s="4">
        <f t="shared" si="412"/>
        <v>7.7440138772728678E-2</v>
      </c>
      <c r="U1341" s="4">
        <f t="shared" si="413"/>
        <v>8.5184152650001552E-2</v>
      </c>
      <c r="V1341" s="6">
        <f t="shared" si="402"/>
        <v>0</v>
      </c>
      <c r="W1341" s="16" t="str">
        <f t="shared" si="403"/>
        <v/>
      </c>
      <c r="X1341" s="4" t="str">
        <f t="shared" si="414"/>
        <v/>
      </c>
      <c r="Y1341" s="4" t="str">
        <f t="shared" si="404"/>
        <v/>
      </c>
      <c r="Z1341" s="4">
        <f t="shared" si="405"/>
        <v>1992000</v>
      </c>
      <c r="AA1341" s="16">
        <f t="shared" si="406"/>
        <v>1.2550200803212851E-2</v>
      </c>
      <c r="AB1341" s="15">
        <f t="shared" si="415"/>
        <v>1.2550200803212852</v>
      </c>
      <c r="AC1341" s="15">
        <f t="shared" si="416"/>
        <v>1.3805220883534137</v>
      </c>
      <c r="AD1341" s="4">
        <v>151401</v>
      </c>
      <c r="AE1341" s="26">
        <v>4323.99</v>
      </c>
      <c r="AF1341" s="26">
        <v>4323.99</v>
      </c>
      <c r="AG1341" s="4">
        <f t="shared" si="417"/>
        <v>1267000</v>
      </c>
      <c r="AH1341" s="16">
        <f t="shared" si="407"/>
        <v>1.973164956590371E-2</v>
      </c>
      <c r="AI1341" s="15">
        <f t="shared" si="408"/>
        <v>1.9731649565903711</v>
      </c>
      <c r="AJ1341" s="15">
        <f t="shared" si="409"/>
        <v>2.1704814522494082</v>
      </c>
      <c r="AK1341" s="4">
        <f t="shared" si="410"/>
        <v>15073000</v>
      </c>
      <c r="AL1341" s="27">
        <f t="shared" si="411"/>
        <v>1.6585948384528627E-3</v>
      </c>
      <c r="AM1341" s="15">
        <f t="shared" si="418"/>
        <v>0.16585948384528626</v>
      </c>
      <c r="AN1341" s="15">
        <f t="shared" si="419"/>
        <v>1.4128599590327331E-4</v>
      </c>
    </row>
    <row r="1342" spans="1:40" x14ac:dyDescent="0.2">
      <c r="A1342" s="4" t="s">
        <v>4627</v>
      </c>
      <c r="B1342" s="3" t="s">
        <v>3</v>
      </c>
      <c r="C1342" s="6">
        <v>151401</v>
      </c>
      <c r="D1342" s="3" t="s">
        <v>413</v>
      </c>
      <c r="E1342" s="6">
        <v>151406</v>
      </c>
      <c r="F1342" s="3" t="s">
        <v>2159</v>
      </c>
      <c r="G1342" s="8">
        <v>25000</v>
      </c>
      <c r="H1342" s="6">
        <v>100</v>
      </c>
      <c r="I1342" s="6">
        <v>150480</v>
      </c>
      <c r="J1342" s="13">
        <v>45077</v>
      </c>
      <c r="K1342" s="9">
        <v>25000</v>
      </c>
      <c r="L1342" s="4" t="s">
        <v>4627</v>
      </c>
      <c r="M1342" s="4" t="s">
        <v>4632</v>
      </c>
      <c r="N1342" s="4">
        <f>VLOOKUP(I1342,BaseModelo!$A$2:$E$5075,5)</f>
        <v>3</v>
      </c>
      <c r="P1342" s="15">
        <v>110.00000000000001</v>
      </c>
      <c r="Q1342" s="4">
        <f>VLOOKUP(I1342,BaseModelo!$A$2:$E$5075,3)</f>
        <v>110</v>
      </c>
      <c r="R1342" s="4">
        <f t="shared" si="400"/>
        <v>32283000</v>
      </c>
      <c r="S1342" s="16">
        <f t="shared" si="401"/>
        <v>7.7440138772728677E-4</v>
      </c>
      <c r="T1342" s="4">
        <f t="shared" si="412"/>
        <v>7.7440138772728678E-2</v>
      </c>
      <c r="U1342" s="4">
        <f t="shared" si="413"/>
        <v>8.5184152650001552E-2</v>
      </c>
      <c r="V1342" s="6">
        <f t="shared" si="402"/>
        <v>0</v>
      </c>
      <c r="W1342" s="16" t="str">
        <f t="shared" si="403"/>
        <v/>
      </c>
      <c r="X1342" s="4" t="str">
        <f t="shared" si="414"/>
        <v/>
      </c>
      <c r="Y1342" s="4" t="str">
        <f t="shared" si="404"/>
        <v/>
      </c>
      <c r="Z1342" s="4">
        <f t="shared" si="405"/>
        <v>1992000</v>
      </c>
      <c r="AA1342" s="16">
        <f t="shared" si="406"/>
        <v>1.2550200803212851E-2</v>
      </c>
      <c r="AB1342" s="15">
        <f t="shared" si="415"/>
        <v>1.2550200803212852</v>
      </c>
      <c r="AC1342" s="15">
        <f t="shared" si="416"/>
        <v>1.3805220883534137</v>
      </c>
      <c r="AD1342" s="4">
        <v>151401</v>
      </c>
      <c r="AE1342" s="26">
        <v>4323.99</v>
      </c>
      <c r="AF1342" s="26">
        <v>4323.99</v>
      </c>
      <c r="AG1342" s="4">
        <f t="shared" si="417"/>
        <v>1267000</v>
      </c>
      <c r="AH1342" s="16">
        <f t="shared" si="407"/>
        <v>1.973164956590371E-2</v>
      </c>
      <c r="AI1342" s="15">
        <f t="shared" si="408"/>
        <v>1.9731649565903711</v>
      </c>
      <c r="AJ1342" s="15">
        <f t="shared" si="409"/>
        <v>2.1704814522494082</v>
      </c>
      <c r="AK1342" s="4">
        <f t="shared" si="410"/>
        <v>15073000</v>
      </c>
      <c r="AL1342" s="27">
        <f t="shared" si="411"/>
        <v>1.6585948384528627E-3</v>
      </c>
      <c r="AM1342" s="15">
        <f t="shared" si="418"/>
        <v>0.16585948384528626</v>
      </c>
      <c r="AN1342" s="15">
        <f t="shared" si="419"/>
        <v>1.4128599590327331E-4</v>
      </c>
    </row>
    <row r="1343" spans="1:40" x14ac:dyDescent="0.2">
      <c r="A1343" s="4" t="s">
        <v>4627</v>
      </c>
      <c r="B1343" s="3" t="s">
        <v>3</v>
      </c>
      <c r="C1343" s="6">
        <v>151401</v>
      </c>
      <c r="D1343" s="3" t="s">
        <v>413</v>
      </c>
      <c r="E1343" s="6">
        <v>151407</v>
      </c>
      <c r="F1343" s="3" t="s">
        <v>2160</v>
      </c>
      <c r="G1343" s="8">
        <v>20000</v>
      </c>
      <c r="H1343" s="6">
        <v>105</v>
      </c>
      <c r="I1343" s="6">
        <v>150951</v>
      </c>
      <c r="J1343" s="13">
        <v>45077</v>
      </c>
      <c r="K1343" s="9">
        <v>20000</v>
      </c>
      <c r="L1343" s="4" t="s">
        <v>4627</v>
      </c>
      <c r="M1343" s="4" t="s">
        <v>4632</v>
      </c>
      <c r="N1343" s="4">
        <f>VLOOKUP(I1343,BaseModelo!$A$2:$E$5075,5)</f>
        <v>9</v>
      </c>
      <c r="P1343" s="15">
        <v>122</v>
      </c>
      <c r="Q1343" s="4">
        <f>VLOOKUP(I1343,BaseModelo!$A$2:$E$5075,3)</f>
        <v>147</v>
      </c>
      <c r="R1343" s="4">
        <f t="shared" si="400"/>
        <v>32283000</v>
      </c>
      <c r="S1343" s="16">
        <f t="shared" si="401"/>
        <v>6.1952111018182942E-4</v>
      </c>
      <c r="T1343" s="4">
        <f t="shared" si="412"/>
        <v>6.5049716569092086E-2</v>
      </c>
      <c r="U1343" s="4">
        <f t="shared" si="413"/>
        <v>7.5581575442183191E-2</v>
      </c>
      <c r="V1343" s="6">
        <f t="shared" si="402"/>
        <v>0</v>
      </c>
      <c r="W1343" s="16" t="str">
        <f t="shared" si="403"/>
        <v/>
      </c>
      <c r="X1343" s="4" t="str">
        <f t="shared" si="414"/>
        <v/>
      </c>
      <c r="Y1343" s="4" t="str">
        <f t="shared" si="404"/>
        <v/>
      </c>
      <c r="Z1343" s="4">
        <f t="shared" si="405"/>
        <v>5305000</v>
      </c>
      <c r="AA1343" s="16">
        <f t="shared" si="406"/>
        <v>3.770028275212064E-3</v>
      </c>
      <c r="AB1343" s="15">
        <f t="shared" si="415"/>
        <v>0.39585296889726673</v>
      </c>
      <c r="AC1343" s="15">
        <f t="shared" si="416"/>
        <v>0.4599434495758718</v>
      </c>
      <c r="AD1343" s="4">
        <v>151401</v>
      </c>
      <c r="AE1343" s="26">
        <v>3641.47</v>
      </c>
      <c r="AF1343" s="26">
        <v>3641.47</v>
      </c>
      <c r="AG1343" s="4">
        <f t="shared" si="417"/>
        <v>2114000</v>
      </c>
      <c r="AH1343" s="16">
        <f t="shared" si="407"/>
        <v>9.4607379375591296E-3</v>
      </c>
      <c r="AI1343" s="15">
        <f t="shared" si="408"/>
        <v>0.99337748344370858</v>
      </c>
      <c r="AJ1343" s="15">
        <f t="shared" si="409"/>
        <v>1.1542100283822139</v>
      </c>
      <c r="AK1343" s="4">
        <f t="shared" si="410"/>
        <v>15073000</v>
      </c>
      <c r="AL1343" s="27">
        <f t="shared" si="411"/>
        <v>1.3268758707622901E-3</v>
      </c>
      <c r="AM1343" s="15">
        <f t="shared" si="418"/>
        <v>0.13932196643004047</v>
      </c>
      <c r="AN1343" s="15">
        <f t="shared" si="419"/>
        <v>1.0028736872843255E-4</v>
      </c>
    </row>
    <row r="1344" spans="1:40" x14ac:dyDescent="0.2">
      <c r="A1344" s="4" t="s">
        <v>4627</v>
      </c>
      <c r="B1344" s="3" t="s">
        <v>3</v>
      </c>
      <c r="C1344" s="6">
        <v>151401</v>
      </c>
      <c r="D1344" s="3" t="s">
        <v>413</v>
      </c>
      <c r="E1344" s="6">
        <v>151408</v>
      </c>
      <c r="F1344" s="3" t="s">
        <v>2161</v>
      </c>
      <c r="G1344" s="8">
        <v>25000</v>
      </c>
      <c r="H1344" s="6">
        <v>100</v>
      </c>
      <c r="I1344" s="6">
        <v>150486</v>
      </c>
      <c r="J1344" s="13">
        <v>45077</v>
      </c>
      <c r="K1344" s="9">
        <v>25000</v>
      </c>
      <c r="L1344" s="4" t="s">
        <v>4627</v>
      </c>
      <c r="M1344" s="4" t="s">
        <v>4632</v>
      </c>
      <c r="N1344" s="4">
        <f>VLOOKUP(I1344,BaseModelo!$A$2:$E$5075,5)</f>
        <v>3</v>
      </c>
      <c r="P1344" s="15">
        <v>110.00000000000001</v>
      </c>
      <c r="Q1344" s="4">
        <f>VLOOKUP(I1344,BaseModelo!$A$2:$E$5075,3)</f>
        <v>110</v>
      </c>
      <c r="R1344" s="4">
        <f t="shared" si="400"/>
        <v>32283000</v>
      </c>
      <c r="S1344" s="16">
        <f t="shared" si="401"/>
        <v>7.7440138772728677E-4</v>
      </c>
      <c r="T1344" s="4">
        <f t="shared" si="412"/>
        <v>7.7440138772728678E-2</v>
      </c>
      <c r="U1344" s="4">
        <f t="shared" si="413"/>
        <v>8.5184152650001552E-2</v>
      </c>
      <c r="V1344" s="6">
        <f t="shared" si="402"/>
        <v>0</v>
      </c>
      <c r="W1344" s="16" t="str">
        <f t="shared" si="403"/>
        <v/>
      </c>
      <c r="X1344" s="4" t="str">
        <f t="shared" si="414"/>
        <v/>
      </c>
      <c r="Y1344" s="4" t="str">
        <f t="shared" si="404"/>
        <v/>
      </c>
      <c r="Z1344" s="4">
        <f t="shared" si="405"/>
        <v>1992000</v>
      </c>
      <c r="AA1344" s="16">
        <f t="shared" si="406"/>
        <v>1.2550200803212851E-2</v>
      </c>
      <c r="AB1344" s="15">
        <f t="shared" si="415"/>
        <v>1.2550200803212852</v>
      </c>
      <c r="AC1344" s="15">
        <f t="shared" si="416"/>
        <v>1.3805220883534137</v>
      </c>
      <c r="AD1344" s="4">
        <v>151401</v>
      </c>
      <c r="AE1344" s="26">
        <v>4323.99</v>
      </c>
      <c r="AF1344" s="26">
        <v>4323.99</v>
      </c>
      <c r="AG1344" s="4">
        <f t="shared" si="417"/>
        <v>1267000</v>
      </c>
      <c r="AH1344" s="16">
        <f t="shared" si="407"/>
        <v>1.973164956590371E-2</v>
      </c>
      <c r="AI1344" s="15">
        <f t="shared" si="408"/>
        <v>1.9731649565903711</v>
      </c>
      <c r="AJ1344" s="15">
        <f t="shared" si="409"/>
        <v>2.1704814522494082</v>
      </c>
      <c r="AK1344" s="4">
        <f t="shared" si="410"/>
        <v>15073000</v>
      </c>
      <c r="AL1344" s="27">
        <f t="shared" si="411"/>
        <v>1.6585948384528627E-3</v>
      </c>
      <c r="AM1344" s="15">
        <f t="shared" si="418"/>
        <v>0.16585948384528626</v>
      </c>
      <c r="AN1344" s="15">
        <f t="shared" si="419"/>
        <v>1.4128599590327331E-4</v>
      </c>
    </row>
    <row r="1345" spans="1:40" x14ac:dyDescent="0.2">
      <c r="A1345" s="4" t="s">
        <v>4627</v>
      </c>
      <c r="B1345" s="3" t="s">
        <v>1</v>
      </c>
      <c r="C1345" s="6">
        <v>151419</v>
      </c>
      <c r="D1345" s="3" t="s">
        <v>44</v>
      </c>
      <c r="E1345" s="6">
        <v>151480</v>
      </c>
      <c r="F1345" s="3" t="s">
        <v>2165</v>
      </c>
      <c r="G1345" s="8">
        <v>6000</v>
      </c>
      <c r="H1345" s="6">
        <v>142</v>
      </c>
      <c r="I1345" s="6">
        <v>151184</v>
      </c>
      <c r="J1345" s="13">
        <v>45077</v>
      </c>
      <c r="K1345" s="9">
        <v>6000</v>
      </c>
      <c r="L1345" s="4" t="s">
        <v>4627</v>
      </c>
      <c r="M1345" s="4" t="s">
        <v>4632</v>
      </c>
      <c r="N1345" s="4">
        <f>VLOOKUP(I1345,BaseModelo!$A$2:$E$5075,5)</f>
        <v>9</v>
      </c>
      <c r="P1345" s="15">
        <v>142.00000000000003</v>
      </c>
      <c r="Q1345" s="4">
        <f>VLOOKUP(I1345,BaseModelo!$A$2:$E$5075,3)</f>
        <v>147</v>
      </c>
      <c r="R1345" s="4">
        <f t="shared" si="400"/>
        <v>32283000</v>
      </c>
      <c r="S1345" s="16">
        <f t="shared" si="401"/>
        <v>1.8585633305454884E-4</v>
      </c>
      <c r="T1345" s="4">
        <f t="shared" si="412"/>
        <v>2.6391599293745936E-2</v>
      </c>
      <c r="U1345" s="4">
        <f t="shared" si="413"/>
        <v>2.6391599293745942E-2</v>
      </c>
      <c r="V1345" s="6">
        <f t="shared" si="402"/>
        <v>0</v>
      </c>
      <c r="W1345" s="16" t="str">
        <f t="shared" si="403"/>
        <v/>
      </c>
      <c r="X1345" s="4" t="str">
        <f t="shared" si="414"/>
        <v/>
      </c>
      <c r="Y1345" s="4" t="str">
        <f t="shared" si="404"/>
        <v/>
      </c>
      <c r="Z1345" s="4">
        <f t="shared" si="405"/>
        <v>5305000</v>
      </c>
      <c r="AA1345" s="16">
        <f t="shared" si="406"/>
        <v>1.1310084825636192E-3</v>
      </c>
      <c r="AB1345" s="15">
        <f t="shared" si="415"/>
        <v>0.16060320452403393</v>
      </c>
      <c r="AC1345" s="15">
        <f t="shared" si="416"/>
        <v>0.16060320452403395</v>
      </c>
      <c r="AD1345" s="4">
        <v>151419</v>
      </c>
      <c r="AE1345" s="26">
        <v>1503.37</v>
      </c>
      <c r="AF1345" s="26">
        <v>1503.37</v>
      </c>
      <c r="AG1345" s="4">
        <f t="shared" si="417"/>
        <v>2114000</v>
      </c>
      <c r="AH1345" s="16">
        <f t="shared" si="407"/>
        <v>2.8382213812677389E-3</v>
      </c>
      <c r="AI1345" s="15">
        <f t="shared" si="408"/>
        <v>0.4030274361400189</v>
      </c>
      <c r="AJ1345" s="15">
        <f t="shared" si="409"/>
        <v>0.40302743614001901</v>
      </c>
      <c r="AK1345" s="4">
        <f t="shared" si="410"/>
        <v>15073000</v>
      </c>
      <c r="AL1345" s="27">
        <f t="shared" si="411"/>
        <v>3.9806276122868704E-4</v>
      </c>
      <c r="AM1345" s="15">
        <f t="shared" si="418"/>
        <v>5.6524912094473558E-2</v>
      </c>
      <c r="AN1345" s="15">
        <f t="shared" si="419"/>
        <v>1.0505512888109577E-5</v>
      </c>
    </row>
    <row r="1346" spans="1:40" x14ac:dyDescent="0.2">
      <c r="A1346" s="4" t="s">
        <v>4627</v>
      </c>
      <c r="B1346" s="3" t="s">
        <v>1</v>
      </c>
      <c r="C1346" s="6">
        <v>151419</v>
      </c>
      <c r="D1346" s="3" t="s">
        <v>44</v>
      </c>
      <c r="E1346" s="6">
        <v>151481</v>
      </c>
      <c r="F1346" s="3" t="s">
        <v>2166</v>
      </c>
      <c r="G1346" s="8">
        <v>6000</v>
      </c>
      <c r="H1346" s="6">
        <v>142</v>
      </c>
      <c r="I1346" s="6">
        <v>151365</v>
      </c>
      <c r="J1346" s="13">
        <v>45077</v>
      </c>
      <c r="K1346" s="9">
        <v>6000</v>
      </c>
      <c r="L1346" s="4" t="s">
        <v>4627</v>
      </c>
      <c r="M1346" s="4" t="s">
        <v>4632</v>
      </c>
      <c r="N1346" s="4">
        <f>VLOOKUP(I1346,BaseModelo!$A$2:$E$5075,5)</f>
        <v>10</v>
      </c>
      <c r="P1346" s="15">
        <v>142.00000000000003</v>
      </c>
      <c r="Q1346" s="4">
        <f>VLOOKUP(I1346,BaseModelo!$A$2:$E$5075,3)</f>
        <v>0</v>
      </c>
      <c r="R1346" s="4">
        <f t="shared" ref="R1346:R1409" si="420">SUMIFS($G:$G,$M:$M,M1346)</f>
        <v>32283000</v>
      </c>
      <c r="S1346" s="16">
        <f t="shared" ref="S1346:S1409" si="421">G1346/R1346</f>
        <v>1.8585633305454884E-4</v>
      </c>
      <c r="T1346" s="4">
        <f t="shared" si="412"/>
        <v>2.6391599293745936E-2</v>
      </c>
      <c r="U1346" s="4">
        <f t="shared" si="413"/>
        <v>2.6391599293745942E-2</v>
      </c>
      <c r="V1346" s="6">
        <f t="shared" ref="V1346:V1409" si="422">SUMIFS($G:$G,$O:$O,O1346)</f>
        <v>0</v>
      </c>
      <c r="W1346" s="16" t="str">
        <f t="shared" ref="W1346:W1409" si="423">IFERROR(G1346/V1346,"")</f>
        <v/>
      </c>
      <c r="X1346" s="4" t="str">
        <f t="shared" si="414"/>
        <v/>
      </c>
      <c r="Y1346" s="4" t="str">
        <f t="shared" ref="Y1346:Y1409" si="424">IFERROR(W1346*P1346,"")</f>
        <v/>
      </c>
      <c r="Z1346" s="4">
        <f t="shared" ref="Z1346:Z1409" si="425">SUMIFS($G:$G,$N:$N,N1346)</f>
        <v>4121000</v>
      </c>
      <c r="AA1346" s="16">
        <f t="shared" ref="AA1346:AA1409" si="426">IFERROR(G1346/Z1346,"")</f>
        <v>1.4559572919194371E-3</v>
      </c>
      <c r="AB1346" s="15">
        <f t="shared" si="415"/>
        <v>0.20674593545256006</v>
      </c>
      <c r="AC1346" s="15">
        <f t="shared" si="416"/>
        <v>0.20674593545256012</v>
      </c>
      <c r="AD1346" s="4">
        <v>151419</v>
      </c>
      <c r="AE1346" s="26">
        <v>1503.37</v>
      </c>
      <c r="AF1346" s="26">
        <v>1503.37</v>
      </c>
      <c r="AG1346" s="4">
        <f t="shared" si="417"/>
        <v>2105000</v>
      </c>
      <c r="AH1346" s="16">
        <f t="shared" ref="AH1346:AH1409" si="427">IFERROR($G1346/AG1346,"")</f>
        <v>2.8503562945368173E-3</v>
      </c>
      <c r="AI1346" s="15">
        <f t="shared" ref="AI1346:AI1409" si="428">IFERROR(AH1346*H1346,"")</f>
        <v>0.40475059382422807</v>
      </c>
      <c r="AJ1346" s="15">
        <f t="shared" ref="AJ1346:AJ1409" si="429">IFERROR(AH1346*P1346,"")</f>
        <v>0.40475059382422812</v>
      </c>
      <c r="AK1346" s="4">
        <f t="shared" ref="AK1346:AK1409" si="430">SUMIFS($G:$G,$A:$A,$A1346,$M:$M,$M1346)</f>
        <v>15073000</v>
      </c>
      <c r="AL1346" s="27">
        <f t="shared" ref="AL1346:AL1409" si="431">IFERROR($G1346/AK1346,"")</f>
        <v>3.9806276122868704E-4</v>
      </c>
      <c r="AM1346" s="15">
        <f t="shared" si="418"/>
        <v>5.6524912094473558E-2</v>
      </c>
      <c r="AN1346" s="15">
        <f t="shared" si="419"/>
        <v>1.0505512888109577E-5</v>
      </c>
    </row>
    <row r="1347" spans="1:40" x14ac:dyDescent="0.2">
      <c r="A1347" s="4" t="s">
        <v>4627</v>
      </c>
      <c r="B1347" s="3" t="s">
        <v>8</v>
      </c>
      <c r="C1347" s="6">
        <v>151449</v>
      </c>
      <c r="D1347" s="3" t="s">
        <v>40</v>
      </c>
      <c r="E1347" s="6">
        <v>151468</v>
      </c>
      <c r="F1347" s="3" t="s">
        <v>2150</v>
      </c>
      <c r="G1347" s="8">
        <v>6000</v>
      </c>
      <c r="H1347" s="6">
        <v>142</v>
      </c>
      <c r="I1347" s="6">
        <v>151224</v>
      </c>
      <c r="J1347" s="13">
        <v>45077</v>
      </c>
      <c r="K1347" s="9">
        <v>6000</v>
      </c>
      <c r="L1347" s="4" t="s">
        <v>4627</v>
      </c>
      <c r="M1347" s="4" t="s">
        <v>4632</v>
      </c>
      <c r="N1347" s="4">
        <f>VLOOKUP(I1347,BaseModelo!$A$2:$E$5075,5)</f>
        <v>7</v>
      </c>
      <c r="P1347" s="15">
        <v>142.00000000000003</v>
      </c>
      <c r="Q1347" s="4">
        <f>VLOOKUP(I1347,BaseModelo!$A$2:$E$5075,3)</f>
        <v>127</v>
      </c>
      <c r="R1347" s="4">
        <f t="shared" si="420"/>
        <v>32283000</v>
      </c>
      <c r="S1347" s="16">
        <f t="shared" si="421"/>
        <v>1.8585633305454884E-4</v>
      </c>
      <c r="T1347" s="4">
        <f t="shared" ref="T1347:T1410" si="432">S1347*H1347</f>
        <v>2.6391599293745936E-2</v>
      </c>
      <c r="U1347" s="4">
        <f t="shared" ref="U1347:U1410" si="433">S1347*P1347</f>
        <v>2.6391599293745942E-2</v>
      </c>
      <c r="V1347" s="6">
        <f t="shared" si="422"/>
        <v>0</v>
      </c>
      <c r="W1347" s="16" t="str">
        <f t="shared" si="423"/>
        <v/>
      </c>
      <c r="X1347" s="4" t="str">
        <f t="shared" ref="X1347:X1410" si="434">IFERROR(W1347*H1347,"")</f>
        <v/>
      </c>
      <c r="Y1347" s="4" t="str">
        <f t="shared" si="424"/>
        <v/>
      </c>
      <c r="Z1347" s="4">
        <f t="shared" si="425"/>
        <v>4022000</v>
      </c>
      <c r="AA1347" s="16">
        <f t="shared" si="426"/>
        <v>1.4917951268025858E-3</v>
      </c>
      <c r="AB1347" s="15">
        <f t="shared" ref="AB1347:AB1410" si="435">IFERROR(AA1347*H1347,"")</f>
        <v>0.21183490800596719</v>
      </c>
      <c r="AC1347" s="15">
        <f t="shared" ref="AC1347:AC1410" si="436">IFERROR(AA1347*P1347,"")</f>
        <v>0.21183490800596722</v>
      </c>
      <c r="AD1347" s="4">
        <v>151449</v>
      </c>
      <c r="AE1347" s="26">
        <v>1503.37</v>
      </c>
      <c r="AF1347" s="26">
        <v>1503.37</v>
      </c>
      <c r="AG1347" s="4">
        <f t="shared" ref="AG1347:AG1410" si="437">SUMIFS($G:$G,$N:$N,$N1347,$A:$A,$A1347)</f>
        <v>1778000</v>
      </c>
      <c r="AH1347" s="16">
        <f t="shared" si="427"/>
        <v>3.3745781777277839E-3</v>
      </c>
      <c r="AI1347" s="15">
        <f t="shared" si="428"/>
        <v>0.47919010123734529</v>
      </c>
      <c r="AJ1347" s="15">
        <f t="shared" si="429"/>
        <v>0.4791901012373454</v>
      </c>
      <c r="AK1347" s="4">
        <f t="shared" si="430"/>
        <v>15073000</v>
      </c>
      <c r="AL1347" s="27">
        <f t="shared" si="431"/>
        <v>3.9806276122868704E-4</v>
      </c>
      <c r="AM1347" s="15">
        <f t="shared" ref="AM1347:AM1410" si="438">IFERROR(AL1347*H1347,"")</f>
        <v>5.6524912094473558E-2</v>
      </c>
      <c r="AN1347" s="15">
        <f t="shared" ref="AN1347:AN1410" si="439">IFERROR(AL1347*U1347,"")</f>
        <v>1.0505512888109577E-5</v>
      </c>
    </row>
    <row r="1348" spans="1:40" x14ac:dyDescent="0.2">
      <c r="A1348" s="4" t="s">
        <v>4627</v>
      </c>
      <c r="B1348" s="3" t="s">
        <v>8</v>
      </c>
      <c r="C1348" s="6">
        <v>151449</v>
      </c>
      <c r="D1348" s="3" t="s">
        <v>40</v>
      </c>
      <c r="E1348" s="6">
        <v>151469</v>
      </c>
      <c r="F1348" s="3" t="s">
        <v>2151</v>
      </c>
      <c r="G1348" s="8">
        <v>6000</v>
      </c>
      <c r="H1348" s="6">
        <v>142</v>
      </c>
      <c r="I1348" s="6">
        <v>151214</v>
      </c>
      <c r="J1348" s="13">
        <v>45077</v>
      </c>
      <c r="K1348" s="9">
        <v>6000</v>
      </c>
      <c r="L1348" s="4" t="s">
        <v>4627</v>
      </c>
      <c r="M1348" s="4" t="s">
        <v>4632</v>
      </c>
      <c r="N1348" s="4">
        <f>VLOOKUP(I1348,BaseModelo!$A$2:$E$5075,5)</f>
        <v>5</v>
      </c>
      <c r="P1348" s="15">
        <v>142.00000000000003</v>
      </c>
      <c r="Q1348" s="4">
        <f>VLOOKUP(I1348,BaseModelo!$A$2:$E$5075,3)</f>
        <v>110</v>
      </c>
      <c r="R1348" s="4">
        <f t="shared" si="420"/>
        <v>32283000</v>
      </c>
      <c r="S1348" s="16">
        <f t="shared" si="421"/>
        <v>1.8585633305454884E-4</v>
      </c>
      <c r="T1348" s="4">
        <f t="shared" si="432"/>
        <v>2.6391599293745936E-2</v>
      </c>
      <c r="U1348" s="4">
        <f t="shared" si="433"/>
        <v>2.6391599293745942E-2</v>
      </c>
      <c r="V1348" s="6">
        <f t="shared" si="422"/>
        <v>0</v>
      </c>
      <c r="W1348" s="16" t="str">
        <f t="shared" si="423"/>
        <v/>
      </c>
      <c r="X1348" s="4" t="str">
        <f t="shared" si="434"/>
        <v/>
      </c>
      <c r="Y1348" s="4" t="str">
        <f t="shared" si="424"/>
        <v/>
      </c>
      <c r="Z1348" s="4">
        <f t="shared" si="425"/>
        <v>4058000</v>
      </c>
      <c r="AA1348" s="16">
        <f t="shared" si="426"/>
        <v>1.4785608674223755E-3</v>
      </c>
      <c r="AB1348" s="15">
        <f t="shared" si="435"/>
        <v>0.20995564317397733</v>
      </c>
      <c r="AC1348" s="15">
        <f t="shared" si="436"/>
        <v>0.20995564317397736</v>
      </c>
      <c r="AD1348" s="4">
        <v>151449</v>
      </c>
      <c r="AE1348" s="26">
        <v>1503.37</v>
      </c>
      <c r="AF1348" s="26">
        <v>1503.37</v>
      </c>
      <c r="AG1348" s="4">
        <f t="shared" si="437"/>
        <v>1768000</v>
      </c>
      <c r="AH1348" s="16">
        <f t="shared" si="427"/>
        <v>3.3936651583710408E-3</v>
      </c>
      <c r="AI1348" s="15">
        <f t="shared" si="428"/>
        <v>0.48190045248868779</v>
      </c>
      <c r="AJ1348" s="15">
        <f t="shared" si="429"/>
        <v>0.4819004524886879</v>
      </c>
      <c r="AK1348" s="4">
        <f t="shared" si="430"/>
        <v>15073000</v>
      </c>
      <c r="AL1348" s="27">
        <f t="shared" si="431"/>
        <v>3.9806276122868704E-4</v>
      </c>
      <c r="AM1348" s="15">
        <f t="shared" si="438"/>
        <v>5.6524912094473558E-2</v>
      </c>
      <c r="AN1348" s="15">
        <f t="shared" si="439"/>
        <v>1.0505512888109577E-5</v>
      </c>
    </row>
    <row r="1349" spans="1:40" x14ac:dyDescent="0.2">
      <c r="A1349" s="4" t="s">
        <v>4627</v>
      </c>
      <c r="B1349" s="3" t="s">
        <v>8</v>
      </c>
      <c r="C1349" s="6">
        <v>151456</v>
      </c>
      <c r="D1349" s="3" t="s">
        <v>412</v>
      </c>
      <c r="E1349" s="6">
        <v>151465</v>
      </c>
      <c r="F1349" s="3" t="s">
        <v>2144</v>
      </c>
      <c r="G1349" s="8">
        <v>9000</v>
      </c>
      <c r="H1349" s="6">
        <v>142</v>
      </c>
      <c r="I1349" s="6">
        <v>151186</v>
      </c>
      <c r="J1349" s="13">
        <v>45077</v>
      </c>
      <c r="K1349" s="9">
        <v>9000</v>
      </c>
      <c r="L1349" s="4" t="s">
        <v>4627</v>
      </c>
      <c r="M1349" s="4" t="s">
        <v>4632</v>
      </c>
      <c r="N1349" s="4">
        <f>VLOOKUP(I1349,BaseModelo!$A$2:$E$5075,5)</f>
        <v>3</v>
      </c>
      <c r="P1349" s="15">
        <v>142.00000000000003</v>
      </c>
      <c r="Q1349" s="4">
        <f>VLOOKUP(I1349,BaseModelo!$A$2:$E$5075,3)</f>
        <v>110</v>
      </c>
      <c r="R1349" s="4">
        <f t="shared" si="420"/>
        <v>32283000</v>
      </c>
      <c r="S1349" s="16">
        <f t="shared" si="421"/>
        <v>2.7878449958182325E-4</v>
      </c>
      <c r="T1349" s="4">
        <f t="shared" si="432"/>
        <v>3.9587398940618898E-2</v>
      </c>
      <c r="U1349" s="4">
        <f t="shared" si="433"/>
        <v>3.9587398940618912E-2</v>
      </c>
      <c r="V1349" s="6">
        <f t="shared" si="422"/>
        <v>0</v>
      </c>
      <c r="W1349" s="16" t="str">
        <f t="shared" si="423"/>
        <v/>
      </c>
      <c r="X1349" s="4" t="str">
        <f t="shared" si="434"/>
        <v/>
      </c>
      <c r="Y1349" s="4" t="str">
        <f t="shared" si="424"/>
        <v/>
      </c>
      <c r="Z1349" s="4">
        <f t="shared" si="425"/>
        <v>1992000</v>
      </c>
      <c r="AA1349" s="16">
        <f t="shared" si="426"/>
        <v>4.5180722891566263E-3</v>
      </c>
      <c r="AB1349" s="15">
        <f t="shared" si="435"/>
        <v>0.64156626506024095</v>
      </c>
      <c r="AC1349" s="15">
        <f t="shared" si="436"/>
        <v>0.64156626506024106</v>
      </c>
      <c r="AD1349" s="4">
        <v>151456</v>
      </c>
      <c r="AE1349" s="26">
        <v>2255.2800000000002</v>
      </c>
      <c r="AF1349" s="26">
        <v>2255.2800000000002</v>
      </c>
      <c r="AG1349" s="4">
        <f t="shared" si="437"/>
        <v>1267000</v>
      </c>
      <c r="AH1349" s="16">
        <f t="shared" si="427"/>
        <v>7.1033938437253356E-3</v>
      </c>
      <c r="AI1349" s="15">
        <f t="shared" si="428"/>
        <v>1.0086819258089976</v>
      </c>
      <c r="AJ1349" s="15">
        <f t="shared" si="429"/>
        <v>1.0086819258089978</v>
      </c>
      <c r="AK1349" s="4">
        <f t="shared" si="430"/>
        <v>15073000</v>
      </c>
      <c r="AL1349" s="27">
        <f t="shared" si="431"/>
        <v>5.9709414184303054E-4</v>
      </c>
      <c r="AM1349" s="15">
        <f t="shared" si="438"/>
        <v>8.478736814171034E-2</v>
      </c>
      <c r="AN1349" s="15">
        <f t="shared" si="439"/>
        <v>2.3637403998246546E-5</v>
      </c>
    </row>
    <row r="1350" spans="1:40" x14ac:dyDescent="0.2">
      <c r="A1350" s="4" t="s">
        <v>4627</v>
      </c>
      <c r="B1350" s="3" t="s">
        <v>8</v>
      </c>
      <c r="C1350" s="6">
        <v>151456</v>
      </c>
      <c r="D1350" s="3" t="s">
        <v>412</v>
      </c>
      <c r="E1350" s="6">
        <v>151466</v>
      </c>
      <c r="F1350" s="3" t="s">
        <v>2145</v>
      </c>
      <c r="G1350" s="8">
        <v>7000</v>
      </c>
      <c r="H1350" s="6">
        <v>142</v>
      </c>
      <c r="I1350" s="6">
        <v>150005</v>
      </c>
      <c r="J1350" s="13">
        <v>45077</v>
      </c>
      <c r="K1350" s="9">
        <v>7000</v>
      </c>
      <c r="L1350" s="4" t="s">
        <v>4627</v>
      </c>
      <c r="M1350" s="4" t="s">
        <v>4632</v>
      </c>
      <c r="N1350" s="4">
        <f>VLOOKUP(I1350,BaseModelo!$A$2:$E$5075,5)</f>
        <v>6</v>
      </c>
      <c r="P1350" s="15">
        <v>142.00000000000003</v>
      </c>
      <c r="Q1350" s="4">
        <f>VLOOKUP(I1350,BaseModelo!$A$2:$E$5075,3)</f>
        <v>115</v>
      </c>
      <c r="R1350" s="4">
        <f t="shared" si="420"/>
        <v>32283000</v>
      </c>
      <c r="S1350" s="16">
        <f t="shared" si="421"/>
        <v>2.168323885636403E-4</v>
      </c>
      <c r="T1350" s="4">
        <f t="shared" si="432"/>
        <v>3.0790199176036922E-2</v>
      </c>
      <c r="U1350" s="4">
        <f t="shared" si="433"/>
        <v>3.0790199176036929E-2</v>
      </c>
      <c r="V1350" s="6">
        <f t="shared" si="422"/>
        <v>0</v>
      </c>
      <c r="W1350" s="16" t="str">
        <f t="shared" si="423"/>
        <v/>
      </c>
      <c r="X1350" s="4" t="str">
        <f t="shared" si="434"/>
        <v/>
      </c>
      <c r="Y1350" s="4" t="str">
        <f t="shared" si="424"/>
        <v/>
      </c>
      <c r="Z1350" s="4">
        <f t="shared" si="425"/>
        <v>4853000</v>
      </c>
      <c r="AA1350" s="16">
        <f t="shared" si="426"/>
        <v>1.4424067587059551E-3</v>
      </c>
      <c r="AB1350" s="15">
        <f t="shared" si="435"/>
        <v>0.20482175973624561</v>
      </c>
      <c r="AC1350" s="15">
        <f t="shared" si="436"/>
        <v>0.20482175973624567</v>
      </c>
      <c r="AD1350" s="4">
        <v>151456</v>
      </c>
      <c r="AE1350" s="26">
        <v>1758.65</v>
      </c>
      <c r="AF1350" s="26">
        <v>1758.65</v>
      </c>
      <c r="AG1350" s="4">
        <f t="shared" si="437"/>
        <v>1993000</v>
      </c>
      <c r="AH1350" s="16">
        <f t="shared" si="427"/>
        <v>3.5122930255895636E-3</v>
      </c>
      <c r="AI1350" s="15">
        <f t="shared" si="428"/>
        <v>0.498745609633718</v>
      </c>
      <c r="AJ1350" s="15">
        <f t="shared" si="429"/>
        <v>0.49874560963371811</v>
      </c>
      <c r="AK1350" s="4">
        <f t="shared" si="430"/>
        <v>15073000</v>
      </c>
      <c r="AL1350" s="27">
        <f t="shared" si="431"/>
        <v>4.6440655476680156E-4</v>
      </c>
      <c r="AM1350" s="15">
        <f t="shared" si="438"/>
        <v>6.5945730776885828E-2</v>
      </c>
      <c r="AN1350" s="15">
        <f t="shared" si="439"/>
        <v>1.4299170319926922E-5</v>
      </c>
    </row>
    <row r="1351" spans="1:40" x14ac:dyDescent="0.2">
      <c r="A1351" s="4" t="s">
        <v>4627</v>
      </c>
      <c r="B1351" s="3" t="s">
        <v>10</v>
      </c>
      <c r="C1351" s="6">
        <v>151470</v>
      </c>
      <c r="D1351" s="3" t="s">
        <v>41</v>
      </c>
      <c r="E1351" s="6">
        <v>151479</v>
      </c>
      <c r="F1351" s="3" t="s">
        <v>2146</v>
      </c>
      <c r="G1351" s="8">
        <v>7000</v>
      </c>
      <c r="H1351" s="6">
        <v>142</v>
      </c>
      <c r="I1351" s="6">
        <v>151255</v>
      </c>
      <c r="J1351" s="13">
        <v>45077</v>
      </c>
      <c r="K1351" s="9">
        <v>7000</v>
      </c>
      <c r="L1351" s="4" t="s">
        <v>4627</v>
      </c>
      <c r="M1351" s="4" t="s">
        <v>4632</v>
      </c>
      <c r="N1351" s="4">
        <f>VLOOKUP(I1351,BaseModelo!$A$2:$E$5075,5)</f>
        <v>10</v>
      </c>
      <c r="P1351" s="15">
        <v>142.00000000000003</v>
      </c>
      <c r="Q1351" s="4">
        <f>VLOOKUP(I1351,BaseModelo!$A$2:$E$5075,3)</f>
        <v>0</v>
      </c>
      <c r="R1351" s="4">
        <f t="shared" si="420"/>
        <v>32283000</v>
      </c>
      <c r="S1351" s="16">
        <f t="shared" si="421"/>
        <v>2.168323885636403E-4</v>
      </c>
      <c r="T1351" s="4">
        <f t="shared" si="432"/>
        <v>3.0790199176036922E-2</v>
      </c>
      <c r="U1351" s="4">
        <f t="shared" si="433"/>
        <v>3.0790199176036929E-2</v>
      </c>
      <c r="V1351" s="6">
        <f t="shared" si="422"/>
        <v>0</v>
      </c>
      <c r="W1351" s="16" t="str">
        <f t="shared" si="423"/>
        <v/>
      </c>
      <c r="X1351" s="4" t="str">
        <f t="shared" si="434"/>
        <v/>
      </c>
      <c r="Y1351" s="4" t="str">
        <f t="shared" si="424"/>
        <v/>
      </c>
      <c r="Z1351" s="4">
        <f t="shared" si="425"/>
        <v>4121000</v>
      </c>
      <c r="AA1351" s="16">
        <f t="shared" si="426"/>
        <v>1.6986168405726766E-3</v>
      </c>
      <c r="AB1351" s="15">
        <f t="shared" si="435"/>
        <v>0.24120359136132008</v>
      </c>
      <c r="AC1351" s="15">
        <f t="shared" si="436"/>
        <v>0.24120359136132014</v>
      </c>
      <c r="AD1351" s="4">
        <v>151470</v>
      </c>
      <c r="AE1351" s="26">
        <v>1758.65</v>
      </c>
      <c r="AF1351" s="26">
        <v>1758.65</v>
      </c>
      <c r="AG1351" s="4">
        <f t="shared" si="437"/>
        <v>2105000</v>
      </c>
      <c r="AH1351" s="16">
        <f t="shared" si="427"/>
        <v>3.3254156769596198E-3</v>
      </c>
      <c r="AI1351" s="15">
        <f t="shared" si="428"/>
        <v>0.47220902612826604</v>
      </c>
      <c r="AJ1351" s="15">
        <f t="shared" si="429"/>
        <v>0.4722090261282661</v>
      </c>
      <c r="AK1351" s="4">
        <f t="shared" si="430"/>
        <v>15073000</v>
      </c>
      <c r="AL1351" s="27">
        <f t="shared" si="431"/>
        <v>4.6440655476680156E-4</v>
      </c>
      <c r="AM1351" s="15">
        <f t="shared" si="438"/>
        <v>6.5945730776885828E-2</v>
      </c>
      <c r="AN1351" s="15">
        <f t="shared" si="439"/>
        <v>1.4299170319926922E-5</v>
      </c>
    </row>
    <row r="1352" spans="1:40" x14ac:dyDescent="0.2">
      <c r="A1352" s="4" t="s">
        <v>4627</v>
      </c>
      <c r="B1352" s="3" t="s">
        <v>10</v>
      </c>
      <c r="C1352" s="6">
        <v>151470</v>
      </c>
      <c r="D1352" s="3" t="s">
        <v>41</v>
      </c>
      <c r="E1352" s="6">
        <v>151484</v>
      </c>
      <c r="F1352" s="3" t="s">
        <v>2147</v>
      </c>
      <c r="G1352" s="8">
        <v>5000</v>
      </c>
      <c r="H1352" s="6">
        <v>147</v>
      </c>
      <c r="I1352" s="6">
        <v>151041</v>
      </c>
      <c r="J1352" s="13">
        <v>45077</v>
      </c>
      <c r="K1352" s="9">
        <v>5000</v>
      </c>
      <c r="L1352" s="4" t="s">
        <v>4627</v>
      </c>
      <c r="M1352" s="4" t="s">
        <v>4632</v>
      </c>
      <c r="N1352" s="4">
        <f>VLOOKUP(I1352,BaseModelo!$A$2:$E$5075,5)</f>
        <v>8</v>
      </c>
      <c r="P1352" s="15">
        <v>147</v>
      </c>
      <c r="Q1352" s="4">
        <f>VLOOKUP(I1352,BaseModelo!$A$2:$E$5075,3)</f>
        <v>132</v>
      </c>
      <c r="R1352" s="4">
        <f t="shared" si="420"/>
        <v>32283000</v>
      </c>
      <c r="S1352" s="16">
        <f t="shared" si="421"/>
        <v>1.5488027754545735E-4</v>
      </c>
      <c r="T1352" s="4">
        <f t="shared" si="432"/>
        <v>2.2767400799182231E-2</v>
      </c>
      <c r="U1352" s="4">
        <f t="shared" si="433"/>
        <v>2.2767400799182231E-2</v>
      </c>
      <c r="V1352" s="6">
        <f t="shared" si="422"/>
        <v>0</v>
      </c>
      <c r="W1352" s="16" t="str">
        <f t="shared" si="423"/>
        <v/>
      </c>
      <c r="X1352" s="4" t="str">
        <f t="shared" si="434"/>
        <v/>
      </c>
      <c r="Y1352" s="4" t="str">
        <f t="shared" si="424"/>
        <v/>
      </c>
      <c r="Z1352" s="4">
        <f t="shared" si="425"/>
        <v>5836000</v>
      </c>
      <c r="AA1352" s="16">
        <f t="shared" si="426"/>
        <v>8.5675119945167924E-4</v>
      </c>
      <c r="AB1352" s="15">
        <f t="shared" si="435"/>
        <v>0.12594242631939684</v>
      </c>
      <c r="AC1352" s="15">
        <f t="shared" si="436"/>
        <v>0.12594242631939684</v>
      </c>
      <c r="AD1352" s="4">
        <v>151470</v>
      </c>
      <c r="AE1352" s="26">
        <v>1303.3399999999999</v>
      </c>
      <c r="AF1352" s="26">
        <v>1303.3399999999999</v>
      </c>
      <c r="AG1352" s="4">
        <f t="shared" si="437"/>
        <v>2254000</v>
      </c>
      <c r="AH1352" s="16">
        <f t="shared" si="427"/>
        <v>2.2182786157941437E-3</v>
      </c>
      <c r="AI1352" s="15">
        <f t="shared" si="428"/>
        <v>0.32608695652173914</v>
      </c>
      <c r="AJ1352" s="15">
        <f t="shared" si="429"/>
        <v>0.32608695652173914</v>
      </c>
      <c r="AK1352" s="4">
        <f t="shared" si="430"/>
        <v>15073000</v>
      </c>
      <c r="AL1352" s="27">
        <f t="shared" si="431"/>
        <v>3.3171896769057253E-4</v>
      </c>
      <c r="AM1352" s="15">
        <f t="shared" si="438"/>
        <v>4.8762688250514163E-2</v>
      </c>
      <c r="AN1352" s="15">
        <f t="shared" si="439"/>
        <v>7.5523786901022457E-6</v>
      </c>
    </row>
    <row r="1353" spans="1:40" x14ac:dyDescent="0.2">
      <c r="A1353" s="4" t="s">
        <v>4627</v>
      </c>
      <c r="B1353" s="2" t="s">
        <v>10</v>
      </c>
      <c r="C1353" s="5">
        <v>151537</v>
      </c>
      <c r="D1353" s="2" t="s">
        <v>414</v>
      </c>
      <c r="E1353" s="5">
        <v>151538</v>
      </c>
      <c r="F1353" s="2" t="s">
        <v>2149</v>
      </c>
      <c r="G1353" s="7">
        <v>7000</v>
      </c>
      <c r="H1353" s="5">
        <v>100</v>
      </c>
      <c r="I1353" s="6">
        <v>151133</v>
      </c>
      <c r="J1353" s="13">
        <v>45077</v>
      </c>
      <c r="K1353" s="9">
        <v>7000</v>
      </c>
      <c r="L1353" s="4" t="s">
        <v>4627</v>
      </c>
      <c r="M1353" s="4" t="s">
        <v>4632</v>
      </c>
      <c r="N1353" s="4">
        <f>VLOOKUP(I1353,BaseModelo!$A$2:$E$5075,5)</f>
        <v>10</v>
      </c>
      <c r="P1353" s="15">
        <v>142.00000000000003</v>
      </c>
      <c r="Q1353" s="4">
        <f>VLOOKUP(I1353,BaseModelo!$A$2:$E$5075,3)</f>
        <v>0</v>
      </c>
      <c r="R1353" s="4">
        <f t="shared" si="420"/>
        <v>32283000</v>
      </c>
      <c r="S1353" s="16">
        <f t="shared" si="421"/>
        <v>2.168323885636403E-4</v>
      </c>
      <c r="T1353" s="4">
        <f t="shared" si="432"/>
        <v>2.1683238856364029E-2</v>
      </c>
      <c r="U1353" s="4">
        <f t="shared" si="433"/>
        <v>3.0790199176036929E-2</v>
      </c>
      <c r="V1353" s="6">
        <f t="shared" si="422"/>
        <v>0</v>
      </c>
      <c r="W1353" s="16" t="str">
        <f t="shared" si="423"/>
        <v/>
      </c>
      <c r="X1353" s="4" t="str">
        <f t="shared" si="434"/>
        <v/>
      </c>
      <c r="Y1353" s="4" t="str">
        <f t="shared" si="424"/>
        <v/>
      </c>
      <c r="Z1353" s="4">
        <f t="shared" si="425"/>
        <v>4121000</v>
      </c>
      <c r="AA1353" s="16">
        <f t="shared" si="426"/>
        <v>1.6986168405726766E-3</v>
      </c>
      <c r="AB1353" s="15">
        <f t="shared" si="435"/>
        <v>0.16986168405726765</v>
      </c>
      <c r="AC1353" s="15">
        <f t="shared" si="436"/>
        <v>0.24120359136132014</v>
      </c>
      <c r="AD1353" s="4">
        <v>151537</v>
      </c>
      <c r="AE1353" s="26">
        <v>1220.7</v>
      </c>
      <c r="AF1353" s="26">
        <v>1220.7</v>
      </c>
      <c r="AG1353" s="4">
        <f t="shared" si="437"/>
        <v>2105000</v>
      </c>
      <c r="AH1353" s="16">
        <f t="shared" si="427"/>
        <v>3.3254156769596198E-3</v>
      </c>
      <c r="AI1353" s="15">
        <f t="shared" si="428"/>
        <v>0.33254156769596199</v>
      </c>
      <c r="AJ1353" s="15">
        <f t="shared" si="429"/>
        <v>0.4722090261282661</v>
      </c>
      <c r="AK1353" s="4">
        <f t="shared" si="430"/>
        <v>15073000</v>
      </c>
      <c r="AL1353" s="27">
        <f t="shared" si="431"/>
        <v>4.6440655476680156E-4</v>
      </c>
      <c r="AM1353" s="15">
        <f t="shared" si="438"/>
        <v>4.6440655476680158E-2</v>
      </c>
      <c r="AN1353" s="15">
        <f t="shared" si="439"/>
        <v>1.4299170319926922E-5</v>
      </c>
    </row>
    <row r="1354" spans="1:40" x14ac:dyDescent="0.2">
      <c r="A1354" s="4" t="s">
        <v>4627</v>
      </c>
      <c r="B1354" s="3" t="s">
        <v>10</v>
      </c>
      <c r="C1354" s="6">
        <v>151537</v>
      </c>
      <c r="D1354" s="3" t="s">
        <v>414</v>
      </c>
      <c r="E1354" s="6">
        <v>151539</v>
      </c>
      <c r="F1354" s="3" t="s">
        <v>2152</v>
      </c>
      <c r="G1354" s="8">
        <v>8000</v>
      </c>
      <c r="H1354" s="6">
        <v>95</v>
      </c>
      <c r="I1354" s="6">
        <v>151132</v>
      </c>
      <c r="J1354" s="13">
        <v>45077</v>
      </c>
      <c r="K1354" s="9">
        <v>8000</v>
      </c>
      <c r="L1354" s="4" t="s">
        <v>4627</v>
      </c>
      <c r="M1354" s="4" t="s">
        <v>4632</v>
      </c>
      <c r="N1354" s="4">
        <f>VLOOKUP(I1354,BaseModelo!$A$2:$E$5075,5)</f>
        <v>10</v>
      </c>
      <c r="P1354" s="15">
        <v>142.00000000000003</v>
      </c>
      <c r="Q1354" s="4">
        <f>VLOOKUP(I1354,BaseModelo!$A$2:$E$5075,3)</f>
        <v>0</v>
      </c>
      <c r="R1354" s="4">
        <f t="shared" si="420"/>
        <v>32283000</v>
      </c>
      <c r="S1354" s="16">
        <f t="shared" si="421"/>
        <v>2.4780844407273179E-4</v>
      </c>
      <c r="T1354" s="4">
        <f t="shared" si="432"/>
        <v>2.354180218690952E-2</v>
      </c>
      <c r="U1354" s="4">
        <f t="shared" si="433"/>
        <v>3.5188799058327919E-2</v>
      </c>
      <c r="V1354" s="6">
        <f t="shared" si="422"/>
        <v>0</v>
      </c>
      <c r="W1354" s="16" t="str">
        <f t="shared" si="423"/>
        <v/>
      </c>
      <c r="X1354" s="4" t="str">
        <f t="shared" si="434"/>
        <v/>
      </c>
      <c r="Y1354" s="4" t="str">
        <f t="shared" si="424"/>
        <v/>
      </c>
      <c r="Z1354" s="4">
        <f t="shared" si="425"/>
        <v>4121000</v>
      </c>
      <c r="AA1354" s="16">
        <f t="shared" si="426"/>
        <v>1.9412763892259161E-3</v>
      </c>
      <c r="AB1354" s="15">
        <f t="shared" si="435"/>
        <v>0.18442125697646203</v>
      </c>
      <c r="AC1354" s="15">
        <f t="shared" si="436"/>
        <v>0.27566124727008012</v>
      </c>
      <c r="AD1354" s="4">
        <v>151537</v>
      </c>
      <c r="AE1354" s="26">
        <v>1310.3499999999999</v>
      </c>
      <c r="AF1354" s="26">
        <v>1310.3499999999999</v>
      </c>
      <c r="AG1354" s="4">
        <f t="shared" si="437"/>
        <v>2105000</v>
      </c>
      <c r="AH1354" s="16">
        <f t="shared" si="427"/>
        <v>3.8004750593824228E-3</v>
      </c>
      <c r="AI1354" s="15">
        <f t="shared" si="428"/>
        <v>0.36104513064133015</v>
      </c>
      <c r="AJ1354" s="15">
        <f t="shared" si="429"/>
        <v>0.53966745843230413</v>
      </c>
      <c r="AK1354" s="4">
        <f t="shared" si="430"/>
        <v>15073000</v>
      </c>
      <c r="AL1354" s="27">
        <f t="shared" si="431"/>
        <v>5.3075034830491602E-4</v>
      </c>
      <c r="AM1354" s="15">
        <f t="shared" si="438"/>
        <v>5.0421283088967025E-2</v>
      </c>
      <c r="AN1354" s="15">
        <f t="shared" si="439"/>
        <v>1.8676467356639244E-5</v>
      </c>
    </row>
    <row r="1355" spans="1:40" x14ac:dyDescent="0.2">
      <c r="A1355" s="4" t="s">
        <v>4627</v>
      </c>
      <c r="B1355" s="3" t="s">
        <v>10</v>
      </c>
      <c r="C1355" s="6">
        <v>151537</v>
      </c>
      <c r="D1355" s="3" t="s">
        <v>414</v>
      </c>
      <c r="E1355" s="6">
        <v>151541</v>
      </c>
      <c r="F1355" s="3" t="s">
        <v>2153</v>
      </c>
      <c r="G1355" s="8">
        <v>6000</v>
      </c>
      <c r="H1355" s="6">
        <v>137</v>
      </c>
      <c r="I1355" s="6">
        <v>151177</v>
      </c>
      <c r="J1355" s="13">
        <v>45077</v>
      </c>
      <c r="K1355" s="9">
        <v>6000</v>
      </c>
      <c r="L1355" s="4" t="s">
        <v>4627</v>
      </c>
      <c r="M1355" s="4" t="s">
        <v>4632</v>
      </c>
      <c r="N1355" s="4">
        <f>VLOOKUP(I1355,BaseModelo!$A$2:$E$5075,5)</f>
        <v>9</v>
      </c>
      <c r="P1355" s="15">
        <v>142.00000000000003</v>
      </c>
      <c r="Q1355" s="4">
        <f>VLOOKUP(I1355,BaseModelo!$A$2:$E$5075,3)</f>
        <v>147</v>
      </c>
      <c r="R1355" s="4">
        <f t="shared" si="420"/>
        <v>32283000</v>
      </c>
      <c r="S1355" s="16">
        <f t="shared" si="421"/>
        <v>1.8585633305454884E-4</v>
      </c>
      <c r="T1355" s="4">
        <f t="shared" si="432"/>
        <v>2.5462317628473192E-2</v>
      </c>
      <c r="U1355" s="4">
        <f t="shared" si="433"/>
        <v>2.6391599293745942E-2</v>
      </c>
      <c r="V1355" s="6">
        <f t="shared" si="422"/>
        <v>0</v>
      </c>
      <c r="W1355" s="16" t="str">
        <f t="shared" si="423"/>
        <v/>
      </c>
      <c r="X1355" s="4" t="str">
        <f t="shared" si="434"/>
        <v/>
      </c>
      <c r="Y1355" s="4" t="str">
        <f t="shared" si="424"/>
        <v/>
      </c>
      <c r="Z1355" s="4">
        <f t="shared" si="425"/>
        <v>5305000</v>
      </c>
      <c r="AA1355" s="16">
        <f t="shared" si="426"/>
        <v>1.1310084825636192E-3</v>
      </c>
      <c r="AB1355" s="15">
        <f t="shared" si="435"/>
        <v>0.15494816211121584</v>
      </c>
      <c r="AC1355" s="15">
        <f t="shared" si="436"/>
        <v>0.16060320452403395</v>
      </c>
      <c r="AD1355" s="4">
        <v>151537</v>
      </c>
      <c r="AE1355" s="26">
        <v>1448.23</v>
      </c>
      <c r="AF1355" s="26">
        <v>1448.23</v>
      </c>
      <c r="AG1355" s="4">
        <f t="shared" si="437"/>
        <v>2114000</v>
      </c>
      <c r="AH1355" s="16">
        <f t="shared" si="427"/>
        <v>2.8382213812677389E-3</v>
      </c>
      <c r="AI1355" s="15">
        <f t="shared" si="428"/>
        <v>0.38883632923368022</v>
      </c>
      <c r="AJ1355" s="15">
        <f t="shared" si="429"/>
        <v>0.40302743614001901</v>
      </c>
      <c r="AK1355" s="4">
        <f t="shared" si="430"/>
        <v>15073000</v>
      </c>
      <c r="AL1355" s="27">
        <f t="shared" si="431"/>
        <v>3.9806276122868704E-4</v>
      </c>
      <c r="AM1355" s="15">
        <f t="shared" si="438"/>
        <v>5.4534598288330127E-2</v>
      </c>
      <c r="AN1355" s="15">
        <f t="shared" si="439"/>
        <v>1.0505512888109577E-5</v>
      </c>
    </row>
    <row r="1356" spans="1:40" x14ac:dyDescent="0.2">
      <c r="A1356" s="4" t="s">
        <v>4627</v>
      </c>
      <c r="B1356" s="3" t="s">
        <v>10</v>
      </c>
      <c r="C1356" s="6">
        <v>151537</v>
      </c>
      <c r="D1356" s="3" t="s">
        <v>414</v>
      </c>
      <c r="E1356" s="6">
        <v>151543</v>
      </c>
      <c r="F1356" s="3" t="s">
        <v>2154</v>
      </c>
      <c r="G1356" s="8">
        <v>9000</v>
      </c>
      <c r="H1356" s="6">
        <v>137</v>
      </c>
      <c r="I1356" s="6">
        <v>151245</v>
      </c>
      <c r="J1356" s="13">
        <v>45077</v>
      </c>
      <c r="K1356" s="9">
        <v>9000</v>
      </c>
      <c r="L1356" s="4" t="s">
        <v>4627</v>
      </c>
      <c r="M1356" s="4" t="s">
        <v>4632</v>
      </c>
      <c r="N1356" s="4">
        <f>VLOOKUP(I1356,BaseModelo!$A$2:$E$5075,5)</f>
        <v>9</v>
      </c>
      <c r="P1356" s="15">
        <v>142.00000000000003</v>
      </c>
      <c r="Q1356" s="4">
        <f>VLOOKUP(I1356,BaseModelo!$A$2:$E$5075,3)</f>
        <v>147</v>
      </c>
      <c r="R1356" s="4">
        <f t="shared" si="420"/>
        <v>32283000</v>
      </c>
      <c r="S1356" s="16">
        <f t="shared" si="421"/>
        <v>2.7878449958182325E-4</v>
      </c>
      <c r="T1356" s="4">
        <f t="shared" si="432"/>
        <v>3.8193476442709783E-2</v>
      </c>
      <c r="U1356" s="4">
        <f t="shared" si="433"/>
        <v>3.9587398940618912E-2</v>
      </c>
      <c r="V1356" s="6">
        <f t="shared" si="422"/>
        <v>0</v>
      </c>
      <c r="W1356" s="16" t="str">
        <f t="shared" si="423"/>
        <v/>
      </c>
      <c r="X1356" s="4" t="str">
        <f t="shared" si="434"/>
        <v/>
      </c>
      <c r="Y1356" s="4" t="str">
        <f t="shared" si="424"/>
        <v/>
      </c>
      <c r="Z1356" s="4">
        <f t="shared" si="425"/>
        <v>5305000</v>
      </c>
      <c r="AA1356" s="16">
        <f t="shared" si="426"/>
        <v>1.6965127238454288E-3</v>
      </c>
      <c r="AB1356" s="15">
        <f t="shared" si="435"/>
        <v>0.23242224316682375</v>
      </c>
      <c r="AC1356" s="15">
        <f t="shared" si="436"/>
        <v>0.24090480678605092</v>
      </c>
      <c r="AD1356" s="4">
        <v>151537</v>
      </c>
      <c r="AE1356" s="26">
        <v>2172.38</v>
      </c>
      <c r="AF1356" s="26">
        <v>2172.38</v>
      </c>
      <c r="AG1356" s="4">
        <f t="shared" si="437"/>
        <v>2114000</v>
      </c>
      <c r="AH1356" s="16">
        <f t="shared" si="427"/>
        <v>4.2573320719016088E-3</v>
      </c>
      <c r="AI1356" s="15">
        <f t="shared" si="428"/>
        <v>0.58325449385052042</v>
      </c>
      <c r="AJ1356" s="15">
        <f t="shared" si="429"/>
        <v>0.60454115421002852</v>
      </c>
      <c r="AK1356" s="4">
        <f t="shared" si="430"/>
        <v>15073000</v>
      </c>
      <c r="AL1356" s="27">
        <f t="shared" si="431"/>
        <v>5.9709414184303054E-4</v>
      </c>
      <c r="AM1356" s="15">
        <f t="shared" si="438"/>
        <v>8.1801897432495177E-2</v>
      </c>
      <c r="AN1356" s="15">
        <f t="shared" si="439"/>
        <v>2.3637403998246546E-5</v>
      </c>
    </row>
    <row r="1357" spans="1:40" x14ac:dyDescent="0.2">
      <c r="A1357" s="4" t="s">
        <v>4627</v>
      </c>
      <c r="B1357" s="3" t="s">
        <v>10</v>
      </c>
      <c r="C1357" s="6">
        <v>151537</v>
      </c>
      <c r="D1357" s="3" t="s">
        <v>414</v>
      </c>
      <c r="E1357" s="6">
        <v>151544</v>
      </c>
      <c r="F1357" s="3" t="s">
        <v>2155</v>
      </c>
      <c r="G1357" s="8">
        <v>5000</v>
      </c>
      <c r="H1357" s="6">
        <v>120</v>
      </c>
      <c r="I1357" s="6">
        <v>151428</v>
      </c>
      <c r="J1357" s="13">
        <v>45077</v>
      </c>
      <c r="K1357" s="9">
        <v>5000</v>
      </c>
      <c r="L1357" s="4" t="s">
        <v>4627</v>
      </c>
      <c r="M1357" s="4" t="s">
        <v>4632</v>
      </c>
      <c r="N1357" s="4">
        <f>VLOOKUP(I1357,BaseModelo!$A$2:$E$5075,5)</f>
        <v>10</v>
      </c>
      <c r="P1357" s="15">
        <v>147</v>
      </c>
      <c r="Q1357" s="4">
        <f>VLOOKUP(I1357,BaseModelo!$A$2:$E$5075,3)</f>
        <v>0</v>
      </c>
      <c r="R1357" s="4">
        <f t="shared" si="420"/>
        <v>32283000</v>
      </c>
      <c r="S1357" s="16">
        <f t="shared" si="421"/>
        <v>1.5488027754545735E-4</v>
      </c>
      <c r="T1357" s="4">
        <f t="shared" si="432"/>
        <v>1.8585633305454881E-2</v>
      </c>
      <c r="U1357" s="4">
        <f t="shared" si="433"/>
        <v>2.2767400799182231E-2</v>
      </c>
      <c r="V1357" s="6">
        <f t="shared" si="422"/>
        <v>0</v>
      </c>
      <c r="W1357" s="16" t="str">
        <f t="shared" si="423"/>
        <v/>
      </c>
      <c r="X1357" s="4" t="str">
        <f t="shared" si="434"/>
        <v/>
      </c>
      <c r="Y1357" s="4" t="str">
        <f t="shared" si="424"/>
        <v/>
      </c>
      <c r="Z1357" s="4">
        <f t="shared" si="425"/>
        <v>4121000</v>
      </c>
      <c r="AA1357" s="16">
        <f t="shared" si="426"/>
        <v>1.2132977432661976E-3</v>
      </c>
      <c r="AB1357" s="15">
        <f t="shared" si="435"/>
        <v>0.14559572919194372</v>
      </c>
      <c r="AC1357" s="15">
        <f t="shared" si="436"/>
        <v>0.17835476826013105</v>
      </c>
      <c r="AD1357" s="4">
        <v>151537</v>
      </c>
      <c r="AE1357" s="26">
        <v>1055.07</v>
      </c>
      <c r="AF1357" s="26">
        <v>1055.07</v>
      </c>
      <c r="AG1357" s="4">
        <f t="shared" si="437"/>
        <v>2105000</v>
      </c>
      <c r="AH1357" s="16">
        <f t="shared" si="427"/>
        <v>2.3752969121140144E-3</v>
      </c>
      <c r="AI1357" s="15">
        <f t="shared" si="428"/>
        <v>0.28503562945368172</v>
      </c>
      <c r="AJ1357" s="15">
        <f t="shared" si="429"/>
        <v>0.34916864608076009</v>
      </c>
      <c r="AK1357" s="4">
        <f t="shared" si="430"/>
        <v>15073000</v>
      </c>
      <c r="AL1357" s="27">
        <f t="shared" si="431"/>
        <v>3.3171896769057253E-4</v>
      </c>
      <c r="AM1357" s="15">
        <f t="shared" si="438"/>
        <v>3.9806276122868703E-2</v>
      </c>
      <c r="AN1357" s="15">
        <f t="shared" si="439"/>
        <v>7.5523786901022457E-6</v>
      </c>
    </row>
    <row r="1358" spans="1:40" x14ac:dyDescent="0.2">
      <c r="A1358" s="4" t="s">
        <v>4627</v>
      </c>
      <c r="B1358" s="2" t="s">
        <v>5</v>
      </c>
      <c r="C1358" s="5">
        <v>151576</v>
      </c>
      <c r="D1358" s="2" t="s">
        <v>415</v>
      </c>
      <c r="E1358" s="5">
        <v>151577</v>
      </c>
      <c r="F1358" s="2" t="s">
        <v>2162</v>
      </c>
      <c r="G1358" s="7">
        <v>5000</v>
      </c>
      <c r="H1358" s="5">
        <v>147</v>
      </c>
      <c r="I1358" s="6">
        <v>150944</v>
      </c>
      <c r="J1358" s="13">
        <v>45077</v>
      </c>
      <c r="K1358" s="9">
        <v>5000</v>
      </c>
      <c r="L1358" s="4" t="s">
        <v>4627</v>
      </c>
      <c r="M1358" s="4" t="s">
        <v>4632</v>
      </c>
      <c r="N1358" s="4">
        <f>VLOOKUP(I1358,BaseModelo!$A$2:$E$5075,5)</f>
        <v>4</v>
      </c>
      <c r="P1358" s="15">
        <v>147</v>
      </c>
      <c r="Q1358" s="4">
        <f>VLOOKUP(I1358,BaseModelo!$A$2:$E$5075,3)</f>
        <v>110</v>
      </c>
      <c r="R1358" s="4">
        <f t="shared" si="420"/>
        <v>32283000</v>
      </c>
      <c r="S1358" s="16">
        <f t="shared" si="421"/>
        <v>1.5488027754545735E-4</v>
      </c>
      <c r="T1358" s="4">
        <f t="shared" si="432"/>
        <v>2.2767400799182231E-2</v>
      </c>
      <c r="U1358" s="4">
        <f t="shared" si="433"/>
        <v>2.2767400799182231E-2</v>
      </c>
      <c r="V1358" s="6">
        <f t="shared" si="422"/>
        <v>0</v>
      </c>
      <c r="W1358" s="16" t="str">
        <f t="shared" si="423"/>
        <v/>
      </c>
      <c r="X1358" s="4" t="str">
        <f t="shared" si="434"/>
        <v/>
      </c>
      <c r="Y1358" s="4" t="str">
        <f t="shared" si="424"/>
        <v/>
      </c>
      <c r="Z1358" s="4">
        <f t="shared" si="425"/>
        <v>2331000</v>
      </c>
      <c r="AA1358" s="16">
        <f t="shared" si="426"/>
        <v>2.1450021450021449E-3</v>
      </c>
      <c r="AB1358" s="15">
        <f t="shared" si="435"/>
        <v>0.31531531531531531</v>
      </c>
      <c r="AC1358" s="15">
        <f t="shared" si="436"/>
        <v>0.31531531531531531</v>
      </c>
      <c r="AD1358" s="4">
        <v>151576</v>
      </c>
      <c r="AE1358" s="26">
        <v>1303.3399999999999</v>
      </c>
      <c r="AF1358" s="26">
        <v>1303.3399999999999</v>
      </c>
      <c r="AG1358" s="4">
        <f t="shared" si="437"/>
        <v>1421000</v>
      </c>
      <c r="AH1358" s="16">
        <f t="shared" si="427"/>
        <v>3.518648838845883E-3</v>
      </c>
      <c r="AI1358" s="15">
        <f t="shared" si="428"/>
        <v>0.51724137931034475</v>
      </c>
      <c r="AJ1358" s="15">
        <f t="shared" si="429"/>
        <v>0.51724137931034475</v>
      </c>
      <c r="AK1358" s="4">
        <f t="shared" si="430"/>
        <v>15073000</v>
      </c>
      <c r="AL1358" s="27">
        <f t="shared" si="431"/>
        <v>3.3171896769057253E-4</v>
      </c>
      <c r="AM1358" s="15">
        <f t="shared" si="438"/>
        <v>4.8762688250514163E-2</v>
      </c>
      <c r="AN1358" s="15">
        <f t="shared" si="439"/>
        <v>7.5523786901022457E-6</v>
      </c>
    </row>
    <row r="1359" spans="1:40" x14ac:dyDescent="0.2">
      <c r="A1359" s="4" t="s">
        <v>4627</v>
      </c>
      <c r="B1359" s="3" t="s">
        <v>5</v>
      </c>
      <c r="C1359" s="6">
        <v>151576</v>
      </c>
      <c r="D1359" s="3" t="s">
        <v>415</v>
      </c>
      <c r="E1359" s="6">
        <v>151578</v>
      </c>
      <c r="F1359" s="3" t="s">
        <v>2167</v>
      </c>
      <c r="G1359" s="8">
        <v>21000</v>
      </c>
      <c r="H1359" s="6">
        <v>85</v>
      </c>
      <c r="I1359" s="6">
        <v>150921</v>
      </c>
      <c r="J1359" s="13">
        <v>45077</v>
      </c>
      <c r="K1359" s="9">
        <v>21000</v>
      </c>
      <c r="L1359" s="4" t="s">
        <v>4627</v>
      </c>
      <c r="M1359" s="4" t="s">
        <v>4632</v>
      </c>
      <c r="N1359" s="4">
        <f>VLOOKUP(I1359,BaseModelo!$A$2:$E$5075,5)</f>
        <v>5</v>
      </c>
      <c r="P1359" s="15">
        <v>110.00000000000001</v>
      </c>
      <c r="Q1359" s="4">
        <f>VLOOKUP(I1359,BaseModelo!$A$2:$E$5075,3)</f>
        <v>110</v>
      </c>
      <c r="R1359" s="4">
        <f t="shared" si="420"/>
        <v>32283000</v>
      </c>
      <c r="S1359" s="16">
        <f t="shared" si="421"/>
        <v>6.5049716569092093E-4</v>
      </c>
      <c r="T1359" s="4">
        <f t="shared" si="432"/>
        <v>5.5292259083728278E-2</v>
      </c>
      <c r="U1359" s="4">
        <f t="shared" si="433"/>
        <v>7.1554688226001306E-2</v>
      </c>
      <c r="V1359" s="6">
        <f t="shared" si="422"/>
        <v>0</v>
      </c>
      <c r="W1359" s="16" t="str">
        <f t="shared" si="423"/>
        <v/>
      </c>
      <c r="X1359" s="4" t="str">
        <f t="shared" si="434"/>
        <v/>
      </c>
      <c r="Y1359" s="4" t="str">
        <f t="shared" si="424"/>
        <v/>
      </c>
      <c r="Z1359" s="4">
        <f t="shared" si="425"/>
        <v>4058000</v>
      </c>
      <c r="AA1359" s="16">
        <f t="shared" si="426"/>
        <v>5.1749630359783144E-3</v>
      </c>
      <c r="AB1359" s="15">
        <f t="shared" si="435"/>
        <v>0.43987185805815671</v>
      </c>
      <c r="AC1359" s="15">
        <f t="shared" si="436"/>
        <v>0.56924593395761469</v>
      </c>
      <c r="AD1359" s="4">
        <v>151576</v>
      </c>
      <c r="AE1359" s="26">
        <v>3055.19</v>
      </c>
      <c r="AF1359" s="26">
        <v>3055.19</v>
      </c>
      <c r="AG1359" s="4">
        <f t="shared" si="437"/>
        <v>1768000</v>
      </c>
      <c r="AH1359" s="16">
        <f t="shared" si="427"/>
        <v>1.1877828054298642E-2</v>
      </c>
      <c r="AI1359" s="15">
        <f t="shared" si="428"/>
        <v>1.0096153846153846</v>
      </c>
      <c r="AJ1359" s="15">
        <f t="shared" si="429"/>
        <v>1.3065610859728507</v>
      </c>
      <c r="AK1359" s="4">
        <f t="shared" si="430"/>
        <v>15073000</v>
      </c>
      <c r="AL1359" s="27">
        <f t="shared" si="431"/>
        <v>1.3932196643004046E-3</v>
      </c>
      <c r="AM1359" s="15">
        <f t="shared" si="438"/>
        <v>0.1184236714655344</v>
      </c>
      <c r="AN1359" s="15">
        <f t="shared" si="439"/>
        <v>9.9691398709349653E-5</v>
      </c>
    </row>
    <row r="1360" spans="1:40" x14ac:dyDescent="0.2">
      <c r="A1360" s="4" t="s">
        <v>4627</v>
      </c>
      <c r="B1360" s="3" t="s">
        <v>5</v>
      </c>
      <c r="C1360" s="6">
        <v>151576</v>
      </c>
      <c r="D1360" s="3" t="s">
        <v>415</v>
      </c>
      <c r="E1360" s="6">
        <v>151579</v>
      </c>
      <c r="F1360" s="3" t="s">
        <v>2168</v>
      </c>
      <c r="G1360" s="8">
        <v>60000</v>
      </c>
      <c r="H1360" s="6">
        <v>75</v>
      </c>
      <c r="I1360" s="6">
        <v>150918</v>
      </c>
      <c r="J1360" s="13">
        <v>45077</v>
      </c>
      <c r="K1360" s="9">
        <v>60000</v>
      </c>
      <c r="L1360" s="4" t="s">
        <v>4627</v>
      </c>
      <c r="M1360" s="4" t="s">
        <v>4632</v>
      </c>
      <c r="N1360" s="4">
        <f>VLOOKUP(I1360,BaseModelo!$A$2:$E$5075,5)</f>
        <v>4</v>
      </c>
      <c r="P1360" s="15">
        <v>75</v>
      </c>
      <c r="Q1360" s="4">
        <f>VLOOKUP(I1360,BaseModelo!$A$2:$E$5075,3)</f>
        <v>110</v>
      </c>
      <c r="R1360" s="4">
        <f t="shared" si="420"/>
        <v>32283000</v>
      </c>
      <c r="S1360" s="16">
        <f t="shared" si="421"/>
        <v>1.8585633305454883E-3</v>
      </c>
      <c r="T1360" s="4">
        <f t="shared" si="432"/>
        <v>0.13939224979091161</v>
      </c>
      <c r="U1360" s="4">
        <f t="shared" si="433"/>
        <v>0.13939224979091161</v>
      </c>
      <c r="V1360" s="6">
        <f t="shared" si="422"/>
        <v>0</v>
      </c>
      <c r="W1360" s="16" t="str">
        <f t="shared" si="423"/>
        <v/>
      </c>
      <c r="X1360" s="4" t="str">
        <f t="shared" si="434"/>
        <v/>
      </c>
      <c r="Y1360" s="4" t="str">
        <f t="shared" si="424"/>
        <v/>
      </c>
      <c r="Z1360" s="4">
        <f t="shared" si="425"/>
        <v>2331000</v>
      </c>
      <c r="AA1360" s="16">
        <f t="shared" si="426"/>
        <v>2.5740025740025738E-2</v>
      </c>
      <c r="AB1360" s="15">
        <f t="shared" si="435"/>
        <v>1.9305019305019304</v>
      </c>
      <c r="AC1360" s="15">
        <f t="shared" si="436"/>
        <v>1.9305019305019304</v>
      </c>
      <c r="AD1360" s="4">
        <v>151576</v>
      </c>
      <c r="AE1360" s="26">
        <v>7668.98</v>
      </c>
      <c r="AF1360" s="26">
        <v>7668.98</v>
      </c>
      <c r="AG1360" s="4">
        <f t="shared" si="437"/>
        <v>1421000</v>
      </c>
      <c r="AH1360" s="16">
        <f t="shared" si="427"/>
        <v>4.2223786066150598E-2</v>
      </c>
      <c r="AI1360" s="15">
        <f t="shared" si="428"/>
        <v>3.1667839549612951</v>
      </c>
      <c r="AJ1360" s="15">
        <f t="shared" si="429"/>
        <v>3.1667839549612951</v>
      </c>
      <c r="AK1360" s="4">
        <f t="shared" si="430"/>
        <v>15073000</v>
      </c>
      <c r="AL1360" s="27">
        <f t="shared" si="431"/>
        <v>3.980627612286871E-3</v>
      </c>
      <c r="AM1360" s="15">
        <f t="shared" si="438"/>
        <v>0.29854707092151533</v>
      </c>
      <c r="AN1360" s="15">
        <f t="shared" si="439"/>
        <v>5.5486863845649159E-4</v>
      </c>
    </row>
    <row r="1361" spans="1:40" x14ac:dyDescent="0.2">
      <c r="A1361" s="4" t="s">
        <v>4627</v>
      </c>
      <c r="B1361" s="3" t="s">
        <v>5</v>
      </c>
      <c r="C1361" s="6">
        <v>151576</v>
      </c>
      <c r="D1361" s="3" t="s">
        <v>415</v>
      </c>
      <c r="E1361" s="6">
        <v>151580</v>
      </c>
      <c r="F1361" s="3" t="s">
        <v>2169</v>
      </c>
      <c r="G1361" s="8">
        <v>5000</v>
      </c>
      <c r="H1361" s="6">
        <v>95</v>
      </c>
      <c r="I1361" s="6">
        <v>150912</v>
      </c>
      <c r="J1361" s="13">
        <v>45077</v>
      </c>
      <c r="K1361" s="9">
        <v>5000</v>
      </c>
      <c r="L1361" s="4" t="s">
        <v>4627</v>
      </c>
      <c r="M1361" s="4" t="s">
        <v>4632</v>
      </c>
      <c r="N1361" s="4">
        <f>VLOOKUP(I1361,BaseModelo!$A$2:$E$5075,5)</f>
        <v>5</v>
      </c>
      <c r="P1361" s="15">
        <v>147</v>
      </c>
      <c r="Q1361" s="4">
        <f>VLOOKUP(I1361,BaseModelo!$A$2:$E$5075,3)</f>
        <v>110</v>
      </c>
      <c r="R1361" s="4">
        <f t="shared" si="420"/>
        <v>32283000</v>
      </c>
      <c r="S1361" s="16">
        <f t="shared" si="421"/>
        <v>1.5488027754545735E-4</v>
      </c>
      <c r="T1361" s="4">
        <f t="shared" si="432"/>
        <v>1.4713626366818449E-2</v>
      </c>
      <c r="U1361" s="4">
        <f t="shared" si="433"/>
        <v>2.2767400799182231E-2</v>
      </c>
      <c r="V1361" s="6">
        <f t="shared" si="422"/>
        <v>0</v>
      </c>
      <c r="W1361" s="16" t="str">
        <f t="shared" si="423"/>
        <v/>
      </c>
      <c r="X1361" s="4" t="str">
        <f t="shared" si="434"/>
        <v/>
      </c>
      <c r="Y1361" s="4" t="str">
        <f t="shared" si="424"/>
        <v/>
      </c>
      <c r="Z1361" s="4">
        <f t="shared" si="425"/>
        <v>4058000</v>
      </c>
      <c r="AA1361" s="16">
        <f t="shared" si="426"/>
        <v>1.2321340561853129E-3</v>
      </c>
      <c r="AB1361" s="15">
        <f t="shared" si="435"/>
        <v>0.11705273533760473</v>
      </c>
      <c r="AC1361" s="15">
        <f t="shared" si="436"/>
        <v>0.18112370625924099</v>
      </c>
      <c r="AD1361" s="4">
        <v>151576</v>
      </c>
      <c r="AE1361" s="26">
        <v>820.56</v>
      </c>
      <c r="AF1361" s="26">
        <v>820.56</v>
      </c>
      <c r="AG1361" s="4">
        <f t="shared" si="437"/>
        <v>1768000</v>
      </c>
      <c r="AH1361" s="16">
        <f t="shared" si="427"/>
        <v>2.8280542986425339E-3</v>
      </c>
      <c r="AI1361" s="15">
        <f t="shared" si="428"/>
        <v>0.26866515837104071</v>
      </c>
      <c r="AJ1361" s="15">
        <f t="shared" si="429"/>
        <v>0.41572398190045246</v>
      </c>
      <c r="AK1361" s="4">
        <f t="shared" si="430"/>
        <v>15073000</v>
      </c>
      <c r="AL1361" s="27">
        <f t="shared" si="431"/>
        <v>3.3171896769057253E-4</v>
      </c>
      <c r="AM1361" s="15">
        <f t="shared" si="438"/>
        <v>3.1513301930604393E-2</v>
      </c>
      <c r="AN1361" s="15">
        <f t="shared" si="439"/>
        <v>7.5523786901022457E-6</v>
      </c>
    </row>
    <row r="1362" spans="1:40" x14ac:dyDescent="0.2">
      <c r="A1362" s="4" t="s">
        <v>4627</v>
      </c>
      <c r="B1362" s="3" t="s">
        <v>5</v>
      </c>
      <c r="C1362" s="6">
        <v>151576</v>
      </c>
      <c r="D1362" s="3" t="s">
        <v>415</v>
      </c>
      <c r="E1362" s="6">
        <v>151581</v>
      </c>
      <c r="F1362" s="3" t="s">
        <v>2170</v>
      </c>
      <c r="G1362" s="8">
        <v>60000</v>
      </c>
      <c r="H1362" s="6">
        <v>75</v>
      </c>
      <c r="I1362" s="6">
        <v>150905</v>
      </c>
      <c r="J1362" s="13">
        <v>45077</v>
      </c>
      <c r="K1362" s="9">
        <v>60000</v>
      </c>
      <c r="L1362" s="4" t="s">
        <v>4627</v>
      </c>
      <c r="M1362" s="4" t="s">
        <v>4632</v>
      </c>
      <c r="N1362" s="4">
        <f>VLOOKUP(I1362,BaseModelo!$A$2:$E$5075,5)</f>
        <v>7</v>
      </c>
      <c r="P1362" s="15">
        <v>75</v>
      </c>
      <c r="Q1362" s="4">
        <f>VLOOKUP(I1362,BaseModelo!$A$2:$E$5075,3)</f>
        <v>127</v>
      </c>
      <c r="R1362" s="4">
        <f t="shared" si="420"/>
        <v>32283000</v>
      </c>
      <c r="S1362" s="16">
        <f t="shared" si="421"/>
        <v>1.8585633305454883E-3</v>
      </c>
      <c r="T1362" s="4">
        <f t="shared" si="432"/>
        <v>0.13939224979091161</v>
      </c>
      <c r="U1362" s="4">
        <f t="shared" si="433"/>
        <v>0.13939224979091161</v>
      </c>
      <c r="V1362" s="6">
        <f t="shared" si="422"/>
        <v>0</v>
      </c>
      <c r="W1362" s="16" t="str">
        <f t="shared" si="423"/>
        <v/>
      </c>
      <c r="X1362" s="4" t="str">
        <f t="shared" si="434"/>
        <v/>
      </c>
      <c r="Y1362" s="4" t="str">
        <f t="shared" si="424"/>
        <v/>
      </c>
      <c r="Z1362" s="4">
        <f t="shared" si="425"/>
        <v>4022000</v>
      </c>
      <c r="AA1362" s="16">
        <f t="shared" si="426"/>
        <v>1.4917951268025857E-2</v>
      </c>
      <c r="AB1362" s="15">
        <f t="shared" si="435"/>
        <v>1.1188463451019393</v>
      </c>
      <c r="AC1362" s="15">
        <f t="shared" si="436"/>
        <v>1.1188463451019393</v>
      </c>
      <c r="AD1362" s="4">
        <v>151576</v>
      </c>
      <c r="AE1362" s="26">
        <v>7668.98</v>
      </c>
      <c r="AF1362" s="26">
        <v>7668.98</v>
      </c>
      <c r="AG1362" s="4">
        <f t="shared" si="437"/>
        <v>1778000</v>
      </c>
      <c r="AH1362" s="16">
        <f t="shared" si="427"/>
        <v>3.3745781777277842E-2</v>
      </c>
      <c r="AI1362" s="15">
        <f t="shared" si="428"/>
        <v>2.5309336332958381</v>
      </c>
      <c r="AJ1362" s="15">
        <f t="shared" si="429"/>
        <v>2.5309336332958381</v>
      </c>
      <c r="AK1362" s="4">
        <f t="shared" si="430"/>
        <v>15073000</v>
      </c>
      <c r="AL1362" s="27">
        <f t="shared" si="431"/>
        <v>3.980627612286871E-3</v>
      </c>
      <c r="AM1362" s="15">
        <f t="shared" si="438"/>
        <v>0.29854707092151533</v>
      </c>
      <c r="AN1362" s="15">
        <f t="shared" si="439"/>
        <v>5.5486863845649159E-4</v>
      </c>
    </row>
    <row r="1363" spans="1:40" x14ac:dyDescent="0.2">
      <c r="A1363" s="4" t="s">
        <v>4627</v>
      </c>
      <c r="B1363" s="3" t="s">
        <v>5</v>
      </c>
      <c r="C1363" s="6">
        <v>151576</v>
      </c>
      <c r="D1363" s="3" t="s">
        <v>415</v>
      </c>
      <c r="E1363" s="6">
        <v>151582</v>
      </c>
      <c r="F1363" s="3" t="s">
        <v>2171</v>
      </c>
      <c r="G1363" s="8">
        <v>30000</v>
      </c>
      <c r="H1363" s="6">
        <v>85</v>
      </c>
      <c r="I1363" s="6">
        <v>150901</v>
      </c>
      <c r="J1363" s="13">
        <v>45077</v>
      </c>
      <c r="K1363" s="9">
        <v>30000</v>
      </c>
      <c r="L1363" s="4" t="s">
        <v>4627</v>
      </c>
      <c r="M1363" s="4" t="s">
        <v>4632</v>
      </c>
      <c r="N1363" s="4">
        <f>VLOOKUP(I1363,BaseModelo!$A$2:$E$5075,5)</f>
        <v>6</v>
      </c>
      <c r="P1363" s="15">
        <v>100</v>
      </c>
      <c r="Q1363" s="4">
        <f>VLOOKUP(I1363,BaseModelo!$A$2:$E$5075,3)</f>
        <v>115</v>
      </c>
      <c r="R1363" s="4">
        <f t="shared" si="420"/>
        <v>32283000</v>
      </c>
      <c r="S1363" s="16">
        <f t="shared" si="421"/>
        <v>9.2928166527274413E-4</v>
      </c>
      <c r="T1363" s="4">
        <f t="shared" si="432"/>
        <v>7.8988941548183256E-2</v>
      </c>
      <c r="U1363" s="4">
        <f t="shared" si="433"/>
        <v>9.2928166527274411E-2</v>
      </c>
      <c r="V1363" s="6">
        <f t="shared" si="422"/>
        <v>0</v>
      </c>
      <c r="W1363" s="16" t="str">
        <f t="shared" si="423"/>
        <v/>
      </c>
      <c r="X1363" s="4" t="str">
        <f t="shared" si="434"/>
        <v/>
      </c>
      <c r="Y1363" s="4" t="str">
        <f t="shared" si="424"/>
        <v/>
      </c>
      <c r="Z1363" s="4">
        <f t="shared" si="425"/>
        <v>4853000</v>
      </c>
      <c r="AA1363" s="16">
        <f t="shared" si="426"/>
        <v>6.1817432515969507E-3</v>
      </c>
      <c r="AB1363" s="15">
        <f t="shared" si="435"/>
        <v>0.52544817638574082</v>
      </c>
      <c r="AC1363" s="15">
        <f t="shared" si="436"/>
        <v>0.61817432515969506</v>
      </c>
      <c r="AD1363" s="4">
        <v>151576</v>
      </c>
      <c r="AE1363" s="26">
        <v>4372.32</v>
      </c>
      <c r="AF1363" s="26">
        <v>4372.32</v>
      </c>
      <c r="AG1363" s="4">
        <f t="shared" si="437"/>
        <v>1993000</v>
      </c>
      <c r="AH1363" s="16">
        <f t="shared" si="427"/>
        <v>1.5052684395383844E-2</v>
      </c>
      <c r="AI1363" s="15">
        <f t="shared" si="428"/>
        <v>1.2794781736076268</v>
      </c>
      <c r="AJ1363" s="15">
        <f t="shared" si="429"/>
        <v>1.5052684395383844</v>
      </c>
      <c r="AK1363" s="4">
        <f t="shared" si="430"/>
        <v>15073000</v>
      </c>
      <c r="AL1363" s="27">
        <f t="shared" si="431"/>
        <v>1.9903138061434355E-3</v>
      </c>
      <c r="AM1363" s="15">
        <f t="shared" si="438"/>
        <v>0.16917667352219201</v>
      </c>
      <c r="AN1363" s="15">
        <f t="shared" si="439"/>
        <v>1.8495621281883052E-4</v>
      </c>
    </row>
    <row r="1364" spans="1:40" x14ac:dyDescent="0.2">
      <c r="A1364" s="4" t="s">
        <v>4628</v>
      </c>
      <c r="B1364" s="2" t="s">
        <v>4</v>
      </c>
      <c r="C1364" s="5">
        <v>151629</v>
      </c>
      <c r="D1364" s="2" t="s">
        <v>416</v>
      </c>
      <c r="E1364" s="5">
        <v>151630</v>
      </c>
      <c r="F1364" s="2" t="s">
        <v>2163</v>
      </c>
      <c r="G1364" s="7">
        <v>5000</v>
      </c>
      <c r="H1364" s="5">
        <v>147</v>
      </c>
      <c r="I1364" s="6">
        <v>151288</v>
      </c>
      <c r="J1364" s="13">
        <v>45077</v>
      </c>
      <c r="K1364" s="9">
        <v>5000</v>
      </c>
      <c r="L1364" s="4" t="s">
        <v>4628</v>
      </c>
      <c r="M1364" s="4" t="s">
        <v>4632</v>
      </c>
      <c r="N1364" s="4">
        <f>VLOOKUP(I1364,BaseModelo!$A$2:$E$5075,5)</f>
        <v>6</v>
      </c>
      <c r="P1364" s="15">
        <v>147</v>
      </c>
      <c r="Q1364" s="4">
        <f>VLOOKUP(I1364,BaseModelo!$A$2:$E$5075,3)</f>
        <v>115</v>
      </c>
      <c r="R1364" s="4">
        <f t="shared" si="420"/>
        <v>32283000</v>
      </c>
      <c r="S1364" s="16">
        <f t="shared" si="421"/>
        <v>1.5488027754545735E-4</v>
      </c>
      <c r="T1364" s="4">
        <f t="shared" si="432"/>
        <v>2.2767400799182231E-2</v>
      </c>
      <c r="U1364" s="4">
        <f t="shared" si="433"/>
        <v>2.2767400799182231E-2</v>
      </c>
      <c r="V1364" s="6">
        <f t="shared" si="422"/>
        <v>0</v>
      </c>
      <c r="W1364" s="16" t="str">
        <f t="shared" si="423"/>
        <v/>
      </c>
      <c r="X1364" s="4" t="str">
        <f t="shared" si="434"/>
        <v/>
      </c>
      <c r="Y1364" s="4" t="str">
        <f t="shared" si="424"/>
        <v/>
      </c>
      <c r="Z1364" s="4">
        <f t="shared" si="425"/>
        <v>4853000</v>
      </c>
      <c r="AA1364" s="16">
        <f t="shared" si="426"/>
        <v>1.0302905419328251E-3</v>
      </c>
      <c r="AB1364" s="15">
        <f t="shared" si="435"/>
        <v>0.1514527096641253</v>
      </c>
      <c r="AC1364" s="15">
        <f t="shared" si="436"/>
        <v>0.1514527096641253</v>
      </c>
      <c r="AD1364" s="4">
        <v>151629</v>
      </c>
      <c r="AE1364" s="26">
        <v>1303.3399999999999</v>
      </c>
      <c r="AF1364" s="26">
        <v>1303.3399999999999</v>
      </c>
      <c r="AG1364" s="4">
        <f t="shared" si="437"/>
        <v>2735000</v>
      </c>
      <c r="AH1364" s="16">
        <f t="shared" si="427"/>
        <v>1.8281535648994515E-3</v>
      </c>
      <c r="AI1364" s="15">
        <f t="shared" si="428"/>
        <v>0.26873857404021939</v>
      </c>
      <c r="AJ1364" s="15">
        <f t="shared" si="429"/>
        <v>0.26873857404021939</v>
      </c>
      <c r="AK1364" s="4">
        <f t="shared" si="430"/>
        <v>16319000</v>
      </c>
      <c r="AL1364" s="27">
        <f t="shared" si="431"/>
        <v>3.0639132299773271E-4</v>
      </c>
      <c r="AM1364" s="15">
        <f t="shared" si="438"/>
        <v>4.5039524480666712E-2</v>
      </c>
      <c r="AN1364" s="15">
        <f t="shared" si="439"/>
        <v>6.9757340520810808E-6</v>
      </c>
    </row>
    <row r="1365" spans="1:40" x14ac:dyDescent="0.2">
      <c r="A1365" s="4" t="s">
        <v>4628</v>
      </c>
      <c r="B1365" s="3" t="s">
        <v>4</v>
      </c>
      <c r="C1365" s="6">
        <v>151629</v>
      </c>
      <c r="D1365" s="3" t="s">
        <v>416</v>
      </c>
      <c r="E1365" s="6">
        <v>151631</v>
      </c>
      <c r="F1365" s="3" t="s">
        <v>2172</v>
      </c>
      <c r="G1365" s="8">
        <v>5000</v>
      </c>
      <c r="H1365" s="6">
        <v>147</v>
      </c>
      <c r="I1365" s="6">
        <v>151290</v>
      </c>
      <c r="J1365" s="13">
        <v>45077</v>
      </c>
      <c r="K1365" s="9">
        <v>5000</v>
      </c>
      <c r="L1365" s="4" t="s">
        <v>4628</v>
      </c>
      <c r="M1365" s="4" t="s">
        <v>4632</v>
      </c>
      <c r="N1365" s="4">
        <f>VLOOKUP(I1365,BaseModelo!$A$2:$E$5075,5)</f>
        <v>9</v>
      </c>
      <c r="P1365" s="15">
        <v>147</v>
      </c>
      <c r="Q1365" s="4">
        <f>VLOOKUP(I1365,BaseModelo!$A$2:$E$5075,3)</f>
        <v>147</v>
      </c>
      <c r="R1365" s="4">
        <f t="shared" si="420"/>
        <v>32283000</v>
      </c>
      <c r="S1365" s="16">
        <f t="shared" si="421"/>
        <v>1.5488027754545735E-4</v>
      </c>
      <c r="T1365" s="4">
        <f t="shared" si="432"/>
        <v>2.2767400799182231E-2</v>
      </c>
      <c r="U1365" s="4">
        <f t="shared" si="433"/>
        <v>2.2767400799182231E-2</v>
      </c>
      <c r="V1365" s="6">
        <f t="shared" si="422"/>
        <v>0</v>
      </c>
      <c r="W1365" s="16" t="str">
        <f t="shared" si="423"/>
        <v/>
      </c>
      <c r="X1365" s="4" t="str">
        <f t="shared" si="434"/>
        <v/>
      </c>
      <c r="Y1365" s="4" t="str">
        <f t="shared" si="424"/>
        <v/>
      </c>
      <c r="Z1365" s="4">
        <f t="shared" si="425"/>
        <v>5305000</v>
      </c>
      <c r="AA1365" s="16">
        <f t="shared" si="426"/>
        <v>9.42507068803016E-4</v>
      </c>
      <c r="AB1365" s="15">
        <f t="shared" si="435"/>
        <v>0.13854853911404336</v>
      </c>
      <c r="AC1365" s="15">
        <f t="shared" si="436"/>
        <v>0.13854853911404336</v>
      </c>
      <c r="AD1365" s="4">
        <v>151629</v>
      </c>
      <c r="AE1365" s="26">
        <v>1303.3399999999999</v>
      </c>
      <c r="AF1365" s="26">
        <v>1303.3399999999999</v>
      </c>
      <c r="AG1365" s="4">
        <f t="shared" si="437"/>
        <v>3095000</v>
      </c>
      <c r="AH1365" s="16">
        <f t="shared" si="427"/>
        <v>1.6155088852988692E-3</v>
      </c>
      <c r="AI1365" s="15">
        <f t="shared" si="428"/>
        <v>0.23747980613893377</v>
      </c>
      <c r="AJ1365" s="15">
        <f t="shared" si="429"/>
        <v>0.23747980613893377</v>
      </c>
      <c r="AK1365" s="4">
        <f t="shared" si="430"/>
        <v>16319000</v>
      </c>
      <c r="AL1365" s="27">
        <f t="shared" si="431"/>
        <v>3.0639132299773271E-4</v>
      </c>
      <c r="AM1365" s="15">
        <f t="shared" si="438"/>
        <v>4.5039524480666712E-2</v>
      </c>
      <c r="AN1365" s="15">
        <f t="shared" si="439"/>
        <v>6.9757340520810808E-6</v>
      </c>
    </row>
    <row r="1366" spans="1:40" x14ac:dyDescent="0.2">
      <c r="A1366" s="4" t="s">
        <v>4628</v>
      </c>
      <c r="B1366" s="3" t="s">
        <v>4</v>
      </c>
      <c r="C1366" s="6">
        <v>151629</v>
      </c>
      <c r="D1366" s="3" t="s">
        <v>416</v>
      </c>
      <c r="E1366" s="6">
        <v>151635</v>
      </c>
      <c r="F1366" s="3" t="s">
        <v>2173</v>
      </c>
      <c r="G1366" s="8">
        <v>7000</v>
      </c>
      <c r="H1366" s="6">
        <v>95</v>
      </c>
      <c r="I1366" s="6">
        <v>151284</v>
      </c>
      <c r="J1366" s="13">
        <v>45077</v>
      </c>
      <c r="K1366" s="9">
        <v>7000</v>
      </c>
      <c r="L1366" s="4" t="s">
        <v>4628</v>
      </c>
      <c r="M1366" s="4" t="s">
        <v>4632</v>
      </c>
      <c r="N1366" s="4">
        <f>VLOOKUP(I1366,BaseModelo!$A$2:$E$5075,5)</f>
        <v>8</v>
      </c>
      <c r="P1366" s="15">
        <v>142.00000000000003</v>
      </c>
      <c r="Q1366" s="4">
        <f>VLOOKUP(I1366,BaseModelo!$A$2:$E$5075,3)</f>
        <v>132</v>
      </c>
      <c r="R1366" s="4">
        <f t="shared" si="420"/>
        <v>32283000</v>
      </c>
      <c r="S1366" s="16">
        <f t="shared" si="421"/>
        <v>2.168323885636403E-4</v>
      </c>
      <c r="T1366" s="4">
        <f t="shared" si="432"/>
        <v>2.059907691354583E-2</v>
      </c>
      <c r="U1366" s="4">
        <f t="shared" si="433"/>
        <v>3.0790199176036929E-2</v>
      </c>
      <c r="V1366" s="6">
        <f t="shared" si="422"/>
        <v>0</v>
      </c>
      <c r="W1366" s="16" t="str">
        <f t="shared" si="423"/>
        <v/>
      </c>
      <c r="X1366" s="4" t="str">
        <f t="shared" si="434"/>
        <v/>
      </c>
      <c r="Y1366" s="4" t="str">
        <f t="shared" si="424"/>
        <v/>
      </c>
      <c r="Z1366" s="4">
        <f t="shared" si="425"/>
        <v>5836000</v>
      </c>
      <c r="AA1366" s="16">
        <f t="shared" si="426"/>
        <v>1.199451679232351E-3</v>
      </c>
      <c r="AB1366" s="15">
        <f t="shared" si="435"/>
        <v>0.11394790952707334</v>
      </c>
      <c r="AC1366" s="15">
        <f t="shared" si="436"/>
        <v>0.17032213845099387</v>
      </c>
      <c r="AD1366" s="4">
        <v>151629</v>
      </c>
      <c r="AE1366" s="26">
        <v>1151.7</v>
      </c>
      <c r="AF1366" s="26">
        <v>1151.7</v>
      </c>
      <c r="AG1366" s="4">
        <f t="shared" si="437"/>
        <v>3421000</v>
      </c>
      <c r="AH1366" s="16">
        <f t="shared" si="427"/>
        <v>2.0461853259280912E-3</v>
      </c>
      <c r="AI1366" s="15">
        <f t="shared" si="428"/>
        <v>0.19438760596316867</v>
      </c>
      <c r="AJ1366" s="15">
        <f t="shared" si="429"/>
        <v>0.29055831628178902</v>
      </c>
      <c r="AK1366" s="4">
        <f t="shared" si="430"/>
        <v>16319000</v>
      </c>
      <c r="AL1366" s="27">
        <f t="shared" si="431"/>
        <v>4.289478521968258E-4</v>
      </c>
      <c r="AM1366" s="15">
        <f t="shared" si="438"/>
        <v>4.0750045958698453E-2</v>
      </c>
      <c r="AN1366" s="15">
        <f t="shared" si="439"/>
        <v>1.3207389805273516E-5</v>
      </c>
    </row>
    <row r="1367" spans="1:40" x14ac:dyDescent="0.2">
      <c r="A1367" s="4" t="s">
        <v>4628</v>
      </c>
      <c r="B1367" s="3" t="s">
        <v>4</v>
      </c>
      <c r="C1367" s="6">
        <v>151629</v>
      </c>
      <c r="D1367" s="3" t="s">
        <v>416</v>
      </c>
      <c r="E1367" s="6">
        <v>151636</v>
      </c>
      <c r="F1367" s="3" t="s">
        <v>2174</v>
      </c>
      <c r="G1367" s="8">
        <v>7000</v>
      </c>
      <c r="H1367" s="6">
        <v>105</v>
      </c>
      <c r="I1367" s="6">
        <v>151258</v>
      </c>
      <c r="J1367" s="13">
        <v>45077</v>
      </c>
      <c r="K1367" s="9">
        <v>7000</v>
      </c>
      <c r="L1367" s="4" t="s">
        <v>4628</v>
      </c>
      <c r="M1367" s="4" t="s">
        <v>4632</v>
      </c>
      <c r="N1367" s="4">
        <f>VLOOKUP(I1367,BaseModelo!$A$2:$E$5075,5)</f>
        <v>8</v>
      </c>
      <c r="P1367" s="15">
        <v>142.00000000000003</v>
      </c>
      <c r="Q1367" s="4">
        <f>VLOOKUP(I1367,BaseModelo!$A$2:$E$5075,3)</f>
        <v>132</v>
      </c>
      <c r="R1367" s="4">
        <f t="shared" si="420"/>
        <v>32283000</v>
      </c>
      <c r="S1367" s="16">
        <f t="shared" si="421"/>
        <v>2.168323885636403E-4</v>
      </c>
      <c r="T1367" s="4">
        <f t="shared" si="432"/>
        <v>2.2767400799182231E-2</v>
      </c>
      <c r="U1367" s="4">
        <f t="shared" si="433"/>
        <v>3.0790199176036929E-2</v>
      </c>
      <c r="V1367" s="6">
        <f t="shared" si="422"/>
        <v>0</v>
      </c>
      <c r="W1367" s="16" t="str">
        <f t="shared" si="423"/>
        <v/>
      </c>
      <c r="X1367" s="4" t="str">
        <f t="shared" si="434"/>
        <v/>
      </c>
      <c r="Y1367" s="4" t="str">
        <f t="shared" si="424"/>
        <v/>
      </c>
      <c r="Z1367" s="4">
        <f t="shared" si="425"/>
        <v>5836000</v>
      </c>
      <c r="AA1367" s="16">
        <f t="shared" si="426"/>
        <v>1.199451679232351E-3</v>
      </c>
      <c r="AB1367" s="15">
        <f t="shared" si="435"/>
        <v>0.12594242631939684</v>
      </c>
      <c r="AC1367" s="15">
        <f t="shared" si="436"/>
        <v>0.17032213845099387</v>
      </c>
      <c r="AD1367" s="4">
        <v>151629</v>
      </c>
      <c r="AE1367" s="26">
        <v>1275.96</v>
      </c>
      <c r="AF1367" s="26">
        <v>1275.96</v>
      </c>
      <c r="AG1367" s="4">
        <f t="shared" si="437"/>
        <v>3421000</v>
      </c>
      <c r="AH1367" s="16">
        <f t="shared" si="427"/>
        <v>2.0461853259280912E-3</v>
      </c>
      <c r="AI1367" s="15">
        <f t="shared" si="428"/>
        <v>0.21484945922244958</v>
      </c>
      <c r="AJ1367" s="15">
        <f t="shared" si="429"/>
        <v>0.29055831628178902</v>
      </c>
      <c r="AK1367" s="4">
        <f t="shared" si="430"/>
        <v>16319000</v>
      </c>
      <c r="AL1367" s="27">
        <f t="shared" si="431"/>
        <v>4.289478521968258E-4</v>
      </c>
      <c r="AM1367" s="15">
        <f t="shared" si="438"/>
        <v>4.5039524480666712E-2</v>
      </c>
      <c r="AN1367" s="15">
        <f t="shared" si="439"/>
        <v>1.3207389805273516E-5</v>
      </c>
    </row>
    <row r="1368" spans="1:40" x14ac:dyDescent="0.2">
      <c r="A1368" s="4" t="s">
        <v>4628</v>
      </c>
      <c r="B1368" s="3" t="s">
        <v>4</v>
      </c>
      <c r="C1368" s="6">
        <v>151629</v>
      </c>
      <c r="D1368" s="3" t="s">
        <v>416</v>
      </c>
      <c r="E1368" s="6">
        <v>151637</v>
      </c>
      <c r="F1368" s="3" t="s">
        <v>2175</v>
      </c>
      <c r="G1368" s="8">
        <v>7000</v>
      </c>
      <c r="H1368" s="6">
        <v>105</v>
      </c>
      <c r="I1368" s="6">
        <v>151390</v>
      </c>
      <c r="J1368" s="13">
        <v>45077</v>
      </c>
      <c r="K1368" s="9">
        <v>7000</v>
      </c>
      <c r="L1368" s="4" t="s">
        <v>4628</v>
      </c>
      <c r="M1368" s="4" t="s">
        <v>4632</v>
      </c>
      <c r="N1368" s="4">
        <f>VLOOKUP(I1368,BaseModelo!$A$2:$E$5075,5)</f>
        <v>5</v>
      </c>
      <c r="P1368" s="15">
        <v>142.00000000000003</v>
      </c>
      <c r="Q1368" s="4">
        <f>VLOOKUP(I1368,BaseModelo!$A$2:$E$5075,3)</f>
        <v>110</v>
      </c>
      <c r="R1368" s="4">
        <f t="shared" si="420"/>
        <v>32283000</v>
      </c>
      <c r="S1368" s="16">
        <f t="shared" si="421"/>
        <v>2.168323885636403E-4</v>
      </c>
      <c r="T1368" s="4">
        <f t="shared" si="432"/>
        <v>2.2767400799182231E-2</v>
      </c>
      <c r="U1368" s="4">
        <f t="shared" si="433"/>
        <v>3.0790199176036929E-2</v>
      </c>
      <c r="V1368" s="6">
        <f t="shared" si="422"/>
        <v>0</v>
      </c>
      <c r="W1368" s="16" t="str">
        <f t="shared" si="423"/>
        <v/>
      </c>
      <c r="X1368" s="4" t="str">
        <f t="shared" si="434"/>
        <v/>
      </c>
      <c r="Y1368" s="4" t="str">
        <f t="shared" si="424"/>
        <v/>
      </c>
      <c r="Z1368" s="4">
        <f t="shared" si="425"/>
        <v>4058000</v>
      </c>
      <c r="AA1368" s="16">
        <f t="shared" si="426"/>
        <v>1.7249876786594382E-3</v>
      </c>
      <c r="AB1368" s="15">
        <f t="shared" si="435"/>
        <v>0.18112370625924101</v>
      </c>
      <c r="AC1368" s="15">
        <f t="shared" si="436"/>
        <v>0.24494825036964027</v>
      </c>
      <c r="AD1368" s="4">
        <v>151629</v>
      </c>
      <c r="AE1368" s="26">
        <v>1275.96</v>
      </c>
      <c r="AF1368" s="26">
        <v>1275.96</v>
      </c>
      <c r="AG1368" s="4">
        <f t="shared" si="437"/>
        <v>2193000</v>
      </c>
      <c r="AH1368" s="16">
        <f t="shared" si="427"/>
        <v>3.1919744642042863E-3</v>
      </c>
      <c r="AI1368" s="15">
        <f t="shared" si="428"/>
        <v>0.33515731874145005</v>
      </c>
      <c r="AJ1368" s="15">
        <f t="shared" si="429"/>
        <v>0.45326037391700874</v>
      </c>
      <c r="AK1368" s="4">
        <f t="shared" si="430"/>
        <v>16319000</v>
      </c>
      <c r="AL1368" s="27">
        <f t="shared" si="431"/>
        <v>4.289478521968258E-4</v>
      </c>
      <c r="AM1368" s="15">
        <f t="shared" si="438"/>
        <v>4.5039524480666712E-2</v>
      </c>
      <c r="AN1368" s="15">
        <f t="shared" si="439"/>
        <v>1.3207389805273516E-5</v>
      </c>
    </row>
    <row r="1369" spans="1:40" x14ac:dyDescent="0.2">
      <c r="A1369" s="4" t="s">
        <v>4628</v>
      </c>
      <c r="B1369" s="3" t="s">
        <v>6</v>
      </c>
      <c r="C1369" s="6">
        <v>151643</v>
      </c>
      <c r="D1369" s="3" t="s">
        <v>66</v>
      </c>
      <c r="E1369" s="6">
        <v>151651</v>
      </c>
      <c r="F1369" s="3" t="s">
        <v>2193</v>
      </c>
      <c r="G1369" s="8">
        <v>4000</v>
      </c>
      <c r="H1369" s="6">
        <v>147</v>
      </c>
      <c r="I1369" s="6">
        <v>151555</v>
      </c>
      <c r="J1369" s="13">
        <v>45077</v>
      </c>
      <c r="K1369" s="9">
        <v>2558.2846323066374</v>
      </c>
      <c r="L1369" s="4" t="s">
        <v>4628</v>
      </c>
      <c r="M1369" s="4" t="s">
        <v>4632</v>
      </c>
      <c r="N1369" s="4">
        <f>VLOOKUP(I1369,BaseModelo!$A$2:$E$5075,5)</f>
        <v>8</v>
      </c>
      <c r="P1369" s="15">
        <v>147</v>
      </c>
      <c r="Q1369" s="4">
        <f>VLOOKUP(I1369,BaseModelo!$A$2:$E$5075,3)</f>
        <v>132</v>
      </c>
      <c r="R1369" s="4">
        <f t="shared" si="420"/>
        <v>32283000</v>
      </c>
      <c r="S1369" s="16">
        <f t="shared" si="421"/>
        <v>1.2390422203636589E-4</v>
      </c>
      <c r="T1369" s="4">
        <f t="shared" si="432"/>
        <v>1.8213920639345786E-2</v>
      </c>
      <c r="U1369" s="4">
        <f t="shared" si="433"/>
        <v>1.8213920639345786E-2</v>
      </c>
      <c r="V1369" s="6">
        <f t="shared" si="422"/>
        <v>0</v>
      </c>
      <c r="W1369" s="16" t="str">
        <f t="shared" si="423"/>
        <v/>
      </c>
      <c r="X1369" s="4" t="str">
        <f t="shared" si="434"/>
        <v/>
      </c>
      <c r="Y1369" s="4" t="str">
        <f t="shared" si="424"/>
        <v/>
      </c>
      <c r="Z1369" s="4">
        <f t="shared" si="425"/>
        <v>5836000</v>
      </c>
      <c r="AA1369" s="16">
        <f t="shared" si="426"/>
        <v>6.8540095956134343E-4</v>
      </c>
      <c r="AB1369" s="15">
        <f t="shared" si="435"/>
        <v>0.10075394105551748</v>
      </c>
      <c r="AC1369" s="15">
        <f t="shared" si="436"/>
        <v>0.10075394105551748</v>
      </c>
      <c r="AD1369" s="4">
        <v>151643</v>
      </c>
      <c r="AE1369" s="26">
        <v>1048.26</v>
      </c>
      <c r="AF1369" s="26">
        <v>920.51849544695619</v>
      </c>
      <c r="AG1369" s="4">
        <f t="shared" si="437"/>
        <v>3421000</v>
      </c>
      <c r="AH1369" s="16">
        <f t="shared" si="427"/>
        <v>1.1692487576731949E-3</v>
      </c>
      <c r="AI1369" s="15">
        <f t="shared" si="428"/>
        <v>0.17187956737795965</v>
      </c>
      <c r="AJ1369" s="15">
        <f t="shared" si="429"/>
        <v>0.17187956737795965</v>
      </c>
      <c r="AK1369" s="4">
        <f t="shared" si="430"/>
        <v>16319000</v>
      </c>
      <c r="AL1369" s="27">
        <f t="shared" si="431"/>
        <v>2.4511305839818617E-4</v>
      </c>
      <c r="AM1369" s="15">
        <f t="shared" si="438"/>
        <v>3.6031619584533367E-2</v>
      </c>
      <c r="AN1369" s="15">
        <f t="shared" si="439"/>
        <v>4.4644697933318923E-6</v>
      </c>
    </row>
    <row r="1370" spans="1:40" x14ac:dyDescent="0.2">
      <c r="A1370" s="4" t="s">
        <v>4628</v>
      </c>
      <c r="B1370" s="3" t="s">
        <v>4</v>
      </c>
      <c r="C1370" s="6">
        <v>151659</v>
      </c>
      <c r="D1370" s="3" t="s">
        <v>91</v>
      </c>
      <c r="E1370" s="6">
        <v>151666</v>
      </c>
      <c r="F1370" s="3" t="s">
        <v>2183</v>
      </c>
      <c r="G1370" s="8">
        <v>8000</v>
      </c>
      <c r="H1370" s="6">
        <v>142</v>
      </c>
      <c r="I1370" s="6">
        <v>151625</v>
      </c>
      <c r="J1370" s="13">
        <v>45077</v>
      </c>
      <c r="K1370" s="9">
        <v>7151.9567172518091</v>
      </c>
      <c r="L1370" s="4" t="s">
        <v>4628</v>
      </c>
      <c r="M1370" s="4" t="s">
        <v>4632</v>
      </c>
      <c r="N1370" s="4">
        <f>VLOOKUP(I1370,BaseModelo!$A$2:$E$5075,5)</f>
        <v>10</v>
      </c>
      <c r="P1370" s="15">
        <v>142.00000000000003</v>
      </c>
      <c r="Q1370" s="4">
        <f>VLOOKUP(I1370,BaseModelo!$A$2:$E$5075,3)</f>
        <v>0</v>
      </c>
      <c r="R1370" s="4">
        <f t="shared" si="420"/>
        <v>32283000</v>
      </c>
      <c r="S1370" s="16">
        <f t="shared" si="421"/>
        <v>2.4780844407273179E-4</v>
      </c>
      <c r="T1370" s="4">
        <f t="shared" si="432"/>
        <v>3.5188799058327912E-2</v>
      </c>
      <c r="U1370" s="4">
        <f t="shared" si="433"/>
        <v>3.5188799058327919E-2</v>
      </c>
      <c r="V1370" s="6">
        <f t="shared" si="422"/>
        <v>0</v>
      </c>
      <c r="W1370" s="16" t="str">
        <f t="shared" si="423"/>
        <v/>
      </c>
      <c r="X1370" s="4" t="str">
        <f t="shared" si="434"/>
        <v/>
      </c>
      <c r="Y1370" s="4" t="str">
        <f t="shared" si="424"/>
        <v/>
      </c>
      <c r="Z1370" s="4">
        <f t="shared" si="425"/>
        <v>4121000</v>
      </c>
      <c r="AA1370" s="16">
        <f t="shared" si="426"/>
        <v>1.9412763892259161E-3</v>
      </c>
      <c r="AB1370" s="15">
        <f t="shared" si="435"/>
        <v>0.27566124727008007</v>
      </c>
      <c r="AC1370" s="15">
        <f t="shared" si="436"/>
        <v>0.27566124727008012</v>
      </c>
      <c r="AD1370" s="4">
        <v>151659</v>
      </c>
      <c r="AE1370" s="26">
        <v>1963.29</v>
      </c>
      <c r="AF1370" s="26">
        <v>1963.29</v>
      </c>
      <c r="AG1370" s="4">
        <f t="shared" si="437"/>
        <v>1846000</v>
      </c>
      <c r="AH1370" s="16">
        <f t="shared" si="427"/>
        <v>4.3336944745395447E-3</v>
      </c>
      <c r="AI1370" s="15">
        <f t="shared" si="428"/>
        <v>0.61538461538461531</v>
      </c>
      <c r="AJ1370" s="15">
        <f t="shared" si="429"/>
        <v>0.61538461538461542</v>
      </c>
      <c r="AK1370" s="4">
        <f t="shared" si="430"/>
        <v>16319000</v>
      </c>
      <c r="AL1370" s="27">
        <f t="shared" si="431"/>
        <v>4.9022611679637234E-4</v>
      </c>
      <c r="AM1370" s="15">
        <f t="shared" si="438"/>
        <v>6.9612108585084875E-2</v>
      </c>
      <c r="AN1370" s="15">
        <f t="shared" si="439"/>
        <v>1.725046831709194E-5</v>
      </c>
    </row>
    <row r="1371" spans="1:40" x14ac:dyDescent="0.2">
      <c r="A1371" s="4" t="s">
        <v>4628</v>
      </c>
      <c r="B1371" s="3" t="s">
        <v>4</v>
      </c>
      <c r="C1371" s="6">
        <v>151659</v>
      </c>
      <c r="D1371" s="3" t="s">
        <v>91</v>
      </c>
      <c r="E1371" s="6">
        <v>151667</v>
      </c>
      <c r="F1371" s="3" t="s">
        <v>2184</v>
      </c>
      <c r="G1371" s="8">
        <v>5000</v>
      </c>
      <c r="H1371" s="6">
        <v>147</v>
      </c>
      <c r="I1371" s="6">
        <v>151627</v>
      </c>
      <c r="J1371" s="13">
        <v>45077</v>
      </c>
      <c r="K1371" s="9">
        <v>4469.9729482823805</v>
      </c>
      <c r="L1371" s="4" t="s">
        <v>4628</v>
      </c>
      <c r="M1371" s="4" t="s">
        <v>4632</v>
      </c>
      <c r="N1371" s="4">
        <f>VLOOKUP(I1371,BaseModelo!$A$2:$E$5075,5)</f>
        <v>10</v>
      </c>
      <c r="P1371" s="15">
        <v>147</v>
      </c>
      <c r="Q1371" s="4">
        <f>VLOOKUP(I1371,BaseModelo!$A$2:$E$5075,3)</f>
        <v>0</v>
      </c>
      <c r="R1371" s="4">
        <f t="shared" si="420"/>
        <v>32283000</v>
      </c>
      <c r="S1371" s="16">
        <f t="shared" si="421"/>
        <v>1.5488027754545735E-4</v>
      </c>
      <c r="T1371" s="4">
        <f t="shared" si="432"/>
        <v>2.2767400799182231E-2</v>
      </c>
      <c r="U1371" s="4">
        <f t="shared" si="433"/>
        <v>2.2767400799182231E-2</v>
      </c>
      <c r="V1371" s="6">
        <f t="shared" si="422"/>
        <v>0</v>
      </c>
      <c r="W1371" s="16" t="str">
        <f t="shared" si="423"/>
        <v/>
      </c>
      <c r="X1371" s="4" t="str">
        <f t="shared" si="434"/>
        <v/>
      </c>
      <c r="Y1371" s="4" t="str">
        <f t="shared" si="424"/>
        <v/>
      </c>
      <c r="Z1371" s="4">
        <f t="shared" si="425"/>
        <v>4121000</v>
      </c>
      <c r="AA1371" s="16">
        <f t="shared" si="426"/>
        <v>1.2132977432661976E-3</v>
      </c>
      <c r="AB1371" s="15">
        <f t="shared" si="435"/>
        <v>0.17835476826013105</v>
      </c>
      <c r="AC1371" s="15">
        <f t="shared" si="436"/>
        <v>0.17835476826013105</v>
      </c>
      <c r="AD1371" s="4">
        <v>151659</v>
      </c>
      <c r="AE1371" s="26">
        <v>1303.3399999999999</v>
      </c>
      <c r="AF1371" s="26">
        <v>1303.3399999999999</v>
      </c>
      <c r="AG1371" s="4">
        <f t="shared" si="437"/>
        <v>1846000</v>
      </c>
      <c r="AH1371" s="16">
        <f t="shared" si="427"/>
        <v>2.7085590465872156E-3</v>
      </c>
      <c r="AI1371" s="15">
        <f t="shared" si="428"/>
        <v>0.39815817984832069</v>
      </c>
      <c r="AJ1371" s="15">
        <f t="shared" si="429"/>
        <v>0.39815817984832069</v>
      </c>
      <c r="AK1371" s="4">
        <f t="shared" si="430"/>
        <v>16319000</v>
      </c>
      <c r="AL1371" s="27">
        <f t="shared" si="431"/>
        <v>3.0639132299773271E-4</v>
      </c>
      <c r="AM1371" s="15">
        <f t="shared" si="438"/>
        <v>4.5039524480666712E-2</v>
      </c>
      <c r="AN1371" s="15">
        <f t="shared" si="439"/>
        <v>6.9757340520810808E-6</v>
      </c>
    </row>
    <row r="1372" spans="1:40" x14ac:dyDescent="0.2">
      <c r="A1372" s="4" t="s">
        <v>4627</v>
      </c>
      <c r="B1372" s="3" t="s">
        <v>1</v>
      </c>
      <c r="C1372" s="6">
        <v>151761</v>
      </c>
      <c r="D1372" s="3" t="s">
        <v>77</v>
      </c>
      <c r="E1372" s="6">
        <v>151907</v>
      </c>
      <c r="F1372" s="3" t="s">
        <v>2207</v>
      </c>
      <c r="G1372" s="8">
        <v>10000</v>
      </c>
      <c r="H1372" s="6">
        <v>142</v>
      </c>
      <c r="I1372" s="6">
        <v>151726</v>
      </c>
      <c r="J1372" s="13">
        <v>45077</v>
      </c>
      <c r="K1372" s="9">
        <v>5410.8105970966426</v>
      </c>
      <c r="L1372" s="4" t="s">
        <v>4627</v>
      </c>
      <c r="M1372" s="4" t="s">
        <v>4632</v>
      </c>
      <c r="N1372" s="4">
        <f>VLOOKUP(I1372,BaseModelo!$A$2:$E$5075,5)</f>
        <v>8</v>
      </c>
      <c r="P1372" s="15">
        <v>142.00000000000003</v>
      </c>
      <c r="Q1372" s="4">
        <f>VLOOKUP(I1372,BaseModelo!$A$2:$E$5075,3)</f>
        <v>132</v>
      </c>
      <c r="R1372" s="4">
        <f t="shared" si="420"/>
        <v>32283000</v>
      </c>
      <c r="S1372" s="16">
        <f t="shared" si="421"/>
        <v>3.0976055509091471E-4</v>
      </c>
      <c r="T1372" s="4">
        <f t="shared" si="432"/>
        <v>4.3985998822909891E-2</v>
      </c>
      <c r="U1372" s="4">
        <f t="shared" si="433"/>
        <v>4.3985998822909898E-2</v>
      </c>
      <c r="V1372" s="6">
        <f t="shared" si="422"/>
        <v>0</v>
      </c>
      <c r="W1372" s="16" t="str">
        <f t="shared" si="423"/>
        <v/>
      </c>
      <c r="X1372" s="4" t="str">
        <f t="shared" si="434"/>
        <v/>
      </c>
      <c r="Y1372" s="4" t="str">
        <f t="shared" si="424"/>
        <v/>
      </c>
      <c r="Z1372" s="4">
        <f t="shared" si="425"/>
        <v>5836000</v>
      </c>
      <c r="AA1372" s="16">
        <f t="shared" si="426"/>
        <v>1.7135023989033585E-3</v>
      </c>
      <c r="AB1372" s="15">
        <f t="shared" si="435"/>
        <v>0.2433173406442769</v>
      </c>
      <c r="AC1372" s="15">
        <f t="shared" si="436"/>
        <v>0.24331734064427696</v>
      </c>
      <c r="AD1372" s="4">
        <v>151761</v>
      </c>
      <c r="AE1372" s="26">
        <v>2510.34</v>
      </c>
      <c r="AF1372" s="26">
        <v>2014.4628079361687</v>
      </c>
      <c r="AG1372" s="4">
        <f t="shared" si="437"/>
        <v>2254000</v>
      </c>
      <c r="AH1372" s="16">
        <f t="shared" si="427"/>
        <v>4.4365572315882874E-3</v>
      </c>
      <c r="AI1372" s="15">
        <f t="shared" si="428"/>
        <v>0.62999112688553682</v>
      </c>
      <c r="AJ1372" s="15">
        <f t="shared" si="429"/>
        <v>0.62999112688553693</v>
      </c>
      <c r="AK1372" s="4">
        <f t="shared" si="430"/>
        <v>15073000</v>
      </c>
      <c r="AL1372" s="27">
        <f t="shared" si="431"/>
        <v>6.6343793538114506E-4</v>
      </c>
      <c r="AM1372" s="15">
        <f t="shared" si="438"/>
        <v>9.4208186824122603E-2</v>
      </c>
      <c r="AN1372" s="15">
        <f t="shared" si="439"/>
        <v>2.918198024474882E-5</v>
      </c>
    </row>
    <row r="1373" spans="1:40" x14ac:dyDescent="0.2">
      <c r="A1373" s="4" t="s">
        <v>4627</v>
      </c>
      <c r="B1373" s="3" t="s">
        <v>8</v>
      </c>
      <c r="C1373" s="6">
        <v>151768</v>
      </c>
      <c r="D1373" s="3" t="s">
        <v>417</v>
      </c>
      <c r="E1373" s="6">
        <v>151799</v>
      </c>
      <c r="F1373" s="3" t="s">
        <v>2185</v>
      </c>
      <c r="G1373" s="8">
        <v>5000</v>
      </c>
      <c r="H1373" s="6">
        <v>147</v>
      </c>
      <c r="I1373" s="6">
        <v>151753</v>
      </c>
      <c r="J1373" s="13">
        <v>45077</v>
      </c>
      <c r="K1373" s="9">
        <v>5000</v>
      </c>
      <c r="L1373" s="4" t="s">
        <v>4627</v>
      </c>
      <c r="M1373" s="4" t="s">
        <v>4632</v>
      </c>
      <c r="N1373" s="4">
        <f>VLOOKUP(I1373,BaseModelo!$A$2:$E$5075,5)</f>
        <v>8</v>
      </c>
      <c r="P1373" s="15">
        <v>147</v>
      </c>
      <c r="Q1373" s="4">
        <f>VLOOKUP(I1373,BaseModelo!$A$2:$E$5075,3)</f>
        <v>132</v>
      </c>
      <c r="R1373" s="4">
        <f t="shared" si="420"/>
        <v>32283000</v>
      </c>
      <c r="S1373" s="16">
        <f t="shared" si="421"/>
        <v>1.5488027754545735E-4</v>
      </c>
      <c r="T1373" s="4">
        <f t="shared" si="432"/>
        <v>2.2767400799182231E-2</v>
      </c>
      <c r="U1373" s="4">
        <f t="shared" si="433"/>
        <v>2.2767400799182231E-2</v>
      </c>
      <c r="V1373" s="6">
        <f t="shared" si="422"/>
        <v>0</v>
      </c>
      <c r="W1373" s="16" t="str">
        <f t="shared" si="423"/>
        <v/>
      </c>
      <c r="X1373" s="4" t="str">
        <f t="shared" si="434"/>
        <v/>
      </c>
      <c r="Y1373" s="4" t="str">
        <f t="shared" si="424"/>
        <v/>
      </c>
      <c r="Z1373" s="4">
        <f t="shared" si="425"/>
        <v>5836000</v>
      </c>
      <c r="AA1373" s="16">
        <f t="shared" si="426"/>
        <v>8.5675119945167924E-4</v>
      </c>
      <c r="AB1373" s="15">
        <f t="shared" si="435"/>
        <v>0.12594242631939684</v>
      </c>
      <c r="AC1373" s="15">
        <f t="shared" si="436"/>
        <v>0.12594242631939684</v>
      </c>
      <c r="AD1373" s="4">
        <v>151768</v>
      </c>
      <c r="AE1373" s="26">
        <v>1303.3399999999999</v>
      </c>
      <c r="AF1373" s="26">
        <v>1303.3399999999999</v>
      </c>
      <c r="AG1373" s="4">
        <f t="shared" si="437"/>
        <v>2254000</v>
      </c>
      <c r="AH1373" s="16">
        <f t="shared" si="427"/>
        <v>2.2182786157941437E-3</v>
      </c>
      <c r="AI1373" s="15">
        <f t="shared" si="428"/>
        <v>0.32608695652173914</v>
      </c>
      <c r="AJ1373" s="15">
        <f t="shared" si="429"/>
        <v>0.32608695652173914</v>
      </c>
      <c r="AK1373" s="4">
        <f t="shared" si="430"/>
        <v>15073000</v>
      </c>
      <c r="AL1373" s="27">
        <f t="shared" si="431"/>
        <v>3.3171896769057253E-4</v>
      </c>
      <c r="AM1373" s="15">
        <f t="shared" si="438"/>
        <v>4.8762688250514163E-2</v>
      </c>
      <c r="AN1373" s="15">
        <f t="shared" si="439"/>
        <v>7.5523786901022457E-6</v>
      </c>
    </row>
    <row r="1374" spans="1:40" x14ac:dyDescent="0.2">
      <c r="A1374" s="4" t="s">
        <v>4627</v>
      </c>
      <c r="B1374" s="2" t="s">
        <v>10</v>
      </c>
      <c r="C1374" s="5">
        <v>151774</v>
      </c>
      <c r="D1374" s="2" t="s">
        <v>430</v>
      </c>
      <c r="E1374" s="5">
        <v>151775</v>
      </c>
      <c r="F1374" s="2" t="s">
        <v>2267</v>
      </c>
      <c r="G1374" s="7">
        <v>15000</v>
      </c>
      <c r="H1374" s="5">
        <v>100</v>
      </c>
      <c r="I1374" s="6">
        <v>151369</v>
      </c>
      <c r="J1374" s="13">
        <v>45077</v>
      </c>
      <c r="K1374" s="9">
        <v>15000</v>
      </c>
      <c r="L1374" s="4" t="s">
        <v>4627</v>
      </c>
      <c r="M1374" s="4" t="s">
        <v>4632</v>
      </c>
      <c r="N1374" s="4">
        <f>VLOOKUP(I1374,BaseModelo!$A$2:$E$5075,5)</f>
        <v>8</v>
      </c>
      <c r="P1374" s="15">
        <v>132</v>
      </c>
      <c r="Q1374" s="4">
        <f>VLOOKUP(I1374,BaseModelo!$A$2:$E$5075,3)</f>
        <v>132</v>
      </c>
      <c r="R1374" s="4">
        <f t="shared" si="420"/>
        <v>32283000</v>
      </c>
      <c r="S1374" s="16">
        <f t="shared" si="421"/>
        <v>4.6464083263637206E-4</v>
      </c>
      <c r="T1374" s="4">
        <f t="shared" si="432"/>
        <v>4.6464083263637206E-2</v>
      </c>
      <c r="U1374" s="4">
        <f t="shared" si="433"/>
        <v>6.1332589908001112E-2</v>
      </c>
      <c r="V1374" s="6">
        <f t="shared" si="422"/>
        <v>0</v>
      </c>
      <c r="W1374" s="16" t="str">
        <f t="shared" si="423"/>
        <v/>
      </c>
      <c r="X1374" s="4" t="str">
        <f t="shared" si="434"/>
        <v/>
      </c>
      <c r="Y1374" s="4" t="str">
        <f t="shared" si="424"/>
        <v/>
      </c>
      <c r="Z1374" s="4">
        <f t="shared" si="425"/>
        <v>5836000</v>
      </c>
      <c r="AA1374" s="16">
        <f t="shared" si="426"/>
        <v>2.5702535983550376E-3</v>
      </c>
      <c r="AB1374" s="15">
        <f t="shared" si="435"/>
        <v>0.25702535983550379</v>
      </c>
      <c r="AC1374" s="15">
        <f t="shared" si="436"/>
        <v>0.33927347498286498</v>
      </c>
      <c r="AD1374" s="4">
        <v>151774</v>
      </c>
      <c r="AE1374" s="26">
        <v>2600</v>
      </c>
      <c r="AF1374" s="26">
        <v>2600</v>
      </c>
      <c r="AG1374" s="4">
        <f t="shared" si="437"/>
        <v>2254000</v>
      </c>
      <c r="AH1374" s="16">
        <f t="shared" si="427"/>
        <v>6.6548358473824312E-3</v>
      </c>
      <c r="AI1374" s="15">
        <f t="shared" si="428"/>
        <v>0.66548358473824309</v>
      </c>
      <c r="AJ1374" s="15">
        <f t="shared" si="429"/>
        <v>0.87843833185448095</v>
      </c>
      <c r="AK1374" s="4">
        <f t="shared" si="430"/>
        <v>15073000</v>
      </c>
      <c r="AL1374" s="27">
        <f t="shared" si="431"/>
        <v>9.9515690307171775E-4</v>
      </c>
      <c r="AM1374" s="15">
        <f t="shared" si="438"/>
        <v>9.9515690307171778E-2</v>
      </c>
      <c r="AN1374" s="15">
        <f t="shared" si="439"/>
        <v>6.1035550230214081E-5</v>
      </c>
    </row>
    <row r="1375" spans="1:40" x14ac:dyDescent="0.2">
      <c r="A1375" s="4" t="s">
        <v>4627</v>
      </c>
      <c r="B1375" s="3" t="s">
        <v>10</v>
      </c>
      <c r="C1375" s="6">
        <v>151774</v>
      </c>
      <c r="D1375" s="3" t="s">
        <v>430</v>
      </c>
      <c r="E1375" s="6">
        <v>151882</v>
      </c>
      <c r="F1375" s="3" t="s">
        <v>2277</v>
      </c>
      <c r="G1375" s="8">
        <v>10000</v>
      </c>
      <c r="H1375" s="6">
        <v>115</v>
      </c>
      <c r="I1375" s="6">
        <v>151370</v>
      </c>
      <c r="J1375" s="13">
        <v>45077</v>
      </c>
      <c r="K1375" s="9">
        <v>10000</v>
      </c>
      <c r="L1375" s="4" t="s">
        <v>4627</v>
      </c>
      <c r="M1375" s="4" t="s">
        <v>4632</v>
      </c>
      <c r="N1375" s="4">
        <f>VLOOKUP(I1375,BaseModelo!$A$2:$E$5075,5)</f>
        <v>10</v>
      </c>
      <c r="P1375" s="15">
        <v>142.00000000000003</v>
      </c>
      <c r="Q1375" s="4">
        <f>VLOOKUP(I1375,BaseModelo!$A$2:$E$5075,3)</f>
        <v>0</v>
      </c>
      <c r="R1375" s="4">
        <f t="shared" si="420"/>
        <v>32283000</v>
      </c>
      <c r="S1375" s="16">
        <f t="shared" si="421"/>
        <v>3.0976055509091471E-4</v>
      </c>
      <c r="T1375" s="4">
        <f t="shared" si="432"/>
        <v>3.5622463835455191E-2</v>
      </c>
      <c r="U1375" s="4">
        <f t="shared" si="433"/>
        <v>4.3985998822909898E-2</v>
      </c>
      <c r="V1375" s="6">
        <f t="shared" si="422"/>
        <v>0</v>
      </c>
      <c r="W1375" s="16" t="str">
        <f t="shared" si="423"/>
        <v/>
      </c>
      <c r="X1375" s="4" t="str">
        <f t="shared" si="434"/>
        <v/>
      </c>
      <c r="Y1375" s="4" t="str">
        <f t="shared" si="424"/>
        <v/>
      </c>
      <c r="Z1375" s="4">
        <f t="shared" si="425"/>
        <v>4121000</v>
      </c>
      <c r="AA1375" s="16">
        <f t="shared" si="426"/>
        <v>2.4265954865323952E-3</v>
      </c>
      <c r="AB1375" s="15">
        <f t="shared" si="435"/>
        <v>0.27905848095122543</v>
      </c>
      <c r="AC1375" s="15">
        <f t="shared" si="436"/>
        <v>0.34457655908760021</v>
      </c>
      <c r="AD1375" s="4">
        <v>151774</v>
      </c>
      <c r="AE1375" s="26">
        <v>2000.01</v>
      </c>
      <c r="AF1375" s="26">
        <v>2000.01</v>
      </c>
      <c r="AG1375" s="4">
        <f t="shared" si="437"/>
        <v>2105000</v>
      </c>
      <c r="AH1375" s="16">
        <f t="shared" si="427"/>
        <v>4.7505938242280287E-3</v>
      </c>
      <c r="AI1375" s="15">
        <f t="shared" si="428"/>
        <v>0.54631828978622332</v>
      </c>
      <c r="AJ1375" s="15">
        <f t="shared" si="429"/>
        <v>0.67458432304038018</v>
      </c>
      <c r="AK1375" s="4">
        <f t="shared" si="430"/>
        <v>15073000</v>
      </c>
      <c r="AL1375" s="27">
        <f t="shared" si="431"/>
        <v>6.6343793538114506E-4</v>
      </c>
      <c r="AM1375" s="15">
        <f t="shared" si="438"/>
        <v>7.6295362568831682E-2</v>
      </c>
      <c r="AN1375" s="15">
        <f t="shared" si="439"/>
        <v>2.918198024474882E-5</v>
      </c>
    </row>
    <row r="1376" spans="1:40" x14ac:dyDescent="0.2">
      <c r="A1376" s="4" t="s">
        <v>4627</v>
      </c>
      <c r="B1376" s="3" t="s">
        <v>10</v>
      </c>
      <c r="C1376" s="6">
        <v>151774</v>
      </c>
      <c r="D1376" s="3" t="s">
        <v>430</v>
      </c>
      <c r="E1376" s="6">
        <v>151884</v>
      </c>
      <c r="F1376" s="3" t="s">
        <v>2278</v>
      </c>
      <c r="G1376" s="8">
        <v>5000</v>
      </c>
      <c r="H1376" s="6">
        <v>115</v>
      </c>
      <c r="I1376" s="6">
        <v>151363</v>
      </c>
      <c r="J1376" s="13">
        <v>45077</v>
      </c>
      <c r="K1376" s="9">
        <v>5000</v>
      </c>
      <c r="L1376" s="4" t="s">
        <v>4627</v>
      </c>
      <c r="M1376" s="4" t="s">
        <v>4632</v>
      </c>
      <c r="N1376" s="4">
        <f>VLOOKUP(I1376,BaseModelo!$A$2:$E$5075,5)</f>
        <v>10</v>
      </c>
      <c r="P1376" s="15">
        <v>147</v>
      </c>
      <c r="Q1376" s="4">
        <f>VLOOKUP(I1376,BaseModelo!$A$2:$E$5075,3)</f>
        <v>0</v>
      </c>
      <c r="R1376" s="4">
        <f t="shared" si="420"/>
        <v>32283000</v>
      </c>
      <c r="S1376" s="16">
        <f t="shared" si="421"/>
        <v>1.5488027754545735E-4</v>
      </c>
      <c r="T1376" s="4">
        <f t="shared" si="432"/>
        <v>1.7811231917727596E-2</v>
      </c>
      <c r="U1376" s="4">
        <f t="shared" si="433"/>
        <v>2.2767400799182231E-2</v>
      </c>
      <c r="V1376" s="6">
        <f t="shared" si="422"/>
        <v>0</v>
      </c>
      <c r="W1376" s="16" t="str">
        <f t="shared" si="423"/>
        <v/>
      </c>
      <c r="X1376" s="4" t="str">
        <f t="shared" si="434"/>
        <v/>
      </c>
      <c r="Y1376" s="4" t="str">
        <f t="shared" si="424"/>
        <v/>
      </c>
      <c r="Z1376" s="4">
        <f t="shared" si="425"/>
        <v>4121000</v>
      </c>
      <c r="AA1376" s="16">
        <f t="shared" si="426"/>
        <v>1.2132977432661976E-3</v>
      </c>
      <c r="AB1376" s="15">
        <f t="shared" si="435"/>
        <v>0.13952924047561271</v>
      </c>
      <c r="AC1376" s="15">
        <f t="shared" si="436"/>
        <v>0.17835476826013105</v>
      </c>
      <c r="AD1376" s="4">
        <v>151774</v>
      </c>
      <c r="AE1376" s="26">
        <v>999.89</v>
      </c>
      <c r="AF1376" s="26">
        <v>999.89</v>
      </c>
      <c r="AG1376" s="4">
        <f t="shared" si="437"/>
        <v>2105000</v>
      </c>
      <c r="AH1376" s="16">
        <f t="shared" si="427"/>
        <v>2.3752969121140144E-3</v>
      </c>
      <c r="AI1376" s="15">
        <f t="shared" si="428"/>
        <v>0.27315914489311166</v>
      </c>
      <c r="AJ1376" s="15">
        <f t="shared" si="429"/>
        <v>0.34916864608076009</v>
      </c>
      <c r="AK1376" s="4">
        <f t="shared" si="430"/>
        <v>15073000</v>
      </c>
      <c r="AL1376" s="27">
        <f t="shared" si="431"/>
        <v>3.3171896769057253E-4</v>
      </c>
      <c r="AM1376" s="15">
        <f t="shared" si="438"/>
        <v>3.8147681284415841E-2</v>
      </c>
      <c r="AN1376" s="15">
        <f t="shared" si="439"/>
        <v>7.5523786901022457E-6</v>
      </c>
    </row>
    <row r="1377" spans="1:40" x14ac:dyDescent="0.2">
      <c r="A1377" s="4" t="s">
        <v>4627</v>
      </c>
      <c r="B1377" s="3" t="s">
        <v>10</v>
      </c>
      <c r="C1377" s="6">
        <v>151774</v>
      </c>
      <c r="D1377" s="3" t="s">
        <v>430</v>
      </c>
      <c r="E1377" s="6">
        <v>152428</v>
      </c>
      <c r="F1377" s="3" t="s">
        <v>2279</v>
      </c>
      <c r="G1377" s="8">
        <v>10000</v>
      </c>
      <c r="H1377" s="6">
        <v>142</v>
      </c>
      <c r="I1377" s="6">
        <v>151364</v>
      </c>
      <c r="J1377" s="13">
        <v>45077</v>
      </c>
      <c r="K1377" s="9">
        <v>10000</v>
      </c>
      <c r="L1377" s="4" t="s">
        <v>4627</v>
      </c>
      <c r="M1377" s="4" t="s">
        <v>4632</v>
      </c>
      <c r="N1377" s="4">
        <f>VLOOKUP(I1377,BaseModelo!$A$2:$E$5075,5)</f>
        <v>10</v>
      </c>
      <c r="P1377" s="15">
        <v>142.00000000000003</v>
      </c>
      <c r="Q1377" s="4">
        <f>VLOOKUP(I1377,BaseModelo!$A$2:$E$5075,3)</f>
        <v>0</v>
      </c>
      <c r="R1377" s="4">
        <f t="shared" si="420"/>
        <v>32283000</v>
      </c>
      <c r="S1377" s="16">
        <f t="shared" si="421"/>
        <v>3.0976055509091471E-4</v>
      </c>
      <c r="T1377" s="4">
        <f t="shared" si="432"/>
        <v>4.3985998822909891E-2</v>
      </c>
      <c r="U1377" s="4">
        <f t="shared" si="433"/>
        <v>4.3985998822909898E-2</v>
      </c>
      <c r="V1377" s="6">
        <f t="shared" si="422"/>
        <v>0</v>
      </c>
      <c r="W1377" s="16" t="str">
        <f t="shared" si="423"/>
        <v/>
      </c>
      <c r="X1377" s="4" t="str">
        <f t="shared" si="434"/>
        <v/>
      </c>
      <c r="Y1377" s="4" t="str">
        <f t="shared" si="424"/>
        <v/>
      </c>
      <c r="Z1377" s="4">
        <f t="shared" si="425"/>
        <v>4121000</v>
      </c>
      <c r="AA1377" s="16">
        <f t="shared" si="426"/>
        <v>2.4265954865323952E-3</v>
      </c>
      <c r="AB1377" s="15">
        <f t="shared" si="435"/>
        <v>0.3445765590876001</v>
      </c>
      <c r="AC1377" s="15">
        <f t="shared" si="436"/>
        <v>0.34457655908760021</v>
      </c>
      <c r="AD1377" s="4">
        <v>151774</v>
      </c>
      <c r="AE1377" s="26">
        <v>2510.34</v>
      </c>
      <c r="AF1377" s="26">
        <v>2510.34</v>
      </c>
      <c r="AG1377" s="4">
        <f t="shared" si="437"/>
        <v>2105000</v>
      </c>
      <c r="AH1377" s="16">
        <f t="shared" si="427"/>
        <v>4.7505938242280287E-3</v>
      </c>
      <c r="AI1377" s="15">
        <f t="shared" si="428"/>
        <v>0.67458432304038007</v>
      </c>
      <c r="AJ1377" s="15">
        <f t="shared" si="429"/>
        <v>0.67458432304038018</v>
      </c>
      <c r="AK1377" s="4">
        <f t="shared" si="430"/>
        <v>15073000</v>
      </c>
      <c r="AL1377" s="27">
        <f t="shared" si="431"/>
        <v>6.6343793538114506E-4</v>
      </c>
      <c r="AM1377" s="15">
        <f t="shared" si="438"/>
        <v>9.4208186824122603E-2</v>
      </c>
      <c r="AN1377" s="15">
        <f t="shared" si="439"/>
        <v>2.918198024474882E-5</v>
      </c>
    </row>
    <row r="1378" spans="1:40" x14ac:dyDescent="0.2">
      <c r="A1378" s="4" t="s">
        <v>4627</v>
      </c>
      <c r="B1378" s="3" t="s">
        <v>10</v>
      </c>
      <c r="C1378" s="6">
        <v>151774</v>
      </c>
      <c r="D1378" s="3" t="s">
        <v>430</v>
      </c>
      <c r="E1378" s="6">
        <v>152429</v>
      </c>
      <c r="F1378" s="3" t="s">
        <v>2280</v>
      </c>
      <c r="G1378" s="8">
        <v>10000</v>
      </c>
      <c r="H1378" s="6">
        <v>115</v>
      </c>
      <c r="I1378" s="6">
        <v>151371</v>
      </c>
      <c r="J1378" s="13">
        <v>45077</v>
      </c>
      <c r="K1378" s="9">
        <v>10000</v>
      </c>
      <c r="L1378" s="4" t="s">
        <v>4627</v>
      </c>
      <c r="M1378" s="4" t="s">
        <v>4632</v>
      </c>
      <c r="N1378" s="4">
        <f>VLOOKUP(I1378,BaseModelo!$A$2:$E$5075,5)</f>
        <v>10</v>
      </c>
      <c r="P1378" s="15">
        <v>142.00000000000003</v>
      </c>
      <c r="Q1378" s="4">
        <f>VLOOKUP(I1378,BaseModelo!$A$2:$E$5075,3)</f>
        <v>0</v>
      </c>
      <c r="R1378" s="4">
        <f t="shared" si="420"/>
        <v>32283000</v>
      </c>
      <c r="S1378" s="16">
        <f t="shared" si="421"/>
        <v>3.0976055509091471E-4</v>
      </c>
      <c r="T1378" s="4">
        <f t="shared" si="432"/>
        <v>3.5622463835455191E-2</v>
      </c>
      <c r="U1378" s="4">
        <f t="shared" si="433"/>
        <v>4.3985998822909898E-2</v>
      </c>
      <c r="V1378" s="6">
        <f t="shared" si="422"/>
        <v>0</v>
      </c>
      <c r="W1378" s="16" t="str">
        <f t="shared" si="423"/>
        <v/>
      </c>
      <c r="X1378" s="4" t="str">
        <f t="shared" si="434"/>
        <v/>
      </c>
      <c r="Y1378" s="4" t="str">
        <f t="shared" si="424"/>
        <v/>
      </c>
      <c r="Z1378" s="4">
        <f t="shared" si="425"/>
        <v>4121000</v>
      </c>
      <c r="AA1378" s="16">
        <f t="shared" si="426"/>
        <v>2.4265954865323952E-3</v>
      </c>
      <c r="AB1378" s="15">
        <f t="shared" si="435"/>
        <v>0.27905848095122543</v>
      </c>
      <c r="AC1378" s="15">
        <f t="shared" si="436"/>
        <v>0.34457655908760021</v>
      </c>
      <c r="AD1378" s="4">
        <v>151774</v>
      </c>
      <c r="AE1378" s="26">
        <v>2000.01</v>
      </c>
      <c r="AF1378" s="26">
        <v>2000.01</v>
      </c>
      <c r="AG1378" s="4">
        <f t="shared" si="437"/>
        <v>2105000</v>
      </c>
      <c r="AH1378" s="16">
        <f t="shared" si="427"/>
        <v>4.7505938242280287E-3</v>
      </c>
      <c r="AI1378" s="15">
        <f t="shared" si="428"/>
        <v>0.54631828978622332</v>
      </c>
      <c r="AJ1378" s="15">
        <f t="shared" si="429"/>
        <v>0.67458432304038018</v>
      </c>
      <c r="AK1378" s="4">
        <f t="shared" si="430"/>
        <v>15073000</v>
      </c>
      <c r="AL1378" s="27">
        <f t="shared" si="431"/>
        <v>6.6343793538114506E-4</v>
      </c>
      <c r="AM1378" s="15">
        <f t="shared" si="438"/>
        <v>7.6295362568831682E-2</v>
      </c>
      <c r="AN1378" s="15">
        <f t="shared" si="439"/>
        <v>2.918198024474882E-5</v>
      </c>
    </row>
    <row r="1379" spans="1:40" x14ac:dyDescent="0.2">
      <c r="A1379" s="4" t="s">
        <v>4627</v>
      </c>
      <c r="B1379" s="3" t="s">
        <v>10</v>
      </c>
      <c r="C1379" s="6">
        <v>151774</v>
      </c>
      <c r="D1379" s="3" t="s">
        <v>430</v>
      </c>
      <c r="E1379" s="6">
        <v>152492</v>
      </c>
      <c r="F1379" s="3" t="s">
        <v>2281</v>
      </c>
      <c r="G1379" s="8">
        <v>10000</v>
      </c>
      <c r="H1379" s="6">
        <v>142</v>
      </c>
      <c r="I1379" s="6">
        <v>151362</v>
      </c>
      <c r="J1379" s="13">
        <v>45077</v>
      </c>
      <c r="K1379" s="9">
        <v>10000</v>
      </c>
      <c r="L1379" s="4" t="s">
        <v>4627</v>
      </c>
      <c r="M1379" s="4" t="s">
        <v>4632</v>
      </c>
      <c r="N1379" s="4">
        <f>VLOOKUP(I1379,BaseModelo!$A$2:$E$5075,5)</f>
        <v>8</v>
      </c>
      <c r="P1379" s="15">
        <v>142.00000000000003</v>
      </c>
      <c r="Q1379" s="4">
        <f>VLOOKUP(I1379,BaseModelo!$A$2:$E$5075,3)</f>
        <v>132</v>
      </c>
      <c r="R1379" s="4">
        <f t="shared" si="420"/>
        <v>32283000</v>
      </c>
      <c r="S1379" s="16">
        <f t="shared" si="421"/>
        <v>3.0976055509091471E-4</v>
      </c>
      <c r="T1379" s="4">
        <f t="shared" si="432"/>
        <v>4.3985998822909891E-2</v>
      </c>
      <c r="U1379" s="4">
        <f t="shared" si="433"/>
        <v>4.3985998822909898E-2</v>
      </c>
      <c r="V1379" s="6">
        <f t="shared" si="422"/>
        <v>0</v>
      </c>
      <c r="W1379" s="16" t="str">
        <f t="shared" si="423"/>
        <v/>
      </c>
      <c r="X1379" s="4" t="str">
        <f t="shared" si="434"/>
        <v/>
      </c>
      <c r="Y1379" s="4" t="str">
        <f t="shared" si="424"/>
        <v/>
      </c>
      <c r="Z1379" s="4">
        <f t="shared" si="425"/>
        <v>5836000</v>
      </c>
      <c r="AA1379" s="16">
        <f t="shared" si="426"/>
        <v>1.7135023989033585E-3</v>
      </c>
      <c r="AB1379" s="15">
        <f t="shared" si="435"/>
        <v>0.2433173406442769</v>
      </c>
      <c r="AC1379" s="15">
        <f t="shared" si="436"/>
        <v>0.24331734064427696</v>
      </c>
      <c r="AD1379" s="4">
        <v>151774</v>
      </c>
      <c r="AE1379" s="26">
        <v>2510.34</v>
      </c>
      <c r="AF1379" s="26">
        <v>2510.34</v>
      </c>
      <c r="AG1379" s="4">
        <f t="shared" si="437"/>
        <v>2254000</v>
      </c>
      <c r="AH1379" s="16">
        <f t="shared" si="427"/>
        <v>4.4365572315882874E-3</v>
      </c>
      <c r="AI1379" s="15">
        <f t="shared" si="428"/>
        <v>0.62999112688553682</v>
      </c>
      <c r="AJ1379" s="15">
        <f t="shared" si="429"/>
        <v>0.62999112688553693</v>
      </c>
      <c r="AK1379" s="4">
        <f t="shared" si="430"/>
        <v>15073000</v>
      </c>
      <c r="AL1379" s="27">
        <f t="shared" si="431"/>
        <v>6.6343793538114506E-4</v>
      </c>
      <c r="AM1379" s="15">
        <f t="shared" si="438"/>
        <v>9.4208186824122603E-2</v>
      </c>
      <c r="AN1379" s="15">
        <f t="shared" si="439"/>
        <v>2.918198024474882E-5</v>
      </c>
    </row>
    <row r="1380" spans="1:40" x14ac:dyDescent="0.2">
      <c r="A1380" s="4" t="s">
        <v>4628</v>
      </c>
      <c r="B1380" s="2" t="s">
        <v>4</v>
      </c>
      <c r="C1380" s="5">
        <v>151787</v>
      </c>
      <c r="D1380" s="2" t="s">
        <v>431</v>
      </c>
      <c r="E1380" s="5">
        <v>151788</v>
      </c>
      <c r="F1380" s="2" t="s">
        <v>2268</v>
      </c>
      <c r="G1380" s="7">
        <v>40000</v>
      </c>
      <c r="H1380" s="5">
        <v>115</v>
      </c>
      <c r="I1380" s="6">
        <v>151738</v>
      </c>
      <c r="J1380" s="13">
        <v>45077</v>
      </c>
      <c r="K1380" s="9">
        <v>40000</v>
      </c>
      <c r="L1380" s="4" t="s">
        <v>4628</v>
      </c>
      <c r="M1380" s="4" t="s">
        <v>4632</v>
      </c>
      <c r="N1380" s="4">
        <f>VLOOKUP(I1380,BaseModelo!$A$2:$E$5075,5)</f>
        <v>5</v>
      </c>
      <c r="P1380" s="15">
        <v>85.000000000000014</v>
      </c>
      <c r="Q1380" s="4">
        <f>VLOOKUP(I1380,BaseModelo!$A$2:$E$5075,3)</f>
        <v>110</v>
      </c>
      <c r="R1380" s="4">
        <f t="shared" si="420"/>
        <v>32283000</v>
      </c>
      <c r="S1380" s="16">
        <f t="shared" si="421"/>
        <v>1.2390422203636588E-3</v>
      </c>
      <c r="T1380" s="4">
        <f t="shared" si="432"/>
        <v>0.14248985534182076</v>
      </c>
      <c r="U1380" s="4">
        <f t="shared" si="433"/>
        <v>0.10531858873091102</v>
      </c>
      <c r="V1380" s="6">
        <f t="shared" si="422"/>
        <v>0</v>
      </c>
      <c r="W1380" s="16" t="str">
        <f t="shared" si="423"/>
        <v/>
      </c>
      <c r="X1380" s="4" t="str">
        <f t="shared" si="434"/>
        <v/>
      </c>
      <c r="Y1380" s="4" t="str">
        <f t="shared" si="424"/>
        <v/>
      </c>
      <c r="Z1380" s="4">
        <f t="shared" si="425"/>
        <v>4058000</v>
      </c>
      <c r="AA1380" s="16">
        <f t="shared" si="426"/>
        <v>9.857072449482503E-3</v>
      </c>
      <c r="AB1380" s="15">
        <f t="shared" si="435"/>
        <v>1.1335633316904878</v>
      </c>
      <c r="AC1380" s="15">
        <f t="shared" si="436"/>
        <v>0.83785115820601286</v>
      </c>
      <c r="AD1380" s="4">
        <v>151787</v>
      </c>
      <c r="AE1380" s="26">
        <v>7999.91</v>
      </c>
      <c r="AF1380" s="26">
        <v>7999.91</v>
      </c>
      <c r="AG1380" s="4">
        <f t="shared" si="437"/>
        <v>2193000</v>
      </c>
      <c r="AH1380" s="16">
        <f t="shared" si="427"/>
        <v>1.823985408116735E-2</v>
      </c>
      <c r="AI1380" s="15">
        <f t="shared" si="428"/>
        <v>2.0975832193342452</v>
      </c>
      <c r="AJ1380" s="15">
        <f t="shared" si="429"/>
        <v>1.5503875968992251</v>
      </c>
      <c r="AK1380" s="4">
        <f t="shared" si="430"/>
        <v>16319000</v>
      </c>
      <c r="AL1380" s="27">
        <f t="shared" si="431"/>
        <v>2.4511305839818617E-3</v>
      </c>
      <c r="AM1380" s="15">
        <f t="shared" si="438"/>
        <v>0.28188001715791411</v>
      </c>
      <c r="AN1380" s="15">
        <f t="shared" si="439"/>
        <v>2.5814961390014345E-4</v>
      </c>
    </row>
    <row r="1381" spans="1:40" x14ac:dyDescent="0.2">
      <c r="A1381" s="4" t="s">
        <v>4628</v>
      </c>
      <c r="B1381" s="3" t="s">
        <v>4</v>
      </c>
      <c r="C1381" s="6">
        <v>151787</v>
      </c>
      <c r="D1381" s="3" t="s">
        <v>431</v>
      </c>
      <c r="E1381" s="6">
        <v>151789</v>
      </c>
      <c r="F1381" s="3" t="s">
        <v>2273</v>
      </c>
      <c r="G1381" s="8">
        <v>15000</v>
      </c>
      <c r="H1381" s="6">
        <v>115</v>
      </c>
      <c r="I1381" s="6">
        <v>151740</v>
      </c>
      <c r="J1381" s="13">
        <v>45077</v>
      </c>
      <c r="K1381" s="9">
        <v>15000</v>
      </c>
      <c r="L1381" s="4" t="s">
        <v>4628</v>
      </c>
      <c r="M1381" s="4" t="s">
        <v>4632</v>
      </c>
      <c r="N1381" s="4">
        <f>VLOOKUP(I1381,BaseModelo!$A$2:$E$5075,5)</f>
        <v>5</v>
      </c>
      <c r="P1381" s="15">
        <v>132</v>
      </c>
      <c r="Q1381" s="4">
        <f>VLOOKUP(I1381,BaseModelo!$A$2:$E$5075,3)</f>
        <v>110</v>
      </c>
      <c r="R1381" s="4">
        <f t="shared" si="420"/>
        <v>32283000</v>
      </c>
      <c r="S1381" s="16">
        <f t="shared" si="421"/>
        <v>4.6464083263637206E-4</v>
      </c>
      <c r="T1381" s="4">
        <f t="shared" si="432"/>
        <v>5.343369575318279E-2</v>
      </c>
      <c r="U1381" s="4">
        <f t="shared" si="433"/>
        <v>6.1332589908001112E-2</v>
      </c>
      <c r="V1381" s="6">
        <f t="shared" si="422"/>
        <v>0</v>
      </c>
      <c r="W1381" s="16" t="str">
        <f t="shared" si="423"/>
        <v/>
      </c>
      <c r="X1381" s="4" t="str">
        <f t="shared" si="434"/>
        <v/>
      </c>
      <c r="Y1381" s="4" t="str">
        <f t="shared" si="424"/>
        <v/>
      </c>
      <c r="Z1381" s="4">
        <f t="shared" si="425"/>
        <v>4058000</v>
      </c>
      <c r="AA1381" s="16">
        <f t="shared" si="426"/>
        <v>3.6964021685559388E-3</v>
      </c>
      <c r="AB1381" s="15">
        <f t="shared" si="435"/>
        <v>0.42508624938393297</v>
      </c>
      <c r="AC1381" s="15">
        <f t="shared" si="436"/>
        <v>0.48792508624938391</v>
      </c>
      <c r="AD1381" s="4">
        <v>151787</v>
      </c>
      <c r="AE1381" s="26">
        <v>3000.05</v>
      </c>
      <c r="AF1381" s="26">
        <v>3000.05</v>
      </c>
      <c r="AG1381" s="4">
        <f t="shared" si="437"/>
        <v>2193000</v>
      </c>
      <c r="AH1381" s="16">
        <f t="shared" si="427"/>
        <v>6.8399452804377564E-3</v>
      </c>
      <c r="AI1381" s="15">
        <f t="shared" si="428"/>
        <v>0.78659370725034194</v>
      </c>
      <c r="AJ1381" s="15">
        <f t="shared" si="429"/>
        <v>0.90287277701778379</v>
      </c>
      <c r="AK1381" s="4">
        <f t="shared" si="430"/>
        <v>16319000</v>
      </c>
      <c r="AL1381" s="27">
        <f t="shared" si="431"/>
        <v>9.1917396899319809E-4</v>
      </c>
      <c r="AM1381" s="15">
        <f t="shared" si="438"/>
        <v>0.10570500643421778</v>
      </c>
      <c r="AN1381" s="15">
        <f t="shared" si="439"/>
        <v>5.637532009436955E-5</v>
      </c>
    </row>
    <row r="1382" spans="1:40" x14ac:dyDescent="0.2">
      <c r="A1382" s="4" t="s">
        <v>4628</v>
      </c>
      <c r="B1382" s="3" t="s">
        <v>4</v>
      </c>
      <c r="C1382" s="6">
        <v>151787</v>
      </c>
      <c r="D1382" s="3" t="s">
        <v>431</v>
      </c>
      <c r="E1382" s="6">
        <v>151790</v>
      </c>
      <c r="F1382" s="3" t="s">
        <v>2274</v>
      </c>
      <c r="G1382" s="8">
        <v>10000</v>
      </c>
      <c r="H1382" s="6">
        <v>115</v>
      </c>
      <c r="I1382" s="6">
        <v>151733</v>
      </c>
      <c r="J1382" s="13">
        <v>45077</v>
      </c>
      <c r="K1382" s="9">
        <v>10000</v>
      </c>
      <c r="L1382" s="4" t="s">
        <v>4628</v>
      </c>
      <c r="M1382" s="4" t="s">
        <v>4632</v>
      </c>
      <c r="N1382" s="4">
        <f>VLOOKUP(I1382,BaseModelo!$A$2:$E$5075,5)</f>
        <v>4</v>
      </c>
      <c r="P1382" s="15">
        <v>142.00000000000003</v>
      </c>
      <c r="Q1382" s="4">
        <f>VLOOKUP(I1382,BaseModelo!$A$2:$E$5075,3)</f>
        <v>110</v>
      </c>
      <c r="R1382" s="4">
        <f t="shared" si="420"/>
        <v>32283000</v>
      </c>
      <c r="S1382" s="16">
        <f t="shared" si="421"/>
        <v>3.0976055509091471E-4</v>
      </c>
      <c r="T1382" s="4">
        <f t="shared" si="432"/>
        <v>3.5622463835455191E-2</v>
      </c>
      <c r="U1382" s="4">
        <f t="shared" si="433"/>
        <v>4.3985998822909898E-2</v>
      </c>
      <c r="V1382" s="6">
        <f t="shared" si="422"/>
        <v>0</v>
      </c>
      <c r="W1382" s="16" t="str">
        <f t="shared" si="423"/>
        <v/>
      </c>
      <c r="X1382" s="4" t="str">
        <f t="shared" si="434"/>
        <v/>
      </c>
      <c r="Y1382" s="4" t="str">
        <f t="shared" si="424"/>
        <v/>
      </c>
      <c r="Z1382" s="4">
        <f t="shared" si="425"/>
        <v>2331000</v>
      </c>
      <c r="AA1382" s="16">
        <f t="shared" si="426"/>
        <v>4.2900042900042897E-3</v>
      </c>
      <c r="AB1382" s="15">
        <f t="shared" si="435"/>
        <v>0.4933504933504933</v>
      </c>
      <c r="AC1382" s="15">
        <f t="shared" si="436"/>
        <v>0.60918060918060923</v>
      </c>
      <c r="AD1382" s="4">
        <v>151787</v>
      </c>
      <c r="AE1382" s="26">
        <v>2000.01</v>
      </c>
      <c r="AF1382" s="26">
        <v>2000.01</v>
      </c>
      <c r="AG1382" s="4">
        <f t="shared" si="437"/>
        <v>858000</v>
      </c>
      <c r="AH1382" s="16">
        <f t="shared" si="427"/>
        <v>1.1655011655011656E-2</v>
      </c>
      <c r="AI1382" s="15">
        <f t="shared" si="428"/>
        <v>1.3403263403263403</v>
      </c>
      <c r="AJ1382" s="15">
        <f t="shared" si="429"/>
        <v>1.6550116550116554</v>
      </c>
      <c r="AK1382" s="4">
        <f t="shared" si="430"/>
        <v>16319000</v>
      </c>
      <c r="AL1382" s="27">
        <f t="shared" si="431"/>
        <v>6.1278264599546543E-4</v>
      </c>
      <c r="AM1382" s="15">
        <f t="shared" si="438"/>
        <v>7.0470004289478527E-2</v>
      </c>
      <c r="AN1382" s="15">
        <f t="shared" si="439"/>
        <v>2.6953856745456156E-5</v>
      </c>
    </row>
    <row r="1383" spans="1:40" x14ac:dyDescent="0.2">
      <c r="A1383" s="4" t="s">
        <v>4628</v>
      </c>
      <c r="B1383" s="3" t="s">
        <v>4</v>
      </c>
      <c r="C1383" s="6">
        <v>151787</v>
      </c>
      <c r="D1383" s="3" t="s">
        <v>431</v>
      </c>
      <c r="E1383" s="6">
        <v>151791</v>
      </c>
      <c r="F1383" s="3" t="s">
        <v>2275</v>
      </c>
      <c r="G1383" s="8">
        <v>40000</v>
      </c>
      <c r="H1383" s="6">
        <v>115</v>
      </c>
      <c r="I1383" s="6">
        <v>145542</v>
      </c>
      <c r="J1383" s="13">
        <v>45077</v>
      </c>
      <c r="K1383" s="9">
        <v>40000</v>
      </c>
      <c r="L1383" s="4" t="s">
        <v>4628</v>
      </c>
      <c r="M1383" s="4" t="s">
        <v>4632</v>
      </c>
      <c r="N1383" s="4">
        <f>VLOOKUP(I1383,BaseModelo!$A$2:$E$5075,5)</f>
        <v>5</v>
      </c>
      <c r="P1383" s="15">
        <v>85.000000000000014</v>
      </c>
      <c r="Q1383" s="4">
        <f>VLOOKUP(I1383,BaseModelo!$A$2:$E$5075,3)</f>
        <v>110</v>
      </c>
      <c r="R1383" s="4">
        <f t="shared" si="420"/>
        <v>32283000</v>
      </c>
      <c r="S1383" s="16">
        <f t="shared" si="421"/>
        <v>1.2390422203636588E-3</v>
      </c>
      <c r="T1383" s="4">
        <f t="shared" si="432"/>
        <v>0.14248985534182076</v>
      </c>
      <c r="U1383" s="4">
        <f t="shared" si="433"/>
        <v>0.10531858873091102</v>
      </c>
      <c r="V1383" s="6">
        <f t="shared" si="422"/>
        <v>0</v>
      </c>
      <c r="W1383" s="16" t="str">
        <f t="shared" si="423"/>
        <v/>
      </c>
      <c r="X1383" s="4" t="str">
        <f t="shared" si="434"/>
        <v/>
      </c>
      <c r="Y1383" s="4" t="str">
        <f t="shared" si="424"/>
        <v/>
      </c>
      <c r="Z1383" s="4">
        <f t="shared" si="425"/>
        <v>4058000</v>
      </c>
      <c r="AA1383" s="16">
        <f t="shared" si="426"/>
        <v>9.857072449482503E-3</v>
      </c>
      <c r="AB1383" s="15">
        <f t="shared" si="435"/>
        <v>1.1335633316904878</v>
      </c>
      <c r="AC1383" s="15">
        <f t="shared" si="436"/>
        <v>0.83785115820601286</v>
      </c>
      <c r="AD1383" s="4">
        <v>151787</v>
      </c>
      <c r="AE1383" s="26">
        <v>7999.91</v>
      </c>
      <c r="AF1383" s="26">
        <v>7999.91</v>
      </c>
      <c r="AG1383" s="4">
        <f t="shared" si="437"/>
        <v>2193000</v>
      </c>
      <c r="AH1383" s="16">
        <f t="shared" si="427"/>
        <v>1.823985408116735E-2</v>
      </c>
      <c r="AI1383" s="15">
        <f t="shared" si="428"/>
        <v>2.0975832193342452</v>
      </c>
      <c r="AJ1383" s="15">
        <f t="shared" si="429"/>
        <v>1.5503875968992251</v>
      </c>
      <c r="AK1383" s="4">
        <f t="shared" si="430"/>
        <v>16319000</v>
      </c>
      <c r="AL1383" s="27">
        <f t="shared" si="431"/>
        <v>2.4511305839818617E-3</v>
      </c>
      <c r="AM1383" s="15">
        <f t="shared" si="438"/>
        <v>0.28188001715791411</v>
      </c>
      <c r="AN1383" s="15">
        <f t="shared" si="439"/>
        <v>2.5814961390014345E-4</v>
      </c>
    </row>
    <row r="1384" spans="1:40" x14ac:dyDescent="0.2">
      <c r="A1384" s="4" t="s">
        <v>4628</v>
      </c>
      <c r="B1384" s="3" t="s">
        <v>4</v>
      </c>
      <c r="C1384" s="6">
        <v>151787</v>
      </c>
      <c r="D1384" s="3" t="s">
        <v>431</v>
      </c>
      <c r="E1384" s="6">
        <v>151793</v>
      </c>
      <c r="F1384" s="3" t="s">
        <v>2276</v>
      </c>
      <c r="G1384" s="8">
        <v>11000</v>
      </c>
      <c r="H1384" s="6">
        <v>115</v>
      </c>
      <c r="I1384" s="6">
        <v>151739</v>
      </c>
      <c r="J1384" s="13">
        <v>45077</v>
      </c>
      <c r="K1384" s="9">
        <v>11000</v>
      </c>
      <c r="L1384" s="4" t="s">
        <v>4628</v>
      </c>
      <c r="M1384" s="4" t="s">
        <v>4632</v>
      </c>
      <c r="N1384" s="4">
        <f>VLOOKUP(I1384,BaseModelo!$A$2:$E$5075,5)</f>
        <v>6</v>
      </c>
      <c r="P1384" s="15">
        <v>132</v>
      </c>
      <c r="Q1384" s="4">
        <f>VLOOKUP(I1384,BaseModelo!$A$2:$E$5075,3)</f>
        <v>115</v>
      </c>
      <c r="R1384" s="4">
        <f t="shared" si="420"/>
        <v>32283000</v>
      </c>
      <c r="S1384" s="16">
        <f t="shared" si="421"/>
        <v>3.4073661060000617E-4</v>
      </c>
      <c r="T1384" s="4">
        <f t="shared" si="432"/>
        <v>3.9184710219000711E-2</v>
      </c>
      <c r="U1384" s="4">
        <f t="shared" si="433"/>
        <v>4.4977232599200813E-2</v>
      </c>
      <c r="V1384" s="6">
        <f t="shared" si="422"/>
        <v>0</v>
      </c>
      <c r="W1384" s="16" t="str">
        <f t="shared" si="423"/>
        <v/>
      </c>
      <c r="X1384" s="4" t="str">
        <f t="shared" si="434"/>
        <v/>
      </c>
      <c r="Y1384" s="4" t="str">
        <f t="shared" si="424"/>
        <v/>
      </c>
      <c r="Z1384" s="4">
        <f t="shared" si="425"/>
        <v>4853000</v>
      </c>
      <c r="AA1384" s="16">
        <f t="shared" si="426"/>
        <v>2.266639192252215E-3</v>
      </c>
      <c r="AB1384" s="15">
        <f t="shared" si="435"/>
        <v>0.26066350710900471</v>
      </c>
      <c r="AC1384" s="15">
        <f t="shared" si="436"/>
        <v>0.29919637337729238</v>
      </c>
      <c r="AD1384" s="4">
        <v>151787</v>
      </c>
      <c r="AE1384" s="26">
        <v>2199.9899999999998</v>
      </c>
      <c r="AF1384" s="26">
        <v>2199.9899999999998</v>
      </c>
      <c r="AG1384" s="4">
        <f t="shared" si="437"/>
        <v>2735000</v>
      </c>
      <c r="AH1384" s="16">
        <f t="shared" si="427"/>
        <v>4.0219378427787935E-3</v>
      </c>
      <c r="AI1384" s="15">
        <f t="shared" si="428"/>
        <v>0.46252285191956127</v>
      </c>
      <c r="AJ1384" s="15">
        <f t="shared" si="429"/>
        <v>0.53089579524680075</v>
      </c>
      <c r="AK1384" s="4">
        <f t="shared" si="430"/>
        <v>16319000</v>
      </c>
      <c r="AL1384" s="27">
        <f t="shared" si="431"/>
        <v>6.7406091059501192E-4</v>
      </c>
      <c r="AM1384" s="15">
        <f t="shared" si="438"/>
        <v>7.7517004718426374E-2</v>
      </c>
      <c r="AN1384" s="15">
        <f t="shared" si="439"/>
        <v>3.0317394361860955E-5</v>
      </c>
    </row>
    <row r="1385" spans="1:40" x14ac:dyDescent="0.2">
      <c r="A1385" s="4" t="s">
        <v>4627</v>
      </c>
      <c r="B1385" s="2" t="s">
        <v>9</v>
      </c>
      <c r="C1385" s="5">
        <v>151806</v>
      </c>
      <c r="D1385" s="2" t="s">
        <v>418</v>
      </c>
      <c r="E1385" s="5">
        <v>151807</v>
      </c>
      <c r="F1385" s="2" t="s">
        <v>2176</v>
      </c>
      <c r="G1385" s="7">
        <v>10000</v>
      </c>
      <c r="H1385" s="5">
        <v>142</v>
      </c>
      <c r="I1385" s="6">
        <v>151445</v>
      </c>
      <c r="J1385" s="13">
        <v>45077</v>
      </c>
      <c r="K1385" s="9">
        <v>10000</v>
      </c>
      <c r="L1385" s="4" t="s">
        <v>4627</v>
      </c>
      <c r="M1385" s="4" t="s">
        <v>4632</v>
      </c>
      <c r="N1385" s="4">
        <f>VLOOKUP(I1385,BaseModelo!$A$2:$E$5075,5)</f>
        <v>9</v>
      </c>
      <c r="P1385" s="15">
        <v>142.00000000000003</v>
      </c>
      <c r="Q1385" s="4">
        <f>VLOOKUP(I1385,BaseModelo!$A$2:$E$5075,3)</f>
        <v>147</v>
      </c>
      <c r="R1385" s="4">
        <f t="shared" si="420"/>
        <v>32283000</v>
      </c>
      <c r="S1385" s="16">
        <f t="shared" si="421"/>
        <v>3.0976055509091471E-4</v>
      </c>
      <c r="T1385" s="4">
        <f t="shared" si="432"/>
        <v>4.3985998822909891E-2</v>
      </c>
      <c r="U1385" s="4">
        <f t="shared" si="433"/>
        <v>4.3985998822909898E-2</v>
      </c>
      <c r="V1385" s="6">
        <f t="shared" si="422"/>
        <v>0</v>
      </c>
      <c r="W1385" s="16" t="str">
        <f t="shared" si="423"/>
        <v/>
      </c>
      <c r="X1385" s="4" t="str">
        <f t="shared" si="434"/>
        <v/>
      </c>
      <c r="Y1385" s="4" t="str">
        <f t="shared" si="424"/>
        <v/>
      </c>
      <c r="Z1385" s="4">
        <f t="shared" si="425"/>
        <v>5305000</v>
      </c>
      <c r="AA1385" s="16">
        <f t="shared" si="426"/>
        <v>1.885014137606032E-3</v>
      </c>
      <c r="AB1385" s="15">
        <f t="shared" si="435"/>
        <v>0.26767200754005654</v>
      </c>
      <c r="AC1385" s="15">
        <f t="shared" si="436"/>
        <v>0.2676720075400566</v>
      </c>
      <c r="AD1385" s="4">
        <v>151806</v>
      </c>
      <c r="AE1385" s="26">
        <v>2510.34</v>
      </c>
      <c r="AF1385" s="26">
        <v>2510.34</v>
      </c>
      <c r="AG1385" s="4">
        <f t="shared" si="437"/>
        <v>2114000</v>
      </c>
      <c r="AH1385" s="16">
        <f t="shared" si="427"/>
        <v>4.7303689687795648E-3</v>
      </c>
      <c r="AI1385" s="15">
        <f t="shared" si="428"/>
        <v>0.67171239356669821</v>
      </c>
      <c r="AJ1385" s="15">
        <f t="shared" si="429"/>
        <v>0.67171239356669832</v>
      </c>
      <c r="AK1385" s="4">
        <f t="shared" si="430"/>
        <v>15073000</v>
      </c>
      <c r="AL1385" s="27">
        <f t="shared" si="431"/>
        <v>6.6343793538114506E-4</v>
      </c>
      <c r="AM1385" s="15">
        <f t="shared" si="438"/>
        <v>9.4208186824122603E-2</v>
      </c>
      <c r="AN1385" s="15">
        <f t="shared" si="439"/>
        <v>2.918198024474882E-5</v>
      </c>
    </row>
    <row r="1386" spans="1:40" x14ac:dyDescent="0.2">
      <c r="A1386" s="4" t="s">
        <v>4627</v>
      </c>
      <c r="B1386" s="3" t="s">
        <v>9</v>
      </c>
      <c r="C1386" s="6">
        <v>151806</v>
      </c>
      <c r="D1386" s="3" t="s">
        <v>418</v>
      </c>
      <c r="E1386" s="6">
        <v>151808</v>
      </c>
      <c r="F1386" s="3" t="s">
        <v>2179</v>
      </c>
      <c r="G1386" s="8">
        <v>10000</v>
      </c>
      <c r="H1386" s="6">
        <v>142</v>
      </c>
      <c r="I1386" s="6">
        <v>151440</v>
      </c>
      <c r="J1386" s="13">
        <v>45077</v>
      </c>
      <c r="K1386" s="9">
        <v>10000</v>
      </c>
      <c r="L1386" s="4" t="s">
        <v>4627</v>
      </c>
      <c r="M1386" s="4" t="s">
        <v>4632</v>
      </c>
      <c r="N1386" s="4">
        <f>VLOOKUP(I1386,BaseModelo!$A$2:$E$5075,5)</f>
        <v>8</v>
      </c>
      <c r="P1386" s="15">
        <v>142.00000000000003</v>
      </c>
      <c r="Q1386" s="4">
        <f>VLOOKUP(I1386,BaseModelo!$A$2:$E$5075,3)</f>
        <v>132</v>
      </c>
      <c r="R1386" s="4">
        <f t="shared" si="420"/>
        <v>32283000</v>
      </c>
      <c r="S1386" s="16">
        <f t="shared" si="421"/>
        <v>3.0976055509091471E-4</v>
      </c>
      <c r="T1386" s="4">
        <f t="shared" si="432"/>
        <v>4.3985998822909891E-2</v>
      </c>
      <c r="U1386" s="4">
        <f t="shared" si="433"/>
        <v>4.3985998822909898E-2</v>
      </c>
      <c r="V1386" s="6">
        <f t="shared" si="422"/>
        <v>0</v>
      </c>
      <c r="W1386" s="16" t="str">
        <f t="shared" si="423"/>
        <v/>
      </c>
      <c r="X1386" s="4" t="str">
        <f t="shared" si="434"/>
        <v/>
      </c>
      <c r="Y1386" s="4" t="str">
        <f t="shared" si="424"/>
        <v/>
      </c>
      <c r="Z1386" s="4">
        <f t="shared" si="425"/>
        <v>5836000</v>
      </c>
      <c r="AA1386" s="16">
        <f t="shared" si="426"/>
        <v>1.7135023989033585E-3</v>
      </c>
      <c r="AB1386" s="15">
        <f t="shared" si="435"/>
        <v>0.2433173406442769</v>
      </c>
      <c r="AC1386" s="15">
        <f t="shared" si="436"/>
        <v>0.24331734064427696</v>
      </c>
      <c r="AD1386" s="4">
        <v>151806</v>
      </c>
      <c r="AE1386" s="26">
        <v>2510.34</v>
      </c>
      <c r="AF1386" s="26">
        <v>2510.34</v>
      </c>
      <c r="AG1386" s="4">
        <f t="shared" si="437"/>
        <v>2254000</v>
      </c>
      <c r="AH1386" s="16">
        <f t="shared" si="427"/>
        <v>4.4365572315882874E-3</v>
      </c>
      <c r="AI1386" s="15">
        <f t="shared" si="428"/>
        <v>0.62999112688553682</v>
      </c>
      <c r="AJ1386" s="15">
        <f t="shared" si="429"/>
        <v>0.62999112688553693</v>
      </c>
      <c r="AK1386" s="4">
        <f t="shared" si="430"/>
        <v>15073000</v>
      </c>
      <c r="AL1386" s="27">
        <f t="shared" si="431"/>
        <v>6.6343793538114506E-4</v>
      </c>
      <c r="AM1386" s="15">
        <f t="shared" si="438"/>
        <v>9.4208186824122603E-2</v>
      </c>
      <c r="AN1386" s="15">
        <f t="shared" si="439"/>
        <v>2.918198024474882E-5</v>
      </c>
    </row>
    <row r="1387" spans="1:40" x14ac:dyDescent="0.2">
      <c r="A1387" s="4" t="s">
        <v>4627</v>
      </c>
      <c r="B1387" s="3" t="s">
        <v>9</v>
      </c>
      <c r="C1387" s="6">
        <v>151806</v>
      </c>
      <c r="D1387" s="3" t="s">
        <v>418</v>
      </c>
      <c r="E1387" s="6">
        <v>151809</v>
      </c>
      <c r="F1387" s="3" t="s">
        <v>2180</v>
      </c>
      <c r="G1387" s="8">
        <v>10000</v>
      </c>
      <c r="H1387" s="6">
        <v>142</v>
      </c>
      <c r="I1387" s="6">
        <v>151447</v>
      </c>
      <c r="J1387" s="13">
        <v>45077</v>
      </c>
      <c r="K1387" s="9">
        <v>10000</v>
      </c>
      <c r="L1387" s="4" t="s">
        <v>4627</v>
      </c>
      <c r="M1387" s="4" t="s">
        <v>4632</v>
      </c>
      <c r="N1387" s="4">
        <f>VLOOKUP(I1387,BaseModelo!$A$2:$E$5075,5)</f>
        <v>9</v>
      </c>
      <c r="P1387" s="15">
        <v>142.00000000000003</v>
      </c>
      <c r="Q1387" s="4">
        <f>VLOOKUP(I1387,BaseModelo!$A$2:$E$5075,3)</f>
        <v>147</v>
      </c>
      <c r="R1387" s="4">
        <f t="shared" si="420"/>
        <v>32283000</v>
      </c>
      <c r="S1387" s="16">
        <f t="shared" si="421"/>
        <v>3.0976055509091471E-4</v>
      </c>
      <c r="T1387" s="4">
        <f t="shared" si="432"/>
        <v>4.3985998822909891E-2</v>
      </c>
      <c r="U1387" s="4">
        <f t="shared" si="433"/>
        <v>4.3985998822909898E-2</v>
      </c>
      <c r="V1387" s="6">
        <f t="shared" si="422"/>
        <v>0</v>
      </c>
      <c r="W1387" s="16" t="str">
        <f t="shared" si="423"/>
        <v/>
      </c>
      <c r="X1387" s="4" t="str">
        <f t="shared" si="434"/>
        <v/>
      </c>
      <c r="Y1387" s="4" t="str">
        <f t="shared" si="424"/>
        <v/>
      </c>
      <c r="Z1387" s="4">
        <f t="shared" si="425"/>
        <v>5305000</v>
      </c>
      <c r="AA1387" s="16">
        <f t="shared" si="426"/>
        <v>1.885014137606032E-3</v>
      </c>
      <c r="AB1387" s="15">
        <f t="shared" si="435"/>
        <v>0.26767200754005654</v>
      </c>
      <c r="AC1387" s="15">
        <f t="shared" si="436"/>
        <v>0.2676720075400566</v>
      </c>
      <c r="AD1387" s="4">
        <v>151806</v>
      </c>
      <c r="AE1387" s="26">
        <v>2510.34</v>
      </c>
      <c r="AF1387" s="26">
        <v>2510.34</v>
      </c>
      <c r="AG1387" s="4">
        <f t="shared" si="437"/>
        <v>2114000</v>
      </c>
      <c r="AH1387" s="16">
        <f t="shared" si="427"/>
        <v>4.7303689687795648E-3</v>
      </c>
      <c r="AI1387" s="15">
        <f t="shared" si="428"/>
        <v>0.67171239356669821</v>
      </c>
      <c r="AJ1387" s="15">
        <f t="shared" si="429"/>
        <v>0.67171239356669832</v>
      </c>
      <c r="AK1387" s="4">
        <f t="shared" si="430"/>
        <v>15073000</v>
      </c>
      <c r="AL1387" s="27">
        <f t="shared" si="431"/>
        <v>6.6343793538114506E-4</v>
      </c>
      <c r="AM1387" s="15">
        <f t="shared" si="438"/>
        <v>9.4208186824122603E-2</v>
      </c>
      <c r="AN1387" s="15">
        <f t="shared" si="439"/>
        <v>2.918198024474882E-5</v>
      </c>
    </row>
    <row r="1388" spans="1:40" x14ac:dyDescent="0.2">
      <c r="A1388" s="4" t="s">
        <v>4627</v>
      </c>
      <c r="B1388" s="3" t="s">
        <v>9</v>
      </c>
      <c r="C1388" s="6">
        <v>151806</v>
      </c>
      <c r="D1388" s="3" t="s">
        <v>418</v>
      </c>
      <c r="E1388" s="6">
        <v>151810</v>
      </c>
      <c r="F1388" s="3" t="s">
        <v>2181</v>
      </c>
      <c r="G1388" s="8">
        <v>10000</v>
      </c>
      <c r="H1388" s="6">
        <v>142</v>
      </c>
      <c r="I1388" s="6">
        <v>151446</v>
      </c>
      <c r="J1388" s="13">
        <v>45077</v>
      </c>
      <c r="K1388" s="9">
        <v>10000</v>
      </c>
      <c r="L1388" s="4" t="s">
        <v>4627</v>
      </c>
      <c r="M1388" s="4" t="s">
        <v>4632</v>
      </c>
      <c r="N1388" s="4">
        <f>VLOOKUP(I1388,BaseModelo!$A$2:$E$5075,5)</f>
        <v>9</v>
      </c>
      <c r="P1388" s="15">
        <v>142.00000000000003</v>
      </c>
      <c r="Q1388" s="4">
        <f>VLOOKUP(I1388,BaseModelo!$A$2:$E$5075,3)</f>
        <v>147</v>
      </c>
      <c r="R1388" s="4">
        <f t="shared" si="420"/>
        <v>32283000</v>
      </c>
      <c r="S1388" s="16">
        <f t="shared" si="421"/>
        <v>3.0976055509091471E-4</v>
      </c>
      <c r="T1388" s="4">
        <f t="shared" si="432"/>
        <v>4.3985998822909891E-2</v>
      </c>
      <c r="U1388" s="4">
        <f t="shared" si="433"/>
        <v>4.3985998822909898E-2</v>
      </c>
      <c r="V1388" s="6">
        <f t="shared" si="422"/>
        <v>0</v>
      </c>
      <c r="W1388" s="16" t="str">
        <f t="shared" si="423"/>
        <v/>
      </c>
      <c r="X1388" s="4" t="str">
        <f t="shared" si="434"/>
        <v/>
      </c>
      <c r="Y1388" s="4" t="str">
        <f t="shared" si="424"/>
        <v/>
      </c>
      <c r="Z1388" s="4">
        <f t="shared" si="425"/>
        <v>5305000</v>
      </c>
      <c r="AA1388" s="16">
        <f t="shared" si="426"/>
        <v>1.885014137606032E-3</v>
      </c>
      <c r="AB1388" s="15">
        <f t="shared" si="435"/>
        <v>0.26767200754005654</v>
      </c>
      <c r="AC1388" s="15">
        <f t="shared" si="436"/>
        <v>0.2676720075400566</v>
      </c>
      <c r="AD1388" s="4">
        <v>151806</v>
      </c>
      <c r="AE1388" s="26">
        <v>2510.34</v>
      </c>
      <c r="AF1388" s="26">
        <v>2510.34</v>
      </c>
      <c r="AG1388" s="4">
        <f t="shared" si="437"/>
        <v>2114000</v>
      </c>
      <c r="AH1388" s="16">
        <f t="shared" si="427"/>
        <v>4.7303689687795648E-3</v>
      </c>
      <c r="AI1388" s="15">
        <f t="shared" si="428"/>
        <v>0.67171239356669821</v>
      </c>
      <c r="AJ1388" s="15">
        <f t="shared" si="429"/>
        <v>0.67171239356669832</v>
      </c>
      <c r="AK1388" s="4">
        <f t="shared" si="430"/>
        <v>15073000</v>
      </c>
      <c r="AL1388" s="27">
        <f t="shared" si="431"/>
        <v>6.6343793538114506E-4</v>
      </c>
      <c r="AM1388" s="15">
        <f t="shared" si="438"/>
        <v>9.4208186824122603E-2</v>
      </c>
      <c r="AN1388" s="15">
        <f t="shared" si="439"/>
        <v>2.918198024474882E-5</v>
      </c>
    </row>
    <row r="1389" spans="1:40" x14ac:dyDescent="0.2">
      <c r="A1389" s="4" t="s">
        <v>4627</v>
      </c>
      <c r="B1389" s="3" t="s">
        <v>9</v>
      </c>
      <c r="C1389" s="6">
        <v>151806</v>
      </c>
      <c r="D1389" s="3" t="s">
        <v>418</v>
      </c>
      <c r="E1389" s="6">
        <v>151811</v>
      </c>
      <c r="F1389" s="3" t="s">
        <v>2182</v>
      </c>
      <c r="G1389" s="8">
        <v>10000</v>
      </c>
      <c r="H1389" s="6">
        <v>142</v>
      </c>
      <c r="I1389" s="6">
        <v>151442</v>
      </c>
      <c r="J1389" s="13">
        <v>45077</v>
      </c>
      <c r="K1389" s="9">
        <v>10000</v>
      </c>
      <c r="L1389" s="4" t="s">
        <v>4627</v>
      </c>
      <c r="M1389" s="4" t="s">
        <v>4632</v>
      </c>
      <c r="N1389" s="4">
        <f>VLOOKUP(I1389,BaseModelo!$A$2:$E$5075,5)</f>
        <v>9</v>
      </c>
      <c r="P1389" s="15">
        <v>142.00000000000003</v>
      </c>
      <c r="Q1389" s="4">
        <f>VLOOKUP(I1389,BaseModelo!$A$2:$E$5075,3)</f>
        <v>147</v>
      </c>
      <c r="R1389" s="4">
        <f t="shared" si="420"/>
        <v>32283000</v>
      </c>
      <c r="S1389" s="16">
        <f t="shared" si="421"/>
        <v>3.0976055509091471E-4</v>
      </c>
      <c r="T1389" s="4">
        <f t="shared" si="432"/>
        <v>4.3985998822909891E-2</v>
      </c>
      <c r="U1389" s="4">
        <f t="shared" si="433"/>
        <v>4.3985998822909898E-2</v>
      </c>
      <c r="V1389" s="6">
        <f t="shared" si="422"/>
        <v>0</v>
      </c>
      <c r="W1389" s="16" t="str">
        <f t="shared" si="423"/>
        <v/>
      </c>
      <c r="X1389" s="4" t="str">
        <f t="shared" si="434"/>
        <v/>
      </c>
      <c r="Y1389" s="4" t="str">
        <f t="shared" si="424"/>
        <v/>
      </c>
      <c r="Z1389" s="4">
        <f t="shared" si="425"/>
        <v>5305000</v>
      </c>
      <c r="AA1389" s="16">
        <f t="shared" si="426"/>
        <v>1.885014137606032E-3</v>
      </c>
      <c r="AB1389" s="15">
        <f t="shared" si="435"/>
        <v>0.26767200754005654</v>
      </c>
      <c r="AC1389" s="15">
        <f t="shared" si="436"/>
        <v>0.2676720075400566</v>
      </c>
      <c r="AD1389" s="4">
        <v>151806</v>
      </c>
      <c r="AE1389" s="26">
        <v>2510.34</v>
      </c>
      <c r="AF1389" s="26">
        <v>2510.34</v>
      </c>
      <c r="AG1389" s="4">
        <f t="shared" si="437"/>
        <v>2114000</v>
      </c>
      <c r="AH1389" s="16">
        <f t="shared" si="427"/>
        <v>4.7303689687795648E-3</v>
      </c>
      <c r="AI1389" s="15">
        <f t="shared" si="428"/>
        <v>0.67171239356669821</v>
      </c>
      <c r="AJ1389" s="15">
        <f t="shared" si="429"/>
        <v>0.67171239356669832</v>
      </c>
      <c r="AK1389" s="4">
        <f t="shared" si="430"/>
        <v>15073000</v>
      </c>
      <c r="AL1389" s="27">
        <f t="shared" si="431"/>
        <v>6.6343793538114506E-4</v>
      </c>
      <c r="AM1389" s="15">
        <f t="shared" si="438"/>
        <v>9.4208186824122603E-2</v>
      </c>
      <c r="AN1389" s="15">
        <f t="shared" si="439"/>
        <v>2.918198024474882E-5</v>
      </c>
    </row>
    <row r="1390" spans="1:40" x14ac:dyDescent="0.2">
      <c r="A1390" s="4" t="s">
        <v>4628</v>
      </c>
      <c r="B1390" s="3" t="s">
        <v>11</v>
      </c>
      <c r="C1390" s="6">
        <v>151821</v>
      </c>
      <c r="D1390" s="3" t="s">
        <v>80</v>
      </c>
      <c r="E1390" s="6">
        <v>151904</v>
      </c>
      <c r="F1390" s="3" t="s">
        <v>2208</v>
      </c>
      <c r="G1390" s="8">
        <v>5000</v>
      </c>
      <c r="H1390" s="6">
        <v>147</v>
      </c>
      <c r="I1390" s="6">
        <v>151832</v>
      </c>
      <c r="J1390" s="13">
        <v>45077</v>
      </c>
      <c r="K1390" s="9">
        <v>5000</v>
      </c>
      <c r="L1390" s="4" t="s">
        <v>4628</v>
      </c>
      <c r="M1390" s="4" t="s">
        <v>4632</v>
      </c>
      <c r="N1390" s="4">
        <f>VLOOKUP(I1390,BaseModelo!$A$2:$E$5075,5)</f>
        <v>8</v>
      </c>
      <c r="P1390" s="15">
        <v>147</v>
      </c>
      <c r="Q1390" s="4">
        <f>VLOOKUP(I1390,BaseModelo!$A$2:$E$5075,3)</f>
        <v>132</v>
      </c>
      <c r="R1390" s="4">
        <f t="shared" si="420"/>
        <v>32283000</v>
      </c>
      <c r="S1390" s="16">
        <f t="shared" si="421"/>
        <v>1.5488027754545735E-4</v>
      </c>
      <c r="T1390" s="4">
        <f t="shared" si="432"/>
        <v>2.2767400799182231E-2</v>
      </c>
      <c r="U1390" s="4">
        <f t="shared" si="433"/>
        <v>2.2767400799182231E-2</v>
      </c>
      <c r="V1390" s="6">
        <f t="shared" si="422"/>
        <v>0</v>
      </c>
      <c r="W1390" s="16" t="str">
        <f t="shared" si="423"/>
        <v/>
      </c>
      <c r="X1390" s="4" t="str">
        <f t="shared" si="434"/>
        <v/>
      </c>
      <c r="Y1390" s="4" t="str">
        <f t="shared" si="424"/>
        <v/>
      </c>
      <c r="Z1390" s="4">
        <f t="shared" si="425"/>
        <v>5836000</v>
      </c>
      <c r="AA1390" s="16">
        <f t="shared" si="426"/>
        <v>8.5675119945167924E-4</v>
      </c>
      <c r="AB1390" s="15">
        <f t="shared" si="435"/>
        <v>0.12594242631939684</v>
      </c>
      <c r="AC1390" s="15">
        <f t="shared" si="436"/>
        <v>0.12594242631939684</v>
      </c>
      <c r="AD1390" s="4">
        <v>151821</v>
      </c>
      <c r="AE1390" s="26">
        <v>1303.3399999999999</v>
      </c>
      <c r="AF1390" s="26">
        <v>1303.3399999999999</v>
      </c>
      <c r="AG1390" s="4">
        <f t="shared" si="437"/>
        <v>3421000</v>
      </c>
      <c r="AH1390" s="16">
        <f t="shared" si="427"/>
        <v>1.4615609470914938E-3</v>
      </c>
      <c r="AI1390" s="15">
        <f t="shared" si="428"/>
        <v>0.21484945922244958</v>
      </c>
      <c r="AJ1390" s="15">
        <f t="shared" si="429"/>
        <v>0.21484945922244958</v>
      </c>
      <c r="AK1390" s="4">
        <f t="shared" si="430"/>
        <v>16319000</v>
      </c>
      <c r="AL1390" s="27">
        <f t="shared" si="431"/>
        <v>3.0639132299773271E-4</v>
      </c>
      <c r="AM1390" s="15">
        <f t="shared" si="438"/>
        <v>4.5039524480666712E-2</v>
      </c>
      <c r="AN1390" s="15">
        <f t="shared" si="439"/>
        <v>6.9757340520810808E-6</v>
      </c>
    </row>
    <row r="1391" spans="1:40" x14ac:dyDescent="0.2">
      <c r="A1391" s="4" t="s">
        <v>4627</v>
      </c>
      <c r="B1391" s="2" t="s">
        <v>17</v>
      </c>
      <c r="C1391" s="5">
        <v>151856</v>
      </c>
      <c r="D1391" s="2" t="s">
        <v>419</v>
      </c>
      <c r="E1391" s="5">
        <v>151857</v>
      </c>
      <c r="F1391" s="2" t="s">
        <v>2177</v>
      </c>
      <c r="G1391" s="7">
        <v>7000</v>
      </c>
      <c r="H1391" s="5">
        <v>142</v>
      </c>
      <c r="I1391" s="6">
        <v>151658</v>
      </c>
      <c r="J1391" s="13">
        <v>45077</v>
      </c>
      <c r="K1391" s="9">
        <v>7000</v>
      </c>
      <c r="L1391" s="4" t="s">
        <v>4627</v>
      </c>
      <c r="M1391" s="4" t="s">
        <v>4632</v>
      </c>
      <c r="N1391" s="4">
        <f>VLOOKUP(I1391,BaseModelo!$A$2:$E$5075,5)</f>
        <v>7</v>
      </c>
      <c r="P1391" s="15">
        <v>142.00000000000003</v>
      </c>
      <c r="Q1391" s="4">
        <f>VLOOKUP(I1391,BaseModelo!$A$2:$E$5075,3)</f>
        <v>127</v>
      </c>
      <c r="R1391" s="4">
        <f t="shared" si="420"/>
        <v>32283000</v>
      </c>
      <c r="S1391" s="16">
        <f t="shared" si="421"/>
        <v>2.168323885636403E-4</v>
      </c>
      <c r="T1391" s="4">
        <f t="shared" si="432"/>
        <v>3.0790199176036922E-2</v>
      </c>
      <c r="U1391" s="4">
        <f t="shared" si="433"/>
        <v>3.0790199176036929E-2</v>
      </c>
      <c r="V1391" s="6">
        <f t="shared" si="422"/>
        <v>0</v>
      </c>
      <c r="W1391" s="16" t="str">
        <f t="shared" si="423"/>
        <v/>
      </c>
      <c r="X1391" s="4" t="str">
        <f t="shared" si="434"/>
        <v/>
      </c>
      <c r="Y1391" s="4" t="str">
        <f t="shared" si="424"/>
        <v/>
      </c>
      <c r="Z1391" s="4">
        <f t="shared" si="425"/>
        <v>4022000</v>
      </c>
      <c r="AA1391" s="16">
        <f t="shared" si="426"/>
        <v>1.7404276479363501E-3</v>
      </c>
      <c r="AB1391" s="15">
        <f t="shared" si="435"/>
        <v>0.24714072600696171</v>
      </c>
      <c r="AC1391" s="15">
        <f t="shared" si="436"/>
        <v>0.24714072600696177</v>
      </c>
      <c r="AD1391" s="4">
        <v>151856</v>
      </c>
      <c r="AE1391" s="26">
        <v>1758.65</v>
      </c>
      <c r="AF1391" s="26">
        <v>1758.65</v>
      </c>
      <c r="AG1391" s="4">
        <f t="shared" si="437"/>
        <v>1778000</v>
      </c>
      <c r="AH1391" s="16">
        <f t="shared" si="427"/>
        <v>3.937007874015748E-3</v>
      </c>
      <c r="AI1391" s="15">
        <f t="shared" si="428"/>
        <v>0.55905511811023623</v>
      </c>
      <c r="AJ1391" s="15">
        <f t="shared" si="429"/>
        <v>0.55905511811023634</v>
      </c>
      <c r="AK1391" s="4">
        <f t="shared" si="430"/>
        <v>15073000</v>
      </c>
      <c r="AL1391" s="27">
        <f t="shared" si="431"/>
        <v>4.6440655476680156E-4</v>
      </c>
      <c r="AM1391" s="15">
        <f t="shared" si="438"/>
        <v>6.5945730776885828E-2</v>
      </c>
      <c r="AN1391" s="15">
        <f t="shared" si="439"/>
        <v>1.4299170319926922E-5</v>
      </c>
    </row>
    <row r="1392" spans="1:40" x14ac:dyDescent="0.2">
      <c r="A1392" s="4" t="s">
        <v>4627</v>
      </c>
      <c r="B1392" s="3" t="s">
        <v>17</v>
      </c>
      <c r="C1392" s="6">
        <v>151856</v>
      </c>
      <c r="D1392" s="3" t="s">
        <v>419</v>
      </c>
      <c r="E1392" s="6">
        <v>151858</v>
      </c>
      <c r="F1392" s="3" t="s">
        <v>2186</v>
      </c>
      <c r="G1392" s="8">
        <v>7000</v>
      </c>
      <c r="H1392" s="6">
        <v>142</v>
      </c>
      <c r="I1392" s="6">
        <v>151649</v>
      </c>
      <c r="J1392" s="13">
        <v>45077</v>
      </c>
      <c r="K1392" s="9">
        <v>7000</v>
      </c>
      <c r="L1392" s="4" t="s">
        <v>4627</v>
      </c>
      <c r="M1392" s="4" t="s">
        <v>4632</v>
      </c>
      <c r="N1392" s="4">
        <f>VLOOKUP(I1392,BaseModelo!$A$2:$E$5075,5)</f>
        <v>6</v>
      </c>
      <c r="P1392" s="15">
        <v>142.00000000000003</v>
      </c>
      <c r="Q1392" s="4">
        <f>VLOOKUP(I1392,BaseModelo!$A$2:$E$5075,3)</f>
        <v>115</v>
      </c>
      <c r="R1392" s="4">
        <f t="shared" si="420"/>
        <v>32283000</v>
      </c>
      <c r="S1392" s="16">
        <f t="shared" si="421"/>
        <v>2.168323885636403E-4</v>
      </c>
      <c r="T1392" s="4">
        <f t="shared" si="432"/>
        <v>3.0790199176036922E-2</v>
      </c>
      <c r="U1392" s="4">
        <f t="shared" si="433"/>
        <v>3.0790199176036929E-2</v>
      </c>
      <c r="V1392" s="6">
        <f t="shared" si="422"/>
        <v>0</v>
      </c>
      <c r="W1392" s="16" t="str">
        <f t="shared" si="423"/>
        <v/>
      </c>
      <c r="X1392" s="4" t="str">
        <f t="shared" si="434"/>
        <v/>
      </c>
      <c r="Y1392" s="4" t="str">
        <f t="shared" si="424"/>
        <v/>
      </c>
      <c r="Z1392" s="4">
        <f t="shared" si="425"/>
        <v>4853000</v>
      </c>
      <c r="AA1392" s="16">
        <f t="shared" si="426"/>
        <v>1.4424067587059551E-3</v>
      </c>
      <c r="AB1392" s="15">
        <f t="shared" si="435"/>
        <v>0.20482175973624561</v>
      </c>
      <c r="AC1392" s="15">
        <f t="shared" si="436"/>
        <v>0.20482175973624567</v>
      </c>
      <c r="AD1392" s="4">
        <v>151856</v>
      </c>
      <c r="AE1392" s="26">
        <v>1758.65</v>
      </c>
      <c r="AF1392" s="26">
        <v>1758.65</v>
      </c>
      <c r="AG1392" s="4">
        <f t="shared" si="437"/>
        <v>1993000</v>
      </c>
      <c r="AH1392" s="16">
        <f t="shared" si="427"/>
        <v>3.5122930255895636E-3</v>
      </c>
      <c r="AI1392" s="15">
        <f t="shared" si="428"/>
        <v>0.498745609633718</v>
      </c>
      <c r="AJ1392" s="15">
        <f t="shared" si="429"/>
        <v>0.49874560963371811</v>
      </c>
      <c r="AK1392" s="4">
        <f t="shared" si="430"/>
        <v>15073000</v>
      </c>
      <c r="AL1392" s="27">
        <f t="shared" si="431"/>
        <v>4.6440655476680156E-4</v>
      </c>
      <c r="AM1392" s="15">
        <f t="shared" si="438"/>
        <v>6.5945730776885828E-2</v>
      </c>
      <c r="AN1392" s="15">
        <f t="shared" si="439"/>
        <v>1.4299170319926922E-5</v>
      </c>
    </row>
    <row r="1393" spans="1:40" x14ac:dyDescent="0.2">
      <c r="A1393" s="4" t="s">
        <v>4627</v>
      </c>
      <c r="B1393" s="3" t="s">
        <v>17</v>
      </c>
      <c r="C1393" s="6">
        <v>151856</v>
      </c>
      <c r="D1393" s="3" t="s">
        <v>419</v>
      </c>
      <c r="E1393" s="6">
        <v>151859</v>
      </c>
      <c r="F1393" s="3" t="s">
        <v>2187</v>
      </c>
      <c r="G1393" s="8">
        <v>7000</v>
      </c>
      <c r="H1393" s="6">
        <v>142</v>
      </c>
      <c r="I1393" s="6">
        <v>151689</v>
      </c>
      <c r="J1393" s="13">
        <v>45077</v>
      </c>
      <c r="K1393" s="9">
        <v>7000</v>
      </c>
      <c r="L1393" s="4" t="s">
        <v>4627</v>
      </c>
      <c r="M1393" s="4" t="s">
        <v>4632</v>
      </c>
      <c r="N1393" s="4">
        <f>VLOOKUP(I1393,BaseModelo!$A$2:$E$5075,5)</f>
        <v>10</v>
      </c>
      <c r="P1393" s="15">
        <v>142.00000000000003</v>
      </c>
      <c r="Q1393" s="4">
        <f>VLOOKUP(I1393,BaseModelo!$A$2:$E$5075,3)</f>
        <v>0</v>
      </c>
      <c r="R1393" s="4">
        <f t="shared" si="420"/>
        <v>32283000</v>
      </c>
      <c r="S1393" s="16">
        <f t="shared" si="421"/>
        <v>2.168323885636403E-4</v>
      </c>
      <c r="T1393" s="4">
        <f t="shared" si="432"/>
        <v>3.0790199176036922E-2</v>
      </c>
      <c r="U1393" s="4">
        <f t="shared" si="433"/>
        <v>3.0790199176036929E-2</v>
      </c>
      <c r="V1393" s="6">
        <f t="shared" si="422"/>
        <v>0</v>
      </c>
      <c r="W1393" s="16" t="str">
        <f t="shared" si="423"/>
        <v/>
      </c>
      <c r="X1393" s="4" t="str">
        <f t="shared" si="434"/>
        <v/>
      </c>
      <c r="Y1393" s="4" t="str">
        <f t="shared" si="424"/>
        <v/>
      </c>
      <c r="Z1393" s="4">
        <f t="shared" si="425"/>
        <v>4121000</v>
      </c>
      <c r="AA1393" s="16">
        <f t="shared" si="426"/>
        <v>1.6986168405726766E-3</v>
      </c>
      <c r="AB1393" s="15">
        <f t="shared" si="435"/>
        <v>0.24120359136132008</v>
      </c>
      <c r="AC1393" s="15">
        <f t="shared" si="436"/>
        <v>0.24120359136132014</v>
      </c>
      <c r="AD1393" s="4">
        <v>151856</v>
      </c>
      <c r="AE1393" s="26">
        <v>1758.65</v>
      </c>
      <c r="AF1393" s="26">
        <v>1758.65</v>
      </c>
      <c r="AG1393" s="4">
        <f t="shared" si="437"/>
        <v>2105000</v>
      </c>
      <c r="AH1393" s="16">
        <f t="shared" si="427"/>
        <v>3.3254156769596198E-3</v>
      </c>
      <c r="AI1393" s="15">
        <f t="shared" si="428"/>
        <v>0.47220902612826604</v>
      </c>
      <c r="AJ1393" s="15">
        <f t="shared" si="429"/>
        <v>0.4722090261282661</v>
      </c>
      <c r="AK1393" s="4">
        <f t="shared" si="430"/>
        <v>15073000</v>
      </c>
      <c r="AL1393" s="27">
        <f t="shared" si="431"/>
        <v>4.6440655476680156E-4</v>
      </c>
      <c r="AM1393" s="15">
        <f t="shared" si="438"/>
        <v>6.5945730776885828E-2</v>
      </c>
      <c r="AN1393" s="15">
        <f t="shared" si="439"/>
        <v>1.4299170319926922E-5</v>
      </c>
    </row>
    <row r="1394" spans="1:40" x14ac:dyDescent="0.2">
      <c r="A1394" s="4" t="s">
        <v>4627</v>
      </c>
      <c r="B1394" s="3" t="s">
        <v>17</v>
      </c>
      <c r="C1394" s="6">
        <v>151856</v>
      </c>
      <c r="D1394" s="3" t="s">
        <v>419</v>
      </c>
      <c r="E1394" s="6">
        <v>151860</v>
      </c>
      <c r="F1394" s="3" t="s">
        <v>2188</v>
      </c>
      <c r="G1394" s="8">
        <v>6000</v>
      </c>
      <c r="H1394" s="6">
        <v>142</v>
      </c>
      <c r="I1394" s="6">
        <v>151654</v>
      </c>
      <c r="J1394" s="13">
        <v>45077</v>
      </c>
      <c r="K1394" s="9">
        <v>6000</v>
      </c>
      <c r="L1394" s="4" t="s">
        <v>4627</v>
      </c>
      <c r="M1394" s="4" t="s">
        <v>4632</v>
      </c>
      <c r="N1394" s="4">
        <f>VLOOKUP(I1394,BaseModelo!$A$2:$E$5075,5)</f>
        <v>8</v>
      </c>
      <c r="P1394" s="15">
        <v>142.00000000000003</v>
      </c>
      <c r="Q1394" s="4">
        <f>VLOOKUP(I1394,BaseModelo!$A$2:$E$5075,3)</f>
        <v>132</v>
      </c>
      <c r="R1394" s="4">
        <f t="shared" si="420"/>
        <v>32283000</v>
      </c>
      <c r="S1394" s="16">
        <f t="shared" si="421"/>
        <v>1.8585633305454884E-4</v>
      </c>
      <c r="T1394" s="4">
        <f t="shared" si="432"/>
        <v>2.6391599293745936E-2</v>
      </c>
      <c r="U1394" s="4">
        <f t="shared" si="433"/>
        <v>2.6391599293745942E-2</v>
      </c>
      <c r="V1394" s="6">
        <f t="shared" si="422"/>
        <v>0</v>
      </c>
      <c r="W1394" s="16" t="str">
        <f t="shared" si="423"/>
        <v/>
      </c>
      <c r="X1394" s="4" t="str">
        <f t="shared" si="434"/>
        <v/>
      </c>
      <c r="Y1394" s="4" t="str">
        <f t="shared" si="424"/>
        <v/>
      </c>
      <c r="Z1394" s="4">
        <f t="shared" si="425"/>
        <v>5836000</v>
      </c>
      <c r="AA1394" s="16">
        <f t="shared" si="426"/>
        <v>1.028101439342015E-3</v>
      </c>
      <c r="AB1394" s="15">
        <f t="shared" si="435"/>
        <v>0.14599040438656613</v>
      </c>
      <c r="AC1394" s="15">
        <f t="shared" si="436"/>
        <v>0.14599040438656616</v>
      </c>
      <c r="AD1394" s="4">
        <v>151856</v>
      </c>
      <c r="AE1394" s="26">
        <v>1503.37</v>
      </c>
      <c r="AF1394" s="26">
        <v>1503.37</v>
      </c>
      <c r="AG1394" s="4">
        <f t="shared" si="437"/>
        <v>2254000</v>
      </c>
      <c r="AH1394" s="16">
        <f t="shared" si="427"/>
        <v>2.6619343389529724E-3</v>
      </c>
      <c r="AI1394" s="15">
        <f t="shared" si="428"/>
        <v>0.37799467613132209</v>
      </c>
      <c r="AJ1394" s="15">
        <f t="shared" si="429"/>
        <v>0.37799467613132215</v>
      </c>
      <c r="AK1394" s="4">
        <f t="shared" si="430"/>
        <v>15073000</v>
      </c>
      <c r="AL1394" s="27">
        <f t="shared" si="431"/>
        <v>3.9806276122868704E-4</v>
      </c>
      <c r="AM1394" s="15">
        <f t="shared" si="438"/>
        <v>5.6524912094473558E-2</v>
      </c>
      <c r="AN1394" s="15">
        <f t="shared" si="439"/>
        <v>1.0505512888109577E-5</v>
      </c>
    </row>
    <row r="1395" spans="1:40" x14ac:dyDescent="0.2">
      <c r="A1395" s="4" t="s">
        <v>4627</v>
      </c>
      <c r="B1395" s="3" t="s">
        <v>17</v>
      </c>
      <c r="C1395" s="6">
        <v>151856</v>
      </c>
      <c r="D1395" s="3" t="s">
        <v>419</v>
      </c>
      <c r="E1395" s="6">
        <v>151861</v>
      </c>
      <c r="F1395" s="3" t="s">
        <v>2189</v>
      </c>
      <c r="G1395" s="8">
        <v>7000</v>
      </c>
      <c r="H1395" s="6">
        <v>142</v>
      </c>
      <c r="I1395" s="6">
        <v>151650</v>
      </c>
      <c r="J1395" s="13">
        <v>45077</v>
      </c>
      <c r="K1395" s="9">
        <v>7000</v>
      </c>
      <c r="L1395" s="4" t="s">
        <v>4627</v>
      </c>
      <c r="M1395" s="4" t="s">
        <v>4632</v>
      </c>
      <c r="N1395" s="4">
        <f>VLOOKUP(I1395,BaseModelo!$A$2:$E$5075,5)</f>
        <v>6</v>
      </c>
      <c r="P1395" s="15">
        <v>142.00000000000003</v>
      </c>
      <c r="Q1395" s="4">
        <f>VLOOKUP(I1395,BaseModelo!$A$2:$E$5075,3)</f>
        <v>115</v>
      </c>
      <c r="R1395" s="4">
        <f t="shared" si="420"/>
        <v>32283000</v>
      </c>
      <c r="S1395" s="16">
        <f t="shared" si="421"/>
        <v>2.168323885636403E-4</v>
      </c>
      <c r="T1395" s="4">
        <f t="shared" si="432"/>
        <v>3.0790199176036922E-2</v>
      </c>
      <c r="U1395" s="4">
        <f t="shared" si="433"/>
        <v>3.0790199176036929E-2</v>
      </c>
      <c r="V1395" s="6">
        <f t="shared" si="422"/>
        <v>0</v>
      </c>
      <c r="W1395" s="16" t="str">
        <f t="shared" si="423"/>
        <v/>
      </c>
      <c r="X1395" s="4" t="str">
        <f t="shared" si="434"/>
        <v/>
      </c>
      <c r="Y1395" s="4" t="str">
        <f t="shared" si="424"/>
        <v/>
      </c>
      <c r="Z1395" s="4">
        <f t="shared" si="425"/>
        <v>4853000</v>
      </c>
      <c r="AA1395" s="16">
        <f t="shared" si="426"/>
        <v>1.4424067587059551E-3</v>
      </c>
      <c r="AB1395" s="15">
        <f t="shared" si="435"/>
        <v>0.20482175973624561</v>
      </c>
      <c r="AC1395" s="15">
        <f t="shared" si="436"/>
        <v>0.20482175973624567</v>
      </c>
      <c r="AD1395" s="4">
        <v>151856</v>
      </c>
      <c r="AE1395" s="26">
        <v>1758.65</v>
      </c>
      <c r="AF1395" s="26">
        <v>1758.65</v>
      </c>
      <c r="AG1395" s="4">
        <f t="shared" si="437"/>
        <v>1993000</v>
      </c>
      <c r="AH1395" s="16">
        <f t="shared" si="427"/>
        <v>3.5122930255895636E-3</v>
      </c>
      <c r="AI1395" s="15">
        <f t="shared" si="428"/>
        <v>0.498745609633718</v>
      </c>
      <c r="AJ1395" s="15">
        <f t="shared" si="429"/>
        <v>0.49874560963371811</v>
      </c>
      <c r="AK1395" s="4">
        <f t="shared" si="430"/>
        <v>15073000</v>
      </c>
      <c r="AL1395" s="27">
        <f t="shared" si="431"/>
        <v>4.6440655476680156E-4</v>
      </c>
      <c r="AM1395" s="15">
        <f t="shared" si="438"/>
        <v>6.5945730776885828E-2</v>
      </c>
      <c r="AN1395" s="15">
        <f t="shared" si="439"/>
        <v>1.4299170319926922E-5</v>
      </c>
    </row>
    <row r="1396" spans="1:40" x14ac:dyDescent="0.2">
      <c r="A1396" s="4" t="s">
        <v>4627</v>
      </c>
      <c r="B1396" s="3" t="s">
        <v>17</v>
      </c>
      <c r="C1396" s="6">
        <v>151856</v>
      </c>
      <c r="D1396" s="3" t="s">
        <v>419</v>
      </c>
      <c r="E1396" s="6">
        <v>151862</v>
      </c>
      <c r="F1396" s="3" t="s">
        <v>2190</v>
      </c>
      <c r="G1396" s="8">
        <v>6000</v>
      </c>
      <c r="H1396" s="6">
        <v>142</v>
      </c>
      <c r="I1396" s="6">
        <v>151776</v>
      </c>
      <c r="J1396" s="13">
        <v>45077</v>
      </c>
      <c r="K1396" s="9">
        <v>6000</v>
      </c>
      <c r="L1396" s="4" t="s">
        <v>4627</v>
      </c>
      <c r="M1396" s="4" t="s">
        <v>4632</v>
      </c>
      <c r="N1396" s="4">
        <f>VLOOKUP(I1396,BaseModelo!$A$2:$E$5075,5)</f>
        <v>6</v>
      </c>
      <c r="P1396" s="15">
        <v>142.00000000000003</v>
      </c>
      <c r="Q1396" s="4">
        <f>VLOOKUP(I1396,BaseModelo!$A$2:$E$5075,3)</f>
        <v>115</v>
      </c>
      <c r="R1396" s="4">
        <f t="shared" si="420"/>
        <v>32283000</v>
      </c>
      <c r="S1396" s="16">
        <f t="shared" si="421"/>
        <v>1.8585633305454884E-4</v>
      </c>
      <c r="T1396" s="4">
        <f t="shared" si="432"/>
        <v>2.6391599293745936E-2</v>
      </c>
      <c r="U1396" s="4">
        <f t="shared" si="433"/>
        <v>2.6391599293745942E-2</v>
      </c>
      <c r="V1396" s="6">
        <f t="shared" si="422"/>
        <v>0</v>
      </c>
      <c r="W1396" s="16" t="str">
        <f t="shared" si="423"/>
        <v/>
      </c>
      <c r="X1396" s="4" t="str">
        <f t="shared" si="434"/>
        <v/>
      </c>
      <c r="Y1396" s="4" t="str">
        <f t="shared" si="424"/>
        <v/>
      </c>
      <c r="Z1396" s="4">
        <f t="shared" si="425"/>
        <v>4853000</v>
      </c>
      <c r="AA1396" s="16">
        <f t="shared" si="426"/>
        <v>1.2363486503193901E-3</v>
      </c>
      <c r="AB1396" s="15">
        <f t="shared" si="435"/>
        <v>0.17556150834535339</v>
      </c>
      <c r="AC1396" s="15">
        <f t="shared" si="436"/>
        <v>0.17556150834535342</v>
      </c>
      <c r="AD1396" s="4">
        <v>151856</v>
      </c>
      <c r="AE1396" s="26">
        <v>1503.37</v>
      </c>
      <c r="AF1396" s="26">
        <v>1503.37</v>
      </c>
      <c r="AG1396" s="4">
        <f t="shared" si="437"/>
        <v>1993000</v>
      </c>
      <c r="AH1396" s="16">
        <f t="shared" si="427"/>
        <v>3.0105368790767687E-3</v>
      </c>
      <c r="AI1396" s="15">
        <f t="shared" si="428"/>
        <v>0.42749623682890114</v>
      </c>
      <c r="AJ1396" s="15">
        <f t="shared" si="429"/>
        <v>0.42749623682890125</v>
      </c>
      <c r="AK1396" s="4">
        <f t="shared" si="430"/>
        <v>15073000</v>
      </c>
      <c r="AL1396" s="27">
        <f t="shared" si="431"/>
        <v>3.9806276122868704E-4</v>
      </c>
      <c r="AM1396" s="15">
        <f t="shared" si="438"/>
        <v>5.6524912094473558E-2</v>
      </c>
      <c r="AN1396" s="15">
        <f t="shared" si="439"/>
        <v>1.0505512888109577E-5</v>
      </c>
    </row>
    <row r="1397" spans="1:40" x14ac:dyDescent="0.2">
      <c r="A1397" s="4" t="s">
        <v>4627</v>
      </c>
      <c r="B1397" s="3" t="s">
        <v>17</v>
      </c>
      <c r="C1397" s="6">
        <v>151856</v>
      </c>
      <c r="D1397" s="3" t="s">
        <v>419</v>
      </c>
      <c r="E1397" s="6">
        <v>151863</v>
      </c>
      <c r="F1397" s="3" t="s">
        <v>2191</v>
      </c>
      <c r="G1397" s="8">
        <v>7000</v>
      </c>
      <c r="H1397" s="6">
        <v>142</v>
      </c>
      <c r="I1397" s="6">
        <v>151722</v>
      </c>
      <c r="J1397" s="13">
        <v>45077</v>
      </c>
      <c r="K1397" s="9">
        <v>7000</v>
      </c>
      <c r="L1397" s="4" t="s">
        <v>4627</v>
      </c>
      <c r="M1397" s="4" t="s">
        <v>4632</v>
      </c>
      <c r="N1397" s="4">
        <f>VLOOKUP(I1397,BaseModelo!$A$2:$E$5075,5)</f>
        <v>8</v>
      </c>
      <c r="P1397" s="15">
        <v>142.00000000000003</v>
      </c>
      <c r="Q1397" s="4">
        <f>VLOOKUP(I1397,BaseModelo!$A$2:$E$5075,3)</f>
        <v>132</v>
      </c>
      <c r="R1397" s="4">
        <f t="shared" si="420"/>
        <v>32283000</v>
      </c>
      <c r="S1397" s="16">
        <f t="shared" si="421"/>
        <v>2.168323885636403E-4</v>
      </c>
      <c r="T1397" s="4">
        <f t="shared" si="432"/>
        <v>3.0790199176036922E-2</v>
      </c>
      <c r="U1397" s="4">
        <f t="shared" si="433"/>
        <v>3.0790199176036929E-2</v>
      </c>
      <c r="V1397" s="6">
        <f t="shared" si="422"/>
        <v>0</v>
      </c>
      <c r="W1397" s="16" t="str">
        <f t="shared" si="423"/>
        <v/>
      </c>
      <c r="X1397" s="4" t="str">
        <f t="shared" si="434"/>
        <v/>
      </c>
      <c r="Y1397" s="4" t="str">
        <f t="shared" si="424"/>
        <v/>
      </c>
      <c r="Z1397" s="4">
        <f t="shared" si="425"/>
        <v>5836000</v>
      </c>
      <c r="AA1397" s="16">
        <f t="shared" si="426"/>
        <v>1.199451679232351E-3</v>
      </c>
      <c r="AB1397" s="15">
        <f t="shared" si="435"/>
        <v>0.17032213845099384</v>
      </c>
      <c r="AC1397" s="15">
        <f t="shared" si="436"/>
        <v>0.17032213845099387</v>
      </c>
      <c r="AD1397" s="4">
        <v>151856</v>
      </c>
      <c r="AE1397" s="26">
        <v>1758.65</v>
      </c>
      <c r="AF1397" s="26">
        <v>1758.65</v>
      </c>
      <c r="AG1397" s="4">
        <f t="shared" si="437"/>
        <v>2254000</v>
      </c>
      <c r="AH1397" s="16">
        <f t="shared" si="427"/>
        <v>3.105590062111801E-3</v>
      </c>
      <c r="AI1397" s="15">
        <f t="shared" si="428"/>
        <v>0.44099378881987572</v>
      </c>
      <c r="AJ1397" s="15">
        <f t="shared" si="429"/>
        <v>0.44099378881987583</v>
      </c>
      <c r="AK1397" s="4">
        <f t="shared" si="430"/>
        <v>15073000</v>
      </c>
      <c r="AL1397" s="27">
        <f t="shared" si="431"/>
        <v>4.6440655476680156E-4</v>
      </c>
      <c r="AM1397" s="15">
        <f t="shared" si="438"/>
        <v>6.5945730776885828E-2</v>
      </c>
      <c r="AN1397" s="15">
        <f t="shared" si="439"/>
        <v>1.4299170319926922E-5</v>
      </c>
    </row>
    <row r="1398" spans="1:40" x14ac:dyDescent="0.2">
      <c r="A1398" s="4" t="s">
        <v>4627</v>
      </c>
      <c r="B1398" s="2" t="s">
        <v>9</v>
      </c>
      <c r="C1398" s="5">
        <v>151869</v>
      </c>
      <c r="D1398" s="2" t="s">
        <v>421</v>
      </c>
      <c r="E1398" s="5">
        <v>151870</v>
      </c>
      <c r="F1398" s="2" t="s">
        <v>2198</v>
      </c>
      <c r="G1398" s="7">
        <v>80000</v>
      </c>
      <c r="H1398" s="5">
        <v>75</v>
      </c>
      <c r="I1398" s="6">
        <v>151679</v>
      </c>
      <c r="J1398" s="13">
        <v>45077</v>
      </c>
      <c r="K1398" s="9">
        <v>80000</v>
      </c>
      <c r="L1398" s="4" t="s">
        <v>4627</v>
      </c>
      <c r="M1398" s="4" t="s">
        <v>4632</v>
      </c>
      <c r="N1398" s="4">
        <f>VLOOKUP(I1398,BaseModelo!$A$2:$E$5075,5)</f>
        <v>7</v>
      </c>
      <c r="P1398" s="15">
        <v>75</v>
      </c>
      <c r="Q1398" s="4">
        <f>VLOOKUP(I1398,BaseModelo!$A$2:$E$5075,3)</f>
        <v>127</v>
      </c>
      <c r="R1398" s="4">
        <f t="shared" si="420"/>
        <v>32283000</v>
      </c>
      <c r="S1398" s="16">
        <f t="shared" si="421"/>
        <v>2.4780844407273177E-3</v>
      </c>
      <c r="T1398" s="4">
        <f t="shared" si="432"/>
        <v>0.18585633305454882</v>
      </c>
      <c r="U1398" s="4">
        <f t="shared" si="433"/>
        <v>0.18585633305454882</v>
      </c>
      <c r="V1398" s="6">
        <f t="shared" si="422"/>
        <v>0</v>
      </c>
      <c r="W1398" s="16" t="str">
        <f t="shared" si="423"/>
        <v/>
      </c>
      <c r="X1398" s="4" t="str">
        <f t="shared" si="434"/>
        <v/>
      </c>
      <c r="Y1398" s="4" t="str">
        <f t="shared" si="424"/>
        <v/>
      </c>
      <c r="Z1398" s="4">
        <f t="shared" si="425"/>
        <v>4022000</v>
      </c>
      <c r="AA1398" s="16">
        <f t="shared" si="426"/>
        <v>1.9890601690701143E-2</v>
      </c>
      <c r="AB1398" s="15">
        <f t="shared" si="435"/>
        <v>1.4917951268025857</v>
      </c>
      <c r="AC1398" s="15">
        <f t="shared" si="436"/>
        <v>1.4917951268025857</v>
      </c>
      <c r="AD1398" s="4">
        <v>151869</v>
      </c>
      <c r="AE1398" s="26">
        <v>10220.709999999999</v>
      </c>
      <c r="AF1398" s="26">
        <v>10220.709999999999</v>
      </c>
      <c r="AG1398" s="4">
        <f t="shared" si="437"/>
        <v>1778000</v>
      </c>
      <c r="AH1398" s="16">
        <f t="shared" si="427"/>
        <v>4.4994375703037118E-2</v>
      </c>
      <c r="AI1398" s="15">
        <f t="shared" si="428"/>
        <v>3.3745781777277837</v>
      </c>
      <c r="AJ1398" s="15">
        <f t="shared" si="429"/>
        <v>3.3745781777277837</v>
      </c>
      <c r="AK1398" s="4">
        <f t="shared" si="430"/>
        <v>15073000</v>
      </c>
      <c r="AL1398" s="27">
        <f t="shared" si="431"/>
        <v>5.3075034830491604E-3</v>
      </c>
      <c r="AM1398" s="15">
        <f t="shared" si="438"/>
        <v>0.39806276122868706</v>
      </c>
      <c r="AN1398" s="15">
        <f t="shared" si="439"/>
        <v>9.864331350337627E-4</v>
      </c>
    </row>
    <row r="1399" spans="1:40" x14ac:dyDescent="0.2">
      <c r="A1399" s="4" t="s">
        <v>4627</v>
      </c>
      <c r="B1399" s="3" t="s">
        <v>9</v>
      </c>
      <c r="C1399" s="6">
        <v>151869</v>
      </c>
      <c r="D1399" s="3" t="s">
        <v>421</v>
      </c>
      <c r="E1399" s="6">
        <v>151871</v>
      </c>
      <c r="F1399" s="3" t="s">
        <v>2199</v>
      </c>
      <c r="G1399" s="8">
        <v>47000</v>
      </c>
      <c r="H1399" s="6">
        <v>75</v>
      </c>
      <c r="I1399" s="6">
        <v>151678</v>
      </c>
      <c r="J1399" s="13">
        <v>45077</v>
      </c>
      <c r="K1399" s="9">
        <v>47000</v>
      </c>
      <c r="L1399" s="4" t="s">
        <v>4627</v>
      </c>
      <c r="M1399" s="4" t="s">
        <v>4632</v>
      </c>
      <c r="N1399" s="4">
        <f>VLOOKUP(I1399,BaseModelo!$A$2:$E$5075,5)</f>
        <v>7</v>
      </c>
      <c r="P1399" s="15">
        <v>75</v>
      </c>
      <c r="Q1399" s="4">
        <f>VLOOKUP(I1399,BaseModelo!$A$2:$E$5075,3)</f>
        <v>127</v>
      </c>
      <c r="R1399" s="4">
        <f t="shared" si="420"/>
        <v>32283000</v>
      </c>
      <c r="S1399" s="16">
        <f t="shared" si="421"/>
        <v>1.4558746089272992E-3</v>
      </c>
      <c r="T1399" s="4">
        <f t="shared" si="432"/>
        <v>0.10919059566954745</v>
      </c>
      <c r="U1399" s="4">
        <f t="shared" si="433"/>
        <v>0.10919059566954745</v>
      </c>
      <c r="V1399" s="6">
        <f t="shared" si="422"/>
        <v>0</v>
      </c>
      <c r="W1399" s="16" t="str">
        <f t="shared" si="423"/>
        <v/>
      </c>
      <c r="X1399" s="4" t="str">
        <f t="shared" si="434"/>
        <v/>
      </c>
      <c r="Y1399" s="4" t="str">
        <f t="shared" si="424"/>
        <v/>
      </c>
      <c r="Z1399" s="4">
        <f t="shared" si="425"/>
        <v>4022000</v>
      </c>
      <c r="AA1399" s="16">
        <f t="shared" si="426"/>
        <v>1.1685728493286921E-2</v>
      </c>
      <c r="AB1399" s="15">
        <f t="shared" si="435"/>
        <v>0.8764296369965191</v>
      </c>
      <c r="AC1399" s="15">
        <f t="shared" si="436"/>
        <v>0.8764296369965191</v>
      </c>
      <c r="AD1399" s="4">
        <v>151869</v>
      </c>
      <c r="AE1399" s="26">
        <v>6006.9</v>
      </c>
      <c r="AF1399" s="26">
        <v>6006.9</v>
      </c>
      <c r="AG1399" s="4">
        <f t="shared" si="437"/>
        <v>1778000</v>
      </c>
      <c r="AH1399" s="16">
        <f t="shared" si="427"/>
        <v>2.6434195725534307E-2</v>
      </c>
      <c r="AI1399" s="15">
        <f t="shared" si="428"/>
        <v>1.9825646794150731</v>
      </c>
      <c r="AJ1399" s="15">
        <f t="shared" si="429"/>
        <v>1.9825646794150731</v>
      </c>
      <c r="AK1399" s="4">
        <f t="shared" si="430"/>
        <v>15073000</v>
      </c>
      <c r="AL1399" s="27">
        <f t="shared" si="431"/>
        <v>3.1181582962913818E-3</v>
      </c>
      <c r="AM1399" s="15">
        <f t="shared" si="438"/>
        <v>0.23386187222185364</v>
      </c>
      <c r="AN1399" s="15">
        <f t="shared" si="439"/>
        <v>3.4047356176399718E-4</v>
      </c>
    </row>
    <row r="1400" spans="1:40" x14ac:dyDescent="0.2">
      <c r="A1400" s="4" t="s">
        <v>4627</v>
      </c>
      <c r="B1400" s="3" t="s">
        <v>9</v>
      </c>
      <c r="C1400" s="6">
        <v>151869</v>
      </c>
      <c r="D1400" s="3" t="s">
        <v>421</v>
      </c>
      <c r="E1400" s="6">
        <v>151872</v>
      </c>
      <c r="F1400" s="3" t="s">
        <v>2200</v>
      </c>
      <c r="G1400" s="8">
        <v>25000</v>
      </c>
      <c r="H1400" s="6">
        <v>75</v>
      </c>
      <c r="I1400" s="6">
        <v>151687</v>
      </c>
      <c r="J1400" s="13">
        <v>45077</v>
      </c>
      <c r="K1400" s="9">
        <v>25000</v>
      </c>
      <c r="L1400" s="4" t="s">
        <v>4627</v>
      </c>
      <c r="M1400" s="4" t="s">
        <v>4632</v>
      </c>
      <c r="N1400" s="4">
        <f>VLOOKUP(I1400,BaseModelo!$A$2:$E$5075,5)</f>
        <v>3</v>
      </c>
      <c r="P1400" s="15">
        <v>110.00000000000001</v>
      </c>
      <c r="Q1400" s="4">
        <f>VLOOKUP(I1400,BaseModelo!$A$2:$E$5075,3)</f>
        <v>110</v>
      </c>
      <c r="R1400" s="4">
        <f t="shared" si="420"/>
        <v>32283000</v>
      </c>
      <c r="S1400" s="16">
        <f t="shared" si="421"/>
        <v>7.7440138772728677E-4</v>
      </c>
      <c r="T1400" s="4">
        <f t="shared" si="432"/>
        <v>5.8080104079546509E-2</v>
      </c>
      <c r="U1400" s="4">
        <f t="shared" si="433"/>
        <v>8.5184152650001552E-2</v>
      </c>
      <c r="V1400" s="6">
        <f t="shared" si="422"/>
        <v>0</v>
      </c>
      <c r="W1400" s="16" t="str">
        <f t="shared" si="423"/>
        <v/>
      </c>
      <c r="X1400" s="4" t="str">
        <f t="shared" si="434"/>
        <v/>
      </c>
      <c r="Y1400" s="4" t="str">
        <f t="shared" si="424"/>
        <v/>
      </c>
      <c r="Z1400" s="4">
        <f t="shared" si="425"/>
        <v>1992000</v>
      </c>
      <c r="AA1400" s="16">
        <f t="shared" si="426"/>
        <v>1.2550200803212851E-2</v>
      </c>
      <c r="AB1400" s="15">
        <f t="shared" si="435"/>
        <v>0.9412650602409639</v>
      </c>
      <c r="AC1400" s="15">
        <f t="shared" si="436"/>
        <v>1.3805220883534137</v>
      </c>
      <c r="AD1400" s="4">
        <v>151869</v>
      </c>
      <c r="AE1400" s="26">
        <v>3193.06</v>
      </c>
      <c r="AF1400" s="26">
        <v>3193.06</v>
      </c>
      <c r="AG1400" s="4">
        <f t="shared" si="437"/>
        <v>1267000</v>
      </c>
      <c r="AH1400" s="16">
        <f t="shared" si="427"/>
        <v>1.973164956590371E-2</v>
      </c>
      <c r="AI1400" s="15">
        <f t="shared" si="428"/>
        <v>1.4798737174427783</v>
      </c>
      <c r="AJ1400" s="15">
        <f t="shared" si="429"/>
        <v>2.1704814522494082</v>
      </c>
      <c r="AK1400" s="4">
        <f t="shared" si="430"/>
        <v>15073000</v>
      </c>
      <c r="AL1400" s="27">
        <f t="shared" si="431"/>
        <v>1.6585948384528627E-3</v>
      </c>
      <c r="AM1400" s="15">
        <f t="shared" si="438"/>
        <v>0.12439461288396471</v>
      </c>
      <c r="AN1400" s="15">
        <f t="shared" si="439"/>
        <v>1.4128599590327331E-4</v>
      </c>
    </row>
    <row r="1401" spans="1:40" x14ac:dyDescent="0.2">
      <c r="A1401" s="4" t="s">
        <v>4627</v>
      </c>
      <c r="B1401" s="3" t="s">
        <v>9</v>
      </c>
      <c r="C1401" s="6">
        <v>151869</v>
      </c>
      <c r="D1401" s="3" t="s">
        <v>421</v>
      </c>
      <c r="E1401" s="6">
        <v>151873</v>
      </c>
      <c r="F1401" s="3" t="s">
        <v>2201</v>
      </c>
      <c r="G1401" s="8">
        <v>30000</v>
      </c>
      <c r="H1401" s="6">
        <v>75</v>
      </c>
      <c r="I1401" s="6">
        <v>151686</v>
      </c>
      <c r="J1401" s="13">
        <v>45077</v>
      </c>
      <c r="K1401" s="9">
        <v>30000</v>
      </c>
      <c r="L1401" s="4" t="s">
        <v>4627</v>
      </c>
      <c r="M1401" s="4" t="s">
        <v>4632</v>
      </c>
      <c r="N1401" s="4">
        <f>VLOOKUP(I1401,BaseModelo!$A$2:$E$5075,5)</f>
        <v>3</v>
      </c>
      <c r="P1401" s="15">
        <v>100</v>
      </c>
      <c r="Q1401" s="4">
        <f>VLOOKUP(I1401,BaseModelo!$A$2:$E$5075,3)</f>
        <v>110</v>
      </c>
      <c r="R1401" s="4">
        <f t="shared" si="420"/>
        <v>32283000</v>
      </c>
      <c r="S1401" s="16">
        <f t="shared" si="421"/>
        <v>9.2928166527274413E-4</v>
      </c>
      <c r="T1401" s="4">
        <f t="shared" si="432"/>
        <v>6.9696124895455805E-2</v>
      </c>
      <c r="U1401" s="4">
        <f t="shared" si="433"/>
        <v>9.2928166527274411E-2</v>
      </c>
      <c r="V1401" s="6">
        <f t="shared" si="422"/>
        <v>0</v>
      </c>
      <c r="W1401" s="16" t="str">
        <f t="shared" si="423"/>
        <v/>
      </c>
      <c r="X1401" s="4" t="str">
        <f t="shared" si="434"/>
        <v/>
      </c>
      <c r="Y1401" s="4" t="str">
        <f t="shared" si="424"/>
        <v/>
      </c>
      <c r="Z1401" s="4">
        <f t="shared" si="425"/>
        <v>1992000</v>
      </c>
      <c r="AA1401" s="16">
        <f t="shared" si="426"/>
        <v>1.5060240963855422E-2</v>
      </c>
      <c r="AB1401" s="15">
        <f t="shared" si="435"/>
        <v>1.1295180722891567</v>
      </c>
      <c r="AC1401" s="15">
        <f t="shared" si="436"/>
        <v>1.5060240963855422</v>
      </c>
      <c r="AD1401" s="4">
        <v>151869</v>
      </c>
      <c r="AE1401" s="26">
        <v>3834.48</v>
      </c>
      <c r="AF1401" s="26">
        <v>3834.48</v>
      </c>
      <c r="AG1401" s="4">
        <f t="shared" si="437"/>
        <v>1267000</v>
      </c>
      <c r="AH1401" s="16">
        <f t="shared" si="427"/>
        <v>2.3677979479084451E-2</v>
      </c>
      <c r="AI1401" s="15">
        <f t="shared" si="428"/>
        <v>1.7758484609313339</v>
      </c>
      <c r="AJ1401" s="15">
        <f t="shared" si="429"/>
        <v>2.367797947908445</v>
      </c>
      <c r="AK1401" s="4">
        <f t="shared" si="430"/>
        <v>15073000</v>
      </c>
      <c r="AL1401" s="27">
        <f t="shared" si="431"/>
        <v>1.9903138061434355E-3</v>
      </c>
      <c r="AM1401" s="15">
        <f t="shared" si="438"/>
        <v>0.14927353546075767</v>
      </c>
      <c r="AN1401" s="15">
        <f t="shared" si="439"/>
        <v>1.8495621281883052E-4</v>
      </c>
    </row>
    <row r="1402" spans="1:40" x14ac:dyDescent="0.2">
      <c r="A1402" s="4" t="s">
        <v>4627</v>
      </c>
      <c r="B1402" s="3" t="s">
        <v>9</v>
      </c>
      <c r="C1402" s="6">
        <v>151869</v>
      </c>
      <c r="D1402" s="3" t="s">
        <v>421</v>
      </c>
      <c r="E1402" s="6">
        <v>151874</v>
      </c>
      <c r="F1402" s="3" t="s">
        <v>2202</v>
      </c>
      <c r="G1402" s="8">
        <v>80000</v>
      </c>
      <c r="H1402" s="6">
        <v>75</v>
      </c>
      <c r="I1402" s="6">
        <v>151684</v>
      </c>
      <c r="J1402" s="13">
        <v>45077</v>
      </c>
      <c r="K1402" s="9">
        <v>80000</v>
      </c>
      <c r="L1402" s="4" t="s">
        <v>4627</v>
      </c>
      <c r="M1402" s="4" t="s">
        <v>4632</v>
      </c>
      <c r="N1402" s="4">
        <f>VLOOKUP(I1402,BaseModelo!$A$2:$E$5075,5)</f>
        <v>3</v>
      </c>
      <c r="P1402" s="15">
        <v>75</v>
      </c>
      <c r="Q1402" s="4">
        <f>VLOOKUP(I1402,BaseModelo!$A$2:$E$5075,3)</f>
        <v>110</v>
      </c>
      <c r="R1402" s="4">
        <f t="shared" si="420"/>
        <v>32283000</v>
      </c>
      <c r="S1402" s="16">
        <f t="shared" si="421"/>
        <v>2.4780844407273177E-3</v>
      </c>
      <c r="T1402" s="4">
        <f t="shared" si="432"/>
        <v>0.18585633305454882</v>
      </c>
      <c r="U1402" s="4">
        <f t="shared" si="433"/>
        <v>0.18585633305454882</v>
      </c>
      <c r="V1402" s="6">
        <f t="shared" si="422"/>
        <v>0</v>
      </c>
      <c r="W1402" s="16" t="str">
        <f t="shared" si="423"/>
        <v/>
      </c>
      <c r="X1402" s="4" t="str">
        <f t="shared" si="434"/>
        <v/>
      </c>
      <c r="Y1402" s="4" t="str">
        <f t="shared" si="424"/>
        <v/>
      </c>
      <c r="Z1402" s="4">
        <f t="shared" si="425"/>
        <v>1992000</v>
      </c>
      <c r="AA1402" s="16">
        <f t="shared" si="426"/>
        <v>4.0160642570281124E-2</v>
      </c>
      <c r="AB1402" s="15">
        <f t="shared" si="435"/>
        <v>3.0120481927710845</v>
      </c>
      <c r="AC1402" s="15">
        <f t="shared" si="436"/>
        <v>3.0120481927710845</v>
      </c>
      <c r="AD1402" s="4">
        <v>151869</v>
      </c>
      <c r="AE1402" s="26">
        <v>10220.709999999999</v>
      </c>
      <c r="AF1402" s="26">
        <v>10220.709999999999</v>
      </c>
      <c r="AG1402" s="4">
        <f t="shared" si="437"/>
        <v>1267000</v>
      </c>
      <c r="AH1402" s="16">
        <f t="shared" si="427"/>
        <v>6.3141278610891874E-2</v>
      </c>
      <c r="AI1402" s="15">
        <f t="shared" si="428"/>
        <v>4.7355958958168909</v>
      </c>
      <c r="AJ1402" s="15">
        <f t="shared" si="429"/>
        <v>4.7355958958168909</v>
      </c>
      <c r="AK1402" s="4">
        <f t="shared" si="430"/>
        <v>15073000</v>
      </c>
      <c r="AL1402" s="27">
        <f t="shared" si="431"/>
        <v>5.3075034830491604E-3</v>
      </c>
      <c r="AM1402" s="15">
        <f t="shared" si="438"/>
        <v>0.39806276122868706</v>
      </c>
      <c r="AN1402" s="15">
        <f t="shared" si="439"/>
        <v>9.864331350337627E-4</v>
      </c>
    </row>
    <row r="1403" spans="1:40" x14ac:dyDescent="0.2">
      <c r="A1403" s="4" t="s">
        <v>4627</v>
      </c>
      <c r="B1403" s="3" t="s">
        <v>9</v>
      </c>
      <c r="C1403" s="6">
        <v>151869</v>
      </c>
      <c r="D1403" s="3" t="s">
        <v>421</v>
      </c>
      <c r="E1403" s="6">
        <v>151875</v>
      </c>
      <c r="F1403" s="3" t="s">
        <v>2203</v>
      </c>
      <c r="G1403" s="8">
        <v>35000</v>
      </c>
      <c r="H1403" s="6">
        <v>75</v>
      </c>
      <c r="I1403" s="6">
        <v>151685</v>
      </c>
      <c r="J1403" s="13">
        <v>45077</v>
      </c>
      <c r="K1403" s="9">
        <v>35000</v>
      </c>
      <c r="L1403" s="4" t="s">
        <v>4627</v>
      </c>
      <c r="M1403" s="4" t="s">
        <v>4632</v>
      </c>
      <c r="N1403" s="4">
        <f>VLOOKUP(I1403,BaseModelo!$A$2:$E$5075,5)</f>
        <v>3</v>
      </c>
      <c r="P1403" s="15">
        <v>90</v>
      </c>
      <c r="Q1403" s="4">
        <f>VLOOKUP(I1403,BaseModelo!$A$2:$E$5075,3)</f>
        <v>110</v>
      </c>
      <c r="R1403" s="4">
        <f t="shared" si="420"/>
        <v>32283000</v>
      </c>
      <c r="S1403" s="16">
        <f t="shared" si="421"/>
        <v>1.0841619428182015E-3</v>
      </c>
      <c r="T1403" s="4">
        <f t="shared" si="432"/>
        <v>8.1312145711365108E-2</v>
      </c>
      <c r="U1403" s="4">
        <f t="shared" si="433"/>
        <v>9.757457485363813E-2</v>
      </c>
      <c r="V1403" s="6">
        <f t="shared" si="422"/>
        <v>0</v>
      </c>
      <c r="W1403" s="16" t="str">
        <f t="shared" si="423"/>
        <v/>
      </c>
      <c r="X1403" s="4" t="str">
        <f t="shared" si="434"/>
        <v/>
      </c>
      <c r="Y1403" s="4" t="str">
        <f t="shared" si="424"/>
        <v/>
      </c>
      <c r="Z1403" s="4">
        <f t="shared" si="425"/>
        <v>1992000</v>
      </c>
      <c r="AA1403" s="16">
        <f t="shared" si="426"/>
        <v>1.7570281124497992E-2</v>
      </c>
      <c r="AB1403" s="15">
        <f t="shared" si="435"/>
        <v>1.3177710843373494</v>
      </c>
      <c r="AC1403" s="15">
        <f t="shared" si="436"/>
        <v>1.5813253012048192</v>
      </c>
      <c r="AD1403" s="4">
        <v>151869</v>
      </c>
      <c r="AE1403" s="26">
        <v>4475.92</v>
      </c>
      <c r="AF1403" s="26">
        <v>4475.92</v>
      </c>
      <c r="AG1403" s="4">
        <f t="shared" si="437"/>
        <v>1267000</v>
      </c>
      <c r="AH1403" s="16">
        <f t="shared" si="427"/>
        <v>2.7624309392265192E-2</v>
      </c>
      <c r="AI1403" s="15">
        <f t="shared" si="428"/>
        <v>2.0718232044198892</v>
      </c>
      <c r="AJ1403" s="15">
        <f t="shared" si="429"/>
        <v>2.4861878453038675</v>
      </c>
      <c r="AK1403" s="4">
        <f t="shared" si="430"/>
        <v>15073000</v>
      </c>
      <c r="AL1403" s="27">
        <f t="shared" si="431"/>
        <v>2.3220327738340076E-3</v>
      </c>
      <c r="AM1403" s="15">
        <f t="shared" si="438"/>
        <v>0.17415245803755058</v>
      </c>
      <c r="AN1403" s="15">
        <f t="shared" si="439"/>
        <v>2.2657136070306736E-4</v>
      </c>
    </row>
    <row r="1404" spans="1:40" x14ac:dyDescent="0.2">
      <c r="A1404" s="4" t="s">
        <v>4627</v>
      </c>
      <c r="B1404" s="3" t="s">
        <v>9</v>
      </c>
      <c r="C1404" s="6">
        <v>151869</v>
      </c>
      <c r="D1404" s="3" t="s">
        <v>421</v>
      </c>
      <c r="E1404" s="6">
        <v>151876</v>
      </c>
      <c r="F1404" s="3" t="s">
        <v>2204</v>
      </c>
      <c r="G1404" s="8">
        <v>35000</v>
      </c>
      <c r="H1404" s="6">
        <v>75</v>
      </c>
      <c r="I1404" s="6">
        <v>151677</v>
      </c>
      <c r="J1404" s="13">
        <v>45077</v>
      </c>
      <c r="K1404" s="9">
        <v>35000</v>
      </c>
      <c r="L1404" s="4" t="s">
        <v>4627</v>
      </c>
      <c r="M1404" s="4" t="s">
        <v>4632</v>
      </c>
      <c r="N1404" s="4">
        <f>VLOOKUP(I1404,BaseModelo!$A$2:$E$5075,5)</f>
        <v>7</v>
      </c>
      <c r="P1404" s="15">
        <v>90</v>
      </c>
      <c r="Q1404" s="4">
        <f>VLOOKUP(I1404,BaseModelo!$A$2:$E$5075,3)</f>
        <v>127</v>
      </c>
      <c r="R1404" s="4">
        <f t="shared" si="420"/>
        <v>32283000</v>
      </c>
      <c r="S1404" s="16">
        <f t="shared" si="421"/>
        <v>1.0841619428182015E-3</v>
      </c>
      <c r="T1404" s="4">
        <f t="shared" si="432"/>
        <v>8.1312145711365108E-2</v>
      </c>
      <c r="U1404" s="4">
        <f t="shared" si="433"/>
        <v>9.757457485363813E-2</v>
      </c>
      <c r="V1404" s="6">
        <f t="shared" si="422"/>
        <v>0</v>
      </c>
      <c r="W1404" s="16" t="str">
        <f t="shared" si="423"/>
        <v/>
      </c>
      <c r="X1404" s="4" t="str">
        <f t="shared" si="434"/>
        <v/>
      </c>
      <c r="Y1404" s="4" t="str">
        <f t="shared" si="424"/>
        <v/>
      </c>
      <c r="Z1404" s="4">
        <f t="shared" si="425"/>
        <v>4022000</v>
      </c>
      <c r="AA1404" s="16">
        <f t="shared" si="426"/>
        <v>8.70213823968175E-3</v>
      </c>
      <c r="AB1404" s="15">
        <f t="shared" si="435"/>
        <v>0.65266036797613125</v>
      </c>
      <c r="AC1404" s="15">
        <f t="shared" si="436"/>
        <v>0.78319244157135748</v>
      </c>
      <c r="AD1404" s="4">
        <v>151869</v>
      </c>
      <c r="AE1404" s="26">
        <v>4475.92</v>
      </c>
      <c r="AF1404" s="26">
        <v>4475.92</v>
      </c>
      <c r="AG1404" s="4">
        <f t="shared" si="437"/>
        <v>1778000</v>
      </c>
      <c r="AH1404" s="16">
        <f t="shared" si="427"/>
        <v>1.968503937007874E-2</v>
      </c>
      <c r="AI1404" s="15">
        <f t="shared" si="428"/>
        <v>1.4763779527559056</v>
      </c>
      <c r="AJ1404" s="15">
        <f t="shared" si="429"/>
        <v>1.7716535433070866</v>
      </c>
      <c r="AK1404" s="4">
        <f t="shared" si="430"/>
        <v>15073000</v>
      </c>
      <c r="AL1404" s="27">
        <f t="shared" si="431"/>
        <v>2.3220327738340076E-3</v>
      </c>
      <c r="AM1404" s="15">
        <f t="shared" si="438"/>
        <v>0.17415245803755058</v>
      </c>
      <c r="AN1404" s="15">
        <f t="shared" si="439"/>
        <v>2.2657136070306736E-4</v>
      </c>
    </row>
    <row r="1405" spans="1:40" x14ac:dyDescent="0.2">
      <c r="A1405" s="4" t="s">
        <v>4627</v>
      </c>
      <c r="B1405" s="3" t="s">
        <v>9</v>
      </c>
      <c r="C1405" s="6">
        <v>151869</v>
      </c>
      <c r="D1405" s="3" t="s">
        <v>421</v>
      </c>
      <c r="E1405" s="6">
        <v>151877</v>
      </c>
      <c r="F1405" s="3" t="s">
        <v>2205</v>
      </c>
      <c r="G1405" s="8">
        <v>15000</v>
      </c>
      <c r="H1405" s="6">
        <v>75</v>
      </c>
      <c r="I1405" s="6">
        <v>151690</v>
      </c>
      <c r="J1405" s="13">
        <v>45077</v>
      </c>
      <c r="K1405" s="9">
        <v>15000</v>
      </c>
      <c r="L1405" s="4" t="s">
        <v>4627</v>
      </c>
      <c r="M1405" s="4" t="s">
        <v>4632</v>
      </c>
      <c r="N1405" s="4">
        <f>VLOOKUP(I1405,BaseModelo!$A$2:$E$5075,5)</f>
        <v>10</v>
      </c>
      <c r="P1405" s="15">
        <v>132</v>
      </c>
      <c r="Q1405" s="4">
        <f>VLOOKUP(I1405,BaseModelo!$A$2:$E$5075,3)</f>
        <v>0</v>
      </c>
      <c r="R1405" s="4">
        <f t="shared" si="420"/>
        <v>32283000</v>
      </c>
      <c r="S1405" s="16">
        <f t="shared" si="421"/>
        <v>4.6464083263637206E-4</v>
      </c>
      <c r="T1405" s="4">
        <f t="shared" si="432"/>
        <v>3.4848062447727902E-2</v>
      </c>
      <c r="U1405" s="4">
        <f t="shared" si="433"/>
        <v>6.1332589908001112E-2</v>
      </c>
      <c r="V1405" s="6">
        <f t="shared" si="422"/>
        <v>0</v>
      </c>
      <c r="W1405" s="16" t="str">
        <f t="shared" si="423"/>
        <v/>
      </c>
      <c r="X1405" s="4" t="str">
        <f t="shared" si="434"/>
        <v/>
      </c>
      <c r="Y1405" s="4" t="str">
        <f t="shared" si="424"/>
        <v/>
      </c>
      <c r="Z1405" s="4">
        <f t="shared" si="425"/>
        <v>4121000</v>
      </c>
      <c r="AA1405" s="16">
        <f t="shared" si="426"/>
        <v>3.6398932297985924E-3</v>
      </c>
      <c r="AB1405" s="15">
        <f t="shared" si="435"/>
        <v>0.27299199223489445</v>
      </c>
      <c r="AC1405" s="15">
        <f t="shared" si="436"/>
        <v>0.48046590633341418</v>
      </c>
      <c r="AD1405" s="4">
        <v>151869</v>
      </c>
      <c r="AE1405" s="26">
        <v>1924.13</v>
      </c>
      <c r="AF1405" s="26">
        <v>1924.13</v>
      </c>
      <c r="AG1405" s="4">
        <f t="shared" si="437"/>
        <v>2105000</v>
      </c>
      <c r="AH1405" s="16">
        <f t="shared" si="427"/>
        <v>7.1258907363420431E-3</v>
      </c>
      <c r="AI1405" s="15">
        <f t="shared" si="428"/>
        <v>0.53444180522565321</v>
      </c>
      <c r="AJ1405" s="15">
        <f t="shared" si="429"/>
        <v>0.94061757719714967</v>
      </c>
      <c r="AK1405" s="4">
        <f t="shared" si="430"/>
        <v>15073000</v>
      </c>
      <c r="AL1405" s="27">
        <f t="shared" si="431"/>
        <v>9.9515690307171775E-4</v>
      </c>
      <c r="AM1405" s="15">
        <f t="shared" si="438"/>
        <v>7.4636767730378833E-2</v>
      </c>
      <c r="AN1405" s="15">
        <f t="shared" si="439"/>
        <v>6.1035550230214081E-5</v>
      </c>
    </row>
    <row r="1406" spans="1:40" x14ac:dyDescent="0.2">
      <c r="A1406" s="4" t="s">
        <v>4627</v>
      </c>
      <c r="B1406" s="3" t="s">
        <v>9</v>
      </c>
      <c r="C1406" s="6">
        <v>151869</v>
      </c>
      <c r="D1406" s="3" t="s">
        <v>421</v>
      </c>
      <c r="E1406" s="6">
        <v>151878</v>
      </c>
      <c r="F1406" s="3" t="s">
        <v>2206</v>
      </c>
      <c r="G1406" s="8">
        <v>8000</v>
      </c>
      <c r="H1406" s="6">
        <v>142</v>
      </c>
      <c r="I1406" s="6">
        <v>151688</v>
      </c>
      <c r="J1406" s="13">
        <v>45077</v>
      </c>
      <c r="K1406" s="9">
        <v>8000</v>
      </c>
      <c r="L1406" s="4" t="s">
        <v>4627</v>
      </c>
      <c r="M1406" s="4" t="s">
        <v>4632</v>
      </c>
      <c r="N1406" s="4">
        <f>VLOOKUP(I1406,BaseModelo!$A$2:$E$5075,5)</f>
        <v>3</v>
      </c>
      <c r="P1406" s="15">
        <v>142.00000000000003</v>
      </c>
      <c r="Q1406" s="4">
        <f>VLOOKUP(I1406,BaseModelo!$A$2:$E$5075,3)</f>
        <v>110</v>
      </c>
      <c r="R1406" s="4">
        <f t="shared" si="420"/>
        <v>32283000</v>
      </c>
      <c r="S1406" s="16">
        <f t="shared" si="421"/>
        <v>2.4780844407273179E-4</v>
      </c>
      <c r="T1406" s="4">
        <f t="shared" si="432"/>
        <v>3.5188799058327912E-2</v>
      </c>
      <c r="U1406" s="4">
        <f t="shared" si="433"/>
        <v>3.5188799058327919E-2</v>
      </c>
      <c r="V1406" s="6">
        <f t="shared" si="422"/>
        <v>0</v>
      </c>
      <c r="W1406" s="16" t="str">
        <f t="shared" si="423"/>
        <v/>
      </c>
      <c r="X1406" s="4" t="str">
        <f t="shared" si="434"/>
        <v/>
      </c>
      <c r="Y1406" s="4" t="str">
        <f t="shared" si="424"/>
        <v/>
      </c>
      <c r="Z1406" s="4">
        <f t="shared" si="425"/>
        <v>1992000</v>
      </c>
      <c r="AA1406" s="16">
        <f t="shared" si="426"/>
        <v>4.0160642570281121E-3</v>
      </c>
      <c r="AB1406" s="15">
        <f t="shared" si="435"/>
        <v>0.57028112449799195</v>
      </c>
      <c r="AC1406" s="15">
        <f t="shared" si="436"/>
        <v>0.57028112449799206</v>
      </c>
      <c r="AD1406" s="4">
        <v>151869</v>
      </c>
      <c r="AE1406" s="26">
        <v>2013.74</v>
      </c>
      <c r="AF1406" s="26">
        <v>2013.74</v>
      </c>
      <c r="AG1406" s="4">
        <f t="shared" si="437"/>
        <v>1267000</v>
      </c>
      <c r="AH1406" s="16">
        <f t="shared" si="427"/>
        <v>6.314127861089187E-3</v>
      </c>
      <c r="AI1406" s="15">
        <f t="shared" si="428"/>
        <v>0.89660615627466456</v>
      </c>
      <c r="AJ1406" s="15">
        <f t="shared" si="429"/>
        <v>0.89660615627466478</v>
      </c>
      <c r="AK1406" s="4">
        <f t="shared" si="430"/>
        <v>15073000</v>
      </c>
      <c r="AL1406" s="27">
        <f t="shared" si="431"/>
        <v>5.3075034830491602E-4</v>
      </c>
      <c r="AM1406" s="15">
        <f t="shared" si="438"/>
        <v>7.5366549459298077E-2</v>
      </c>
      <c r="AN1406" s="15">
        <f t="shared" si="439"/>
        <v>1.8676467356639244E-5</v>
      </c>
    </row>
    <row r="1407" spans="1:40" x14ac:dyDescent="0.2">
      <c r="A1407" s="4" t="s">
        <v>4628</v>
      </c>
      <c r="B1407" s="2" t="s">
        <v>15</v>
      </c>
      <c r="C1407" s="5">
        <v>151896</v>
      </c>
      <c r="D1407" s="2" t="s">
        <v>420</v>
      </c>
      <c r="E1407" s="5">
        <v>151897</v>
      </c>
      <c r="F1407" s="2" t="s">
        <v>2192</v>
      </c>
      <c r="G1407" s="7">
        <v>10000</v>
      </c>
      <c r="H1407" s="5">
        <v>110</v>
      </c>
      <c r="I1407" s="6">
        <v>151557</v>
      </c>
      <c r="J1407" s="13">
        <v>45077</v>
      </c>
      <c r="K1407" s="9">
        <v>10000</v>
      </c>
      <c r="L1407" s="4" t="s">
        <v>4628</v>
      </c>
      <c r="M1407" s="4" t="s">
        <v>4632</v>
      </c>
      <c r="N1407" s="4">
        <f>VLOOKUP(I1407,BaseModelo!$A$2:$E$5075,5)</f>
        <v>5</v>
      </c>
      <c r="P1407" s="15">
        <v>142.00000000000003</v>
      </c>
      <c r="Q1407" s="4">
        <f>VLOOKUP(I1407,BaseModelo!$A$2:$E$5075,3)</f>
        <v>110</v>
      </c>
      <c r="R1407" s="4">
        <f t="shared" si="420"/>
        <v>32283000</v>
      </c>
      <c r="S1407" s="16">
        <f t="shared" si="421"/>
        <v>3.0976055509091471E-4</v>
      </c>
      <c r="T1407" s="4">
        <f t="shared" si="432"/>
        <v>3.4073661060000621E-2</v>
      </c>
      <c r="U1407" s="4">
        <f t="shared" si="433"/>
        <v>4.3985998822909898E-2</v>
      </c>
      <c r="V1407" s="6">
        <f t="shared" si="422"/>
        <v>0</v>
      </c>
      <c r="W1407" s="16" t="str">
        <f t="shared" si="423"/>
        <v/>
      </c>
      <c r="X1407" s="4" t="str">
        <f t="shared" si="434"/>
        <v/>
      </c>
      <c r="Y1407" s="4" t="str">
        <f t="shared" si="424"/>
        <v/>
      </c>
      <c r="Z1407" s="4">
        <f t="shared" si="425"/>
        <v>4058000</v>
      </c>
      <c r="AA1407" s="16">
        <f t="shared" si="426"/>
        <v>2.4642681123706258E-3</v>
      </c>
      <c r="AB1407" s="15">
        <f t="shared" si="435"/>
        <v>0.27106949236076883</v>
      </c>
      <c r="AC1407" s="15">
        <f t="shared" si="436"/>
        <v>0.34992607195662895</v>
      </c>
      <c r="AD1407" s="4">
        <v>151896</v>
      </c>
      <c r="AE1407" s="26">
        <v>1917.29</v>
      </c>
      <c r="AF1407" s="26">
        <v>1917.29</v>
      </c>
      <c r="AG1407" s="4">
        <f t="shared" si="437"/>
        <v>2193000</v>
      </c>
      <c r="AH1407" s="16">
        <f t="shared" si="427"/>
        <v>4.5599635202918376E-3</v>
      </c>
      <c r="AI1407" s="15">
        <f t="shared" si="428"/>
        <v>0.50159598723210208</v>
      </c>
      <c r="AJ1407" s="15">
        <f t="shared" si="429"/>
        <v>0.64751481988144111</v>
      </c>
      <c r="AK1407" s="4">
        <f t="shared" si="430"/>
        <v>16319000</v>
      </c>
      <c r="AL1407" s="27">
        <f t="shared" si="431"/>
        <v>6.1278264599546543E-4</v>
      </c>
      <c r="AM1407" s="15">
        <f t="shared" si="438"/>
        <v>6.7406091059501197E-2</v>
      </c>
      <c r="AN1407" s="15">
        <f t="shared" si="439"/>
        <v>2.6953856745456156E-5</v>
      </c>
    </row>
    <row r="1408" spans="1:40" x14ac:dyDescent="0.2">
      <c r="A1408" s="4" t="s">
        <v>4628</v>
      </c>
      <c r="B1408" s="3" t="s">
        <v>15</v>
      </c>
      <c r="C1408" s="6">
        <v>151896</v>
      </c>
      <c r="D1408" s="3" t="s">
        <v>420</v>
      </c>
      <c r="E1408" s="6">
        <v>151898</v>
      </c>
      <c r="F1408" s="3" t="s">
        <v>2194</v>
      </c>
      <c r="G1408" s="8">
        <v>14000</v>
      </c>
      <c r="H1408" s="6">
        <v>105</v>
      </c>
      <c r="I1408" s="6">
        <v>151532</v>
      </c>
      <c r="J1408" s="13">
        <v>45077</v>
      </c>
      <c r="K1408" s="9">
        <v>14000</v>
      </c>
      <c r="L1408" s="4" t="s">
        <v>4628</v>
      </c>
      <c r="M1408" s="4" t="s">
        <v>4632</v>
      </c>
      <c r="N1408" s="4">
        <f>VLOOKUP(I1408,BaseModelo!$A$2:$E$5075,5)</f>
        <v>5</v>
      </c>
      <c r="P1408" s="15">
        <v>132</v>
      </c>
      <c r="Q1408" s="4">
        <f>VLOOKUP(I1408,BaseModelo!$A$2:$E$5075,3)</f>
        <v>110</v>
      </c>
      <c r="R1408" s="4">
        <f t="shared" si="420"/>
        <v>32283000</v>
      </c>
      <c r="S1408" s="16">
        <f t="shared" si="421"/>
        <v>4.336647771272806E-4</v>
      </c>
      <c r="T1408" s="4">
        <f t="shared" si="432"/>
        <v>4.5534801598364462E-2</v>
      </c>
      <c r="U1408" s="4">
        <f t="shared" si="433"/>
        <v>5.7243750580801042E-2</v>
      </c>
      <c r="V1408" s="6">
        <f t="shared" si="422"/>
        <v>0</v>
      </c>
      <c r="W1408" s="16" t="str">
        <f t="shared" si="423"/>
        <v/>
      </c>
      <c r="X1408" s="4" t="str">
        <f t="shared" si="434"/>
        <v/>
      </c>
      <c r="Y1408" s="4" t="str">
        <f t="shared" si="424"/>
        <v/>
      </c>
      <c r="Z1408" s="4">
        <f t="shared" si="425"/>
        <v>4058000</v>
      </c>
      <c r="AA1408" s="16">
        <f t="shared" si="426"/>
        <v>3.4499753573188764E-3</v>
      </c>
      <c r="AB1408" s="15">
        <f t="shared" si="435"/>
        <v>0.36224741251848203</v>
      </c>
      <c r="AC1408" s="15">
        <f t="shared" si="436"/>
        <v>0.45539674716609169</v>
      </c>
      <c r="AD1408" s="4">
        <v>151896</v>
      </c>
      <c r="AE1408" s="26">
        <v>2551.73</v>
      </c>
      <c r="AF1408" s="26">
        <v>2551.73</v>
      </c>
      <c r="AG1408" s="4">
        <f t="shared" si="437"/>
        <v>2193000</v>
      </c>
      <c r="AH1408" s="16">
        <f t="shared" si="427"/>
        <v>6.3839489284085726E-3</v>
      </c>
      <c r="AI1408" s="15">
        <f t="shared" si="428"/>
        <v>0.6703146374829001</v>
      </c>
      <c r="AJ1408" s="15">
        <f t="shared" si="429"/>
        <v>0.84268125854993159</v>
      </c>
      <c r="AK1408" s="4">
        <f t="shared" si="430"/>
        <v>16319000</v>
      </c>
      <c r="AL1408" s="27">
        <f t="shared" si="431"/>
        <v>8.578957043936516E-4</v>
      </c>
      <c r="AM1408" s="15">
        <f t="shared" si="438"/>
        <v>9.0079048961333424E-2</v>
      </c>
      <c r="AN1408" s="15">
        <f t="shared" si="439"/>
        <v>4.9109167726650813E-5</v>
      </c>
    </row>
    <row r="1409" spans="1:40" x14ac:dyDescent="0.2">
      <c r="A1409" s="4" t="s">
        <v>4628</v>
      </c>
      <c r="B1409" s="3" t="s">
        <v>15</v>
      </c>
      <c r="C1409" s="6">
        <v>151896</v>
      </c>
      <c r="D1409" s="3" t="s">
        <v>420</v>
      </c>
      <c r="E1409" s="6">
        <v>151899</v>
      </c>
      <c r="F1409" s="3" t="s">
        <v>2195</v>
      </c>
      <c r="G1409" s="8">
        <v>5000</v>
      </c>
      <c r="H1409" s="6">
        <v>147</v>
      </c>
      <c r="I1409" s="6">
        <v>151530</v>
      </c>
      <c r="J1409" s="13">
        <v>45077</v>
      </c>
      <c r="K1409" s="9">
        <v>5000</v>
      </c>
      <c r="L1409" s="4" t="s">
        <v>4628</v>
      </c>
      <c r="M1409" s="4" t="s">
        <v>4632</v>
      </c>
      <c r="N1409" s="4">
        <f>VLOOKUP(I1409,BaseModelo!$A$2:$E$5075,5)</f>
        <v>5</v>
      </c>
      <c r="P1409" s="15">
        <v>147</v>
      </c>
      <c r="Q1409" s="4">
        <f>VLOOKUP(I1409,BaseModelo!$A$2:$E$5075,3)</f>
        <v>110</v>
      </c>
      <c r="R1409" s="4">
        <f t="shared" si="420"/>
        <v>32283000</v>
      </c>
      <c r="S1409" s="16">
        <f t="shared" si="421"/>
        <v>1.5488027754545735E-4</v>
      </c>
      <c r="T1409" s="4">
        <f t="shared" si="432"/>
        <v>2.2767400799182231E-2</v>
      </c>
      <c r="U1409" s="4">
        <f t="shared" si="433"/>
        <v>2.2767400799182231E-2</v>
      </c>
      <c r="V1409" s="6">
        <f t="shared" si="422"/>
        <v>0</v>
      </c>
      <c r="W1409" s="16" t="str">
        <f t="shared" si="423"/>
        <v/>
      </c>
      <c r="X1409" s="4" t="str">
        <f t="shared" si="434"/>
        <v/>
      </c>
      <c r="Y1409" s="4" t="str">
        <f t="shared" si="424"/>
        <v/>
      </c>
      <c r="Z1409" s="4">
        <f t="shared" si="425"/>
        <v>4058000</v>
      </c>
      <c r="AA1409" s="16">
        <f t="shared" si="426"/>
        <v>1.2321340561853129E-3</v>
      </c>
      <c r="AB1409" s="15">
        <f t="shared" si="435"/>
        <v>0.18112370625924099</v>
      </c>
      <c r="AC1409" s="15">
        <f t="shared" si="436"/>
        <v>0.18112370625924099</v>
      </c>
      <c r="AD1409" s="4">
        <v>151896</v>
      </c>
      <c r="AE1409" s="26">
        <v>1303.3399999999999</v>
      </c>
      <c r="AF1409" s="26">
        <v>1303.3399999999999</v>
      </c>
      <c r="AG1409" s="4">
        <f t="shared" si="437"/>
        <v>2193000</v>
      </c>
      <c r="AH1409" s="16">
        <f t="shared" si="427"/>
        <v>2.2799817601459188E-3</v>
      </c>
      <c r="AI1409" s="15">
        <f t="shared" si="428"/>
        <v>0.33515731874145005</v>
      </c>
      <c r="AJ1409" s="15">
        <f t="shared" si="429"/>
        <v>0.33515731874145005</v>
      </c>
      <c r="AK1409" s="4">
        <f t="shared" si="430"/>
        <v>16319000</v>
      </c>
      <c r="AL1409" s="27">
        <f t="shared" si="431"/>
        <v>3.0639132299773271E-4</v>
      </c>
      <c r="AM1409" s="15">
        <f t="shared" si="438"/>
        <v>4.5039524480666712E-2</v>
      </c>
      <c r="AN1409" s="15">
        <f t="shared" si="439"/>
        <v>6.9757340520810808E-6</v>
      </c>
    </row>
    <row r="1410" spans="1:40" x14ac:dyDescent="0.2">
      <c r="A1410" s="4" t="s">
        <v>4628</v>
      </c>
      <c r="B1410" s="3" t="s">
        <v>15</v>
      </c>
      <c r="C1410" s="6">
        <v>151896</v>
      </c>
      <c r="D1410" s="3" t="s">
        <v>420</v>
      </c>
      <c r="E1410" s="6">
        <v>151900</v>
      </c>
      <c r="F1410" s="3" t="s">
        <v>2196</v>
      </c>
      <c r="G1410" s="8">
        <v>7000</v>
      </c>
      <c r="H1410" s="6">
        <v>112</v>
      </c>
      <c r="I1410" s="6">
        <v>151531</v>
      </c>
      <c r="J1410" s="13">
        <v>45077</v>
      </c>
      <c r="K1410" s="9">
        <v>7000</v>
      </c>
      <c r="L1410" s="4" t="s">
        <v>4628</v>
      </c>
      <c r="M1410" s="4" t="s">
        <v>4632</v>
      </c>
      <c r="N1410" s="4">
        <f>VLOOKUP(I1410,BaseModelo!$A$2:$E$5075,5)</f>
        <v>5</v>
      </c>
      <c r="P1410" s="15">
        <v>142.00000000000003</v>
      </c>
      <c r="Q1410" s="4">
        <f>VLOOKUP(I1410,BaseModelo!$A$2:$E$5075,3)</f>
        <v>110</v>
      </c>
      <c r="R1410" s="4">
        <f t="shared" ref="R1410:R1473" si="440">SUMIFS($G:$G,$M:$M,M1410)</f>
        <v>32283000</v>
      </c>
      <c r="S1410" s="16">
        <f t="shared" ref="S1410:S1473" si="441">G1410/R1410</f>
        <v>2.168323885636403E-4</v>
      </c>
      <c r="T1410" s="4">
        <f t="shared" si="432"/>
        <v>2.4285227519127713E-2</v>
      </c>
      <c r="U1410" s="4">
        <f t="shared" si="433"/>
        <v>3.0790199176036929E-2</v>
      </c>
      <c r="V1410" s="6">
        <f t="shared" ref="V1410:V1473" si="442">SUMIFS($G:$G,$O:$O,O1410)</f>
        <v>0</v>
      </c>
      <c r="W1410" s="16" t="str">
        <f t="shared" ref="W1410:W1473" si="443">IFERROR(G1410/V1410,"")</f>
        <v/>
      </c>
      <c r="X1410" s="4" t="str">
        <f t="shared" si="434"/>
        <v/>
      </c>
      <c r="Y1410" s="4" t="str">
        <f t="shared" ref="Y1410:Y1473" si="444">IFERROR(W1410*P1410,"")</f>
        <v/>
      </c>
      <c r="Z1410" s="4">
        <f t="shared" ref="Z1410:Z1473" si="445">SUMIFS($G:$G,$N:$N,N1410)</f>
        <v>4058000</v>
      </c>
      <c r="AA1410" s="16">
        <f t="shared" ref="AA1410:AA1473" si="446">IFERROR(G1410/Z1410,"")</f>
        <v>1.7249876786594382E-3</v>
      </c>
      <c r="AB1410" s="15">
        <f t="shared" si="435"/>
        <v>0.19319862000985707</v>
      </c>
      <c r="AC1410" s="15">
        <f t="shared" si="436"/>
        <v>0.24494825036964027</v>
      </c>
      <c r="AD1410" s="4">
        <v>151896</v>
      </c>
      <c r="AE1410" s="26">
        <v>1372.47</v>
      </c>
      <c r="AF1410" s="26">
        <v>1372.47</v>
      </c>
      <c r="AG1410" s="4">
        <f t="shared" si="437"/>
        <v>2193000</v>
      </c>
      <c r="AH1410" s="16">
        <f t="shared" ref="AH1410:AH1473" si="447">IFERROR($G1410/AG1410,"")</f>
        <v>3.1919744642042863E-3</v>
      </c>
      <c r="AI1410" s="15">
        <f t="shared" ref="AI1410:AI1473" si="448">IFERROR(AH1410*H1410,"")</f>
        <v>0.35750113999088007</v>
      </c>
      <c r="AJ1410" s="15">
        <f t="shared" ref="AJ1410:AJ1473" si="449">IFERROR(AH1410*P1410,"")</f>
        <v>0.45326037391700874</v>
      </c>
      <c r="AK1410" s="4">
        <f t="shared" ref="AK1410:AK1473" si="450">SUMIFS($G:$G,$A:$A,$A1410,$M:$M,$M1410)</f>
        <v>16319000</v>
      </c>
      <c r="AL1410" s="27">
        <f t="shared" ref="AL1410:AL1473" si="451">IFERROR($G1410/AK1410,"")</f>
        <v>4.289478521968258E-4</v>
      </c>
      <c r="AM1410" s="15">
        <f t="shared" si="438"/>
        <v>4.8042159446044487E-2</v>
      </c>
      <c r="AN1410" s="15">
        <f t="shared" si="439"/>
        <v>1.3207389805273516E-5</v>
      </c>
    </row>
    <row r="1411" spans="1:40" x14ac:dyDescent="0.2">
      <c r="A1411" s="4" t="s">
        <v>4628</v>
      </c>
      <c r="B1411" s="3" t="s">
        <v>15</v>
      </c>
      <c r="C1411" s="6">
        <v>151896</v>
      </c>
      <c r="D1411" s="3" t="s">
        <v>420</v>
      </c>
      <c r="E1411" s="6">
        <v>151901</v>
      </c>
      <c r="F1411" s="3" t="s">
        <v>2197</v>
      </c>
      <c r="G1411" s="8">
        <v>12000</v>
      </c>
      <c r="H1411" s="6">
        <v>112</v>
      </c>
      <c r="I1411" s="6">
        <v>151575</v>
      </c>
      <c r="J1411" s="13">
        <v>45077</v>
      </c>
      <c r="K1411" s="9">
        <v>12000</v>
      </c>
      <c r="L1411" s="4" t="s">
        <v>4628</v>
      </c>
      <c r="M1411" s="4" t="s">
        <v>4632</v>
      </c>
      <c r="N1411" s="4">
        <f>VLOOKUP(I1411,BaseModelo!$A$2:$E$5075,5)</f>
        <v>10</v>
      </c>
      <c r="P1411" s="15">
        <v>132</v>
      </c>
      <c r="Q1411" s="4">
        <f>VLOOKUP(I1411,BaseModelo!$A$2:$E$5075,3)</f>
        <v>0</v>
      </c>
      <c r="R1411" s="4">
        <f t="shared" si="440"/>
        <v>32283000</v>
      </c>
      <c r="S1411" s="16">
        <f t="shared" si="441"/>
        <v>3.7171266610909768E-4</v>
      </c>
      <c r="T1411" s="4">
        <f t="shared" ref="T1411:T1474" si="452">S1411*H1411</f>
        <v>4.163181860421894E-2</v>
      </c>
      <c r="U1411" s="4">
        <f t="shared" ref="U1411:U1474" si="453">S1411*P1411</f>
        <v>4.9066071926400896E-2</v>
      </c>
      <c r="V1411" s="6">
        <f t="shared" si="442"/>
        <v>0</v>
      </c>
      <c r="W1411" s="16" t="str">
        <f t="shared" si="443"/>
        <v/>
      </c>
      <c r="X1411" s="4" t="str">
        <f t="shared" ref="X1411:X1474" si="454">IFERROR(W1411*H1411,"")</f>
        <v/>
      </c>
      <c r="Y1411" s="4" t="str">
        <f t="shared" si="444"/>
        <v/>
      </c>
      <c r="Z1411" s="4">
        <f t="shared" si="445"/>
        <v>4121000</v>
      </c>
      <c r="AA1411" s="16">
        <f t="shared" si="446"/>
        <v>2.9119145838388742E-3</v>
      </c>
      <c r="AB1411" s="15">
        <f t="shared" ref="AB1411:AB1474" si="455">IFERROR(AA1411*H1411,"")</f>
        <v>0.3261344333899539</v>
      </c>
      <c r="AC1411" s="15">
        <f t="shared" ref="AC1411:AC1474" si="456">IFERROR(AA1411*P1411,"")</f>
        <v>0.38437272506673137</v>
      </c>
      <c r="AD1411" s="4">
        <v>151896</v>
      </c>
      <c r="AE1411" s="26">
        <v>2344.79</v>
      </c>
      <c r="AF1411" s="26">
        <v>2344.79</v>
      </c>
      <c r="AG1411" s="4">
        <f t="shared" ref="AG1411:AG1474" si="457">SUMIFS($G:$G,$N:$N,$N1411,$A:$A,$A1411)</f>
        <v>1846000</v>
      </c>
      <c r="AH1411" s="16">
        <f t="shared" si="447"/>
        <v>6.5005417118093175E-3</v>
      </c>
      <c r="AI1411" s="15">
        <f t="shared" si="448"/>
        <v>0.72806067172264355</v>
      </c>
      <c r="AJ1411" s="15">
        <f t="shared" si="449"/>
        <v>0.85807150595882986</v>
      </c>
      <c r="AK1411" s="4">
        <f t="shared" si="450"/>
        <v>16319000</v>
      </c>
      <c r="AL1411" s="27">
        <f t="shared" si="451"/>
        <v>7.3533917519455851E-4</v>
      </c>
      <c r="AM1411" s="15">
        <f t="shared" ref="AM1411:AM1474" si="458">IFERROR(AL1411*H1411,"")</f>
        <v>8.2357987621790557E-2</v>
      </c>
      <c r="AN1411" s="15">
        <f t="shared" ref="AN1411:AN1474" si="459">IFERROR(AL1411*U1411,"")</f>
        <v>3.6080204860396516E-5</v>
      </c>
    </row>
    <row r="1412" spans="1:40" x14ac:dyDescent="0.2">
      <c r="A1412" s="4" t="s">
        <v>4627</v>
      </c>
      <c r="B1412" s="2" t="s">
        <v>10</v>
      </c>
      <c r="C1412" s="5">
        <v>151914</v>
      </c>
      <c r="D1412" s="2" t="s">
        <v>424</v>
      </c>
      <c r="E1412" s="5">
        <v>151915</v>
      </c>
      <c r="F1412" s="2" t="s">
        <v>2213</v>
      </c>
      <c r="G1412" s="7">
        <v>17000</v>
      </c>
      <c r="H1412" s="5">
        <v>95</v>
      </c>
      <c r="I1412" s="6">
        <v>151561</v>
      </c>
      <c r="J1412" s="13">
        <v>45077</v>
      </c>
      <c r="K1412" s="9">
        <v>17000</v>
      </c>
      <c r="L1412" s="4" t="s">
        <v>4627</v>
      </c>
      <c r="M1412" s="4" t="s">
        <v>4632</v>
      </c>
      <c r="N1412" s="4">
        <f>VLOOKUP(I1412,BaseModelo!$A$2:$E$5075,5)</f>
        <v>10</v>
      </c>
      <c r="P1412" s="15">
        <v>122</v>
      </c>
      <c r="Q1412" s="4">
        <f>VLOOKUP(I1412,BaseModelo!$A$2:$E$5075,3)</f>
        <v>0</v>
      </c>
      <c r="R1412" s="4">
        <f t="shared" si="440"/>
        <v>32283000</v>
      </c>
      <c r="S1412" s="16">
        <f t="shared" si="441"/>
        <v>5.2659294365455498E-4</v>
      </c>
      <c r="T1412" s="4">
        <f t="shared" si="452"/>
        <v>5.0026329647182725E-2</v>
      </c>
      <c r="U1412" s="4">
        <f t="shared" si="453"/>
        <v>6.4244339125855712E-2</v>
      </c>
      <c r="V1412" s="6">
        <f t="shared" si="442"/>
        <v>0</v>
      </c>
      <c r="W1412" s="16" t="str">
        <f t="shared" si="443"/>
        <v/>
      </c>
      <c r="X1412" s="4" t="str">
        <f t="shared" si="454"/>
        <v/>
      </c>
      <c r="Y1412" s="4" t="str">
        <f t="shared" si="444"/>
        <v/>
      </c>
      <c r="Z1412" s="4">
        <f t="shared" si="445"/>
        <v>4121000</v>
      </c>
      <c r="AA1412" s="16">
        <f t="shared" si="446"/>
        <v>4.1252123271050718E-3</v>
      </c>
      <c r="AB1412" s="15">
        <f t="shared" si="455"/>
        <v>0.39189517107498184</v>
      </c>
      <c r="AC1412" s="15">
        <f t="shared" si="456"/>
        <v>0.50327590390681876</v>
      </c>
      <c r="AD1412" s="4">
        <v>151914</v>
      </c>
      <c r="AE1412" s="26">
        <v>2779.27</v>
      </c>
      <c r="AF1412" s="26">
        <v>2779.27</v>
      </c>
      <c r="AG1412" s="4">
        <f t="shared" si="457"/>
        <v>2105000</v>
      </c>
      <c r="AH1412" s="16">
        <f t="shared" si="447"/>
        <v>8.076009501187649E-3</v>
      </c>
      <c r="AI1412" s="15">
        <f t="shared" si="448"/>
        <v>0.76722090261282661</v>
      </c>
      <c r="AJ1412" s="15">
        <f t="shared" si="449"/>
        <v>0.98527315914489322</v>
      </c>
      <c r="AK1412" s="4">
        <f t="shared" si="450"/>
        <v>15073000</v>
      </c>
      <c r="AL1412" s="27">
        <f t="shared" si="451"/>
        <v>1.1278444901479466E-3</v>
      </c>
      <c r="AM1412" s="15">
        <f t="shared" si="458"/>
        <v>0.10714522656405492</v>
      </c>
      <c r="AN1412" s="15">
        <f t="shared" si="459"/>
        <v>7.2457623906292516E-5</v>
      </c>
    </row>
    <row r="1413" spans="1:40" x14ac:dyDescent="0.2">
      <c r="A1413" s="4" t="s">
        <v>4627</v>
      </c>
      <c r="B1413" s="3" t="s">
        <v>10</v>
      </c>
      <c r="C1413" s="6">
        <v>151914</v>
      </c>
      <c r="D1413" s="3" t="s">
        <v>424</v>
      </c>
      <c r="E1413" s="6">
        <v>151916</v>
      </c>
      <c r="F1413" s="3" t="s">
        <v>2226</v>
      </c>
      <c r="G1413" s="8">
        <v>25000</v>
      </c>
      <c r="H1413" s="6">
        <v>95</v>
      </c>
      <c r="I1413" s="6">
        <v>151398</v>
      </c>
      <c r="J1413" s="13">
        <v>45077</v>
      </c>
      <c r="K1413" s="9">
        <v>25000</v>
      </c>
      <c r="L1413" s="4" t="s">
        <v>4627</v>
      </c>
      <c r="M1413" s="4" t="s">
        <v>4632</v>
      </c>
      <c r="N1413" s="4">
        <f>VLOOKUP(I1413,BaseModelo!$A$2:$E$5075,5)</f>
        <v>10</v>
      </c>
      <c r="P1413" s="15">
        <v>110.00000000000001</v>
      </c>
      <c r="Q1413" s="4">
        <f>VLOOKUP(I1413,BaseModelo!$A$2:$E$5075,3)</f>
        <v>0</v>
      </c>
      <c r="R1413" s="4">
        <f t="shared" si="440"/>
        <v>32283000</v>
      </c>
      <c r="S1413" s="16">
        <f t="shared" si="441"/>
        <v>7.7440138772728677E-4</v>
      </c>
      <c r="T1413" s="4">
        <f t="shared" si="452"/>
        <v>7.3568131834092249E-2</v>
      </c>
      <c r="U1413" s="4">
        <f t="shared" si="453"/>
        <v>8.5184152650001552E-2</v>
      </c>
      <c r="V1413" s="6">
        <f t="shared" si="442"/>
        <v>0</v>
      </c>
      <c r="W1413" s="16" t="str">
        <f t="shared" si="443"/>
        <v/>
      </c>
      <c r="X1413" s="4" t="str">
        <f t="shared" si="454"/>
        <v/>
      </c>
      <c r="Y1413" s="4" t="str">
        <f t="shared" si="444"/>
        <v/>
      </c>
      <c r="Z1413" s="4">
        <f t="shared" si="445"/>
        <v>4121000</v>
      </c>
      <c r="AA1413" s="16">
        <f t="shared" si="446"/>
        <v>6.0664887163309877E-3</v>
      </c>
      <c r="AB1413" s="15">
        <f t="shared" si="455"/>
        <v>0.57631642805144379</v>
      </c>
      <c r="AC1413" s="15">
        <f t="shared" si="456"/>
        <v>0.66731375879640875</v>
      </c>
      <c r="AD1413" s="4">
        <v>151914</v>
      </c>
      <c r="AE1413" s="26">
        <v>4089.78</v>
      </c>
      <c r="AF1413" s="26">
        <v>4089.78</v>
      </c>
      <c r="AG1413" s="4">
        <f t="shared" si="457"/>
        <v>2105000</v>
      </c>
      <c r="AH1413" s="16">
        <f t="shared" si="447"/>
        <v>1.1876484560570071E-2</v>
      </c>
      <c r="AI1413" s="15">
        <f t="shared" si="448"/>
        <v>1.1282660332541568</v>
      </c>
      <c r="AJ1413" s="15">
        <f t="shared" si="449"/>
        <v>1.306413301662708</v>
      </c>
      <c r="AK1413" s="4">
        <f t="shared" si="450"/>
        <v>15073000</v>
      </c>
      <c r="AL1413" s="27">
        <f t="shared" si="451"/>
        <v>1.6585948384528627E-3</v>
      </c>
      <c r="AM1413" s="15">
        <f t="shared" si="458"/>
        <v>0.15756650965302196</v>
      </c>
      <c r="AN1413" s="15">
        <f t="shared" si="459"/>
        <v>1.4128599590327331E-4</v>
      </c>
    </row>
    <row r="1414" spans="1:40" x14ac:dyDescent="0.2">
      <c r="A1414" s="4" t="s">
        <v>4627</v>
      </c>
      <c r="B1414" s="3" t="s">
        <v>10</v>
      </c>
      <c r="C1414" s="6">
        <v>151914</v>
      </c>
      <c r="D1414" s="3" t="s">
        <v>424</v>
      </c>
      <c r="E1414" s="6">
        <v>152083</v>
      </c>
      <c r="F1414" s="3" t="s">
        <v>2227</v>
      </c>
      <c r="G1414" s="8">
        <v>48000</v>
      </c>
      <c r="H1414" s="6">
        <v>95</v>
      </c>
      <c r="I1414" s="6">
        <v>151400</v>
      </c>
      <c r="J1414" s="13">
        <v>45077</v>
      </c>
      <c r="K1414" s="9">
        <v>48000</v>
      </c>
      <c r="L1414" s="4" t="s">
        <v>4627</v>
      </c>
      <c r="M1414" s="4" t="s">
        <v>4632</v>
      </c>
      <c r="N1414" s="4">
        <f>VLOOKUP(I1414,BaseModelo!$A$2:$E$5075,5)</f>
        <v>9</v>
      </c>
      <c r="P1414" s="15">
        <v>75</v>
      </c>
      <c r="Q1414" s="4">
        <f>VLOOKUP(I1414,BaseModelo!$A$2:$E$5075,3)</f>
        <v>147</v>
      </c>
      <c r="R1414" s="4">
        <f t="shared" si="440"/>
        <v>32283000</v>
      </c>
      <c r="S1414" s="16">
        <f t="shared" si="441"/>
        <v>1.4868506644363907E-3</v>
      </c>
      <c r="T1414" s="4">
        <f t="shared" si="452"/>
        <v>0.14125081312145712</v>
      </c>
      <c r="U1414" s="4">
        <f t="shared" si="453"/>
        <v>0.1115137998327293</v>
      </c>
      <c r="V1414" s="6">
        <f t="shared" si="442"/>
        <v>0</v>
      </c>
      <c r="W1414" s="16" t="str">
        <f t="shared" si="443"/>
        <v/>
      </c>
      <c r="X1414" s="4" t="str">
        <f t="shared" si="454"/>
        <v/>
      </c>
      <c r="Y1414" s="4" t="str">
        <f t="shared" si="444"/>
        <v/>
      </c>
      <c r="Z1414" s="4">
        <f t="shared" si="445"/>
        <v>5305000</v>
      </c>
      <c r="AA1414" s="16">
        <f t="shared" si="446"/>
        <v>9.0480678605089539E-3</v>
      </c>
      <c r="AB1414" s="15">
        <f t="shared" si="455"/>
        <v>0.85956644674835059</v>
      </c>
      <c r="AC1414" s="15">
        <f t="shared" si="456"/>
        <v>0.67860508953817156</v>
      </c>
      <c r="AD1414" s="4">
        <v>151914</v>
      </c>
      <c r="AE1414" s="26">
        <v>7848.27</v>
      </c>
      <c r="AF1414" s="26">
        <v>7848.27</v>
      </c>
      <c r="AG1414" s="4">
        <f t="shared" si="457"/>
        <v>2114000</v>
      </c>
      <c r="AH1414" s="16">
        <f t="shared" si="447"/>
        <v>2.2705771050141911E-2</v>
      </c>
      <c r="AI1414" s="15">
        <f t="shared" si="448"/>
        <v>2.1570482497634815</v>
      </c>
      <c r="AJ1414" s="15">
        <f t="shared" si="449"/>
        <v>1.7029328287606433</v>
      </c>
      <c r="AK1414" s="4">
        <f t="shared" si="450"/>
        <v>15073000</v>
      </c>
      <c r="AL1414" s="27">
        <f t="shared" si="451"/>
        <v>3.1845020898294964E-3</v>
      </c>
      <c r="AM1414" s="15">
        <f t="shared" si="458"/>
        <v>0.30252769853380218</v>
      </c>
      <c r="AN1414" s="15">
        <f t="shared" si="459"/>
        <v>3.551159286121546E-4</v>
      </c>
    </row>
    <row r="1415" spans="1:40" x14ac:dyDescent="0.2">
      <c r="A1415" s="4" t="s">
        <v>4627</v>
      </c>
      <c r="B1415" s="3" t="s">
        <v>10</v>
      </c>
      <c r="C1415" s="6">
        <v>151914</v>
      </c>
      <c r="D1415" s="3" t="s">
        <v>424</v>
      </c>
      <c r="E1415" s="6">
        <v>152084</v>
      </c>
      <c r="F1415" s="3" t="s">
        <v>2228</v>
      </c>
      <c r="G1415" s="8">
        <v>13000</v>
      </c>
      <c r="H1415" s="6">
        <v>95</v>
      </c>
      <c r="I1415" s="6">
        <v>151394</v>
      </c>
      <c r="J1415" s="13">
        <v>45077</v>
      </c>
      <c r="K1415" s="9">
        <v>13000</v>
      </c>
      <c r="L1415" s="4" t="s">
        <v>4627</v>
      </c>
      <c r="M1415" s="4" t="s">
        <v>4632</v>
      </c>
      <c r="N1415" s="4">
        <f>VLOOKUP(I1415,BaseModelo!$A$2:$E$5075,5)</f>
        <v>10</v>
      </c>
      <c r="P1415" s="15">
        <v>132</v>
      </c>
      <c r="Q1415" s="4">
        <f>VLOOKUP(I1415,BaseModelo!$A$2:$E$5075,3)</f>
        <v>0</v>
      </c>
      <c r="R1415" s="4">
        <f t="shared" si="440"/>
        <v>32283000</v>
      </c>
      <c r="S1415" s="16">
        <f t="shared" si="441"/>
        <v>4.0268872161818914E-4</v>
      </c>
      <c r="T1415" s="4">
        <f t="shared" si="452"/>
        <v>3.8255428553727967E-2</v>
      </c>
      <c r="U1415" s="4">
        <f t="shared" si="453"/>
        <v>5.3154911253600966E-2</v>
      </c>
      <c r="V1415" s="6">
        <f t="shared" si="442"/>
        <v>0</v>
      </c>
      <c r="W1415" s="16" t="str">
        <f t="shared" si="443"/>
        <v/>
      </c>
      <c r="X1415" s="4" t="str">
        <f t="shared" si="454"/>
        <v/>
      </c>
      <c r="Y1415" s="4" t="str">
        <f t="shared" si="444"/>
        <v/>
      </c>
      <c r="Z1415" s="4">
        <f t="shared" si="445"/>
        <v>4121000</v>
      </c>
      <c r="AA1415" s="16">
        <f t="shared" si="446"/>
        <v>3.1545741324921135E-3</v>
      </c>
      <c r="AB1415" s="15">
        <f t="shared" si="455"/>
        <v>0.29968454258675076</v>
      </c>
      <c r="AC1415" s="15">
        <f t="shared" si="456"/>
        <v>0.41640378548895896</v>
      </c>
      <c r="AD1415" s="4">
        <v>151914</v>
      </c>
      <c r="AE1415" s="26">
        <v>2130.91</v>
      </c>
      <c r="AF1415" s="26">
        <v>2130.91</v>
      </c>
      <c r="AG1415" s="4">
        <f t="shared" si="457"/>
        <v>2105000</v>
      </c>
      <c r="AH1415" s="16">
        <f t="shared" si="447"/>
        <v>6.1757719714964372E-3</v>
      </c>
      <c r="AI1415" s="15">
        <f t="shared" si="448"/>
        <v>0.58669833729216148</v>
      </c>
      <c r="AJ1415" s="15">
        <f t="shared" si="449"/>
        <v>0.8152019002375297</v>
      </c>
      <c r="AK1415" s="4">
        <f t="shared" si="450"/>
        <v>15073000</v>
      </c>
      <c r="AL1415" s="27">
        <f t="shared" si="451"/>
        <v>8.624693159954886E-4</v>
      </c>
      <c r="AM1415" s="15">
        <f t="shared" si="458"/>
        <v>8.1934585019571418E-2</v>
      </c>
      <c r="AN1415" s="15">
        <f t="shared" si="459"/>
        <v>4.5844479950694127E-5</v>
      </c>
    </row>
    <row r="1416" spans="1:40" x14ac:dyDescent="0.2">
      <c r="A1416" s="4" t="s">
        <v>4627</v>
      </c>
      <c r="B1416" s="3" t="s">
        <v>10</v>
      </c>
      <c r="C1416" s="6">
        <v>151914</v>
      </c>
      <c r="D1416" s="3" t="s">
        <v>424</v>
      </c>
      <c r="E1416" s="6">
        <v>152085</v>
      </c>
      <c r="F1416" s="3" t="s">
        <v>2229</v>
      </c>
      <c r="G1416" s="8">
        <v>7000</v>
      </c>
      <c r="H1416" s="6">
        <v>95</v>
      </c>
      <c r="I1416" s="6">
        <v>151399</v>
      </c>
      <c r="J1416" s="13">
        <v>45077</v>
      </c>
      <c r="K1416" s="9">
        <v>7000</v>
      </c>
      <c r="L1416" s="4" t="s">
        <v>4627</v>
      </c>
      <c r="M1416" s="4" t="s">
        <v>4632</v>
      </c>
      <c r="N1416" s="4">
        <f>VLOOKUP(I1416,BaseModelo!$A$2:$E$5075,5)</f>
        <v>8</v>
      </c>
      <c r="P1416" s="15">
        <v>142.00000000000003</v>
      </c>
      <c r="Q1416" s="4">
        <f>VLOOKUP(I1416,BaseModelo!$A$2:$E$5075,3)</f>
        <v>132</v>
      </c>
      <c r="R1416" s="4">
        <f t="shared" si="440"/>
        <v>32283000</v>
      </c>
      <c r="S1416" s="16">
        <f t="shared" si="441"/>
        <v>2.168323885636403E-4</v>
      </c>
      <c r="T1416" s="4">
        <f t="shared" si="452"/>
        <v>2.059907691354583E-2</v>
      </c>
      <c r="U1416" s="4">
        <f t="shared" si="453"/>
        <v>3.0790199176036929E-2</v>
      </c>
      <c r="V1416" s="6">
        <f t="shared" si="442"/>
        <v>0</v>
      </c>
      <c r="W1416" s="16" t="str">
        <f t="shared" si="443"/>
        <v/>
      </c>
      <c r="X1416" s="4" t="str">
        <f t="shared" si="454"/>
        <v/>
      </c>
      <c r="Y1416" s="4" t="str">
        <f t="shared" si="444"/>
        <v/>
      </c>
      <c r="Z1416" s="4">
        <f t="shared" si="445"/>
        <v>5836000</v>
      </c>
      <c r="AA1416" s="16">
        <f t="shared" si="446"/>
        <v>1.199451679232351E-3</v>
      </c>
      <c r="AB1416" s="15">
        <f t="shared" si="455"/>
        <v>0.11394790952707334</v>
      </c>
      <c r="AC1416" s="15">
        <f t="shared" si="456"/>
        <v>0.17032213845099387</v>
      </c>
      <c r="AD1416" s="4">
        <v>151914</v>
      </c>
      <c r="AE1416" s="26">
        <v>1151.7</v>
      </c>
      <c r="AF1416" s="26">
        <v>1151.7</v>
      </c>
      <c r="AG1416" s="4">
        <f t="shared" si="457"/>
        <v>2254000</v>
      </c>
      <c r="AH1416" s="16">
        <f t="shared" si="447"/>
        <v>3.105590062111801E-3</v>
      </c>
      <c r="AI1416" s="15">
        <f t="shared" si="448"/>
        <v>0.29503105590062112</v>
      </c>
      <c r="AJ1416" s="15">
        <f t="shared" si="449"/>
        <v>0.44099378881987583</v>
      </c>
      <c r="AK1416" s="4">
        <f t="shared" si="450"/>
        <v>15073000</v>
      </c>
      <c r="AL1416" s="27">
        <f t="shared" si="451"/>
        <v>4.6440655476680156E-4</v>
      </c>
      <c r="AM1416" s="15">
        <f t="shared" si="458"/>
        <v>4.4118622702846146E-2</v>
      </c>
      <c r="AN1416" s="15">
        <f t="shared" si="459"/>
        <v>1.4299170319926922E-5</v>
      </c>
    </row>
    <row r="1417" spans="1:40" x14ac:dyDescent="0.2">
      <c r="A1417" s="4" t="s">
        <v>4627</v>
      </c>
      <c r="B1417" s="3" t="s">
        <v>10</v>
      </c>
      <c r="C1417" s="6">
        <v>151914</v>
      </c>
      <c r="D1417" s="3" t="s">
        <v>424</v>
      </c>
      <c r="E1417" s="6">
        <v>152086</v>
      </c>
      <c r="F1417" s="3" t="s">
        <v>2230</v>
      </c>
      <c r="G1417" s="8">
        <v>20000</v>
      </c>
      <c r="H1417" s="6">
        <v>95</v>
      </c>
      <c r="I1417" s="6">
        <v>151567</v>
      </c>
      <c r="J1417" s="13">
        <v>45077</v>
      </c>
      <c r="K1417" s="9">
        <v>20000</v>
      </c>
      <c r="L1417" s="4" t="s">
        <v>4627</v>
      </c>
      <c r="M1417" s="4" t="s">
        <v>4632</v>
      </c>
      <c r="N1417" s="4">
        <f>VLOOKUP(I1417,BaseModelo!$A$2:$E$5075,5)</f>
        <v>9</v>
      </c>
      <c r="P1417" s="15">
        <v>122</v>
      </c>
      <c r="Q1417" s="4">
        <f>VLOOKUP(I1417,BaseModelo!$A$2:$E$5075,3)</f>
        <v>147</v>
      </c>
      <c r="R1417" s="4">
        <f t="shared" si="440"/>
        <v>32283000</v>
      </c>
      <c r="S1417" s="16">
        <f t="shared" si="441"/>
        <v>6.1952111018182942E-4</v>
      </c>
      <c r="T1417" s="4">
        <f t="shared" si="452"/>
        <v>5.8854505467273797E-2</v>
      </c>
      <c r="U1417" s="4">
        <f t="shared" si="453"/>
        <v>7.5581575442183191E-2</v>
      </c>
      <c r="V1417" s="6">
        <f t="shared" si="442"/>
        <v>0</v>
      </c>
      <c r="W1417" s="16" t="str">
        <f t="shared" si="443"/>
        <v/>
      </c>
      <c r="X1417" s="4" t="str">
        <f t="shared" si="454"/>
        <v/>
      </c>
      <c r="Y1417" s="4" t="str">
        <f t="shared" si="444"/>
        <v/>
      </c>
      <c r="Z1417" s="4">
        <f t="shared" si="445"/>
        <v>5305000</v>
      </c>
      <c r="AA1417" s="16">
        <f t="shared" si="446"/>
        <v>3.770028275212064E-3</v>
      </c>
      <c r="AB1417" s="15">
        <f t="shared" si="455"/>
        <v>0.35815268614514606</v>
      </c>
      <c r="AC1417" s="15">
        <f t="shared" si="456"/>
        <v>0.4599434495758718</v>
      </c>
      <c r="AD1417" s="4">
        <v>151914</v>
      </c>
      <c r="AE1417" s="26">
        <v>3268.87</v>
      </c>
      <c r="AF1417" s="26">
        <v>3268.87</v>
      </c>
      <c r="AG1417" s="4">
        <f t="shared" si="457"/>
        <v>2114000</v>
      </c>
      <c r="AH1417" s="16">
        <f t="shared" si="447"/>
        <v>9.4607379375591296E-3</v>
      </c>
      <c r="AI1417" s="15">
        <f t="shared" si="448"/>
        <v>0.8987701040681173</v>
      </c>
      <c r="AJ1417" s="15">
        <f t="shared" si="449"/>
        <v>1.1542100283822139</v>
      </c>
      <c r="AK1417" s="4">
        <f t="shared" si="450"/>
        <v>15073000</v>
      </c>
      <c r="AL1417" s="27">
        <f t="shared" si="451"/>
        <v>1.3268758707622901E-3</v>
      </c>
      <c r="AM1417" s="15">
        <f t="shared" si="458"/>
        <v>0.12605320772241757</v>
      </c>
      <c r="AN1417" s="15">
        <f t="shared" si="459"/>
        <v>1.0028736872843255E-4</v>
      </c>
    </row>
    <row r="1418" spans="1:40" x14ac:dyDescent="0.2">
      <c r="A1418" s="4" t="s">
        <v>4628</v>
      </c>
      <c r="B1418" s="2" t="s">
        <v>16</v>
      </c>
      <c r="C1418" s="5">
        <v>151940</v>
      </c>
      <c r="D1418" s="2" t="s">
        <v>425</v>
      </c>
      <c r="E1418" s="5">
        <v>151941</v>
      </c>
      <c r="F1418" s="2" t="s">
        <v>2214</v>
      </c>
      <c r="G1418" s="7">
        <v>15000</v>
      </c>
      <c r="H1418" s="5">
        <v>100</v>
      </c>
      <c r="I1418" s="6">
        <v>151437</v>
      </c>
      <c r="J1418" s="13">
        <v>45077</v>
      </c>
      <c r="K1418" s="9">
        <v>15000</v>
      </c>
      <c r="L1418" s="4" t="s">
        <v>4628</v>
      </c>
      <c r="M1418" s="4" t="s">
        <v>4632</v>
      </c>
      <c r="N1418" s="4">
        <f>VLOOKUP(I1418,BaseModelo!$A$2:$E$5075,5)</f>
        <v>5</v>
      </c>
      <c r="P1418" s="15">
        <v>132</v>
      </c>
      <c r="Q1418" s="4">
        <f>VLOOKUP(I1418,BaseModelo!$A$2:$E$5075,3)</f>
        <v>110</v>
      </c>
      <c r="R1418" s="4">
        <f t="shared" si="440"/>
        <v>32283000</v>
      </c>
      <c r="S1418" s="16">
        <f t="shared" si="441"/>
        <v>4.6464083263637206E-4</v>
      </c>
      <c r="T1418" s="4">
        <f t="shared" si="452"/>
        <v>4.6464083263637206E-2</v>
      </c>
      <c r="U1418" s="4">
        <f t="shared" si="453"/>
        <v>6.1332589908001112E-2</v>
      </c>
      <c r="V1418" s="6">
        <f t="shared" si="442"/>
        <v>0</v>
      </c>
      <c r="W1418" s="16" t="str">
        <f t="shared" si="443"/>
        <v/>
      </c>
      <c r="X1418" s="4" t="str">
        <f t="shared" si="454"/>
        <v/>
      </c>
      <c r="Y1418" s="4" t="str">
        <f t="shared" si="444"/>
        <v/>
      </c>
      <c r="Z1418" s="4">
        <f t="shared" si="445"/>
        <v>4058000</v>
      </c>
      <c r="AA1418" s="16">
        <f t="shared" si="446"/>
        <v>3.6964021685559388E-3</v>
      </c>
      <c r="AB1418" s="15">
        <f t="shared" si="455"/>
        <v>0.36964021685559389</v>
      </c>
      <c r="AC1418" s="15">
        <f t="shared" si="456"/>
        <v>0.48792508624938391</v>
      </c>
      <c r="AD1418" s="4">
        <v>151940</v>
      </c>
      <c r="AE1418" s="26">
        <v>2600</v>
      </c>
      <c r="AF1418" s="26">
        <v>2600</v>
      </c>
      <c r="AG1418" s="4">
        <f t="shared" si="457"/>
        <v>2193000</v>
      </c>
      <c r="AH1418" s="16">
        <f t="shared" si="447"/>
        <v>6.8399452804377564E-3</v>
      </c>
      <c r="AI1418" s="15">
        <f t="shared" si="448"/>
        <v>0.68399452804377558</v>
      </c>
      <c r="AJ1418" s="15">
        <f t="shared" si="449"/>
        <v>0.90287277701778379</v>
      </c>
      <c r="AK1418" s="4">
        <f t="shared" si="450"/>
        <v>16319000</v>
      </c>
      <c r="AL1418" s="27">
        <f t="shared" si="451"/>
        <v>9.1917396899319809E-4</v>
      </c>
      <c r="AM1418" s="15">
        <f t="shared" si="458"/>
        <v>9.1917396899319811E-2</v>
      </c>
      <c r="AN1418" s="15">
        <f t="shared" si="459"/>
        <v>5.637532009436955E-5</v>
      </c>
    </row>
    <row r="1419" spans="1:40" x14ac:dyDescent="0.2">
      <c r="A1419" s="4" t="s">
        <v>4628</v>
      </c>
      <c r="B1419" s="3" t="s">
        <v>16</v>
      </c>
      <c r="C1419" s="6">
        <v>151940</v>
      </c>
      <c r="D1419" s="3" t="s">
        <v>425</v>
      </c>
      <c r="E1419" s="6">
        <v>151942</v>
      </c>
      <c r="F1419" s="3" t="s">
        <v>2239</v>
      </c>
      <c r="G1419" s="8">
        <v>15000</v>
      </c>
      <c r="H1419" s="6">
        <v>100</v>
      </c>
      <c r="I1419" s="6">
        <v>151436</v>
      </c>
      <c r="J1419" s="13">
        <v>45077</v>
      </c>
      <c r="K1419" s="9">
        <v>15000</v>
      </c>
      <c r="L1419" s="4" t="s">
        <v>4628</v>
      </c>
      <c r="M1419" s="4" t="s">
        <v>4632</v>
      </c>
      <c r="N1419" s="4">
        <f>VLOOKUP(I1419,BaseModelo!$A$2:$E$5075,5)</f>
        <v>9</v>
      </c>
      <c r="P1419" s="15">
        <v>132</v>
      </c>
      <c r="Q1419" s="4">
        <f>VLOOKUP(I1419,BaseModelo!$A$2:$E$5075,3)</f>
        <v>147</v>
      </c>
      <c r="R1419" s="4">
        <f t="shared" si="440"/>
        <v>32283000</v>
      </c>
      <c r="S1419" s="16">
        <f t="shared" si="441"/>
        <v>4.6464083263637206E-4</v>
      </c>
      <c r="T1419" s="4">
        <f t="shared" si="452"/>
        <v>4.6464083263637206E-2</v>
      </c>
      <c r="U1419" s="4">
        <f t="shared" si="453"/>
        <v>6.1332589908001112E-2</v>
      </c>
      <c r="V1419" s="6">
        <f t="shared" si="442"/>
        <v>0</v>
      </c>
      <c r="W1419" s="16" t="str">
        <f t="shared" si="443"/>
        <v/>
      </c>
      <c r="X1419" s="4" t="str">
        <f t="shared" si="454"/>
        <v/>
      </c>
      <c r="Y1419" s="4" t="str">
        <f t="shared" si="444"/>
        <v/>
      </c>
      <c r="Z1419" s="4">
        <f t="shared" si="445"/>
        <v>5305000</v>
      </c>
      <c r="AA1419" s="16">
        <f t="shared" si="446"/>
        <v>2.8275212064090482E-3</v>
      </c>
      <c r="AB1419" s="15">
        <f t="shared" si="455"/>
        <v>0.28275212064090482</v>
      </c>
      <c r="AC1419" s="15">
        <f t="shared" si="456"/>
        <v>0.37323279924599434</v>
      </c>
      <c r="AD1419" s="4">
        <v>151940</v>
      </c>
      <c r="AE1419" s="26">
        <v>2600</v>
      </c>
      <c r="AF1419" s="26">
        <v>2600</v>
      </c>
      <c r="AG1419" s="4">
        <f t="shared" si="457"/>
        <v>3095000</v>
      </c>
      <c r="AH1419" s="16">
        <f t="shared" si="447"/>
        <v>4.8465266558966073E-3</v>
      </c>
      <c r="AI1419" s="15">
        <f t="shared" si="448"/>
        <v>0.48465266558966075</v>
      </c>
      <c r="AJ1419" s="15">
        <f t="shared" si="449"/>
        <v>0.63974151857835215</v>
      </c>
      <c r="AK1419" s="4">
        <f t="shared" si="450"/>
        <v>16319000</v>
      </c>
      <c r="AL1419" s="27">
        <f t="shared" si="451"/>
        <v>9.1917396899319809E-4</v>
      </c>
      <c r="AM1419" s="15">
        <f t="shared" si="458"/>
        <v>9.1917396899319811E-2</v>
      </c>
      <c r="AN1419" s="15">
        <f t="shared" si="459"/>
        <v>5.637532009436955E-5</v>
      </c>
    </row>
    <row r="1420" spans="1:40" x14ac:dyDescent="0.2">
      <c r="A1420" s="4" t="s">
        <v>4628</v>
      </c>
      <c r="B1420" s="3" t="s">
        <v>16</v>
      </c>
      <c r="C1420" s="6">
        <v>151940</v>
      </c>
      <c r="D1420" s="3" t="s">
        <v>425</v>
      </c>
      <c r="E1420" s="6">
        <v>151943</v>
      </c>
      <c r="F1420" s="3" t="s">
        <v>2240</v>
      </c>
      <c r="G1420" s="8">
        <v>10000</v>
      </c>
      <c r="H1420" s="6">
        <v>142</v>
      </c>
      <c r="I1420" s="6">
        <v>151431</v>
      </c>
      <c r="J1420" s="13">
        <v>45077</v>
      </c>
      <c r="K1420" s="9">
        <v>10000</v>
      </c>
      <c r="L1420" s="4" t="s">
        <v>4628</v>
      </c>
      <c r="M1420" s="4" t="s">
        <v>4632</v>
      </c>
      <c r="N1420" s="4">
        <f>VLOOKUP(I1420,BaseModelo!$A$2:$E$5075,5)</f>
        <v>8</v>
      </c>
      <c r="P1420" s="15">
        <v>142.00000000000003</v>
      </c>
      <c r="Q1420" s="4">
        <f>VLOOKUP(I1420,BaseModelo!$A$2:$E$5075,3)</f>
        <v>132</v>
      </c>
      <c r="R1420" s="4">
        <f t="shared" si="440"/>
        <v>32283000</v>
      </c>
      <c r="S1420" s="16">
        <f t="shared" si="441"/>
        <v>3.0976055509091471E-4</v>
      </c>
      <c r="T1420" s="4">
        <f t="shared" si="452"/>
        <v>4.3985998822909891E-2</v>
      </c>
      <c r="U1420" s="4">
        <f t="shared" si="453"/>
        <v>4.3985998822909898E-2</v>
      </c>
      <c r="V1420" s="6">
        <f t="shared" si="442"/>
        <v>0</v>
      </c>
      <c r="W1420" s="16" t="str">
        <f t="shared" si="443"/>
        <v/>
      </c>
      <c r="X1420" s="4" t="str">
        <f t="shared" si="454"/>
        <v/>
      </c>
      <c r="Y1420" s="4" t="str">
        <f t="shared" si="444"/>
        <v/>
      </c>
      <c r="Z1420" s="4">
        <f t="shared" si="445"/>
        <v>5836000</v>
      </c>
      <c r="AA1420" s="16">
        <f t="shared" si="446"/>
        <v>1.7135023989033585E-3</v>
      </c>
      <c r="AB1420" s="15">
        <f t="shared" si="455"/>
        <v>0.2433173406442769</v>
      </c>
      <c r="AC1420" s="15">
        <f t="shared" si="456"/>
        <v>0.24331734064427696</v>
      </c>
      <c r="AD1420" s="4">
        <v>151940</v>
      </c>
      <c r="AE1420" s="26">
        <v>2510.34</v>
      </c>
      <c r="AF1420" s="26">
        <v>2510.34</v>
      </c>
      <c r="AG1420" s="4">
        <f t="shared" si="457"/>
        <v>3421000</v>
      </c>
      <c r="AH1420" s="16">
        <f t="shared" si="447"/>
        <v>2.9231218941829875E-3</v>
      </c>
      <c r="AI1420" s="15">
        <f t="shared" si="448"/>
        <v>0.41508330897398421</v>
      </c>
      <c r="AJ1420" s="15">
        <f t="shared" si="449"/>
        <v>0.41508330897398432</v>
      </c>
      <c r="AK1420" s="4">
        <f t="shared" si="450"/>
        <v>16319000</v>
      </c>
      <c r="AL1420" s="27">
        <f t="shared" si="451"/>
        <v>6.1278264599546543E-4</v>
      </c>
      <c r="AM1420" s="15">
        <f t="shared" si="458"/>
        <v>8.7015135731356094E-2</v>
      </c>
      <c r="AN1420" s="15">
        <f t="shared" si="459"/>
        <v>2.6953856745456156E-5</v>
      </c>
    </row>
    <row r="1421" spans="1:40" x14ac:dyDescent="0.2">
      <c r="A1421" s="4" t="s">
        <v>4628</v>
      </c>
      <c r="B1421" s="3" t="s">
        <v>16</v>
      </c>
      <c r="C1421" s="6">
        <v>151940</v>
      </c>
      <c r="D1421" s="3" t="s">
        <v>425</v>
      </c>
      <c r="E1421" s="6">
        <v>151944</v>
      </c>
      <c r="F1421" s="3" t="s">
        <v>2241</v>
      </c>
      <c r="G1421" s="8">
        <v>6000</v>
      </c>
      <c r="H1421" s="6">
        <v>105</v>
      </c>
      <c r="I1421" s="6">
        <v>151439</v>
      </c>
      <c r="J1421" s="13">
        <v>45077</v>
      </c>
      <c r="K1421" s="9">
        <v>6000</v>
      </c>
      <c r="L1421" s="4" t="s">
        <v>4628</v>
      </c>
      <c r="M1421" s="4" t="s">
        <v>4632</v>
      </c>
      <c r="N1421" s="4">
        <f>VLOOKUP(I1421,BaseModelo!$A$2:$E$5075,5)</f>
        <v>8</v>
      </c>
      <c r="P1421" s="15">
        <v>142.00000000000003</v>
      </c>
      <c r="Q1421" s="4">
        <f>VLOOKUP(I1421,BaseModelo!$A$2:$E$5075,3)</f>
        <v>132</v>
      </c>
      <c r="R1421" s="4">
        <f t="shared" si="440"/>
        <v>32283000</v>
      </c>
      <c r="S1421" s="16">
        <f t="shared" si="441"/>
        <v>1.8585633305454884E-4</v>
      </c>
      <c r="T1421" s="4">
        <f t="shared" si="452"/>
        <v>1.9514914970727628E-2</v>
      </c>
      <c r="U1421" s="4">
        <f t="shared" si="453"/>
        <v>2.6391599293745942E-2</v>
      </c>
      <c r="V1421" s="6">
        <f t="shared" si="442"/>
        <v>0</v>
      </c>
      <c r="W1421" s="16" t="str">
        <f t="shared" si="443"/>
        <v/>
      </c>
      <c r="X1421" s="4" t="str">
        <f t="shared" si="454"/>
        <v/>
      </c>
      <c r="Y1421" s="4" t="str">
        <f t="shared" si="444"/>
        <v/>
      </c>
      <c r="Z1421" s="4">
        <f t="shared" si="445"/>
        <v>5836000</v>
      </c>
      <c r="AA1421" s="16">
        <f t="shared" si="446"/>
        <v>1.028101439342015E-3</v>
      </c>
      <c r="AB1421" s="15">
        <f t="shared" si="455"/>
        <v>0.10795065113091158</v>
      </c>
      <c r="AC1421" s="15">
        <f t="shared" si="456"/>
        <v>0.14599040438656616</v>
      </c>
      <c r="AD1421" s="4">
        <v>151940</v>
      </c>
      <c r="AE1421" s="26">
        <v>1089.76</v>
      </c>
      <c r="AF1421" s="26">
        <v>1089.76</v>
      </c>
      <c r="AG1421" s="4">
        <f t="shared" si="457"/>
        <v>3421000</v>
      </c>
      <c r="AH1421" s="16">
        <f t="shared" si="447"/>
        <v>1.7538731365097924E-3</v>
      </c>
      <c r="AI1421" s="15">
        <f t="shared" si="448"/>
        <v>0.18415667933352819</v>
      </c>
      <c r="AJ1421" s="15">
        <f t="shared" si="449"/>
        <v>0.24904998538439058</v>
      </c>
      <c r="AK1421" s="4">
        <f t="shared" si="450"/>
        <v>16319000</v>
      </c>
      <c r="AL1421" s="27">
        <f t="shared" si="451"/>
        <v>3.6766958759727926E-4</v>
      </c>
      <c r="AM1421" s="15">
        <f t="shared" si="458"/>
        <v>3.8605306697714323E-2</v>
      </c>
      <c r="AN1421" s="15">
        <f t="shared" si="459"/>
        <v>9.7033884283642175E-6</v>
      </c>
    </row>
    <row r="1422" spans="1:40" x14ac:dyDescent="0.2">
      <c r="A1422" s="4" t="s">
        <v>4628</v>
      </c>
      <c r="B1422" s="3" t="s">
        <v>16</v>
      </c>
      <c r="C1422" s="6">
        <v>151940</v>
      </c>
      <c r="D1422" s="3" t="s">
        <v>425</v>
      </c>
      <c r="E1422" s="6">
        <v>151945</v>
      </c>
      <c r="F1422" s="3" t="s">
        <v>2242</v>
      </c>
      <c r="G1422" s="8">
        <v>6000</v>
      </c>
      <c r="H1422" s="6">
        <v>142</v>
      </c>
      <c r="I1422" s="6">
        <v>151433</v>
      </c>
      <c r="J1422" s="13">
        <v>45077</v>
      </c>
      <c r="K1422" s="9">
        <v>6000</v>
      </c>
      <c r="L1422" s="4" t="s">
        <v>4628</v>
      </c>
      <c r="M1422" s="4" t="s">
        <v>4632</v>
      </c>
      <c r="N1422" s="4">
        <f>VLOOKUP(I1422,BaseModelo!$A$2:$E$5075,5)</f>
        <v>5</v>
      </c>
      <c r="P1422" s="15">
        <v>142.00000000000003</v>
      </c>
      <c r="Q1422" s="4">
        <f>VLOOKUP(I1422,BaseModelo!$A$2:$E$5075,3)</f>
        <v>110</v>
      </c>
      <c r="R1422" s="4">
        <f t="shared" si="440"/>
        <v>32283000</v>
      </c>
      <c r="S1422" s="16">
        <f t="shared" si="441"/>
        <v>1.8585633305454884E-4</v>
      </c>
      <c r="T1422" s="4">
        <f t="shared" si="452"/>
        <v>2.6391599293745936E-2</v>
      </c>
      <c r="U1422" s="4">
        <f t="shared" si="453"/>
        <v>2.6391599293745942E-2</v>
      </c>
      <c r="V1422" s="6">
        <f t="shared" si="442"/>
        <v>0</v>
      </c>
      <c r="W1422" s="16" t="str">
        <f t="shared" si="443"/>
        <v/>
      </c>
      <c r="X1422" s="4" t="str">
        <f t="shared" si="454"/>
        <v/>
      </c>
      <c r="Y1422" s="4" t="str">
        <f t="shared" si="444"/>
        <v/>
      </c>
      <c r="Z1422" s="4">
        <f t="shared" si="445"/>
        <v>4058000</v>
      </c>
      <c r="AA1422" s="16">
        <f t="shared" si="446"/>
        <v>1.4785608674223755E-3</v>
      </c>
      <c r="AB1422" s="15">
        <f t="shared" si="455"/>
        <v>0.20995564317397733</v>
      </c>
      <c r="AC1422" s="15">
        <f t="shared" si="456"/>
        <v>0.20995564317397736</v>
      </c>
      <c r="AD1422" s="4">
        <v>151940</v>
      </c>
      <c r="AE1422" s="26">
        <v>1503.37</v>
      </c>
      <c r="AF1422" s="26">
        <v>1503.37</v>
      </c>
      <c r="AG1422" s="4">
        <f t="shared" si="457"/>
        <v>2193000</v>
      </c>
      <c r="AH1422" s="16">
        <f t="shared" si="447"/>
        <v>2.7359781121751026E-3</v>
      </c>
      <c r="AI1422" s="15">
        <f t="shared" si="448"/>
        <v>0.38850889192886456</v>
      </c>
      <c r="AJ1422" s="15">
        <f t="shared" si="449"/>
        <v>0.38850889192886462</v>
      </c>
      <c r="AK1422" s="4">
        <f t="shared" si="450"/>
        <v>16319000</v>
      </c>
      <c r="AL1422" s="27">
        <f t="shared" si="451"/>
        <v>3.6766958759727926E-4</v>
      </c>
      <c r="AM1422" s="15">
        <f t="shared" si="458"/>
        <v>5.2209081438813656E-2</v>
      </c>
      <c r="AN1422" s="15">
        <f t="shared" si="459"/>
        <v>9.7033884283642175E-6</v>
      </c>
    </row>
    <row r="1423" spans="1:40" x14ac:dyDescent="0.2">
      <c r="A1423" s="4" t="s">
        <v>4628</v>
      </c>
      <c r="B1423" s="3" t="s">
        <v>16</v>
      </c>
      <c r="C1423" s="6">
        <v>151940</v>
      </c>
      <c r="D1423" s="3" t="s">
        <v>425</v>
      </c>
      <c r="E1423" s="6">
        <v>151946</v>
      </c>
      <c r="F1423" s="3" t="s">
        <v>2243</v>
      </c>
      <c r="G1423" s="8">
        <v>7000</v>
      </c>
      <c r="H1423" s="6">
        <v>105</v>
      </c>
      <c r="I1423" s="6">
        <v>151435</v>
      </c>
      <c r="J1423" s="13">
        <v>45077</v>
      </c>
      <c r="K1423" s="9">
        <v>7000</v>
      </c>
      <c r="L1423" s="4" t="s">
        <v>4628</v>
      </c>
      <c r="M1423" s="4" t="s">
        <v>4632</v>
      </c>
      <c r="N1423" s="4">
        <f>VLOOKUP(I1423,BaseModelo!$A$2:$E$5075,5)</f>
        <v>9</v>
      </c>
      <c r="P1423" s="15">
        <v>142.00000000000003</v>
      </c>
      <c r="Q1423" s="4">
        <f>VLOOKUP(I1423,BaseModelo!$A$2:$E$5075,3)</f>
        <v>147</v>
      </c>
      <c r="R1423" s="4">
        <f t="shared" si="440"/>
        <v>32283000</v>
      </c>
      <c r="S1423" s="16">
        <f t="shared" si="441"/>
        <v>2.168323885636403E-4</v>
      </c>
      <c r="T1423" s="4">
        <f t="shared" si="452"/>
        <v>2.2767400799182231E-2</v>
      </c>
      <c r="U1423" s="4">
        <f t="shared" si="453"/>
        <v>3.0790199176036929E-2</v>
      </c>
      <c r="V1423" s="6">
        <f t="shared" si="442"/>
        <v>0</v>
      </c>
      <c r="W1423" s="16" t="str">
        <f t="shared" si="443"/>
        <v/>
      </c>
      <c r="X1423" s="4" t="str">
        <f t="shared" si="454"/>
        <v/>
      </c>
      <c r="Y1423" s="4" t="str">
        <f t="shared" si="444"/>
        <v/>
      </c>
      <c r="Z1423" s="4">
        <f t="shared" si="445"/>
        <v>5305000</v>
      </c>
      <c r="AA1423" s="16">
        <f t="shared" si="446"/>
        <v>1.3195098963242225E-3</v>
      </c>
      <c r="AB1423" s="15">
        <f t="shared" si="455"/>
        <v>0.13854853911404336</v>
      </c>
      <c r="AC1423" s="15">
        <f t="shared" si="456"/>
        <v>0.18737040527803964</v>
      </c>
      <c r="AD1423" s="4">
        <v>151940</v>
      </c>
      <c r="AE1423" s="26">
        <v>1275.96</v>
      </c>
      <c r="AF1423" s="26">
        <v>1275.96</v>
      </c>
      <c r="AG1423" s="4">
        <f t="shared" si="457"/>
        <v>3095000</v>
      </c>
      <c r="AH1423" s="16">
        <f t="shared" si="447"/>
        <v>2.2617124394184169E-3</v>
      </c>
      <c r="AI1423" s="15">
        <f t="shared" si="448"/>
        <v>0.23747980613893377</v>
      </c>
      <c r="AJ1423" s="15">
        <f t="shared" si="449"/>
        <v>0.32116316639741527</v>
      </c>
      <c r="AK1423" s="4">
        <f t="shared" si="450"/>
        <v>16319000</v>
      </c>
      <c r="AL1423" s="27">
        <f t="shared" si="451"/>
        <v>4.289478521968258E-4</v>
      </c>
      <c r="AM1423" s="15">
        <f t="shared" si="458"/>
        <v>4.5039524480666712E-2</v>
      </c>
      <c r="AN1423" s="15">
        <f t="shared" si="459"/>
        <v>1.3207389805273516E-5</v>
      </c>
    </row>
    <row r="1424" spans="1:40" x14ac:dyDescent="0.2">
      <c r="A1424" s="4" t="s">
        <v>4628</v>
      </c>
      <c r="B1424" s="3" t="s">
        <v>16</v>
      </c>
      <c r="C1424" s="6">
        <v>151940</v>
      </c>
      <c r="D1424" s="3" t="s">
        <v>425</v>
      </c>
      <c r="E1424" s="6">
        <v>151947</v>
      </c>
      <c r="F1424" s="3" t="s">
        <v>2244</v>
      </c>
      <c r="G1424" s="8">
        <v>10000</v>
      </c>
      <c r="H1424" s="6">
        <v>105</v>
      </c>
      <c r="I1424" s="6">
        <v>151441</v>
      </c>
      <c r="J1424" s="13">
        <v>45077</v>
      </c>
      <c r="K1424" s="9">
        <v>10000</v>
      </c>
      <c r="L1424" s="4" t="s">
        <v>4628</v>
      </c>
      <c r="M1424" s="4" t="s">
        <v>4632</v>
      </c>
      <c r="N1424" s="4">
        <f>VLOOKUP(I1424,BaseModelo!$A$2:$E$5075,5)</f>
        <v>9</v>
      </c>
      <c r="P1424" s="15">
        <v>142.00000000000003</v>
      </c>
      <c r="Q1424" s="4">
        <f>VLOOKUP(I1424,BaseModelo!$A$2:$E$5075,3)</f>
        <v>147</v>
      </c>
      <c r="R1424" s="4">
        <f t="shared" si="440"/>
        <v>32283000</v>
      </c>
      <c r="S1424" s="16">
        <f t="shared" si="441"/>
        <v>3.0976055509091471E-4</v>
      </c>
      <c r="T1424" s="4">
        <f t="shared" si="452"/>
        <v>3.2524858284546043E-2</v>
      </c>
      <c r="U1424" s="4">
        <f t="shared" si="453"/>
        <v>4.3985998822909898E-2</v>
      </c>
      <c r="V1424" s="6">
        <f t="shared" si="442"/>
        <v>0</v>
      </c>
      <c r="W1424" s="16" t="str">
        <f t="shared" si="443"/>
        <v/>
      </c>
      <c r="X1424" s="4" t="str">
        <f t="shared" si="454"/>
        <v/>
      </c>
      <c r="Y1424" s="4" t="str">
        <f t="shared" si="444"/>
        <v/>
      </c>
      <c r="Z1424" s="4">
        <f t="shared" si="445"/>
        <v>5305000</v>
      </c>
      <c r="AA1424" s="16">
        <f t="shared" si="446"/>
        <v>1.885014137606032E-3</v>
      </c>
      <c r="AB1424" s="15">
        <f t="shared" si="455"/>
        <v>0.19792648444863337</v>
      </c>
      <c r="AC1424" s="15">
        <f t="shared" si="456"/>
        <v>0.2676720075400566</v>
      </c>
      <c r="AD1424" s="4">
        <v>151940</v>
      </c>
      <c r="AE1424" s="26">
        <v>1820.74</v>
      </c>
      <c r="AF1424" s="26">
        <v>1820.74</v>
      </c>
      <c r="AG1424" s="4">
        <f t="shared" si="457"/>
        <v>3095000</v>
      </c>
      <c r="AH1424" s="16">
        <f t="shared" si="447"/>
        <v>3.2310177705977385E-3</v>
      </c>
      <c r="AI1424" s="15">
        <f t="shared" si="448"/>
        <v>0.33925686591276255</v>
      </c>
      <c r="AJ1424" s="15">
        <f t="shared" si="449"/>
        <v>0.45880452342487893</v>
      </c>
      <c r="AK1424" s="4">
        <f t="shared" si="450"/>
        <v>16319000</v>
      </c>
      <c r="AL1424" s="27">
        <f t="shared" si="451"/>
        <v>6.1278264599546543E-4</v>
      </c>
      <c r="AM1424" s="15">
        <f t="shared" si="458"/>
        <v>6.4342177829523867E-2</v>
      </c>
      <c r="AN1424" s="15">
        <f t="shared" si="459"/>
        <v>2.6953856745456156E-5</v>
      </c>
    </row>
    <row r="1425" spans="1:40" x14ac:dyDescent="0.2">
      <c r="A1425" s="4" t="s">
        <v>4628</v>
      </c>
      <c r="B1425" s="3" t="s">
        <v>13</v>
      </c>
      <c r="C1425" s="6">
        <v>152005</v>
      </c>
      <c r="D1425" s="3" t="s">
        <v>93</v>
      </c>
      <c r="E1425" s="6">
        <v>152012</v>
      </c>
      <c r="F1425" s="3" t="s">
        <v>2216</v>
      </c>
      <c r="G1425" s="8">
        <v>5000</v>
      </c>
      <c r="H1425" s="6">
        <v>147</v>
      </c>
      <c r="I1425" s="6">
        <v>151750</v>
      </c>
      <c r="J1425" s="13">
        <v>45077</v>
      </c>
      <c r="K1425" s="9">
        <v>5000</v>
      </c>
      <c r="L1425" s="4" t="s">
        <v>4628</v>
      </c>
      <c r="M1425" s="4" t="s">
        <v>4632</v>
      </c>
      <c r="N1425" s="4">
        <f>VLOOKUP(I1425,BaseModelo!$A$2:$E$5075,5)</f>
        <v>8</v>
      </c>
      <c r="P1425" s="15">
        <v>147</v>
      </c>
      <c r="Q1425" s="4">
        <f>VLOOKUP(I1425,BaseModelo!$A$2:$E$5075,3)</f>
        <v>132</v>
      </c>
      <c r="R1425" s="4">
        <f t="shared" si="440"/>
        <v>32283000</v>
      </c>
      <c r="S1425" s="16">
        <f t="shared" si="441"/>
        <v>1.5488027754545735E-4</v>
      </c>
      <c r="T1425" s="4">
        <f t="shared" si="452"/>
        <v>2.2767400799182231E-2</v>
      </c>
      <c r="U1425" s="4">
        <f t="shared" si="453"/>
        <v>2.2767400799182231E-2</v>
      </c>
      <c r="V1425" s="6">
        <f t="shared" si="442"/>
        <v>0</v>
      </c>
      <c r="W1425" s="16" t="str">
        <f t="shared" si="443"/>
        <v/>
      </c>
      <c r="X1425" s="4" t="str">
        <f t="shared" si="454"/>
        <v/>
      </c>
      <c r="Y1425" s="4" t="str">
        <f t="shared" si="444"/>
        <v/>
      </c>
      <c r="Z1425" s="4">
        <f t="shared" si="445"/>
        <v>5836000</v>
      </c>
      <c r="AA1425" s="16">
        <f t="shared" si="446"/>
        <v>8.5675119945167924E-4</v>
      </c>
      <c r="AB1425" s="15">
        <f t="shared" si="455"/>
        <v>0.12594242631939684</v>
      </c>
      <c r="AC1425" s="15">
        <f t="shared" si="456"/>
        <v>0.12594242631939684</v>
      </c>
      <c r="AD1425" s="4">
        <v>152005</v>
      </c>
      <c r="AE1425" s="26">
        <v>1303.3399999999999</v>
      </c>
      <c r="AF1425" s="26">
        <v>1303.3399999999999</v>
      </c>
      <c r="AG1425" s="4">
        <f t="shared" si="457"/>
        <v>3421000</v>
      </c>
      <c r="AH1425" s="16">
        <f t="shared" si="447"/>
        <v>1.4615609470914938E-3</v>
      </c>
      <c r="AI1425" s="15">
        <f t="shared" si="448"/>
        <v>0.21484945922244958</v>
      </c>
      <c r="AJ1425" s="15">
        <f t="shared" si="449"/>
        <v>0.21484945922244958</v>
      </c>
      <c r="AK1425" s="4">
        <f t="shared" si="450"/>
        <v>16319000</v>
      </c>
      <c r="AL1425" s="27">
        <f t="shared" si="451"/>
        <v>3.0639132299773271E-4</v>
      </c>
      <c r="AM1425" s="15">
        <f t="shared" si="458"/>
        <v>4.5039524480666712E-2</v>
      </c>
      <c r="AN1425" s="15">
        <f t="shared" si="459"/>
        <v>6.9757340520810808E-6</v>
      </c>
    </row>
    <row r="1426" spans="1:40" x14ac:dyDescent="0.2">
      <c r="A1426" s="4" t="s">
        <v>4628</v>
      </c>
      <c r="B1426" s="3" t="s">
        <v>12</v>
      </c>
      <c r="C1426" s="6">
        <v>152023</v>
      </c>
      <c r="D1426" s="3" t="s">
        <v>59</v>
      </c>
      <c r="E1426" s="6">
        <v>152040</v>
      </c>
      <c r="F1426" s="3" t="s">
        <v>2209</v>
      </c>
      <c r="G1426" s="8">
        <v>6000</v>
      </c>
      <c r="H1426" s="6">
        <v>142</v>
      </c>
      <c r="I1426" s="6">
        <v>150221</v>
      </c>
      <c r="J1426" s="13">
        <v>45077</v>
      </c>
      <c r="K1426" s="9">
        <v>6000</v>
      </c>
      <c r="L1426" s="4" t="s">
        <v>4628</v>
      </c>
      <c r="M1426" s="4" t="s">
        <v>4632</v>
      </c>
      <c r="N1426" s="4">
        <f>VLOOKUP(I1426,BaseModelo!$A$2:$E$5075,5)</f>
        <v>10</v>
      </c>
      <c r="P1426" s="15">
        <v>142.00000000000003</v>
      </c>
      <c r="Q1426" s="4">
        <f>VLOOKUP(I1426,BaseModelo!$A$2:$E$5075,3)</f>
        <v>0</v>
      </c>
      <c r="R1426" s="4">
        <f t="shared" si="440"/>
        <v>32283000</v>
      </c>
      <c r="S1426" s="16">
        <f t="shared" si="441"/>
        <v>1.8585633305454884E-4</v>
      </c>
      <c r="T1426" s="4">
        <f t="shared" si="452"/>
        <v>2.6391599293745936E-2</v>
      </c>
      <c r="U1426" s="4">
        <f t="shared" si="453"/>
        <v>2.6391599293745942E-2</v>
      </c>
      <c r="V1426" s="6">
        <f t="shared" si="442"/>
        <v>0</v>
      </c>
      <c r="W1426" s="16" t="str">
        <f t="shared" si="443"/>
        <v/>
      </c>
      <c r="X1426" s="4" t="str">
        <f t="shared" si="454"/>
        <v/>
      </c>
      <c r="Y1426" s="4" t="str">
        <f t="shared" si="444"/>
        <v/>
      </c>
      <c r="Z1426" s="4">
        <f t="shared" si="445"/>
        <v>4121000</v>
      </c>
      <c r="AA1426" s="16">
        <f t="shared" si="446"/>
        <v>1.4559572919194371E-3</v>
      </c>
      <c r="AB1426" s="15">
        <f t="shared" si="455"/>
        <v>0.20674593545256006</v>
      </c>
      <c r="AC1426" s="15">
        <f t="shared" si="456"/>
        <v>0.20674593545256012</v>
      </c>
      <c r="AD1426" s="4">
        <v>152023</v>
      </c>
      <c r="AE1426" s="26">
        <v>1503.37</v>
      </c>
      <c r="AF1426" s="26">
        <v>1503.37</v>
      </c>
      <c r="AG1426" s="4">
        <f t="shared" si="457"/>
        <v>1846000</v>
      </c>
      <c r="AH1426" s="16">
        <f t="shared" si="447"/>
        <v>3.2502708559046588E-3</v>
      </c>
      <c r="AI1426" s="15">
        <f t="shared" si="448"/>
        <v>0.46153846153846156</v>
      </c>
      <c r="AJ1426" s="15">
        <f t="shared" si="449"/>
        <v>0.46153846153846162</v>
      </c>
      <c r="AK1426" s="4">
        <f t="shared" si="450"/>
        <v>16319000</v>
      </c>
      <c r="AL1426" s="27">
        <f t="shared" si="451"/>
        <v>3.6766958759727926E-4</v>
      </c>
      <c r="AM1426" s="15">
        <f t="shared" si="458"/>
        <v>5.2209081438813656E-2</v>
      </c>
      <c r="AN1426" s="15">
        <f t="shared" si="459"/>
        <v>9.7033884283642175E-6</v>
      </c>
    </row>
    <row r="1427" spans="1:40" x14ac:dyDescent="0.2">
      <c r="A1427" s="4" t="s">
        <v>4628</v>
      </c>
      <c r="B1427" s="3" t="s">
        <v>12</v>
      </c>
      <c r="C1427" s="6">
        <v>152023</v>
      </c>
      <c r="D1427" s="3" t="s">
        <v>59</v>
      </c>
      <c r="E1427" s="6">
        <v>152041</v>
      </c>
      <c r="F1427" s="3" t="s">
        <v>2210</v>
      </c>
      <c r="G1427" s="8">
        <v>7000</v>
      </c>
      <c r="H1427" s="6">
        <v>142</v>
      </c>
      <c r="I1427" s="6">
        <v>151960</v>
      </c>
      <c r="J1427" s="13">
        <v>45077</v>
      </c>
      <c r="K1427" s="9">
        <v>7000</v>
      </c>
      <c r="L1427" s="4" t="s">
        <v>4628</v>
      </c>
      <c r="M1427" s="4" t="s">
        <v>4632</v>
      </c>
      <c r="N1427" s="4">
        <f>VLOOKUP(I1427,BaseModelo!$A$2:$E$5075,5)</f>
        <v>6</v>
      </c>
      <c r="P1427" s="15">
        <v>142.00000000000003</v>
      </c>
      <c r="Q1427" s="4">
        <f>VLOOKUP(I1427,BaseModelo!$A$2:$E$5075,3)</f>
        <v>115</v>
      </c>
      <c r="R1427" s="4">
        <f t="shared" si="440"/>
        <v>32283000</v>
      </c>
      <c r="S1427" s="16">
        <f t="shared" si="441"/>
        <v>2.168323885636403E-4</v>
      </c>
      <c r="T1427" s="4">
        <f t="shared" si="452"/>
        <v>3.0790199176036922E-2</v>
      </c>
      <c r="U1427" s="4">
        <f t="shared" si="453"/>
        <v>3.0790199176036929E-2</v>
      </c>
      <c r="V1427" s="6">
        <f t="shared" si="442"/>
        <v>0</v>
      </c>
      <c r="W1427" s="16" t="str">
        <f t="shared" si="443"/>
        <v/>
      </c>
      <c r="X1427" s="4" t="str">
        <f t="shared" si="454"/>
        <v/>
      </c>
      <c r="Y1427" s="4" t="str">
        <f t="shared" si="444"/>
        <v/>
      </c>
      <c r="Z1427" s="4">
        <f t="shared" si="445"/>
        <v>4853000</v>
      </c>
      <c r="AA1427" s="16">
        <f t="shared" si="446"/>
        <v>1.4424067587059551E-3</v>
      </c>
      <c r="AB1427" s="15">
        <f t="shared" si="455"/>
        <v>0.20482175973624561</v>
      </c>
      <c r="AC1427" s="15">
        <f t="shared" si="456"/>
        <v>0.20482175973624567</v>
      </c>
      <c r="AD1427" s="4">
        <v>152023</v>
      </c>
      <c r="AE1427" s="26">
        <v>1758.65</v>
      </c>
      <c r="AF1427" s="26">
        <v>1758.65</v>
      </c>
      <c r="AG1427" s="4">
        <f t="shared" si="457"/>
        <v>2735000</v>
      </c>
      <c r="AH1427" s="16">
        <f t="shared" si="447"/>
        <v>2.5594149908592322E-3</v>
      </c>
      <c r="AI1427" s="15">
        <f t="shared" si="448"/>
        <v>0.363436928702011</v>
      </c>
      <c r="AJ1427" s="15">
        <f t="shared" si="449"/>
        <v>0.36343692870201105</v>
      </c>
      <c r="AK1427" s="4">
        <f t="shared" si="450"/>
        <v>16319000</v>
      </c>
      <c r="AL1427" s="27">
        <f t="shared" si="451"/>
        <v>4.289478521968258E-4</v>
      </c>
      <c r="AM1427" s="15">
        <f t="shared" si="458"/>
        <v>6.0910595011949266E-2</v>
      </c>
      <c r="AN1427" s="15">
        <f t="shared" si="459"/>
        <v>1.3207389805273516E-5</v>
      </c>
    </row>
    <row r="1428" spans="1:40" x14ac:dyDescent="0.2">
      <c r="A1428" s="4" t="s">
        <v>4628</v>
      </c>
      <c r="B1428" s="3" t="s">
        <v>6</v>
      </c>
      <c r="C1428" s="6">
        <v>152031</v>
      </c>
      <c r="D1428" s="3" t="s">
        <v>63</v>
      </c>
      <c r="E1428" s="6">
        <v>152173</v>
      </c>
      <c r="F1428" s="3" t="s">
        <v>2233</v>
      </c>
      <c r="G1428" s="8">
        <v>6000</v>
      </c>
      <c r="H1428" s="6">
        <v>142</v>
      </c>
      <c r="I1428" s="6">
        <v>151972</v>
      </c>
      <c r="J1428" s="13">
        <v>45077</v>
      </c>
      <c r="K1428" s="9">
        <v>6000</v>
      </c>
      <c r="L1428" s="4" t="s">
        <v>4628</v>
      </c>
      <c r="M1428" s="4" t="s">
        <v>4632</v>
      </c>
      <c r="N1428" s="4">
        <f>VLOOKUP(I1428,BaseModelo!$A$2:$E$5075,5)</f>
        <v>9</v>
      </c>
      <c r="P1428" s="15">
        <v>142.00000000000003</v>
      </c>
      <c r="Q1428" s="4">
        <f>VLOOKUP(I1428,BaseModelo!$A$2:$E$5075,3)</f>
        <v>147</v>
      </c>
      <c r="R1428" s="4">
        <f t="shared" si="440"/>
        <v>32283000</v>
      </c>
      <c r="S1428" s="16">
        <f t="shared" si="441"/>
        <v>1.8585633305454884E-4</v>
      </c>
      <c r="T1428" s="4">
        <f t="shared" si="452"/>
        <v>2.6391599293745936E-2</v>
      </c>
      <c r="U1428" s="4">
        <f t="shared" si="453"/>
        <v>2.6391599293745942E-2</v>
      </c>
      <c r="V1428" s="6">
        <f t="shared" si="442"/>
        <v>0</v>
      </c>
      <c r="W1428" s="16" t="str">
        <f t="shared" si="443"/>
        <v/>
      </c>
      <c r="X1428" s="4" t="str">
        <f t="shared" si="454"/>
        <v/>
      </c>
      <c r="Y1428" s="4" t="str">
        <f t="shared" si="444"/>
        <v/>
      </c>
      <c r="Z1428" s="4">
        <f t="shared" si="445"/>
        <v>5305000</v>
      </c>
      <c r="AA1428" s="16">
        <f t="shared" si="446"/>
        <v>1.1310084825636192E-3</v>
      </c>
      <c r="AB1428" s="15">
        <f t="shared" si="455"/>
        <v>0.16060320452403393</v>
      </c>
      <c r="AC1428" s="15">
        <f t="shared" si="456"/>
        <v>0.16060320452403395</v>
      </c>
      <c r="AD1428" s="4">
        <v>152031</v>
      </c>
      <c r="AE1428" s="26">
        <v>1503.37</v>
      </c>
      <c r="AF1428" s="26">
        <v>1503.37</v>
      </c>
      <c r="AG1428" s="4">
        <f t="shared" si="457"/>
        <v>3095000</v>
      </c>
      <c r="AH1428" s="16">
        <f t="shared" si="447"/>
        <v>1.9386106623586429E-3</v>
      </c>
      <c r="AI1428" s="15">
        <f t="shared" si="448"/>
        <v>0.27528271405492727</v>
      </c>
      <c r="AJ1428" s="15">
        <f t="shared" si="449"/>
        <v>0.27528271405492732</v>
      </c>
      <c r="AK1428" s="4">
        <f t="shared" si="450"/>
        <v>16319000</v>
      </c>
      <c r="AL1428" s="27">
        <f t="shared" si="451"/>
        <v>3.6766958759727926E-4</v>
      </c>
      <c r="AM1428" s="15">
        <f t="shared" si="458"/>
        <v>5.2209081438813656E-2</v>
      </c>
      <c r="AN1428" s="15">
        <f t="shared" si="459"/>
        <v>9.7033884283642175E-6</v>
      </c>
    </row>
    <row r="1429" spans="1:40" x14ac:dyDescent="0.2">
      <c r="A1429" s="4" t="s">
        <v>4628</v>
      </c>
      <c r="B1429" s="3" t="s">
        <v>6</v>
      </c>
      <c r="C1429" s="6">
        <v>152031</v>
      </c>
      <c r="D1429" s="3" t="s">
        <v>63</v>
      </c>
      <c r="E1429" s="6">
        <v>152174</v>
      </c>
      <c r="F1429" s="3" t="s">
        <v>2234</v>
      </c>
      <c r="G1429" s="8">
        <v>6000</v>
      </c>
      <c r="H1429" s="6">
        <v>142</v>
      </c>
      <c r="I1429" s="6">
        <v>151973</v>
      </c>
      <c r="J1429" s="13">
        <v>45077</v>
      </c>
      <c r="K1429" s="9">
        <v>6000</v>
      </c>
      <c r="L1429" s="4" t="s">
        <v>4628</v>
      </c>
      <c r="M1429" s="4" t="s">
        <v>4632</v>
      </c>
      <c r="N1429" s="4">
        <f>VLOOKUP(I1429,BaseModelo!$A$2:$E$5075,5)</f>
        <v>9</v>
      </c>
      <c r="P1429" s="15">
        <v>142.00000000000003</v>
      </c>
      <c r="Q1429" s="4">
        <f>VLOOKUP(I1429,BaseModelo!$A$2:$E$5075,3)</f>
        <v>147</v>
      </c>
      <c r="R1429" s="4">
        <f t="shared" si="440"/>
        <v>32283000</v>
      </c>
      <c r="S1429" s="16">
        <f t="shared" si="441"/>
        <v>1.8585633305454884E-4</v>
      </c>
      <c r="T1429" s="4">
        <f t="shared" si="452"/>
        <v>2.6391599293745936E-2</v>
      </c>
      <c r="U1429" s="4">
        <f t="shared" si="453"/>
        <v>2.6391599293745942E-2</v>
      </c>
      <c r="V1429" s="6">
        <f t="shared" si="442"/>
        <v>0</v>
      </c>
      <c r="W1429" s="16" t="str">
        <f t="shared" si="443"/>
        <v/>
      </c>
      <c r="X1429" s="4" t="str">
        <f t="shared" si="454"/>
        <v/>
      </c>
      <c r="Y1429" s="4" t="str">
        <f t="shared" si="444"/>
        <v/>
      </c>
      <c r="Z1429" s="4">
        <f t="shared" si="445"/>
        <v>5305000</v>
      </c>
      <c r="AA1429" s="16">
        <f t="shared" si="446"/>
        <v>1.1310084825636192E-3</v>
      </c>
      <c r="AB1429" s="15">
        <f t="shared" si="455"/>
        <v>0.16060320452403393</v>
      </c>
      <c r="AC1429" s="15">
        <f t="shared" si="456"/>
        <v>0.16060320452403395</v>
      </c>
      <c r="AD1429" s="4">
        <v>152031</v>
      </c>
      <c r="AE1429" s="26">
        <v>1503.37</v>
      </c>
      <c r="AF1429" s="26">
        <v>1503.37</v>
      </c>
      <c r="AG1429" s="4">
        <f t="shared" si="457"/>
        <v>3095000</v>
      </c>
      <c r="AH1429" s="16">
        <f t="shared" si="447"/>
        <v>1.9386106623586429E-3</v>
      </c>
      <c r="AI1429" s="15">
        <f t="shared" si="448"/>
        <v>0.27528271405492727</v>
      </c>
      <c r="AJ1429" s="15">
        <f t="shared" si="449"/>
        <v>0.27528271405492732</v>
      </c>
      <c r="AK1429" s="4">
        <f t="shared" si="450"/>
        <v>16319000</v>
      </c>
      <c r="AL1429" s="27">
        <f t="shared" si="451"/>
        <v>3.6766958759727926E-4</v>
      </c>
      <c r="AM1429" s="15">
        <f t="shared" si="458"/>
        <v>5.2209081438813656E-2</v>
      </c>
      <c r="AN1429" s="15">
        <f t="shared" si="459"/>
        <v>9.7033884283642175E-6</v>
      </c>
    </row>
    <row r="1430" spans="1:40" x14ac:dyDescent="0.2">
      <c r="A1430" s="4" t="s">
        <v>4628</v>
      </c>
      <c r="B1430" s="2" t="s">
        <v>15</v>
      </c>
      <c r="C1430" s="5">
        <v>152049</v>
      </c>
      <c r="D1430" s="2" t="s">
        <v>426</v>
      </c>
      <c r="E1430" s="5">
        <v>152050</v>
      </c>
      <c r="F1430" s="2" t="s">
        <v>2215</v>
      </c>
      <c r="G1430" s="7">
        <v>40000</v>
      </c>
      <c r="H1430" s="5">
        <v>90</v>
      </c>
      <c r="I1430" s="6">
        <v>151308</v>
      </c>
      <c r="J1430" s="13">
        <v>45077</v>
      </c>
      <c r="K1430" s="9">
        <v>40000</v>
      </c>
      <c r="L1430" s="4" t="s">
        <v>4628</v>
      </c>
      <c r="M1430" s="4" t="s">
        <v>4632</v>
      </c>
      <c r="N1430" s="4">
        <f>VLOOKUP(I1430,BaseModelo!$A$2:$E$5075,5)</f>
        <v>6</v>
      </c>
      <c r="P1430" s="15">
        <v>85.000000000000014</v>
      </c>
      <c r="Q1430" s="4">
        <f>VLOOKUP(I1430,BaseModelo!$A$2:$E$5075,3)</f>
        <v>115</v>
      </c>
      <c r="R1430" s="4">
        <f t="shared" si="440"/>
        <v>32283000</v>
      </c>
      <c r="S1430" s="16">
        <f t="shared" si="441"/>
        <v>1.2390422203636588E-3</v>
      </c>
      <c r="T1430" s="4">
        <f t="shared" si="452"/>
        <v>0.1115137998327293</v>
      </c>
      <c r="U1430" s="4">
        <f t="shared" si="453"/>
        <v>0.10531858873091102</v>
      </c>
      <c r="V1430" s="6">
        <f t="shared" si="442"/>
        <v>0</v>
      </c>
      <c r="W1430" s="16" t="str">
        <f t="shared" si="443"/>
        <v/>
      </c>
      <c r="X1430" s="4" t="str">
        <f t="shared" si="454"/>
        <v/>
      </c>
      <c r="Y1430" s="4" t="str">
        <f t="shared" si="444"/>
        <v/>
      </c>
      <c r="Z1430" s="4">
        <f t="shared" si="445"/>
        <v>4853000</v>
      </c>
      <c r="AA1430" s="16">
        <f t="shared" si="446"/>
        <v>8.2423243354626009E-3</v>
      </c>
      <c r="AB1430" s="15">
        <f t="shared" si="455"/>
        <v>0.74180919019163405</v>
      </c>
      <c r="AC1430" s="15">
        <f t="shared" si="456"/>
        <v>0.7005975685143212</v>
      </c>
      <c r="AD1430" s="4">
        <v>152049</v>
      </c>
      <c r="AE1430" s="26">
        <v>6179.3</v>
      </c>
      <c r="AF1430" s="26">
        <v>6179.3</v>
      </c>
      <c r="AG1430" s="4">
        <f t="shared" si="457"/>
        <v>2735000</v>
      </c>
      <c r="AH1430" s="16">
        <f t="shared" si="447"/>
        <v>1.4625228519195612E-2</v>
      </c>
      <c r="AI1430" s="15">
        <f t="shared" si="448"/>
        <v>1.3162705667276051</v>
      </c>
      <c r="AJ1430" s="15">
        <f t="shared" si="449"/>
        <v>1.2431444241316272</v>
      </c>
      <c r="AK1430" s="4">
        <f t="shared" si="450"/>
        <v>16319000</v>
      </c>
      <c r="AL1430" s="27">
        <f t="shared" si="451"/>
        <v>2.4511305839818617E-3</v>
      </c>
      <c r="AM1430" s="15">
        <f t="shared" si="458"/>
        <v>0.22060175255836756</v>
      </c>
      <c r="AN1430" s="15">
        <f t="shared" si="459"/>
        <v>2.5814961390014345E-4</v>
      </c>
    </row>
    <row r="1431" spans="1:40" x14ac:dyDescent="0.2">
      <c r="A1431" s="4" t="s">
        <v>4628</v>
      </c>
      <c r="B1431" s="3" t="s">
        <v>15</v>
      </c>
      <c r="C1431" s="6">
        <v>152049</v>
      </c>
      <c r="D1431" s="3" t="s">
        <v>426</v>
      </c>
      <c r="E1431" s="6">
        <v>152051</v>
      </c>
      <c r="F1431" s="3" t="s">
        <v>2217</v>
      </c>
      <c r="G1431" s="8">
        <v>10000</v>
      </c>
      <c r="H1431" s="6">
        <v>142</v>
      </c>
      <c r="I1431" s="6">
        <v>151551</v>
      </c>
      <c r="J1431" s="13">
        <v>45077</v>
      </c>
      <c r="K1431" s="9">
        <v>10000</v>
      </c>
      <c r="L1431" s="4" t="s">
        <v>4628</v>
      </c>
      <c r="M1431" s="4" t="s">
        <v>4632</v>
      </c>
      <c r="N1431" s="4">
        <f>VLOOKUP(I1431,BaseModelo!$A$2:$E$5075,5)</f>
        <v>9</v>
      </c>
      <c r="P1431" s="15">
        <v>142.00000000000003</v>
      </c>
      <c r="Q1431" s="4">
        <f>VLOOKUP(I1431,BaseModelo!$A$2:$E$5075,3)</f>
        <v>147</v>
      </c>
      <c r="R1431" s="4">
        <f t="shared" si="440"/>
        <v>32283000</v>
      </c>
      <c r="S1431" s="16">
        <f t="shared" si="441"/>
        <v>3.0976055509091471E-4</v>
      </c>
      <c r="T1431" s="4">
        <f t="shared" si="452"/>
        <v>4.3985998822909891E-2</v>
      </c>
      <c r="U1431" s="4">
        <f t="shared" si="453"/>
        <v>4.3985998822909898E-2</v>
      </c>
      <c r="V1431" s="6">
        <f t="shared" si="442"/>
        <v>0</v>
      </c>
      <c r="W1431" s="16" t="str">
        <f t="shared" si="443"/>
        <v/>
      </c>
      <c r="X1431" s="4" t="str">
        <f t="shared" si="454"/>
        <v/>
      </c>
      <c r="Y1431" s="4" t="str">
        <f t="shared" si="444"/>
        <v/>
      </c>
      <c r="Z1431" s="4">
        <f t="shared" si="445"/>
        <v>5305000</v>
      </c>
      <c r="AA1431" s="16">
        <f t="shared" si="446"/>
        <v>1.885014137606032E-3</v>
      </c>
      <c r="AB1431" s="15">
        <f t="shared" si="455"/>
        <v>0.26767200754005654</v>
      </c>
      <c r="AC1431" s="15">
        <f t="shared" si="456"/>
        <v>0.2676720075400566</v>
      </c>
      <c r="AD1431" s="4">
        <v>152049</v>
      </c>
      <c r="AE1431" s="26">
        <v>2510.34</v>
      </c>
      <c r="AF1431" s="26">
        <v>2510.34</v>
      </c>
      <c r="AG1431" s="4">
        <f t="shared" si="457"/>
        <v>3095000</v>
      </c>
      <c r="AH1431" s="16">
        <f t="shared" si="447"/>
        <v>3.2310177705977385E-3</v>
      </c>
      <c r="AI1431" s="15">
        <f t="shared" si="448"/>
        <v>0.45880452342487887</v>
      </c>
      <c r="AJ1431" s="15">
        <f t="shared" si="449"/>
        <v>0.45880452342487893</v>
      </c>
      <c r="AK1431" s="4">
        <f t="shared" si="450"/>
        <v>16319000</v>
      </c>
      <c r="AL1431" s="27">
        <f t="shared" si="451"/>
        <v>6.1278264599546543E-4</v>
      </c>
      <c r="AM1431" s="15">
        <f t="shared" si="458"/>
        <v>8.7015135731356094E-2</v>
      </c>
      <c r="AN1431" s="15">
        <f t="shared" si="459"/>
        <v>2.6953856745456156E-5</v>
      </c>
    </row>
    <row r="1432" spans="1:40" x14ac:dyDescent="0.2">
      <c r="A1432" s="4" t="s">
        <v>4628</v>
      </c>
      <c r="B1432" s="3" t="s">
        <v>15</v>
      </c>
      <c r="C1432" s="6">
        <v>152049</v>
      </c>
      <c r="D1432" s="3" t="s">
        <v>426</v>
      </c>
      <c r="E1432" s="6">
        <v>152052</v>
      </c>
      <c r="F1432" s="3" t="s">
        <v>2218</v>
      </c>
      <c r="G1432" s="8">
        <v>5000</v>
      </c>
      <c r="H1432" s="6">
        <v>147</v>
      </c>
      <c r="I1432" s="6">
        <v>151554</v>
      </c>
      <c r="J1432" s="13">
        <v>45077</v>
      </c>
      <c r="K1432" s="9">
        <v>5000</v>
      </c>
      <c r="L1432" s="4" t="s">
        <v>4628</v>
      </c>
      <c r="M1432" s="4" t="s">
        <v>4632</v>
      </c>
      <c r="N1432" s="4">
        <f>VLOOKUP(I1432,BaseModelo!$A$2:$E$5075,5)</f>
        <v>8</v>
      </c>
      <c r="P1432" s="15">
        <v>147</v>
      </c>
      <c r="Q1432" s="4">
        <f>VLOOKUP(I1432,BaseModelo!$A$2:$E$5075,3)</f>
        <v>132</v>
      </c>
      <c r="R1432" s="4">
        <f t="shared" si="440"/>
        <v>32283000</v>
      </c>
      <c r="S1432" s="16">
        <f t="shared" si="441"/>
        <v>1.5488027754545735E-4</v>
      </c>
      <c r="T1432" s="4">
        <f t="shared" si="452"/>
        <v>2.2767400799182231E-2</v>
      </c>
      <c r="U1432" s="4">
        <f t="shared" si="453"/>
        <v>2.2767400799182231E-2</v>
      </c>
      <c r="V1432" s="6">
        <f t="shared" si="442"/>
        <v>0</v>
      </c>
      <c r="W1432" s="16" t="str">
        <f t="shared" si="443"/>
        <v/>
      </c>
      <c r="X1432" s="4" t="str">
        <f t="shared" si="454"/>
        <v/>
      </c>
      <c r="Y1432" s="4" t="str">
        <f t="shared" si="444"/>
        <v/>
      </c>
      <c r="Z1432" s="4">
        <f t="shared" si="445"/>
        <v>5836000</v>
      </c>
      <c r="AA1432" s="16">
        <f t="shared" si="446"/>
        <v>8.5675119945167924E-4</v>
      </c>
      <c r="AB1432" s="15">
        <f t="shared" si="455"/>
        <v>0.12594242631939684</v>
      </c>
      <c r="AC1432" s="15">
        <f t="shared" si="456"/>
        <v>0.12594242631939684</v>
      </c>
      <c r="AD1432" s="4">
        <v>152049</v>
      </c>
      <c r="AE1432" s="26">
        <v>1303.3399999999999</v>
      </c>
      <c r="AF1432" s="26">
        <v>1303.3399999999999</v>
      </c>
      <c r="AG1432" s="4">
        <f t="shared" si="457"/>
        <v>3421000</v>
      </c>
      <c r="AH1432" s="16">
        <f t="shared" si="447"/>
        <v>1.4615609470914938E-3</v>
      </c>
      <c r="AI1432" s="15">
        <f t="shared" si="448"/>
        <v>0.21484945922244958</v>
      </c>
      <c r="AJ1432" s="15">
        <f t="shared" si="449"/>
        <v>0.21484945922244958</v>
      </c>
      <c r="AK1432" s="4">
        <f t="shared" si="450"/>
        <v>16319000</v>
      </c>
      <c r="AL1432" s="27">
        <f t="shared" si="451"/>
        <v>3.0639132299773271E-4</v>
      </c>
      <c r="AM1432" s="15">
        <f t="shared" si="458"/>
        <v>4.5039524480666712E-2</v>
      </c>
      <c r="AN1432" s="15">
        <f t="shared" si="459"/>
        <v>6.9757340520810808E-6</v>
      </c>
    </row>
    <row r="1433" spans="1:40" x14ac:dyDescent="0.2">
      <c r="A1433" s="4" t="s">
        <v>4628</v>
      </c>
      <c r="B1433" s="3" t="s">
        <v>15</v>
      </c>
      <c r="C1433" s="6">
        <v>152049</v>
      </c>
      <c r="D1433" s="3" t="s">
        <v>426</v>
      </c>
      <c r="E1433" s="6">
        <v>152053</v>
      </c>
      <c r="F1433" s="3" t="s">
        <v>2219</v>
      </c>
      <c r="G1433" s="8">
        <v>20000</v>
      </c>
      <c r="H1433" s="6">
        <v>105</v>
      </c>
      <c r="I1433" s="6">
        <v>151966</v>
      </c>
      <c r="J1433" s="13">
        <v>45077</v>
      </c>
      <c r="K1433" s="9">
        <v>20000</v>
      </c>
      <c r="L1433" s="4" t="s">
        <v>4628</v>
      </c>
      <c r="M1433" s="4" t="s">
        <v>4632</v>
      </c>
      <c r="N1433" s="4">
        <f>VLOOKUP(I1433,BaseModelo!$A$2:$E$5075,5)</f>
        <v>4</v>
      </c>
      <c r="P1433" s="15">
        <v>122</v>
      </c>
      <c r="Q1433" s="4">
        <f>VLOOKUP(I1433,BaseModelo!$A$2:$E$5075,3)</f>
        <v>110</v>
      </c>
      <c r="R1433" s="4">
        <f t="shared" si="440"/>
        <v>32283000</v>
      </c>
      <c r="S1433" s="16">
        <f t="shared" si="441"/>
        <v>6.1952111018182942E-4</v>
      </c>
      <c r="T1433" s="4">
        <f t="shared" si="452"/>
        <v>6.5049716569092086E-2</v>
      </c>
      <c r="U1433" s="4">
        <f t="shared" si="453"/>
        <v>7.5581575442183191E-2</v>
      </c>
      <c r="V1433" s="6">
        <f t="shared" si="442"/>
        <v>0</v>
      </c>
      <c r="W1433" s="16" t="str">
        <f t="shared" si="443"/>
        <v/>
      </c>
      <c r="X1433" s="4" t="str">
        <f t="shared" si="454"/>
        <v/>
      </c>
      <c r="Y1433" s="4" t="str">
        <f t="shared" si="444"/>
        <v/>
      </c>
      <c r="Z1433" s="4">
        <f t="shared" si="445"/>
        <v>2331000</v>
      </c>
      <c r="AA1433" s="16">
        <f t="shared" si="446"/>
        <v>8.5800085800085794E-3</v>
      </c>
      <c r="AB1433" s="15">
        <f t="shared" si="455"/>
        <v>0.9009009009009008</v>
      </c>
      <c r="AC1433" s="15">
        <f t="shared" si="456"/>
        <v>1.0467610467610466</v>
      </c>
      <c r="AD1433" s="4">
        <v>152049</v>
      </c>
      <c r="AE1433" s="26">
        <v>3641.47</v>
      </c>
      <c r="AF1433" s="26">
        <v>3641.47</v>
      </c>
      <c r="AG1433" s="4">
        <f t="shared" si="457"/>
        <v>858000</v>
      </c>
      <c r="AH1433" s="16">
        <f t="shared" si="447"/>
        <v>2.3310023310023312E-2</v>
      </c>
      <c r="AI1433" s="15">
        <f t="shared" si="448"/>
        <v>2.4475524475524479</v>
      </c>
      <c r="AJ1433" s="15">
        <f t="shared" si="449"/>
        <v>2.8438228438228439</v>
      </c>
      <c r="AK1433" s="4">
        <f t="shared" si="450"/>
        <v>16319000</v>
      </c>
      <c r="AL1433" s="27">
        <f t="shared" si="451"/>
        <v>1.2255652919909309E-3</v>
      </c>
      <c r="AM1433" s="15">
        <f t="shared" si="458"/>
        <v>0.12868435565904773</v>
      </c>
      <c r="AN1433" s="15">
        <f t="shared" si="459"/>
        <v>9.2630155575933808E-5</v>
      </c>
    </row>
    <row r="1434" spans="1:40" x14ac:dyDescent="0.2">
      <c r="A1434" s="4" t="s">
        <v>4628</v>
      </c>
      <c r="B1434" s="3" t="s">
        <v>15</v>
      </c>
      <c r="C1434" s="6">
        <v>152049</v>
      </c>
      <c r="D1434" s="3" t="s">
        <v>426</v>
      </c>
      <c r="E1434" s="6">
        <v>152054</v>
      </c>
      <c r="F1434" s="3" t="s">
        <v>2220</v>
      </c>
      <c r="G1434" s="8">
        <v>35000</v>
      </c>
      <c r="H1434" s="6">
        <v>90</v>
      </c>
      <c r="I1434" s="6">
        <v>151309</v>
      </c>
      <c r="J1434" s="13">
        <v>45077</v>
      </c>
      <c r="K1434" s="9">
        <v>35000</v>
      </c>
      <c r="L1434" s="4" t="s">
        <v>4628</v>
      </c>
      <c r="M1434" s="4" t="s">
        <v>4632</v>
      </c>
      <c r="N1434" s="4">
        <f>VLOOKUP(I1434,BaseModelo!$A$2:$E$5075,5)</f>
        <v>7</v>
      </c>
      <c r="P1434" s="15">
        <v>90</v>
      </c>
      <c r="Q1434" s="4">
        <f>VLOOKUP(I1434,BaseModelo!$A$2:$E$5075,3)</f>
        <v>127</v>
      </c>
      <c r="R1434" s="4">
        <f t="shared" si="440"/>
        <v>32283000</v>
      </c>
      <c r="S1434" s="16">
        <f t="shared" si="441"/>
        <v>1.0841619428182015E-3</v>
      </c>
      <c r="T1434" s="4">
        <f t="shared" si="452"/>
        <v>9.757457485363813E-2</v>
      </c>
      <c r="U1434" s="4">
        <f t="shared" si="453"/>
        <v>9.757457485363813E-2</v>
      </c>
      <c r="V1434" s="6">
        <f t="shared" si="442"/>
        <v>0</v>
      </c>
      <c r="W1434" s="16" t="str">
        <f t="shared" si="443"/>
        <v/>
      </c>
      <c r="X1434" s="4" t="str">
        <f t="shared" si="454"/>
        <v/>
      </c>
      <c r="Y1434" s="4" t="str">
        <f t="shared" si="444"/>
        <v/>
      </c>
      <c r="Z1434" s="4">
        <f t="shared" si="445"/>
        <v>4022000</v>
      </c>
      <c r="AA1434" s="16">
        <f t="shared" si="446"/>
        <v>8.70213823968175E-3</v>
      </c>
      <c r="AB1434" s="15">
        <f t="shared" si="455"/>
        <v>0.78319244157135748</v>
      </c>
      <c r="AC1434" s="15">
        <f t="shared" si="456"/>
        <v>0.78319244157135748</v>
      </c>
      <c r="AD1434" s="4">
        <v>152049</v>
      </c>
      <c r="AE1434" s="26">
        <v>5413.81</v>
      </c>
      <c r="AF1434" s="26">
        <v>5413.81</v>
      </c>
      <c r="AG1434" s="4">
        <f t="shared" si="457"/>
        <v>2184000</v>
      </c>
      <c r="AH1434" s="16">
        <f t="shared" si="447"/>
        <v>1.6025641025641024E-2</v>
      </c>
      <c r="AI1434" s="15">
        <f t="shared" si="448"/>
        <v>1.4423076923076921</v>
      </c>
      <c r="AJ1434" s="15">
        <f t="shared" si="449"/>
        <v>1.4423076923076921</v>
      </c>
      <c r="AK1434" s="4">
        <f t="shared" si="450"/>
        <v>16319000</v>
      </c>
      <c r="AL1434" s="27">
        <f t="shared" si="451"/>
        <v>2.1447392609841289E-3</v>
      </c>
      <c r="AM1434" s="15">
        <f t="shared" si="458"/>
        <v>0.1930265334885716</v>
      </c>
      <c r="AN1434" s="15">
        <f t="shared" si="459"/>
        <v>2.0927202156243241E-4</v>
      </c>
    </row>
    <row r="1435" spans="1:40" x14ac:dyDescent="0.2">
      <c r="A1435" s="4" t="s">
        <v>4628</v>
      </c>
      <c r="B1435" s="3" t="s">
        <v>15</v>
      </c>
      <c r="C1435" s="6">
        <v>152049</v>
      </c>
      <c r="D1435" s="3" t="s">
        <v>426</v>
      </c>
      <c r="E1435" s="6">
        <v>152055</v>
      </c>
      <c r="F1435" s="3" t="s">
        <v>2221</v>
      </c>
      <c r="G1435" s="8">
        <v>35000</v>
      </c>
      <c r="H1435" s="6">
        <v>90</v>
      </c>
      <c r="I1435" s="6">
        <v>151797</v>
      </c>
      <c r="J1435" s="13">
        <v>45077</v>
      </c>
      <c r="K1435" s="9">
        <v>35000</v>
      </c>
      <c r="L1435" s="4" t="s">
        <v>4628</v>
      </c>
      <c r="M1435" s="4" t="s">
        <v>4632</v>
      </c>
      <c r="N1435" s="4">
        <f>VLOOKUP(I1435,BaseModelo!$A$2:$E$5075,5)</f>
        <v>8</v>
      </c>
      <c r="P1435" s="15">
        <v>90</v>
      </c>
      <c r="Q1435" s="4">
        <f>VLOOKUP(I1435,BaseModelo!$A$2:$E$5075,3)</f>
        <v>132</v>
      </c>
      <c r="R1435" s="4">
        <f t="shared" si="440"/>
        <v>32283000</v>
      </c>
      <c r="S1435" s="16">
        <f t="shared" si="441"/>
        <v>1.0841619428182015E-3</v>
      </c>
      <c r="T1435" s="4">
        <f t="shared" si="452"/>
        <v>9.757457485363813E-2</v>
      </c>
      <c r="U1435" s="4">
        <f t="shared" si="453"/>
        <v>9.757457485363813E-2</v>
      </c>
      <c r="V1435" s="6">
        <f t="shared" si="442"/>
        <v>0</v>
      </c>
      <c r="W1435" s="16" t="str">
        <f t="shared" si="443"/>
        <v/>
      </c>
      <c r="X1435" s="4" t="str">
        <f t="shared" si="454"/>
        <v/>
      </c>
      <c r="Y1435" s="4" t="str">
        <f t="shared" si="444"/>
        <v/>
      </c>
      <c r="Z1435" s="4">
        <f t="shared" si="445"/>
        <v>5836000</v>
      </c>
      <c r="AA1435" s="16">
        <f t="shared" si="446"/>
        <v>5.9972583961617545E-3</v>
      </c>
      <c r="AB1435" s="15">
        <f t="shared" si="455"/>
        <v>0.5397532556545579</v>
      </c>
      <c r="AC1435" s="15">
        <f t="shared" si="456"/>
        <v>0.5397532556545579</v>
      </c>
      <c r="AD1435" s="4">
        <v>152049</v>
      </c>
      <c r="AE1435" s="26">
        <v>5413.81</v>
      </c>
      <c r="AF1435" s="26">
        <v>5413.81</v>
      </c>
      <c r="AG1435" s="4">
        <f t="shared" si="457"/>
        <v>3421000</v>
      </c>
      <c r="AH1435" s="16">
        <f t="shared" si="447"/>
        <v>1.0230926629640456E-2</v>
      </c>
      <c r="AI1435" s="15">
        <f t="shared" si="448"/>
        <v>0.92078339666764097</v>
      </c>
      <c r="AJ1435" s="15">
        <f t="shared" si="449"/>
        <v>0.92078339666764097</v>
      </c>
      <c r="AK1435" s="4">
        <f t="shared" si="450"/>
        <v>16319000</v>
      </c>
      <c r="AL1435" s="27">
        <f t="shared" si="451"/>
        <v>2.1447392609841289E-3</v>
      </c>
      <c r="AM1435" s="15">
        <f t="shared" si="458"/>
        <v>0.1930265334885716</v>
      </c>
      <c r="AN1435" s="15">
        <f t="shared" si="459"/>
        <v>2.0927202156243241E-4</v>
      </c>
    </row>
    <row r="1436" spans="1:40" x14ac:dyDescent="0.2">
      <c r="A1436" s="4" t="s">
        <v>4628</v>
      </c>
      <c r="B1436" s="3" t="s">
        <v>15</v>
      </c>
      <c r="C1436" s="6">
        <v>152049</v>
      </c>
      <c r="D1436" s="3" t="s">
        <v>426</v>
      </c>
      <c r="E1436" s="6">
        <v>152056</v>
      </c>
      <c r="F1436" s="3" t="s">
        <v>2222</v>
      </c>
      <c r="G1436" s="8">
        <v>20000</v>
      </c>
      <c r="H1436" s="6">
        <v>105</v>
      </c>
      <c r="I1436" s="6">
        <v>151553</v>
      </c>
      <c r="J1436" s="13">
        <v>45077</v>
      </c>
      <c r="K1436" s="9">
        <v>20000</v>
      </c>
      <c r="L1436" s="4" t="s">
        <v>4628</v>
      </c>
      <c r="M1436" s="4" t="s">
        <v>4632</v>
      </c>
      <c r="N1436" s="4">
        <f>VLOOKUP(I1436,BaseModelo!$A$2:$E$5075,5)</f>
        <v>9</v>
      </c>
      <c r="P1436" s="15">
        <v>122</v>
      </c>
      <c r="Q1436" s="4">
        <f>VLOOKUP(I1436,BaseModelo!$A$2:$E$5075,3)</f>
        <v>147</v>
      </c>
      <c r="R1436" s="4">
        <f t="shared" si="440"/>
        <v>32283000</v>
      </c>
      <c r="S1436" s="16">
        <f t="shared" si="441"/>
        <v>6.1952111018182942E-4</v>
      </c>
      <c r="T1436" s="4">
        <f t="shared" si="452"/>
        <v>6.5049716569092086E-2</v>
      </c>
      <c r="U1436" s="4">
        <f t="shared" si="453"/>
        <v>7.5581575442183191E-2</v>
      </c>
      <c r="V1436" s="6">
        <f t="shared" si="442"/>
        <v>0</v>
      </c>
      <c r="W1436" s="16" t="str">
        <f t="shared" si="443"/>
        <v/>
      </c>
      <c r="X1436" s="4" t="str">
        <f t="shared" si="454"/>
        <v/>
      </c>
      <c r="Y1436" s="4" t="str">
        <f t="shared" si="444"/>
        <v/>
      </c>
      <c r="Z1436" s="4">
        <f t="shared" si="445"/>
        <v>5305000</v>
      </c>
      <c r="AA1436" s="16">
        <f t="shared" si="446"/>
        <v>3.770028275212064E-3</v>
      </c>
      <c r="AB1436" s="15">
        <f t="shared" si="455"/>
        <v>0.39585296889726673</v>
      </c>
      <c r="AC1436" s="15">
        <f t="shared" si="456"/>
        <v>0.4599434495758718</v>
      </c>
      <c r="AD1436" s="4">
        <v>152049</v>
      </c>
      <c r="AE1436" s="26">
        <v>3641.47</v>
      </c>
      <c r="AF1436" s="26">
        <v>3641.47</v>
      </c>
      <c r="AG1436" s="4">
        <f t="shared" si="457"/>
        <v>3095000</v>
      </c>
      <c r="AH1436" s="16">
        <f t="shared" si="447"/>
        <v>6.462035541195477E-3</v>
      </c>
      <c r="AI1436" s="15">
        <f t="shared" si="448"/>
        <v>0.6785137318255251</v>
      </c>
      <c r="AJ1436" s="15">
        <f t="shared" si="449"/>
        <v>0.78836833602584822</v>
      </c>
      <c r="AK1436" s="4">
        <f t="shared" si="450"/>
        <v>16319000</v>
      </c>
      <c r="AL1436" s="27">
        <f t="shared" si="451"/>
        <v>1.2255652919909309E-3</v>
      </c>
      <c r="AM1436" s="15">
        <f t="shared" si="458"/>
        <v>0.12868435565904773</v>
      </c>
      <c r="AN1436" s="15">
        <f t="shared" si="459"/>
        <v>9.2630155575933808E-5</v>
      </c>
    </row>
    <row r="1437" spans="1:40" x14ac:dyDescent="0.2">
      <c r="A1437" s="4" t="s">
        <v>4628</v>
      </c>
      <c r="B1437" s="3" t="s">
        <v>13</v>
      </c>
      <c r="C1437" s="6">
        <v>152185</v>
      </c>
      <c r="D1437" s="3" t="s">
        <v>56</v>
      </c>
      <c r="E1437" s="6">
        <v>152766</v>
      </c>
      <c r="F1437" s="3" t="s">
        <v>2303</v>
      </c>
      <c r="G1437" s="8">
        <v>7000</v>
      </c>
      <c r="H1437" s="6">
        <v>142</v>
      </c>
      <c r="I1437" s="6">
        <v>151059</v>
      </c>
      <c r="J1437" s="13">
        <v>45077</v>
      </c>
      <c r="K1437" s="9">
        <v>7000</v>
      </c>
      <c r="L1437" s="4" t="s">
        <v>4628</v>
      </c>
      <c r="M1437" s="4" t="s">
        <v>4632</v>
      </c>
      <c r="N1437" s="4">
        <f>VLOOKUP(I1437,BaseModelo!$A$2:$E$5075,5)</f>
        <v>8</v>
      </c>
      <c r="P1437" s="15">
        <v>142.00000000000003</v>
      </c>
      <c r="Q1437" s="4">
        <f>VLOOKUP(I1437,BaseModelo!$A$2:$E$5075,3)</f>
        <v>132</v>
      </c>
      <c r="R1437" s="4">
        <f t="shared" si="440"/>
        <v>32283000</v>
      </c>
      <c r="S1437" s="16">
        <f t="shared" si="441"/>
        <v>2.168323885636403E-4</v>
      </c>
      <c r="T1437" s="4">
        <f t="shared" si="452"/>
        <v>3.0790199176036922E-2</v>
      </c>
      <c r="U1437" s="4">
        <f t="shared" si="453"/>
        <v>3.0790199176036929E-2</v>
      </c>
      <c r="V1437" s="6">
        <f t="shared" si="442"/>
        <v>0</v>
      </c>
      <c r="W1437" s="16" t="str">
        <f t="shared" si="443"/>
        <v/>
      </c>
      <c r="X1437" s="4" t="str">
        <f t="shared" si="454"/>
        <v/>
      </c>
      <c r="Y1437" s="4" t="str">
        <f t="shared" si="444"/>
        <v/>
      </c>
      <c r="Z1437" s="4">
        <f t="shared" si="445"/>
        <v>5836000</v>
      </c>
      <c r="AA1437" s="16">
        <f t="shared" si="446"/>
        <v>1.199451679232351E-3</v>
      </c>
      <c r="AB1437" s="15">
        <f t="shared" si="455"/>
        <v>0.17032213845099384</v>
      </c>
      <c r="AC1437" s="15">
        <f t="shared" si="456"/>
        <v>0.17032213845099387</v>
      </c>
      <c r="AD1437" s="4">
        <v>152185</v>
      </c>
      <c r="AE1437" s="26">
        <v>1758.65</v>
      </c>
      <c r="AF1437" s="26">
        <v>1758.65</v>
      </c>
      <c r="AG1437" s="4">
        <f t="shared" si="457"/>
        <v>3421000</v>
      </c>
      <c r="AH1437" s="16">
        <f t="shared" si="447"/>
        <v>2.0461853259280912E-3</v>
      </c>
      <c r="AI1437" s="15">
        <f t="shared" si="448"/>
        <v>0.29055831628178896</v>
      </c>
      <c r="AJ1437" s="15">
        <f t="shared" si="449"/>
        <v>0.29055831628178902</v>
      </c>
      <c r="AK1437" s="4">
        <f t="shared" si="450"/>
        <v>16319000</v>
      </c>
      <c r="AL1437" s="27">
        <f t="shared" si="451"/>
        <v>4.289478521968258E-4</v>
      </c>
      <c r="AM1437" s="15">
        <f t="shared" si="458"/>
        <v>6.0910595011949266E-2</v>
      </c>
      <c r="AN1437" s="15">
        <f t="shared" si="459"/>
        <v>1.3207389805273516E-5</v>
      </c>
    </row>
    <row r="1438" spans="1:40" x14ac:dyDescent="0.2">
      <c r="A1438" s="4" t="s">
        <v>4628</v>
      </c>
      <c r="B1438" s="3" t="s">
        <v>13</v>
      </c>
      <c r="C1438" s="6">
        <v>152185</v>
      </c>
      <c r="D1438" s="3" t="s">
        <v>56</v>
      </c>
      <c r="E1438" s="6">
        <v>152767</v>
      </c>
      <c r="F1438" s="3" t="s">
        <v>2304</v>
      </c>
      <c r="G1438" s="8">
        <v>7000</v>
      </c>
      <c r="H1438" s="6">
        <v>142</v>
      </c>
      <c r="I1438" s="6">
        <v>151040</v>
      </c>
      <c r="J1438" s="13">
        <v>45077</v>
      </c>
      <c r="K1438" s="9">
        <v>7000</v>
      </c>
      <c r="L1438" s="4" t="s">
        <v>4628</v>
      </c>
      <c r="M1438" s="4" t="s">
        <v>4632</v>
      </c>
      <c r="N1438" s="4">
        <f>VLOOKUP(I1438,BaseModelo!$A$2:$E$5075,5)</f>
        <v>8</v>
      </c>
      <c r="P1438" s="15">
        <v>142.00000000000003</v>
      </c>
      <c r="Q1438" s="4">
        <f>VLOOKUP(I1438,BaseModelo!$A$2:$E$5075,3)</f>
        <v>132</v>
      </c>
      <c r="R1438" s="4">
        <f t="shared" si="440"/>
        <v>32283000</v>
      </c>
      <c r="S1438" s="16">
        <f t="shared" si="441"/>
        <v>2.168323885636403E-4</v>
      </c>
      <c r="T1438" s="4">
        <f t="shared" si="452"/>
        <v>3.0790199176036922E-2</v>
      </c>
      <c r="U1438" s="4">
        <f t="shared" si="453"/>
        <v>3.0790199176036929E-2</v>
      </c>
      <c r="V1438" s="6">
        <f t="shared" si="442"/>
        <v>0</v>
      </c>
      <c r="W1438" s="16" t="str">
        <f t="shared" si="443"/>
        <v/>
      </c>
      <c r="X1438" s="4" t="str">
        <f t="shared" si="454"/>
        <v/>
      </c>
      <c r="Y1438" s="4" t="str">
        <f t="shared" si="444"/>
        <v/>
      </c>
      <c r="Z1438" s="4">
        <f t="shared" si="445"/>
        <v>5836000</v>
      </c>
      <c r="AA1438" s="16">
        <f t="shared" si="446"/>
        <v>1.199451679232351E-3</v>
      </c>
      <c r="AB1438" s="15">
        <f t="shared" si="455"/>
        <v>0.17032213845099384</v>
      </c>
      <c r="AC1438" s="15">
        <f t="shared" si="456"/>
        <v>0.17032213845099387</v>
      </c>
      <c r="AD1438" s="4">
        <v>152185</v>
      </c>
      <c r="AE1438" s="26">
        <v>1758.65</v>
      </c>
      <c r="AF1438" s="26">
        <v>1758.65</v>
      </c>
      <c r="AG1438" s="4">
        <f t="shared" si="457"/>
        <v>3421000</v>
      </c>
      <c r="AH1438" s="16">
        <f t="shared" si="447"/>
        <v>2.0461853259280912E-3</v>
      </c>
      <c r="AI1438" s="15">
        <f t="shared" si="448"/>
        <v>0.29055831628178896</v>
      </c>
      <c r="AJ1438" s="15">
        <f t="shared" si="449"/>
        <v>0.29055831628178902</v>
      </c>
      <c r="AK1438" s="4">
        <f t="shared" si="450"/>
        <v>16319000</v>
      </c>
      <c r="AL1438" s="27">
        <f t="shared" si="451"/>
        <v>4.289478521968258E-4</v>
      </c>
      <c r="AM1438" s="15">
        <f t="shared" si="458"/>
        <v>6.0910595011949266E-2</v>
      </c>
      <c r="AN1438" s="15">
        <f t="shared" si="459"/>
        <v>1.3207389805273516E-5</v>
      </c>
    </row>
    <row r="1439" spans="1:40" x14ac:dyDescent="0.2">
      <c r="A1439" s="4" t="s">
        <v>4628</v>
      </c>
      <c r="B1439" s="3" t="s">
        <v>13</v>
      </c>
      <c r="C1439" s="6">
        <v>152185</v>
      </c>
      <c r="D1439" s="3" t="s">
        <v>56</v>
      </c>
      <c r="E1439" s="6">
        <v>152768</v>
      </c>
      <c r="F1439" s="3" t="s">
        <v>2305</v>
      </c>
      <c r="G1439" s="8">
        <v>7000</v>
      </c>
      <c r="H1439" s="6">
        <v>142</v>
      </c>
      <c r="I1439" s="6">
        <v>151534</v>
      </c>
      <c r="J1439" s="13">
        <v>45077</v>
      </c>
      <c r="K1439" s="9">
        <v>7000</v>
      </c>
      <c r="L1439" s="4" t="s">
        <v>4628</v>
      </c>
      <c r="M1439" s="4" t="s">
        <v>4632</v>
      </c>
      <c r="N1439" s="4">
        <f>VLOOKUP(I1439,BaseModelo!$A$2:$E$5075,5)</f>
        <v>5</v>
      </c>
      <c r="P1439" s="15">
        <v>142.00000000000003</v>
      </c>
      <c r="Q1439" s="4">
        <f>VLOOKUP(I1439,BaseModelo!$A$2:$E$5075,3)</f>
        <v>110</v>
      </c>
      <c r="R1439" s="4">
        <f t="shared" si="440"/>
        <v>32283000</v>
      </c>
      <c r="S1439" s="16">
        <f t="shared" si="441"/>
        <v>2.168323885636403E-4</v>
      </c>
      <c r="T1439" s="4">
        <f t="shared" si="452"/>
        <v>3.0790199176036922E-2</v>
      </c>
      <c r="U1439" s="4">
        <f t="shared" si="453"/>
        <v>3.0790199176036929E-2</v>
      </c>
      <c r="V1439" s="6">
        <f t="shared" si="442"/>
        <v>0</v>
      </c>
      <c r="W1439" s="16" t="str">
        <f t="shared" si="443"/>
        <v/>
      </c>
      <c r="X1439" s="4" t="str">
        <f t="shared" si="454"/>
        <v/>
      </c>
      <c r="Y1439" s="4" t="str">
        <f t="shared" si="444"/>
        <v/>
      </c>
      <c r="Z1439" s="4">
        <f t="shared" si="445"/>
        <v>4058000</v>
      </c>
      <c r="AA1439" s="16">
        <f t="shared" si="446"/>
        <v>1.7249876786594382E-3</v>
      </c>
      <c r="AB1439" s="15">
        <f t="shared" si="455"/>
        <v>0.24494825036964021</v>
      </c>
      <c r="AC1439" s="15">
        <f t="shared" si="456"/>
        <v>0.24494825036964027</v>
      </c>
      <c r="AD1439" s="4">
        <v>152185</v>
      </c>
      <c r="AE1439" s="26">
        <v>1758.65</v>
      </c>
      <c r="AF1439" s="26">
        <v>1758.65</v>
      </c>
      <c r="AG1439" s="4">
        <f t="shared" si="457"/>
        <v>2193000</v>
      </c>
      <c r="AH1439" s="16">
        <f t="shared" si="447"/>
        <v>3.1919744642042863E-3</v>
      </c>
      <c r="AI1439" s="15">
        <f t="shared" si="448"/>
        <v>0.45326037391700869</v>
      </c>
      <c r="AJ1439" s="15">
        <f t="shared" si="449"/>
        <v>0.45326037391700874</v>
      </c>
      <c r="AK1439" s="4">
        <f t="shared" si="450"/>
        <v>16319000</v>
      </c>
      <c r="AL1439" s="27">
        <f t="shared" si="451"/>
        <v>4.289478521968258E-4</v>
      </c>
      <c r="AM1439" s="15">
        <f t="shared" si="458"/>
        <v>6.0910595011949266E-2</v>
      </c>
      <c r="AN1439" s="15">
        <f t="shared" si="459"/>
        <v>1.3207389805273516E-5</v>
      </c>
    </row>
    <row r="1440" spans="1:40" x14ac:dyDescent="0.2">
      <c r="A1440" s="4" t="s">
        <v>4627</v>
      </c>
      <c r="B1440" s="3" t="s">
        <v>3</v>
      </c>
      <c r="C1440" s="6">
        <v>152192</v>
      </c>
      <c r="D1440" s="3" t="s">
        <v>79</v>
      </c>
      <c r="E1440" s="6">
        <v>152211</v>
      </c>
      <c r="F1440" s="3" t="s">
        <v>2256</v>
      </c>
      <c r="G1440" s="8">
        <v>8000</v>
      </c>
      <c r="H1440" s="6">
        <v>142</v>
      </c>
      <c r="I1440" s="6">
        <v>151837</v>
      </c>
      <c r="J1440" s="13">
        <v>45077</v>
      </c>
      <c r="K1440" s="9">
        <v>8000</v>
      </c>
      <c r="L1440" s="4" t="s">
        <v>4627</v>
      </c>
      <c r="M1440" s="4" t="s">
        <v>4632</v>
      </c>
      <c r="N1440" s="4">
        <f>VLOOKUP(I1440,BaseModelo!$A$2:$E$5075,5)</f>
        <v>3</v>
      </c>
      <c r="P1440" s="15">
        <v>142.00000000000003</v>
      </c>
      <c r="Q1440" s="4">
        <f>VLOOKUP(I1440,BaseModelo!$A$2:$E$5075,3)</f>
        <v>110</v>
      </c>
      <c r="R1440" s="4">
        <f t="shared" si="440"/>
        <v>32283000</v>
      </c>
      <c r="S1440" s="16">
        <f t="shared" si="441"/>
        <v>2.4780844407273179E-4</v>
      </c>
      <c r="T1440" s="4">
        <f t="shared" si="452"/>
        <v>3.5188799058327912E-2</v>
      </c>
      <c r="U1440" s="4">
        <f t="shared" si="453"/>
        <v>3.5188799058327919E-2</v>
      </c>
      <c r="V1440" s="6">
        <f t="shared" si="442"/>
        <v>0</v>
      </c>
      <c r="W1440" s="16" t="str">
        <f t="shared" si="443"/>
        <v/>
      </c>
      <c r="X1440" s="4" t="str">
        <f t="shared" si="454"/>
        <v/>
      </c>
      <c r="Y1440" s="4" t="str">
        <f t="shared" si="444"/>
        <v/>
      </c>
      <c r="Z1440" s="4">
        <f t="shared" si="445"/>
        <v>1992000</v>
      </c>
      <c r="AA1440" s="16">
        <f t="shared" si="446"/>
        <v>4.0160642570281121E-3</v>
      </c>
      <c r="AB1440" s="15">
        <f t="shared" si="455"/>
        <v>0.57028112449799195</v>
      </c>
      <c r="AC1440" s="15">
        <f t="shared" si="456"/>
        <v>0.57028112449799206</v>
      </c>
      <c r="AD1440" s="4">
        <v>152192</v>
      </c>
      <c r="AE1440" s="26">
        <v>2013.74</v>
      </c>
      <c r="AF1440" s="26">
        <v>2013.74</v>
      </c>
      <c r="AG1440" s="4">
        <f t="shared" si="457"/>
        <v>1267000</v>
      </c>
      <c r="AH1440" s="16">
        <f t="shared" si="447"/>
        <v>6.314127861089187E-3</v>
      </c>
      <c r="AI1440" s="15">
        <f t="shared" si="448"/>
        <v>0.89660615627466456</v>
      </c>
      <c r="AJ1440" s="15">
        <f t="shared" si="449"/>
        <v>0.89660615627466478</v>
      </c>
      <c r="AK1440" s="4">
        <f t="shared" si="450"/>
        <v>15073000</v>
      </c>
      <c r="AL1440" s="27">
        <f t="shared" si="451"/>
        <v>5.3075034830491602E-4</v>
      </c>
      <c r="AM1440" s="15">
        <f t="shared" si="458"/>
        <v>7.5366549459298077E-2</v>
      </c>
      <c r="AN1440" s="15">
        <f t="shared" si="459"/>
        <v>1.8676467356639244E-5</v>
      </c>
    </row>
    <row r="1441" spans="1:40" x14ac:dyDescent="0.2">
      <c r="A1441" s="4" t="s">
        <v>4628</v>
      </c>
      <c r="B1441" s="3" t="s">
        <v>11</v>
      </c>
      <c r="C1441" s="6">
        <v>152248</v>
      </c>
      <c r="D1441" s="3" t="s">
        <v>83</v>
      </c>
      <c r="E1441" s="6">
        <v>152330</v>
      </c>
      <c r="F1441" s="3" t="s">
        <v>2232</v>
      </c>
      <c r="G1441" s="8">
        <v>5000</v>
      </c>
      <c r="H1441" s="6">
        <v>147</v>
      </c>
      <c r="I1441" s="6">
        <v>151681</v>
      </c>
      <c r="J1441" s="13">
        <v>45077</v>
      </c>
      <c r="K1441" s="9">
        <v>5000</v>
      </c>
      <c r="L1441" s="4" t="s">
        <v>4628</v>
      </c>
      <c r="M1441" s="4" t="s">
        <v>4632</v>
      </c>
      <c r="N1441" s="4">
        <f>VLOOKUP(I1441,BaseModelo!$A$2:$E$5075,5)</f>
        <v>3</v>
      </c>
      <c r="P1441" s="15">
        <v>147</v>
      </c>
      <c r="Q1441" s="4">
        <f>VLOOKUP(I1441,BaseModelo!$A$2:$E$5075,3)</f>
        <v>110</v>
      </c>
      <c r="R1441" s="4">
        <f t="shared" si="440"/>
        <v>32283000</v>
      </c>
      <c r="S1441" s="16">
        <f t="shared" si="441"/>
        <v>1.5488027754545735E-4</v>
      </c>
      <c r="T1441" s="4">
        <f t="shared" si="452"/>
        <v>2.2767400799182231E-2</v>
      </c>
      <c r="U1441" s="4">
        <f t="shared" si="453"/>
        <v>2.2767400799182231E-2</v>
      </c>
      <c r="V1441" s="6">
        <f t="shared" si="442"/>
        <v>0</v>
      </c>
      <c r="W1441" s="16" t="str">
        <f t="shared" si="443"/>
        <v/>
      </c>
      <c r="X1441" s="4" t="str">
        <f t="shared" si="454"/>
        <v/>
      </c>
      <c r="Y1441" s="4" t="str">
        <f t="shared" si="444"/>
        <v/>
      </c>
      <c r="Z1441" s="4">
        <f t="shared" si="445"/>
        <v>1992000</v>
      </c>
      <c r="AA1441" s="16">
        <f t="shared" si="446"/>
        <v>2.5100401606425703E-3</v>
      </c>
      <c r="AB1441" s="15">
        <f t="shared" si="455"/>
        <v>0.36897590361445781</v>
      </c>
      <c r="AC1441" s="15">
        <f t="shared" si="456"/>
        <v>0.36897590361445781</v>
      </c>
      <c r="AD1441" s="4">
        <v>152248</v>
      </c>
      <c r="AE1441" s="26">
        <v>1303.3399999999999</v>
      </c>
      <c r="AF1441" s="26">
        <v>1303.3399999999999</v>
      </c>
      <c r="AG1441" s="4">
        <f t="shared" si="457"/>
        <v>673000</v>
      </c>
      <c r="AH1441" s="16">
        <f t="shared" si="447"/>
        <v>7.429420505200594E-3</v>
      </c>
      <c r="AI1441" s="15">
        <f t="shared" si="448"/>
        <v>1.0921248142644873</v>
      </c>
      <c r="AJ1441" s="15">
        <f t="shared" si="449"/>
        <v>1.0921248142644873</v>
      </c>
      <c r="AK1441" s="4">
        <f t="shared" si="450"/>
        <v>16319000</v>
      </c>
      <c r="AL1441" s="27">
        <f t="shared" si="451"/>
        <v>3.0639132299773271E-4</v>
      </c>
      <c r="AM1441" s="15">
        <f t="shared" si="458"/>
        <v>4.5039524480666712E-2</v>
      </c>
      <c r="AN1441" s="15">
        <f t="shared" si="459"/>
        <v>6.9757340520810808E-6</v>
      </c>
    </row>
    <row r="1442" spans="1:40" x14ac:dyDescent="0.2">
      <c r="A1442" s="4" t="s">
        <v>4628</v>
      </c>
      <c r="B1442" s="3" t="s">
        <v>4</v>
      </c>
      <c r="C1442" s="6">
        <v>152273</v>
      </c>
      <c r="D1442" s="3" t="s">
        <v>95</v>
      </c>
      <c r="E1442" s="6">
        <v>152280</v>
      </c>
      <c r="F1442" s="3" t="s">
        <v>2253</v>
      </c>
      <c r="G1442" s="8">
        <v>6000</v>
      </c>
      <c r="H1442" s="6">
        <v>142</v>
      </c>
      <c r="I1442" s="6">
        <v>151800</v>
      </c>
      <c r="J1442" s="13">
        <v>45077</v>
      </c>
      <c r="K1442" s="9">
        <v>6000</v>
      </c>
      <c r="L1442" s="4" t="s">
        <v>4628</v>
      </c>
      <c r="M1442" s="4" t="s">
        <v>4632</v>
      </c>
      <c r="N1442" s="4">
        <f>VLOOKUP(I1442,BaseModelo!$A$2:$E$5075,5)</f>
        <v>8</v>
      </c>
      <c r="P1442" s="15">
        <v>142.00000000000003</v>
      </c>
      <c r="Q1442" s="4">
        <f>VLOOKUP(I1442,BaseModelo!$A$2:$E$5075,3)</f>
        <v>132</v>
      </c>
      <c r="R1442" s="4">
        <f t="shared" si="440"/>
        <v>32283000</v>
      </c>
      <c r="S1442" s="16">
        <f t="shared" si="441"/>
        <v>1.8585633305454884E-4</v>
      </c>
      <c r="T1442" s="4">
        <f t="shared" si="452"/>
        <v>2.6391599293745936E-2</v>
      </c>
      <c r="U1442" s="4">
        <f t="shared" si="453"/>
        <v>2.6391599293745942E-2</v>
      </c>
      <c r="V1442" s="6">
        <f t="shared" si="442"/>
        <v>0</v>
      </c>
      <c r="W1442" s="16" t="str">
        <f t="shared" si="443"/>
        <v/>
      </c>
      <c r="X1442" s="4" t="str">
        <f t="shared" si="454"/>
        <v/>
      </c>
      <c r="Y1442" s="4" t="str">
        <f t="shared" si="444"/>
        <v/>
      </c>
      <c r="Z1442" s="4">
        <f t="shared" si="445"/>
        <v>5836000</v>
      </c>
      <c r="AA1442" s="16">
        <f t="shared" si="446"/>
        <v>1.028101439342015E-3</v>
      </c>
      <c r="AB1442" s="15">
        <f t="shared" si="455"/>
        <v>0.14599040438656613</v>
      </c>
      <c r="AC1442" s="15">
        <f t="shared" si="456"/>
        <v>0.14599040438656616</v>
      </c>
      <c r="AD1442" s="4">
        <v>152273</v>
      </c>
      <c r="AE1442" s="26">
        <v>1503.37</v>
      </c>
      <c r="AF1442" s="26">
        <v>1503.37</v>
      </c>
      <c r="AG1442" s="4">
        <f t="shared" si="457"/>
        <v>3421000</v>
      </c>
      <c r="AH1442" s="16">
        <f t="shared" si="447"/>
        <v>1.7538731365097924E-3</v>
      </c>
      <c r="AI1442" s="15">
        <f t="shared" si="448"/>
        <v>0.24904998538439052</v>
      </c>
      <c r="AJ1442" s="15">
        <f t="shared" si="449"/>
        <v>0.24904998538439058</v>
      </c>
      <c r="AK1442" s="4">
        <f t="shared" si="450"/>
        <v>16319000</v>
      </c>
      <c r="AL1442" s="27">
        <f t="shared" si="451"/>
        <v>3.6766958759727926E-4</v>
      </c>
      <c r="AM1442" s="15">
        <f t="shared" si="458"/>
        <v>5.2209081438813656E-2</v>
      </c>
      <c r="AN1442" s="15">
        <f t="shared" si="459"/>
        <v>9.7033884283642175E-6</v>
      </c>
    </row>
    <row r="1443" spans="1:40" x14ac:dyDescent="0.2">
      <c r="A1443" s="4" t="s">
        <v>4628</v>
      </c>
      <c r="B1443" s="3" t="s">
        <v>12</v>
      </c>
      <c r="C1443" s="6">
        <v>152291</v>
      </c>
      <c r="D1443" s="3" t="s">
        <v>133</v>
      </c>
      <c r="E1443" s="6">
        <v>152300</v>
      </c>
      <c r="F1443" s="3" t="s">
        <v>2254</v>
      </c>
      <c r="G1443" s="8">
        <v>7000</v>
      </c>
      <c r="H1443" s="6">
        <v>142</v>
      </c>
      <c r="I1443" s="6">
        <v>151964</v>
      </c>
      <c r="J1443" s="13">
        <v>45077</v>
      </c>
      <c r="K1443" s="9">
        <v>4195.9958395407084</v>
      </c>
      <c r="L1443" s="4" t="s">
        <v>4628</v>
      </c>
      <c r="M1443" s="4" t="s">
        <v>4632</v>
      </c>
      <c r="N1443" s="4">
        <f>VLOOKUP(I1443,BaseModelo!$A$2:$E$5075,5)</f>
        <v>4</v>
      </c>
      <c r="P1443" s="15">
        <v>142.00000000000003</v>
      </c>
      <c r="Q1443" s="4">
        <f>VLOOKUP(I1443,BaseModelo!$A$2:$E$5075,3)</f>
        <v>110</v>
      </c>
      <c r="R1443" s="4">
        <f t="shared" si="440"/>
        <v>32283000</v>
      </c>
      <c r="S1443" s="16">
        <f t="shared" si="441"/>
        <v>2.168323885636403E-4</v>
      </c>
      <c r="T1443" s="4">
        <f t="shared" si="452"/>
        <v>3.0790199176036922E-2</v>
      </c>
      <c r="U1443" s="4">
        <f t="shared" si="453"/>
        <v>3.0790199176036929E-2</v>
      </c>
      <c r="V1443" s="6">
        <f t="shared" si="442"/>
        <v>0</v>
      </c>
      <c r="W1443" s="16" t="str">
        <f t="shared" si="443"/>
        <v/>
      </c>
      <c r="X1443" s="4" t="str">
        <f t="shared" si="454"/>
        <v/>
      </c>
      <c r="Y1443" s="4" t="str">
        <f t="shared" si="444"/>
        <v/>
      </c>
      <c r="Z1443" s="4">
        <f t="shared" si="445"/>
        <v>2331000</v>
      </c>
      <c r="AA1443" s="16">
        <f t="shared" si="446"/>
        <v>3.003003003003003E-3</v>
      </c>
      <c r="AB1443" s="15">
        <f t="shared" si="455"/>
        <v>0.42642642642642642</v>
      </c>
      <c r="AC1443" s="15">
        <f t="shared" si="456"/>
        <v>0.42642642642642653</v>
      </c>
      <c r="AD1443" s="4">
        <v>152291</v>
      </c>
      <c r="AE1443" s="26">
        <v>1758.65</v>
      </c>
      <c r="AF1443" s="26">
        <v>1498.342797369352</v>
      </c>
      <c r="AG1443" s="4">
        <f t="shared" si="457"/>
        <v>858000</v>
      </c>
      <c r="AH1443" s="16">
        <f t="shared" si="447"/>
        <v>8.1585081585081581E-3</v>
      </c>
      <c r="AI1443" s="15">
        <f t="shared" si="448"/>
        <v>1.1585081585081585</v>
      </c>
      <c r="AJ1443" s="15">
        <f t="shared" si="449"/>
        <v>1.1585081585081587</v>
      </c>
      <c r="AK1443" s="4">
        <f t="shared" si="450"/>
        <v>16319000</v>
      </c>
      <c r="AL1443" s="27">
        <f t="shared" si="451"/>
        <v>4.289478521968258E-4</v>
      </c>
      <c r="AM1443" s="15">
        <f t="shared" si="458"/>
        <v>6.0910595011949266E-2</v>
      </c>
      <c r="AN1443" s="15">
        <f t="shared" si="459"/>
        <v>1.3207389805273516E-5</v>
      </c>
    </row>
    <row r="1444" spans="1:40" x14ac:dyDescent="0.2">
      <c r="A1444" s="4" t="s">
        <v>4628</v>
      </c>
      <c r="B1444" s="3" t="s">
        <v>12</v>
      </c>
      <c r="C1444" s="6">
        <v>152291</v>
      </c>
      <c r="D1444" s="3" t="s">
        <v>133</v>
      </c>
      <c r="E1444" s="6">
        <v>152301</v>
      </c>
      <c r="F1444" s="3" t="s">
        <v>2255</v>
      </c>
      <c r="G1444" s="8">
        <v>6000</v>
      </c>
      <c r="H1444" s="6">
        <v>142</v>
      </c>
      <c r="I1444" s="6">
        <v>151962</v>
      </c>
      <c r="J1444" s="13">
        <v>45077</v>
      </c>
      <c r="K1444" s="9">
        <v>3596.5678624634643</v>
      </c>
      <c r="L1444" s="4" t="s">
        <v>4628</v>
      </c>
      <c r="M1444" s="4" t="s">
        <v>4632</v>
      </c>
      <c r="N1444" s="4">
        <f>VLOOKUP(I1444,BaseModelo!$A$2:$E$5075,5)</f>
        <v>4</v>
      </c>
      <c r="P1444" s="15">
        <v>142.00000000000003</v>
      </c>
      <c r="Q1444" s="4">
        <f>VLOOKUP(I1444,BaseModelo!$A$2:$E$5075,3)</f>
        <v>110</v>
      </c>
      <c r="R1444" s="4">
        <f t="shared" si="440"/>
        <v>32283000</v>
      </c>
      <c r="S1444" s="16">
        <f t="shared" si="441"/>
        <v>1.8585633305454884E-4</v>
      </c>
      <c r="T1444" s="4">
        <f t="shared" si="452"/>
        <v>2.6391599293745936E-2</v>
      </c>
      <c r="U1444" s="4">
        <f t="shared" si="453"/>
        <v>2.6391599293745942E-2</v>
      </c>
      <c r="V1444" s="6">
        <f t="shared" si="442"/>
        <v>0</v>
      </c>
      <c r="W1444" s="16" t="str">
        <f t="shared" si="443"/>
        <v/>
      </c>
      <c r="X1444" s="4" t="str">
        <f t="shared" si="454"/>
        <v/>
      </c>
      <c r="Y1444" s="4" t="str">
        <f t="shared" si="444"/>
        <v/>
      </c>
      <c r="Z1444" s="4">
        <f t="shared" si="445"/>
        <v>2331000</v>
      </c>
      <c r="AA1444" s="16">
        <f t="shared" si="446"/>
        <v>2.5740025740025739E-3</v>
      </c>
      <c r="AB1444" s="15">
        <f t="shared" si="455"/>
        <v>0.36550836550836552</v>
      </c>
      <c r="AC1444" s="15">
        <f t="shared" si="456"/>
        <v>0.36550836550836557</v>
      </c>
      <c r="AD1444" s="4">
        <v>152291</v>
      </c>
      <c r="AE1444" s="26">
        <v>1503.37</v>
      </c>
      <c r="AF1444" s="26">
        <v>1280.8481569847111</v>
      </c>
      <c r="AG1444" s="4">
        <f t="shared" si="457"/>
        <v>858000</v>
      </c>
      <c r="AH1444" s="16">
        <f t="shared" si="447"/>
        <v>6.993006993006993E-3</v>
      </c>
      <c r="AI1444" s="15">
        <f t="shared" si="448"/>
        <v>0.99300699300699302</v>
      </c>
      <c r="AJ1444" s="15">
        <f t="shared" si="449"/>
        <v>0.99300699300699324</v>
      </c>
      <c r="AK1444" s="4">
        <f t="shared" si="450"/>
        <v>16319000</v>
      </c>
      <c r="AL1444" s="27">
        <f t="shared" si="451"/>
        <v>3.6766958759727926E-4</v>
      </c>
      <c r="AM1444" s="15">
        <f t="shared" si="458"/>
        <v>5.2209081438813656E-2</v>
      </c>
      <c r="AN1444" s="15">
        <f t="shared" si="459"/>
        <v>9.7033884283642175E-6</v>
      </c>
    </row>
    <row r="1445" spans="1:40" x14ac:dyDescent="0.2">
      <c r="A1445" s="4" t="s">
        <v>4628</v>
      </c>
      <c r="B1445" s="2" t="s">
        <v>16</v>
      </c>
      <c r="C1445" s="5">
        <v>152308</v>
      </c>
      <c r="D1445" s="2" t="s">
        <v>427</v>
      </c>
      <c r="E1445" s="5">
        <v>152309</v>
      </c>
      <c r="F1445" s="2" t="s">
        <v>2245</v>
      </c>
      <c r="G1445" s="7">
        <v>10000</v>
      </c>
      <c r="H1445" s="5">
        <v>142</v>
      </c>
      <c r="I1445" s="6">
        <v>151902</v>
      </c>
      <c r="J1445" s="13">
        <v>45077</v>
      </c>
      <c r="K1445" s="9">
        <v>10000</v>
      </c>
      <c r="L1445" s="4" t="s">
        <v>4628</v>
      </c>
      <c r="M1445" s="4" t="s">
        <v>4632</v>
      </c>
      <c r="N1445" s="4">
        <f>VLOOKUP(I1445,BaseModelo!$A$2:$E$5075,5)</f>
        <v>3</v>
      </c>
      <c r="P1445" s="15">
        <v>142.00000000000003</v>
      </c>
      <c r="Q1445" s="4">
        <f>VLOOKUP(I1445,BaseModelo!$A$2:$E$5075,3)</f>
        <v>110</v>
      </c>
      <c r="R1445" s="4">
        <f t="shared" si="440"/>
        <v>32283000</v>
      </c>
      <c r="S1445" s="16">
        <f t="shared" si="441"/>
        <v>3.0976055509091471E-4</v>
      </c>
      <c r="T1445" s="4">
        <f t="shared" si="452"/>
        <v>4.3985998822909891E-2</v>
      </c>
      <c r="U1445" s="4">
        <f t="shared" si="453"/>
        <v>4.3985998822909898E-2</v>
      </c>
      <c r="V1445" s="6">
        <f t="shared" si="442"/>
        <v>0</v>
      </c>
      <c r="W1445" s="16" t="str">
        <f t="shared" si="443"/>
        <v/>
      </c>
      <c r="X1445" s="4" t="str">
        <f t="shared" si="454"/>
        <v/>
      </c>
      <c r="Y1445" s="4" t="str">
        <f t="shared" si="444"/>
        <v/>
      </c>
      <c r="Z1445" s="4">
        <f t="shared" si="445"/>
        <v>1992000</v>
      </c>
      <c r="AA1445" s="16">
        <f t="shared" si="446"/>
        <v>5.0200803212851405E-3</v>
      </c>
      <c r="AB1445" s="15">
        <f t="shared" si="455"/>
        <v>0.71285140562248994</v>
      </c>
      <c r="AC1445" s="15">
        <f t="shared" si="456"/>
        <v>0.71285140562249005</v>
      </c>
      <c r="AD1445" s="4">
        <v>152308</v>
      </c>
      <c r="AE1445" s="26">
        <v>2510.34</v>
      </c>
      <c r="AF1445" s="26">
        <v>2510.34</v>
      </c>
      <c r="AG1445" s="4">
        <f t="shared" si="457"/>
        <v>673000</v>
      </c>
      <c r="AH1445" s="16">
        <f t="shared" si="447"/>
        <v>1.4858841010401188E-2</v>
      </c>
      <c r="AI1445" s="15">
        <f t="shared" si="448"/>
        <v>2.1099554234769688</v>
      </c>
      <c r="AJ1445" s="15">
        <f t="shared" si="449"/>
        <v>2.1099554234769693</v>
      </c>
      <c r="AK1445" s="4">
        <f t="shared" si="450"/>
        <v>16319000</v>
      </c>
      <c r="AL1445" s="27">
        <f t="shared" si="451"/>
        <v>6.1278264599546543E-4</v>
      </c>
      <c r="AM1445" s="15">
        <f t="shared" si="458"/>
        <v>8.7015135731356094E-2</v>
      </c>
      <c r="AN1445" s="15">
        <f t="shared" si="459"/>
        <v>2.6953856745456156E-5</v>
      </c>
    </row>
    <row r="1446" spans="1:40" x14ac:dyDescent="0.2">
      <c r="A1446" s="4" t="s">
        <v>4628</v>
      </c>
      <c r="B1446" s="3" t="s">
        <v>16</v>
      </c>
      <c r="C1446" s="6">
        <v>152308</v>
      </c>
      <c r="D1446" s="3" t="s">
        <v>427</v>
      </c>
      <c r="E1446" s="6">
        <v>152310</v>
      </c>
      <c r="F1446" s="3" t="s">
        <v>2248</v>
      </c>
      <c r="G1446" s="8">
        <v>7000</v>
      </c>
      <c r="H1446" s="6">
        <v>142</v>
      </c>
      <c r="I1446" s="6">
        <v>151519</v>
      </c>
      <c r="J1446" s="13">
        <v>45077</v>
      </c>
      <c r="K1446" s="9">
        <v>7000</v>
      </c>
      <c r="L1446" s="4" t="s">
        <v>4628</v>
      </c>
      <c r="M1446" s="4" t="s">
        <v>4632</v>
      </c>
      <c r="N1446" s="4">
        <f>VLOOKUP(I1446,BaseModelo!$A$2:$E$5075,5)</f>
        <v>9</v>
      </c>
      <c r="P1446" s="15">
        <v>142.00000000000003</v>
      </c>
      <c r="Q1446" s="4">
        <f>VLOOKUP(I1446,BaseModelo!$A$2:$E$5075,3)</f>
        <v>147</v>
      </c>
      <c r="R1446" s="4">
        <f t="shared" si="440"/>
        <v>32283000</v>
      </c>
      <c r="S1446" s="16">
        <f t="shared" si="441"/>
        <v>2.168323885636403E-4</v>
      </c>
      <c r="T1446" s="4">
        <f t="shared" si="452"/>
        <v>3.0790199176036922E-2</v>
      </c>
      <c r="U1446" s="4">
        <f t="shared" si="453"/>
        <v>3.0790199176036929E-2</v>
      </c>
      <c r="V1446" s="6">
        <f t="shared" si="442"/>
        <v>0</v>
      </c>
      <c r="W1446" s="16" t="str">
        <f t="shared" si="443"/>
        <v/>
      </c>
      <c r="X1446" s="4" t="str">
        <f t="shared" si="454"/>
        <v/>
      </c>
      <c r="Y1446" s="4" t="str">
        <f t="shared" si="444"/>
        <v/>
      </c>
      <c r="Z1446" s="4">
        <f t="shared" si="445"/>
        <v>5305000</v>
      </c>
      <c r="AA1446" s="16">
        <f t="shared" si="446"/>
        <v>1.3195098963242225E-3</v>
      </c>
      <c r="AB1446" s="15">
        <f t="shared" si="455"/>
        <v>0.18737040527803958</v>
      </c>
      <c r="AC1446" s="15">
        <f t="shared" si="456"/>
        <v>0.18737040527803964</v>
      </c>
      <c r="AD1446" s="4">
        <v>152308</v>
      </c>
      <c r="AE1446" s="26">
        <v>1758.65</v>
      </c>
      <c r="AF1446" s="26">
        <v>1758.65</v>
      </c>
      <c r="AG1446" s="4">
        <f t="shared" si="457"/>
        <v>3095000</v>
      </c>
      <c r="AH1446" s="16">
        <f t="shared" si="447"/>
        <v>2.2617124394184169E-3</v>
      </c>
      <c r="AI1446" s="15">
        <f t="shared" si="448"/>
        <v>0.32116316639741521</v>
      </c>
      <c r="AJ1446" s="15">
        <f t="shared" si="449"/>
        <v>0.32116316639741527</v>
      </c>
      <c r="AK1446" s="4">
        <f t="shared" si="450"/>
        <v>16319000</v>
      </c>
      <c r="AL1446" s="27">
        <f t="shared" si="451"/>
        <v>4.289478521968258E-4</v>
      </c>
      <c r="AM1446" s="15">
        <f t="shared" si="458"/>
        <v>6.0910595011949266E-2</v>
      </c>
      <c r="AN1446" s="15">
        <f t="shared" si="459"/>
        <v>1.3207389805273516E-5</v>
      </c>
    </row>
    <row r="1447" spans="1:40" x14ac:dyDescent="0.2">
      <c r="A1447" s="4" t="s">
        <v>4628</v>
      </c>
      <c r="B1447" s="3" t="s">
        <v>16</v>
      </c>
      <c r="C1447" s="6">
        <v>152308</v>
      </c>
      <c r="D1447" s="3" t="s">
        <v>427</v>
      </c>
      <c r="E1447" s="6">
        <v>152311</v>
      </c>
      <c r="F1447" s="3" t="s">
        <v>2249</v>
      </c>
      <c r="G1447" s="8">
        <v>7000</v>
      </c>
      <c r="H1447" s="6">
        <v>142</v>
      </c>
      <c r="I1447" s="6">
        <v>151507</v>
      </c>
      <c r="J1447" s="13">
        <v>45077</v>
      </c>
      <c r="K1447" s="9">
        <v>7000</v>
      </c>
      <c r="L1447" s="4" t="s">
        <v>4628</v>
      </c>
      <c r="M1447" s="4" t="s">
        <v>4632</v>
      </c>
      <c r="N1447" s="4">
        <f>VLOOKUP(I1447,BaseModelo!$A$2:$E$5075,5)</f>
        <v>9</v>
      </c>
      <c r="P1447" s="15">
        <v>142.00000000000003</v>
      </c>
      <c r="Q1447" s="4">
        <f>VLOOKUP(I1447,BaseModelo!$A$2:$E$5075,3)</f>
        <v>147</v>
      </c>
      <c r="R1447" s="4">
        <f t="shared" si="440"/>
        <v>32283000</v>
      </c>
      <c r="S1447" s="16">
        <f t="shared" si="441"/>
        <v>2.168323885636403E-4</v>
      </c>
      <c r="T1447" s="4">
        <f t="shared" si="452"/>
        <v>3.0790199176036922E-2</v>
      </c>
      <c r="U1447" s="4">
        <f t="shared" si="453"/>
        <v>3.0790199176036929E-2</v>
      </c>
      <c r="V1447" s="6">
        <f t="shared" si="442"/>
        <v>0</v>
      </c>
      <c r="W1447" s="16" t="str">
        <f t="shared" si="443"/>
        <v/>
      </c>
      <c r="X1447" s="4" t="str">
        <f t="shared" si="454"/>
        <v/>
      </c>
      <c r="Y1447" s="4" t="str">
        <f t="shared" si="444"/>
        <v/>
      </c>
      <c r="Z1447" s="4">
        <f t="shared" si="445"/>
        <v>5305000</v>
      </c>
      <c r="AA1447" s="16">
        <f t="shared" si="446"/>
        <v>1.3195098963242225E-3</v>
      </c>
      <c r="AB1447" s="15">
        <f t="shared" si="455"/>
        <v>0.18737040527803958</v>
      </c>
      <c r="AC1447" s="15">
        <f t="shared" si="456"/>
        <v>0.18737040527803964</v>
      </c>
      <c r="AD1447" s="4">
        <v>152308</v>
      </c>
      <c r="AE1447" s="26">
        <v>1758.65</v>
      </c>
      <c r="AF1447" s="26">
        <v>1758.65</v>
      </c>
      <c r="AG1447" s="4">
        <f t="shared" si="457"/>
        <v>3095000</v>
      </c>
      <c r="AH1447" s="16">
        <f t="shared" si="447"/>
        <v>2.2617124394184169E-3</v>
      </c>
      <c r="AI1447" s="15">
        <f t="shared" si="448"/>
        <v>0.32116316639741521</v>
      </c>
      <c r="AJ1447" s="15">
        <f t="shared" si="449"/>
        <v>0.32116316639741527</v>
      </c>
      <c r="AK1447" s="4">
        <f t="shared" si="450"/>
        <v>16319000</v>
      </c>
      <c r="AL1447" s="27">
        <f t="shared" si="451"/>
        <v>4.289478521968258E-4</v>
      </c>
      <c r="AM1447" s="15">
        <f t="shared" si="458"/>
        <v>6.0910595011949266E-2</v>
      </c>
      <c r="AN1447" s="15">
        <f t="shared" si="459"/>
        <v>1.3207389805273516E-5</v>
      </c>
    </row>
    <row r="1448" spans="1:40" x14ac:dyDescent="0.2">
      <c r="A1448" s="4" t="s">
        <v>4628</v>
      </c>
      <c r="B1448" s="3" t="s">
        <v>16</v>
      </c>
      <c r="C1448" s="6">
        <v>152308</v>
      </c>
      <c r="D1448" s="3" t="s">
        <v>427</v>
      </c>
      <c r="E1448" s="6">
        <v>152312</v>
      </c>
      <c r="F1448" s="3" t="s">
        <v>2250</v>
      </c>
      <c r="G1448" s="8">
        <v>7000</v>
      </c>
      <c r="H1448" s="6">
        <v>142</v>
      </c>
      <c r="I1448" s="6">
        <v>151504</v>
      </c>
      <c r="J1448" s="13">
        <v>45077</v>
      </c>
      <c r="K1448" s="9">
        <v>7000</v>
      </c>
      <c r="L1448" s="4" t="s">
        <v>4628</v>
      </c>
      <c r="M1448" s="4" t="s">
        <v>4632</v>
      </c>
      <c r="N1448" s="4">
        <f>VLOOKUP(I1448,BaseModelo!$A$2:$E$5075,5)</f>
        <v>9</v>
      </c>
      <c r="P1448" s="15">
        <v>142.00000000000003</v>
      </c>
      <c r="Q1448" s="4">
        <f>VLOOKUP(I1448,BaseModelo!$A$2:$E$5075,3)</f>
        <v>147</v>
      </c>
      <c r="R1448" s="4">
        <f t="shared" si="440"/>
        <v>32283000</v>
      </c>
      <c r="S1448" s="16">
        <f t="shared" si="441"/>
        <v>2.168323885636403E-4</v>
      </c>
      <c r="T1448" s="4">
        <f t="shared" si="452"/>
        <v>3.0790199176036922E-2</v>
      </c>
      <c r="U1448" s="4">
        <f t="shared" si="453"/>
        <v>3.0790199176036929E-2</v>
      </c>
      <c r="V1448" s="6">
        <f t="shared" si="442"/>
        <v>0</v>
      </c>
      <c r="W1448" s="16" t="str">
        <f t="shared" si="443"/>
        <v/>
      </c>
      <c r="X1448" s="4" t="str">
        <f t="shared" si="454"/>
        <v/>
      </c>
      <c r="Y1448" s="4" t="str">
        <f t="shared" si="444"/>
        <v/>
      </c>
      <c r="Z1448" s="4">
        <f t="shared" si="445"/>
        <v>5305000</v>
      </c>
      <c r="AA1448" s="16">
        <f t="shared" si="446"/>
        <v>1.3195098963242225E-3</v>
      </c>
      <c r="AB1448" s="15">
        <f t="shared" si="455"/>
        <v>0.18737040527803958</v>
      </c>
      <c r="AC1448" s="15">
        <f t="shared" si="456"/>
        <v>0.18737040527803964</v>
      </c>
      <c r="AD1448" s="4">
        <v>152308</v>
      </c>
      <c r="AE1448" s="26">
        <v>1758.65</v>
      </c>
      <c r="AF1448" s="26">
        <v>1758.65</v>
      </c>
      <c r="AG1448" s="4">
        <f t="shared" si="457"/>
        <v>3095000</v>
      </c>
      <c r="AH1448" s="16">
        <f t="shared" si="447"/>
        <v>2.2617124394184169E-3</v>
      </c>
      <c r="AI1448" s="15">
        <f t="shared" si="448"/>
        <v>0.32116316639741521</v>
      </c>
      <c r="AJ1448" s="15">
        <f t="shared" si="449"/>
        <v>0.32116316639741527</v>
      </c>
      <c r="AK1448" s="4">
        <f t="shared" si="450"/>
        <v>16319000</v>
      </c>
      <c r="AL1448" s="27">
        <f t="shared" si="451"/>
        <v>4.289478521968258E-4</v>
      </c>
      <c r="AM1448" s="15">
        <f t="shared" si="458"/>
        <v>6.0910595011949266E-2</v>
      </c>
      <c r="AN1448" s="15">
        <f t="shared" si="459"/>
        <v>1.3207389805273516E-5</v>
      </c>
    </row>
    <row r="1449" spans="1:40" x14ac:dyDescent="0.2">
      <c r="A1449" s="4" t="s">
        <v>4628</v>
      </c>
      <c r="B1449" s="3" t="s">
        <v>16</v>
      </c>
      <c r="C1449" s="6">
        <v>152308</v>
      </c>
      <c r="D1449" s="3" t="s">
        <v>427</v>
      </c>
      <c r="E1449" s="6">
        <v>152313</v>
      </c>
      <c r="F1449" s="3" t="s">
        <v>2251</v>
      </c>
      <c r="G1449" s="8">
        <v>7000</v>
      </c>
      <c r="H1449" s="6">
        <v>142</v>
      </c>
      <c r="I1449" s="6">
        <v>151911</v>
      </c>
      <c r="J1449" s="13">
        <v>45077</v>
      </c>
      <c r="K1449" s="9">
        <v>7000</v>
      </c>
      <c r="L1449" s="4" t="s">
        <v>4628</v>
      </c>
      <c r="M1449" s="4" t="s">
        <v>4632</v>
      </c>
      <c r="N1449" s="4">
        <f>VLOOKUP(I1449,BaseModelo!$A$2:$E$5075,5)</f>
        <v>3</v>
      </c>
      <c r="P1449" s="15">
        <v>142.00000000000003</v>
      </c>
      <c r="Q1449" s="4">
        <f>VLOOKUP(I1449,BaseModelo!$A$2:$E$5075,3)</f>
        <v>110</v>
      </c>
      <c r="R1449" s="4">
        <f t="shared" si="440"/>
        <v>32283000</v>
      </c>
      <c r="S1449" s="16">
        <f t="shared" si="441"/>
        <v>2.168323885636403E-4</v>
      </c>
      <c r="T1449" s="4">
        <f t="shared" si="452"/>
        <v>3.0790199176036922E-2</v>
      </c>
      <c r="U1449" s="4">
        <f t="shared" si="453"/>
        <v>3.0790199176036929E-2</v>
      </c>
      <c r="V1449" s="6">
        <f t="shared" si="442"/>
        <v>0</v>
      </c>
      <c r="W1449" s="16" t="str">
        <f t="shared" si="443"/>
        <v/>
      </c>
      <c r="X1449" s="4" t="str">
        <f t="shared" si="454"/>
        <v/>
      </c>
      <c r="Y1449" s="4" t="str">
        <f t="shared" si="444"/>
        <v/>
      </c>
      <c r="Z1449" s="4">
        <f t="shared" si="445"/>
        <v>1992000</v>
      </c>
      <c r="AA1449" s="16">
        <f t="shared" si="446"/>
        <v>3.5140562248995983E-3</v>
      </c>
      <c r="AB1449" s="15">
        <f t="shared" si="455"/>
        <v>0.49899598393574296</v>
      </c>
      <c r="AC1449" s="15">
        <f t="shared" si="456"/>
        <v>0.49899598393574307</v>
      </c>
      <c r="AD1449" s="4">
        <v>152308</v>
      </c>
      <c r="AE1449" s="26">
        <v>1758.65</v>
      </c>
      <c r="AF1449" s="26">
        <v>1758.65</v>
      </c>
      <c r="AG1449" s="4">
        <f t="shared" si="457"/>
        <v>673000</v>
      </c>
      <c r="AH1449" s="16">
        <f t="shared" si="447"/>
        <v>1.0401188707280832E-2</v>
      </c>
      <c r="AI1449" s="15">
        <f t="shared" si="448"/>
        <v>1.476968796433878</v>
      </c>
      <c r="AJ1449" s="15">
        <f t="shared" si="449"/>
        <v>1.4769687964338785</v>
      </c>
      <c r="AK1449" s="4">
        <f t="shared" si="450"/>
        <v>16319000</v>
      </c>
      <c r="AL1449" s="27">
        <f t="shared" si="451"/>
        <v>4.289478521968258E-4</v>
      </c>
      <c r="AM1449" s="15">
        <f t="shared" si="458"/>
        <v>6.0910595011949266E-2</v>
      </c>
      <c r="AN1449" s="15">
        <f t="shared" si="459"/>
        <v>1.3207389805273516E-5</v>
      </c>
    </row>
    <row r="1450" spans="1:40" x14ac:dyDescent="0.2">
      <c r="A1450" s="4" t="s">
        <v>4628</v>
      </c>
      <c r="B1450" s="3" t="s">
        <v>16</v>
      </c>
      <c r="C1450" s="6">
        <v>152308</v>
      </c>
      <c r="D1450" s="3" t="s">
        <v>427</v>
      </c>
      <c r="E1450" s="6">
        <v>152315</v>
      </c>
      <c r="F1450" s="3" t="s">
        <v>2252</v>
      </c>
      <c r="G1450" s="8">
        <v>7000</v>
      </c>
      <c r="H1450" s="6">
        <v>142</v>
      </c>
      <c r="I1450" s="6">
        <v>151510</v>
      </c>
      <c r="J1450" s="13">
        <v>45077</v>
      </c>
      <c r="K1450" s="9">
        <v>7000</v>
      </c>
      <c r="L1450" s="4" t="s">
        <v>4628</v>
      </c>
      <c r="M1450" s="4" t="s">
        <v>4632</v>
      </c>
      <c r="N1450" s="4">
        <f>VLOOKUP(I1450,BaseModelo!$A$2:$E$5075,5)</f>
        <v>9</v>
      </c>
      <c r="P1450" s="15">
        <v>142.00000000000003</v>
      </c>
      <c r="Q1450" s="4">
        <f>VLOOKUP(I1450,BaseModelo!$A$2:$E$5075,3)</f>
        <v>147</v>
      </c>
      <c r="R1450" s="4">
        <f t="shared" si="440"/>
        <v>32283000</v>
      </c>
      <c r="S1450" s="16">
        <f t="shared" si="441"/>
        <v>2.168323885636403E-4</v>
      </c>
      <c r="T1450" s="4">
        <f t="shared" si="452"/>
        <v>3.0790199176036922E-2</v>
      </c>
      <c r="U1450" s="4">
        <f t="shared" si="453"/>
        <v>3.0790199176036929E-2</v>
      </c>
      <c r="V1450" s="6">
        <f t="shared" si="442"/>
        <v>0</v>
      </c>
      <c r="W1450" s="16" t="str">
        <f t="shared" si="443"/>
        <v/>
      </c>
      <c r="X1450" s="4" t="str">
        <f t="shared" si="454"/>
        <v/>
      </c>
      <c r="Y1450" s="4" t="str">
        <f t="shared" si="444"/>
        <v/>
      </c>
      <c r="Z1450" s="4">
        <f t="shared" si="445"/>
        <v>5305000</v>
      </c>
      <c r="AA1450" s="16">
        <f t="shared" si="446"/>
        <v>1.3195098963242225E-3</v>
      </c>
      <c r="AB1450" s="15">
        <f t="shared" si="455"/>
        <v>0.18737040527803958</v>
      </c>
      <c r="AC1450" s="15">
        <f t="shared" si="456"/>
        <v>0.18737040527803964</v>
      </c>
      <c r="AD1450" s="4">
        <v>152308</v>
      </c>
      <c r="AE1450" s="26">
        <v>1758.65</v>
      </c>
      <c r="AF1450" s="26">
        <v>1758.65</v>
      </c>
      <c r="AG1450" s="4">
        <f t="shared" si="457"/>
        <v>3095000</v>
      </c>
      <c r="AH1450" s="16">
        <f t="shared" si="447"/>
        <v>2.2617124394184169E-3</v>
      </c>
      <c r="AI1450" s="15">
        <f t="shared" si="448"/>
        <v>0.32116316639741521</v>
      </c>
      <c r="AJ1450" s="15">
        <f t="shared" si="449"/>
        <v>0.32116316639741527</v>
      </c>
      <c r="AK1450" s="4">
        <f t="shared" si="450"/>
        <v>16319000</v>
      </c>
      <c r="AL1450" s="27">
        <f t="shared" si="451"/>
        <v>4.289478521968258E-4</v>
      </c>
      <c r="AM1450" s="15">
        <f t="shared" si="458"/>
        <v>6.0910595011949266E-2</v>
      </c>
      <c r="AN1450" s="15">
        <f t="shared" si="459"/>
        <v>1.3207389805273516E-5</v>
      </c>
    </row>
    <row r="1451" spans="1:40" x14ac:dyDescent="0.2">
      <c r="A1451" s="4" t="s">
        <v>4628</v>
      </c>
      <c r="B1451" s="3" t="s">
        <v>11</v>
      </c>
      <c r="C1451" s="6">
        <v>152320</v>
      </c>
      <c r="D1451" s="3" t="s">
        <v>84</v>
      </c>
      <c r="E1451" s="6">
        <v>153184</v>
      </c>
      <c r="F1451" s="3" t="s">
        <v>2331</v>
      </c>
      <c r="G1451" s="8">
        <v>5000</v>
      </c>
      <c r="H1451" s="6">
        <v>147</v>
      </c>
      <c r="I1451" s="6">
        <v>152233</v>
      </c>
      <c r="J1451" s="13">
        <v>45077</v>
      </c>
      <c r="K1451" s="9">
        <v>5000</v>
      </c>
      <c r="L1451" s="4" t="s">
        <v>4628</v>
      </c>
      <c r="M1451" s="4" t="s">
        <v>4632</v>
      </c>
      <c r="N1451" s="4">
        <f>VLOOKUP(I1451,BaseModelo!$A$2:$E$5075,5)</f>
        <v>2</v>
      </c>
      <c r="P1451" s="15">
        <v>147</v>
      </c>
      <c r="Q1451" s="4">
        <f>VLOOKUP(I1451,BaseModelo!$A$2:$E$5075,3)</f>
        <v>100</v>
      </c>
      <c r="R1451" s="4">
        <f t="shared" si="440"/>
        <v>32283000</v>
      </c>
      <c r="S1451" s="16">
        <f t="shared" si="441"/>
        <v>1.5488027754545735E-4</v>
      </c>
      <c r="T1451" s="4">
        <f t="shared" si="452"/>
        <v>2.2767400799182231E-2</v>
      </c>
      <c r="U1451" s="4">
        <f t="shared" si="453"/>
        <v>2.2767400799182231E-2</v>
      </c>
      <c r="V1451" s="6">
        <f t="shared" si="442"/>
        <v>0</v>
      </c>
      <c r="W1451" s="16" t="str">
        <f t="shared" si="443"/>
        <v/>
      </c>
      <c r="X1451" s="4" t="str">
        <f t="shared" si="454"/>
        <v/>
      </c>
      <c r="Y1451" s="4" t="str">
        <f t="shared" si="444"/>
        <v/>
      </c>
      <c r="Z1451" s="4">
        <f t="shared" si="445"/>
        <v>1578000</v>
      </c>
      <c r="AA1451" s="16">
        <f t="shared" si="446"/>
        <v>3.1685678073510772E-3</v>
      </c>
      <c r="AB1451" s="15">
        <f t="shared" si="455"/>
        <v>0.46577946768060835</v>
      </c>
      <c r="AC1451" s="15">
        <f t="shared" si="456"/>
        <v>0.46577946768060835</v>
      </c>
      <c r="AD1451" s="4">
        <v>152320</v>
      </c>
      <c r="AE1451" s="26">
        <v>1303.3399999999999</v>
      </c>
      <c r="AF1451" s="26">
        <v>1303.3399999999999</v>
      </c>
      <c r="AG1451" s="4">
        <f t="shared" si="457"/>
        <v>832000</v>
      </c>
      <c r="AH1451" s="16">
        <f t="shared" si="447"/>
        <v>6.0096153846153849E-3</v>
      </c>
      <c r="AI1451" s="15">
        <f t="shared" si="448"/>
        <v>0.88341346153846156</v>
      </c>
      <c r="AJ1451" s="15">
        <f t="shared" si="449"/>
        <v>0.88341346153846156</v>
      </c>
      <c r="AK1451" s="4">
        <f t="shared" si="450"/>
        <v>16319000</v>
      </c>
      <c r="AL1451" s="27">
        <f t="shared" si="451"/>
        <v>3.0639132299773271E-4</v>
      </c>
      <c r="AM1451" s="15">
        <f t="shared" si="458"/>
        <v>4.5039524480666712E-2</v>
      </c>
      <c r="AN1451" s="15">
        <f t="shared" si="459"/>
        <v>6.9757340520810808E-6</v>
      </c>
    </row>
    <row r="1452" spans="1:40" x14ac:dyDescent="0.2">
      <c r="A1452" s="4" t="s">
        <v>4628</v>
      </c>
      <c r="B1452" s="3" t="s">
        <v>11</v>
      </c>
      <c r="C1452" s="6">
        <v>152320</v>
      </c>
      <c r="D1452" s="3" t="s">
        <v>84</v>
      </c>
      <c r="E1452" s="6">
        <v>153186</v>
      </c>
      <c r="F1452" s="3" t="s">
        <v>2332</v>
      </c>
      <c r="G1452" s="8">
        <v>5000</v>
      </c>
      <c r="H1452" s="6">
        <v>147</v>
      </c>
      <c r="I1452" s="6">
        <v>152232</v>
      </c>
      <c r="J1452" s="13">
        <v>45077</v>
      </c>
      <c r="K1452" s="9">
        <v>5000</v>
      </c>
      <c r="L1452" s="4" t="s">
        <v>4628</v>
      </c>
      <c r="M1452" s="4" t="s">
        <v>4632</v>
      </c>
      <c r="N1452" s="4">
        <f>VLOOKUP(I1452,BaseModelo!$A$2:$E$5075,5)</f>
        <v>2</v>
      </c>
      <c r="P1452" s="15">
        <v>147</v>
      </c>
      <c r="Q1452" s="4">
        <f>VLOOKUP(I1452,BaseModelo!$A$2:$E$5075,3)</f>
        <v>100</v>
      </c>
      <c r="R1452" s="4">
        <f t="shared" si="440"/>
        <v>32283000</v>
      </c>
      <c r="S1452" s="16">
        <f t="shared" si="441"/>
        <v>1.5488027754545735E-4</v>
      </c>
      <c r="T1452" s="4">
        <f t="shared" si="452"/>
        <v>2.2767400799182231E-2</v>
      </c>
      <c r="U1452" s="4">
        <f t="shared" si="453"/>
        <v>2.2767400799182231E-2</v>
      </c>
      <c r="V1452" s="6">
        <f t="shared" si="442"/>
        <v>0</v>
      </c>
      <c r="W1452" s="16" t="str">
        <f t="shared" si="443"/>
        <v/>
      </c>
      <c r="X1452" s="4" t="str">
        <f t="shared" si="454"/>
        <v/>
      </c>
      <c r="Y1452" s="4" t="str">
        <f t="shared" si="444"/>
        <v/>
      </c>
      <c r="Z1452" s="4">
        <f t="shared" si="445"/>
        <v>1578000</v>
      </c>
      <c r="AA1452" s="16">
        <f t="shared" si="446"/>
        <v>3.1685678073510772E-3</v>
      </c>
      <c r="AB1452" s="15">
        <f t="shared" si="455"/>
        <v>0.46577946768060835</v>
      </c>
      <c r="AC1452" s="15">
        <f t="shared" si="456"/>
        <v>0.46577946768060835</v>
      </c>
      <c r="AD1452" s="4">
        <v>152320</v>
      </c>
      <c r="AE1452" s="26">
        <v>1303.3399999999999</v>
      </c>
      <c r="AF1452" s="26">
        <v>1303.3399999999999</v>
      </c>
      <c r="AG1452" s="4">
        <f t="shared" si="457"/>
        <v>832000</v>
      </c>
      <c r="AH1452" s="16">
        <f t="shared" si="447"/>
        <v>6.0096153846153849E-3</v>
      </c>
      <c r="AI1452" s="15">
        <f t="shared" si="448"/>
        <v>0.88341346153846156</v>
      </c>
      <c r="AJ1452" s="15">
        <f t="shared" si="449"/>
        <v>0.88341346153846156</v>
      </c>
      <c r="AK1452" s="4">
        <f t="shared" si="450"/>
        <v>16319000</v>
      </c>
      <c r="AL1452" s="27">
        <f t="shared" si="451"/>
        <v>3.0639132299773271E-4</v>
      </c>
      <c r="AM1452" s="15">
        <f t="shared" si="458"/>
        <v>4.5039524480666712E-2</v>
      </c>
      <c r="AN1452" s="15">
        <f t="shared" si="459"/>
        <v>6.9757340520810808E-6</v>
      </c>
    </row>
    <row r="1453" spans="1:40" x14ac:dyDescent="0.2">
      <c r="A1453" s="4" t="s">
        <v>4628</v>
      </c>
      <c r="B1453" s="3" t="s">
        <v>11</v>
      </c>
      <c r="C1453" s="6">
        <v>152320</v>
      </c>
      <c r="D1453" s="3" t="s">
        <v>84</v>
      </c>
      <c r="E1453" s="6">
        <v>153191</v>
      </c>
      <c r="F1453" s="3" t="s">
        <v>2333</v>
      </c>
      <c r="G1453" s="8">
        <v>5000</v>
      </c>
      <c r="H1453" s="6">
        <v>147</v>
      </c>
      <c r="I1453" s="6">
        <v>152227</v>
      </c>
      <c r="J1453" s="13">
        <v>45077</v>
      </c>
      <c r="K1453" s="9">
        <v>5000</v>
      </c>
      <c r="L1453" s="4" t="s">
        <v>4628</v>
      </c>
      <c r="M1453" s="4" t="s">
        <v>4632</v>
      </c>
      <c r="N1453" s="4">
        <f>VLOOKUP(I1453,BaseModelo!$A$2:$E$5075,5)</f>
        <v>6</v>
      </c>
      <c r="P1453" s="15">
        <v>147</v>
      </c>
      <c r="Q1453" s="4">
        <f>VLOOKUP(I1453,BaseModelo!$A$2:$E$5075,3)</f>
        <v>115</v>
      </c>
      <c r="R1453" s="4">
        <f t="shared" si="440"/>
        <v>32283000</v>
      </c>
      <c r="S1453" s="16">
        <f t="shared" si="441"/>
        <v>1.5488027754545735E-4</v>
      </c>
      <c r="T1453" s="4">
        <f t="shared" si="452"/>
        <v>2.2767400799182231E-2</v>
      </c>
      <c r="U1453" s="4">
        <f t="shared" si="453"/>
        <v>2.2767400799182231E-2</v>
      </c>
      <c r="V1453" s="6">
        <f t="shared" si="442"/>
        <v>0</v>
      </c>
      <c r="W1453" s="16" t="str">
        <f t="shared" si="443"/>
        <v/>
      </c>
      <c r="X1453" s="4" t="str">
        <f t="shared" si="454"/>
        <v/>
      </c>
      <c r="Y1453" s="4" t="str">
        <f t="shared" si="444"/>
        <v/>
      </c>
      <c r="Z1453" s="4">
        <f t="shared" si="445"/>
        <v>4853000</v>
      </c>
      <c r="AA1453" s="16">
        <f t="shared" si="446"/>
        <v>1.0302905419328251E-3</v>
      </c>
      <c r="AB1453" s="15">
        <f t="shared" si="455"/>
        <v>0.1514527096641253</v>
      </c>
      <c r="AC1453" s="15">
        <f t="shared" si="456"/>
        <v>0.1514527096641253</v>
      </c>
      <c r="AD1453" s="4">
        <v>152320</v>
      </c>
      <c r="AE1453" s="26">
        <v>1303.3399999999999</v>
      </c>
      <c r="AF1453" s="26">
        <v>1303.3399999999999</v>
      </c>
      <c r="AG1453" s="4">
        <f t="shared" si="457"/>
        <v>2735000</v>
      </c>
      <c r="AH1453" s="16">
        <f t="shared" si="447"/>
        <v>1.8281535648994515E-3</v>
      </c>
      <c r="AI1453" s="15">
        <f t="shared" si="448"/>
        <v>0.26873857404021939</v>
      </c>
      <c r="AJ1453" s="15">
        <f t="shared" si="449"/>
        <v>0.26873857404021939</v>
      </c>
      <c r="AK1453" s="4">
        <f t="shared" si="450"/>
        <v>16319000</v>
      </c>
      <c r="AL1453" s="27">
        <f t="shared" si="451"/>
        <v>3.0639132299773271E-4</v>
      </c>
      <c r="AM1453" s="15">
        <f t="shared" si="458"/>
        <v>4.5039524480666712E-2</v>
      </c>
      <c r="AN1453" s="15">
        <f t="shared" si="459"/>
        <v>6.9757340520810808E-6</v>
      </c>
    </row>
    <row r="1454" spans="1:40" x14ac:dyDescent="0.2">
      <c r="A1454" s="4" t="s">
        <v>4627</v>
      </c>
      <c r="B1454" s="3" t="s">
        <v>1</v>
      </c>
      <c r="C1454" s="6">
        <v>152353</v>
      </c>
      <c r="D1454" s="3" t="s">
        <v>107</v>
      </c>
      <c r="E1454" s="6">
        <v>152493</v>
      </c>
      <c r="F1454" s="3" t="s">
        <v>2272</v>
      </c>
      <c r="G1454" s="8">
        <v>6000</v>
      </c>
      <c r="H1454" s="6">
        <v>142</v>
      </c>
      <c r="I1454" s="6">
        <v>151935</v>
      </c>
      <c r="J1454" s="13">
        <v>45077</v>
      </c>
      <c r="K1454" s="9">
        <v>6000</v>
      </c>
      <c r="L1454" s="4" t="s">
        <v>4627</v>
      </c>
      <c r="M1454" s="4" t="s">
        <v>4632</v>
      </c>
      <c r="N1454" s="4">
        <f>VLOOKUP(I1454,BaseModelo!$A$2:$E$5075,5)</f>
        <v>3</v>
      </c>
      <c r="P1454" s="15">
        <v>142.00000000000003</v>
      </c>
      <c r="Q1454" s="4">
        <f>VLOOKUP(I1454,BaseModelo!$A$2:$E$5075,3)</f>
        <v>110</v>
      </c>
      <c r="R1454" s="4">
        <f t="shared" si="440"/>
        <v>32283000</v>
      </c>
      <c r="S1454" s="16">
        <f t="shared" si="441"/>
        <v>1.8585633305454884E-4</v>
      </c>
      <c r="T1454" s="4">
        <f t="shared" si="452"/>
        <v>2.6391599293745936E-2</v>
      </c>
      <c r="U1454" s="4">
        <f t="shared" si="453"/>
        <v>2.6391599293745942E-2</v>
      </c>
      <c r="V1454" s="6">
        <f t="shared" si="442"/>
        <v>0</v>
      </c>
      <c r="W1454" s="16" t="str">
        <f t="shared" si="443"/>
        <v/>
      </c>
      <c r="X1454" s="4" t="str">
        <f t="shared" si="454"/>
        <v/>
      </c>
      <c r="Y1454" s="4" t="str">
        <f t="shared" si="444"/>
        <v/>
      </c>
      <c r="Z1454" s="4">
        <f t="shared" si="445"/>
        <v>1992000</v>
      </c>
      <c r="AA1454" s="16">
        <f t="shared" si="446"/>
        <v>3.0120481927710845E-3</v>
      </c>
      <c r="AB1454" s="15">
        <f t="shared" si="455"/>
        <v>0.42771084337349402</v>
      </c>
      <c r="AC1454" s="15">
        <f t="shared" si="456"/>
        <v>0.42771084337349408</v>
      </c>
      <c r="AD1454" s="4">
        <v>152353</v>
      </c>
      <c r="AE1454" s="26">
        <v>1503.37</v>
      </c>
      <c r="AF1454" s="26">
        <v>1503.37</v>
      </c>
      <c r="AG1454" s="4">
        <f t="shared" si="457"/>
        <v>1267000</v>
      </c>
      <c r="AH1454" s="16">
        <f t="shared" si="447"/>
        <v>4.7355958958168907E-3</v>
      </c>
      <c r="AI1454" s="15">
        <f t="shared" si="448"/>
        <v>0.67245461720599853</v>
      </c>
      <c r="AJ1454" s="15">
        <f t="shared" si="449"/>
        <v>0.67245461720599864</v>
      </c>
      <c r="AK1454" s="4">
        <f t="shared" si="450"/>
        <v>15073000</v>
      </c>
      <c r="AL1454" s="27">
        <f t="shared" si="451"/>
        <v>3.9806276122868704E-4</v>
      </c>
      <c r="AM1454" s="15">
        <f t="shared" si="458"/>
        <v>5.6524912094473558E-2</v>
      </c>
      <c r="AN1454" s="15">
        <f t="shared" si="459"/>
        <v>1.0505512888109577E-5</v>
      </c>
    </row>
    <row r="1455" spans="1:40" x14ac:dyDescent="0.2">
      <c r="A1455" s="4" t="s">
        <v>4627</v>
      </c>
      <c r="B1455" s="3" t="s">
        <v>8</v>
      </c>
      <c r="C1455" s="6">
        <v>152516</v>
      </c>
      <c r="D1455" s="3" t="s">
        <v>101</v>
      </c>
      <c r="E1455" s="6">
        <v>152746</v>
      </c>
      <c r="F1455" s="3" t="s">
        <v>2299</v>
      </c>
      <c r="G1455" s="8">
        <v>5000</v>
      </c>
      <c r="H1455" s="6">
        <v>147</v>
      </c>
      <c r="I1455" s="6">
        <v>152267</v>
      </c>
      <c r="J1455" s="13">
        <v>45077</v>
      </c>
      <c r="K1455" s="9">
        <v>5000</v>
      </c>
      <c r="L1455" s="4" t="s">
        <v>4627</v>
      </c>
      <c r="M1455" s="4" t="s">
        <v>4632</v>
      </c>
      <c r="N1455" s="4">
        <f>VLOOKUP(I1455,BaseModelo!$A$2:$E$5075,5)</f>
        <v>6</v>
      </c>
      <c r="P1455" s="15">
        <v>147</v>
      </c>
      <c r="Q1455" s="4">
        <f>VLOOKUP(I1455,BaseModelo!$A$2:$E$5075,3)</f>
        <v>115</v>
      </c>
      <c r="R1455" s="4">
        <f t="shared" si="440"/>
        <v>32283000</v>
      </c>
      <c r="S1455" s="16">
        <f t="shared" si="441"/>
        <v>1.5488027754545735E-4</v>
      </c>
      <c r="T1455" s="4">
        <f t="shared" si="452"/>
        <v>2.2767400799182231E-2</v>
      </c>
      <c r="U1455" s="4">
        <f t="shared" si="453"/>
        <v>2.2767400799182231E-2</v>
      </c>
      <c r="V1455" s="6">
        <f t="shared" si="442"/>
        <v>0</v>
      </c>
      <c r="W1455" s="16" t="str">
        <f t="shared" si="443"/>
        <v/>
      </c>
      <c r="X1455" s="4" t="str">
        <f t="shared" si="454"/>
        <v/>
      </c>
      <c r="Y1455" s="4" t="str">
        <f t="shared" si="444"/>
        <v/>
      </c>
      <c r="Z1455" s="4">
        <f t="shared" si="445"/>
        <v>4853000</v>
      </c>
      <c r="AA1455" s="16">
        <f t="shared" si="446"/>
        <v>1.0302905419328251E-3</v>
      </c>
      <c r="AB1455" s="15">
        <f t="shared" si="455"/>
        <v>0.1514527096641253</v>
      </c>
      <c r="AC1455" s="15">
        <f t="shared" si="456"/>
        <v>0.1514527096641253</v>
      </c>
      <c r="AD1455" s="4">
        <v>152516</v>
      </c>
      <c r="AE1455" s="26">
        <v>1303.3399999999999</v>
      </c>
      <c r="AF1455" s="26">
        <v>1303.3399999999999</v>
      </c>
      <c r="AG1455" s="4">
        <f t="shared" si="457"/>
        <v>1993000</v>
      </c>
      <c r="AH1455" s="16">
        <f t="shared" si="447"/>
        <v>2.5087807325639738E-3</v>
      </c>
      <c r="AI1455" s="15">
        <f t="shared" si="448"/>
        <v>0.36879076768690416</v>
      </c>
      <c r="AJ1455" s="15">
        <f t="shared" si="449"/>
        <v>0.36879076768690416</v>
      </c>
      <c r="AK1455" s="4">
        <f t="shared" si="450"/>
        <v>15073000</v>
      </c>
      <c r="AL1455" s="27">
        <f t="shared" si="451"/>
        <v>3.3171896769057253E-4</v>
      </c>
      <c r="AM1455" s="15">
        <f t="shared" si="458"/>
        <v>4.8762688250514163E-2</v>
      </c>
      <c r="AN1455" s="15">
        <f t="shared" si="459"/>
        <v>7.5523786901022457E-6</v>
      </c>
    </row>
    <row r="1456" spans="1:40" x14ac:dyDescent="0.2">
      <c r="A1456" s="4" t="s">
        <v>4627</v>
      </c>
      <c r="B1456" s="3" t="s">
        <v>8</v>
      </c>
      <c r="C1456" s="6">
        <v>152516</v>
      </c>
      <c r="D1456" s="3" t="s">
        <v>101</v>
      </c>
      <c r="E1456" s="6">
        <v>152747</v>
      </c>
      <c r="F1456" s="3" t="s">
        <v>2300</v>
      </c>
      <c r="G1456" s="8">
        <v>5000</v>
      </c>
      <c r="H1456" s="6">
        <v>147</v>
      </c>
      <c r="I1456" s="6">
        <v>152258</v>
      </c>
      <c r="J1456" s="13">
        <v>45077</v>
      </c>
      <c r="K1456" s="9">
        <v>5000</v>
      </c>
      <c r="L1456" s="4" t="s">
        <v>4627</v>
      </c>
      <c r="M1456" s="4" t="s">
        <v>4632</v>
      </c>
      <c r="N1456" s="4">
        <f>VLOOKUP(I1456,BaseModelo!$A$2:$E$5075,5)</f>
        <v>7</v>
      </c>
      <c r="P1456" s="15">
        <v>147</v>
      </c>
      <c r="Q1456" s="4">
        <f>VLOOKUP(I1456,BaseModelo!$A$2:$E$5075,3)</f>
        <v>127</v>
      </c>
      <c r="R1456" s="4">
        <f t="shared" si="440"/>
        <v>32283000</v>
      </c>
      <c r="S1456" s="16">
        <f t="shared" si="441"/>
        <v>1.5488027754545735E-4</v>
      </c>
      <c r="T1456" s="4">
        <f t="shared" si="452"/>
        <v>2.2767400799182231E-2</v>
      </c>
      <c r="U1456" s="4">
        <f t="shared" si="453"/>
        <v>2.2767400799182231E-2</v>
      </c>
      <c r="V1456" s="6">
        <f t="shared" si="442"/>
        <v>0</v>
      </c>
      <c r="W1456" s="16" t="str">
        <f t="shared" si="443"/>
        <v/>
      </c>
      <c r="X1456" s="4" t="str">
        <f t="shared" si="454"/>
        <v/>
      </c>
      <c r="Y1456" s="4" t="str">
        <f t="shared" si="444"/>
        <v/>
      </c>
      <c r="Z1456" s="4">
        <f t="shared" si="445"/>
        <v>4022000</v>
      </c>
      <c r="AA1456" s="16">
        <f t="shared" si="446"/>
        <v>1.2431626056688214E-3</v>
      </c>
      <c r="AB1456" s="15">
        <f t="shared" si="455"/>
        <v>0.18274490303331675</v>
      </c>
      <c r="AC1456" s="15">
        <f t="shared" si="456"/>
        <v>0.18274490303331675</v>
      </c>
      <c r="AD1456" s="4">
        <v>152516</v>
      </c>
      <c r="AE1456" s="26">
        <v>1303.3399999999999</v>
      </c>
      <c r="AF1456" s="26">
        <v>1303.3399999999999</v>
      </c>
      <c r="AG1456" s="4">
        <f t="shared" si="457"/>
        <v>1778000</v>
      </c>
      <c r="AH1456" s="16">
        <f t="shared" si="447"/>
        <v>2.8121484814398199E-3</v>
      </c>
      <c r="AI1456" s="15">
        <f t="shared" si="448"/>
        <v>0.41338582677165353</v>
      </c>
      <c r="AJ1456" s="15">
        <f t="shared" si="449"/>
        <v>0.41338582677165353</v>
      </c>
      <c r="AK1456" s="4">
        <f t="shared" si="450"/>
        <v>15073000</v>
      </c>
      <c r="AL1456" s="27">
        <f t="shared" si="451"/>
        <v>3.3171896769057253E-4</v>
      </c>
      <c r="AM1456" s="15">
        <f t="shared" si="458"/>
        <v>4.8762688250514163E-2</v>
      </c>
      <c r="AN1456" s="15">
        <f t="shared" si="459"/>
        <v>7.5523786901022457E-6</v>
      </c>
    </row>
    <row r="1457" spans="1:40" x14ac:dyDescent="0.2">
      <c r="A1457" s="4" t="s">
        <v>4627</v>
      </c>
      <c r="B1457" s="3" t="s">
        <v>8</v>
      </c>
      <c r="C1457" s="6">
        <v>152516</v>
      </c>
      <c r="D1457" s="3" t="s">
        <v>101</v>
      </c>
      <c r="E1457" s="6">
        <v>152748</v>
      </c>
      <c r="F1457" s="3" t="s">
        <v>2301</v>
      </c>
      <c r="G1457" s="8">
        <v>7000</v>
      </c>
      <c r="H1457" s="6">
        <v>142</v>
      </c>
      <c r="I1457" s="6">
        <v>152268</v>
      </c>
      <c r="J1457" s="13">
        <v>45077</v>
      </c>
      <c r="K1457" s="9">
        <v>7000</v>
      </c>
      <c r="L1457" s="4" t="s">
        <v>4627</v>
      </c>
      <c r="M1457" s="4" t="s">
        <v>4632</v>
      </c>
      <c r="N1457" s="4">
        <f>VLOOKUP(I1457,BaseModelo!$A$2:$E$5075,5)</f>
        <v>6</v>
      </c>
      <c r="P1457" s="15">
        <v>142.00000000000003</v>
      </c>
      <c r="Q1457" s="4">
        <f>VLOOKUP(I1457,BaseModelo!$A$2:$E$5075,3)</f>
        <v>115</v>
      </c>
      <c r="R1457" s="4">
        <f t="shared" si="440"/>
        <v>32283000</v>
      </c>
      <c r="S1457" s="16">
        <f t="shared" si="441"/>
        <v>2.168323885636403E-4</v>
      </c>
      <c r="T1457" s="4">
        <f t="shared" si="452"/>
        <v>3.0790199176036922E-2</v>
      </c>
      <c r="U1457" s="4">
        <f t="shared" si="453"/>
        <v>3.0790199176036929E-2</v>
      </c>
      <c r="V1457" s="6">
        <f t="shared" si="442"/>
        <v>0</v>
      </c>
      <c r="W1457" s="16" t="str">
        <f t="shared" si="443"/>
        <v/>
      </c>
      <c r="X1457" s="4" t="str">
        <f t="shared" si="454"/>
        <v/>
      </c>
      <c r="Y1457" s="4" t="str">
        <f t="shared" si="444"/>
        <v/>
      </c>
      <c r="Z1457" s="4">
        <f t="shared" si="445"/>
        <v>4853000</v>
      </c>
      <c r="AA1457" s="16">
        <f t="shared" si="446"/>
        <v>1.4424067587059551E-3</v>
      </c>
      <c r="AB1457" s="15">
        <f t="shared" si="455"/>
        <v>0.20482175973624561</v>
      </c>
      <c r="AC1457" s="15">
        <f t="shared" si="456"/>
        <v>0.20482175973624567</v>
      </c>
      <c r="AD1457" s="4">
        <v>152516</v>
      </c>
      <c r="AE1457" s="26">
        <v>1758.65</v>
      </c>
      <c r="AF1457" s="26">
        <v>1758.65</v>
      </c>
      <c r="AG1457" s="4">
        <f t="shared" si="457"/>
        <v>1993000</v>
      </c>
      <c r="AH1457" s="16">
        <f t="shared" si="447"/>
        <v>3.5122930255895636E-3</v>
      </c>
      <c r="AI1457" s="15">
        <f t="shared" si="448"/>
        <v>0.498745609633718</v>
      </c>
      <c r="AJ1457" s="15">
        <f t="shared" si="449"/>
        <v>0.49874560963371811</v>
      </c>
      <c r="AK1457" s="4">
        <f t="shared" si="450"/>
        <v>15073000</v>
      </c>
      <c r="AL1457" s="27">
        <f t="shared" si="451"/>
        <v>4.6440655476680156E-4</v>
      </c>
      <c r="AM1457" s="15">
        <f t="shared" si="458"/>
        <v>6.5945730776885828E-2</v>
      </c>
      <c r="AN1457" s="15">
        <f t="shared" si="459"/>
        <v>1.4299170319926922E-5</v>
      </c>
    </row>
    <row r="1458" spans="1:40" x14ac:dyDescent="0.2">
      <c r="A1458" s="4" t="s">
        <v>4628</v>
      </c>
      <c r="B1458" s="3" t="s">
        <v>4</v>
      </c>
      <c r="C1458" s="6">
        <v>152574</v>
      </c>
      <c r="D1458" s="3" t="s">
        <v>102</v>
      </c>
      <c r="E1458" s="6">
        <v>152719</v>
      </c>
      <c r="F1458" s="3" t="s">
        <v>2302</v>
      </c>
      <c r="G1458" s="8">
        <v>6000</v>
      </c>
      <c r="H1458" s="6">
        <v>142</v>
      </c>
      <c r="I1458" s="6">
        <v>152440</v>
      </c>
      <c r="J1458" s="13">
        <v>45077</v>
      </c>
      <c r="K1458" s="9">
        <v>6000</v>
      </c>
      <c r="L1458" s="4" t="s">
        <v>4628</v>
      </c>
      <c r="M1458" s="4" t="s">
        <v>4632</v>
      </c>
      <c r="N1458" s="4">
        <f>VLOOKUP(I1458,BaseModelo!$A$2:$E$5075,5)</f>
        <v>8</v>
      </c>
      <c r="P1458" s="15">
        <v>142.00000000000003</v>
      </c>
      <c r="Q1458" s="4">
        <f>VLOOKUP(I1458,BaseModelo!$A$2:$E$5075,3)</f>
        <v>132</v>
      </c>
      <c r="R1458" s="4">
        <f t="shared" si="440"/>
        <v>32283000</v>
      </c>
      <c r="S1458" s="16">
        <f t="shared" si="441"/>
        <v>1.8585633305454884E-4</v>
      </c>
      <c r="T1458" s="4">
        <f t="shared" si="452"/>
        <v>2.6391599293745936E-2</v>
      </c>
      <c r="U1458" s="4">
        <f t="shared" si="453"/>
        <v>2.6391599293745942E-2</v>
      </c>
      <c r="V1458" s="6">
        <f t="shared" si="442"/>
        <v>0</v>
      </c>
      <c r="W1458" s="16" t="str">
        <f t="shared" si="443"/>
        <v/>
      </c>
      <c r="X1458" s="4" t="str">
        <f t="shared" si="454"/>
        <v/>
      </c>
      <c r="Y1458" s="4" t="str">
        <f t="shared" si="444"/>
        <v/>
      </c>
      <c r="Z1458" s="4">
        <f t="shared" si="445"/>
        <v>5836000</v>
      </c>
      <c r="AA1458" s="16">
        <f t="shared" si="446"/>
        <v>1.028101439342015E-3</v>
      </c>
      <c r="AB1458" s="15">
        <f t="shared" si="455"/>
        <v>0.14599040438656613</v>
      </c>
      <c r="AC1458" s="15">
        <f t="shared" si="456"/>
        <v>0.14599040438656616</v>
      </c>
      <c r="AD1458" s="4">
        <v>152574</v>
      </c>
      <c r="AE1458" s="26">
        <v>1503.37</v>
      </c>
      <c r="AF1458" s="26">
        <v>1503.37</v>
      </c>
      <c r="AG1458" s="4">
        <f t="shared" si="457"/>
        <v>3421000</v>
      </c>
      <c r="AH1458" s="16">
        <f t="shared" si="447"/>
        <v>1.7538731365097924E-3</v>
      </c>
      <c r="AI1458" s="15">
        <f t="shared" si="448"/>
        <v>0.24904998538439052</v>
      </c>
      <c r="AJ1458" s="15">
        <f t="shared" si="449"/>
        <v>0.24904998538439058</v>
      </c>
      <c r="AK1458" s="4">
        <f t="shared" si="450"/>
        <v>16319000</v>
      </c>
      <c r="AL1458" s="27">
        <f t="shared" si="451"/>
        <v>3.6766958759727926E-4</v>
      </c>
      <c r="AM1458" s="15">
        <f t="shared" si="458"/>
        <v>5.2209081438813656E-2</v>
      </c>
      <c r="AN1458" s="15">
        <f t="shared" si="459"/>
        <v>9.7033884283642175E-6</v>
      </c>
    </row>
    <row r="1459" spans="1:40" x14ac:dyDescent="0.2">
      <c r="A1459" s="4" t="s">
        <v>4628</v>
      </c>
      <c r="B1459" s="2" t="s">
        <v>6</v>
      </c>
      <c r="C1459" s="5">
        <v>152590</v>
      </c>
      <c r="D1459" s="2" t="s">
        <v>428</v>
      </c>
      <c r="E1459" s="5">
        <v>152591</v>
      </c>
      <c r="F1459" s="2" t="s">
        <v>2246</v>
      </c>
      <c r="G1459" s="7">
        <v>8000</v>
      </c>
      <c r="H1459" s="5">
        <v>142</v>
      </c>
      <c r="I1459" s="6">
        <v>152335</v>
      </c>
      <c r="J1459" s="13">
        <v>45077</v>
      </c>
      <c r="K1459" s="9">
        <v>8000</v>
      </c>
      <c r="L1459" s="4" t="s">
        <v>4628</v>
      </c>
      <c r="M1459" s="4" t="s">
        <v>4632</v>
      </c>
      <c r="N1459" s="4">
        <f>VLOOKUP(I1459,BaseModelo!$A$2:$E$5075,5)</f>
        <v>6</v>
      </c>
      <c r="P1459" s="15">
        <v>142.00000000000003</v>
      </c>
      <c r="Q1459" s="4">
        <f>VLOOKUP(I1459,BaseModelo!$A$2:$E$5075,3)</f>
        <v>115</v>
      </c>
      <c r="R1459" s="4">
        <f t="shared" si="440"/>
        <v>32283000</v>
      </c>
      <c r="S1459" s="16">
        <f t="shared" si="441"/>
        <v>2.4780844407273179E-4</v>
      </c>
      <c r="T1459" s="4">
        <f t="shared" si="452"/>
        <v>3.5188799058327912E-2</v>
      </c>
      <c r="U1459" s="4">
        <f t="shared" si="453"/>
        <v>3.5188799058327919E-2</v>
      </c>
      <c r="V1459" s="6">
        <f t="shared" si="442"/>
        <v>0</v>
      </c>
      <c r="W1459" s="16" t="str">
        <f t="shared" si="443"/>
        <v/>
      </c>
      <c r="X1459" s="4" t="str">
        <f t="shared" si="454"/>
        <v/>
      </c>
      <c r="Y1459" s="4" t="str">
        <f t="shared" si="444"/>
        <v/>
      </c>
      <c r="Z1459" s="4">
        <f t="shared" si="445"/>
        <v>4853000</v>
      </c>
      <c r="AA1459" s="16">
        <f t="shared" si="446"/>
        <v>1.6484648670925201E-3</v>
      </c>
      <c r="AB1459" s="15">
        <f t="shared" si="455"/>
        <v>0.23408201112713783</v>
      </c>
      <c r="AC1459" s="15">
        <f t="shared" si="456"/>
        <v>0.23408201112713789</v>
      </c>
      <c r="AD1459" s="4">
        <v>152590</v>
      </c>
      <c r="AE1459" s="26">
        <v>2013.74</v>
      </c>
      <c r="AF1459" s="26">
        <v>2013.74</v>
      </c>
      <c r="AG1459" s="4">
        <f t="shared" si="457"/>
        <v>2735000</v>
      </c>
      <c r="AH1459" s="16">
        <f t="shared" si="447"/>
        <v>2.9250457038391227E-3</v>
      </c>
      <c r="AI1459" s="15">
        <f t="shared" si="448"/>
        <v>0.41535648994515539</v>
      </c>
      <c r="AJ1459" s="15">
        <f t="shared" si="449"/>
        <v>0.4153564899451555</v>
      </c>
      <c r="AK1459" s="4">
        <f t="shared" si="450"/>
        <v>16319000</v>
      </c>
      <c r="AL1459" s="27">
        <f t="shared" si="451"/>
        <v>4.9022611679637234E-4</v>
      </c>
      <c r="AM1459" s="15">
        <f t="shared" si="458"/>
        <v>6.9612108585084875E-2</v>
      </c>
      <c r="AN1459" s="15">
        <f t="shared" si="459"/>
        <v>1.725046831709194E-5</v>
      </c>
    </row>
    <row r="1460" spans="1:40" x14ac:dyDescent="0.2">
      <c r="A1460" s="4" t="s">
        <v>4628</v>
      </c>
      <c r="B1460" s="3" t="s">
        <v>6</v>
      </c>
      <c r="C1460" s="6">
        <v>152590</v>
      </c>
      <c r="D1460" s="3" t="s">
        <v>428</v>
      </c>
      <c r="E1460" s="6">
        <v>152592</v>
      </c>
      <c r="F1460" s="3" t="s">
        <v>2257</v>
      </c>
      <c r="G1460" s="8">
        <v>7000</v>
      </c>
      <c r="H1460" s="6">
        <v>142</v>
      </c>
      <c r="I1460" s="6">
        <v>152152</v>
      </c>
      <c r="J1460" s="13">
        <v>45077</v>
      </c>
      <c r="K1460" s="9">
        <v>7000</v>
      </c>
      <c r="L1460" s="4" t="s">
        <v>4628</v>
      </c>
      <c r="M1460" s="4" t="s">
        <v>4632</v>
      </c>
      <c r="N1460" s="4">
        <f>VLOOKUP(I1460,BaseModelo!$A$2:$E$5075,5)</f>
        <v>5</v>
      </c>
      <c r="P1460" s="15">
        <v>142.00000000000003</v>
      </c>
      <c r="Q1460" s="4">
        <f>VLOOKUP(I1460,BaseModelo!$A$2:$E$5075,3)</f>
        <v>110</v>
      </c>
      <c r="R1460" s="4">
        <f t="shared" si="440"/>
        <v>32283000</v>
      </c>
      <c r="S1460" s="16">
        <f t="shared" si="441"/>
        <v>2.168323885636403E-4</v>
      </c>
      <c r="T1460" s="4">
        <f t="shared" si="452"/>
        <v>3.0790199176036922E-2</v>
      </c>
      <c r="U1460" s="4">
        <f t="shared" si="453"/>
        <v>3.0790199176036929E-2</v>
      </c>
      <c r="V1460" s="6">
        <f t="shared" si="442"/>
        <v>0</v>
      </c>
      <c r="W1460" s="16" t="str">
        <f t="shared" si="443"/>
        <v/>
      </c>
      <c r="X1460" s="4" t="str">
        <f t="shared" si="454"/>
        <v/>
      </c>
      <c r="Y1460" s="4" t="str">
        <f t="shared" si="444"/>
        <v/>
      </c>
      <c r="Z1460" s="4">
        <f t="shared" si="445"/>
        <v>4058000</v>
      </c>
      <c r="AA1460" s="16">
        <f t="shared" si="446"/>
        <v>1.7249876786594382E-3</v>
      </c>
      <c r="AB1460" s="15">
        <f t="shared" si="455"/>
        <v>0.24494825036964021</v>
      </c>
      <c r="AC1460" s="15">
        <f t="shared" si="456"/>
        <v>0.24494825036964027</v>
      </c>
      <c r="AD1460" s="4">
        <v>152590</v>
      </c>
      <c r="AE1460" s="26">
        <v>1758.65</v>
      </c>
      <c r="AF1460" s="26">
        <v>1758.65</v>
      </c>
      <c r="AG1460" s="4">
        <f t="shared" si="457"/>
        <v>2193000</v>
      </c>
      <c r="AH1460" s="16">
        <f t="shared" si="447"/>
        <v>3.1919744642042863E-3</v>
      </c>
      <c r="AI1460" s="15">
        <f t="shared" si="448"/>
        <v>0.45326037391700869</v>
      </c>
      <c r="AJ1460" s="15">
        <f t="shared" si="449"/>
        <v>0.45326037391700874</v>
      </c>
      <c r="AK1460" s="4">
        <f t="shared" si="450"/>
        <v>16319000</v>
      </c>
      <c r="AL1460" s="27">
        <f t="shared" si="451"/>
        <v>4.289478521968258E-4</v>
      </c>
      <c r="AM1460" s="15">
        <f t="shared" si="458"/>
        <v>6.0910595011949266E-2</v>
      </c>
      <c r="AN1460" s="15">
        <f t="shared" si="459"/>
        <v>1.3207389805273516E-5</v>
      </c>
    </row>
    <row r="1461" spans="1:40" x14ac:dyDescent="0.2">
      <c r="A1461" s="4" t="s">
        <v>4628</v>
      </c>
      <c r="B1461" s="3" t="s">
        <v>6</v>
      </c>
      <c r="C1461" s="6">
        <v>152590</v>
      </c>
      <c r="D1461" s="3" t="s">
        <v>428</v>
      </c>
      <c r="E1461" s="6">
        <v>152593</v>
      </c>
      <c r="F1461" s="3" t="s">
        <v>2258</v>
      </c>
      <c r="G1461" s="8">
        <v>7000</v>
      </c>
      <c r="H1461" s="6">
        <v>142</v>
      </c>
      <c r="I1461" s="6">
        <v>152117</v>
      </c>
      <c r="J1461" s="13">
        <v>45077</v>
      </c>
      <c r="K1461" s="9">
        <v>7000</v>
      </c>
      <c r="L1461" s="4" t="s">
        <v>4628</v>
      </c>
      <c r="M1461" s="4" t="s">
        <v>4632</v>
      </c>
      <c r="N1461" s="4">
        <f>VLOOKUP(I1461,BaseModelo!$A$2:$E$5075,5)</f>
        <v>8</v>
      </c>
      <c r="P1461" s="15">
        <v>142.00000000000003</v>
      </c>
      <c r="Q1461" s="4">
        <f>VLOOKUP(I1461,BaseModelo!$A$2:$E$5075,3)</f>
        <v>132</v>
      </c>
      <c r="R1461" s="4">
        <f t="shared" si="440"/>
        <v>32283000</v>
      </c>
      <c r="S1461" s="16">
        <f t="shared" si="441"/>
        <v>2.168323885636403E-4</v>
      </c>
      <c r="T1461" s="4">
        <f t="shared" si="452"/>
        <v>3.0790199176036922E-2</v>
      </c>
      <c r="U1461" s="4">
        <f t="shared" si="453"/>
        <v>3.0790199176036929E-2</v>
      </c>
      <c r="V1461" s="6">
        <f t="shared" si="442"/>
        <v>0</v>
      </c>
      <c r="W1461" s="16" t="str">
        <f t="shared" si="443"/>
        <v/>
      </c>
      <c r="X1461" s="4" t="str">
        <f t="shared" si="454"/>
        <v/>
      </c>
      <c r="Y1461" s="4" t="str">
        <f t="shared" si="444"/>
        <v/>
      </c>
      <c r="Z1461" s="4">
        <f t="shared" si="445"/>
        <v>5836000</v>
      </c>
      <c r="AA1461" s="16">
        <f t="shared" si="446"/>
        <v>1.199451679232351E-3</v>
      </c>
      <c r="AB1461" s="15">
        <f t="shared" si="455"/>
        <v>0.17032213845099384</v>
      </c>
      <c r="AC1461" s="15">
        <f t="shared" si="456"/>
        <v>0.17032213845099387</v>
      </c>
      <c r="AD1461" s="4">
        <v>152590</v>
      </c>
      <c r="AE1461" s="26">
        <v>1758.65</v>
      </c>
      <c r="AF1461" s="26">
        <v>1758.65</v>
      </c>
      <c r="AG1461" s="4">
        <f t="shared" si="457"/>
        <v>3421000</v>
      </c>
      <c r="AH1461" s="16">
        <f t="shared" si="447"/>
        <v>2.0461853259280912E-3</v>
      </c>
      <c r="AI1461" s="15">
        <f t="shared" si="448"/>
        <v>0.29055831628178896</v>
      </c>
      <c r="AJ1461" s="15">
        <f t="shared" si="449"/>
        <v>0.29055831628178902</v>
      </c>
      <c r="AK1461" s="4">
        <f t="shared" si="450"/>
        <v>16319000</v>
      </c>
      <c r="AL1461" s="27">
        <f t="shared" si="451"/>
        <v>4.289478521968258E-4</v>
      </c>
      <c r="AM1461" s="15">
        <f t="shared" si="458"/>
        <v>6.0910595011949266E-2</v>
      </c>
      <c r="AN1461" s="15">
        <f t="shared" si="459"/>
        <v>1.3207389805273516E-5</v>
      </c>
    </row>
    <row r="1462" spans="1:40" x14ac:dyDescent="0.2">
      <c r="A1462" s="4" t="s">
        <v>4628</v>
      </c>
      <c r="B1462" s="3" t="s">
        <v>6</v>
      </c>
      <c r="C1462" s="6">
        <v>152590</v>
      </c>
      <c r="D1462" s="3" t="s">
        <v>428</v>
      </c>
      <c r="E1462" s="6">
        <v>152594</v>
      </c>
      <c r="F1462" s="3" t="s">
        <v>2259</v>
      </c>
      <c r="G1462" s="8">
        <v>7000</v>
      </c>
      <c r="H1462" s="6">
        <v>142</v>
      </c>
      <c r="I1462" s="6">
        <v>152116</v>
      </c>
      <c r="J1462" s="13">
        <v>45077</v>
      </c>
      <c r="K1462" s="9">
        <v>7000</v>
      </c>
      <c r="L1462" s="4" t="s">
        <v>4628</v>
      </c>
      <c r="M1462" s="4" t="s">
        <v>4632</v>
      </c>
      <c r="N1462" s="4">
        <f>VLOOKUP(I1462,BaseModelo!$A$2:$E$5075,5)</f>
        <v>5</v>
      </c>
      <c r="P1462" s="15">
        <v>142.00000000000003</v>
      </c>
      <c r="Q1462" s="4">
        <f>VLOOKUP(I1462,BaseModelo!$A$2:$E$5075,3)</f>
        <v>110</v>
      </c>
      <c r="R1462" s="4">
        <f t="shared" si="440"/>
        <v>32283000</v>
      </c>
      <c r="S1462" s="16">
        <f t="shared" si="441"/>
        <v>2.168323885636403E-4</v>
      </c>
      <c r="T1462" s="4">
        <f t="shared" si="452"/>
        <v>3.0790199176036922E-2</v>
      </c>
      <c r="U1462" s="4">
        <f t="shared" si="453"/>
        <v>3.0790199176036929E-2</v>
      </c>
      <c r="V1462" s="6">
        <f t="shared" si="442"/>
        <v>0</v>
      </c>
      <c r="W1462" s="16" t="str">
        <f t="shared" si="443"/>
        <v/>
      </c>
      <c r="X1462" s="4" t="str">
        <f t="shared" si="454"/>
        <v/>
      </c>
      <c r="Y1462" s="4" t="str">
        <f t="shared" si="444"/>
        <v/>
      </c>
      <c r="Z1462" s="4">
        <f t="shared" si="445"/>
        <v>4058000</v>
      </c>
      <c r="AA1462" s="16">
        <f t="shared" si="446"/>
        <v>1.7249876786594382E-3</v>
      </c>
      <c r="AB1462" s="15">
        <f t="shared" si="455"/>
        <v>0.24494825036964021</v>
      </c>
      <c r="AC1462" s="15">
        <f t="shared" si="456"/>
        <v>0.24494825036964027</v>
      </c>
      <c r="AD1462" s="4">
        <v>152590</v>
      </c>
      <c r="AE1462" s="26">
        <v>1758.65</v>
      </c>
      <c r="AF1462" s="26">
        <v>1758.65</v>
      </c>
      <c r="AG1462" s="4">
        <f t="shared" si="457"/>
        <v>2193000</v>
      </c>
      <c r="AH1462" s="16">
        <f t="shared" si="447"/>
        <v>3.1919744642042863E-3</v>
      </c>
      <c r="AI1462" s="15">
        <f t="shared" si="448"/>
        <v>0.45326037391700869</v>
      </c>
      <c r="AJ1462" s="15">
        <f t="shared" si="449"/>
        <v>0.45326037391700874</v>
      </c>
      <c r="AK1462" s="4">
        <f t="shared" si="450"/>
        <v>16319000</v>
      </c>
      <c r="AL1462" s="27">
        <f t="shared" si="451"/>
        <v>4.289478521968258E-4</v>
      </c>
      <c r="AM1462" s="15">
        <f t="shared" si="458"/>
        <v>6.0910595011949266E-2</v>
      </c>
      <c r="AN1462" s="15">
        <f t="shared" si="459"/>
        <v>1.3207389805273516E-5</v>
      </c>
    </row>
    <row r="1463" spans="1:40" x14ac:dyDescent="0.2">
      <c r="A1463" s="4" t="s">
        <v>4628</v>
      </c>
      <c r="B1463" s="3" t="s">
        <v>6</v>
      </c>
      <c r="C1463" s="6">
        <v>152590</v>
      </c>
      <c r="D1463" s="3" t="s">
        <v>428</v>
      </c>
      <c r="E1463" s="6">
        <v>152595</v>
      </c>
      <c r="F1463" s="3" t="s">
        <v>2260</v>
      </c>
      <c r="G1463" s="8">
        <v>8000</v>
      </c>
      <c r="H1463" s="6">
        <v>142</v>
      </c>
      <c r="I1463" s="6">
        <v>152145</v>
      </c>
      <c r="J1463" s="13">
        <v>45077</v>
      </c>
      <c r="K1463" s="9">
        <v>8000</v>
      </c>
      <c r="L1463" s="4" t="s">
        <v>4628</v>
      </c>
      <c r="M1463" s="4" t="s">
        <v>4632</v>
      </c>
      <c r="N1463" s="4">
        <f>VLOOKUP(I1463,BaseModelo!$A$2:$E$5075,5)</f>
        <v>5</v>
      </c>
      <c r="P1463" s="15">
        <v>142.00000000000003</v>
      </c>
      <c r="Q1463" s="4">
        <f>VLOOKUP(I1463,BaseModelo!$A$2:$E$5075,3)</f>
        <v>110</v>
      </c>
      <c r="R1463" s="4">
        <f t="shared" si="440"/>
        <v>32283000</v>
      </c>
      <c r="S1463" s="16">
        <f t="shared" si="441"/>
        <v>2.4780844407273179E-4</v>
      </c>
      <c r="T1463" s="4">
        <f t="shared" si="452"/>
        <v>3.5188799058327912E-2</v>
      </c>
      <c r="U1463" s="4">
        <f t="shared" si="453"/>
        <v>3.5188799058327919E-2</v>
      </c>
      <c r="V1463" s="6">
        <f t="shared" si="442"/>
        <v>0</v>
      </c>
      <c r="W1463" s="16" t="str">
        <f t="shared" si="443"/>
        <v/>
      </c>
      <c r="X1463" s="4" t="str">
        <f t="shared" si="454"/>
        <v/>
      </c>
      <c r="Y1463" s="4" t="str">
        <f t="shared" si="444"/>
        <v/>
      </c>
      <c r="Z1463" s="4">
        <f t="shared" si="445"/>
        <v>4058000</v>
      </c>
      <c r="AA1463" s="16">
        <f t="shared" si="446"/>
        <v>1.9714144898965009E-3</v>
      </c>
      <c r="AB1463" s="15">
        <f t="shared" si="455"/>
        <v>0.27994085756530313</v>
      </c>
      <c r="AC1463" s="15">
        <f t="shared" si="456"/>
        <v>0.27994085756530318</v>
      </c>
      <c r="AD1463" s="4">
        <v>152590</v>
      </c>
      <c r="AE1463" s="26">
        <v>2013.74</v>
      </c>
      <c r="AF1463" s="26">
        <v>2013.74</v>
      </c>
      <c r="AG1463" s="4">
        <f t="shared" si="457"/>
        <v>2193000</v>
      </c>
      <c r="AH1463" s="16">
        <f t="shared" si="447"/>
        <v>3.6479708162334701E-3</v>
      </c>
      <c r="AI1463" s="15">
        <f t="shared" si="448"/>
        <v>0.51801185590515275</v>
      </c>
      <c r="AJ1463" s="15">
        <f t="shared" si="449"/>
        <v>0.51801185590515286</v>
      </c>
      <c r="AK1463" s="4">
        <f t="shared" si="450"/>
        <v>16319000</v>
      </c>
      <c r="AL1463" s="27">
        <f t="shared" si="451"/>
        <v>4.9022611679637234E-4</v>
      </c>
      <c r="AM1463" s="15">
        <f t="shared" si="458"/>
        <v>6.9612108585084875E-2</v>
      </c>
      <c r="AN1463" s="15">
        <f t="shared" si="459"/>
        <v>1.725046831709194E-5</v>
      </c>
    </row>
    <row r="1464" spans="1:40" x14ac:dyDescent="0.2">
      <c r="A1464" s="4" t="s">
        <v>4627</v>
      </c>
      <c r="B1464" s="2" t="s">
        <v>17</v>
      </c>
      <c r="C1464" s="5">
        <v>152606</v>
      </c>
      <c r="D1464" s="2" t="s">
        <v>429</v>
      </c>
      <c r="E1464" s="5">
        <v>152607</v>
      </c>
      <c r="F1464" s="2" t="s">
        <v>2247</v>
      </c>
      <c r="G1464" s="7">
        <v>7000</v>
      </c>
      <c r="H1464" s="5">
        <v>142</v>
      </c>
      <c r="I1464" s="6">
        <v>152112</v>
      </c>
      <c r="J1464" s="13">
        <v>45077</v>
      </c>
      <c r="K1464" s="9">
        <v>7000</v>
      </c>
      <c r="L1464" s="4" t="s">
        <v>4627</v>
      </c>
      <c r="M1464" s="4" t="s">
        <v>4632</v>
      </c>
      <c r="N1464" s="4">
        <f>VLOOKUP(I1464,BaseModelo!$A$2:$E$5075,5)</f>
        <v>5</v>
      </c>
      <c r="P1464" s="15">
        <v>142.00000000000003</v>
      </c>
      <c r="Q1464" s="4">
        <f>VLOOKUP(I1464,BaseModelo!$A$2:$E$5075,3)</f>
        <v>110</v>
      </c>
      <c r="R1464" s="4">
        <f t="shared" si="440"/>
        <v>32283000</v>
      </c>
      <c r="S1464" s="16">
        <f t="shared" si="441"/>
        <v>2.168323885636403E-4</v>
      </c>
      <c r="T1464" s="4">
        <f t="shared" si="452"/>
        <v>3.0790199176036922E-2</v>
      </c>
      <c r="U1464" s="4">
        <f t="shared" si="453"/>
        <v>3.0790199176036929E-2</v>
      </c>
      <c r="V1464" s="6">
        <f t="shared" si="442"/>
        <v>0</v>
      </c>
      <c r="W1464" s="16" t="str">
        <f t="shared" si="443"/>
        <v/>
      </c>
      <c r="X1464" s="4" t="str">
        <f t="shared" si="454"/>
        <v/>
      </c>
      <c r="Y1464" s="4" t="str">
        <f t="shared" si="444"/>
        <v/>
      </c>
      <c r="Z1464" s="4">
        <f t="shared" si="445"/>
        <v>4058000</v>
      </c>
      <c r="AA1464" s="16">
        <f t="shared" si="446"/>
        <v>1.7249876786594382E-3</v>
      </c>
      <c r="AB1464" s="15">
        <f t="shared" si="455"/>
        <v>0.24494825036964021</v>
      </c>
      <c r="AC1464" s="15">
        <f t="shared" si="456"/>
        <v>0.24494825036964027</v>
      </c>
      <c r="AD1464" s="4">
        <v>152606</v>
      </c>
      <c r="AE1464" s="26">
        <v>1758.65</v>
      </c>
      <c r="AF1464" s="26">
        <v>1758.65</v>
      </c>
      <c r="AG1464" s="4">
        <f t="shared" si="457"/>
        <v>1768000</v>
      </c>
      <c r="AH1464" s="16">
        <f t="shared" si="447"/>
        <v>3.9592760180995473E-3</v>
      </c>
      <c r="AI1464" s="15">
        <f t="shared" si="448"/>
        <v>0.56221719457013575</v>
      </c>
      <c r="AJ1464" s="15">
        <f t="shared" si="449"/>
        <v>0.56221719457013586</v>
      </c>
      <c r="AK1464" s="4">
        <f t="shared" si="450"/>
        <v>15073000</v>
      </c>
      <c r="AL1464" s="27">
        <f t="shared" si="451"/>
        <v>4.6440655476680156E-4</v>
      </c>
      <c r="AM1464" s="15">
        <f t="shared" si="458"/>
        <v>6.5945730776885828E-2</v>
      </c>
      <c r="AN1464" s="15">
        <f t="shared" si="459"/>
        <v>1.4299170319926922E-5</v>
      </c>
    </row>
    <row r="1465" spans="1:40" x14ac:dyDescent="0.2">
      <c r="A1465" s="4" t="s">
        <v>4627</v>
      </c>
      <c r="B1465" s="3" t="s">
        <v>17</v>
      </c>
      <c r="C1465" s="6">
        <v>152606</v>
      </c>
      <c r="D1465" s="3" t="s">
        <v>429</v>
      </c>
      <c r="E1465" s="6">
        <v>152608</v>
      </c>
      <c r="F1465" s="3" t="s">
        <v>2261</v>
      </c>
      <c r="G1465" s="8">
        <v>7000</v>
      </c>
      <c r="H1465" s="6">
        <v>142</v>
      </c>
      <c r="I1465" s="6">
        <v>152030</v>
      </c>
      <c r="J1465" s="13">
        <v>45077</v>
      </c>
      <c r="K1465" s="9">
        <v>7000</v>
      </c>
      <c r="L1465" s="4" t="s">
        <v>4627</v>
      </c>
      <c r="M1465" s="4" t="s">
        <v>4632</v>
      </c>
      <c r="N1465" s="4">
        <f>VLOOKUP(I1465,BaseModelo!$A$2:$E$5075,5)</f>
        <v>7</v>
      </c>
      <c r="P1465" s="15">
        <v>142.00000000000003</v>
      </c>
      <c r="Q1465" s="4">
        <f>VLOOKUP(I1465,BaseModelo!$A$2:$E$5075,3)</f>
        <v>127</v>
      </c>
      <c r="R1465" s="4">
        <f t="shared" si="440"/>
        <v>32283000</v>
      </c>
      <c r="S1465" s="16">
        <f t="shared" si="441"/>
        <v>2.168323885636403E-4</v>
      </c>
      <c r="T1465" s="4">
        <f t="shared" si="452"/>
        <v>3.0790199176036922E-2</v>
      </c>
      <c r="U1465" s="4">
        <f t="shared" si="453"/>
        <v>3.0790199176036929E-2</v>
      </c>
      <c r="V1465" s="6">
        <f t="shared" si="442"/>
        <v>0</v>
      </c>
      <c r="W1465" s="16" t="str">
        <f t="shared" si="443"/>
        <v/>
      </c>
      <c r="X1465" s="4" t="str">
        <f t="shared" si="454"/>
        <v/>
      </c>
      <c r="Y1465" s="4" t="str">
        <f t="shared" si="444"/>
        <v/>
      </c>
      <c r="Z1465" s="4">
        <f t="shared" si="445"/>
        <v>4022000</v>
      </c>
      <c r="AA1465" s="16">
        <f t="shared" si="446"/>
        <v>1.7404276479363501E-3</v>
      </c>
      <c r="AB1465" s="15">
        <f t="shared" si="455"/>
        <v>0.24714072600696171</v>
      </c>
      <c r="AC1465" s="15">
        <f t="shared" si="456"/>
        <v>0.24714072600696177</v>
      </c>
      <c r="AD1465" s="4">
        <v>152606</v>
      </c>
      <c r="AE1465" s="26">
        <v>1758.65</v>
      </c>
      <c r="AF1465" s="26">
        <v>1758.65</v>
      </c>
      <c r="AG1465" s="4">
        <f t="shared" si="457"/>
        <v>1778000</v>
      </c>
      <c r="AH1465" s="16">
        <f t="shared" si="447"/>
        <v>3.937007874015748E-3</v>
      </c>
      <c r="AI1465" s="15">
        <f t="shared" si="448"/>
        <v>0.55905511811023623</v>
      </c>
      <c r="AJ1465" s="15">
        <f t="shared" si="449"/>
        <v>0.55905511811023634</v>
      </c>
      <c r="AK1465" s="4">
        <f t="shared" si="450"/>
        <v>15073000</v>
      </c>
      <c r="AL1465" s="27">
        <f t="shared" si="451"/>
        <v>4.6440655476680156E-4</v>
      </c>
      <c r="AM1465" s="15">
        <f t="shared" si="458"/>
        <v>6.5945730776885828E-2</v>
      </c>
      <c r="AN1465" s="15">
        <f t="shared" si="459"/>
        <v>1.4299170319926922E-5</v>
      </c>
    </row>
    <row r="1466" spans="1:40" x14ac:dyDescent="0.2">
      <c r="A1466" s="4" t="s">
        <v>4627</v>
      </c>
      <c r="B1466" s="3" t="s">
        <v>17</v>
      </c>
      <c r="C1466" s="6">
        <v>152606</v>
      </c>
      <c r="D1466" s="3" t="s">
        <v>429</v>
      </c>
      <c r="E1466" s="6">
        <v>152609</v>
      </c>
      <c r="F1466" s="3" t="s">
        <v>2262</v>
      </c>
      <c r="G1466" s="8">
        <v>7000</v>
      </c>
      <c r="H1466" s="6">
        <v>142</v>
      </c>
      <c r="I1466" s="6">
        <v>152020</v>
      </c>
      <c r="J1466" s="13">
        <v>45077</v>
      </c>
      <c r="K1466" s="9">
        <v>7000</v>
      </c>
      <c r="L1466" s="4" t="s">
        <v>4627</v>
      </c>
      <c r="M1466" s="4" t="s">
        <v>4632</v>
      </c>
      <c r="N1466" s="4">
        <f>VLOOKUP(I1466,BaseModelo!$A$2:$E$5075,5)</f>
        <v>7</v>
      </c>
      <c r="P1466" s="15">
        <v>142.00000000000003</v>
      </c>
      <c r="Q1466" s="4">
        <f>VLOOKUP(I1466,BaseModelo!$A$2:$E$5075,3)</f>
        <v>127</v>
      </c>
      <c r="R1466" s="4">
        <f t="shared" si="440"/>
        <v>32283000</v>
      </c>
      <c r="S1466" s="16">
        <f t="shared" si="441"/>
        <v>2.168323885636403E-4</v>
      </c>
      <c r="T1466" s="4">
        <f t="shared" si="452"/>
        <v>3.0790199176036922E-2</v>
      </c>
      <c r="U1466" s="4">
        <f t="shared" si="453"/>
        <v>3.0790199176036929E-2</v>
      </c>
      <c r="V1466" s="6">
        <f t="shared" si="442"/>
        <v>0</v>
      </c>
      <c r="W1466" s="16" t="str">
        <f t="shared" si="443"/>
        <v/>
      </c>
      <c r="X1466" s="4" t="str">
        <f t="shared" si="454"/>
        <v/>
      </c>
      <c r="Y1466" s="4" t="str">
        <f t="shared" si="444"/>
        <v/>
      </c>
      <c r="Z1466" s="4">
        <f t="shared" si="445"/>
        <v>4022000</v>
      </c>
      <c r="AA1466" s="16">
        <f t="shared" si="446"/>
        <v>1.7404276479363501E-3</v>
      </c>
      <c r="AB1466" s="15">
        <f t="shared" si="455"/>
        <v>0.24714072600696171</v>
      </c>
      <c r="AC1466" s="15">
        <f t="shared" si="456"/>
        <v>0.24714072600696177</v>
      </c>
      <c r="AD1466" s="4">
        <v>152606</v>
      </c>
      <c r="AE1466" s="26">
        <v>1758.65</v>
      </c>
      <c r="AF1466" s="26">
        <v>1758.65</v>
      </c>
      <c r="AG1466" s="4">
        <f t="shared" si="457"/>
        <v>1778000</v>
      </c>
      <c r="AH1466" s="16">
        <f t="shared" si="447"/>
        <v>3.937007874015748E-3</v>
      </c>
      <c r="AI1466" s="15">
        <f t="shared" si="448"/>
        <v>0.55905511811023623</v>
      </c>
      <c r="AJ1466" s="15">
        <f t="shared" si="449"/>
        <v>0.55905511811023634</v>
      </c>
      <c r="AK1466" s="4">
        <f t="shared" si="450"/>
        <v>15073000</v>
      </c>
      <c r="AL1466" s="27">
        <f t="shared" si="451"/>
        <v>4.6440655476680156E-4</v>
      </c>
      <c r="AM1466" s="15">
        <f t="shared" si="458"/>
        <v>6.5945730776885828E-2</v>
      </c>
      <c r="AN1466" s="15">
        <f t="shared" si="459"/>
        <v>1.4299170319926922E-5</v>
      </c>
    </row>
    <row r="1467" spans="1:40" x14ac:dyDescent="0.2">
      <c r="A1467" s="4" t="s">
        <v>4627</v>
      </c>
      <c r="B1467" s="3" t="s">
        <v>17</v>
      </c>
      <c r="C1467" s="6">
        <v>152606</v>
      </c>
      <c r="D1467" s="3" t="s">
        <v>429</v>
      </c>
      <c r="E1467" s="6">
        <v>152610</v>
      </c>
      <c r="F1467" s="3" t="s">
        <v>2263</v>
      </c>
      <c r="G1467" s="8">
        <v>7000</v>
      </c>
      <c r="H1467" s="6">
        <v>142</v>
      </c>
      <c r="I1467" s="6">
        <v>152165</v>
      </c>
      <c r="J1467" s="13">
        <v>45077</v>
      </c>
      <c r="K1467" s="9">
        <v>7000</v>
      </c>
      <c r="L1467" s="4" t="s">
        <v>4627</v>
      </c>
      <c r="M1467" s="4" t="s">
        <v>4632</v>
      </c>
      <c r="N1467" s="4">
        <f>VLOOKUP(I1467,BaseModelo!$A$2:$E$5075,5)</f>
        <v>7</v>
      </c>
      <c r="P1467" s="15">
        <v>142.00000000000003</v>
      </c>
      <c r="Q1467" s="4">
        <f>VLOOKUP(I1467,BaseModelo!$A$2:$E$5075,3)</f>
        <v>127</v>
      </c>
      <c r="R1467" s="4">
        <f t="shared" si="440"/>
        <v>32283000</v>
      </c>
      <c r="S1467" s="16">
        <f t="shared" si="441"/>
        <v>2.168323885636403E-4</v>
      </c>
      <c r="T1467" s="4">
        <f t="shared" si="452"/>
        <v>3.0790199176036922E-2</v>
      </c>
      <c r="U1467" s="4">
        <f t="shared" si="453"/>
        <v>3.0790199176036929E-2</v>
      </c>
      <c r="V1467" s="6">
        <f t="shared" si="442"/>
        <v>0</v>
      </c>
      <c r="W1467" s="16" t="str">
        <f t="shared" si="443"/>
        <v/>
      </c>
      <c r="X1467" s="4" t="str">
        <f t="shared" si="454"/>
        <v/>
      </c>
      <c r="Y1467" s="4" t="str">
        <f t="shared" si="444"/>
        <v/>
      </c>
      <c r="Z1467" s="4">
        <f t="shared" si="445"/>
        <v>4022000</v>
      </c>
      <c r="AA1467" s="16">
        <f t="shared" si="446"/>
        <v>1.7404276479363501E-3</v>
      </c>
      <c r="AB1467" s="15">
        <f t="shared" si="455"/>
        <v>0.24714072600696171</v>
      </c>
      <c r="AC1467" s="15">
        <f t="shared" si="456"/>
        <v>0.24714072600696177</v>
      </c>
      <c r="AD1467" s="4">
        <v>152606</v>
      </c>
      <c r="AE1467" s="26">
        <v>1758.65</v>
      </c>
      <c r="AF1467" s="26">
        <v>1758.65</v>
      </c>
      <c r="AG1467" s="4">
        <f t="shared" si="457"/>
        <v>1778000</v>
      </c>
      <c r="AH1467" s="16">
        <f t="shared" si="447"/>
        <v>3.937007874015748E-3</v>
      </c>
      <c r="AI1467" s="15">
        <f t="shared" si="448"/>
        <v>0.55905511811023623</v>
      </c>
      <c r="AJ1467" s="15">
        <f t="shared" si="449"/>
        <v>0.55905511811023634</v>
      </c>
      <c r="AK1467" s="4">
        <f t="shared" si="450"/>
        <v>15073000</v>
      </c>
      <c r="AL1467" s="27">
        <f t="shared" si="451"/>
        <v>4.6440655476680156E-4</v>
      </c>
      <c r="AM1467" s="15">
        <f t="shared" si="458"/>
        <v>6.5945730776885828E-2</v>
      </c>
      <c r="AN1467" s="15">
        <f t="shared" si="459"/>
        <v>1.4299170319926922E-5</v>
      </c>
    </row>
    <row r="1468" spans="1:40" x14ac:dyDescent="0.2">
      <c r="A1468" s="4" t="s">
        <v>4627</v>
      </c>
      <c r="B1468" s="3" t="s">
        <v>17</v>
      </c>
      <c r="C1468" s="6">
        <v>152606</v>
      </c>
      <c r="D1468" s="3" t="s">
        <v>429</v>
      </c>
      <c r="E1468" s="6">
        <v>152611</v>
      </c>
      <c r="F1468" s="3" t="s">
        <v>2264</v>
      </c>
      <c r="G1468" s="8">
        <v>7000</v>
      </c>
      <c r="H1468" s="6">
        <v>142</v>
      </c>
      <c r="I1468" s="6">
        <v>152018</v>
      </c>
      <c r="J1468" s="13">
        <v>45077</v>
      </c>
      <c r="K1468" s="9">
        <v>7000</v>
      </c>
      <c r="L1468" s="4" t="s">
        <v>4627</v>
      </c>
      <c r="M1468" s="4" t="s">
        <v>4632</v>
      </c>
      <c r="N1468" s="4">
        <f>VLOOKUP(I1468,BaseModelo!$A$2:$E$5075,5)</f>
        <v>9</v>
      </c>
      <c r="P1468" s="15">
        <v>142.00000000000003</v>
      </c>
      <c r="Q1468" s="4">
        <f>VLOOKUP(I1468,BaseModelo!$A$2:$E$5075,3)</f>
        <v>147</v>
      </c>
      <c r="R1468" s="4">
        <f t="shared" si="440"/>
        <v>32283000</v>
      </c>
      <c r="S1468" s="16">
        <f t="shared" si="441"/>
        <v>2.168323885636403E-4</v>
      </c>
      <c r="T1468" s="4">
        <f t="shared" si="452"/>
        <v>3.0790199176036922E-2</v>
      </c>
      <c r="U1468" s="4">
        <f t="shared" si="453"/>
        <v>3.0790199176036929E-2</v>
      </c>
      <c r="V1468" s="6">
        <f t="shared" si="442"/>
        <v>0</v>
      </c>
      <c r="W1468" s="16" t="str">
        <f t="shared" si="443"/>
        <v/>
      </c>
      <c r="X1468" s="4" t="str">
        <f t="shared" si="454"/>
        <v/>
      </c>
      <c r="Y1468" s="4" t="str">
        <f t="shared" si="444"/>
        <v/>
      </c>
      <c r="Z1468" s="4">
        <f t="shared" si="445"/>
        <v>5305000</v>
      </c>
      <c r="AA1468" s="16">
        <f t="shared" si="446"/>
        <v>1.3195098963242225E-3</v>
      </c>
      <c r="AB1468" s="15">
        <f t="shared" si="455"/>
        <v>0.18737040527803958</v>
      </c>
      <c r="AC1468" s="15">
        <f t="shared" si="456"/>
        <v>0.18737040527803964</v>
      </c>
      <c r="AD1468" s="4">
        <v>152606</v>
      </c>
      <c r="AE1468" s="26">
        <v>1758.65</v>
      </c>
      <c r="AF1468" s="26">
        <v>1758.65</v>
      </c>
      <c r="AG1468" s="4">
        <f t="shared" si="457"/>
        <v>2114000</v>
      </c>
      <c r="AH1468" s="16">
        <f t="shared" si="447"/>
        <v>3.3112582781456954E-3</v>
      </c>
      <c r="AI1468" s="15">
        <f t="shared" si="448"/>
        <v>0.47019867549668876</v>
      </c>
      <c r="AJ1468" s="15">
        <f t="shared" si="449"/>
        <v>0.47019867549668881</v>
      </c>
      <c r="AK1468" s="4">
        <f t="shared" si="450"/>
        <v>15073000</v>
      </c>
      <c r="AL1468" s="27">
        <f t="shared" si="451"/>
        <v>4.6440655476680156E-4</v>
      </c>
      <c r="AM1468" s="15">
        <f t="shared" si="458"/>
        <v>6.5945730776885828E-2</v>
      </c>
      <c r="AN1468" s="15">
        <f t="shared" si="459"/>
        <v>1.4299170319926922E-5</v>
      </c>
    </row>
    <row r="1469" spans="1:40" x14ac:dyDescent="0.2">
      <c r="A1469" s="4" t="s">
        <v>4627</v>
      </c>
      <c r="B1469" s="3" t="s">
        <v>17</v>
      </c>
      <c r="C1469" s="6">
        <v>152606</v>
      </c>
      <c r="D1469" s="3" t="s">
        <v>429</v>
      </c>
      <c r="E1469" s="6">
        <v>152612</v>
      </c>
      <c r="F1469" s="3" t="s">
        <v>2265</v>
      </c>
      <c r="G1469" s="8">
        <v>7000</v>
      </c>
      <c r="H1469" s="6">
        <v>142</v>
      </c>
      <c r="I1469" s="6">
        <v>152183</v>
      </c>
      <c r="J1469" s="13">
        <v>45077</v>
      </c>
      <c r="K1469" s="9">
        <v>7000</v>
      </c>
      <c r="L1469" s="4" t="s">
        <v>4627</v>
      </c>
      <c r="M1469" s="4" t="s">
        <v>4632</v>
      </c>
      <c r="N1469" s="4">
        <f>VLOOKUP(I1469,BaseModelo!$A$2:$E$5075,5)</f>
        <v>6</v>
      </c>
      <c r="P1469" s="15">
        <v>142.00000000000003</v>
      </c>
      <c r="Q1469" s="4">
        <f>VLOOKUP(I1469,BaseModelo!$A$2:$E$5075,3)</f>
        <v>115</v>
      </c>
      <c r="R1469" s="4">
        <f t="shared" si="440"/>
        <v>32283000</v>
      </c>
      <c r="S1469" s="16">
        <f t="shared" si="441"/>
        <v>2.168323885636403E-4</v>
      </c>
      <c r="T1469" s="4">
        <f t="shared" si="452"/>
        <v>3.0790199176036922E-2</v>
      </c>
      <c r="U1469" s="4">
        <f t="shared" si="453"/>
        <v>3.0790199176036929E-2</v>
      </c>
      <c r="V1469" s="6">
        <f t="shared" si="442"/>
        <v>0</v>
      </c>
      <c r="W1469" s="16" t="str">
        <f t="shared" si="443"/>
        <v/>
      </c>
      <c r="X1469" s="4" t="str">
        <f t="shared" si="454"/>
        <v/>
      </c>
      <c r="Y1469" s="4" t="str">
        <f t="shared" si="444"/>
        <v/>
      </c>
      <c r="Z1469" s="4">
        <f t="shared" si="445"/>
        <v>4853000</v>
      </c>
      <c r="AA1469" s="16">
        <f t="shared" si="446"/>
        <v>1.4424067587059551E-3</v>
      </c>
      <c r="AB1469" s="15">
        <f t="shared" si="455"/>
        <v>0.20482175973624561</v>
      </c>
      <c r="AC1469" s="15">
        <f t="shared" si="456"/>
        <v>0.20482175973624567</v>
      </c>
      <c r="AD1469" s="4">
        <v>152606</v>
      </c>
      <c r="AE1469" s="26">
        <v>1758.65</v>
      </c>
      <c r="AF1469" s="26">
        <v>1758.65</v>
      </c>
      <c r="AG1469" s="4">
        <f t="shared" si="457"/>
        <v>1993000</v>
      </c>
      <c r="AH1469" s="16">
        <f t="shared" si="447"/>
        <v>3.5122930255895636E-3</v>
      </c>
      <c r="AI1469" s="15">
        <f t="shared" si="448"/>
        <v>0.498745609633718</v>
      </c>
      <c r="AJ1469" s="15">
        <f t="shared" si="449"/>
        <v>0.49874560963371811</v>
      </c>
      <c r="AK1469" s="4">
        <f t="shared" si="450"/>
        <v>15073000</v>
      </c>
      <c r="AL1469" s="27">
        <f t="shared" si="451"/>
        <v>4.6440655476680156E-4</v>
      </c>
      <c r="AM1469" s="15">
        <f t="shared" si="458"/>
        <v>6.5945730776885828E-2</v>
      </c>
      <c r="AN1469" s="15">
        <f t="shared" si="459"/>
        <v>1.4299170319926922E-5</v>
      </c>
    </row>
    <row r="1470" spans="1:40" x14ac:dyDescent="0.2">
      <c r="A1470" s="4" t="s">
        <v>4627</v>
      </c>
      <c r="B1470" s="3" t="s">
        <v>17</v>
      </c>
      <c r="C1470" s="6">
        <v>152606</v>
      </c>
      <c r="D1470" s="3" t="s">
        <v>429</v>
      </c>
      <c r="E1470" s="6">
        <v>152613</v>
      </c>
      <c r="F1470" s="3" t="s">
        <v>2266</v>
      </c>
      <c r="G1470" s="8">
        <v>7000</v>
      </c>
      <c r="H1470" s="6">
        <v>142</v>
      </c>
      <c r="I1470" s="6">
        <v>152399</v>
      </c>
      <c r="J1470" s="13">
        <v>45077</v>
      </c>
      <c r="K1470" s="9">
        <v>7000</v>
      </c>
      <c r="L1470" s="4" t="s">
        <v>4627</v>
      </c>
      <c r="M1470" s="4" t="s">
        <v>4632</v>
      </c>
      <c r="N1470" s="4">
        <f>VLOOKUP(I1470,BaseModelo!$A$2:$E$5075,5)</f>
        <v>6</v>
      </c>
      <c r="P1470" s="15">
        <v>142.00000000000003</v>
      </c>
      <c r="Q1470" s="4">
        <f>VLOOKUP(I1470,BaseModelo!$A$2:$E$5075,3)</f>
        <v>115</v>
      </c>
      <c r="R1470" s="4">
        <f t="shared" si="440"/>
        <v>32283000</v>
      </c>
      <c r="S1470" s="16">
        <f t="shared" si="441"/>
        <v>2.168323885636403E-4</v>
      </c>
      <c r="T1470" s="4">
        <f t="shared" si="452"/>
        <v>3.0790199176036922E-2</v>
      </c>
      <c r="U1470" s="4">
        <f t="shared" si="453"/>
        <v>3.0790199176036929E-2</v>
      </c>
      <c r="V1470" s="6">
        <f t="shared" si="442"/>
        <v>0</v>
      </c>
      <c r="W1470" s="16" t="str">
        <f t="shared" si="443"/>
        <v/>
      </c>
      <c r="X1470" s="4" t="str">
        <f t="shared" si="454"/>
        <v/>
      </c>
      <c r="Y1470" s="4" t="str">
        <f t="shared" si="444"/>
        <v/>
      </c>
      <c r="Z1470" s="4">
        <f t="shared" si="445"/>
        <v>4853000</v>
      </c>
      <c r="AA1470" s="16">
        <f t="shared" si="446"/>
        <v>1.4424067587059551E-3</v>
      </c>
      <c r="AB1470" s="15">
        <f t="shared" si="455"/>
        <v>0.20482175973624561</v>
      </c>
      <c r="AC1470" s="15">
        <f t="shared" si="456"/>
        <v>0.20482175973624567</v>
      </c>
      <c r="AD1470" s="4">
        <v>152606</v>
      </c>
      <c r="AE1470" s="26">
        <v>1758.65</v>
      </c>
      <c r="AF1470" s="26">
        <v>1758.65</v>
      </c>
      <c r="AG1470" s="4">
        <f t="shared" si="457"/>
        <v>1993000</v>
      </c>
      <c r="AH1470" s="16">
        <f t="shared" si="447"/>
        <v>3.5122930255895636E-3</v>
      </c>
      <c r="AI1470" s="15">
        <f t="shared" si="448"/>
        <v>0.498745609633718</v>
      </c>
      <c r="AJ1470" s="15">
        <f t="shared" si="449"/>
        <v>0.49874560963371811</v>
      </c>
      <c r="AK1470" s="4">
        <f t="shared" si="450"/>
        <v>15073000</v>
      </c>
      <c r="AL1470" s="27">
        <f t="shared" si="451"/>
        <v>4.6440655476680156E-4</v>
      </c>
      <c r="AM1470" s="15">
        <f t="shared" si="458"/>
        <v>6.5945730776885828E-2</v>
      </c>
      <c r="AN1470" s="15">
        <f t="shared" si="459"/>
        <v>1.4299170319926922E-5</v>
      </c>
    </row>
    <row r="1471" spans="1:40" x14ac:dyDescent="0.2">
      <c r="A1471" s="4" t="s">
        <v>4627</v>
      </c>
      <c r="B1471" s="2" t="s">
        <v>7</v>
      </c>
      <c r="C1471" s="5">
        <v>152625</v>
      </c>
      <c r="D1471" s="2" t="s">
        <v>432</v>
      </c>
      <c r="E1471" s="5">
        <v>152626</v>
      </c>
      <c r="F1471" s="2" t="s">
        <v>2269</v>
      </c>
      <c r="G1471" s="7">
        <v>8000</v>
      </c>
      <c r="H1471" s="5">
        <v>142</v>
      </c>
      <c r="I1471" s="6">
        <v>152064</v>
      </c>
      <c r="J1471" s="13">
        <v>45077</v>
      </c>
      <c r="K1471" s="9">
        <v>8000</v>
      </c>
      <c r="L1471" s="4" t="s">
        <v>4627</v>
      </c>
      <c r="M1471" s="4" t="s">
        <v>4632</v>
      </c>
      <c r="N1471" s="4">
        <f>VLOOKUP(I1471,BaseModelo!$A$2:$E$5075,5)</f>
        <v>8</v>
      </c>
      <c r="P1471" s="15">
        <v>142.00000000000003</v>
      </c>
      <c r="Q1471" s="4">
        <f>VLOOKUP(I1471,BaseModelo!$A$2:$E$5075,3)</f>
        <v>132</v>
      </c>
      <c r="R1471" s="4">
        <f t="shared" si="440"/>
        <v>32283000</v>
      </c>
      <c r="S1471" s="16">
        <f t="shared" si="441"/>
        <v>2.4780844407273179E-4</v>
      </c>
      <c r="T1471" s="4">
        <f t="shared" si="452"/>
        <v>3.5188799058327912E-2</v>
      </c>
      <c r="U1471" s="4">
        <f t="shared" si="453"/>
        <v>3.5188799058327919E-2</v>
      </c>
      <c r="V1471" s="6">
        <f t="shared" si="442"/>
        <v>0</v>
      </c>
      <c r="W1471" s="16" t="str">
        <f t="shared" si="443"/>
        <v/>
      </c>
      <c r="X1471" s="4" t="str">
        <f t="shared" si="454"/>
        <v/>
      </c>
      <c r="Y1471" s="4" t="str">
        <f t="shared" si="444"/>
        <v/>
      </c>
      <c r="Z1471" s="4">
        <f t="shared" si="445"/>
        <v>5836000</v>
      </c>
      <c r="AA1471" s="16">
        <f t="shared" si="446"/>
        <v>1.3708019191226869E-3</v>
      </c>
      <c r="AB1471" s="15">
        <f t="shared" si="455"/>
        <v>0.19465387251542154</v>
      </c>
      <c r="AC1471" s="15">
        <f t="shared" si="456"/>
        <v>0.19465387251542157</v>
      </c>
      <c r="AD1471" s="4">
        <v>152625</v>
      </c>
      <c r="AE1471" s="26">
        <v>2013.74</v>
      </c>
      <c r="AF1471" s="26">
        <v>2013.74</v>
      </c>
      <c r="AG1471" s="4">
        <f t="shared" si="457"/>
        <v>2254000</v>
      </c>
      <c r="AH1471" s="16">
        <f t="shared" si="447"/>
        <v>3.5492457852706301E-3</v>
      </c>
      <c r="AI1471" s="15">
        <f t="shared" si="448"/>
        <v>0.50399290150842946</v>
      </c>
      <c r="AJ1471" s="15">
        <f t="shared" si="449"/>
        <v>0.50399290150842957</v>
      </c>
      <c r="AK1471" s="4">
        <f t="shared" si="450"/>
        <v>15073000</v>
      </c>
      <c r="AL1471" s="27">
        <f t="shared" si="451"/>
        <v>5.3075034830491602E-4</v>
      </c>
      <c r="AM1471" s="15">
        <f t="shared" si="458"/>
        <v>7.5366549459298077E-2</v>
      </c>
      <c r="AN1471" s="15">
        <f t="shared" si="459"/>
        <v>1.8676467356639244E-5</v>
      </c>
    </row>
    <row r="1472" spans="1:40" x14ac:dyDescent="0.2">
      <c r="A1472" s="4" t="s">
        <v>4627</v>
      </c>
      <c r="B1472" s="3" t="s">
        <v>7</v>
      </c>
      <c r="C1472" s="6">
        <v>152625</v>
      </c>
      <c r="D1472" s="3" t="s">
        <v>432</v>
      </c>
      <c r="E1472" s="6">
        <v>152628</v>
      </c>
      <c r="F1472" s="3" t="s">
        <v>2282</v>
      </c>
      <c r="G1472" s="8">
        <v>6000</v>
      </c>
      <c r="H1472" s="6">
        <v>142</v>
      </c>
      <c r="I1472" s="6">
        <v>152110</v>
      </c>
      <c r="J1472" s="13">
        <v>45077</v>
      </c>
      <c r="K1472" s="9">
        <v>6000</v>
      </c>
      <c r="L1472" s="4" t="s">
        <v>4627</v>
      </c>
      <c r="M1472" s="4" t="s">
        <v>4632</v>
      </c>
      <c r="N1472" s="4">
        <f>VLOOKUP(I1472,BaseModelo!$A$2:$E$5075,5)</f>
        <v>8</v>
      </c>
      <c r="P1472" s="15">
        <v>142.00000000000003</v>
      </c>
      <c r="Q1472" s="4">
        <f>VLOOKUP(I1472,BaseModelo!$A$2:$E$5075,3)</f>
        <v>132</v>
      </c>
      <c r="R1472" s="4">
        <f t="shared" si="440"/>
        <v>32283000</v>
      </c>
      <c r="S1472" s="16">
        <f t="shared" si="441"/>
        <v>1.8585633305454884E-4</v>
      </c>
      <c r="T1472" s="4">
        <f t="shared" si="452"/>
        <v>2.6391599293745936E-2</v>
      </c>
      <c r="U1472" s="4">
        <f t="shared" si="453"/>
        <v>2.6391599293745942E-2</v>
      </c>
      <c r="V1472" s="6">
        <f t="shared" si="442"/>
        <v>0</v>
      </c>
      <c r="W1472" s="16" t="str">
        <f t="shared" si="443"/>
        <v/>
      </c>
      <c r="X1472" s="4" t="str">
        <f t="shared" si="454"/>
        <v/>
      </c>
      <c r="Y1472" s="4" t="str">
        <f t="shared" si="444"/>
        <v/>
      </c>
      <c r="Z1472" s="4">
        <f t="shared" si="445"/>
        <v>5836000</v>
      </c>
      <c r="AA1472" s="16">
        <f t="shared" si="446"/>
        <v>1.028101439342015E-3</v>
      </c>
      <c r="AB1472" s="15">
        <f t="shared" si="455"/>
        <v>0.14599040438656613</v>
      </c>
      <c r="AC1472" s="15">
        <f t="shared" si="456"/>
        <v>0.14599040438656616</v>
      </c>
      <c r="AD1472" s="4">
        <v>152625</v>
      </c>
      <c r="AE1472" s="26">
        <v>1503.37</v>
      </c>
      <c r="AF1472" s="26">
        <v>1503.37</v>
      </c>
      <c r="AG1472" s="4">
        <f t="shared" si="457"/>
        <v>2254000</v>
      </c>
      <c r="AH1472" s="16">
        <f t="shared" si="447"/>
        <v>2.6619343389529724E-3</v>
      </c>
      <c r="AI1472" s="15">
        <f t="shared" si="448"/>
        <v>0.37799467613132209</v>
      </c>
      <c r="AJ1472" s="15">
        <f t="shared" si="449"/>
        <v>0.37799467613132215</v>
      </c>
      <c r="AK1472" s="4">
        <f t="shared" si="450"/>
        <v>15073000</v>
      </c>
      <c r="AL1472" s="27">
        <f t="shared" si="451"/>
        <v>3.9806276122868704E-4</v>
      </c>
      <c r="AM1472" s="15">
        <f t="shared" si="458"/>
        <v>5.6524912094473558E-2</v>
      </c>
      <c r="AN1472" s="15">
        <f t="shared" si="459"/>
        <v>1.0505512888109577E-5</v>
      </c>
    </row>
    <row r="1473" spans="1:40" x14ac:dyDescent="0.2">
      <c r="A1473" s="4" t="s">
        <v>4627</v>
      </c>
      <c r="B1473" s="3" t="s">
        <v>7</v>
      </c>
      <c r="C1473" s="6">
        <v>152625</v>
      </c>
      <c r="D1473" s="3" t="s">
        <v>432</v>
      </c>
      <c r="E1473" s="6">
        <v>152629</v>
      </c>
      <c r="F1473" s="3" t="s">
        <v>2283</v>
      </c>
      <c r="G1473" s="8">
        <v>10000</v>
      </c>
      <c r="H1473" s="6">
        <v>142</v>
      </c>
      <c r="I1473" s="6">
        <v>152066</v>
      </c>
      <c r="J1473" s="13">
        <v>45077</v>
      </c>
      <c r="K1473" s="9">
        <v>10000</v>
      </c>
      <c r="L1473" s="4" t="s">
        <v>4627</v>
      </c>
      <c r="M1473" s="4" t="s">
        <v>4632</v>
      </c>
      <c r="N1473" s="4">
        <f>VLOOKUP(I1473,BaseModelo!$A$2:$E$5075,5)</f>
        <v>4</v>
      </c>
      <c r="P1473" s="15">
        <v>142.00000000000003</v>
      </c>
      <c r="Q1473" s="4">
        <f>VLOOKUP(I1473,BaseModelo!$A$2:$E$5075,3)</f>
        <v>110</v>
      </c>
      <c r="R1473" s="4">
        <f t="shared" si="440"/>
        <v>32283000</v>
      </c>
      <c r="S1473" s="16">
        <f t="shared" si="441"/>
        <v>3.0976055509091471E-4</v>
      </c>
      <c r="T1473" s="4">
        <f t="shared" si="452"/>
        <v>4.3985998822909891E-2</v>
      </c>
      <c r="U1473" s="4">
        <f t="shared" si="453"/>
        <v>4.3985998822909898E-2</v>
      </c>
      <c r="V1473" s="6">
        <f t="shared" si="442"/>
        <v>0</v>
      </c>
      <c r="W1473" s="16" t="str">
        <f t="shared" si="443"/>
        <v/>
      </c>
      <c r="X1473" s="4" t="str">
        <f t="shared" si="454"/>
        <v/>
      </c>
      <c r="Y1473" s="4" t="str">
        <f t="shared" si="444"/>
        <v/>
      </c>
      <c r="Z1473" s="4">
        <f t="shared" si="445"/>
        <v>2331000</v>
      </c>
      <c r="AA1473" s="16">
        <f t="shared" si="446"/>
        <v>4.2900042900042897E-3</v>
      </c>
      <c r="AB1473" s="15">
        <f t="shared" si="455"/>
        <v>0.60918060918060912</v>
      </c>
      <c r="AC1473" s="15">
        <f t="shared" si="456"/>
        <v>0.60918060918060923</v>
      </c>
      <c r="AD1473" s="4">
        <v>152625</v>
      </c>
      <c r="AE1473" s="26">
        <v>2510.34</v>
      </c>
      <c r="AF1473" s="26">
        <v>2510.34</v>
      </c>
      <c r="AG1473" s="4">
        <f t="shared" si="457"/>
        <v>1421000</v>
      </c>
      <c r="AH1473" s="16">
        <f t="shared" si="447"/>
        <v>7.0372976776917661E-3</v>
      </c>
      <c r="AI1473" s="15">
        <f t="shared" si="448"/>
        <v>0.99929627023223078</v>
      </c>
      <c r="AJ1473" s="15">
        <f t="shared" si="449"/>
        <v>0.999296270232231</v>
      </c>
      <c r="AK1473" s="4">
        <f t="shared" si="450"/>
        <v>15073000</v>
      </c>
      <c r="AL1473" s="27">
        <f t="shared" si="451"/>
        <v>6.6343793538114506E-4</v>
      </c>
      <c r="AM1473" s="15">
        <f t="shared" si="458"/>
        <v>9.4208186824122603E-2</v>
      </c>
      <c r="AN1473" s="15">
        <f t="shared" si="459"/>
        <v>2.918198024474882E-5</v>
      </c>
    </row>
    <row r="1474" spans="1:40" x14ac:dyDescent="0.2">
      <c r="A1474" s="4" t="s">
        <v>4627</v>
      </c>
      <c r="B1474" s="3" t="s">
        <v>7</v>
      </c>
      <c r="C1474" s="6">
        <v>152625</v>
      </c>
      <c r="D1474" s="3" t="s">
        <v>432</v>
      </c>
      <c r="E1474" s="6">
        <v>152630</v>
      </c>
      <c r="F1474" s="3" t="s">
        <v>2284</v>
      </c>
      <c r="G1474" s="8">
        <v>5000</v>
      </c>
      <c r="H1474" s="6">
        <v>147</v>
      </c>
      <c r="I1474" s="6">
        <v>152182</v>
      </c>
      <c r="J1474" s="13">
        <v>45077</v>
      </c>
      <c r="K1474" s="9">
        <v>5000</v>
      </c>
      <c r="L1474" s="4" t="s">
        <v>4627</v>
      </c>
      <c r="M1474" s="4" t="s">
        <v>4632</v>
      </c>
      <c r="N1474" s="4">
        <f>VLOOKUP(I1474,BaseModelo!$A$2:$E$5075,5)</f>
        <v>7</v>
      </c>
      <c r="P1474" s="15">
        <v>147</v>
      </c>
      <c r="Q1474" s="4">
        <f>VLOOKUP(I1474,BaseModelo!$A$2:$E$5075,3)</f>
        <v>127</v>
      </c>
      <c r="R1474" s="4">
        <f t="shared" ref="R1474:R1537" si="460">SUMIFS($G:$G,$M:$M,M1474)</f>
        <v>32283000</v>
      </c>
      <c r="S1474" s="16">
        <f t="shared" ref="S1474:S1537" si="461">G1474/R1474</f>
        <v>1.5488027754545735E-4</v>
      </c>
      <c r="T1474" s="4">
        <f t="shared" si="452"/>
        <v>2.2767400799182231E-2</v>
      </c>
      <c r="U1474" s="4">
        <f t="shared" si="453"/>
        <v>2.2767400799182231E-2</v>
      </c>
      <c r="V1474" s="6">
        <f t="shared" ref="V1474:V1537" si="462">SUMIFS($G:$G,$O:$O,O1474)</f>
        <v>0</v>
      </c>
      <c r="W1474" s="16" t="str">
        <f t="shared" ref="W1474:W1537" si="463">IFERROR(G1474/V1474,"")</f>
        <v/>
      </c>
      <c r="X1474" s="4" t="str">
        <f t="shared" si="454"/>
        <v/>
      </c>
      <c r="Y1474" s="4" t="str">
        <f t="shared" ref="Y1474:Y1537" si="464">IFERROR(W1474*P1474,"")</f>
        <v/>
      </c>
      <c r="Z1474" s="4">
        <f t="shared" ref="Z1474:Z1537" si="465">SUMIFS($G:$G,$N:$N,N1474)</f>
        <v>4022000</v>
      </c>
      <c r="AA1474" s="16">
        <f t="shared" ref="AA1474:AA1537" si="466">IFERROR(G1474/Z1474,"")</f>
        <v>1.2431626056688214E-3</v>
      </c>
      <c r="AB1474" s="15">
        <f t="shared" si="455"/>
        <v>0.18274490303331675</v>
      </c>
      <c r="AC1474" s="15">
        <f t="shared" si="456"/>
        <v>0.18274490303331675</v>
      </c>
      <c r="AD1474" s="4">
        <v>152625</v>
      </c>
      <c r="AE1474" s="26">
        <v>1303.3399999999999</v>
      </c>
      <c r="AF1474" s="26">
        <v>1303.3399999999999</v>
      </c>
      <c r="AG1474" s="4">
        <f t="shared" si="457"/>
        <v>1778000</v>
      </c>
      <c r="AH1474" s="16">
        <f t="shared" ref="AH1474:AH1537" si="467">IFERROR($G1474/AG1474,"")</f>
        <v>2.8121484814398199E-3</v>
      </c>
      <c r="AI1474" s="15">
        <f t="shared" ref="AI1474:AI1537" si="468">IFERROR(AH1474*H1474,"")</f>
        <v>0.41338582677165353</v>
      </c>
      <c r="AJ1474" s="15">
        <f t="shared" ref="AJ1474:AJ1537" si="469">IFERROR(AH1474*P1474,"")</f>
        <v>0.41338582677165353</v>
      </c>
      <c r="AK1474" s="4">
        <f t="shared" ref="AK1474:AK1537" si="470">SUMIFS($G:$G,$A:$A,$A1474,$M:$M,$M1474)</f>
        <v>15073000</v>
      </c>
      <c r="AL1474" s="27">
        <f t="shared" ref="AL1474:AL1537" si="471">IFERROR($G1474/AK1474,"")</f>
        <v>3.3171896769057253E-4</v>
      </c>
      <c r="AM1474" s="15">
        <f t="shared" si="458"/>
        <v>4.8762688250514163E-2</v>
      </c>
      <c r="AN1474" s="15">
        <f t="shared" si="459"/>
        <v>7.5523786901022457E-6</v>
      </c>
    </row>
    <row r="1475" spans="1:40" x14ac:dyDescent="0.2">
      <c r="A1475" s="4" t="s">
        <v>4627</v>
      </c>
      <c r="B1475" s="3" t="s">
        <v>7</v>
      </c>
      <c r="C1475" s="6">
        <v>152625</v>
      </c>
      <c r="D1475" s="3" t="s">
        <v>432</v>
      </c>
      <c r="E1475" s="6">
        <v>152631</v>
      </c>
      <c r="F1475" s="3" t="s">
        <v>2285</v>
      </c>
      <c r="G1475" s="8">
        <v>5000</v>
      </c>
      <c r="H1475" s="6">
        <v>147</v>
      </c>
      <c r="I1475" s="6">
        <v>152115</v>
      </c>
      <c r="J1475" s="13">
        <v>45077</v>
      </c>
      <c r="K1475" s="9">
        <v>5000</v>
      </c>
      <c r="L1475" s="4" t="s">
        <v>4627</v>
      </c>
      <c r="M1475" s="4" t="s">
        <v>4632</v>
      </c>
      <c r="N1475" s="4">
        <f>VLOOKUP(I1475,BaseModelo!$A$2:$E$5075,5)</f>
        <v>5</v>
      </c>
      <c r="P1475" s="15">
        <v>147</v>
      </c>
      <c r="Q1475" s="4">
        <f>VLOOKUP(I1475,BaseModelo!$A$2:$E$5075,3)</f>
        <v>110</v>
      </c>
      <c r="R1475" s="4">
        <f t="shared" si="460"/>
        <v>32283000</v>
      </c>
      <c r="S1475" s="16">
        <f t="shared" si="461"/>
        <v>1.5488027754545735E-4</v>
      </c>
      <c r="T1475" s="4">
        <f t="shared" ref="T1475:T1538" si="472">S1475*H1475</f>
        <v>2.2767400799182231E-2</v>
      </c>
      <c r="U1475" s="4">
        <f t="shared" ref="U1475:U1538" si="473">S1475*P1475</f>
        <v>2.2767400799182231E-2</v>
      </c>
      <c r="V1475" s="6">
        <f t="shared" si="462"/>
        <v>0</v>
      </c>
      <c r="W1475" s="16" t="str">
        <f t="shared" si="463"/>
        <v/>
      </c>
      <c r="X1475" s="4" t="str">
        <f t="shared" ref="X1475:X1538" si="474">IFERROR(W1475*H1475,"")</f>
        <v/>
      </c>
      <c r="Y1475" s="4" t="str">
        <f t="shared" si="464"/>
        <v/>
      </c>
      <c r="Z1475" s="4">
        <f t="shared" si="465"/>
        <v>4058000</v>
      </c>
      <c r="AA1475" s="16">
        <f t="shared" si="466"/>
        <v>1.2321340561853129E-3</v>
      </c>
      <c r="AB1475" s="15">
        <f t="shared" ref="AB1475:AB1538" si="475">IFERROR(AA1475*H1475,"")</f>
        <v>0.18112370625924099</v>
      </c>
      <c r="AC1475" s="15">
        <f t="shared" ref="AC1475:AC1538" si="476">IFERROR(AA1475*P1475,"")</f>
        <v>0.18112370625924099</v>
      </c>
      <c r="AD1475" s="4">
        <v>152625</v>
      </c>
      <c r="AE1475" s="26">
        <v>1303.3399999999999</v>
      </c>
      <c r="AF1475" s="26">
        <v>1303.3399999999999</v>
      </c>
      <c r="AG1475" s="4">
        <f t="shared" ref="AG1475:AG1538" si="477">SUMIFS($G:$G,$N:$N,$N1475,$A:$A,$A1475)</f>
        <v>1768000</v>
      </c>
      <c r="AH1475" s="16">
        <f t="shared" si="467"/>
        <v>2.8280542986425339E-3</v>
      </c>
      <c r="AI1475" s="15">
        <f t="shared" si="468"/>
        <v>0.41572398190045246</v>
      </c>
      <c r="AJ1475" s="15">
        <f t="shared" si="469"/>
        <v>0.41572398190045246</v>
      </c>
      <c r="AK1475" s="4">
        <f t="shared" si="470"/>
        <v>15073000</v>
      </c>
      <c r="AL1475" s="27">
        <f t="shared" si="471"/>
        <v>3.3171896769057253E-4</v>
      </c>
      <c r="AM1475" s="15">
        <f t="shared" ref="AM1475:AM1538" si="478">IFERROR(AL1475*H1475,"")</f>
        <v>4.8762688250514163E-2</v>
      </c>
      <c r="AN1475" s="15">
        <f t="shared" ref="AN1475:AN1538" si="479">IFERROR(AL1475*U1475,"")</f>
        <v>7.5523786901022457E-6</v>
      </c>
    </row>
    <row r="1476" spans="1:40" x14ac:dyDescent="0.2">
      <c r="A1476" s="4" t="s">
        <v>4627</v>
      </c>
      <c r="B1476" s="3" t="s">
        <v>7</v>
      </c>
      <c r="C1476" s="6">
        <v>152625</v>
      </c>
      <c r="D1476" s="3" t="s">
        <v>432</v>
      </c>
      <c r="E1476" s="6">
        <v>152633</v>
      </c>
      <c r="F1476" s="3" t="s">
        <v>2286</v>
      </c>
      <c r="G1476" s="8">
        <v>10000</v>
      </c>
      <c r="H1476" s="6">
        <v>142</v>
      </c>
      <c r="I1476" s="6">
        <v>152076</v>
      </c>
      <c r="J1476" s="13">
        <v>45077</v>
      </c>
      <c r="K1476" s="9">
        <v>10000</v>
      </c>
      <c r="L1476" s="4" t="s">
        <v>4627</v>
      </c>
      <c r="M1476" s="4" t="s">
        <v>4632</v>
      </c>
      <c r="N1476" s="4">
        <f>VLOOKUP(I1476,BaseModelo!$A$2:$E$5075,5)</f>
        <v>5</v>
      </c>
      <c r="P1476" s="15">
        <v>142.00000000000003</v>
      </c>
      <c r="Q1476" s="4">
        <f>VLOOKUP(I1476,BaseModelo!$A$2:$E$5075,3)</f>
        <v>110</v>
      </c>
      <c r="R1476" s="4">
        <f t="shared" si="460"/>
        <v>32283000</v>
      </c>
      <c r="S1476" s="16">
        <f t="shared" si="461"/>
        <v>3.0976055509091471E-4</v>
      </c>
      <c r="T1476" s="4">
        <f t="shared" si="472"/>
        <v>4.3985998822909891E-2</v>
      </c>
      <c r="U1476" s="4">
        <f t="shared" si="473"/>
        <v>4.3985998822909898E-2</v>
      </c>
      <c r="V1476" s="6">
        <f t="shared" si="462"/>
        <v>0</v>
      </c>
      <c r="W1476" s="16" t="str">
        <f t="shared" si="463"/>
        <v/>
      </c>
      <c r="X1476" s="4" t="str">
        <f t="shared" si="474"/>
        <v/>
      </c>
      <c r="Y1476" s="4" t="str">
        <f t="shared" si="464"/>
        <v/>
      </c>
      <c r="Z1476" s="4">
        <f t="shared" si="465"/>
        <v>4058000</v>
      </c>
      <c r="AA1476" s="16">
        <f t="shared" si="466"/>
        <v>2.4642681123706258E-3</v>
      </c>
      <c r="AB1476" s="15">
        <f t="shared" si="475"/>
        <v>0.34992607195662884</v>
      </c>
      <c r="AC1476" s="15">
        <f t="shared" si="476"/>
        <v>0.34992607195662895</v>
      </c>
      <c r="AD1476" s="4">
        <v>152625</v>
      </c>
      <c r="AE1476" s="26">
        <v>2510.34</v>
      </c>
      <c r="AF1476" s="26">
        <v>2510.34</v>
      </c>
      <c r="AG1476" s="4">
        <f t="shared" si="477"/>
        <v>1768000</v>
      </c>
      <c r="AH1476" s="16">
        <f t="shared" si="467"/>
        <v>5.6561085972850677E-3</v>
      </c>
      <c r="AI1476" s="15">
        <f t="shared" si="468"/>
        <v>0.80316742081447967</v>
      </c>
      <c r="AJ1476" s="15">
        <f t="shared" si="469"/>
        <v>0.80316742081447978</v>
      </c>
      <c r="AK1476" s="4">
        <f t="shared" si="470"/>
        <v>15073000</v>
      </c>
      <c r="AL1476" s="27">
        <f t="shared" si="471"/>
        <v>6.6343793538114506E-4</v>
      </c>
      <c r="AM1476" s="15">
        <f t="shared" si="478"/>
        <v>9.4208186824122603E-2</v>
      </c>
      <c r="AN1476" s="15">
        <f t="shared" si="479"/>
        <v>2.918198024474882E-5</v>
      </c>
    </row>
    <row r="1477" spans="1:40" x14ac:dyDescent="0.2">
      <c r="A1477" s="4" t="s">
        <v>4627</v>
      </c>
      <c r="B1477" s="3" t="s">
        <v>7</v>
      </c>
      <c r="C1477" s="6">
        <v>152625</v>
      </c>
      <c r="D1477" s="3" t="s">
        <v>432</v>
      </c>
      <c r="E1477" s="6">
        <v>152634</v>
      </c>
      <c r="F1477" s="3" t="s">
        <v>2287</v>
      </c>
      <c r="G1477" s="8">
        <v>5000</v>
      </c>
      <c r="H1477" s="6">
        <v>147</v>
      </c>
      <c r="I1477" s="6">
        <v>152113</v>
      </c>
      <c r="J1477" s="13">
        <v>45077</v>
      </c>
      <c r="K1477" s="9">
        <v>5000</v>
      </c>
      <c r="L1477" s="4" t="s">
        <v>4627</v>
      </c>
      <c r="M1477" s="4" t="s">
        <v>4632</v>
      </c>
      <c r="N1477" s="4">
        <f>VLOOKUP(I1477,BaseModelo!$A$2:$E$5075,5)</f>
        <v>5</v>
      </c>
      <c r="P1477" s="15">
        <v>147</v>
      </c>
      <c r="Q1477" s="4">
        <f>VLOOKUP(I1477,BaseModelo!$A$2:$E$5075,3)</f>
        <v>110</v>
      </c>
      <c r="R1477" s="4">
        <f t="shared" si="460"/>
        <v>32283000</v>
      </c>
      <c r="S1477" s="16">
        <f t="shared" si="461"/>
        <v>1.5488027754545735E-4</v>
      </c>
      <c r="T1477" s="4">
        <f t="shared" si="472"/>
        <v>2.2767400799182231E-2</v>
      </c>
      <c r="U1477" s="4">
        <f t="shared" si="473"/>
        <v>2.2767400799182231E-2</v>
      </c>
      <c r="V1477" s="6">
        <f t="shared" si="462"/>
        <v>0</v>
      </c>
      <c r="W1477" s="16" t="str">
        <f t="shared" si="463"/>
        <v/>
      </c>
      <c r="X1477" s="4" t="str">
        <f t="shared" si="474"/>
        <v/>
      </c>
      <c r="Y1477" s="4" t="str">
        <f t="shared" si="464"/>
        <v/>
      </c>
      <c r="Z1477" s="4">
        <f t="shared" si="465"/>
        <v>4058000</v>
      </c>
      <c r="AA1477" s="16">
        <f t="shared" si="466"/>
        <v>1.2321340561853129E-3</v>
      </c>
      <c r="AB1477" s="15">
        <f t="shared" si="475"/>
        <v>0.18112370625924099</v>
      </c>
      <c r="AC1477" s="15">
        <f t="shared" si="476"/>
        <v>0.18112370625924099</v>
      </c>
      <c r="AD1477" s="4">
        <v>152625</v>
      </c>
      <c r="AE1477" s="26">
        <v>1303.3399999999999</v>
      </c>
      <c r="AF1477" s="26">
        <v>1303.3399999999999</v>
      </c>
      <c r="AG1477" s="4">
        <f t="shared" si="477"/>
        <v>1768000</v>
      </c>
      <c r="AH1477" s="16">
        <f t="shared" si="467"/>
        <v>2.8280542986425339E-3</v>
      </c>
      <c r="AI1477" s="15">
        <f t="shared" si="468"/>
        <v>0.41572398190045246</v>
      </c>
      <c r="AJ1477" s="15">
        <f t="shared" si="469"/>
        <v>0.41572398190045246</v>
      </c>
      <c r="AK1477" s="4">
        <f t="shared" si="470"/>
        <v>15073000</v>
      </c>
      <c r="AL1477" s="27">
        <f t="shared" si="471"/>
        <v>3.3171896769057253E-4</v>
      </c>
      <c r="AM1477" s="15">
        <f t="shared" si="478"/>
        <v>4.8762688250514163E-2</v>
      </c>
      <c r="AN1477" s="15">
        <f t="shared" si="479"/>
        <v>7.5523786901022457E-6</v>
      </c>
    </row>
    <row r="1478" spans="1:40" x14ac:dyDescent="0.2">
      <c r="A1478" s="4" t="s">
        <v>4628</v>
      </c>
      <c r="B1478" s="3" t="s">
        <v>11</v>
      </c>
      <c r="C1478" s="6">
        <v>152650</v>
      </c>
      <c r="D1478" s="3" t="s">
        <v>117</v>
      </c>
      <c r="E1478" s="6">
        <v>152940</v>
      </c>
      <c r="F1478" s="3" t="s">
        <v>2320</v>
      </c>
      <c r="G1478" s="8">
        <v>10000</v>
      </c>
      <c r="H1478" s="6">
        <v>142</v>
      </c>
      <c r="I1478" s="6">
        <v>152715</v>
      </c>
      <c r="J1478" s="13">
        <v>45077</v>
      </c>
      <c r="K1478" s="9">
        <v>10000</v>
      </c>
      <c r="L1478" s="4" t="s">
        <v>4628</v>
      </c>
      <c r="M1478" s="4" t="s">
        <v>4632</v>
      </c>
      <c r="N1478" s="4">
        <f>VLOOKUP(I1478,BaseModelo!$A$2:$E$5075,5)</f>
        <v>2</v>
      </c>
      <c r="P1478" s="15">
        <v>142.00000000000003</v>
      </c>
      <c r="Q1478" s="4">
        <f>VLOOKUP(I1478,BaseModelo!$A$2:$E$5075,3)</f>
        <v>100</v>
      </c>
      <c r="R1478" s="4">
        <f t="shared" si="460"/>
        <v>32283000</v>
      </c>
      <c r="S1478" s="16">
        <f t="shared" si="461"/>
        <v>3.0976055509091471E-4</v>
      </c>
      <c r="T1478" s="4">
        <f t="shared" si="472"/>
        <v>4.3985998822909891E-2</v>
      </c>
      <c r="U1478" s="4">
        <f t="shared" si="473"/>
        <v>4.3985998822909898E-2</v>
      </c>
      <c r="V1478" s="6">
        <f t="shared" si="462"/>
        <v>0</v>
      </c>
      <c r="W1478" s="16" t="str">
        <f t="shared" si="463"/>
        <v/>
      </c>
      <c r="X1478" s="4" t="str">
        <f t="shared" si="474"/>
        <v/>
      </c>
      <c r="Y1478" s="4" t="str">
        <f t="shared" si="464"/>
        <v/>
      </c>
      <c r="Z1478" s="4">
        <f t="shared" si="465"/>
        <v>1578000</v>
      </c>
      <c r="AA1478" s="16">
        <f t="shared" si="466"/>
        <v>6.3371356147021544E-3</v>
      </c>
      <c r="AB1478" s="15">
        <f t="shared" si="475"/>
        <v>0.89987325728770595</v>
      </c>
      <c r="AC1478" s="15">
        <f t="shared" si="476"/>
        <v>0.89987325728770606</v>
      </c>
      <c r="AD1478" s="4">
        <v>152650</v>
      </c>
      <c r="AE1478" s="26">
        <v>2510.34</v>
      </c>
      <c r="AF1478" s="26">
        <v>2510.34</v>
      </c>
      <c r="AG1478" s="4">
        <f t="shared" si="477"/>
        <v>832000</v>
      </c>
      <c r="AH1478" s="16">
        <f t="shared" si="467"/>
        <v>1.201923076923077E-2</v>
      </c>
      <c r="AI1478" s="15">
        <f t="shared" si="468"/>
        <v>1.7067307692307694</v>
      </c>
      <c r="AJ1478" s="15">
        <f t="shared" si="469"/>
        <v>1.7067307692307696</v>
      </c>
      <c r="AK1478" s="4">
        <f t="shared" si="470"/>
        <v>16319000</v>
      </c>
      <c r="AL1478" s="27">
        <f t="shared" si="471"/>
        <v>6.1278264599546543E-4</v>
      </c>
      <c r="AM1478" s="15">
        <f t="shared" si="478"/>
        <v>8.7015135731356094E-2</v>
      </c>
      <c r="AN1478" s="15">
        <f t="shared" si="479"/>
        <v>2.6953856745456156E-5</v>
      </c>
    </row>
    <row r="1479" spans="1:40" x14ac:dyDescent="0.2">
      <c r="A1479" s="4" t="s">
        <v>4628</v>
      </c>
      <c r="B1479" s="3" t="s">
        <v>11</v>
      </c>
      <c r="C1479" s="6">
        <v>152650</v>
      </c>
      <c r="D1479" s="3" t="s">
        <v>117</v>
      </c>
      <c r="E1479" s="6">
        <v>152948</v>
      </c>
      <c r="F1479" s="3" t="s">
        <v>2321</v>
      </c>
      <c r="G1479" s="8">
        <v>10000</v>
      </c>
      <c r="H1479" s="6">
        <v>142</v>
      </c>
      <c r="I1479" s="6">
        <v>152718</v>
      </c>
      <c r="J1479" s="13">
        <v>45077</v>
      </c>
      <c r="K1479" s="9">
        <v>10000</v>
      </c>
      <c r="L1479" s="4" t="s">
        <v>4628</v>
      </c>
      <c r="M1479" s="4" t="s">
        <v>4632</v>
      </c>
      <c r="N1479" s="4">
        <f>VLOOKUP(I1479,BaseModelo!$A$2:$E$5075,5)</f>
        <v>2</v>
      </c>
      <c r="P1479" s="15">
        <v>142.00000000000003</v>
      </c>
      <c r="Q1479" s="4">
        <f>VLOOKUP(I1479,BaseModelo!$A$2:$E$5075,3)</f>
        <v>100</v>
      </c>
      <c r="R1479" s="4">
        <f t="shared" si="460"/>
        <v>32283000</v>
      </c>
      <c r="S1479" s="16">
        <f t="shared" si="461"/>
        <v>3.0976055509091471E-4</v>
      </c>
      <c r="T1479" s="4">
        <f t="shared" si="472"/>
        <v>4.3985998822909891E-2</v>
      </c>
      <c r="U1479" s="4">
        <f t="shared" si="473"/>
        <v>4.3985998822909898E-2</v>
      </c>
      <c r="V1479" s="6">
        <f t="shared" si="462"/>
        <v>0</v>
      </c>
      <c r="W1479" s="16" t="str">
        <f t="shared" si="463"/>
        <v/>
      </c>
      <c r="X1479" s="4" t="str">
        <f t="shared" si="474"/>
        <v/>
      </c>
      <c r="Y1479" s="4" t="str">
        <f t="shared" si="464"/>
        <v/>
      </c>
      <c r="Z1479" s="4">
        <f t="shared" si="465"/>
        <v>1578000</v>
      </c>
      <c r="AA1479" s="16">
        <f t="shared" si="466"/>
        <v>6.3371356147021544E-3</v>
      </c>
      <c r="AB1479" s="15">
        <f t="shared" si="475"/>
        <v>0.89987325728770595</v>
      </c>
      <c r="AC1479" s="15">
        <f t="shared" si="476"/>
        <v>0.89987325728770606</v>
      </c>
      <c r="AD1479" s="4">
        <v>152650</v>
      </c>
      <c r="AE1479" s="26">
        <v>2510.34</v>
      </c>
      <c r="AF1479" s="26">
        <v>2510.34</v>
      </c>
      <c r="AG1479" s="4">
        <f t="shared" si="477"/>
        <v>832000</v>
      </c>
      <c r="AH1479" s="16">
        <f t="shared" si="467"/>
        <v>1.201923076923077E-2</v>
      </c>
      <c r="AI1479" s="15">
        <f t="shared" si="468"/>
        <v>1.7067307692307694</v>
      </c>
      <c r="AJ1479" s="15">
        <f t="shared" si="469"/>
        <v>1.7067307692307696</v>
      </c>
      <c r="AK1479" s="4">
        <f t="shared" si="470"/>
        <v>16319000</v>
      </c>
      <c r="AL1479" s="27">
        <f t="shared" si="471"/>
        <v>6.1278264599546543E-4</v>
      </c>
      <c r="AM1479" s="15">
        <f t="shared" si="478"/>
        <v>8.7015135731356094E-2</v>
      </c>
      <c r="AN1479" s="15">
        <f t="shared" si="479"/>
        <v>2.6953856745456156E-5</v>
      </c>
    </row>
    <row r="1480" spans="1:40" x14ac:dyDescent="0.2">
      <c r="A1480" s="4" t="s">
        <v>4628</v>
      </c>
      <c r="B1480" s="3" t="s">
        <v>12</v>
      </c>
      <c r="C1480" s="6">
        <v>152663</v>
      </c>
      <c r="D1480" s="3" t="s">
        <v>54</v>
      </c>
      <c r="E1480" s="6">
        <v>152670</v>
      </c>
      <c r="F1480" s="3" t="s">
        <v>2297</v>
      </c>
      <c r="G1480" s="8">
        <v>10000</v>
      </c>
      <c r="H1480" s="6">
        <v>142</v>
      </c>
      <c r="I1480" s="6">
        <v>147558</v>
      </c>
      <c r="J1480" s="13">
        <v>45077</v>
      </c>
      <c r="K1480" s="9">
        <v>10000</v>
      </c>
      <c r="L1480" s="4" t="s">
        <v>4628</v>
      </c>
      <c r="M1480" s="4" t="s">
        <v>4632</v>
      </c>
      <c r="N1480" s="4">
        <f>VLOOKUP(I1480,BaseModelo!$A$2:$E$5075,5)</f>
        <v>10</v>
      </c>
      <c r="P1480" s="15">
        <v>142.00000000000003</v>
      </c>
      <c r="Q1480" s="4">
        <f>VLOOKUP(I1480,BaseModelo!$A$2:$E$5075,3)</f>
        <v>0</v>
      </c>
      <c r="R1480" s="4">
        <f t="shared" si="460"/>
        <v>32283000</v>
      </c>
      <c r="S1480" s="16">
        <f t="shared" si="461"/>
        <v>3.0976055509091471E-4</v>
      </c>
      <c r="T1480" s="4">
        <f t="shared" si="472"/>
        <v>4.3985998822909891E-2</v>
      </c>
      <c r="U1480" s="4">
        <f t="shared" si="473"/>
        <v>4.3985998822909898E-2</v>
      </c>
      <c r="V1480" s="6">
        <f t="shared" si="462"/>
        <v>0</v>
      </c>
      <c r="W1480" s="16" t="str">
        <f t="shared" si="463"/>
        <v/>
      </c>
      <c r="X1480" s="4" t="str">
        <f t="shared" si="474"/>
        <v/>
      </c>
      <c r="Y1480" s="4" t="str">
        <f t="shared" si="464"/>
        <v/>
      </c>
      <c r="Z1480" s="4">
        <f t="shared" si="465"/>
        <v>4121000</v>
      </c>
      <c r="AA1480" s="16">
        <f t="shared" si="466"/>
        <v>2.4265954865323952E-3</v>
      </c>
      <c r="AB1480" s="15">
        <f t="shared" si="475"/>
        <v>0.3445765590876001</v>
      </c>
      <c r="AC1480" s="15">
        <f t="shared" si="476"/>
        <v>0.34457655908760021</v>
      </c>
      <c r="AD1480" s="4">
        <v>152663</v>
      </c>
      <c r="AE1480" s="26">
        <v>2510.34</v>
      </c>
      <c r="AF1480" s="26">
        <v>2510.34</v>
      </c>
      <c r="AG1480" s="4">
        <f t="shared" si="477"/>
        <v>1846000</v>
      </c>
      <c r="AH1480" s="16">
        <f t="shared" si="467"/>
        <v>5.4171180931744311E-3</v>
      </c>
      <c r="AI1480" s="15">
        <f t="shared" si="468"/>
        <v>0.76923076923076927</v>
      </c>
      <c r="AJ1480" s="15">
        <f t="shared" si="469"/>
        <v>0.76923076923076938</v>
      </c>
      <c r="AK1480" s="4">
        <f t="shared" si="470"/>
        <v>16319000</v>
      </c>
      <c r="AL1480" s="27">
        <f t="shared" si="471"/>
        <v>6.1278264599546543E-4</v>
      </c>
      <c r="AM1480" s="15">
        <f t="shared" si="478"/>
        <v>8.7015135731356094E-2</v>
      </c>
      <c r="AN1480" s="15">
        <f t="shared" si="479"/>
        <v>2.6953856745456156E-5</v>
      </c>
    </row>
    <row r="1481" spans="1:40" x14ac:dyDescent="0.2">
      <c r="A1481" s="4" t="s">
        <v>4628</v>
      </c>
      <c r="B1481" s="3" t="s">
        <v>12</v>
      </c>
      <c r="C1481" s="6">
        <v>152663</v>
      </c>
      <c r="D1481" s="3" t="s">
        <v>54</v>
      </c>
      <c r="E1481" s="6">
        <v>152671</v>
      </c>
      <c r="F1481" s="3" t="s">
        <v>2298</v>
      </c>
      <c r="G1481" s="8">
        <v>10000</v>
      </c>
      <c r="H1481" s="6">
        <v>142</v>
      </c>
      <c r="I1481" s="6">
        <v>152562</v>
      </c>
      <c r="J1481" s="13">
        <v>45077</v>
      </c>
      <c r="K1481" s="9">
        <v>10000</v>
      </c>
      <c r="L1481" s="4" t="s">
        <v>4628</v>
      </c>
      <c r="M1481" s="4" t="s">
        <v>4632</v>
      </c>
      <c r="N1481" s="4">
        <f>VLOOKUP(I1481,BaseModelo!$A$2:$E$5075,5)</f>
        <v>8</v>
      </c>
      <c r="P1481" s="15">
        <v>142.00000000000003</v>
      </c>
      <c r="Q1481" s="4">
        <f>VLOOKUP(I1481,BaseModelo!$A$2:$E$5075,3)</f>
        <v>132</v>
      </c>
      <c r="R1481" s="4">
        <f t="shared" si="460"/>
        <v>32283000</v>
      </c>
      <c r="S1481" s="16">
        <f t="shared" si="461"/>
        <v>3.0976055509091471E-4</v>
      </c>
      <c r="T1481" s="4">
        <f t="shared" si="472"/>
        <v>4.3985998822909891E-2</v>
      </c>
      <c r="U1481" s="4">
        <f t="shared" si="473"/>
        <v>4.3985998822909898E-2</v>
      </c>
      <c r="V1481" s="6">
        <f t="shared" si="462"/>
        <v>0</v>
      </c>
      <c r="W1481" s="16" t="str">
        <f t="shared" si="463"/>
        <v/>
      </c>
      <c r="X1481" s="4" t="str">
        <f t="shared" si="474"/>
        <v/>
      </c>
      <c r="Y1481" s="4" t="str">
        <f t="shared" si="464"/>
        <v/>
      </c>
      <c r="Z1481" s="4">
        <f t="shared" si="465"/>
        <v>5836000</v>
      </c>
      <c r="AA1481" s="16">
        <f t="shared" si="466"/>
        <v>1.7135023989033585E-3</v>
      </c>
      <c r="AB1481" s="15">
        <f t="shared" si="475"/>
        <v>0.2433173406442769</v>
      </c>
      <c r="AC1481" s="15">
        <f t="shared" si="476"/>
        <v>0.24331734064427696</v>
      </c>
      <c r="AD1481" s="4">
        <v>152663</v>
      </c>
      <c r="AE1481" s="26">
        <v>2510.34</v>
      </c>
      <c r="AF1481" s="26">
        <v>2510.34</v>
      </c>
      <c r="AG1481" s="4">
        <f t="shared" si="477"/>
        <v>3421000</v>
      </c>
      <c r="AH1481" s="16">
        <f t="shared" si="467"/>
        <v>2.9231218941829875E-3</v>
      </c>
      <c r="AI1481" s="15">
        <f t="shared" si="468"/>
        <v>0.41508330897398421</v>
      </c>
      <c r="AJ1481" s="15">
        <f t="shared" si="469"/>
        <v>0.41508330897398432</v>
      </c>
      <c r="AK1481" s="4">
        <f t="shared" si="470"/>
        <v>16319000</v>
      </c>
      <c r="AL1481" s="27">
        <f t="shared" si="471"/>
        <v>6.1278264599546543E-4</v>
      </c>
      <c r="AM1481" s="15">
        <f t="shared" si="478"/>
        <v>8.7015135731356094E-2</v>
      </c>
      <c r="AN1481" s="15">
        <f t="shared" si="479"/>
        <v>2.6953856745456156E-5</v>
      </c>
    </row>
    <row r="1482" spans="1:40" x14ac:dyDescent="0.2">
      <c r="A1482" s="4" t="s">
        <v>4628</v>
      </c>
      <c r="B1482" s="3" t="s">
        <v>12</v>
      </c>
      <c r="C1482" s="6">
        <v>152696</v>
      </c>
      <c r="D1482" s="3" t="s">
        <v>109</v>
      </c>
      <c r="E1482" s="6">
        <v>153831</v>
      </c>
      <c r="F1482" s="3" t="s">
        <v>2424</v>
      </c>
      <c r="G1482" s="8">
        <v>6000</v>
      </c>
      <c r="H1482" s="6">
        <v>142</v>
      </c>
      <c r="I1482" s="6">
        <v>153619</v>
      </c>
      <c r="J1482" s="13">
        <v>45077</v>
      </c>
      <c r="K1482" s="9">
        <v>4253.650459796213</v>
      </c>
      <c r="L1482" s="4" t="s">
        <v>4628</v>
      </c>
      <c r="M1482" s="4" t="s">
        <v>4632</v>
      </c>
      <c r="N1482" s="4">
        <f>VLOOKUP(I1482,BaseModelo!$A$2:$E$5075,5)</f>
        <v>4</v>
      </c>
      <c r="P1482" s="15">
        <v>142.00000000000003</v>
      </c>
      <c r="Q1482" s="4">
        <f>VLOOKUP(I1482,BaseModelo!$A$2:$E$5075,3)</f>
        <v>110</v>
      </c>
      <c r="R1482" s="4">
        <f t="shared" si="460"/>
        <v>32283000</v>
      </c>
      <c r="S1482" s="16">
        <f t="shared" si="461"/>
        <v>1.8585633305454884E-4</v>
      </c>
      <c r="T1482" s="4">
        <f t="shared" si="472"/>
        <v>2.6391599293745936E-2</v>
      </c>
      <c r="U1482" s="4">
        <f t="shared" si="473"/>
        <v>2.6391599293745942E-2</v>
      </c>
      <c r="V1482" s="6">
        <f t="shared" si="462"/>
        <v>0</v>
      </c>
      <c r="W1482" s="16" t="str">
        <f t="shared" si="463"/>
        <v/>
      </c>
      <c r="X1482" s="4" t="str">
        <f t="shared" si="474"/>
        <v/>
      </c>
      <c r="Y1482" s="4" t="str">
        <f t="shared" si="464"/>
        <v/>
      </c>
      <c r="Z1482" s="4">
        <f t="shared" si="465"/>
        <v>2331000</v>
      </c>
      <c r="AA1482" s="16">
        <f t="shared" si="466"/>
        <v>2.5740025740025739E-3</v>
      </c>
      <c r="AB1482" s="15">
        <f t="shared" si="475"/>
        <v>0.36550836550836552</v>
      </c>
      <c r="AC1482" s="15">
        <f t="shared" si="476"/>
        <v>0.36550836550836557</v>
      </c>
      <c r="AD1482" s="4">
        <v>152696</v>
      </c>
      <c r="AE1482" s="26">
        <v>1503.37</v>
      </c>
      <c r="AF1482" s="26">
        <v>1356.8717671665627</v>
      </c>
      <c r="AG1482" s="4">
        <f t="shared" si="477"/>
        <v>858000</v>
      </c>
      <c r="AH1482" s="16">
        <f t="shared" si="467"/>
        <v>6.993006993006993E-3</v>
      </c>
      <c r="AI1482" s="15">
        <f t="shared" si="468"/>
        <v>0.99300699300699302</v>
      </c>
      <c r="AJ1482" s="15">
        <f t="shared" si="469"/>
        <v>0.99300699300699324</v>
      </c>
      <c r="AK1482" s="4">
        <f t="shared" si="470"/>
        <v>16319000</v>
      </c>
      <c r="AL1482" s="27">
        <f t="shared" si="471"/>
        <v>3.6766958759727926E-4</v>
      </c>
      <c r="AM1482" s="15">
        <f t="shared" si="478"/>
        <v>5.2209081438813656E-2</v>
      </c>
      <c r="AN1482" s="15">
        <f t="shared" si="479"/>
        <v>9.7033884283642175E-6</v>
      </c>
    </row>
    <row r="1483" spans="1:40" x14ac:dyDescent="0.2">
      <c r="A1483" s="4" t="s">
        <v>4628</v>
      </c>
      <c r="B1483" s="3" t="s">
        <v>12</v>
      </c>
      <c r="C1483" s="6">
        <v>152696</v>
      </c>
      <c r="D1483" s="3" t="s">
        <v>109</v>
      </c>
      <c r="E1483" s="6">
        <v>153832</v>
      </c>
      <c r="F1483" s="3" t="s">
        <v>2425</v>
      </c>
      <c r="G1483" s="8">
        <v>6000</v>
      </c>
      <c r="H1483" s="6">
        <v>142</v>
      </c>
      <c r="I1483" s="6">
        <v>153608</v>
      </c>
      <c r="J1483" s="13">
        <v>45077</v>
      </c>
      <c r="K1483" s="9">
        <v>4253.650459796213</v>
      </c>
      <c r="L1483" s="4" t="s">
        <v>4628</v>
      </c>
      <c r="M1483" s="4" t="s">
        <v>4632</v>
      </c>
      <c r="N1483" s="4">
        <f>VLOOKUP(I1483,BaseModelo!$A$2:$E$5075,5)</f>
        <v>4</v>
      </c>
      <c r="P1483" s="15">
        <v>142.00000000000003</v>
      </c>
      <c r="Q1483" s="4">
        <f>VLOOKUP(I1483,BaseModelo!$A$2:$E$5075,3)</f>
        <v>110</v>
      </c>
      <c r="R1483" s="4">
        <f t="shared" si="460"/>
        <v>32283000</v>
      </c>
      <c r="S1483" s="16">
        <f t="shared" si="461"/>
        <v>1.8585633305454884E-4</v>
      </c>
      <c r="T1483" s="4">
        <f t="shared" si="472"/>
        <v>2.6391599293745936E-2</v>
      </c>
      <c r="U1483" s="4">
        <f t="shared" si="473"/>
        <v>2.6391599293745942E-2</v>
      </c>
      <c r="V1483" s="6">
        <f t="shared" si="462"/>
        <v>0</v>
      </c>
      <c r="W1483" s="16" t="str">
        <f t="shared" si="463"/>
        <v/>
      </c>
      <c r="X1483" s="4" t="str">
        <f t="shared" si="474"/>
        <v/>
      </c>
      <c r="Y1483" s="4" t="str">
        <f t="shared" si="464"/>
        <v/>
      </c>
      <c r="Z1483" s="4">
        <f t="shared" si="465"/>
        <v>2331000</v>
      </c>
      <c r="AA1483" s="16">
        <f t="shared" si="466"/>
        <v>2.5740025740025739E-3</v>
      </c>
      <c r="AB1483" s="15">
        <f t="shared" si="475"/>
        <v>0.36550836550836552</v>
      </c>
      <c r="AC1483" s="15">
        <f t="shared" si="476"/>
        <v>0.36550836550836557</v>
      </c>
      <c r="AD1483" s="4">
        <v>152696</v>
      </c>
      <c r="AE1483" s="26">
        <v>1503.37</v>
      </c>
      <c r="AF1483" s="26">
        <v>1356.8717671665627</v>
      </c>
      <c r="AG1483" s="4">
        <f t="shared" si="477"/>
        <v>858000</v>
      </c>
      <c r="AH1483" s="16">
        <f t="shared" si="467"/>
        <v>6.993006993006993E-3</v>
      </c>
      <c r="AI1483" s="15">
        <f t="shared" si="468"/>
        <v>0.99300699300699302</v>
      </c>
      <c r="AJ1483" s="15">
        <f t="shared" si="469"/>
        <v>0.99300699300699324</v>
      </c>
      <c r="AK1483" s="4">
        <f t="shared" si="470"/>
        <v>16319000</v>
      </c>
      <c r="AL1483" s="27">
        <f t="shared" si="471"/>
        <v>3.6766958759727926E-4</v>
      </c>
      <c r="AM1483" s="15">
        <f t="shared" si="478"/>
        <v>5.2209081438813656E-2</v>
      </c>
      <c r="AN1483" s="15">
        <f t="shared" si="479"/>
        <v>9.7033884283642175E-6</v>
      </c>
    </row>
    <row r="1484" spans="1:40" x14ac:dyDescent="0.2">
      <c r="A1484" s="4" t="s">
        <v>4628</v>
      </c>
      <c r="B1484" s="2" t="s">
        <v>15</v>
      </c>
      <c r="C1484" s="5">
        <v>152706</v>
      </c>
      <c r="D1484" s="2" t="s">
        <v>433</v>
      </c>
      <c r="E1484" s="5">
        <v>152707</v>
      </c>
      <c r="F1484" s="2" t="s">
        <v>2270</v>
      </c>
      <c r="G1484" s="7">
        <v>10000</v>
      </c>
      <c r="H1484" s="5">
        <v>85</v>
      </c>
      <c r="I1484" s="6">
        <v>152044</v>
      </c>
      <c r="J1484" s="13">
        <v>45077</v>
      </c>
      <c r="K1484" s="9">
        <v>10000</v>
      </c>
      <c r="L1484" s="4" t="s">
        <v>4628</v>
      </c>
      <c r="M1484" s="4" t="s">
        <v>4632</v>
      </c>
      <c r="N1484" s="4">
        <f>VLOOKUP(I1484,BaseModelo!$A$2:$E$5075,5)</f>
        <v>8</v>
      </c>
      <c r="P1484" s="15">
        <v>142.00000000000003</v>
      </c>
      <c r="Q1484" s="4">
        <f>VLOOKUP(I1484,BaseModelo!$A$2:$E$5075,3)</f>
        <v>132</v>
      </c>
      <c r="R1484" s="4">
        <f t="shared" si="460"/>
        <v>32283000</v>
      </c>
      <c r="S1484" s="16">
        <f t="shared" si="461"/>
        <v>3.0976055509091471E-4</v>
      </c>
      <c r="T1484" s="4">
        <f t="shared" si="472"/>
        <v>2.6329647182727751E-2</v>
      </c>
      <c r="U1484" s="4">
        <f t="shared" si="473"/>
        <v>4.3985998822909898E-2</v>
      </c>
      <c r="V1484" s="6">
        <f t="shared" si="462"/>
        <v>0</v>
      </c>
      <c r="W1484" s="16" t="str">
        <f t="shared" si="463"/>
        <v/>
      </c>
      <c r="X1484" s="4" t="str">
        <f t="shared" si="474"/>
        <v/>
      </c>
      <c r="Y1484" s="4" t="str">
        <f t="shared" si="464"/>
        <v/>
      </c>
      <c r="Z1484" s="4">
        <f t="shared" si="465"/>
        <v>5836000</v>
      </c>
      <c r="AA1484" s="16">
        <f t="shared" si="466"/>
        <v>1.7135023989033585E-3</v>
      </c>
      <c r="AB1484" s="15">
        <f t="shared" si="475"/>
        <v>0.14564770390678547</v>
      </c>
      <c r="AC1484" s="15">
        <f t="shared" si="476"/>
        <v>0.24331734064427696</v>
      </c>
      <c r="AD1484" s="4">
        <v>152706</v>
      </c>
      <c r="AE1484" s="26">
        <v>1462.14</v>
      </c>
      <c r="AF1484" s="26">
        <v>1462.14</v>
      </c>
      <c r="AG1484" s="4">
        <f t="shared" si="477"/>
        <v>3421000</v>
      </c>
      <c r="AH1484" s="16">
        <f t="shared" si="467"/>
        <v>2.9231218941829875E-3</v>
      </c>
      <c r="AI1484" s="15">
        <f t="shared" si="468"/>
        <v>0.24846536100555394</v>
      </c>
      <c r="AJ1484" s="15">
        <f t="shared" si="469"/>
        <v>0.41508330897398432</v>
      </c>
      <c r="AK1484" s="4">
        <f t="shared" si="470"/>
        <v>16319000</v>
      </c>
      <c r="AL1484" s="27">
        <f t="shared" si="471"/>
        <v>6.1278264599546543E-4</v>
      </c>
      <c r="AM1484" s="15">
        <f t="shared" si="478"/>
        <v>5.2086524909614559E-2</v>
      </c>
      <c r="AN1484" s="15">
        <f t="shared" si="479"/>
        <v>2.6953856745456156E-5</v>
      </c>
    </row>
    <row r="1485" spans="1:40" x14ac:dyDescent="0.2">
      <c r="A1485" s="4" t="s">
        <v>4628</v>
      </c>
      <c r="B1485" s="3" t="s">
        <v>15</v>
      </c>
      <c r="C1485" s="6">
        <v>152706</v>
      </c>
      <c r="D1485" s="3" t="s">
        <v>433</v>
      </c>
      <c r="E1485" s="6">
        <v>152708</v>
      </c>
      <c r="F1485" s="3" t="s">
        <v>2288</v>
      </c>
      <c r="G1485" s="8">
        <v>10000</v>
      </c>
      <c r="H1485" s="6">
        <v>85</v>
      </c>
      <c r="I1485" s="6">
        <v>150392</v>
      </c>
      <c r="J1485" s="13">
        <v>45077</v>
      </c>
      <c r="K1485" s="9">
        <v>10000</v>
      </c>
      <c r="L1485" s="4" t="s">
        <v>4628</v>
      </c>
      <c r="M1485" s="4" t="s">
        <v>4632</v>
      </c>
      <c r="N1485" s="4">
        <f>VLOOKUP(I1485,BaseModelo!$A$2:$E$5075,5)</f>
        <v>7</v>
      </c>
      <c r="P1485" s="15">
        <v>142.00000000000003</v>
      </c>
      <c r="Q1485" s="4">
        <f>VLOOKUP(I1485,BaseModelo!$A$2:$E$5075,3)</f>
        <v>127</v>
      </c>
      <c r="R1485" s="4">
        <f t="shared" si="460"/>
        <v>32283000</v>
      </c>
      <c r="S1485" s="16">
        <f t="shared" si="461"/>
        <v>3.0976055509091471E-4</v>
      </c>
      <c r="T1485" s="4">
        <f t="shared" si="472"/>
        <v>2.6329647182727751E-2</v>
      </c>
      <c r="U1485" s="4">
        <f t="shared" si="473"/>
        <v>4.3985998822909898E-2</v>
      </c>
      <c r="V1485" s="6">
        <f t="shared" si="462"/>
        <v>0</v>
      </c>
      <c r="W1485" s="16" t="str">
        <f t="shared" si="463"/>
        <v/>
      </c>
      <c r="X1485" s="4" t="str">
        <f t="shared" si="474"/>
        <v/>
      </c>
      <c r="Y1485" s="4" t="str">
        <f t="shared" si="464"/>
        <v/>
      </c>
      <c r="Z1485" s="4">
        <f t="shared" si="465"/>
        <v>4022000</v>
      </c>
      <c r="AA1485" s="16">
        <f t="shared" si="466"/>
        <v>2.4863252113376429E-3</v>
      </c>
      <c r="AB1485" s="15">
        <f t="shared" si="475"/>
        <v>0.21133764296369964</v>
      </c>
      <c r="AC1485" s="15">
        <f t="shared" si="476"/>
        <v>0.35305818000994538</v>
      </c>
      <c r="AD1485" s="4">
        <v>152706</v>
      </c>
      <c r="AE1485" s="26">
        <v>1462.14</v>
      </c>
      <c r="AF1485" s="26">
        <v>1462.14</v>
      </c>
      <c r="AG1485" s="4">
        <f t="shared" si="477"/>
        <v>2184000</v>
      </c>
      <c r="AH1485" s="16">
        <f t="shared" si="467"/>
        <v>4.578754578754579E-3</v>
      </c>
      <c r="AI1485" s="15">
        <f t="shared" si="468"/>
        <v>0.3891941391941392</v>
      </c>
      <c r="AJ1485" s="15">
        <f t="shared" si="469"/>
        <v>0.65018315018315032</v>
      </c>
      <c r="AK1485" s="4">
        <f t="shared" si="470"/>
        <v>16319000</v>
      </c>
      <c r="AL1485" s="27">
        <f t="shared" si="471"/>
        <v>6.1278264599546543E-4</v>
      </c>
      <c r="AM1485" s="15">
        <f t="shared" si="478"/>
        <v>5.2086524909614559E-2</v>
      </c>
      <c r="AN1485" s="15">
        <f t="shared" si="479"/>
        <v>2.6953856745456156E-5</v>
      </c>
    </row>
    <row r="1486" spans="1:40" x14ac:dyDescent="0.2">
      <c r="A1486" s="4" t="s">
        <v>4628</v>
      </c>
      <c r="B1486" s="3" t="s">
        <v>15</v>
      </c>
      <c r="C1486" s="6">
        <v>152706</v>
      </c>
      <c r="D1486" s="3" t="s">
        <v>433</v>
      </c>
      <c r="E1486" s="6">
        <v>152710</v>
      </c>
      <c r="F1486" s="3" t="s">
        <v>2289</v>
      </c>
      <c r="G1486" s="8">
        <v>11000</v>
      </c>
      <c r="H1486" s="6">
        <v>85</v>
      </c>
      <c r="I1486" s="6">
        <v>150390</v>
      </c>
      <c r="J1486" s="13">
        <v>45077</v>
      </c>
      <c r="K1486" s="9">
        <v>11000</v>
      </c>
      <c r="L1486" s="4" t="s">
        <v>4628</v>
      </c>
      <c r="M1486" s="4" t="s">
        <v>4632</v>
      </c>
      <c r="N1486" s="4">
        <f>VLOOKUP(I1486,BaseModelo!$A$2:$E$5075,5)</f>
        <v>8</v>
      </c>
      <c r="P1486" s="15">
        <v>132</v>
      </c>
      <c r="Q1486" s="4">
        <f>VLOOKUP(I1486,BaseModelo!$A$2:$E$5075,3)</f>
        <v>132</v>
      </c>
      <c r="R1486" s="4">
        <f t="shared" si="460"/>
        <v>32283000</v>
      </c>
      <c r="S1486" s="16">
        <f t="shared" si="461"/>
        <v>3.4073661060000617E-4</v>
      </c>
      <c r="T1486" s="4">
        <f t="shared" si="472"/>
        <v>2.8962611901000523E-2</v>
      </c>
      <c r="U1486" s="4">
        <f t="shared" si="473"/>
        <v>4.4977232599200813E-2</v>
      </c>
      <c r="V1486" s="6">
        <f t="shared" si="462"/>
        <v>0</v>
      </c>
      <c r="W1486" s="16" t="str">
        <f t="shared" si="463"/>
        <v/>
      </c>
      <c r="X1486" s="4" t="str">
        <f t="shared" si="474"/>
        <v/>
      </c>
      <c r="Y1486" s="4" t="str">
        <f t="shared" si="464"/>
        <v/>
      </c>
      <c r="Z1486" s="4">
        <f t="shared" si="465"/>
        <v>5836000</v>
      </c>
      <c r="AA1486" s="16">
        <f t="shared" si="466"/>
        <v>1.8848526387936944E-3</v>
      </c>
      <c r="AB1486" s="15">
        <f t="shared" si="475"/>
        <v>0.16021247429746402</v>
      </c>
      <c r="AC1486" s="15">
        <f t="shared" si="476"/>
        <v>0.24880054832076764</v>
      </c>
      <c r="AD1486" s="4">
        <v>152706</v>
      </c>
      <c r="AE1486" s="26">
        <v>1606.78</v>
      </c>
      <c r="AF1486" s="26">
        <v>1606.78</v>
      </c>
      <c r="AG1486" s="4">
        <f t="shared" si="477"/>
        <v>3421000</v>
      </c>
      <c r="AH1486" s="16">
        <f t="shared" si="467"/>
        <v>3.2154340836012861E-3</v>
      </c>
      <c r="AI1486" s="15">
        <f t="shared" si="468"/>
        <v>0.27331189710610931</v>
      </c>
      <c r="AJ1486" s="15">
        <f t="shared" si="469"/>
        <v>0.42443729903536975</v>
      </c>
      <c r="AK1486" s="4">
        <f t="shared" si="470"/>
        <v>16319000</v>
      </c>
      <c r="AL1486" s="27">
        <f t="shared" si="471"/>
        <v>6.7406091059501192E-4</v>
      </c>
      <c r="AM1486" s="15">
        <f t="shared" si="478"/>
        <v>5.7295177400576013E-2</v>
      </c>
      <c r="AN1486" s="15">
        <f t="shared" si="479"/>
        <v>3.0317394361860955E-5</v>
      </c>
    </row>
    <row r="1487" spans="1:40" x14ac:dyDescent="0.2">
      <c r="A1487" s="4" t="s">
        <v>4628</v>
      </c>
      <c r="B1487" s="3" t="s">
        <v>15</v>
      </c>
      <c r="C1487" s="6">
        <v>152706</v>
      </c>
      <c r="D1487" s="3" t="s">
        <v>433</v>
      </c>
      <c r="E1487" s="6">
        <v>152711</v>
      </c>
      <c r="F1487" s="3" t="s">
        <v>2290</v>
      </c>
      <c r="G1487" s="8">
        <v>8000</v>
      </c>
      <c r="H1487" s="6">
        <v>80</v>
      </c>
      <c r="I1487" s="6">
        <v>150393</v>
      </c>
      <c r="J1487" s="13">
        <v>45077</v>
      </c>
      <c r="K1487" s="9">
        <v>8000</v>
      </c>
      <c r="L1487" s="4" t="s">
        <v>4628</v>
      </c>
      <c r="M1487" s="4" t="s">
        <v>4632</v>
      </c>
      <c r="N1487" s="4">
        <f>VLOOKUP(I1487,BaseModelo!$A$2:$E$5075,5)</f>
        <v>5</v>
      </c>
      <c r="P1487" s="15">
        <v>142.00000000000003</v>
      </c>
      <c r="Q1487" s="4">
        <f>VLOOKUP(I1487,BaseModelo!$A$2:$E$5075,3)</f>
        <v>110</v>
      </c>
      <c r="R1487" s="4">
        <f t="shared" si="460"/>
        <v>32283000</v>
      </c>
      <c r="S1487" s="16">
        <f t="shared" si="461"/>
        <v>2.4780844407273179E-4</v>
      </c>
      <c r="T1487" s="4">
        <f t="shared" si="472"/>
        <v>1.9824675525818541E-2</v>
      </c>
      <c r="U1487" s="4">
        <f t="shared" si="473"/>
        <v>3.5188799058327919E-2</v>
      </c>
      <c r="V1487" s="6">
        <f t="shared" si="462"/>
        <v>0</v>
      </c>
      <c r="W1487" s="16" t="str">
        <f t="shared" si="463"/>
        <v/>
      </c>
      <c r="X1487" s="4" t="str">
        <f t="shared" si="474"/>
        <v/>
      </c>
      <c r="Y1487" s="4" t="str">
        <f t="shared" si="464"/>
        <v/>
      </c>
      <c r="Z1487" s="4">
        <f t="shared" si="465"/>
        <v>4058000</v>
      </c>
      <c r="AA1487" s="16">
        <f t="shared" si="466"/>
        <v>1.9714144898965009E-3</v>
      </c>
      <c r="AB1487" s="15">
        <f t="shared" si="475"/>
        <v>0.15771315919172008</v>
      </c>
      <c r="AC1487" s="15">
        <f t="shared" si="476"/>
        <v>0.27994085756530318</v>
      </c>
      <c r="AD1487" s="4">
        <v>152706</v>
      </c>
      <c r="AE1487" s="26">
        <v>1103.3599999999999</v>
      </c>
      <c r="AF1487" s="26">
        <v>1103.3599999999999</v>
      </c>
      <c r="AG1487" s="4">
        <f t="shared" si="477"/>
        <v>2193000</v>
      </c>
      <c r="AH1487" s="16">
        <f t="shared" si="467"/>
        <v>3.6479708162334701E-3</v>
      </c>
      <c r="AI1487" s="15">
        <f t="shared" si="468"/>
        <v>0.29183766529867761</v>
      </c>
      <c r="AJ1487" s="15">
        <f t="shared" si="469"/>
        <v>0.51801185590515286</v>
      </c>
      <c r="AK1487" s="4">
        <f t="shared" si="470"/>
        <v>16319000</v>
      </c>
      <c r="AL1487" s="27">
        <f t="shared" si="471"/>
        <v>4.9022611679637234E-4</v>
      </c>
      <c r="AM1487" s="15">
        <f t="shared" si="478"/>
        <v>3.9218089343709787E-2</v>
      </c>
      <c r="AN1487" s="15">
        <f t="shared" si="479"/>
        <v>1.725046831709194E-5</v>
      </c>
    </row>
    <row r="1488" spans="1:40" x14ac:dyDescent="0.2">
      <c r="A1488" s="4" t="s">
        <v>4628</v>
      </c>
      <c r="B1488" s="3" t="s">
        <v>15</v>
      </c>
      <c r="C1488" s="6">
        <v>152706</v>
      </c>
      <c r="D1488" s="3" t="s">
        <v>433</v>
      </c>
      <c r="E1488" s="6">
        <v>152712</v>
      </c>
      <c r="F1488" s="3" t="s">
        <v>2291</v>
      </c>
      <c r="G1488" s="8">
        <v>8000</v>
      </c>
      <c r="H1488" s="6">
        <v>85</v>
      </c>
      <c r="I1488" s="6">
        <v>150389</v>
      </c>
      <c r="J1488" s="13">
        <v>45077</v>
      </c>
      <c r="K1488" s="9">
        <v>8000</v>
      </c>
      <c r="L1488" s="4" t="s">
        <v>4628</v>
      </c>
      <c r="M1488" s="4" t="s">
        <v>4632</v>
      </c>
      <c r="N1488" s="4">
        <f>VLOOKUP(I1488,BaseModelo!$A$2:$E$5075,5)</f>
        <v>10</v>
      </c>
      <c r="P1488" s="15">
        <v>142.00000000000003</v>
      </c>
      <c r="Q1488" s="4">
        <f>VLOOKUP(I1488,BaseModelo!$A$2:$E$5075,3)</f>
        <v>0</v>
      </c>
      <c r="R1488" s="4">
        <f t="shared" si="460"/>
        <v>32283000</v>
      </c>
      <c r="S1488" s="16">
        <f t="shared" si="461"/>
        <v>2.4780844407273179E-4</v>
      </c>
      <c r="T1488" s="4">
        <f t="shared" si="472"/>
        <v>2.1063717746182202E-2</v>
      </c>
      <c r="U1488" s="4">
        <f t="shared" si="473"/>
        <v>3.5188799058327919E-2</v>
      </c>
      <c r="V1488" s="6">
        <f t="shared" si="462"/>
        <v>0</v>
      </c>
      <c r="W1488" s="16" t="str">
        <f t="shared" si="463"/>
        <v/>
      </c>
      <c r="X1488" s="4" t="str">
        <f t="shared" si="474"/>
        <v/>
      </c>
      <c r="Y1488" s="4" t="str">
        <f t="shared" si="464"/>
        <v/>
      </c>
      <c r="Z1488" s="4">
        <f t="shared" si="465"/>
        <v>4121000</v>
      </c>
      <c r="AA1488" s="16">
        <f t="shared" si="466"/>
        <v>1.9412763892259161E-3</v>
      </c>
      <c r="AB1488" s="15">
        <f t="shared" si="475"/>
        <v>0.16500849308420287</v>
      </c>
      <c r="AC1488" s="15">
        <f t="shared" si="476"/>
        <v>0.27566124727008012</v>
      </c>
      <c r="AD1488" s="4">
        <v>152706</v>
      </c>
      <c r="AE1488" s="26">
        <v>1172.33</v>
      </c>
      <c r="AF1488" s="26">
        <v>1172.33</v>
      </c>
      <c r="AG1488" s="4">
        <f t="shared" si="477"/>
        <v>1846000</v>
      </c>
      <c r="AH1488" s="16">
        <f t="shared" si="467"/>
        <v>4.3336944745395447E-3</v>
      </c>
      <c r="AI1488" s="15">
        <f t="shared" si="468"/>
        <v>0.36836403033586129</v>
      </c>
      <c r="AJ1488" s="15">
        <f t="shared" si="469"/>
        <v>0.61538461538461542</v>
      </c>
      <c r="AK1488" s="4">
        <f t="shared" si="470"/>
        <v>16319000</v>
      </c>
      <c r="AL1488" s="27">
        <f t="shared" si="471"/>
        <v>4.9022611679637234E-4</v>
      </c>
      <c r="AM1488" s="15">
        <f t="shared" si="478"/>
        <v>4.1669219927691646E-2</v>
      </c>
      <c r="AN1488" s="15">
        <f t="shared" si="479"/>
        <v>1.725046831709194E-5</v>
      </c>
    </row>
    <row r="1489" spans="1:40" x14ac:dyDescent="0.2">
      <c r="A1489" s="4" t="s">
        <v>4627</v>
      </c>
      <c r="B1489" s="3" t="s">
        <v>9</v>
      </c>
      <c r="C1489" s="6">
        <v>152729</v>
      </c>
      <c r="D1489" s="3" t="s">
        <v>88</v>
      </c>
      <c r="E1489" s="6">
        <v>153493</v>
      </c>
      <c r="F1489" s="3" t="s">
        <v>2379</v>
      </c>
      <c r="G1489" s="8">
        <v>10000</v>
      </c>
      <c r="H1489" s="6">
        <v>142</v>
      </c>
      <c r="I1489" s="6">
        <v>152945</v>
      </c>
      <c r="J1489" s="13">
        <v>45077</v>
      </c>
      <c r="K1489" s="9">
        <v>10000</v>
      </c>
      <c r="L1489" s="4" t="s">
        <v>4627</v>
      </c>
      <c r="M1489" s="4" t="s">
        <v>4632</v>
      </c>
      <c r="N1489" s="4">
        <f>VLOOKUP(I1489,BaseModelo!$A$2:$E$5075,5)</f>
        <v>5</v>
      </c>
      <c r="P1489" s="15">
        <v>142.00000000000003</v>
      </c>
      <c r="Q1489" s="4">
        <f>VLOOKUP(I1489,BaseModelo!$A$2:$E$5075,3)</f>
        <v>110</v>
      </c>
      <c r="R1489" s="4">
        <f t="shared" si="460"/>
        <v>32283000</v>
      </c>
      <c r="S1489" s="16">
        <f t="shared" si="461"/>
        <v>3.0976055509091471E-4</v>
      </c>
      <c r="T1489" s="4">
        <f t="shared" si="472"/>
        <v>4.3985998822909891E-2</v>
      </c>
      <c r="U1489" s="4">
        <f t="shared" si="473"/>
        <v>4.3985998822909898E-2</v>
      </c>
      <c r="V1489" s="6">
        <f t="shared" si="462"/>
        <v>0</v>
      </c>
      <c r="W1489" s="16" t="str">
        <f t="shared" si="463"/>
        <v/>
      </c>
      <c r="X1489" s="4" t="str">
        <f t="shared" si="474"/>
        <v/>
      </c>
      <c r="Y1489" s="4" t="str">
        <f t="shared" si="464"/>
        <v/>
      </c>
      <c r="Z1489" s="4">
        <f t="shared" si="465"/>
        <v>4058000</v>
      </c>
      <c r="AA1489" s="16">
        <f t="shared" si="466"/>
        <v>2.4642681123706258E-3</v>
      </c>
      <c r="AB1489" s="15">
        <f t="shared" si="475"/>
        <v>0.34992607195662884</v>
      </c>
      <c r="AC1489" s="15">
        <f t="shared" si="476"/>
        <v>0.34992607195662895</v>
      </c>
      <c r="AD1489" s="4">
        <v>152729</v>
      </c>
      <c r="AE1489" s="26">
        <v>2510.34</v>
      </c>
      <c r="AF1489" s="26">
        <v>2510.34</v>
      </c>
      <c r="AG1489" s="4">
        <f t="shared" si="477"/>
        <v>1768000</v>
      </c>
      <c r="AH1489" s="16">
        <f t="shared" si="467"/>
        <v>5.6561085972850677E-3</v>
      </c>
      <c r="AI1489" s="15">
        <f t="shared" si="468"/>
        <v>0.80316742081447967</v>
      </c>
      <c r="AJ1489" s="15">
        <f t="shared" si="469"/>
        <v>0.80316742081447978</v>
      </c>
      <c r="AK1489" s="4">
        <f t="shared" si="470"/>
        <v>15073000</v>
      </c>
      <c r="AL1489" s="27">
        <f t="shared" si="471"/>
        <v>6.6343793538114506E-4</v>
      </c>
      <c r="AM1489" s="15">
        <f t="shared" si="478"/>
        <v>9.4208186824122603E-2</v>
      </c>
      <c r="AN1489" s="15">
        <f t="shared" si="479"/>
        <v>2.918198024474882E-5</v>
      </c>
    </row>
    <row r="1490" spans="1:40" x14ac:dyDescent="0.2">
      <c r="A1490" s="4" t="s">
        <v>4627</v>
      </c>
      <c r="B1490" s="3" t="s">
        <v>9</v>
      </c>
      <c r="C1490" s="6">
        <v>152729</v>
      </c>
      <c r="D1490" s="3" t="s">
        <v>88</v>
      </c>
      <c r="E1490" s="6">
        <v>153494</v>
      </c>
      <c r="F1490" s="3" t="s">
        <v>2380</v>
      </c>
      <c r="G1490" s="8">
        <v>10000</v>
      </c>
      <c r="H1490" s="6">
        <v>142</v>
      </c>
      <c r="I1490" s="6">
        <v>152999</v>
      </c>
      <c r="J1490" s="13">
        <v>45077</v>
      </c>
      <c r="K1490" s="9">
        <v>10000</v>
      </c>
      <c r="L1490" s="4" t="s">
        <v>4627</v>
      </c>
      <c r="M1490" s="4" t="s">
        <v>4632</v>
      </c>
      <c r="N1490" s="4">
        <f>VLOOKUP(I1490,BaseModelo!$A$2:$E$5075,5)</f>
        <v>4</v>
      </c>
      <c r="P1490" s="15">
        <v>142.00000000000003</v>
      </c>
      <c r="Q1490" s="4">
        <f>VLOOKUP(I1490,BaseModelo!$A$2:$E$5075,3)</f>
        <v>110</v>
      </c>
      <c r="R1490" s="4">
        <f t="shared" si="460"/>
        <v>32283000</v>
      </c>
      <c r="S1490" s="16">
        <f t="shared" si="461"/>
        <v>3.0976055509091471E-4</v>
      </c>
      <c r="T1490" s="4">
        <f t="shared" si="472"/>
        <v>4.3985998822909891E-2</v>
      </c>
      <c r="U1490" s="4">
        <f t="shared" si="473"/>
        <v>4.3985998822909898E-2</v>
      </c>
      <c r="V1490" s="6">
        <f t="shared" si="462"/>
        <v>0</v>
      </c>
      <c r="W1490" s="16" t="str">
        <f t="shared" si="463"/>
        <v/>
      </c>
      <c r="X1490" s="4" t="str">
        <f t="shared" si="474"/>
        <v/>
      </c>
      <c r="Y1490" s="4" t="str">
        <f t="shared" si="464"/>
        <v/>
      </c>
      <c r="Z1490" s="4">
        <f t="shared" si="465"/>
        <v>2331000</v>
      </c>
      <c r="AA1490" s="16">
        <f t="shared" si="466"/>
        <v>4.2900042900042897E-3</v>
      </c>
      <c r="AB1490" s="15">
        <f t="shared" si="475"/>
        <v>0.60918060918060912</v>
      </c>
      <c r="AC1490" s="15">
        <f t="shared" si="476"/>
        <v>0.60918060918060923</v>
      </c>
      <c r="AD1490" s="4">
        <v>152729</v>
      </c>
      <c r="AE1490" s="26">
        <v>2510.34</v>
      </c>
      <c r="AF1490" s="26">
        <v>2510.34</v>
      </c>
      <c r="AG1490" s="4">
        <f t="shared" si="477"/>
        <v>1421000</v>
      </c>
      <c r="AH1490" s="16">
        <f t="shared" si="467"/>
        <v>7.0372976776917661E-3</v>
      </c>
      <c r="AI1490" s="15">
        <f t="shared" si="468"/>
        <v>0.99929627023223078</v>
      </c>
      <c r="AJ1490" s="15">
        <f t="shared" si="469"/>
        <v>0.999296270232231</v>
      </c>
      <c r="AK1490" s="4">
        <f t="shared" si="470"/>
        <v>15073000</v>
      </c>
      <c r="AL1490" s="27">
        <f t="shared" si="471"/>
        <v>6.6343793538114506E-4</v>
      </c>
      <c r="AM1490" s="15">
        <f t="shared" si="478"/>
        <v>9.4208186824122603E-2</v>
      </c>
      <c r="AN1490" s="15">
        <f t="shared" si="479"/>
        <v>2.918198024474882E-5</v>
      </c>
    </row>
    <row r="1491" spans="1:40" x14ac:dyDescent="0.2">
      <c r="A1491" s="4" t="s">
        <v>4627</v>
      </c>
      <c r="B1491" s="2" t="s">
        <v>5</v>
      </c>
      <c r="C1491" s="5">
        <v>152752</v>
      </c>
      <c r="D1491" s="2" t="s">
        <v>434</v>
      </c>
      <c r="E1491" s="5">
        <v>152753</v>
      </c>
      <c r="F1491" s="2" t="s">
        <v>2271</v>
      </c>
      <c r="G1491" s="7">
        <v>7000</v>
      </c>
      <c r="H1491" s="5">
        <v>142</v>
      </c>
      <c r="I1491" s="6">
        <v>152138</v>
      </c>
      <c r="J1491" s="13">
        <v>45077</v>
      </c>
      <c r="K1491" s="9">
        <v>7000</v>
      </c>
      <c r="L1491" s="4" t="s">
        <v>4627</v>
      </c>
      <c r="M1491" s="4" t="s">
        <v>4632</v>
      </c>
      <c r="N1491" s="4">
        <f>VLOOKUP(I1491,BaseModelo!$A$2:$E$5075,5)</f>
        <v>5</v>
      </c>
      <c r="P1491" s="15">
        <v>142.00000000000003</v>
      </c>
      <c r="Q1491" s="4">
        <f>VLOOKUP(I1491,BaseModelo!$A$2:$E$5075,3)</f>
        <v>110</v>
      </c>
      <c r="R1491" s="4">
        <f t="shared" si="460"/>
        <v>32283000</v>
      </c>
      <c r="S1491" s="16">
        <f t="shared" si="461"/>
        <v>2.168323885636403E-4</v>
      </c>
      <c r="T1491" s="4">
        <f t="shared" si="472"/>
        <v>3.0790199176036922E-2</v>
      </c>
      <c r="U1491" s="4">
        <f t="shared" si="473"/>
        <v>3.0790199176036929E-2</v>
      </c>
      <c r="V1491" s="6">
        <f t="shared" si="462"/>
        <v>0</v>
      </c>
      <c r="W1491" s="16" t="str">
        <f t="shared" si="463"/>
        <v/>
      </c>
      <c r="X1491" s="4" t="str">
        <f t="shared" si="474"/>
        <v/>
      </c>
      <c r="Y1491" s="4" t="str">
        <f t="shared" si="464"/>
        <v/>
      </c>
      <c r="Z1491" s="4">
        <f t="shared" si="465"/>
        <v>4058000</v>
      </c>
      <c r="AA1491" s="16">
        <f t="shared" si="466"/>
        <v>1.7249876786594382E-3</v>
      </c>
      <c r="AB1491" s="15">
        <f t="shared" si="475"/>
        <v>0.24494825036964021</v>
      </c>
      <c r="AC1491" s="15">
        <f t="shared" si="476"/>
        <v>0.24494825036964027</v>
      </c>
      <c r="AD1491" s="4">
        <v>152752</v>
      </c>
      <c r="AE1491" s="26">
        <v>1758.65</v>
      </c>
      <c r="AF1491" s="26">
        <v>1758.65</v>
      </c>
      <c r="AG1491" s="4">
        <f t="shared" si="477"/>
        <v>1768000</v>
      </c>
      <c r="AH1491" s="16">
        <f t="shared" si="467"/>
        <v>3.9592760180995473E-3</v>
      </c>
      <c r="AI1491" s="15">
        <f t="shared" si="468"/>
        <v>0.56221719457013575</v>
      </c>
      <c r="AJ1491" s="15">
        <f t="shared" si="469"/>
        <v>0.56221719457013586</v>
      </c>
      <c r="AK1491" s="4">
        <f t="shared" si="470"/>
        <v>15073000</v>
      </c>
      <c r="AL1491" s="27">
        <f t="shared" si="471"/>
        <v>4.6440655476680156E-4</v>
      </c>
      <c r="AM1491" s="15">
        <f t="shared" si="478"/>
        <v>6.5945730776885828E-2</v>
      </c>
      <c r="AN1491" s="15">
        <f t="shared" si="479"/>
        <v>1.4299170319926922E-5</v>
      </c>
    </row>
    <row r="1492" spans="1:40" x14ac:dyDescent="0.2">
      <c r="A1492" s="4" t="s">
        <v>4627</v>
      </c>
      <c r="B1492" s="3" t="s">
        <v>5</v>
      </c>
      <c r="C1492" s="6">
        <v>152752</v>
      </c>
      <c r="D1492" s="3" t="s">
        <v>434</v>
      </c>
      <c r="E1492" s="6">
        <v>152754</v>
      </c>
      <c r="F1492" s="3" t="s">
        <v>2292</v>
      </c>
      <c r="G1492" s="8">
        <v>7000</v>
      </c>
      <c r="H1492" s="6">
        <v>142</v>
      </c>
      <c r="I1492" s="6">
        <v>152134</v>
      </c>
      <c r="J1492" s="13">
        <v>45077</v>
      </c>
      <c r="K1492" s="9">
        <v>7000</v>
      </c>
      <c r="L1492" s="4" t="s">
        <v>4627</v>
      </c>
      <c r="M1492" s="4" t="s">
        <v>4632</v>
      </c>
      <c r="N1492" s="4">
        <f>VLOOKUP(I1492,BaseModelo!$A$2:$E$5075,5)</f>
        <v>6</v>
      </c>
      <c r="P1492" s="15">
        <v>142.00000000000003</v>
      </c>
      <c r="Q1492" s="4">
        <f>VLOOKUP(I1492,BaseModelo!$A$2:$E$5075,3)</f>
        <v>115</v>
      </c>
      <c r="R1492" s="4">
        <f t="shared" si="460"/>
        <v>32283000</v>
      </c>
      <c r="S1492" s="16">
        <f t="shared" si="461"/>
        <v>2.168323885636403E-4</v>
      </c>
      <c r="T1492" s="4">
        <f t="shared" si="472"/>
        <v>3.0790199176036922E-2</v>
      </c>
      <c r="U1492" s="4">
        <f t="shared" si="473"/>
        <v>3.0790199176036929E-2</v>
      </c>
      <c r="V1492" s="6">
        <f t="shared" si="462"/>
        <v>0</v>
      </c>
      <c r="W1492" s="16" t="str">
        <f t="shared" si="463"/>
        <v/>
      </c>
      <c r="X1492" s="4" t="str">
        <f t="shared" si="474"/>
        <v/>
      </c>
      <c r="Y1492" s="4" t="str">
        <f t="shared" si="464"/>
        <v/>
      </c>
      <c r="Z1492" s="4">
        <f t="shared" si="465"/>
        <v>4853000</v>
      </c>
      <c r="AA1492" s="16">
        <f t="shared" si="466"/>
        <v>1.4424067587059551E-3</v>
      </c>
      <c r="AB1492" s="15">
        <f t="shared" si="475"/>
        <v>0.20482175973624561</v>
      </c>
      <c r="AC1492" s="15">
        <f t="shared" si="476"/>
        <v>0.20482175973624567</v>
      </c>
      <c r="AD1492" s="4">
        <v>152752</v>
      </c>
      <c r="AE1492" s="26">
        <v>1758.65</v>
      </c>
      <c r="AF1492" s="26">
        <v>1758.65</v>
      </c>
      <c r="AG1492" s="4">
        <f t="shared" si="477"/>
        <v>1993000</v>
      </c>
      <c r="AH1492" s="16">
        <f t="shared" si="467"/>
        <v>3.5122930255895636E-3</v>
      </c>
      <c r="AI1492" s="15">
        <f t="shared" si="468"/>
        <v>0.498745609633718</v>
      </c>
      <c r="AJ1492" s="15">
        <f t="shared" si="469"/>
        <v>0.49874560963371811</v>
      </c>
      <c r="AK1492" s="4">
        <f t="shared" si="470"/>
        <v>15073000</v>
      </c>
      <c r="AL1492" s="27">
        <f t="shared" si="471"/>
        <v>4.6440655476680156E-4</v>
      </c>
      <c r="AM1492" s="15">
        <f t="shared" si="478"/>
        <v>6.5945730776885828E-2</v>
      </c>
      <c r="AN1492" s="15">
        <f t="shared" si="479"/>
        <v>1.4299170319926922E-5</v>
      </c>
    </row>
    <row r="1493" spans="1:40" x14ac:dyDescent="0.2">
      <c r="A1493" s="4" t="s">
        <v>4627</v>
      </c>
      <c r="B1493" s="3" t="s">
        <v>5</v>
      </c>
      <c r="C1493" s="6">
        <v>152752</v>
      </c>
      <c r="D1493" s="3" t="s">
        <v>434</v>
      </c>
      <c r="E1493" s="6">
        <v>152755</v>
      </c>
      <c r="F1493" s="3" t="s">
        <v>2293</v>
      </c>
      <c r="G1493" s="8">
        <v>7000</v>
      </c>
      <c r="H1493" s="6">
        <v>142</v>
      </c>
      <c r="I1493" s="6">
        <v>152065</v>
      </c>
      <c r="J1493" s="13">
        <v>45077</v>
      </c>
      <c r="K1493" s="9">
        <v>7000</v>
      </c>
      <c r="L1493" s="4" t="s">
        <v>4627</v>
      </c>
      <c r="M1493" s="4" t="s">
        <v>4632</v>
      </c>
      <c r="N1493" s="4">
        <f>VLOOKUP(I1493,BaseModelo!$A$2:$E$5075,5)</f>
        <v>4</v>
      </c>
      <c r="P1493" s="15">
        <v>142.00000000000003</v>
      </c>
      <c r="Q1493" s="4">
        <f>VLOOKUP(I1493,BaseModelo!$A$2:$E$5075,3)</f>
        <v>110</v>
      </c>
      <c r="R1493" s="4">
        <f t="shared" si="460"/>
        <v>32283000</v>
      </c>
      <c r="S1493" s="16">
        <f t="shared" si="461"/>
        <v>2.168323885636403E-4</v>
      </c>
      <c r="T1493" s="4">
        <f t="shared" si="472"/>
        <v>3.0790199176036922E-2</v>
      </c>
      <c r="U1493" s="4">
        <f t="shared" si="473"/>
        <v>3.0790199176036929E-2</v>
      </c>
      <c r="V1493" s="6">
        <f t="shared" si="462"/>
        <v>0</v>
      </c>
      <c r="W1493" s="16" t="str">
        <f t="shared" si="463"/>
        <v/>
      </c>
      <c r="X1493" s="4" t="str">
        <f t="shared" si="474"/>
        <v/>
      </c>
      <c r="Y1493" s="4" t="str">
        <f t="shared" si="464"/>
        <v/>
      </c>
      <c r="Z1493" s="4">
        <f t="shared" si="465"/>
        <v>2331000</v>
      </c>
      <c r="AA1493" s="16">
        <f t="shared" si="466"/>
        <v>3.003003003003003E-3</v>
      </c>
      <c r="AB1493" s="15">
        <f t="shared" si="475"/>
        <v>0.42642642642642642</v>
      </c>
      <c r="AC1493" s="15">
        <f t="shared" si="476"/>
        <v>0.42642642642642653</v>
      </c>
      <c r="AD1493" s="4">
        <v>152752</v>
      </c>
      <c r="AE1493" s="26">
        <v>1758.65</v>
      </c>
      <c r="AF1493" s="26">
        <v>1758.65</v>
      </c>
      <c r="AG1493" s="4">
        <f t="shared" si="477"/>
        <v>1421000</v>
      </c>
      <c r="AH1493" s="16">
        <f t="shared" si="467"/>
        <v>4.9261083743842365E-3</v>
      </c>
      <c r="AI1493" s="15">
        <f t="shared" si="468"/>
        <v>0.69950738916256161</v>
      </c>
      <c r="AJ1493" s="15">
        <f t="shared" si="469"/>
        <v>0.69950738916256172</v>
      </c>
      <c r="AK1493" s="4">
        <f t="shared" si="470"/>
        <v>15073000</v>
      </c>
      <c r="AL1493" s="27">
        <f t="shared" si="471"/>
        <v>4.6440655476680156E-4</v>
      </c>
      <c r="AM1493" s="15">
        <f t="shared" si="478"/>
        <v>6.5945730776885828E-2</v>
      </c>
      <c r="AN1493" s="15">
        <f t="shared" si="479"/>
        <v>1.4299170319926922E-5</v>
      </c>
    </row>
    <row r="1494" spans="1:40" x14ac:dyDescent="0.2">
      <c r="A1494" s="4" t="s">
        <v>4627</v>
      </c>
      <c r="B1494" s="3" t="s">
        <v>5</v>
      </c>
      <c r="C1494" s="6">
        <v>152752</v>
      </c>
      <c r="D1494" s="3" t="s">
        <v>434</v>
      </c>
      <c r="E1494" s="6">
        <v>152756</v>
      </c>
      <c r="F1494" s="3" t="s">
        <v>2294</v>
      </c>
      <c r="G1494" s="8">
        <v>7000</v>
      </c>
      <c r="H1494" s="6">
        <v>142</v>
      </c>
      <c r="I1494" s="6">
        <v>151961</v>
      </c>
      <c r="J1494" s="13">
        <v>45077</v>
      </c>
      <c r="K1494" s="9">
        <v>7000</v>
      </c>
      <c r="L1494" s="4" t="s">
        <v>4627</v>
      </c>
      <c r="M1494" s="4" t="s">
        <v>4632</v>
      </c>
      <c r="N1494" s="4">
        <f>VLOOKUP(I1494,BaseModelo!$A$2:$E$5075,5)</f>
        <v>4</v>
      </c>
      <c r="P1494" s="15">
        <v>142.00000000000003</v>
      </c>
      <c r="Q1494" s="4">
        <f>VLOOKUP(I1494,BaseModelo!$A$2:$E$5075,3)</f>
        <v>110</v>
      </c>
      <c r="R1494" s="4">
        <f t="shared" si="460"/>
        <v>32283000</v>
      </c>
      <c r="S1494" s="16">
        <f t="shared" si="461"/>
        <v>2.168323885636403E-4</v>
      </c>
      <c r="T1494" s="4">
        <f t="shared" si="472"/>
        <v>3.0790199176036922E-2</v>
      </c>
      <c r="U1494" s="4">
        <f t="shared" si="473"/>
        <v>3.0790199176036929E-2</v>
      </c>
      <c r="V1494" s="6">
        <f t="shared" si="462"/>
        <v>0</v>
      </c>
      <c r="W1494" s="16" t="str">
        <f t="shared" si="463"/>
        <v/>
      </c>
      <c r="X1494" s="4" t="str">
        <f t="shared" si="474"/>
        <v/>
      </c>
      <c r="Y1494" s="4" t="str">
        <f t="shared" si="464"/>
        <v/>
      </c>
      <c r="Z1494" s="4">
        <f t="shared" si="465"/>
        <v>2331000</v>
      </c>
      <c r="AA1494" s="16">
        <f t="shared" si="466"/>
        <v>3.003003003003003E-3</v>
      </c>
      <c r="AB1494" s="15">
        <f t="shared" si="475"/>
        <v>0.42642642642642642</v>
      </c>
      <c r="AC1494" s="15">
        <f t="shared" si="476"/>
        <v>0.42642642642642653</v>
      </c>
      <c r="AD1494" s="4">
        <v>152752</v>
      </c>
      <c r="AE1494" s="26">
        <v>1758.65</v>
      </c>
      <c r="AF1494" s="26">
        <v>1758.65</v>
      </c>
      <c r="AG1494" s="4">
        <f t="shared" si="477"/>
        <v>1421000</v>
      </c>
      <c r="AH1494" s="16">
        <f t="shared" si="467"/>
        <v>4.9261083743842365E-3</v>
      </c>
      <c r="AI1494" s="15">
        <f t="shared" si="468"/>
        <v>0.69950738916256161</v>
      </c>
      <c r="AJ1494" s="15">
        <f t="shared" si="469"/>
        <v>0.69950738916256172</v>
      </c>
      <c r="AK1494" s="4">
        <f t="shared" si="470"/>
        <v>15073000</v>
      </c>
      <c r="AL1494" s="27">
        <f t="shared" si="471"/>
        <v>4.6440655476680156E-4</v>
      </c>
      <c r="AM1494" s="15">
        <f t="shared" si="478"/>
        <v>6.5945730776885828E-2</v>
      </c>
      <c r="AN1494" s="15">
        <f t="shared" si="479"/>
        <v>1.4299170319926922E-5</v>
      </c>
    </row>
    <row r="1495" spans="1:40" x14ac:dyDescent="0.2">
      <c r="A1495" s="4" t="s">
        <v>4627</v>
      </c>
      <c r="B1495" s="3" t="s">
        <v>5</v>
      </c>
      <c r="C1495" s="6">
        <v>152752</v>
      </c>
      <c r="D1495" s="3" t="s">
        <v>434</v>
      </c>
      <c r="E1495" s="6">
        <v>152757</v>
      </c>
      <c r="F1495" s="3" t="s">
        <v>2295</v>
      </c>
      <c r="G1495" s="8">
        <v>7000</v>
      </c>
      <c r="H1495" s="6">
        <v>142</v>
      </c>
      <c r="I1495" s="6">
        <v>151939</v>
      </c>
      <c r="J1495" s="13">
        <v>45077</v>
      </c>
      <c r="K1495" s="9">
        <v>7000</v>
      </c>
      <c r="L1495" s="4" t="s">
        <v>4627</v>
      </c>
      <c r="M1495" s="4" t="s">
        <v>4632</v>
      </c>
      <c r="N1495" s="4">
        <f>VLOOKUP(I1495,BaseModelo!$A$2:$E$5075,5)</f>
        <v>6</v>
      </c>
      <c r="P1495" s="15">
        <v>142.00000000000003</v>
      </c>
      <c r="Q1495" s="4">
        <f>VLOOKUP(I1495,BaseModelo!$A$2:$E$5075,3)</f>
        <v>115</v>
      </c>
      <c r="R1495" s="4">
        <f t="shared" si="460"/>
        <v>32283000</v>
      </c>
      <c r="S1495" s="16">
        <f t="shared" si="461"/>
        <v>2.168323885636403E-4</v>
      </c>
      <c r="T1495" s="4">
        <f t="shared" si="472"/>
        <v>3.0790199176036922E-2</v>
      </c>
      <c r="U1495" s="4">
        <f t="shared" si="473"/>
        <v>3.0790199176036929E-2</v>
      </c>
      <c r="V1495" s="6">
        <f t="shared" si="462"/>
        <v>0</v>
      </c>
      <c r="W1495" s="16" t="str">
        <f t="shared" si="463"/>
        <v/>
      </c>
      <c r="X1495" s="4" t="str">
        <f t="shared" si="474"/>
        <v/>
      </c>
      <c r="Y1495" s="4" t="str">
        <f t="shared" si="464"/>
        <v/>
      </c>
      <c r="Z1495" s="4">
        <f t="shared" si="465"/>
        <v>4853000</v>
      </c>
      <c r="AA1495" s="16">
        <f t="shared" si="466"/>
        <v>1.4424067587059551E-3</v>
      </c>
      <c r="AB1495" s="15">
        <f t="shared" si="475"/>
        <v>0.20482175973624561</v>
      </c>
      <c r="AC1495" s="15">
        <f t="shared" si="476"/>
        <v>0.20482175973624567</v>
      </c>
      <c r="AD1495" s="4">
        <v>152752</v>
      </c>
      <c r="AE1495" s="26">
        <v>1758.65</v>
      </c>
      <c r="AF1495" s="26">
        <v>1758.65</v>
      </c>
      <c r="AG1495" s="4">
        <f t="shared" si="477"/>
        <v>1993000</v>
      </c>
      <c r="AH1495" s="16">
        <f t="shared" si="467"/>
        <v>3.5122930255895636E-3</v>
      </c>
      <c r="AI1495" s="15">
        <f t="shared" si="468"/>
        <v>0.498745609633718</v>
      </c>
      <c r="AJ1495" s="15">
        <f t="shared" si="469"/>
        <v>0.49874560963371811</v>
      </c>
      <c r="AK1495" s="4">
        <f t="shared" si="470"/>
        <v>15073000</v>
      </c>
      <c r="AL1495" s="27">
        <f t="shared" si="471"/>
        <v>4.6440655476680156E-4</v>
      </c>
      <c r="AM1495" s="15">
        <f t="shared" si="478"/>
        <v>6.5945730776885828E-2</v>
      </c>
      <c r="AN1495" s="15">
        <f t="shared" si="479"/>
        <v>1.4299170319926922E-5</v>
      </c>
    </row>
    <row r="1496" spans="1:40" x14ac:dyDescent="0.2">
      <c r="A1496" s="4" t="s">
        <v>4627</v>
      </c>
      <c r="B1496" s="3" t="s">
        <v>5</v>
      </c>
      <c r="C1496" s="6">
        <v>152752</v>
      </c>
      <c r="D1496" s="3" t="s">
        <v>434</v>
      </c>
      <c r="E1496" s="6">
        <v>152758</v>
      </c>
      <c r="F1496" s="3" t="s">
        <v>2296</v>
      </c>
      <c r="G1496" s="8">
        <v>7000</v>
      </c>
      <c r="H1496" s="6">
        <v>142</v>
      </c>
      <c r="I1496" s="6">
        <v>151937</v>
      </c>
      <c r="J1496" s="13">
        <v>45077</v>
      </c>
      <c r="K1496" s="9">
        <v>7000</v>
      </c>
      <c r="L1496" s="4" t="s">
        <v>4627</v>
      </c>
      <c r="M1496" s="4" t="s">
        <v>4632</v>
      </c>
      <c r="N1496" s="4">
        <f>VLOOKUP(I1496,BaseModelo!$A$2:$E$5075,5)</f>
        <v>7</v>
      </c>
      <c r="P1496" s="15">
        <v>142.00000000000003</v>
      </c>
      <c r="Q1496" s="4">
        <f>VLOOKUP(I1496,BaseModelo!$A$2:$E$5075,3)</f>
        <v>127</v>
      </c>
      <c r="R1496" s="4">
        <f t="shared" si="460"/>
        <v>32283000</v>
      </c>
      <c r="S1496" s="16">
        <f t="shared" si="461"/>
        <v>2.168323885636403E-4</v>
      </c>
      <c r="T1496" s="4">
        <f t="shared" si="472"/>
        <v>3.0790199176036922E-2</v>
      </c>
      <c r="U1496" s="4">
        <f t="shared" si="473"/>
        <v>3.0790199176036929E-2</v>
      </c>
      <c r="V1496" s="6">
        <f t="shared" si="462"/>
        <v>0</v>
      </c>
      <c r="W1496" s="16" t="str">
        <f t="shared" si="463"/>
        <v/>
      </c>
      <c r="X1496" s="4" t="str">
        <f t="shared" si="474"/>
        <v/>
      </c>
      <c r="Y1496" s="4" t="str">
        <f t="shared" si="464"/>
        <v/>
      </c>
      <c r="Z1496" s="4">
        <f t="shared" si="465"/>
        <v>4022000</v>
      </c>
      <c r="AA1496" s="16">
        <f t="shared" si="466"/>
        <v>1.7404276479363501E-3</v>
      </c>
      <c r="AB1496" s="15">
        <f t="shared" si="475"/>
        <v>0.24714072600696171</v>
      </c>
      <c r="AC1496" s="15">
        <f t="shared" si="476"/>
        <v>0.24714072600696177</v>
      </c>
      <c r="AD1496" s="4">
        <v>152752</v>
      </c>
      <c r="AE1496" s="26">
        <v>1758.65</v>
      </c>
      <c r="AF1496" s="26">
        <v>1758.65</v>
      </c>
      <c r="AG1496" s="4">
        <f t="shared" si="477"/>
        <v>1778000</v>
      </c>
      <c r="AH1496" s="16">
        <f t="shared" si="467"/>
        <v>3.937007874015748E-3</v>
      </c>
      <c r="AI1496" s="15">
        <f t="shared" si="468"/>
        <v>0.55905511811023623</v>
      </c>
      <c r="AJ1496" s="15">
        <f t="shared" si="469"/>
        <v>0.55905511811023634</v>
      </c>
      <c r="AK1496" s="4">
        <f t="shared" si="470"/>
        <v>15073000</v>
      </c>
      <c r="AL1496" s="27">
        <f t="shared" si="471"/>
        <v>4.6440655476680156E-4</v>
      </c>
      <c r="AM1496" s="15">
        <f t="shared" si="478"/>
        <v>6.5945730776885828E-2</v>
      </c>
      <c r="AN1496" s="15">
        <f t="shared" si="479"/>
        <v>1.4299170319926922E-5</v>
      </c>
    </row>
    <row r="1497" spans="1:40" x14ac:dyDescent="0.2">
      <c r="A1497" s="4" t="s">
        <v>4627</v>
      </c>
      <c r="B1497" s="2" t="s">
        <v>10</v>
      </c>
      <c r="C1497" s="5">
        <v>152779</v>
      </c>
      <c r="D1497" s="2" t="s">
        <v>439</v>
      </c>
      <c r="E1497" s="5">
        <v>152780</v>
      </c>
      <c r="F1497" s="2" t="s">
        <v>2338</v>
      </c>
      <c r="G1497" s="7">
        <v>17000</v>
      </c>
      <c r="H1497" s="5">
        <v>95</v>
      </c>
      <c r="I1497" s="6">
        <v>152349</v>
      </c>
      <c r="J1497" s="13">
        <v>45077</v>
      </c>
      <c r="K1497" s="9">
        <v>17000</v>
      </c>
      <c r="L1497" s="4" t="s">
        <v>4627</v>
      </c>
      <c r="M1497" s="4" t="s">
        <v>4632</v>
      </c>
      <c r="N1497" s="4">
        <f>VLOOKUP(I1497,BaseModelo!$A$2:$E$5075,5)</f>
        <v>8</v>
      </c>
      <c r="P1497" s="15">
        <v>122</v>
      </c>
      <c r="Q1497" s="4">
        <f>VLOOKUP(I1497,BaseModelo!$A$2:$E$5075,3)</f>
        <v>132</v>
      </c>
      <c r="R1497" s="4">
        <f t="shared" si="460"/>
        <v>32283000</v>
      </c>
      <c r="S1497" s="16">
        <f t="shared" si="461"/>
        <v>5.2659294365455498E-4</v>
      </c>
      <c r="T1497" s="4">
        <f t="shared" si="472"/>
        <v>5.0026329647182725E-2</v>
      </c>
      <c r="U1497" s="4">
        <f t="shared" si="473"/>
        <v>6.4244339125855712E-2</v>
      </c>
      <c r="V1497" s="6">
        <f t="shared" si="462"/>
        <v>0</v>
      </c>
      <c r="W1497" s="16" t="str">
        <f t="shared" si="463"/>
        <v/>
      </c>
      <c r="X1497" s="4" t="str">
        <f t="shared" si="474"/>
        <v/>
      </c>
      <c r="Y1497" s="4" t="str">
        <f t="shared" si="464"/>
        <v/>
      </c>
      <c r="Z1497" s="4">
        <f t="shared" si="465"/>
        <v>5836000</v>
      </c>
      <c r="AA1497" s="16">
        <f t="shared" si="466"/>
        <v>2.9129540781357094E-3</v>
      </c>
      <c r="AB1497" s="15">
        <f t="shared" si="475"/>
        <v>0.27673063742289239</v>
      </c>
      <c r="AC1497" s="15">
        <f t="shared" si="476"/>
        <v>0.35538039753255657</v>
      </c>
      <c r="AD1497" s="4">
        <v>152779</v>
      </c>
      <c r="AE1497" s="26">
        <v>2779.27</v>
      </c>
      <c r="AF1497" s="26">
        <v>2779.27</v>
      </c>
      <c r="AG1497" s="4">
        <f t="shared" si="477"/>
        <v>2254000</v>
      </c>
      <c r="AH1497" s="16">
        <f t="shared" si="467"/>
        <v>7.5421472937000885E-3</v>
      </c>
      <c r="AI1497" s="15">
        <f t="shared" si="468"/>
        <v>0.71650399290150846</v>
      </c>
      <c r="AJ1497" s="15">
        <f t="shared" si="469"/>
        <v>0.92014196983141083</v>
      </c>
      <c r="AK1497" s="4">
        <f t="shared" si="470"/>
        <v>15073000</v>
      </c>
      <c r="AL1497" s="27">
        <f t="shared" si="471"/>
        <v>1.1278444901479466E-3</v>
      </c>
      <c r="AM1497" s="15">
        <f t="shared" si="478"/>
        <v>0.10714522656405492</v>
      </c>
      <c r="AN1497" s="15">
        <f t="shared" si="479"/>
        <v>7.2457623906292516E-5</v>
      </c>
    </row>
    <row r="1498" spans="1:40" x14ac:dyDescent="0.2">
      <c r="A1498" s="4" t="s">
        <v>4627</v>
      </c>
      <c r="B1498" s="3" t="s">
        <v>10</v>
      </c>
      <c r="C1498" s="6">
        <v>152779</v>
      </c>
      <c r="D1498" s="3" t="s">
        <v>439</v>
      </c>
      <c r="E1498" s="6">
        <v>152781</v>
      </c>
      <c r="F1498" s="3" t="s">
        <v>2356</v>
      </c>
      <c r="G1498" s="8">
        <v>10000</v>
      </c>
      <c r="H1498" s="6">
        <v>142</v>
      </c>
      <c r="I1498" s="6">
        <v>152680</v>
      </c>
      <c r="J1498" s="13">
        <v>45077</v>
      </c>
      <c r="K1498" s="9">
        <v>10000</v>
      </c>
      <c r="L1498" s="4" t="s">
        <v>4627</v>
      </c>
      <c r="M1498" s="4" t="s">
        <v>4632</v>
      </c>
      <c r="N1498" s="4">
        <f>VLOOKUP(I1498,BaseModelo!$A$2:$E$5075,5)</f>
        <v>8</v>
      </c>
      <c r="P1498" s="15">
        <v>142.00000000000003</v>
      </c>
      <c r="Q1498" s="4">
        <f>VLOOKUP(I1498,BaseModelo!$A$2:$E$5075,3)</f>
        <v>132</v>
      </c>
      <c r="R1498" s="4">
        <f t="shared" si="460"/>
        <v>32283000</v>
      </c>
      <c r="S1498" s="16">
        <f t="shared" si="461"/>
        <v>3.0976055509091471E-4</v>
      </c>
      <c r="T1498" s="4">
        <f t="shared" si="472"/>
        <v>4.3985998822909891E-2</v>
      </c>
      <c r="U1498" s="4">
        <f t="shared" si="473"/>
        <v>4.3985998822909898E-2</v>
      </c>
      <c r="V1498" s="6">
        <f t="shared" si="462"/>
        <v>0</v>
      </c>
      <c r="W1498" s="16" t="str">
        <f t="shared" si="463"/>
        <v/>
      </c>
      <c r="X1498" s="4" t="str">
        <f t="shared" si="474"/>
        <v/>
      </c>
      <c r="Y1498" s="4" t="str">
        <f t="shared" si="464"/>
        <v/>
      </c>
      <c r="Z1498" s="4">
        <f t="shared" si="465"/>
        <v>5836000</v>
      </c>
      <c r="AA1498" s="16">
        <f t="shared" si="466"/>
        <v>1.7135023989033585E-3</v>
      </c>
      <c r="AB1498" s="15">
        <f t="shared" si="475"/>
        <v>0.2433173406442769</v>
      </c>
      <c r="AC1498" s="15">
        <f t="shared" si="476"/>
        <v>0.24331734064427696</v>
      </c>
      <c r="AD1498" s="4">
        <v>152779</v>
      </c>
      <c r="AE1498" s="26">
        <v>2510.34</v>
      </c>
      <c r="AF1498" s="26">
        <v>2510.34</v>
      </c>
      <c r="AG1498" s="4">
        <f t="shared" si="477"/>
        <v>2254000</v>
      </c>
      <c r="AH1498" s="16">
        <f t="shared" si="467"/>
        <v>4.4365572315882874E-3</v>
      </c>
      <c r="AI1498" s="15">
        <f t="shared" si="468"/>
        <v>0.62999112688553682</v>
      </c>
      <c r="AJ1498" s="15">
        <f t="shared" si="469"/>
        <v>0.62999112688553693</v>
      </c>
      <c r="AK1498" s="4">
        <f t="shared" si="470"/>
        <v>15073000</v>
      </c>
      <c r="AL1498" s="27">
        <f t="shared" si="471"/>
        <v>6.6343793538114506E-4</v>
      </c>
      <c r="AM1498" s="15">
        <f t="shared" si="478"/>
        <v>9.4208186824122603E-2</v>
      </c>
      <c r="AN1498" s="15">
        <f t="shared" si="479"/>
        <v>2.918198024474882E-5</v>
      </c>
    </row>
    <row r="1499" spans="1:40" x14ac:dyDescent="0.2">
      <c r="A1499" s="4" t="s">
        <v>4627</v>
      </c>
      <c r="B1499" s="3" t="s">
        <v>10</v>
      </c>
      <c r="C1499" s="6">
        <v>152779</v>
      </c>
      <c r="D1499" s="3" t="s">
        <v>439</v>
      </c>
      <c r="E1499" s="6">
        <v>152782</v>
      </c>
      <c r="F1499" s="3" t="s">
        <v>2357</v>
      </c>
      <c r="G1499" s="8">
        <v>23000</v>
      </c>
      <c r="H1499" s="6">
        <v>95</v>
      </c>
      <c r="I1499" s="6">
        <v>152345</v>
      </c>
      <c r="J1499" s="13">
        <v>45077</v>
      </c>
      <c r="K1499" s="9">
        <v>23000</v>
      </c>
      <c r="L1499" s="4" t="s">
        <v>4627</v>
      </c>
      <c r="M1499" s="4" t="s">
        <v>4632</v>
      </c>
      <c r="N1499" s="4">
        <f>VLOOKUP(I1499,BaseModelo!$A$2:$E$5075,5)</f>
        <v>9</v>
      </c>
      <c r="P1499" s="15">
        <v>110.00000000000001</v>
      </c>
      <c r="Q1499" s="4">
        <f>VLOOKUP(I1499,BaseModelo!$A$2:$E$5075,3)</f>
        <v>147</v>
      </c>
      <c r="R1499" s="4">
        <f t="shared" si="460"/>
        <v>32283000</v>
      </c>
      <c r="S1499" s="16">
        <f t="shared" si="461"/>
        <v>7.1244927670910385E-4</v>
      </c>
      <c r="T1499" s="4">
        <f t="shared" si="472"/>
        <v>6.7682681287364863E-2</v>
      </c>
      <c r="U1499" s="4">
        <f t="shared" si="473"/>
        <v>7.8369420438001436E-2</v>
      </c>
      <c r="V1499" s="6">
        <f t="shared" si="462"/>
        <v>0</v>
      </c>
      <c r="W1499" s="16" t="str">
        <f t="shared" si="463"/>
        <v/>
      </c>
      <c r="X1499" s="4" t="str">
        <f t="shared" si="474"/>
        <v/>
      </c>
      <c r="Y1499" s="4" t="str">
        <f t="shared" si="464"/>
        <v/>
      </c>
      <c r="Z1499" s="4">
        <f t="shared" si="465"/>
        <v>5305000</v>
      </c>
      <c r="AA1499" s="16">
        <f t="shared" si="466"/>
        <v>4.3355325164938733E-3</v>
      </c>
      <c r="AB1499" s="15">
        <f t="shared" si="475"/>
        <v>0.41187558906691796</v>
      </c>
      <c r="AC1499" s="15">
        <f t="shared" si="476"/>
        <v>0.47690857681432614</v>
      </c>
      <c r="AD1499" s="4">
        <v>152779</v>
      </c>
      <c r="AE1499" s="26">
        <v>3758.62</v>
      </c>
      <c r="AF1499" s="26">
        <v>3758.62</v>
      </c>
      <c r="AG1499" s="4">
        <f t="shared" si="477"/>
        <v>2114000</v>
      </c>
      <c r="AH1499" s="16">
        <f t="shared" si="467"/>
        <v>1.0879848628192999E-2</v>
      </c>
      <c r="AI1499" s="15">
        <f t="shared" si="468"/>
        <v>1.0335856196783348</v>
      </c>
      <c r="AJ1499" s="15">
        <f t="shared" si="469"/>
        <v>1.1967833491012301</v>
      </c>
      <c r="AK1499" s="4">
        <f t="shared" si="470"/>
        <v>15073000</v>
      </c>
      <c r="AL1499" s="27">
        <f t="shared" si="471"/>
        <v>1.5259072513766337E-3</v>
      </c>
      <c r="AM1499" s="15">
        <f t="shared" si="478"/>
        <v>0.14496118888078019</v>
      </c>
      <c r="AN1499" s="15">
        <f t="shared" si="479"/>
        <v>1.1958446693253055E-4</v>
      </c>
    </row>
    <row r="1500" spans="1:40" x14ac:dyDescent="0.2">
      <c r="A1500" s="4" t="s">
        <v>4627</v>
      </c>
      <c r="B1500" s="3" t="s">
        <v>10</v>
      </c>
      <c r="C1500" s="6">
        <v>152779</v>
      </c>
      <c r="D1500" s="3" t="s">
        <v>439</v>
      </c>
      <c r="E1500" s="6">
        <v>152783</v>
      </c>
      <c r="F1500" s="3" t="s">
        <v>2358</v>
      </c>
      <c r="G1500" s="8">
        <v>21000</v>
      </c>
      <c r="H1500" s="6">
        <v>95</v>
      </c>
      <c r="I1500" s="6">
        <v>152344</v>
      </c>
      <c r="J1500" s="13">
        <v>45077</v>
      </c>
      <c r="K1500" s="9">
        <v>21000</v>
      </c>
      <c r="L1500" s="4" t="s">
        <v>4627</v>
      </c>
      <c r="M1500" s="4" t="s">
        <v>4632</v>
      </c>
      <c r="N1500" s="4">
        <f>VLOOKUP(I1500,BaseModelo!$A$2:$E$5075,5)</f>
        <v>7</v>
      </c>
      <c r="P1500" s="15">
        <v>110.00000000000001</v>
      </c>
      <c r="Q1500" s="4">
        <f>VLOOKUP(I1500,BaseModelo!$A$2:$E$5075,3)</f>
        <v>127</v>
      </c>
      <c r="R1500" s="4">
        <f t="shared" si="460"/>
        <v>32283000</v>
      </c>
      <c r="S1500" s="16">
        <f t="shared" si="461"/>
        <v>6.5049716569092093E-4</v>
      </c>
      <c r="T1500" s="4">
        <f t="shared" si="472"/>
        <v>6.179723074063749E-2</v>
      </c>
      <c r="U1500" s="4">
        <f t="shared" si="473"/>
        <v>7.1554688226001306E-2</v>
      </c>
      <c r="V1500" s="6">
        <f t="shared" si="462"/>
        <v>0</v>
      </c>
      <c r="W1500" s="16" t="str">
        <f t="shared" si="463"/>
        <v/>
      </c>
      <c r="X1500" s="4" t="str">
        <f t="shared" si="474"/>
        <v/>
      </c>
      <c r="Y1500" s="4" t="str">
        <f t="shared" si="464"/>
        <v/>
      </c>
      <c r="Z1500" s="4">
        <f t="shared" si="465"/>
        <v>4022000</v>
      </c>
      <c r="AA1500" s="16">
        <f t="shared" si="466"/>
        <v>5.2212829438090498E-3</v>
      </c>
      <c r="AB1500" s="15">
        <f t="shared" si="475"/>
        <v>0.49602187966185973</v>
      </c>
      <c r="AC1500" s="15">
        <f t="shared" si="476"/>
        <v>0.5743411238189956</v>
      </c>
      <c r="AD1500" s="4">
        <v>152779</v>
      </c>
      <c r="AE1500" s="26">
        <v>3441.41</v>
      </c>
      <c r="AF1500" s="26">
        <v>3441.41</v>
      </c>
      <c r="AG1500" s="4">
        <f t="shared" si="477"/>
        <v>1778000</v>
      </c>
      <c r="AH1500" s="16">
        <f t="shared" si="467"/>
        <v>1.1811023622047244E-2</v>
      </c>
      <c r="AI1500" s="15">
        <f t="shared" si="468"/>
        <v>1.1220472440944882</v>
      </c>
      <c r="AJ1500" s="15">
        <f t="shared" si="469"/>
        <v>1.299212598425197</v>
      </c>
      <c r="AK1500" s="4">
        <f t="shared" si="470"/>
        <v>15073000</v>
      </c>
      <c r="AL1500" s="27">
        <f t="shared" si="471"/>
        <v>1.3932196643004046E-3</v>
      </c>
      <c r="AM1500" s="15">
        <f t="shared" si="478"/>
        <v>0.13235586810853844</v>
      </c>
      <c r="AN1500" s="15">
        <f t="shared" si="479"/>
        <v>9.9691398709349653E-5</v>
      </c>
    </row>
    <row r="1501" spans="1:40" x14ac:dyDescent="0.2">
      <c r="A1501" s="4" t="s">
        <v>4627</v>
      </c>
      <c r="B1501" s="3" t="s">
        <v>10</v>
      </c>
      <c r="C1501" s="6">
        <v>152779</v>
      </c>
      <c r="D1501" s="3" t="s">
        <v>439</v>
      </c>
      <c r="E1501" s="6">
        <v>152784</v>
      </c>
      <c r="F1501" s="3" t="s">
        <v>2359</v>
      </c>
      <c r="G1501" s="8">
        <v>16000</v>
      </c>
      <c r="H1501" s="6">
        <v>95</v>
      </c>
      <c r="I1501" s="6">
        <v>152721</v>
      </c>
      <c r="J1501" s="13">
        <v>45077</v>
      </c>
      <c r="K1501" s="9">
        <v>16000</v>
      </c>
      <c r="L1501" s="4" t="s">
        <v>4627</v>
      </c>
      <c r="M1501" s="4" t="s">
        <v>4632</v>
      </c>
      <c r="N1501" s="4">
        <f>VLOOKUP(I1501,BaseModelo!$A$2:$E$5075,5)</f>
        <v>9</v>
      </c>
      <c r="P1501" s="15">
        <v>122</v>
      </c>
      <c r="Q1501" s="4">
        <f>VLOOKUP(I1501,BaseModelo!$A$2:$E$5075,3)</f>
        <v>147</v>
      </c>
      <c r="R1501" s="4">
        <f t="shared" si="460"/>
        <v>32283000</v>
      </c>
      <c r="S1501" s="16">
        <f t="shared" si="461"/>
        <v>4.9561688814546358E-4</v>
      </c>
      <c r="T1501" s="4">
        <f t="shared" si="472"/>
        <v>4.7083604373819039E-2</v>
      </c>
      <c r="U1501" s="4">
        <f t="shared" si="473"/>
        <v>6.046526035374656E-2</v>
      </c>
      <c r="V1501" s="6">
        <f t="shared" si="462"/>
        <v>0</v>
      </c>
      <c r="W1501" s="16" t="str">
        <f t="shared" si="463"/>
        <v/>
      </c>
      <c r="X1501" s="4" t="str">
        <f t="shared" si="474"/>
        <v/>
      </c>
      <c r="Y1501" s="4" t="str">
        <f t="shared" si="464"/>
        <v/>
      </c>
      <c r="Z1501" s="4">
        <f t="shared" si="465"/>
        <v>5305000</v>
      </c>
      <c r="AA1501" s="16">
        <f t="shared" si="466"/>
        <v>3.0160226201696515E-3</v>
      </c>
      <c r="AB1501" s="15">
        <f t="shared" si="475"/>
        <v>0.28652214891611688</v>
      </c>
      <c r="AC1501" s="15">
        <f t="shared" si="476"/>
        <v>0.36795475966069746</v>
      </c>
      <c r="AD1501" s="4">
        <v>152779</v>
      </c>
      <c r="AE1501" s="26">
        <v>2620.6799999999998</v>
      </c>
      <c r="AF1501" s="26">
        <v>2620.6799999999998</v>
      </c>
      <c r="AG1501" s="4">
        <f t="shared" si="477"/>
        <v>2114000</v>
      </c>
      <c r="AH1501" s="16">
        <f t="shared" si="467"/>
        <v>7.5685903500473037E-3</v>
      </c>
      <c r="AI1501" s="15">
        <f t="shared" si="468"/>
        <v>0.71901608325449384</v>
      </c>
      <c r="AJ1501" s="15">
        <f t="shared" si="469"/>
        <v>0.92336802270577101</v>
      </c>
      <c r="AK1501" s="4">
        <f t="shared" si="470"/>
        <v>15073000</v>
      </c>
      <c r="AL1501" s="27">
        <f t="shared" si="471"/>
        <v>1.061500696609832E-3</v>
      </c>
      <c r="AM1501" s="15">
        <f t="shared" si="478"/>
        <v>0.10084256617793405</v>
      </c>
      <c r="AN1501" s="15">
        <f t="shared" si="479"/>
        <v>6.4183915986196837E-5</v>
      </c>
    </row>
    <row r="1502" spans="1:40" x14ac:dyDescent="0.2">
      <c r="A1502" s="4" t="s">
        <v>4627</v>
      </c>
      <c r="B1502" s="3" t="s">
        <v>10</v>
      </c>
      <c r="C1502" s="6">
        <v>152779</v>
      </c>
      <c r="D1502" s="3" t="s">
        <v>439</v>
      </c>
      <c r="E1502" s="6">
        <v>152785</v>
      </c>
      <c r="F1502" s="3" t="s">
        <v>2360</v>
      </c>
      <c r="G1502" s="8">
        <v>8000</v>
      </c>
      <c r="H1502" s="6">
        <v>95</v>
      </c>
      <c r="I1502" s="6">
        <v>152346</v>
      </c>
      <c r="J1502" s="13">
        <v>45077</v>
      </c>
      <c r="K1502" s="9">
        <v>8000</v>
      </c>
      <c r="L1502" s="4" t="s">
        <v>4627</v>
      </c>
      <c r="M1502" s="4" t="s">
        <v>4632</v>
      </c>
      <c r="N1502" s="4">
        <f>VLOOKUP(I1502,BaseModelo!$A$2:$E$5075,5)</f>
        <v>7</v>
      </c>
      <c r="P1502" s="15">
        <v>142.00000000000003</v>
      </c>
      <c r="Q1502" s="4">
        <f>VLOOKUP(I1502,BaseModelo!$A$2:$E$5075,3)</f>
        <v>127</v>
      </c>
      <c r="R1502" s="4">
        <f t="shared" si="460"/>
        <v>32283000</v>
      </c>
      <c r="S1502" s="16">
        <f t="shared" si="461"/>
        <v>2.4780844407273179E-4</v>
      </c>
      <c r="T1502" s="4">
        <f t="shared" si="472"/>
        <v>2.354180218690952E-2</v>
      </c>
      <c r="U1502" s="4">
        <f t="shared" si="473"/>
        <v>3.5188799058327919E-2</v>
      </c>
      <c r="V1502" s="6">
        <f t="shared" si="462"/>
        <v>0</v>
      </c>
      <c r="W1502" s="16" t="str">
        <f t="shared" si="463"/>
        <v/>
      </c>
      <c r="X1502" s="4" t="str">
        <f t="shared" si="474"/>
        <v/>
      </c>
      <c r="Y1502" s="4" t="str">
        <f t="shared" si="464"/>
        <v/>
      </c>
      <c r="Z1502" s="4">
        <f t="shared" si="465"/>
        <v>4022000</v>
      </c>
      <c r="AA1502" s="16">
        <f t="shared" si="466"/>
        <v>1.9890601690701142E-3</v>
      </c>
      <c r="AB1502" s="15">
        <f t="shared" si="475"/>
        <v>0.18896071606166084</v>
      </c>
      <c r="AC1502" s="15">
        <f t="shared" si="476"/>
        <v>0.28244654400795627</v>
      </c>
      <c r="AD1502" s="4">
        <v>152779</v>
      </c>
      <c r="AE1502" s="26">
        <v>1310.3499999999999</v>
      </c>
      <c r="AF1502" s="26">
        <v>1310.3499999999999</v>
      </c>
      <c r="AG1502" s="4">
        <f t="shared" si="477"/>
        <v>1778000</v>
      </c>
      <c r="AH1502" s="16">
        <f t="shared" si="467"/>
        <v>4.4994375703037125E-3</v>
      </c>
      <c r="AI1502" s="15">
        <f t="shared" si="468"/>
        <v>0.42744656917885271</v>
      </c>
      <c r="AJ1502" s="15">
        <f t="shared" si="469"/>
        <v>0.63892013498312727</v>
      </c>
      <c r="AK1502" s="4">
        <f t="shared" si="470"/>
        <v>15073000</v>
      </c>
      <c r="AL1502" s="27">
        <f t="shared" si="471"/>
        <v>5.3075034830491602E-4</v>
      </c>
      <c r="AM1502" s="15">
        <f t="shared" si="478"/>
        <v>5.0421283088967025E-2</v>
      </c>
      <c r="AN1502" s="15">
        <f t="shared" si="479"/>
        <v>1.8676467356639244E-5</v>
      </c>
    </row>
    <row r="1503" spans="1:40" x14ac:dyDescent="0.2">
      <c r="A1503" s="4" t="s">
        <v>4627</v>
      </c>
      <c r="B1503" s="3" t="s">
        <v>10</v>
      </c>
      <c r="C1503" s="6">
        <v>152779</v>
      </c>
      <c r="D1503" s="3" t="s">
        <v>439</v>
      </c>
      <c r="E1503" s="6">
        <v>152786</v>
      </c>
      <c r="F1503" s="3" t="s">
        <v>2361</v>
      </c>
      <c r="G1503" s="8">
        <v>10000</v>
      </c>
      <c r="H1503" s="6">
        <v>142</v>
      </c>
      <c r="I1503" s="6">
        <v>152434</v>
      </c>
      <c r="J1503" s="13">
        <v>45077</v>
      </c>
      <c r="K1503" s="9">
        <v>10000</v>
      </c>
      <c r="L1503" s="4" t="s">
        <v>4627</v>
      </c>
      <c r="M1503" s="4" t="s">
        <v>4632</v>
      </c>
      <c r="N1503" s="4">
        <f>VLOOKUP(I1503,BaseModelo!$A$2:$E$5075,5)</f>
        <v>10</v>
      </c>
      <c r="P1503" s="15">
        <v>142.00000000000003</v>
      </c>
      <c r="Q1503" s="4">
        <f>VLOOKUP(I1503,BaseModelo!$A$2:$E$5075,3)</f>
        <v>0</v>
      </c>
      <c r="R1503" s="4">
        <f t="shared" si="460"/>
        <v>32283000</v>
      </c>
      <c r="S1503" s="16">
        <f t="shared" si="461"/>
        <v>3.0976055509091471E-4</v>
      </c>
      <c r="T1503" s="4">
        <f t="shared" si="472"/>
        <v>4.3985998822909891E-2</v>
      </c>
      <c r="U1503" s="4">
        <f t="shared" si="473"/>
        <v>4.3985998822909898E-2</v>
      </c>
      <c r="V1503" s="6">
        <f t="shared" si="462"/>
        <v>0</v>
      </c>
      <c r="W1503" s="16" t="str">
        <f t="shared" si="463"/>
        <v/>
      </c>
      <c r="X1503" s="4" t="str">
        <f t="shared" si="474"/>
        <v/>
      </c>
      <c r="Y1503" s="4" t="str">
        <f t="shared" si="464"/>
        <v/>
      </c>
      <c r="Z1503" s="4">
        <f t="shared" si="465"/>
        <v>4121000</v>
      </c>
      <c r="AA1503" s="16">
        <f t="shared" si="466"/>
        <v>2.4265954865323952E-3</v>
      </c>
      <c r="AB1503" s="15">
        <f t="shared" si="475"/>
        <v>0.3445765590876001</v>
      </c>
      <c r="AC1503" s="15">
        <f t="shared" si="476"/>
        <v>0.34457655908760021</v>
      </c>
      <c r="AD1503" s="4">
        <v>152779</v>
      </c>
      <c r="AE1503" s="26">
        <v>2510.34</v>
      </c>
      <c r="AF1503" s="26">
        <v>2510.34</v>
      </c>
      <c r="AG1503" s="4">
        <f t="shared" si="477"/>
        <v>2105000</v>
      </c>
      <c r="AH1503" s="16">
        <f t="shared" si="467"/>
        <v>4.7505938242280287E-3</v>
      </c>
      <c r="AI1503" s="15">
        <f t="shared" si="468"/>
        <v>0.67458432304038007</v>
      </c>
      <c r="AJ1503" s="15">
        <f t="shared" si="469"/>
        <v>0.67458432304038018</v>
      </c>
      <c r="AK1503" s="4">
        <f t="shared" si="470"/>
        <v>15073000</v>
      </c>
      <c r="AL1503" s="27">
        <f t="shared" si="471"/>
        <v>6.6343793538114506E-4</v>
      </c>
      <c r="AM1503" s="15">
        <f t="shared" si="478"/>
        <v>9.4208186824122603E-2</v>
      </c>
      <c r="AN1503" s="15">
        <f t="shared" si="479"/>
        <v>2.918198024474882E-5</v>
      </c>
    </row>
    <row r="1504" spans="1:40" x14ac:dyDescent="0.2">
      <c r="A1504" s="4" t="s">
        <v>4627</v>
      </c>
      <c r="B1504" s="3" t="s">
        <v>10</v>
      </c>
      <c r="C1504" s="6">
        <v>152779</v>
      </c>
      <c r="D1504" s="3" t="s">
        <v>439</v>
      </c>
      <c r="E1504" s="6">
        <v>152787</v>
      </c>
      <c r="F1504" s="3" t="s">
        <v>2362</v>
      </c>
      <c r="G1504" s="8">
        <v>12000</v>
      </c>
      <c r="H1504" s="6">
        <v>95</v>
      </c>
      <c r="I1504" s="6">
        <v>152363</v>
      </c>
      <c r="J1504" s="13">
        <v>45077</v>
      </c>
      <c r="K1504" s="9">
        <v>12000</v>
      </c>
      <c r="L1504" s="4" t="s">
        <v>4627</v>
      </c>
      <c r="M1504" s="4" t="s">
        <v>4632</v>
      </c>
      <c r="N1504" s="4">
        <f>VLOOKUP(I1504,BaseModelo!$A$2:$E$5075,5)</f>
        <v>9</v>
      </c>
      <c r="P1504" s="15">
        <v>132</v>
      </c>
      <c r="Q1504" s="4">
        <f>VLOOKUP(I1504,BaseModelo!$A$2:$E$5075,3)</f>
        <v>147</v>
      </c>
      <c r="R1504" s="4">
        <f t="shared" si="460"/>
        <v>32283000</v>
      </c>
      <c r="S1504" s="16">
        <f t="shared" si="461"/>
        <v>3.7171266610909768E-4</v>
      </c>
      <c r="T1504" s="4">
        <f t="shared" si="472"/>
        <v>3.5312703280364281E-2</v>
      </c>
      <c r="U1504" s="4">
        <f t="shared" si="473"/>
        <v>4.9066071926400896E-2</v>
      </c>
      <c r="V1504" s="6">
        <f t="shared" si="462"/>
        <v>0</v>
      </c>
      <c r="W1504" s="16" t="str">
        <f t="shared" si="463"/>
        <v/>
      </c>
      <c r="X1504" s="4" t="str">
        <f t="shared" si="474"/>
        <v/>
      </c>
      <c r="Y1504" s="4" t="str">
        <f t="shared" si="464"/>
        <v/>
      </c>
      <c r="Z1504" s="4">
        <f t="shared" si="465"/>
        <v>5305000</v>
      </c>
      <c r="AA1504" s="16">
        <f t="shared" si="466"/>
        <v>2.2620169651272385E-3</v>
      </c>
      <c r="AB1504" s="15">
        <f t="shared" si="475"/>
        <v>0.21489161168708765</v>
      </c>
      <c r="AC1504" s="15">
        <f t="shared" si="476"/>
        <v>0.29858623939679546</v>
      </c>
      <c r="AD1504" s="4">
        <v>152779</v>
      </c>
      <c r="AE1504" s="26">
        <v>1972.46</v>
      </c>
      <c r="AF1504" s="26">
        <v>1972.46</v>
      </c>
      <c r="AG1504" s="4">
        <f t="shared" si="477"/>
        <v>2114000</v>
      </c>
      <c r="AH1504" s="16">
        <f t="shared" si="467"/>
        <v>5.6764427625354778E-3</v>
      </c>
      <c r="AI1504" s="15">
        <f t="shared" si="468"/>
        <v>0.53926206244087038</v>
      </c>
      <c r="AJ1504" s="15">
        <f t="shared" si="469"/>
        <v>0.74929044465468309</v>
      </c>
      <c r="AK1504" s="4">
        <f t="shared" si="470"/>
        <v>15073000</v>
      </c>
      <c r="AL1504" s="27">
        <f t="shared" si="471"/>
        <v>7.9612552245737409E-4</v>
      </c>
      <c r="AM1504" s="15">
        <f t="shared" si="478"/>
        <v>7.5631924633450545E-2</v>
      </c>
      <c r="AN1504" s="15">
        <f t="shared" si="479"/>
        <v>3.9062752147337007E-5</v>
      </c>
    </row>
    <row r="1505" spans="1:40" x14ac:dyDescent="0.2">
      <c r="A1505" s="4" t="s">
        <v>4627</v>
      </c>
      <c r="B1505" s="2" t="s">
        <v>17</v>
      </c>
      <c r="C1505" s="5">
        <v>152803</v>
      </c>
      <c r="D1505" s="2" t="s">
        <v>435</v>
      </c>
      <c r="E1505" s="5">
        <v>152804</v>
      </c>
      <c r="F1505" s="2" t="s">
        <v>2306</v>
      </c>
      <c r="G1505" s="7">
        <v>7000</v>
      </c>
      <c r="H1505" s="5">
        <v>142</v>
      </c>
      <c r="I1505" s="6">
        <v>151719</v>
      </c>
      <c r="J1505" s="13">
        <v>45077</v>
      </c>
      <c r="K1505" s="9">
        <v>4426.1532641526619</v>
      </c>
      <c r="L1505" s="4" t="s">
        <v>4627</v>
      </c>
      <c r="M1505" s="4" t="s">
        <v>4632</v>
      </c>
      <c r="N1505" s="4">
        <f>VLOOKUP(I1505,BaseModelo!$A$2:$E$5075,5)</f>
        <v>10</v>
      </c>
      <c r="P1505" s="15">
        <v>142.00000000000003</v>
      </c>
      <c r="Q1505" s="4">
        <f>VLOOKUP(I1505,BaseModelo!$A$2:$E$5075,3)</f>
        <v>0</v>
      </c>
      <c r="R1505" s="4">
        <f t="shared" si="460"/>
        <v>32283000</v>
      </c>
      <c r="S1505" s="16">
        <f t="shared" si="461"/>
        <v>2.168323885636403E-4</v>
      </c>
      <c r="T1505" s="4">
        <f t="shared" si="472"/>
        <v>3.0790199176036922E-2</v>
      </c>
      <c r="U1505" s="4">
        <f t="shared" si="473"/>
        <v>3.0790199176036929E-2</v>
      </c>
      <c r="V1505" s="6">
        <f t="shared" si="462"/>
        <v>0</v>
      </c>
      <c r="W1505" s="16" t="str">
        <f t="shared" si="463"/>
        <v/>
      </c>
      <c r="X1505" s="4" t="str">
        <f t="shared" si="474"/>
        <v/>
      </c>
      <c r="Y1505" s="4" t="str">
        <f t="shared" si="464"/>
        <v/>
      </c>
      <c r="Z1505" s="4">
        <f t="shared" si="465"/>
        <v>4121000</v>
      </c>
      <c r="AA1505" s="16">
        <f t="shared" si="466"/>
        <v>1.6986168405726766E-3</v>
      </c>
      <c r="AB1505" s="15">
        <f t="shared" si="475"/>
        <v>0.24120359136132008</v>
      </c>
      <c r="AC1505" s="15">
        <f t="shared" si="476"/>
        <v>0.24120359136132014</v>
      </c>
      <c r="AD1505" s="4">
        <v>152803</v>
      </c>
      <c r="AE1505" s="26">
        <v>1758.65</v>
      </c>
      <c r="AF1505" s="26">
        <v>1503.0324667318062</v>
      </c>
      <c r="AG1505" s="4">
        <f t="shared" si="477"/>
        <v>2105000</v>
      </c>
      <c r="AH1505" s="16">
        <f t="shared" si="467"/>
        <v>3.3254156769596198E-3</v>
      </c>
      <c r="AI1505" s="15">
        <f t="shared" si="468"/>
        <v>0.47220902612826604</v>
      </c>
      <c r="AJ1505" s="15">
        <f t="shared" si="469"/>
        <v>0.4722090261282661</v>
      </c>
      <c r="AK1505" s="4">
        <f t="shared" si="470"/>
        <v>15073000</v>
      </c>
      <c r="AL1505" s="27">
        <f t="shared" si="471"/>
        <v>4.6440655476680156E-4</v>
      </c>
      <c r="AM1505" s="15">
        <f t="shared" si="478"/>
        <v>6.5945730776885828E-2</v>
      </c>
      <c r="AN1505" s="15">
        <f t="shared" si="479"/>
        <v>1.4299170319926922E-5</v>
      </c>
    </row>
    <row r="1506" spans="1:40" x14ac:dyDescent="0.2">
      <c r="A1506" s="4" t="s">
        <v>4627</v>
      </c>
      <c r="B1506" s="3" t="s">
        <v>17</v>
      </c>
      <c r="C1506" s="6">
        <v>152803</v>
      </c>
      <c r="D1506" s="3" t="s">
        <v>435</v>
      </c>
      <c r="E1506" s="6">
        <v>152805</v>
      </c>
      <c r="F1506" s="3" t="s">
        <v>2308</v>
      </c>
      <c r="G1506" s="8">
        <v>7000</v>
      </c>
      <c r="H1506" s="6">
        <v>142</v>
      </c>
      <c r="I1506" s="6">
        <v>151715</v>
      </c>
      <c r="J1506" s="13">
        <v>45077</v>
      </c>
      <c r="K1506" s="9">
        <v>4426.1532641526619</v>
      </c>
      <c r="L1506" s="4" t="s">
        <v>4627</v>
      </c>
      <c r="M1506" s="4" t="s">
        <v>4632</v>
      </c>
      <c r="N1506" s="4">
        <f>VLOOKUP(I1506,BaseModelo!$A$2:$E$5075,5)</f>
        <v>10</v>
      </c>
      <c r="P1506" s="15">
        <v>142.00000000000003</v>
      </c>
      <c r="Q1506" s="4">
        <f>VLOOKUP(I1506,BaseModelo!$A$2:$E$5075,3)</f>
        <v>0</v>
      </c>
      <c r="R1506" s="4">
        <f t="shared" si="460"/>
        <v>32283000</v>
      </c>
      <c r="S1506" s="16">
        <f t="shared" si="461"/>
        <v>2.168323885636403E-4</v>
      </c>
      <c r="T1506" s="4">
        <f t="shared" si="472"/>
        <v>3.0790199176036922E-2</v>
      </c>
      <c r="U1506" s="4">
        <f t="shared" si="473"/>
        <v>3.0790199176036929E-2</v>
      </c>
      <c r="V1506" s="6">
        <f t="shared" si="462"/>
        <v>0</v>
      </c>
      <c r="W1506" s="16" t="str">
        <f t="shared" si="463"/>
        <v/>
      </c>
      <c r="X1506" s="4" t="str">
        <f t="shared" si="474"/>
        <v/>
      </c>
      <c r="Y1506" s="4" t="str">
        <f t="shared" si="464"/>
        <v/>
      </c>
      <c r="Z1506" s="4">
        <f t="shared" si="465"/>
        <v>4121000</v>
      </c>
      <c r="AA1506" s="16">
        <f t="shared" si="466"/>
        <v>1.6986168405726766E-3</v>
      </c>
      <c r="AB1506" s="15">
        <f t="shared" si="475"/>
        <v>0.24120359136132008</v>
      </c>
      <c r="AC1506" s="15">
        <f t="shared" si="476"/>
        <v>0.24120359136132014</v>
      </c>
      <c r="AD1506" s="4">
        <v>152803</v>
      </c>
      <c r="AE1506" s="26">
        <v>1758.65</v>
      </c>
      <c r="AF1506" s="26">
        <v>1503.0324667318062</v>
      </c>
      <c r="AG1506" s="4">
        <f t="shared" si="477"/>
        <v>2105000</v>
      </c>
      <c r="AH1506" s="16">
        <f t="shared" si="467"/>
        <v>3.3254156769596198E-3</v>
      </c>
      <c r="AI1506" s="15">
        <f t="shared" si="468"/>
        <v>0.47220902612826604</v>
      </c>
      <c r="AJ1506" s="15">
        <f t="shared" si="469"/>
        <v>0.4722090261282661</v>
      </c>
      <c r="AK1506" s="4">
        <f t="shared" si="470"/>
        <v>15073000</v>
      </c>
      <c r="AL1506" s="27">
        <f t="shared" si="471"/>
        <v>4.6440655476680156E-4</v>
      </c>
      <c r="AM1506" s="15">
        <f t="shared" si="478"/>
        <v>6.5945730776885828E-2</v>
      </c>
      <c r="AN1506" s="15">
        <f t="shared" si="479"/>
        <v>1.4299170319926922E-5</v>
      </c>
    </row>
    <row r="1507" spans="1:40" x14ac:dyDescent="0.2">
      <c r="A1507" s="4" t="s">
        <v>4627</v>
      </c>
      <c r="B1507" s="3" t="s">
        <v>17</v>
      </c>
      <c r="C1507" s="6">
        <v>152803</v>
      </c>
      <c r="D1507" s="3" t="s">
        <v>435</v>
      </c>
      <c r="E1507" s="6">
        <v>152806</v>
      </c>
      <c r="F1507" s="3" t="s">
        <v>2309</v>
      </c>
      <c r="G1507" s="8">
        <v>7000</v>
      </c>
      <c r="H1507" s="6">
        <v>142</v>
      </c>
      <c r="I1507" s="6">
        <v>151748</v>
      </c>
      <c r="J1507" s="13">
        <v>45077</v>
      </c>
      <c r="K1507" s="9">
        <v>4426.1532641526619</v>
      </c>
      <c r="L1507" s="4" t="s">
        <v>4627</v>
      </c>
      <c r="M1507" s="4" t="s">
        <v>4632</v>
      </c>
      <c r="N1507" s="4">
        <f>VLOOKUP(I1507,BaseModelo!$A$2:$E$5075,5)</f>
        <v>5</v>
      </c>
      <c r="P1507" s="15">
        <v>142.00000000000003</v>
      </c>
      <c r="Q1507" s="4">
        <f>VLOOKUP(I1507,BaseModelo!$A$2:$E$5075,3)</f>
        <v>110</v>
      </c>
      <c r="R1507" s="4">
        <f t="shared" si="460"/>
        <v>32283000</v>
      </c>
      <c r="S1507" s="16">
        <f t="shared" si="461"/>
        <v>2.168323885636403E-4</v>
      </c>
      <c r="T1507" s="4">
        <f t="shared" si="472"/>
        <v>3.0790199176036922E-2</v>
      </c>
      <c r="U1507" s="4">
        <f t="shared" si="473"/>
        <v>3.0790199176036929E-2</v>
      </c>
      <c r="V1507" s="6">
        <f t="shared" si="462"/>
        <v>0</v>
      </c>
      <c r="W1507" s="16" t="str">
        <f t="shared" si="463"/>
        <v/>
      </c>
      <c r="X1507" s="4" t="str">
        <f t="shared" si="474"/>
        <v/>
      </c>
      <c r="Y1507" s="4" t="str">
        <f t="shared" si="464"/>
        <v/>
      </c>
      <c r="Z1507" s="4">
        <f t="shared" si="465"/>
        <v>4058000</v>
      </c>
      <c r="AA1507" s="16">
        <f t="shared" si="466"/>
        <v>1.7249876786594382E-3</v>
      </c>
      <c r="AB1507" s="15">
        <f t="shared" si="475"/>
        <v>0.24494825036964021</v>
      </c>
      <c r="AC1507" s="15">
        <f t="shared" si="476"/>
        <v>0.24494825036964027</v>
      </c>
      <c r="AD1507" s="4">
        <v>152803</v>
      </c>
      <c r="AE1507" s="26">
        <v>1758.65</v>
      </c>
      <c r="AF1507" s="26">
        <v>1503.0324667318062</v>
      </c>
      <c r="AG1507" s="4">
        <f t="shared" si="477"/>
        <v>1768000</v>
      </c>
      <c r="AH1507" s="16">
        <f t="shared" si="467"/>
        <v>3.9592760180995473E-3</v>
      </c>
      <c r="AI1507" s="15">
        <f t="shared" si="468"/>
        <v>0.56221719457013575</v>
      </c>
      <c r="AJ1507" s="15">
        <f t="shared" si="469"/>
        <v>0.56221719457013586</v>
      </c>
      <c r="AK1507" s="4">
        <f t="shared" si="470"/>
        <v>15073000</v>
      </c>
      <c r="AL1507" s="27">
        <f t="shared" si="471"/>
        <v>4.6440655476680156E-4</v>
      </c>
      <c r="AM1507" s="15">
        <f t="shared" si="478"/>
        <v>6.5945730776885828E-2</v>
      </c>
      <c r="AN1507" s="15">
        <f t="shared" si="479"/>
        <v>1.4299170319926922E-5</v>
      </c>
    </row>
    <row r="1508" spans="1:40" x14ac:dyDescent="0.2">
      <c r="A1508" s="4" t="s">
        <v>4627</v>
      </c>
      <c r="B1508" s="3" t="s">
        <v>17</v>
      </c>
      <c r="C1508" s="6">
        <v>152803</v>
      </c>
      <c r="D1508" s="3" t="s">
        <v>435</v>
      </c>
      <c r="E1508" s="6">
        <v>152807</v>
      </c>
      <c r="F1508" s="3" t="s">
        <v>2310</v>
      </c>
      <c r="G1508" s="8">
        <v>7000</v>
      </c>
      <c r="H1508" s="6">
        <v>142</v>
      </c>
      <c r="I1508" s="6">
        <v>152042</v>
      </c>
      <c r="J1508" s="13">
        <v>45077</v>
      </c>
      <c r="K1508" s="9">
        <v>4426.1532641526619</v>
      </c>
      <c r="L1508" s="4" t="s">
        <v>4627</v>
      </c>
      <c r="M1508" s="4" t="s">
        <v>4632</v>
      </c>
      <c r="N1508" s="4">
        <f>VLOOKUP(I1508,BaseModelo!$A$2:$E$5075,5)</f>
        <v>7</v>
      </c>
      <c r="P1508" s="15">
        <v>142.00000000000003</v>
      </c>
      <c r="Q1508" s="4">
        <f>VLOOKUP(I1508,BaseModelo!$A$2:$E$5075,3)</f>
        <v>127</v>
      </c>
      <c r="R1508" s="4">
        <f t="shared" si="460"/>
        <v>32283000</v>
      </c>
      <c r="S1508" s="16">
        <f t="shared" si="461"/>
        <v>2.168323885636403E-4</v>
      </c>
      <c r="T1508" s="4">
        <f t="shared" si="472"/>
        <v>3.0790199176036922E-2</v>
      </c>
      <c r="U1508" s="4">
        <f t="shared" si="473"/>
        <v>3.0790199176036929E-2</v>
      </c>
      <c r="V1508" s="6">
        <f t="shared" si="462"/>
        <v>0</v>
      </c>
      <c r="W1508" s="16" t="str">
        <f t="shared" si="463"/>
        <v/>
      </c>
      <c r="X1508" s="4" t="str">
        <f t="shared" si="474"/>
        <v/>
      </c>
      <c r="Y1508" s="4" t="str">
        <f t="shared" si="464"/>
        <v/>
      </c>
      <c r="Z1508" s="4">
        <f t="shared" si="465"/>
        <v>4022000</v>
      </c>
      <c r="AA1508" s="16">
        <f t="shared" si="466"/>
        <v>1.7404276479363501E-3</v>
      </c>
      <c r="AB1508" s="15">
        <f t="shared" si="475"/>
        <v>0.24714072600696171</v>
      </c>
      <c r="AC1508" s="15">
        <f t="shared" si="476"/>
        <v>0.24714072600696177</v>
      </c>
      <c r="AD1508" s="4">
        <v>152803</v>
      </c>
      <c r="AE1508" s="26">
        <v>1758.65</v>
      </c>
      <c r="AF1508" s="26">
        <v>1503.0324667318062</v>
      </c>
      <c r="AG1508" s="4">
        <f t="shared" si="477"/>
        <v>1778000</v>
      </c>
      <c r="AH1508" s="16">
        <f t="shared" si="467"/>
        <v>3.937007874015748E-3</v>
      </c>
      <c r="AI1508" s="15">
        <f t="shared" si="468"/>
        <v>0.55905511811023623</v>
      </c>
      <c r="AJ1508" s="15">
        <f t="shared" si="469"/>
        <v>0.55905511811023634</v>
      </c>
      <c r="AK1508" s="4">
        <f t="shared" si="470"/>
        <v>15073000</v>
      </c>
      <c r="AL1508" s="27">
        <f t="shared" si="471"/>
        <v>4.6440655476680156E-4</v>
      </c>
      <c r="AM1508" s="15">
        <f t="shared" si="478"/>
        <v>6.5945730776885828E-2</v>
      </c>
      <c r="AN1508" s="15">
        <f t="shared" si="479"/>
        <v>1.4299170319926922E-5</v>
      </c>
    </row>
    <row r="1509" spans="1:40" x14ac:dyDescent="0.2">
      <c r="A1509" s="4" t="s">
        <v>4627</v>
      </c>
      <c r="B1509" s="3" t="s">
        <v>17</v>
      </c>
      <c r="C1509" s="6">
        <v>152803</v>
      </c>
      <c r="D1509" s="3" t="s">
        <v>435</v>
      </c>
      <c r="E1509" s="6">
        <v>152808</v>
      </c>
      <c r="F1509" s="3" t="s">
        <v>2311</v>
      </c>
      <c r="G1509" s="8">
        <v>7000</v>
      </c>
      <c r="H1509" s="6">
        <v>142</v>
      </c>
      <c r="I1509" s="6">
        <v>152045</v>
      </c>
      <c r="J1509" s="13">
        <v>45077</v>
      </c>
      <c r="K1509" s="9">
        <v>4426.1532641526619</v>
      </c>
      <c r="L1509" s="4" t="s">
        <v>4627</v>
      </c>
      <c r="M1509" s="4" t="s">
        <v>4632</v>
      </c>
      <c r="N1509" s="4">
        <f>VLOOKUP(I1509,BaseModelo!$A$2:$E$5075,5)</f>
        <v>8</v>
      </c>
      <c r="P1509" s="15">
        <v>142.00000000000003</v>
      </c>
      <c r="Q1509" s="4">
        <f>VLOOKUP(I1509,BaseModelo!$A$2:$E$5075,3)</f>
        <v>132</v>
      </c>
      <c r="R1509" s="4">
        <f t="shared" si="460"/>
        <v>32283000</v>
      </c>
      <c r="S1509" s="16">
        <f t="shared" si="461"/>
        <v>2.168323885636403E-4</v>
      </c>
      <c r="T1509" s="4">
        <f t="shared" si="472"/>
        <v>3.0790199176036922E-2</v>
      </c>
      <c r="U1509" s="4">
        <f t="shared" si="473"/>
        <v>3.0790199176036929E-2</v>
      </c>
      <c r="V1509" s="6">
        <f t="shared" si="462"/>
        <v>0</v>
      </c>
      <c r="W1509" s="16" t="str">
        <f t="shared" si="463"/>
        <v/>
      </c>
      <c r="X1509" s="4" t="str">
        <f t="shared" si="474"/>
        <v/>
      </c>
      <c r="Y1509" s="4" t="str">
        <f t="shared" si="464"/>
        <v/>
      </c>
      <c r="Z1509" s="4">
        <f t="shared" si="465"/>
        <v>5836000</v>
      </c>
      <c r="AA1509" s="16">
        <f t="shared" si="466"/>
        <v>1.199451679232351E-3</v>
      </c>
      <c r="AB1509" s="15">
        <f t="shared" si="475"/>
        <v>0.17032213845099384</v>
      </c>
      <c r="AC1509" s="15">
        <f t="shared" si="476"/>
        <v>0.17032213845099387</v>
      </c>
      <c r="AD1509" s="4">
        <v>152803</v>
      </c>
      <c r="AE1509" s="26">
        <v>1758.65</v>
      </c>
      <c r="AF1509" s="26">
        <v>1503.0324667318062</v>
      </c>
      <c r="AG1509" s="4">
        <f t="shared" si="477"/>
        <v>2254000</v>
      </c>
      <c r="AH1509" s="16">
        <f t="shared" si="467"/>
        <v>3.105590062111801E-3</v>
      </c>
      <c r="AI1509" s="15">
        <f t="shared" si="468"/>
        <v>0.44099378881987572</v>
      </c>
      <c r="AJ1509" s="15">
        <f t="shared" si="469"/>
        <v>0.44099378881987583</v>
      </c>
      <c r="AK1509" s="4">
        <f t="shared" si="470"/>
        <v>15073000</v>
      </c>
      <c r="AL1509" s="27">
        <f t="shared" si="471"/>
        <v>4.6440655476680156E-4</v>
      </c>
      <c r="AM1509" s="15">
        <f t="shared" si="478"/>
        <v>6.5945730776885828E-2</v>
      </c>
      <c r="AN1509" s="15">
        <f t="shared" si="479"/>
        <v>1.4299170319926922E-5</v>
      </c>
    </row>
    <row r="1510" spans="1:40" x14ac:dyDescent="0.2">
      <c r="A1510" s="4" t="s">
        <v>4627</v>
      </c>
      <c r="B1510" s="3" t="s">
        <v>17</v>
      </c>
      <c r="C1510" s="6">
        <v>152803</v>
      </c>
      <c r="D1510" s="3" t="s">
        <v>435</v>
      </c>
      <c r="E1510" s="6">
        <v>152809</v>
      </c>
      <c r="F1510" s="3" t="s">
        <v>2312</v>
      </c>
      <c r="G1510" s="8">
        <v>6000</v>
      </c>
      <c r="H1510" s="6">
        <v>142</v>
      </c>
      <c r="I1510" s="6">
        <v>152047</v>
      </c>
      <c r="J1510" s="13">
        <v>45077</v>
      </c>
      <c r="K1510" s="9">
        <v>3793.8456549879961</v>
      </c>
      <c r="L1510" s="4" t="s">
        <v>4627</v>
      </c>
      <c r="M1510" s="4" t="s">
        <v>4632</v>
      </c>
      <c r="N1510" s="4">
        <f>VLOOKUP(I1510,BaseModelo!$A$2:$E$5075,5)</f>
        <v>8</v>
      </c>
      <c r="P1510" s="15">
        <v>142.00000000000003</v>
      </c>
      <c r="Q1510" s="4">
        <f>VLOOKUP(I1510,BaseModelo!$A$2:$E$5075,3)</f>
        <v>132</v>
      </c>
      <c r="R1510" s="4">
        <f t="shared" si="460"/>
        <v>32283000</v>
      </c>
      <c r="S1510" s="16">
        <f t="shared" si="461"/>
        <v>1.8585633305454884E-4</v>
      </c>
      <c r="T1510" s="4">
        <f t="shared" si="472"/>
        <v>2.6391599293745936E-2</v>
      </c>
      <c r="U1510" s="4">
        <f t="shared" si="473"/>
        <v>2.6391599293745942E-2</v>
      </c>
      <c r="V1510" s="6">
        <f t="shared" si="462"/>
        <v>0</v>
      </c>
      <c r="W1510" s="16" t="str">
        <f t="shared" si="463"/>
        <v/>
      </c>
      <c r="X1510" s="4" t="str">
        <f t="shared" si="474"/>
        <v/>
      </c>
      <c r="Y1510" s="4" t="str">
        <f t="shared" si="464"/>
        <v/>
      </c>
      <c r="Z1510" s="4">
        <f t="shared" si="465"/>
        <v>5836000</v>
      </c>
      <c r="AA1510" s="16">
        <f t="shared" si="466"/>
        <v>1.028101439342015E-3</v>
      </c>
      <c r="AB1510" s="15">
        <f t="shared" si="475"/>
        <v>0.14599040438656613</v>
      </c>
      <c r="AC1510" s="15">
        <f t="shared" si="476"/>
        <v>0.14599040438656616</v>
      </c>
      <c r="AD1510" s="4">
        <v>152803</v>
      </c>
      <c r="AE1510" s="26">
        <v>1503.37</v>
      </c>
      <c r="AF1510" s="26">
        <v>1284.8570889663067</v>
      </c>
      <c r="AG1510" s="4">
        <f t="shared" si="477"/>
        <v>2254000</v>
      </c>
      <c r="AH1510" s="16">
        <f t="shared" si="467"/>
        <v>2.6619343389529724E-3</v>
      </c>
      <c r="AI1510" s="15">
        <f t="shared" si="468"/>
        <v>0.37799467613132209</v>
      </c>
      <c r="AJ1510" s="15">
        <f t="shared" si="469"/>
        <v>0.37799467613132215</v>
      </c>
      <c r="AK1510" s="4">
        <f t="shared" si="470"/>
        <v>15073000</v>
      </c>
      <c r="AL1510" s="27">
        <f t="shared" si="471"/>
        <v>3.9806276122868704E-4</v>
      </c>
      <c r="AM1510" s="15">
        <f t="shared" si="478"/>
        <v>5.6524912094473558E-2</v>
      </c>
      <c r="AN1510" s="15">
        <f t="shared" si="479"/>
        <v>1.0505512888109577E-5</v>
      </c>
    </row>
    <row r="1511" spans="1:40" x14ac:dyDescent="0.2">
      <c r="A1511" s="4" t="s">
        <v>4627</v>
      </c>
      <c r="B1511" s="3" t="s">
        <v>17</v>
      </c>
      <c r="C1511" s="6">
        <v>152803</v>
      </c>
      <c r="D1511" s="3" t="s">
        <v>435</v>
      </c>
      <c r="E1511" s="6">
        <v>152810</v>
      </c>
      <c r="F1511" s="3" t="s">
        <v>2313</v>
      </c>
      <c r="G1511" s="8">
        <v>6000</v>
      </c>
      <c r="H1511" s="6">
        <v>142</v>
      </c>
      <c r="I1511" s="6">
        <v>152048</v>
      </c>
      <c r="J1511" s="13">
        <v>45077</v>
      </c>
      <c r="K1511" s="9">
        <v>3793.8456549879961</v>
      </c>
      <c r="L1511" s="4" t="s">
        <v>4627</v>
      </c>
      <c r="M1511" s="4" t="s">
        <v>4632</v>
      </c>
      <c r="N1511" s="4">
        <f>VLOOKUP(I1511,BaseModelo!$A$2:$E$5075,5)</f>
        <v>8</v>
      </c>
      <c r="P1511" s="15">
        <v>142.00000000000003</v>
      </c>
      <c r="Q1511" s="4">
        <f>VLOOKUP(I1511,BaseModelo!$A$2:$E$5075,3)</f>
        <v>132</v>
      </c>
      <c r="R1511" s="4">
        <f t="shared" si="460"/>
        <v>32283000</v>
      </c>
      <c r="S1511" s="16">
        <f t="shared" si="461"/>
        <v>1.8585633305454884E-4</v>
      </c>
      <c r="T1511" s="4">
        <f t="shared" si="472"/>
        <v>2.6391599293745936E-2</v>
      </c>
      <c r="U1511" s="4">
        <f t="shared" si="473"/>
        <v>2.6391599293745942E-2</v>
      </c>
      <c r="V1511" s="6">
        <f t="shared" si="462"/>
        <v>0</v>
      </c>
      <c r="W1511" s="16" t="str">
        <f t="shared" si="463"/>
        <v/>
      </c>
      <c r="X1511" s="4" t="str">
        <f t="shared" si="474"/>
        <v/>
      </c>
      <c r="Y1511" s="4" t="str">
        <f t="shared" si="464"/>
        <v/>
      </c>
      <c r="Z1511" s="4">
        <f t="shared" si="465"/>
        <v>5836000</v>
      </c>
      <c r="AA1511" s="16">
        <f t="shared" si="466"/>
        <v>1.028101439342015E-3</v>
      </c>
      <c r="AB1511" s="15">
        <f t="shared" si="475"/>
        <v>0.14599040438656613</v>
      </c>
      <c r="AC1511" s="15">
        <f t="shared" si="476"/>
        <v>0.14599040438656616</v>
      </c>
      <c r="AD1511" s="4">
        <v>152803</v>
      </c>
      <c r="AE1511" s="26">
        <v>1503.37</v>
      </c>
      <c r="AF1511" s="26">
        <v>1284.8570889663067</v>
      </c>
      <c r="AG1511" s="4">
        <f t="shared" si="477"/>
        <v>2254000</v>
      </c>
      <c r="AH1511" s="16">
        <f t="shared" si="467"/>
        <v>2.6619343389529724E-3</v>
      </c>
      <c r="AI1511" s="15">
        <f t="shared" si="468"/>
        <v>0.37799467613132209</v>
      </c>
      <c r="AJ1511" s="15">
        <f t="shared" si="469"/>
        <v>0.37799467613132215</v>
      </c>
      <c r="AK1511" s="4">
        <f t="shared" si="470"/>
        <v>15073000</v>
      </c>
      <c r="AL1511" s="27">
        <f t="shared" si="471"/>
        <v>3.9806276122868704E-4</v>
      </c>
      <c r="AM1511" s="15">
        <f t="shared" si="478"/>
        <v>5.6524912094473558E-2</v>
      </c>
      <c r="AN1511" s="15">
        <f t="shared" si="479"/>
        <v>1.0505512888109577E-5</v>
      </c>
    </row>
    <row r="1512" spans="1:40" x14ac:dyDescent="0.2">
      <c r="A1512" s="4" t="s">
        <v>4627</v>
      </c>
      <c r="B1512" s="2" t="s">
        <v>3</v>
      </c>
      <c r="C1512" s="5">
        <v>152834</v>
      </c>
      <c r="D1512" s="2" t="s">
        <v>436</v>
      </c>
      <c r="E1512" s="5">
        <v>152835</v>
      </c>
      <c r="F1512" s="2" t="s">
        <v>2307</v>
      </c>
      <c r="G1512" s="7">
        <v>5000</v>
      </c>
      <c r="H1512" s="5">
        <v>147</v>
      </c>
      <c r="I1512" s="6">
        <v>150812</v>
      </c>
      <c r="J1512" s="13">
        <v>45077</v>
      </c>
      <c r="K1512" s="9">
        <v>5000</v>
      </c>
      <c r="L1512" s="4" t="s">
        <v>4627</v>
      </c>
      <c r="M1512" s="4" t="s">
        <v>4632</v>
      </c>
      <c r="N1512" s="4">
        <f>VLOOKUP(I1512,BaseModelo!$A$2:$E$5075,5)</f>
        <v>8</v>
      </c>
      <c r="P1512" s="15">
        <v>147</v>
      </c>
      <c r="Q1512" s="4">
        <f>VLOOKUP(I1512,BaseModelo!$A$2:$E$5075,3)</f>
        <v>132</v>
      </c>
      <c r="R1512" s="4">
        <f t="shared" si="460"/>
        <v>32283000</v>
      </c>
      <c r="S1512" s="16">
        <f t="shared" si="461"/>
        <v>1.5488027754545735E-4</v>
      </c>
      <c r="T1512" s="4">
        <f t="shared" si="472"/>
        <v>2.2767400799182231E-2</v>
      </c>
      <c r="U1512" s="4">
        <f t="shared" si="473"/>
        <v>2.2767400799182231E-2</v>
      </c>
      <c r="V1512" s="6">
        <f t="shared" si="462"/>
        <v>0</v>
      </c>
      <c r="W1512" s="16" t="str">
        <f t="shared" si="463"/>
        <v/>
      </c>
      <c r="X1512" s="4" t="str">
        <f t="shared" si="474"/>
        <v/>
      </c>
      <c r="Y1512" s="4" t="str">
        <f t="shared" si="464"/>
        <v/>
      </c>
      <c r="Z1512" s="4">
        <f t="shared" si="465"/>
        <v>5836000</v>
      </c>
      <c r="AA1512" s="16">
        <f t="shared" si="466"/>
        <v>8.5675119945167924E-4</v>
      </c>
      <c r="AB1512" s="15">
        <f t="shared" si="475"/>
        <v>0.12594242631939684</v>
      </c>
      <c r="AC1512" s="15">
        <f t="shared" si="476"/>
        <v>0.12594242631939684</v>
      </c>
      <c r="AD1512" s="4">
        <v>152834</v>
      </c>
      <c r="AE1512" s="26">
        <v>1303.3399999999999</v>
      </c>
      <c r="AF1512" s="26">
        <v>1303.3399999999999</v>
      </c>
      <c r="AG1512" s="4">
        <f t="shared" si="477"/>
        <v>2254000</v>
      </c>
      <c r="AH1512" s="16">
        <f t="shared" si="467"/>
        <v>2.2182786157941437E-3</v>
      </c>
      <c r="AI1512" s="15">
        <f t="shared" si="468"/>
        <v>0.32608695652173914</v>
      </c>
      <c r="AJ1512" s="15">
        <f t="shared" si="469"/>
        <v>0.32608695652173914</v>
      </c>
      <c r="AK1512" s="4">
        <f t="shared" si="470"/>
        <v>15073000</v>
      </c>
      <c r="AL1512" s="27">
        <f t="shared" si="471"/>
        <v>3.3171896769057253E-4</v>
      </c>
      <c r="AM1512" s="15">
        <f t="shared" si="478"/>
        <v>4.8762688250514163E-2</v>
      </c>
      <c r="AN1512" s="15">
        <f t="shared" si="479"/>
        <v>7.5523786901022457E-6</v>
      </c>
    </row>
    <row r="1513" spans="1:40" x14ac:dyDescent="0.2">
      <c r="A1513" s="4" t="s">
        <v>4627</v>
      </c>
      <c r="B1513" s="3" t="s">
        <v>3</v>
      </c>
      <c r="C1513" s="6">
        <v>152834</v>
      </c>
      <c r="D1513" s="3" t="s">
        <v>436</v>
      </c>
      <c r="E1513" s="6">
        <v>152836</v>
      </c>
      <c r="F1513" s="3" t="s">
        <v>2314</v>
      </c>
      <c r="G1513" s="8">
        <v>5000</v>
      </c>
      <c r="H1513" s="6">
        <v>147</v>
      </c>
      <c r="I1513" s="6">
        <v>150814</v>
      </c>
      <c r="J1513" s="13">
        <v>45077</v>
      </c>
      <c r="K1513" s="9">
        <v>5000</v>
      </c>
      <c r="L1513" s="4" t="s">
        <v>4627</v>
      </c>
      <c r="M1513" s="4" t="s">
        <v>4632</v>
      </c>
      <c r="N1513" s="4">
        <f>VLOOKUP(I1513,BaseModelo!$A$2:$E$5075,5)</f>
        <v>8</v>
      </c>
      <c r="P1513" s="15">
        <v>147</v>
      </c>
      <c r="Q1513" s="4">
        <f>VLOOKUP(I1513,BaseModelo!$A$2:$E$5075,3)</f>
        <v>132</v>
      </c>
      <c r="R1513" s="4">
        <f t="shared" si="460"/>
        <v>32283000</v>
      </c>
      <c r="S1513" s="16">
        <f t="shared" si="461"/>
        <v>1.5488027754545735E-4</v>
      </c>
      <c r="T1513" s="4">
        <f t="shared" si="472"/>
        <v>2.2767400799182231E-2</v>
      </c>
      <c r="U1513" s="4">
        <f t="shared" si="473"/>
        <v>2.2767400799182231E-2</v>
      </c>
      <c r="V1513" s="6">
        <f t="shared" si="462"/>
        <v>0</v>
      </c>
      <c r="W1513" s="16" t="str">
        <f t="shared" si="463"/>
        <v/>
      </c>
      <c r="X1513" s="4" t="str">
        <f t="shared" si="474"/>
        <v/>
      </c>
      <c r="Y1513" s="4" t="str">
        <f t="shared" si="464"/>
        <v/>
      </c>
      <c r="Z1513" s="4">
        <f t="shared" si="465"/>
        <v>5836000</v>
      </c>
      <c r="AA1513" s="16">
        <f t="shared" si="466"/>
        <v>8.5675119945167924E-4</v>
      </c>
      <c r="AB1513" s="15">
        <f t="shared" si="475"/>
        <v>0.12594242631939684</v>
      </c>
      <c r="AC1513" s="15">
        <f t="shared" si="476"/>
        <v>0.12594242631939684</v>
      </c>
      <c r="AD1513" s="4">
        <v>152834</v>
      </c>
      <c r="AE1513" s="26">
        <v>1303.3399999999999</v>
      </c>
      <c r="AF1513" s="26">
        <v>1303.3399999999999</v>
      </c>
      <c r="AG1513" s="4">
        <f t="shared" si="477"/>
        <v>2254000</v>
      </c>
      <c r="AH1513" s="16">
        <f t="shared" si="467"/>
        <v>2.2182786157941437E-3</v>
      </c>
      <c r="AI1513" s="15">
        <f t="shared" si="468"/>
        <v>0.32608695652173914</v>
      </c>
      <c r="AJ1513" s="15">
        <f t="shared" si="469"/>
        <v>0.32608695652173914</v>
      </c>
      <c r="AK1513" s="4">
        <f t="shared" si="470"/>
        <v>15073000</v>
      </c>
      <c r="AL1513" s="27">
        <f t="shared" si="471"/>
        <v>3.3171896769057253E-4</v>
      </c>
      <c r="AM1513" s="15">
        <f t="shared" si="478"/>
        <v>4.8762688250514163E-2</v>
      </c>
      <c r="AN1513" s="15">
        <f t="shared" si="479"/>
        <v>7.5523786901022457E-6</v>
      </c>
    </row>
    <row r="1514" spans="1:40" x14ac:dyDescent="0.2">
      <c r="A1514" s="4" t="s">
        <v>4627</v>
      </c>
      <c r="B1514" s="3" t="s">
        <v>3</v>
      </c>
      <c r="C1514" s="6">
        <v>152834</v>
      </c>
      <c r="D1514" s="3" t="s">
        <v>436</v>
      </c>
      <c r="E1514" s="6">
        <v>152838</v>
      </c>
      <c r="F1514" s="3" t="s">
        <v>2315</v>
      </c>
      <c r="G1514" s="8">
        <v>7000</v>
      </c>
      <c r="H1514" s="6">
        <v>142</v>
      </c>
      <c r="I1514" s="6">
        <v>150980</v>
      </c>
      <c r="J1514" s="13">
        <v>45077</v>
      </c>
      <c r="K1514" s="9">
        <v>7000</v>
      </c>
      <c r="L1514" s="4" t="s">
        <v>4627</v>
      </c>
      <c r="M1514" s="4" t="s">
        <v>4632</v>
      </c>
      <c r="N1514" s="4">
        <f>VLOOKUP(I1514,BaseModelo!$A$2:$E$5075,5)</f>
        <v>9</v>
      </c>
      <c r="P1514" s="15">
        <v>142.00000000000003</v>
      </c>
      <c r="Q1514" s="4">
        <f>VLOOKUP(I1514,BaseModelo!$A$2:$E$5075,3)</f>
        <v>147</v>
      </c>
      <c r="R1514" s="4">
        <f t="shared" si="460"/>
        <v>32283000</v>
      </c>
      <c r="S1514" s="16">
        <f t="shared" si="461"/>
        <v>2.168323885636403E-4</v>
      </c>
      <c r="T1514" s="4">
        <f t="shared" si="472"/>
        <v>3.0790199176036922E-2</v>
      </c>
      <c r="U1514" s="4">
        <f t="shared" si="473"/>
        <v>3.0790199176036929E-2</v>
      </c>
      <c r="V1514" s="6">
        <f t="shared" si="462"/>
        <v>0</v>
      </c>
      <c r="W1514" s="16" t="str">
        <f t="shared" si="463"/>
        <v/>
      </c>
      <c r="X1514" s="4" t="str">
        <f t="shared" si="474"/>
        <v/>
      </c>
      <c r="Y1514" s="4" t="str">
        <f t="shared" si="464"/>
        <v/>
      </c>
      <c r="Z1514" s="4">
        <f t="shared" si="465"/>
        <v>5305000</v>
      </c>
      <c r="AA1514" s="16">
        <f t="shared" si="466"/>
        <v>1.3195098963242225E-3</v>
      </c>
      <c r="AB1514" s="15">
        <f t="shared" si="475"/>
        <v>0.18737040527803958</v>
      </c>
      <c r="AC1514" s="15">
        <f t="shared" si="476"/>
        <v>0.18737040527803964</v>
      </c>
      <c r="AD1514" s="4">
        <v>152834</v>
      </c>
      <c r="AE1514" s="26">
        <v>1758.65</v>
      </c>
      <c r="AF1514" s="26">
        <v>1758.65</v>
      </c>
      <c r="AG1514" s="4">
        <f t="shared" si="477"/>
        <v>2114000</v>
      </c>
      <c r="AH1514" s="16">
        <f t="shared" si="467"/>
        <v>3.3112582781456954E-3</v>
      </c>
      <c r="AI1514" s="15">
        <f t="shared" si="468"/>
        <v>0.47019867549668876</v>
      </c>
      <c r="AJ1514" s="15">
        <f t="shared" si="469"/>
        <v>0.47019867549668881</v>
      </c>
      <c r="AK1514" s="4">
        <f t="shared" si="470"/>
        <v>15073000</v>
      </c>
      <c r="AL1514" s="27">
        <f t="shared" si="471"/>
        <v>4.6440655476680156E-4</v>
      </c>
      <c r="AM1514" s="15">
        <f t="shared" si="478"/>
        <v>6.5945730776885828E-2</v>
      </c>
      <c r="AN1514" s="15">
        <f t="shared" si="479"/>
        <v>1.4299170319926922E-5</v>
      </c>
    </row>
    <row r="1515" spans="1:40" x14ac:dyDescent="0.2">
      <c r="A1515" s="4" t="s">
        <v>4627</v>
      </c>
      <c r="B1515" s="3" t="s">
        <v>3</v>
      </c>
      <c r="C1515" s="6">
        <v>152834</v>
      </c>
      <c r="D1515" s="3" t="s">
        <v>436</v>
      </c>
      <c r="E1515" s="6">
        <v>152839</v>
      </c>
      <c r="F1515" s="3" t="s">
        <v>2316</v>
      </c>
      <c r="G1515" s="8">
        <v>7000</v>
      </c>
      <c r="H1515" s="6">
        <v>142</v>
      </c>
      <c r="I1515" s="6">
        <v>151122</v>
      </c>
      <c r="J1515" s="13">
        <v>45077</v>
      </c>
      <c r="K1515" s="9">
        <v>7000</v>
      </c>
      <c r="L1515" s="4" t="s">
        <v>4627</v>
      </c>
      <c r="M1515" s="4" t="s">
        <v>4632</v>
      </c>
      <c r="N1515" s="4">
        <f>VLOOKUP(I1515,BaseModelo!$A$2:$E$5075,5)</f>
        <v>3</v>
      </c>
      <c r="P1515" s="15">
        <v>142.00000000000003</v>
      </c>
      <c r="Q1515" s="4">
        <f>VLOOKUP(I1515,BaseModelo!$A$2:$E$5075,3)</f>
        <v>110</v>
      </c>
      <c r="R1515" s="4">
        <f t="shared" si="460"/>
        <v>32283000</v>
      </c>
      <c r="S1515" s="16">
        <f t="shared" si="461"/>
        <v>2.168323885636403E-4</v>
      </c>
      <c r="T1515" s="4">
        <f t="shared" si="472"/>
        <v>3.0790199176036922E-2</v>
      </c>
      <c r="U1515" s="4">
        <f t="shared" si="473"/>
        <v>3.0790199176036929E-2</v>
      </c>
      <c r="V1515" s="6">
        <f t="shared" si="462"/>
        <v>0</v>
      </c>
      <c r="W1515" s="16" t="str">
        <f t="shared" si="463"/>
        <v/>
      </c>
      <c r="X1515" s="4" t="str">
        <f t="shared" si="474"/>
        <v/>
      </c>
      <c r="Y1515" s="4" t="str">
        <f t="shared" si="464"/>
        <v/>
      </c>
      <c r="Z1515" s="4">
        <f t="shared" si="465"/>
        <v>1992000</v>
      </c>
      <c r="AA1515" s="16">
        <f t="shared" si="466"/>
        <v>3.5140562248995983E-3</v>
      </c>
      <c r="AB1515" s="15">
        <f t="shared" si="475"/>
        <v>0.49899598393574296</v>
      </c>
      <c r="AC1515" s="15">
        <f t="shared" si="476"/>
        <v>0.49899598393574307</v>
      </c>
      <c r="AD1515" s="4">
        <v>152834</v>
      </c>
      <c r="AE1515" s="26">
        <v>1758.65</v>
      </c>
      <c r="AF1515" s="26">
        <v>1758.65</v>
      </c>
      <c r="AG1515" s="4">
        <f t="shared" si="477"/>
        <v>1267000</v>
      </c>
      <c r="AH1515" s="16">
        <f t="shared" si="467"/>
        <v>5.5248618784530384E-3</v>
      </c>
      <c r="AI1515" s="15">
        <f t="shared" si="468"/>
        <v>0.78453038674033149</v>
      </c>
      <c r="AJ1515" s="15">
        <f t="shared" si="469"/>
        <v>0.7845303867403316</v>
      </c>
      <c r="AK1515" s="4">
        <f t="shared" si="470"/>
        <v>15073000</v>
      </c>
      <c r="AL1515" s="27">
        <f t="shared" si="471"/>
        <v>4.6440655476680156E-4</v>
      </c>
      <c r="AM1515" s="15">
        <f t="shared" si="478"/>
        <v>6.5945730776885828E-2</v>
      </c>
      <c r="AN1515" s="15">
        <f t="shared" si="479"/>
        <v>1.4299170319926922E-5</v>
      </c>
    </row>
    <row r="1516" spans="1:40" x14ac:dyDescent="0.2">
      <c r="A1516" s="4" t="s">
        <v>4627</v>
      </c>
      <c r="B1516" s="3" t="s">
        <v>3</v>
      </c>
      <c r="C1516" s="6">
        <v>152834</v>
      </c>
      <c r="D1516" s="3" t="s">
        <v>436</v>
      </c>
      <c r="E1516" s="6">
        <v>152840</v>
      </c>
      <c r="F1516" s="3" t="s">
        <v>2317</v>
      </c>
      <c r="G1516" s="8">
        <v>7000</v>
      </c>
      <c r="H1516" s="6">
        <v>142</v>
      </c>
      <c r="I1516" s="6">
        <v>151831</v>
      </c>
      <c r="J1516" s="13">
        <v>45077</v>
      </c>
      <c r="K1516" s="9">
        <v>7000</v>
      </c>
      <c r="L1516" s="4" t="s">
        <v>4627</v>
      </c>
      <c r="M1516" s="4" t="s">
        <v>4632</v>
      </c>
      <c r="N1516" s="4">
        <f>VLOOKUP(I1516,BaseModelo!$A$2:$E$5075,5)</f>
        <v>8</v>
      </c>
      <c r="P1516" s="15">
        <v>142.00000000000003</v>
      </c>
      <c r="Q1516" s="4">
        <f>VLOOKUP(I1516,BaseModelo!$A$2:$E$5075,3)</f>
        <v>132</v>
      </c>
      <c r="R1516" s="4">
        <f t="shared" si="460"/>
        <v>32283000</v>
      </c>
      <c r="S1516" s="16">
        <f t="shared" si="461"/>
        <v>2.168323885636403E-4</v>
      </c>
      <c r="T1516" s="4">
        <f t="shared" si="472"/>
        <v>3.0790199176036922E-2</v>
      </c>
      <c r="U1516" s="4">
        <f t="shared" si="473"/>
        <v>3.0790199176036929E-2</v>
      </c>
      <c r="V1516" s="6">
        <f t="shared" si="462"/>
        <v>0</v>
      </c>
      <c r="W1516" s="16" t="str">
        <f t="shared" si="463"/>
        <v/>
      </c>
      <c r="X1516" s="4" t="str">
        <f t="shared" si="474"/>
        <v/>
      </c>
      <c r="Y1516" s="4" t="str">
        <f t="shared" si="464"/>
        <v/>
      </c>
      <c r="Z1516" s="4">
        <f t="shared" si="465"/>
        <v>5836000</v>
      </c>
      <c r="AA1516" s="16">
        <f t="shared" si="466"/>
        <v>1.199451679232351E-3</v>
      </c>
      <c r="AB1516" s="15">
        <f t="shared" si="475"/>
        <v>0.17032213845099384</v>
      </c>
      <c r="AC1516" s="15">
        <f t="shared" si="476"/>
        <v>0.17032213845099387</v>
      </c>
      <c r="AD1516" s="4">
        <v>152834</v>
      </c>
      <c r="AE1516" s="26">
        <v>1758.65</v>
      </c>
      <c r="AF1516" s="26">
        <v>1758.65</v>
      </c>
      <c r="AG1516" s="4">
        <f t="shared" si="477"/>
        <v>2254000</v>
      </c>
      <c r="AH1516" s="16">
        <f t="shared" si="467"/>
        <v>3.105590062111801E-3</v>
      </c>
      <c r="AI1516" s="15">
        <f t="shared" si="468"/>
        <v>0.44099378881987572</v>
      </c>
      <c r="AJ1516" s="15">
        <f t="shared" si="469"/>
        <v>0.44099378881987583</v>
      </c>
      <c r="AK1516" s="4">
        <f t="shared" si="470"/>
        <v>15073000</v>
      </c>
      <c r="AL1516" s="27">
        <f t="shared" si="471"/>
        <v>4.6440655476680156E-4</v>
      </c>
      <c r="AM1516" s="15">
        <f t="shared" si="478"/>
        <v>6.5945730776885828E-2</v>
      </c>
      <c r="AN1516" s="15">
        <f t="shared" si="479"/>
        <v>1.4299170319926922E-5</v>
      </c>
    </row>
    <row r="1517" spans="1:40" x14ac:dyDescent="0.2">
      <c r="A1517" s="4" t="s">
        <v>4627</v>
      </c>
      <c r="B1517" s="3" t="s">
        <v>3</v>
      </c>
      <c r="C1517" s="6">
        <v>152834</v>
      </c>
      <c r="D1517" s="3" t="s">
        <v>436</v>
      </c>
      <c r="E1517" s="6">
        <v>152841</v>
      </c>
      <c r="F1517" s="3" t="s">
        <v>2318</v>
      </c>
      <c r="G1517" s="8">
        <v>7000</v>
      </c>
      <c r="H1517" s="6">
        <v>142</v>
      </c>
      <c r="I1517" s="6">
        <v>151597</v>
      </c>
      <c r="J1517" s="13">
        <v>45077</v>
      </c>
      <c r="K1517" s="9">
        <v>7000</v>
      </c>
      <c r="L1517" s="4" t="s">
        <v>4627</v>
      </c>
      <c r="M1517" s="4" t="s">
        <v>4632</v>
      </c>
      <c r="N1517" s="4">
        <f>VLOOKUP(I1517,BaseModelo!$A$2:$E$5075,5)</f>
        <v>10</v>
      </c>
      <c r="P1517" s="15">
        <v>142.00000000000003</v>
      </c>
      <c r="Q1517" s="4">
        <f>VLOOKUP(I1517,BaseModelo!$A$2:$E$5075,3)</f>
        <v>0</v>
      </c>
      <c r="R1517" s="4">
        <f t="shared" si="460"/>
        <v>32283000</v>
      </c>
      <c r="S1517" s="16">
        <f t="shared" si="461"/>
        <v>2.168323885636403E-4</v>
      </c>
      <c r="T1517" s="4">
        <f t="shared" si="472"/>
        <v>3.0790199176036922E-2</v>
      </c>
      <c r="U1517" s="4">
        <f t="shared" si="473"/>
        <v>3.0790199176036929E-2</v>
      </c>
      <c r="V1517" s="6">
        <f t="shared" si="462"/>
        <v>0</v>
      </c>
      <c r="W1517" s="16" t="str">
        <f t="shared" si="463"/>
        <v/>
      </c>
      <c r="X1517" s="4" t="str">
        <f t="shared" si="474"/>
        <v/>
      </c>
      <c r="Y1517" s="4" t="str">
        <f t="shared" si="464"/>
        <v/>
      </c>
      <c r="Z1517" s="4">
        <f t="shared" si="465"/>
        <v>4121000</v>
      </c>
      <c r="AA1517" s="16">
        <f t="shared" si="466"/>
        <v>1.6986168405726766E-3</v>
      </c>
      <c r="AB1517" s="15">
        <f t="shared" si="475"/>
        <v>0.24120359136132008</v>
      </c>
      <c r="AC1517" s="15">
        <f t="shared" si="476"/>
        <v>0.24120359136132014</v>
      </c>
      <c r="AD1517" s="4">
        <v>152834</v>
      </c>
      <c r="AE1517" s="26">
        <v>1758.65</v>
      </c>
      <c r="AF1517" s="26">
        <v>1758.65</v>
      </c>
      <c r="AG1517" s="4">
        <f t="shared" si="477"/>
        <v>2105000</v>
      </c>
      <c r="AH1517" s="16">
        <f t="shared" si="467"/>
        <v>3.3254156769596198E-3</v>
      </c>
      <c r="AI1517" s="15">
        <f t="shared" si="468"/>
        <v>0.47220902612826604</v>
      </c>
      <c r="AJ1517" s="15">
        <f t="shared" si="469"/>
        <v>0.4722090261282661</v>
      </c>
      <c r="AK1517" s="4">
        <f t="shared" si="470"/>
        <v>15073000</v>
      </c>
      <c r="AL1517" s="27">
        <f t="shared" si="471"/>
        <v>4.6440655476680156E-4</v>
      </c>
      <c r="AM1517" s="15">
        <f t="shared" si="478"/>
        <v>6.5945730776885828E-2</v>
      </c>
      <c r="AN1517" s="15">
        <f t="shared" si="479"/>
        <v>1.4299170319926922E-5</v>
      </c>
    </row>
    <row r="1518" spans="1:40" x14ac:dyDescent="0.2">
      <c r="A1518" s="4" t="s">
        <v>4627</v>
      </c>
      <c r="B1518" s="3" t="s">
        <v>1</v>
      </c>
      <c r="C1518" s="6">
        <v>152858</v>
      </c>
      <c r="D1518" s="3" t="s">
        <v>130</v>
      </c>
      <c r="E1518" s="6">
        <v>152938</v>
      </c>
      <c r="F1518" s="3" t="s">
        <v>2319</v>
      </c>
      <c r="G1518" s="8">
        <v>6000</v>
      </c>
      <c r="H1518" s="6">
        <v>142</v>
      </c>
      <c r="I1518" s="6">
        <v>152404</v>
      </c>
      <c r="J1518" s="13">
        <v>45077</v>
      </c>
      <c r="K1518" s="9">
        <v>2926.5130916649236</v>
      </c>
      <c r="L1518" s="4" t="s">
        <v>4627</v>
      </c>
      <c r="M1518" s="4" t="s">
        <v>4632</v>
      </c>
      <c r="N1518" s="4">
        <f>VLOOKUP(I1518,BaseModelo!$A$2:$E$5075,5)</f>
        <v>6</v>
      </c>
      <c r="P1518" s="15">
        <v>142.00000000000003</v>
      </c>
      <c r="Q1518" s="4">
        <f>VLOOKUP(I1518,BaseModelo!$A$2:$E$5075,3)</f>
        <v>115</v>
      </c>
      <c r="R1518" s="4">
        <f t="shared" si="460"/>
        <v>32283000</v>
      </c>
      <c r="S1518" s="16">
        <f t="shared" si="461"/>
        <v>1.8585633305454884E-4</v>
      </c>
      <c r="T1518" s="4">
        <f t="shared" si="472"/>
        <v>2.6391599293745936E-2</v>
      </c>
      <c r="U1518" s="4">
        <f t="shared" si="473"/>
        <v>2.6391599293745942E-2</v>
      </c>
      <c r="V1518" s="6">
        <f t="shared" si="462"/>
        <v>0</v>
      </c>
      <c r="W1518" s="16" t="str">
        <f t="shared" si="463"/>
        <v/>
      </c>
      <c r="X1518" s="4" t="str">
        <f t="shared" si="474"/>
        <v/>
      </c>
      <c r="Y1518" s="4" t="str">
        <f t="shared" si="464"/>
        <v/>
      </c>
      <c r="Z1518" s="4">
        <f t="shared" si="465"/>
        <v>4853000</v>
      </c>
      <c r="AA1518" s="16">
        <f t="shared" si="466"/>
        <v>1.2363486503193901E-3</v>
      </c>
      <c r="AB1518" s="15">
        <f t="shared" si="475"/>
        <v>0.17556150834535339</v>
      </c>
      <c r="AC1518" s="15">
        <f t="shared" si="476"/>
        <v>0.17556150834535342</v>
      </c>
      <c r="AD1518" s="4">
        <v>152858</v>
      </c>
      <c r="AE1518" s="26">
        <v>1503.37</v>
      </c>
      <c r="AF1518" s="26">
        <v>1016.6661328730627</v>
      </c>
      <c r="AG1518" s="4">
        <f t="shared" si="477"/>
        <v>1993000</v>
      </c>
      <c r="AH1518" s="16">
        <f t="shared" si="467"/>
        <v>3.0105368790767687E-3</v>
      </c>
      <c r="AI1518" s="15">
        <f t="shared" si="468"/>
        <v>0.42749623682890114</v>
      </c>
      <c r="AJ1518" s="15">
        <f t="shared" si="469"/>
        <v>0.42749623682890125</v>
      </c>
      <c r="AK1518" s="4">
        <f t="shared" si="470"/>
        <v>15073000</v>
      </c>
      <c r="AL1518" s="27">
        <f t="shared" si="471"/>
        <v>3.9806276122868704E-4</v>
      </c>
      <c r="AM1518" s="15">
        <f t="shared" si="478"/>
        <v>5.6524912094473558E-2</v>
      </c>
      <c r="AN1518" s="15">
        <f t="shared" si="479"/>
        <v>1.0505512888109577E-5</v>
      </c>
    </row>
    <row r="1519" spans="1:40" x14ac:dyDescent="0.2">
      <c r="A1519" s="4" t="s">
        <v>4628</v>
      </c>
      <c r="B1519" s="3" t="s">
        <v>6</v>
      </c>
      <c r="C1519" s="6">
        <v>152973</v>
      </c>
      <c r="D1519" s="3" t="s">
        <v>129</v>
      </c>
      <c r="E1519" s="6">
        <v>152981</v>
      </c>
      <c r="F1519" s="3" t="s">
        <v>2322</v>
      </c>
      <c r="G1519" s="8">
        <v>9000</v>
      </c>
      <c r="H1519" s="6">
        <v>142</v>
      </c>
      <c r="I1519" s="6">
        <v>152682</v>
      </c>
      <c r="J1519" s="13">
        <v>45077</v>
      </c>
      <c r="K1519" s="9">
        <v>9000</v>
      </c>
      <c r="L1519" s="4" t="s">
        <v>4628</v>
      </c>
      <c r="M1519" s="4" t="s">
        <v>4632</v>
      </c>
      <c r="N1519" s="4">
        <f>VLOOKUP(I1519,BaseModelo!$A$2:$E$5075,5)</f>
        <v>8</v>
      </c>
      <c r="P1519" s="15">
        <v>142.00000000000003</v>
      </c>
      <c r="Q1519" s="4">
        <f>VLOOKUP(I1519,BaseModelo!$A$2:$E$5075,3)</f>
        <v>132</v>
      </c>
      <c r="R1519" s="4">
        <f t="shared" si="460"/>
        <v>32283000</v>
      </c>
      <c r="S1519" s="16">
        <f t="shared" si="461"/>
        <v>2.7878449958182325E-4</v>
      </c>
      <c r="T1519" s="4">
        <f t="shared" si="472"/>
        <v>3.9587398940618898E-2</v>
      </c>
      <c r="U1519" s="4">
        <f t="shared" si="473"/>
        <v>3.9587398940618912E-2</v>
      </c>
      <c r="V1519" s="6">
        <f t="shared" si="462"/>
        <v>0</v>
      </c>
      <c r="W1519" s="16" t="str">
        <f t="shared" si="463"/>
        <v/>
      </c>
      <c r="X1519" s="4" t="str">
        <f t="shared" si="474"/>
        <v/>
      </c>
      <c r="Y1519" s="4" t="str">
        <f t="shared" si="464"/>
        <v/>
      </c>
      <c r="Z1519" s="4">
        <f t="shared" si="465"/>
        <v>5836000</v>
      </c>
      <c r="AA1519" s="16">
        <f t="shared" si="466"/>
        <v>1.5421521590130226E-3</v>
      </c>
      <c r="AB1519" s="15">
        <f t="shared" si="475"/>
        <v>0.2189856065798492</v>
      </c>
      <c r="AC1519" s="15">
        <f t="shared" si="476"/>
        <v>0.21898560657984925</v>
      </c>
      <c r="AD1519" s="4">
        <v>152973</v>
      </c>
      <c r="AE1519" s="26">
        <v>2255.2800000000002</v>
      </c>
      <c r="AF1519" s="26">
        <v>2255.2800000000002</v>
      </c>
      <c r="AG1519" s="4">
        <f t="shared" si="477"/>
        <v>3421000</v>
      </c>
      <c r="AH1519" s="16">
        <f t="shared" si="467"/>
        <v>2.6308097047646889E-3</v>
      </c>
      <c r="AI1519" s="15">
        <f t="shared" si="468"/>
        <v>0.3735749780765858</v>
      </c>
      <c r="AJ1519" s="15">
        <f t="shared" si="469"/>
        <v>0.37357497807658591</v>
      </c>
      <c r="AK1519" s="4">
        <f t="shared" si="470"/>
        <v>16319000</v>
      </c>
      <c r="AL1519" s="27">
        <f t="shared" si="471"/>
        <v>5.5150438139591883E-4</v>
      </c>
      <c r="AM1519" s="15">
        <f t="shared" si="478"/>
        <v>7.8313622158220478E-2</v>
      </c>
      <c r="AN1519" s="15">
        <f t="shared" si="479"/>
        <v>2.1832623963819486E-5</v>
      </c>
    </row>
    <row r="1520" spans="1:40" x14ac:dyDescent="0.2">
      <c r="A1520" s="4" t="s">
        <v>4627</v>
      </c>
      <c r="B1520" s="3" t="s">
        <v>5</v>
      </c>
      <c r="C1520" s="6">
        <v>153026</v>
      </c>
      <c r="D1520" s="3" t="s">
        <v>119</v>
      </c>
      <c r="E1520" s="6">
        <v>153070</v>
      </c>
      <c r="F1520" s="3" t="s">
        <v>2378</v>
      </c>
      <c r="G1520" s="8">
        <v>5000</v>
      </c>
      <c r="H1520" s="6">
        <v>147</v>
      </c>
      <c r="I1520" s="6">
        <v>152523</v>
      </c>
      <c r="J1520" s="13">
        <v>45077</v>
      </c>
      <c r="K1520" s="9">
        <v>5000</v>
      </c>
      <c r="L1520" s="4" t="s">
        <v>4627</v>
      </c>
      <c r="M1520" s="4" t="s">
        <v>4632</v>
      </c>
      <c r="N1520" s="4">
        <f>VLOOKUP(I1520,BaseModelo!$A$2:$E$5075,5)</f>
        <v>8</v>
      </c>
      <c r="P1520" s="15">
        <v>147</v>
      </c>
      <c r="Q1520" s="4">
        <f>VLOOKUP(I1520,BaseModelo!$A$2:$E$5075,3)</f>
        <v>132</v>
      </c>
      <c r="R1520" s="4">
        <f t="shared" si="460"/>
        <v>32283000</v>
      </c>
      <c r="S1520" s="16">
        <f t="shared" si="461"/>
        <v>1.5488027754545735E-4</v>
      </c>
      <c r="T1520" s="4">
        <f t="shared" si="472"/>
        <v>2.2767400799182231E-2</v>
      </c>
      <c r="U1520" s="4">
        <f t="shared" si="473"/>
        <v>2.2767400799182231E-2</v>
      </c>
      <c r="V1520" s="6">
        <f t="shared" si="462"/>
        <v>0</v>
      </c>
      <c r="W1520" s="16" t="str">
        <f t="shared" si="463"/>
        <v/>
      </c>
      <c r="X1520" s="4" t="str">
        <f t="shared" si="474"/>
        <v/>
      </c>
      <c r="Y1520" s="4" t="str">
        <f t="shared" si="464"/>
        <v/>
      </c>
      <c r="Z1520" s="4">
        <f t="shared" si="465"/>
        <v>5836000</v>
      </c>
      <c r="AA1520" s="16">
        <f t="shared" si="466"/>
        <v>8.5675119945167924E-4</v>
      </c>
      <c r="AB1520" s="15">
        <f t="shared" si="475"/>
        <v>0.12594242631939684</v>
      </c>
      <c r="AC1520" s="15">
        <f t="shared" si="476"/>
        <v>0.12594242631939684</v>
      </c>
      <c r="AD1520" s="4">
        <v>153026</v>
      </c>
      <c r="AE1520" s="26">
        <v>1303.3399999999999</v>
      </c>
      <c r="AF1520" s="26">
        <v>1303.3399999999999</v>
      </c>
      <c r="AG1520" s="4">
        <f t="shared" si="477"/>
        <v>2254000</v>
      </c>
      <c r="AH1520" s="16">
        <f t="shared" si="467"/>
        <v>2.2182786157941437E-3</v>
      </c>
      <c r="AI1520" s="15">
        <f t="shared" si="468"/>
        <v>0.32608695652173914</v>
      </c>
      <c r="AJ1520" s="15">
        <f t="shared" si="469"/>
        <v>0.32608695652173914</v>
      </c>
      <c r="AK1520" s="4">
        <f t="shared" si="470"/>
        <v>15073000</v>
      </c>
      <c r="AL1520" s="27">
        <f t="shared" si="471"/>
        <v>3.3171896769057253E-4</v>
      </c>
      <c r="AM1520" s="15">
        <f t="shared" si="478"/>
        <v>4.8762688250514163E-2</v>
      </c>
      <c r="AN1520" s="15">
        <f t="shared" si="479"/>
        <v>7.5523786901022457E-6</v>
      </c>
    </row>
    <row r="1521" spans="1:40" x14ac:dyDescent="0.2">
      <c r="A1521" s="4" t="s">
        <v>4627</v>
      </c>
      <c r="B1521" s="3" t="s">
        <v>7</v>
      </c>
      <c r="C1521" s="6">
        <v>153071</v>
      </c>
      <c r="D1521" s="3" t="s">
        <v>104</v>
      </c>
      <c r="E1521" s="6">
        <v>153078</v>
      </c>
      <c r="F1521" s="3" t="s">
        <v>2353</v>
      </c>
      <c r="G1521" s="8">
        <v>6000</v>
      </c>
      <c r="H1521" s="6">
        <v>142</v>
      </c>
      <c r="I1521" s="6">
        <v>151626</v>
      </c>
      <c r="J1521" s="13">
        <v>45077</v>
      </c>
      <c r="K1521" s="9">
        <v>6000</v>
      </c>
      <c r="L1521" s="4" t="s">
        <v>4627</v>
      </c>
      <c r="M1521" s="4" t="s">
        <v>4632</v>
      </c>
      <c r="N1521" s="4">
        <f>VLOOKUP(I1521,BaseModelo!$A$2:$E$5075,5)</f>
        <v>10</v>
      </c>
      <c r="P1521" s="15">
        <v>142.00000000000003</v>
      </c>
      <c r="Q1521" s="4">
        <f>VLOOKUP(I1521,BaseModelo!$A$2:$E$5075,3)</f>
        <v>0</v>
      </c>
      <c r="R1521" s="4">
        <f t="shared" si="460"/>
        <v>32283000</v>
      </c>
      <c r="S1521" s="16">
        <f t="shared" si="461"/>
        <v>1.8585633305454884E-4</v>
      </c>
      <c r="T1521" s="4">
        <f t="shared" si="472"/>
        <v>2.6391599293745936E-2</v>
      </c>
      <c r="U1521" s="4">
        <f t="shared" si="473"/>
        <v>2.6391599293745942E-2</v>
      </c>
      <c r="V1521" s="6">
        <f t="shared" si="462"/>
        <v>0</v>
      </c>
      <c r="W1521" s="16" t="str">
        <f t="shared" si="463"/>
        <v/>
      </c>
      <c r="X1521" s="4" t="str">
        <f t="shared" si="474"/>
        <v/>
      </c>
      <c r="Y1521" s="4" t="str">
        <f t="shared" si="464"/>
        <v/>
      </c>
      <c r="Z1521" s="4">
        <f t="shared" si="465"/>
        <v>4121000</v>
      </c>
      <c r="AA1521" s="16">
        <f t="shared" si="466"/>
        <v>1.4559572919194371E-3</v>
      </c>
      <c r="AB1521" s="15">
        <f t="shared" si="475"/>
        <v>0.20674593545256006</v>
      </c>
      <c r="AC1521" s="15">
        <f t="shared" si="476"/>
        <v>0.20674593545256012</v>
      </c>
      <c r="AD1521" s="4">
        <v>153071</v>
      </c>
      <c r="AE1521" s="26">
        <v>1503.37</v>
      </c>
      <c r="AF1521" s="26">
        <v>1503.37</v>
      </c>
      <c r="AG1521" s="4">
        <f t="shared" si="477"/>
        <v>2105000</v>
      </c>
      <c r="AH1521" s="16">
        <f t="shared" si="467"/>
        <v>2.8503562945368173E-3</v>
      </c>
      <c r="AI1521" s="15">
        <f t="shared" si="468"/>
        <v>0.40475059382422807</v>
      </c>
      <c r="AJ1521" s="15">
        <f t="shared" si="469"/>
        <v>0.40475059382422812</v>
      </c>
      <c r="AK1521" s="4">
        <f t="shared" si="470"/>
        <v>15073000</v>
      </c>
      <c r="AL1521" s="27">
        <f t="shared" si="471"/>
        <v>3.9806276122868704E-4</v>
      </c>
      <c r="AM1521" s="15">
        <f t="shared" si="478"/>
        <v>5.6524912094473558E-2</v>
      </c>
      <c r="AN1521" s="15">
        <f t="shared" si="479"/>
        <v>1.0505512888109577E-5</v>
      </c>
    </row>
    <row r="1522" spans="1:40" x14ac:dyDescent="0.2">
      <c r="A1522" s="4" t="s">
        <v>4627</v>
      </c>
      <c r="B1522" s="3" t="s">
        <v>7</v>
      </c>
      <c r="C1522" s="6">
        <v>153071</v>
      </c>
      <c r="D1522" s="3" t="s">
        <v>104</v>
      </c>
      <c r="E1522" s="6">
        <v>153079</v>
      </c>
      <c r="F1522" s="3" t="s">
        <v>2354</v>
      </c>
      <c r="G1522" s="8">
        <v>10000</v>
      </c>
      <c r="H1522" s="6">
        <v>142</v>
      </c>
      <c r="I1522" s="6">
        <v>151802</v>
      </c>
      <c r="J1522" s="13">
        <v>45077</v>
      </c>
      <c r="K1522" s="9">
        <v>10000</v>
      </c>
      <c r="L1522" s="4" t="s">
        <v>4627</v>
      </c>
      <c r="M1522" s="4" t="s">
        <v>4632</v>
      </c>
      <c r="N1522" s="4">
        <f>VLOOKUP(I1522,BaseModelo!$A$2:$E$5075,5)</f>
        <v>8</v>
      </c>
      <c r="P1522" s="15">
        <v>142.00000000000003</v>
      </c>
      <c r="Q1522" s="4">
        <f>VLOOKUP(I1522,BaseModelo!$A$2:$E$5075,3)</f>
        <v>132</v>
      </c>
      <c r="R1522" s="4">
        <f t="shared" si="460"/>
        <v>32283000</v>
      </c>
      <c r="S1522" s="16">
        <f t="shared" si="461"/>
        <v>3.0976055509091471E-4</v>
      </c>
      <c r="T1522" s="4">
        <f t="shared" si="472"/>
        <v>4.3985998822909891E-2</v>
      </c>
      <c r="U1522" s="4">
        <f t="shared" si="473"/>
        <v>4.3985998822909898E-2</v>
      </c>
      <c r="V1522" s="6">
        <f t="shared" si="462"/>
        <v>0</v>
      </c>
      <c r="W1522" s="16" t="str">
        <f t="shared" si="463"/>
        <v/>
      </c>
      <c r="X1522" s="4" t="str">
        <f t="shared" si="474"/>
        <v/>
      </c>
      <c r="Y1522" s="4" t="str">
        <f t="shared" si="464"/>
        <v/>
      </c>
      <c r="Z1522" s="4">
        <f t="shared" si="465"/>
        <v>5836000</v>
      </c>
      <c r="AA1522" s="16">
        <f t="shared" si="466"/>
        <v>1.7135023989033585E-3</v>
      </c>
      <c r="AB1522" s="15">
        <f t="shared" si="475"/>
        <v>0.2433173406442769</v>
      </c>
      <c r="AC1522" s="15">
        <f t="shared" si="476"/>
        <v>0.24331734064427696</v>
      </c>
      <c r="AD1522" s="4">
        <v>153071</v>
      </c>
      <c r="AE1522" s="26">
        <v>2510.34</v>
      </c>
      <c r="AF1522" s="26">
        <v>2510.34</v>
      </c>
      <c r="AG1522" s="4">
        <f t="shared" si="477"/>
        <v>2254000</v>
      </c>
      <c r="AH1522" s="16">
        <f t="shared" si="467"/>
        <v>4.4365572315882874E-3</v>
      </c>
      <c r="AI1522" s="15">
        <f t="shared" si="468"/>
        <v>0.62999112688553682</v>
      </c>
      <c r="AJ1522" s="15">
        <f t="shared" si="469"/>
        <v>0.62999112688553693</v>
      </c>
      <c r="AK1522" s="4">
        <f t="shared" si="470"/>
        <v>15073000</v>
      </c>
      <c r="AL1522" s="27">
        <f t="shared" si="471"/>
        <v>6.6343793538114506E-4</v>
      </c>
      <c r="AM1522" s="15">
        <f t="shared" si="478"/>
        <v>9.4208186824122603E-2</v>
      </c>
      <c r="AN1522" s="15">
        <f t="shared" si="479"/>
        <v>2.918198024474882E-5</v>
      </c>
    </row>
    <row r="1523" spans="1:40" x14ac:dyDescent="0.2">
      <c r="A1523" s="4" t="s">
        <v>4628</v>
      </c>
      <c r="B1523" s="3" t="s">
        <v>13</v>
      </c>
      <c r="C1523" s="6">
        <v>153109</v>
      </c>
      <c r="D1523" s="3" t="s">
        <v>122</v>
      </c>
      <c r="E1523" s="6">
        <v>153149</v>
      </c>
      <c r="F1523" s="3" t="s">
        <v>2355</v>
      </c>
      <c r="G1523" s="8">
        <v>6000</v>
      </c>
      <c r="H1523" s="6">
        <v>142</v>
      </c>
      <c r="I1523" s="6">
        <v>152778</v>
      </c>
      <c r="J1523" s="13">
        <v>45077</v>
      </c>
      <c r="K1523" s="9">
        <v>6000</v>
      </c>
      <c r="L1523" s="4" t="s">
        <v>4628</v>
      </c>
      <c r="M1523" s="4" t="s">
        <v>4632</v>
      </c>
      <c r="N1523" s="4">
        <f>VLOOKUP(I1523,BaseModelo!$A$2:$E$5075,5)</f>
        <v>8</v>
      </c>
      <c r="P1523" s="15">
        <v>142.00000000000003</v>
      </c>
      <c r="Q1523" s="4">
        <f>VLOOKUP(I1523,BaseModelo!$A$2:$E$5075,3)</f>
        <v>132</v>
      </c>
      <c r="R1523" s="4">
        <f t="shared" si="460"/>
        <v>32283000</v>
      </c>
      <c r="S1523" s="16">
        <f t="shared" si="461"/>
        <v>1.8585633305454884E-4</v>
      </c>
      <c r="T1523" s="4">
        <f t="shared" si="472"/>
        <v>2.6391599293745936E-2</v>
      </c>
      <c r="U1523" s="4">
        <f t="shared" si="473"/>
        <v>2.6391599293745942E-2</v>
      </c>
      <c r="V1523" s="6">
        <f t="shared" si="462"/>
        <v>0</v>
      </c>
      <c r="W1523" s="16" t="str">
        <f t="shared" si="463"/>
        <v/>
      </c>
      <c r="X1523" s="4" t="str">
        <f t="shared" si="474"/>
        <v/>
      </c>
      <c r="Y1523" s="4" t="str">
        <f t="shared" si="464"/>
        <v/>
      </c>
      <c r="Z1523" s="4">
        <f t="shared" si="465"/>
        <v>5836000</v>
      </c>
      <c r="AA1523" s="16">
        <f t="shared" si="466"/>
        <v>1.028101439342015E-3</v>
      </c>
      <c r="AB1523" s="15">
        <f t="shared" si="475"/>
        <v>0.14599040438656613</v>
      </c>
      <c r="AC1523" s="15">
        <f t="shared" si="476"/>
        <v>0.14599040438656616</v>
      </c>
      <c r="AD1523" s="4">
        <v>153109</v>
      </c>
      <c r="AE1523" s="26">
        <v>1503.37</v>
      </c>
      <c r="AF1523" s="26">
        <v>1503.37</v>
      </c>
      <c r="AG1523" s="4">
        <f t="shared" si="477"/>
        <v>3421000</v>
      </c>
      <c r="AH1523" s="16">
        <f t="shared" si="467"/>
        <v>1.7538731365097924E-3</v>
      </c>
      <c r="AI1523" s="15">
        <f t="shared" si="468"/>
        <v>0.24904998538439052</v>
      </c>
      <c r="AJ1523" s="15">
        <f t="shared" si="469"/>
        <v>0.24904998538439058</v>
      </c>
      <c r="AK1523" s="4">
        <f t="shared" si="470"/>
        <v>16319000</v>
      </c>
      <c r="AL1523" s="27">
        <f t="shared" si="471"/>
        <v>3.6766958759727926E-4</v>
      </c>
      <c r="AM1523" s="15">
        <f t="shared" si="478"/>
        <v>5.2209081438813656E-2</v>
      </c>
      <c r="AN1523" s="15">
        <f t="shared" si="479"/>
        <v>9.7033884283642175E-6</v>
      </c>
    </row>
    <row r="1524" spans="1:40" x14ac:dyDescent="0.2">
      <c r="A1524" s="4" t="s">
        <v>4627</v>
      </c>
      <c r="B1524" s="2" t="s">
        <v>8</v>
      </c>
      <c r="C1524" s="5">
        <v>153119</v>
      </c>
      <c r="D1524" s="2" t="s">
        <v>437</v>
      </c>
      <c r="E1524" s="5">
        <v>153120</v>
      </c>
      <c r="F1524" s="2" t="s">
        <v>2323</v>
      </c>
      <c r="G1524" s="7">
        <v>10000</v>
      </c>
      <c r="H1524" s="5">
        <v>142</v>
      </c>
      <c r="I1524" s="6">
        <v>151641</v>
      </c>
      <c r="J1524" s="13">
        <v>45077</v>
      </c>
      <c r="K1524" s="9">
        <v>5338.7127116954443</v>
      </c>
      <c r="L1524" s="4" t="s">
        <v>4627</v>
      </c>
      <c r="M1524" s="4" t="s">
        <v>4632</v>
      </c>
      <c r="N1524" s="4">
        <f>VLOOKUP(I1524,BaseModelo!$A$2:$E$5075,5)</f>
        <v>10</v>
      </c>
      <c r="P1524" s="15">
        <v>142.00000000000003</v>
      </c>
      <c r="Q1524" s="4">
        <f>VLOOKUP(I1524,BaseModelo!$A$2:$E$5075,3)</f>
        <v>0</v>
      </c>
      <c r="R1524" s="4">
        <f t="shared" si="460"/>
        <v>32283000</v>
      </c>
      <c r="S1524" s="16">
        <f t="shared" si="461"/>
        <v>3.0976055509091471E-4</v>
      </c>
      <c r="T1524" s="4">
        <f t="shared" si="472"/>
        <v>4.3985998822909891E-2</v>
      </c>
      <c r="U1524" s="4">
        <f t="shared" si="473"/>
        <v>4.3985998822909898E-2</v>
      </c>
      <c r="V1524" s="6">
        <f t="shared" si="462"/>
        <v>0</v>
      </c>
      <c r="W1524" s="16" t="str">
        <f t="shared" si="463"/>
        <v/>
      </c>
      <c r="X1524" s="4" t="str">
        <f t="shared" si="474"/>
        <v/>
      </c>
      <c r="Y1524" s="4" t="str">
        <f t="shared" si="464"/>
        <v/>
      </c>
      <c r="Z1524" s="4">
        <f t="shared" si="465"/>
        <v>4121000</v>
      </c>
      <c r="AA1524" s="16">
        <f t="shared" si="466"/>
        <v>2.4265954865323952E-3</v>
      </c>
      <c r="AB1524" s="15">
        <f t="shared" si="475"/>
        <v>0.3445765590876001</v>
      </c>
      <c r="AC1524" s="15">
        <f t="shared" si="476"/>
        <v>0.34457655908760021</v>
      </c>
      <c r="AD1524" s="4">
        <v>153119</v>
      </c>
      <c r="AE1524" s="26">
        <v>2510.34</v>
      </c>
      <c r="AF1524" s="26">
        <v>2008.5719472773665</v>
      </c>
      <c r="AG1524" s="4">
        <f t="shared" si="477"/>
        <v>2105000</v>
      </c>
      <c r="AH1524" s="16">
        <f t="shared" si="467"/>
        <v>4.7505938242280287E-3</v>
      </c>
      <c r="AI1524" s="15">
        <f t="shared" si="468"/>
        <v>0.67458432304038007</v>
      </c>
      <c r="AJ1524" s="15">
        <f t="shared" si="469"/>
        <v>0.67458432304038018</v>
      </c>
      <c r="AK1524" s="4">
        <f t="shared" si="470"/>
        <v>15073000</v>
      </c>
      <c r="AL1524" s="27">
        <f t="shared" si="471"/>
        <v>6.6343793538114506E-4</v>
      </c>
      <c r="AM1524" s="15">
        <f t="shared" si="478"/>
        <v>9.4208186824122603E-2</v>
      </c>
      <c r="AN1524" s="15">
        <f t="shared" si="479"/>
        <v>2.918198024474882E-5</v>
      </c>
    </row>
    <row r="1525" spans="1:40" x14ac:dyDescent="0.2">
      <c r="A1525" s="4" t="s">
        <v>4627</v>
      </c>
      <c r="B1525" s="3" t="s">
        <v>8</v>
      </c>
      <c r="C1525" s="6">
        <v>153119</v>
      </c>
      <c r="D1525" s="3" t="s">
        <v>437</v>
      </c>
      <c r="E1525" s="6">
        <v>153121</v>
      </c>
      <c r="F1525" s="3" t="s">
        <v>2325</v>
      </c>
      <c r="G1525" s="8">
        <v>10000</v>
      </c>
      <c r="H1525" s="6">
        <v>142</v>
      </c>
      <c r="I1525" s="6">
        <v>151642</v>
      </c>
      <c r="J1525" s="13">
        <v>45077</v>
      </c>
      <c r="K1525" s="9">
        <v>5338.7127116954443</v>
      </c>
      <c r="L1525" s="4" t="s">
        <v>4627</v>
      </c>
      <c r="M1525" s="4" t="s">
        <v>4632</v>
      </c>
      <c r="N1525" s="4">
        <f>VLOOKUP(I1525,BaseModelo!$A$2:$E$5075,5)</f>
        <v>10</v>
      </c>
      <c r="P1525" s="15">
        <v>142.00000000000003</v>
      </c>
      <c r="Q1525" s="4">
        <f>VLOOKUP(I1525,BaseModelo!$A$2:$E$5075,3)</f>
        <v>0</v>
      </c>
      <c r="R1525" s="4">
        <f t="shared" si="460"/>
        <v>32283000</v>
      </c>
      <c r="S1525" s="16">
        <f t="shared" si="461"/>
        <v>3.0976055509091471E-4</v>
      </c>
      <c r="T1525" s="4">
        <f t="shared" si="472"/>
        <v>4.3985998822909891E-2</v>
      </c>
      <c r="U1525" s="4">
        <f t="shared" si="473"/>
        <v>4.3985998822909898E-2</v>
      </c>
      <c r="V1525" s="6">
        <f t="shared" si="462"/>
        <v>0</v>
      </c>
      <c r="W1525" s="16" t="str">
        <f t="shared" si="463"/>
        <v/>
      </c>
      <c r="X1525" s="4" t="str">
        <f t="shared" si="474"/>
        <v/>
      </c>
      <c r="Y1525" s="4" t="str">
        <f t="shared" si="464"/>
        <v/>
      </c>
      <c r="Z1525" s="4">
        <f t="shared" si="465"/>
        <v>4121000</v>
      </c>
      <c r="AA1525" s="16">
        <f t="shared" si="466"/>
        <v>2.4265954865323952E-3</v>
      </c>
      <c r="AB1525" s="15">
        <f t="shared" si="475"/>
        <v>0.3445765590876001</v>
      </c>
      <c r="AC1525" s="15">
        <f t="shared" si="476"/>
        <v>0.34457655908760021</v>
      </c>
      <c r="AD1525" s="4">
        <v>153119</v>
      </c>
      <c r="AE1525" s="26">
        <v>2510.34</v>
      </c>
      <c r="AF1525" s="26">
        <v>2008.5719472773665</v>
      </c>
      <c r="AG1525" s="4">
        <f t="shared" si="477"/>
        <v>2105000</v>
      </c>
      <c r="AH1525" s="16">
        <f t="shared" si="467"/>
        <v>4.7505938242280287E-3</v>
      </c>
      <c r="AI1525" s="15">
        <f t="shared" si="468"/>
        <v>0.67458432304038007</v>
      </c>
      <c r="AJ1525" s="15">
        <f t="shared" si="469"/>
        <v>0.67458432304038018</v>
      </c>
      <c r="AK1525" s="4">
        <f t="shared" si="470"/>
        <v>15073000</v>
      </c>
      <c r="AL1525" s="27">
        <f t="shared" si="471"/>
        <v>6.6343793538114506E-4</v>
      </c>
      <c r="AM1525" s="15">
        <f t="shared" si="478"/>
        <v>9.4208186824122603E-2</v>
      </c>
      <c r="AN1525" s="15">
        <f t="shared" si="479"/>
        <v>2.918198024474882E-5</v>
      </c>
    </row>
    <row r="1526" spans="1:40" x14ac:dyDescent="0.2">
      <c r="A1526" s="4" t="s">
        <v>4627</v>
      </c>
      <c r="B1526" s="3" t="s">
        <v>8</v>
      </c>
      <c r="C1526" s="6">
        <v>153119</v>
      </c>
      <c r="D1526" s="3" t="s">
        <v>437</v>
      </c>
      <c r="E1526" s="6">
        <v>153122</v>
      </c>
      <c r="F1526" s="3" t="s">
        <v>2326</v>
      </c>
      <c r="G1526" s="8">
        <v>10000</v>
      </c>
      <c r="H1526" s="6">
        <v>142</v>
      </c>
      <c r="I1526" s="6">
        <v>151885</v>
      </c>
      <c r="J1526" s="13">
        <v>45077</v>
      </c>
      <c r="K1526" s="9">
        <v>5338.7127116954443</v>
      </c>
      <c r="L1526" s="4" t="s">
        <v>4627</v>
      </c>
      <c r="M1526" s="4" t="s">
        <v>4632</v>
      </c>
      <c r="N1526" s="4">
        <f>VLOOKUP(I1526,BaseModelo!$A$2:$E$5075,5)</f>
        <v>3</v>
      </c>
      <c r="P1526" s="15">
        <v>142.00000000000003</v>
      </c>
      <c r="Q1526" s="4">
        <f>VLOOKUP(I1526,BaseModelo!$A$2:$E$5075,3)</f>
        <v>110</v>
      </c>
      <c r="R1526" s="4">
        <f t="shared" si="460"/>
        <v>32283000</v>
      </c>
      <c r="S1526" s="16">
        <f t="shared" si="461"/>
        <v>3.0976055509091471E-4</v>
      </c>
      <c r="T1526" s="4">
        <f t="shared" si="472"/>
        <v>4.3985998822909891E-2</v>
      </c>
      <c r="U1526" s="4">
        <f t="shared" si="473"/>
        <v>4.3985998822909898E-2</v>
      </c>
      <c r="V1526" s="6">
        <f t="shared" si="462"/>
        <v>0</v>
      </c>
      <c r="W1526" s="16" t="str">
        <f t="shared" si="463"/>
        <v/>
      </c>
      <c r="X1526" s="4" t="str">
        <f t="shared" si="474"/>
        <v/>
      </c>
      <c r="Y1526" s="4" t="str">
        <f t="shared" si="464"/>
        <v/>
      </c>
      <c r="Z1526" s="4">
        <f t="shared" si="465"/>
        <v>1992000</v>
      </c>
      <c r="AA1526" s="16">
        <f t="shared" si="466"/>
        <v>5.0200803212851405E-3</v>
      </c>
      <c r="AB1526" s="15">
        <f t="shared" si="475"/>
        <v>0.71285140562248994</v>
      </c>
      <c r="AC1526" s="15">
        <f t="shared" si="476"/>
        <v>0.71285140562249005</v>
      </c>
      <c r="AD1526" s="4">
        <v>153119</v>
      </c>
      <c r="AE1526" s="26">
        <v>2510.34</v>
      </c>
      <c r="AF1526" s="26">
        <v>2008.5719472773665</v>
      </c>
      <c r="AG1526" s="4">
        <f t="shared" si="477"/>
        <v>1267000</v>
      </c>
      <c r="AH1526" s="16">
        <f t="shared" si="467"/>
        <v>7.8926598263614842E-3</v>
      </c>
      <c r="AI1526" s="15">
        <f t="shared" si="468"/>
        <v>1.1207576953433307</v>
      </c>
      <c r="AJ1526" s="15">
        <f t="shared" si="469"/>
        <v>1.1207576953433309</v>
      </c>
      <c r="AK1526" s="4">
        <f t="shared" si="470"/>
        <v>15073000</v>
      </c>
      <c r="AL1526" s="27">
        <f t="shared" si="471"/>
        <v>6.6343793538114506E-4</v>
      </c>
      <c r="AM1526" s="15">
        <f t="shared" si="478"/>
        <v>9.4208186824122603E-2</v>
      </c>
      <c r="AN1526" s="15">
        <f t="shared" si="479"/>
        <v>2.918198024474882E-5</v>
      </c>
    </row>
    <row r="1527" spans="1:40" x14ac:dyDescent="0.2">
      <c r="A1527" s="4" t="s">
        <v>4627</v>
      </c>
      <c r="B1527" s="3" t="s">
        <v>8</v>
      </c>
      <c r="C1527" s="6">
        <v>153119</v>
      </c>
      <c r="D1527" s="3" t="s">
        <v>437</v>
      </c>
      <c r="E1527" s="6">
        <v>153123</v>
      </c>
      <c r="F1527" s="3" t="s">
        <v>2327</v>
      </c>
      <c r="G1527" s="8">
        <v>10000</v>
      </c>
      <c r="H1527" s="6">
        <v>142</v>
      </c>
      <c r="I1527" s="6">
        <v>151883</v>
      </c>
      <c r="J1527" s="13">
        <v>45077</v>
      </c>
      <c r="K1527" s="9">
        <v>5338.7127116954443</v>
      </c>
      <c r="L1527" s="4" t="s">
        <v>4627</v>
      </c>
      <c r="M1527" s="4" t="s">
        <v>4632</v>
      </c>
      <c r="N1527" s="4">
        <f>VLOOKUP(I1527,BaseModelo!$A$2:$E$5075,5)</f>
        <v>3</v>
      </c>
      <c r="P1527" s="15">
        <v>142.00000000000003</v>
      </c>
      <c r="Q1527" s="4">
        <f>VLOOKUP(I1527,BaseModelo!$A$2:$E$5075,3)</f>
        <v>110</v>
      </c>
      <c r="R1527" s="4">
        <f t="shared" si="460"/>
        <v>32283000</v>
      </c>
      <c r="S1527" s="16">
        <f t="shared" si="461"/>
        <v>3.0976055509091471E-4</v>
      </c>
      <c r="T1527" s="4">
        <f t="shared" si="472"/>
        <v>4.3985998822909891E-2</v>
      </c>
      <c r="U1527" s="4">
        <f t="shared" si="473"/>
        <v>4.3985998822909898E-2</v>
      </c>
      <c r="V1527" s="6">
        <f t="shared" si="462"/>
        <v>0</v>
      </c>
      <c r="W1527" s="16" t="str">
        <f t="shared" si="463"/>
        <v/>
      </c>
      <c r="X1527" s="4" t="str">
        <f t="shared" si="474"/>
        <v/>
      </c>
      <c r="Y1527" s="4" t="str">
        <f t="shared" si="464"/>
        <v/>
      </c>
      <c r="Z1527" s="4">
        <f t="shared" si="465"/>
        <v>1992000</v>
      </c>
      <c r="AA1527" s="16">
        <f t="shared" si="466"/>
        <v>5.0200803212851405E-3</v>
      </c>
      <c r="AB1527" s="15">
        <f t="shared" si="475"/>
        <v>0.71285140562248994</v>
      </c>
      <c r="AC1527" s="15">
        <f t="shared" si="476"/>
        <v>0.71285140562249005</v>
      </c>
      <c r="AD1527" s="4">
        <v>153119</v>
      </c>
      <c r="AE1527" s="26">
        <v>2510.34</v>
      </c>
      <c r="AF1527" s="26">
        <v>2008.5719472773665</v>
      </c>
      <c r="AG1527" s="4">
        <f t="shared" si="477"/>
        <v>1267000</v>
      </c>
      <c r="AH1527" s="16">
        <f t="shared" si="467"/>
        <v>7.8926598263614842E-3</v>
      </c>
      <c r="AI1527" s="15">
        <f t="shared" si="468"/>
        <v>1.1207576953433307</v>
      </c>
      <c r="AJ1527" s="15">
        <f t="shared" si="469"/>
        <v>1.1207576953433309</v>
      </c>
      <c r="AK1527" s="4">
        <f t="shared" si="470"/>
        <v>15073000</v>
      </c>
      <c r="AL1527" s="27">
        <f t="shared" si="471"/>
        <v>6.6343793538114506E-4</v>
      </c>
      <c r="AM1527" s="15">
        <f t="shared" si="478"/>
        <v>9.4208186824122603E-2</v>
      </c>
      <c r="AN1527" s="15">
        <f t="shared" si="479"/>
        <v>2.918198024474882E-5</v>
      </c>
    </row>
    <row r="1528" spans="1:40" x14ac:dyDescent="0.2">
      <c r="A1528" s="4" t="s">
        <v>4627</v>
      </c>
      <c r="B1528" s="3" t="s">
        <v>8</v>
      </c>
      <c r="C1528" s="6">
        <v>153119</v>
      </c>
      <c r="D1528" s="3" t="s">
        <v>437</v>
      </c>
      <c r="E1528" s="6">
        <v>153124</v>
      </c>
      <c r="F1528" s="3" t="s">
        <v>2328</v>
      </c>
      <c r="G1528" s="8">
        <v>8000</v>
      </c>
      <c r="H1528" s="6">
        <v>142</v>
      </c>
      <c r="I1528" s="6">
        <v>151844</v>
      </c>
      <c r="J1528" s="13">
        <v>45077</v>
      </c>
      <c r="K1528" s="9">
        <v>4270.9701693563557</v>
      </c>
      <c r="L1528" s="4" t="s">
        <v>4627</v>
      </c>
      <c r="M1528" s="4" t="s">
        <v>4632</v>
      </c>
      <c r="N1528" s="4">
        <f>VLOOKUP(I1528,BaseModelo!$A$2:$E$5075,5)</f>
        <v>3</v>
      </c>
      <c r="P1528" s="15">
        <v>142.00000000000003</v>
      </c>
      <c r="Q1528" s="4">
        <f>VLOOKUP(I1528,BaseModelo!$A$2:$E$5075,3)</f>
        <v>110</v>
      </c>
      <c r="R1528" s="4">
        <f t="shared" si="460"/>
        <v>32283000</v>
      </c>
      <c r="S1528" s="16">
        <f t="shared" si="461"/>
        <v>2.4780844407273179E-4</v>
      </c>
      <c r="T1528" s="4">
        <f t="shared" si="472"/>
        <v>3.5188799058327912E-2</v>
      </c>
      <c r="U1528" s="4">
        <f t="shared" si="473"/>
        <v>3.5188799058327919E-2</v>
      </c>
      <c r="V1528" s="6">
        <f t="shared" si="462"/>
        <v>0</v>
      </c>
      <c r="W1528" s="16" t="str">
        <f t="shared" si="463"/>
        <v/>
      </c>
      <c r="X1528" s="4" t="str">
        <f t="shared" si="474"/>
        <v/>
      </c>
      <c r="Y1528" s="4" t="str">
        <f t="shared" si="464"/>
        <v/>
      </c>
      <c r="Z1528" s="4">
        <f t="shared" si="465"/>
        <v>1992000</v>
      </c>
      <c r="AA1528" s="16">
        <f t="shared" si="466"/>
        <v>4.0160642570281121E-3</v>
      </c>
      <c r="AB1528" s="15">
        <f t="shared" si="475"/>
        <v>0.57028112449799195</v>
      </c>
      <c r="AC1528" s="15">
        <f t="shared" si="476"/>
        <v>0.57028112449799206</v>
      </c>
      <c r="AD1528" s="4">
        <v>153119</v>
      </c>
      <c r="AE1528" s="26">
        <v>2013.74</v>
      </c>
      <c r="AF1528" s="26">
        <v>1611.2326111643538</v>
      </c>
      <c r="AG1528" s="4">
        <f t="shared" si="477"/>
        <v>1267000</v>
      </c>
      <c r="AH1528" s="16">
        <f t="shared" si="467"/>
        <v>6.314127861089187E-3</v>
      </c>
      <c r="AI1528" s="15">
        <f t="shared" si="468"/>
        <v>0.89660615627466456</v>
      </c>
      <c r="AJ1528" s="15">
        <f t="shared" si="469"/>
        <v>0.89660615627466478</v>
      </c>
      <c r="AK1528" s="4">
        <f t="shared" si="470"/>
        <v>15073000</v>
      </c>
      <c r="AL1528" s="27">
        <f t="shared" si="471"/>
        <v>5.3075034830491602E-4</v>
      </c>
      <c r="AM1528" s="15">
        <f t="shared" si="478"/>
        <v>7.5366549459298077E-2</v>
      </c>
      <c r="AN1528" s="15">
        <f t="shared" si="479"/>
        <v>1.8676467356639244E-5</v>
      </c>
    </row>
    <row r="1529" spans="1:40" x14ac:dyDescent="0.2">
      <c r="A1529" s="4" t="s">
        <v>4627</v>
      </c>
      <c r="B1529" s="3" t="s">
        <v>8</v>
      </c>
      <c r="C1529" s="6">
        <v>153119</v>
      </c>
      <c r="D1529" s="3" t="s">
        <v>437</v>
      </c>
      <c r="E1529" s="6">
        <v>153125</v>
      </c>
      <c r="F1529" s="3" t="s">
        <v>2329</v>
      </c>
      <c r="G1529" s="8">
        <v>10000</v>
      </c>
      <c r="H1529" s="6">
        <v>142</v>
      </c>
      <c r="I1529" s="6">
        <v>152362</v>
      </c>
      <c r="J1529" s="13">
        <v>45077</v>
      </c>
      <c r="K1529" s="9">
        <v>5338.7127116954443</v>
      </c>
      <c r="L1529" s="4" t="s">
        <v>4627</v>
      </c>
      <c r="M1529" s="4" t="s">
        <v>4632</v>
      </c>
      <c r="N1529" s="4">
        <f>VLOOKUP(I1529,BaseModelo!$A$2:$E$5075,5)</f>
        <v>8</v>
      </c>
      <c r="P1529" s="15">
        <v>142.00000000000003</v>
      </c>
      <c r="Q1529" s="4">
        <f>VLOOKUP(I1529,BaseModelo!$A$2:$E$5075,3)</f>
        <v>132</v>
      </c>
      <c r="R1529" s="4">
        <f t="shared" si="460"/>
        <v>32283000</v>
      </c>
      <c r="S1529" s="16">
        <f t="shared" si="461"/>
        <v>3.0976055509091471E-4</v>
      </c>
      <c r="T1529" s="4">
        <f t="shared" si="472"/>
        <v>4.3985998822909891E-2</v>
      </c>
      <c r="U1529" s="4">
        <f t="shared" si="473"/>
        <v>4.3985998822909898E-2</v>
      </c>
      <c r="V1529" s="6">
        <f t="shared" si="462"/>
        <v>0</v>
      </c>
      <c r="W1529" s="16" t="str">
        <f t="shared" si="463"/>
        <v/>
      </c>
      <c r="X1529" s="4" t="str">
        <f t="shared" si="474"/>
        <v/>
      </c>
      <c r="Y1529" s="4" t="str">
        <f t="shared" si="464"/>
        <v/>
      </c>
      <c r="Z1529" s="4">
        <f t="shared" si="465"/>
        <v>5836000</v>
      </c>
      <c r="AA1529" s="16">
        <f t="shared" si="466"/>
        <v>1.7135023989033585E-3</v>
      </c>
      <c r="AB1529" s="15">
        <f t="shared" si="475"/>
        <v>0.2433173406442769</v>
      </c>
      <c r="AC1529" s="15">
        <f t="shared" si="476"/>
        <v>0.24331734064427696</v>
      </c>
      <c r="AD1529" s="4">
        <v>153119</v>
      </c>
      <c r="AE1529" s="26">
        <v>2510.34</v>
      </c>
      <c r="AF1529" s="26">
        <v>2008.5719472773665</v>
      </c>
      <c r="AG1529" s="4">
        <f t="shared" si="477"/>
        <v>2254000</v>
      </c>
      <c r="AH1529" s="16">
        <f t="shared" si="467"/>
        <v>4.4365572315882874E-3</v>
      </c>
      <c r="AI1529" s="15">
        <f t="shared" si="468"/>
        <v>0.62999112688553682</v>
      </c>
      <c r="AJ1529" s="15">
        <f t="shared" si="469"/>
        <v>0.62999112688553693</v>
      </c>
      <c r="AK1529" s="4">
        <f t="shared" si="470"/>
        <v>15073000</v>
      </c>
      <c r="AL1529" s="27">
        <f t="shared" si="471"/>
        <v>6.6343793538114506E-4</v>
      </c>
      <c r="AM1529" s="15">
        <f t="shared" si="478"/>
        <v>9.4208186824122603E-2</v>
      </c>
      <c r="AN1529" s="15">
        <f t="shared" si="479"/>
        <v>2.918198024474882E-5</v>
      </c>
    </row>
    <row r="1530" spans="1:40" x14ac:dyDescent="0.2">
      <c r="A1530" s="4" t="s">
        <v>4627</v>
      </c>
      <c r="B1530" s="3" t="s">
        <v>8</v>
      </c>
      <c r="C1530" s="6">
        <v>153119</v>
      </c>
      <c r="D1530" s="3" t="s">
        <v>437</v>
      </c>
      <c r="E1530" s="6">
        <v>153126</v>
      </c>
      <c r="F1530" s="3" t="s">
        <v>2330</v>
      </c>
      <c r="G1530" s="8">
        <v>6000</v>
      </c>
      <c r="H1530" s="6">
        <v>142</v>
      </c>
      <c r="I1530" s="6">
        <v>152317</v>
      </c>
      <c r="J1530" s="13">
        <v>45077</v>
      </c>
      <c r="K1530" s="9">
        <v>3203.227627017267</v>
      </c>
      <c r="L1530" s="4" t="s">
        <v>4627</v>
      </c>
      <c r="M1530" s="4" t="s">
        <v>4632</v>
      </c>
      <c r="N1530" s="4">
        <f>VLOOKUP(I1530,BaseModelo!$A$2:$E$5075,5)</f>
        <v>6</v>
      </c>
      <c r="P1530" s="15">
        <v>142.00000000000003</v>
      </c>
      <c r="Q1530" s="4">
        <f>VLOOKUP(I1530,BaseModelo!$A$2:$E$5075,3)</f>
        <v>115</v>
      </c>
      <c r="R1530" s="4">
        <f t="shared" si="460"/>
        <v>32283000</v>
      </c>
      <c r="S1530" s="16">
        <f t="shared" si="461"/>
        <v>1.8585633305454884E-4</v>
      </c>
      <c r="T1530" s="4">
        <f t="shared" si="472"/>
        <v>2.6391599293745936E-2</v>
      </c>
      <c r="U1530" s="4">
        <f t="shared" si="473"/>
        <v>2.6391599293745942E-2</v>
      </c>
      <c r="V1530" s="6">
        <f t="shared" si="462"/>
        <v>0</v>
      </c>
      <c r="W1530" s="16" t="str">
        <f t="shared" si="463"/>
        <v/>
      </c>
      <c r="X1530" s="4" t="str">
        <f t="shared" si="474"/>
        <v/>
      </c>
      <c r="Y1530" s="4" t="str">
        <f t="shared" si="464"/>
        <v/>
      </c>
      <c r="Z1530" s="4">
        <f t="shared" si="465"/>
        <v>4853000</v>
      </c>
      <c r="AA1530" s="16">
        <f t="shared" si="466"/>
        <v>1.2363486503193901E-3</v>
      </c>
      <c r="AB1530" s="15">
        <f t="shared" si="475"/>
        <v>0.17556150834535339</v>
      </c>
      <c r="AC1530" s="15">
        <f t="shared" si="476"/>
        <v>0.17556150834535342</v>
      </c>
      <c r="AD1530" s="4">
        <v>153119</v>
      </c>
      <c r="AE1530" s="26">
        <v>1503.37</v>
      </c>
      <c r="AF1530" s="26">
        <v>1202.8756297467171</v>
      </c>
      <c r="AG1530" s="4">
        <f t="shared" si="477"/>
        <v>1993000</v>
      </c>
      <c r="AH1530" s="16">
        <f t="shared" si="467"/>
        <v>3.0105368790767687E-3</v>
      </c>
      <c r="AI1530" s="15">
        <f t="shared" si="468"/>
        <v>0.42749623682890114</v>
      </c>
      <c r="AJ1530" s="15">
        <f t="shared" si="469"/>
        <v>0.42749623682890125</v>
      </c>
      <c r="AK1530" s="4">
        <f t="shared" si="470"/>
        <v>15073000</v>
      </c>
      <c r="AL1530" s="27">
        <f t="shared" si="471"/>
        <v>3.9806276122868704E-4</v>
      </c>
      <c r="AM1530" s="15">
        <f t="shared" si="478"/>
        <v>5.6524912094473558E-2</v>
      </c>
      <c r="AN1530" s="15">
        <f t="shared" si="479"/>
        <v>1.0505512888109577E-5</v>
      </c>
    </row>
    <row r="1531" spans="1:40" x14ac:dyDescent="0.2">
      <c r="A1531" s="4" t="s">
        <v>4627</v>
      </c>
      <c r="B1531" s="2" t="s">
        <v>10</v>
      </c>
      <c r="C1531" s="5">
        <v>153176</v>
      </c>
      <c r="D1531" s="2" t="s">
        <v>440</v>
      </c>
      <c r="E1531" s="5">
        <v>153177</v>
      </c>
      <c r="F1531" s="2" t="s">
        <v>2339</v>
      </c>
      <c r="G1531" s="7">
        <v>5000</v>
      </c>
      <c r="H1531" s="5">
        <v>147</v>
      </c>
      <c r="I1531" s="6">
        <v>152797</v>
      </c>
      <c r="J1531" s="13">
        <v>45077</v>
      </c>
      <c r="K1531" s="9">
        <v>5000</v>
      </c>
      <c r="L1531" s="4" t="s">
        <v>4627</v>
      </c>
      <c r="M1531" s="4" t="s">
        <v>4632</v>
      </c>
      <c r="N1531" s="4">
        <f>VLOOKUP(I1531,BaseModelo!$A$2:$E$5075,5)</f>
        <v>8</v>
      </c>
      <c r="P1531" s="15">
        <v>147</v>
      </c>
      <c r="Q1531" s="4">
        <f>VLOOKUP(I1531,BaseModelo!$A$2:$E$5075,3)</f>
        <v>132</v>
      </c>
      <c r="R1531" s="4">
        <f t="shared" si="460"/>
        <v>32283000</v>
      </c>
      <c r="S1531" s="16">
        <f t="shared" si="461"/>
        <v>1.5488027754545735E-4</v>
      </c>
      <c r="T1531" s="4">
        <f t="shared" si="472"/>
        <v>2.2767400799182231E-2</v>
      </c>
      <c r="U1531" s="4">
        <f t="shared" si="473"/>
        <v>2.2767400799182231E-2</v>
      </c>
      <c r="V1531" s="6">
        <f t="shared" si="462"/>
        <v>0</v>
      </c>
      <c r="W1531" s="16" t="str">
        <f t="shared" si="463"/>
        <v/>
      </c>
      <c r="X1531" s="4" t="str">
        <f t="shared" si="474"/>
        <v/>
      </c>
      <c r="Y1531" s="4" t="str">
        <f t="shared" si="464"/>
        <v/>
      </c>
      <c r="Z1531" s="4">
        <f t="shared" si="465"/>
        <v>5836000</v>
      </c>
      <c r="AA1531" s="16">
        <f t="shared" si="466"/>
        <v>8.5675119945167924E-4</v>
      </c>
      <c r="AB1531" s="15">
        <f t="shared" si="475"/>
        <v>0.12594242631939684</v>
      </c>
      <c r="AC1531" s="15">
        <f t="shared" si="476"/>
        <v>0.12594242631939684</v>
      </c>
      <c r="AD1531" s="4">
        <v>153176</v>
      </c>
      <c r="AE1531" s="26">
        <v>1303.3399999999999</v>
      </c>
      <c r="AF1531" s="26">
        <v>1303.3399999999999</v>
      </c>
      <c r="AG1531" s="4">
        <f t="shared" si="477"/>
        <v>2254000</v>
      </c>
      <c r="AH1531" s="16">
        <f t="shared" si="467"/>
        <v>2.2182786157941437E-3</v>
      </c>
      <c r="AI1531" s="15">
        <f t="shared" si="468"/>
        <v>0.32608695652173914</v>
      </c>
      <c r="AJ1531" s="15">
        <f t="shared" si="469"/>
        <v>0.32608695652173914</v>
      </c>
      <c r="AK1531" s="4">
        <f t="shared" si="470"/>
        <v>15073000</v>
      </c>
      <c r="AL1531" s="27">
        <f t="shared" si="471"/>
        <v>3.3171896769057253E-4</v>
      </c>
      <c r="AM1531" s="15">
        <f t="shared" si="478"/>
        <v>4.8762688250514163E-2</v>
      </c>
      <c r="AN1531" s="15">
        <f t="shared" si="479"/>
        <v>7.5523786901022457E-6</v>
      </c>
    </row>
    <row r="1532" spans="1:40" x14ac:dyDescent="0.2">
      <c r="A1532" s="4" t="s">
        <v>4627</v>
      </c>
      <c r="B1532" s="3" t="s">
        <v>10</v>
      </c>
      <c r="C1532" s="6">
        <v>153176</v>
      </c>
      <c r="D1532" s="3" t="s">
        <v>440</v>
      </c>
      <c r="E1532" s="6">
        <v>153178</v>
      </c>
      <c r="F1532" s="3" t="s">
        <v>2349</v>
      </c>
      <c r="G1532" s="8">
        <v>10000</v>
      </c>
      <c r="H1532" s="6">
        <v>142</v>
      </c>
      <c r="I1532" s="6">
        <v>152798</v>
      </c>
      <c r="J1532" s="13">
        <v>45077</v>
      </c>
      <c r="K1532" s="9">
        <v>10000</v>
      </c>
      <c r="L1532" s="4" t="s">
        <v>4627</v>
      </c>
      <c r="M1532" s="4" t="s">
        <v>4632</v>
      </c>
      <c r="N1532" s="4">
        <f>VLOOKUP(I1532,BaseModelo!$A$2:$E$5075,5)</f>
        <v>7</v>
      </c>
      <c r="P1532" s="15">
        <v>142.00000000000003</v>
      </c>
      <c r="Q1532" s="4">
        <f>VLOOKUP(I1532,BaseModelo!$A$2:$E$5075,3)</f>
        <v>127</v>
      </c>
      <c r="R1532" s="4">
        <f t="shared" si="460"/>
        <v>32283000</v>
      </c>
      <c r="S1532" s="16">
        <f t="shared" si="461"/>
        <v>3.0976055509091471E-4</v>
      </c>
      <c r="T1532" s="4">
        <f t="shared" si="472"/>
        <v>4.3985998822909891E-2</v>
      </c>
      <c r="U1532" s="4">
        <f t="shared" si="473"/>
        <v>4.3985998822909898E-2</v>
      </c>
      <c r="V1532" s="6">
        <f t="shared" si="462"/>
        <v>0</v>
      </c>
      <c r="W1532" s="16" t="str">
        <f t="shared" si="463"/>
        <v/>
      </c>
      <c r="X1532" s="4" t="str">
        <f t="shared" si="474"/>
        <v/>
      </c>
      <c r="Y1532" s="4" t="str">
        <f t="shared" si="464"/>
        <v/>
      </c>
      <c r="Z1532" s="4">
        <f t="shared" si="465"/>
        <v>4022000</v>
      </c>
      <c r="AA1532" s="16">
        <f t="shared" si="466"/>
        <v>2.4863252113376429E-3</v>
      </c>
      <c r="AB1532" s="15">
        <f t="shared" si="475"/>
        <v>0.35305818000994527</v>
      </c>
      <c r="AC1532" s="15">
        <f t="shared" si="476"/>
        <v>0.35305818000994538</v>
      </c>
      <c r="AD1532" s="4">
        <v>153176</v>
      </c>
      <c r="AE1532" s="26">
        <v>2510.34</v>
      </c>
      <c r="AF1532" s="26">
        <v>2510.34</v>
      </c>
      <c r="AG1532" s="4">
        <f t="shared" si="477"/>
        <v>1778000</v>
      </c>
      <c r="AH1532" s="16">
        <f t="shared" si="467"/>
        <v>5.6242969628796397E-3</v>
      </c>
      <c r="AI1532" s="15">
        <f t="shared" si="468"/>
        <v>0.79865016872890882</v>
      </c>
      <c r="AJ1532" s="15">
        <f t="shared" si="469"/>
        <v>0.79865016872890904</v>
      </c>
      <c r="AK1532" s="4">
        <f t="shared" si="470"/>
        <v>15073000</v>
      </c>
      <c r="AL1532" s="27">
        <f t="shared" si="471"/>
        <v>6.6343793538114506E-4</v>
      </c>
      <c r="AM1532" s="15">
        <f t="shared" si="478"/>
        <v>9.4208186824122603E-2</v>
      </c>
      <c r="AN1532" s="15">
        <f t="shared" si="479"/>
        <v>2.918198024474882E-5</v>
      </c>
    </row>
    <row r="1533" spans="1:40" x14ac:dyDescent="0.2">
      <c r="A1533" s="4" t="s">
        <v>4627</v>
      </c>
      <c r="B1533" s="3" t="s">
        <v>10</v>
      </c>
      <c r="C1533" s="6">
        <v>153176</v>
      </c>
      <c r="D1533" s="3" t="s">
        <v>440</v>
      </c>
      <c r="E1533" s="6">
        <v>153179</v>
      </c>
      <c r="F1533" s="3" t="s">
        <v>2350</v>
      </c>
      <c r="G1533" s="8">
        <v>10000</v>
      </c>
      <c r="H1533" s="6">
        <v>142</v>
      </c>
      <c r="I1533" s="6">
        <v>152801</v>
      </c>
      <c r="J1533" s="13">
        <v>45077</v>
      </c>
      <c r="K1533" s="9">
        <v>10000</v>
      </c>
      <c r="L1533" s="4" t="s">
        <v>4627</v>
      </c>
      <c r="M1533" s="4" t="s">
        <v>4632</v>
      </c>
      <c r="N1533" s="4">
        <f>VLOOKUP(I1533,BaseModelo!$A$2:$E$5075,5)</f>
        <v>8</v>
      </c>
      <c r="P1533" s="15">
        <v>142.00000000000003</v>
      </c>
      <c r="Q1533" s="4">
        <f>VLOOKUP(I1533,BaseModelo!$A$2:$E$5075,3)</f>
        <v>132</v>
      </c>
      <c r="R1533" s="4">
        <f t="shared" si="460"/>
        <v>32283000</v>
      </c>
      <c r="S1533" s="16">
        <f t="shared" si="461"/>
        <v>3.0976055509091471E-4</v>
      </c>
      <c r="T1533" s="4">
        <f t="shared" si="472"/>
        <v>4.3985998822909891E-2</v>
      </c>
      <c r="U1533" s="4">
        <f t="shared" si="473"/>
        <v>4.3985998822909898E-2</v>
      </c>
      <c r="V1533" s="6">
        <f t="shared" si="462"/>
        <v>0</v>
      </c>
      <c r="W1533" s="16" t="str">
        <f t="shared" si="463"/>
        <v/>
      </c>
      <c r="X1533" s="4" t="str">
        <f t="shared" si="474"/>
        <v/>
      </c>
      <c r="Y1533" s="4" t="str">
        <f t="shared" si="464"/>
        <v/>
      </c>
      <c r="Z1533" s="4">
        <f t="shared" si="465"/>
        <v>5836000</v>
      </c>
      <c r="AA1533" s="16">
        <f t="shared" si="466"/>
        <v>1.7135023989033585E-3</v>
      </c>
      <c r="AB1533" s="15">
        <f t="shared" si="475"/>
        <v>0.2433173406442769</v>
      </c>
      <c r="AC1533" s="15">
        <f t="shared" si="476"/>
        <v>0.24331734064427696</v>
      </c>
      <c r="AD1533" s="4">
        <v>153176</v>
      </c>
      <c r="AE1533" s="26">
        <v>2510.34</v>
      </c>
      <c r="AF1533" s="26">
        <v>2510.34</v>
      </c>
      <c r="AG1533" s="4">
        <f t="shared" si="477"/>
        <v>2254000</v>
      </c>
      <c r="AH1533" s="16">
        <f t="shared" si="467"/>
        <v>4.4365572315882874E-3</v>
      </c>
      <c r="AI1533" s="15">
        <f t="shared" si="468"/>
        <v>0.62999112688553682</v>
      </c>
      <c r="AJ1533" s="15">
        <f t="shared" si="469"/>
        <v>0.62999112688553693</v>
      </c>
      <c r="AK1533" s="4">
        <f t="shared" si="470"/>
        <v>15073000</v>
      </c>
      <c r="AL1533" s="27">
        <f t="shared" si="471"/>
        <v>6.6343793538114506E-4</v>
      </c>
      <c r="AM1533" s="15">
        <f t="shared" si="478"/>
        <v>9.4208186824122603E-2</v>
      </c>
      <c r="AN1533" s="15">
        <f t="shared" si="479"/>
        <v>2.918198024474882E-5</v>
      </c>
    </row>
    <row r="1534" spans="1:40" x14ac:dyDescent="0.2">
      <c r="A1534" s="4" t="s">
        <v>4627</v>
      </c>
      <c r="B1534" s="3" t="s">
        <v>10</v>
      </c>
      <c r="C1534" s="6">
        <v>153176</v>
      </c>
      <c r="D1534" s="3" t="s">
        <v>440</v>
      </c>
      <c r="E1534" s="6">
        <v>153180</v>
      </c>
      <c r="F1534" s="3" t="s">
        <v>2351</v>
      </c>
      <c r="G1534" s="8">
        <v>10000</v>
      </c>
      <c r="H1534" s="6">
        <v>142</v>
      </c>
      <c r="I1534" s="6">
        <v>152802</v>
      </c>
      <c r="J1534" s="13">
        <v>45077</v>
      </c>
      <c r="K1534" s="9">
        <v>10000</v>
      </c>
      <c r="L1534" s="4" t="s">
        <v>4627</v>
      </c>
      <c r="M1534" s="4" t="s">
        <v>4632</v>
      </c>
      <c r="N1534" s="4">
        <f>VLOOKUP(I1534,BaseModelo!$A$2:$E$5075,5)</f>
        <v>9</v>
      </c>
      <c r="P1534" s="15">
        <v>142.00000000000003</v>
      </c>
      <c r="Q1534" s="4">
        <f>VLOOKUP(I1534,BaseModelo!$A$2:$E$5075,3)</f>
        <v>147</v>
      </c>
      <c r="R1534" s="4">
        <f t="shared" si="460"/>
        <v>32283000</v>
      </c>
      <c r="S1534" s="16">
        <f t="shared" si="461"/>
        <v>3.0976055509091471E-4</v>
      </c>
      <c r="T1534" s="4">
        <f t="shared" si="472"/>
        <v>4.3985998822909891E-2</v>
      </c>
      <c r="U1534" s="4">
        <f t="shared" si="473"/>
        <v>4.3985998822909898E-2</v>
      </c>
      <c r="V1534" s="6">
        <f t="shared" si="462"/>
        <v>0</v>
      </c>
      <c r="W1534" s="16" t="str">
        <f t="shared" si="463"/>
        <v/>
      </c>
      <c r="X1534" s="4" t="str">
        <f t="shared" si="474"/>
        <v/>
      </c>
      <c r="Y1534" s="4" t="str">
        <f t="shared" si="464"/>
        <v/>
      </c>
      <c r="Z1534" s="4">
        <f t="shared" si="465"/>
        <v>5305000</v>
      </c>
      <c r="AA1534" s="16">
        <f t="shared" si="466"/>
        <v>1.885014137606032E-3</v>
      </c>
      <c r="AB1534" s="15">
        <f t="shared" si="475"/>
        <v>0.26767200754005654</v>
      </c>
      <c r="AC1534" s="15">
        <f t="shared" si="476"/>
        <v>0.2676720075400566</v>
      </c>
      <c r="AD1534" s="4">
        <v>153176</v>
      </c>
      <c r="AE1534" s="26">
        <v>2510.34</v>
      </c>
      <c r="AF1534" s="26">
        <v>2510.34</v>
      </c>
      <c r="AG1534" s="4">
        <f t="shared" si="477"/>
        <v>2114000</v>
      </c>
      <c r="AH1534" s="16">
        <f t="shared" si="467"/>
        <v>4.7303689687795648E-3</v>
      </c>
      <c r="AI1534" s="15">
        <f t="shared" si="468"/>
        <v>0.67171239356669821</v>
      </c>
      <c r="AJ1534" s="15">
        <f t="shared" si="469"/>
        <v>0.67171239356669832</v>
      </c>
      <c r="AK1534" s="4">
        <f t="shared" si="470"/>
        <v>15073000</v>
      </c>
      <c r="AL1534" s="27">
        <f t="shared" si="471"/>
        <v>6.6343793538114506E-4</v>
      </c>
      <c r="AM1534" s="15">
        <f t="shared" si="478"/>
        <v>9.4208186824122603E-2</v>
      </c>
      <c r="AN1534" s="15">
        <f t="shared" si="479"/>
        <v>2.918198024474882E-5</v>
      </c>
    </row>
    <row r="1535" spans="1:40" x14ac:dyDescent="0.2">
      <c r="A1535" s="4" t="s">
        <v>4627</v>
      </c>
      <c r="B1535" s="3" t="s">
        <v>10</v>
      </c>
      <c r="C1535" s="6">
        <v>153176</v>
      </c>
      <c r="D1535" s="3" t="s">
        <v>440</v>
      </c>
      <c r="E1535" s="6">
        <v>153181</v>
      </c>
      <c r="F1535" s="3" t="s">
        <v>2352</v>
      </c>
      <c r="G1535" s="8">
        <v>10000</v>
      </c>
      <c r="H1535" s="6">
        <v>142</v>
      </c>
      <c r="I1535" s="6">
        <v>153051</v>
      </c>
      <c r="J1535" s="13">
        <v>45077</v>
      </c>
      <c r="K1535" s="9">
        <v>10000</v>
      </c>
      <c r="L1535" s="4" t="s">
        <v>4627</v>
      </c>
      <c r="M1535" s="4" t="s">
        <v>4632</v>
      </c>
      <c r="N1535" s="4">
        <f>VLOOKUP(I1535,BaseModelo!$A$2:$E$5075,5)</f>
        <v>8</v>
      </c>
      <c r="P1535" s="15">
        <v>142.00000000000003</v>
      </c>
      <c r="Q1535" s="4">
        <f>VLOOKUP(I1535,BaseModelo!$A$2:$E$5075,3)</f>
        <v>132</v>
      </c>
      <c r="R1535" s="4">
        <f t="shared" si="460"/>
        <v>32283000</v>
      </c>
      <c r="S1535" s="16">
        <f t="shared" si="461"/>
        <v>3.0976055509091471E-4</v>
      </c>
      <c r="T1535" s="4">
        <f t="shared" si="472"/>
        <v>4.3985998822909891E-2</v>
      </c>
      <c r="U1535" s="4">
        <f t="shared" si="473"/>
        <v>4.3985998822909898E-2</v>
      </c>
      <c r="V1535" s="6">
        <f t="shared" si="462"/>
        <v>0</v>
      </c>
      <c r="W1535" s="16" t="str">
        <f t="shared" si="463"/>
        <v/>
      </c>
      <c r="X1535" s="4" t="str">
        <f t="shared" si="474"/>
        <v/>
      </c>
      <c r="Y1535" s="4" t="str">
        <f t="shared" si="464"/>
        <v/>
      </c>
      <c r="Z1535" s="4">
        <f t="shared" si="465"/>
        <v>5836000</v>
      </c>
      <c r="AA1535" s="16">
        <f t="shared" si="466"/>
        <v>1.7135023989033585E-3</v>
      </c>
      <c r="AB1535" s="15">
        <f t="shared" si="475"/>
        <v>0.2433173406442769</v>
      </c>
      <c r="AC1535" s="15">
        <f t="shared" si="476"/>
        <v>0.24331734064427696</v>
      </c>
      <c r="AD1535" s="4">
        <v>153176</v>
      </c>
      <c r="AE1535" s="26">
        <v>2510.34</v>
      </c>
      <c r="AF1535" s="26">
        <v>2510.34</v>
      </c>
      <c r="AG1535" s="4">
        <f t="shared" si="477"/>
        <v>2254000</v>
      </c>
      <c r="AH1535" s="16">
        <f t="shared" si="467"/>
        <v>4.4365572315882874E-3</v>
      </c>
      <c r="AI1535" s="15">
        <f t="shared" si="468"/>
        <v>0.62999112688553682</v>
      </c>
      <c r="AJ1535" s="15">
        <f t="shared" si="469"/>
        <v>0.62999112688553693</v>
      </c>
      <c r="AK1535" s="4">
        <f t="shared" si="470"/>
        <v>15073000</v>
      </c>
      <c r="AL1535" s="27">
        <f t="shared" si="471"/>
        <v>6.6343793538114506E-4</v>
      </c>
      <c r="AM1535" s="15">
        <f t="shared" si="478"/>
        <v>9.4208186824122603E-2</v>
      </c>
      <c r="AN1535" s="15">
        <f t="shared" si="479"/>
        <v>2.918198024474882E-5</v>
      </c>
    </row>
    <row r="1536" spans="1:40" x14ac:dyDescent="0.2">
      <c r="A1536" s="4" t="s">
        <v>4627</v>
      </c>
      <c r="B1536" s="2" t="s">
        <v>8</v>
      </c>
      <c r="C1536" s="5">
        <v>153205</v>
      </c>
      <c r="D1536" s="2" t="s">
        <v>438</v>
      </c>
      <c r="E1536" s="5">
        <v>153206</v>
      </c>
      <c r="F1536" s="2" t="s">
        <v>2324</v>
      </c>
      <c r="G1536" s="7">
        <v>7000</v>
      </c>
      <c r="H1536" s="5">
        <v>142</v>
      </c>
      <c r="I1536" s="6">
        <v>151755</v>
      </c>
      <c r="J1536" s="13">
        <v>45077</v>
      </c>
      <c r="K1536" s="9">
        <v>7000</v>
      </c>
      <c r="L1536" s="4" t="s">
        <v>4627</v>
      </c>
      <c r="M1536" s="4" t="s">
        <v>4632</v>
      </c>
      <c r="N1536" s="4">
        <f>VLOOKUP(I1536,BaseModelo!$A$2:$E$5075,5)</f>
        <v>7</v>
      </c>
      <c r="P1536" s="15">
        <v>142.00000000000003</v>
      </c>
      <c r="Q1536" s="4">
        <f>VLOOKUP(I1536,BaseModelo!$A$2:$E$5075,3)</f>
        <v>127</v>
      </c>
      <c r="R1536" s="4">
        <f t="shared" si="460"/>
        <v>32283000</v>
      </c>
      <c r="S1536" s="16">
        <f t="shared" si="461"/>
        <v>2.168323885636403E-4</v>
      </c>
      <c r="T1536" s="4">
        <f t="shared" si="472"/>
        <v>3.0790199176036922E-2</v>
      </c>
      <c r="U1536" s="4">
        <f t="shared" si="473"/>
        <v>3.0790199176036929E-2</v>
      </c>
      <c r="V1536" s="6">
        <f t="shared" si="462"/>
        <v>0</v>
      </c>
      <c r="W1536" s="16" t="str">
        <f t="shared" si="463"/>
        <v/>
      </c>
      <c r="X1536" s="4" t="str">
        <f t="shared" si="474"/>
        <v/>
      </c>
      <c r="Y1536" s="4" t="str">
        <f t="shared" si="464"/>
        <v/>
      </c>
      <c r="Z1536" s="4">
        <f t="shared" si="465"/>
        <v>4022000</v>
      </c>
      <c r="AA1536" s="16">
        <f t="shared" si="466"/>
        <v>1.7404276479363501E-3</v>
      </c>
      <c r="AB1536" s="15">
        <f t="shared" si="475"/>
        <v>0.24714072600696171</v>
      </c>
      <c r="AC1536" s="15">
        <f t="shared" si="476"/>
        <v>0.24714072600696177</v>
      </c>
      <c r="AD1536" s="4">
        <v>153205</v>
      </c>
      <c r="AE1536" s="26">
        <v>1758.65</v>
      </c>
      <c r="AF1536" s="26">
        <v>1758.65</v>
      </c>
      <c r="AG1536" s="4">
        <f t="shared" si="477"/>
        <v>1778000</v>
      </c>
      <c r="AH1536" s="16">
        <f t="shared" si="467"/>
        <v>3.937007874015748E-3</v>
      </c>
      <c r="AI1536" s="15">
        <f t="shared" si="468"/>
        <v>0.55905511811023623</v>
      </c>
      <c r="AJ1536" s="15">
        <f t="shared" si="469"/>
        <v>0.55905511811023634</v>
      </c>
      <c r="AK1536" s="4">
        <f t="shared" si="470"/>
        <v>15073000</v>
      </c>
      <c r="AL1536" s="27">
        <f t="shared" si="471"/>
        <v>4.6440655476680156E-4</v>
      </c>
      <c r="AM1536" s="15">
        <f t="shared" si="478"/>
        <v>6.5945730776885828E-2</v>
      </c>
      <c r="AN1536" s="15">
        <f t="shared" si="479"/>
        <v>1.4299170319926922E-5</v>
      </c>
    </row>
    <row r="1537" spans="1:40" x14ac:dyDescent="0.2">
      <c r="A1537" s="4" t="s">
        <v>4627</v>
      </c>
      <c r="B1537" s="3" t="s">
        <v>8</v>
      </c>
      <c r="C1537" s="6">
        <v>153205</v>
      </c>
      <c r="D1537" s="3" t="s">
        <v>438</v>
      </c>
      <c r="E1537" s="6">
        <v>153207</v>
      </c>
      <c r="F1537" s="3" t="s">
        <v>2334</v>
      </c>
      <c r="G1537" s="8">
        <v>7000</v>
      </c>
      <c r="H1537" s="6">
        <v>142</v>
      </c>
      <c r="I1537" s="6">
        <v>151757</v>
      </c>
      <c r="J1537" s="13">
        <v>45077</v>
      </c>
      <c r="K1537" s="9">
        <v>7000</v>
      </c>
      <c r="L1537" s="4" t="s">
        <v>4627</v>
      </c>
      <c r="M1537" s="4" t="s">
        <v>4632</v>
      </c>
      <c r="N1537" s="4">
        <f>VLOOKUP(I1537,BaseModelo!$A$2:$E$5075,5)</f>
        <v>7</v>
      </c>
      <c r="P1537" s="15">
        <v>142.00000000000003</v>
      </c>
      <c r="Q1537" s="4">
        <f>VLOOKUP(I1537,BaseModelo!$A$2:$E$5075,3)</f>
        <v>127</v>
      </c>
      <c r="R1537" s="4">
        <f t="shared" si="460"/>
        <v>32283000</v>
      </c>
      <c r="S1537" s="16">
        <f t="shared" si="461"/>
        <v>2.168323885636403E-4</v>
      </c>
      <c r="T1537" s="4">
        <f t="shared" si="472"/>
        <v>3.0790199176036922E-2</v>
      </c>
      <c r="U1537" s="4">
        <f t="shared" si="473"/>
        <v>3.0790199176036929E-2</v>
      </c>
      <c r="V1537" s="6">
        <f t="shared" si="462"/>
        <v>0</v>
      </c>
      <c r="W1537" s="16" t="str">
        <f t="shared" si="463"/>
        <v/>
      </c>
      <c r="X1537" s="4" t="str">
        <f t="shared" si="474"/>
        <v/>
      </c>
      <c r="Y1537" s="4" t="str">
        <f t="shared" si="464"/>
        <v/>
      </c>
      <c r="Z1537" s="4">
        <f t="shared" si="465"/>
        <v>4022000</v>
      </c>
      <c r="AA1537" s="16">
        <f t="shared" si="466"/>
        <v>1.7404276479363501E-3</v>
      </c>
      <c r="AB1537" s="15">
        <f t="shared" si="475"/>
        <v>0.24714072600696171</v>
      </c>
      <c r="AC1537" s="15">
        <f t="shared" si="476"/>
        <v>0.24714072600696177</v>
      </c>
      <c r="AD1537" s="4">
        <v>153205</v>
      </c>
      <c r="AE1537" s="26">
        <v>1758.65</v>
      </c>
      <c r="AF1537" s="26">
        <v>1758.65</v>
      </c>
      <c r="AG1537" s="4">
        <f t="shared" si="477"/>
        <v>1778000</v>
      </c>
      <c r="AH1537" s="16">
        <f t="shared" si="467"/>
        <v>3.937007874015748E-3</v>
      </c>
      <c r="AI1537" s="15">
        <f t="shared" si="468"/>
        <v>0.55905511811023623</v>
      </c>
      <c r="AJ1537" s="15">
        <f t="shared" si="469"/>
        <v>0.55905511811023634</v>
      </c>
      <c r="AK1537" s="4">
        <f t="shared" si="470"/>
        <v>15073000</v>
      </c>
      <c r="AL1537" s="27">
        <f t="shared" si="471"/>
        <v>4.6440655476680156E-4</v>
      </c>
      <c r="AM1537" s="15">
        <f t="shared" si="478"/>
        <v>6.5945730776885828E-2</v>
      </c>
      <c r="AN1537" s="15">
        <f t="shared" si="479"/>
        <v>1.4299170319926922E-5</v>
      </c>
    </row>
    <row r="1538" spans="1:40" x14ac:dyDescent="0.2">
      <c r="A1538" s="4" t="s">
        <v>4627</v>
      </c>
      <c r="B1538" s="3" t="s">
        <v>8</v>
      </c>
      <c r="C1538" s="6">
        <v>153205</v>
      </c>
      <c r="D1538" s="3" t="s">
        <v>438</v>
      </c>
      <c r="E1538" s="6">
        <v>153209</v>
      </c>
      <c r="F1538" s="3" t="s">
        <v>2335</v>
      </c>
      <c r="G1538" s="8">
        <v>7000</v>
      </c>
      <c r="H1538" s="6">
        <v>142</v>
      </c>
      <c r="I1538" s="6">
        <v>152636</v>
      </c>
      <c r="J1538" s="13">
        <v>45077</v>
      </c>
      <c r="K1538" s="9">
        <v>7000</v>
      </c>
      <c r="L1538" s="4" t="s">
        <v>4627</v>
      </c>
      <c r="M1538" s="4" t="s">
        <v>4632</v>
      </c>
      <c r="N1538" s="4">
        <f>VLOOKUP(I1538,BaseModelo!$A$2:$E$5075,5)</f>
        <v>6</v>
      </c>
      <c r="P1538" s="15">
        <v>142.00000000000003</v>
      </c>
      <c r="Q1538" s="4">
        <f>VLOOKUP(I1538,BaseModelo!$A$2:$E$5075,3)</f>
        <v>115</v>
      </c>
      <c r="R1538" s="4">
        <f t="shared" ref="R1538:R1601" si="480">SUMIFS($G:$G,$M:$M,M1538)</f>
        <v>32283000</v>
      </c>
      <c r="S1538" s="16">
        <f t="shared" ref="S1538:S1601" si="481">G1538/R1538</f>
        <v>2.168323885636403E-4</v>
      </c>
      <c r="T1538" s="4">
        <f t="shared" si="472"/>
        <v>3.0790199176036922E-2</v>
      </c>
      <c r="U1538" s="4">
        <f t="shared" si="473"/>
        <v>3.0790199176036929E-2</v>
      </c>
      <c r="V1538" s="6">
        <f t="shared" ref="V1538:V1601" si="482">SUMIFS($G:$G,$O:$O,O1538)</f>
        <v>0</v>
      </c>
      <c r="W1538" s="16" t="str">
        <f t="shared" ref="W1538:W1601" si="483">IFERROR(G1538/V1538,"")</f>
        <v/>
      </c>
      <c r="X1538" s="4" t="str">
        <f t="shared" si="474"/>
        <v/>
      </c>
      <c r="Y1538" s="4" t="str">
        <f t="shared" ref="Y1538:Y1601" si="484">IFERROR(W1538*P1538,"")</f>
        <v/>
      </c>
      <c r="Z1538" s="4">
        <f t="shared" ref="Z1538:Z1601" si="485">SUMIFS($G:$G,$N:$N,N1538)</f>
        <v>4853000</v>
      </c>
      <c r="AA1538" s="16">
        <f t="shared" ref="AA1538:AA1601" si="486">IFERROR(G1538/Z1538,"")</f>
        <v>1.4424067587059551E-3</v>
      </c>
      <c r="AB1538" s="15">
        <f t="shared" si="475"/>
        <v>0.20482175973624561</v>
      </c>
      <c r="AC1538" s="15">
        <f t="shared" si="476"/>
        <v>0.20482175973624567</v>
      </c>
      <c r="AD1538" s="4">
        <v>153205</v>
      </c>
      <c r="AE1538" s="26">
        <v>1758.65</v>
      </c>
      <c r="AF1538" s="26">
        <v>1758.65</v>
      </c>
      <c r="AG1538" s="4">
        <f t="shared" si="477"/>
        <v>1993000</v>
      </c>
      <c r="AH1538" s="16">
        <f t="shared" ref="AH1538:AH1601" si="487">IFERROR($G1538/AG1538,"")</f>
        <v>3.5122930255895636E-3</v>
      </c>
      <c r="AI1538" s="15">
        <f t="shared" ref="AI1538:AI1601" si="488">IFERROR(AH1538*H1538,"")</f>
        <v>0.498745609633718</v>
      </c>
      <c r="AJ1538" s="15">
        <f t="shared" ref="AJ1538:AJ1601" si="489">IFERROR(AH1538*P1538,"")</f>
        <v>0.49874560963371811</v>
      </c>
      <c r="AK1538" s="4">
        <f t="shared" ref="AK1538:AK1601" si="490">SUMIFS($G:$G,$A:$A,$A1538,$M:$M,$M1538)</f>
        <v>15073000</v>
      </c>
      <c r="AL1538" s="27">
        <f t="shared" ref="AL1538:AL1601" si="491">IFERROR($G1538/AK1538,"")</f>
        <v>4.6440655476680156E-4</v>
      </c>
      <c r="AM1538" s="15">
        <f t="shared" si="478"/>
        <v>6.5945730776885828E-2</v>
      </c>
      <c r="AN1538" s="15">
        <f t="shared" si="479"/>
        <v>1.4299170319926922E-5</v>
      </c>
    </row>
    <row r="1539" spans="1:40" x14ac:dyDescent="0.2">
      <c r="A1539" s="4" t="s">
        <v>4627</v>
      </c>
      <c r="B1539" s="3" t="s">
        <v>8</v>
      </c>
      <c r="C1539" s="6">
        <v>153205</v>
      </c>
      <c r="D1539" s="3" t="s">
        <v>438</v>
      </c>
      <c r="E1539" s="6">
        <v>153210</v>
      </c>
      <c r="F1539" s="3" t="s">
        <v>2336</v>
      </c>
      <c r="G1539" s="8">
        <v>7000</v>
      </c>
      <c r="H1539" s="6">
        <v>142</v>
      </c>
      <c r="I1539" s="6">
        <v>152210</v>
      </c>
      <c r="J1539" s="13">
        <v>45077</v>
      </c>
      <c r="K1539" s="9">
        <v>7000</v>
      </c>
      <c r="L1539" s="4" t="s">
        <v>4627</v>
      </c>
      <c r="M1539" s="4" t="s">
        <v>4632</v>
      </c>
      <c r="N1539" s="4">
        <f>VLOOKUP(I1539,BaseModelo!$A$2:$E$5075,5)</f>
        <v>6</v>
      </c>
      <c r="P1539" s="15">
        <v>142.00000000000003</v>
      </c>
      <c r="Q1539" s="4">
        <f>VLOOKUP(I1539,BaseModelo!$A$2:$E$5075,3)</f>
        <v>115</v>
      </c>
      <c r="R1539" s="4">
        <f t="shared" si="480"/>
        <v>32283000</v>
      </c>
      <c r="S1539" s="16">
        <f t="shared" si="481"/>
        <v>2.168323885636403E-4</v>
      </c>
      <c r="T1539" s="4">
        <f t="shared" ref="T1539:T1602" si="492">S1539*H1539</f>
        <v>3.0790199176036922E-2</v>
      </c>
      <c r="U1539" s="4">
        <f t="shared" ref="U1539:U1602" si="493">S1539*P1539</f>
        <v>3.0790199176036929E-2</v>
      </c>
      <c r="V1539" s="6">
        <f t="shared" si="482"/>
        <v>0</v>
      </c>
      <c r="W1539" s="16" t="str">
        <f t="shared" si="483"/>
        <v/>
      </c>
      <c r="X1539" s="4" t="str">
        <f t="shared" ref="X1539:X1602" si="494">IFERROR(W1539*H1539,"")</f>
        <v/>
      </c>
      <c r="Y1539" s="4" t="str">
        <f t="shared" si="484"/>
        <v/>
      </c>
      <c r="Z1539" s="4">
        <f t="shared" si="485"/>
        <v>4853000</v>
      </c>
      <c r="AA1539" s="16">
        <f t="shared" si="486"/>
        <v>1.4424067587059551E-3</v>
      </c>
      <c r="AB1539" s="15">
        <f t="shared" ref="AB1539:AB1602" si="495">IFERROR(AA1539*H1539,"")</f>
        <v>0.20482175973624561</v>
      </c>
      <c r="AC1539" s="15">
        <f t="shared" ref="AC1539:AC1602" si="496">IFERROR(AA1539*P1539,"")</f>
        <v>0.20482175973624567</v>
      </c>
      <c r="AD1539" s="4">
        <v>153205</v>
      </c>
      <c r="AE1539" s="26">
        <v>1758.65</v>
      </c>
      <c r="AF1539" s="26">
        <v>1758.65</v>
      </c>
      <c r="AG1539" s="4">
        <f t="shared" ref="AG1539:AG1602" si="497">SUMIFS($G:$G,$N:$N,$N1539,$A:$A,$A1539)</f>
        <v>1993000</v>
      </c>
      <c r="AH1539" s="16">
        <f t="shared" si="487"/>
        <v>3.5122930255895636E-3</v>
      </c>
      <c r="AI1539" s="15">
        <f t="shared" si="488"/>
        <v>0.498745609633718</v>
      </c>
      <c r="AJ1539" s="15">
        <f t="shared" si="489"/>
        <v>0.49874560963371811</v>
      </c>
      <c r="AK1539" s="4">
        <f t="shared" si="490"/>
        <v>15073000</v>
      </c>
      <c r="AL1539" s="27">
        <f t="shared" si="491"/>
        <v>4.6440655476680156E-4</v>
      </c>
      <c r="AM1539" s="15">
        <f t="shared" ref="AM1539:AM1602" si="498">IFERROR(AL1539*H1539,"")</f>
        <v>6.5945730776885828E-2</v>
      </c>
      <c r="AN1539" s="15">
        <f t="shared" ref="AN1539:AN1602" si="499">IFERROR(AL1539*U1539,"")</f>
        <v>1.4299170319926922E-5</v>
      </c>
    </row>
    <row r="1540" spans="1:40" x14ac:dyDescent="0.2">
      <c r="A1540" s="4" t="s">
        <v>4627</v>
      </c>
      <c r="B1540" s="3" t="s">
        <v>8</v>
      </c>
      <c r="C1540" s="6">
        <v>153205</v>
      </c>
      <c r="D1540" s="3" t="s">
        <v>438</v>
      </c>
      <c r="E1540" s="6">
        <v>153211</v>
      </c>
      <c r="F1540" s="3" t="s">
        <v>2337</v>
      </c>
      <c r="G1540" s="8">
        <v>7000</v>
      </c>
      <c r="H1540" s="6">
        <v>142</v>
      </c>
      <c r="I1540" s="6">
        <v>152212</v>
      </c>
      <c r="J1540" s="13">
        <v>45077</v>
      </c>
      <c r="K1540" s="9">
        <v>7000</v>
      </c>
      <c r="L1540" s="4" t="s">
        <v>4627</v>
      </c>
      <c r="M1540" s="4" t="s">
        <v>4632</v>
      </c>
      <c r="N1540" s="4">
        <f>VLOOKUP(I1540,BaseModelo!$A$2:$E$5075,5)</f>
        <v>6</v>
      </c>
      <c r="P1540" s="15">
        <v>142.00000000000003</v>
      </c>
      <c r="Q1540" s="4">
        <f>VLOOKUP(I1540,BaseModelo!$A$2:$E$5075,3)</f>
        <v>115</v>
      </c>
      <c r="R1540" s="4">
        <f t="shared" si="480"/>
        <v>32283000</v>
      </c>
      <c r="S1540" s="16">
        <f t="shared" si="481"/>
        <v>2.168323885636403E-4</v>
      </c>
      <c r="T1540" s="4">
        <f t="shared" si="492"/>
        <v>3.0790199176036922E-2</v>
      </c>
      <c r="U1540" s="4">
        <f t="shared" si="493"/>
        <v>3.0790199176036929E-2</v>
      </c>
      <c r="V1540" s="6">
        <f t="shared" si="482"/>
        <v>0</v>
      </c>
      <c r="W1540" s="16" t="str">
        <f t="shared" si="483"/>
        <v/>
      </c>
      <c r="X1540" s="4" t="str">
        <f t="shared" si="494"/>
        <v/>
      </c>
      <c r="Y1540" s="4" t="str">
        <f t="shared" si="484"/>
        <v/>
      </c>
      <c r="Z1540" s="4">
        <f t="shared" si="485"/>
        <v>4853000</v>
      </c>
      <c r="AA1540" s="16">
        <f t="shared" si="486"/>
        <v>1.4424067587059551E-3</v>
      </c>
      <c r="AB1540" s="15">
        <f t="shared" si="495"/>
        <v>0.20482175973624561</v>
      </c>
      <c r="AC1540" s="15">
        <f t="shared" si="496"/>
        <v>0.20482175973624567</v>
      </c>
      <c r="AD1540" s="4">
        <v>153205</v>
      </c>
      <c r="AE1540" s="26">
        <v>1758.65</v>
      </c>
      <c r="AF1540" s="26">
        <v>1758.65</v>
      </c>
      <c r="AG1540" s="4">
        <f t="shared" si="497"/>
        <v>1993000</v>
      </c>
      <c r="AH1540" s="16">
        <f t="shared" si="487"/>
        <v>3.5122930255895636E-3</v>
      </c>
      <c r="AI1540" s="15">
        <f t="shared" si="488"/>
        <v>0.498745609633718</v>
      </c>
      <c r="AJ1540" s="15">
        <f t="shared" si="489"/>
        <v>0.49874560963371811</v>
      </c>
      <c r="AK1540" s="4">
        <f t="shared" si="490"/>
        <v>15073000</v>
      </c>
      <c r="AL1540" s="27">
        <f t="shared" si="491"/>
        <v>4.6440655476680156E-4</v>
      </c>
      <c r="AM1540" s="15">
        <f t="shared" si="498"/>
        <v>6.5945730776885828E-2</v>
      </c>
      <c r="AN1540" s="15">
        <f t="shared" si="499"/>
        <v>1.4299170319926922E-5</v>
      </c>
    </row>
    <row r="1541" spans="1:40" x14ac:dyDescent="0.2">
      <c r="A1541" s="4" t="s">
        <v>4627</v>
      </c>
      <c r="B1541" s="2" t="s">
        <v>17</v>
      </c>
      <c r="C1541" s="5">
        <v>153221</v>
      </c>
      <c r="D1541" s="2" t="s">
        <v>441</v>
      </c>
      <c r="E1541" s="5">
        <v>153222</v>
      </c>
      <c r="F1541" s="2" t="s">
        <v>2340</v>
      </c>
      <c r="G1541" s="7">
        <v>5000</v>
      </c>
      <c r="H1541" s="5">
        <v>147</v>
      </c>
      <c r="I1541" s="6">
        <v>152822</v>
      </c>
      <c r="J1541" s="13">
        <v>45077</v>
      </c>
      <c r="K1541" s="9">
        <v>3199.9229720447952</v>
      </c>
      <c r="L1541" s="4" t="s">
        <v>4627</v>
      </c>
      <c r="M1541" s="4" t="s">
        <v>4632</v>
      </c>
      <c r="N1541" s="4">
        <f>VLOOKUP(I1541,BaseModelo!$A$2:$E$5075,5)</f>
        <v>3</v>
      </c>
      <c r="P1541" s="15">
        <v>147</v>
      </c>
      <c r="Q1541" s="4">
        <f>VLOOKUP(I1541,BaseModelo!$A$2:$E$5075,3)</f>
        <v>110</v>
      </c>
      <c r="R1541" s="4">
        <f t="shared" si="480"/>
        <v>32283000</v>
      </c>
      <c r="S1541" s="16">
        <f t="shared" si="481"/>
        <v>1.5488027754545735E-4</v>
      </c>
      <c r="T1541" s="4">
        <f t="shared" si="492"/>
        <v>2.2767400799182231E-2</v>
      </c>
      <c r="U1541" s="4">
        <f t="shared" si="493"/>
        <v>2.2767400799182231E-2</v>
      </c>
      <c r="V1541" s="6">
        <f t="shared" si="482"/>
        <v>0</v>
      </c>
      <c r="W1541" s="16" t="str">
        <f t="shared" si="483"/>
        <v/>
      </c>
      <c r="X1541" s="4" t="str">
        <f t="shared" si="494"/>
        <v/>
      </c>
      <c r="Y1541" s="4" t="str">
        <f t="shared" si="484"/>
        <v/>
      </c>
      <c r="Z1541" s="4">
        <f t="shared" si="485"/>
        <v>1992000</v>
      </c>
      <c r="AA1541" s="16">
        <f t="shared" si="486"/>
        <v>2.5100401606425703E-3</v>
      </c>
      <c r="AB1541" s="15">
        <f t="shared" si="495"/>
        <v>0.36897590361445781</v>
      </c>
      <c r="AC1541" s="15">
        <f t="shared" si="496"/>
        <v>0.36897590361445781</v>
      </c>
      <c r="AD1541" s="4">
        <v>153221</v>
      </c>
      <c r="AE1541" s="26">
        <v>1303.3399999999999</v>
      </c>
      <c r="AF1541" s="26">
        <v>1113.2820528743771</v>
      </c>
      <c r="AG1541" s="4">
        <f t="shared" si="497"/>
        <v>1267000</v>
      </c>
      <c r="AH1541" s="16">
        <f t="shared" si="487"/>
        <v>3.9463299131807421E-3</v>
      </c>
      <c r="AI1541" s="15">
        <f t="shared" si="488"/>
        <v>0.58011049723756913</v>
      </c>
      <c r="AJ1541" s="15">
        <f t="shared" si="489"/>
        <v>0.58011049723756913</v>
      </c>
      <c r="AK1541" s="4">
        <f t="shared" si="490"/>
        <v>15073000</v>
      </c>
      <c r="AL1541" s="27">
        <f t="shared" si="491"/>
        <v>3.3171896769057253E-4</v>
      </c>
      <c r="AM1541" s="15">
        <f t="shared" si="498"/>
        <v>4.8762688250514163E-2</v>
      </c>
      <c r="AN1541" s="15">
        <f t="shared" si="499"/>
        <v>7.5523786901022457E-6</v>
      </c>
    </row>
    <row r="1542" spans="1:40" x14ac:dyDescent="0.2">
      <c r="A1542" s="4" t="s">
        <v>4627</v>
      </c>
      <c r="B1542" s="3" t="s">
        <v>17</v>
      </c>
      <c r="C1542" s="6">
        <v>153221</v>
      </c>
      <c r="D1542" s="3" t="s">
        <v>441</v>
      </c>
      <c r="E1542" s="6">
        <v>153223</v>
      </c>
      <c r="F1542" s="3" t="s">
        <v>2343</v>
      </c>
      <c r="G1542" s="8">
        <v>5000</v>
      </c>
      <c r="H1542" s="6">
        <v>147</v>
      </c>
      <c r="I1542" s="6">
        <v>152820</v>
      </c>
      <c r="J1542" s="13">
        <v>45077</v>
      </c>
      <c r="K1542" s="9">
        <v>3199.9229720447952</v>
      </c>
      <c r="L1542" s="4" t="s">
        <v>4627</v>
      </c>
      <c r="M1542" s="4" t="s">
        <v>4632</v>
      </c>
      <c r="N1542" s="4">
        <f>VLOOKUP(I1542,BaseModelo!$A$2:$E$5075,5)</f>
        <v>3</v>
      </c>
      <c r="P1542" s="15">
        <v>147</v>
      </c>
      <c r="Q1542" s="4">
        <f>VLOOKUP(I1542,BaseModelo!$A$2:$E$5075,3)</f>
        <v>110</v>
      </c>
      <c r="R1542" s="4">
        <f t="shared" si="480"/>
        <v>32283000</v>
      </c>
      <c r="S1542" s="16">
        <f t="shared" si="481"/>
        <v>1.5488027754545735E-4</v>
      </c>
      <c r="T1542" s="4">
        <f t="shared" si="492"/>
        <v>2.2767400799182231E-2</v>
      </c>
      <c r="U1542" s="4">
        <f t="shared" si="493"/>
        <v>2.2767400799182231E-2</v>
      </c>
      <c r="V1542" s="6">
        <f t="shared" si="482"/>
        <v>0</v>
      </c>
      <c r="W1542" s="16" t="str">
        <f t="shared" si="483"/>
        <v/>
      </c>
      <c r="X1542" s="4" t="str">
        <f t="shared" si="494"/>
        <v/>
      </c>
      <c r="Y1542" s="4" t="str">
        <f t="shared" si="484"/>
        <v/>
      </c>
      <c r="Z1542" s="4">
        <f t="shared" si="485"/>
        <v>1992000</v>
      </c>
      <c r="AA1542" s="16">
        <f t="shared" si="486"/>
        <v>2.5100401606425703E-3</v>
      </c>
      <c r="AB1542" s="15">
        <f t="shared" si="495"/>
        <v>0.36897590361445781</v>
      </c>
      <c r="AC1542" s="15">
        <f t="shared" si="496"/>
        <v>0.36897590361445781</v>
      </c>
      <c r="AD1542" s="4">
        <v>153221</v>
      </c>
      <c r="AE1542" s="26">
        <v>1303.3399999999999</v>
      </c>
      <c r="AF1542" s="26">
        <v>1113.2820528743771</v>
      </c>
      <c r="AG1542" s="4">
        <f t="shared" si="497"/>
        <v>1267000</v>
      </c>
      <c r="AH1542" s="16">
        <f t="shared" si="487"/>
        <v>3.9463299131807421E-3</v>
      </c>
      <c r="AI1542" s="15">
        <f t="shared" si="488"/>
        <v>0.58011049723756913</v>
      </c>
      <c r="AJ1542" s="15">
        <f t="shared" si="489"/>
        <v>0.58011049723756913</v>
      </c>
      <c r="AK1542" s="4">
        <f t="shared" si="490"/>
        <v>15073000</v>
      </c>
      <c r="AL1542" s="27">
        <f t="shared" si="491"/>
        <v>3.3171896769057253E-4</v>
      </c>
      <c r="AM1542" s="15">
        <f t="shared" si="498"/>
        <v>4.8762688250514163E-2</v>
      </c>
      <c r="AN1542" s="15">
        <f t="shared" si="499"/>
        <v>7.5523786901022457E-6</v>
      </c>
    </row>
    <row r="1543" spans="1:40" x14ac:dyDescent="0.2">
      <c r="A1543" s="4" t="s">
        <v>4627</v>
      </c>
      <c r="B1543" s="3" t="s">
        <v>17</v>
      </c>
      <c r="C1543" s="6">
        <v>153221</v>
      </c>
      <c r="D1543" s="3" t="s">
        <v>441</v>
      </c>
      <c r="E1543" s="6">
        <v>153224</v>
      </c>
      <c r="F1543" s="3" t="s">
        <v>2344</v>
      </c>
      <c r="G1543" s="8">
        <v>5000</v>
      </c>
      <c r="H1543" s="6">
        <v>147</v>
      </c>
      <c r="I1543" s="6">
        <v>152815</v>
      </c>
      <c r="J1543" s="13">
        <v>45077</v>
      </c>
      <c r="K1543" s="9">
        <v>3199.9229720447952</v>
      </c>
      <c r="L1543" s="4" t="s">
        <v>4627</v>
      </c>
      <c r="M1543" s="4" t="s">
        <v>4632</v>
      </c>
      <c r="N1543" s="4">
        <f>VLOOKUP(I1543,BaseModelo!$A$2:$E$5075,5)</f>
        <v>9</v>
      </c>
      <c r="P1543" s="15">
        <v>147</v>
      </c>
      <c r="Q1543" s="4">
        <f>VLOOKUP(I1543,BaseModelo!$A$2:$E$5075,3)</f>
        <v>147</v>
      </c>
      <c r="R1543" s="4">
        <f t="shared" si="480"/>
        <v>32283000</v>
      </c>
      <c r="S1543" s="16">
        <f t="shared" si="481"/>
        <v>1.5488027754545735E-4</v>
      </c>
      <c r="T1543" s="4">
        <f t="shared" si="492"/>
        <v>2.2767400799182231E-2</v>
      </c>
      <c r="U1543" s="4">
        <f t="shared" si="493"/>
        <v>2.2767400799182231E-2</v>
      </c>
      <c r="V1543" s="6">
        <f t="shared" si="482"/>
        <v>0</v>
      </c>
      <c r="W1543" s="16" t="str">
        <f t="shared" si="483"/>
        <v/>
      </c>
      <c r="X1543" s="4" t="str">
        <f t="shared" si="494"/>
        <v/>
      </c>
      <c r="Y1543" s="4" t="str">
        <f t="shared" si="484"/>
        <v/>
      </c>
      <c r="Z1543" s="4">
        <f t="shared" si="485"/>
        <v>5305000</v>
      </c>
      <c r="AA1543" s="16">
        <f t="shared" si="486"/>
        <v>9.42507068803016E-4</v>
      </c>
      <c r="AB1543" s="15">
        <f t="shared" si="495"/>
        <v>0.13854853911404336</v>
      </c>
      <c r="AC1543" s="15">
        <f t="shared" si="496"/>
        <v>0.13854853911404336</v>
      </c>
      <c r="AD1543" s="4">
        <v>153221</v>
      </c>
      <c r="AE1543" s="26">
        <v>1303.3399999999999</v>
      </c>
      <c r="AF1543" s="26">
        <v>1113.2820528743771</v>
      </c>
      <c r="AG1543" s="4">
        <f t="shared" si="497"/>
        <v>2114000</v>
      </c>
      <c r="AH1543" s="16">
        <f t="shared" si="487"/>
        <v>2.3651844843897824E-3</v>
      </c>
      <c r="AI1543" s="15">
        <f t="shared" si="488"/>
        <v>0.34768211920529801</v>
      </c>
      <c r="AJ1543" s="15">
        <f t="shared" si="489"/>
        <v>0.34768211920529801</v>
      </c>
      <c r="AK1543" s="4">
        <f t="shared" si="490"/>
        <v>15073000</v>
      </c>
      <c r="AL1543" s="27">
        <f t="shared" si="491"/>
        <v>3.3171896769057253E-4</v>
      </c>
      <c r="AM1543" s="15">
        <f t="shared" si="498"/>
        <v>4.8762688250514163E-2</v>
      </c>
      <c r="AN1543" s="15">
        <f t="shared" si="499"/>
        <v>7.5523786901022457E-6</v>
      </c>
    </row>
    <row r="1544" spans="1:40" x14ac:dyDescent="0.2">
      <c r="A1544" s="4" t="s">
        <v>4627</v>
      </c>
      <c r="B1544" s="3" t="s">
        <v>17</v>
      </c>
      <c r="C1544" s="6">
        <v>153221</v>
      </c>
      <c r="D1544" s="3" t="s">
        <v>441</v>
      </c>
      <c r="E1544" s="6">
        <v>153225</v>
      </c>
      <c r="F1544" s="3" t="s">
        <v>2345</v>
      </c>
      <c r="G1544" s="8">
        <v>5000</v>
      </c>
      <c r="H1544" s="6">
        <v>147</v>
      </c>
      <c r="I1544" s="6">
        <v>152818</v>
      </c>
      <c r="J1544" s="13">
        <v>45077</v>
      </c>
      <c r="K1544" s="9">
        <v>3199.9229720447952</v>
      </c>
      <c r="L1544" s="4" t="s">
        <v>4627</v>
      </c>
      <c r="M1544" s="4" t="s">
        <v>4632</v>
      </c>
      <c r="N1544" s="4">
        <f>VLOOKUP(I1544,BaseModelo!$A$2:$E$5075,5)</f>
        <v>9</v>
      </c>
      <c r="P1544" s="15">
        <v>147</v>
      </c>
      <c r="Q1544" s="4">
        <f>VLOOKUP(I1544,BaseModelo!$A$2:$E$5075,3)</f>
        <v>147</v>
      </c>
      <c r="R1544" s="4">
        <f t="shared" si="480"/>
        <v>32283000</v>
      </c>
      <c r="S1544" s="16">
        <f t="shared" si="481"/>
        <v>1.5488027754545735E-4</v>
      </c>
      <c r="T1544" s="4">
        <f t="shared" si="492"/>
        <v>2.2767400799182231E-2</v>
      </c>
      <c r="U1544" s="4">
        <f t="shared" si="493"/>
        <v>2.2767400799182231E-2</v>
      </c>
      <c r="V1544" s="6">
        <f t="shared" si="482"/>
        <v>0</v>
      </c>
      <c r="W1544" s="16" t="str">
        <f t="shared" si="483"/>
        <v/>
      </c>
      <c r="X1544" s="4" t="str">
        <f t="shared" si="494"/>
        <v/>
      </c>
      <c r="Y1544" s="4" t="str">
        <f t="shared" si="484"/>
        <v/>
      </c>
      <c r="Z1544" s="4">
        <f t="shared" si="485"/>
        <v>5305000</v>
      </c>
      <c r="AA1544" s="16">
        <f t="shared" si="486"/>
        <v>9.42507068803016E-4</v>
      </c>
      <c r="AB1544" s="15">
        <f t="shared" si="495"/>
        <v>0.13854853911404336</v>
      </c>
      <c r="AC1544" s="15">
        <f t="shared" si="496"/>
        <v>0.13854853911404336</v>
      </c>
      <c r="AD1544" s="4">
        <v>153221</v>
      </c>
      <c r="AE1544" s="26">
        <v>1303.3399999999999</v>
      </c>
      <c r="AF1544" s="26">
        <v>1113.2820528743771</v>
      </c>
      <c r="AG1544" s="4">
        <f t="shared" si="497"/>
        <v>2114000</v>
      </c>
      <c r="AH1544" s="16">
        <f t="shared" si="487"/>
        <v>2.3651844843897824E-3</v>
      </c>
      <c r="AI1544" s="15">
        <f t="shared" si="488"/>
        <v>0.34768211920529801</v>
      </c>
      <c r="AJ1544" s="15">
        <f t="shared" si="489"/>
        <v>0.34768211920529801</v>
      </c>
      <c r="AK1544" s="4">
        <f t="shared" si="490"/>
        <v>15073000</v>
      </c>
      <c r="AL1544" s="27">
        <f t="shared" si="491"/>
        <v>3.3171896769057253E-4</v>
      </c>
      <c r="AM1544" s="15">
        <f t="shared" si="498"/>
        <v>4.8762688250514163E-2</v>
      </c>
      <c r="AN1544" s="15">
        <f t="shared" si="499"/>
        <v>7.5523786901022457E-6</v>
      </c>
    </row>
    <row r="1545" spans="1:40" x14ac:dyDescent="0.2">
      <c r="A1545" s="4" t="s">
        <v>4627</v>
      </c>
      <c r="B1545" s="3" t="s">
        <v>17</v>
      </c>
      <c r="C1545" s="6">
        <v>153221</v>
      </c>
      <c r="D1545" s="3" t="s">
        <v>441</v>
      </c>
      <c r="E1545" s="6">
        <v>153226</v>
      </c>
      <c r="F1545" s="3" t="s">
        <v>2346</v>
      </c>
      <c r="G1545" s="8">
        <v>5000</v>
      </c>
      <c r="H1545" s="6">
        <v>147</v>
      </c>
      <c r="I1545" s="6">
        <v>152832</v>
      </c>
      <c r="J1545" s="13">
        <v>45077</v>
      </c>
      <c r="K1545" s="9">
        <v>3199.9229720447952</v>
      </c>
      <c r="L1545" s="4" t="s">
        <v>4627</v>
      </c>
      <c r="M1545" s="4" t="s">
        <v>4632</v>
      </c>
      <c r="N1545" s="4">
        <f>VLOOKUP(I1545,BaseModelo!$A$2:$E$5075,5)</f>
        <v>5</v>
      </c>
      <c r="P1545" s="15">
        <v>147</v>
      </c>
      <c r="Q1545" s="4">
        <f>VLOOKUP(I1545,BaseModelo!$A$2:$E$5075,3)</f>
        <v>110</v>
      </c>
      <c r="R1545" s="4">
        <f t="shared" si="480"/>
        <v>32283000</v>
      </c>
      <c r="S1545" s="16">
        <f t="shared" si="481"/>
        <v>1.5488027754545735E-4</v>
      </c>
      <c r="T1545" s="4">
        <f t="shared" si="492"/>
        <v>2.2767400799182231E-2</v>
      </c>
      <c r="U1545" s="4">
        <f t="shared" si="493"/>
        <v>2.2767400799182231E-2</v>
      </c>
      <c r="V1545" s="6">
        <f t="shared" si="482"/>
        <v>0</v>
      </c>
      <c r="W1545" s="16" t="str">
        <f t="shared" si="483"/>
        <v/>
      </c>
      <c r="X1545" s="4" t="str">
        <f t="shared" si="494"/>
        <v/>
      </c>
      <c r="Y1545" s="4" t="str">
        <f t="shared" si="484"/>
        <v/>
      </c>
      <c r="Z1545" s="4">
        <f t="shared" si="485"/>
        <v>4058000</v>
      </c>
      <c r="AA1545" s="16">
        <f t="shared" si="486"/>
        <v>1.2321340561853129E-3</v>
      </c>
      <c r="AB1545" s="15">
        <f t="shared" si="495"/>
        <v>0.18112370625924099</v>
      </c>
      <c r="AC1545" s="15">
        <f t="shared" si="496"/>
        <v>0.18112370625924099</v>
      </c>
      <c r="AD1545" s="4">
        <v>153221</v>
      </c>
      <c r="AE1545" s="26">
        <v>1303.3399999999999</v>
      </c>
      <c r="AF1545" s="26">
        <v>1113.2820528743771</v>
      </c>
      <c r="AG1545" s="4">
        <f t="shared" si="497"/>
        <v>1768000</v>
      </c>
      <c r="AH1545" s="16">
        <f t="shared" si="487"/>
        <v>2.8280542986425339E-3</v>
      </c>
      <c r="AI1545" s="15">
        <f t="shared" si="488"/>
        <v>0.41572398190045246</v>
      </c>
      <c r="AJ1545" s="15">
        <f t="shared" si="489"/>
        <v>0.41572398190045246</v>
      </c>
      <c r="AK1545" s="4">
        <f t="shared" si="490"/>
        <v>15073000</v>
      </c>
      <c r="AL1545" s="27">
        <f t="shared" si="491"/>
        <v>3.3171896769057253E-4</v>
      </c>
      <c r="AM1545" s="15">
        <f t="shared" si="498"/>
        <v>4.8762688250514163E-2</v>
      </c>
      <c r="AN1545" s="15">
        <f t="shared" si="499"/>
        <v>7.5523786901022457E-6</v>
      </c>
    </row>
    <row r="1546" spans="1:40" x14ac:dyDescent="0.2">
      <c r="A1546" s="4" t="s">
        <v>4627</v>
      </c>
      <c r="B1546" s="3" t="s">
        <v>17</v>
      </c>
      <c r="C1546" s="6">
        <v>153221</v>
      </c>
      <c r="D1546" s="3" t="s">
        <v>441</v>
      </c>
      <c r="E1546" s="6">
        <v>153227</v>
      </c>
      <c r="F1546" s="3" t="s">
        <v>2347</v>
      </c>
      <c r="G1546" s="8">
        <v>5000</v>
      </c>
      <c r="H1546" s="6">
        <v>147</v>
      </c>
      <c r="I1546" s="6">
        <v>152939</v>
      </c>
      <c r="J1546" s="13">
        <v>45077</v>
      </c>
      <c r="K1546" s="9">
        <v>3199.9229720447952</v>
      </c>
      <c r="L1546" s="4" t="s">
        <v>4627</v>
      </c>
      <c r="M1546" s="4" t="s">
        <v>4632</v>
      </c>
      <c r="N1546" s="4">
        <f>VLOOKUP(I1546,BaseModelo!$A$2:$E$5075,5)</f>
        <v>10</v>
      </c>
      <c r="P1546" s="15">
        <v>147</v>
      </c>
      <c r="Q1546" s="4">
        <f>VLOOKUP(I1546,BaseModelo!$A$2:$E$5075,3)</f>
        <v>0</v>
      </c>
      <c r="R1546" s="4">
        <f t="shared" si="480"/>
        <v>32283000</v>
      </c>
      <c r="S1546" s="16">
        <f t="shared" si="481"/>
        <v>1.5488027754545735E-4</v>
      </c>
      <c r="T1546" s="4">
        <f t="shared" si="492"/>
        <v>2.2767400799182231E-2</v>
      </c>
      <c r="U1546" s="4">
        <f t="shared" si="493"/>
        <v>2.2767400799182231E-2</v>
      </c>
      <c r="V1546" s="6">
        <f t="shared" si="482"/>
        <v>0</v>
      </c>
      <c r="W1546" s="16" t="str">
        <f t="shared" si="483"/>
        <v/>
      </c>
      <c r="X1546" s="4" t="str">
        <f t="shared" si="494"/>
        <v/>
      </c>
      <c r="Y1546" s="4" t="str">
        <f t="shared" si="484"/>
        <v/>
      </c>
      <c r="Z1546" s="4">
        <f t="shared" si="485"/>
        <v>4121000</v>
      </c>
      <c r="AA1546" s="16">
        <f t="shared" si="486"/>
        <v>1.2132977432661976E-3</v>
      </c>
      <c r="AB1546" s="15">
        <f t="shared" si="495"/>
        <v>0.17835476826013105</v>
      </c>
      <c r="AC1546" s="15">
        <f t="shared" si="496"/>
        <v>0.17835476826013105</v>
      </c>
      <c r="AD1546" s="4">
        <v>153221</v>
      </c>
      <c r="AE1546" s="26">
        <v>1303.3399999999999</v>
      </c>
      <c r="AF1546" s="26">
        <v>1113.2820528743771</v>
      </c>
      <c r="AG1546" s="4">
        <f t="shared" si="497"/>
        <v>2105000</v>
      </c>
      <c r="AH1546" s="16">
        <f t="shared" si="487"/>
        <v>2.3752969121140144E-3</v>
      </c>
      <c r="AI1546" s="15">
        <f t="shared" si="488"/>
        <v>0.34916864608076009</v>
      </c>
      <c r="AJ1546" s="15">
        <f t="shared" si="489"/>
        <v>0.34916864608076009</v>
      </c>
      <c r="AK1546" s="4">
        <f t="shared" si="490"/>
        <v>15073000</v>
      </c>
      <c r="AL1546" s="27">
        <f t="shared" si="491"/>
        <v>3.3171896769057253E-4</v>
      </c>
      <c r="AM1546" s="15">
        <f t="shared" si="498"/>
        <v>4.8762688250514163E-2</v>
      </c>
      <c r="AN1546" s="15">
        <f t="shared" si="499"/>
        <v>7.5523786901022457E-6</v>
      </c>
    </row>
    <row r="1547" spans="1:40" x14ac:dyDescent="0.2">
      <c r="A1547" s="4" t="s">
        <v>4627</v>
      </c>
      <c r="B1547" s="3" t="s">
        <v>17</v>
      </c>
      <c r="C1547" s="6">
        <v>153221</v>
      </c>
      <c r="D1547" s="3" t="s">
        <v>441</v>
      </c>
      <c r="E1547" s="6">
        <v>153228</v>
      </c>
      <c r="F1547" s="3" t="s">
        <v>2348</v>
      </c>
      <c r="G1547" s="8">
        <v>5000</v>
      </c>
      <c r="H1547" s="6">
        <v>147</v>
      </c>
      <c r="I1547" s="6">
        <v>152986</v>
      </c>
      <c r="J1547" s="13">
        <v>45077</v>
      </c>
      <c r="K1547" s="9">
        <v>3199.9229720447952</v>
      </c>
      <c r="L1547" s="4" t="s">
        <v>4627</v>
      </c>
      <c r="M1547" s="4" t="s">
        <v>4632</v>
      </c>
      <c r="N1547" s="4">
        <f>VLOOKUP(I1547,BaseModelo!$A$2:$E$5075,5)</f>
        <v>4</v>
      </c>
      <c r="P1547" s="15">
        <v>147</v>
      </c>
      <c r="Q1547" s="4">
        <f>VLOOKUP(I1547,BaseModelo!$A$2:$E$5075,3)</f>
        <v>110</v>
      </c>
      <c r="R1547" s="4">
        <f t="shared" si="480"/>
        <v>32283000</v>
      </c>
      <c r="S1547" s="16">
        <f t="shared" si="481"/>
        <v>1.5488027754545735E-4</v>
      </c>
      <c r="T1547" s="4">
        <f t="shared" si="492"/>
        <v>2.2767400799182231E-2</v>
      </c>
      <c r="U1547" s="4">
        <f t="shared" si="493"/>
        <v>2.2767400799182231E-2</v>
      </c>
      <c r="V1547" s="6">
        <f t="shared" si="482"/>
        <v>0</v>
      </c>
      <c r="W1547" s="16" t="str">
        <f t="shared" si="483"/>
        <v/>
      </c>
      <c r="X1547" s="4" t="str">
        <f t="shared" si="494"/>
        <v/>
      </c>
      <c r="Y1547" s="4" t="str">
        <f t="shared" si="484"/>
        <v/>
      </c>
      <c r="Z1547" s="4">
        <f t="shared" si="485"/>
        <v>2331000</v>
      </c>
      <c r="AA1547" s="16">
        <f t="shared" si="486"/>
        <v>2.1450021450021449E-3</v>
      </c>
      <c r="AB1547" s="15">
        <f t="shared" si="495"/>
        <v>0.31531531531531531</v>
      </c>
      <c r="AC1547" s="15">
        <f t="shared" si="496"/>
        <v>0.31531531531531531</v>
      </c>
      <c r="AD1547" s="4">
        <v>153221</v>
      </c>
      <c r="AE1547" s="26">
        <v>1303.3399999999999</v>
      </c>
      <c r="AF1547" s="26">
        <v>1113.2820528743771</v>
      </c>
      <c r="AG1547" s="4">
        <f t="shared" si="497"/>
        <v>1421000</v>
      </c>
      <c r="AH1547" s="16">
        <f t="shared" si="487"/>
        <v>3.518648838845883E-3</v>
      </c>
      <c r="AI1547" s="15">
        <f t="shared" si="488"/>
        <v>0.51724137931034475</v>
      </c>
      <c r="AJ1547" s="15">
        <f t="shared" si="489"/>
        <v>0.51724137931034475</v>
      </c>
      <c r="AK1547" s="4">
        <f t="shared" si="490"/>
        <v>15073000</v>
      </c>
      <c r="AL1547" s="27">
        <f t="shared" si="491"/>
        <v>3.3171896769057253E-4</v>
      </c>
      <c r="AM1547" s="15">
        <f t="shared" si="498"/>
        <v>4.8762688250514163E-2</v>
      </c>
      <c r="AN1547" s="15">
        <f t="shared" si="499"/>
        <v>7.5523786901022457E-6</v>
      </c>
    </row>
    <row r="1548" spans="1:40" x14ac:dyDescent="0.2">
      <c r="A1548" s="4" t="s">
        <v>4627</v>
      </c>
      <c r="B1548" s="2" t="s">
        <v>8</v>
      </c>
      <c r="C1548" s="5">
        <v>153269</v>
      </c>
      <c r="D1548" s="2" t="s">
        <v>442</v>
      </c>
      <c r="E1548" s="5">
        <v>153273</v>
      </c>
      <c r="F1548" s="2" t="s">
        <v>2341</v>
      </c>
      <c r="G1548" s="7">
        <v>18000</v>
      </c>
      <c r="H1548" s="5">
        <v>110</v>
      </c>
      <c r="I1548" s="6">
        <v>152339</v>
      </c>
      <c r="J1548" s="13">
        <v>45077</v>
      </c>
      <c r="K1548" s="9">
        <v>13240.103068634342</v>
      </c>
      <c r="L1548" s="4" t="s">
        <v>4627</v>
      </c>
      <c r="M1548" s="4" t="s">
        <v>4632</v>
      </c>
      <c r="N1548" s="4">
        <f>VLOOKUP(I1548,BaseModelo!$A$2:$E$5075,5)</f>
        <v>6</v>
      </c>
      <c r="P1548" s="15">
        <v>122</v>
      </c>
      <c r="Q1548" s="4">
        <f>VLOOKUP(I1548,BaseModelo!$A$2:$E$5075,3)</f>
        <v>115</v>
      </c>
      <c r="R1548" s="4">
        <f t="shared" si="480"/>
        <v>32283000</v>
      </c>
      <c r="S1548" s="16">
        <f t="shared" si="481"/>
        <v>5.575689991636465E-4</v>
      </c>
      <c r="T1548" s="4">
        <f t="shared" si="492"/>
        <v>6.1332589908001112E-2</v>
      </c>
      <c r="U1548" s="4">
        <f t="shared" si="493"/>
        <v>6.8023417897964872E-2</v>
      </c>
      <c r="V1548" s="6">
        <f t="shared" si="482"/>
        <v>0</v>
      </c>
      <c r="W1548" s="16" t="str">
        <f t="shared" si="483"/>
        <v/>
      </c>
      <c r="X1548" s="4" t="str">
        <f t="shared" si="494"/>
        <v/>
      </c>
      <c r="Y1548" s="4" t="str">
        <f t="shared" si="484"/>
        <v/>
      </c>
      <c r="Z1548" s="4">
        <f t="shared" si="485"/>
        <v>4853000</v>
      </c>
      <c r="AA1548" s="16">
        <f t="shared" si="486"/>
        <v>3.7090459509581701E-3</v>
      </c>
      <c r="AB1548" s="15">
        <f t="shared" si="495"/>
        <v>0.4079950546053987</v>
      </c>
      <c r="AC1548" s="15">
        <f t="shared" si="496"/>
        <v>0.45250360601689676</v>
      </c>
      <c r="AD1548" s="4">
        <v>153269</v>
      </c>
      <c r="AE1548" s="26">
        <v>3434.53</v>
      </c>
      <c r="AF1548" s="26">
        <v>3434.53</v>
      </c>
      <c r="AG1548" s="4">
        <f t="shared" si="497"/>
        <v>1993000</v>
      </c>
      <c r="AH1548" s="16">
        <f t="shared" si="487"/>
        <v>9.0316106372303057E-3</v>
      </c>
      <c r="AI1548" s="15">
        <f t="shared" si="488"/>
        <v>0.99347717009533365</v>
      </c>
      <c r="AJ1548" s="15">
        <f t="shared" si="489"/>
        <v>1.1018564977420973</v>
      </c>
      <c r="AK1548" s="4">
        <f t="shared" si="490"/>
        <v>15073000</v>
      </c>
      <c r="AL1548" s="27">
        <f t="shared" si="491"/>
        <v>1.1941882836860611E-3</v>
      </c>
      <c r="AM1548" s="15">
        <f t="shared" si="498"/>
        <v>0.13136071120546672</v>
      </c>
      <c r="AN1548" s="15">
        <f t="shared" si="499"/>
        <v>8.1232768670030361E-5</v>
      </c>
    </row>
    <row r="1549" spans="1:40" x14ac:dyDescent="0.2">
      <c r="A1549" s="4" t="s">
        <v>4627</v>
      </c>
      <c r="B1549" s="3" t="s">
        <v>8</v>
      </c>
      <c r="C1549" s="6">
        <v>153269</v>
      </c>
      <c r="D1549" s="3" t="s">
        <v>442</v>
      </c>
      <c r="E1549" s="6">
        <v>153274</v>
      </c>
      <c r="F1549" s="3" t="s">
        <v>2363</v>
      </c>
      <c r="G1549" s="8">
        <v>18000</v>
      </c>
      <c r="H1549" s="6">
        <v>110</v>
      </c>
      <c r="I1549" s="6">
        <v>152329</v>
      </c>
      <c r="J1549" s="13">
        <v>45077</v>
      </c>
      <c r="K1549" s="9">
        <v>13240.103068634342</v>
      </c>
      <c r="L1549" s="4" t="s">
        <v>4627</v>
      </c>
      <c r="M1549" s="4" t="s">
        <v>4632</v>
      </c>
      <c r="N1549" s="4">
        <f>VLOOKUP(I1549,BaseModelo!$A$2:$E$5075,5)</f>
        <v>6</v>
      </c>
      <c r="P1549" s="15">
        <v>122</v>
      </c>
      <c r="Q1549" s="4">
        <f>VLOOKUP(I1549,BaseModelo!$A$2:$E$5075,3)</f>
        <v>115</v>
      </c>
      <c r="R1549" s="4">
        <f t="shared" si="480"/>
        <v>32283000</v>
      </c>
      <c r="S1549" s="16">
        <f t="shared" si="481"/>
        <v>5.575689991636465E-4</v>
      </c>
      <c r="T1549" s="4">
        <f t="shared" si="492"/>
        <v>6.1332589908001112E-2</v>
      </c>
      <c r="U1549" s="4">
        <f t="shared" si="493"/>
        <v>6.8023417897964872E-2</v>
      </c>
      <c r="V1549" s="6">
        <f t="shared" si="482"/>
        <v>0</v>
      </c>
      <c r="W1549" s="16" t="str">
        <f t="shared" si="483"/>
        <v/>
      </c>
      <c r="X1549" s="4" t="str">
        <f t="shared" si="494"/>
        <v/>
      </c>
      <c r="Y1549" s="4" t="str">
        <f t="shared" si="484"/>
        <v/>
      </c>
      <c r="Z1549" s="4">
        <f t="shared" si="485"/>
        <v>4853000</v>
      </c>
      <c r="AA1549" s="16">
        <f t="shared" si="486"/>
        <v>3.7090459509581701E-3</v>
      </c>
      <c r="AB1549" s="15">
        <f t="shared" si="495"/>
        <v>0.4079950546053987</v>
      </c>
      <c r="AC1549" s="15">
        <f t="shared" si="496"/>
        <v>0.45250360601689676</v>
      </c>
      <c r="AD1549" s="4">
        <v>153269</v>
      </c>
      <c r="AE1549" s="26">
        <v>2234.9499999999998</v>
      </c>
      <c r="AF1549" s="26">
        <v>2234.9499999999998</v>
      </c>
      <c r="AG1549" s="4">
        <f t="shared" si="497"/>
        <v>1993000</v>
      </c>
      <c r="AH1549" s="16">
        <f t="shared" si="487"/>
        <v>9.0316106372303057E-3</v>
      </c>
      <c r="AI1549" s="15">
        <f t="shared" si="488"/>
        <v>0.99347717009533365</v>
      </c>
      <c r="AJ1549" s="15">
        <f t="shared" si="489"/>
        <v>1.1018564977420973</v>
      </c>
      <c r="AK1549" s="4">
        <f t="shared" si="490"/>
        <v>15073000</v>
      </c>
      <c r="AL1549" s="27">
        <f t="shared" si="491"/>
        <v>1.1941882836860611E-3</v>
      </c>
      <c r="AM1549" s="15">
        <f t="shared" si="498"/>
        <v>0.13136071120546672</v>
      </c>
      <c r="AN1549" s="15">
        <f t="shared" si="499"/>
        <v>8.1232768670030361E-5</v>
      </c>
    </row>
    <row r="1550" spans="1:40" x14ac:dyDescent="0.2">
      <c r="A1550" s="4" t="s">
        <v>4627</v>
      </c>
      <c r="B1550" s="3" t="s">
        <v>8</v>
      </c>
      <c r="C1550" s="6">
        <v>153269</v>
      </c>
      <c r="D1550" s="3" t="s">
        <v>442</v>
      </c>
      <c r="E1550" s="6">
        <v>153270</v>
      </c>
      <c r="F1550" s="3" t="s">
        <v>2364</v>
      </c>
      <c r="G1550" s="8">
        <v>6000</v>
      </c>
      <c r="H1550" s="6">
        <v>122</v>
      </c>
      <c r="I1550" s="6">
        <v>152477</v>
      </c>
      <c r="J1550" s="13">
        <v>45077</v>
      </c>
      <c r="K1550" s="9">
        <v>4413.3676895447807</v>
      </c>
      <c r="L1550" s="4" t="s">
        <v>4627</v>
      </c>
      <c r="M1550" s="4" t="s">
        <v>4632</v>
      </c>
      <c r="N1550" s="4">
        <f>VLOOKUP(I1550,BaseModelo!$A$2:$E$5075,5)</f>
        <v>8</v>
      </c>
      <c r="P1550" s="15">
        <v>142.00000000000003</v>
      </c>
      <c r="Q1550" s="4">
        <f>VLOOKUP(I1550,BaseModelo!$A$2:$E$5075,3)</f>
        <v>132</v>
      </c>
      <c r="R1550" s="4">
        <f t="shared" si="480"/>
        <v>32283000</v>
      </c>
      <c r="S1550" s="16">
        <f t="shared" si="481"/>
        <v>1.8585633305454884E-4</v>
      </c>
      <c r="T1550" s="4">
        <f t="shared" si="492"/>
        <v>2.2674472632654957E-2</v>
      </c>
      <c r="U1550" s="4">
        <f t="shared" si="493"/>
        <v>2.6391599293745942E-2</v>
      </c>
      <c r="V1550" s="6">
        <f t="shared" si="482"/>
        <v>0</v>
      </c>
      <c r="W1550" s="16" t="str">
        <f t="shared" si="483"/>
        <v/>
      </c>
      <c r="X1550" s="4" t="str">
        <f t="shared" si="494"/>
        <v/>
      </c>
      <c r="Y1550" s="4" t="str">
        <f t="shared" si="484"/>
        <v/>
      </c>
      <c r="Z1550" s="4">
        <f t="shared" si="485"/>
        <v>5836000</v>
      </c>
      <c r="AA1550" s="16">
        <f t="shared" si="486"/>
        <v>1.028101439342015E-3</v>
      </c>
      <c r="AB1550" s="15">
        <f t="shared" si="495"/>
        <v>0.12542837559972583</v>
      </c>
      <c r="AC1550" s="15">
        <f t="shared" si="496"/>
        <v>0.14599040438656616</v>
      </c>
      <c r="AD1550" s="4">
        <v>153269</v>
      </c>
      <c r="AE1550" s="26">
        <v>1282.8499999999999</v>
      </c>
      <c r="AF1550" s="26">
        <v>1282.8499999999999</v>
      </c>
      <c r="AG1550" s="4">
        <f t="shared" si="497"/>
        <v>2254000</v>
      </c>
      <c r="AH1550" s="16">
        <f t="shared" si="487"/>
        <v>2.6619343389529724E-3</v>
      </c>
      <c r="AI1550" s="15">
        <f t="shared" si="488"/>
        <v>0.32475598935226263</v>
      </c>
      <c r="AJ1550" s="15">
        <f t="shared" si="489"/>
        <v>0.37799467613132215</v>
      </c>
      <c r="AK1550" s="4">
        <f t="shared" si="490"/>
        <v>15073000</v>
      </c>
      <c r="AL1550" s="27">
        <f t="shared" si="491"/>
        <v>3.9806276122868704E-4</v>
      </c>
      <c r="AM1550" s="15">
        <f t="shared" si="498"/>
        <v>4.8563656869899822E-2</v>
      </c>
      <c r="AN1550" s="15">
        <f t="shared" si="499"/>
        <v>1.0505512888109577E-5</v>
      </c>
    </row>
    <row r="1551" spans="1:40" x14ac:dyDescent="0.2">
      <c r="A1551" s="4" t="s">
        <v>4627</v>
      </c>
      <c r="B1551" s="3" t="s">
        <v>8</v>
      </c>
      <c r="C1551" s="6">
        <v>153269</v>
      </c>
      <c r="D1551" s="3" t="s">
        <v>442</v>
      </c>
      <c r="E1551" s="6">
        <v>153271</v>
      </c>
      <c r="F1551" s="3" t="s">
        <v>2365</v>
      </c>
      <c r="G1551" s="8">
        <v>4000</v>
      </c>
      <c r="H1551" s="6">
        <v>127</v>
      </c>
      <c r="I1551" s="6">
        <v>152143</v>
      </c>
      <c r="J1551" s="13">
        <v>45077</v>
      </c>
      <c r="K1551" s="9">
        <v>2942.2451263631874</v>
      </c>
      <c r="L1551" s="4" t="s">
        <v>4627</v>
      </c>
      <c r="M1551" s="4" t="s">
        <v>4632</v>
      </c>
      <c r="N1551" s="4">
        <f>VLOOKUP(I1551,BaseModelo!$A$2:$E$5075,5)</f>
        <v>5</v>
      </c>
      <c r="P1551" s="15">
        <v>147</v>
      </c>
      <c r="Q1551" s="4">
        <f>VLOOKUP(I1551,BaseModelo!$A$2:$E$5075,3)</f>
        <v>110</v>
      </c>
      <c r="R1551" s="4">
        <f t="shared" si="480"/>
        <v>32283000</v>
      </c>
      <c r="S1551" s="16">
        <f t="shared" si="481"/>
        <v>1.2390422203636589E-4</v>
      </c>
      <c r="T1551" s="4">
        <f t="shared" si="492"/>
        <v>1.5735836198618468E-2</v>
      </c>
      <c r="U1551" s="4">
        <f t="shared" si="493"/>
        <v>1.8213920639345786E-2</v>
      </c>
      <c r="V1551" s="6">
        <f t="shared" si="482"/>
        <v>0</v>
      </c>
      <c r="W1551" s="16" t="str">
        <f t="shared" si="483"/>
        <v/>
      </c>
      <c r="X1551" s="4" t="str">
        <f t="shared" si="494"/>
        <v/>
      </c>
      <c r="Y1551" s="4" t="str">
        <f t="shared" si="484"/>
        <v/>
      </c>
      <c r="Z1551" s="4">
        <f t="shared" si="485"/>
        <v>4058000</v>
      </c>
      <c r="AA1551" s="16">
        <f t="shared" si="486"/>
        <v>9.8570724494825043E-4</v>
      </c>
      <c r="AB1551" s="15">
        <f t="shared" si="495"/>
        <v>0.1251848201084278</v>
      </c>
      <c r="AC1551" s="15">
        <f t="shared" si="496"/>
        <v>0.14489896500739283</v>
      </c>
      <c r="AD1551" s="4">
        <v>153269</v>
      </c>
      <c r="AE1551" s="26">
        <v>896.7</v>
      </c>
      <c r="AF1551" s="26">
        <v>896.7</v>
      </c>
      <c r="AG1551" s="4">
        <f t="shared" si="497"/>
        <v>1768000</v>
      </c>
      <c r="AH1551" s="16">
        <f t="shared" si="487"/>
        <v>2.2624434389140274E-3</v>
      </c>
      <c r="AI1551" s="15">
        <f t="shared" si="488"/>
        <v>0.28733031674208148</v>
      </c>
      <c r="AJ1551" s="15">
        <f t="shared" si="489"/>
        <v>0.33257918552036203</v>
      </c>
      <c r="AK1551" s="4">
        <f t="shared" si="490"/>
        <v>15073000</v>
      </c>
      <c r="AL1551" s="27">
        <f t="shared" si="491"/>
        <v>2.6537517415245801E-4</v>
      </c>
      <c r="AM1551" s="15">
        <f t="shared" si="498"/>
        <v>3.3702647117362171E-2</v>
      </c>
      <c r="AN1551" s="15">
        <f t="shared" si="499"/>
        <v>4.8335223616654372E-6</v>
      </c>
    </row>
    <row r="1552" spans="1:40" x14ac:dyDescent="0.2">
      <c r="A1552" s="4" t="s">
        <v>4627</v>
      </c>
      <c r="B1552" s="3" t="s">
        <v>8</v>
      </c>
      <c r="C1552" s="6">
        <v>153269</v>
      </c>
      <c r="D1552" s="3" t="s">
        <v>442</v>
      </c>
      <c r="E1552" s="6">
        <v>153272</v>
      </c>
      <c r="F1552" s="3" t="s">
        <v>2366</v>
      </c>
      <c r="G1552" s="8">
        <v>20000</v>
      </c>
      <c r="H1552" s="6">
        <v>110</v>
      </c>
      <c r="I1552" s="6">
        <v>152475</v>
      </c>
      <c r="J1552" s="13">
        <v>45077</v>
      </c>
      <c r="K1552" s="9">
        <v>14711.225631815936</v>
      </c>
      <c r="L1552" s="4" t="s">
        <v>4627</v>
      </c>
      <c r="M1552" s="4" t="s">
        <v>4632</v>
      </c>
      <c r="N1552" s="4">
        <f>VLOOKUP(I1552,BaseModelo!$A$2:$E$5075,5)</f>
        <v>8</v>
      </c>
      <c r="P1552" s="15">
        <v>122</v>
      </c>
      <c r="Q1552" s="4">
        <f>VLOOKUP(I1552,BaseModelo!$A$2:$E$5075,3)</f>
        <v>132</v>
      </c>
      <c r="R1552" s="4">
        <f t="shared" si="480"/>
        <v>32283000</v>
      </c>
      <c r="S1552" s="16">
        <f t="shared" si="481"/>
        <v>6.1952111018182942E-4</v>
      </c>
      <c r="T1552" s="4">
        <f t="shared" si="492"/>
        <v>6.8147322120001241E-2</v>
      </c>
      <c r="U1552" s="4">
        <f t="shared" si="493"/>
        <v>7.5581575442183191E-2</v>
      </c>
      <c r="V1552" s="6">
        <f t="shared" si="482"/>
        <v>0</v>
      </c>
      <c r="W1552" s="16" t="str">
        <f t="shared" si="483"/>
        <v/>
      </c>
      <c r="X1552" s="4" t="str">
        <f t="shared" si="494"/>
        <v/>
      </c>
      <c r="Y1552" s="4" t="str">
        <f t="shared" si="484"/>
        <v/>
      </c>
      <c r="Z1552" s="4">
        <f t="shared" si="485"/>
        <v>5836000</v>
      </c>
      <c r="AA1552" s="16">
        <f t="shared" si="486"/>
        <v>3.4270047978067169E-3</v>
      </c>
      <c r="AB1552" s="15">
        <f t="shared" si="495"/>
        <v>0.37697052775873885</v>
      </c>
      <c r="AC1552" s="15">
        <f t="shared" si="496"/>
        <v>0.41809458533241944</v>
      </c>
      <c r="AD1552" s="4">
        <v>153269</v>
      </c>
      <c r="AE1552" s="26">
        <v>3820.7</v>
      </c>
      <c r="AF1552" s="26">
        <v>3820.7</v>
      </c>
      <c r="AG1552" s="4">
        <f t="shared" si="497"/>
        <v>2254000</v>
      </c>
      <c r="AH1552" s="16">
        <f t="shared" si="487"/>
        <v>8.8731144631765749E-3</v>
      </c>
      <c r="AI1552" s="15">
        <f t="shared" si="488"/>
        <v>0.97604259094942325</v>
      </c>
      <c r="AJ1552" s="15">
        <f t="shared" si="489"/>
        <v>1.0825199645075421</v>
      </c>
      <c r="AK1552" s="4">
        <f t="shared" si="490"/>
        <v>15073000</v>
      </c>
      <c r="AL1552" s="27">
        <f t="shared" si="491"/>
        <v>1.3268758707622901E-3</v>
      </c>
      <c r="AM1552" s="15">
        <f t="shared" si="498"/>
        <v>0.14595634578385192</v>
      </c>
      <c r="AN1552" s="15">
        <f t="shared" si="499"/>
        <v>1.0028736872843255E-4</v>
      </c>
    </row>
    <row r="1553" spans="1:40" x14ac:dyDescent="0.2">
      <c r="A1553" s="4" t="s">
        <v>4628</v>
      </c>
      <c r="B1553" s="2" t="s">
        <v>6</v>
      </c>
      <c r="C1553" s="5">
        <v>153292</v>
      </c>
      <c r="D1553" s="2" t="s">
        <v>443</v>
      </c>
      <c r="E1553" s="5">
        <v>153293</v>
      </c>
      <c r="F1553" s="2" t="s">
        <v>2342</v>
      </c>
      <c r="G1553" s="7">
        <v>7000</v>
      </c>
      <c r="H1553" s="5">
        <v>142</v>
      </c>
      <c r="I1553" s="6">
        <v>153220</v>
      </c>
      <c r="J1553" s="13">
        <v>45077</v>
      </c>
      <c r="K1553" s="9">
        <v>5710.2705607025764</v>
      </c>
      <c r="L1553" s="4" t="s">
        <v>4628</v>
      </c>
      <c r="M1553" s="4" t="s">
        <v>4632</v>
      </c>
      <c r="N1553" s="4">
        <f>VLOOKUP(I1553,BaseModelo!$A$2:$E$5075,5)</f>
        <v>8</v>
      </c>
      <c r="P1553" s="15">
        <v>142.00000000000003</v>
      </c>
      <c r="Q1553" s="4">
        <f>VLOOKUP(I1553,BaseModelo!$A$2:$E$5075,3)</f>
        <v>132</v>
      </c>
      <c r="R1553" s="4">
        <f t="shared" si="480"/>
        <v>32283000</v>
      </c>
      <c r="S1553" s="16">
        <f t="shared" si="481"/>
        <v>2.168323885636403E-4</v>
      </c>
      <c r="T1553" s="4">
        <f t="shared" si="492"/>
        <v>3.0790199176036922E-2</v>
      </c>
      <c r="U1553" s="4">
        <f t="shared" si="493"/>
        <v>3.0790199176036929E-2</v>
      </c>
      <c r="V1553" s="6">
        <f t="shared" si="482"/>
        <v>0</v>
      </c>
      <c r="W1553" s="16" t="str">
        <f t="shared" si="483"/>
        <v/>
      </c>
      <c r="X1553" s="4" t="str">
        <f t="shared" si="494"/>
        <v/>
      </c>
      <c r="Y1553" s="4" t="str">
        <f t="shared" si="484"/>
        <v/>
      </c>
      <c r="Z1553" s="4">
        <f t="shared" si="485"/>
        <v>5836000</v>
      </c>
      <c r="AA1553" s="16">
        <f t="shared" si="486"/>
        <v>1.199451679232351E-3</v>
      </c>
      <c r="AB1553" s="15">
        <f t="shared" si="495"/>
        <v>0.17032213845099384</v>
      </c>
      <c r="AC1553" s="15">
        <f t="shared" si="496"/>
        <v>0.17032213845099387</v>
      </c>
      <c r="AD1553" s="4">
        <v>153292</v>
      </c>
      <c r="AE1553" s="26">
        <v>1758.65</v>
      </c>
      <c r="AF1553" s="26">
        <v>1758.65</v>
      </c>
      <c r="AG1553" s="4">
        <f t="shared" si="497"/>
        <v>3421000</v>
      </c>
      <c r="AH1553" s="16">
        <f t="shared" si="487"/>
        <v>2.0461853259280912E-3</v>
      </c>
      <c r="AI1553" s="15">
        <f t="shared" si="488"/>
        <v>0.29055831628178896</v>
      </c>
      <c r="AJ1553" s="15">
        <f t="shared" si="489"/>
        <v>0.29055831628178902</v>
      </c>
      <c r="AK1553" s="4">
        <f t="shared" si="490"/>
        <v>16319000</v>
      </c>
      <c r="AL1553" s="27">
        <f t="shared" si="491"/>
        <v>4.289478521968258E-4</v>
      </c>
      <c r="AM1553" s="15">
        <f t="shared" si="498"/>
        <v>6.0910595011949266E-2</v>
      </c>
      <c r="AN1553" s="15">
        <f t="shared" si="499"/>
        <v>1.3207389805273516E-5</v>
      </c>
    </row>
    <row r="1554" spans="1:40" x14ac:dyDescent="0.2">
      <c r="A1554" s="4" t="s">
        <v>4628</v>
      </c>
      <c r="B1554" s="3" t="s">
        <v>6</v>
      </c>
      <c r="C1554" s="6">
        <v>153292</v>
      </c>
      <c r="D1554" s="3" t="s">
        <v>443</v>
      </c>
      <c r="E1554" s="6">
        <v>153294</v>
      </c>
      <c r="F1554" s="3" t="s">
        <v>2367</v>
      </c>
      <c r="G1554" s="8">
        <v>5000</v>
      </c>
      <c r="H1554" s="6">
        <v>147</v>
      </c>
      <c r="I1554" s="6">
        <v>153197</v>
      </c>
      <c r="J1554" s="13">
        <v>45077</v>
      </c>
      <c r="K1554" s="9">
        <v>4078.7646862161259</v>
      </c>
      <c r="L1554" s="4" t="s">
        <v>4628</v>
      </c>
      <c r="M1554" s="4" t="s">
        <v>4632</v>
      </c>
      <c r="N1554" s="4">
        <f>VLOOKUP(I1554,BaseModelo!$A$2:$E$5075,5)</f>
        <v>7</v>
      </c>
      <c r="P1554" s="15">
        <v>147</v>
      </c>
      <c r="Q1554" s="4">
        <f>VLOOKUP(I1554,BaseModelo!$A$2:$E$5075,3)</f>
        <v>127</v>
      </c>
      <c r="R1554" s="4">
        <f t="shared" si="480"/>
        <v>32283000</v>
      </c>
      <c r="S1554" s="16">
        <f t="shared" si="481"/>
        <v>1.5488027754545735E-4</v>
      </c>
      <c r="T1554" s="4">
        <f t="shared" si="492"/>
        <v>2.2767400799182231E-2</v>
      </c>
      <c r="U1554" s="4">
        <f t="shared" si="493"/>
        <v>2.2767400799182231E-2</v>
      </c>
      <c r="V1554" s="6">
        <f t="shared" si="482"/>
        <v>0</v>
      </c>
      <c r="W1554" s="16" t="str">
        <f t="shared" si="483"/>
        <v/>
      </c>
      <c r="X1554" s="4" t="str">
        <f t="shared" si="494"/>
        <v/>
      </c>
      <c r="Y1554" s="4" t="str">
        <f t="shared" si="484"/>
        <v/>
      </c>
      <c r="Z1554" s="4">
        <f t="shared" si="485"/>
        <v>4022000</v>
      </c>
      <c r="AA1554" s="16">
        <f t="shared" si="486"/>
        <v>1.2431626056688214E-3</v>
      </c>
      <c r="AB1554" s="15">
        <f t="shared" si="495"/>
        <v>0.18274490303331675</v>
      </c>
      <c r="AC1554" s="15">
        <f t="shared" si="496"/>
        <v>0.18274490303331675</v>
      </c>
      <c r="AD1554" s="4">
        <v>153292</v>
      </c>
      <c r="AE1554" s="26">
        <v>1303.3399999999999</v>
      </c>
      <c r="AF1554" s="26">
        <v>1303.3399999999999</v>
      </c>
      <c r="AG1554" s="4">
        <f t="shared" si="497"/>
        <v>2184000</v>
      </c>
      <c r="AH1554" s="16">
        <f t="shared" si="487"/>
        <v>2.2893772893772895E-3</v>
      </c>
      <c r="AI1554" s="15">
        <f t="shared" si="488"/>
        <v>0.33653846153846156</v>
      </c>
      <c r="AJ1554" s="15">
        <f t="shared" si="489"/>
        <v>0.33653846153846156</v>
      </c>
      <c r="AK1554" s="4">
        <f t="shared" si="490"/>
        <v>16319000</v>
      </c>
      <c r="AL1554" s="27">
        <f t="shared" si="491"/>
        <v>3.0639132299773271E-4</v>
      </c>
      <c r="AM1554" s="15">
        <f t="shared" si="498"/>
        <v>4.5039524480666712E-2</v>
      </c>
      <c r="AN1554" s="15">
        <f t="shared" si="499"/>
        <v>6.9757340520810808E-6</v>
      </c>
    </row>
    <row r="1555" spans="1:40" x14ac:dyDescent="0.2">
      <c r="A1555" s="4" t="s">
        <v>4628</v>
      </c>
      <c r="B1555" s="3" t="s">
        <v>6</v>
      </c>
      <c r="C1555" s="6">
        <v>153292</v>
      </c>
      <c r="D1555" s="3" t="s">
        <v>443</v>
      </c>
      <c r="E1555" s="6">
        <v>153295</v>
      </c>
      <c r="F1555" s="3" t="s">
        <v>2368</v>
      </c>
      <c r="G1555" s="8">
        <v>8000</v>
      </c>
      <c r="H1555" s="6">
        <v>142</v>
      </c>
      <c r="I1555" s="6">
        <v>153138</v>
      </c>
      <c r="J1555" s="13">
        <v>45077</v>
      </c>
      <c r="K1555" s="9">
        <v>6526.023497945801</v>
      </c>
      <c r="L1555" s="4" t="s">
        <v>4628</v>
      </c>
      <c r="M1555" s="4" t="s">
        <v>4632</v>
      </c>
      <c r="N1555" s="4">
        <f>VLOOKUP(I1555,BaseModelo!$A$2:$E$5075,5)</f>
        <v>7</v>
      </c>
      <c r="P1555" s="15">
        <v>142.00000000000003</v>
      </c>
      <c r="Q1555" s="4">
        <f>VLOOKUP(I1555,BaseModelo!$A$2:$E$5075,3)</f>
        <v>127</v>
      </c>
      <c r="R1555" s="4">
        <f t="shared" si="480"/>
        <v>32283000</v>
      </c>
      <c r="S1555" s="16">
        <f t="shared" si="481"/>
        <v>2.4780844407273179E-4</v>
      </c>
      <c r="T1555" s="4">
        <f t="shared" si="492"/>
        <v>3.5188799058327912E-2</v>
      </c>
      <c r="U1555" s="4">
        <f t="shared" si="493"/>
        <v>3.5188799058327919E-2</v>
      </c>
      <c r="V1555" s="6">
        <f t="shared" si="482"/>
        <v>0</v>
      </c>
      <c r="W1555" s="16" t="str">
        <f t="shared" si="483"/>
        <v/>
      </c>
      <c r="X1555" s="4" t="str">
        <f t="shared" si="494"/>
        <v/>
      </c>
      <c r="Y1555" s="4" t="str">
        <f t="shared" si="484"/>
        <v/>
      </c>
      <c r="Z1555" s="4">
        <f t="shared" si="485"/>
        <v>4022000</v>
      </c>
      <c r="AA1555" s="16">
        <f t="shared" si="486"/>
        <v>1.9890601690701142E-3</v>
      </c>
      <c r="AB1555" s="15">
        <f t="shared" si="495"/>
        <v>0.28244654400795621</v>
      </c>
      <c r="AC1555" s="15">
        <f t="shared" si="496"/>
        <v>0.28244654400795627</v>
      </c>
      <c r="AD1555" s="4">
        <v>153292</v>
      </c>
      <c r="AE1555" s="26">
        <v>2013.74</v>
      </c>
      <c r="AF1555" s="26">
        <v>2013.74</v>
      </c>
      <c r="AG1555" s="4">
        <f t="shared" si="497"/>
        <v>2184000</v>
      </c>
      <c r="AH1555" s="16">
        <f t="shared" si="487"/>
        <v>3.663003663003663E-3</v>
      </c>
      <c r="AI1555" s="15">
        <f t="shared" si="488"/>
        <v>0.52014652014652019</v>
      </c>
      <c r="AJ1555" s="15">
        <f t="shared" si="489"/>
        <v>0.5201465201465203</v>
      </c>
      <c r="AK1555" s="4">
        <f t="shared" si="490"/>
        <v>16319000</v>
      </c>
      <c r="AL1555" s="27">
        <f t="shared" si="491"/>
        <v>4.9022611679637234E-4</v>
      </c>
      <c r="AM1555" s="15">
        <f t="shared" si="498"/>
        <v>6.9612108585084875E-2</v>
      </c>
      <c r="AN1555" s="15">
        <f t="shared" si="499"/>
        <v>1.725046831709194E-5</v>
      </c>
    </row>
    <row r="1556" spans="1:40" x14ac:dyDescent="0.2">
      <c r="A1556" s="4" t="s">
        <v>4628</v>
      </c>
      <c r="B1556" s="3" t="s">
        <v>6</v>
      </c>
      <c r="C1556" s="6">
        <v>153292</v>
      </c>
      <c r="D1556" s="3" t="s">
        <v>443</v>
      </c>
      <c r="E1556" s="6">
        <v>153296</v>
      </c>
      <c r="F1556" s="3" t="s">
        <v>2369</v>
      </c>
      <c r="G1556" s="8">
        <v>8000</v>
      </c>
      <c r="H1556" s="6">
        <v>142</v>
      </c>
      <c r="I1556" s="6">
        <v>153185</v>
      </c>
      <c r="J1556" s="13">
        <v>45077</v>
      </c>
      <c r="K1556" s="9">
        <v>6526.023497945801</v>
      </c>
      <c r="L1556" s="4" t="s">
        <v>4628</v>
      </c>
      <c r="M1556" s="4" t="s">
        <v>4632</v>
      </c>
      <c r="N1556" s="4">
        <f>VLOOKUP(I1556,BaseModelo!$A$2:$E$5075,5)</f>
        <v>7</v>
      </c>
      <c r="P1556" s="15">
        <v>142.00000000000003</v>
      </c>
      <c r="Q1556" s="4">
        <f>VLOOKUP(I1556,BaseModelo!$A$2:$E$5075,3)</f>
        <v>127</v>
      </c>
      <c r="R1556" s="4">
        <f t="shared" si="480"/>
        <v>32283000</v>
      </c>
      <c r="S1556" s="16">
        <f t="shared" si="481"/>
        <v>2.4780844407273179E-4</v>
      </c>
      <c r="T1556" s="4">
        <f t="shared" si="492"/>
        <v>3.5188799058327912E-2</v>
      </c>
      <c r="U1556" s="4">
        <f t="shared" si="493"/>
        <v>3.5188799058327919E-2</v>
      </c>
      <c r="V1556" s="6">
        <f t="shared" si="482"/>
        <v>0</v>
      </c>
      <c r="W1556" s="16" t="str">
        <f t="shared" si="483"/>
        <v/>
      </c>
      <c r="X1556" s="4" t="str">
        <f t="shared" si="494"/>
        <v/>
      </c>
      <c r="Y1556" s="4" t="str">
        <f t="shared" si="484"/>
        <v/>
      </c>
      <c r="Z1556" s="4">
        <f t="shared" si="485"/>
        <v>4022000</v>
      </c>
      <c r="AA1556" s="16">
        <f t="shared" si="486"/>
        <v>1.9890601690701142E-3</v>
      </c>
      <c r="AB1556" s="15">
        <f t="shared" si="495"/>
        <v>0.28244654400795621</v>
      </c>
      <c r="AC1556" s="15">
        <f t="shared" si="496"/>
        <v>0.28244654400795627</v>
      </c>
      <c r="AD1556" s="4">
        <v>153292</v>
      </c>
      <c r="AE1556" s="26">
        <v>2013.74</v>
      </c>
      <c r="AF1556" s="26">
        <v>2013.74</v>
      </c>
      <c r="AG1556" s="4">
        <f t="shared" si="497"/>
        <v>2184000</v>
      </c>
      <c r="AH1556" s="16">
        <f t="shared" si="487"/>
        <v>3.663003663003663E-3</v>
      </c>
      <c r="AI1556" s="15">
        <f t="shared" si="488"/>
        <v>0.52014652014652019</v>
      </c>
      <c r="AJ1556" s="15">
        <f t="shared" si="489"/>
        <v>0.5201465201465203</v>
      </c>
      <c r="AK1556" s="4">
        <f t="shared" si="490"/>
        <v>16319000</v>
      </c>
      <c r="AL1556" s="27">
        <f t="shared" si="491"/>
        <v>4.9022611679637234E-4</v>
      </c>
      <c r="AM1556" s="15">
        <f t="shared" si="498"/>
        <v>6.9612108585084875E-2</v>
      </c>
      <c r="AN1556" s="15">
        <f t="shared" si="499"/>
        <v>1.725046831709194E-5</v>
      </c>
    </row>
    <row r="1557" spans="1:40" x14ac:dyDescent="0.2">
      <c r="A1557" s="4" t="s">
        <v>4628</v>
      </c>
      <c r="B1557" s="3" t="s">
        <v>6</v>
      </c>
      <c r="C1557" s="6">
        <v>153292</v>
      </c>
      <c r="D1557" s="3" t="s">
        <v>443</v>
      </c>
      <c r="E1557" s="6">
        <v>153297</v>
      </c>
      <c r="F1557" s="3" t="s">
        <v>2370</v>
      </c>
      <c r="G1557" s="8">
        <v>9000</v>
      </c>
      <c r="H1557" s="6">
        <v>142</v>
      </c>
      <c r="I1557" s="6">
        <v>153183</v>
      </c>
      <c r="J1557" s="13">
        <v>45077</v>
      </c>
      <c r="K1557" s="9">
        <v>7341.7764351890264</v>
      </c>
      <c r="L1557" s="4" t="s">
        <v>4628</v>
      </c>
      <c r="M1557" s="4" t="s">
        <v>4632</v>
      </c>
      <c r="N1557" s="4">
        <f>VLOOKUP(I1557,BaseModelo!$A$2:$E$5075,5)</f>
        <v>7</v>
      </c>
      <c r="P1557" s="15">
        <v>142.00000000000003</v>
      </c>
      <c r="Q1557" s="4">
        <f>VLOOKUP(I1557,BaseModelo!$A$2:$E$5075,3)</f>
        <v>127</v>
      </c>
      <c r="R1557" s="4">
        <f t="shared" si="480"/>
        <v>32283000</v>
      </c>
      <c r="S1557" s="16">
        <f t="shared" si="481"/>
        <v>2.7878449958182325E-4</v>
      </c>
      <c r="T1557" s="4">
        <f t="shared" si="492"/>
        <v>3.9587398940618898E-2</v>
      </c>
      <c r="U1557" s="4">
        <f t="shared" si="493"/>
        <v>3.9587398940618912E-2</v>
      </c>
      <c r="V1557" s="6">
        <f t="shared" si="482"/>
        <v>0</v>
      </c>
      <c r="W1557" s="16" t="str">
        <f t="shared" si="483"/>
        <v/>
      </c>
      <c r="X1557" s="4" t="str">
        <f t="shared" si="494"/>
        <v/>
      </c>
      <c r="Y1557" s="4" t="str">
        <f t="shared" si="484"/>
        <v/>
      </c>
      <c r="Z1557" s="4">
        <f t="shared" si="485"/>
        <v>4022000</v>
      </c>
      <c r="AA1557" s="16">
        <f t="shared" si="486"/>
        <v>2.2376926902038788E-3</v>
      </c>
      <c r="AB1557" s="15">
        <f t="shared" si="495"/>
        <v>0.31775236200895079</v>
      </c>
      <c r="AC1557" s="15">
        <f t="shared" si="496"/>
        <v>0.31775236200895085</v>
      </c>
      <c r="AD1557" s="4">
        <v>153292</v>
      </c>
      <c r="AE1557" s="26">
        <v>2255.2800000000002</v>
      </c>
      <c r="AF1557" s="26">
        <v>2255.2800000000002</v>
      </c>
      <c r="AG1557" s="4">
        <f t="shared" si="497"/>
        <v>2184000</v>
      </c>
      <c r="AH1557" s="16">
        <f t="shared" si="487"/>
        <v>4.120879120879121E-3</v>
      </c>
      <c r="AI1557" s="15">
        <f t="shared" si="488"/>
        <v>0.5851648351648352</v>
      </c>
      <c r="AJ1557" s="15">
        <f t="shared" si="489"/>
        <v>0.58516483516483531</v>
      </c>
      <c r="AK1557" s="4">
        <f t="shared" si="490"/>
        <v>16319000</v>
      </c>
      <c r="AL1557" s="27">
        <f t="shared" si="491"/>
        <v>5.5150438139591883E-4</v>
      </c>
      <c r="AM1557" s="15">
        <f t="shared" si="498"/>
        <v>7.8313622158220478E-2</v>
      </c>
      <c r="AN1557" s="15">
        <f t="shared" si="499"/>
        <v>2.1832623963819486E-5</v>
      </c>
    </row>
    <row r="1558" spans="1:40" x14ac:dyDescent="0.2">
      <c r="A1558" s="4" t="s">
        <v>4627</v>
      </c>
      <c r="B1558" s="3" t="s">
        <v>1</v>
      </c>
      <c r="C1558" s="6">
        <v>153298</v>
      </c>
      <c r="D1558" s="3" t="s">
        <v>53</v>
      </c>
      <c r="E1558" s="6">
        <v>153537</v>
      </c>
      <c r="F1558" s="3" t="s">
        <v>2416</v>
      </c>
      <c r="G1558" s="8">
        <v>6000</v>
      </c>
      <c r="H1558" s="6">
        <v>142</v>
      </c>
      <c r="I1558" s="6">
        <v>152826</v>
      </c>
      <c r="J1558" s="13">
        <v>45077</v>
      </c>
      <c r="K1558" s="9">
        <v>6000</v>
      </c>
      <c r="L1558" s="4" t="s">
        <v>4627</v>
      </c>
      <c r="M1558" s="4" t="s">
        <v>4632</v>
      </c>
      <c r="N1558" s="4">
        <f>VLOOKUP(I1558,BaseModelo!$A$2:$E$5075,5)</f>
        <v>5</v>
      </c>
      <c r="P1558" s="15">
        <v>142.00000000000003</v>
      </c>
      <c r="Q1558" s="4">
        <f>VLOOKUP(I1558,BaseModelo!$A$2:$E$5075,3)</f>
        <v>110</v>
      </c>
      <c r="R1558" s="4">
        <f t="shared" si="480"/>
        <v>32283000</v>
      </c>
      <c r="S1558" s="16">
        <f t="shared" si="481"/>
        <v>1.8585633305454884E-4</v>
      </c>
      <c r="T1558" s="4">
        <f t="shared" si="492"/>
        <v>2.6391599293745936E-2</v>
      </c>
      <c r="U1558" s="4">
        <f t="shared" si="493"/>
        <v>2.6391599293745942E-2</v>
      </c>
      <c r="V1558" s="6">
        <f t="shared" si="482"/>
        <v>0</v>
      </c>
      <c r="W1558" s="16" t="str">
        <f t="shared" si="483"/>
        <v/>
      </c>
      <c r="X1558" s="4" t="str">
        <f t="shared" si="494"/>
        <v/>
      </c>
      <c r="Y1558" s="4" t="str">
        <f t="shared" si="484"/>
        <v/>
      </c>
      <c r="Z1558" s="4">
        <f t="shared" si="485"/>
        <v>4058000</v>
      </c>
      <c r="AA1558" s="16">
        <f t="shared" si="486"/>
        <v>1.4785608674223755E-3</v>
      </c>
      <c r="AB1558" s="15">
        <f t="shared" si="495"/>
        <v>0.20995564317397733</v>
      </c>
      <c r="AC1558" s="15">
        <f t="shared" si="496"/>
        <v>0.20995564317397736</v>
      </c>
      <c r="AD1558" s="4">
        <v>153298</v>
      </c>
      <c r="AE1558" s="26">
        <v>1503.37</v>
      </c>
      <c r="AF1558" s="26">
        <v>1503.37</v>
      </c>
      <c r="AG1558" s="4">
        <f t="shared" si="497"/>
        <v>1768000</v>
      </c>
      <c r="AH1558" s="16">
        <f t="shared" si="487"/>
        <v>3.3936651583710408E-3</v>
      </c>
      <c r="AI1558" s="15">
        <f t="shared" si="488"/>
        <v>0.48190045248868779</v>
      </c>
      <c r="AJ1558" s="15">
        <f t="shared" si="489"/>
        <v>0.4819004524886879</v>
      </c>
      <c r="AK1558" s="4">
        <f t="shared" si="490"/>
        <v>15073000</v>
      </c>
      <c r="AL1558" s="27">
        <f t="shared" si="491"/>
        <v>3.9806276122868704E-4</v>
      </c>
      <c r="AM1558" s="15">
        <f t="shared" si="498"/>
        <v>5.6524912094473558E-2</v>
      </c>
      <c r="AN1558" s="15">
        <f t="shared" si="499"/>
        <v>1.0505512888109577E-5</v>
      </c>
    </row>
    <row r="1559" spans="1:40" x14ac:dyDescent="0.2">
      <c r="A1559" s="4" t="s">
        <v>4627</v>
      </c>
      <c r="B1559" s="3" t="s">
        <v>1</v>
      </c>
      <c r="C1559" s="6">
        <v>153298</v>
      </c>
      <c r="D1559" s="3" t="s">
        <v>53</v>
      </c>
      <c r="E1559" s="6">
        <v>153538</v>
      </c>
      <c r="F1559" s="3" t="s">
        <v>2417</v>
      </c>
      <c r="G1559" s="8">
        <v>6000</v>
      </c>
      <c r="H1559" s="6">
        <v>142</v>
      </c>
      <c r="I1559" s="6">
        <v>153038</v>
      </c>
      <c r="J1559" s="13">
        <v>45077</v>
      </c>
      <c r="K1559" s="9">
        <v>6000</v>
      </c>
      <c r="L1559" s="4" t="s">
        <v>4627</v>
      </c>
      <c r="M1559" s="4" t="s">
        <v>4632</v>
      </c>
      <c r="N1559" s="4">
        <f>VLOOKUP(I1559,BaseModelo!$A$2:$E$5075,5)</f>
        <v>3</v>
      </c>
      <c r="P1559" s="15">
        <v>142.00000000000003</v>
      </c>
      <c r="Q1559" s="4">
        <f>VLOOKUP(I1559,BaseModelo!$A$2:$E$5075,3)</f>
        <v>110</v>
      </c>
      <c r="R1559" s="4">
        <f t="shared" si="480"/>
        <v>32283000</v>
      </c>
      <c r="S1559" s="16">
        <f t="shared" si="481"/>
        <v>1.8585633305454884E-4</v>
      </c>
      <c r="T1559" s="4">
        <f t="shared" si="492"/>
        <v>2.6391599293745936E-2</v>
      </c>
      <c r="U1559" s="4">
        <f t="shared" si="493"/>
        <v>2.6391599293745942E-2</v>
      </c>
      <c r="V1559" s="6">
        <f t="shared" si="482"/>
        <v>0</v>
      </c>
      <c r="W1559" s="16" t="str">
        <f t="shared" si="483"/>
        <v/>
      </c>
      <c r="X1559" s="4" t="str">
        <f t="shared" si="494"/>
        <v/>
      </c>
      <c r="Y1559" s="4" t="str">
        <f t="shared" si="484"/>
        <v/>
      </c>
      <c r="Z1559" s="4">
        <f t="shared" si="485"/>
        <v>1992000</v>
      </c>
      <c r="AA1559" s="16">
        <f t="shared" si="486"/>
        <v>3.0120481927710845E-3</v>
      </c>
      <c r="AB1559" s="15">
        <f t="shared" si="495"/>
        <v>0.42771084337349402</v>
      </c>
      <c r="AC1559" s="15">
        <f t="shared" si="496"/>
        <v>0.42771084337349408</v>
      </c>
      <c r="AD1559" s="4">
        <v>153298</v>
      </c>
      <c r="AE1559" s="26">
        <v>1503.37</v>
      </c>
      <c r="AF1559" s="26">
        <v>1503.37</v>
      </c>
      <c r="AG1559" s="4">
        <f t="shared" si="497"/>
        <v>1267000</v>
      </c>
      <c r="AH1559" s="16">
        <f t="shared" si="487"/>
        <v>4.7355958958168907E-3</v>
      </c>
      <c r="AI1559" s="15">
        <f t="shared" si="488"/>
        <v>0.67245461720599853</v>
      </c>
      <c r="AJ1559" s="15">
        <f t="shared" si="489"/>
        <v>0.67245461720599864</v>
      </c>
      <c r="AK1559" s="4">
        <f t="shared" si="490"/>
        <v>15073000</v>
      </c>
      <c r="AL1559" s="27">
        <f t="shared" si="491"/>
        <v>3.9806276122868704E-4</v>
      </c>
      <c r="AM1559" s="15">
        <f t="shared" si="498"/>
        <v>5.6524912094473558E-2</v>
      </c>
      <c r="AN1559" s="15">
        <f t="shared" si="499"/>
        <v>1.0505512888109577E-5</v>
      </c>
    </row>
    <row r="1560" spans="1:40" x14ac:dyDescent="0.2">
      <c r="A1560" s="4" t="s">
        <v>4627</v>
      </c>
      <c r="B1560" s="2" t="s">
        <v>3</v>
      </c>
      <c r="C1560" s="5">
        <v>153349</v>
      </c>
      <c r="D1560" s="2" t="s">
        <v>444</v>
      </c>
      <c r="E1560" s="5">
        <v>153350</v>
      </c>
      <c r="F1560" s="2" t="s">
        <v>2371</v>
      </c>
      <c r="G1560" s="7">
        <v>8000</v>
      </c>
      <c r="H1560" s="5">
        <v>142</v>
      </c>
      <c r="I1560" s="6">
        <v>152819</v>
      </c>
      <c r="J1560" s="13">
        <v>45077</v>
      </c>
      <c r="K1560" s="9">
        <v>8000</v>
      </c>
      <c r="L1560" s="4" t="s">
        <v>4627</v>
      </c>
      <c r="M1560" s="4" t="s">
        <v>4632</v>
      </c>
      <c r="N1560" s="4">
        <f>VLOOKUP(I1560,BaseModelo!$A$2:$E$5075,5)</f>
        <v>3</v>
      </c>
      <c r="P1560" s="15">
        <v>142.00000000000003</v>
      </c>
      <c r="Q1560" s="4">
        <f>VLOOKUP(I1560,BaseModelo!$A$2:$E$5075,3)</f>
        <v>110</v>
      </c>
      <c r="R1560" s="4">
        <f t="shared" si="480"/>
        <v>32283000</v>
      </c>
      <c r="S1560" s="16">
        <f t="shared" si="481"/>
        <v>2.4780844407273179E-4</v>
      </c>
      <c r="T1560" s="4">
        <f t="shared" si="492"/>
        <v>3.5188799058327912E-2</v>
      </c>
      <c r="U1560" s="4">
        <f t="shared" si="493"/>
        <v>3.5188799058327919E-2</v>
      </c>
      <c r="V1560" s="6">
        <f t="shared" si="482"/>
        <v>0</v>
      </c>
      <c r="W1560" s="16" t="str">
        <f t="shared" si="483"/>
        <v/>
      </c>
      <c r="X1560" s="4" t="str">
        <f t="shared" si="494"/>
        <v/>
      </c>
      <c r="Y1560" s="4" t="str">
        <f t="shared" si="484"/>
        <v/>
      </c>
      <c r="Z1560" s="4">
        <f t="shared" si="485"/>
        <v>1992000</v>
      </c>
      <c r="AA1560" s="16">
        <f t="shared" si="486"/>
        <v>4.0160642570281121E-3</v>
      </c>
      <c r="AB1560" s="15">
        <f t="shared" si="495"/>
        <v>0.57028112449799195</v>
      </c>
      <c r="AC1560" s="15">
        <f t="shared" si="496"/>
        <v>0.57028112449799206</v>
      </c>
      <c r="AD1560" s="4">
        <v>153349</v>
      </c>
      <c r="AE1560" s="26">
        <v>2013.74</v>
      </c>
      <c r="AF1560" s="26">
        <v>2013.74</v>
      </c>
      <c r="AG1560" s="4">
        <f t="shared" si="497"/>
        <v>1267000</v>
      </c>
      <c r="AH1560" s="16">
        <f t="shared" si="487"/>
        <v>6.314127861089187E-3</v>
      </c>
      <c r="AI1560" s="15">
        <f t="shared" si="488"/>
        <v>0.89660615627466456</v>
      </c>
      <c r="AJ1560" s="15">
        <f t="shared" si="489"/>
        <v>0.89660615627466478</v>
      </c>
      <c r="AK1560" s="4">
        <f t="shared" si="490"/>
        <v>15073000</v>
      </c>
      <c r="AL1560" s="27">
        <f t="shared" si="491"/>
        <v>5.3075034830491602E-4</v>
      </c>
      <c r="AM1560" s="15">
        <f t="shared" si="498"/>
        <v>7.5366549459298077E-2</v>
      </c>
      <c r="AN1560" s="15">
        <f t="shared" si="499"/>
        <v>1.8676467356639244E-5</v>
      </c>
    </row>
    <row r="1561" spans="1:40" x14ac:dyDescent="0.2">
      <c r="A1561" s="4" t="s">
        <v>4627</v>
      </c>
      <c r="B1561" s="3" t="s">
        <v>3</v>
      </c>
      <c r="C1561" s="6">
        <v>153349</v>
      </c>
      <c r="D1561" s="3" t="s">
        <v>444</v>
      </c>
      <c r="E1561" s="6">
        <v>153351</v>
      </c>
      <c r="F1561" s="3" t="s">
        <v>2374</v>
      </c>
      <c r="G1561" s="8">
        <v>8000</v>
      </c>
      <c r="H1561" s="6">
        <v>142</v>
      </c>
      <c r="I1561" s="6">
        <v>152943</v>
      </c>
      <c r="J1561" s="13">
        <v>45077</v>
      </c>
      <c r="K1561" s="9">
        <v>8000</v>
      </c>
      <c r="L1561" s="4" t="s">
        <v>4627</v>
      </c>
      <c r="M1561" s="4" t="s">
        <v>4632</v>
      </c>
      <c r="N1561" s="4">
        <f>VLOOKUP(I1561,BaseModelo!$A$2:$E$5075,5)</f>
        <v>5</v>
      </c>
      <c r="P1561" s="15">
        <v>142.00000000000003</v>
      </c>
      <c r="Q1561" s="4">
        <f>VLOOKUP(I1561,BaseModelo!$A$2:$E$5075,3)</f>
        <v>110</v>
      </c>
      <c r="R1561" s="4">
        <f t="shared" si="480"/>
        <v>32283000</v>
      </c>
      <c r="S1561" s="16">
        <f t="shared" si="481"/>
        <v>2.4780844407273179E-4</v>
      </c>
      <c r="T1561" s="4">
        <f t="shared" si="492"/>
        <v>3.5188799058327912E-2</v>
      </c>
      <c r="U1561" s="4">
        <f t="shared" si="493"/>
        <v>3.5188799058327919E-2</v>
      </c>
      <c r="V1561" s="6">
        <f t="shared" si="482"/>
        <v>0</v>
      </c>
      <c r="W1561" s="16" t="str">
        <f t="shared" si="483"/>
        <v/>
      </c>
      <c r="X1561" s="4" t="str">
        <f t="shared" si="494"/>
        <v/>
      </c>
      <c r="Y1561" s="4" t="str">
        <f t="shared" si="484"/>
        <v/>
      </c>
      <c r="Z1561" s="4">
        <f t="shared" si="485"/>
        <v>4058000</v>
      </c>
      <c r="AA1561" s="16">
        <f t="shared" si="486"/>
        <v>1.9714144898965009E-3</v>
      </c>
      <c r="AB1561" s="15">
        <f t="shared" si="495"/>
        <v>0.27994085756530313</v>
      </c>
      <c r="AC1561" s="15">
        <f t="shared" si="496"/>
        <v>0.27994085756530318</v>
      </c>
      <c r="AD1561" s="4">
        <v>153349</v>
      </c>
      <c r="AE1561" s="26">
        <v>2013.74</v>
      </c>
      <c r="AF1561" s="26">
        <v>2013.74</v>
      </c>
      <c r="AG1561" s="4">
        <f t="shared" si="497"/>
        <v>1768000</v>
      </c>
      <c r="AH1561" s="16">
        <f t="shared" si="487"/>
        <v>4.5248868778280547E-3</v>
      </c>
      <c r="AI1561" s="15">
        <f t="shared" si="488"/>
        <v>0.64253393665158376</v>
      </c>
      <c r="AJ1561" s="15">
        <f t="shared" si="489"/>
        <v>0.64253393665158387</v>
      </c>
      <c r="AK1561" s="4">
        <f t="shared" si="490"/>
        <v>15073000</v>
      </c>
      <c r="AL1561" s="27">
        <f t="shared" si="491"/>
        <v>5.3075034830491602E-4</v>
      </c>
      <c r="AM1561" s="15">
        <f t="shared" si="498"/>
        <v>7.5366549459298077E-2</v>
      </c>
      <c r="AN1561" s="15">
        <f t="shared" si="499"/>
        <v>1.8676467356639244E-5</v>
      </c>
    </row>
    <row r="1562" spans="1:40" x14ac:dyDescent="0.2">
      <c r="A1562" s="4" t="s">
        <v>4627</v>
      </c>
      <c r="B1562" s="3" t="s">
        <v>3</v>
      </c>
      <c r="C1562" s="6">
        <v>153349</v>
      </c>
      <c r="D1562" s="3" t="s">
        <v>444</v>
      </c>
      <c r="E1562" s="6">
        <v>153352</v>
      </c>
      <c r="F1562" s="3" t="s">
        <v>2375</v>
      </c>
      <c r="G1562" s="8">
        <v>7000</v>
      </c>
      <c r="H1562" s="6">
        <v>142</v>
      </c>
      <c r="I1562" s="6">
        <v>152641</v>
      </c>
      <c r="J1562" s="13">
        <v>45077</v>
      </c>
      <c r="K1562" s="9">
        <v>7000</v>
      </c>
      <c r="L1562" s="4" t="s">
        <v>4627</v>
      </c>
      <c r="M1562" s="4" t="s">
        <v>4632</v>
      </c>
      <c r="N1562" s="4">
        <f>VLOOKUP(I1562,BaseModelo!$A$2:$E$5075,5)</f>
        <v>6</v>
      </c>
      <c r="P1562" s="15">
        <v>142.00000000000003</v>
      </c>
      <c r="Q1562" s="4">
        <f>VLOOKUP(I1562,BaseModelo!$A$2:$E$5075,3)</f>
        <v>115</v>
      </c>
      <c r="R1562" s="4">
        <f t="shared" si="480"/>
        <v>32283000</v>
      </c>
      <c r="S1562" s="16">
        <f t="shared" si="481"/>
        <v>2.168323885636403E-4</v>
      </c>
      <c r="T1562" s="4">
        <f t="shared" si="492"/>
        <v>3.0790199176036922E-2</v>
      </c>
      <c r="U1562" s="4">
        <f t="shared" si="493"/>
        <v>3.0790199176036929E-2</v>
      </c>
      <c r="V1562" s="6">
        <f t="shared" si="482"/>
        <v>0</v>
      </c>
      <c r="W1562" s="16" t="str">
        <f t="shared" si="483"/>
        <v/>
      </c>
      <c r="X1562" s="4" t="str">
        <f t="shared" si="494"/>
        <v/>
      </c>
      <c r="Y1562" s="4" t="str">
        <f t="shared" si="484"/>
        <v/>
      </c>
      <c r="Z1562" s="4">
        <f t="shared" si="485"/>
        <v>4853000</v>
      </c>
      <c r="AA1562" s="16">
        <f t="shared" si="486"/>
        <v>1.4424067587059551E-3</v>
      </c>
      <c r="AB1562" s="15">
        <f t="shared" si="495"/>
        <v>0.20482175973624561</v>
      </c>
      <c r="AC1562" s="15">
        <f t="shared" si="496"/>
        <v>0.20482175973624567</v>
      </c>
      <c r="AD1562" s="4">
        <v>153349</v>
      </c>
      <c r="AE1562" s="26">
        <v>1758.65</v>
      </c>
      <c r="AF1562" s="26">
        <v>1758.65</v>
      </c>
      <c r="AG1562" s="4">
        <f t="shared" si="497"/>
        <v>1993000</v>
      </c>
      <c r="AH1562" s="16">
        <f t="shared" si="487"/>
        <v>3.5122930255895636E-3</v>
      </c>
      <c r="AI1562" s="15">
        <f t="shared" si="488"/>
        <v>0.498745609633718</v>
      </c>
      <c r="AJ1562" s="15">
        <f t="shared" si="489"/>
        <v>0.49874560963371811</v>
      </c>
      <c r="AK1562" s="4">
        <f t="shared" si="490"/>
        <v>15073000</v>
      </c>
      <c r="AL1562" s="27">
        <f t="shared" si="491"/>
        <v>4.6440655476680156E-4</v>
      </c>
      <c r="AM1562" s="15">
        <f t="shared" si="498"/>
        <v>6.5945730776885828E-2</v>
      </c>
      <c r="AN1562" s="15">
        <f t="shared" si="499"/>
        <v>1.4299170319926922E-5</v>
      </c>
    </row>
    <row r="1563" spans="1:40" x14ac:dyDescent="0.2">
      <c r="A1563" s="4" t="s">
        <v>4627</v>
      </c>
      <c r="B1563" s="3" t="s">
        <v>3</v>
      </c>
      <c r="C1563" s="6">
        <v>153349</v>
      </c>
      <c r="D1563" s="3" t="s">
        <v>444</v>
      </c>
      <c r="E1563" s="6">
        <v>153353</v>
      </c>
      <c r="F1563" s="3" t="s">
        <v>2376</v>
      </c>
      <c r="G1563" s="8">
        <v>8000</v>
      </c>
      <c r="H1563" s="6">
        <v>142</v>
      </c>
      <c r="I1563" s="6">
        <v>152620</v>
      </c>
      <c r="J1563" s="13">
        <v>45077</v>
      </c>
      <c r="K1563" s="9">
        <v>8000</v>
      </c>
      <c r="L1563" s="4" t="s">
        <v>4627</v>
      </c>
      <c r="M1563" s="4" t="s">
        <v>4632</v>
      </c>
      <c r="N1563" s="4">
        <f>VLOOKUP(I1563,BaseModelo!$A$2:$E$5075,5)</f>
        <v>3</v>
      </c>
      <c r="P1563" s="15">
        <v>142.00000000000003</v>
      </c>
      <c r="Q1563" s="4">
        <f>VLOOKUP(I1563,BaseModelo!$A$2:$E$5075,3)</f>
        <v>110</v>
      </c>
      <c r="R1563" s="4">
        <f t="shared" si="480"/>
        <v>32283000</v>
      </c>
      <c r="S1563" s="16">
        <f t="shared" si="481"/>
        <v>2.4780844407273179E-4</v>
      </c>
      <c r="T1563" s="4">
        <f t="shared" si="492"/>
        <v>3.5188799058327912E-2</v>
      </c>
      <c r="U1563" s="4">
        <f t="shared" si="493"/>
        <v>3.5188799058327919E-2</v>
      </c>
      <c r="V1563" s="6">
        <f t="shared" si="482"/>
        <v>0</v>
      </c>
      <c r="W1563" s="16" t="str">
        <f t="shared" si="483"/>
        <v/>
      </c>
      <c r="X1563" s="4" t="str">
        <f t="shared" si="494"/>
        <v/>
      </c>
      <c r="Y1563" s="4" t="str">
        <f t="shared" si="484"/>
        <v/>
      </c>
      <c r="Z1563" s="4">
        <f t="shared" si="485"/>
        <v>1992000</v>
      </c>
      <c r="AA1563" s="16">
        <f t="shared" si="486"/>
        <v>4.0160642570281121E-3</v>
      </c>
      <c r="AB1563" s="15">
        <f t="shared" si="495"/>
        <v>0.57028112449799195</v>
      </c>
      <c r="AC1563" s="15">
        <f t="shared" si="496"/>
        <v>0.57028112449799206</v>
      </c>
      <c r="AD1563" s="4">
        <v>153349</v>
      </c>
      <c r="AE1563" s="26">
        <v>2013.74</v>
      </c>
      <c r="AF1563" s="26">
        <v>2013.74</v>
      </c>
      <c r="AG1563" s="4">
        <f t="shared" si="497"/>
        <v>1267000</v>
      </c>
      <c r="AH1563" s="16">
        <f t="shared" si="487"/>
        <v>6.314127861089187E-3</v>
      </c>
      <c r="AI1563" s="15">
        <f t="shared" si="488"/>
        <v>0.89660615627466456</v>
      </c>
      <c r="AJ1563" s="15">
        <f t="shared" si="489"/>
        <v>0.89660615627466478</v>
      </c>
      <c r="AK1563" s="4">
        <f t="shared" si="490"/>
        <v>15073000</v>
      </c>
      <c r="AL1563" s="27">
        <f t="shared" si="491"/>
        <v>5.3075034830491602E-4</v>
      </c>
      <c r="AM1563" s="15">
        <f t="shared" si="498"/>
        <v>7.5366549459298077E-2</v>
      </c>
      <c r="AN1563" s="15">
        <f t="shared" si="499"/>
        <v>1.8676467356639244E-5</v>
      </c>
    </row>
    <row r="1564" spans="1:40" x14ac:dyDescent="0.2">
      <c r="A1564" s="4" t="s">
        <v>4627</v>
      </c>
      <c r="B1564" s="3" t="s">
        <v>3</v>
      </c>
      <c r="C1564" s="6">
        <v>153349</v>
      </c>
      <c r="D1564" s="3" t="s">
        <v>444</v>
      </c>
      <c r="E1564" s="6">
        <v>153354</v>
      </c>
      <c r="F1564" s="3" t="s">
        <v>2377</v>
      </c>
      <c r="G1564" s="8">
        <v>7000</v>
      </c>
      <c r="H1564" s="6">
        <v>142</v>
      </c>
      <c r="I1564" s="6">
        <v>153106</v>
      </c>
      <c r="J1564" s="13">
        <v>45077</v>
      </c>
      <c r="K1564" s="9">
        <v>7000</v>
      </c>
      <c r="L1564" s="4" t="s">
        <v>4627</v>
      </c>
      <c r="M1564" s="4" t="s">
        <v>4632</v>
      </c>
      <c r="N1564" s="4">
        <f>VLOOKUP(I1564,BaseModelo!$A$2:$E$5075,5)</f>
        <v>7</v>
      </c>
      <c r="P1564" s="15">
        <v>142.00000000000003</v>
      </c>
      <c r="Q1564" s="4">
        <f>VLOOKUP(I1564,BaseModelo!$A$2:$E$5075,3)</f>
        <v>127</v>
      </c>
      <c r="R1564" s="4">
        <f t="shared" si="480"/>
        <v>32283000</v>
      </c>
      <c r="S1564" s="16">
        <f t="shared" si="481"/>
        <v>2.168323885636403E-4</v>
      </c>
      <c r="T1564" s="4">
        <f t="shared" si="492"/>
        <v>3.0790199176036922E-2</v>
      </c>
      <c r="U1564" s="4">
        <f t="shared" si="493"/>
        <v>3.0790199176036929E-2</v>
      </c>
      <c r="V1564" s="6">
        <f t="shared" si="482"/>
        <v>0</v>
      </c>
      <c r="W1564" s="16" t="str">
        <f t="shared" si="483"/>
        <v/>
      </c>
      <c r="X1564" s="4" t="str">
        <f t="shared" si="494"/>
        <v/>
      </c>
      <c r="Y1564" s="4" t="str">
        <f t="shared" si="484"/>
        <v/>
      </c>
      <c r="Z1564" s="4">
        <f t="shared" si="485"/>
        <v>4022000</v>
      </c>
      <c r="AA1564" s="16">
        <f t="shared" si="486"/>
        <v>1.7404276479363501E-3</v>
      </c>
      <c r="AB1564" s="15">
        <f t="shared" si="495"/>
        <v>0.24714072600696171</v>
      </c>
      <c r="AC1564" s="15">
        <f t="shared" si="496"/>
        <v>0.24714072600696177</v>
      </c>
      <c r="AD1564" s="4">
        <v>153349</v>
      </c>
      <c r="AE1564" s="26">
        <v>1758.65</v>
      </c>
      <c r="AF1564" s="26">
        <v>1758.65</v>
      </c>
      <c r="AG1564" s="4">
        <f t="shared" si="497"/>
        <v>1778000</v>
      </c>
      <c r="AH1564" s="16">
        <f t="shared" si="487"/>
        <v>3.937007874015748E-3</v>
      </c>
      <c r="AI1564" s="15">
        <f t="shared" si="488"/>
        <v>0.55905511811023623</v>
      </c>
      <c r="AJ1564" s="15">
        <f t="shared" si="489"/>
        <v>0.55905511811023634</v>
      </c>
      <c r="AK1564" s="4">
        <f t="shared" si="490"/>
        <v>15073000</v>
      </c>
      <c r="AL1564" s="27">
        <f t="shared" si="491"/>
        <v>4.6440655476680156E-4</v>
      </c>
      <c r="AM1564" s="15">
        <f t="shared" si="498"/>
        <v>6.5945730776885828E-2</v>
      </c>
      <c r="AN1564" s="15">
        <f t="shared" si="499"/>
        <v>1.4299170319926922E-5</v>
      </c>
    </row>
    <row r="1565" spans="1:40" x14ac:dyDescent="0.2">
      <c r="A1565" s="4" t="s">
        <v>4627</v>
      </c>
      <c r="B1565" s="3" t="s">
        <v>9</v>
      </c>
      <c r="C1565" s="6">
        <v>153359</v>
      </c>
      <c r="D1565" s="3" t="s">
        <v>142</v>
      </c>
      <c r="E1565" s="6">
        <v>153770</v>
      </c>
      <c r="F1565" s="3" t="s">
        <v>2456</v>
      </c>
      <c r="G1565" s="8">
        <v>10000</v>
      </c>
      <c r="H1565" s="6">
        <v>142</v>
      </c>
      <c r="I1565" s="6">
        <v>153549</v>
      </c>
      <c r="J1565" s="13">
        <v>45077</v>
      </c>
      <c r="K1565" s="9">
        <v>10000</v>
      </c>
      <c r="L1565" s="4" t="s">
        <v>4627</v>
      </c>
      <c r="M1565" s="4" t="s">
        <v>4632</v>
      </c>
      <c r="N1565" s="4">
        <f>VLOOKUP(I1565,BaseModelo!$A$2:$E$5075,5)</f>
        <v>2</v>
      </c>
      <c r="P1565" s="15">
        <v>142.00000000000003</v>
      </c>
      <c r="Q1565" s="4">
        <f>VLOOKUP(I1565,BaseModelo!$A$2:$E$5075,3)</f>
        <v>100</v>
      </c>
      <c r="R1565" s="4">
        <f t="shared" si="480"/>
        <v>32283000</v>
      </c>
      <c r="S1565" s="16">
        <f t="shared" si="481"/>
        <v>3.0976055509091471E-4</v>
      </c>
      <c r="T1565" s="4">
        <f t="shared" si="492"/>
        <v>4.3985998822909891E-2</v>
      </c>
      <c r="U1565" s="4">
        <f t="shared" si="493"/>
        <v>4.3985998822909898E-2</v>
      </c>
      <c r="V1565" s="6">
        <f t="shared" si="482"/>
        <v>0</v>
      </c>
      <c r="W1565" s="16" t="str">
        <f t="shared" si="483"/>
        <v/>
      </c>
      <c r="X1565" s="4" t="str">
        <f t="shared" si="494"/>
        <v/>
      </c>
      <c r="Y1565" s="4" t="str">
        <f t="shared" si="484"/>
        <v/>
      </c>
      <c r="Z1565" s="4">
        <f t="shared" si="485"/>
        <v>1578000</v>
      </c>
      <c r="AA1565" s="16">
        <f t="shared" si="486"/>
        <v>6.3371356147021544E-3</v>
      </c>
      <c r="AB1565" s="15">
        <f t="shared" si="495"/>
        <v>0.89987325728770595</v>
      </c>
      <c r="AC1565" s="15">
        <f t="shared" si="496"/>
        <v>0.89987325728770606</v>
      </c>
      <c r="AD1565" s="4">
        <v>153359</v>
      </c>
      <c r="AE1565" s="26">
        <v>2510.34</v>
      </c>
      <c r="AF1565" s="26">
        <v>2510.34</v>
      </c>
      <c r="AG1565" s="4">
        <f t="shared" si="497"/>
        <v>681000</v>
      </c>
      <c r="AH1565" s="16">
        <f t="shared" si="487"/>
        <v>1.4684287812041116E-2</v>
      </c>
      <c r="AI1565" s="15">
        <f t="shared" si="488"/>
        <v>2.0851688693098382</v>
      </c>
      <c r="AJ1565" s="15">
        <f t="shared" si="489"/>
        <v>2.0851688693098387</v>
      </c>
      <c r="AK1565" s="4">
        <f t="shared" si="490"/>
        <v>15073000</v>
      </c>
      <c r="AL1565" s="27">
        <f t="shared" si="491"/>
        <v>6.6343793538114506E-4</v>
      </c>
      <c r="AM1565" s="15">
        <f t="shared" si="498"/>
        <v>9.4208186824122603E-2</v>
      </c>
      <c r="AN1565" s="15">
        <f t="shared" si="499"/>
        <v>2.918198024474882E-5</v>
      </c>
    </row>
    <row r="1566" spans="1:40" x14ac:dyDescent="0.2">
      <c r="A1566" s="4" t="s">
        <v>4627</v>
      </c>
      <c r="B1566" s="3" t="s">
        <v>9</v>
      </c>
      <c r="C1566" s="6">
        <v>153359</v>
      </c>
      <c r="D1566" s="3" t="s">
        <v>142</v>
      </c>
      <c r="E1566" s="6">
        <v>153772</v>
      </c>
      <c r="F1566" s="3" t="s">
        <v>2457</v>
      </c>
      <c r="G1566" s="8">
        <v>10000</v>
      </c>
      <c r="H1566" s="6">
        <v>142</v>
      </c>
      <c r="I1566" s="6">
        <v>153547</v>
      </c>
      <c r="J1566" s="13">
        <v>45077</v>
      </c>
      <c r="K1566" s="9">
        <v>10000</v>
      </c>
      <c r="L1566" s="4" t="s">
        <v>4627</v>
      </c>
      <c r="M1566" s="4" t="s">
        <v>4632</v>
      </c>
      <c r="N1566" s="4">
        <f>VLOOKUP(I1566,BaseModelo!$A$2:$E$5075,5)</f>
        <v>2</v>
      </c>
      <c r="P1566" s="15">
        <v>142.00000000000003</v>
      </c>
      <c r="Q1566" s="4">
        <f>VLOOKUP(I1566,BaseModelo!$A$2:$E$5075,3)</f>
        <v>100</v>
      </c>
      <c r="R1566" s="4">
        <f t="shared" si="480"/>
        <v>32283000</v>
      </c>
      <c r="S1566" s="16">
        <f t="shared" si="481"/>
        <v>3.0976055509091471E-4</v>
      </c>
      <c r="T1566" s="4">
        <f t="shared" si="492"/>
        <v>4.3985998822909891E-2</v>
      </c>
      <c r="U1566" s="4">
        <f t="shared" si="493"/>
        <v>4.3985998822909898E-2</v>
      </c>
      <c r="V1566" s="6">
        <f t="shared" si="482"/>
        <v>0</v>
      </c>
      <c r="W1566" s="16" t="str">
        <f t="shared" si="483"/>
        <v/>
      </c>
      <c r="X1566" s="4" t="str">
        <f t="shared" si="494"/>
        <v/>
      </c>
      <c r="Y1566" s="4" t="str">
        <f t="shared" si="484"/>
        <v/>
      </c>
      <c r="Z1566" s="4">
        <f t="shared" si="485"/>
        <v>1578000</v>
      </c>
      <c r="AA1566" s="16">
        <f t="shared" si="486"/>
        <v>6.3371356147021544E-3</v>
      </c>
      <c r="AB1566" s="15">
        <f t="shared" si="495"/>
        <v>0.89987325728770595</v>
      </c>
      <c r="AC1566" s="15">
        <f t="shared" si="496"/>
        <v>0.89987325728770606</v>
      </c>
      <c r="AD1566" s="4">
        <v>153359</v>
      </c>
      <c r="AE1566" s="26">
        <v>2510.34</v>
      </c>
      <c r="AF1566" s="26">
        <v>2510.34</v>
      </c>
      <c r="AG1566" s="4">
        <f t="shared" si="497"/>
        <v>681000</v>
      </c>
      <c r="AH1566" s="16">
        <f t="shared" si="487"/>
        <v>1.4684287812041116E-2</v>
      </c>
      <c r="AI1566" s="15">
        <f t="shared" si="488"/>
        <v>2.0851688693098382</v>
      </c>
      <c r="AJ1566" s="15">
        <f t="shared" si="489"/>
        <v>2.0851688693098387</v>
      </c>
      <c r="AK1566" s="4">
        <f t="shared" si="490"/>
        <v>15073000</v>
      </c>
      <c r="AL1566" s="27">
        <f t="shared" si="491"/>
        <v>6.6343793538114506E-4</v>
      </c>
      <c r="AM1566" s="15">
        <f t="shared" si="498"/>
        <v>9.4208186824122603E-2</v>
      </c>
      <c r="AN1566" s="15">
        <f t="shared" si="499"/>
        <v>2.918198024474882E-5</v>
      </c>
    </row>
    <row r="1567" spans="1:40" x14ac:dyDescent="0.2">
      <c r="A1567" s="4" t="s">
        <v>4627</v>
      </c>
      <c r="B1567" s="3" t="s">
        <v>9</v>
      </c>
      <c r="C1567" s="6">
        <v>153367</v>
      </c>
      <c r="D1567" s="3" t="s">
        <v>138</v>
      </c>
      <c r="E1567" s="6">
        <v>153760</v>
      </c>
      <c r="F1567" s="3" t="s">
        <v>2447</v>
      </c>
      <c r="G1567" s="8">
        <v>5000</v>
      </c>
      <c r="H1567" s="6">
        <v>147</v>
      </c>
      <c r="I1567" s="6">
        <v>152760</v>
      </c>
      <c r="J1567" s="13">
        <v>45077</v>
      </c>
      <c r="K1567" s="9">
        <v>5000</v>
      </c>
      <c r="L1567" s="4" t="s">
        <v>4627</v>
      </c>
      <c r="M1567" s="4" t="s">
        <v>4632</v>
      </c>
      <c r="N1567" s="4">
        <f>VLOOKUP(I1567,BaseModelo!$A$2:$E$5075,5)</f>
        <v>9</v>
      </c>
      <c r="P1567" s="15">
        <v>147</v>
      </c>
      <c r="Q1567" s="4">
        <f>VLOOKUP(I1567,BaseModelo!$A$2:$E$5075,3)</f>
        <v>147</v>
      </c>
      <c r="R1567" s="4">
        <f t="shared" si="480"/>
        <v>32283000</v>
      </c>
      <c r="S1567" s="16">
        <f t="shared" si="481"/>
        <v>1.5488027754545735E-4</v>
      </c>
      <c r="T1567" s="4">
        <f t="shared" si="492"/>
        <v>2.2767400799182231E-2</v>
      </c>
      <c r="U1567" s="4">
        <f t="shared" si="493"/>
        <v>2.2767400799182231E-2</v>
      </c>
      <c r="V1567" s="6">
        <f t="shared" si="482"/>
        <v>0</v>
      </c>
      <c r="W1567" s="16" t="str">
        <f t="shared" si="483"/>
        <v/>
      </c>
      <c r="X1567" s="4" t="str">
        <f t="shared" si="494"/>
        <v/>
      </c>
      <c r="Y1567" s="4" t="str">
        <f t="shared" si="484"/>
        <v/>
      </c>
      <c r="Z1567" s="4">
        <f t="shared" si="485"/>
        <v>5305000</v>
      </c>
      <c r="AA1567" s="16">
        <f t="shared" si="486"/>
        <v>9.42507068803016E-4</v>
      </c>
      <c r="AB1567" s="15">
        <f t="shared" si="495"/>
        <v>0.13854853911404336</v>
      </c>
      <c r="AC1567" s="15">
        <f t="shared" si="496"/>
        <v>0.13854853911404336</v>
      </c>
      <c r="AD1567" s="4">
        <v>153367</v>
      </c>
      <c r="AE1567" s="26">
        <v>1303.3399999999999</v>
      </c>
      <c r="AF1567" s="26">
        <v>1303.3399999999999</v>
      </c>
      <c r="AG1567" s="4">
        <f t="shared" si="497"/>
        <v>2114000</v>
      </c>
      <c r="AH1567" s="16">
        <f t="shared" si="487"/>
        <v>2.3651844843897824E-3</v>
      </c>
      <c r="AI1567" s="15">
        <f t="shared" si="488"/>
        <v>0.34768211920529801</v>
      </c>
      <c r="AJ1567" s="15">
        <f t="shared" si="489"/>
        <v>0.34768211920529801</v>
      </c>
      <c r="AK1567" s="4">
        <f t="shared" si="490"/>
        <v>15073000</v>
      </c>
      <c r="AL1567" s="27">
        <f t="shared" si="491"/>
        <v>3.3171896769057253E-4</v>
      </c>
      <c r="AM1567" s="15">
        <f t="shared" si="498"/>
        <v>4.8762688250514163E-2</v>
      </c>
      <c r="AN1567" s="15">
        <f t="shared" si="499"/>
        <v>7.5523786901022457E-6</v>
      </c>
    </row>
    <row r="1568" spans="1:40" x14ac:dyDescent="0.2">
      <c r="A1568" s="4" t="s">
        <v>4627</v>
      </c>
      <c r="B1568" s="2" t="s">
        <v>7</v>
      </c>
      <c r="C1568" s="5">
        <v>153412</v>
      </c>
      <c r="D1568" s="2" t="s">
        <v>445</v>
      </c>
      <c r="E1568" s="5">
        <v>153413</v>
      </c>
      <c r="F1568" s="2" t="s">
        <v>2372</v>
      </c>
      <c r="G1568" s="7">
        <v>10000</v>
      </c>
      <c r="H1568" s="5">
        <v>142</v>
      </c>
      <c r="I1568" s="6">
        <v>153082</v>
      </c>
      <c r="J1568" s="13">
        <v>45077</v>
      </c>
      <c r="K1568" s="9">
        <v>10000</v>
      </c>
      <c r="L1568" s="4" t="s">
        <v>4627</v>
      </c>
      <c r="M1568" s="4" t="s">
        <v>4632</v>
      </c>
      <c r="N1568" s="4">
        <f>VLOOKUP(I1568,BaseModelo!$A$2:$E$5075,5)</f>
        <v>5</v>
      </c>
      <c r="P1568" s="15">
        <v>142.00000000000003</v>
      </c>
      <c r="Q1568" s="4">
        <f>VLOOKUP(I1568,BaseModelo!$A$2:$E$5075,3)</f>
        <v>110</v>
      </c>
      <c r="R1568" s="4">
        <f t="shared" si="480"/>
        <v>32283000</v>
      </c>
      <c r="S1568" s="16">
        <f t="shared" si="481"/>
        <v>3.0976055509091471E-4</v>
      </c>
      <c r="T1568" s="4">
        <f t="shared" si="492"/>
        <v>4.3985998822909891E-2</v>
      </c>
      <c r="U1568" s="4">
        <f t="shared" si="493"/>
        <v>4.3985998822909898E-2</v>
      </c>
      <c r="V1568" s="6">
        <f t="shared" si="482"/>
        <v>0</v>
      </c>
      <c r="W1568" s="16" t="str">
        <f t="shared" si="483"/>
        <v/>
      </c>
      <c r="X1568" s="4" t="str">
        <f t="shared" si="494"/>
        <v/>
      </c>
      <c r="Y1568" s="4" t="str">
        <f t="shared" si="484"/>
        <v/>
      </c>
      <c r="Z1568" s="4">
        <f t="shared" si="485"/>
        <v>4058000</v>
      </c>
      <c r="AA1568" s="16">
        <f t="shared" si="486"/>
        <v>2.4642681123706258E-3</v>
      </c>
      <c r="AB1568" s="15">
        <f t="shared" si="495"/>
        <v>0.34992607195662884</v>
      </c>
      <c r="AC1568" s="15">
        <f t="shared" si="496"/>
        <v>0.34992607195662895</v>
      </c>
      <c r="AD1568" s="4">
        <v>153412</v>
      </c>
      <c r="AE1568" s="26">
        <v>2510.34</v>
      </c>
      <c r="AF1568" s="26">
        <v>2510.34</v>
      </c>
      <c r="AG1568" s="4">
        <f t="shared" si="497"/>
        <v>1768000</v>
      </c>
      <c r="AH1568" s="16">
        <f t="shared" si="487"/>
        <v>5.6561085972850677E-3</v>
      </c>
      <c r="AI1568" s="15">
        <f t="shared" si="488"/>
        <v>0.80316742081447967</v>
      </c>
      <c r="AJ1568" s="15">
        <f t="shared" si="489"/>
        <v>0.80316742081447978</v>
      </c>
      <c r="AK1568" s="4">
        <f t="shared" si="490"/>
        <v>15073000</v>
      </c>
      <c r="AL1568" s="27">
        <f t="shared" si="491"/>
        <v>6.6343793538114506E-4</v>
      </c>
      <c r="AM1568" s="15">
        <f t="shared" si="498"/>
        <v>9.4208186824122603E-2</v>
      </c>
      <c r="AN1568" s="15">
        <f t="shared" si="499"/>
        <v>2.918198024474882E-5</v>
      </c>
    </row>
    <row r="1569" spans="1:40" x14ac:dyDescent="0.2">
      <c r="A1569" s="4" t="s">
        <v>4627</v>
      </c>
      <c r="B1569" s="3" t="s">
        <v>7</v>
      </c>
      <c r="C1569" s="6">
        <v>153412</v>
      </c>
      <c r="D1569" s="3" t="s">
        <v>445</v>
      </c>
      <c r="E1569" s="6">
        <v>153414</v>
      </c>
      <c r="F1569" s="3" t="s">
        <v>2381</v>
      </c>
      <c r="G1569" s="8">
        <v>7000</v>
      </c>
      <c r="H1569" s="6">
        <v>142</v>
      </c>
      <c r="I1569" s="6">
        <v>153086</v>
      </c>
      <c r="J1569" s="13">
        <v>45077</v>
      </c>
      <c r="K1569" s="9">
        <v>7000</v>
      </c>
      <c r="L1569" s="4" t="s">
        <v>4627</v>
      </c>
      <c r="M1569" s="4" t="s">
        <v>4632</v>
      </c>
      <c r="N1569" s="4">
        <f>VLOOKUP(I1569,BaseModelo!$A$2:$E$5075,5)</f>
        <v>2</v>
      </c>
      <c r="P1569" s="15">
        <v>142.00000000000003</v>
      </c>
      <c r="Q1569" s="4">
        <f>VLOOKUP(I1569,BaseModelo!$A$2:$E$5075,3)</f>
        <v>100</v>
      </c>
      <c r="R1569" s="4">
        <f t="shared" si="480"/>
        <v>32283000</v>
      </c>
      <c r="S1569" s="16">
        <f t="shared" si="481"/>
        <v>2.168323885636403E-4</v>
      </c>
      <c r="T1569" s="4">
        <f t="shared" si="492"/>
        <v>3.0790199176036922E-2</v>
      </c>
      <c r="U1569" s="4">
        <f t="shared" si="493"/>
        <v>3.0790199176036929E-2</v>
      </c>
      <c r="V1569" s="6">
        <f t="shared" si="482"/>
        <v>0</v>
      </c>
      <c r="W1569" s="16" t="str">
        <f t="shared" si="483"/>
        <v/>
      </c>
      <c r="X1569" s="4" t="str">
        <f t="shared" si="494"/>
        <v/>
      </c>
      <c r="Y1569" s="4" t="str">
        <f t="shared" si="484"/>
        <v/>
      </c>
      <c r="Z1569" s="4">
        <f t="shared" si="485"/>
        <v>1578000</v>
      </c>
      <c r="AA1569" s="16">
        <f t="shared" si="486"/>
        <v>4.4359949302915083E-3</v>
      </c>
      <c r="AB1569" s="15">
        <f t="shared" si="495"/>
        <v>0.62991128010139419</v>
      </c>
      <c r="AC1569" s="15">
        <f t="shared" si="496"/>
        <v>0.6299112801013943</v>
      </c>
      <c r="AD1569" s="4">
        <v>153412</v>
      </c>
      <c r="AE1569" s="26">
        <v>1758.65</v>
      </c>
      <c r="AF1569" s="26">
        <v>1758.65</v>
      </c>
      <c r="AG1569" s="4">
        <f t="shared" si="497"/>
        <v>681000</v>
      </c>
      <c r="AH1569" s="16">
        <f t="shared" si="487"/>
        <v>1.0279001468428781E-2</v>
      </c>
      <c r="AI1569" s="15">
        <f t="shared" si="488"/>
        <v>1.459618208516887</v>
      </c>
      <c r="AJ1569" s="15">
        <f t="shared" si="489"/>
        <v>1.4596182085168872</v>
      </c>
      <c r="AK1569" s="4">
        <f t="shared" si="490"/>
        <v>15073000</v>
      </c>
      <c r="AL1569" s="27">
        <f t="shared" si="491"/>
        <v>4.6440655476680156E-4</v>
      </c>
      <c r="AM1569" s="15">
        <f t="shared" si="498"/>
        <v>6.5945730776885828E-2</v>
      </c>
      <c r="AN1569" s="15">
        <f t="shared" si="499"/>
        <v>1.4299170319926922E-5</v>
      </c>
    </row>
    <row r="1570" spans="1:40" x14ac:dyDescent="0.2">
      <c r="A1570" s="4" t="s">
        <v>4627</v>
      </c>
      <c r="B1570" s="3" t="s">
        <v>7</v>
      </c>
      <c r="C1570" s="6">
        <v>153412</v>
      </c>
      <c r="D1570" s="3" t="s">
        <v>445</v>
      </c>
      <c r="E1570" s="6">
        <v>153415</v>
      </c>
      <c r="F1570" s="3" t="s">
        <v>2382</v>
      </c>
      <c r="G1570" s="8">
        <v>5000</v>
      </c>
      <c r="H1570" s="6">
        <v>147</v>
      </c>
      <c r="I1570" s="6">
        <v>153096</v>
      </c>
      <c r="J1570" s="13">
        <v>45077</v>
      </c>
      <c r="K1570" s="9">
        <v>5000</v>
      </c>
      <c r="L1570" s="4" t="s">
        <v>4627</v>
      </c>
      <c r="M1570" s="4" t="s">
        <v>4632</v>
      </c>
      <c r="N1570" s="4">
        <f>VLOOKUP(I1570,BaseModelo!$A$2:$E$5075,5)</f>
        <v>4</v>
      </c>
      <c r="P1570" s="15">
        <v>147</v>
      </c>
      <c r="Q1570" s="4">
        <f>VLOOKUP(I1570,BaseModelo!$A$2:$E$5075,3)</f>
        <v>110</v>
      </c>
      <c r="R1570" s="4">
        <f t="shared" si="480"/>
        <v>32283000</v>
      </c>
      <c r="S1570" s="16">
        <f t="shared" si="481"/>
        <v>1.5488027754545735E-4</v>
      </c>
      <c r="T1570" s="4">
        <f t="shared" si="492"/>
        <v>2.2767400799182231E-2</v>
      </c>
      <c r="U1570" s="4">
        <f t="shared" si="493"/>
        <v>2.2767400799182231E-2</v>
      </c>
      <c r="V1570" s="6">
        <f t="shared" si="482"/>
        <v>0</v>
      </c>
      <c r="W1570" s="16" t="str">
        <f t="shared" si="483"/>
        <v/>
      </c>
      <c r="X1570" s="4" t="str">
        <f t="shared" si="494"/>
        <v/>
      </c>
      <c r="Y1570" s="4" t="str">
        <f t="shared" si="484"/>
        <v/>
      </c>
      <c r="Z1570" s="4">
        <f t="shared" si="485"/>
        <v>2331000</v>
      </c>
      <c r="AA1570" s="16">
        <f t="shared" si="486"/>
        <v>2.1450021450021449E-3</v>
      </c>
      <c r="AB1570" s="15">
        <f t="shared" si="495"/>
        <v>0.31531531531531531</v>
      </c>
      <c r="AC1570" s="15">
        <f t="shared" si="496"/>
        <v>0.31531531531531531</v>
      </c>
      <c r="AD1570" s="4">
        <v>153412</v>
      </c>
      <c r="AE1570" s="26">
        <v>1303.3399999999999</v>
      </c>
      <c r="AF1570" s="26">
        <v>1303.3399999999999</v>
      </c>
      <c r="AG1570" s="4">
        <f t="shared" si="497"/>
        <v>1421000</v>
      </c>
      <c r="AH1570" s="16">
        <f t="shared" si="487"/>
        <v>3.518648838845883E-3</v>
      </c>
      <c r="AI1570" s="15">
        <f t="shared" si="488"/>
        <v>0.51724137931034475</v>
      </c>
      <c r="AJ1570" s="15">
        <f t="shared" si="489"/>
        <v>0.51724137931034475</v>
      </c>
      <c r="AK1570" s="4">
        <f t="shared" si="490"/>
        <v>15073000</v>
      </c>
      <c r="AL1570" s="27">
        <f t="shared" si="491"/>
        <v>3.3171896769057253E-4</v>
      </c>
      <c r="AM1570" s="15">
        <f t="shared" si="498"/>
        <v>4.8762688250514163E-2</v>
      </c>
      <c r="AN1570" s="15">
        <f t="shared" si="499"/>
        <v>7.5523786901022457E-6</v>
      </c>
    </row>
    <row r="1571" spans="1:40" x14ac:dyDescent="0.2">
      <c r="A1571" s="4" t="s">
        <v>4627</v>
      </c>
      <c r="B1571" s="3" t="s">
        <v>7</v>
      </c>
      <c r="C1571" s="6">
        <v>153412</v>
      </c>
      <c r="D1571" s="3" t="s">
        <v>445</v>
      </c>
      <c r="E1571" s="6">
        <v>153416</v>
      </c>
      <c r="F1571" s="3" t="s">
        <v>2383</v>
      </c>
      <c r="G1571" s="8">
        <v>9000</v>
      </c>
      <c r="H1571" s="6">
        <v>142</v>
      </c>
      <c r="I1571" s="6">
        <v>153085</v>
      </c>
      <c r="J1571" s="13">
        <v>45077</v>
      </c>
      <c r="K1571" s="9">
        <v>9000</v>
      </c>
      <c r="L1571" s="4" t="s">
        <v>4627</v>
      </c>
      <c r="M1571" s="4" t="s">
        <v>4632</v>
      </c>
      <c r="N1571" s="4">
        <f>VLOOKUP(I1571,BaseModelo!$A$2:$E$5075,5)</f>
        <v>2</v>
      </c>
      <c r="P1571" s="15">
        <v>142.00000000000003</v>
      </c>
      <c r="Q1571" s="4">
        <f>VLOOKUP(I1571,BaseModelo!$A$2:$E$5075,3)</f>
        <v>100</v>
      </c>
      <c r="R1571" s="4">
        <f t="shared" si="480"/>
        <v>32283000</v>
      </c>
      <c r="S1571" s="16">
        <f t="shared" si="481"/>
        <v>2.7878449958182325E-4</v>
      </c>
      <c r="T1571" s="4">
        <f t="shared" si="492"/>
        <v>3.9587398940618898E-2</v>
      </c>
      <c r="U1571" s="4">
        <f t="shared" si="493"/>
        <v>3.9587398940618912E-2</v>
      </c>
      <c r="V1571" s="6">
        <f t="shared" si="482"/>
        <v>0</v>
      </c>
      <c r="W1571" s="16" t="str">
        <f t="shared" si="483"/>
        <v/>
      </c>
      <c r="X1571" s="4" t="str">
        <f t="shared" si="494"/>
        <v/>
      </c>
      <c r="Y1571" s="4" t="str">
        <f t="shared" si="484"/>
        <v/>
      </c>
      <c r="Z1571" s="4">
        <f t="shared" si="485"/>
        <v>1578000</v>
      </c>
      <c r="AA1571" s="16">
        <f t="shared" si="486"/>
        <v>5.7034220532319393E-3</v>
      </c>
      <c r="AB1571" s="15">
        <f t="shared" si="495"/>
        <v>0.8098859315589354</v>
      </c>
      <c r="AC1571" s="15">
        <f t="shared" si="496"/>
        <v>0.80988593155893551</v>
      </c>
      <c r="AD1571" s="4">
        <v>153412</v>
      </c>
      <c r="AE1571" s="26">
        <v>2255.2800000000002</v>
      </c>
      <c r="AF1571" s="26">
        <v>2255.2800000000002</v>
      </c>
      <c r="AG1571" s="4">
        <f t="shared" si="497"/>
        <v>681000</v>
      </c>
      <c r="AH1571" s="16">
        <f t="shared" si="487"/>
        <v>1.3215859030837005E-2</v>
      </c>
      <c r="AI1571" s="15">
        <f t="shared" si="488"/>
        <v>1.8766519823788548</v>
      </c>
      <c r="AJ1571" s="15">
        <f t="shared" si="489"/>
        <v>1.876651982378855</v>
      </c>
      <c r="AK1571" s="4">
        <f t="shared" si="490"/>
        <v>15073000</v>
      </c>
      <c r="AL1571" s="27">
        <f t="shared" si="491"/>
        <v>5.9709414184303054E-4</v>
      </c>
      <c r="AM1571" s="15">
        <f t="shared" si="498"/>
        <v>8.478736814171034E-2</v>
      </c>
      <c r="AN1571" s="15">
        <f t="shared" si="499"/>
        <v>2.3637403998246546E-5</v>
      </c>
    </row>
    <row r="1572" spans="1:40" x14ac:dyDescent="0.2">
      <c r="A1572" s="4" t="s">
        <v>4627</v>
      </c>
      <c r="B1572" s="3" t="s">
        <v>7</v>
      </c>
      <c r="C1572" s="6">
        <v>153412</v>
      </c>
      <c r="D1572" s="3" t="s">
        <v>445</v>
      </c>
      <c r="E1572" s="6">
        <v>153417</v>
      </c>
      <c r="F1572" s="3" t="s">
        <v>2384</v>
      </c>
      <c r="G1572" s="8">
        <v>6000</v>
      </c>
      <c r="H1572" s="6">
        <v>142</v>
      </c>
      <c r="I1572" s="6">
        <v>153087</v>
      </c>
      <c r="J1572" s="13">
        <v>45077</v>
      </c>
      <c r="K1572" s="9">
        <v>6000</v>
      </c>
      <c r="L1572" s="4" t="s">
        <v>4627</v>
      </c>
      <c r="M1572" s="4" t="s">
        <v>4632</v>
      </c>
      <c r="N1572" s="4">
        <f>VLOOKUP(I1572,BaseModelo!$A$2:$E$5075,5)</f>
        <v>2</v>
      </c>
      <c r="P1572" s="15">
        <v>142.00000000000003</v>
      </c>
      <c r="Q1572" s="4">
        <f>VLOOKUP(I1572,BaseModelo!$A$2:$E$5075,3)</f>
        <v>100</v>
      </c>
      <c r="R1572" s="4">
        <f t="shared" si="480"/>
        <v>32283000</v>
      </c>
      <c r="S1572" s="16">
        <f t="shared" si="481"/>
        <v>1.8585633305454884E-4</v>
      </c>
      <c r="T1572" s="4">
        <f t="shared" si="492"/>
        <v>2.6391599293745936E-2</v>
      </c>
      <c r="U1572" s="4">
        <f t="shared" si="493"/>
        <v>2.6391599293745942E-2</v>
      </c>
      <c r="V1572" s="6">
        <f t="shared" si="482"/>
        <v>0</v>
      </c>
      <c r="W1572" s="16" t="str">
        <f t="shared" si="483"/>
        <v/>
      </c>
      <c r="X1572" s="4" t="str">
        <f t="shared" si="494"/>
        <v/>
      </c>
      <c r="Y1572" s="4" t="str">
        <f t="shared" si="484"/>
        <v/>
      </c>
      <c r="Z1572" s="4">
        <f t="shared" si="485"/>
        <v>1578000</v>
      </c>
      <c r="AA1572" s="16">
        <f t="shared" si="486"/>
        <v>3.8022813688212928E-3</v>
      </c>
      <c r="AB1572" s="15">
        <f t="shared" si="495"/>
        <v>0.53992395437262353</v>
      </c>
      <c r="AC1572" s="15">
        <f t="shared" si="496"/>
        <v>0.53992395437262364</v>
      </c>
      <c r="AD1572" s="4">
        <v>153412</v>
      </c>
      <c r="AE1572" s="26">
        <v>1503.37</v>
      </c>
      <c r="AF1572" s="26">
        <v>1503.37</v>
      </c>
      <c r="AG1572" s="4">
        <f t="shared" si="497"/>
        <v>681000</v>
      </c>
      <c r="AH1572" s="16">
        <f t="shared" si="487"/>
        <v>8.8105726872246704E-3</v>
      </c>
      <c r="AI1572" s="15">
        <f t="shared" si="488"/>
        <v>1.2511013215859033</v>
      </c>
      <c r="AJ1572" s="15">
        <f t="shared" si="489"/>
        <v>1.2511013215859035</v>
      </c>
      <c r="AK1572" s="4">
        <f t="shared" si="490"/>
        <v>15073000</v>
      </c>
      <c r="AL1572" s="27">
        <f t="shared" si="491"/>
        <v>3.9806276122868704E-4</v>
      </c>
      <c r="AM1572" s="15">
        <f t="shared" si="498"/>
        <v>5.6524912094473558E-2</v>
      </c>
      <c r="AN1572" s="15">
        <f t="shared" si="499"/>
        <v>1.0505512888109577E-5</v>
      </c>
    </row>
    <row r="1573" spans="1:40" x14ac:dyDescent="0.2">
      <c r="A1573" s="4" t="s">
        <v>4627</v>
      </c>
      <c r="B1573" s="3" t="s">
        <v>7</v>
      </c>
      <c r="C1573" s="6">
        <v>153412</v>
      </c>
      <c r="D1573" s="3" t="s">
        <v>445</v>
      </c>
      <c r="E1573" s="6">
        <v>153418</v>
      </c>
      <c r="F1573" s="3" t="s">
        <v>2385</v>
      </c>
      <c r="G1573" s="8">
        <v>5000</v>
      </c>
      <c r="H1573" s="6">
        <v>147</v>
      </c>
      <c r="I1573" s="6">
        <v>153199</v>
      </c>
      <c r="J1573" s="13">
        <v>45077</v>
      </c>
      <c r="K1573" s="9">
        <v>5000</v>
      </c>
      <c r="L1573" s="4" t="s">
        <v>4627</v>
      </c>
      <c r="M1573" s="4" t="s">
        <v>4632</v>
      </c>
      <c r="N1573" s="4">
        <f>VLOOKUP(I1573,BaseModelo!$A$2:$E$5075,5)</f>
        <v>7</v>
      </c>
      <c r="P1573" s="15">
        <v>147</v>
      </c>
      <c r="Q1573" s="4">
        <f>VLOOKUP(I1573,BaseModelo!$A$2:$E$5075,3)</f>
        <v>127</v>
      </c>
      <c r="R1573" s="4">
        <f t="shared" si="480"/>
        <v>32283000</v>
      </c>
      <c r="S1573" s="16">
        <f t="shared" si="481"/>
        <v>1.5488027754545735E-4</v>
      </c>
      <c r="T1573" s="4">
        <f t="shared" si="492"/>
        <v>2.2767400799182231E-2</v>
      </c>
      <c r="U1573" s="4">
        <f t="shared" si="493"/>
        <v>2.2767400799182231E-2</v>
      </c>
      <c r="V1573" s="6">
        <f t="shared" si="482"/>
        <v>0</v>
      </c>
      <c r="W1573" s="16" t="str">
        <f t="shared" si="483"/>
        <v/>
      </c>
      <c r="X1573" s="4" t="str">
        <f t="shared" si="494"/>
        <v/>
      </c>
      <c r="Y1573" s="4" t="str">
        <f t="shared" si="484"/>
        <v/>
      </c>
      <c r="Z1573" s="4">
        <f t="shared" si="485"/>
        <v>4022000</v>
      </c>
      <c r="AA1573" s="16">
        <f t="shared" si="486"/>
        <v>1.2431626056688214E-3</v>
      </c>
      <c r="AB1573" s="15">
        <f t="shared" si="495"/>
        <v>0.18274490303331675</v>
      </c>
      <c r="AC1573" s="15">
        <f t="shared" si="496"/>
        <v>0.18274490303331675</v>
      </c>
      <c r="AD1573" s="4">
        <v>153412</v>
      </c>
      <c r="AE1573" s="26">
        <v>1303.3399999999999</v>
      </c>
      <c r="AF1573" s="26">
        <v>1303.3399999999999</v>
      </c>
      <c r="AG1573" s="4">
        <f t="shared" si="497"/>
        <v>1778000</v>
      </c>
      <c r="AH1573" s="16">
        <f t="shared" si="487"/>
        <v>2.8121484814398199E-3</v>
      </c>
      <c r="AI1573" s="15">
        <f t="shared" si="488"/>
        <v>0.41338582677165353</v>
      </c>
      <c r="AJ1573" s="15">
        <f t="shared" si="489"/>
        <v>0.41338582677165353</v>
      </c>
      <c r="AK1573" s="4">
        <f t="shared" si="490"/>
        <v>15073000</v>
      </c>
      <c r="AL1573" s="27">
        <f t="shared" si="491"/>
        <v>3.3171896769057253E-4</v>
      </c>
      <c r="AM1573" s="15">
        <f t="shared" si="498"/>
        <v>4.8762688250514163E-2</v>
      </c>
      <c r="AN1573" s="15">
        <f t="shared" si="499"/>
        <v>7.5523786901022457E-6</v>
      </c>
    </row>
    <row r="1574" spans="1:40" x14ac:dyDescent="0.2">
      <c r="A1574" s="4" t="s">
        <v>4627</v>
      </c>
      <c r="B1574" s="2" t="s">
        <v>5</v>
      </c>
      <c r="C1574" s="5">
        <v>153435</v>
      </c>
      <c r="D1574" s="2" t="s">
        <v>448</v>
      </c>
      <c r="E1574" s="5">
        <v>153436</v>
      </c>
      <c r="F1574" s="2" t="s">
        <v>2397</v>
      </c>
      <c r="G1574" s="7">
        <v>10000</v>
      </c>
      <c r="H1574" s="5">
        <v>142</v>
      </c>
      <c r="I1574" s="6">
        <v>153018</v>
      </c>
      <c r="J1574" s="13">
        <v>45077</v>
      </c>
      <c r="K1574" s="9">
        <v>10000</v>
      </c>
      <c r="L1574" s="4" t="s">
        <v>4627</v>
      </c>
      <c r="M1574" s="4" t="s">
        <v>4632</v>
      </c>
      <c r="N1574" s="4">
        <f>VLOOKUP(I1574,BaseModelo!$A$2:$E$5075,5)</f>
        <v>6</v>
      </c>
      <c r="P1574" s="15">
        <v>142.00000000000003</v>
      </c>
      <c r="Q1574" s="4">
        <f>VLOOKUP(I1574,BaseModelo!$A$2:$E$5075,3)</f>
        <v>115</v>
      </c>
      <c r="R1574" s="4">
        <f t="shared" si="480"/>
        <v>32283000</v>
      </c>
      <c r="S1574" s="16">
        <f t="shared" si="481"/>
        <v>3.0976055509091471E-4</v>
      </c>
      <c r="T1574" s="4">
        <f t="shared" si="492"/>
        <v>4.3985998822909891E-2</v>
      </c>
      <c r="U1574" s="4">
        <f t="shared" si="493"/>
        <v>4.3985998822909898E-2</v>
      </c>
      <c r="V1574" s="6">
        <f t="shared" si="482"/>
        <v>0</v>
      </c>
      <c r="W1574" s="16" t="str">
        <f t="shared" si="483"/>
        <v/>
      </c>
      <c r="X1574" s="4" t="str">
        <f t="shared" si="494"/>
        <v/>
      </c>
      <c r="Y1574" s="4" t="str">
        <f t="shared" si="484"/>
        <v/>
      </c>
      <c r="Z1574" s="4">
        <f t="shared" si="485"/>
        <v>4853000</v>
      </c>
      <c r="AA1574" s="16">
        <f t="shared" si="486"/>
        <v>2.0605810838656502E-3</v>
      </c>
      <c r="AB1574" s="15">
        <f t="shared" si="495"/>
        <v>0.29260251390892233</v>
      </c>
      <c r="AC1574" s="15">
        <f t="shared" si="496"/>
        <v>0.29260251390892239</v>
      </c>
      <c r="AD1574" s="4">
        <v>153435</v>
      </c>
      <c r="AE1574" s="26">
        <v>2510.34</v>
      </c>
      <c r="AF1574" s="26">
        <v>2510.34</v>
      </c>
      <c r="AG1574" s="4">
        <f t="shared" si="497"/>
        <v>1993000</v>
      </c>
      <c r="AH1574" s="16">
        <f t="shared" si="487"/>
        <v>5.0175614651279477E-3</v>
      </c>
      <c r="AI1574" s="15">
        <f t="shared" si="488"/>
        <v>0.71249372804816857</v>
      </c>
      <c r="AJ1574" s="15">
        <f t="shared" si="489"/>
        <v>0.71249372804816868</v>
      </c>
      <c r="AK1574" s="4">
        <f t="shared" si="490"/>
        <v>15073000</v>
      </c>
      <c r="AL1574" s="27">
        <f t="shared" si="491"/>
        <v>6.6343793538114506E-4</v>
      </c>
      <c r="AM1574" s="15">
        <f t="shared" si="498"/>
        <v>9.4208186824122603E-2</v>
      </c>
      <c r="AN1574" s="15">
        <f t="shared" si="499"/>
        <v>2.918198024474882E-5</v>
      </c>
    </row>
    <row r="1575" spans="1:40" x14ac:dyDescent="0.2">
      <c r="A1575" s="4" t="s">
        <v>4627</v>
      </c>
      <c r="B1575" s="3" t="s">
        <v>5</v>
      </c>
      <c r="C1575" s="6">
        <v>153435</v>
      </c>
      <c r="D1575" s="3" t="s">
        <v>448</v>
      </c>
      <c r="E1575" s="6">
        <v>153437</v>
      </c>
      <c r="F1575" s="3" t="s">
        <v>2401</v>
      </c>
      <c r="G1575" s="8">
        <v>6000</v>
      </c>
      <c r="H1575" s="6">
        <v>142</v>
      </c>
      <c r="I1575" s="6">
        <v>153001</v>
      </c>
      <c r="J1575" s="13">
        <v>45077</v>
      </c>
      <c r="K1575" s="9">
        <v>6000</v>
      </c>
      <c r="L1575" s="4" t="s">
        <v>4627</v>
      </c>
      <c r="M1575" s="4" t="s">
        <v>4632</v>
      </c>
      <c r="N1575" s="4">
        <f>VLOOKUP(I1575,BaseModelo!$A$2:$E$5075,5)</f>
        <v>4</v>
      </c>
      <c r="P1575" s="15">
        <v>142.00000000000003</v>
      </c>
      <c r="Q1575" s="4">
        <f>VLOOKUP(I1575,BaseModelo!$A$2:$E$5075,3)</f>
        <v>110</v>
      </c>
      <c r="R1575" s="4">
        <f t="shared" si="480"/>
        <v>32283000</v>
      </c>
      <c r="S1575" s="16">
        <f t="shared" si="481"/>
        <v>1.8585633305454884E-4</v>
      </c>
      <c r="T1575" s="4">
        <f t="shared" si="492"/>
        <v>2.6391599293745936E-2</v>
      </c>
      <c r="U1575" s="4">
        <f t="shared" si="493"/>
        <v>2.6391599293745942E-2</v>
      </c>
      <c r="V1575" s="6">
        <f t="shared" si="482"/>
        <v>0</v>
      </c>
      <c r="W1575" s="16" t="str">
        <f t="shared" si="483"/>
        <v/>
      </c>
      <c r="X1575" s="4" t="str">
        <f t="shared" si="494"/>
        <v/>
      </c>
      <c r="Y1575" s="4" t="str">
        <f t="shared" si="484"/>
        <v/>
      </c>
      <c r="Z1575" s="4">
        <f t="shared" si="485"/>
        <v>2331000</v>
      </c>
      <c r="AA1575" s="16">
        <f t="shared" si="486"/>
        <v>2.5740025740025739E-3</v>
      </c>
      <c r="AB1575" s="15">
        <f t="shared" si="495"/>
        <v>0.36550836550836552</v>
      </c>
      <c r="AC1575" s="15">
        <f t="shared" si="496"/>
        <v>0.36550836550836557</v>
      </c>
      <c r="AD1575" s="4">
        <v>153435</v>
      </c>
      <c r="AE1575" s="26">
        <v>1503.37</v>
      </c>
      <c r="AF1575" s="26">
        <v>1503.37</v>
      </c>
      <c r="AG1575" s="4">
        <f t="shared" si="497"/>
        <v>1421000</v>
      </c>
      <c r="AH1575" s="16">
        <f t="shared" si="487"/>
        <v>4.22237860661506E-3</v>
      </c>
      <c r="AI1575" s="15">
        <f t="shared" si="488"/>
        <v>0.59957776213933855</v>
      </c>
      <c r="AJ1575" s="15">
        <f t="shared" si="489"/>
        <v>0.59957776213933867</v>
      </c>
      <c r="AK1575" s="4">
        <f t="shared" si="490"/>
        <v>15073000</v>
      </c>
      <c r="AL1575" s="27">
        <f t="shared" si="491"/>
        <v>3.9806276122868704E-4</v>
      </c>
      <c r="AM1575" s="15">
        <f t="shared" si="498"/>
        <v>5.6524912094473558E-2</v>
      </c>
      <c r="AN1575" s="15">
        <f t="shared" si="499"/>
        <v>1.0505512888109577E-5</v>
      </c>
    </row>
    <row r="1576" spans="1:40" x14ac:dyDescent="0.2">
      <c r="A1576" s="4" t="s">
        <v>4627</v>
      </c>
      <c r="B1576" s="3" t="s">
        <v>5</v>
      </c>
      <c r="C1576" s="6">
        <v>153435</v>
      </c>
      <c r="D1576" s="3" t="s">
        <v>448</v>
      </c>
      <c r="E1576" s="6">
        <v>153438</v>
      </c>
      <c r="F1576" s="3" t="s">
        <v>2402</v>
      </c>
      <c r="G1576" s="8">
        <v>5000</v>
      </c>
      <c r="H1576" s="6">
        <v>147</v>
      </c>
      <c r="I1576" s="6">
        <v>153000</v>
      </c>
      <c r="J1576" s="13">
        <v>45077</v>
      </c>
      <c r="K1576" s="9">
        <v>5000</v>
      </c>
      <c r="L1576" s="4" t="s">
        <v>4627</v>
      </c>
      <c r="M1576" s="4" t="s">
        <v>4632</v>
      </c>
      <c r="N1576" s="4">
        <f>VLOOKUP(I1576,BaseModelo!$A$2:$E$5075,5)</f>
        <v>5</v>
      </c>
      <c r="P1576" s="15">
        <v>147</v>
      </c>
      <c r="Q1576" s="4">
        <f>VLOOKUP(I1576,BaseModelo!$A$2:$E$5075,3)</f>
        <v>110</v>
      </c>
      <c r="R1576" s="4">
        <f t="shared" si="480"/>
        <v>32283000</v>
      </c>
      <c r="S1576" s="16">
        <f t="shared" si="481"/>
        <v>1.5488027754545735E-4</v>
      </c>
      <c r="T1576" s="4">
        <f t="shared" si="492"/>
        <v>2.2767400799182231E-2</v>
      </c>
      <c r="U1576" s="4">
        <f t="shared" si="493"/>
        <v>2.2767400799182231E-2</v>
      </c>
      <c r="V1576" s="6">
        <f t="shared" si="482"/>
        <v>0</v>
      </c>
      <c r="W1576" s="16" t="str">
        <f t="shared" si="483"/>
        <v/>
      </c>
      <c r="X1576" s="4" t="str">
        <f t="shared" si="494"/>
        <v/>
      </c>
      <c r="Y1576" s="4" t="str">
        <f t="shared" si="484"/>
        <v/>
      </c>
      <c r="Z1576" s="4">
        <f t="shared" si="485"/>
        <v>4058000</v>
      </c>
      <c r="AA1576" s="16">
        <f t="shared" si="486"/>
        <v>1.2321340561853129E-3</v>
      </c>
      <c r="AB1576" s="15">
        <f t="shared" si="495"/>
        <v>0.18112370625924099</v>
      </c>
      <c r="AC1576" s="15">
        <f t="shared" si="496"/>
        <v>0.18112370625924099</v>
      </c>
      <c r="AD1576" s="4">
        <v>153435</v>
      </c>
      <c r="AE1576" s="26">
        <v>1303.3399999999999</v>
      </c>
      <c r="AF1576" s="26">
        <v>1303.3399999999999</v>
      </c>
      <c r="AG1576" s="4">
        <f t="shared" si="497"/>
        <v>1768000</v>
      </c>
      <c r="AH1576" s="16">
        <f t="shared" si="487"/>
        <v>2.8280542986425339E-3</v>
      </c>
      <c r="AI1576" s="15">
        <f t="shared" si="488"/>
        <v>0.41572398190045246</v>
      </c>
      <c r="AJ1576" s="15">
        <f t="shared" si="489"/>
        <v>0.41572398190045246</v>
      </c>
      <c r="AK1576" s="4">
        <f t="shared" si="490"/>
        <v>15073000</v>
      </c>
      <c r="AL1576" s="27">
        <f t="shared" si="491"/>
        <v>3.3171896769057253E-4</v>
      </c>
      <c r="AM1576" s="15">
        <f t="shared" si="498"/>
        <v>4.8762688250514163E-2</v>
      </c>
      <c r="AN1576" s="15">
        <f t="shared" si="499"/>
        <v>7.5523786901022457E-6</v>
      </c>
    </row>
    <row r="1577" spans="1:40" x14ac:dyDescent="0.2">
      <c r="A1577" s="4" t="s">
        <v>4627</v>
      </c>
      <c r="B1577" s="3" t="s">
        <v>5</v>
      </c>
      <c r="C1577" s="6">
        <v>153435</v>
      </c>
      <c r="D1577" s="3" t="s">
        <v>448</v>
      </c>
      <c r="E1577" s="6">
        <v>153439</v>
      </c>
      <c r="F1577" s="3" t="s">
        <v>2403</v>
      </c>
      <c r="G1577" s="8">
        <v>7000</v>
      </c>
      <c r="H1577" s="6">
        <v>142</v>
      </c>
      <c r="I1577" s="6">
        <v>152960</v>
      </c>
      <c r="J1577" s="13">
        <v>45077</v>
      </c>
      <c r="K1577" s="9">
        <v>7000</v>
      </c>
      <c r="L1577" s="4" t="s">
        <v>4627</v>
      </c>
      <c r="M1577" s="4" t="s">
        <v>4632</v>
      </c>
      <c r="N1577" s="4">
        <f>VLOOKUP(I1577,BaseModelo!$A$2:$E$5075,5)</f>
        <v>4</v>
      </c>
      <c r="P1577" s="15">
        <v>142.00000000000003</v>
      </c>
      <c r="Q1577" s="4">
        <f>VLOOKUP(I1577,BaseModelo!$A$2:$E$5075,3)</f>
        <v>110</v>
      </c>
      <c r="R1577" s="4">
        <f t="shared" si="480"/>
        <v>32283000</v>
      </c>
      <c r="S1577" s="16">
        <f t="shared" si="481"/>
        <v>2.168323885636403E-4</v>
      </c>
      <c r="T1577" s="4">
        <f t="shared" si="492"/>
        <v>3.0790199176036922E-2</v>
      </c>
      <c r="U1577" s="4">
        <f t="shared" si="493"/>
        <v>3.0790199176036929E-2</v>
      </c>
      <c r="V1577" s="6">
        <f t="shared" si="482"/>
        <v>0</v>
      </c>
      <c r="W1577" s="16" t="str">
        <f t="shared" si="483"/>
        <v/>
      </c>
      <c r="X1577" s="4" t="str">
        <f t="shared" si="494"/>
        <v/>
      </c>
      <c r="Y1577" s="4" t="str">
        <f t="shared" si="484"/>
        <v/>
      </c>
      <c r="Z1577" s="4">
        <f t="shared" si="485"/>
        <v>2331000</v>
      </c>
      <c r="AA1577" s="16">
        <f t="shared" si="486"/>
        <v>3.003003003003003E-3</v>
      </c>
      <c r="AB1577" s="15">
        <f t="shared" si="495"/>
        <v>0.42642642642642642</v>
      </c>
      <c r="AC1577" s="15">
        <f t="shared" si="496"/>
        <v>0.42642642642642653</v>
      </c>
      <c r="AD1577" s="4">
        <v>153435</v>
      </c>
      <c r="AE1577" s="26">
        <v>1758.65</v>
      </c>
      <c r="AF1577" s="26">
        <v>1758.65</v>
      </c>
      <c r="AG1577" s="4">
        <f t="shared" si="497"/>
        <v>1421000</v>
      </c>
      <c r="AH1577" s="16">
        <f t="shared" si="487"/>
        <v>4.9261083743842365E-3</v>
      </c>
      <c r="AI1577" s="15">
        <f t="shared" si="488"/>
        <v>0.69950738916256161</v>
      </c>
      <c r="AJ1577" s="15">
        <f t="shared" si="489"/>
        <v>0.69950738916256172</v>
      </c>
      <c r="AK1577" s="4">
        <f t="shared" si="490"/>
        <v>15073000</v>
      </c>
      <c r="AL1577" s="27">
        <f t="shared" si="491"/>
        <v>4.6440655476680156E-4</v>
      </c>
      <c r="AM1577" s="15">
        <f t="shared" si="498"/>
        <v>6.5945730776885828E-2</v>
      </c>
      <c r="AN1577" s="15">
        <f t="shared" si="499"/>
        <v>1.4299170319926922E-5</v>
      </c>
    </row>
    <row r="1578" spans="1:40" x14ac:dyDescent="0.2">
      <c r="A1578" s="4" t="s">
        <v>4627</v>
      </c>
      <c r="B1578" s="3" t="s">
        <v>5</v>
      </c>
      <c r="C1578" s="6">
        <v>153435</v>
      </c>
      <c r="D1578" s="3" t="s">
        <v>448</v>
      </c>
      <c r="E1578" s="6">
        <v>153440</v>
      </c>
      <c r="F1578" s="3" t="s">
        <v>2404</v>
      </c>
      <c r="G1578" s="8">
        <v>8000</v>
      </c>
      <c r="H1578" s="6">
        <v>142</v>
      </c>
      <c r="I1578" s="6">
        <v>152069</v>
      </c>
      <c r="J1578" s="13">
        <v>45077</v>
      </c>
      <c r="K1578" s="9">
        <v>8000</v>
      </c>
      <c r="L1578" s="4" t="s">
        <v>4627</v>
      </c>
      <c r="M1578" s="4" t="s">
        <v>4632</v>
      </c>
      <c r="N1578" s="4">
        <f>VLOOKUP(I1578,BaseModelo!$A$2:$E$5075,5)</f>
        <v>5</v>
      </c>
      <c r="P1578" s="15">
        <v>142.00000000000003</v>
      </c>
      <c r="Q1578" s="4">
        <f>VLOOKUP(I1578,BaseModelo!$A$2:$E$5075,3)</f>
        <v>110</v>
      </c>
      <c r="R1578" s="4">
        <f t="shared" si="480"/>
        <v>32283000</v>
      </c>
      <c r="S1578" s="16">
        <f t="shared" si="481"/>
        <v>2.4780844407273179E-4</v>
      </c>
      <c r="T1578" s="4">
        <f t="shared" si="492"/>
        <v>3.5188799058327912E-2</v>
      </c>
      <c r="U1578" s="4">
        <f t="shared" si="493"/>
        <v>3.5188799058327919E-2</v>
      </c>
      <c r="V1578" s="6">
        <f t="shared" si="482"/>
        <v>0</v>
      </c>
      <c r="W1578" s="16" t="str">
        <f t="shared" si="483"/>
        <v/>
      </c>
      <c r="X1578" s="4" t="str">
        <f t="shared" si="494"/>
        <v/>
      </c>
      <c r="Y1578" s="4" t="str">
        <f t="shared" si="484"/>
        <v/>
      </c>
      <c r="Z1578" s="4">
        <f t="shared" si="485"/>
        <v>4058000</v>
      </c>
      <c r="AA1578" s="16">
        <f t="shared" si="486"/>
        <v>1.9714144898965009E-3</v>
      </c>
      <c r="AB1578" s="15">
        <f t="shared" si="495"/>
        <v>0.27994085756530313</v>
      </c>
      <c r="AC1578" s="15">
        <f t="shared" si="496"/>
        <v>0.27994085756530318</v>
      </c>
      <c r="AD1578" s="4">
        <v>153435</v>
      </c>
      <c r="AE1578" s="26">
        <v>2013.74</v>
      </c>
      <c r="AF1578" s="26">
        <v>2013.74</v>
      </c>
      <c r="AG1578" s="4">
        <f t="shared" si="497"/>
        <v>1768000</v>
      </c>
      <c r="AH1578" s="16">
        <f t="shared" si="487"/>
        <v>4.5248868778280547E-3</v>
      </c>
      <c r="AI1578" s="15">
        <f t="shared" si="488"/>
        <v>0.64253393665158376</v>
      </c>
      <c r="AJ1578" s="15">
        <f t="shared" si="489"/>
        <v>0.64253393665158387</v>
      </c>
      <c r="AK1578" s="4">
        <f t="shared" si="490"/>
        <v>15073000</v>
      </c>
      <c r="AL1578" s="27">
        <f t="shared" si="491"/>
        <v>5.3075034830491602E-4</v>
      </c>
      <c r="AM1578" s="15">
        <f t="shared" si="498"/>
        <v>7.5366549459298077E-2</v>
      </c>
      <c r="AN1578" s="15">
        <f t="shared" si="499"/>
        <v>1.8676467356639244E-5</v>
      </c>
    </row>
    <row r="1579" spans="1:40" x14ac:dyDescent="0.2">
      <c r="A1579" s="4" t="s">
        <v>4627</v>
      </c>
      <c r="B1579" s="3" t="s">
        <v>8</v>
      </c>
      <c r="C1579" s="6">
        <v>153451</v>
      </c>
      <c r="D1579" s="3" t="s">
        <v>449</v>
      </c>
      <c r="E1579" s="6">
        <v>153455</v>
      </c>
      <c r="F1579" s="3" t="s">
        <v>2412</v>
      </c>
      <c r="G1579" s="8">
        <v>10000</v>
      </c>
      <c r="H1579" s="6">
        <v>142</v>
      </c>
      <c r="I1579" s="6">
        <v>153203</v>
      </c>
      <c r="J1579" s="13">
        <v>45077</v>
      </c>
      <c r="K1579" s="9">
        <v>10000</v>
      </c>
      <c r="L1579" s="4" t="s">
        <v>4627</v>
      </c>
      <c r="M1579" s="4" t="s">
        <v>4632</v>
      </c>
      <c r="N1579" s="4">
        <f>VLOOKUP(I1579,BaseModelo!$A$2:$E$5075,5)</f>
        <v>8</v>
      </c>
      <c r="P1579" s="15">
        <v>142.00000000000003</v>
      </c>
      <c r="Q1579" s="4">
        <f>VLOOKUP(I1579,BaseModelo!$A$2:$E$5075,3)</f>
        <v>132</v>
      </c>
      <c r="R1579" s="4">
        <f t="shared" si="480"/>
        <v>32283000</v>
      </c>
      <c r="S1579" s="16">
        <f t="shared" si="481"/>
        <v>3.0976055509091471E-4</v>
      </c>
      <c r="T1579" s="4">
        <f t="shared" si="492"/>
        <v>4.3985998822909891E-2</v>
      </c>
      <c r="U1579" s="4">
        <f t="shared" si="493"/>
        <v>4.3985998822909898E-2</v>
      </c>
      <c r="V1579" s="6">
        <f t="shared" si="482"/>
        <v>0</v>
      </c>
      <c r="W1579" s="16" t="str">
        <f t="shared" si="483"/>
        <v/>
      </c>
      <c r="X1579" s="4" t="str">
        <f t="shared" si="494"/>
        <v/>
      </c>
      <c r="Y1579" s="4" t="str">
        <f t="shared" si="484"/>
        <v/>
      </c>
      <c r="Z1579" s="4">
        <f t="shared" si="485"/>
        <v>5836000</v>
      </c>
      <c r="AA1579" s="16">
        <f t="shared" si="486"/>
        <v>1.7135023989033585E-3</v>
      </c>
      <c r="AB1579" s="15">
        <f t="shared" si="495"/>
        <v>0.2433173406442769</v>
      </c>
      <c r="AC1579" s="15">
        <f t="shared" si="496"/>
        <v>0.24331734064427696</v>
      </c>
      <c r="AD1579" s="4">
        <v>153451</v>
      </c>
      <c r="AE1579" s="26">
        <v>2510.34</v>
      </c>
      <c r="AF1579" s="26">
        <v>2510.34</v>
      </c>
      <c r="AG1579" s="4">
        <f t="shared" si="497"/>
        <v>2254000</v>
      </c>
      <c r="AH1579" s="16">
        <f t="shared" si="487"/>
        <v>4.4365572315882874E-3</v>
      </c>
      <c r="AI1579" s="15">
        <f t="shared" si="488"/>
        <v>0.62999112688553682</v>
      </c>
      <c r="AJ1579" s="15">
        <f t="shared" si="489"/>
        <v>0.62999112688553693</v>
      </c>
      <c r="AK1579" s="4">
        <f t="shared" si="490"/>
        <v>15073000</v>
      </c>
      <c r="AL1579" s="27">
        <f t="shared" si="491"/>
        <v>6.6343793538114506E-4</v>
      </c>
      <c r="AM1579" s="15">
        <f t="shared" si="498"/>
        <v>9.4208186824122603E-2</v>
      </c>
      <c r="AN1579" s="15">
        <f t="shared" si="499"/>
        <v>2.918198024474882E-5</v>
      </c>
    </row>
    <row r="1580" spans="1:40" x14ac:dyDescent="0.2">
      <c r="A1580" s="4" t="s">
        <v>4627</v>
      </c>
      <c r="B1580" s="3" t="s">
        <v>8</v>
      </c>
      <c r="C1580" s="6">
        <v>153451</v>
      </c>
      <c r="D1580" s="3" t="s">
        <v>449</v>
      </c>
      <c r="E1580" s="6">
        <v>153456</v>
      </c>
      <c r="F1580" s="3" t="s">
        <v>2413</v>
      </c>
      <c r="G1580" s="8">
        <v>5000</v>
      </c>
      <c r="H1580" s="6">
        <v>147</v>
      </c>
      <c r="I1580" s="6">
        <v>153192</v>
      </c>
      <c r="J1580" s="13">
        <v>45077</v>
      </c>
      <c r="K1580" s="9">
        <v>5000</v>
      </c>
      <c r="L1580" s="4" t="s">
        <v>4627</v>
      </c>
      <c r="M1580" s="4" t="s">
        <v>4632</v>
      </c>
      <c r="N1580" s="4">
        <f>VLOOKUP(I1580,BaseModelo!$A$2:$E$5075,5)</f>
        <v>7</v>
      </c>
      <c r="P1580" s="15">
        <v>147</v>
      </c>
      <c r="Q1580" s="4">
        <f>VLOOKUP(I1580,BaseModelo!$A$2:$E$5075,3)</f>
        <v>127</v>
      </c>
      <c r="R1580" s="4">
        <f t="shared" si="480"/>
        <v>32283000</v>
      </c>
      <c r="S1580" s="16">
        <f t="shared" si="481"/>
        <v>1.5488027754545735E-4</v>
      </c>
      <c r="T1580" s="4">
        <f t="shared" si="492"/>
        <v>2.2767400799182231E-2</v>
      </c>
      <c r="U1580" s="4">
        <f t="shared" si="493"/>
        <v>2.2767400799182231E-2</v>
      </c>
      <c r="V1580" s="6">
        <f t="shared" si="482"/>
        <v>0</v>
      </c>
      <c r="W1580" s="16" t="str">
        <f t="shared" si="483"/>
        <v/>
      </c>
      <c r="X1580" s="4" t="str">
        <f t="shared" si="494"/>
        <v/>
      </c>
      <c r="Y1580" s="4" t="str">
        <f t="shared" si="484"/>
        <v/>
      </c>
      <c r="Z1580" s="4">
        <f t="shared" si="485"/>
        <v>4022000</v>
      </c>
      <c r="AA1580" s="16">
        <f t="shared" si="486"/>
        <v>1.2431626056688214E-3</v>
      </c>
      <c r="AB1580" s="15">
        <f t="shared" si="495"/>
        <v>0.18274490303331675</v>
      </c>
      <c r="AC1580" s="15">
        <f t="shared" si="496"/>
        <v>0.18274490303331675</v>
      </c>
      <c r="AD1580" s="4">
        <v>153451</v>
      </c>
      <c r="AE1580" s="26">
        <v>1303.3399999999999</v>
      </c>
      <c r="AF1580" s="26">
        <v>1303.3399999999999</v>
      </c>
      <c r="AG1580" s="4">
        <f t="shared" si="497"/>
        <v>1778000</v>
      </c>
      <c r="AH1580" s="16">
        <f t="shared" si="487"/>
        <v>2.8121484814398199E-3</v>
      </c>
      <c r="AI1580" s="15">
        <f t="shared" si="488"/>
        <v>0.41338582677165353</v>
      </c>
      <c r="AJ1580" s="15">
        <f t="shared" si="489"/>
        <v>0.41338582677165353</v>
      </c>
      <c r="AK1580" s="4">
        <f t="shared" si="490"/>
        <v>15073000</v>
      </c>
      <c r="AL1580" s="27">
        <f t="shared" si="491"/>
        <v>3.3171896769057253E-4</v>
      </c>
      <c r="AM1580" s="15">
        <f t="shared" si="498"/>
        <v>4.8762688250514163E-2</v>
      </c>
      <c r="AN1580" s="15">
        <f t="shared" si="499"/>
        <v>7.5523786901022457E-6</v>
      </c>
    </row>
    <row r="1581" spans="1:40" x14ac:dyDescent="0.2">
      <c r="A1581" s="4" t="s">
        <v>4627</v>
      </c>
      <c r="B1581" s="3" t="s">
        <v>8</v>
      </c>
      <c r="C1581" s="6">
        <v>153451</v>
      </c>
      <c r="D1581" s="3" t="s">
        <v>449</v>
      </c>
      <c r="E1581" s="6">
        <v>153457</v>
      </c>
      <c r="F1581" s="3" t="s">
        <v>2414</v>
      </c>
      <c r="G1581" s="8">
        <v>7000</v>
      </c>
      <c r="H1581" s="6">
        <v>142</v>
      </c>
      <c r="I1581" s="6">
        <v>153214</v>
      </c>
      <c r="J1581" s="13">
        <v>45077</v>
      </c>
      <c r="K1581" s="9">
        <v>7000</v>
      </c>
      <c r="L1581" s="4" t="s">
        <v>4627</v>
      </c>
      <c r="M1581" s="4" t="s">
        <v>4632</v>
      </c>
      <c r="N1581" s="4">
        <f>VLOOKUP(I1581,BaseModelo!$A$2:$E$5075,5)</f>
        <v>8</v>
      </c>
      <c r="P1581" s="15">
        <v>142.00000000000003</v>
      </c>
      <c r="Q1581" s="4">
        <f>VLOOKUP(I1581,BaseModelo!$A$2:$E$5075,3)</f>
        <v>132</v>
      </c>
      <c r="R1581" s="4">
        <f t="shared" si="480"/>
        <v>32283000</v>
      </c>
      <c r="S1581" s="16">
        <f t="shared" si="481"/>
        <v>2.168323885636403E-4</v>
      </c>
      <c r="T1581" s="4">
        <f t="shared" si="492"/>
        <v>3.0790199176036922E-2</v>
      </c>
      <c r="U1581" s="4">
        <f t="shared" si="493"/>
        <v>3.0790199176036929E-2</v>
      </c>
      <c r="V1581" s="6">
        <f t="shared" si="482"/>
        <v>0</v>
      </c>
      <c r="W1581" s="16" t="str">
        <f t="shared" si="483"/>
        <v/>
      </c>
      <c r="X1581" s="4" t="str">
        <f t="shared" si="494"/>
        <v/>
      </c>
      <c r="Y1581" s="4" t="str">
        <f t="shared" si="484"/>
        <v/>
      </c>
      <c r="Z1581" s="4">
        <f t="shared" si="485"/>
        <v>5836000</v>
      </c>
      <c r="AA1581" s="16">
        <f t="shared" si="486"/>
        <v>1.199451679232351E-3</v>
      </c>
      <c r="AB1581" s="15">
        <f t="shared" si="495"/>
        <v>0.17032213845099384</v>
      </c>
      <c r="AC1581" s="15">
        <f t="shared" si="496"/>
        <v>0.17032213845099387</v>
      </c>
      <c r="AD1581" s="4">
        <v>153451</v>
      </c>
      <c r="AE1581" s="26">
        <v>1758.65</v>
      </c>
      <c r="AF1581" s="26">
        <v>1758.65</v>
      </c>
      <c r="AG1581" s="4">
        <f t="shared" si="497"/>
        <v>2254000</v>
      </c>
      <c r="AH1581" s="16">
        <f t="shared" si="487"/>
        <v>3.105590062111801E-3</v>
      </c>
      <c r="AI1581" s="15">
        <f t="shared" si="488"/>
        <v>0.44099378881987572</v>
      </c>
      <c r="AJ1581" s="15">
        <f t="shared" si="489"/>
        <v>0.44099378881987583</v>
      </c>
      <c r="AK1581" s="4">
        <f t="shared" si="490"/>
        <v>15073000</v>
      </c>
      <c r="AL1581" s="27">
        <f t="shared" si="491"/>
        <v>4.6440655476680156E-4</v>
      </c>
      <c r="AM1581" s="15">
        <f t="shared" si="498"/>
        <v>6.5945730776885828E-2</v>
      </c>
      <c r="AN1581" s="15">
        <f t="shared" si="499"/>
        <v>1.4299170319926922E-5</v>
      </c>
    </row>
    <row r="1582" spans="1:40" x14ac:dyDescent="0.2">
      <c r="A1582" s="4" t="s">
        <v>4627</v>
      </c>
      <c r="B1582" s="2" t="s">
        <v>5</v>
      </c>
      <c r="C1582" s="5">
        <v>153523</v>
      </c>
      <c r="D1582" s="2" t="s">
        <v>446</v>
      </c>
      <c r="E1582" s="5">
        <v>153524</v>
      </c>
      <c r="F1582" s="2" t="s">
        <v>2373</v>
      </c>
      <c r="G1582" s="7">
        <v>6000</v>
      </c>
      <c r="H1582" s="5">
        <v>142</v>
      </c>
      <c r="I1582" s="6">
        <v>153307</v>
      </c>
      <c r="J1582" s="13">
        <v>45077</v>
      </c>
      <c r="K1582" s="9">
        <v>6000</v>
      </c>
      <c r="L1582" s="4" t="s">
        <v>4627</v>
      </c>
      <c r="M1582" s="4" t="s">
        <v>4632</v>
      </c>
      <c r="N1582" s="4">
        <f>VLOOKUP(I1582,BaseModelo!$A$2:$E$5075,5)</f>
        <v>4</v>
      </c>
      <c r="P1582" s="15">
        <v>142.00000000000003</v>
      </c>
      <c r="Q1582" s="4">
        <f>VLOOKUP(I1582,BaseModelo!$A$2:$E$5075,3)</f>
        <v>110</v>
      </c>
      <c r="R1582" s="4">
        <f t="shared" si="480"/>
        <v>32283000</v>
      </c>
      <c r="S1582" s="16">
        <f t="shared" si="481"/>
        <v>1.8585633305454884E-4</v>
      </c>
      <c r="T1582" s="4">
        <f t="shared" si="492"/>
        <v>2.6391599293745936E-2</v>
      </c>
      <c r="U1582" s="4">
        <f t="shared" si="493"/>
        <v>2.6391599293745942E-2</v>
      </c>
      <c r="V1582" s="6">
        <f t="shared" si="482"/>
        <v>0</v>
      </c>
      <c r="W1582" s="16" t="str">
        <f t="shared" si="483"/>
        <v/>
      </c>
      <c r="X1582" s="4" t="str">
        <f t="shared" si="494"/>
        <v/>
      </c>
      <c r="Y1582" s="4" t="str">
        <f t="shared" si="484"/>
        <v/>
      </c>
      <c r="Z1582" s="4">
        <f t="shared" si="485"/>
        <v>2331000</v>
      </c>
      <c r="AA1582" s="16">
        <f t="shared" si="486"/>
        <v>2.5740025740025739E-3</v>
      </c>
      <c r="AB1582" s="15">
        <f t="shared" si="495"/>
        <v>0.36550836550836552</v>
      </c>
      <c r="AC1582" s="15">
        <f t="shared" si="496"/>
        <v>0.36550836550836557</v>
      </c>
      <c r="AD1582" s="4">
        <v>153523</v>
      </c>
      <c r="AE1582" s="26">
        <v>1503.37</v>
      </c>
      <c r="AF1582" s="26">
        <v>1503.37</v>
      </c>
      <c r="AG1582" s="4">
        <f t="shared" si="497"/>
        <v>1421000</v>
      </c>
      <c r="AH1582" s="16">
        <f t="shared" si="487"/>
        <v>4.22237860661506E-3</v>
      </c>
      <c r="AI1582" s="15">
        <f t="shared" si="488"/>
        <v>0.59957776213933855</v>
      </c>
      <c r="AJ1582" s="15">
        <f t="shared" si="489"/>
        <v>0.59957776213933867</v>
      </c>
      <c r="AK1582" s="4">
        <f t="shared" si="490"/>
        <v>15073000</v>
      </c>
      <c r="AL1582" s="27">
        <f t="shared" si="491"/>
        <v>3.9806276122868704E-4</v>
      </c>
      <c r="AM1582" s="15">
        <f t="shared" si="498"/>
        <v>5.6524912094473558E-2</v>
      </c>
      <c r="AN1582" s="15">
        <f t="shared" si="499"/>
        <v>1.0505512888109577E-5</v>
      </c>
    </row>
    <row r="1583" spans="1:40" x14ac:dyDescent="0.2">
      <c r="A1583" s="4" t="s">
        <v>4627</v>
      </c>
      <c r="B1583" s="3" t="s">
        <v>5</v>
      </c>
      <c r="C1583" s="6">
        <v>153523</v>
      </c>
      <c r="D1583" s="3" t="s">
        <v>446</v>
      </c>
      <c r="E1583" s="6">
        <v>153525</v>
      </c>
      <c r="F1583" s="3" t="s">
        <v>2386</v>
      </c>
      <c r="G1583" s="8">
        <v>6000</v>
      </c>
      <c r="H1583" s="6">
        <v>142</v>
      </c>
      <c r="I1583" s="6">
        <v>153279</v>
      </c>
      <c r="J1583" s="13">
        <v>45077</v>
      </c>
      <c r="K1583" s="9">
        <v>6000</v>
      </c>
      <c r="L1583" s="4" t="s">
        <v>4627</v>
      </c>
      <c r="M1583" s="4" t="s">
        <v>4632</v>
      </c>
      <c r="N1583" s="4">
        <f>VLOOKUP(I1583,BaseModelo!$A$2:$E$5075,5)</f>
        <v>8</v>
      </c>
      <c r="P1583" s="15">
        <v>142.00000000000003</v>
      </c>
      <c r="Q1583" s="4">
        <f>VLOOKUP(I1583,BaseModelo!$A$2:$E$5075,3)</f>
        <v>132</v>
      </c>
      <c r="R1583" s="4">
        <f t="shared" si="480"/>
        <v>32283000</v>
      </c>
      <c r="S1583" s="16">
        <f t="shared" si="481"/>
        <v>1.8585633305454884E-4</v>
      </c>
      <c r="T1583" s="4">
        <f t="shared" si="492"/>
        <v>2.6391599293745936E-2</v>
      </c>
      <c r="U1583" s="4">
        <f t="shared" si="493"/>
        <v>2.6391599293745942E-2</v>
      </c>
      <c r="V1583" s="6">
        <f t="shared" si="482"/>
        <v>0</v>
      </c>
      <c r="W1583" s="16" t="str">
        <f t="shared" si="483"/>
        <v/>
      </c>
      <c r="X1583" s="4" t="str">
        <f t="shared" si="494"/>
        <v/>
      </c>
      <c r="Y1583" s="4" t="str">
        <f t="shared" si="484"/>
        <v/>
      </c>
      <c r="Z1583" s="4">
        <f t="shared" si="485"/>
        <v>5836000</v>
      </c>
      <c r="AA1583" s="16">
        <f t="shared" si="486"/>
        <v>1.028101439342015E-3</v>
      </c>
      <c r="AB1583" s="15">
        <f t="shared" si="495"/>
        <v>0.14599040438656613</v>
      </c>
      <c r="AC1583" s="15">
        <f t="shared" si="496"/>
        <v>0.14599040438656616</v>
      </c>
      <c r="AD1583" s="4">
        <v>153523</v>
      </c>
      <c r="AE1583" s="26">
        <v>1503.37</v>
      </c>
      <c r="AF1583" s="26">
        <v>1503.37</v>
      </c>
      <c r="AG1583" s="4">
        <f t="shared" si="497"/>
        <v>2254000</v>
      </c>
      <c r="AH1583" s="16">
        <f t="shared" si="487"/>
        <v>2.6619343389529724E-3</v>
      </c>
      <c r="AI1583" s="15">
        <f t="shared" si="488"/>
        <v>0.37799467613132209</v>
      </c>
      <c r="AJ1583" s="15">
        <f t="shared" si="489"/>
        <v>0.37799467613132215</v>
      </c>
      <c r="AK1583" s="4">
        <f t="shared" si="490"/>
        <v>15073000</v>
      </c>
      <c r="AL1583" s="27">
        <f t="shared" si="491"/>
        <v>3.9806276122868704E-4</v>
      </c>
      <c r="AM1583" s="15">
        <f t="shared" si="498"/>
        <v>5.6524912094473558E-2</v>
      </c>
      <c r="AN1583" s="15">
        <f t="shared" si="499"/>
        <v>1.0505512888109577E-5</v>
      </c>
    </row>
    <row r="1584" spans="1:40" x14ac:dyDescent="0.2">
      <c r="A1584" s="4" t="s">
        <v>4627</v>
      </c>
      <c r="B1584" s="3" t="s">
        <v>5</v>
      </c>
      <c r="C1584" s="6">
        <v>153523</v>
      </c>
      <c r="D1584" s="3" t="s">
        <v>446</v>
      </c>
      <c r="E1584" s="6">
        <v>153526</v>
      </c>
      <c r="F1584" s="3" t="s">
        <v>2387</v>
      </c>
      <c r="G1584" s="8">
        <v>6000</v>
      </c>
      <c r="H1584" s="6">
        <v>142</v>
      </c>
      <c r="I1584" s="6">
        <v>153147</v>
      </c>
      <c r="J1584" s="13">
        <v>45077</v>
      </c>
      <c r="K1584" s="9">
        <v>6000</v>
      </c>
      <c r="L1584" s="4" t="s">
        <v>4627</v>
      </c>
      <c r="M1584" s="4" t="s">
        <v>4632</v>
      </c>
      <c r="N1584" s="4">
        <f>VLOOKUP(I1584,BaseModelo!$A$2:$E$5075,5)</f>
        <v>3</v>
      </c>
      <c r="P1584" s="15">
        <v>142.00000000000003</v>
      </c>
      <c r="Q1584" s="4">
        <f>VLOOKUP(I1584,BaseModelo!$A$2:$E$5075,3)</f>
        <v>110</v>
      </c>
      <c r="R1584" s="4">
        <f t="shared" si="480"/>
        <v>32283000</v>
      </c>
      <c r="S1584" s="16">
        <f t="shared" si="481"/>
        <v>1.8585633305454884E-4</v>
      </c>
      <c r="T1584" s="4">
        <f t="shared" si="492"/>
        <v>2.6391599293745936E-2</v>
      </c>
      <c r="U1584" s="4">
        <f t="shared" si="493"/>
        <v>2.6391599293745942E-2</v>
      </c>
      <c r="V1584" s="6">
        <f t="shared" si="482"/>
        <v>0</v>
      </c>
      <c r="W1584" s="16" t="str">
        <f t="shared" si="483"/>
        <v/>
      </c>
      <c r="X1584" s="4" t="str">
        <f t="shared" si="494"/>
        <v/>
      </c>
      <c r="Y1584" s="4" t="str">
        <f t="shared" si="484"/>
        <v/>
      </c>
      <c r="Z1584" s="4">
        <f t="shared" si="485"/>
        <v>1992000</v>
      </c>
      <c r="AA1584" s="16">
        <f t="shared" si="486"/>
        <v>3.0120481927710845E-3</v>
      </c>
      <c r="AB1584" s="15">
        <f t="shared" si="495"/>
        <v>0.42771084337349402</v>
      </c>
      <c r="AC1584" s="15">
        <f t="shared" si="496"/>
        <v>0.42771084337349408</v>
      </c>
      <c r="AD1584" s="4">
        <v>153523</v>
      </c>
      <c r="AE1584" s="26">
        <v>1503.37</v>
      </c>
      <c r="AF1584" s="26">
        <v>1503.37</v>
      </c>
      <c r="AG1584" s="4">
        <f t="shared" si="497"/>
        <v>1267000</v>
      </c>
      <c r="AH1584" s="16">
        <f t="shared" si="487"/>
        <v>4.7355958958168907E-3</v>
      </c>
      <c r="AI1584" s="15">
        <f t="shared" si="488"/>
        <v>0.67245461720599853</v>
      </c>
      <c r="AJ1584" s="15">
        <f t="shared" si="489"/>
        <v>0.67245461720599864</v>
      </c>
      <c r="AK1584" s="4">
        <f t="shared" si="490"/>
        <v>15073000</v>
      </c>
      <c r="AL1584" s="27">
        <f t="shared" si="491"/>
        <v>3.9806276122868704E-4</v>
      </c>
      <c r="AM1584" s="15">
        <f t="shared" si="498"/>
        <v>5.6524912094473558E-2</v>
      </c>
      <c r="AN1584" s="15">
        <f t="shared" si="499"/>
        <v>1.0505512888109577E-5</v>
      </c>
    </row>
    <row r="1585" spans="1:40" x14ac:dyDescent="0.2">
      <c r="A1585" s="4" t="s">
        <v>4627</v>
      </c>
      <c r="B1585" s="3" t="s">
        <v>5</v>
      </c>
      <c r="C1585" s="6">
        <v>153523</v>
      </c>
      <c r="D1585" s="3" t="s">
        <v>446</v>
      </c>
      <c r="E1585" s="6">
        <v>153527</v>
      </c>
      <c r="F1585" s="3" t="s">
        <v>2388</v>
      </c>
      <c r="G1585" s="8">
        <v>10000</v>
      </c>
      <c r="H1585" s="6">
        <v>142</v>
      </c>
      <c r="I1585" s="6">
        <v>152850</v>
      </c>
      <c r="J1585" s="13">
        <v>45077</v>
      </c>
      <c r="K1585" s="9">
        <v>10000</v>
      </c>
      <c r="L1585" s="4" t="s">
        <v>4627</v>
      </c>
      <c r="M1585" s="4" t="s">
        <v>4632</v>
      </c>
      <c r="N1585" s="4">
        <f>VLOOKUP(I1585,BaseModelo!$A$2:$E$5075,5)</f>
        <v>5</v>
      </c>
      <c r="P1585" s="15">
        <v>142.00000000000003</v>
      </c>
      <c r="Q1585" s="4">
        <f>VLOOKUP(I1585,BaseModelo!$A$2:$E$5075,3)</f>
        <v>110</v>
      </c>
      <c r="R1585" s="4">
        <f t="shared" si="480"/>
        <v>32283000</v>
      </c>
      <c r="S1585" s="16">
        <f t="shared" si="481"/>
        <v>3.0976055509091471E-4</v>
      </c>
      <c r="T1585" s="4">
        <f t="shared" si="492"/>
        <v>4.3985998822909891E-2</v>
      </c>
      <c r="U1585" s="4">
        <f t="shared" si="493"/>
        <v>4.3985998822909898E-2</v>
      </c>
      <c r="V1585" s="6">
        <f t="shared" si="482"/>
        <v>0</v>
      </c>
      <c r="W1585" s="16" t="str">
        <f t="shared" si="483"/>
        <v/>
      </c>
      <c r="X1585" s="4" t="str">
        <f t="shared" si="494"/>
        <v/>
      </c>
      <c r="Y1585" s="4" t="str">
        <f t="shared" si="484"/>
        <v/>
      </c>
      <c r="Z1585" s="4">
        <f t="shared" si="485"/>
        <v>4058000</v>
      </c>
      <c r="AA1585" s="16">
        <f t="shared" si="486"/>
        <v>2.4642681123706258E-3</v>
      </c>
      <c r="AB1585" s="15">
        <f t="shared" si="495"/>
        <v>0.34992607195662884</v>
      </c>
      <c r="AC1585" s="15">
        <f t="shared" si="496"/>
        <v>0.34992607195662895</v>
      </c>
      <c r="AD1585" s="4">
        <v>153523</v>
      </c>
      <c r="AE1585" s="26">
        <v>2510.34</v>
      </c>
      <c r="AF1585" s="26">
        <v>2510.34</v>
      </c>
      <c r="AG1585" s="4">
        <f t="shared" si="497"/>
        <v>1768000</v>
      </c>
      <c r="AH1585" s="16">
        <f t="shared" si="487"/>
        <v>5.6561085972850677E-3</v>
      </c>
      <c r="AI1585" s="15">
        <f t="shared" si="488"/>
        <v>0.80316742081447967</v>
      </c>
      <c r="AJ1585" s="15">
        <f t="shared" si="489"/>
        <v>0.80316742081447978</v>
      </c>
      <c r="AK1585" s="4">
        <f t="shared" si="490"/>
        <v>15073000</v>
      </c>
      <c r="AL1585" s="27">
        <f t="shared" si="491"/>
        <v>6.6343793538114506E-4</v>
      </c>
      <c r="AM1585" s="15">
        <f t="shared" si="498"/>
        <v>9.4208186824122603E-2</v>
      </c>
      <c r="AN1585" s="15">
        <f t="shared" si="499"/>
        <v>2.918198024474882E-5</v>
      </c>
    </row>
    <row r="1586" spans="1:40" x14ac:dyDescent="0.2">
      <c r="A1586" s="4" t="s">
        <v>4627</v>
      </c>
      <c r="B1586" s="3" t="s">
        <v>5</v>
      </c>
      <c r="C1586" s="6">
        <v>153523</v>
      </c>
      <c r="D1586" s="3" t="s">
        <v>446</v>
      </c>
      <c r="E1586" s="6">
        <v>153528</v>
      </c>
      <c r="F1586" s="3" t="s">
        <v>2389</v>
      </c>
      <c r="G1586" s="8">
        <v>10000</v>
      </c>
      <c r="H1586" s="6">
        <v>142</v>
      </c>
      <c r="I1586" s="6">
        <v>152849</v>
      </c>
      <c r="J1586" s="13">
        <v>45077</v>
      </c>
      <c r="K1586" s="9">
        <v>10000</v>
      </c>
      <c r="L1586" s="4" t="s">
        <v>4627</v>
      </c>
      <c r="M1586" s="4" t="s">
        <v>4632</v>
      </c>
      <c r="N1586" s="4">
        <f>VLOOKUP(I1586,BaseModelo!$A$2:$E$5075,5)</f>
        <v>1</v>
      </c>
      <c r="P1586" s="15">
        <v>142.00000000000003</v>
      </c>
      <c r="Q1586" s="4">
        <f>VLOOKUP(I1586,BaseModelo!$A$2:$E$5075,3)</f>
        <v>90</v>
      </c>
      <c r="R1586" s="4">
        <f t="shared" si="480"/>
        <v>32283000</v>
      </c>
      <c r="S1586" s="16">
        <f t="shared" si="481"/>
        <v>3.0976055509091471E-4</v>
      </c>
      <c r="T1586" s="4">
        <f t="shared" si="492"/>
        <v>4.3985998822909891E-2</v>
      </c>
      <c r="U1586" s="4">
        <f t="shared" si="493"/>
        <v>4.3985998822909898E-2</v>
      </c>
      <c r="V1586" s="6">
        <f t="shared" si="482"/>
        <v>0</v>
      </c>
      <c r="W1586" s="16" t="str">
        <f t="shared" si="483"/>
        <v/>
      </c>
      <c r="X1586" s="4" t="str">
        <f t="shared" si="494"/>
        <v/>
      </c>
      <c r="Y1586" s="4" t="str">
        <f t="shared" si="484"/>
        <v/>
      </c>
      <c r="Z1586" s="4">
        <f t="shared" si="485"/>
        <v>771000</v>
      </c>
      <c r="AA1586" s="16">
        <f t="shared" si="486"/>
        <v>1.2970168612191959E-2</v>
      </c>
      <c r="AB1586" s="15">
        <f t="shared" si="495"/>
        <v>1.8417639429312582</v>
      </c>
      <c r="AC1586" s="15">
        <f t="shared" si="496"/>
        <v>1.8417639429312587</v>
      </c>
      <c r="AD1586" s="4">
        <v>153523</v>
      </c>
      <c r="AE1586" s="26">
        <v>2510.34</v>
      </c>
      <c r="AF1586" s="26">
        <v>2510.34</v>
      </c>
      <c r="AG1586" s="4">
        <f t="shared" si="497"/>
        <v>681000</v>
      </c>
      <c r="AH1586" s="16">
        <f t="shared" si="487"/>
        <v>1.4684287812041116E-2</v>
      </c>
      <c r="AI1586" s="15">
        <f t="shared" si="488"/>
        <v>2.0851688693098382</v>
      </c>
      <c r="AJ1586" s="15">
        <f t="shared" si="489"/>
        <v>2.0851688693098387</v>
      </c>
      <c r="AK1586" s="4">
        <f t="shared" si="490"/>
        <v>15073000</v>
      </c>
      <c r="AL1586" s="27">
        <f t="shared" si="491"/>
        <v>6.6343793538114506E-4</v>
      </c>
      <c r="AM1586" s="15">
        <f t="shared" si="498"/>
        <v>9.4208186824122603E-2</v>
      </c>
      <c r="AN1586" s="15">
        <f t="shared" si="499"/>
        <v>2.918198024474882E-5</v>
      </c>
    </row>
    <row r="1587" spans="1:40" x14ac:dyDescent="0.2">
      <c r="A1587" s="4" t="s">
        <v>4627</v>
      </c>
      <c r="B1587" s="3" t="s">
        <v>5</v>
      </c>
      <c r="C1587" s="6">
        <v>153523</v>
      </c>
      <c r="D1587" s="3" t="s">
        <v>446</v>
      </c>
      <c r="E1587" s="6">
        <v>153529</v>
      </c>
      <c r="F1587" s="3" t="s">
        <v>2390</v>
      </c>
      <c r="G1587" s="8">
        <v>6000</v>
      </c>
      <c r="H1587" s="6">
        <v>142</v>
      </c>
      <c r="I1587" s="6">
        <v>152770</v>
      </c>
      <c r="J1587" s="13">
        <v>45077</v>
      </c>
      <c r="K1587" s="9">
        <v>6000</v>
      </c>
      <c r="L1587" s="4" t="s">
        <v>4627</v>
      </c>
      <c r="M1587" s="4" t="s">
        <v>4632</v>
      </c>
      <c r="N1587" s="4">
        <f>VLOOKUP(I1587,BaseModelo!$A$2:$E$5075,5)</f>
        <v>9</v>
      </c>
      <c r="P1587" s="15">
        <v>142.00000000000003</v>
      </c>
      <c r="Q1587" s="4">
        <f>VLOOKUP(I1587,BaseModelo!$A$2:$E$5075,3)</f>
        <v>147</v>
      </c>
      <c r="R1587" s="4">
        <f t="shared" si="480"/>
        <v>32283000</v>
      </c>
      <c r="S1587" s="16">
        <f t="shared" si="481"/>
        <v>1.8585633305454884E-4</v>
      </c>
      <c r="T1587" s="4">
        <f t="shared" si="492"/>
        <v>2.6391599293745936E-2</v>
      </c>
      <c r="U1587" s="4">
        <f t="shared" si="493"/>
        <v>2.6391599293745942E-2</v>
      </c>
      <c r="V1587" s="6">
        <f t="shared" si="482"/>
        <v>0</v>
      </c>
      <c r="W1587" s="16" t="str">
        <f t="shared" si="483"/>
        <v/>
      </c>
      <c r="X1587" s="4" t="str">
        <f t="shared" si="494"/>
        <v/>
      </c>
      <c r="Y1587" s="4" t="str">
        <f t="shared" si="484"/>
        <v/>
      </c>
      <c r="Z1587" s="4">
        <f t="shared" si="485"/>
        <v>5305000</v>
      </c>
      <c r="AA1587" s="16">
        <f t="shared" si="486"/>
        <v>1.1310084825636192E-3</v>
      </c>
      <c r="AB1587" s="15">
        <f t="shared" si="495"/>
        <v>0.16060320452403393</v>
      </c>
      <c r="AC1587" s="15">
        <f t="shared" si="496"/>
        <v>0.16060320452403395</v>
      </c>
      <c r="AD1587" s="4">
        <v>153523</v>
      </c>
      <c r="AE1587" s="26">
        <v>1503.37</v>
      </c>
      <c r="AF1587" s="26">
        <v>1503.37</v>
      </c>
      <c r="AG1587" s="4">
        <f t="shared" si="497"/>
        <v>2114000</v>
      </c>
      <c r="AH1587" s="16">
        <f t="shared" si="487"/>
        <v>2.8382213812677389E-3</v>
      </c>
      <c r="AI1587" s="15">
        <f t="shared" si="488"/>
        <v>0.4030274361400189</v>
      </c>
      <c r="AJ1587" s="15">
        <f t="shared" si="489"/>
        <v>0.40302743614001901</v>
      </c>
      <c r="AK1587" s="4">
        <f t="shared" si="490"/>
        <v>15073000</v>
      </c>
      <c r="AL1587" s="27">
        <f t="shared" si="491"/>
        <v>3.9806276122868704E-4</v>
      </c>
      <c r="AM1587" s="15">
        <f t="shared" si="498"/>
        <v>5.6524912094473558E-2</v>
      </c>
      <c r="AN1587" s="15">
        <f t="shared" si="499"/>
        <v>1.0505512888109577E-5</v>
      </c>
    </row>
    <row r="1588" spans="1:40" x14ac:dyDescent="0.2">
      <c r="A1588" s="4" t="s">
        <v>4628</v>
      </c>
      <c r="B1588" s="2" t="s">
        <v>16</v>
      </c>
      <c r="C1588" s="5">
        <v>153530</v>
      </c>
      <c r="D1588" s="2" t="s">
        <v>447</v>
      </c>
      <c r="E1588" s="5">
        <v>153531</v>
      </c>
      <c r="F1588" s="2" t="s">
        <v>2391</v>
      </c>
      <c r="G1588" s="7">
        <v>8000</v>
      </c>
      <c r="H1588" s="5">
        <v>142</v>
      </c>
      <c r="I1588" s="6">
        <v>152624</v>
      </c>
      <c r="J1588" s="13">
        <v>45077</v>
      </c>
      <c r="K1588" s="9">
        <v>8000</v>
      </c>
      <c r="L1588" s="4" t="s">
        <v>4628</v>
      </c>
      <c r="M1588" s="4" t="s">
        <v>4632</v>
      </c>
      <c r="N1588" s="4">
        <f>VLOOKUP(I1588,BaseModelo!$A$2:$E$5075,5)</f>
        <v>5</v>
      </c>
      <c r="P1588" s="15">
        <v>142.00000000000003</v>
      </c>
      <c r="Q1588" s="4">
        <f>VLOOKUP(I1588,BaseModelo!$A$2:$E$5075,3)</f>
        <v>110</v>
      </c>
      <c r="R1588" s="4">
        <f t="shared" si="480"/>
        <v>32283000</v>
      </c>
      <c r="S1588" s="16">
        <f t="shared" si="481"/>
        <v>2.4780844407273179E-4</v>
      </c>
      <c r="T1588" s="4">
        <f t="shared" si="492"/>
        <v>3.5188799058327912E-2</v>
      </c>
      <c r="U1588" s="4">
        <f t="shared" si="493"/>
        <v>3.5188799058327919E-2</v>
      </c>
      <c r="V1588" s="6">
        <f t="shared" si="482"/>
        <v>0</v>
      </c>
      <c r="W1588" s="16" t="str">
        <f t="shared" si="483"/>
        <v/>
      </c>
      <c r="X1588" s="4" t="str">
        <f t="shared" si="494"/>
        <v/>
      </c>
      <c r="Y1588" s="4" t="str">
        <f t="shared" si="484"/>
        <v/>
      </c>
      <c r="Z1588" s="4">
        <f t="shared" si="485"/>
        <v>4058000</v>
      </c>
      <c r="AA1588" s="16">
        <f t="shared" si="486"/>
        <v>1.9714144898965009E-3</v>
      </c>
      <c r="AB1588" s="15">
        <f t="shared" si="495"/>
        <v>0.27994085756530313</v>
      </c>
      <c r="AC1588" s="15">
        <f t="shared" si="496"/>
        <v>0.27994085756530318</v>
      </c>
      <c r="AD1588" s="4">
        <v>153530</v>
      </c>
      <c r="AE1588" s="26">
        <v>2013.74</v>
      </c>
      <c r="AF1588" s="26">
        <v>2013.74</v>
      </c>
      <c r="AG1588" s="4">
        <f t="shared" si="497"/>
        <v>2193000</v>
      </c>
      <c r="AH1588" s="16">
        <f t="shared" si="487"/>
        <v>3.6479708162334701E-3</v>
      </c>
      <c r="AI1588" s="15">
        <f t="shared" si="488"/>
        <v>0.51801185590515275</v>
      </c>
      <c r="AJ1588" s="15">
        <f t="shared" si="489"/>
        <v>0.51801185590515286</v>
      </c>
      <c r="AK1588" s="4">
        <f t="shared" si="490"/>
        <v>16319000</v>
      </c>
      <c r="AL1588" s="27">
        <f t="shared" si="491"/>
        <v>4.9022611679637234E-4</v>
      </c>
      <c r="AM1588" s="15">
        <f t="shared" si="498"/>
        <v>6.9612108585084875E-2</v>
      </c>
      <c r="AN1588" s="15">
        <f t="shared" si="499"/>
        <v>1.725046831709194E-5</v>
      </c>
    </row>
    <row r="1589" spans="1:40" x14ac:dyDescent="0.2">
      <c r="A1589" s="4" t="s">
        <v>4628</v>
      </c>
      <c r="B1589" s="3" t="s">
        <v>16</v>
      </c>
      <c r="C1589" s="6">
        <v>153530</v>
      </c>
      <c r="D1589" s="3" t="s">
        <v>447</v>
      </c>
      <c r="E1589" s="6">
        <v>153532</v>
      </c>
      <c r="F1589" s="3" t="s">
        <v>2392</v>
      </c>
      <c r="G1589" s="8">
        <v>7000</v>
      </c>
      <c r="H1589" s="6">
        <v>142</v>
      </c>
      <c r="I1589" s="6">
        <v>152567</v>
      </c>
      <c r="J1589" s="13">
        <v>45077</v>
      </c>
      <c r="K1589" s="9">
        <v>7000</v>
      </c>
      <c r="L1589" s="4" t="s">
        <v>4628</v>
      </c>
      <c r="M1589" s="4" t="s">
        <v>4632</v>
      </c>
      <c r="N1589" s="4">
        <f>VLOOKUP(I1589,BaseModelo!$A$2:$E$5075,5)</f>
        <v>8</v>
      </c>
      <c r="P1589" s="15">
        <v>142.00000000000003</v>
      </c>
      <c r="Q1589" s="4">
        <f>VLOOKUP(I1589,BaseModelo!$A$2:$E$5075,3)</f>
        <v>132</v>
      </c>
      <c r="R1589" s="4">
        <f t="shared" si="480"/>
        <v>32283000</v>
      </c>
      <c r="S1589" s="16">
        <f t="shared" si="481"/>
        <v>2.168323885636403E-4</v>
      </c>
      <c r="T1589" s="4">
        <f t="shared" si="492"/>
        <v>3.0790199176036922E-2</v>
      </c>
      <c r="U1589" s="4">
        <f t="shared" si="493"/>
        <v>3.0790199176036929E-2</v>
      </c>
      <c r="V1589" s="6">
        <f t="shared" si="482"/>
        <v>0</v>
      </c>
      <c r="W1589" s="16" t="str">
        <f t="shared" si="483"/>
        <v/>
      </c>
      <c r="X1589" s="4" t="str">
        <f t="shared" si="494"/>
        <v/>
      </c>
      <c r="Y1589" s="4" t="str">
        <f t="shared" si="484"/>
        <v/>
      </c>
      <c r="Z1589" s="4">
        <f t="shared" si="485"/>
        <v>5836000</v>
      </c>
      <c r="AA1589" s="16">
        <f t="shared" si="486"/>
        <v>1.199451679232351E-3</v>
      </c>
      <c r="AB1589" s="15">
        <f t="shared" si="495"/>
        <v>0.17032213845099384</v>
      </c>
      <c r="AC1589" s="15">
        <f t="shared" si="496"/>
        <v>0.17032213845099387</v>
      </c>
      <c r="AD1589" s="4">
        <v>153530</v>
      </c>
      <c r="AE1589" s="26">
        <v>1758.65</v>
      </c>
      <c r="AF1589" s="26">
        <v>1758.65</v>
      </c>
      <c r="AG1589" s="4">
        <f t="shared" si="497"/>
        <v>3421000</v>
      </c>
      <c r="AH1589" s="16">
        <f t="shared" si="487"/>
        <v>2.0461853259280912E-3</v>
      </c>
      <c r="AI1589" s="15">
        <f t="shared" si="488"/>
        <v>0.29055831628178896</v>
      </c>
      <c r="AJ1589" s="15">
        <f t="shared" si="489"/>
        <v>0.29055831628178902</v>
      </c>
      <c r="AK1589" s="4">
        <f t="shared" si="490"/>
        <v>16319000</v>
      </c>
      <c r="AL1589" s="27">
        <f t="shared" si="491"/>
        <v>4.289478521968258E-4</v>
      </c>
      <c r="AM1589" s="15">
        <f t="shared" si="498"/>
        <v>6.0910595011949266E-2</v>
      </c>
      <c r="AN1589" s="15">
        <f t="shared" si="499"/>
        <v>1.3207389805273516E-5</v>
      </c>
    </row>
    <row r="1590" spans="1:40" x14ac:dyDescent="0.2">
      <c r="A1590" s="4" t="s">
        <v>4628</v>
      </c>
      <c r="B1590" s="3" t="s">
        <v>16</v>
      </c>
      <c r="C1590" s="6">
        <v>153530</v>
      </c>
      <c r="D1590" s="3" t="s">
        <v>447</v>
      </c>
      <c r="E1590" s="6">
        <v>153533</v>
      </c>
      <c r="F1590" s="3" t="s">
        <v>2393</v>
      </c>
      <c r="G1590" s="8">
        <v>10000</v>
      </c>
      <c r="H1590" s="6">
        <v>142</v>
      </c>
      <c r="I1590" s="6">
        <v>152941</v>
      </c>
      <c r="J1590" s="13">
        <v>45077</v>
      </c>
      <c r="K1590" s="9">
        <v>10000</v>
      </c>
      <c r="L1590" s="4" t="s">
        <v>4628</v>
      </c>
      <c r="M1590" s="4" t="s">
        <v>4632</v>
      </c>
      <c r="N1590" s="4">
        <f>VLOOKUP(I1590,BaseModelo!$A$2:$E$5075,5)</f>
        <v>5</v>
      </c>
      <c r="P1590" s="15">
        <v>142.00000000000003</v>
      </c>
      <c r="Q1590" s="4">
        <f>VLOOKUP(I1590,BaseModelo!$A$2:$E$5075,3)</f>
        <v>110</v>
      </c>
      <c r="R1590" s="4">
        <f t="shared" si="480"/>
        <v>32283000</v>
      </c>
      <c r="S1590" s="16">
        <f t="shared" si="481"/>
        <v>3.0976055509091471E-4</v>
      </c>
      <c r="T1590" s="4">
        <f t="shared" si="492"/>
        <v>4.3985998822909891E-2</v>
      </c>
      <c r="U1590" s="4">
        <f t="shared" si="493"/>
        <v>4.3985998822909898E-2</v>
      </c>
      <c r="V1590" s="6">
        <f t="shared" si="482"/>
        <v>0</v>
      </c>
      <c r="W1590" s="16" t="str">
        <f t="shared" si="483"/>
        <v/>
      </c>
      <c r="X1590" s="4" t="str">
        <f t="shared" si="494"/>
        <v/>
      </c>
      <c r="Y1590" s="4" t="str">
        <f t="shared" si="484"/>
        <v/>
      </c>
      <c r="Z1590" s="4">
        <f t="shared" si="485"/>
        <v>4058000</v>
      </c>
      <c r="AA1590" s="16">
        <f t="shared" si="486"/>
        <v>2.4642681123706258E-3</v>
      </c>
      <c r="AB1590" s="15">
        <f t="shared" si="495"/>
        <v>0.34992607195662884</v>
      </c>
      <c r="AC1590" s="15">
        <f t="shared" si="496"/>
        <v>0.34992607195662895</v>
      </c>
      <c r="AD1590" s="4">
        <v>153530</v>
      </c>
      <c r="AE1590" s="26">
        <v>2510.34</v>
      </c>
      <c r="AF1590" s="26">
        <v>2510.34</v>
      </c>
      <c r="AG1590" s="4">
        <f t="shared" si="497"/>
        <v>2193000</v>
      </c>
      <c r="AH1590" s="16">
        <f t="shared" si="487"/>
        <v>4.5599635202918376E-3</v>
      </c>
      <c r="AI1590" s="15">
        <f t="shared" si="488"/>
        <v>0.64751481988144088</v>
      </c>
      <c r="AJ1590" s="15">
        <f t="shared" si="489"/>
        <v>0.64751481988144111</v>
      </c>
      <c r="AK1590" s="4">
        <f t="shared" si="490"/>
        <v>16319000</v>
      </c>
      <c r="AL1590" s="27">
        <f t="shared" si="491"/>
        <v>6.1278264599546543E-4</v>
      </c>
      <c r="AM1590" s="15">
        <f t="shared" si="498"/>
        <v>8.7015135731356094E-2</v>
      </c>
      <c r="AN1590" s="15">
        <f t="shared" si="499"/>
        <v>2.6953856745456156E-5</v>
      </c>
    </row>
    <row r="1591" spans="1:40" x14ac:dyDescent="0.2">
      <c r="A1591" s="4" t="s">
        <v>4628</v>
      </c>
      <c r="B1591" s="3" t="s">
        <v>16</v>
      </c>
      <c r="C1591" s="6">
        <v>153530</v>
      </c>
      <c r="D1591" s="3" t="s">
        <v>447</v>
      </c>
      <c r="E1591" s="6">
        <v>153534</v>
      </c>
      <c r="F1591" s="3" t="s">
        <v>2394</v>
      </c>
      <c r="G1591" s="8">
        <v>5000</v>
      </c>
      <c r="H1591" s="6">
        <v>147</v>
      </c>
      <c r="I1591" s="6">
        <v>152908</v>
      </c>
      <c r="J1591" s="13">
        <v>45077</v>
      </c>
      <c r="K1591" s="9">
        <v>5000</v>
      </c>
      <c r="L1591" s="4" t="s">
        <v>4628</v>
      </c>
      <c r="M1591" s="4" t="s">
        <v>4632</v>
      </c>
      <c r="N1591" s="4">
        <f>VLOOKUP(I1591,BaseModelo!$A$2:$E$5075,5)</f>
        <v>10</v>
      </c>
      <c r="P1591" s="15">
        <v>147</v>
      </c>
      <c r="Q1591" s="4">
        <f>VLOOKUP(I1591,BaseModelo!$A$2:$E$5075,3)</f>
        <v>0</v>
      </c>
      <c r="R1591" s="4">
        <f t="shared" si="480"/>
        <v>32283000</v>
      </c>
      <c r="S1591" s="16">
        <f t="shared" si="481"/>
        <v>1.5488027754545735E-4</v>
      </c>
      <c r="T1591" s="4">
        <f t="shared" si="492"/>
        <v>2.2767400799182231E-2</v>
      </c>
      <c r="U1591" s="4">
        <f t="shared" si="493"/>
        <v>2.2767400799182231E-2</v>
      </c>
      <c r="V1591" s="6">
        <f t="shared" si="482"/>
        <v>0</v>
      </c>
      <c r="W1591" s="16" t="str">
        <f t="shared" si="483"/>
        <v/>
      </c>
      <c r="X1591" s="4" t="str">
        <f t="shared" si="494"/>
        <v/>
      </c>
      <c r="Y1591" s="4" t="str">
        <f t="shared" si="484"/>
        <v/>
      </c>
      <c r="Z1591" s="4">
        <f t="shared" si="485"/>
        <v>4121000</v>
      </c>
      <c r="AA1591" s="16">
        <f t="shared" si="486"/>
        <v>1.2132977432661976E-3</v>
      </c>
      <c r="AB1591" s="15">
        <f t="shared" si="495"/>
        <v>0.17835476826013105</v>
      </c>
      <c r="AC1591" s="15">
        <f t="shared" si="496"/>
        <v>0.17835476826013105</v>
      </c>
      <c r="AD1591" s="4">
        <v>153530</v>
      </c>
      <c r="AE1591" s="26">
        <v>1303.3399999999999</v>
      </c>
      <c r="AF1591" s="26">
        <v>1303.3399999999999</v>
      </c>
      <c r="AG1591" s="4">
        <f t="shared" si="497"/>
        <v>1846000</v>
      </c>
      <c r="AH1591" s="16">
        <f t="shared" si="487"/>
        <v>2.7085590465872156E-3</v>
      </c>
      <c r="AI1591" s="15">
        <f t="shared" si="488"/>
        <v>0.39815817984832069</v>
      </c>
      <c r="AJ1591" s="15">
        <f t="shared" si="489"/>
        <v>0.39815817984832069</v>
      </c>
      <c r="AK1591" s="4">
        <f t="shared" si="490"/>
        <v>16319000</v>
      </c>
      <c r="AL1591" s="27">
        <f t="shared" si="491"/>
        <v>3.0639132299773271E-4</v>
      </c>
      <c r="AM1591" s="15">
        <f t="shared" si="498"/>
        <v>4.5039524480666712E-2</v>
      </c>
      <c r="AN1591" s="15">
        <f t="shared" si="499"/>
        <v>6.9757340520810808E-6</v>
      </c>
    </row>
    <row r="1592" spans="1:40" x14ac:dyDescent="0.2">
      <c r="A1592" s="4" t="s">
        <v>4628</v>
      </c>
      <c r="B1592" s="3" t="s">
        <v>16</v>
      </c>
      <c r="C1592" s="6">
        <v>153530</v>
      </c>
      <c r="D1592" s="3" t="s">
        <v>447</v>
      </c>
      <c r="E1592" s="6">
        <v>153535</v>
      </c>
      <c r="F1592" s="3" t="s">
        <v>2395</v>
      </c>
      <c r="G1592" s="8">
        <v>6000</v>
      </c>
      <c r="H1592" s="6">
        <v>142</v>
      </c>
      <c r="I1592" s="6">
        <v>153392</v>
      </c>
      <c r="J1592" s="13">
        <v>45077</v>
      </c>
      <c r="K1592" s="9">
        <v>6000</v>
      </c>
      <c r="L1592" s="4" t="s">
        <v>4628</v>
      </c>
      <c r="M1592" s="4" t="s">
        <v>4632</v>
      </c>
      <c r="N1592" s="4">
        <f>VLOOKUP(I1592,BaseModelo!$A$2:$E$5075,5)</f>
        <v>5</v>
      </c>
      <c r="P1592" s="15">
        <v>142.00000000000003</v>
      </c>
      <c r="Q1592" s="4">
        <f>VLOOKUP(I1592,BaseModelo!$A$2:$E$5075,3)</f>
        <v>110</v>
      </c>
      <c r="R1592" s="4">
        <f t="shared" si="480"/>
        <v>32283000</v>
      </c>
      <c r="S1592" s="16">
        <f t="shared" si="481"/>
        <v>1.8585633305454884E-4</v>
      </c>
      <c r="T1592" s="4">
        <f t="shared" si="492"/>
        <v>2.6391599293745936E-2</v>
      </c>
      <c r="U1592" s="4">
        <f t="shared" si="493"/>
        <v>2.6391599293745942E-2</v>
      </c>
      <c r="V1592" s="6">
        <f t="shared" si="482"/>
        <v>0</v>
      </c>
      <c r="W1592" s="16" t="str">
        <f t="shared" si="483"/>
        <v/>
      </c>
      <c r="X1592" s="4" t="str">
        <f t="shared" si="494"/>
        <v/>
      </c>
      <c r="Y1592" s="4" t="str">
        <f t="shared" si="484"/>
        <v/>
      </c>
      <c r="Z1592" s="4">
        <f t="shared" si="485"/>
        <v>4058000</v>
      </c>
      <c r="AA1592" s="16">
        <f t="shared" si="486"/>
        <v>1.4785608674223755E-3</v>
      </c>
      <c r="AB1592" s="15">
        <f t="shared" si="495"/>
        <v>0.20995564317397733</v>
      </c>
      <c r="AC1592" s="15">
        <f t="shared" si="496"/>
        <v>0.20995564317397736</v>
      </c>
      <c r="AD1592" s="4">
        <v>153530</v>
      </c>
      <c r="AE1592" s="26">
        <v>1503.37</v>
      </c>
      <c r="AF1592" s="26">
        <v>1503.37</v>
      </c>
      <c r="AG1592" s="4">
        <f t="shared" si="497"/>
        <v>2193000</v>
      </c>
      <c r="AH1592" s="16">
        <f t="shared" si="487"/>
        <v>2.7359781121751026E-3</v>
      </c>
      <c r="AI1592" s="15">
        <f t="shared" si="488"/>
        <v>0.38850889192886456</v>
      </c>
      <c r="AJ1592" s="15">
        <f t="shared" si="489"/>
        <v>0.38850889192886462</v>
      </c>
      <c r="AK1592" s="4">
        <f t="shared" si="490"/>
        <v>16319000</v>
      </c>
      <c r="AL1592" s="27">
        <f t="shared" si="491"/>
        <v>3.6766958759727926E-4</v>
      </c>
      <c r="AM1592" s="15">
        <f t="shared" si="498"/>
        <v>5.2209081438813656E-2</v>
      </c>
      <c r="AN1592" s="15">
        <f t="shared" si="499"/>
        <v>9.7033884283642175E-6</v>
      </c>
    </row>
    <row r="1593" spans="1:40" x14ac:dyDescent="0.2">
      <c r="A1593" s="4" t="s">
        <v>4628</v>
      </c>
      <c r="B1593" s="3" t="s">
        <v>16</v>
      </c>
      <c r="C1593" s="6">
        <v>153530</v>
      </c>
      <c r="D1593" s="3" t="s">
        <v>447</v>
      </c>
      <c r="E1593" s="6">
        <v>153536</v>
      </c>
      <c r="F1593" s="3" t="s">
        <v>2396</v>
      </c>
      <c r="G1593" s="8">
        <v>8000</v>
      </c>
      <c r="H1593" s="6">
        <v>142</v>
      </c>
      <c r="I1593" s="6">
        <v>152794</v>
      </c>
      <c r="J1593" s="13">
        <v>45077</v>
      </c>
      <c r="K1593" s="9">
        <v>8000</v>
      </c>
      <c r="L1593" s="4" t="s">
        <v>4628</v>
      </c>
      <c r="M1593" s="4" t="s">
        <v>4632</v>
      </c>
      <c r="N1593" s="4">
        <f>VLOOKUP(I1593,BaseModelo!$A$2:$E$5075,5)</f>
        <v>7</v>
      </c>
      <c r="P1593" s="15">
        <v>142.00000000000003</v>
      </c>
      <c r="Q1593" s="4">
        <f>VLOOKUP(I1593,BaseModelo!$A$2:$E$5075,3)</f>
        <v>127</v>
      </c>
      <c r="R1593" s="4">
        <f t="shared" si="480"/>
        <v>32283000</v>
      </c>
      <c r="S1593" s="16">
        <f t="shared" si="481"/>
        <v>2.4780844407273179E-4</v>
      </c>
      <c r="T1593" s="4">
        <f t="shared" si="492"/>
        <v>3.5188799058327912E-2</v>
      </c>
      <c r="U1593" s="4">
        <f t="shared" si="493"/>
        <v>3.5188799058327919E-2</v>
      </c>
      <c r="V1593" s="6">
        <f t="shared" si="482"/>
        <v>0</v>
      </c>
      <c r="W1593" s="16" t="str">
        <f t="shared" si="483"/>
        <v/>
      </c>
      <c r="X1593" s="4" t="str">
        <f t="shared" si="494"/>
        <v/>
      </c>
      <c r="Y1593" s="4" t="str">
        <f t="shared" si="484"/>
        <v/>
      </c>
      <c r="Z1593" s="4">
        <f t="shared" si="485"/>
        <v>4022000</v>
      </c>
      <c r="AA1593" s="16">
        <f t="shared" si="486"/>
        <v>1.9890601690701142E-3</v>
      </c>
      <c r="AB1593" s="15">
        <f t="shared" si="495"/>
        <v>0.28244654400795621</v>
      </c>
      <c r="AC1593" s="15">
        <f t="shared" si="496"/>
        <v>0.28244654400795627</v>
      </c>
      <c r="AD1593" s="4">
        <v>153530</v>
      </c>
      <c r="AE1593" s="26">
        <v>2013.74</v>
      </c>
      <c r="AF1593" s="26">
        <v>2013.74</v>
      </c>
      <c r="AG1593" s="4">
        <f t="shared" si="497"/>
        <v>2184000</v>
      </c>
      <c r="AH1593" s="16">
        <f t="shared" si="487"/>
        <v>3.663003663003663E-3</v>
      </c>
      <c r="AI1593" s="15">
        <f t="shared" si="488"/>
        <v>0.52014652014652019</v>
      </c>
      <c r="AJ1593" s="15">
        <f t="shared" si="489"/>
        <v>0.5201465201465203</v>
      </c>
      <c r="AK1593" s="4">
        <f t="shared" si="490"/>
        <v>16319000</v>
      </c>
      <c r="AL1593" s="27">
        <f t="shared" si="491"/>
        <v>4.9022611679637234E-4</v>
      </c>
      <c r="AM1593" s="15">
        <f t="shared" si="498"/>
        <v>6.9612108585084875E-2</v>
      </c>
      <c r="AN1593" s="15">
        <f t="shared" si="499"/>
        <v>1.725046831709194E-5</v>
      </c>
    </row>
    <row r="1594" spans="1:40" x14ac:dyDescent="0.2">
      <c r="A1594" s="4" t="s">
        <v>4627</v>
      </c>
      <c r="B1594" s="2" t="s">
        <v>17</v>
      </c>
      <c r="C1594" s="5">
        <v>153591</v>
      </c>
      <c r="D1594" s="2" t="s">
        <v>450</v>
      </c>
      <c r="E1594" s="5">
        <v>153592</v>
      </c>
      <c r="F1594" s="2" t="s">
        <v>2398</v>
      </c>
      <c r="G1594" s="7">
        <v>7000</v>
      </c>
      <c r="H1594" s="5">
        <v>142</v>
      </c>
      <c r="I1594" s="6">
        <v>153328</v>
      </c>
      <c r="J1594" s="13">
        <v>45077</v>
      </c>
      <c r="K1594" s="9">
        <v>7000</v>
      </c>
      <c r="L1594" s="4" t="s">
        <v>4627</v>
      </c>
      <c r="M1594" s="4" t="s">
        <v>4632</v>
      </c>
      <c r="N1594" s="4">
        <f>VLOOKUP(I1594,BaseModelo!$A$2:$E$5075,5)</f>
        <v>9</v>
      </c>
      <c r="P1594" s="15">
        <v>142.00000000000003</v>
      </c>
      <c r="Q1594" s="4">
        <f>VLOOKUP(I1594,BaseModelo!$A$2:$E$5075,3)</f>
        <v>147</v>
      </c>
      <c r="R1594" s="4">
        <f t="shared" si="480"/>
        <v>32283000</v>
      </c>
      <c r="S1594" s="16">
        <f t="shared" si="481"/>
        <v>2.168323885636403E-4</v>
      </c>
      <c r="T1594" s="4">
        <f t="shared" si="492"/>
        <v>3.0790199176036922E-2</v>
      </c>
      <c r="U1594" s="4">
        <f t="shared" si="493"/>
        <v>3.0790199176036929E-2</v>
      </c>
      <c r="V1594" s="6">
        <f t="shared" si="482"/>
        <v>0</v>
      </c>
      <c r="W1594" s="16" t="str">
        <f t="shared" si="483"/>
        <v/>
      </c>
      <c r="X1594" s="4" t="str">
        <f t="shared" si="494"/>
        <v/>
      </c>
      <c r="Y1594" s="4" t="str">
        <f t="shared" si="484"/>
        <v/>
      </c>
      <c r="Z1594" s="4">
        <f t="shared" si="485"/>
        <v>5305000</v>
      </c>
      <c r="AA1594" s="16">
        <f t="shared" si="486"/>
        <v>1.3195098963242225E-3</v>
      </c>
      <c r="AB1594" s="15">
        <f t="shared" si="495"/>
        <v>0.18737040527803958</v>
      </c>
      <c r="AC1594" s="15">
        <f t="shared" si="496"/>
        <v>0.18737040527803964</v>
      </c>
      <c r="AD1594" s="4">
        <v>153591</v>
      </c>
      <c r="AE1594" s="26">
        <v>1758.65</v>
      </c>
      <c r="AF1594" s="26">
        <v>1758.65</v>
      </c>
      <c r="AG1594" s="4">
        <f t="shared" si="497"/>
        <v>2114000</v>
      </c>
      <c r="AH1594" s="16">
        <f t="shared" si="487"/>
        <v>3.3112582781456954E-3</v>
      </c>
      <c r="AI1594" s="15">
        <f t="shared" si="488"/>
        <v>0.47019867549668876</v>
      </c>
      <c r="AJ1594" s="15">
        <f t="shared" si="489"/>
        <v>0.47019867549668881</v>
      </c>
      <c r="AK1594" s="4">
        <f t="shared" si="490"/>
        <v>15073000</v>
      </c>
      <c r="AL1594" s="27">
        <f t="shared" si="491"/>
        <v>4.6440655476680156E-4</v>
      </c>
      <c r="AM1594" s="15">
        <f t="shared" si="498"/>
        <v>6.5945730776885828E-2</v>
      </c>
      <c r="AN1594" s="15">
        <f t="shared" si="499"/>
        <v>1.4299170319926922E-5</v>
      </c>
    </row>
    <row r="1595" spans="1:40" x14ac:dyDescent="0.2">
      <c r="A1595" s="4" t="s">
        <v>4627</v>
      </c>
      <c r="B1595" s="3" t="s">
        <v>17</v>
      </c>
      <c r="C1595" s="6">
        <v>153591</v>
      </c>
      <c r="D1595" s="3" t="s">
        <v>450</v>
      </c>
      <c r="E1595" s="6">
        <v>153593</v>
      </c>
      <c r="F1595" s="3" t="s">
        <v>2405</v>
      </c>
      <c r="G1595" s="8">
        <v>7000</v>
      </c>
      <c r="H1595" s="6">
        <v>142</v>
      </c>
      <c r="I1595" s="6">
        <v>153014</v>
      </c>
      <c r="J1595" s="13">
        <v>45077</v>
      </c>
      <c r="K1595" s="9">
        <v>7000</v>
      </c>
      <c r="L1595" s="4" t="s">
        <v>4627</v>
      </c>
      <c r="M1595" s="4" t="s">
        <v>4632</v>
      </c>
      <c r="N1595" s="4">
        <f>VLOOKUP(I1595,BaseModelo!$A$2:$E$5075,5)</f>
        <v>4</v>
      </c>
      <c r="P1595" s="15">
        <v>142.00000000000003</v>
      </c>
      <c r="Q1595" s="4">
        <f>VLOOKUP(I1595,BaseModelo!$A$2:$E$5075,3)</f>
        <v>110</v>
      </c>
      <c r="R1595" s="4">
        <f t="shared" si="480"/>
        <v>32283000</v>
      </c>
      <c r="S1595" s="16">
        <f t="shared" si="481"/>
        <v>2.168323885636403E-4</v>
      </c>
      <c r="T1595" s="4">
        <f t="shared" si="492"/>
        <v>3.0790199176036922E-2</v>
      </c>
      <c r="U1595" s="4">
        <f t="shared" si="493"/>
        <v>3.0790199176036929E-2</v>
      </c>
      <c r="V1595" s="6">
        <f t="shared" si="482"/>
        <v>0</v>
      </c>
      <c r="W1595" s="16" t="str">
        <f t="shared" si="483"/>
        <v/>
      </c>
      <c r="X1595" s="4" t="str">
        <f t="shared" si="494"/>
        <v/>
      </c>
      <c r="Y1595" s="4" t="str">
        <f t="shared" si="484"/>
        <v/>
      </c>
      <c r="Z1595" s="4">
        <f t="shared" si="485"/>
        <v>2331000</v>
      </c>
      <c r="AA1595" s="16">
        <f t="shared" si="486"/>
        <v>3.003003003003003E-3</v>
      </c>
      <c r="AB1595" s="15">
        <f t="shared" si="495"/>
        <v>0.42642642642642642</v>
      </c>
      <c r="AC1595" s="15">
        <f t="shared" si="496"/>
        <v>0.42642642642642653</v>
      </c>
      <c r="AD1595" s="4">
        <v>153591</v>
      </c>
      <c r="AE1595" s="26">
        <v>1758.65</v>
      </c>
      <c r="AF1595" s="26">
        <v>1758.65</v>
      </c>
      <c r="AG1595" s="4">
        <f t="shared" si="497"/>
        <v>1421000</v>
      </c>
      <c r="AH1595" s="16">
        <f t="shared" si="487"/>
        <v>4.9261083743842365E-3</v>
      </c>
      <c r="AI1595" s="15">
        <f t="shared" si="488"/>
        <v>0.69950738916256161</v>
      </c>
      <c r="AJ1595" s="15">
        <f t="shared" si="489"/>
        <v>0.69950738916256172</v>
      </c>
      <c r="AK1595" s="4">
        <f t="shared" si="490"/>
        <v>15073000</v>
      </c>
      <c r="AL1595" s="27">
        <f t="shared" si="491"/>
        <v>4.6440655476680156E-4</v>
      </c>
      <c r="AM1595" s="15">
        <f t="shared" si="498"/>
        <v>6.5945730776885828E-2</v>
      </c>
      <c r="AN1595" s="15">
        <f t="shared" si="499"/>
        <v>1.4299170319926922E-5</v>
      </c>
    </row>
    <row r="1596" spans="1:40" x14ac:dyDescent="0.2">
      <c r="A1596" s="4" t="s">
        <v>4627</v>
      </c>
      <c r="B1596" s="3" t="s">
        <v>17</v>
      </c>
      <c r="C1596" s="6">
        <v>153591</v>
      </c>
      <c r="D1596" s="3" t="s">
        <v>450</v>
      </c>
      <c r="E1596" s="6">
        <v>153594</v>
      </c>
      <c r="F1596" s="3" t="s">
        <v>2406</v>
      </c>
      <c r="G1596" s="8">
        <v>7000</v>
      </c>
      <c r="H1596" s="6">
        <v>142</v>
      </c>
      <c r="I1596" s="6">
        <v>153019</v>
      </c>
      <c r="J1596" s="13">
        <v>45077</v>
      </c>
      <c r="K1596" s="9">
        <v>7000</v>
      </c>
      <c r="L1596" s="4" t="s">
        <v>4627</v>
      </c>
      <c r="M1596" s="4" t="s">
        <v>4632</v>
      </c>
      <c r="N1596" s="4">
        <f>VLOOKUP(I1596,BaseModelo!$A$2:$E$5075,5)</f>
        <v>6</v>
      </c>
      <c r="P1596" s="15">
        <v>142.00000000000003</v>
      </c>
      <c r="Q1596" s="4">
        <f>VLOOKUP(I1596,BaseModelo!$A$2:$E$5075,3)</f>
        <v>115</v>
      </c>
      <c r="R1596" s="4">
        <f t="shared" si="480"/>
        <v>32283000</v>
      </c>
      <c r="S1596" s="16">
        <f t="shared" si="481"/>
        <v>2.168323885636403E-4</v>
      </c>
      <c r="T1596" s="4">
        <f t="shared" si="492"/>
        <v>3.0790199176036922E-2</v>
      </c>
      <c r="U1596" s="4">
        <f t="shared" si="493"/>
        <v>3.0790199176036929E-2</v>
      </c>
      <c r="V1596" s="6">
        <f t="shared" si="482"/>
        <v>0</v>
      </c>
      <c r="W1596" s="16" t="str">
        <f t="shared" si="483"/>
        <v/>
      </c>
      <c r="X1596" s="4" t="str">
        <f t="shared" si="494"/>
        <v/>
      </c>
      <c r="Y1596" s="4" t="str">
        <f t="shared" si="484"/>
        <v/>
      </c>
      <c r="Z1596" s="4">
        <f t="shared" si="485"/>
        <v>4853000</v>
      </c>
      <c r="AA1596" s="16">
        <f t="shared" si="486"/>
        <v>1.4424067587059551E-3</v>
      </c>
      <c r="AB1596" s="15">
        <f t="shared" si="495"/>
        <v>0.20482175973624561</v>
      </c>
      <c r="AC1596" s="15">
        <f t="shared" si="496"/>
        <v>0.20482175973624567</v>
      </c>
      <c r="AD1596" s="4">
        <v>153591</v>
      </c>
      <c r="AE1596" s="26">
        <v>1758.65</v>
      </c>
      <c r="AF1596" s="26">
        <v>1758.65</v>
      </c>
      <c r="AG1596" s="4">
        <f t="shared" si="497"/>
        <v>1993000</v>
      </c>
      <c r="AH1596" s="16">
        <f t="shared" si="487"/>
        <v>3.5122930255895636E-3</v>
      </c>
      <c r="AI1596" s="15">
        <f t="shared" si="488"/>
        <v>0.498745609633718</v>
      </c>
      <c r="AJ1596" s="15">
        <f t="shared" si="489"/>
        <v>0.49874560963371811</v>
      </c>
      <c r="AK1596" s="4">
        <f t="shared" si="490"/>
        <v>15073000</v>
      </c>
      <c r="AL1596" s="27">
        <f t="shared" si="491"/>
        <v>4.6440655476680156E-4</v>
      </c>
      <c r="AM1596" s="15">
        <f t="shared" si="498"/>
        <v>6.5945730776885828E-2</v>
      </c>
      <c r="AN1596" s="15">
        <f t="shared" si="499"/>
        <v>1.4299170319926922E-5</v>
      </c>
    </row>
    <row r="1597" spans="1:40" x14ac:dyDescent="0.2">
      <c r="A1597" s="4" t="s">
        <v>4627</v>
      </c>
      <c r="B1597" s="3" t="s">
        <v>17</v>
      </c>
      <c r="C1597" s="6">
        <v>153591</v>
      </c>
      <c r="D1597" s="3" t="s">
        <v>450</v>
      </c>
      <c r="E1597" s="6">
        <v>153595</v>
      </c>
      <c r="F1597" s="3" t="s">
        <v>2407</v>
      </c>
      <c r="G1597" s="8">
        <v>7000</v>
      </c>
      <c r="H1597" s="6">
        <v>142</v>
      </c>
      <c r="I1597" s="6">
        <v>153016</v>
      </c>
      <c r="J1597" s="13">
        <v>45077</v>
      </c>
      <c r="K1597" s="9">
        <v>7000</v>
      </c>
      <c r="L1597" s="4" t="s">
        <v>4627</v>
      </c>
      <c r="M1597" s="4" t="s">
        <v>4632</v>
      </c>
      <c r="N1597" s="4">
        <f>VLOOKUP(I1597,BaseModelo!$A$2:$E$5075,5)</f>
        <v>4</v>
      </c>
      <c r="P1597" s="15">
        <v>142.00000000000003</v>
      </c>
      <c r="Q1597" s="4">
        <f>VLOOKUP(I1597,BaseModelo!$A$2:$E$5075,3)</f>
        <v>110</v>
      </c>
      <c r="R1597" s="4">
        <f t="shared" si="480"/>
        <v>32283000</v>
      </c>
      <c r="S1597" s="16">
        <f t="shared" si="481"/>
        <v>2.168323885636403E-4</v>
      </c>
      <c r="T1597" s="4">
        <f t="shared" si="492"/>
        <v>3.0790199176036922E-2</v>
      </c>
      <c r="U1597" s="4">
        <f t="shared" si="493"/>
        <v>3.0790199176036929E-2</v>
      </c>
      <c r="V1597" s="6">
        <f t="shared" si="482"/>
        <v>0</v>
      </c>
      <c r="W1597" s="16" t="str">
        <f t="shared" si="483"/>
        <v/>
      </c>
      <c r="X1597" s="4" t="str">
        <f t="shared" si="494"/>
        <v/>
      </c>
      <c r="Y1597" s="4" t="str">
        <f t="shared" si="484"/>
        <v/>
      </c>
      <c r="Z1597" s="4">
        <f t="shared" si="485"/>
        <v>2331000</v>
      </c>
      <c r="AA1597" s="16">
        <f t="shared" si="486"/>
        <v>3.003003003003003E-3</v>
      </c>
      <c r="AB1597" s="15">
        <f t="shared" si="495"/>
        <v>0.42642642642642642</v>
      </c>
      <c r="AC1597" s="15">
        <f t="shared" si="496"/>
        <v>0.42642642642642653</v>
      </c>
      <c r="AD1597" s="4">
        <v>153591</v>
      </c>
      <c r="AE1597" s="26">
        <v>1758.65</v>
      </c>
      <c r="AF1597" s="26">
        <v>1758.65</v>
      </c>
      <c r="AG1597" s="4">
        <f t="shared" si="497"/>
        <v>1421000</v>
      </c>
      <c r="AH1597" s="16">
        <f t="shared" si="487"/>
        <v>4.9261083743842365E-3</v>
      </c>
      <c r="AI1597" s="15">
        <f t="shared" si="488"/>
        <v>0.69950738916256161</v>
      </c>
      <c r="AJ1597" s="15">
        <f t="shared" si="489"/>
        <v>0.69950738916256172</v>
      </c>
      <c r="AK1597" s="4">
        <f t="shared" si="490"/>
        <v>15073000</v>
      </c>
      <c r="AL1597" s="27">
        <f t="shared" si="491"/>
        <v>4.6440655476680156E-4</v>
      </c>
      <c r="AM1597" s="15">
        <f t="shared" si="498"/>
        <v>6.5945730776885828E-2</v>
      </c>
      <c r="AN1597" s="15">
        <f t="shared" si="499"/>
        <v>1.4299170319926922E-5</v>
      </c>
    </row>
    <row r="1598" spans="1:40" x14ac:dyDescent="0.2">
      <c r="A1598" s="4" t="s">
        <v>4627</v>
      </c>
      <c r="B1598" s="3" t="s">
        <v>17</v>
      </c>
      <c r="C1598" s="6">
        <v>153591</v>
      </c>
      <c r="D1598" s="3" t="s">
        <v>450</v>
      </c>
      <c r="E1598" s="6">
        <v>153596</v>
      </c>
      <c r="F1598" s="3" t="s">
        <v>2408</v>
      </c>
      <c r="G1598" s="8">
        <v>7000</v>
      </c>
      <c r="H1598" s="6">
        <v>142</v>
      </c>
      <c r="I1598" s="6">
        <v>153023</v>
      </c>
      <c r="J1598" s="13">
        <v>45077</v>
      </c>
      <c r="K1598" s="9">
        <v>7000</v>
      </c>
      <c r="L1598" s="4" t="s">
        <v>4627</v>
      </c>
      <c r="M1598" s="4" t="s">
        <v>4632</v>
      </c>
      <c r="N1598" s="4">
        <f>VLOOKUP(I1598,BaseModelo!$A$2:$E$5075,5)</f>
        <v>6</v>
      </c>
      <c r="P1598" s="15">
        <v>142.00000000000003</v>
      </c>
      <c r="Q1598" s="4">
        <f>VLOOKUP(I1598,BaseModelo!$A$2:$E$5075,3)</f>
        <v>115</v>
      </c>
      <c r="R1598" s="4">
        <f t="shared" si="480"/>
        <v>32283000</v>
      </c>
      <c r="S1598" s="16">
        <f t="shared" si="481"/>
        <v>2.168323885636403E-4</v>
      </c>
      <c r="T1598" s="4">
        <f t="shared" si="492"/>
        <v>3.0790199176036922E-2</v>
      </c>
      <c r="U1598" s="4">
        <f t="shared" si="493"/>
        <v>3.0790199176036929E-2</v>
      </c>
      <c r="V1598" s="6">
        <f t="shared" si="482"/>
        <v>0</v>
      </c>
      <c r="W1598" s="16" t="str">
        <f t="shared" si="483"/>
        <v/>
      </c>
      <c r="X1598" s="4" t="str">
        <f t="shared" si="494"/>
        <v/>
      </c>
      <c r="Y1598" s="4" t="str">
        <f t="shared" si="484"/>
        <v/>
      </c>
      <c r="Z1598" s="4">
        <f t="shared" si="485"/>
        <v>4853000</v>
      </c>
      <c r="AA1598" s="16">
        <f t="shared" si="486"/>
        <v>1.4424067587059551E-3</v>
      </c>
      <c r="AB1598" s="15">
        <f t="shared" si="495"/>
        <v>0.20482175973624561</v>
      </c>
      <c r="AC1598" s="15">
        <f t="shared" si="496"/>
        <v>0.20482175973624567</v>
      </c>
      <c r="AD1598" s="4">
        <v>153591</v>
      </c>
      <c r="AE1598" s="26">
        <v>1758.65</v>
      </c>
      <c r="AF1598" s="26">
        <v>1758.65</v>
      </c>
      <c r="AG1598" s="4">
        <f t="shared" si="497"/>
        <v>1993000</v>
      </c>
      <c r="AH1598" s="16">
        <f t="shared" si="487"/>
        <v>3.5122930255895636E-3</v>
      </c>
      <c r="AI1598" s="15">
        <f t="shared" si="488"/>
        <v>0.498745609633718</v>
      </c>
      <c r="AJ1598" s="15">
        <f t="shared" si="489"/>
        <v>0.49874560963371811</v>
      </c>
      <c r="AK1598" s="4">
        <f t="shared" si="490"/>
        <v>15073000</v>
      </c>
      <c r="AL1598" s="27">
        <f t="shared" si="491"/>
        <v>4.6440655476680156E-4</v>
      </c>
      <c r="AM1598" s="15">
        <f t="shared" si="498"/>
        <v>6.5945730776885828E-2</v>
      </c>
      <c r="AN1598" s="15">
        <f t="shared" si="499"/>
        <v>1.4299170319926922E-5</v>
      </c>
    </row>
    <row r="1599" spans="1:40" x14ac:dyDescent="0.2">
      <c r="A1599" s="4" t="s">
        <v>4627</v>
      </c>
      <c r="B1599" s="3" t="s">
        <v>17</v>
      </c>
      <c r="C1599" s="6">
        <v>153591</v>
      </c>
      <c r="D1599" s="3" t="s">
        <v>450</v>
      </c>
      <c r="E1599" s="6">
        <v>153597</v>
      </c>
      <c r="F1599" s="3" t="s">
        <v>2409</v>
      </c>
      <c r="G1599" s="8">
        <v>7000</v>
      </c>
      <c r="H1599" s="6">
        <v>142</v>
      </c>
      <c r="I1599" s="6">
        <v>153034</v>
      </c>
      <c r="J1599" s="13">
        <v>45077</v>
      </c>
      <c r="K1599" s="9">
        <v>7000</v>
      </c>
      <c r="L1599" s="4" t="s">
        <v>4627</v>
      </c>
      <c r="M1599" s="4" t="s">
        <v>4632</v>
      </c>
      <c r="N1599" s="4">
        <f>VLOOKUP(I1599,BaseModelo!$A$2:$E$5075,5)</f>
        <v>6</v>
      </c>
      <c r="P1599" s="15">
        <v>142.00000000000003</v>
      </c>
      <c r="Q1599" s="4">
        <f>VLOOKUP(I1599,BaseModelo!$A$2:$E$5075,3)</f>
        <v>115</v>
      </c>
      <c r="R1599" s="4">
        <f t="shared" si="480"/>
        <v>32283000</v>
      </c>
      <c r="S1599" s="16">
        <f t="shared" si="481"/>
        <v>2.168323885636403E-4</v>
      </c>
      <c r="T1599" s="4">
        <f t="shared" si="492"/>
        <v>3.0790199176036922E-2</v>
      </c>
      <c r="U1599" s="4">
        <f t="shared" si="493"/>
        <v>3.0790199176036929E-2</v>
      </c>
      <c r="V1599" s="6">
        <f t="shared" si="482"/>
        <v>0</v>
      </c>
      <c r="W1599" s="16" t="str">
        <f t="shared" si="483"/>
        <v/>
      </c>
      <c r="X1599" s="4" t="str">
        <f t="shared" si="494"/>
        <v/>
      </c>
      <c r="Y1599" s="4" t="str">
        <f t="shared" si="484"/>
        <v/>
      </c>
      <c r="Z1599" s="4">
        <f t="shared" si="485"/>
        <v>4853000</v>
      </c>
      <c r="AA1599" s="16">
        <f t="shared" si="486"/>
        <v>1.4424067587059551E-3</v>
      </c>
      <c r="AB1599" s="15">
        <f t="shared" si="495"/>
        <v>0.20482175973624561</v>
      </c>
      <c r="AC1599" s="15">
        <f t="shared" si="496"/>
        <v>0.20482175973624567</v>
      </c>
      <c r="AD1599" s="4">
        <v>153591</v>
      </c>
      <c r="AE1599" s="26">
        <v>1758.65</v>
      </c>
      <c r="AF1599" s="26">
        <v>1758.65</v>
      </c>
      <c r="AG1599" s="4">
        <f t="shared" si="497"/>
        <v>1993000</v>
      </c>
      <c r="AH1599" s="16">
        <f t="shared" si="487"/>
        <v>3.5122930255895636E-3</v>
      </c>
      <c r="AI1599" s="15">
        <f t="shared" si="488"/>
        <v>0.498745609633718</v>
      </c>
      <c r="AJ1599" s="15">
        <f t="shared" si="489"/>
        <v>0.49874560963371811</v>
      </c>
      <c r="AK1599" s="4">
        <f t="shared" si="490"/>
        <v>15073000</v>
      </c>
      <c r="AL1599" s="27">
        <f t="shared" si="491"/>
        <v>4.6440655476680156E-4</v>
      </c>
      <c r="AM1599" s="15">
        <f t="shared" si="498"/>
        <v>6.5945730776885828E-2</v>
      </c>
      <c r="AN1599" s="15">
        <f t="shared" si="499"/>
        <v>1.4299170319926922E-5</v>
      </c>
    </row>
    <row r="1600" spans="1:40" x14ac:dyDescent="0.2">
      <c r="A1600" s="4" t="s">
        <v>4627</v>
      </c>
      <c r="B1600" s="3" t="s">
        <v>17</v>
      </c>
      <c r="C1600" s="6">
        <v>153591</v>
      </c>
      <c r="D1600" s="3" t="s">
        <v>450</v>
      </c>
      <c r="E1600" s="6">
        <v>153598</v>
      </c>
      <c r="F1600" s="3" t="s">
        <v>2410</v>
      </c>
      <c r="G1600" s="8">
        <v>7000</v>
      </c>
      <c r="H1600" s="6">
        <v>142</v>
      </c>
      <c r="I1600" s="6">
        <v>153433</v>
      </c>
      <c r="J1600" s="13">
        <v>45077</v>
      </c>
      <c r="K1600" s="9">
        <v>7000</v>
      </c>
      <c r="L1600" s="4" t="s">
        <v>4627</v>
      </c>
      <c r="M1600" s="4" t="s">
        <v>4632</v>
      </c>
      <c r="N1600" s="4">
        <f>VLOOKUP(I1600,BaseModelo!$A$2:$E$5075,5)</f>
        <v>6</v>
      </c>
      <c r="P1600" s="15">
        <v>142.00000000000003</v>
      </c>
      <c r="Q1600" s="4">
        <f>VLOOKUP(I1600,BaseModelo!$A$2:$E$5075,3)</f>
        <v>115</v>
      </c>
      <c r="R1600" s="4">
        <f t="shared" si="480"/>
        <v>32283000</v>
      </c>
      <c r="S1600" s="16">
        <f t="shared" si="481"/>
        <v>2.168323885636403E-4</v>
      </c>
      <c r="T1600" s="4">
        <f t="shared" si="492"/>
        <v>3.0790199176036922E-2</v>
      </c>
      <c r="U1600" s="4">
        <f t="shared" si="493"/>
        <v>3.0790199176036929E-2</v>
      </c>
      <c r="V1600" s="6">
        <f t="shared" si="482"/>
        <v>0</v>
      </c>
      <c r="W1600" s="16" t="str">
        <f t="shared" si="483"/>
        <v/>
      </c>
      <c r="X1600" s="4" t="str">
        <f t="shared" si="494"/>
        <v/>
      </c>
      <c r="Y1600" s="4" t="str">
        <f t="shared" si="484"/>
        <v/>
      </c>
      <c r="Z1600" s="4">
        <f t="shared" si="485"/>
        <v>4853000</v>
      </c>
      <c r="AA1600" s="16">
        <f t="shared" si="486"/>
        <v>1.4424067587059551E-3</v>
      </c>
      <c r="AB1600" s="15">
        <f t="shared" si="495"/>
        <v>0.20482175973624561</v>
      </c>
      <c r="AC1600" s="15">
        <f t="shared" si="496"/>
        <v>0.20482175973624567</v>
      </c>
      <c r="AD1600" s="4">
        <v>153591</v>
      </c>
      <c r="AE1600" s="26">
        <v>1758.65</v>
      </c>
      <c r="AF1600" s="26">
        <v>1758.65</v>
      </c>
      <c r="AG1600" s="4">
        <f t="shared" si="497"/>
        <v>1993000</v>
      </c>
      <c r="AH1600" s="16">
        <f t="shared" si="487"/>
        <v>3.5122930255895636E-3</v>
      </c>
      <c r="AI1600" s="15">
        <f t="shared" si="488"/>
        <v>0.498745609633718</v>
      </c>
      <c r="AJ1600" s="15">
        <f t="shared" si="489"/>
        <v>0.49874560963371811</v>
      </c>
      <c r="AK1600" s="4">
        <f t="shared" si="490"/>
        <v>15073000</v>
      </c>
      <c r="AL1600" s="27">
        <f t="shared" si="491"/>
        <v>4.6440655476680156E-4</v>
      </c>
      <c r="AM1600" s="15">
        <f t="shared" si="498"/>
        <v>6.5945730776885828E-2</v>
      </c>
      <c r="AN1600" s="15">
        <f t="shared" si="499"/>
        <v>1.4299170319926922E-5</v>
      </c>
    </row>
    <row r="1601" spans="1:40" x14ac:dyDescent="0.2">
      <c r="A1601" s="4" t="s">
        <v>4627</v>
      </c>
      <c r="B1601" s="3" t="s">
        <v>17</v>
      </c>
      <c r="C1601" s="6">
        <v>153591</v>
      </c>
      <c r="D1601" s="3" t="s">
        <v>450</v>
      </c>
      <c r="E1601" s="6">
        <v>153599</v>
      </c>
      <c r="F1601" s="3" t="s">
        <v>2411</v>
      </c>
      <c r="G1601" s="8">
        <v>7000</v>
      </c>
      <c r="H1601" s="6">
        <v>142</v>
      </c>
      <c r="I1601" s="6">
        <v>153449</v>
      </c>
      <c r="J1601" s="13">
        <v>45077</v>
      </c>
      <c r="K1601" s="9">
        <v>7000</v>
      </c>
      <c r="L1601" s="4" t="s">
        <v>4627</v>
      </c>
      <c r="M1601" s="4" t="s">
        <v>4632</v>
      </c>
      <c r="N1601" s="4">
        <f>VLOOKUP(I1601,BaseModelo!$A$2:$E$5075,5)</f>
        <v>6</v>
      </c>
      <c r="P1601" s="15">
        <v>142.00000000000003</v>
      </c>
      <c r="Q1601" s="4">
        <f>VLOOKUP(I1601,BaseModelo!$A$2:$E$5075,3)</f>
        <v>115</v>
      </c>
      <c r="R1601" s="4">
        <f t="shared" si="480"/>
        <v>32283000</v>
      </c>
      <c r="S1601" s="16">
        <f t="shared" si="481"/>
        <v>2.168323885636403E-4</v>
      </c>
      <c r="T1601" s="4">
        <f t="shared" si="492"/>
        <v>3.0790199176036922E-2</v>
      </c>
      <c r="U1601" s="4">
        <f t="shared" si="493"/>
        <v>3.0790199176036929E-2</v>
      </c>
      <c r="V1601" s="6">
        <f t="shared" si="482"/>
        <v>0</v>
      </c>
      <c r="W1601" s="16" t="str">
        <f t="shared" si="483"/>
        <v/>
      </c>
      <c r="X1601" s="4" t="str">
        <f t="shared" si="494"/>
        <v/>
      </c>
      <c r="Y1601" s="4" t="str">
        <f t="shared" si="484"/>
        <v/>
      </c>
      <c r="Z1601" s="4">
        <f t="shared" si="485"/>
        <v>4853000</v>
      </c>
      <c r="AA1601" s="16">
        <f t="shared" si="486"/>
        <v>1.4424067587059551E-3</v>
      </c>
      <c r="AB1601" s="15">
        <f t="shared" si="495"/>
        <v>0.20482175973624561</v>
      </c>
      <c r="AC1601" s="15">
        <f t="shared" si="496"/>
        <v>0.20482175973624567</v>
      </c>
      <c r="AD1601" s="4">
        <v>153591</v>
      </c>
      <c r="AE1601" s="26">
        <v>1758.65</v>
      </c>
      <c r="AF1601" s="26">
        <v>1758.65</v>
      </c>
      <c r="AG1601" s="4">
        <f t="shared" si="497"/>
        <v>1993000</v>
      </c>
      <c r="AH1601" s="16">
        <f t="shared" si="487"/>
        <v>3.5122930255895636E-3</v>
      </c>
      <c r="AI1601" s="15">
        <f t="shared" si="488"/>
        <v>0.498745609633718</v>
      </c>
      <c r="AJ1601" s="15">
        <f t="shared" si="489"/>
        <v>0.49874560963371811</v>
      </c>
      <c r="AK1601" s="4">
        <f t="shared" si="490"/>
        <v>15073000</v>
      </c>
      <c r="AL1601" s="27">
        <f t="shared" si="491"/>
        <v>4.6440655476680156E-4</v>
      </c>
      <c r="AM1601" s="15">
        <f t="shared" si="498"/>
        <v>6.5945730776885828E-2</v>
      </c>
      <c r="AN1601" s="15">
        <f t="shared" si="499"/>
        <v>1.4299170319926922E-5</v>
      </c>
    </row>
    <row r="1602" spans="1:40" x14ac:dyDescent="0.2">
      <c r="A1602" s="4" t="s">
        <v>4628</v>
      </c>
      <c r="B1602" s="2" t="s">
        <v>6</v>
      </c>
      <c r="C1602" s="5">
        <v>153605</v>
      </c>
      <c r="D1602" s="2" t="s">
        <v>451</v>
      </c>
      <c r="E1602" s="5">
        <v>153618</v>
      </c>
      <c r="F1602" s="2" t="s">
        <v>2399</v>
      </c>
      <c r="G1602" s="7">
        <v>6000</v>
      </c>
      <c r="H1602" s="5">
        <v>142</v>
      </c>
      <c r="I1602" s="6">
        <v>153101</v>
      </c>
      <c r="J1602" s="13">
        <v>45077</v>
      </c>
      <c r="K1602" s="9">
        <v>5604.9212534827084</v>
      </c>
      <c r="L1602" s="4" t="s">
        <v>4628</v>
      </c>
      <c r="M1602" s="4" t="s">
        <v>4632</v>
      </c>
      <c r="N1602" s="4">
        <f>VLOOKUP(I1602,BaseModelo!$A$2:$E$5075,5)</f>
        <v>5</v>
      </c>
      <c r="P1602" s="15">
        <v>142.00000000000003</v>
      </c>
      <c r="Q1602" s="4">
        <f>VLOOKUP(I1602,BaseModelo!$A$2:$E$5075,3)</f>
        <v>110</v>
      </c>
      <c r="R1602" s="4">
        <f t="shared" ref="R1602:R1665" si="500">SUMIFS($G:$G,$M:$M,M1602)</f>
        <v>32283000</v>
      </c>
      <c r="S1602" s="16">
        <f t="shared" ref="S1602:S1665" si="501">G1602/R1602</f>
        <v>1.8585633305454884E-4</v>
      </c>
      <c r="T1602" s="4">
        <f t="shared" si="492"/>
        <v>2.6391599293745936E-2</v>
      </c>
      <c r="U1602" s="4">
        <f t="shared" si="493"/>
        <v>2.6391599293745942E-2</v>
      </c>
      <c r="V1602" s="6">
        <f t="shared" ref="V1602:V1665" si="502">SUMIFS($G:$G,$O:$O,O1602)</f>
        <v>0</v>
      </c>
      <c r="W1602" s="16" t="str">
        <f t="shared" ref="W1602:W1665" si="503">IFERROR(G1602/V1602,"")</f>
        <v/>
      </c>
      <c r="X1602" s="4" t="str">
        <f t="shared" si="494"/>
        <v/>
      </c>
      <c r="Y1602" s="4" t="str">
        <f t="shared" ref="Y1602:Y1665" si="504">IFERROR(W1602*P1602,"")</f>
        <v/>
      </c>
      <c r="Z1602" s="4">
        <f t="shared" ref="Z1602:Z1665" si="505">SUMIFS($G:$G,$N:$N,N1602)</f>
        <v>4058000</v>
      </c>
      <c r="AA1602" s="16">
        <f t="shared" ref="AA1602:AA1665" si="506">IFERROR(G1602/Z1602,"")</f>
        <v>1.4785608674223755E-3</v>
      </c>
      <c r="AB1602" s="15">
        <f t="shared" si="495"/>
        <v>0.20995564317397733</v>
      </c>
      <c r="AC1602" s="15">
        <f t="shared" si="496"/>
        <v>0.20995564317397736</v>
      </c>
      <c r="AD1602" s="4">
        <v>153605</v>
      </c>
      <c r="AE1602" s="26">
        <v>1503.37</v>
      </c>
      <c r="AF1602" s="26">
        <v>1503.37</v>
      </c>
      <c r="AG1602" s="4">
        <f t="shared" si="497"/>
        <v>2193000</v>
      </c>
      <c r="AH1602" s="16">
        <f t="shared" ref="AH1602:AH1665" si="507">IFERROR($G1602/AG1602,"")</f>
        <v>2.7359781121751026E-3</v>
      </c>
      <c r="AI1602" s="15">
        <f t="shared" ref="AI1602:AI1665" si="508">IFERROR(AH1602*H1602,"")</f>
        <v>0.38850889192886456</v>
      </c>
      <c r="AJ1602" s="15">
        <f t="shared" ref="AJ1602:AJ1665" si="509">IFERROR(AH1602*P1602,"")</f>
        <v>0.38850889192886462</v>
      </c>
      <c r="AK1602" s="4">
        <f t="shared" ref="AK1602:AK1665" si="510">SUMIFS($G:$G,$A:$A,$A1602,$M:$M,$M1602)</f>
        <v>16319000</v>
      </c>
      <c r="AL1602" s="27">
        <f t="shared" ref="AL1602:AL1665" si="511">IFERROR($G1602/AK1602,"")</f>
        <v>3.6766958759727926E-4</v>
      </c>
      <c r="AM1602" s="15">
        <f t="shared" si="498"/>
        <v>5.2209081438813656E-2</v>
      </c>
      <c r="AN1602" s="15">
        <f t="shared" si="499"/>
        <v>9.7033884283642175E-6</v>
      </c>
    </row>
    <row r="1603" spans="1:40" x14ac:dyDescent="0.2">
      <c r="A1603" s="4" t="s">
        <v>4628</v>
      </c>
      <c r="B1603" s="3" t="s">
        <v>6</v>
      </c>
      <c r="C1603" s="6">
        <v>153605</v>
      </c>
      <c r="D1603" s="3" t="s">
        <v>451</v>
      </c>
      <c r="E1603" s="6">
        <v>153610</v>
      </c>
      <c r="F1603" s="3" t="s">
        <v>2415</v>
      </c>
      <c r="G1603" s="8">
        <v>6000</v>
      </c>
      <c r="H1603" s="6">
        <v>142</v>
      </c>
      <c r="I1603" s="6">
        <v>153395</v>
      </c>
      <c r="J1603" s="13">
        <v>45077</v>
      </c>
      <c r="K1603" s="9">
        <v>5604.9212534827084</v>
      </c>
      <c r="L1603" s="4" t="s">
        <v>4628</v>
      </c>
      <c r="M1603" s="4" t="s">
        <v>4632</v>
      </c>
      <c r="N1603" s="4">
        <f>VLOOKUP(I1603,BaseModelo!$A$2:$E$5075,5)</f>
        <v>5</v>
      </c>
      <c r="P1603" s="15">
        <v>142.00000000000003</v>
      </c>
      <c r="Q1603" s="4">
        <f>VLOOKUP(I1603,BaseModelo!$A$2:$E$5075,3)</f>
        <v>110</v>
      </c>
      <c r="R1603" s="4">
        <f t="shared" si="500"/>
        <v>32283000</v>
      </c>
      <c r="S1603" s="16">
        <f t="shared" si="501"/>
        <v>1.8585633305454884E-4</v>
      </c>
      <c r="T1603" s="4">
        <f t="shared" ref="T1603:T1666" si="512">S1603*H1603</f>
        <v>2.6391599293745936E-2</v>
      </c>
      <c r="U1603" s="4">
        <f t="shared" ref="U1603:U1666" si="513">S1603*P1603</f>
        <v>2.6391599293745942E-2</v>
      </c>
      <c r="V1603" s="6">
        <f t="shared" si="502"/>
        <v>0</v>
      </c>
      <c r="W1603" s="16" t="str">
        <f t="shared" si="503"/>
        <v/>
      </c>
      <c r="X1603" s="4" t="str">
        <f t="shared" ref="X1603:X1666" si="514">IFERROR(W1603*H1603,"")</f>
        <v/>
      </c>
      <c r="Y1603" s="4" t="str">
        <f t="shared" si="504"/>
        <v/>
      </c>
      <c r="Z1603" s="4">
        <f t="shared" si="505"/>
        <v>4058000</v>
      </c>
      <c r="AA1603" s="16">
        <f t="shared" si="506"/>
        <v>1.4785608674223755E-3</v>
      </c>
      <c r="AB1603" s="15">
        <f t="shared" ref="AB1603:AB1666" si="515">IFERROR(AA1603*H1603,"")</f>
        <v>0.20995564317397733</v>
      </c>
      <c r="AC1603" s="15">
        <f t="shared" ref="AC1603:AC1666" si="516">IFERROR(AA1603*P1603,"")</f>
        <v>0.20995564317397736</v>
      </c>
      <c r="AD1603" s="4">
        <v>153605</v>
      </c>
      <c r="AE1603" s="26">
        <v>1503.37</v>
      </c>
      <c r="AF1603" s="26">
        <v>1503.37</v>
      </c>
      <c r="AG1603" s="4">
        <f t="shared" ref="AG1603:AG1666" si="517">SUMIFS($G:$G,$N:$N,$N1603,$A:$A,$A1603)</f>
        <v>2193000</v>
      </c>
      <c r="AH1603" s="16">
        <f t="shared" si="507"/>
        <v>2.7359781121751026E-3</v>
      </c>
      <c r="AI1603" s="15">
        <f t="shared" si="508"/>
        <v>0.38850889192886456</v>
      </c>
      <c r="AJ1603" s="15">
        <f t="shared" si="509"/>
        <v>0.38850889192886462</v>
      </c>
      <c r="AK1603" s="4">
        <f t="shared" si="510"/>
        <v>16319000</v>
      </c>
      <c r="AL1603" s="27">
        <f t="shared" si="511"/>
        <v>3.6766958759727926E-4</v>
      </c>
      <c r="AM1603" s="15">
        <f t="shared" ref="AM1603:AM1666" si="518">IFERROR(AL1603*H1603,"")</f>
        <v>5.2209081438813656E-2</v>
      </c>
      <c r="AN1603" s="15">
        <f t="shared" ref="AN1603:AN1666" si="519">IFERROR(AL1603*U1603,"")</f>
        <v>9.7033884283642175E-6</v>
      </c>
    </row>
    <row r="1604" spans="1:40" x14ac:dyDescent="0.2">
      <c r="A1604" s="4" t="s">
        <v>4627</v>
      </c>
      <c r="B1604" s="2" t="s">
        <v>5</v>
      </c>
      <c r="C1604" s="5">
        <v>153635</v>
      </c>
      <c r="D1604" s="2" t="s">
        <v>452</v>
      </c>
      <c r="E1604" s="5">
        <v>153636</v>
      </c>
      <c r="F1604" s="2" t="s">
        <v>2400</v>
      </c>
      <c r="G1604" s="7">
        <v>7000</v>
      </c>
      <c r="H1604" s="5">
        <v>142</v>
      </c>
      <c r="I1604" s="6">
        <v>153140</v>
      </c>
      <c r="J1604" s="13">
        <v>45077</v>
      </c>
      <c r="K1604" s="9">
        <v>7000</v>
      </c>
      <c r="L1604" s="4" t="s">
        <v>4627</v>
      </c>
      <c r="M1604" s="4" t="s">
        <v>4632</v>
      </c>
      <c r="N1604" s="4">
        <f>VLOOKUP(I1604,BaseModelo!$A$2:$E$5075,5)</f>
        <v>5</v>
      </c>
      <c r="P1604" s="15">
        <v>142.00000000000003</v>
      </c>
      <c r="Q1604" s="4">
        <f>VLOOKUP(I1604,BaseModelo!$A$2:$E$5075,3)</f>
        <v>110</v>
      </c>
      <c r="R1604" s="4">
        <f t="shared" si="500"/>
        <v>32283000</v>
      </c>
      <c r="S1604" s="16">
        <f t="shared" si="501"/>
        <v>2.168323885636403E-4</v>
      </c>
      <c r="T1604" s="4">
        <f t="shared" si="512"/>
        <v>3.0790199176036922E-2</v>
      </c>
      <c r="U1604" s="4">
        <f t="shared" si="513"/>
        <v>3.0790199176036929E-2</v>
      </c>
      <c r="V1604" s="6">
        <f t="shared" si="502"/>
        <v>0</v>
      </c>
      <c r="W1604" s="16" t="str">
        <f t="shared" si="503"/>
        <v/>
      </c>
      <c r="X1604" s="4" t="str">
        <f t="shared" si="514"/>
        <v/>
      </c>
      <c r="Y1604" s="4" t="str">
        <f t="shared" si="504"/>
        <v/>
      </c>
      <c r="Z1604" s="4">
        <f t="shared" si="505"/>
        <v>4058000</v>
      </c>
      <c r="AA1604" s="16">
        <f t="shared" si="506"/>
        <v>1.7249876786594382E-3</v>
      </c>
      <c r="AB1604" s="15">
        <f t="shared" si="515"/>
        <v>0.24494825036964021</v>
      </c>
      <c r="AC1604" s="15">
        <f t="shared" si="516"/>
        <v>0.24494825036964027</v>
      </c>
      <c r="AD1604" s="4">
        <v>153635</v>
      </c>
      <c r="AE1604" s="26">
        <v>1758.65</v>
      </c>
      <c r="AF1604" s="26">
        <v>1758.65</v>
      </c>
      <c r="AG1604" s="4">
        <f t="shared" si="517"/>
        <v>1768000</v>
      </c>
      <c r="AH1604" s="16">
        <f t="shared" si="507"/>
        <v>3.9592760180995473E-3</v>
      </c>
      <c r="AI1604" s="15">
        <f t="shared" si="508"/>
        <v>0.56221719457013575</v>
      </c>
      <c r="AJ1604" s="15">
        <f t="shared" si="509"/>
        <v>0.56221719457013586</v>
      </c>
      <c r="AK1604" s="4">
        <f t="shared" si="510"/>
        <v>15073000</v>
      </c>
      <c r="AL1604" s="27">
        <f t="shared" si="511"/>
        <v>4.6440655476680156E-4</v>
      </c>
      <c r="AM1604" s="15">
        <f t="shared" si="518"/>
        <v>6.5945730776885828E-2</v>
      </c>
      <c r="AN1604" s="15">
        <f t="shared" si="519"/>
        <v>1.4299170319926922E-5</v>
      </c>
    </row>
    <row r="1605" spans="1:40" x14ac:dyDescent="0.2">
      <c r="A1605" s="4" t="s">
        <v>4627</v>
      </c>
      <c r="B1605" s="3" t="s">
        <v>5</v>
      </c>
      <c r="C1605" s="6">
        <v>153635</v>
      </c>
      <c r="D1605" s="3" t="s">
        <v>452</v>
      </c>
      <c r="E1605" s="6">
        <v>153637</v>
      </c>
      <c r="F1605" s="3" t="s">
        <v>2418</v>
      </c>
      <c r="G1605" s="8">
        <v>6000</v>
      </c>
      <c r="H1605" s="6">
        <v>142</v>
      </c>
      <c r="I1605" s="6">
        <v>152905</v>
      </c>
      <c r="J1605" s="13">
        <v>45077</v>
      </c>
      <c r="K1605" s="9">
        <v>6000</v>
      </c>
      <c r="L1605" s="4" t="s">
        <v>4627</v>
      </c>
      <c r="M1605" s="4" t="s">
        <v>4632</v>
      </c>
      <c r="N1605" s="4">
        <f>VLOOKUP(I1605,BaseModelo!$A$2:$E$5075,5)</f>
        <v>5</v>
      </c>
      <c r="P1605" s="15">
        <v>142.00000000000003</v>
      </c>
      <c r="Q1605" s="4">
        <f>VLOOKUP(I1605,BaseModelo!$A$2:$E$5075,3)</f>
        <v>110</v>
      </c>
      <c r="R1605" s="4">
        <f t="shared" si="500"/>
        <v>32283000</v>
      </c>
      <c r="S1605" s="16">
        <f t="shared" si="501"/>
        <v>1.8585633305454884E-4</v>
      </c>
      <c r="T1605" s="4">
        <f t="shared" si="512"/>
        <v>2.6391599293745936E-2</v>
      </c>
      <c r="U1605" s="4">
        <f t="shared" si="513"/>
        <v>2.6391599293745942E-2</v>
      </c>
      <c r="V1605" s="6">
        <f t="shared" si="502"/>
        <v>0</v>
      </c>
      <c r="W1605" s="16" t="str">
        <f t="shared" si="503"/>
        <v/>
      </c>
      <c r="X1605" s="4" t="str">
        <f t="shared" si="514"/>
        <v/>
      </c>
      <c r="Y1605" s="4" t="str">
        <f t="shared" si="504"/>
        <v/>
      </c>
      <c r="Z1605" s="4">
        <f t="shared" si="505"/>
        <v>4058000</v>
      </c>
      <c r="AA1605" s="16">
        <f t="shared" si="506"/>
        <v>1.4785608674223755E-3</v>
      </c>
      <c r="AB1605" s="15">
        <f t="shared" si="515"/>
        <v>0.20995564317397733</v>
      </c>
      <c r="AC1605" s="15">
        <f t="shared" si="516"/>
        <v>0.20995564317397736</v>
      </c>
      <c r="AD1605" s="4">
        <v>153635</v>
      </c>
      <c r="AE1605" s="26">
        <v>1503.37</v>
      </c>
      <c r="AF1605" s="26">
        <v>1503.37</v>
      </c>
      <c r="AG1605" s="4">
        <f t="shared" si="517"/>
        <v>1768000</v>
      </c>
      <c r="AH1605" s="16">
        <f t="shared" si="507"/>
        <v>3.3936651583710408E-3</v>
      </c>
      <c r="AI1605" s="15">
        <f t="shared" si="508"/>
        <v>0.48190045248868779</v>
      </c>
      <c r="AJ1605" s="15">
        <f t="shared" si="509"/>
        <v>0.4819004524886879</v>
      </c>
      <c r="AK1605" s="4">
        <f t="shared" si="510"/>
        <v>15073000</v>
      </c>
      <c r="AL1605" s="27">
        <f t="shared" si="511"/>
        <v>3.9806276122868704E-4</v>
      </c>
      <c r="AM1605" s="15">
        <f t="shared" si="518"/>
        <v>5.6524912094473558E-2</v>
      </c>
      <c r="AN1605" s="15">
        <f t="shared" si="519"/>
        <v>1.0505512888109577E-5</v>
      </c>
    </row>
    <row r="1606" spans="1:40" x14ac:dyDescent="0.2">
      <c r="A1606" s="4" t="s">
        <v>4627</v>
      </c>
      <c r="B1606" s="3" t="s">
        <v>5</v>
      </c>
      <c r="C1606" s="6">
        <v>153635</v>
      </c>
      <c r="D1606" s="3" t="s">
        <v>452</v>
      </c>
      <c r="E1606" s="6">
        <v>153638</v>
      </c>
      <c r="F1606" s="3" t="s">
        <v>2419</v>
      </c>
      <c r="G1606" s="8">
        <v>7000</v>
      </c>
      <c r="H1606" s="6">
        <v>142</v>
      </c>
      <c r="I1606" s="6">
        <v>152599</v>
      </c>
      <c r="J1606" s="13">
        <v>45077</v>
      </c>
      <c r="K1606" s="9">
        <v>7000</v>
      </c>
      <c r="L1606" s="4" t="s">
        <v>4627</v>
      </c>
      <c r="M1606" s="4" t="s">
        <v>4632</v>
      </c>
      <c r="N1606" s="4">
        <f>VLOOKUP(I1606,BaseModelo!$A$2:$E$5075,5)</f>
        <v>5</v>
      </c>
      <c r="P1606" s="15">
        <v>142.00000000000003</v>
      </c>
      <c r="Q1606" s="4">
        <f>VLOOKUP(I1606,BaseModelo!$A$2:$E$5075,3)</f>
        <v>110</v>
      </c>
      <c r="R1606" s="4">
        <f t="shared" si="500"/>
        <v>32283000</v>
      </c>
      <c r="S1606" s="16">
        <f t="shared" si="501"/>
        <v>2.168323885636403E-4</v>
      </c>
      <c r="T1606" s="4">
        <f t="shared" si="512"/>
        <v>3.0790199176036922E-2</v>
      </c>
      <c r="U1606" s="4">
        <f t="shared" si="513"/>
        <v>3.0790199176036929E-2</v>
      </c>
      <c r="V1606" s="6">
        <f t="shared" si="502"/>
        <v>0</v>
      </c>
      <c r="W1606" s="16" t="str">
        <f t="shared" si="503"/>
        <v/>
      </c>
      <c r="X1606" s="4" t="str">
        <f t="shared" si="514"/>
        <v/>
      </c>
      <c r="Y1606" s="4" t="str">
        <f t="shared" si="504"/>
        <v/>
      </c>
      <c r="Z1606" s="4">
        <f t="shared" si="505"/>
        <v>4058000</v>
      </c>
      <c r="AA1606" s="16">
        <f t="shared" si="506"/>
        <v>1.7249876786594382E-3</v>
      </c>
      <c r="AB1606" s="15">
        <f t="shared" si="515"/>
        <v>0.24494825036964021</v>
      </c>
      <c r="AC1606" s="15">
        <f t="shared" si="516"/>
        <v>0.24494825036964027</v>
      </c>
      <c r="AD1606" s="4">
        <v>153635</v>
      </c>
      <c r="AE1606" s="26">
        <v>1758.65</v>
      </c>
      <c r="AF1606" s="26">
        <v>1758.65</v>
      </c>
      <c r="AG1606" s="4">
        <f t="shared" si="517"/>
        <v>1768000</v>
      </c>
      <c r="AH1606" s="16">
        <f t="shared" si="507"/>
        <v>3.9592760180995473E-3</v>
      </c>
      <c r="AI1606" s="15">
        <f t="shared" si="508"/>
        <v>0.56221719457013575</v>
      </c>
      <c r="AJ1606" s="15">
        <f t="shared" si="509"/>
        <v>0.56221719457013586</v>
      </c>
      <c r="AK1606" s="4">
        <f t="shared" si="510"/>
        <v>15073000</v>
      </c>
      <c r="AL1606" s="27">
        <f t="shared" si="511"/>
        <v>4.6440655476680156E-4</v>
      </c>
      <c r="AM1606" s="15">
        <f t="shared" si="518"/>
        <v>6.5945730776885828E-2</v>
      </c>
      <c r="AN1606" s="15">
        <f t="shared" si="519"/>
        <v>1.4299170319926922E-5</v>
      </c>
    </row>
    <row r="1607" spans="1:40" x14ac:dyDescent="0.2">
      <c r="A1607" s="4" t="s">
        <v>4627</v>
      </c>
      <c r="B1607" s="3" t="s">
        <v>5</v>
      </c>
      <c r="C1607" s="6">
        <v>153635</v>
      </c>
      <c r="D1607" s="3" t="s">
        <v>452</v>
      </c>
      <c r="E1607" s="6">
        <v>153639</v>
      </c>
      <c r="F1607" s="3" t="s">
        <v>2420</v>
      </c>
      <c r="G1607" s="8">
        <v>9000</v>
      </c>
      <c r="H1607" s="6">
        <v>142</v>
      </c>
      <c r="I1607" s="6">
        <v>152164</v>
      </c>
      <c r="J1607" s="13">
        <v>45077</v>
      </c>
      <c r="K1607" s="9">
        <v>9000</v>
      </c>
      <c r="L1607" s="4" t="s">
        <v>4627</v>
      </c>
      <c r="M1607" s="4" t="s">
        <v>4632</v>
      </c>
      <c r="N1607" s="4">
        <f>VLOOKUP(I1607,BaseModelo!$A$2:$E$5075,5)</f>
        <v>7</v>
      </c>
      <c r="P1607" s="15">
        <v>142.00000000000003</v>
      </c>
      <c r="Q1607" s="4">
        <f>VLOOKUP(I1607,BaseModelo!$A$2:$E$5075,3)</f>
        <v>127</v>
      </c>
      <c r="R1607" s="4">
        <f t="shared" si="500"/>
        <v>32283000</v>
      </c>
      <c r="S1607" s="16">
        <f t="shared" si="501"/>
        <v>2.7878449958182325E-4</v>
      </c>
      <c r="T1607" s="4">
        <f t="shared" si="512"/>
        <v>3.9587398940618898E-2</v>
      </c>
      <c r="U1607" s="4">
        <f t="shared" si="513"/>
        <v>3.9587398940618912E-2</v>
      </c>
      <c r="V1607" s="6">
        <f t="shared" si="502"/>
        <v>0</v>
      </c>
      <c r="W1607" s="16" t="str">
        <f t="shared" si="503"/>
        <v/>
      </c>
      <c r="X1607" s="4" t="str">
        <f t="shared" si="514"/>
        <v/>
      </c>
      <c r="Y1607" s="4" t="str">
        <f t="shared" si="504"/>
        <v/>
      </c>
      <c r="Z1607" s="4">
        <f t="shared" si="505"/>
        <v>4022000</v>
      </c>
      <c r="AA1607" s="16">
        <f t="shared" si="506"/>
        <v>2.2376926902038788E-3</v>
      </c>
      <c r="AB1607" s="15">
        <f t="shared" si="515"/>
        <v>0.31775236200895079</v>
      </c>
      <c r="AC1607" s="15">
        <f t="shared" si="516"/>
        <v>0.31775236200895085</v>
      </c>
      <c r="AD1607" s="4">
        <v>153635</v>
      </c>
      <c r="AE1607" s="26">
        <v>2255.2800000000002</v>
      </c>
      <c r="AF1607" s="26">
        <v>2255.2800000000002</v>
      </c>
      <c r="AG1607" s="4">
        <f t="shared" si="517"/>
        <v>1778000</v>
      </c>
      <c r="AH1607" s="16">
        <f t="shared" si="507"/>
        <v>5.0618672665916761E-3</v>
      </c>
      <c r="AI1607" s="15">
        <f t="shared" si="508"/>
        <v>0.71878515185601799</v>
      </c>
      <c r="AJ1607" s="15">
        <f t="shared" si="509"/>
        <v>0.7187851518560181</v>
      </c>
      <c r="AK1607" s="4">
        <f t="shared" si="510"/>
        <v>15073000</v>
      </c>
      <c r="AL1607" s="27">
        <f t="shared" si="511"/>
        <v>5.9709414184303054E-4</v>
      </c>
      <c r="AM1607" s="15">
        <f t="shared" si="518"/>
        <v>8.478736814171034E-2</v>
      </c>
      <c r="AN1607" s="15">
        <f t="shared" si="519"/>
        <v>2.3637403998246546E-5</v>
      </c>
    </row>
    <row r="1608" spans="1:40" x14ac:dyDescent="0.2">
      <c r="A1608" s="4" t="s">
        <v>4627</v>
      </c>
      <c r="B1608" s="3" t="s">
        <v>5</v>
      </c>
      <c r="C1608" s="6">
        <v>153635</v>
      </c>
      <c r="D1608" s="3" t="s">
        <v>452</v>
      </c>
      <c r="E1608" s="6">
        <v>153640</v>
      </c>
      <c r="F1608" s="3" t="s">
        <v>2421</v>
      </c>
      <c r="G1608" s="8">
        <v>9000</v>
      </c>
      <c r="H1608" s="6">
        <v>142</v>
      </c>
      <c r="I1608" s="6">
        <v>152162</v>
      </c>
      <c r="J1608" s="13">
        <v>45077</v>
      </c>
      <c r="K1608" s="9">
        <v>9000</v>
      </c>
      <c r="L1608" s="4" t="s">
        <v>4627</v>
      </c>
      <c r="M1608" s="4" t="s">
        <v>4632</v>
      </c>
      <c r="N1608" s="4">
        <f>VLOOKUP(I1608,BaseModelo!$A$2:$E$5075,5)</f>
        <v>7</v>
      </c>
      <c r="P1608" s="15">
        <v>142.00000000000003</v>
      </c>
      <c r="Q1608" s="4">
        <f>VLOOKUP(I1608,BaseModelo!$A$2:$E$5075,3)</f>
        <v>127</v>
      </c>
      <c r="R1608" s="4">
        <f t="shared" si="500"/>
        <v>32283000</v>
      </c>
      <c r="S1608" s="16">
        <f t="shared" si="501"/>
        <v>2.7878449958182325E-4</v>
      </c>
      <c r="T1608" s="4">
        <f t="shared" si="512"/>
        <v>3.9587398940618898E-2</v>
      </c>
      <c r="U1608" s="4">
        <f t="shared" si="513"/>
        <v>3.9587398940618912E-2</v>
      </c>
      <c r="V1608" s="6">
        <f t="shared" si="502"/>
        <v>0</v>
      </c>
      <c r="W1608" s="16" t="str">
        <f t="shared" si="503"/>
        <v/>
      </c>
      <c r="X1608" s="4" t="str">
        <f t="shared" si="514"/>
        <v/>
      </c>
      <c r="Y1608" s="4" t="str">
        <f t="shared" si="504"/>
        <v/>
      </c>
      <c r="Z1608" s="4">
        <f t="shared" si="505"/>
        <v>4022000</v>
      </c>
      <c r="AA1608" s="16">
        <f t="shared" si="506"/>
        <v>2.2376926902038788E-3</v>
      </c>
      <c r="AB1608" s="15">
        <f t="shared" si="515"/>
        <v>0.31775236200895079</v>
      </c>
      <c r="AC1608" s="15">
        <f t="shared" si="516"/>
        <v>0.31775236200895085</v>
      </c>
      <c r="AD1608" s="4">
        <v>153635</v>
      </c>
      <c r="AE1608" s="26">
        <v>2255.2800000000002</v>
      </c>
      <c r="AF1608" s="26">
        <v>2255.2800000000002</v>
      </c>
      <c r="AG1608" s="4">
        <f t="shared" si="517"/>
        <v>1778000</v>
      </c>
      <c r="AH1608" s="16">
        <f t="shared" si="507"/>
        <v>5.0618672665916761E-3</v>
      </c>
      <c r="AI1608" s="15">
        <f t="shared" si="508"/>
        <v>0.71878515185601799</v>
      </c>
      <c r="AJ1608" s="15">
        <f t="shared" si="509"/>
        <v>0.7187851518560181</v>
      </c>
      <c r="AK1608" s="4">
        <f t="shared" si="510"/>
        <v>15073000</v>
      </c>
      <c r="AL1608" s="27">
        <f t="shared" si="511"/>
        <v>5.9709414184303054E-4</v>
      </c>
      <c r="AM1608" s="15">
        <f t="shared" si="518"/>
        <v>8.478736814171034E-2</v>
      </c>
      <c r="AN1608" s="15">
        <f t="shared" si="519"/>
        <v>2.3637403998246546E-5</v>
      </c>
    </row>
    <row r="1609" spans="1:40" x14ac:dyDescent="0.2">
      <c r="A1609" s="4" t="s">
        <v>4627</v>
      </c>
      <c r="B1609" s="3" t="s">
        <v>7</v>
      </c>
      <c r="C1609" s="6">
        <v>153660</v>
      </c>
      <c r="D1609" s="3" t="s">
        <v>116</v>
      </c>
      <c r="E1609" s="6">
        <v>153676</v>
      </c>
      <c r="F1609" s="3" t="s">
        <v>2422</v>
      </c>
      <c r="G1609" s="8">
        <v>5000</v>
      </c>
      <c r="H1609" s="6">
        <v>147</v>
      </c>
      <c r="I1609" s="6">
        <v>153543</v>
      </c>
      <c r="J1609" s="13">
        <v>45077</v>
      </c>
      <c r="K1609" s="9">
        <v>5000</v>
      </c>
      <c r="L1609" s="4" t="s">
        <v>4627</v>
      </c>
      <c r="M1609" s="4" t="s">
        <v>4632</v>
      </c>
      <c r="N1609" s="4">
        <f>VLOOKUP(I1609,BaseModelo!$A$2:$E$5075,5)</f>
        <v>7</v>
      </c>
      <c r="P1609" s="15">
        <v>147</v>
      </c>
      <c r="Q1609" s="4">
        <f>VLOOKUP(I1609,BaseModelo!$A$2:$E$5075,3)</f>
        <v>127</v>
      </c>
      <c r="R1609" s="4">
        <f t="shared" si="500"/>
        <v>32283000</v>
      </c>
      <c r="S1609" s="16">
        <f t="shared" si="501"/>
        <v>1.5488027754545735E-4</v>
      </c>
      <c r="T1609" s="4">
        <f t="shared" si="512"/>
        <v>2.2767400799182231E-2</v>
      </c>
      <c r="U1609" s="4">
        <f t="shared" si="513"/>
        <v>2.2767400799182231E-2</v>
      </c>
      <c r="V1609" s="6">
        <f t="shared" si="502"/>
        <v>0</v>
      </c>
      <c r="W1609" s="16" t="str">
        <f t="shared" si="503"/>
        <v/>
      </c>
      <c r="X1609" s="4" t="str">
        <f t="shared" si="514"/>
        <v/>
      </c>
      <c r="Y1609" s="4" t="str">
        <f t="shared" si="504"/>
        <v/>
      </c>
      <c r="Z1609" s="4">
        <f t="shared" si="505"/>
        <v>4022000</v>
      </c>
      <c r="AA1609" s="16">
        <f t="shared" si="506"/>
        <v>1.2431626056688214E-3</v>
      </c>
      <c r="AB1609" s="15">
        <f t="shared" si="515"/>
        <v>0.18274490303331675</v>
      </c>
      <c r="AC1609" s="15">
        <f t="shared" si="516"/>
        <v>0.18274490303331675</v>
      </c>
      <c r="AD1609" s="4">
        <v>153660</v>
      </c>
      <c r="AE1609" s="26">
        <v>1303.3399999999999</v>
      </c>
      <c r="AF1609" s="26">
        <v>1303.3399999999999</v>
      </c>
      <c r="AG1609" s="4">
        <f t="shared" si="517"/>
        <v>1778000</v>
      </c>
      <c r="AH1609" s="16">
        <f t="shared" si="507"/>
        <v>2.8121484814398199E-3</v>
      </c>
      <c r="AI1609" s="15">
        <f t="shared" si="508"/>
        <v>0.41338582677165353</v>
      </c>
      <c r="AJ1609" s="15">
        <f t="shared" si="509"/>
        <v>0.41338582677165353</v>
      </c>
      <c r="AK1609" s="4">
        <f t="shared" si="510"/>
        <v>15073000</v>
      </c>
      <c r="AL1609" s="27">
        <f t="shared" si="511"/>
        <v>3.3171896769057253E-4</v>
      </c>
      <c r="AM1609" s="15">
        <f t="shared" si="518"/>
        <v>4.8762688250514163E-2</v>
      </c>
      <c r="AN1609" s="15">
        <f t="shared" si="519"/>
        <v>7.5523786901022457E-6</v>
      </c>
    </row>
    <row r="1610" spans="1:40" x14ac:dyDescent="0.2">
      <c r="A1610" s="4" t="s">
        <v>4627</v>
      </c>
      <c r="B1610" s="3" t="s">
        <v>1</v>
      </c>
      <c r="C1610" s="6">
        <v>153667</v>
      </c>
      <c r="D1610" s="3" t="s">
        <v>134</v>
      </c>
      <c r="E1610" s="6">
        <v>153692</v>
      </c>
      <c r="F1610" s="3" t="s">
        <v>2436</v>
      </c>
      <c r="G1610" s="8">
        <v>6000</v>
      </c>
      <c r="H1610" s="6">
        <v>142</v>
      </c>
      <c r="I1610" s="6">
        <v>153522</v>
      </c>
      <c r="J1610" s="13">
        <v>45077</v>
      </c>
      <c r="K1610" s="9">
        <v>6000</v>
      </c>
      <c r="L1610" s="4" t="s">
        <v>4627</v>
      </c>
      <c r="M1610" s="4" t="s">
        <v>4632</v>
      </c>
      <c r="N1610" s="4">
        <f>VLOOKUP(I1610,BaseModelo!$A$2:$E$5075,5)</f>
        <v>7</v>
      </c>
      <c r="P1610" s="15">
        <v>142.00000000000003</v>
      </c>
      <c r="Q1610" s="4">
        <f>VLOOKUP(I1610,BaseModelo!$A$2:$E$5075,3)</f>
        <v>127</v>
      </c>
      <c r="R1610" s="4">
        <f t="shared" si="500"/>
        <v>32283000</v>
      </c>
      <c r="S1610" s="16">
        <f t="shared" si="501"/>
        <v>1.8585633305454884E-4</v>
      </c>
      <c r="T1610" s="4">
        <f t="shared" si="512"/>
        <v>2.6391599293745936E-2</v>
      </c>
      <c r="U1610" s="4">
        <f t="shared" si="513"/>
        <v>2.6391599293745942E-2</v>
      </c>
      <c r="V1610" s="6">
        <f t="shared" si="502"/>
        <v>0</v>
      </c>
      <c r="W1610" s="16" t="str">
        <f t="shared" si="503"/>
        <v/>
      </c>
      <c r="X1610" s="4" t="str">
        <f t="shared" si="514"/>
        <v/>
      </c>
      <c r="Y1610" s="4" t="str">
        <f t="shared" si="504"/>
        <v/>
      </c>
      <c r="Z1610" s="4">
        <f t="shared" si="505"/>
        <v>4022000</v>
      </c>
      <c r="AA1610" s="16">
        <f t="shared" si="506"/>
        <v>1.4917951268025858E-3</v>
      </c>
      <c r="AB1610" s="15">
        <f t="shared" si="515"/>
        <v>0.21183490800596719</v>
      </c>
      <c r="AC1610" s="15">
        <f t="shared" si="516"/>
        <v>0.21183490800596722</v>
      </c>
      <c r="AD1610" s="4">
        <v>153667</v>
      </c>
      <c r="AE1610" s="26">
        <v>1503.37</v>
      </c>
      <c r="AF1610" s="26">
        <v>1503.37</v>
      </c>
      <c r="AG1610" s="4">
        <f t="shared" si="517"/>
        <v>1778000</v>
      </c>
      <c r="AH1610" s="16">
        <f t="shared" si="507"/>
        <v>3.3745781777277839E-3</v>
      </c>
      <c r="AI1610" s="15">
        <f t="shared" si="508"/>
        <v>0.47919010123734529</v>
      </c>
      <c r="AJ1610" s="15">
        <f t="shared" si="509"/>
        <v>0.4791901012373454</v>
      </c>
      <c r="AK1610" s="4">
        <f t="shared" si="510"/>
        <v>15073000</v>
      </c>
      <c r="AL1610" s="27">
        <f t="shared" si="511"/>
        <v>3.9806276122868704E-4</v>
      </c>
      <c r="AM1610" s="15">
        <f t="shared" si="518"/>
        <v>5.6524912094473558E-2</v>
      </c>
      <c r="AN1610" s="15">
        <f t="shared" si="519"/>
        <v>1.0505512888109577E-5</v>
      </c>
    </row>
    <row r="1611" spans="1:40" x14ac:dyDescent="0.2">
      <c r="A1611" s="4" t="s">
        <v>4628</v>
      </c>
      <c r="B1611" s="2" t="s">
        <v>15</v>
      </c>
      <c r="C1611" s="5">
        <v>153696</v>
      </c>
      <c r="D1611" s="2" t="s">
        <v>455</v>
      </c>
      <c r="E1611" s="5">
        <v>153697</v>
      </c>
      <c r="F1611" s="2" t="s">
        <v>2437</v>
      </c>
      <c r="G1611" s="7">
        <v>7000</v>
      </c>
      <c r="H1611" s="5">
        <v>142</v>
      </c>
      <c r="I1611" s="6">
        <v>153166</v>
      </c>
      <c r="J1611" s="13">
        <v>45077</v>
      </c>
      <c r="K1611" s="9">
        <v>7000</v>
      </c>
      <c r="L1611" s="4" t="s">
        <v>4628</v>
      </c>
      <c r="M1611" s="4" t="s">
        <v>4632</v>
      </c>
      <c r="N1611" s="4">
        <f>VLOOKUP(I1611,BaseModelo!$A$2:$E$5075,5)</f>
        <v>9</v>
      </c>
      <c r="P1611" s="15">
        <v>142.00000000000003</v>
      </c>
      <c r="Q1611" s="4">
        <f>VLOOKUP(I1611,BaseModelo!$A$2:$E$5075,3)</f>
        <v>147</v>
      </c>
      <c r="R1611" s="4">
        <f t="shared" si="500"/>
        <v>32283000</v>
      </c>
      <c r="S1611" s="16">
        <f t="shared" si="501"/>
        <v>2.168323885636403E-4</v>
      </c>
      <c r="T1611" s="4">
        <f t="shared" si="512"/>
        <v>3.0790199176036922E-2</v>
      </c>
      <c r="U1611" s="4">
        <f t="shared" si="513"/>
        <v>3.0790199176036929E-2</v>
      </c>
      <c r="V1611" s="6">
        <f t="shared" si="502"/>
        <v>0</v>
      </c>
      <c r="W1611" s="16" t="str">
        <f t="shared" si="503"/>
        <v/>
      </c>
      <c r="X1611" s="4" t="str">
        <f t="shared" si="514"/>
        <v/>
      </c>
      <c r="Y1611" s="4" t="str">
        <f t="shared" si="504"/>
        <v/>
      </c>
      <c r="Z1611" s="4">
        <f t="shared" si="505"/>
        <v>5305000</v>
      </c>
      <c r="AA1611" s="16">
        <f t="shared" si="506"/>
        <v>1.3195098963242225E-3</v>
      </c>
      <c r="AB1611" s="15">
        <f t="shared" si="515"/>
        <v>0.18737040527803958</v>
      </c>
      <c r="AC1611" s="15">
        <f t="shared" si="516"/>
        <v>0.18737040527803964</v>
      </c>
      <c r="AD1611" s="4">
        <v>153696</v>
      </c>
      <c r="AE1611" s="26">
        <v>1758.65</v>
      </c>
      <c r="AF1611" s="26">
        <v>1758.65</v>
      </c>
      <c r="AG1611" s="4">
        <f t="shared" si="517"/>
        <v>3095000</v>
      </c>
      <c r="AH1611" s="16">
        <f t="shared" si="507"/>
        <v>2.2617124394184169E-3</v>
      </c>
      <c r="AI1611" s="15">
        <f t="shared" si="508"/>
        <v>0.32116316639741521</v>
      </c>
      <c r="AJ1611" s="15">
        <f t="shared" si="509"/>
        <v>0.32116316639741527</v>
      </c>
      <c r="AK1611" s="4">
        <f t="shared" si="510"/>
        <v>16319000</v>
      </c>
      <c r="AL1611" s="27">
        <f t="shared" si="511"/>
        <v>4.289478521968258E-4</v>
      </c>
      <c r="AM1611" s="15">
        <f t="shared" si="518"/>
        <v>6.0910595011949266E-2</v>
      </c>
      <c r="AN1611" s="15">
        <f t="shared" si="519"/>
        <v>1.3207389805273516E-5</v>
      </c>
    </row>
    <row r="1612" spans="1:40" x14ac:dyDescent="0.2">
      <c r="A1612" s="4" t="s">
        <v>4628</v>
      </c>
      <c r="B1612" s="3" t="s">
        <v>15</v>
      </c>
      <c r="C1612" s="6">
        <v>153696</v>
      </c>
      <c r="D1612" s="3" t="s">
        <v>455</v>
      </c>
      <c r="E1612" s="6">
        <v>153698</v>
      </c>
      <c r="F1612" s="3" t="s">
        <v>2479</v>
      </c>
      <c r="G1612" s="8">
        <v>7000</v>
      </c>
      <c r="H1612" s="6">
        <v>142</v>
      </c>
      <c r="I1612" s="6">
        <v>153167</v>
      </c>
      <c r="J1612" s="13">
        <v>45077</v>
      </c>
      <c r="K1612" s="9">
        <v>7000</v>
      </c>
      <c r="L1612" s="4" t="s">
        <v>4628</v>
      </c>
      <c r="M1612" s="4" t="s">
        <v>4632</v>
      </c>
      <c r="N1612" s="4">
        <f>VLOOKUP(I1612,BaseModelo!$A$2:$E$5075,5)</f>
        <v>6</v>
      </c>
      <c r="P1612" s="15">
        <v>142.00000000000003</v>
      </c>
      <c r="Q1612" s="4">
        <f>VLOOKUP(I1612,BaseModelo!$A$2:$E$5075,3)</f>
        <v>115</v>
      </c>
      <c r="R1612" s="4">
        <f t="shared" si="500"/>
        <v>32283000</v>
      </c>
      <c r="S1612" s="16">
        <f t="shared" si="501"/>
        <v>2.168323885636403E-4</v>
      </c>
      <c r="T1612" s="4">
        <f t="shared" si="512"/>
        <v>3.0790199176036922E-2</v>
      </c>
      <c r="U1612" s="4">
        <f t="shared" si="513"/>
        <v>3.0790199176036929E-2</v>
      </c>
      <c r="V1612" s="6">
        <f t="shared" si="502"/>
        <v>0</v>
      </c>
      <c r="W1612" s="16" t="str">
        <f t="shared" si="503"/>
        <v/>
      </c>
      <c r="X1612" s="4" t="str">
        <f t="shared" si="514"/>
        <v/>
      </c>
      <c r="Y1612" s="4" t="str">
        <f t="shared" si="504"/>
        <v/>
      </c>
      <c r="Z1612" s="4">
        <f t="shared" si="505"/>
        <v>4853000</v>
      </c>
      <c r="AA1612" s="16">
        <f t="shared" si="506"/>
        <v>1.4424067587059551E-3</v>
      </c>
      <c r="AB1612" s="15">
        <f t="shared" si="515"/>
        <v>0.20482175973624561</v>
      </c>
      <c r="AC1612" s="15">
        <f t="shared" si="516"/>
        <v>0.20482175973624567</v>
      </c>
      <c r="AD1612" s="4">
        <v>153696</v>
      </c>
      <c r="AE1612" s="26">
        <v>1758.65</v>
      </c>
      <c r="AF1612" s="26">
        <v>1758.65</v>
      </c>
      <c r="AG1612" s="4">
        <f t="shared" si="517"/>
        <v>2735000</v>
      </c>
      <c r="AH1612" s="16">
        <f t="shared" si="507"/>
        <v>2.5594149908592322E-3</v>
      </c>
      <c r="AI1612" s="15">
        <f t="shared" si="508"/>
        <v>0.363436928702011</v>
      </c>
      <c r="AJ1612" s="15">
        <f t="shared" si="509"/>
        <v>0.36343692870201105</v>
      </c>
      <c r="AK1612" s="4">
        <f t="shared" si="510"/>
        <v>16319000</v>
      </c>
      <c r="AL1612" s="27">
        <f t="shared" si="511"/>
        <v>4.289478521968258E-4</v>
      </c>
      <c r="AM1612" s="15">
        <f t="shared" si="518"/>
        <v>6.0910595011949266E-2</v>
      </c>
      <c r="AN1612" s="15">
        <f t="shared" si="519"/>
        <v>1.3207389805273516E-5</v>
      </c>
    </row>
    <row r="1613" spans="1:40" x14ac:dyDescent="0.2">
      <c r="A1613" s="4" t="s">
        <v>4628</v>
      </c>
      <c r="B1613" s="3" t="s">
        <v>15</v>
      </c>
      <c r="C1613" s="6">
        <v>153696</v>
      </c>
      <c r="D1613" s="3" t="s">
        <v>455</v>
      </c>
      <c r="E1613" s="6">
        <v>153700</v>
      </c>
      <c r="F1613" s="3" t="s">
        <v>2480</v>
      </c>
      <c r="G1613" s="8">
        <v>7000</v>
      </c>
      <c r="H1613" s="6">
        <v>142</v>
      </c>
      <c r="I1613" s="6">
        <v>153172</v>
      </c>
      <c r="J1613" s="13">
        <v>45077</v>
      </c>
      <c r="K1613" s="9">
        <v>7000</v>
      </c>
      <c r="L1613" s="4" t="s">
        <v>4628</v>
      </c>
      <c r="M1613" s="4" t="s">
        <v>4632</v>
      </c>
      <c r="N1613" s="4">
        <f>VLOOKUP(I1613,BaseModelo!$A$2:$E$5075,5)</f>
        <v>7</v>
      </c>
      <c r="P1613" s="15">
        <v>142.00000000000003</v>
      </c>
      <c r="Q1613" s="4">
        <f>VLOOKUP(I1613,BaseModelo!$A$2:$E$5075,3)</f>
        <v>127</v>
      </c>
      <c r="R1613" s="4">
        <f t="shared" si="500"/>
        <v>32283000</v>
      </c>
      <c r="S1613" s="16">
        <f t="shared" si="501"/>
        <v>2.168323885636403E-4</v>
      </c>
      <c r="T1613" s="4">
        <f t="shared" si="512"/>
        <v>3.0790199176036922E-2</v>
      </c>
      <c r="U1613" s="4">
        <f t="shared" si="513"/>
        <v>3.0790199176036929E-2</v>
      </c>
      <c r="V1613" s="6">
        <f t="shared" si="502"/>
        <v>0</v>
      </c>
      <c r="W1613" s="16" t="str">
        <f t="shared" si="503"/>
        <v/>
      </c>
      <c r="X1613" s="4" t="str">
        <f t="shared" si="514"/>
        <v/>
      </c>
      <c r="Y1613" s="4" t="str">
        <f t="shared" si="504"/>
        <v/>
      </c>
      <c r="Z1613" s="4">
        <f t="shared" si="505"/>
        <v>4022000</v>
      </c>
      <c r="AA1613" s="16">
        <f t="shared" si="506"/>
        <v>1.7404276479363501E-3</v>
      </c>
      <c r="AB1613" s="15">
        <f t="shared" si="515"/>
        <v>0.24714072600696171</v>
      </c>
      <c r="AC1613" s="15">
        <f t="shared" si="516"/>
        <v>0.24714072600696177</v>
      </c>
      <c r="AD1613" s="4">
        <v>153696</v>
      </c>
      <c r="AE1613" s="26">
        <v>1758.65</v>
      </c>
      <c r="AF1613" s="26">
        <v>1758.65</v>
      </c>
      <c r="AG1613" s="4">
        <f t="shared" si="517"/>
        <v>2184000</v>
      </c>
      <c r="AH1613" s="16">
        <f t="shared" si="507"/>
        <v>3.205128205128205E-3</v>
      </c>
      <c r="AI1613" s="15">
        <f t="shared" si="508"/>
        <v>0.45512820512820512</v>
      </c>
      <c r="AJ1613" s="15">
        <f t="shared" si="509"/>
        <v>0.45512820512820518</v>
      </c>
      <c r="AK1613" s="4">
        <f t="shared" si="510"/>
        <v>16319000</v>
      </c>
      <c r="AL1613" s="27">
        <f t="shared" si="511"/>
        <v>4.289478521968258E-4</v>
      </c>
      <c r="AM1613" s="15">
        <f t="shared" si="518"/>
        <v>6.0910595011949266E-2</v>
      </c>
      <c r="AN1613" s="15">
        <f t="shared" si="519"/>
        <v>1.3207389805273516E-5</v>
      </c>
    </row>
    <row r="1614" spans="1:40" x14ac:dyDescent="0.2">
      <c r="A1614" s="4" t="s">
        <v>4628</v>
      </c>
      <c r="B1614" s="3" t="s">
        <v>15</v>
      </c>
      <c r="C1614" s="6">
        <v>153696</v>
      </c>
      <c r="D1614" s="3" t="s">
        <v>455</v>
      </c>
      <c r="E1614" s="6">
        <v>153701</v>
      </c>
      <c r="F1614" s="3" t="s">
        <v>2481</v>
      </c>
      <c r="G1614" s="8">
        <v>7000</v>
      </c>
      <c r="H1614" s="6">
        <v>142</v>
      </c>
      <c r="I1614" s="6">
        <v>153163</v>
      </c>
      <c r="J1614" s="13">
        <v>45077</v>
      </c>
      <c r="K1614" s="9">
        <v>7000</v>
      </c>
      <c r="L1614" s="4" t="s">
        <v>4628</v>
      </c>
      <c r="M1614" s="4" t="s">
        <v>4632</v>
      </c>
      <c r="N1614" s="4">
        <f>VLOOKUP(I1614,BaseModelo!$A$2:$E$5075,5)</f>
        <v>8</v>
      </c>
      <c r="P1614" s="15">
        <v>142.00000000000003</v>
      </c>
      <c r="Q1614" s="4">
        <f>VLOOKUP(I1614,BaseModelo!$A$2:$E$5075,3)</f>
        <v>132</v>
      </c>
      <c r="R1614" s="4">
        <f t="shared" si="500"/>
        <v>32283000</v>
      </c>
      <c r="S1614" s="16">
        <f t="shared" si="501"/>
        <v>2.168323885636403E-4</v>
      </c>
      <c r="T1614" s="4">
        <f t="shared" si="512"/>
        <v>3.0790199176036922E-2</v>
      </c>
      <c r="U1614" s="4">
        <f t="shared" si="513"/>
        <v>3.0790199176036929E-2</v>
      </c>
      <c r="V1614" s="6">
        <f t="shared" si="502"/>
        <v>0</v>
      </c>
      <c r="W1614" s="16" t="str">
        <f t="shared" si="503"/>
        <v/>
      </c>
      <c r="X1614" s="4" t="str">
        <f t="shared" si="514"/>
        <v/>
      </c>
      <c r="Y1614" s="4" t="str">
        <f t="shared" si="504"/>
        <v/>
      </c>
      <c r="Z1614" s="4">
        <f t="shared" si="505"/>
        <v>5836000</v>
      </c>
      <c r="AA1614" s="16">
        <f t="shared" si="506"/>
        <v>1.199451679232351E-3</v>
      </c>
      <c r="AB1614" s="15">
        <f t="shared" si="515"/>
        <v>0.17032213845099384</v>
      </c>
      <c r="AC1614" s="15">
        <f t="shared" si="516"/>
        <v>0.17032213845099387</v>
      </c>
      <c r="AD1614" s="4">
        <v>153696</v>
      </c>
      <c r="AE1614" s="26">
        <v>1758.65</v>
      </c>
      <c r="AF1614" s="26">
        <v>1758.65</v>
      </c>
      <c r="AG1614" s="4">
        <f t="shared" si="517"/>
        <v>3421000</v>
      </c>
      <c r="AH1614" s="16">
        <f t="shared" si="507"/>
        <v>2.0461853259280912E-3</v>
      </c>
      <c r="AI1614" s="15">
        <f t="shared" si="508"/>
        <v>0.29055831628178896</v>
      </c>
      <c r="AJ1614" s="15">
        <f t="shared" si="509"/>
        <v>0.29055831628178902</v>
      </c>
      <c r="AK1614" s="4">
        <f t="shared" si="510"/>
        <v>16319000</v>
      </c>
      <c r="AL1614" s="27">
        <f t="shared" si="511"/>
        <v>4.289478521968258E-4</v>
      </c>
      <c r="AM1614" s="15">
        <f t="shared" si="518"/>
        <v>6.0910595011949266E-2</v>
      </c>
      <c r="AN1614" s="15">
        <f t="shared" si="519"/>
        <v>1.3207389805273516E-5</v>
      </c>
    </row>
    <row r="1615" spans="1:40" x14ac:dyDescent="0.2">
      <c r="A1615" s="4" t="s">
        <v>4628</v>
      </c>
      <c r="B1615" s="3" t="s">
        <v>15</v>
      </c>
      <c r="C1615" s="6">
        <v>153696</v>
      </c>
      <c r="D1615" s="3" t="s">
        <v>455</v>
      </c>
      <c r="E1615" s="6">
        <v>153702</v>
      </c>
      <c r="F1615" s="3" t="s">
        <v>2482</v>
      </c>
      <c r="G1615" s="8">
        <v>7000</v>
      </c>
      <c r="H1615" s="6">
        <v>142</v>
      </c>
      <c r="I1615" s="6">
        <v>153502</v>
      </c>
      <c r="J1615" s="13">
        <v>45077</v>
      </c>
      <c r="K1615" s="9">
        <v>7000</v>
      </c>
      <c r="L1615" s="4" t="s">
        <v>4628</v>
      </c>
      <c r="M1615" s="4" t="s">
        <v>4632</v>
      </c>
      <c r="N1615" s="4">
        <f>VLOOKUP(I1615,BaseModelo!$A$2:$E$5075,5)</f>
        <v>6</v>
      </c>
      <c r="P1615" s="15">
        <v>142.00000000000003</v>
      </c>
      <c r="Q1615" s="4">
        <f>VLOOKUP(I1615,BaseModelo!$A$2:$E$5075,3)</f>
        <v>115</v>
      </c>
      <c r="R1615" s="4">
        <f t="shared" si="500"/>
        <v>32283000</v>
      </c>
      <c r="S1615" s="16">
        <f t="shared" si="501"/>
        <v>2.168323885636403E-4</v>
      </c>
      <c r="T1615" s="4">
        <f t="shared" si="512"/>
        <v>3.0790199176036922E-2</v>
      </c>
      <c r="U1615" s="4">
        <f t="shared" si="513"/>
        <v>3.0790199176036929E-2</v>
      </c>
      <c r="V1615" s="6">
        <f t="shared" si="502"/>
        <v>0</v>
      </c>
      <c r="W1615" s="16" t="str">
        <f t="shared" si="503"/>
        <v/>
      </c>
      <c r="X1615" s="4" t="str">
        <f t="shared" si="514"/>
        <v/>
      </c>
      <c r="Y1615" s="4" t="str">
        <f t="shared" si="504"/>
        <v/>
      </c>
      <c r="Z1615" s="4">
        <f t="shared" si="505"/>
        <v>4853000</v>
      </c>
      <c r="AA1615" s="16">
        <f t="shared" si="506"/>
        <v>1.4424067587059551E-3</v>
      </c>
      <c r="AB1615" s="15">
        <f t="shared" si="515"/>
        <v>0.20482175973624561</v>
      </c>
      <c r="AC1615" s="15">
        <f t="shared" si="516"/>
        <v>0.20482175973624567</v>
      </c>
      <c r="AD1615" s="4">
        <v>153696</v>
      </c>
      <c r="AE1615" s="26">
        <v>1758.65</v>
      </c>
      <c r="AF1615" s="26">
        <v>1758.65</v>
      </c>
      <c r="AG1615" s="4">
        <f t="shared" si="517"/>
        <v>2735000</v>
      </c>
      <c r="AH1615" s="16">
        <f t="shared" si="507"/>
        <v>2.5594149908592322E-3</v>
      </c>
      <c r="AI1615" s="15">
        <f t="shared" si="508"/>
        <v>0.363436928702011</v>
      </c>
      <c r="AJ1615" s="15">
        <f t="shared" si="509"/>
        <v>0.36343692870201105</v>
      </c>
      <c r="AK1615" s="4">
        <f t="shared" si="510"/>
        <v>16319000</v>
      </c>
      <c r="AL1615" s="27">
        <f t="shared" si="511"/>
        <v>4.289478521968258E-4</v>
      </c>
      <c r="AM1615" s="15">
        <f t="shared" si="518"/>
        <v>6.0910595011949266E-2</v>
      </c>
      <c r="AN1615" s="15">
        <f t="shared" si="519"/>
        <v>1.3207389805273516E-5</v>
      </c>
    </row>
    <row r="1616" spans="1:40" x14ac:dyDescent="0.2">
      <c r="A1616" s="4" t="s">
        <v>4628</v>
      </c>
      <c r="B1616" s="3" t="s">
        <v>4</v>
      </c>
      <c r="C1616" s="6">
        <v>153724</v>
      </c>
      <c r="D1616" s="3" t="s">
        <v>453</v>
      </c>
      <c r="E1616" s="6">
        <v>153728</v>
      </c>
      <c r="F1616" s="3" t="s">
        <v>2426</v>
      </c>
      <c r="G1616" s="8">
        <v>6000</v>
      </c>
      <c r="H1616" s="6">
        <v>142</v>
      </c>
      <c r="I1616" s="6">
        <v>153400</v>
      </c>
      <c r="J1616" s="13">
        <v>45077</v>
      </c>
      <c r="K1616" s="9">
        <v>6000</v>
      </c>
      <c r="L1616" s="4" t="s">
        <v>4628</v>
      </c>
      <c r="M1616" s="4" t="s">
        <v>4632</v>
      </c>
      <c r="N1616" s="4">
        <f>VLOOKUP(I1616,BaseModelo!$A$2:$E$5075,5)</f>
        <v>5</v>
      </c>
      <c r="P1616" s="15">
        <v>142.00000000000003</v>
      </c>
      <c r="Q1616" s="4">
        <f>VLOOKUP(I1616,BaseModelo!$A$2:$E$5075,3)</f>
        <v>110</v>
      </c>
      <c r="R1616" s="4">
        <f t="shared" si="500"/>
        <v>32283000</v>
      </c>
      <c r="S1616" s="16">
        <f t="shared" si="501"/>
        <v>1.8585633305454884E-4</v>
      </c>
      <c r="T1616" s="4">
        <f t="shared" si="512"/>
        <v>2.6391599293745936E-2</v>
      </c>
      <c r="U1616" s="4">
        <f t="shared" si="513"/>
        <v>2.6391599293745942E-2</v>
      </c>
      <c r="V1616" s="6">
        <f t="shared" si="502"/>
        <v>0</v>
      </c>
      <c r="W1616" s="16" t="str">
        <f t="shared" si="503"/>
        <v/>
      </c>
      <c r="X1616" s="4" t="str">
        <f t="shared" si="514"/>
        <v/>
      </c>
      <c r="Y1616" s="4" t="str">
        <f t="shared" si="504"/>
        <v/>
      </c>
      <c r="Z1616" s="4">
        <f t="shared" si="505"/>
        <v>4058000</v>
      </c>
      <c r="AA1616" s="16">
        <f t="shared" si="506"/>
        <v>1.4785608674223755E-3</v>
      </c>
      <c r="AB1616" s="15">
        <f t="shared" si="515"/>
        <v>0.20995564317397733</v>
      </c>
      <c r="AC1616" s="15">
        <f t="shared" si="516"/>
        <v>0.20995564317397736</v>
      </c>
      <c r="AD1616" s="4">
        <v>153724</v>
      </c>
      <c r="AE1616" s="26">
        <v>1503.37</v>
      </c>
      <c r="AF1616" s="26">
        <v>1503.37</v>
      </c>
      <c r="AG1616" s="4">
        <f t="shared" si="517"/>
        <v>2193000</v>
      </c>
      <c r="AH1616" s="16">
        <f t="shared" si="507"/>
        <v>2.7359781121751026E-3</v>
      </c>
      <c r="AI1616" s="15">
        <f t="shared" si="508"/>
        <v>0.38850889192886456</v>
      </c>
      <c r="AJ1616" s="15">
        <f t="shared" si="509"/>
        <v>0.38850889192886462</v>
      </c>
      <c r="AK1616" s="4">
        <f t="shared" si="510"/>
        <v>16319000</v>
      </c>
      <c r="AL1616" s="27">
        <f t="shared" si="511"/>
        <v>3.6766958759727926E-4</v>
      </c>
      <c r="AM1616" s="15">
        <f t="shared" si="518"/>
        <v>5.2209081438813656E-2</v>
      </c>
      <c r="AN1616" s="15">
        <f t="shared" si="519"/>
        <v>9.7033884283642175E-6</v>
      </c>
    </row>
    <row r="1617" spans="1:40" x14ac:dyDescent="0.2">
      <c r="A1617" s="4" t="s">
        <v>4628</v>
      </c>
      <c r="B1617" s="3" t="s">
        <v>4</v>
      </c>
      <c r="C1617" s="6">
        <v>153724</v>
      </c>
      <c r="D1617" s="3" t="s">
        <v>453</v>
      </c>
      <c r="E1617" s="6">
        <v>153729</v>
      </c>
      <c r="F1617" s="3" t="s">
        <v>2427</v>
      </c>
      <c r="G1617" s="8">
        <v>8000</v>
      </c>
      <c r="H1617" s="6">
        <v>142</v>
      </c>
      <c r="I1617" s="6">
        <v>153252</v>
      </c>
      <c r="J1617" s="13">
        <v>45077</v>
      </c>
      <c r="K1617" s="9">
        <v>8000</v>
      </c>
      <c r="L1617" s="4" t="s">
        <v>4628</v>
      </c>
      <c r="M1617" s="4" t="s">
        <v>4632</v>
      </c>
      <c r="N1617" s="4">
        <f>VLOOKUP(I1617,BaseModelo!$A$2:$E$5075,5)</f>
        <v>8</v>
      </c>
      <c r="P1617" s="15">
        <v>142.00000000000003</v>
      </c>
      <c r="Q1617" s="4">
        <f>VLOOKUP(I1617,BaseModelo!$A$2:$E$5075,3)</f>
        <v>132</v>
      </c>
      <c r="R1617" s="4">
        <f t="shared" si="500"/>
        <v>32283000</v>
      </c>
      <c r="S1617" s="16">
        <f t="shared" si="501"/>
        <v>2.4780844407273179E-4</v>
      </c>
      <c r="T1617" s="4">
        <f t="shared" si="512"/>
        <v>3.5188799058327912E-2</v>
      </c>
      <c r="U1617" s="4">
        <f t="shared" si="513"/>
        <v>3.5188799058327919E-2</v>
      </c>
      <c r="V1617" s="6">
        <f t="shared" si="502"/>
        <v>0</v>
      </c>
      <c r="W1617" s="16" t="str">
        <f t="shared" si="503"/>
        <v/>
      </c>
      <c r="X1617" s="4" t="str">
        <f t="shared" si="514"/>
        <v/>
      </c>
      <c r="Y1617" s="4" t="str">
        <f t="shared" si="504"/>
        <v/>
      </c>
      <c r="Z1617" s="4">
        <f t="shared" si="505"/>
        <v>5836000</v>
      </c>
      <c r="AA1617" s="16">
        <f t="shared" si="506"/>
        <v>1.3708019191226869E-3</v>
      </c>
      <c r="AB1617" s="15">
        <f t="shared" si="515"/>
        <v>0.19465387251542154</v>
      </c>
      <c r="AC1617" s="15">
        <f t="shared" si="516"/>
        <v>0.19465387251542157</v>
      </c>
      <c r="AD1617" s="4">
        <v>153724</v>
      </c>
      <c r="AE1617" s="26">
        <v>2013.74</v>
      </c>
      <c r="AF1617" s="26">
        <v>2013.74</v>
      </c>
      <c r="AG1617" s="4">
        <f t="shared" si="517"/>
        <v>3421000</v>
      </c>
      <c r="AH1617" s="16">
        <f t="shared" si="507"/>
        <v>2.3384975153463898E-3</v>
      </c>
      <c r="AI1617" s="15">
        <f t="shared" si="508"/>
        <v>0.33206664717918738</v>
      </c>
      <c r="AJ1617" s="15">
        <f t="shared" si="509"/>
        <v>0.33206664717918744</v>
      </c>
      <c r="AK1617" s="4">
        <f t="shared" si="510"/>
        <v>16319000</v>
      </c>
      <c r="AL1617" s="27">
        <f t="shared" si="511"/>
        <v>4.9022611679637234E-4</v>
      </c>
      <c r="AM1617" s="15">
        <f t="shared" si="518"/>
        <v>6.9612108585084875E-2</v>
      </c>
      <c r="AN1617" s="15">
        <f t="shared" si="519"/>
        <v>1.725046831709194E-5</v>
      </c>
    </row>
    <row r="1618" spans="1:40" x14ac:dyDescent="0.2">
      <c r="A1618" s="4" t="s">
        <v>4628</v>
      </c>
      <c r="B1618" s="3" t="s">
        <v>4</v>
      </c>
      <c r="C1618" s="6">
        <v>153724</v>
      </c>
      <c r="D1618" s="3" t="s">
        <v>453</v>
      </c>
      <c r="E1618" s="6">
        <v>153730</v>
      </c>
      <c r="F1618" s="3" t="s">
        <v>2428</v>
      </c>
      <c r="G1618" s="8">
        <v>7000</v>
      </c>
      <c r="H1618" s="6">
        <v>142</v>
      </c>
      <c r="I1618" s="6">
        <v>153401</v>
      </c>
      <c r="J1618" s="13">
        <v>45077</v>
      </c>
      <c r="K1618" s="9">
        <v>7000</v>
      </c>
      <c r="L1618" s="4" t="s">
        <v>4628</v>
      </c>
      <c r="M1618" s="4" t="s">
        <v>4632</v>
      </c>
      <c r="N1618" s="4">
        <f>VLOOKUP(I1618,BaseModelo!$A$2:$E$5075,5)</f>
        <v>5</v>
      </c>
      <c r="P1618" s="15">
        <v>142.00000000000003</v>
      </c>
      <c r="Q1618" s="4">
        <f>VLOOKUP(I1618,BaseModelo!$A$2:$E$5075,3)</f>
        <v>110</v>
      </c>
      <c r="R1618" s="4">
        <f t="shared" si="500"/>
        <v>32283000</v>
      </c>
      <c r="S1618" s="16">
        <f t="shared" si="501"/>
        <v>2.168323885636403E-4</v>
      </c>
      <c r="T1618" s="4">
        <f t="shared" si="512"/>
        <v>3.0790199176036922E-2</v>
      </c>
      <c r="U1618" s="4">
        <f t="shared" si="513"/>
        <v>3.0790199176036929E-2</v>
      </c>
      <c r="V1618" s="6">
        <f t="shared" si="502"/>
        <v>0</v>
      </c>
      <c r="W1618" s="16" t="str">
        <f t="shared" si="503"/>
        <v/>
      </c>
      <c r="X1618" s="4" t="str">
        <f t="shared" si="514"/>
        <v/>
      </c>
      <c r="Y1618" s="4" t="str">
        <f t="shared" si="504"/>
        <v/>
      </c>
      <c r="Z1618" s="4">
        <f t="shared" si="505"/>
        <v>4058000</v>
      </c>
      <c r="AA1618" s="16">
        <f t="shared" si="506"/>
        <v>1.7249876786594382E-3</v>
      </c>
      <c r="AB1618" s="15">
        <f t="shared" si="515"/>
        <v>0.24494825036964021</v>
      </c>
      <c r="AC1618" s="15">
        <f t="shared" si="516"/>
        <v>0.24494825036964027</v>
      </c>
      <c r="AD1618" s="4">
        <v>153724</v>
      </c>
      <c r="AE1618" s="26">
        <v>1758.65</v>
      </c>
      <c r="AF1618" s="26">
        <v>1758.65</v>
      </c>
      <c r="AG1618" s="4">
        <f t="shared" si="517"/>
        <v>2193000</v>
      </c>
      <c r="AH1618" s="16">
        <f t="shared" si="507"/>
        <v>3.1919744642042863E-3</v>
      </c>
      <c r="AI1618" s="15">
        <f t="shared" si="508"/>
        <v>0.45326037391700869</v>
      </c>
      <c r="AJ1618" s="15">
        <f t="shared" si="509"/>
        <v>0.45326037391700874</v>
      </c>
      <c r="AK1618" s="4">
        <f t="shared" si="510"/>
        <v>16319000</v>
      </c>
      <c r="AL1618" s="27">
        <f t="shared" si="511"/>
        <v>4.289478521968258E-4</v>
      </c>
      <c r="AM1618" s="15">
        <f t="shared" si="518"/>
        <v>6.0910595011949266E-2</v>
      </c>
      <c r="AN1618" s="15">
        <f t="shared" si="519"/>
        <v>1.3207389805273516E-5</v>
      </c>
    </row>
    <row r="1619" spans="1:40" x14ac:dyDescent="0.2">
      <c r="A1619" s="4" t="s">
        <v>4627</v>
      </c>
      <c r="B1619" s="2" t="s">
        <v>1</v>
      </c>
      <c r="C1619" s="5">
        <v>153781</v>
      </c>
      <c r="D1619" s="2" t="s">
        <v>454</v>
      </c>
      <c r="E1619" s="5">
        <v>153782</v>
      </c>
      <c r="F1619" s="2" t="s">
        <v>2423</v>
      </c>
      <c r="G1619" s="7">
        <v>17000</v>
      </c>
      <c r="H1619" s="5">
        <v>105</v>
      </c>
      <c r="I1619" s="6">
        <v>153066</v>
      </c>
      <c r="J1619" s="13">
        <v>45077</v>
      </c>
      <c r="K1619" s="9">
        <v>17000</v>
      </c>
      <c r="L1619" s="4" t="s">
        <v>4627</v>
      </c>
      <c r="M1619" s="4" t="s">
        <v>4632</v>
      </c>
      <c r="N1619" s="4">
        <f>VLOOKUP(I1619,BaseModelo!$A$2:$E$5075,5)</f>
        <v>5</v>
      </c>
      <c r="P1619" s="15">
        <v>122</v>
      </c>
      <c r="Q1619" s="4">
        <f>VLOOKUP(I1619,BaseModelo!$A$2:$E$5075,3)</f>
        <v>110</v>
      </c>
      <c r="R1619" s="4">
        <f t="shared" si="500"/>
        <v>32283000</v>
      </c>
      <c r="S1619" s="16">
        <f t="shared" si="501"/>
        <v>5.2659294365455498E-4</v>
      </c>
      <c r="T1619" s="4">
        <f t="shared" si="512"/>
        <v>5.5292259083728271E-2</v>
      </c>
      <c r="U1619" s="4">
        <f t="shared" si="513"/>
        <v>6.4244339125855712E-2</v>
      </c>
      <c r="V1619" s="6">
        <f t="shared" si="502"/>
        <v>0</v>
      </c>
      <c r="W1619" s="16" t="str">
        <f t="shared" si="503"/>
        <v/>
      </c>
      <c r="X1619" s="4" t="str">
        <f t="shared" si="514"/>
        <v/>
      </c>
      <c r="Y1619" s="4" t="str">
        <f t="shared" si="504"/>
        <v/>
      </c>
      <c r="Z1619" s="4">
        <f t="shared" si="505"/>
        <v>4058000</v>
      </c>
      <c r="AA1619" s="16">
        <f t="shared" si="506"/>
        <v>4.1892557910300637E-3</v>
      </c>
      <c r="AB1619" s="15">
        <f t="shared" si="515"/>
        <v>0.43987185805815671</v>
      </c>
      <c r="AC1619" s="15">
        <f t="shared" si="516"/>
        <v>0.5110892065056678</v>
      </c>
      <c r="AD1619" s="4">
        <v>153781</v>
      </c>
      <c r="AE1619" s="26">
        <v>3096.53</v>
      </c>
      <c r="AF1619" s="26">
        <v>3096.53</v>
      </c>
      <c r="AG1619" s="4">
        <f t="shared" si="517"/>
        <v>1768000</v>
      </c>
      <c r="AH1619" s="16">
        <f t="shared" si="507"/>
        <v>9.6153846153846159E-3</v>
      </c>
      <c r="AI1619" s="15">
        <f t="shared" si="508"/>
        <v>1.0096153846153846</v>
      </c>
      <c r="AJ1619" s="15">
        <f t="shared" si="509"/>
        <v>1.1730769230769231</v>
      </c>
      <c r="AK1619" s="4">
        <f t="shared" si="510"/>
        <v>15073000</v>
      </c>
      <c r="AL1619" s="27">
        <f t="shared" si="511"/>
        <v>1.1278444901479466E-3</v>
      </c>
      <c r="AM1619" s="15">
        <f t="shared" si="518"/>
        <v>0.11842367146553438</v>
      </c>
      <c r="AN1619" s="15">
        <f t="shared" si="519"/>
        <v>7.2457623906292516E-5</v>
      </c>
    </row>
    <row r="1620" spans="1:40" x14ac:dyDescent="0.2">
      <c r="A1620" s="4" t="s">
        <v>4627</v>
      </c>
      <c r="B1620" s="3" t="s">
        <v>1</v>
      </c>
      <c r="C1620" s="6">
        <v>153781</v>
      </c>
      <c r="D1620" s="3" t="s">
        <v>454</v>
      </c>
      <c r="E1620" s="6">
        <v>153783</v>
      </c>
      <c r="F1620" s="3" t="s">
        <v>2429</v>
      </c>
      <c r="G1620" s="8">
        <v>20000</v>
      </c>
      <c r="H1620" s="6">
        <v>105</v>
      </c>
      <c r="I1620" s="6">
        <v>153239</v>
      </c>
      <c r="J1620" s="13">
        <v>45077</v>
      </c>
      <c r="K1620" s="9">
        <v>20000</v>
      </c>
      <c r="L1620" s="4" t="s">
        <v>4627</v>
      </c>
      <c r="M1620" s="4" t="s">
        <v>4632</v>
      </c>
      <c r="N1620" s="4">
        <f>VLOOKUP(I1620,BaseModelo!$A$2:$E$5075,5)</f>
        <v>2</v>
      </c>
      <c r="P1620" s="15">
        <v>122</v>
      </c>
      <c r="Q1620" s="4">
        <f>VLOOKUP(I1620,BaseModelo!$A$2:$E$5075,3)</f>
        <v>100</v>
      </c>
      <c r="R1620" s="4">
        <f t="shared" si="500"/>
        <v>32283000</v>
      </c>
      <c r="S1620" s="16">
        <f t="shared" si="501"/>
        <v>6.1952111018182942E-4</v>
      </c>
      <c r="T1620" s="4">
        <f t="shared" si="512"/>
        <v>6.5049716569092086E-2</v>
      </c>
      <c r="U1620" s="4">
        <f t="shared" si="513"/>
        <v>7.5581575442183191E-2</v>
      </c>
      <c r="V1620" s="6">
        <f t="shared" si="502"/>
        <v>0</v>
      </c>
      <c r="W1620" s="16" t="str">
        <f t="shared" si="503"/>
        <v/>
      </c>
      <c r="X1620" s="4" t="str">
        <f t="shared" si="514"/>
        <v/>
      </c>
      <c r="Y1620" s="4" t="str">
        <f t="shared" si="504"/>
        <v/>
      </c>
      <c r="Z1620" s="4">
        <f t="shared" si="505"/>
        <v>1578000</v>
      </c>
      <c r="AA1620" s="16">
        <f t="shared" si="506"/>
        <v>1.2674271229404309E-2</v>
      </c>
      <c r="AB1620" s="15">
        <f t="shared" si="515"/>
        <v>1.3307984790874525</v>
      </c>
      <c r="AC1620" s="15">
        <f t="shared" si="516"/>
        <v>1.5462610899873257</v>
      </c>
      <c r="AD1620" s="4">
        <v>153781</v>
      </c>
      <c r="AE1620" s="26">
        <v>3641.47</v>
      </c>
      <c r="AF1620" s="26">
        <v>3641.47</v>
      </c>
      <c r="AG1620" s="4">
        <f t="shared" si="517"/>
        <v>681000</v>
      </c>
      <c r="AH1620" s="16">
        <f t="shared" si="507"/>
        <v>2.9368575624082231E-2</v>
      </c>
      <c r="AI1620" s="15">
        <f t="shared" si="508"/>
        <v>3.0837004405286343</v>
      </c>
      <c r="AJ1620" s="15">
        <f t="shared" si="509"/>
        <v>3.5829662261380322</v>
      </c>
      <c r="AK1620" s="4">
        <f t="shared" si="510"/>
        <v>15073000</v>
      </c>
      <c r="AL1620" s="27">
        <f t="shared" si="511"/>
        <v>1.3268758707622901E-3</v>
      </c>
      <c r="AM1620" s="15">
        <f t="shared" si="518"/>
        <v>0.13932196643004047</v>
      </c>
      <c r="AN1620" s="15">
        <f t="shared" si="519"/>
        <v>1.0028736872843255E-4</v>
      </c>
    </row>
    <row r="1621" spans="1:40" x14ac:dyDescent="0.2">
      <c r="A1621" s="4" t="s">
        <v>4627</v>
      </c>
      <c r="B1621" s="3" t="s">
        <v>1</v>
      </c>
      <c r="C1621" s="6">
        <v>153781</v>
      </c>
      <c r="D1621" s="3" t="s">
        <v>454</v>
      </c>
      <c r="E1621" s="6">
        <v>153784</v>
      </c>
      <c r="F1621" s="3" t="s">
        <v>2430</v>
      </c>
      <c r="G1621" s="8">
        <v>8000</v>
      </c>
      <c r="H1621" s="6">
        <v>110</v>
      </c>
      <c r="I1621" s="6">
        <v>153088</v>
      </c>
      <c r="J1621" s="13">
        <v>45077</v>
      </c>
      <c r="K1621" s="9">
        <v>8000</v>
      </c>
      <c r="L1621" s="4" t="s">
        <v>4627</v>
      </c>
      <c r="M1621" s="4" t="s">
        <v>4632</v>
      </c>
      <c r="N1621" s="4">
        <f>VLOOKUP(I1621,BaseModelo!$A$2:$E$5075,5)</f>
        <v>2</v>
      </c>
      <c r="P1621" s="15">
        <v>142.00000000000003</v>
      </c>
      <c r="Q1621" s="4">
        <f>VLOOKUP(I1621,BaseModelo!$A$2:$E$5075,3)</f>
        <v>100</v>
      </c>
      <c r="R1621" s="4">
        <f t="shared" si="500"/>
        <v>32283000</v>
      </c>
      <c r="S1621" s="16">
        <f t="shared" si="501"/>
        <v>2.4780844407273179E-4</v>
      </c>
      <c r="T1621" s="4">
        <f t="shared" si="512"/>
        <v>2.7258928848000498E-2</v>
      </c>
      <c r="U1621" s="4">
        <f t="shared" si="513"/>
        <v>3.5188799058327919E-2</v>
      </c>
      <c r="V1621" s="6">
        <f t="shared" si="502"/>
        <v>0</v>
      </c>
      <c r="W1621" s="16" t="str">
        <f t="shared" si="503"/>
        <v/>
      </c>
      <c r="X1621" s="4" t="str">
        <f t="shared" si="514"/>
        <v/>
      </c>
      <c r="Y1621" s="4" t="str">
        <f t="shared" si="504"/>
        <v/>
      </c>
      <c r="Z1621" s="4">
        <f t="shared" si="505"/>
        <v>1578000</v>
      </c>
      <c r="AA1621" s="16">
        <f t="shared" si="506"/>
        <v>5.0697084917617234E-3</v>
      </c>
      <c r="AB1621" s="15">
        <f t="shared" si="515"/>
        <v>0.55766793409378956</v>
      </c>
      <c r="AC1621" s="15">
        <f t="shared" si="516"/>
        <v>0.71989860583016485</v>
      </c>
      <c r="AD1621" s="4">
        <v>153781</v>
      </c>
      <c r="AE1621" s="26">
        <v>1530.98</v>
      </c>
      <c r="AF1621" s="26">
        <v>1530.98</v>
      </c>
      <c r="AG1621" s="4">
        <f t="shared" si="517"/>
        <v>681000</v>
      </c>
      <c r="AH1621" s="16">
        <f t="shared" si="507"/>
        <v>1.1747430249632892E-2</v>
      </c>
      <c r="AI1621" s="15">
        <f t="shared" si="508"/>
        <v>1.292217327459618</v>
      </c>
      <c r="AJ1621" s="15">
        <f t="shared" si="509"/>
        <v>1.6681350954478711</v>
      </c>
      <c r="AK1621" s="4">
        <f t="shared" si="510"/>
        <v>15073000</v>
      </c>
      <c r="AL1621" s="27">
        <f t="shared" si="511"/>
        <v>5.3075034830491602E-4</v>
      </c>
      <c r="AM1621" s="15">
        <f t="shared" si="518"/>
        <v>5.8382538313540761E-2</v>
      </c>
      <c r="AN1621" s="15">
        <f t="shared" si="519"/>
        <v>1.8676467356639244E-5</v>
      </c>
    </row>
    <row r="1622" spans="1:40" x14ac:dyDescent="0.2">
      <c r="A1622" s="4" t="s">
        <v>4627</v>
      </c>
      <c r="B1622" s="3" t="s">
        <v>1</v>
      </c>
      <c r="C1622" s="6">
        <v>153781</v>
      </c>
      <c r="D1622" s="3" t="s">
        <v>454</v>
      </c>
      <c r="E1622" s="6">
        <v>153785</v>
      </c>
      <c r="F1622" s="3" t="s">
        <v>2431</v>
      </c>
      <c r="G1622" s="8">
        <v>8000</v>
      </c>
      <c r="H1622" s="6">
        <v>110</v>
      </c>
      <c r="I1622" s="6">
        <v>153162</v>
      </c>
      <c r="J1622" s="13">
        <v>45077</v>
      </c>
      <c r="K1622" s="9">
        <v>8000</v>
      </c>
      <c r="L1622" s="4" t="s">
        <v>4627</v>
      </c>
      <c r="M1622" s="4" t="s">
        <v>4632</v>
      </c>
      <c r="N1622" s="4">
        <f>VLOOKUP(I1622,BaseModelo!$A$2:$E$5075,5)</f>
        <v>3</v>
      </c>
      <c r="P1622" s="15">
        <v>142.00000000000003</v>
      </c>
      <c r="Q1622" s="4">
        <f>VLOOKUP(I1622,BaseModelo!$A$2:$E$5075,3)</f>
        <v>110</v>
      </c>
      <c r="R1622" s="4">
        <f t="shared" si="500"/>
        <v>32283000</v>
      </c>
      <c r="S1622" s="16">
        <f t="shared" si="501"/>
        <v>2.4780844407273179E-4</v>
      </c>
      <c r="T1622" s="4">
        <f t="shared" si="512"/>
        <v>2.7258928848000498E-2</v>
      </c>
      <c r="U1622" s="4">
        <f t="shared" si="513"/>
        <v>3.5188799058327919E-2</v>
      </c>
      <c r="V1622" s="6">
        <f t="shared" si="502"/>
        <v>0</v>
      </c>
      <c r="W1622" s="16" t="str">
        <f t="shared" si="503"/>
        <v/>
      </c>
      <c r="X1622" s="4" t="str">
        <f t="shared" si="514"/>
        <v/>
      </c>
      <c r="Y1622" s="4" t="str">
        <f t="shared" si="504"/>
        <v/>
      </c>
      <c r="Z1622" s="4">
        <f t="shared" si="505"/>
        <v>1992000</v>
      </c>
      <c r="AA1622" s="16">
        <f t="shared" si="506"/>
        <v>4.0160642570281121E-3</v>
      </c>
      <c r="AB1622" s="15">
        <f t="shared" si="515"/>
        <v>0.44176706827309231</v>
      </c>
      <c r="AC1622" s="15">
        <f t="shared" si="516"/>
        <v>0.57028112449799206</v>
      </c>
      <c r="AD1622" s="4">
        <v>153781</v>
      </c>
      <c r="AE1622" s="26">
        <v>1530.98</v>
      </c>
      <c r="AF1622" s="26">
        <v>1530.98</v>
      </c>
      <c r="AG1622" s="4">
        <f t="shared" si="517"/>
        <v>1267000</v>
      </c>
      <c r="AH1622" s="16">
        <f t="shared" si="507"/>
        <v>6.314127861089187E-3</v>
      </c>
      <c r="AI1622" s="15">
        <f t="shared" si="508"/>
        <v>0.69455406471981063</v>
      </c>
      <c r="AJ1622" s="15">
        <f t="shared" si="509"/>
        <v>0.89660615627466478</v>
      </c>
      <c r="AK1622" s="4">
        <f t="shared" si="510"/>
        <v>15073000</v>
      </c>
      <c r="AL1622" s="27">
        <f t="shared" si="511"/>
        <v>5.3075034830491602E-4</v>
      </c>
      <c r="AM1622" s="15">
        <f t="shared" si="518"/>
        <v>5.8382538313540761E-2</v>
      </c>
      <c r="AN1622" s="15">
        <f t="shared" si="519"/>
        <v>1.8676467356639244E-5</v>
      </c>
    </row>
    <row r="1623" spans="1:40" x14ac:dyDescent="0.2">
      <c r="A1623" s="4" t="s">
        <v>4627</v>
      </c>
      <c r="B1623" s="3" t="s">
        <v>1</v>
      </c>
      <c r="C1623" s="6">
        <v>153781</v>
      </c>
      <c r="D1623" s="3" t="s">
        <v>454</v>
      </c>
      <c r="E1623" s="6">
        <v>153786</v>
      </c>
      <c r="F1623" s="3" t="s">
        <v>2432</v>
      </c>
      <c r="G1623" s="8">
        <v>10000</v>
      </c>
      <c r="H1623" s="6">
        <v>112</v>
      </c>
      <c r="I1623" s="6">
        <v>153145</v>
      </c>
      <c r="J1623" s="13">
        <v>45077</v>
      </c>
      <c r="K1623" s="9">
        <v>10000</v>
      </c>
      <c r="L1623" s="4" t="s">
        <v>4627</v>
      </c>
      <c r="M1623" s="4" t="s">
        <v>4632</v>
      </c>
      <c r="N1623" s="4">
        <f>VLOOKUP(I1623,BaseModelo!$A$2:$E$5075,5)</f>
        <v>3</v>
      </c>
      <c r="P1623" s="15">
        <v>142.00000000000003</v>
      </c>
      <c r="Q1623" s="4">
        <f>VLOOKUP(I1623,BaseModelo!$A$2:$E$5075,3)</f>
        <v>110</v>
      </c>
      <c r="R1623" s="4">
        <f t="shared" si="500"/>
        <v>32283000</v>
      </c>
      <c r="S1623" s="16">
        <f t="shared" si="501"/>
        <v>3.0976055509091471E-4</v>
      </c>
      <c r="T1623" s="4">
        <f t="shared" si="512"/>
        <v>3.4693182170182447E-2</v>
      </c>
      <c r="U1623" s="4">
        <f t="shared" si="513"/>
        <v>4.3985998822909898E-2</v>
      </c>
      <c r="V1623" s="6">
        <f t="shared" si="502"/>
        <v>0</v>
      </c>
      <c r="W1623" s="16" t="str">
        <f t="shared" si="503"/>
        <v/>
      </c>
      <c r="X1623" s="4" t="str">
        <f t="shared" si="514"/>
        <v/>
      </c>
      <c r="Y1623" s="4" t="str">
        <f t="shared" si="504"/>
        <v/>
      </c>
      <c r="Z1623" s="4">
        <f t="shared" si="505"/>
        <v>1992000</v>
      </c>
      <c r="AA1623" s="16">
        <f t="shared" si="506"/>
        <v>5.0200803212851405E-3</v>
      </c>
      <c r="AB1623" s="15">
        <f t="shared" si="515"/>
        <v>0.56224899598393574</v>
      </c>
      <c r="AC1623" s="15">
        <f t="shared" si="516"/>
        <v>0.71285140562249005</v>
      </c>
      <c r="AD1623" s="4">
        <v>153781</v>
      </c>
      <c r="AE1623" s="26">
        <v>1944.9</v>
      </c>
      <c r="AF1623" s="26">
        <v>1944.9</v>
      </c>
      <c r="AG1623" s="4">
        <f t="shared" si="517"/>
        <v>1267000</v>
      </c>
      <c r="AH1623" s="16">
        <f t="shared" si="507"/>
        <v>7.8926598263614842E-3</v>
      </c>
      <c r="AI1623" s="15">
        <f t="shared" si="508"/>
        <v>0.88397790055248626</v>
      </c>
      <c r="AJ1623" s="15">
        <f t="shared" si="509"/>
        <v>1.1207576953433309</v>
      </c>
      <c r="AK1623" s="4">
        <f t="shared" si="510"/>
        <v>15073000</v>
      </c>
      <c r="AL1623" s="27">
        <f t="shared" si="511"/>
        <v>6.6343793538114506E-4</v>
      </c>
      <c r="AM1623" s="15">
        <f t="shared" si="518"/>
        <v>7.4305048762688244E-2</v>
      </c>
      <c r="AN1623" s="15">
        <f t="shared" si="519"/>
        <v>2.918198024474882E-5</v>
      </c>
    </row>
    <row r="1624" spans="1:40" x14ac:dyDescent="0.2">
      <c r="A1624" s="4" t="s">
        <v>4627</v>
      </c>
      <c r="B1624" s="3" t="s">
        <v>1</v>
      </c>
      <c r="C1624" s="6">
        <v>153781</v>
      </c>
      <c r="D1624" s="3" t="s">
        <v>454</v>
      </c>
      <c r="E1624" s="6">
        <v>153787</v>
      </c>
      <c r="F1624" s="3" t="s">
        <v>2433</v>
      </c>
      <c r="G1624" s="8">
        <v>15000</v>
      </c>
      <c r="H1624" s="6">
        <v>110</v>
      </c>
      <c r="I1624" s="6">
        <v>153055</v>
      </c>
      <c r="J1624" s="13">
        <v>45077</v>
      </c>
      <c r="K1624" s="9">
        <v>15000</v>
      </c>
      <c r="L1624" s="4" t="s">
        <v>4627</v>
      </c>
      <c r="M1624" s="4" t="s">
        <v>4632</v>
      </c>
      <c r="N1624" s="4">
        <f>VLOOKUP(I1624,BaseModelo!$A$2:$E$5075,5)</f>
        <v>3</v>
      </c>
      <c r="P1624" s="15">
        <v>132</v>
      </c>
      <c r="Q1624" s="4">
        <f>VLOOKUP(I1624,BaseModelo!$A$2:$E$5075,3)</f>
        <v>110</v>
      </c>
      <c r="R1624" s="4">
        <f t="shared" si="500"/>
        <v>32283000</v>
      </c>
      <c r="S1624" s="16">
        <f t="shared" si="501"/>
        <v>4.6464083263637206E-4</v>
      </c>
      <c r="T1624" s="4">
        <f t="shared" si="512"/>
        <v>5.1110491590000924E-2</v>
      </c>
      <c r="U1624" s="4">
        <f t="shared" si="513"/>
        <v>6.1332589908001112E-2</v>
      </c>
      <c r="V1624" s="6">
        <f t="shared" si="502"/>
        <v>0</v>
      </c>
      <c r="W1624" s="16" t="str">
        <f t="shared" si="503"/>
        <v/>
      </c>
      <c r="X1624" s="4" t="str">
        <f t="shared" si="514"/>
        <v/>
      </c>
      <c r="Y1624" s="4" t="str">
        <f t="shared" si="504"/>
        <v/>
      </c>
      <c r="Z1624" s="4">
        <f t="shared" si="505"/>
        <v>1992000</v>
      </c>
      <c r="AA1624" s="16">
        <f t="shared" si="506"/>
        <v>7.5301204819277108E-3</v>
      </c>
      <c r="AB1624" s="15">
        <f t="shared" si="515"/>
        <v>0.82831325301204817</v>
      </c>
      <c r="AC1624" s="15">
        <f t="shared" si="516"/>
        <v>0.99397590361445787</v>
      </c>
      <c r="AD1624" s="4">
        <v>153781</v>
      </c>
      <c r="AE1624" s="26">
        <v>2862</v>
      </c>
      <c r="AF1624" s="26">
        <v>2862</v>
      </c>
      <c r="AG1624" s="4">
        <f t="shared" si="517"/>
        <v>1267000</v>
      </c>
      <c r="AH1624" s="16">
        <f t="shared" si="507"/>
        <v>1.1838989739542225E-2</v>
      </c>
      <c r="AI1624" s="15">
        <f t="shared" si="508"/>
        <v>1.3022888713496448</v>
      </c>
      <c r="AJ1624" s="15">
        <f t="shared" si="509"/>
        <v>1.5627466456195738</v>
      </c>
      <c r="AK1624" s="4">
        <f t="shared" si="510"/>
        <v>15073000</v>
      </c>
      <c r="AL1624" s="27">
        <f t="shared" si="511"/>
        <v>9.9515690307171775E-4</v>
      </c>
      <c r="AM1624" s="15">
        <f t="shared" si="518"/>
        <v>0.10946725933788895</v>
      </c>
      <c r="AN1624" s="15">
        <f t="shared" si="519"/>
        <v>6.1035550230214081E-5</v>
      </c>
    </row>
    <row r="1625" spans="1:40" x14ac:dyDescent="0.2">
      <c r="A1625" s="4" t="s">
        <v>4627</v>
      </c>
      <c r="B1625" s="3" t="s">
        <v>1</v>
      </c>
      <c r="C1625" s="6">
        <v>153781</v>
      </c>
      <c r="D1625" s="3" t="s">
        <v>454</v>
      </c>
      <c r="E1625" s="6">
        <v>153788</v>
      </c>
      <c r="F1625" s="3" t="s">
        <v>2434</v>
      </c>
      <c r="G1625" s="8">
        <v>6000</v>
      </c>
      <c r="H1625" s="6">
        <v>142</v>
      </c>
      <c r="I1625" s="6">
        <v>153090</v>
      </c>
      <c r="J1625" s="13">
        <v>45077</v>
      </c>
      <c r="K1625" s="9">
        <v>6000</v>
      </c>
      <c r="L1625" s="4" t="s">
        <v>4627</v>
      </c>
      <c r="M1625" s="4" t="s">
        <v>4632</v>
      </c>
      <c r="N1625" s="4">
        <f>VLOOKUP(I1625,BaseModelo!$A$2:$E$5075,5)</f>
        <v>4</v>
      </c>
      <c r="P1625" s="15">
        <v>142.00000000000003</v>
      </c>
      <c r="Q1625" s="4">
        <f>VLOOKUP(I1625,BaseModelo!$A$2:$E$5075,3)</f>
        <v>110</v>
      </c>
      <c r="R1625" s="4">
        <f t="shared" si="500"/>
        <v>32283000</v>
      </c>
      <c r="S1625" s="16">
        <f t="shared" si="501"/>
        <v>1.8585633305454884E-4</v>
      </c>
      <c r="T1625" s="4">
        <f t="shared" si="512"/>
        <v>2.6391599293745936E-2</v>
      </c>
      <c r="U1625" s="4">
        <f t="shared" si="513"/>
        <v>2.6391599293745942E-2</v>
      </c>
      <c r="V1625" s="6">
        <f t="shared" si="502"/>
        <v>0</v>
      </c>
      <c r="W1625" s="16" t="str">
        <f t="shared" si="503"/>
        <v/>
      </c>
      <c r="X1625" s="4" t="str">
        <f t="shared" si="514"/>
        <v/>
      </c>
      <c r="Y1625" s="4" t="str">
        <f t="shared" si="504"/>
        <v/>
      </c>
      <c r="Z1625" s="4">
        <f t="shared" si="505"/>
        <v>2331000</v>
      </c>
      <c r="AA1625" s="16">
        <f t="shared" si="506"/>
        <v>2.5740025740025739E-3</v>
      </c>
      <c r="AB1625" s="15">
        <f t="shared" si="515"/>
        <v>0.36550836550836552</v>
      </c>
      <c r="AC1625" s="15">
        <f t="shared" si="516"/>
        <v>0.36550836550836557</v>
      </c>
      <c r="AD1625" s="4">
        <v>153781</v>
      </c>
      <c r="AE1625" s="26">
        <v>1503.37</v>
      </c>
      <c r="AF1625" s="26">
        <v>1503.37</v>
      </c>
      <c r="AG1625" s="4">
        <f t="shared" si="517"/>
        <v>1421000</v>
      </c>
      <c r="AH1625" s="16">
        <f t="shared" si="507"/>
        <v>4.22237860661506E-3</v>
      </c>
      <c r="AI1625" s="15">
        <f t="shared" si="508"/>
        <v>0.59957776213933855</v>
      </c>
      <c r="AJ1625" s="15">
        <f t="shared" si="509"/>
        <v>0.59957776213933867</v>
      </c>
      <c r="AK1625" s="4">
        <f t="shared" si="510"/>
        <v>15073000</v>
      </c>
      <c r="AL1625" s="27">
        <f t="shared" si="511"/>
        <v>3.9806276122868704E-4</v>
      </c>
      <c r="AM1625" s="15">
        <f t="shared" si="518"/>
        <v>5.6524912094473558E-2</v>
      </c>
      <c r="AN1625" s="15">
        <f t="shared" si="519"/>
        <v>1.0505512888109577E-5</v>
      </c>
    </row>
    <row r="1626" spans="1:40" x14ac:dyDescent="0.2">
      <c r="A1626" s="4" t="s">
        <v>4627</v>
      </c>
      <c r="B1626" s="3" t="s">
        <v>1</v>
      </c>
      <c r="C1626" s="6">
        <v>153781</v>
      </c>
      <c r="D1626" s="3" t="s">
        <v>454</v>
      </c>
      <c r="E1626" s="6">
        <v>153789</v>
      </c>
      <c r="F1626" s="3" t="s">
        <v>2435</v>
      </c>
      <c r="G1626" s="8">
        <v>6000</v>
      </c>
      <c r="H1626" s="6">
        <v>142</v>
      </c>
      <c r="I1626" s="6">
        <v>153083</v>
      </c>
      <c r="J1626" s="13">
        <v>45077</v>
      </c>
      <c r="K1626" s="9">
        <v>6000</v>
      </c>
      <c r="L1626" s="4" t="s">
        <v>4627</v>
      </c>
      <c r="M1626" s="4" t="s">
        <v>4632</v>
      </c>
      <c r="N1626" s="4">
        <f>VLOOKUP(I1626,BaseModelo!$A$2:$E$5075,5)</f>
        <v>2</v>
      </c>
      <c r="P1626" s="15">
        <v>142.00000000000003</v>
      </c>
      <c r="Q1626" s="4">
        <f>VLOOKUP(I1626,BaseModelo!$A$2:$E$5075,3)</f>
        <v>100</v>
      </c>
      <c r="R1626" s="4">
        <f t="shared" si="500"/>
        <v>32283000</v>
      </c>
      <c r="S1626" s="16">
        <f t="shared" si="501"/>
        <v>1.8585633305454884E-4</v>
      </c>
      <c r="T1626" s="4">
        <f t="shared" si="512"/>
        <v>2.6391599293745936E-2</v>
      </c>
      <c r="U1626" s="4">
        <f t="shared" si="513"/>
        <v>2.6391599293745942E-2</v>
      </c>
      <c r="V1626" s="6">
        <f t="shared" si="502"/>
        <v>0</v>
      </c>
      <c r="W1626" s="16" t="str">
        <f t="shared" si="503"/>
        <v/>
      </c>
      <c r="X1626" s="4" t="str">
        <f t="shared" si="514"/>
        <v/>
      </c>
      <c r="Y1626" s="4" t="str">
        <f t="shared" si="504"/>
        <v/>
      </c>
      <c r="Z1626" s="4">
        <f t="shared" si="505"/>
        <v>1578000</v>
      </c>
      <c r="AA1626" s="16">
        <f t="shared" si="506"/>
        <v>3.8022813688212928E-3</v>
      </c>
      <c r="AB1626" s="15">
        <f t="shared" si="515"/>
        <v>0.53992395437262353</v>
      </c>
      <c r="AC1626" s="15">
        <f t="shared" si="516"/>
        <v>0.53992395437262364</v>
      </c>
      <c r="AD1626" s="4">
        <v>153781</v>
      </c>
      <c r="AE1626" s="26">
        <v>1503.37</v>
      </c>
      <c r="AF1626" s="26">
        <v>1503.37</v>
      </c>
      <c r="AG1626" s="4">
        <f t="shared" si="517"/>
        <v>681000</v>
      </c>
      <c r="AH1626" s="16">
        <f t="shared" si="507"/>
        <v>8.8105726872246704E-3</v>
      </c>
      <c r="AI1626" s="15">
        <f t="shared" si="508"/>
        <v>1.2511013215859033</v>
      </c>
      <c r="AJ1626" s="15">
        <f t="shared" si="509"/>
        <v>1.2511013215859035</v>
      </c>
      <c r="AK1626" s="4">
        <f t="shared" si="510"/>
        <v>15073000</v>
      </c>
      <c r="AL1626" s="27">
        <f t="shared" si="511"/>
        <v>3.9806276122868704E-4</v>
      </c>
      <c r="AM1626" s="15">
        <f t="shared" si="518"/>
        <v>5.6524912094473558E-2</v>
      </c>
      <c r="AN1626" s="15">
        <f t="shared" si="519"/>
        <v>1.0505512888109577E-5</v>
      </c>
    </row>
    <row r="1627" spans="1:40" x14ac:dyDescent="0.2">
      <c r="A1627" s="4" t="s">
        <v>4628</v>
      </c>
      <c r="B1627" s="3" t="s">
        <v>11</v>
      </c>
      <c r="C1627" s="6">
        <v>153797</v>
      </c>
      <c r="D1627" s="3" t="s">
        <v>456</v>
      </c>
      <c r="E1627" s="6">
        <v>153836</v>
      </c>
      <c r="F1627" s="3" t="s">
        <v>2448</v>
      </c>
      <c r="G1627" s="8">
        <v>5000</v>
      </c>
      <c r="H1627" s="6">
        <v>147</v>
      </c>
      <c r="I1627" s="6">
        <v>153504</v>
      </c>
      <c r="J1627" s="13">
        <v>45077</v>
      </c>
      <c r="K1627" s="9">
        <v>5000</v>
      </c>
      <c r="L1627" s="4" t="s">
        <v>4628</v>
      </c>
      <c r="M1627" s="4" t="s">
        <v>4632</v>
      </c>
      <c r="N1627" s="4">
        <f>VLOOKUP(I1627,BaseModelo!$A$2:$E$5075,5)</f>
        <v>6</v>
      </c>
      <c r="P1627" s="15">
        <v>147</v>
      </c>
      <c r="Q1627" s="4">
        <f>VLOOKUP(I1627,BaseModelo!$A$2:$E$5075,3)</f>
        <v>115</v>
      </c>
      <c r="R1627" s="4">
        <f t="shared" si="500"/>
        <v>32283000</v>
      </c>
      <c r="S1627" s="16">
        <f t="shared" si="501"/>
        <v>1.5488027754545735E-4</v>
      </c>
      <c r="T1627" s="4">
        <f t="shared" si="512"/>
        <v>2.2767400799182231E-2</v>
      </c>
      <c r="U1627" s="4">
        <f t="shared" si="513"/>
        <v>2.2767400799182231E-2</v>
      </c>
      <c r="V1627" s="6">
        <f t="shared" si="502"/>
        <v>0</v>
      </c>
      <c r="W1627" s="16" t="str">
        <f t="shared" si="503"/>
        <v/>
      </c>
      <c r="X1627" s="4" t="str">
        <f t="shared" si="514"/>
        <v/>
      </c>
      <c r="Y1627" s="4" t="str">
        <f t="shared" si="504"/>
        <v/>
      </c>
      <c r="Z1627" s="4">
        <f t="shared" si="505"/>
        <v>4853000</v>
      </c>
      <c r="AA1627" s="16">
        <f t="shared" si="506"/>
        <v>1.0302905419328251E-3</v>
      </c>
      <c r="AB1627" s="15">
        <f t="shared" si="515"/>
        <v>0.1514527096641253</v>
      </c>
      <c r="AC1627" s="15">
        <f t="shared" si="516"/>
        <v>0.1514527096641253</v>
      </c>
      <c r="AD1627" s="4">
        <v>153797</v>
      </c>
      <c r="AE1627" s="26">
        <v>1303.3399999999999</v>
      </c>
      <c r="AF1627" s="26">
        <v>1303.3399999999999</v>
      </c>
      <c r="AG1627" s="4">
        <f t="shared" si="517"/>
        <v>2735000</v>
      </c>
      <c r="AH1627" s="16">
        <f t="shared" si="507"/>
        <v>1.8281535648994515E-3</v>
      </c>
      <c r="AI1627" s="15">
        <f t="shared" si="508"/>
        <v>0.26873857404021939</v>
      </c>
      <c r="AJ1627" s="15">
        <f t="shared" si="509"/>
        <v>0.26873857404021939</v>
      </c>
      <c r="AK1627" s="4">
        <f t="shared" si="510"/>
        <v>16319000</v>
      </c>
      <c r="AL1627" s="27">
        <f t="shared" si="511"/>
        <v>3.0639132299773271E-4</v>
      </c>
      <c r="AM1627" s="15">
        <f t="shared" si="518"/>
        <v>4.5039524480666712E-2</v>
      </c>
      <c r="AN1627" s="15">
        <f t="shared" si="519"/>
        <v>6.9757340520810808E-6</v>
      </c>
    </row>
    <row r="1628" spans="1:40" x14ac:dyDescent="0.2">
      <c r="A1628" s="4" t="s">
        <v>4628</v>
      </c>
      <c r="B1628" s="3" t="s">
        <v>11</v>
      </c>
      <c r="C1628" s="6">
        <v>153797</v>
      </c>
      <c r="D1628" s="3" t="s">
        <v>456</v>
      </c>
      <c r="E1628" s="6">
        <v>153952</v>
      </c>
      <c r="F1628" s="3" t="s">
        <v>2453</v>
      </c>
      <c r="G1628" s="8">
        <v>7000</v>
      </c>
      <c r="H1628" s="6">
        <v>142</v>
      </c>
      <c r="I1628" s="6">
        <v>147991</v>
      </c>
      <c r="J1628" s="13">
        <v>45077</v>
      </c>
      <c r="K1628" s="9">
        <v>7000</v>
      </c>
      <c r="L1628" s="4" t="s">
        <v>4628</v>
      </c>
      <c r="M1628" s="4" t="s">
        <v>4632</v>
      </c>
      <c r="N1628" s="4">
        <f>VLOOKUP(I1628,BaseModelo!$A$2:$E$5075,5)</f>
        <v>2</v>
      </c>
      <c r="P1628" s="15">
        <v>142.00000000000003</v>
      </c>
      <c r="Q1628" s="4">
        <f>VLOOKUP(I1628,BaseModelo!$A$2:$E$5075,3)</f>
        <v>100</v>
      </c>
      <c r="R1628" s="4">
        <f t="shared" si="500"/>
        <v>32283000</v>
      </c>
      <c r="S1628" s="16">
        <f t="shared" si="501"/>
        <v>2.168323885636403E-4</v>
      </c>
      <c r="T1628" s="4">
        <f t="shared" si="512"/>
        <v>3.0790199176036922E-2</v>
      </c>
      <c r="U1628" s="4">
        <f t="shared" si="513"/>
        <v>3.0790199176036929E-2</v>
      </c>
      <c r="V1628" s="6">
        <f t="shared" si="502"/>
        <v>0</v>
      </c>
      <c r="W1628" s="16" t="str">
        <f t="shared" si="503"/>
        <v/>
      </c>
      <c r="X1628" s="4" t="str">
        <f t="shared" si="514"/>
        <v/>
      </c>
      <c r="Y1628" s="4" t="str">
        <f t="shared" si="504"/>
        <v/>
      </c>
      <c r="Z1628" s="4">
        <f t="shared" si="505"/>
        <v>1578000</v>
      </c>
      <c r="AA1628" s="16">
        <f t="shared" si="506"/>
        <v>4.4359949302915083E-3</v>
      </c>
      <c r="AB1628" s="15">
        <f t="shared" si="515"/>
        <v>0.62991128010139419</v>
      </c>
      <c r="AC1628" s="15">
        <f t="shared" si="516"/>
        <v>0.6299112801013943</v>
      </c>
      <c r="AD1628" s="4">
        <v>153797</v>
      </c>
      <c r="AE1628" s="26">
        <v>1758.65</v>
      </c>
      <c r="AF1628" s="26">
        <v>1758.65</v>
      </c>
      <c r="AG1628" s="4">
        <f t="shared" si="517"/>
        <v>832000</v>
      </c>
      <c r="AH1628" s="16">
        <f t="shared" si="507"/>
        <v>8.4134615384615381E-3</v>
      </c>
      <c r="AI1628" s="15">
        <f t="shared" si="508"/>
        <v>1.1947115384615383</v>
      </c>
      <c r="AJ1628" s="15">
        <f t="shared" si="509"/>
        <v>1.1947115384615385</v>
      </c>
      <c r="AK1628" s="4">
        <f t="shared" si="510"/>
        <v>16319000</v>
      </c>
      <c r="AL1628" s="27">
        <f t="shared" si="511"/>
        <v>4.289478521968258E-4</v>
      </c>
      <c r="AM1628" s="15">
        <f t="shared" si="518"/>
        <v>6.0910595011949266E-2</v>
      </c>
      <c r="AN1628" s="15">
        <f t="shared" si="519"/>
        <v>1.3207389805273516E-5</v>
      </c>
    </row>
    <row r="1629" spans="1:40" x14ac:dyDescent="0.2">
      <c r="A1629" s="4" t="s">
        <v>4628</v>
      </c>
      <c r="B1629" s="3" t="s">
        <v>11</v>
      </c>
      <c r="C1629" s="6">
        <v>153797</v>
      </c>
      <c r="D1629" s="3" t="s">
        <v>456</v>
      </c>
      <c r="E1629" s="6">
        <v>153972</v>
      </c>
      <c r="F1629" s="3" t="s">
        <v>2454</v>
      </c>
      <c r="G1629" s="8">
        <v>10000</v>
      </c>
      <c r="H1629" s="6">
        <v>142</v>
      </c>
      <c r="I1629" s="6">
        <v>147989</v>
      </c>
      <c r="J1629" s="13">
        <v>45077</v>
      </c>
      <c r="K1629" s="9">
        <v>10000</v>
      </c>
      <c r="L1629" s="4" t="s">
        <v>4628</v>
      </c>
      <c r="M1629" s="4" t="s">
        <v>4632</v>
      </c>
      <c r="N1629" s="4">
        <f>VLOOKUP(I1629,BaseModelo!$A$2:$E$5075,5)</f>
        <v>8</v>
      </c>
      <c r="P1629" s="15">
        <v>142.00000000000003</v>
      </c>
      <c r="Q1629" s="4">
        <f>VLOOKUP(I1629,BaseModelo!$A$2:$E$5075,3)</f>
        <v>132</v>
      </c>
      <c r="R1629" s="4">
        <f t="shared" si="500"/>
        <v>32283000</v>
      </c>
      <c r="S1629" s="16">
        <f t="shared" si="501"/>
        <v>3.0976055509091471E-4</v>
      </c>
      <c r="T1629" s="4">
        <f t="shared" si="512"/>
        <v>4.3985998822909891E-2</v>
      </c>
      <c r="U1629" s="4">
        <f t="shared" si="513"/>
        <v>4.3985998822909898E-2</v>
      </c>
      <c r="V1629" s="6">
        <f t="shared" si="502"/>
        <v>0</v>
      </c>
      <c r="W1629" s="16" t="str">
        <f t="shared" si="503"/>
        <v/>
      </c>
      <c r="X1629" s="4" t="str">
        <f t="shared" si="514"/>
        <v/>
      </c>
      <c r="Y1629" s="4" t="str">
        <f t="shared" si="504"/>
        <v/>
      </c>
      <c r="Z1629" s="4">
        <f t="shared" si="505"/>
        <v>5836000</v>
      </c>
      <c r="AA1629" s="16">
        <f t="shared" si="506"/>
        <v>1.7135023989033585E-3</v>
      </c>
      <c r="AB1629" s="15">
        <f t="shared" si="515"/>
        <v>0.2433173406442769</v>
      </c>
      <c r="AC1629" s="15">
        <f t="shared" si="516"/>
        <v>0.24331734064427696</v>
      </c>
      <c r="AD1629" s="4">
        <v>153797</v>
      </c>
      <c r="AE1629" s="26">
        <v>2510.34</v>
      </c>
      <c r="AF1629" s="26">
        <v>2510.34</v>
      </c>
      <c r="AG1629" s="4">
        <f t="shared" si="517"/>
        <v>3421000</v>
      </c>
      <c r="AH1629" s="16">
        <f t="shared" si="507"/>
        <v>2.9231218941829875E-3</v>
      </c>
      <c r="AI1629" s="15">
        <f t="shared" si="508"/>
        <v>0.41508330897398421</v>
      </c>
      <c r="AJ1629" s="15">
        <f t="shared" si="509"/>
        <v>0.41508330897398432</v>
      </c>
      <c r="AK1629" s="4">
        <f t="shared" si="510"/>
        <v>16319000</v>
      </c>
      <c r="AL1629" s="27">
        <f t="shared" si="511"/>
        <v>6.1278264599546543E-4</v>
      </c>
      <c r="AM1629" s="15">
        <f t="shared" si="518"/>
        <v>8.7015135731356094E-2</v>
      </c>
      <c r="AN1629" s="15">
        <f t="shared" si="519"/>
        <v>2.6953856745456156E-5</v>
      </c>
    </row>
    <row r="1630" spans="1:40" x14ac:dyDescent="0.2">
      <c r="A1630" s="4" t="s">
        <v>4628</v>
      </c>
      <c r="B1630" s="3" t="s">
        <v>11</v>
      </c>
      <c r="C1630" s="6">
        <v>153797</v>
      </c>
      <c r="D1630" s="3" t="s">
        <v>456</v>
      </c>
      <c r="E1630" s="6">
        <v>153980</v>
      </c>
      <c r="F1630" s="3" t="s">
        <v>2455</v>
      </c>
      <c r="G1630" s="8">
        <v>5000</v>
      </c>
      <c r="H1630" s="6">
        <v>147</v>
      </c>
      <c r="I1630" s="6">
        <v>153448</v>
      </c>
      <c r="J1630" s="13">
        <v>45077</v>
      </c>
      <c r="K1630" s="9">
        <v>5000</v>
      </c>
      <c r="L1630" s="4" t="s">
        <v>4628</v>
      </c>
      <c r="M1630" s="4" t="s">
        <v>4632</v>
      </c>
      <c r="N1630" s="4">
        <f>VLOOKUP(I1630,BaseModelo!$A$2:$E$5075,5)</f>
        <v>6</v>
      </c>
      <c r="P1630" s="15">
        <v>147</v>
      </c>
      <c r="Q1630" s="4">
        <f>VLOOKUP(I1630,BaseModelo!$A$2:$E$5075,3)</f>
        <v>115</v>
      </c>
      <c r="R1630" s="4">
        <f t="shared" si="500"/>
        <v>32283000</v>
      </c>
      <c r="S1630" s="16">
        <f t="shared" si="501"/>
        <v>1.5488027754545735E-4</v>
      </c>
      <c r="T1630" s="4">
        <f t="shared" si="512"/>
        <v>2.2767400799182231E-2</v>
      </c>
      <c r="U1630" s="4">
        <f t="shared" si="513"/>
        <v>2.2767400799182231E-2</v>
      </c>
      <c r="V1630" s="6">
        <f t="shared" si="502"/>
        <v>0</v>
      </c>
      <c r="W1630" s="16" t="str">
        <f t="shared" si="503"/>
        <v/>
      </c>
      <c r="X1630" s="4" t="str">
        <f t="shared" si="514"/>
        <v/>
      </c>
      <c r="Y1630" s="4" t="str">
        <f t="shared" si="504"/>
        <v/>
      </c>
      <c r="Z1630" s="4">
        <f t="shared" si="505"/>
        <v>4853000</v>
      </c>
      <c r="AA1630" s="16">
        <f t="shared" si="506"/>
        <v>1.0302905419328251E-3</v>
      </c>
      <c r="AB1630" s="15">
        <f t="shared" si="515"/>
        <v>0.1514527096641253</v>
      </c>
      <c r="AC1630" s="15">
        <f t="shared" si="516"/>
        <v>0.1514527096641253</v>
      </c>
      <c r="AD1630" s="4">
        <v>153797</v>
      </c>
      <c r="AE1630" s="26">
        <v>1303.3399999999999</v>
      </c>
      <c r="AF1630" s="26">
        <v>1303.3399999999999</v>
      </c>
      <c r="AG1630" s="4">
        <f t="shared" si="517"/>
        <v>2735000</v>
      </c>
      <c r="AH1630" s="16">
        <f t="shared" si="507"/>
        <v>1.8281535648994515E-3</v>
      </c>
      <c r="AI1630" s="15">
        <f t="shared" si="508"/>
        <v>0.26873857404021939</v>
      </c>
      <c r="AJ1630" s="15">
        <f t="shared" si="509"/>
        <v>0.26873857404021939</v>
      </c>
      <c r="AK1630" s="4">
        <f t="shared" si="510"/>
        <v>16319000</v>
      </c>
      <c r="AL1630" s="27">
        <f t="shared" si="511"/>
        <v>3.0639132299773271E-4</v>
      </c>
      <c r="AM1630" s="15">
        <f t="shared" si="518"/>
        <v>4.5039524480666712E-2</v>
      </c>
      <c r="AN1630" s="15">
        <f t="shared" si="519"/>
        <v>6.9757340520810808E-6</v>
      </c>
    </row>
    <row r="1631" spans="1:40" x14ac:dyDescent="0.2">
      <c r="A1631" s="4" t="s">
        <v>4628</v>
      </c>
      <c r="B1631" s="3" t="s">
        <v>11</v>
      </c>
      <c r="C1631" s="6">
        <v>153859</v>
      </c>
      <c r="D1631" s="3" t="s">
        <v>457</v>
      </c>
      <c r="E1631" s="6">
        <v>154137</v>
      </c>
      <c r="F1631" s="3" t="s">
        <v>2491</v>
      </c>
      <c r="G1631" s="8">
        <v>5000</v>
      </c>
      <c r="H1631" s="6">
        <v>147</v>
      </c>
      <c r="I1631" s="6">
        <v>153837</v>
      </c>
      <c r="J1631" s="13">
        <v>45077</v>
      </c>
      <c r="K1631" s="9">
        <v>5000</v>
      </c>
      <c r="L1631" s="4" t="s">
        <v>4628</v>
      </c>
      <c r="M1631" s="4" t="s">
        <v>4632</v>
      </c>
      <c r="N1631" s="4">
        <f>VLOOKUP(I1631,BaseModelo!$A$2:$E$5075,5)</f>
        <v>8</v>
      </c>
      <c r="P1631" s="15">
        <v>147</v>
      </c>
      <c r="Q1631" s="4">
        <f>VLOOKUP(I1631,BaseModelo!$A$2:$E$5075,3)</f>
        <v>132</v>
      </c>
      <c r="R1631" s="4">
        <f t="shared" si="500"/>
        <v>32283000</v>
      </c>
      <c r="S1631" s="16">
        <f t="shared" si="501"/>
        <v>1.5488027754545735E-4</v>
      </c>
      <c r="T1631" s="4">
        <f t="shared" si="512"/>
        <v>2.2767400799182231E-2</v>
      </c>
      <c r="U1631" s="4">
        <f t="shared" si="513"/>
        <v>2.2767400799182231E-2</v>
      </c>
      <c r="V1631" s="6">
        <f t="shared" si="502"/>
        <v>0</v>
      </c>
      <c r="W1631" s="16" t="str">
        <f t="shared" si="503"/>
        <v/>
      </c>
      <c r="X1631" s="4" t="str">
        <f t="shared" si="514"/>
        <v/>
      </c>
      <c r="Y1631" s="4" t="str">
        <f t="shared" si="504"/>
        <v/>
      </c>
      <c r="Z1631" s="4">
        <f t="shared" si="505"/>
        <v>5836000</v>
      </c>
      <c r="AA1631" s="16">
        <f t="shared" si="506"/>
        <v>8.5675119945167924E-4</v>
      </c>
      <c r="AB1631" s="15">
        <f t="shared" si="515"/>
        <v>0.12594242631939684</v>
      </c>
      <c r="AC1631" s="15">
        <f t="shared" si="516"/>
        <v>0.12594242631939684</v>
      </c>
      <c r="AD1631" s="4">
        <v>153859</v>
      </c>
      <c r="AE1631" s="26">
        <v>1303.3399999999999</v>
      </c>
      <c r="AF1631" s="26">
        <v>1303.3399999999999</v>
      </c>
      <c r="AG1631" s="4">
        <f t="shared" si="517"/>
        <v>3421000</v>
      </c>
      <c r="AH1631" s="16">
        <f t="shared" si="507"/>
        <v>1.4615609470914938E-3</v>
      </c>
      <c r="AI1631" s="15">
        <f t="shared" si="508"/>
        <v>0.21484945922244958</v>
      </c>
      <c r="AJ1631" s="15">
        <f t="shared" si="509"/>
        <v>0.21484945922244958</v>
      </c>
      <c r="AK1631" s="4">
        <f t="shared" si="510"/>
        <v>16319000</v>
      </c>
      <c r="AL1631" s="27">
        <f t="shared" si="511"/>
        <v>3.0639132299773271E-4</v>
      </c>
      <c r="AM1631" s="15">
        <f t="shared" si="518"/>
        <v>4.5039524480666712E-2</v>
      </c>
      <c r="AN1631" s="15">
        <f t="shared" si="519"/>
        <v>6.9757340520810808E-6</v>
      </c>
    </row>
    <row r="1632" spans="1:40" x14ac:dyDescent="0.2">
      <c r="A1632" s="4" t="s">
        <v>4628</v>
      </c>
      <c r="B1632" s="3" t="s">
        <v>11</v>
      </c>
      <c r="C1632" s="6">
        <v>153859</v>
      </c>
      <c r="D1632" s="3" t="s">
        <v>457</v>
      </c>
      <c r="E1632" s="6">
        <v>154139</v>
      </c>
      <c r="F1632" s="3" t="s">
        <v>2492</v>
      </c>
      <c r="G1632" s="8">
        <v>10000</v>
      </c>
      <c r="H1632" s="6">
        <v>142</v>
      </c>
      <c r="I1632" s="6">
        <v>153838</v>
      </c>
      <c r="J1632" s="13">
        <v>45077</v>
      </c>
      <c r="K1632" s="9">
        <v>10000</v>
      </c>
      <c r="L1632" s="4" t="s">
        <v>4628</v>
      </c>
      <c r="M1632" s="4" t="s">
        <v>4632</v>
      </c>
      <c r="N1632" s="4">
        <f>VLOOKUP(I1632,BaseModelo!$A$2:$E$5075,5)</f>
        <v>8</v>
      </c>
      <c r="P1632" s="15">
        <v>142.00000000000003</v>
      </c>
      <c r="Q1632" s="4">
        <f>VLOOKUP(I1632,BaseModelo!$A$2:$E$5075,3)</f>
        <v>132</v>
      </c>
      <c r="R1632" s="4">
        <f t="shared" si="500"/>
        <v>32283000</v>
      </c>
      <c r="S1632" s="16">
        <f t="shared" si="501"/>
        <v>3.0976055509091471E-4</v>
      </c>
      <c r="T1632" s="4">
        <f t="shared" si="512"/>
        <v>4.3985998822909891E-2</v>
      </c>
      <c r="U1632" s="4">
        <f t="shared" si="513"/>
        <v>4.3985998822909898E-2</v>
      </c>
      <c r="V1632" s="6">
        <f t="shared" si="502"/>
        <v>0</v>
      </c>
      <c r="W1632" s="16" t="str">
        <f t="shared" si="503"/>
        <v/>
      </c>
      <c r="X1632" s="4" t="str">
        <f t="shared" si="514"/>
        <v/>
      </c>
      <c r="Y1632" s="4" t="str">
        <f t="shared" si="504"/>
        <v/>
      </c>
      <c r="Z1632" s="4">
        <f t="shared" si="505"/>
        <v>5836000</v>
      </c>
      <c r="AA1632" s="16">
        <f t="shared" si="506"/>
        <v>1.7135023989033585E-3</v>
      </c>
      <c r="AB1632" s="15">
        <f t="shared" si="515"/>
        <v>0.2433173406442769</v>
      </c>
      <c r="AC1632" s="15">
        <f t="shared" si="516"/>
        <v>0.24331734064427696</v>
      </c>
      <c r="AD1632" s="4">
        <v>153859</v>
      </c>
      <c r="AE1632" s="26">
        <v>2510.34</v>
      </c>
      <c r="AF1632" s="26">
        <v>2510.34</v>
      </c>
      <c r="AG1632" s="4">
        <f t="shared" si="517"/>
        <v>3421000</v>
      </c>
      <c r="AH1632" s="16">
        <f t="shared" si="507"/>
        <v>2.9231218941829875E-3</v>
      </c>
      <c r="AI1632" s="15">
        <f t="shared" si="508"/>
        <v>0.41508330897398421</v>
      </c>
      <c r="AJ1632" s="15">
        <f t="shared" si="509"/>
        <v>0.41508330897398432</v>
      </c>
      <c r="AK1632" s="4">
        <f t="shared" si="510"/>
        <v>16319000</v>
      </c>
      <c r="AL1632" s="27">
        <f t="shared" si="511"/>
        <v>6.1278264599546543E-4</v>
      </c>
      <c r="AM1632" s="15">
        <f t="shared" si="518"/>
        <v>8.7015135731356094E-2</v>
      </c>
      <c r="AN1632" s="15">
        <f t="shared" si="519"/>
        <v>2.6953856745456156E-5</v>
      </c>
    </row>
    <row r="1633" spans="1:40" x14ac:dyDescent="0.2">
      <c r="A1633" s="4" t="s">
        <v>4628</v>
      </c>
      <c r="B1633" s="3" t="s">
        <v>11</v>
      </c>
      <c r="C1633" s="6">
        <v>153859</v>
      </c>
      <c r="D1633" s="3" t="s">
        <v>457</v>
      </c>
      <c r="E1633" s="6">
        <v>154153</v>
      </c>
      <c r="F1633" s="3" t="s">
        <v>2501</v>
      </c>
      <c r="G1633" s="8">
        <v>6000</v>
      </c>
      <c r="H1633" s="6">
        <v>142</v>
      </c>
      <c r="I1633" s="6">
        <v>153795</v>
      </c>
      <c r="J1633" s="13">
        <v>45077</v>
      </c>
      <c r="K1633" s="9">
        <v>6000</v>
      </c>
      <c r="L1633" s="4" t="s">
        <v>4628</v>
      </c>
      <c r="M1633" s="4" t="s">
        <v>4632</v>
      </c>
      <c r="N1633" s="4">
        <f>VLOOKUP(I1633,BaseModelo!$A$2:$E$5075,5)</f>
        <v>2</v>
      </c>
      <c r="P1633" s="15">
        <v>142.00000000000003</v>
      </c>
      <c r="Q1633" s="4">
        <f>VLOOKUP(I1633,BaseModelo!$A$2:$E$5075,3)</f>
        <v>100</v>
      </c>
      <c r="R1633" s="4">
        <f t="shared" si="500"/>
        <v>32283000</v>
      </c>
      <c r="S1633" s="16">
        <f t="shared" si="501"/>
        <v>1.8585633305454884E-4</v>
      </c>
      <c r="T1633" s="4">
        <f t="shared" si="512"/>
        <v>2.6391599293745936E-2</v>
      </c>
      <c r="U1633" s="4">
        <f t="shared" si="513"/>
        <v>2.6391599293745942E-2</v>
      </c>
      <c r="V1633" s="6">
        <f t="shared" si="502"/>
        <v>0</v>
      </c>
      <c r="W1633" s="16" t="str">
        <f t="shared" si="503"/>
        <v/>
      </c>
      <c r="X1633" s="4" t="str">
        <f t="shared" si="514"/>
        <v/>
      </c>
      <c r="Y1633" s="4" t="str">
        <f t="shared" si="504"/>
        <v/>
      </c>
      <c r="Z1633" s="4">
        <f t="shared" si="505"/>
        <v>1578000</v>
      </c>
      <c r="AA1633" s="16">
        <f t="shared" si="506"/>
        <v>3.8022813688212928E-3</v>
      </c>
      <c r="AB1633" s="15">
        <f t="shared" si="515"/>
        <v>0.53992395437262353</v>
      </c>
      <c r="AC1633" s="15">
        <f t="shared" si="516"/>
        <v>0.53992395437262364</v>
      </c>
      <c r="AD1633" s="4">
        <v>153859</v>
      </c>
      <c r="AE1633" s="26">
        <v>1503.37</v>
      </c>
      <c r="AF1633" s="26">
        <v>1503.37</v>
      </c>
      <c r="AG1633" s="4">
        <f t="shared" si="517"/>
        <v>832000</v>
      </c>
      <c r="AH1633" s="16">
        <f t="shared" si="507"/>
        <v>7.2115384615384619E-3</v>
      </c>
      <c r="AI1633" s="15">
        <f t="shared" si="508"/>
        <v>1.0240384615384617</v>
      </c>
      <c r="AJ1633" s="15">
        <f t="shared" si="509"/>
        <v>1.0240384615384619</v>
      </c>
      <c r="AK1633" s="4">
        <f t="shared" si="510"/>
        <v>16319000</v>
      </c>
      <c r="AL1633" s="27">
        <f t="shared" si="511"/>
        <v>3.6766958759727926E-4</v>
      </c>
      <c r="AM1633" s="15">
        <f t="shared" si="518"/>
        <v>5.2209081438813656E-2</v>
      </c>
      <c r="AN1633" s="15">
        <f t="shared" si="519"/>
        <v>9.7033884283642175E-6</v>
      </c>
    </row>
    <row r="1634" spans="1:40" x14ac:dyDescent="0.2">
      <c r="A1634" s="4" t="s">
        <v>4628</v>
      </c>
      <c r="B1634" s="3" t="s">
        <v>11</v>
      </c>
      <c r="C1634" s="6">
        <v>153859</v>
      </c>
      <c r="D1634" s="3" t="s">
        <v>457</v>
      </c>
      <c r="E1634" s="6">
        <v>154156</v>
      </c>
      <c r="F1634" s="3" t="s">
        <v>2502</v>
      </c>
      <c r="G1634" s="8">
        <v>6000</v>
      </c>
      <c r="H1634" s="6">
        <v>142</v>
      </c>
      <c r="I1634" s="6">
        <v>153857</v>
      </c>
      <c r="J1634" s="13">
        <v>45077</v>
      </c>
      <c r="K1634" s="9">
        <v>6000</v>
      </c>
      <c r="L1634" s="4" t="s">
        <v>4628</v>
      </c>
      <c r="M1634" s="4" t="s">
        <v>4632</v>
      </c>
      <c r="N1634" s="4">
        <f>VLOOKUP(I1634,BaseModelo!$A$2:$E$5075,5)</f>
        <v>2</v>
      </c>
      <c r="P1634" s="15">
        <v>142.00000000000003</v>
      </c>
      <c r="Q1634" s="4">
        <f>VLOOKUP(I1634,BaseModelo!$A$2:$E$5075,3)</f>
        <v>100</v>
      </c>
      <c r="R1634" s="4">
        <f t="shared" si="500"/>
        <v>32283000</v>
      </c>
      <c r="S1634" s="16">
        <f t="shared" si="501"/>
        <v>1.8585633305454884E-4</v>
      </c>
      <c r="T1634" s="4">
        <f t="shared" si="512"/>
        <v>2.6391599293745936E-2</v>
      </c>
      <c r="U1634" s="4">
        <f t="shared" si="513"/>
        <v>2.6391599293745942E-2</v>
      </c>
      <c r="V1634" s="6">
        <f t="shared" si="502"/>
        <v>0</v>
      </c>
      <c r="W1634" s="16" t="str">
        <f t="shared" si="503"/>
        <v/>
      </c>
      <c r="X1634" s="4" t="str">
        <f t="shared" si="514"/>
        <v/>
      </c>
      <c r="Y1634" s="4" t="str">
        <f t="shared" si="504"/>
        <v/>
      </c>
      <c r="Z1634" s="4">
        <f t="shared" si="505"/>
        <v>1578000</v>
      </c>
      <c r="AA1634" s="16">
        <f t="shared" si="506"/>
        <v>3.8022813688212928E-3</v>
      </c>
      <c r="AB1634" s="15">
        <f t="shared" si="515"/>
        <v>0.53992395437262353</v>
      </c>
      <c r="AC1634" s="15">
        <f t="shared" si="516"/>
        <v>0.53992395437262364</v>
      </c>
      <c r="AD1634" s="4">
        <v>153859</v>
      </c>
      <c r="AE1634" s="26">
        <v>1503.37</v>
      </c>
      <c r="AF1634" s="26">
        <v>1503.37</v>
      </c>
      <c r="AG1634" s="4">
        <f t="shared" si="517"/>
        <v>832000</v>
      </c>
      <c r="AH1634" s="16">
        <f t="shared" si="507"/>
        <v>7.2115384615384619E-3</v>
      </c>
      <c r="AI1634" s="15">
        <f t="shared" si="508"/>
        <v>1.0240384615384617</v>
      </c>
      <c r="AJ1634" s="15">
        <f t="shared" si="509"/>
        <v>1.0240384615384619</v>
      </c>
      <c r="AK1634" s="4">
        <f t="shared" si="510"/>
        <v>16319000</v>
      </c>
      <c r="AL1634" s="27">
        <f t="shared" si="511"/>
        <v>3.6766958759727926E-4</v>
      </c>
      <c r="AM1634" s="15">
        <f t="shared" si="518"/>
        <v>5.2209081438813656E-2</v>
      </c>
      <c r="AN1634" s="15">
        <f t="shared" si="519"/>
        <v>9.7033884283642175E-6</v>
      </c>
    </row>
    <row r="1635" spans="1:40" x14ac:dyDescent="0.2">
      <c r="A1635" s="4" t="s">
        <v>4629</v>
      </c>
      <c r="B1635" s="3" t="s">
        <v>14</v>
      </c>
      <c r="C1635" s="6">
        <v>153896</v>
      </c>
      <c r="D1635" s="3" t="s">
        <v>152</v>
      </c>
      <c r="E1635" s="6">
        <v>153906</v>
      </c>
      <c r="F1635" s="3" t="s">
        <v>2464</v>
      </c>
      <c r="G1635" s="8">
        <v>8000</v>
      </c>
      <c r="H1635" s="6">
        <v>142</v>
      </c>
      <c r="I1635" s="6">
        <v>152120</v>
      </c>
      <c r="J1635" s="13">
        <v>45077</v>
      </c>
      <c r="K1635" s="9">
        <v>8000</v>
      </c>
      <c r="L1635" s="4" t="s">
        <v>4629</v>
      </c>
      <c r="M1635" s="4" t="s">
        <v>4632</v>
      </c>
      <c r="N1635" s="4">
        <f>VLOOKUP(I1635,BaseModelo!$A$2:$E$5075,5)</f>
        <v>8</v>
      </c>
      <c r="P1635" s="15">
        <v>142.00000000000003</v>
      </c>
      <c r="Q1635" s="4">
        <f>VLOOKUP(I1635,BaseModelo!$A$2:$E$5075,3)</f>
        <v>132</v>
      </c>
      <c r="R1635" s="4">
        <f t="shared" si="500"/>
        <v>32283000</v>
      </c>
      <c r="S1635" s="16">
        <f t="shared" si="501"/>
        <v>2.4780844407273179E-4</v>
      </c>
      <c r="T1635" s="4">
        <f t="shared" si="512"/>
        <v>3.5188799058327912E-2</v>
      </c>
      <c r="U1635" s="4">
        <f t="shared" si="513"/>
        <v>3.5188799058327919E-2</v>
      </c>
      <c r="V1635" s="6">
        <f t="shared" si="502"/>
        <v>0</v>
      </c>
      <c r="W1635" s="16" t="str">
        <f t="shared" si="503"/>
        <v/>
      </c>
      <c r="X1635" s="4" t="str">
        <f t="shared" si="514"/>
        <v/>
      </c>
      <c r="Y1635" s="4" t="str">
        <f t="shared" si="504"/>
        <v/>
      </c>
      <c r="Z1635" s="4">
        <f t="shared" si="505"/>
        <v>5836000</v>
      </c>
      <c r="AA1635" s="16">
        <f t="shared" si="506"/>
        <v>1.3708019191226869E-3</v>
      </c>
      <c r="AB1635" s="15">
        <f t="shared" si="515"/>
        <v>0.19465387251542154</v>
      </c>
      <c r="AC1635" s="15">
        <f t="shared" si="516"/>
        <v>0.19465387251542157</v>
      </c>
      <c r="AD1635" s="4">
        <v>153896</v>
      </c>
      <c r="AE1635" s="26">
        <v>2013.74</v>
      </c>
      <c r="AF1635" s="26">
        <v>2013.74</v>
      </c>
      <c r="AG1635" s="4">
        <f t="shared" si="517"/>
        <v>161000</v>
      </c>
      <c r="AH1635" s="16">
        <f t="shared" si="507"/>
        <v>4.9689440993788817E-2</v>
      </c>
      <c r="AI1635" s="15">
        <f t="shared" si="508"/>
        <v>7.0559006211180115</v>
      </c>
      <c r="AJ1635" s="15">
        <f t="shared" si="509"/>
        <v>7.0559006211180133</v>
      </c>
      <c r="AK1635" s="4">
        <f t="shared" si="510"/>
        <v>891000</v>
      </c>
      <c r="AL1635" s="27">
        <f t="shared" si="511"/>
        <v>8.9786756453423128E-3</v>
      </c>
      <c r="AM1635" s="15">
        <f t="shared" si="518"/>
        <v>1.2749719416386085</v>
      </c>
      <c r="AN1635" s="15">
        <f t="shared" si="519"/>
        <v>3.159488130938534E-4</v>
      </c>
    </row>
    <row r="1636" spans="1:40" x14ac:dyDescent="0.2">
      <c r="A1636" s="4" t="s">
        <v>4629</v>
      </c>
      <c r="B1636" s="3" t="s">
        <v>14</v>
      </c>
      <c r="C1636" s="6">
        <v>153896</v>
      </c>
      <c r="D1636" s="3" t="s">
        <v>152</v>
      </c>
      <c r="E1636" s="6">
        <v>153907</v>
      </c>
      <c r="F1636" s="3" t="s">
        <v>2465</v>
      </c>
      <c r="G1636" s="8">
        <v>4000</v>
      </c>
      <c r="H1636" s="6">
        <v>147</v>
      </c>
      <c r="I1636" s="6">
        <v>153603</v>
      </c>
      <c r="J1636" s="13">
        <v>45077</v>
      </c>
      <c r="K1636" s="9">
        <v>4000</v>
      </c>
      <c r="L1636" s="4" t="s">
        <v>4629</v>
      </c>
      <c r="M1636" s="4" t="s">
        <v>4632</v>
      </c>
      <c r="N1636" s="4">
        <f>VLOOKUP(I1636,BaseModelo!$A$2:$E$5075,5)</f>
        <v>4</v>
      </c>
      <c r="P1636" s="15">
        <v>147</v>
      </c>
      <c r="Q1636" s="4">
        <f>VLOOKUP(I1636,BaseModelo!$A$2:$E$5075,3)</f>
        <v>110</v>
      </c>
      <c r="R1636" s="4">
        <f t="shared" si="500"/>
        <v>32283000</v>
      </c>
      <c r="S1636" s="16">
        <f t="shared" si="501"/>
        <v>1.2390422203636589E-4</v>
      </c>
      <c r="T1636" s="4">
        <f t="shared" si="512"/>
        <v>1.8213920639345786E-2</v>
      </c>
      <c r="U1636" s="4">
        <f t="shared" si="513"/>
        <v>1.8213920639345786E-2</v>
      </c>
      <c r="V1636" s="6">
        <f t="shared" si="502"/>
        <v>0</v>
      </c>
      <c r="W1636" s="16" t="str">
        <f t="shared" si="503"/>
        <v/>
      </c>
      <c r="X1636" s="4" t="str">
        <f t="shared" si="514"/>
        <v/>
      </c>
      <c r="Y1636" s="4" t="str">
        <f t="shared" si="504"/>
        <v/>
      </c>
      <c r="Z1636" s="4">
        <f t="shared" si="505"/>
        <v>2331000</v>
      </c>
      <c r="AA1636" s="16">
        <f t="shared" si="506"/>
        <v>1.716001716001716E-3</v>
      </c>
      <c r="AB1636" s="15">
        <f t="shared" si="515"/>
        <v>0.25225225225225223</v>
      </c>
      <c r="AC1636" s="15">
        <f t="shared" si="516"/>
        <v>0.25225225225225223</v>
      </c>
      <c r="AD1636" s="4">
        <v>153896</v>
      </c>
      <c r="AE1636" s="26">
        <v>1048.26</v>
      </c>
      <c r="AF1636" s="26">
        <v>1048.26</v>
      </c>
      <c r="AG1636" s="4">
        <f t="shared" si="517"/>
        <v>52000</v>
      </c>
      <c r="AH1636" s="16">
        <f t="shared" si="507"/>
        <v>7.6923076923076927E-2</v>
      </c>
      <c r="AI1636" s="15">
        <f t="shared" si="508"/>
        <v>11.307692307692308</v>
      </c>
      <c r="AJ1636" s="15">
        <f t="shared" si="509"/>
        <v>11.307692307692308</v>
      </c>
      <c r="AK1636" s="4">
        <f t="shared" si="510"/>
        <v>891000</v>
      </c>
      <c r="AL1636" s="27">
        <f t="shared" si="511"/>
        <v>4.4893378226711564E-3</v>
      </c>
      <c r="AM1636" s="15">
        <f t="shared" si="518"/>
        <v>0.65993265993266004</v>
      </c>
      <c r="AN1636" s="15">
        <f t="shared" si="519"/>
        <v>8.1768442825345844E-5</v>
      </c>
    </row>
    <row r="1637" spans="1:40" x14ac:dyDescent="0.2">
      <c r="A1637" s="4" t="s">
        <v>4629</v>
      </c>
      <c r="B1637" s="3" t="s">
        <v>14</v>
      </c>
      <c r="C1637" s="6">
        <v>153896</v>
      </c>
      <c r="D1637" s="3" t="s">
        <v>152</v>
      </c>
      <c r="E1637" s="6">
        <v>153909</v>
      </c>
      <c r="F1637" s="3" t="s">
        <v>2466</v>
      </c>
      <c r="G1637" s="8">
        <v>4000</v>
      </c>
      <c r="H1637" s="6">
        <v>147</v>
      </c>
      <c r="I1637" s="6">
        <v>153602</v>
      </c>
      <c r="J1637" s="13">
        <v>45077</v>
      </c>
      <c r="K1637" s="9">
        <v>4000</v>
      </c>
      <c r="L1637" s="4" t="s">
        <v>4629</v>
      </c>
      <c r="M1637" s="4" t="s">
        <v>4632</v>
      </c>
      <c r="N1637" s="4">
        <f>VLOOKUP(I1637,BaseModelo!$A$2:$E$5075,5)</f>
        <v>4</v>
      </c>
      <c r="P1637" s="15">
        <v>147</v>
      </c>
      <c r="Q1637" s="4">
        <f>VLOOKUP(I1637,BaseModelo!$A$2:$E$5075,3)</f>
        <v>110</v>
      </c>
      <c r="R1637" s="4">
        <f t="shared" si="500"/>
        <v>32283000</v>
      </c>
      <c r="S1637" s="16">
        <f t="shared" si="501"/>
        <v>1.2390422203636589E-4</v>
      </c>
      <c r="T1637" s="4">
        <f t="shared" si="512"/>
        <v>1.8213920639345786E-2</v>
      </c>
      <c r="U1637" s="4">
        <f t="shared" si="513"/>
        <v>1.8213920639345786E-2</v>
      </c>
      <c r="V1637" s="6">
        <f t="shared" si="502"/>
        <v>0</v>
      </c>
      <c r="W1637" s="16" t="str">
        <f t="shared" si="503"/>
        <v/>
      </c>
      <c r="X1637" s="4" t="str">
        <f t="shared" si="514"/>
        <v/>
      </c>
      <c r="Y1637" s="4" t="str">
        <f t="shared" si="504"/>
        <v/>
      </c>
      <c r="Z1637" s="4">
        <f t="shared" si="505"/>
        <v>2331000</v>
      </c>
      <c r="AA1637" s="16">
        <f t="shared" si="506"/>
        <v>1.716001716001716E-3</v>
      </c>
      <c r="AB1637" s="15">
        <f t="shared" si="515"/>
        <v>0.25225225225225223</v>
      </c>
      <c r="AC1637" s="15">
        <f t="shared" si="516"/>
        <v>0.25225225225225223</v>
      </c>
      <c r="AD1637" s="4">
        <v>153896</v>
      </c>
      <c r="AE1637" s="26">
        <v>1048.26</v>
      </c>
      <c r="AF1637" s="26">
        <v>1048.26</v>
      </c>
      <c r="AG1637" s="4">
        <f t="shared" si="517"/>
        <v>52000</v>
      </c>
      <c r="AH1637" s="16">
        <f t="shared" si="507"/>
        <v>7.6923076923076927E-2</v>
      </c>
      <c r="AI1637" s="15">
        <f t="shared" si="508"/>
        <v>11.307692307692308</v>
      </c>
      <c r="AJ1637" s="15">
        <f t="shared" si="509"/>
        <v>11.307692307692308</v>
      </c>
      <c r="AK1637" s="4">
        <f t="shared" si="510"/>
        <v>891000</v>
      </c>
      <c r="AL1637" s="27">
        <f t="shared" si="511"/>
        <v>4.4893378226711564E-3</v>
      </c>
      <c r="AM1637" s="15">
        <f t="shared" si="518"/>
        <v>0.65993265993266004</v>
      </c>
      <c r="AN1637" s="15">
        <f t="shared" si="519"/>
        <v>8.1768442825345844E-5</v>
      </c>
    </row>
    <row r="1638" spans="1:40" x14ac:dyDescent="0.2">
      <c r="A1638" s="4" t="s">
        <v>4628</v>
      </c>
      <c r="B1638" s="2" t="s">
        <v>15</v>
      </c>
      <c r="C1638" s="5">
        <v>153915</v>
      </c>
      <c r="D1638" s="2" t="s">
        <v>458</v>
      </c>
      <c r="E1638" s="5">
        <v>153916</v>
      </c>
      <c r="F1638" s="2" t="s">
        <v>2438</v>
      </c>
      <c r="G1638" s="7">
        <v>14000</v>
      </c>
      <c r="H1638" s="5">
        <v>90</v>
      </c>
      <c r="I1638" s="6">
        <v>153544</v>
      </c>
      <c r="J1638" s="13">
        <v>45077</v>
      </c>
      <c r="K1638" s="9">
        <v>14000</v>
      </c>
      <c r="L1638" s="4" t="s">
        <v>4628</v>
      </c>
      <c r="M1638" s="4" t="s">
        <v>4632</v>
      </c>
      <c r="N1638" s="4">
        <f>VLOOKUP(I1638,BaseModelo!$A$2:$E$5075,5)</f>
        <v>6</v>
      </c>
      <c r="P1638" s="15">
        <v>132</v>
      </c>
      <c r="Q1638" s="4">
        <f>VLOOKUP(I1638,BaseModelo!$A$2:$E$5075,3)</f>
        <v>115</v>
      </c>
      <c r="R1638" s="4">
        <f t="shared" si="500"/>
        <v>32283000</v>
      </c>
      <c r="S1638" s="16">
        <f t="shared" si="501"/>
        <v>4.336647771272806E-4</v>
      </c>
      <c r="T1638" s="4">
        <f t="shared" si="512"/>
        <v>3.9029829941455256E-2</v>
      </c>
      <c r="U1638" s="4">
        <f t="shared" si="513"/>
        <v>5.7243750580801042E-2</v>
      </c>
      <c r="V1638" s="6">
        <f t="shared" si="502"/>
        <v>0</v>
      </c>
      <c r="W1638" s="16" t="str">
        <f t="shared" si="503"/>
        <v/>
      </c>
      <c r="X1638" s="4" t="str">
        <f t="shared" si="514"/>
        <v/>
      </c>
      <c r="Y1638" s="4" t="str">
        <f t="shared" si="504"/>
        <v/>
      </c>
      <c r="Z1638" s="4">
        <f t="shared" si="505"/>
        <v>4853000</v>
      </c>
      <c r="AA1638" s="16">
        <f t="shared" si="506"/>
        <v>2.8848135174119102E-3</v>
      </c>
      <c r="AB1638" s="15">
        <f t="shared" si="515"/>
        <v>0.25963321656707189</v>
      </c>
      <c r="AC1638" s="15">
        <f t="shared" si="516"/>
        <v>0.38079538429837212</v>
      </c>
      <c r="AD1638" s="4">
        <v>153915</v>
      </c>
      <c r="AE1638" s="26">
        <v>2165.48</v>
      </c>
      <c r="AF1638" s="26">
        <v>2165.48</v>
      </c>
      <c r="AG1638" s="4">
        <f t="shared" si="517"/>
        <v>2735000</v>
      </c>
      <c r="AH1638" s="16">
        <f t="shared" si="507"/>
        <v>5.1188299817184644E-3</v>
      </c>
      <c r="AI1638" s="15">
        <f t="shared" si="508"/>
        <v>0.46069469835466181</v>
      </c>
      <c r="AJ1638" s="15">
        <f t="shared" si="509"/>
        <v>0.67568555758683735</v>
      </c>
      <c r="AK1638" s="4">
        <f t="shared" si="510"/>
        <v>16319000</v>
      </c>
      <c r="AL1638" s="27">
        <f t="shared" si="511"/>
        <v>8.578957043936516E-4</v>
      </c>
      <c r="AM1638" s="15">
        <f t="shared" si="518"/>
        <v>7.7210613395428646E-2</v>
      </c>
      <c r="AN1638" s="15">
        <f t="shared" si="519"/>
        <v>4.9109167726650813E-5</v>
      </c>
    </row>
    <row r="1639" spans="1:40" x14ac:dyDescent="0.2">
      <c r="A1639" s="4" t="s">
        <v>4628</v>
      </c>
      <c r="B1639" s="3" t="s">
        <v>15</v>
      </c>
      <c r="C1639" s="6">
        <v>153915</v>
      </c>
      <c r="D1639" s="3" t="s">
        <v>458</v>
      </c>
      <c r="E1639" s="6">
        <v>153918</v>
      </c>
      <c r="F1639" s="3" t="s">
        <v>2449</v>
      </c>
      <c r="G1639" s="8">
        <v>14000</v>
      </c>
      <c r="H1639" s="6">
        <v>80</v>
      </c>
      <c r="I1639" s="6">
        <v>153516</v>
      </c>
      <c r="J1639" s="13">
        <v>45077</v>
      </c>
      <c r="K1639" s="9">
        <v>14000</v>
      </c>
      <c r="L1639" s="4" t="s">
        <v>4628</v>
      </c>
      <c r="M1639" s="4" t="s">
        <v>4632</v>
      </c>
      <c r="N1639" s="4">
        <f>VLOOKUP(I1639,BaseModelo!$A$2:$E$5075,5)</f>
        <v>6</v>
      </c>
      <c r="P1639" s="15">
        <v>132</v>
      </c>
      <c r="Q1639" s="4">
        <f>VLOOKUP(I1639,BaseModelo!$A$2:$E$5075,3)</f>
        <v>115</v>
      </c>
      <c r="R1639" s="4">
        <f t="shared" si="500"/>
        <v>32283000</v>
      </c>
      <c r="S1639" s="16">
        <f t="shared" si="501"/>
        <v>4.336647771272806E-4</v>
      </c>
      <c r="T1639" s="4">
        <f t="shared" si="512"/>
        <v>3.4693182170182447E-2</v>
      </c>
      <c r="U1639" s="4">
        <f t="shared" si="513"/>
        <v>5.7243750580801042E-2</v>
      </c>
      <c r="V1639" s="6">
        <f t="shared" si="502"/>
        <v>0</v>
      </c>
      <c r="W1639" s="16" t="str">
        <f t="shared" si="503"/>
        <v/>
      </c>
      <c r="X1639" s="4" t="str">
        <f t="shared" si="514"/>
        <v/>
      </c>
      <c r="Y1639" s="4" t="str">
        <f t="shared" si="504"/>
        <v/>
      </c>
      <c r="Z1639" s="4">
        <f t="shared" si="505"/>
        <v>4853000</v>
      </c>
      <c r="AA1639" s="16">
        <f t="shared" si="506"/>
        <v>2.8848135174119102E-3</v>
      </c>
      <c r="AB1639" s="15">
        <f t="shared" si="515"/>
        <v>0.23078508139295281</v>
      </c>
      <c r="AC1639" s="15">
        <f t="shared" si="516"/>
        <v>0.38079538429837212</v>
      </c>
      <c r="AD1639" s="4">
        <v>153915</v>
      </c>
      <c r="AE1639" s="26">
        <v>1917.19</v>
      </c>
      <c r="AF1639" s="26">
        <v>1917.19</v>
      </c>
      <c r="AG1639" s="4">
        <f t="shared" si="517"/>
        <v>2735000</v>
      </c>
      <c r="AH1639" s="16">
        <f t="shared" si="507"/>
        <v>5.1188299817184644E-3</v>
      </c>
      <c r="AI1639" s="15">
        <f t="shared" si="508"/>
        <v>0.40950639853747717</v>
      </c>
      <c r="AJ1639" s="15">
        <f t="shared" si="509"/>
        <v>0.67568555758683735</v>
      </c>
      <c r="AK1639" s="4">
        <f t="shared" si="510"/>
        <v>16319000</v>
      </c>
      <c r="AL1639" s="27">
        <f t="shared" si="511"/>
        <v>8.578957043936516E-4</v>
      </c>
      <c r="AM1639" s="15">
        <f t="shared" si="518"/>
        <v>6.8631656351492126E-2</v>
      </c>
      <c r="AN1639" s="15">
        <f t="shared" si="519"/>
        <v>4.9109167726650813E-5</v>
      </c>
    </row>
    <row r="1640" spans="1:40" x14ac:dyDescent="0.2">
      <c r="A1640" s="4" t="s">
        <v>4628</v>
      </c>
      <c r="B1640" s="3" t="s">
        <v>15</v>
      </c>
      <c r="C1640" s="6">
        <v>153915</v>
      </c>
      <c r="D1640" s="3" t="s">
        <v>458</v>
      </c>
      <c r="E1640" s="6">
        <v>153919</v>
      </c>
      <c r="F1640" s="3" t="s">
        <v>2450</v>
      </c>
      <c r="G1640" s="8">
        <v>12000</v>
      </c>
      <c r="H1640" s="6">
        <v>80</v>
      </c>
      <c r="I1640" s="6">
        <v>153584</v>
      </c>
      <c r="J1640" s="13">
        <v>45077</v>
      </c>
      <c r="K1640" s="9">
        <v>12000</v>
      </c>
      <c r="L1640" s="4" t="s">
        <v>4628</v>
      </c>
      <c r="M1640" s="4" t="s">
        <v>4632</v>
      </c>
      <c r="N1640" s="4">
        <f>VLOOKUP(I1640,BaseModelo!$A$2:$E$5075,5)</f>
        <v>4</v>
      </c>
      <c r="P1640" s="15">
        <v>132</v>
      </c>
      <c r="Q1640" s="4">
        <f>VLOOKUP(I1640,BaseModelo!$A$2:$E$5075,3)</f>
        <v>110</v>
      </c>
      <c r="R1640" s="4">
        <f t="shared" si="500"/>
        <v>32283000</v>
      </c>
      <c r="S1640" s="16">
        <f t="shared" si="501"/>
        <v>3.7171266610909768E-4</v>
      </c>
      <c r="T1640" s="4">
        <f t="shared" si="512"/>
        <v>2.9737013288727816E-2</v>
      </c>
      <c r="U1640" s="4">
        <f t="shared" si="513"/>
        <v>4.9066071926400896E-2</v>
      </c>
      <c r="V1640" s="6">
        <f t="shared" si="502"/>
        <v>0</v>
      </c>
      <c r="W1640" s="16" t="str">
        <f t="shared" si="503"/>
        <v/>
      </c>
      <c r="X1640" s="4" t="str">
        <f t="shared" si="514"/>
        <v/>
      </c>
      <c r="Y1640" s="4" t="str">
        <f t="shared" si="504"/>
        <v/>
      </c>
      <c r="Z1640" s="4">
        <f t="shared" si="505"/>
        <v>2331000</v>
      </c>
      <c r="AA1640" s="16">
        <f t="shared" si="506"/>
        <v>5.1480051480051478E-3</v>
      </c>
      <c r="AB1640" s="15">
        <f t="shared" si="515"/>
        <v>0.41184041184041181</v>
      </c>
      <c r="AC1640" s="15">
        <f t="shared" si="516"/>
        <v>0.67953667953667951</v>
      </c>
      <c r="AD1640" s="4">
        <v>153915</v>
      </c>
      <c r="AE1640" s="26">
        <v>1641.37</v>
      </c>
      <c r="AF1640" s="26">
        <v>1641.37</v>
      </c>
      <c r="AG1640" s="4">
        <f t="shared" si="517"/>
        <v>858000</v>
      </c>
      <c r="AH1640" s="16">
        <f t="shared" si="507"/>
        <v>1.3986013986013986E-2</v>
      </c>
      <c r="AI1640" s="15">
        <f t="shared" si="508"/>
        <v>1.118881118881119</v>
      </c>
      <c r="AJ1640" s="15">
        <f t="shared" si="509"/>
        <v>1.8461538461538463</v>
      </c>
      <c r="AK1640" s="4">
        <f t="shared" si="510"/>
        <v>16319000</v>
      </c>
      <c r="AL1640" s="27">
        <f t="shared" si="511"/>
        <v>7.3533917519455851E-4</v>
      </c>
      <c r="AM1640" s="15">
        <f t="shared" si="518"/>
        <v>5.8827134015564678E-2</v>
      </c>
      <c r="AN1640" s="15">
        <f t="shared" si="519"/>
        <v>3.6080204860396516E-5</v>
      </c>
    </row>
    <row r="1641" spans="1:40" x14ac:dyDescent="0.2">
      <c r="A1641" s="4" t="s">
        <v>4628</v>
      </c>
      <c r="B1641" s="3" t="s">
        <v>15</v>
      </c>
      <c r="C1641" s="6">
        <v>153915</v>
      </c>
      <c r="D1641" s="3" t="s">
        <v>458</v>
      </c>
      <c r="E1641" s="6">
        <v>153920</v>
      </c>
      <c r="F1641" s="3" t="s">
        <v>2451</v>
      </c>
      <c r="G1641" s="8">
        <v>14000</v>
      </c>
      <c r="H1641" s="6">
        <v>80</v>
      </c>
      <c r="I1641" s="6">
        <v>153545</v>
      </c>
      <c r="J1641" s="13">
        <v>45077</v>
      </c>
      <c r="K1641" s="9">
        <v>14000</v>
      </c>
      <c r="L1641" s="4" t="s">
        <v>4628</v>
      </c>
      <c r="M1641" s="4" t="s">
        <v>4632</v>
      </c>
      <c r="N1641" s="4">
        <f>VLOOKUP(I1641,BaseModelo!$A$2:$E$5075,5)</f>
        <v>2</v>
      </c>
      <c r="P1641" s="15">
        <v>132</v>
      </c>
      <c r="Q1641" s="4">
        <f>VLOOKUP(I1641,BaseModelo!$A$2:$E$5075,3)</f>
        <v>100</v>
      </c>
      <c r="R1641" s="4">
        <f t="shared" si="500"/>
        <v>32283000</v>
      </c>
      <c r="S1641" s="16">
        <f t="shared" si="501"/>
        <v>4.336647771272806E-4</v>
      </c>
      <c r="T1641" s="4">
        <f t="shared" si="512"/>
        <v>3.4693182170182447E-2</v>
      </c>
      <c r="U1641" s="4">
        <f t="shared" si="513"/>
        <v>5.7243750580801042E-2</v>
      </c>
      <c r="V1641" s="6">
        <f t="shared" si="502"/>
        <v>0</v>
      </c>
      <c r="W1641" s="16" t="str">
        <f t="shared" si="503"/>
        <v/>
      </c>
      <c r="X1641" s="4" t="str">
        <f t="shared" si="514"/>
        <v/>
      </c>
      <c r="Y1641" s="4" t="str">
        <f t="shared" si="504"/>
        <v/>
      </c>
      <c r="Z1641" s="4">
        <f t="shared" si="505"/>
        <v>1578000</v>
      </c>
      <c r="AA1641" s="16">
        <f t="shared" si="506"/>
        <v>8.8719898605830166E-3</v>
      </c>
      <c r="AB1641" s="15">
        <f t="shared" si="515"/>
        <v>0.70975918884664135</v>
      </c>
      <c r="AC1641" s="15">
        <f t="shared" si="516"/>
        <v>1.1711026615969582</v>
      </c>
      <c r="AD1641" s="4">
        <v>153915</v>
      </c>
      <c r="AE1641" s="26">
        <v>1917.19</v>
      </c>
      <c r="AF1641" s="26">
        <v>1917.19</v>
      </c>
      <c r="AG1641" s="4">
        <f t="shared" si="517"/>
        <v>832000</v>
      </c>
      <c r="AH1641" s="16">
        <f t="shared" si="507"/>
        <v>1.6826923076923076E-2</v>
      </c>
      <c r="AI1641" s="15">
        <f t="shared" si="508"/>
        <v>1.346153846153846</v>
      </c>
      <c r="AJ1641" s="15">
        <f t="shared" si="509"/>
        <v>2.2211538461538463</v>
      </c>
      <c r="AK1641" s="4">
        <f t="shared" si="510"/>
        <v>16319000</v>
      </c>
      <c r="AL1641" s="27">
        <f t="shared" si="511"/>
        <v>8.578957043936516E-4</v>
      </c>
      <c r="AM1641" s="15">
        <f t="shared" si="518"/>
        <v>6.8631656351492126E-2</v>
      </c>
      <c r="AN1641" s="15">
        <f t="shared" si="519"/>
        <v>4.9109167726650813E-5</v>
      </c>
    </row>
    <row r="1642" spans="1:40" x14ac:dyDescent="0.2">
      <c r="A1642" s="4" t="s">
        <v>4628</v>
      </c>
      <c r="B1642" s="3" t="s">
        <v>15</v>
      </c>
      <c r="C1642" s="6">
        <v>153915</v>
      </c>
      <c r="D1642" s="3" t="s">
        <v>458</v>
      </c>
      <c r="E1642" s="6">
        <v>153921</v>
      </c>
      <c r="F1642" s="3" t="s">
        <v>2452</v>
      </c>
      <c r="G1642" s="8">
        <v>14000</v>
      </c>
      <c r="H1642" s="6">
        <v>90</v>
      </c>
      <c r="I1642" s="6">
        <v>153518</v>
      </c>
      <c r="J1642" s="13">
        <v>45077</v>
      </c>
      <c r="K1642" s="9">
        <v>14000</v>
      </c>
      <c r="L1642" s="4" t="s">
        <v>4628</v>
      </c>
      <c r="M1642" s="4" t="s">
        <v>4632</v>
      </c>
      <c r="N1642" s="4">
        <f>VLOOKUP(I1642,BaseModelo!$A$2:$E$5075,5)</f>
        <v>7</v>
      </c>
      <c r="P1642" s="15">
        <v>132</v>
      </c>
      <c r="Q1642" s="4">
        <f>VLOOKUP(I1642,BaseModelo!$A$2:$E$5075,3)</f>
        <v>127</v>
      </c>
      <c r="R1642" s="4">
        <f t="shared" si="500"/>
        <v>32283000</v>
      </c>
      <c r="S1642" s="16">
        <f t="shared" si="501"/>
        <v>4.336647771272806E-4</v>
      </c>
      <c r="T1642" s="4">
        <f t="shared" si="512"/>
        <v>3.9029829941455256E-2</v>
      </c>
      <c r="U1642" s="4">
        <f t="shared" si="513"/>
        <v>5.7243750580801042E-2</v>
      </c>
      <c r="V1642" s="6">
        <f t="shared" si="502"/>
        <v>0</v>
      </c>
      <c r="W1642" s="16" t="str">
        <f t="shared" si="503"/>
        <v/>
      </c>
      <c r="X1642" s="4" t="str">
        <f t="shared" si="514"/>
        <v/>
      </c>
      <c r="Y1642" s="4" t="str">
        <f t="shared" si="504"/>
        <v/>
      </c>
      <c r="Z1642" s="4">
        <f t="shared" si="505"/>
        <v>4022000</v>
      </c>
      <c r="AA1642" s="16">
        <f t="shared" si="506"/>
        <v>3.4808552958727002E-3</v>
      </c>
      <c r="AB1642" s="15">
        <f t="shared" si="515"/>
        <v>0.31327697662854304</v>
      </c>
      <c r="AC1642" s="15">
        <f t="shared" si="516"/>
        <v>0.45947289905519645</v>
      </c>
      <c r="AD1642" s="4">
        <v>153915</v>
      </c>
      <c r="AE1642" s="26">
        <v>2165.48</v>
      </c>
      <c r="AF1642" s="26">
        <v>2165.48</v>
      </c>
      <c r="AG1642" s="4">
        <f t="shared" si="517"/>
        <v>2184000</v>
      </c>
      <c r="AH1642" s="16">
        <f t="shared" si="507"/>
        <v>6.41025641025641E-3</v>
      </c>
      <c r="AI1642" s="15">
        <f t="shared" si="508"/>
        <v>0.57692307692307687</v>
      </c>
      <c r="AJ1642" s="15">
        <f t="shared" si="509"/>
        <v>0.84615384615384615</v>
      </c>
      <c r="AK1642" s="4">
        <f t="shared" si="510"/>
        <v>16319000</v>
      </c>
      <c r="AL1642" s="27">
        <f t="shared" si="511"/>
        <v>8.578957043936516E-4</v>
      </c>
      <c r="AM1642" s="15">
        <f t="shared" si="518"/>
        <v>7.7210613395428646E-2</v>
      </c>
      <c r="AN1642" s="15">
        <f t="shared" si="519"/>
        <v>4.9109167726650813E-5</v>
      </c>
    </row>
    <row r="1643" spans="1:40" x14ac:dyDescent="0.2">
      <c r="A1643" s="4" t="s">
        <v>4627</v>
      </c>
      <c r="B1643" s="2" t="s">
        <v>8</v>
      </c>
      <c r="C1643" s="5">
        <v>153931</v>
      </c>
      <c r="D1643" s="2" t="s">
        <v>459</v>
      </c>
      <c r="E1643" s="5">
        <v>153932</v>
      </c>
      <c r="F1643" s="2" t="s">
        <v>2439</v>
      </c>
      <c r="G1643" s="7">
        <v>8000</v>
      </c>
      <c r="H1643" s="5">
        <v>142</v>
      </c>
      <c r="I1643" s="6">
        <v>153499</v>
      </c>
      <c r="J1643" s="13">
        <v>45077</v>
      </c>
      <c r="K1643" s="9">
        <v>4709.9571255427882</v>
      </c>
      <c r="L1643" s="4" t="s">
        <v>4627</v>
      </c>
      <c r="M1643" s="4" t="s">
        <v>4632</v>
      </c>
      <c r="N1643" s="4">
        <f>VLOOKUP(I1643,BaseModelo!$A$2:$E$5075,5)</f>
        <v>6</v>
      </c>
      <c r="P1643" s="15">
        <v>142.00000000000003</v>
      </c>
      <c r="Q1643" s="4">
        <f>VLOOKUP(I1643,BaseModelo!$A$2:$E$5075,3)</f>
        <v>115</v>
      </c>
      <c r="R1643" s="4">
        <f t="shared" si="500"/>
        <v>32283000</v>
      </c>
      <c r="S1643" s="16">
        <f t="shared" si="501"/>
        <v>2.4780844407273179E-4</v>
      </c>
      <c r="T1643" s="4">
        <f t="shared" si="512"/>
        <v>3.5188799058327912E-2</v>
      </c>
      <c r="U1643" s="4">
        <f t="shared" si="513"/>
        <v>3.5188799058327919E-2</v>
      </c>
      <c r="V1643" s="6">
        <f t="shared" si="502"/>
        <v>0</v>
      </c>
      <c r="W1643" s="16" t="str">
        <f t="shared" si="503"/>
        <v/>
      </c>
      <c r="X1643" s="4" t="str">
        <f t="shared" si="514"/>
        <v/>
      </c>
      <c r="Y1643" s="4" t="str">
        <f t="shared" si="504"/>
        <v/>
      </c>
      <c r="Z1643" s="4">
        <f t="shared" si="505"/>
        <v>4853000</v>
      </c>
      <c r="AA1643" s="16">
        <f t="shared" si="506"/>
        <v>1.6484648670925201E-3</v>
      </c>
      <c r="AB1643" s="15">
        <f t="shared" si="515"/>
        <v>0.23408201112713783</v>
      </c>
      <c r="AC1643" s="15">
        <f t="shared" si="516"/>
        <v>0.23408201112713789</v>
      </c>
      <c r="AD1643" s="4">
        <v>153931</v>
      </c>
      <c r="AE1643" s="26">
        <v>2013.74</v>
      </c>
      <c r="AF1643" s="26">
        <v>1610.7389280987843</v>
      </c>
      <c r="AG1643" s="4">
        <f t="shared" si="517"/>
        <v>1993000</v>
      </c>
      <c r="AH1643" s="16">
        <f t="shared" si="507"/>
        <v>4.014049172102358E-3</v>
      </c>
      <c r="AI1643" s="15">
        <f t="shared" si="508"/>
        <v>0.56999498243853486</v>
      </c>
      <c r="AJ1643" s="15">
        <f t="shared" si="509"/>
        <v>0.56999498243853497</v>
      </c>
      <c r="AK1643" s="4">
        <f t="shared" si="510"/>
        <v>15073000</v>
      </c>
      <c r="AL1643" s="27">
        <f t="shared" si="511"/>
        <v>5.3075034830491602E-4</v>
      </c>
      <c r="AM1643" s="15">
        <f t="shared" si="518"/>
        <v>7.5366549459298077E-2</v>
      </c>
      <c r="AN1643" s="15">
        <f t="shared" si="519"/>
        <v>1.8676467356639244E-5</v>
      </c>
    </row>
    <row r="1644" spans="1:40" x14ac:dyDescent="0.2">
      <c r="A1644" s="4" t="s">
        <v>4627</v>
      </c>
      <c r="B1644" s="3" t="s">
        <v>8</v>
      </c>
      <c r="C1644" s="6">
        <v>153931</v>
      </c>
      <c r="D1644" s="3" t="s">
        <v>459</v>
      </c>
      <c r="E1644" s="6">
        <v>153933</v>
      </c>
      <c r="F1644" s="3" t="s">
        <v>2467</v>
      </c>
      <c r="G1644" s="8">
        <v>7000</v>
      </c>
      <c r="H1644" s="6">
        <v>142</v>
      </c>
      <c r="I1644" s="6">
        <v>153500</v>
      </c>
      <c r="J1644" s="13">
        <v>45077</v>
      </c>
      <c r="K1644" s="9">
        <v>4121.2124848499398</v>
      </c>
      <c r="L1644" s="4" t="s">
        <v>4627</v>
      </c>
      <c r="M1644" s="4" t="s">
        <v>4632</v>
      </c>
      <c r="N1644" s="4">
        <f>VLOOKUP(I1644,BaseModelo!$A$2:$E$5075,5)</f>
        <v>6</v>
      </c>
      <c r="P1644" s="15">
        <v>142.00000000000003</v>
      </c>
      <c r="Q1644" s="4">
        <f>VLOOKUP(I1644,BaseModelo!$A$2:$E$5075,3)</f>
        <v>115</v>
      </c>
      <c r="R1644" s="4">
        <f t="shared" si="500"/>
        <v>32283000</v>
      </c>
      <c r="S1644" s="16">
        <f t="shared" si="501"/>
        <v>2.168323885636403E-4</v>
      </c>
      <c r="T1644" s="4">
        <f t="shared" si="512"/>
        <v>3.0790199176036922E-2</v>
      </c>
      <c r="U1644" s="4">
        <f t="shared" si="513"/>
        <v>3.0790199176036929E-2</v>
      </c>
      <c r="V1644" s="6">
        <f t="shared" si="502"/>
        <v>0</v>
      </c>
      <c r="W1644" s="16" t="str">
        <f t="shared" si="503"/>
        <v/>
      </c>
      <c r="X1644" s="4" t="str">
        <f t="shared" si="514"/>
        <v/>
      </c>
      <c r="Y1644" s="4" t="str">
        <f t="shared" si="504"/>
        <v/>
      </c>
      <c r="Z1644" s="4">
        <f t="shared" si="505"/>
        <v>4853000</v>
      </c>
      <c r="AA1644" s="16">
        <f t="shared" si="506"/>
        <v>1.4424067587059551E-3</v>
      </c>
      <c r="AB1644" s="15">
        <f t="shared" si="515"/>
        <v>0.20482175973624561</v>
      </c>
      <c r="AC1644" s="15">
        <f t="shared" si="516"/>
        <v>0.20482175973624567</v>
      </c>
      <c r="AD1644" s="4">
        <v>153931</v>
      </c>
      <c r="AE1644" s="26">
        <v>1758.65</v>
      </c>
      <c r="AF1644" s="26">
        <v>1406.6989859172122</v>
      </c>
      <c r="AG1644" s="4">
        <f t="shared" si="517"/>
        <v>1993000</v>
      </c>
      <c r="AH1644" s="16">
        <f t="shared" si="507"/>
        <v>3.5122930255895636E-3</v>
      </c>
      <c r="AI1644" s="15">
        <f t="shared" si="508"/>
        <v>0.498745609633718</v>
      </c>
      <c r="AJ1644" s="15">
        <f t="shared" si="509"/>
        <v>0.49874560963371811</v>
      </c>
      <c r="AK1644" s="4">
        <f t="shared" si="510"/>
        <v>15073000</v>
      </c>
      <c r="AL1644" s="27">
        <f t="shared" si="511"/>
        <v>4.6440655476680156E-4</v>
      </c>
      <c r="AM1644" s="15">
        <f t="shared" si="518"/>
        <v>6.5945730776885828E-2</v>
      </c>
      <c r="AN1644" s="15">
        <f t="shared" si="519"/>
        <v>1.4299170319926922E-5</v>
      </c>
    </row>
    <row r="1645" spans="1:40" x14ac:dyDescent="0.2">
      <c r="A1645" s="4" t="s">
        <v>4627</v>
      </c>
      <c r="B1645" s="3" t="s">
        <v>8</v>
      </c>
      <c r="C1645" s="6">
        <v>153931</v>
      </c>
      <c r="D1645" s="3" t="s">
        <v>459</v>
      </c>
      <c r="E1645" s="6">
        <v>153934</v>
      </c>
      <c r="F1645" s="3" t="s">
        <v>2468</v>
      </c>
      <c r="G1645" s="8">
        <v>8000</v>
      </c>
      <c r="H1645" s="6">
        <v>142</v>
      </c>
      <c r="I1645" s="6">
        <v>153509</v>
      </c>
      <c r="J1645" s="13">
        <v>45077</v>
      </c>
      <c r="K1645" s="9">
        <v>4709.9571255427882</v>
      </c>
      <c r="L1645" s="4" t="s">
        <v>4627</v>
      </c>
      <c r="M1645" s="4" t="s">
        <v>4632</v>
      </c>
      <c r="N1645" s="4">
        <f>VLOOKUP(I1645,BaseModelo!$A$2:$E$5075,5)</f>
        <v>6</v>
      </c>
      <c r="P1645" s="15">
        <v>142.00000000000003</v>
      </c>
      <c r="Q1645" s="4">
        <f>VLOOKUP(I1645,BaseModelo!$A$2:$E$5075,3)</f>
        <v>115</v>
      </c>
      <c r="R1645" s="4">
        <f t="shared" si="500"/>
        <v>32283000</v>
      </c>
      <c r="S1645" s="16">
        <f t="shared" si="501"/>
        <v>2.4780844407273179E-4</v>
      </c>
      <c r="T1645" s="4">
        <f t="shared" si="512"/>
        <v>3.5188799058327912E-2</v>
      </c>
      <c r="U1645" s="4">
        <f t="shared" si="513"/>
        <v>3.5188799058327919E-2</v>
      </c>
      <c r="V1645" s="6">
        <f t="shared" si="502"/>
        <v>0</v>
      </c>
      <c r="W1645" s="16" t="str">
        <f t="shared" si="503"/>
        <v/>
      </c>
      <c r="X1645" s="4" t="str">
        <f t="shared" si="514"/>
        <v/>
      </c>
      <c r="Y1645" s="4" t="str">
        <f t="shared" si="504"/>
        <v/>
      </c>
      <c r="Z1645" s="4">
        <f t="shared" si="505"/>
        <v>4853000</v>
      </c>
      <c r="AA1645" s="16">
        <f t="shared" si="506"/>
        <v>1.6484648670925201E-3</v>
      </c>
      <c r="AB1645" s="15">
        <f t="shared" si="515"/>
        <v>0.23408201112713783</v>
      </c>
      <c r="AC1645" s="15">
        <f t="shared" si="516"/>
        <v>0.23408201112713789</v>
      </c>
      <c r="AD1645" s="4">
        <v>153931</v>
      </c>
      <c r="AE1645" s="26">
        <v>2013.74</v>
      </c>
      <c r="AF1645" s="26">
        <v>1610.7389280987843</v>
      </c>
      <c r="AG1645" s="4">
        <f t="shared" si="517"/>
        <v>1993000</v>
      </c>
      <c r="AH1645" s="16">
        <f t="shared" si="507"/>
        <v>4.014049172102358E-3</v>
      </c>
      <c r="AI1645" s="15">
        <f t="shared" si="508"/>
        <v>0.56999498243853486</v>
      </c>
      <c r="AJ1645" s="15">
        <f t="shared" si="509"/>
        <v>0.56999498243853497</v>
      </c>
      <c r="AK1645" s="4">
        <f t="shared" si="510"/>
        <v>15073000</v>
      </c>
      <c r="AL1645" s="27">
        <f t="shared" si="511"/>
        <v>5.3075034830491602E-4</v>
      </c>
      <c r="AM1645" s="15">
        <f t="shared" si="518"/>
        <v>7.5366549459298077E-2</v>
      </c>
      <c r="AN1645" s="15">
        <f t="shared" si="519"/>
        <v>1.8676467356639244E-5</v>
      </c>
    </row>
    <row r="1646" spans="1:40" x14ac:dyDescent="0.2">
      <c r="A1646" s="4" t="s">
        <v>4627</v>
      </c>
      <c r="B1646" s="3" t="s">
        <v>8</v>
      </c>
      <c r="C1646" s="6">
        <v>153931</v>
      </c>
      <c r="D1646" s="3" t="s">
        <v>459</v>
      </c>
      <c r="E1646" s="6">
        <v>153935</v>
      </c>
      <c r="F1646" s="3" t="s">
        <v>2469</v>
      </c>
      <c r="G1646" s="8">
        <v>7000</v>
      </c>
      <c r="H1646" s="6">
        <v>142</v>
      </c>
      <c r="I1646" s="6">
        <v>153556</v>
      </c>
      <c r="J1646" s="13">
        <v>45077</v>
      </c>
      <c r="K1646" s="9">
        <v>4121.2124848499398</v>
      </c>
      <c r="L1646" s="4" t="s">
        <v>4627</v>
      </c>
      <c r="M1646" s="4" t="s">
        <v>4632</v>
      </c>
      <c r="N1646" s="4">
        <f>VLOOKUP(I1646,BaseModelo!$A$2:$E$5075,5)</f>
        <v>2</v>
      </c>
      <c r="P1646" s="15">
        <v>142.00000000000003</v>
      </c>
      <c r="Q1646" s="4">
        <f>VLOOKUP(I1646,BaseModelo!$A$2:$E$5075,3)</f>
        <v>100</v>
      </c>
      <c r="R1646" s="4">
        <f t="shared" si="500"/>
        <v>32283000</v>
      </c>
      <c r="S1646" s="16">
        <f t="shared" si="501"/>
        <v>2.168323885636403E-4</v>
      </c>
      <c r="T1646" s="4">
        <f t="shared" si="512"/>
        <v>3.0790199176036922E-2</v>
      </c>
      <c r="U1646" s="4">
        <f t="shared" si="513"/>
        <v>3.0790199176036929E-2</v>
      </c>
      <c r="V1646" s="6">
        <f t="shared" si="502"/>
        <v>0</v>
      </c>
      <c r="W1646" s="16" t="str">
        <f t="shared" si="503"/>
        <v/>
      </c>
      <c r="X1646" s="4" t="str">
        <f t="shared" si="514"/>
        <v/>
      </c>
      <c r="Y1646" s="4" t="str">
        <f t="shared" si="504"/>
        <v/>
      </c>
      <c r="Z1646" s="4">
        <f t="shared" si="505"/>
        <v>1578000</v>
      </c>
      <c r="AA1646" s="16">
        <f t="shared" si="506"/>
        <v>4.4359949302915083E-3</v>
      </c>
      <c r="AB1646" s="15">
        <f t="shared" si="515"/>
        <v>0.62991128010139419</v>
      </c>
      <c r="AC1646" s="15">
        <f t="shared" si="516"/>
        <v>0.6299112801013943</v>
      </c>
      <c r="AD1646" s="4">
        <v>153931</v>
      </c>
      <c r="AE1646" s="26">
        <v>1758.65</v>
      </c>
      <c r="AF1646" s="26">
        <v>1406.6989859172122</v>
      </c>
      <c r="AG1646" s="4">
        <f t="shared" si="517"/>
        <v>681000</v>
      </c>
      <c r="AH1646" s="16">
        <f t="shared" si="507"/>
        <v>1.0279001468428781E-2</v>
      </c>
      <c r="AI1646" s="15">
        <f t="shared" si="508"/>
        <v>1.459618208516887</v>
      </c>
      <c r="AJ1646" s="15">
        <f t="shared" si="509"/>
        <v>1.4596182085168872</v>
      </c>
      <c r="AK1646" s="4">
        <f t="shared" si="510"/>
        <v>15073000</v>
      </c>
      <c r="AL1646" s="27">
        <f t="shared" si="511"/>
        <v>4.6440655476680156E-4</v>
      </c>
      <c r="AM1646" s="15">
        <f t="shared" si="518"/>
        <v>6.5945730776885828E-2</v>
      </c>
      <c r="AN1646" s="15">
        <f t="shared" si="519"/>
        <v>1.4299170319926922E-5</v>
      </c>
    </row>
    <row r="1647" spans="1:40" x14ac:dyDescent="0.2">
      <c r="A1647" s="4" t="s">
        <v>4627</v>
      </c>
      <c r="B1647" s="3" t="s">
        <v>8</v>
      </c>
      <c r="C1647" s="6">
        <v>153931</v>
      </c>
      <c r="D1647" s="3" t="s">
        <v>459</v>
      </c>
      <c r="E1647" s="6">
        <v>153983</v>
      </c>
      <c r="F1647" s="3" t="s">
        <v>2470</v>
      </c>
      <c r="G1647" s="8">
        <v>5000</v>
      </c>
      <c r="H1647" s="6">
        <v>147</v>
      </c>
      <c r="I1647" s="6">
        <v>153542</v>
      </c>
      <c r="J1647" s="13">
        <v>45077</v>
      </c>
      <c r="K1647" s="9">
        <v>2943.7232034642425</v>
      </c>
      <c r="L1647" s="4" t="s">
        <v>4627</v>
      </c>
      <c r="M1647" s="4" t="s">
        <v>4632</v>
      </c>
      <c r="N1647" s="4">
        <f>VLOOKUP(I1647,BaseModelo!$A$2:$E$5075,5)</f>
        <v>7</v>
      </c>
      <c r="P1647" s="15">
        <v>147</v>
      </c>
      <c r="Q1647" s="4">
        <f>VLOOKUP(I1647,BaseModelo!$A$2:$E$5075,3)</f>
        <v>127</v>
      </c>
      <c r="R1647" s="4">
        <f t="shared" si="500"/>
        <v>32283000</v>
      </c>
      <c r="S1647" s="16">
        <f t="shared" si="501"/>
        <v>1.5488027754545735E-4</v>
      </c>
      <c r="T1647" s="4">
        <f t="shared" si="512"/>
        <v>2.2767400799182231E-2</v>
      </c>
      <c r="U1647" s="4">
        <f t="shared" si="513"/>
        <v>2.2767400799182231E-2</v>
      </c>
      <c r="V1647" s="6">
        <f t="shared" si="502"/>
        <v>0</v>
      </c>
      <c r="W1647" s="16" t="str">
        <f t="shared" si="503"/>
        <v/>
      </c>
      <c r="X1647" s="4" t="str">
        <f t="shared" si="514"/>
        <v/>
      </c>
      <c r="Y1647" s="4" t="str">
        <f t="shared" si="504"/>
        <v/>
      </c>
      <c r="Z1647" s="4">
        <f t="shared" si="505"/>
        <v>4022000</v>
      </c>
      <c r="AA1647" s="16">
        <f t="shared" si="506"/>
        <v>1.2431626056688214E-3</v>
      </c>
      <c r="AB1647" s="15">
        <f t="shared" si="515"/>
        <v>0.18274490303331675</v>
      </c>
      <c r="AC1647" s="15">
        <f t="shared" si="516"/>
        <v>0.18274490303331675</v>
      </c>
      <c r="AD1647" s="4">
        <v>153931</v>
      </c>
      <c r="AE1647" s="26">
        <v>1303.3399999999999</v>
      </c>
      <c r="AF1647" s="26">
        <v>1042.5082058996045</v>
      </c>
      <c r="AG1647" s="4">
        <f t="shared" si="517"/>
        <v>1778000</v>
      </c>
      <c r="AH1647" s="16">
        <f t="shared" si="507"/>
        <v>2.8121484814398199E-3</v>
      </c>
      <c r="AI1647" s="15">
        <f t="shared" si="508"/>
        <v>0.41338582677165353</v>
      </c>
      <c r="AJ1647" s="15">
        <f t="shared" si="509"/>
        <v>0.41338582677165353</v>
      </c>
      <c r="AK1647" s="4">
        <f t="shared" si="510"/>
        <v>15073000</v>
      </c>
      <c r="AL1647" s="27">
        <f t="shared" si="511"/>
        <v>3.3171896769057253E-4</v>
      </c>
      <c r="AM1647" s="15">
        <f t="shared" si="518"/>
        <v>4.8762688250514163E-2</v>
      </c>
      <c r="AN1647" s="15">
        <f t="shared" si="519"/>
        <v>7.5523786901022457E-6</v>
      </c>
    </row>
    <row r="1648" spans="1:40" x14ac:dyDescent="0.2">
      <c r="A1648" s="4" t="s">
        <v>4628</v>
      </c>
      <c r="B1648" s="2" t="s">
        <v>15</v>
      </c>
      <c r="C1648" s="5">
        <v>153943</v>
      </c>
      <c r="D1648" s="2" t="s">
        <v>460</v>
      </c>
      <c r="E1648" s="5">
        <v>153945</v>
      </c>
      <c r="F1648" s="2" t="s">
        <v>2440</v>
      </c>
      <c r="G1648" s="7">
        <v>22000</v>
      </c>
      <c r="H1648" s="5">
        <v>85</v>
      </c>
      <c r="I1648" s="6">
        <v>153564</v>
      </c>
      <c r="J1648" s="13">
        <v>45077</v>
      </c>
      <c r="K1648" s="9">
        <v>22000</v>
      </c>
      <c r="L1648" s="4" t="s">
        <v>4628</v>
      </c>
      <c r="M1648" s="4" t="s">
        <v>4632</v>
      </c>
      <c r="N1648" s="4">
        <f>VLOOKUP(I1648,BaseModelo!$A$2:$E$5075,5)</f>
        <v>9</v>
      </c>
      <c r="P1648" s="15">
        <v>110.00000000000001</v>
      </c>
      <c r="Q1648" s="4">
        <f>VLOOKUP(I1648,BaseModelo!$A$2:$E$5075,3)</f>
        <v>147</v>
      </c>
      <c r="R1648" s="4">
        <f t="shared" si="500"/>
        <v>32283000</v>
      </c>
      <c r="S1648" s="16">
        <f t="shared" si="501"/>
        <v>6.8147322120001234E-4</v>
      </c>
      <c r="T1648" s="4">
        <f t="shared" si="512"/>
        <v>5.7925223802001047E-2</v>
      </c>
      <c r="U1648" s="4">
        <f t="shared" si="513"/>
        <v>7.4962054332001371E-2</v>
      </c>
      <c r="V1648" s="6">
        <f t="shared" si="502"/>
        <v>0</v>
      </c>
      <c r="W1648" s="16" t="str">
        <f t="shared" si="503"/>
        <v/>
      </c>
      <c r="X1648" s="4" t="str">
        <f t="shared" si="514"/>
        <v/>
      </c>
      <c r="Y1648" s="4" t="str">
        <f t="shared" si="504"/>
        <v/>
      </c>
      <c r="Z1648" s="4">
        <f t="shared" si="505"/>
        <v>5305000</v>
      </c>
      <c r="AA1648" s="16">
        <f t="shared" si="506"/>
        <v>4.1470311027332705E-3</v>
      </c>
      <c r="AB1648" s="15">
        <f t="shared" si="515"/>
        <v>0.352497643732328</v>
      </c>
      <c r="AC1648" s="15">
        <f t="shared" si="516"/>
        <v>0.4561734213006598</v>
      </c>
      <c r="AD1648" s="4">
        <v>153943</v>
      </c>
      <c r="AE1648" s="26">
        <v>3213.71</v>
      </c>
      <c r="AF1648" s="26">
        <v>3213.71</v>
      </c>
      <c r="AG1648" s="4">
        <f t="shared" si="517"/>
        <v>3095000</v>
      </c>
      <c r="AH1648" s="16">
        <f t="shared" si="507"/>
        <v>7.1082390953150238E-3</v>
      </c>
      <c r="AI1648" s="15">
        <f t="shared" si="508"/>
        <v>0.60420032310177707</v>
      </c>
      <c r="AJ1648" s="15">
        <f t="shared" si="509"/>
        <v>0.78190630048465271</v>
      </c>
      <c r="AK1648" s="4">
        <f t="shared" si="510"/>
        <v>16319000</v>
      </c>
      <c r="AL1648" s="27">
        <f t="shared" si="511"/>
        <v>1.3481218211900238E-3</v>
      </c>
      <c r="AM1648" s="15">
        <f t="shared" si="518"/>
        <v>0.11459035480115203</v>
      </c>
      <c r="AN1648" s="15">
        <f t="shared" si="519"/>
        <v>1.0105798120620321E-4</v>
      </c>
    </row>
    <row r="1649" spans="1:40" x14ac:dyDescent="0.2">
      <c r="A1649" s="4" t="s">
        <v>4628</v>
      </c>
      <c r="B1649" s="3" t="s">
        <v>15</v>
      </c>
      <c r="C1649" s="6">
        <v>153943</v>
      </c>
      <c r="D1649" s="3" t="s">
        <v>460</v>
      </c>
      <c r="E1649" s="6">
        <v>153946</v>
      </c>
      <c r="F1649" s="3" t="s">
        <v>2458</v>
      </c>
      <c r="G1649" s="8">
        <v>22000</v>
      </c>
      <c r="H1649" s="6">
        <v>85</v>
      </c>
      <c r="I1649" s="6">
        <v>153343</v>
      </c>
      <c r="J1649" s="13">
        <v>45077</v>
      </c>
      <c r="K1649" s="9">
        <v>22000</v>
      </c>
      <c r="L1649" s="4" t="s">
        <v>4628</v>
      </c>
      <c r="M1649" s="4" t="s">
        <v>4632</v>
      </c>
      <c r="N1649" s="4">
        <f>VLOOKUP(I1649,BaseModelo!$A$2:$E$5075,5)</f>
        <v>8</v>
      </c>
      <c r="P1649" s="15">
        <v>110.00000000000001</v>
      </c>
      <c r="Q1649" s="4">
        <f>VLOOKUP(I1649,BaseModelo!$A$2:$E$5075,3)</f>
        <v>132</v>
      </c>
      <c r="R1649" s="4">
        <f t="shared" si="500"/>
        <v>32283000</v>
      </c>
      <c r="S1649" s="16">
        <f t="shared" si="501"/>
        <v>6.8147322120001234E-4</v>
      </c>
      <c r="T1649" s="4">
        <f t="shared" si="512"/>
        <v>5.7925223802001047E-2</v>
      </c>
      <c r="U1649" s="4">
        <f t="shared" si="513"/>
        <v>7.4962054332001371E-2</v>
      </c>
      <c r="V1649" s="6">
        <f t="shared" si="502"/>
        <v>0</v>
      </c>
      <c r="W1649" s="16" t="str">
        <f t="shared" si="503"/>
        <v/>
      </c>
      <c r="X1649" s="4" t="str">
        <f t="shared" si="514"/>
        <v/>
      </c>
      <c r="Y1649" s="4" t="str">
        <f t="shared" si="504"/>
        <v/>
      </c>
      <c r="Z1649" s="4">
        <f t="shared" si="505"/>
        <v>5836000</v>
      </c>
      <c r="AA1649" s="16">
        <f t="shared" si="506"/>
        <v>3.7697052775873888E-3</v>
      </c>
      <c r="AB1649" s="15">
        <f t="shared" si="515"/>
        <v>0.32042494859492804</v>
      </c>
      <c r="AC1649" s="15">
        <f t="shared" si="516"/>
        <v>0.41466758053461283</v>
      </c>
      <c r="AD1649" s="4">
        <v>153943</v>
      </c>
      <c r="AE1649" s="26">
        <v>3213.71</v>
      </c>
      <c r="AF1649" s="26">
        <v>3213.71</v>
      </c>
      <c r="AG1649" s="4">
        <f t="shared" si="517"/>
        <v>3421000</v>
      </c>
      <c r="AH1649" s="16">
        <f t="shared" si="507"/>
        <v>6.4308681672025723E-3</v>
      </c>
      <c r="AI1649" s="15">
        <f t="shared" si="508"/>
        <v>0.54662379421221863</v>
      </c>
      <c r="AJ1649" s="15">
        <f t="shared" si="509"/>
        <v>0.707395498392283</v>
      </c>
      <c r="AK1649" s="4">
        <f t="shared" si="510"/>
        <v>16319000</v>
      </c>
      <c r="AL1649" s="27">
        <f t="shared" si="511"/>
        <v>1.3481218211900238E-3</v>
      </c>
      <c r="AM1649" s="15">
        <f t="shared" si="518"/>
        <v>0.11459035480115203</v>
      </c>
      <c r="AN1649" s="15">
        <f t="shared" si="519"/>
        <v>1.0105798120620321E-4</v>
      </c>
    </row>
    <row r="1650" spans="1:40" x14ac:dyDescent="0.2">
      <c r="A1650" s="4" t="s">
        <v>4628</v>
      </c>
      <c r="B1650" s="3" t="s">
        <v>15</v>
      </c>
      <c r="C1650" s="6">
        <v>153943</v>
      </c>
      <c r="D1650" s="3" t="s">
        <v>460</v>
      </c>
      <c r="E1650" s="6">
        <v>153944</v>
      </c>
      <c r="F1650" s="3" t="s">
        <v>2459</v>
      </c>
      <c r="G1650" s="8">
        <v>12000</v>
      </c>
      <c r="H1650" s="6">
        <v>90</v>
      </c>
      <c r="I1650" s="6">
        <v>153431</v>
      </c>
      <c r="J1650" s="13">
        <v>45077</v>
      </c>
      <c r="K1650" s="9">
        <v>12000</v>
      </c>
      <c r="L1650" s="4" t="s">
        <v>4628</v>
      </c>
      <c r="M1650" s="4" t="s">
        <v>4632</v>
      </c>
      <c r="N1650" s="4">
        <f>VLOOKUP(I1650,BaseModelo!$A$2:$E$5075,5)</f>
        <v>7</v>
      </c>
      <c r="P1650" s="15">
        <v>132</v>
      </c>
      <c r="Q1650" s="4">
        <f>VLOOKUP(I1650,BaseModelo!$A$2:$E$5075,3)</f>
        <v>127</v>
      </c>
      <c r="R1650" s="4">
        <f t="shared" si="500"/>
        <v>32283000</v>
      </c>
      <c r="S1650" s="16">
        <f t="shared" si="501"/>
        <v>3.7171266610909768E-4</v>
      </c>
      <c r="T1650" s="4">
        <f t="shared" si="512"/>
        <v>3.3454139949818794E-2</v>
      </c>
      <c r="U1650" s="4">
        <f t="shared" si="513"/>
        <v>4.9066071926400896E-2</v>
      </c>
      <c r="V1650" s="6">
        <f t="shared" si="502"/>
        <v>0</v>
      </c>
      <c r="W1650" s="16" t="str">
        <f t="shared" si="503"/>
        <v/>
      </c>
      <c r="X1650" s="4" t="str">
        <f t="shared" si="514"/>
        <v/>
      </c>
      <c r="Y1650" s="4" t="str">
        <f t="shared" si="504"/>
        <v/>
      </c>
      <c r="Z1650" s="4">
        <f t="shared" si="505"/>
        <v>4022000</v>
      </c>
      <c r="AA1650" s="16">
        <f t="shared" si="506"/>
        <v>2.9835902536051715E-3</v>
      </c>
      <c r="AB1650" s="15">
        <f t="shared" si="515"/>
        <v>0.26852312282446544</v>
      </c>
      <c r="AC1650" s="15">
        <f t="shared" si="516"/>
        <v>0.39383391347588265</v>
      </c>
      <c r="AD1650" s="4">
        <v>153943</v>
      </c>
      <c r="AE1650" s="26">
        <v>1862.13</v>
      </c>
      <c r="AF1650" s="26">
        <v>1862.13</v>
      </c>
      <c r="AG1650" s="4">
        <f t="shared" si="517"/>
        <v>2184000</v>
      </c>
      <c r="AH1650" s="16">
        <f t="shared" si="507"/>
        <v>5.4945054945054949E-3</v>
      </c>
      <c r="AI1650" s="15">
        <f t="shared" si="508"/>
        <v>0.49450549450549453</v>
      </c>
      <c r="AJ1650" s="15">
        <f t="shared" si="509"/>
        <v>0.72527472527472536</v>
      </c>
      <c r="AK1650" s="4">
        <f t="shared" si="510"/>
        <v>16319000</v>
      </c>
      <c r="AL1650" s="27">
        <f t="shared" si="511"/>
        <v>7.3533917519455851E-4</v>
      </c>
      <c r="AM1650" s="15">
        <f t="shared" si="518"/>
        <v>6.6180525767510268E-2</v>
      </c>
      <c r="AN1650" s="15">
        <f t="shared" si="519"/>
        <v>3.6080204860396516E-5</v>
      </c>
    </row>
    <row r="1651" spans="1:40" x14ac:dyDescent="0.2">
      <c r="A1651" s="4" t="s">
        <v>4628</v>
      </c>
      <c r="B1651" s="3" t="s">
        <v>15</v>
      </c>
      <c r="C1651" s="6">
        <v>153943</v>
      </c>
      <c r="D1651" s="3" t="s">
        <v>460</v>
      </c>
      <c r="E1651" s="6">
        <v>153947</v>
      </c>
      <c r="F1651" s="3" t="s">
        <v>2460</v>
      </c>
      <c r="G1651" s="8">
        <v>15000</v>
      </c>
      <c r="H1651" s="6">
        <v>90</v>
      </c>
      <c r="I1651" s="6">
        <v>153323</v>
      </c>
      <c r="J1651" s="13">
        <v>45077</v>
      </c>
      <c r="K1651" s="9">
        <v>15000</v>
      </c>
      <c r="L1651" s="4" t="s">
        <v>4628</v>
      </c>
      <c r="M1651" s="4" t="s">
        <v>4632</v>
      </c>
      <c r="N1651" s="4">
        <f>VLOOKUP(I1651,BaseModelo!$A$2:$E$5075,5)</f>
        <v>9</v>
      </c>
      <c r="P1651" s="15">
        <v>132</v>
      </c>
      <c r="Q1651" s="4">
        <f>VLOOKUP(I1651,BaseModelo!$A$2:$E$5075,3)</f>
        <v>147</v>
      </c>
      <c r="R1651" s="4">
        <f t="shared" si="500"/>
        <v>32283000</v>
      </c>
      <c r="S1651" s="16">
        <f t="shared" si="501"/>
        <v>4.6464083263637206E-4</v>
      </c>
      <c r="T1651" s="4">
        <f t="shared" si="512"/>
        <v>4.1817674937273487E-2</v>
      </c>
      <c r="U1651" s="4">
        <f t="shared" si="513"/>
        <v>6.1332589908001112E-2</v>
      </c>
      <c r="V1651" s="6">
        <f t="shared" si="502"/>
        <v>0</v>
      </c>
      <c r="W1651" s="16" t="str">
        <f t="shared" si="503"/>
        <v/>
      </c>
      <c r="X1651" s="4" t="str">
        <f t="shared" si="514"/>
        <v/>
      </c>
      <c r="Y1651" s="4" t="str">
        <f t="shared" si="504"/>
        <v/>
      </c>
      <c r="Z1651" s="4">
        <f t="shared" si="505"/>
        <v>5305000</v>
      </c>
      <c r="AA1651" s="16">
        <f t="shared" si="506"/>
        <v>2.8275212064090482E-3</v>
      </c>
      <c r="AB1651" s="15">
        <f t="shared" si="515"/>
        <v>0.25447690857681432</v>
      </c>
      <c r="AC1651" s="15">
        <f t="shared" si="516"/>
        <v>0.37323279924599434</v>
      </c>
      <c r="AD1651" s="4">
        <v>153943</v>
      </c>
      <c r="AE1651" s="26">
        <v>2324.0300000000002</v>
      </c>
      <c r="AF1651" s="26">
        <v>2324.0300000000002</v>
      </c>
      <c r="AG1651" s="4">
        <f t="shared" si="517"/>
        <v>3095000</v>
      </c>
      <c r="AH1651" s="16">
        <f t="shared" si="507"/>
        <v>4.8465266558966073E-3</v>
      </c>
      <c r="AI1651" s="15">
        <f t="shared" si="508"/>
        <v>0.43618739903069464</v>
      </c>
      <c r="AJ1651" s="15">
        <f t="shared" si="509"/>
        <v>0.63974151857835215</v>
      </c>
      <c r="AK1651" s="4">
        <f t="shared" si="510"/>
        <v>16319000</v>
      </c>
      <c r="AL1651" s="27">
        <f t="shared" si="511"/>
        <v>9.1917396899319809E-4</v>
      </c>
      <c r="AM1651" s="15">
        <f t="shared" si="518"/>
        <v>8.2725657209387835E-2</v>
      </c>
      <c r="AN1651" s="15">
        <f t="shared" si="519"/>
        <v>5.637532009436955E-5</v>
      </c>
    </row>
    <row r="1652" spans="1:40" x14ac:dyDescent="0.2">
      <c r="A1652" s="4" t="s">
        <v>4628</v>
      </c>
      <c r="B1652" s="3" t="s">
        <v>15</v>
      </c>
      <c r="C1652" s="6">
        <v>153943</v>
      </c>
      <c r="D1652" s="3" t="s">
        <v>460</v>
      </c>
      <c r="E1652" s="6">
        <v>153948</v>
      </c>
      <c r="F1652" s="3" t="s">
        <v>2461</v>
      </c>
      <c r="G1652" s="8">
        <v>6000</v>
      </c>
      <c r="H1652" s="6">
        <v>90</v>
      </c>
      <c r="I1652" s="6">
        <v>153565</v>
      </c>
      <c r="J1652" s="13">
        <v>45077</v>
      </c>
      <c r="K1652" s="9">
        <v>6000</v>
      </c>
      <c r="L1652" s="4" t="s">
        <v>4628</v>
      </c>
      <c r="M1652" s="4" t="s">
        <v>4632</v>
      </c>
      <c r="N1652" s="4">
        <f>VLOOKUP(I1652,BaseModelo!$A$2:$E$5075,5)</f>
        <v>9</v>
      </c>
      <c r="P1652" s="15">
        <v>142.00000000000003</v>
      </c>
      <c r="Q1652" s="4">
        <f>VLOOKUP(I1652,BaseModelo!$A$2:$E$5075,3)</f>
        <v>147</v>
      </c>
      <c r="R1652" s="4">
        <f t="shared" si="500"/>
        <v>32283000</v>
      </c>
      <c r="S1652" s="16">
        <f t="shared" si="501"/>
        <v>1.8585633305454884E-4</v>
      </c>
      <c r="T1652" s="4">
        <f t="shared" si="512"/>
        <v>1.6727069974909397E-2</v>
      </c>
      <c r="U1652" s="4">
        <f t="shared" si="513"/>
        <v>2.6391599293745942E-2</v>
      </c>
      <c r="V1652" s="6">
        <f t="shared" si="502"/>
        <v>0</v>
      </c>
      <c r="W1652" s="16" t="str">
        <f t="shared" si="503"/>
        <v/>
      </c>
      <c r="X1652" s="4" t="str">
        <f t="shared" si="514"/>
        <v/>
      </c>
      <c r="Y1652" s="4" t="str">
        <f t="shared" si="504"/>
        <v/>
      </c>
      <c r="Z1652" s="4">
        <f t="shared" si="505"/>
        <v>5305000</v>
      </c>
      <c r="AA1652" s="16">
        <f t="shared" si="506"/>
        <v>1.1310084825636192E-3</v>
      </c>
      <c r="AB1652" s="15">
        <f t="shared" si="515"/>
        <v>0.10179076343072573</v>
      </c>
      <c r="AC1652" s="15">
        <f t="shared" si="516"/>
        <v>0.16060320452403395</v>
      </c>
      <c r="AD1652" s="4">
        <v>153943</v>
      </c>
      <c r="AE1652" s="26">
        <v>937.98</v>
      </c>
      <c r="AF1652" s="26">
        <v>937.98</v>
      </c>
      <c r="AG1652" s="4">
        <f t="shared" si="517"/>
        <v>3095000</v>
      </c>
      <c r="AH1652" s="16">
        <f t="shared" si="507"/>
        <v>1.9386106623586429E-3</v>
      </c>
      <c r="AI1652" s="15">
        <f t="shared" si="508"/>
        <v>0.17447495961227785</v>
      </c>
      <c r="AJ1652" s="15">
        <f t="shared" si="509"/>
        <v>0.27528271405492732</v>
      </c>
      <c r="AK1652" s="4">
        <f t="shared" si="510"/>
        <v>16319000</v>
      </c>
      <c r="AL1652" s="27">
        <f t="shared" si="511"/>
        <v>3.6766958759727926E-4</v>
      </c>
      <c r="AM1652" s="15">
        <f t="shared" si="518"/>
        <v>3.3090262883755134E-2</v>
      </c>
      <c r="AN1652" s="15">
        <f t="shared" si="519"/>
        <v>9.7033884283642175E-6</v>
      </c>
    </row>
    <row r="1653" spans="1:40" x14ac:dyDescent="0.2">
      <c r="A1653" s="4" t="s">
        <v>4628</v>
      </c>
      <c r="B1653" s="3" t="s">
        <v>15</v>
      </c>
      <c r="C1653" s="6">
        <v>153943</v>
      </c>
      <c r="D1653" s="3" t="s">
        <v>460</v>
      </c>
      <c r="E1653" s="6">
        <v>153949</v>
      </c>
      <c r="F1653" s="3" t="s">
        <v>2462</v>
      </c>
      <c r="G1653" s="8">
        <v>11000</v>
      </c>
      <c r="H1653" s="6">
        <v>90</v>
      </c>
      <c r="I1653" s="6">
        <v>153320</v>
      </c>
      <c r="J1653" s="13">
        <v>45077</v>
      </c>
      <c r="K1653" s="9">
        <v>11000</v>
      </c>
      <c r="L1653" s="4" t="s">
        <v>4628</v>
      </c>
      <c r="M1653" s="4" t="s">
        <v>4632</v>
      </c>
      <c r="N1653" s="4">
        <f>VLOOKUP(I1653,BaseModelo!$A$2:$E$5075,5)</f>
        <v>7</v>
      </c>
      <c r="P1653" s="15">
        <v>132</v>
      </c>
      <c r="Q1653" s="4">
        <f>VLOOKUP(I1653,BaseModelo!$A$2:$E$5075,3)</f>
        <v>127</v>
      </c>
      <c r="R1653" s="4">
        <f t="shared" si="500"/>
        <v>32283000</v>
      </c>
      <c r="S1653" s="16">
        <f t="shared" si="501"/>
        <v>3.4073661060000617E-4</v>
      </c>
      <c r="T1653" s="4">
        <f t="shared" si="512"/>
        <v>3.0666294954000556E-2</v>
      </c>
      <c r="U1653" s="4">
        <f t="shared" si="513"/>
        <v>4.4977232599200813E-2</v>
      </c>
      <c r="V1653" s="6">
        <f t="shared" si="502"/>
        <v>0</v>
      </c>
      <c r="W1653" s="16" t="str">
        <f t="shared" si="503"/>
        <v/>
      </c>
      <c r="X1653" s="4" t="str">
        <f t="shared" si="514"/>
        <v/>
      </c>
      <c r="Y1653" s="4" t="str">
        <f t="shared" si="504"/>
        <v/>
      </c>
      <c r="Z1653" s="4">
        <f t="shared" si="505"/>
        <v>4022000</v>
      </c>
      <c r="AA1653" s="16">
        <f t="shared" si="506"/>
        <v>2.7349577324714074E-3</v>
      </c>
      <c r="AB1653" s="15">
        <f t="shared" si="515"/>
        <v>0.24614619592242667</v>
      </c>
      <c r="AC1653" s="15">
        <f t="shared" si="516"/>
        <v>0.3610144206862258</v>
      </c>
      <c r="AD1653" s="4">
        <v>153943</v>
      </c>
      <c r="AE1653" s="26">
        <v>1703.34</v>
      </c>
      <c r="AF1653" s="26">
        <v>1703.34</v>
      </c>
      <c r="AG1653" s="4">
        <f t="shared" si="517"/>
        <v>2184000</v>
      </c>
      <c r="AH1653" s="16">
        <f t="shared" si="507"/>
        <v>5.036630036630037E-3</v>
      </c>
      <c r="AI1653" s="15">
        <f t="shared" si="508"/>
        <v>0.45329670329670335</v>
      </c>
      <c r="AJ1653" s="15">
        <f t="shared" si="509"/>
        <v>0.66483516483516492</v>
      </c>
      <c r="AK1653" s="4">
        <f t="shared" si="510"/>
        <v>16319000</v>
      </c>
      <c r="AL1653" s="27">
        <f t="shared" si="511"/>
        <v>6.7406091059501192E-4</v>
      </c>
      <c r="AM1653" s="15">
        <f t="shared" si="518"/>
        <v>6.0665481953551072E-2</v>
      </c>
      <c r="AN1653" s="15">
        <f t="shared" si="519"/>
        <v>3.0317394361860955E-5</v>
      </c>
    </row>
    <row r="1654" spans="1:40" x14ac:dyDescent="0.2">
      <c r="A1654" s="4" t="s">
        <v>4628</v>
      </c>
      <c r="B1654" s="3" t="s">
        <v>12</v>
      </c>
      <c r="C1654" s="6">
        <v>153953</v>
      </c>
      <c r="D1654" s="3" t="s">
        <v>203</v>
      </c>
      <c r="E1654" s="6">
        <v>154037</v>
      </c>
      <c r="F1654" s="3" t="s">
        <v>2463</v>
      </c>
      <c r="G1654" s="8">
        <v>6000</v>
      </c>
      <c r="H1654" s="6">
        <v>142</v>
      </c>
      <c r="I1654" s="6">
        <v>153890</v>
      </c>
      <c r="J1654" s="13">
        <v>45077</v>
      </c>
      <c r="K1654" s="9">
        <v>6000</v>
      </c>
      <c r="L1654" s="4" t="s">
        <v>4628</v>
      </c>
      <c r="M1654" s="4" t="s">
        <v>4632</v>
      </c>
      <c r="N1654" s="4">
        <f>VLOOKUP(I1654,BaseModelo!$A$2:$E$5075,5)</f>
        <v>8</v>
      </c>
      <c r="P1654" s="15">
        <v>142.00000000000003</v>
      </c>
      <c r="Q1654" s="4">
        <f>VLOOKUP(I1654,BaseModelo!$A$2:$E$5075,3)</f>
        <v>132</v>
      </c>
      <c r="R1654" s="4">
        <f t="shared" si="500"/>
        <v>32283000</v>
      </c>
      <c r="S1654" s="16">
        <f t="shared" si="501"/>
        <v>1.8585633305454884E-4</v>
      </c>
      <c r="T1654" s="4">
        <f t="shared" si="512"/>
        <v>2.6391599293745936E-2</v>
      </c>
      <c r="U1654" s="4">
        <f t="shared" si="513"/>
        <v>2.6391599293745942E-2</v>
      </c>
      <c r="V1654" s="6">
        <f t="shared" si="502"/>
        <v>0</v>
      </c>
      <c r="W1654" s="16" t="str">
        <f t="shared" si="503"/>
        <v/>
      </c>
      <c r="X1654" s="4" t="str">
        <f t="shared" si="514"/>
        <v/>
      </c>
      <c r="Y1654" s="4" t="str">
        <f t="shared" si="504"/>
        <v/>
      </c>
      <c r="Z1654" s="4">
        <f t="shared" si="505"/>
        <v>5836000</v>
      </c>
      <c r="AA1654" s="16">
        <f t="shared" si="506"/>
        <v>1.028101439342015E-3</v>
      </c>
      <c r="AB1654" s="15">
        <f t="shared" si="515"/>
        <v>0.14599040438656613</v>
      </c>
      <c r="AC1654" s="15">
        <f t="shared" si="516"/>
        <v>0.14599040438656616</v>
      </c>
      <c r="AD1654" s="4">
        <v>153953</v>
      </c>
      <c r="AE1654" s="26">
        <v>1503.37</v>
      </c>
      <c r="AF1654" s="26">
        <v>1503.37</v>
      </c>
      <c r="AG1654" s="4">
        <f t="shared" si="517"/>
        <v>3421000</v>
      </c>
      <c r="AH1654" s="16">
        <f t="shared" si="507"/>
        <v>1.7538731365097924E-3</v>
      </c>
      <c r="AI1654" s="15">
        <f t="shared" si="508"/>
        <v>0.24904998538439052</v>
      </c>
      <c r="AJ1654" s="15">
        <f t="shared" si="509"/>
        <v>0.24904998538439058</v>
      </c>
      <c r="AK1654" s="4">
        <f t="shared" si="510"/>
        <v>16319000</v>
      </c>
      <c r="AL1654" s="27">
        <f t="shared" si="511"/>
        <v>3.6766958759727926E-4</v>
      </c>
      <c r="AM1654" s="15">
        <f t="shared" si="518"/>
        <v>5.2209081438813656E-2</v>
      </c>
      <c r="AN1654" s="15">
        <f t="shared" si="519"/>
        <v>9.7033884283642175E-6</v>
      </c>
    </row>
    <row r="1655" spans="1:40" x14ac:dyDescent="0.2">
      <c r="A1655" s="4" t="s">
        <v>4628</v>
      </c>
      <c r="B1655" s="3" t="s">
        <v>4</v>
      </c>
      <c r="C1655" s="6">
        <v>153964</v>
      </c>
      <c r="D1655" s="3" t="s">
        <v>143</v>
      </c>
      <c r="E1655" s="6">
        <v>153975</v>
      </c>
      <c r="F1655" s="3" t="s">
        <v>2477</v>
      </c>
      <c r="G1655" s="8">
        <v>5000</v>
      </c>
      <c r="H1655" s="6">
        <v>147</v>
      </c>
      <c r="I1655" s="6">
        <v>153704</v>
      </c>
      <c r="J1655" s="13">
        <v>45077</v>
      </c>
      <c r="K1655" s="9">
        <v>5000</v>
      </c>
      <c r="L1655" s="4" t="s">
        <v>4628</v>
      </c>
      <c r="M1655" s="4" t="s">
        <v>4632</v>
      </c>
      <c r="N1655" s="4">
        <f>VLOOKUP(I1655,BaseModelo!$A$2:$E$5075,5)</f>
        <v>6</v>
      </c>
      <c r="P1655" s="15">
        <v>147</v>
      </c>
      <c r="Q1655" s="4">
        <f>VLOOKUP(I1655,BaseModelo!$A$2:$E$5075,3)</f>
        <v>115</v>
      </c>
      <c r="R1655" s="4">
        <f t="shared" si="500"/>
        <v>32283000</v>
      </c>
      <c r="S1655" s="16">
        <f t="shared" si="501"/>
        <v>1.5488027754545735E-4</v>
      </c>
      <c r="T1655" s="4">
        <f t="shared" si="512"/>
        <v>2.2767400799182231E-2</v>
      </c>
      <c r="U1655" s="4">
        <f t="shared" si="513"/>
        <v>2.2767400799182231E-2</v>
      </c>
      <c r="V1655" s="6">
        <f t="shared" si="502"/>
        <v>0</v>
      </c>
      <c r="W1655" s="16" t="str">
        <f t="shared" si="503"/>
        <v/>
      </c>
      <c r="X1655" s="4" t="str">
        <f t="shared" si="514"/>
        <v/>
      </c>
      <c r="Y1655" s="4" t="str">
        <f t="shared" si="504"/>
        <v/>
      </c>
      <c r="Z1655" s="4">
        <f t="shared" si="505"/>
        <v>4853000</v>
      </c>
      <c r="AA1655" s="16">
        <f t="shared" si="506"/>
        <v>1.0302905419328251E-3</v>
      </c>
      <c r="AB1655" s="15">
        <f t="shared" si="515"/>
        <v>0.1514527096641253</v>
      </c>
      <c r="AC1655" s="15">
        <f t="shared" si="516"/>
        <v>0.1514527096641253</v>
      </c>
      <c r="AD1655" s="4">
        <v>153964</v>
      </c>
      <c r="AE1655" s="26">
        <v>1303.3399999999999</v>
      </c>
      <c r="AF1655" s="26">
        <v>1303.3399999999999</v>
      </c>
      <c r="AG1655" s="4">
        <f t="shared" si="517"/>
        <v>2735000</v>
      </c>
      <c r="AH1655" s="16">
        <f t="shared" si="507"/>
        <v>1.8281535648994515E-3</v>
      </c>
      <c r="AI1655" s="15">
        <f t="shared" si="508"/>
        <v>0.26873857404021939</v>
      </c>
      <c r="AJ1655" s="15">
        <f t="shared" si="509"/>
        <v>0.26873857404021939</v>
      </c>
      <c r="AK1655" s="4">
        <f t="shared" si="510"/>
        <v>16319000</v>
      </c>
      <c r="AL1655" s="27">
        <f t="shared" si="511"/>
        <v>3.0639132299773271E-4</v>
      </c>
      <c r="AM1655" s="15">
        <f t="shared" si="518"/>
        <v>4.5039524480666712E-2</v>
      </c>
      <c r="AN1655" s="15">
        <f t="shared" si="519"/>
        <v>6.9757340520810808E-6</v>
      </c>
    </row>
    <row r="1656" spans="1:40" x14ac:dyDescent="0.2">
      <c r="A1656" s="4" t="s">
        <v>4628</v>
      </c>
      <c r="B1656" s="3" t="s">
        <v>4</v>
      </c>
      <c r="C1656" s="6">
        <v>153964</v>
      </c>
      <c r="D1656" s="3" t="s">
        <v>143</v>
      </c>
      <c r="E1656" s="6">
        <v>153976</v>
      </c>
      <c r="F1656" s="3" t="s">
        <v>2478</v>
      </c>
      <c r="G1656" s="8">
        <v>5000</v>
      </c>
      <c r="H1656" s="6">
        <v>147</v>
      </c>
      <c r="I1656" s="6">
        <v>153705</v>
      </c>
      <c r="J1656" s="13">
        <v>45077</v>
      </c>
      <c r="K1656" s="9">
        <v>5000</v>
      </c>
      <c r="L1656" s="4" t="s">
        <v>4628</v>
      </c>
      <c r="M1656" s="4" t="s">
        <v>4632</v>
      </c>
      <c r="N1656" s="4">
        <f>VLOOKUP(I1656,BaseModelo!$A$2:$E$5075,5)</f>
        <v>5</v>
      </c>
      <c r="P1656" s="15">
        <v>147</v>
      </c>
      <c r="Q1656" s="4">
        <f>VLOOKUP(I1656,BaseModelo!$A$2:$E$5075,3)</f>
        <v>110</v>
      </c>
      <c r="R1656" s="4">
        <f t="shared" si="500"/>
        <v>32283000</v>
      </c>
      <c r="S1656" s="16">
        <f t="shared" si="501"/>
        <v>1.5488027754545735E-4</v>
      </c>
      <c r="T1656" s="4">
        <f t="shared" si="512"/>
        <v>2.2767400799182231E-2</v>
      </c>
      <c r="U1656" s="4">
        <f t="shared" si="513"/>
        <v>2.2767400799182231E-2</v>
      </c>
      <c r="V1656" s="6">
        <f t="shared" si="502"/>
        <v>0</v>
      </c>
      <c r="W1656" s="16" t="str">
        <f t="shared" si="503"/>
        <v/>
      </c>
      <c r="X1656" s="4" t="str">
        <f t="shared" si="514"/>
        <v/>
      </c>
      <c r="Y1656" s="4" t="str">
        <f t="shared" si="504"/>
        <v/>
      </c>
      <c r="Z1656" s="4">
        <f t="shared" si="505"/>
        <v>4058000</v>
      </c>
      <c r="AA1656" s="16">
        <f t="shared" si="506"/>
        <v>1.2321340561853129E-3</v>
      </c>
      <c r="AB1656" s="15">
        <f t="shared" si="515"/>
        <v>0.18112370625924099</v>
      </c>
      <c r="AC1656" s="15">
        <f t="shared" si="516"/>
        <v>0.18112370625924099</v>
      </c>
      <c r="AD1656" s="4">
        <v>153964</v>
      </c>
      <c r="AE1656" s="26">
        <v>1303.3399999999999</v>
      </c>
      <c r="AF1656" s="26">
        <v>1303.3399999999999</v>
      </c>
      <c r="AG1656" s="4">
        <f t="shared" si="517"/>
        <v>2193000</v>
      </c>
      <c r="AH1656" s="16">
        <f t="shared" si="507"/>
        <v>2.2799817601459188E-3</v>
      </c>
      <c r="AI1656" s="15">
        <f t="shared" si="508"/>
        <v>0.33515731874145005</v>
      </c>
      <c r="AJ1656" s="15">
        <f t="shared" si="509"/>
        <v>0.33515731874145005</v>
      </c>
      <c r="AK1656" s="4">
        <f t="shared" si="510"/>
        <v>16319000</v>
      </c>
      <c r="AL1656" s="27">
        <f t="shared" si="511"/>
        <v>3.0639132299773271E-4</v>
      </c>
      <c r="AM1656" s="15">
        <f t="shared" si="518"/>
        <v>4.5039524480666712E-2</v>
      </c>
      <c r="AN1656" s="15">
        <f t="shared" si="519"/>
        <v>6.9757340520810808E-6</v>
      </c>
    </row>
    <row r="1657" spans="1:40" x14ac:dyDescent="0.2">
      <c r="A1657" s="4" t="s">
        <v>4628</v>
      </c>
      <c r="B1657" s="2" t="s">
        <v>16</v>
      </c>
      <c r="C1657" s="5">
        <v>154006</v>
      </c>
      <c r="D1657" s="2" t="s">
        <v>461</v>
      </c>
      <c r="E1657" s="5">
        <v>154007</v>
      </c>
      <c r="F1657" s="2" t="s">
        <v>2441</v>
      </c>
      <c r="G1657" s="7">
        <v>10000</v>
      </c>
      <c r="H1657" s="5">
        <v>122</v>
      </c>
      <c r="I1657" s="6">
        <v>153202</v>
      </c>
      <c r="J1657" s="13">
        <v>45077</v>
      </c>
      <c r="K1657" s="9">
        <v>10000</v>
      </c>
      <c r="L1657" s="4" t="s">
        <v>4628</v>
      </c>
      <c r="M1657" s="4" t="s">
        <v>4632</v>
      </c>
      <c r="N1657" s="4">
        <f>VLOOKUP(I1657,BaseModelo!$A$2:$E$5075,5)</f>
        <v>8</v>
      </c>
      <c r="P1657" s="15">
        <v>142.00000000000003</v>
      </c>
      <c r="Q1657" s="4">
        <f>VLOOKUP(I1657,BaseModelo!$A$2:$E$5075,3)</f>
        <v>132</v>
      </c>
      <c r="R1657" s="4">
        <f t="shared" si="500"/>
        <v>32283000</v>
      </c>
      <c r="S1657" s="16">
        <f t="shared" si="501"/>
        <v>3.0976055509091471E-4</v>
      </c>
      <c r="T1657" s="4">
        <f t="shared" si="512"/>
        <v>3.7790787721091595E-2</v>
      </c>
      <c r="U1657" s="4">
        <f t="shared" si="513"/>
        <v>4.3985998822909898E-2</v>
      </c>
      <c r="V1657" s="6">
        <f t="shared" si="502"/>
        <v>0</v>
      </c>
      <c r="W1657" s="16" t="str">
        <f t="shared" si="503"/>
        <v/>
      </c>
      <c r="X1657" s="4" t="str">
        <f t="shared" si="514"/>
        <v/>
      </c>
      <c r="Y1657" s="4" t="str">
        <f t="shared" si="504"/>
        <v/>
      </c>
      <c r="Z1657" s="4">
        <f t="shared" si="505"/>
        <v>5836000</v>
      </c>
      <c r="AA1657" s="16">
        <f t="shared" si="506"/>
        <v>1.7135023989033585E-3</v>
      </c>
      <c r="AB1657" s="15">
        <f t="shared" si="515"/>
        <v>0.20904729266620972</v>
      </c>
      <c r="AC1657" s="15">
        <f t="shared" si="516"/>
        <v>0.24331734064427696</v>
      </c>
      <c r="AD1657" s="4">
        <v>154006</v>
      </c>
      <c r="AE1657" s="26">
        <v>2137.87</v>
      </c>
      <c r="AF1657" s="26">
        <v>2137.87</v>
      </c>
      <c r="AG1657" s="4">
        <f t="shared" si="517"/>
        <v>3421000</v>
      </c>
      <c r="AH1657" s="16">
        <f t="shared" si="507"/>
        <v>2.9231218941829875E-3</v>
      </c>
      <c r="AI1657" s="15">
        <f t="shared" si="508"/>
        <v>0.35662087109032448</v>
      </c>
      <c r="AJ1657" s="15">
        <f t="shared" si="509"/>
        <v>0.41508330897398432</v>
      </c>
      <c r="AK1657" s="4">
        <f t="shared" si="510"/>
        <v>16319000</v>
      </c>
      <c r="AL1657" s="27">
        <f t="shared" si="511"/>
        <v>6.1278264599546543E-4</v>
      </c>
      <c r="AM1657" s="15">
        <f t="shared" si="518"/>
        <v>7.4759482811446787E-2</v>
      </c>
      <c r="AN1657" s="15">
        <f t="shared" si="519"/>
        <v>2.6953856745456156E-5</v>
      </c>
    </row>
    <row r="1658" spans="1:40" x14ac:dyDescent="0.2">
      <c r="A1658" s="4" t="s">
        <v>4628</v>
      </c>
      <c r="B1658" s="3" t="s">
        <v>16</v>
      </c>
      <c r="C1658" s="6">
        <v>154006</v>
      </c>
      <c r="D1658" s="3" t="s">
        <v>461</v>
      </c>
      <c r="E1658" s="6">
        <v>154008</v>
      </c>
      <c r="F1658" s="3" t="s">
        <v>2471</v>
      </c>
      <c r="G1658" s="8">
        <v>10000</v>
      </c>
      <c r="H1658" s="6">
        <v>122</v>
      </c>
      <c r="I1658" s="6">
        <v>153678</v>
      </c>
      <c r="J1658" s="13">
        <v>45077</v>
      </c>
      <c r="K1658" s="9">
        <v>10000</v>
      </c>
      <c r="L1658" s="4" t="s">
        <v>4628</v>
      </c>
      <c r="M1658" s="4" t="s">
        <v>4632</v>
      </c>
      <c r="N1658" s="4">
        <f>VLOOKUP(I1658,BaseModelo!$A$2:$E$5075,5)</f>
        <v>6</v>
      </c>
      <c r="P1658" s="15">
        <v>142.00000000000003</v>
      </c>
      <c r="Q1658" s="4">
        <f>VLOOKUP(I1658,BaseModelo!$A$2:$E$5075,3)</f>
        <v>115</v>
      </c>
      <c r="R1658" s="4">
        <f t="shared" si="500"/>
        <v>32283000</v>
      </c>
      <c r="S1658" s="16">
        <f t="shared" si="501"/>
        <v>3.0976055509091471E-4</v>
      </c>
      <c r="T1658" s="4">
        <f t="shared" si="512"/>
        <v>3.7790787721091595E-2</v>
      </c>
      <c r="U1658" s="4">
        <f t="shared" si="513"/>
        <v>4.3985998822909898E-2</v>
      </c>
      <c r="V1658" s="6">
        <f t="shared" si="502"/>
        <v>0</v>
      </c>
      <c r="W1658" s="16" t="str">
        <f t="shared" si="503"/>
        <v/>
      </c>
      <c r="X1658" s="4" t="str">
        <f t="shared" si="514"/>
        <v/>
      </c>
      <c r="Y1658" s="4" t="str">
        <f t="shared" si="504"/>
        <v/>
      </c>
      <c r="Z1658" s="4">
        <f t="shared" si="505"/>
        <v>4853000</v>
      </c>
      <c r="AA1658" s="16">
        <f t="shared" si="506"/>
        <v>2.0605810838656502E-3</v>
      </c>
      <c r="AB1658" s="15">
        <f t="shared" si="515"/>
        <v>0.25139089223160932</v>
      </c>
      <c r="AC1658" s="15">
        <f t="shared" si="516"/>
        <v>0.29260251390892239</v>
      </c>
      <c r="AD1658" s="4">
        <v>154006</v>
      </c>
      <c r="AE1658" s="26">
        <v>2137.87</v>
      </c>
      <c r="AF1658" s="26">
        <v>2137.87</v>
      </c>
      <c r="AG1658" s="4">
        <f t="shared" si="517"/>
        <v>2735000</v>
      </c>
      <c r="AH1658" s="16">
        <f t="shared" si="507"/>
        <v>3.6563071297989031E-3</v>
      </c>
      <c r="AI1658" s="15">
        <f t="shared" si="508"/>
        <v>0.44606946983546619</v>
      </c>
      <c r="AJ1658" s="15">
        <f t="shared" si="509"/>
        <v>0.5191956124314443</v>
      </c>
      <c r="AK1658" s="4">
        <f t="shared" si="510"/>
        <v>16319000</v>
      </c>
      <c r="AL1658" s="27">
        <f t="shared" si="511"/>
        <v>6.1278264599546543E-4</v>
      </c>
      <c r="AM1658" s="15">
        <f t="shared" si="518"/>
        <v>7.4759482811446787E-2</v>
      </c>
      <c r="AN1658" s="15">
        <f t="shared" si="519"/>
        <v>2.6953856745456156E-5</v>
      </c>
    </row>
    <row r="1659" spans="1:40" x14ac:dyDescent="0.2">
      <c r="A1659" s="4" t="s">
        <v>4628</v>
      </c>
      <c r="B1659" s="3" t="s">
        <v>16</v>
      </c>
      <c r="C1659" s="6">
        <v>154006</v>
      </c>
      <c r="D1659" s="3" t="s">
        <v>461</v>
      </c>
      <c r="E1659" s="6">
        <v>154009</v>
      </c>
      <c r="F1659" s="3" t="s">
        <v>2472</v>
      </c>
      <c r="G1659" s="8">
        <v>6000</v>
      </c>
      <c r="H1659" s="6">
        <v>122</v>
      </c>
      <c r="I1659" s="6">
        <v>153878</v>
      </c>
      <c r="J1659" s="13">
        <v>45077</v>
      </c>
      <c r="K1659" s="9">
        <v>6000</v>
      </c>
      <c r="L1659" s="4" t="s">
        <v>4628</v>
      </c>
      <c r="M1659" s="4" t="s">
        <v>4632</v>
      </c>
      <c r="N1659" s="4">
        <f>VLOOKUP(I1659,BaseModelo!$A$2:$E$5075,5)</f>
        <v>10</v>
      </c>
      <c r="P1659" s="15">
        <v>142.00000000000003</v>
      </c>
      <c r="Q1659" s="4">
        <f>VLOOKUP(I1659,BaseModelo!$A$2:$E$5075,3)</f>
        <v>0</v>
      </c>
      <c r="R1659" s="4">
        <f t="shared" si="500"/>
        <v>32283000</v>
      </c>
      <c r="S1659" s="16">
        <f t="shared" si="501"/>
        <v>1.8585633305454884E-4</v>
      </c>
      <c r="T1659" s="4">
        <f t="shared" si="512"/>
        <v>2.2674472632654957E-2</v>
      </c>
      <c r="U1659" s="4">
        <f t="shared" si="513"/>
        <v>2.6391599293745942E-2</v>
      </c>
      <c r="V1659" s="6">
        <f t="shared" si="502"/>
        <v>0</v>
      </c>
      <c r="W1659" s="16" t="str">
        <f t="shared" si="503"/>
        <v/>
      </c>
      <c r="X1659" s="4" t="str">
        <f t="shared" si="514"/>
        <v/>
      </c>
      <c r="Y1659" s="4" t="str">
        <f t="shared" si="504"/>
        <v/>
      </c>
      <c r="Z1659" s="4">
        <f t="shared" si="505"/>
        <v>4121000</v>
      </c>
      <c r="AA1659" s="16">
        <f t="shared" si="506"/>
        <v>1.4559572919194371E-3</v>
      </c>
      <c r="AB1659" s="15">
        <f t="shared" si="515"/>
        <v>0.17762678961417133</v>
      </c>
      <c r="AC1659" s="15">
        <f t="shared" si="516"/>
        <v>0.20674593545256012</v>
      </c>
      <c r="AD1659" s="4">
        <v>154006</v>
      </c>
      <c r="AE1659" s="26">
        <v>1282.8499999999999</v>
      </c>
      <c r="AF1659" s="26">
        <v>1282.8499999999999</v>
      </c>
      <c r="AG1659" s="4">
        <f t="shared" si="517"/>
        <v>1846000</v>
      </c>
      <c r="AH1659" s="16">
        <f t="shared" si="507"/>
        <v>3.2502708559046588E-3</v>
      </c>
      <c r="AI1659" s="15">
        <f t="shared" si="508"/>
        <v>0.39653304442036835</v>
      </c>
      <c r="AJ1659" s="15">
        <f t="shared" si="509"/>
        <v>0.46153846153846162</v>
      </c>
      <c r="AK1659" s="4">
        <f t="shared" si="510"/>
        <v>16319000</v>
      </c>
      <c r="AL1659" s="27">
        <f t="shared" si="511"/>
        <v>3.6766958759727926E-4</v>
      </c>
      <c r="AM1659" s="15">
        <f t="shared" si="518"/>
        <v>4.4855689686868067E-2</v>
      </c>
      <c r="AN1659" s="15">
        <f t="shared" si="519"/>
        <v>9.7033884283642175E-6</v>
      </c>
    </row>
    <row r="1660" spans="1:40" x14ac:dyDescent="0.2">
      <c r="A1660" s="4" t="s">
        <v>4628</v>
      </c>
      <c r="B1660" s="3" t="s">
        <v>16</v>
      </c>
      <c r="C1660" s="6">
        <v>154006</v>
      </c>
      <c r="D1660" s="3" t="s">
        <v>461</v>
      </c>
      <c r="E1660" s="6">
        <v>154010</v>
      </c>
      <c r="F1660" s="3" t="s">
        <v>2473</v>
      </c>
      <c r="G1660" s="8">
        <v>10000</v>
      </c>
      <c r="H1660" s="6">
        <v>122</v>
      </c>
      <c r="I1660" s="6">
        <v>153248</v>
      </c>
      <c r="J1660" s="13">
        <v>45077</v>
      </c>
      <c r="K1660" s="9">
        <v>10000</v>
      </c>
      <c r="L1660" s="4" t="s">
        <v>4628</v>
      </c>
      <c r="M1660" s="4" t="s">
        <v>4632</v>
      </c>
      <c r="N1660" s="4">
        <f>VLOOKUP(I1660,BaseModelo!$A$2:$E$5075,5)</f>
        <v>9</v>
      </c>
      <c r="P1660" s="15">
        <v>142.00000000000003</v>
      </c>
      <c r="Q1660" s="4">
        <f>VLOOKUP(I1660,BaseModelo!$A$2:$E$5075,3)</f>
        <v>147</v>
      </c>
      <c r="R1660" s="4">
        <f t="shared" si="500"/>
        <v>32283000</v>
      </c>
      <c r="S1660" s="16">
        <f t="shared" si="501"/>
        <v>3.0976055509091471E-4</v>
      </c>
      <c r="T1660" s="4">
        <f t="shared" si="512"/>
        <v>3.7790787721091595E-2</v>
      </c>
      <c r="U1660" s="4">
        <f t="shared" si="513"/>
        <v>4.3985998822909898E-2</v>
      </c>
      <c r="V1660" s="6">
        <f t="shared" si="502"/>
        <v>0</v>
      </c>
      <c r="W1660" s="16" t="str">
        <f t="shared" si="503"/>
        <v/>
      </c>
      <c r="X1660" s="4" t="str">
        <f t="shared" si="514"/>
        <v/>
      </c>
      <c r="Y1660" s="4" t="str">
        <f t="shared" si="504"/>
        <v/>
      </c>
      <c r="Z1660" s="4">
        <f t="shared" si="505"/>
        <v>5305000</v>
      </c>
      <c r="AA1660" s="16">
        <f t="shared" si="506"/>
        <v>1.885014137606032E-3</v>
      </c>
      <c r="AB1660" s="15">
        <f t="shared" si="515"/>
        <v>0.2299717247879359</v>
      </c>
      <c r="AC1660" s="15">
        <f t="shared" si="516"/>
        <v>0.2676720075400566</v>
      </c>
      <c r="AD1660" s="4">
        <v>154006</v>
      </c>
      <c r="AE1660" s="26">
        <v>2137.87</v>
      </c>
      <c r="AF1660" s="26">
        <v>2137.87</v>
      </c>
      <c r="AG1660" s="4">
        <f t="shared" si="517"/>
        <v>3095000</v>
      </c>
      <c r="AH1660" s="16">
        <f t="shared" si="507"/>
        <v>3.2310177705977385E-3</v>
      </c>
      <c r="AI1660" s="15">
        <f t="shared" si="508"/>
        <v>0.39418416801292411</v>
      </c>
      <c r="AJ1660" s="15">
        <f t="shared" si="509"/>
        <v>0.45880452342487893</v>
      </c>
      <c r="AK1660" s="4">
        <f t="shared" si="510"/>
        <v>16319000</v>
      </c>
      <c r="AL1660" s="27">
        <f t="shared" si="511"/>
        <v>6.1278264599546543E-4</v>
      </c>
      <c r="AM1660" s="15">
        <f t="shared" si="518"/>
        <v>7.4759482811446787E-2</v>
      </c>
      <c r="AN1660" s="15">
        <f t="shared" si="519"/>
        <v>2.6953856745456156E-5</v>
      </c>
    </row>
    <row r="1661" spans="1:40" x14ac:dyDescent="0.2">
      <c r="A1661" s="4" t="s">
        <v>4628</v>
      </c>
      <c r="B1661" s="3" t="s">
        <v>16</v>
      </c>
      <c r="C1661" s="6">
        <v>154006</v>
      </c>
      <c r="D1661" s="3" t="s">
        <v>461</v>
      </c>
      <c r="E1661" s="6">
        <v>154011</v>
      </c>
      <c r="F1661" s="3" t="s">
        <v>2474</v>
      </c>
      <c r="G1661" s="8">
        <v>7000</v>
      </c>
      <c r="H1661" s="6">
        <v>142</v>
      </c>
      <c r="I1661" s="6">
        <v>153251</v>
      </c>
      <c r="J1661" s="13">
        <v>45077</v>
      </c>
      <c r="K1661" s="9">
        <v>7000</v>
      </c>
      <c r="L1661" s="4" t="s">
        <v>4628</v>
      </c>
      <c r="M1661" s="4" t="s">
        <v>4632</v>
      </c>
      <c r="N1661" s="4">
        <f>VLOOKUP(I1661,BaseModelo!$A$2:$E$5075,5)</f>
        <v>8</v>
      </c>
      <c r="P1661" s="15">
        <v>142.00000000000003</v>
      </c>
      <c r="Q1661" s="4">
        <f>VLOOKUP(I1661,BaseModelo!$A$2:$E$5075,3)</f>
        <v>132</v>
      </c>
      <c r="R1661" s="4">
        <f t="shared" si="500"/>
        <v>32283000</v>
      </c>
      <c r="S1661" s="16">
        <f t="shared" si="501"/>
        <v>2.168323885636403E-4</v>
      </c>
      <c r="T1661" s="4">
        <f t="shared" si="512"/>
        <v>3.0790199176036922E-2</v>
      </c>
      <c r="U1661" s="4">
        <f t="shared" si="513"/>
        <v>3.0790199176036929E-2</v>
      </c>
      <c r="V1661" s="6">
        <f t="shared" si="502"/>
        <v>0</v>
      </c>
      <c r="W1661" s="16" t="str">
        <f t="shared" si="503"/>
        <v/>
      </c>
      <c r="X1661" s="4" t="str">
        <f t="shared" si="514"/>
        <v/>
      </c>
      <c r="Y1661" s="4" t="str">
        <f t="shared" si="504"/>
        <v/>
      </c>
      <c r="Z1661" s="4">
        <f t="shared" si="505"/>
        <v>5836000</v>
      </c>
      <c r="AA1661" s="16">
        <f t="shared" si="506"/>
        <v>1.199451679232351E-3</v>
      </c>
      <c r="AB1661" s="15">
        <f t="shared" si="515"/>
        <v>0.17032213845099384</v>
      </c>
      <c r="AC1661" s="15">
        <f t="shared" si="516"/>
        <v>0.17032213845099387</v>
      </c>
      <c r="AD1661" s="4">
        <v>154006</v>
      </c>
      <c r="AE1661" s="26">
        <v>1758.65</v>
      </c>
      <c r="AF1661" s="26">
        <v>1758.65</v>
      </c>
      <c r="AG1661" s="4">
        <f t="shared" si="517"/>
        <v>3421000</v>
      </c>
      <c r="AH1661" s="16">
        <f t="shared" si="507"/>
        <v>2.0461853259280912E-3</v>
      </c>
      <c r="AI1661" s="15">
        <f t="shared" si="508"/>
        <v>0.29055831628178896</v>
      </c>
      <c r="AJ1661" s="15">
        <f t="shared" si="509"/>
        <v>0.29055831628178902</v>
      </c>
      <c r="AK1661" s="4">
        <f t="shared" si="510"/>
        <v>16319000</v>
      </c>
      <c r="AL1661" s="27">
        <f t="shared" si="511"/>
        <v>4.289478521968258E-4</v>
      </c>
      <c r="AM1661" s="15">
        <f t="shared" si="518"/>
        <v>6.0910595011949266E-2</v>
      </c>
      <c r="AN1661" s="15">
        <f t="shared" si="519"/>
        <v>1.3207389805273516E-5</v>
      </c>
    </row>
    <row r="1662" spans="1:40" x14ac:dyDescent="0.2">
      <c r="A1662" s="4" t="s">
        <v>4628</v>
      </c>
      <c r="B1662" s="3" t="s">
        <v>16</v>
      </c>
      <c r="C1662" s="6">
        <v>154006</v>
      </c>
      <c r="D1662" s="3" t="s">
        <v>461</v>
      </c>
      <c r="E1662" s="6">
        <v>154012</v>
      </c>
      <c r="F1662" s="3" t="s">
        <v>2475</v>
      </c>
      <c r="G1662" s="8">
        <v>10000</v>
      </c>
      <c r="H1662" s="6">
        <v>122</v>
      </c>
      <c r="I1662" s="6">
        <v>153889</v>
      </c>
      <c r="J1662" s="13">
        <v>45077</v>
      </c>
      <c r="K1662" s="9">
        <v>10000</v>
      </c>
      <c r="L1662" s="4" t="s">
        <v>4628</v>
      </c>
      <c r="M1662" s="4" t="s">
        <v>4632</v>
      </c>
      <c r="N1662" s="4">
        <f>VLOOKUP(I1662,BaseModelo!$A$2:$E$5075,5)</f>
        <v>8</v>
      </c>
      <c r="P1662" s="15">
        <v>142.00000000000003</v>
      </c>
      <c r="Q1662" s="4">
        <f>VLOOKUP(I1662,BaseModelo!$A$2:$E$5075,3)</f>
        <v>132</v>
      </c>
      <c r="R1662" s="4">
        <f t="shared" si="500"/>
        <v>32283000</v>
      </c>
      <c r="S1662" s="16">
        <f t="shared" si="501"/>
        <v>3.0976055509091471E-4</v>
      </c>
      <c r="T1662" s="4">
        <f t="shared" si="512"/>
        <v>3.7790787721091595E-2</v>
      </c>
      <c r="U1662" s="4">
        <f t="shared" si="513"/>
        <v>4.3985998822909898E-2</v>
      </c>
      <c r="V1662" s="6">
        <f t="shared" si="502"/>
        <v>0</v>
      </c>
      <c r="W1662" s="16" t="str">
        <f t="shared" si="503"/>
        <v/>
      </c>
      <c r="X1662" s="4" t="str">
        <f t="shared" si="514"/>
        <v/>
      </c>
      <c r="Y1662" s="4" t="str">
        <f t="shared" si="504"/>
        <v/>
      </c>
      <c r="Z1662" s="4">
        <f t="shared" si="505"/>
        <v>5836000</v>
      </c>
      <c r="AA1662" s="16">
        <f t="shared" si="506"/>
        <v>1.7135023989033585E-3</v>
      </c>
      <c r="AB1662" s="15">
        <f t="shared" si="515"/>
        <v>0.20904729266620972</v>
      </c>
      <c r="AC1662" s="15">
        <f t="shared" si="516"/>
        <v>0.24331734064427696</v>
      </c>
      <c r="AD1662" s="4">
        <v>154006</v>
      </c>
      <c r="AE1662" s="26">
        <v>2137.87</v>
      </c>
      <c r="AF1662" s="26">
        <v>2137.87</v>
      </c>
      <c r="AG1662" s="4">
        <f t="shared" si="517"/>
        <v>3421000</v>
      </c>
      <c r="AH1662" s="16">
        <f t="shared" si="507"/>
        <v>2.9231218941829875E-3</v>
      </c>
      <c r="AI1662" s="15">
        <f t="shared" si="508"/>
        <v>0.35662087109032448</v>
      </c>
      <c r="AJ1662" s="15">
        <f t="shared" si="509"/>
        <v>0.41508330897398432</v>
      </c>
      <c r="AK1662" s="4">
        <f t="shared" si="510"/>
        <v>16319000</v>
      </c>
      <c r="AL1662" s="27">
        <f t="shared" si="511"/>
        <v>6.1278264599546543E-4</v>
      </c>
      <c r="AM1662" s="15">
        <f t="shared" si="518"/>
        <v>7.4759482811446787E-2</v>
      </c>
      <c r="AN1662" s="15">
        <f t="shared" si="519"/>
        <v>2.6953856745456156E-5</v>
      </c>
    </row>
    <row r="1663" spans="1:40" x14ac:dyDescent="0.2">
      <c r="A1663" s="4" t="s">
        <v>4628</v>
      </c>
      <c r="B1663" s="3" t="s">
        <v>4</v>
      </c>
      <c r="C1663" s="6">
        <v>154016</v>
      </c>
      <c r="D1663" s="3" t="s">
        <v>154</v>
      </c>
      <c r="E1663" s="6">
        <v>154024</v>
      </c>
      <c r="F1663" s="3" t="s">
        <v>2476</v>
      </c>
      <c r="G1663" s="8">
        <v>6000</v>
      </c>
      <c r="H1663" s="6">
        <v>142</v>
      </c>
      <c r="I1663" s="6">
        <v>153904</v>
      </c>
      <c r="J1663" s="13">
        <v>45077</v>
      </c>
      <c r="K1663" s="9">
        <v>6000</v>
      </c>
      <c r="L1663" s="4" t="s">
        <v>4628</v>
      </c>
      <c r="M1663" s="4" t="s">
        <v>4632</v>
      </c>
      <c r="N1663" s="4">
        <f>VLOOKUP(I1663,BaseModelo!$A$2:$E$5075,5)</f>
        <v>6</v>
      </c>
      <c r="P1663" s="15">
        <v>142.00000000000003</v>
      </c>
      <c r="Q1663" s="4">
        <f>VLOOKUP(I1663,BaseModelo!$A$2:$E$5075,3)</f>
        <v>115</v>
      </c>
      <c r="R1663" s="4">
        <f t="shared" si="500"/>
        <v>32283000</v>
      </c>
      <c r="S1663" s="16">
        <f t="shared" si="501"/>
        <v>1.8585633305454884E-4</v>
      </c>
      <c r="T1663" s="4">
        <f t="shared" si="512"/>
        <v>2.6391599293745936E-2</v>
      </c>
      <c r="U1663" s="4">
        <f t="shared" si="513"/>
        <v>2.6391599293745942E-2</v>
      </c>
      <c r="V1663" s="6">
        <f t="shared" si="502"/>
        <v>0</v>
      </c>
      <c r="W1663" s="16" t="str">
        <f t="shared" si="503"/>
        <v/>
      </c>
      <c r="X1663" s="4" t="str">
        <f t="shared" si="514"/>
        <v/>
      </c>
      <c r="Y1663" s="4" t="str">
        <f t="shared" si="504"/>
        <v/>
      </c>
      <c r="Z1663" s="4">
        <f t="shared" si="505"/>
        <v>4853000</v>
      </c>
      <c r="AA1663" s="16">
        <f t="shared" si="506"/>
        <v>1.2363486503193901E-3</v>
      </c>
      <c r="AB1663" s="15">
        <f t="shared" si="515"/>
        <v>0.17556150834535339</v>
      </c>
      <c r="AC1663" s="15">
        <f t="shared" si="516"/>
        <v>0.17556150834535342</v>
      </c>
      <c r="AD1663" s="4">
        <v>154016</v>
      </c>
      <c r="AE1663" s="26">
        <v>1503.37</v>
      </c>
      <c r="AF1663" s="26">
        <v>1503.37</v>
      </c>
      <c r="AG1663" s="4">
        <f t="shared" si="517"/>
        <v>2735000</v>
      </c>
      <c r="AH1663" s="16">
        <f t="shared" si="507"/>
        <v>2.1937842778793418E-3</v>
      </c>
      <c r="AI1663" s="15">
        <f t="shared" si="508"/>
        <v>0.31151736745886655</v>
      </c>
      <c r="AJ1663" s="15">
        <f t="shared" si="509"/>
        <v>0.3115173674588666</v>
      </c>
      <c r="AK1663" s="4">
        <f t="shared" si="510"/>
        <v>16319000</v>
      </c>
      <c r="AL1663" s="27">
        <f t="shared" si="511"/>
        <v>3.6766958759727926E-4</v>
      </c>
      <c r="AM1663" s="15">
        <f t="shared" si="518"/>
        <v>5.2209081438813656E-2</v>
      </c>
      <c r="AN1663" s="15">
        <f t="shared" si="519"/>
        <v>9.7033884283642175E-6</v>
      </c>
    </row>
    <row r="1664" spans="1:40" x14ac:dyDescent="0.2">
      <c r="A1664" s="4" t="s">
        <v>4629</v>
      </c>
      <c r="B1664" s="2" t="s">
        <v>14</v>
      </c>
      <c r="C1664" s="5">
        <v>154087</v>
      </c>
      <c r="D1664" s="2" t="s">
        <v>462</v>
      </c>
      <c r="E1664" s="5">
        <v>154088</v>
      </c>
      <c r="F1664" s="2" t="s">
        <v>2442</v>
      </c>
      <c r="G1664" s="7">
        <v>10000</v>
      </c>
      <c r="H1664" s="5">
        <v>142</v>
      </c>
      <c r="I1664" s="6">
        <v>148081</v>
      </c>
      <c r="J1664" s="13">
        <v>45077</v>
      </c>
      <c r="K1664" s="9">
        <v>7604.0732113898221</v>
      </c>
      <c r="L1664" s="4" t="s">
        <v>4629</v>
      </c>
      <c r="M1664" s="4" t="s">
        <v>4632</v>
      </c>
      <c r="N1664" s="4">
        <f>VLOOKUP(I1664,BaseModelo!$A$2:$E$5075,5)</f>
        <v>8</v>
      </c>
      <c r="P1664" s="15">
        <v>142.00000000000003</v>
      </c>
      <c r="Q1664" s="4">
        <f>VLOOKUP(I1664,BaseModelo!$A$2:$E$5075,3)</f>
        <v>132</v>
      </c>
      <c r="R1664" s="4">
        <f t="shared" si="500"/>
        <v>32283000</v>
      </c>
      <c r="S1664" s="16">
        <f t="shared" si="501"/>
        <v>3.0976055509091471E-4</v>
      </c>
      <c r="T1664" s="4">
        <f t="shared" si="512"/>
        <v>4.3985998822909891E-2</v>
      </c>
      <c r="U1664" s="4">
        <f t="shared" si="513"/>
        <v>4.3985998822909898E-2</v>
      </c>
      <c r="V1664" s="6">
        <f t="shared" si="502"/>
        <v>0</v>
      </c>
      <c r="W1664" s="16" t="str">
        <f t="shared" si="503"/>
        <v/>
      </c>
      <c r="X1664" s="4" t="str">
        <f t="shared" si="514"/>
        <v/>
      </c>
      <c r="Y1664" s="4" t="str">
        <f t="shared" si="504"/>
        <v/>
      </c>
      <c r="Z1664" s="4">
        <f t="shared" si="505"/>
        <v>5836000</v>
      </c>
      <c r="AA1664" s="16">
        <f t="shared" si="506"/>
        <v>1.7135023989033585E-3</v>
      </c>
      <c r="AB1664" s="15">
        <f t="shared" si="515"/>
        <v>0.2433173406442769</v>
      </c>
      <c r="AC1664" s="15">
        <f t="shared" si="516"/>
        <v>0.24331734064427696</v>
      </c>
      <c r="AD1664" s="4">
        <v>154087</v>
      </c>
      <c r="AE1664" s="26">
        <v>2510.34</v>
      </c>
      <c r="AF1664" s="26">
        <v>2365.6276165577606</v>
      </c>
      <c r="AG1664" s="4">
        <f t="shared" si="517"/>
        <v>161000</v>
      </c>
      <c r="AH1664" s="16">
        <f t="shared" si="507"/>
        <v>6.2111801242236024E-2</v>
      </c>
      <c r="AI1664" s="15">
        <f t="shared" si="508"/>
        <v>8.8198757763975149</v>
      </c>
      <c r="AJ1664" s="15">
        <f t="shared" si="509"/>
        <v>8.8198757763975166</v>
      </c>
      <c r="AK1664" s="4">
        <f t="shared" si="510"/>
        <v>891000</v>
      </c>
      <c r="AL1664" s="27">
        <f t="shared" si="511"/>
        <v>1.1223344556677889E-2</v>
      </c>
      <c r="AM1664" s="15">
        <f t="shared" si="518"/>
        <v>1.5937149270482602</v>
      </c>
      <c r="AN1664" s="15">
        <f t="shared" si="519"/>
        <v>4.9367002045914586E-4</v>
      </c>
    </row>
    <row r="1665" spans="1:40" x14ac:dyDescent="0.2">
      <c r="A1665" s="4" t="s">
        <v>4629</v>
      </c>
      <c r="B1665" s="3" t="s">
        <v>14</v>
      </c>
      <c r="C1665" s="6">
        <v>154087</v>
      </c>
      <c r="D1665" s="3" t="s">
        <v>462</v>
      </c>
      <c r="E1665" s="6">
        <v>154090</v>
      </c>
      <c r="F1665" s="3" t="s">
        <v>2483</v>
      </c>
      <c r="G1665" s="8">
        <v>7000</v>
      </c>
      <c r="H1665" s="6">
        <v>142</v>
      </c>
      <c r="I1665" s="6">
        <v>152953</v>
      </c>
      <c r="J1665" s="13">
        <v>45077</v>
      </c>
      <c r="K1665" s="9">
        <v>5322.8512479728761</v>
      </c>
      <c r="L1665" s="4" t="s">
        <v>4629</v>
      </c>
      <c r="M1665" s="4" t="s">
        <v>4632</v>
      </c>
      <c r="N1665" s="4">
        <f>VLOOKUP(I1665,BaseModelo!$A$2:$E$5075,5)</f>
        <v>5</v>
      </c>
      <c r="P1665" s="15">
        <v>142.00000000000003</v>
      </c>
      <c r="Q1665" s="4">
        <f>VLOOKUP(I1665,BaseModelo!$A$2:$E$5075,3)</f>
        <v>110</v>
      </c>
      <c r="R1665" s="4">
        <f t="shared" si="500"/>
        <v>32283000</v>
      </c>
      <c r="S1665" s="16">
        <f t="shared" si="501"/>
        <v>2.168323885636403E-4</v>
      </c>
      <c r="T1665" s="4">
        <f t="shared" si="512"/>
        <v>3.0790199176036922E-2</v>
      </c>
      <c r="U1665" s="4">
        <f t="shared" si="513"/>
        <v>3.0790199176036929E-2</v>
      </c>
      <c r="V1665" s="6">
        <f t="shared" si="502"/>
        <v>0</v>
      </c>
      <c r="W1665" s="16" t="str">
        <f t="shared" si="503"/>
        <v/>
      </c>
      <c r="X1665" s="4" t="str">
        <f t="shared" si="514"/>
        <v/>
      </c>
      <c r="Y1665" s="4" t="str">
        <f t="shared" si="504"/>
        <v/>
      </c>
      <c r="Z1665" s="4">
        <f t="shared" si="505"/>
        <v>4058000</v>
      </c>
      <c r="AA1665" s="16">
        <f t="shared" si="506"/>
        <v>1.7249876786594382E-3</v>
      </c>
      <c r="AB1665" s="15">
        <f t="shared" si="515"/>
        <v>0.24494825036964021</v>
      </c>
      <c r="AC1665" s="15">
        <f t="shared" si="516"/>
        <v>0.24494825036964027</v>
      </c>
      <c r="AD1665" s="4">
        <v>154087</v>
      </c>
      <c r="AE1665" s="26">
        <v>1758.65</v>
      </c>
      <c r="AF1665" s="26">
        <v>1657.2699346938286</v>
      </c>
      <c r="AG1665" s="4">
        <f t="shared" si="517"/>
        <v>97000</v>
      </c>
      <c r="AH1665" s="16">
        <f t="shared" si="507"/>
        <v>7.2164948453608241E-2</v>
      </c>
      <c r="AI1665" s="15">
        <f t="shared" si="508"/>
        <v>10.24742268041237</v>
      </c>
      <c r="AJ1665" s="15">
        <f t="shared" si="509"/>
        <v>10.247422680412372</v>
      </c>
      <c r="AK1665" s="4">
        <f t="shared" si="510"/>
        <v>891000</v>
      </c>
      <c r="AL1665" s="27">
        <f t="shared" si="511"/>
        <v>7.8563411896745237E-3</v>
      </c>
      <c r="AM1665" s="15">
        <f t="shared" si="518"/>
        <v>1.1156004489337823</v>
      </c>
      <c r="AN1665" s="15">
        <f t="shared" si="519"/>
        <v>2.4189831002498151E-4</v>
      </c>
    </row>
    <row r="1666" spans="1:40" x14ac:dyDescent="0.2">
      <c r="A1666" s="4" t="s">
        <v>4629</v>
      </c>
      <c r="B1666" s="3" t="s">
        <v>14</v>
      </c>
      <c r="C1666" s="6">
        <v>154087</v>
      </c>
      <c r="D1666" s="3" t="s">
        <v>462</v>
      </c>
      <c r="E1666" s="6">
        <v>154092</v>
      </c>
      <c r="F1666" s="3" t="s">
        <v>2484</v>
      </c>
      <c r="G1666" s="8">
        <v>10000</v>
      </c>
      <c r="H1666" s="6">
        <v>142</v>
      </c>
      <c r="I1666" s="6">
        <v>152286</v>
      </c>
      <c r="J1666" s="13">
        <v>45077</v>
      </c>
      <c r="K1666" s="9">
        <v>7604.0732113898221</v>
      </c>
      <c r="L1666" s="4" t="s">
        <v>4629</v>
      </c>
      <c r="M1666" s="4" t="s">
        <v>4632</v>
      </c>
      <c r="N1666" s="4">
        <f>VLOOKUP(I1666,BaseModelo!$A$2:$E$5075,5)</f>
        <v>6</v>
      </c>
      <c r="P1666" s="15">
        <v>142.00000000000003</v>
      </c>
      <c r="Q1666" s="4">
        <f>VLOOKUP(I1666,BaseModelo!$A$2:$E$5075,3)</f>
        <v>115</v>
      </c>
      <c r="R1666" s="4">
        <f t="shared" ref="R1666:R1729" si="520">SUMIFS($G:$G,$M:$M,M1666)</f>
        <v>32283000</v>
      </c>
      <c r="S1666" s="16">
        <f t="shared" ref="S1666:S1729" si="521">G1666/R1666</f>
        <v>3.0976055509091471E-4</v>
      </c>
      <c r="T1666" s="4">
        <f t="shared" si="512"/>
        <v>4.3985998822909891E-2</v>
      </c>
      <c r="U1666" s="4">
        <f t="shared" si="513"/>
        <v>4.3985998822909898E-2</v>
      </c>
      <c r="V1666" s="6">
        <f t="shared" ref="V1666:V1729" si="522">SUMIFS($G:$G,$O:$O,O1666)</f>
        <v>0</v>
      </c>
      <c r="W1666" s="16" t="str">
        <f t="shared" ref="W1666:W1729" si="523">IFERROR(G1666/V1666,"")</f>
        <v/>
      </c>
      <c r="X1666" s="4" t="str">
        <f t="shared" si="514"/>
        <v/>
      </c>
      <c r="Y1666" s="4" t="str">
        <f t="shared" ref="Y1666:Y1729" si="524">IFERROR(W1666*P1666,"")</f>
        <v/>
      </c>
      <c r="Z1666" s="4">
        <f t="shared" ref="Z1666:Z1729" si="525">SUMIFS($G:$G,$N:$N,N1666)</f>
        <v>4853000</v>
      </c>
      <c r="AA1666" s="16">
        <f t="shared" ref="AA1666:AA1729" si="526">IFERROR(G1666/Z1666,"")</f>
        <v>2.0605810838656502E-3</v>
      </c>
      <c r="AB1666" s="15">
        <f t="shared" si="515"/>
        <v>0.29260251390892233</v>
      </c>
      <c r="AC1666" s="15">
        <f t="shared" si="516"/>
        <v>0.29260251390892239</v>
      </c>
      <c r="AD1666" s="4">
        <v>154087</v>
      </c>
      <c r="AE1666" s="26">
        <v>2510.34</v>
      </c>
      <c r="AF1666" s="26">
        <v>2365.6276165577606</v>
      </c>
      <c r="AG1666" s="4">
        <f t="shared" si="517"/>
        <v>125000</v>
      </c>
      <c r="AH1666" s="16">
        <f t="shared" ref="AH1666:AH1729" si="527">IFERROR($G1666/AG1666,"")</f>
        <v>0.08</v>
      </c>
      <c r="AI1666" s="15">
        <f t="shared" ref="AI1666:AI1729" si="528">IFERROR(AH1666*H1666,"")</f>
        <v>11.36</v>
      </c>
      <c r="AJ1666" s="15">
        <f t="shared" ref="AJ1666:AJ1729" si="529">IFERROR(AH1666*P1666,"")</f>
        <v>11.360000000000003</v>
      </c>
      <c r="AK1666" s="4">
        <f t="shared" ref="AK1666:AK1729" si="530">SUMIFS($G:$G,$A:$A,$A1666,$M:$M,$M1666)</f>
        <v>891000</v>
      </c>
      <c r="AL1666" s="27">
        <f t="shared" ref="AL1666:AL1729" si="531">IFERROR($G1666/AK1666,"")</f>
        <v>1.1223344556677889E-2</v>
      </c>
      <c r="AM1666" s="15">
        <f t="shared" si="518"/>
        <v>1.5937149270482602</v>
      </c>
      <c r="AN1666" s="15">
        <f t="shared" si="519"/>
        <v>4.9367002045914586E-4</v>
      </c>
    </row>
    <row r="1667" spans="1:40" x14ac:dyDescent="0.2">
      <c r="A1667" s="4" t="s">
        <v>4629</v>
      </c>
      <c r="B1667" s="3" t="s">
        <v>14</v>
      </c>
      <c r="C1667" s="6">
        <v>154087</v>
      </c>
      <c r="D1667" s="3" t="s">
        <v>462</v>
      </c>
      <c r="E1667" s="6">
        <v>154093</v>
      </c>
      <c r="F1667" s="3" t="s">
        <v>2485</v>
      </c>
      <c r="G1667" s="8">
        <v>8000</v>
      </c>
      <c r="H1667" s="6">
        <v>142</v>
      </c>
      <c r="I1667" s="6">
        <v>152623</v>
      </c>
      <c r="J1667" s="13">
        <v>45077</v>
      </c>
      <c r="K1667" s="9">
        <v>6083.2585691118575</v>
      </c>
      <c r="L1667" s="4" t="s">
        <v>4629</v>
      </c>
      <c r="M1667" s="4" t="s">
        <v>4632</v>
      </c>
      <c r="N1667" s="4">
        <f>VLOOKUP(I1667,BaseModelo!$A$2:$E$5075,5)</f>
        <v>3</v>
      </c>
      <c r="P1667" s="15">
        <v>142.00000000000003</v>
      </c>
      <c r="Q1667" s="4">
        <f>VLOOKUP(I1667,BaseModelo!$A$2:$E$5075,3)</f>
        <v>110</v>
      </c>
      <c r="R1667" s="4">
        <f t="shared" si="520"/>
        <v>32283000</v>
      </c>
      <c r="S1667" s="16">
        <f t="shared" si="521"/>
        <v>2.4780844407273179E-4</v>
      </c>
      <c r="T1667" s="4">
        <f t="shared" ref="T1667:T1730" si="532">S1667*H1667</f>
        <v>3.5188799058327912E-2</v>
      </c>
      <c r="U1667" s="4">
        <f t="shared" ref="U1667:U1730" si="533">S1667*P1667</f>
        <v>3.5188799058327919E-2</v>
      </c>
      <c r="V1667" s="6">
        <f t="shared" si="522"/>
        <v>0</v>
      </c>
      <c r="W1667" s="16" t="str">
        <f t="shared" si="523"/>
        <v/>
      </c>
      <c r="X1667" s="4" t="str">
        <f t="shared" ref="X1667:X1730" si="534">IFERROR(W1667*H1667,"")</f>
        <v/>
      </c>
      <c r="Y1667" s="4" t="str">
        <f t="shared" si="524"/>
        <v/>
      </c>
      <c r="Z1667" s="4">
        <f t="shared" si="525"/>
        <v>1992000</v>
      </c>
      <c r="AA1667" s="16">
        <f t="shared" si="526"/>
        <v>4.0160642570281121E-3</v>
      </c>
      <c r="AB1667" s="15">
        <f t="shared" ref="AB1667:AB1730" si="535">IFERROR(AA1667*H1667,"")</f>
        <v>0.57028112449799195</v>
      </c>
      <c r="AC1667" s="15">
        <f t="shared" ref="AC1667:AC1730" si="536">IFERROR(AA1667*P1667,"")</f>
        <v>0.57028112449799206</v>
      </c>
      <c r="AD1667" s="4">
        <v>154087</v>
      </c>
      <c r="AE1667" s="26">
        <v>2013.74</v>
      </c>
      <c r="AF1667" s="26">
        <v>1897.6548820347143</v>
      </c>
      <c r="AG1667" s="4">
        <f t="shared" ref="AG1667:AG1730" si="537">SUMIFS($G:$G,$N:$N,$N1667,$A:$A,$A1667)</f>
        <v>52000</v>
      </c>
      <c r="AH1667" s="16">
        <f t="shared" si="527"/>
        <v>0.15384615384615385</v>
      </c>
      <c r="AI1667" s="15">
        <f t="shared" si="528"/>
        <v>21.846153846153847</v>
      </c>
      <c r="AJ1667" s="15">
        <f t="shared" si="529"/>
        <v>21.84615384615385</v>
      </c>
      <c r="AK1667" s="4">
        <f t="shared" si="530"/>
        <v>891000</v>
      </c>
      <c r="AL1667" s="27">
        <f t="shared" si="531"/>
        <v>8.9786756453423128E-3</v>
      </c>
      <c r="AM1667" s="15">
        <f t="shared" ref="AM1667:AM1730" si="538">IFERROR(AL1667*H1667,"")</f>
        <v>1.2749719416386085</v>
      </c>
      <c r="AN1667" s="15">
        <f t="shared" ref="AN1667:AN1730" si="539">IFERROR(AL1667*U1667,"")</f>
        <v>3.159488130938534E-4</v>
      </c>
    </row>
    <row r="1668" spans="1:40" x14ac:dyDescent="0.2">
      <c r="A1668" s="4" t="s">
        <v>4629</v>
      </c>
      <c r="B1668" s="3" t="s">
        <v>14</v>
      </c>
      <c r="C1668" s="6">
        <v>154087</v>
      </c>
      <c r="D1668" s="3" t="s">
        <v>462</v>
      </c>
      <c r="E1668" s="6">
        <v>154094</v>
      </c>
      <c r="F1668" s="3" t="s">
        <v>2486</v>
      </c>
      <c r="G1668" s="8">
        <v>6000</v>
      </c>
      <c r="H1668" s="6">
        <v>142</v>
      </c>
      <c r="I1668" s="6">
        <v>152985</v>
      </c>
      <c r="J1668" s="13">
        <v>45077</v>
      </c>
      <c r="K1668" s="9">
        <v>4562.4439268338938</v>
      </c>
      <c r="L1668" s="4" t="s">
        <v>4629</v>
      </c>
      <c r="M1668" s="4" t="s">
        <v>4632</v>
      </c>
      <c r="N1668" s="4">
        <f>VLOOKUP(I1668,BaseModelo!$A$2:$E$5075,5)</f>
        <v>4</v>
      </c>
      <c r="P1668" s="15">
        <v>142.00000000000003</v>
      </c>
      <c r="Q1668" s="4">
        <f>VLOOKUP(I1668,BaseModelo!$A$2:$E$5075,3)</f>
        <v>110</v>
      </c>
      <c r="R1668" s="4">
        <f t="shared" si="520"/>
        <v>32283000</v>
      </c>
      <c r="S1668" s="16">
        <f t="shared" si="521"/>
        <v>1.8585633305454884E-4</v>
      </c>
      <c r="T1668" s="4">
        <f t="shared" si="532"/>
        <v>2.6391599293745936E-2</v>
      </c>
      <c r="U1668" s="4">
        <f t="shared" si="533"/>
        <v>2.6391599293745942E-2</v>
      </c>
      <c r="V1668" s="6">
        <f t="shared" si="522"/>
        <v>0</v>
      </c>
      <c r="W1668" s="16" t="str">
        <f t="shared" si="523"/>
        <v/>
      </c>
      <c r="X1668" s="4" t="str">
        <f t="shared" si="534"/>
        <v/>
      </c>
      <c r="Y1668" s="4" t="str">
        <f t="shared" si="524"/>
        <v/>
      </c>
      <c r="Z1668" s="4">
        <f t="shared" si="525"/>
        <v>2331000</v>
      </c>
      <c r="AA1668" s="16">
        <f t="shared" si="526"/>
        <v>2.5740025740025739E-3</v>
      </c>
      <c r="AB1668" s="15">
        <f t="shared" si="535"/>
        <v>0.36550836550836552</v>
      </c>
      <c r="AC1668" s="15">
        <f t="shared" si="536"/>
        <v>0.36550836550836557</v>
      </c>
      <c r="AD1668" s="4">
        <v>154087</v>
      </c>
      <c r="AE1668" s="26">
        <v>1503.37</v>
      </c>
      <c r="AF1668" s="26">
        <v>1416.7059401931372</v>
      </c>
      <c r="AG1668" s="4">
        <f t="shared" si="537"/>
        <v>52000</v>
      </c>
      <c r="AH1668" s="16">
        <f t="shared" si="527"/>
        <v>0.11538461538461539</v>
      </c>
      <c r="AI1668" s="15">
        <f t="shared" si="528"/>
        <v>16.384615384615387</v>
      </c>
      <c r="AJ1668" s="15">
        <f t="shared" si="529"/>
        <v>16.38461538461539</v>
      </c>
      <c r="AK1668" s="4">
        <f t="shared" si="530"/>
        <v>891000</v>
      </c>
      <c r="AL1668" s="27">
        <f t="shared" si="531"/>
        <v>6.7340067340067337E-3</v>
      </c>
      <c r="AM1668" s="15">
        <f t="shared" si="538"/>
        <v>0.95622895622895621</v>
      </c>
      <c r="AN1668" s="15">
        <f t="shared" si="539"/>
        <v>1.7772120736529254E-4</v>
      </c>
    </row>
    <row r="1669" spans="1:40" x14ac:dyDescent="0.2">
      <c r="A1669" s="4" t="s">
        <v>4629</v>
      </c>
      <c r="B1669" s="3" t="s">
        <v>14</v>
      </c>
      <c r="C1669" s="6">
        <v>154087</v>
      </c>
      <c r="D1669" s="3" t="s">
        <v>462</v>
      </c>
      <c r="E1669" s="6">
        <v>154095</v>
      </c>
      <c r="F1669" s="3" t="s">
        <v>2487</v>
      </c>
      <c r="G1669" s="8">
        <v>6000</v>
      </c>
      <c r="H1669" s="6">
        <v>142</v>
      </c>
      <c r="I1669" s="6">
        <v>152563</v>
      </c>
      <c r="J1669" s="13">
        <v>45077</v>
      </c>
      <c r="K1669" s="9">
        <v>4562.4439268338938</v>
      </c>
      <c r="L1669" s="4" t="s">
        <v>4629</v>
      </c>
      <c r="M1669" s="4" t="s">
        <v>4632</v>
      </c>
      <c r="N1669" s="4">
        <f>VLOOKUP(I1669,BaseModelo!$A$2:$E$5075,5)</f>
        <v>8</v>
      </c>
      <c r="P1669" s="15">
        <v>142.00000000000003</v>
      </c>
      <c r="Q1669" s="4">
        <f>VLOOKUP(I1669,BaseModelo!$A$2:$E$5075,3)</f>
        <v>132</v>
      </c>
      <c r="R1669" s="4">
        <f t="shared" si="520"/>
        <v>32283000</v>
      </c>
      <c r="S1669" s="16">
        <f t="shared" si="521"/>
        <v>1.8585633305454884E-4</v>
      </c>
      <c r="T1669" s="4">
        <f t="shared" si="532"/>
        <v>2.6391599293745936E-2</v>
      </c>
      <c r="U1669" s="4">
        <f t="shared" si="533"/>
        <v>2.6391599293745942E-2</v>
      </c>
      <c r="V1669" s="6">
        <f t="shared" si="522"/>
        <v>0</v>
      </c>
      <c r="W1669" s="16" t="str">
        <f t="shared" si="523"/>
        <v/>
      </c>
      <c r="X1669" s="4" t="str">
        <f t="shared" si="534"/>
        <v/>
      </c>
      <c r="Y1669" s="4" t="str">
        <f t="shared" si="524"/>
        <v/>
      </c>
      <c r="Z1669" s="4">
        <f t="shared" si="525"/>
        <v>5836000</v>
      </c>
      <c r="AA1669" s="16">
        <f t="shared" si="526"/>
        <v>1.028101439342015E-3</v>
      </c>
      <c r="AB1669" s="15">
        <f t="shared" si="535"/>
        <v>0.14599040438656613</v>
      </c>
      <c r="AC1669" s="15">
        <f t="shared" si="536"/>
        <v>0.14599040438656616</v>
      </c>
      <c r="AD1669" s="4">
        <v>154087</v>
      </c>
      <c r="AE1669" s="26">
        <v>1503.37</v>
      </c>
      <c r="AF1669" s="26">
        <v>1416.7059401931372</v>
      </c>
      <c r="AG1669" s="4">
        <f t="shared" si="537"/>
        <v>161000</v>
      </c>
      <c r="AH1669" s="16">
        <f t="shared" si="527"/>
        <v>3.7267080745341616E-2</v>
      </c>
      <c r="AI1669" s="15">
        <f t="shared" si="528"/>
        <v>5.2919254658385091</v>
      </c>
      <c r="AJ1669" s="15">
        <f t="shared" si="529"/>
        <v>5.2919254658385109</v>
      </c>
      <c r="AK1669" s="4">
        <f t="shared" si="530"/>
        <v>891000</v>
      </c>
      <c r="AL1669" s="27">
        <f t="shared" si="531"/>
        <v>6.7340067340067337E-3</v>
      </c>
      <c r="AM1669" s="15">
        <f t="shared" si="538"/>
        <v>0.95622895622895621</v>
      </c>
      <c r="AN1669" s="15">
        <f t="shared" si="539"/>
        <v>1.7772120736529254E-4</v>
      </c>
    </row>
    <row r="1670" spans="1:40" x14ac:dyDescent="0.2">
      <c r="A1670" s="4" t="s">
        <v>4629</v>
      </c>
      <c r="B1670" s="3" t="s">
        <v>14</v>
      </c>
      <c r="C1670" s="6">
        <v>154087</v>
      </c>
      <c r="D1670" s="3" t="s">
        <v>462</v>
      </c>
      <c r="E1670" s="6">
        <v>154096</v>
      </c>
      <c r="F1670" s="3" t="s">
        <v>2488</v>
      </c>
      <c r="G1670" s="8">
        <v>6000</v>
      </c>
      <c r="H1670" s="6">
        <v>142</v>
      </c>
      <c r="I1670" s="6">
        <v>152793</v>
      </c>
      <c r="J1670" s="13">
        <v>45077</v>
      </c>
      <c r="K1670" s="9">
        <v>4562.4439268338938</v>
      </c>
      <c r="L1670" s="4" t="s">
        <v>4629</v>
      </c>
      <c r="M1670" s="4" t="s">
        <v>4632</v>
      </c>
      <c r="N1670" s="4">
        <f>VLOOKUP(I1670,BaseModelo!$A$2:$E$5075,5)</f>
        <v>8</v>
      </c>
      <c r="P1670" s="15">
        <v>142.00000000000003</v>
      </c>
      <c r="Q1670" s="4">
        <f>VLOOKUP(I1670,BaseModelo!$A$2:$E$5075,3)</f>
        <v>132</v>
      </c>
      <c r="R1670" s="4">
        <f t="shared" si="520"/>
        <v>32283000</v>
      </c>
      <c r="S1670" s="16">
        <f t="shared" si="521"/>
        <v>1.8585633305454884E-4</v>
      </c>
      <c r="T1670" s="4">
        <f t="shared" si="532"/>
        <v>2.6391599293745936E-2</v>
      </c>
      <c r="U1670" s="4">
        <f t="shared" si="533"/>
        <v>2.6391599293745942E-2</v>
      </c>
      <c r="V1670" s="6">
        <f t="shared" si="522"/>
        <v>0</v>
      </c>
      <c r="W1670" s="16" t="str">
        <f t="shared" si="523"/>
        <v/>
      </c>
      <c r="X1670" s="4" t="str">
        <f t="shared" si="534"/>
        <v/>
      </c>
      <c r="Y1670" s="4" t="str">
        <f t="shared" si="524"/>
        <v/>
      </c>
      <c r="Z1670" s="4">
        <f t="shared" si="525"/>
        <v>5836000</v>
      </c>
      <c r="AA1670" s="16">
        <f t="shared" si="526"/>
        <v>1.028101439342015E-3</v>
      </c>
      <c r="AB1670" s="15">
        <f t="shared" si="535"/>
        <v>0.14599040438656613</v>
      </c>
      <c r="AC1670" s="15">
        <f t="shared" si="536"/>
        <v>0.14599040438656616</v>
      </c>
      <c r="AD1670" s="4">
        <v>154087</v>
      </c>
      <c r="AE1670" s="26">
        <v>1503.37</v>
      </c>
      <c r="AF1670" s="26">
        <v>1416.7059401931372</v>
      </c>
      <c r="AG1670" s="4">
        <f t="shared" si="537"/>
        <v>161000</v>
      </c>
      <c r="AH1670" s="16">
        <f t="shared" si="527"/>
        <v>3.7267080745341616E-2</v>
      </c>
      <c r="AI1670" s="15">
        <f t="shared" si="528"/>
        <v>5.2919254658385091</v>
      </c>
      <c r="AJ1670" s="15">
        <f t="shared" si="529"/>
        <v>5.2919254658385109</v>
      </c>
      <c r="AK1670" s="4">
        <f t="shared" si="530"/>
        <v>891000</v>
      </c>
      <c r="AL1670" s="27">
        <f t="shared" si="531"/>
        <v>6.7340067340067337E-3</v>
      </c>
      <c r="AM1670" s="15">
        <f t="shared" si="538"/>
        <v>0.95622895622895621</v>
      </c>
      <c r="AN1670" s="15">
        <f t="shared" si="539"/>
        <v>1.7772120736529254E-4</v>
      </c>
    </row>
    <row r="1671" spans="1:40" x14ac:dyDescent="0.2">
      <c r="A1671" s="4" t="s">
        <v>4627</v>
      </c>
      <c r="B1671" s="3" t="s">
        <v>8</v>
      </c>
      <c r="C1671" s="6">
        <v>154122</v>
      </c>
      <c r="D1671" s="3" t="s">
        <v>45</v>
      </c>
      <c r="E1671" s="6">
        <v>154132</v>
      </c>
      <c r="F1671" s="3" t="s">
        <v>2489</v>
      </c>
      <c r="G1671" s="8">
        <v>10000</v>
      </c>
      <c r="H1671" s="6">
        <v>142</v>
      </c>
      <c r="I1671" s="6">
        <v>153505</v>
      </c>
      <c r="J1671" s="13">
        <v>45077</v>
      </c>
      <c r="K1671" s="9">
        <v>5992.5145454545454</v>
      </c>
      <c r="L1671" s="4" t="s">
        <v>4627</v>
      </c>
      <c r="M1671" s="4" t="s">
        <v>4632</v>
      </c>
      <c r="N1671" s="4">
        <f>VLOOKUP(I1671,BaseModelo!$A$2:$E$5075,5)</f>
        <v>6</v>
      </c>
      <c r="P1671" s="15">
        <v>142.00000000000003</v>
      </c>
      <c r="Q1671" s="4">
        <f>VLOOKUP(I1671,BaseModelo!$A$2:$E$5075,3)</f>
        <v>115</v>
      </c>
      <c r="R1671" s="4">
        <f t="shared" si="520"/>
        <v>32283000</v>
      </c>
      <c r="S1671" s="16">
        <f t="shared" si="521"/>
        <v>3.0976055509091471E-4</v>
      </c>
      <c r="T1671" s="4">
        <f t="shared" si="532"/>
        <v>4.3985998822909891E-2</v>
      </c>
      <c r="U1671" s="4">
        <f t="shared" si="533"/>
        <v>4.3985998822909898E-2</v>
      </c>
      <c r="V1671" s="6">
        <f t="shared" si="522"/>
        <v>0</v>
      </c>
      <c r="W1671" s="16" t="str">
        <f t="shared" si="523"/>
        <v/>
      </c>
      <c r="X1671" s="4" t="str">
        <f t="shared" si="534"/>
        <v/>
      </c>
      <c r="Y1671" s="4" t="str">
        <f t="shared" si="524"/>
        <v/>
      </c>
      <c r="Z1671" s="4">
        <f t="shared" si="525"/>
        <v>4853000</v>
      </c>
      <c r="AA1671" s="16">
        <f t="shared" si="526"/>
        <v>2.0605810838656502E-3</v>
      </c>
      <c r="AB1671" s="15">
        <f t="shared" si="535"/>
        <v>0.29260251390892233</v>
      </c>
      <c r="AC1671" s="15">
        <f t="shared" si="536"/>
        <v>0.29260251390892239</v>
      </c>
      <c r="AD1671" s="4">
        <v>154122</v>
      </c>
      <c r="AE1671" s="26">
        <v>2510.34</v>
      </c>
      <c r="AF1671" s="26">
        <v>2148.1817640948202</v>
      </c>
      <c r="AG1671" s="4">
        <f t="shared" si="537"/>
        <v>1993000</v>
      </c>
      <c r="AH1671" s="16">
        <f t="shared" si="527"/>
        <v>5.0175614651279477E-3</v>
      </c>
      <c r="AI1671" s="15">
        <f t="shared" si="528"/>
        <v>0.71249372804816857</v>
      </c>
      <c r="AJ1671" s="15">
        <f t="shared" si="529"/>
        <v>0.71249372804816868</v>
      </c>
      <c r="AK1671" s="4">
        <f t="shared" si="530"/>
        <v>15073000</v>
      </c>
      <c r="AL1671" s="27">
        <f t="shared" si="531"/>
        <v>6.6343793538114506E-4</v>
      </c>
      <c r="AM1671" s="15">
        <f t="shared" si="538"/>
        <v>9.4208186824122603E-2</v>
      </c>
      <c r="AN1671" s="15">
        <f t="shared" si="539"/>
        <v>2.918198024474882E-5</v>
      </c>
    </row>
    <row r="1672" spans="1:40" x14ac:dyDescent="0.2">
      <c r="A1672" s="4" t="s">
        <v>4627</v>
      </c>
      <c r="B1672" s="3" t="s">
        <v>8</v>
      </c>
      <c r="C1672" s="6">
        <v>154122</v>
      </c>
      <c r="D1672" s="3" t="s">
        <v>45</v>
      </c>
      <c r="E1672" s="6">
        <v>154133</v>
      </c>
      <c r="F1672" s="3" t="s">
        <v>2490</v>
      </c>
      <c r="G1672" s="8">
        <v>10000</v>
      </c>
      <c r="H1672" s="6">
        <v>142</v>
      </c>
      <c r="I1672" s="6">
        <v>153560</v>
      </c>
      <c r="J1672" s="13">
        <v>45077</v>
      </c>
      <c r="K1672" s="9">
        <v>5992.5145454545454</v>
      </c>
      <c r="L1672" s="4" t="s">
        <v>4627</v>
      </c>
      <c r="M1672" s="4" t="s">
        <v>4632</v>
      </c>
      <c r="N1672" s="4">
        <f>VLOOKUP(I1672,BaseModelo!$A$2:$E$5075,5)</f>
        <v>2</v>
      </c>
      <c r="P1672" s="15">
        <v>142.00000000000003</v>
      </c>
      <c r="Q1672" s="4">
        <f>VLOOKUP(I1672,BaseModelo!$A$2:$E$5075,3)</f>
        <v>100</v>
      </c>
      <c r="R1672" s="4">
        <f t="shared" si="520"/>
        <v>32283000</v>
      </c>
      <c r="S1672" s="16">
        <f t="shared" si="521"/>
        <v>3.0976055509091471E-4</v>
      </c>
      <c r="T1672" s="4">
        <f t="shared" si="532"/>
        <v>4.3985998822909891E-2</v>
      </c>
      <c r="U1672" s="4">
        <f t="shared" si="533"/>
        <v>4.3985998822909898E-2</v>
      </c>
      <c r="V1672" s="6">
        <f t="shared" si="522"/>
        <v>0</v>
      </c>
      <c r="W1672" s="16" t="str">
        <f t="shared" si="523"/>
        <v/>
      </c>
      <c r="X1672" s="4" t="str">
        <f t="shared" si="534"/>
        <v/>
      </c>
      <c r="Y1672" s="4" t="str">
        <f t="shared" si="524"/>
        <v/>
      </c>
      <c r="Z1672" s="4">
        <f t="shared" si="525"/>
        <v>1578000</v>
      </c>
      <c r="AA1672" s="16">
        <f t="shared" si="526"/>
        <v>6.3371356147021544E-3</v>
      </c>
      <c r="AB1672" s="15">
        <f t="shared" si="535"/>
        <v>0.89987325728770595</v>
      </c>
      <c r="AC1672" s="15">
        <f t="shared" si="536"/>
        <v>0.89987325728770606</v>
      </c>
      <c r="AD1672" s="4">
        <v>154122</v>
      </c>
      <c r="AE1672" s="26">
        <v>2510.34</v>
      </c>
      <c r="AF1672" s="26">
        <v>2148.1817640948202</v>
      </c>
      <c r="AG1672" s="4">
        <f t="shared" si="537"/>
        <v>681000</v>
      </c>
      <c r="AH1672" s="16">
        <f t="shared" si="527"/>
        <v>1.4684287812041116E-2</v>
      </c>
      <c r="AI1672" s="15">
        <f t="shared" si="528"/>
        <v>2.0851688693098382</v>
      </c>
      <c r="AJ1672" s="15">
        <f t="shared" si="529"/>
        <v>2.0851688693098387</v>
      </c>
      <c r="AK1672" s="4">
        <f t="shared" si="530"/>
        <v>15073000</v>
      </c>
      <c r="AL1672" s="27">
        <f t="shared" si="531"/>
        <v>6.6343793538114506E-4</v>
      </c>
      <c r="AM1672" s="15">
        <f t="shared" si="538"/>
        <v>9.4208186824122603E-2</v>
      </c>
      <c r="AN1672" s="15">
        <f t="shared" si="539"/>
        <v>2.918198024474882E-5</v>
      </c>
    </row>
    <row r="1673" spans="1:40" x14ac:dyDescent="0.2">
      <c r="A1673" s="4" t="s">
        <v>4627</v>
      </c>
      <c r="B1673" s="2" t="s">
        <v>1</v>
      </c>
      <c r="C1673" s="5">
        <v>154140</v>
      </c>
      <c r="D1673" s="2" t="s">
        <v>463</v>
      </c>
      <c r="E1673" s="5">
        <v>154141</v>
      </c>
      <c r="F1673" s="2" t="s">
        <v>2443</v>
      </c>
      <c r="G1673" s="7">
        <v>10000</v>
      </c>
      <c r="H1673" s="5">
        <v>142</v>
      </c>
      <c r="I1673" s="6">
        <v>152602</v>
      </c>
      <c r="J1673" s="13">
        <v>45077</v>
      </c>
      <c r="K1673" s="9">
        <v>10000</v>
      </c>
      <c r="L1673" s="4" t="s">
        <v>4627</v>
      </c>
      <c r="M1673" s="4" t="s">
        <v>4632</v>
      </c>
      <c r="N1673" s="4">
        <f>VLOOKUP(I1673,BaseModelo!$A$2:$E$5075,5)</f>
        <v>4</v>
      </c>
      <c r="P1673" s="15">
        <v>142.00000000000003</v>
      </c>
      <c r="Q1673" s="4">
        <f>VLOOKUP(I1673,BaseModelo!$A$2:$E$5075,3)</f>
        <v>110</v>
      </c>
      <c r="R1673" s="4">
        <f t="shared" si="520"/>
        <v>32283000</v>
      </c>
      <c r="S1673" s="16">
        <f t="shared" si="521"/>
        <v>3.0976055509091471E-4</v>
      </c>
      <c r="T1673" s="4">
        <f t="shared" si="532"/>
        <v>4.3985998822909891E-2</v>
      </c>
      <c r="U1673" s="4">
        <f t="shared" si="533"/>
        <v>4.3985998822909898E-2</v>
      </c>
      <c r="V1673" s="6">
        <f t="shared" si="522"/>
        <v>0</v>
      </c>
      <c r="W1673" s="16" t="str">
        <f t="shared" si="523"/>
        <v/>
      </c>
      <c r="X1673" s="4" t="str">
        <f t="shared" si="534"/>
        <v/>
      </c>
      <c r="Y1673" s="4" t="str">
        <f t="shared" si="524"/>
        <v/>
      </c>
      <c r="Z1673" s="4">
        <f t="shared" si="525"/>
        <v>2331000</v>
      </c>
      <c r="AA1673" s="16">
        <f t="shared" si="526"/>
        <v>4.2900042900042897E-3</v>
      </c>
      <c r="AB1673" s="15">
        <f t="shared" si="535"/>
        <v>0.60918060918060912</v>
      </c>
      <c r="AC1673" s="15">
        <f t="shared" si="536"/>
        <v>0.60918060918060923</v>
      </c>
      <c r="AD1673" s="4">
        <v>154140</v>
      </c>
      <c r="AE1673" s="26">
        <v>2510.34</v>
      </c>
      <c r="AF1673" s="26">
        <v>2510.34</v>
      </c>
      <c r="AG1673" s="4">
        <f t="shared" si="537"/>
        <v>1421000</v>
      </c>
      <c r="AH1673" s="16">
        <f t="shared" si="527"/>
        <v>7.0372976776917661E-3</v>
      </c>
      <c r="AI1673" s="15">
        <f t="shared" si="528"/>
        <v>0.99929627023223078</v>
      </c>
      <c r="AJ1673" s="15">
        <f t="shared" si="529"/>
        <v>0.999296270232231</v>
      </c>
      <c r="AK1673" s="4">
        <f t="shared" si="530"/>
        <v>15073000</v>
      </c>
      <c r="AL1673" s="27">
        <f t="shared" si="531"/>
        <v>6.6343793538114506E-4</v>
      </c>
      <c r="AM1673" s="15">
        <f t="shared" si="538"/>
        <v>9.4208186824122603E-2</v>
      </c>
      <c r="AN1673" s="15">
        <f t="shared" si="539"/>
        <v>2.918198024474882E-5</v>
      </c>
    </row>
    <row r="1674" spans="1:40" x14ac:dyDescent="0.2">
      <c r="A1674" s="4" t="s">
        <v>4627</v>
      </c>
      <c r="B1674" s="3" t="s">
        <v>1</v>
      </c>
      <c r="C1674" s="6">
        <v>154140</v>
      </c>
      <c r="D1674" s="3" t="s">
        <v>463</v>
      </c>
      <c r="E1674" s="6">
        <v>154142</v>
      </c>
      <c r="F1674" s="3" t="s">
        <v>2493</v>
      </c>
      <c r="G1674" s="8">
        <v>6000</v>
      </c>
      <c r="H1674" s="6">
        <v>142</v>
      </c>
      <c r="I1674" s="6">
        <v>153040</v>
      </c>
      <c r="J1674" s="13">
        <v>45077</v>
      </c>
      <c r="K1674" s="9">
        <v>6000</v>
      </c>
      <c r="L1674" s="4" t="s">
        <v>4627</v>
      </c>
      <c r="M1674" s="4" t="s">
        <v>4632</v>
      </c>
      <c r="N1674" s="4">
        <f>VLOOKUP(I1674,BaseModelo!$A$2:$E$5075,5)</f>
        <v>5</v>
      </c>
      <c r="P1674" s="15">
        <v>142.00000000000003</v>
      </c>
      <c r="Q1674" s="4">
        <f>VLOOKUP(I1674,BaseModelo!$A$2:$E$5075,3)</f>
        <v>110</v>
      </c>
      <c r="R1674" s="4">
        <f t="shared" si="520"/>
        <v>32283000</v>
      </c>
      <c r="S1674" s="16">
        <f t="shared" si="521"/>
        <v>1.8585633305454884E-4</v>
      </c>
      <c r="T1674" s="4">
        <f t="shared" si="532"/>
        <v>2.6391599293745936E-2</v>
      </c>
      <c r="U1674" s="4">
        <f t="shared" si="533"/>
        <v>2.6391599293745942E-2</v>
      </c>
      <c r="V1674" s="6">
        <f t="shared" si="522"/>
        <v>0</v>
      </c>
      <c r="W1674" s="16" t="str">
        <f t="shared" si="523"/>
        <v/>
      </c>
      <c r="X1674" s="4" t="str">
        <f t="shared" si="534"/>
        <v/>
      </c>
      <c r="Y1674" s="4" t="str">
        <f t="shared" si="524"/>
        <v/>
      </c>
      <c r="Z1674" s="4">
        <f t="shared" si="525"/>
        <v>4058000</v>
      </c>
      <c r="AA1674" s="16">
        <f t="shared" si="526"/>
        <v>1.4785608674223755E-3</v>
      </c>
      <c r="AB1674" s="15">
        <f t="shared" si="535"/>
        <v>0.20995564317397733</v>
      </c>
      <c r="AC1674" s="15">
        <f t="shared" si="536"/>
        <v>0.20995564317397736</v>
      </c>
      <c r="AD1674" s="4">
        <v>154140</v>
      </c>
      <c r="AE1674" s="26">
        <v>1503.37</v>
      </c>
      <c r="AF1674" s="26">
        <v>1503.37</v>
      </c>
      <c r="AG1674" s="4">
        <f t="shared" si="537"/>
        <v>1768000</v>
      </c>
      <c r="AH1674" s="16">
        <f t="shared" si="527"/>
        <v>3.3936651583710408E-3</v>
      </c>
      <c r="AI1674" s="15">
        <f t="shared" si="528"/>
        <v>0.48190045248868779</v>
      </c>
      <c r="AJ1674" s="15">
        <f t="shared" si="529"/>
        <v>0.4819004524886879</v>
      </c>
      <c r="AK1674" s="4">
        <f t="shared" si="530"/>
        <v>15073000</v>
      </c>
      <c r="AL1674" s="27">
        <f t="shared" si="531"/>
        <v>3.9806276122868704E-4</v>
      </c>
      <c r="AM1674" s="15">
        <f t="shared" si="538"/>
        <v>5.6524912094473558E-2</v>
      </c>
      <c r="AN1674" s="15">
        <f t="shared" si="539"/>
        <v>1.0505512888109577E-5</v>
      </c>
    </row>
    <row r="1675" spans="1:40" x14ac:dyDescent="0.2">
      <c r="A1675" s="4" t="s">
        <v>4627</v>
      </c>
      <c r="B1675" s="3" t="s">
        <v>1</v>
      </c>
      <c r="C1675" s="6">
        <v>154140</v>
      </c>
      <c r="D1675" s="3" t="s">
        <v>463</v>
      </c>
      <c r="E1675" s="6">
        <v>154143</v>
      </c>
      <c r="F1675" s="3" t="s">
        <v>2494</v>
      </c>
      <c r="G1675" s="8">
        <v>6000</v>
      </c>
      <c r="H1675" s="6">
        <v>142</v>
      </c>
      <c r="I1675" s="6">
        <v>152605</v>
      </c>
      <c r="J1675" s="13">
        <v>45077</v>
      </c>
      <c r="K1675" s="9">
        <v>6000</v>
      </c>
      <c r="L1675" s="4" t="s">
        <v>4627</v>
      </c>
      <c r="M1675" s="4" t="s">
        <v>4632</v>
      </c>
      <c r="N1675" s="4">
        <f>VLOOKUP(I1675,BaseModelo!$A$2:$E$5075,5)</f>
        <v>3</v>
      </c>
      <c r="P1675" s="15">
        <v>142.00000000000003</v>
      </c>
      <c r="Q1675" s="4">
        <f>VLOOKUP(I1675,BaseModelo!$A$2:$E$5075,3)</f>
        <v>110</v>
      </c>
      <c r="R1675" s="4">
        <f t="shared" si="520"/>
        <v>32283000</v>
      </c>
      <c r="S1675" s="16">
        <f t="shared" si="521"/>
        <v>1.8585633305454884E-4</v>
      </c>
      <c r="T1675" s="4">
        <f t="shared" si="532"/>
        <v>2.6391599293745936E-2</v>
      </c>
      <c r="U1675" s="4">
        <f t="shared" si="533"/>
        <v>2.6391599293745942E-2</v>
      </c>
      <c r="V1675" s="6">
        <f t="shared" si="522"/>
        <v>0</v>
      </c>
      <c r="W1675" s="16" t="str">
        <f t="shared" si="523"/>
        <v/>
      </c>
      <c r="X1675" s="4" t="str">
        <f t="shared" si="534"/>
        <v/>
      </c>
      <c r="Y1675" s="4" t="str">
        <f t="shared" si="524"/>
        <v/>
      </c>
      <c r="Z1675" s="4">
        <f t="shared" si="525"/>
        <v>1992000</v>
      </c>
      <c r="AA1675" s="16">
        <f t="shared" si="526"/>
        <v>3.0120481927710845E-3</v>
      </c>
      <c r="AB1675" s="15">
        <f t="shared" si="535"/>
        <v>0.42771084337349402</v>
      </c>
      <c r="AC1675" s="15">
        <f t="shared" si="536"/>
        <v>0.42771084337349408</v>
      </c>
      <c r="AD1675" s="4">
        <v>154140</v>
      </c>
      <c r="AE1675" s="26">
        <v>1503.37</v>
      </c>
      <c r="AF1675" s="26">
        <v>1503.37</v>
      </c>
      <c r="AG1675" s="4">
        <f t="shared" si="537"/>
        <v>1267000</v>
      </c>
      <c r="AH1675" s="16">
        <f t="shared" si="527"/>
        <v>4.7355958958168907E-3</v>
      </c>
      <c r="AI1675" s="15">
        <f t="shared" si="528"/>
        <v>0.67245461720599853</v>
      </c>
      <c r="AJ1675" s="15">
        <f t="shared" si="529"/>
        <v>0.67245461720599864</v>
      </c>
      <c r="AK1675" s="4">
        <f t="shared" si="530"/>
        <v>15073000</v>
      </c>
      <c r="AL1675" s="27">
        <f t="shared" si="531"/>
        <v>3.9806276122868704E-4</v>
      </c>
      <c r="AM1675" s="15">
        <f t="shared" si="538"/>
        <v>5.6524912094473558E-2</v>
      </c>
      <c r="AN1675" s="15">
        <f t="shared" si="539"/>
        <v>1.0505512888109577E-5</v>
      </c>
    </row>
    <row r="1676" spans="1:40" x14ac:dyDescent="0.2">
      <c r="A1676" s="4" t="s">
        <v>4627</v>
      </c>
      <c r="B1676" s="3" t="s">
        <v>1</v>
      </c>
      <c r="C1676" s="6">
        <v>154140</v>
      </c>
      <c r="D1676" s="3" t="s">
        <v>463</v>
      </c>
      <c r="E1676" s="6">
        <v>154144</v>
      </c>
      <c r="F1676" s="3" t="s">
        <v>2495</v>
      </c>
      <c r="G1676" s="8">
        <v>6000</v>
      </c>
      <c r="H1676" s="6">
        <v>142</v>
      </c>
      <c r="I1676" s="6">
        <v>152598</v>
      </c>
      <c r="J1676" s="13">
        <v>45077</v>
      </c>
      <c r="K1676" s="9">
        <v>6000</v>
      </c>
      <c r="L1676" s="4" t="s">
        <v>4627</v>
      </c>
      <c r="M1676" s="4" t="s">
        <v>4632</v>
      </c>
      <c r="N1676" s="4">
        <f>VLOOKUP(I1676,BaseModelo!$A$2:$E$5075,5)</f>
        <v>6</v>
      </c>
      <c r="P1676" s="15">
        <v>142.00000000000003</v>
      </c>
      <c r="Q1676" s="4">
        <f>VLOOKUP(I1676,BaseModelo!$A$2:$E$5075,3)</f>
        <v>115</v>
      </c>
      <c r="R1676" s="4">
        <f t="shared" si="520"/>
        <v>32283000</v>
      </c>
      <c r="S1676" s="16">
        <f t="shared" si="521"/>
        <v>1.8585633305454884E-4</v>
      </c>
      <c r="T1676" s="4">
        <f t="shared" si="532"/>
        <v>2.6391599293745936E-2</v>
      </c>
      <c r="U1676" s="4">
        <f t="shared" si="533"/>
        <v>2.6391599293745942E-2</v>
      </c>
      <c r="V1676" s="6">
        <f t="shared" si="522"/>
        <v>0</v>
      </c>
      <c r="W1676" s="16" t="str">
        <f t="shared" si="523"/>
        <v/>
      </c>
      <c r="X1676" s="4" t="str">
        <f t="shared" si="534"/>
        <v/>
      </c>
      <c r="Y1676" s="4" t="str">
        <f t="shared" si="524"/>
        <v/>
      </c>
      <c r="Z1676" s="4">
        <f t="shared" si="525"/>
        <v>4853000</v>
      </c>
      <c r="AA1676" s="16">
        <f t="shared" si="526"/>
        <v>1.2363486503193901E-3</v>
      </c>
      <c r="AB1676" s="15">
        <f t="shared" si="535"/>
        <v>0.17556150834535339</v>
      </c>
      <c r="AC1676" s="15">
        <f t="shared" si="536"/>
        <v>0.17556150834535342</v>
      </c>
      <c r="AD1676" s="4">
        <v>154140</v>
      </c>
      <c r="AE1676" s="26">
        <v>1503.37</v>
      </c>
      <c r="AF1676" s="26">
        <v>1503.37</v>
      </c>
      <c r="AG1676" s="4">
        <f t="shared" si="537"/>
        <v>1993000</v>
      </c>
      <c r="AH1676" s="16">
        <f t="shared" si="527"/>
        <v>3.0105368790767687E-3</v>
      </c>
      <c r="AI1676" s="15">
        <f t="shared" si="528"/>
        <v>0.42749623682890114</v>
      </c>
      <c r="AJ1676" s="15">
        <f t="shared" si="529"/>
        <v>0.42749623682890125</v>
      </c>
      <c r="AK1676" s="4">
        <f t="shared" si="530"/>
        <v>15073000</v>
      </c>
      <c r="AL1676" s="27">
        <f t="shared" si="531"/>
        <v>3.9806276122868704E-4</v>
      </c>
      <c r="AM1676" s="15">
        <f t="shared" si="538"/>
        <v>5.6524912094473558E-2</v>
      </c>
      <c r="AN1676" s="15">
        <f t="shared" si="539"/>
        <v>1.0505512888109577E-5</v>
      </c>
    </row>
    <row r="1677" spans="1:40" x14ac:dyDescent="0.2">
      <c r="A1677" s="4" t="s">
        <v>4627</v>
      </c>
      <c r="B1677" s="3" t="s">
        <v>1</v>
      </c>
      <c r="C1677" s="6">
        <v>154140</v>
      </c>
      <c r="D1677" s="3" t="s">
        <v>463</v>
      </c>
      <c r="E1677" s="6">
        <v>154145</v>
      </c>
      <c r="F1677" s="3" t="s">
        <v>2496</v>
      </c>
      <c r="G1677" s="8">
        <v>5000</v>
      </c>
      <c r="H1677" s="6">
        <v>147</v>
      </c>
      <c r="I1677" s="6">
        <v>152716</v>
      </c>
      <c r="J1677" s="13">
        <v>45077</v>
      </c>
      <c r="K1677" s="9">
        <v>5000</v>
      </c>
      <c r="L1677" s="4" t="s">
        <v>4627</v>
      </c>
      <c r="M1677" s="4" t="s">
        <v>4632</v>
      </c>
      <c r="N1677" s="4">
        <f>VLOOKUP(I1677,BaseModelo!$A$2:$E$5075,5)</f>
        <v>4</v>
      </c>
      <c r="P1677" s="15">
        <v>147</v>
      </c>
      <c r="Q1677" s="4">
        <f>VLOOKUP(I1677,BaseModelo!$A$2:$E$5075,3)</f>
        <v>110</v>
      </c>
      <c r="R1677" s="4">
        <f t="shared" si="520"/>
        <v>32283000</v>
      </c>
      <c r="S1677" s="16">
        <f t="shared" si="521"/>
        <v>1.5488027754545735E-4</v>
      </c>
      <c r="T1677" s="4">
        <f t="shared" si="532"/>
        <v>2.2767400799182231E-2</v>
      </c>
      <c r="U1677" s="4">
        <f t="shared" si="533"/>
        <v>2.2767400799182231E-2</v>
      </c>
      <c r="V1677" s="6">
        <f t="shared" si="522"/>
        <v>0</v>
      </c>
      <c r="W1677" s="16" t="str">
        <f t="shared" si="523"/>
        <v/>
      </c>
      <c r="X1677" s="4" t="str">
        <f t="shared" si="534"/>
        <v/>
      </c>
      <c r="Y1677" s="4" t="str">
        <f t="shared" si="524"/>
        <v/>
      </c>
      <c r="Z1677" s="4">
        <f t="shared" si="525"/>
        <v>2331000</v>
      </c>
      <c r="AA1677" s="16">
        <f t="shared" si="526"/>
        <v>2.1450021450021449E-3</v>
      </c>
      <c r="AB1677" s="15">
        <f t="shared" si="535"/>
        <v>0.31531531531531531</v>
      </c>
      <c r="AC1677" s="15">
        <f t="shared" si="536"/>
        <v>0.31531531531531531</v>
      </c>
      <c r="AD1677" s="4">
        <v>154140</v>
      </c>
      <c r="AE1677" s="26">
        <v>1303.3399999999999</v>
      </c>
      <c r="AF1677" s="26">
        <v>1303.3399999999999</v>
      </c>
      <c r="AG1677" s="4">
        <f t="shared" si="537"/>
        <v>1421000</v>
      </c>
      <c r="AH1677" s="16">
        <f t="shared" si="527"/>
        <v>3.518648838845883E-3</v>
      </c>
      <c r="AI1677" s="15">
        <f t="shared" si="528"/>
        <v>0.51724137931034475</v>
      </c>
      <c r="AJ1677" s="15">
        <f t="shared" si="529"/>
        <v>0.51724137931034475</v>
      </c>
      <c r="AK1677" s="4">
        <f t="shared" si="530"/>
        <v>15073000</v>
      </c>
      <c r="AL1677" s="27">
        <f t="shared" si="531"/>
        <v>3.3171896769057253E-4</v>
      </c>
      <c r="AM1677" s="15">
        <f t="shared" si="538"/>
        <v>4.8762688250514163E-2</v>
      </c>
      <c r="AN1677" s="15">
        <f t="shared" si="539"/>
        <v>7.5523786901022457E-6</v>
      </c>
    </row>
    <row r="1678" spans="1:40" x14ac:dyDescent="0.2">
      <c r="A1678" s="4" t="s">
        <v>4628</v>
      </c>
      <c r="B1678" s="2" t="s">
        <v>6</v>
      </c>
      <c r="C1678" s="5">
        <v>154146</v>
      </c>
      <c r="D1678" s="2" t="s">
        <v>464</v>
      </c>
      <c r="E1678" s="5">
        <v>154147</v>
      </c>
      <c r="F1678" s="2" t="s">
        <v>2444</v>
      </c>
      <c r="G1678" s="7">
        <v>8000</v>
      </c>
      <c r="H1678" s="5">
        <v>142</v>
      </c>
      <c r="I1678" s="6">
        <v>151527</v>
      </c>
      <c r="J1678" s="13">
        <v>45077</v>
      </c>
      <c r="K1678" s="9">
        <v>1013.484283890959</v>
      </c>
      <c r="L1678" s="4" t="s">
        <v>4628</v>
      </c>
      <c r="M1678" s="4" t="s">
        <v>4632</v>
      </c>
      <c r="N1678" s="4">
        <f>VLOOKUP(I1678,BaseModelo!$A$2:$E$5075,5)</f>
        <v>9</v>
      </c>
      <c r="P1678" s="15">
        <v>142.00000000000003</v>
      </c>
      <c r="Q1678" s="4">
        <f>VLOOKUP(I1678,BaseModelo!$A$2:$E$5075,3)</f>
        <v>147</v>
      </c>
      <c r="R1678" s="4">
        <f t="shared" si="520"/>
        <v>32283000</v>
      </c>
      <c r="S1678" s="16">
        <f t="shared" si="521"/>
        <v>2.4780844407273179E-4</v>
      </c>
      <c r="T1678" s="4">
        <f t="shared" si="532"/>
        <v>3.5188799058327912E-2</v>
      </c>
      <c r="U1678" s="4">
        <f t="shared" si="533"/>
        <v>3.5188799058327919E-2</v>
      </c>
      <c r="V1678" s="6">
        <f t="shared" si="522"/>
        <v>0</v>
      </c>
      <c r="W1678" s="16" t="str">
        <f t="shared" si="523"/>
        <v/>
      </c>
      <c r="X1678" s="4" t="str">
        <f t="shared" si="534"/>
        <v/>
      </c>
      <c r="Y1678" s="4" t="str">
        <f t="shared" si="524"/>
        <v/>
      </c>
      <c r="Z1678" s="4">
        <f t="shared" si="525"/>
        <v>5305000</v>
      </c>
      <c r="AA1678" s="16">
        <f t="shared" si="526"/>
        <v>1.5080113100848257E-3</v>
      </c>
      <c r="AB1678" s="15">
        <f t="shared" si="535"/>
        <v>0.21413760603204526</v>
      </c>
      <c r="AC1678" s="15">
        <f t="shared" si="536"/>
        <v>0.21413760603204529</v>
      </c>
      <c r="AD1678" s="4">
        <v>154146</v>
      </c>
      <c r="AE1678" s="26">
        <v>2013.74</v>
      </c>
      <c r="AF1678" s="26">
        <v>271.16253249426416</v>
      </c>
      <c r="AG1678" s="4">
        <f t="shared" si="537"/>
        <v>3095000</v>
      </c>
      <c r="AH1678" s="16">
        <f t="shared" si="527"/>
        <v>2.5848142164781908E-3</v>
      </c>
      <c r="AI1678" s="15">
        <f t="shared" si="528"/>
        <v>0.3670436187399031</v>
      </c>
      <c r="AJ1678" s="15">
        <f t="shared" si="529"/>
        <v>0.36704361873990315</v>
      </c>
      <c r="AK1678" s="4">
        <f t="shared" si="530"/>
        <v>16319000</v>
      </c>
      <c r="AL1678" s="27">
        <f t="shared" si="531"/>
        <v>4.9022611679637234E-4</v>
      </c>
      <c r="AM1678" s="15">
        <f t="shared" si="538"/>
        <v>6.9612108585084875E-2</v>
      </c>
      <c r="AN1678" s="15">
        <f t="shared" si="539"/>
        <v>1.725046831709194E-5</v>
      </c>
    </row>
    <row r="1679" spans="1:40" x14ac:dyDescent="0.2">
      <c r="A1679" s="4" t="s">
        <v>4628</v>
      </c>
      <c r="B1679" s="3" t="s">
        <v>6</v>
      </c>
      <c r="C1679" s="6">
        <v>154146</v>
      </c>
      <c r="D1679" s="3" t="s">
        <v>464</v>
      </c>
      <c r="E1679" s="6">
        <v>154148</v>
      </c>
      <c r="F1679" s="3" t="s">
        <v>2497</v>
      </c>
      <c r="G1679" s="8">
        <v>6000</v>
      </c>
      <c r="H1679" s="6">
        <v>142</v>
      </c>
      <c r="I1679" s="6">
        <v>153822</v>
      </c>
      <c r="J1679" s="13">
        <v>45077</v>
      </c>
      <c r="K1679" s="9">
        <v>760.11321291821923</v>
      </c>
      <c r="L1679" s="4" t="s">
        <v>4628</v>
      </c>
      <c r="M1679" s="4" t="s">
        <v>4632</v>
      </c>
      <c r="N1679" s="4">
        <f>VLOOKUP(I1679,BaseModelo!$A$2:$E$5075,5)</f>
        <v>2</v>
      </c>
      <c r="P1679" s="15">
        <v>142.00000000000003</v>
      </c>
      <c r="Q1679" s="4">
        <f>VLOOKUP(I1679,BaseModelo!$A$2:$E$5075,3)</f>
        <v>100</v>
      </c>
      <c r="R1679" s="4">
        <f t="shared" si="520"/>
        <v>32283000</v>
      </c>
      <c r="S1679" s="16">
        <f t="shared" si="521"/>
        <v>1.8585633305454884E-4</v>
      </c>
      <c r="T1679" s="4">
        <f t="shared" si="532"/>
        <v>2.6391599293745936E-2</v>
      </c>
      <c r="U1679" s="4">
        <f t="shared" si="533"/>
        <v>2.6391599293745942E-2</v>
      </c>
      <c r="V1679" s="6">
        <f t="shared" si="522"/>
        <v>0</v>
      </c>
      <c r="W1679" s="16" t="str">
        <f t="shared" si="523"/>
        <v/>
      </c>
      <c r="X1679" s="4" t="str">
        <f t="shared" si="534"/>
        <v/>
      </c>
      <c r="Y1679" s="4" t="str">
        <f t="shared" si="524"/>
        <v/>
      </c>
      <c r="Z1679" s="4">
        <f t="shared" si="525"/>
        <v>1578000</v>
      </c>
      <c r="AA1679" s="16">
        <f t="shared" si="526"/>
        <v>3.8022813688212928E-3</v>
      </c>
      <c r="AB1679" s="15">
        <f t="shared" si="535"/>
        <v>0.53992395437262353</v>
      </c>
      <c r="AC1679" s="15">
        <f t="shared" si="536"/>
        <v>0.53992395437262364</v>
      </c>
      <c r="AD1679" s="4">
        <v>154146</v>
      </c>
      <c r="AE1679" s="26">
        <v>1503.37</v>
      </c>
      <c r="AF1679" s="26">
        <v>202.43805877417236</v>
      </c>
      <c r="AG1679" s="4">
        <f t="shared" si="537"/>
        <v>832000</v>
      </c>
      <c r="AH1679" s="16">
        <f t="shared" si="527"/>
        <v>7.2115384615384619E-3</v>
      </c>
      <c r="AI1679" s="15">
        <f t="shared" si="528"/>
        <v>1.0240384615384617</v>
      </c>
      <c r="AJ1679" s="15">
        <f t="shared" si="529"/>
        <v>1.0240384615384619</v>
      </c>
      <c r="AK1679" s="4">
        <f t="shared" si="530"/>
        <v>16319000</v>
      </c>
      <c r="AL1679" s="27">
        <f t="shared" si="531"/>
        <v>3.6766958759727926E-4</v>
      </c>
      <c r="AM1679" s="15">
        <f t="shared" si="538"/>
        <v>5.2209081438813656E-2</v>
      </c>
      <c r="AN1679" s="15">
        <f t="shared" si="539"/>
        <v>9.7033884283642175E-6</v>
      </c>
    </row>
    <row r="1680" spans="1:40" x14ac:dyDescent="0.2">
      <c r="A1680" s="4" t="s">
        <v>4628</v>
      </c>
      <c r="B1680" s="3" t="s">
        <v>6</v>
      </c>
      <c r="C1680" s="6">
        <v>154146</v>
      </c>
      <c r="D1680" s="3" t="s">
        <v>464</v>
      </c>
      <c r="E1680" s="6">
        <v>154149</v>
      </c>
      <c r="F1680" s="3" t="s">
        <v>2498</v>
      </c>
      <c r="G1680" s="8">
        <v>5000</v>
      </c>
      <c r="H1680" s="6">
        <v>147</v>
      </c>
      <c r="I1680" s="6">
        <v>153828</v>
      </c>
      <c r="J1680" s="13">
        <v>45077</v>
      </c>
      <c r="K1680" s="9">
        <v>633.42767743184936</v>
      </c>
      <c r="L1680" s="4" t="s">
        <v>4628</v>
      </c>
      <c r="M1680" s="4" t="s">
        <v>4632</v>
      </c>
      <c r="N1680" s="4">
        <f>VLOOKUP(I1680,BaseModelo!$A$2:$E$5075,5)</f>
        <v>2</v>
      </c>
      <c r="P1680" s="15">
        <v>147</v>
      </c>
      <c r="Q1680" s="4">
        <f>VLOOKUP(I1680,BaseModelo!$A$2:$E$5075,3)</f>
        <v>100</v>
      </c>
      <c r="R1680" s="4">
        <f t="shared" si="520"/>
        <v>32283000</v>
      </c>
      <c r="S1680" s="16">
        <f t="shared" si="521"/>
        <v>1.5488027754545735E-4</v>
      </c>
      <c r="T1680" s="4">
        <f t="shared" si="532"/>
        <v>2.2767400799182231E-2</v>
      </c>
      <c r="U1680" s="4">
        <f t="shared" si="533"/>
        <v>2.2767400799182231E-2</v>
      </c>
      <c r="V1680" s="6">
        <f t="shared" si="522"/>
        <v>0</v>
      </c>
      <c r="W1680" s="16" t="str">
        <f t="shared" si="523"/>
        <v/>
      </c>
      <c r="X1680" s="4" t="str">
        <f t="shared" si="534"/>
        <v/>
      </c>
      <c r="Y1680" s="4" t="str">
        <f t="shared" si="524"/>
        <v/>
      </c>
      <c r="Z1680" s="4">
        <f t="shared" si="525"/>
        <v>1578000</v>
      </c>
      <c r="AA1680" s="16">
        <f t="shared" si="526"/>
        <v>3.1685678073510772E-3</v>
      </c>
      <c r="AB1680" s="15">
        <f t="shared" si="535"/>
        <v>0.46577946768060835</v>
      </c>
      <c r="AC1680" s="15">
        <f t="shared" si="536"/>
        <v>0.46577946768060835</v>
      </c>
      <c r="AD1680" s="4">
        <v>154146</v>
      </c>
      <c r="AE1680" s="26">
        <v>1303.3399999999999</v>
      </c>
      <c r="AF1680" s="26">
        <v>175.50278342838411</v>
      </c>
      <c r="AG1680" s="4">
        <f t="shared" si="537"/>
        <v>832000</v>
      </c>
      <c r="AH1680" s="16">
        <f t="shared" si="527"/>
        <v>6.0096153846153849E-3</v>
      </c>
      <c r="AI1680" s="15">
        <f t="shared" si="528"/>
        <v>0.88341346153846156</v>
      </c>
      <c r="AJ1680" s="15">
        <f t="shared" si="529"/>
        <v>0.88341346153846156</v>
      </c>
      <c r="AK1680" s="4">
        <f t="shared" si="530"/>
        <v>16319000</v>
      </c>
      <c r="AL1680" s="27">
        <f t="shared" si="531"/>
        <v>3.0639132299773271E-4</v>
      </c>
      <c r="AM1680" s="15">
        <f t="shared" si="538"/>
        <v>4.5039524480666712E-2</v>
      </c>
      <c r="AN1680" s="15">
        <f t="shared" si="539"/>
        <v>6.9757340520810808E-6</v>
      </c>
    </row>
    <row r="1681" spans="1:40" x14ac:dyDescent="0.2">
      <c r="A1681" s="4" t="s">
        <v>4628</v>
      </c>
      <c r="B1681" s="3" t="s">
        <v>6</v>
      </c>
      <c r="C1681" s="6">
        <v>154146</v>
      </c>
      <c r="D1681" s="3" t="s">
        <v>464</v>
      </c>
      <c r="E1681" s="6">
        <v>154150</v>
      </c>
      <c r="F1681" s="3" t="s">
        <v>2499</v>
      </c>
      <c r="G1681" s="8">
        <v>6000</v>
      </c>
      <c r="H1681" s="6">
        <v>142</v>
      </c>
      <c r="I1681" s="6">
        <v>153824</v>
      </c>
      <c r="J1681" s="13">
        <v>45077</v>
      </c>
      <c r="K1681" s="9">
        <v>760.11321291821923</v>
      </c>
      <c r="L1681" s="4" t="s">
        <v>4628</v>
      </c>
      <c r="M1681" s="4" t="s">
        <v>4632</v>
      </c>
      <c r="N1681" s="4">
        <f>VLOOKUP(I1681,BaseModelo!$A$2:$E$5075,5)</f>
        <v>2</v>
      </c>
      <c r="P1681" s="15">
        <v>142.00000000000003</v>
      </c>
      <c r="Q1681" s="4">
        <f>VLOOKUP(I1681,BaseModelo!$A$2:$E$5075,3)</f>
        <v>100</v>
      </c>
      <c r="R1681" s="4">
        <f t="shared" si="520"/>
        <v>32283000</v>
      </c>
      <c r="S1681" s="16">
        <f t="shared" si="521"/>
        <v>1.8585633305454884E-4</v>
      </c>
      <c r="T1681" s="4">
        <f t="shared" si="532"/>
        <v>2.6391599293745936E-2</v>
      </c>
      <c r="U1681" s="4">
        <f t="shared" si="533"/>
        <v>2.6391599293745942E-2</v>
      </c>
      <c r="V1681" s="6">
        <f t="shared" si="522"/>
        <v>0</v>
      </c>
      <c r="W1681" s="16" t="str">
        <f t="shared" si="523"/>
        <v/>
      </c>
      <c r="X1681" s="4" t="str">
        <f t="shared" si="534"/>
        <v/>
      </c>
      <c r="Y1681" s="4" t="str">
        <f t="shared" si="524"/>
        <v/>
      </c>
      <c r="Z1681" s="4">
        <f t="shared" si="525"/>
        <v>1578000</v>
      </c>
      <c r="AA1681" s="16">
        <f t="shared" si="526"/>
        <v>3.8022813688212928E-3</v>
      </c>
      <c r="AB1681" s="15">
        <f t="shared" si="535"/>
        <v>0.53992395437262353</v>
      </c>
      <c r="AC1681" s="15">
        <f t="shared" si="536"/>
        <v>0.53992395437262364</v>
      </c>
      <c r="AD1681" s="4">
        <v>154146</v>
      </c>
      <c r="AE1681" s="26">
        <v>1503.37</v>
      </c>
      <c r="AF1681" s="26">
        <v>202.43805877417236</v>
      </c>
      <c r="AG1681" s="4">
        <f t="shared" si="537"/>
        <v>832000</v>
      </c>
      <c r="AH1681" s="16">
        <f t="shared" si="527"/>
        <v>7.2115384615384619E-3</v>
      </c>
      <c r="AI1681" s="15">
        <f t="shared" si="528"/>
        <v>1.0240384615384617</v>
      </c>
      <c r="AJ1681" s="15">
        <f t="shared" si="529"/>
        <v>1.0240384615384619</v>
      </c>
      <c r="AK1681" s="4">
        <f t="shared" si="530"/>
        <v>16319000</v>
      </c>
      <c r="AL1681" s="27">
        <f t="shared" si="531"/>
        <v>3.6766958759727926E-4</v>
      </c>
      <c r="AM1681" s="15">
        <f t="shared" si="538"/>
        <v>5.2209081438813656E-2</v>
      </c>
      <c r="AN1681" s="15">
        <f t="shared" si="539"/>
        <v>9.7033884283642175E-6</v>
      </c>
    </row>
    <row r="1682" spans="1:40" x14ac:dyDescent="0.2">
      <c r="A1682" s="4" t="s">
        <v>4628</v>
      </c>
      <c r="B1682" s="3" t="s">
        <v>6</v>
      </c>
      <c r="C1682" s="6">
        <v>154146</v>
      </c>
      <c r="D1682" s="3" t="s">
        <v>464</v>
      </c>
      <c r="E1682" s="6">
        <v>154151</v>
      </c>
      <c r="F1682" s="3" t="s">
        <v>2500</v>
      </c>
      <c r="G1682" s="8">
        <v>5000</v>
      </c>
      <c r="H1682" s="6">
        <v>147</v>
      </c>
      <c r="I1682" s="6">
        <v>153825</v>
      </c>
      <c r="J1682" s="13">
        <v>45077</v>
      </c>
      <c r="K1682" s="9">
        <v>633.42767743184936</v>
      </c>
      <c r="L1682" s="4" t="s">
        <v>4628</v>
      </c>
      <c r="M1682" s="4" t="s">
        <v>4632</v>
      </c>
      <c r="N1682" s="4">
        <f>VLOOKUP(I1682,BaseModelo!$A$2:$E$5075,5)</f>
        <v>2</v>
      </c>
      <c r="P1682" s="15">
        <v>147</v>
      </c>
      <c r="Q1682" s="4">
        <f>VLOOKUP(I1682,BaseModelo!$A$2:$E$5075,3)</f>
        <v>100</v>
      </c>
      <c r="R1682" s="4">
        <f t="shared" si="520"/>
        <v>32283000</v>
      </c>
      <c r="S1682" s="16">
        <f t="shared" si="521"/>
        <v>1.5488027754545735E-4</v>
      </c>
      <c r="T1682" s="4">
        <f t="shared" si="532"/>
        <v>2.2767400799182231E-2</v>
      </c>
      <c r="U1682" s="4">
        <f t="shared" si="533"/>
        <v>2.2767400799182231E-2</v>
      </c>
      <c r="V1682" s="6">
        <f t="shared" si="522"/>
        <v>0</v>
      </c>
      <c r="W1682" s="16" t="str">
        <f t="shared" si="523"/>
        <v/>
      </c>
      <c r="X1682" s="4" t="str">
        <f t="shared" si="534"/>
        <v/>
      </c>
      <c r="Y1682" s="4" t="str">
        <f t="shared" si="524"/>
        <v/>
      </c>
      <c r="Z1682" s="4">
        <f t="shared" si="525"/>
        <v>1578000</v>
      </c>
      <c r="AA1682" s="16">
        <f t="shared" si="526"/>
        <v>3.1685678073510772E-3</v>
      </c>
      <c r="AB1682" s="15">
        <f t="shared" si="535"/>
        <v>0.46577946768060835</v>
      </c>
      <c r="AC1682" s="15">
        <f t="shared" si="536"/>
        <v>0.46577946768060835</v>
      </c>
      <c r="AD1682" s="4">
        <v>154146</v>
      </c>
      <c r="AE1682" s="26">
        <v>1303.3399999999999</v>
      </c>
      <c r="AF1682" s="26">
        <v>175.50278342838411</v>
      </c>
      <c r="AG1682" s="4">
        <f t="shared" si="537"/>
        <v>832000</v>
      </c>
      <c r="AH1682" s="16">
        <f t="shared" si="527"/>
        <v>6.0096153846153849E-3</v>
      </c>
      <c r="AI1682" s="15">
        <f t="shared" si="528"/>
        <v>0.88341346153846156</v>
      </c>
      <c r="AJ1682" s="15">
        <f t="shared" si="529"/>
        <v>0.88341346153846156</v>
      </c>
      <c r="AK1682" s="4">
        <f t="shared" si="530"/>
        <v>16319000</v>
      </c>
      <c r="AL1682" s="27">
        <f t="shared" si="531"/>
        <v>3.0639132299773271E-4</v>
      </c>
      <c r="AM1682" s="15">
        <f t="shared" si="538"/>
        <v>4.5039524480666712E-2</v>
      </c>
      <c r="AN1682" s="15">
        <f t="shared" si="539"/>
        <v>6.9757340520810808E-6</v>
      </c>
    </row>
    <row r="1683" spans="1:40" x14ac:dyDescent="0.2">
      <c r="A1683" s="4" t="s">
        <v>4627</v>
      </c>
      <c r="B1683" s="2" t="s">
        <v>17</v>
      </c>
      <c r="C1683" s="5">
        <v>154157</v>
      </c>
      <c r="D1683" s="2" t="s">
        <v>465</v>
      </c>
      <c r="E1683" s="5">
        <v>154158</v>
      </c>
      <c r="F1683" s="2" t="s">
        <v>2445</v>
      </c>
      <c r="G1683" s="7">
        <v>6000</v>
      </c>
      <c r="H1683" s="5">
        <v>142</v>
      </c>
      <c r="I1683" s="6">
        <v>153763</v>
      </c>
      <c r="J1683" s="13">
        <v>45077</v>
      </c>
      <c r="K1683" s="9">
        <v>6000</v>
      </c>
      <c r="L1683" s="4" t="s">
        <v>4627</v>
      </c>
      <c r="M1683" s="4" t="s">
        <v>4632</v>
      </c>
      <c r="N1683" s="4">
        <f>VLOOKUP(I1683,BaseModelo!$A$2:$E$5075,5)</f>
        <v>8</v>
      </c>
      <c r="P1683" s="15">
        <v>142.00000000000003</v>
      </c>
      <c r="Q1683" s="4">
        <f>VLOOKUP(I1683,BaseModelo!$A$2:$E$5075,3)</f>
        <v>132</v>
      </c>
      <c r="R1683" s="4">
        <f t="shared" si="520"/>
        <v>32283000</v>
      </c>
      <c r="S1683" s="16">
        <f t="shared" si="521"/>
        <v>1.8585633305454884E-4</v>
      </c>
      <c r="T1683" s="4">
        <f t="shared" si="532"/>
        <v>2.6391599293745936E-2</v>
      </c>
      <c r="U1683" s="4">
        <f t="shared" si="533"/>
        <v>2.6391599293745942E-2</v>
      </c>
      <c r="V1683" s="6">
        <f t="shared" si="522"/>
        <v>0</v>
      </c>
      <c r="W1683" s="16" t="str">
        <f t="shared" si="523"/>
        <v/>
      </c>
      <c r="X1683" s="4" t="str">
        <f t="shared" si="534"/>
        <v/>
      </c>
      <c r="Y1683" s="4" t="str">
        <f t="shared" si="524"/>
        <v/>
      </c>
      <c r="Z1683" s="4">
        <f t="shared" si="525"/>
        <v>5836000</v>
      </c>
      <c r="AA1683" s="16">
        <f t="shared" si="526"/>
        <v>1.028101439342015E-3</v>
      </c>
      <c r="AB1683" s="15">
        <f t="shared" si="535"/>
        <v>0.14599040438656613</v>
      </c>
      <c r="AC1683" s="15">
        <f t="shared" si="536"/>
        <v>0.14599040438656616</v>
      </c>
      <c r="AD1683" s="4">
        <v>154157</v>
      </c>
      <c r="AE1683" s="26">
        <v>1503.37</v>
      </c>
      <c r="AF1683" s="26">
        <v>1503.37</v>
      </c>
      <c r="AG1683" s="4">
        <f t="shared" si="537"/>
        <v>2254000</v>
      </c>
      <c r="AH1683" s="16">
        <f t="shared" si="527"/>
        <v>2.6619343389529724E-3</v>
      </c>
      <c r="AI1683" s="15">
        <f t="shared" si="528"/>
        <v>0.37799467613132209</v>
      </c>
      <c r="AJ1683" s="15">
        <f t="shared" si="529"/>
        <v>0.37799467613132215</v>
      </c>
      <c r="AK1683" s="4">
        <f t="shared" si="530"/>
        <v>15073000</v>
      </c>
      <c r="AL1683" s="27">
        <f t="shared" si="531"/>
        <v>3.9806276122868704E-4</v>
      </c>
      <c r="AM1683" s="15">
        <f t="shared" si="538"/>
        <v>5.6524912094473558E-2</v>
      </c>
      <c r="AN1683" s="15">
        <f t="shared" si="539"/>
        <v>1.0505512888109577E-5</v>
      </c>
    </row>
    <row r="1684" spans="1:40" x14ac:dyDescent="0.2">
      <c r="A1684" s="4" t="s">
        <v>4627</v>
      </c>
      <c r="B1684" s="3" t="s">
        <v>17</v>
      </c>
      <c r="C1684" s="6">
        <v>154157</v>
      </c>
      <c r="D1684" s="3" t="s">
        <v>465</v>
      </c>
      <c r="E1684" s="6">
        <v>154159</v>
      </c>
      <c r="F1684" s="3" t="s">
        <v>2503</v>
      </c>
      <c r="G1684" s="8">
        <v>6000</v>
      </c>
      <c r="H1684" s="6">
        <v>142</v>
      </c>
      <c r="I1684" s="6">
        <v>153761</v>
      </c>
      <c r="J1684" s="13">
        <v>45077</v>
      </c>
      <c r="K1684" s="9">
        <v>6000</v>
      </c>
      <c r="L1684" s="4" t="s">
        <v>4627</v>
      </c>
      <c r="M1684" s="4" t="s">
        <v>4632</v>
      </c>
      <c r="N1684" s="4">
        <f>VLOOKUP(I1684,BaseModelo!$A$2:$E$5075,5)</f>
        <v>7</v>
      </c>
      <c r="P1684" s="15">
        <v>142.00000000000003</v>
      </c>
      <c r="Q1684" s="4">
        <f>VLOOKUP(I1684,BaseModelo!$A$2:$E$5075,3)</f>
        <v>127</v>
      </c>
      <c r="R1684" s="4">
        <f t="shared" si="520"/>
        <v>32283000</v>
      </c>
      <c r="S1684" s="16">
        <f t="shared" si="521"/>
        <v>1.8585633305454884E-4</v>
      </c>
      <c r="T1684" s="4">
        <f t="shared" si="532"/>
        <v>2.6391599293745936E-2</v>
      </c>
      <c r="U1684" s="4">
        <f t="shared" si="533"/>
        <v>2.6391599293745942E-2</v>
      </c>
      <c r="V1684" s="6">
        <f t="shared" si="522"/>
        <v>0</v>
      </c>
      <c r="W1684" s="16" t="str">
        <f t="shared" si="523"/>
        <v/>
      </c>
      <c r="X1684" s="4" t="str">
        <f t="shared" si="534"/>
        <v/>
      </c>
      <c r="Y1684" s="4" t="str">
        <f t="shared" si="524"/>
        <v/>
      </c>
      <c r="Z1684" s="4">
        <f t="shared" si="525"/>
        <v>4022000</v>
      </c>
      <c r="AA1684" s="16">
        <f t="shared" si="526"/>
        <v>1.4917951268025858E-3</v>
      </c>
      <c r="AB1684" s="15">
        <f t="shared" si="535"/>
        <v>0.21183490800596719</v>
      </c>
      <c r="AC1684" s="15">
        <f t="shared" si="536"/>
        <v>0.21183490800596722</v>
      </c>
      <c r="AD1684" s="4">
        <v>154157</v>
      </c>
      <c r="AE1684" s="26">
        <v>1503.37</v>
      </c>
      <c r="AF1684" s="26">
        <v>1503.37</v>
      </c>
      <c r="AG1684" s="4">
        <f t="shared" si="537"/>
        <v>1778000</v>
      </c>
      <c r="AH1684" s="16">
        <f t="shared" si="527"/>
        <v>3.3745781777277839E-3</v>
      </c>
      <c r="AI1684" s="15">
        <f t="shared" si="528"/>
        <v>0.47919010123734529</v>
      </c>
      <c r="AJ1684" s="15">
        <f t="shared" si="529"/>
        <v>0.4791901012373454</v>
      </c>
      <c r="AK1684" s="4">
        <f t="shared" si="530"/>
        <v>15073000</v>
      </c>
      <c r="AL1684" s="27">
        <f t="shared" si="531"/>
        <v>3.9806276122868704E-4</v>
      </c>
      <c r="AM1684" s="15">
        <f t="shared" si="538"/>
        <v>5.6524912094473558E-2</v>
      </c>
      <c r="AN1684" s="15">
        <f t="shared" si="539"/>
        <v>1.0505512888109577E-5</v>
      </c>
    </row>
    <row r="1685" spans="1:40" x14ac:dyDescent="0.2">
      <c r="A1685" s="4" t="s">
        <v>4627</v>
      </c>
      <c r="B1685" s="3" t="s">
        <v>17</v>
      </c>
      <c r="C1685" s="6">
        <v>154157</v>
      </c>
      <c r="D1685" s="3" t="s">
        <v>465</v>
      </c>
      <c r="E1685" s="6">
        <v>154160</v>
      </c>
      <c r="F1685" s="3" t="s">
        <v>2504</v>
      </c>
      <c r="G1685" s="8">
        <v>6000</v>
      </c>
      <c r="H1685" s="6">
        <v>142</v>
      </c>
      <c r="I1685" s="6">
        <v>153830</v>
      </c>
      <c r="J1685" s="13">
        <v>45077</v>
      </c>
      <c r="K1685" s="9">
        <v>6000</v>
      </c>
      <c r="L1685" s="4" t="s">
        <v>4627</v>
      </c>
      <c r="M1685" s="4" t="s">
        <v>4632</v>
      </c>
      <c r="N1685" s="4">
        <f>VLOOKUP(I1685,BaseModelo!$A$2:$E$5075,5)</f>
        <v>8</v>
      </c>
      <c r="P1685" s="15">
        <v>142.00000000000003</v>
      </c>
      <c r="Q1685" s="4">
        <f>VLOOKUP(I1685,BaseModelo!$A$2:$E$5075,3)</f>
        <v>132</v>
      </c>
      <c r="R1685" s="4">
        <f t="shared" si="520"/>
        <v>32283000</v>
      </c>
      <c r="S1685" s="16">
        <f t="shared" si="521"/>
        <v>1.8585633305454884E-4</v>
      </c>
      <c r="T1685" s="4">
        <f t="shared" si="532"/>
        <v>2.6391599293745936E-2</v>
      </c>
      <c r="U1685" s="4">
        <f t="shared" si="533"/>
        <v>2.6391599293745942E-2</v>
      </c>
      <c r="V1685" s="6">
        <f t="shared" si="522"/>
        <v>0</v>
      </c>
      <c r="W1685" s="16" t="str">
        <f t="shared" si="523"/>
        <v/>
      </c>
      <c r="X1685" s="4" t="str">
        <f t="shared" si="534"/>
        <v/>
      </c>
      <c r="Y1685" s="4" t="str">
        <f t="shared" si="524"/>
        <v/>
      </c>
      <c r="Z1685" s="4">
        <f t="shared" si="525"/>
        <v>5836000</v>
      </c>
      <c r="AA1685" s="16">
        <f t="shared" si="526"/>
        <v>1.028101439342015E-3</v>
      </c>
      <c r="AB1685" s="15">
        <f t="shared" si="535"/>
        <v>0.14599040438656613</v>
      </c>
      <c r="AC1685" s="15">
        <f t="shared" si="536"/>
        <v>0.14599040438656616</v>
      </c>
      <c r="AD1685" s="4">
        <v>154157</v>
      </c>
      <c r="AE1685" s="26">
        <v>1503.37</v>
      </c>
      <c r="AF1685" s="26">
        <v>1503.37</v>
      </c>
      <c r="AG1685" s="4">
        <f t="shared" si="537"/>
        <v>2254000</v>
      </c>
      <c r="AH1685" s="16">
        <f t="shared" si="527"/>
        <v>2.6619343389529724E-3</v>
      </c>
      <c r="AI1685" s="15">
        <f t="shared" si="528"/>
        <v>0.37799467613132209</v>
      </c>
      <c r="AJ1685" s="15">
        <f t="shared" si="529"/>
        <v>0.37799467613132215</v>
      </c>
      <c r="AK1685" s="4">
        <f t="shared" si="530"/>
        <v>15073000</v>
      </c>
      <c r="AL1685" s="27">
        <f t="shared" si="531"/>
        <v>3.9806276122868704E-4</v>
      </c>
      <c r="AM1685" s="15">
        <f t="shared" si="538"/>
        <v>5.6524912094473558E-2</v>
      </c>
      <c r="AN1685" s="15">
        <f t="shared" si="539"/>
        <v>1.0505512888109577E-5</v>
      </c>
    </row>
    <row r="1686" spans="1:40" x14ac:dyDescent="0.2">
      <c r="A1686" s="4" t="s">
        <v>4627</v>
      </c>
      <c r="B1686" s="3" t="s">
        <v>17</v>
      </c>
      <c r="C1686" s="6">
        <v>154157</v>
      </c>
      <c r="D1686" s="3" t="s">
        <v>465</v>
      </c>
      <c r="E1686" s="6">
        <v>154161</v>
      </c>
      <c r="F1686" s="3" t="s">
        <v>2505</v>
      </c>
      <c r="G1686" s="8">
        <v>6000</v>
      </c>
      <c r="H1686" s="6">
        <v>142</v>
      </c>
      <c r="I1686" s="6">
        <v>153827</v>
      </c>
      <c r="J1686" s="13">
        <v>45077</v>
      </c>
      <c r="K1686" s="9">
        <v>6000</v>
      </c>
      <c r="L1686" s="4" t="s">
        <v>4627</v>
      </c>
      <c r="M1686" s="4" t="s">
        <v>4632</v>
      </c>
      <c r="N1686" s="4">
        <f>VLOOKUP(I1686,BaseModelo!$A$2:$E$5075,5)</f>
        <v>2</v>
      </c>
      <c r="P1686" s="15">
        <v>142.00000000000003</v>
      </c>
      <c r="Q1686" s="4">
        <f>VLOOKUP(I1686,BaseModelo!$A$2:$E$5075,3)</f>
        <v>100</v>
      </c>
      <c r="R1686" s="4">
        <f t="shared" si="520"/>
        <v>32283000</v>
      </c>
      <c r="S1686" s="16">
        <f t="shared" si="521"/>
        <v>1.8585633305454884E-4</v>
      </c>
      <c r="T1686" s="4">
        <f t="shared" si="532"/>
        <v>2.6391599293745936E-2</v>
      </c>
      <c r="U1686" s="4">
        <f t="shared" si="533"/>
        <v>2.6391599293745942E-2</v>
      </c>
      <c r="V1686" s="6">
        <f t="shared" si="522"/>
        <v>0</v>
      </c>
      <c r="W1686" s="16" t="str">
        <f t="shared" si="523"/>
        <v/>
      </c>
      <c r="X1686" s="4" t="str">
        <f t="shared" si="534"/>
        <v/>
      </c>
      <c r="Y1686" s="4" t="str">
        <f t="shared" si="524"/>
        <v/>
      </c>
      <c r="Z1686" s="4">
        <f t="shared" si="525"/>
        <v>1578000</v>
      </c>
      <c r="AA1686" s="16">
        <f t="shared" si="526"/>
        <v>3.8022813688212928E-3</v>
      </c>
      <c r="AB1686" s="15">
        <f t="shared" si="535"/>
        <v>0.53992395437262353</v>
      </c>
      <c r="AC1686" s="15">
        <f t="shared" si="536"/>
        <v>0.53992395437262364</v>
      </c>
      <c r="AD1686" s="4">
        <v>154157</v>
      </c>
      <c r="AE1686" s="26">
        <v>1503.37</v>
      </c>
      <c r="AF1686" s="26">
        <v>1503.37</v>
      </c>
      <c r="AG1686" s="4">
        <f t="shared" si="537"/>
        <v>681000</v>
      </c>
      <c r="AH1686" s="16">
        <f t="shared" si="527"/>
        <v>8.8105726872246704E-3</v>
      </c>
      <c r="AI1686" s="15">
        <f t="shared" si="528"/>
        <v>1.2511013215859033</v>
      </c>
      <c r="AJ1686" s="15">
        <f t="shared" si="529"/>
        <v>1.2511013215859035</v>
      </c>
      <c r="AK1686" s="4">
        <f t="shared" si="530"/>
        <v>15073000</v>
      </c>
      <c r="AL1686" s="27">
        <f t="shared" si="531"/>
        <v>3.9806276122868704E-4</v>
      </c>
      <c r="AM1686" s="15">
        <f t="shared" si="538"/>
        <v>5.6524912094473558E-2</v>
      </c>
      <c r="AN1686" s="15">
        <f t="shared" si="539"/>
        <v>1.0505512888109577E-5</v>
      </c>
    </row>
    <row r="1687" spans="1:40" x14ac:dyDescent="0.2">
      <c r="A1687" s="4" t="s">
        <v>4627</v>
      </c>
      <c r="B1687" s="3" t="s">
        <v>17</v>
      </c>
      <c r="C1687" s="6">
        <v>154157</v>
      </c>
      <c r="D1687" s="3" t="s">
        <v>465</v>
      </c>
      <c r="E1687" s="6">
        <v>154162</v>
      </c>
      <c r="F1687" s="3" t="s">
        <v>2506</v>
      </c>
      <c r="G1687" s="8">
        <v>6000</v>
      </c>
      <c r="H1687" s="6">
        <v>142</v>
      </c>
      <c r="I1687" s="6">
        <v>153767</v>
      </c>
      <c r="J1687" s="13">
        <v>45077</v>
      </c>
      <c r="K1687" s="9">
        <v>6000</v>
      </c>
      <c r="L1687" s="4" t="s">
        <v>4627</v>
      </c>
      <c r="M1687" s="4" t="s">
        <v>4632</v>
      </c>
      <c r="N1687" s="4">
        <f>VLOOKUP(I1687,BaseModelo!$A$2:$E$5075,5)</f>
        <v>9</v>
      </c>
      <c r="P1687" s="15">
        <v>142.00000000000003</v>
      </c>
      <c r="Q1687" s="4">
        <f>VLOOKUP(I1687,BaseModelo!$A$2:$E$5075,3)</f>
        <v>147</v>
      </c>
      <c r="R1687" s="4">
        <f t="shared" si="520"/>
        <v>32283000</v>
      </c>
      <c r="S1687" s="16">
        <f t="shared" si="521"/>
        <v>1.8585633305454884E-4</v>
      </c>
      <c r="T1687" s="4">
        <f t="shared" si="532"/>
        <v>2.6391599293745936E-2</v>
      </c>
      <c r="U1687" s="4">
        <f t="shared" si="533"/>
        <v>2.6391599293745942E-2</v>
      </c>
      <c r="V1687" s="6">
        <f t="shared" si="522"/>
        <v>0</v>
      </c>
      <c r="W1687" s="16" t="str">
        <f t="shared" si="523"/>
        <v/>
      </c>
      <c r="X1687" s="4" t="str">
        <f t="shared" si="534"/>
        <v/>
      </c>
      <c r="Y1687" s="4" t="str">
        <f t="shared" si="524"/>
        <v/>
      </c>
      <c r="Z1687" s="4">
        <f t="shared" si="525"/>
        <v>5305000</v>
      </c>
      <c r="AA1687" s="16">
        <f t="shared" si="526"/>
        <v>1.1310084825636192E-3</v>
      </c>
      <c r="AB1687" s="15">
        <f t="shared" si="535"/>
        <v>0.16060320452403393</v>
      </c>
      <c r="AC1687" s="15">
        <f t="shared" si="536"/>
        <v>0.16060320452403395</v>
      </c>
      <c r="AD1687" s="4">
        <v>154157</v>
      </c>
      <c r="AE1687" s="26">
        <v>1503.37</v>
      </c>
      <c r="AF1687" s="26">
        <v>1503.37</v>
      </c>
      <c r="AG1687" s="4">
        <f t="shared" si="537"/>
        <v>2114000</v>
      </c>
      <c r="AH1687" s="16">
        <f t="shared" si="527"/>
        <v>2.8382213812677389E-3</v>
      </c>
      <c r="AI1687" s="15">
        <f t="shared" si="528"/>
        <v>0.4030274361400189</v>
      </c>
      <c r="AJ1687" s="15">
        <f t="shared" si="529"/>
        <v>0.40302743614001901</v>
      </c>
      <c r="AK1687" s="4">
        <f t="shared" si="530"/>
        <v>15073000</v>
      </c>
      <c r="AL1687" s="27">
        <f t="shared" si="531"/>
        <v>3.9806276122868704E-4</v>
      </c>
      <c r="AM1687" s="15">
        <f t="shared" si="538"/>
        <v>5.6524912094473558E-2</v>
      </c>
      <c r="AN1687" s="15">
        <f t="shared" si="539"/>
        <v>1.0505512888109577E-5</v>
      </c>
    </row>
    <row r="1688" spans="1:40" x14ac:dyDescent="0.2">
      <c r="A1688" s="4" t="s">
        <v>4627</v>
      </c>
      <c r="B1688" s="3" t="s">
        <v>17</v>
      </c>
      <c r="C1688" s="6">
        <v>154157</v>
      </c>
      <c r="D1688" s="3" t="s">
        <v>465</v>
      </c>
      <c r="E1688" s="6">
        <v>154163</v>
      </c>
      <c r="F1688" s="3" t="s">
        <v>2507</v>
      </c>
      <c r="G1688" s="8">
        <v>6000</v>
      </c>
      <c r="H1688" s="6">
        <v>142</v>
      </c>
      <c r="I1688" s="6">
        <v>153961</v>
      </c>
      <c r="J1688" s="13">
        <v>45077</v>
      </c>
      <c r="K1688" s="9">
        <v>6000</v>
      </c>
      <c r="L1688" s="4" t="s">
        <v>4627</v>
      </c>
      <c r="M1688" s="4" t="s">
        <v>4632</v>
      </c>
      <c r="N1688" s="4">
        <f>VLOOKUP(I1688,BaseModelo!$A$2:$E$5075,5)</f>
        <v>10</v>
      </c>
      <c r="P1688" s="15">
        <v>142.00000000000003</v>
      </c>
      <c r="Q1688" s="4">
        <f>VLOOKUP(I1688,BaseModelo!$A$2:$E$5075,3)</f>
        <v>0</v>
      </c>
      <c r="R1688" s="4">
        <f t="shared" si="520"/>
        <v>32283000</v>
      </c>
      <c r="S1688" s="16">
        <f t="shared" si="521"/>
        <v>1.8585633305454884E-4</v>
      </c>
      <c r="T1688" s="4">
        <f t="shared" si="532"/>
        <v>2.6391599293745936E-2</v>
      </c>
      <c r="U1688" s="4">
        <f t="shared" si="533"/>
        <v>2.6391599293745942E-2</v>
      </c>
      <c r="V1688" s="6">
        <f t="shared" si="522"/>
        <v>0</v>
      </c>
      <c r="W1688" s="16" t="str">
        <f t="shared" si="523"/>
        <v/>
      </c>
      <c r="X1688" s="4" t="str">
        <f t="shared" si="534"/>
        <v/>
      </c>
      <c r="Y1688" s="4" t="str">
        <f t="shared" si="524"/>
        <v/>
      </c>
      <c r="Z1688" s="4">
        <f t="shared" si="525"/>
        <v>4121000</v>
      </c>
      <c r="AA1688" s="16">
        <f t="shared" si="526"/>
        <v>1.4559572919194371E-3</v>
      </c>
      <c r="AB1688" s="15">
        <f t="shared" si="535"/>
        <v>0.20674593545256006</v>
      </c>
      <c r="AC1688" s="15">
        <f t="shared" si="536"/>
        <v>0.20674593545256012</v>
      </c>
      <c r="AD1688" s="4">
        <v>154157</v>
      </c>
      <c r="AE1688" s="26">
        <v>1503.37</v>
      </c>
      <c r="AF1688" s="26">
        <v>1503.37</v>
      </c>
      <c r="AG1688" s="4">
        <f t="shared" si="537"/>
        <v>2105000</v>
      </c>
      <c r="AH1688" s="16">
        <f t="shared" si="527"/>
        <v>2.8503562945368173E-3</v>
      </c>
      <c r="AI1688" s="15">
        <f t="shared" si="528"/>
        <v>0.40475059382422807</v>
      </c>
      <c r="AJ1688" s="15">
        <f t="shared" si="529"/>
        <v>0.40475059382422812</v>
      </c>
      <c r="AK1688" s="4">
        <f t="shared" si="530"/>
        <v>15073000</v>
      </c>
      <c r="AL1688" s="27">
        <f t="shared" si="531"/>
        <v>3.9806276122868704E-4</v>
      </c>
      <c r="AM1688" s="15">
        <f t="shared" si="538"/>
        <v>5.6524912094473558E-2</v>
      </c>
      <c r="AN1688" s="15">
        <f t="shared" si="539"/>
        <v>1.0505512888109577E-5</v>
      </c>
    </row>
    <row r="1689" spans="1:40" x14ac:dyDescent="0.2">
      <c r="A1689" s="4" t="s">
        <v>4627</v>
      </c>
      <c r="B1689" s="3" t="s">
        <v>17</v>
      </c>
      <c r="C1689" s="6">
        <v>154157</v>
      </c>
      <c r="D1689" s="3" t="s">
        <v>465</v>
      </c>
      <c r="E1689" s="6">
        <v>154164</v>
      </c>
      <c r="F1689" s="3" t="s">
        <v>2508</v>
      </c>
      <c r="G1689" s="8">
        <v>6000</v>
      </c>
      <c r="H1689" s="6">
        <v>142</v>
      </c>
      <c r="I1689" s="6">
        <v>153765</v>
      </c>
      <c r="J1689" s="13">
        <v>45077</v>
      </c>
      <c r="K1689" s="9">
        <v>6000</v>
      </c>
      <c r="L1689" s="4" t="s">
        <v>4627</v>
      </c>
      <c r="M1689" s="4" t="s">
        <v>4632</v>
      </c>
      <c r="N1689" s="4">
        <f>VLOOKUP(I1689,BaseModelo!$A$2:$E$5075,5)</f>
        <v>9</v>
      </c>
      <c r="P1689" s="15">
        <v>142.00000000000003</v>
      </c>
      <c r="Q1689" s="4">
        <f>VLOOKUP(I1689,BaseModelo!$A$2:$E$5075,3)</f>
        <v>147</v>
      </c>
      <c r="R1689" s="4">
        <f t="shared" si="520"/>
        <v>32283000</v>
      </c>
      <c r="S1689" s="16">
        <f t="shared" si="521"/>
        <v>1.8585633305454884E-4</v>
      </c>
      <c r="T1689" s="4">
        <f t="shared" si="532"/>
        <v>2.6391599293745936E-2</v>
      </c>
      <c r="U1689" s="4">
        <f t="shared" si="533"/>
        <v>2.6391599293745942E-2</v>
      </c>
      <c r="V1689" s="6">
        <f t="shared" si="522"/>
        <v>0</v>
      </c>
      <c r="W1689" s="16" t="str">
        <f t="shared" si="523"/>
        <v/>
      </c>
      <c r="X1689" s="4" t="str">
        <f t="shared" si="534"/>
        <v/>
      </c>
      <c r="Y1689" s="4" t="str">
        <f t="shared" si="524"/>
        <v/>
      </c>
      <c r="Z1689" s="4">
        <f t="shared" si="525"/>
        <v>5305000</v>
      </c>
      <c r="AA1689" s="16">
        <f t="shared" si="526"/>
        <v>1.1310084825636192E-3</v>
      </c>
      <c r="AB1689" s="15">
        <f t="shared" si="535"/>
        <v>0.16060320452403393</v>
      </c>
      <c r="AC1689" s="15">
        <f t="shared" si="536"/>
        <v>0.16060320452403395</v>
      </c>
      <c r="AD1689" s="4">
        <v>154157</v>
      </c>
      <c r="AE1689" s="26">
        <v>1503.37</v>
      </c>
      <c r="AF1689" s="26">
        <v>1503.37</v>
      </c>
      <c r="AG1689" s="4">
        <f t="shared" si="537"/>
        <v>2114000</v>
      </c>
      <c r="AH1689" s="16">
        <f t="shared" si="527"/>
        <v>2.8382213812677389E-3</v>
      </c>
      <c r="AI1689" s="15">
        <f t="shared" si="528"/>
        <v>0.4030274361400189</v>
      </c>
      <c r="AJ1689" s="15">
        <f t="shared" si="529"/>
        <v>0.40302743614001901</v>
      </c>
      <c r="AK1689" s="4">
        <f t="shared" si="530"/>
        <v>15073000</v>
      </c>
      <c r="AL1689" s="27">
        <f t="shared" si="531"/>
        <v>3.9806276122868704E-4</v>
      </c>
      <c r="AM1689" s="15">
        <f t="shared" si="538"/>
        <v>5.6524912094473558E-2</v>
      </c>
      <c r="AN1689" s="15">
        <f t="shared" si="539"/>
        <v>1.0505512888109577E-5</v>
      </c>
    </row>
    <row r="1690" spans="1:40" x14ac:dyDescent="0.2">
      <c r="A1690" s="4" t="s">
        <v>4628</v>
      </c>
      <c r="B1690" s="3" t="s">
        <v>4</v>
      </c>
      <c r="C1690" s="6">
        <v>154177</v>
      </c>
      <c r="D1690" s="3" t="s">
        <v>24</v>
      </c>
      <c r="E1690" s="6">
        <v>154183</v>
      </c>
      <c r="F1690" s="3" t="s">
        <v>2509</v>
      </c>
      <c r="G1690" s="8">
        <v>8000</v>
      </c>
      <c r="H1690" s="6">
        <v>142</v>
      </c>
      <c r="I1690" s="6">
        <v>154056</v>
      </c>
      <c r="J1690" s="13">
        <v>45077</v>
      </c>
      <c r="K1690" s="9">
        <v>8000</v>
      </c>
      <c r="L1690" s="4" t="s">
        <v>4628</v>
      </c>
      <c r="M1690" s="4" t="s">
        <v>4632</v>
      </c>
      <c r="N1690" s="4">
        <f>VLOOKUP(I1690,BaseModelo!$A$2:$E$5075,5)</f>
        <v>5</v>
      </c>
      <c r="P1690" s="15">
        <v>142.00000000000003</v>
      </c>
      <c r="Q1690" s="4">
        <f>VLOOKUP(I1690,BaseModelo!$A$2:$E$5075,3)</f>
        <v>110</v>
      </c>
      <c r="R1690" s="4">
        <f t="shared" si="520"/>
        <v>32283000</v>
      </c>
      <c r="S1690" s="16">
        <f t="shared" si="521"/>
        <v>2.4780844407273179E-4</v>
      </c>
      <c r="T1690" s="4">
        <f t="shared" si="532"/>
        <v>3.5188799058327912E-2</v>
      </c>
      <c r="U1690" s="4">
        <f t="shared" si="533"/>
        <v>3.5188799058327919E-2</v>
      </c>
      <c r="V1690" s="6">
        <f t="shared" si="522"/>
        <v>0</v>
      </c>
      <c r="W1690" s="16" t="str">
        <f t="shared" si="523"/>
        <v/>
      </c>
      <c r="X1690" s="4" t="str">
        <f t="shared" si="534"/>
        <v/>
      </c>
      <c r="Y1690" s="4" t="str">
        <f t="shared" si="524"/>
        <v/>
      </c>
      <c r="Z1690" s="4">
        <f t="shared" si="525"/>
        <v>4058000</v>
      </c>
      <c r="AA1690" s="16">
        <f t="shared" si="526"/>
        <v>1.9714144898965009E-3</v>
      </c>
      <c r="AB1690" s="15">
        <f t="shared" si="535"/>
        <v>0.27994085756530313</v>
      </c>
      <c r="AC1690" s="15">
        <f t="shared" si="536"/>
        <v>0.27994085756530318</v>
      </c>
      <c r="AD1690" s="4">
        <v>154177</v>
      </c>
      <c r="AE1690" s="26">
        <v>2013.74</v>
      </c>
      <c r="AF1690" s="26">
        <v>2013.74</v>
      </c>
      <c r="AG1690" s="4">
        <f t="shared" si="537"/>
        <v>2193000</v>
      </c>
      <c r="AH1690" s="16">
        <f t="shared" si="527"/>
        <v>3.6479708162334701E-3</v>
      </c>
      <c r="AI1690" s="15">
        <f t="shared" si="528"/>
        <v>0.51801185590515275</v>
      </c>
      <c r="AJ1690" s="15">
        <f t="shared" si="529"/>
        <v>0.51801185590515286</v>
      </c>
      <c r="AK1690" s="4">
        <f t="shared" si="530"/>
        <v>16319000</v>
      </c>
      <c r="AL1690" s="27">
        <f t="shared" si="531"/>
        <v>4.9022611679637234E-4</v>
      </c>
      <c r="AM1690" s="15">
        <f t="shared" si="538"/>
        <v>6.9612108585084875E-2</v>
      </c>
      <c r="AN1690" s="15">
        <f t="shared" si="539"/>
        <v>1.725046831709194E-5</v>
      </c>
    </row>
    <row r="1691" spans="1:40" x14ac:dyDescent="0.2">
      <c r="A1691" s="4" t="s">
        <v>4628</v>
      </c>
      <c r="B1691" s="3" t="s">
        <v>4</v>
      </c>
      <c r="C1691" s="6">
        <v>154177</v>
      </c>
      <c r="D1691" s="3" t="s">
        <v>24</v>
      </c>
      <c r="E1691" s="6">
        <v>154184</v>
      </c>
      <c r="F1691" s="3" t="s">
        <v>2510</v>
      </c>
      <c r="G1691" s="8">
        <v>10000</v>
      </c>
      <c r="H1691" s="6">
        <v>142</v>
      </c>
      <c r="I1691" s="6">
        <v>154135</v>
      </c>
      <c r="J1691" s="13">
        <v>45077</v>
      </c>
      <c r="K1691" s="9">
        <v>10000</v>
      </c>
      <c r="L1691" s="4" t="s">
        <v>4628</v>
      </c>
      <c r="M1691" s="4" t="s">
        <v>4632</v>
      </c>
      <c r="N1691" s="4">
        <f>VLOOKUP(I1691,BaseModelo!$A$2:$E$5075,5)</f>
        <v>3</v>
      </c>
      <c r="P1691" s="15">
        <v>142.00000000000003</v>
      </c>
      <c r="Q1691" s="4">
        <f>VLOOKUP(I1691,BaseModelo!$A$2:$E$5075,3)</f>
        <v>110</v>
      </c>
      <c r="R1691" s="4">
        <f t="shared" si="520"/>
        <v>32283000</v>
      </c>
      <c r="S1691" s="16">
        <f t="shared" si="521"/>
        <v>3.0976055509091471E-4</v>
      </c>
      <c r="T1691" s="4">
        <f t="shared" si="532"/>
        <v>4.3985998822909891E-2</v>
      </c>
      <c r="U1691" s="4">
        <f t="shared" si="533"/>
        <v>4.3985998822909898E-2</v>
      </c>
      <c r="V1691" s="6">
        <f t="shared" si="522"/>
        <v>0</v>
      </c>
      <c r="W1691" s="16" t="str">
        <f t="shared" si="523"/>
        <v/>
      </c>
      <c r="X1691" s="4" t="str">
        <f t="shared" si="534"/>
        <v/>
      </c>
      <c r="Y1691" s="4" t="str">
        <f t="shared" si="524"/>
        <v/>
      </c>
      <c r="Z1691" s="4">
        <f t="shared" si="525"/>
        <v>1992000</v>
      </c>
      <c r="AA1691" s="16">
        <f t="shared" si="526"/>
        <v>5.0200803212851405E-3</v>
      </c>
      <c r="AB1691" s="15">
        <f t="shared" si="535"/>
        <v>0.71285140562248994</v>
      </c>
      <c r="AC1691" s="15">
        <f t="shared" si="536"/>
        <v>0.71285140562249005</v>
      </c>
      <c r="AD1691" s="4">
        <v>154177</v>
      </c>
      <c r="AE1691" s="26">
        <v>2510.34</v>
      </c>
      <c r="AF1691" s="26">
        <v>2510.34</v>
      </c>
      <c r="AG1691" s="4">
        <f t="shared" si="537"/>
        <v>673000</v>
      </c>
      <c r="AH1691" s="16">
        <f t="shared" si="527"/>
        <v>1.4858841010401188E-2</v>
      </c>
      <c r="AI1691" s="15">
        <f t="shared" si="528"/>
        <v>2.1099554234769688</v>
      </c>
      <c r="AJ1691" s="15">
        <f t="shared" si="529"/>
        <v>2.1099554234769693</v>
      </c>
      <c r="AK1691" s="4">
        <f t="shared" si="530"/>
        <v>16319000</v>
      </c>
      <c r="AL1691" s="27">
        <f t="shared" si="531"/>
        <v>6.1278264599546543E-4</v>
      </c>
      <c r="AM1691" s="15">
        <f t="shared" si="538"/>
        <v>8.7015135731356094E-2</v>
      </c>
      <c r="AN1691" s="15">
        <f t="shared" si="539"/>
        <v>2.6953856745456156E-5</v>
      </c>
    </row>
    <row r="1692" spans="1:40" x14ac:dyDescent="0.2">
      <c r="A1692" s="4" t="s">
        <v>4627</v>
      </c>
      <c r="B1692" s="2" t="s">
        <v>17</v>
      </c>
      <c r="C1692" s="5">
        <v>154198</v>
      </c>
      <c r="D1692" s="2" t="s">
        <v>466</v>
      </c>
      <c r="E1692" s="5">
        <v>154199</v>
      </c>
      <c r="F1692" s="2" t="s">
        <v>2446</v>
      </c>
      <c r="G1692" s="7">
        <v>7000</v>
      </c>
      <c r="H1692" s="5">
        <v>142</v>
      </c>
      <c r="I1692" s="6">
        <v>153722</v>
      </c>
      <c r="J1692" s="13">
        <v>45077</v>
      </c>
      <c r="K1692" s="9">
        <v>7000</v>
      </c>
      <c r="L1692" s="4" t="s">
        <v>4627</v>
      </c>
      <c r="M1692" s="4" t="s">
        <v>4632</v>
      </c>
      <c r="N1692" s="4">
        <f>VLOOKUP(I1692,BaseModelo!$A$2:$E$5075,5)</f>
        <v>10</v>
      </c>
      <c r="P1692" s="15">
        <v>142.00000000000003</v>
      </c>
      <c r="Q1692" s="4">
        <f>VLOOKUP(I1692,BaseModelo!$A$2:$E$5075,3)</f>
        <v>0</v>
      </c>
      <c r="R1692" s="4">
        <f t="shared" si="520"/>
        <v>32283000</v>
      </c>
      <c r="S1692" s="16">
        <f t="shared" si="521"/>
        <v>2.168323885636403E-4</v>
      </c>
      <c r="T1692" s="4">
        <f t="shared" si="532"/>
        <v>3.0790199176036922E-2</v>
      </c>
      <c r="U1692" s="4">
        <f t="shared" si="533"/>
        <v>3.0790199176036929E-2</v>
      </c>
      <c r="V1692" s="6">
        <f t="shared" si="522"/>
        <v>0</v>
      </c>
      <c r="W1692" s="16" t="str">
        <f t="shared" si="523"/>
        <v/>
      </c>
      <c r="X1692" s="4" t="str">
        <f t="shared" si="534"/>
        <v/>
      </c>
      <c r="Y1692" s="4" t="str">
        <f t="shared" si="524"/>
        <v/>
      </c>
      <c r="Z1692" s="4">
        <f t="shared" si="525"/>
        <v>4121000</v>
      </c>
      <c r="AA1692" s="16">
        <f t="shared" si="526"/>
        <v>1.6986168405726766E-3</v>
      </c>
      <c r="AB1692" s="15">
        <f t="shared" si="535"/>
        <v>0.24120359136132008</v>
      </c>
      <c r="AC1692" s="15">
        <f t="shared" si="536"/>
        <v>0.24120359136132014</v>
      </c>
      <c r="AD1692" s="4">
        <v>154198</v>
      </c>
      <c r="AE1692" s="26">
        <v>1758.65</v>
      </c>
      <c r="AF1692" s="26">
        <v>1758.65</v>
      </c>
      <c r="AG1692" s="4">
        <f t="shared" si="537"/>
        <v>2105000</v>
      </c>
      <c r="AH1692" s="16">
        <f t="shared" si="527"/>
        <v>3.3254156769596198E-3</v>
      </c>
      <c r="AI1692" s="15">
        <f t="shared" si="528"/>
        <v>0.47220902612826604</v>
      </c>
      <c r="AJ1692" s="15">
        <f t="shared" si="529"/>
        <v>0.4722090261282661</v>
      </c>
      <c r="AK1692" s="4">
        <f t="shared" si="530"/>
        <v>15073000</v>
      </c>
      <c r="AL1692" s="27">
        <f t="shared" si="531"/>
        <v>4.6440655476680156E-4</v>
      </c>
      <c r="AM1692" s="15">
        <f t="shared" si="538"/>
        <v>6.5945730776885828E-2</v>
      </c>
      <c r="AN1692" s="15">
        <f t="shared" si="539"/>
        <v>1.4299170319926922E-5</v>
      </c>
    </row>
    <row r="1693" spans="1:40" x14ac:dyDescent="0.2">
      <c r="A1693" s="4" t="s">
        <v>4627</v>
      </c>
      <c r="B1693" s="3" t="s">
        <v>17</v>
      </c>
      <c r="C1693" s="6">
        <v>154198</v>
      </c>
      <c r="D1693" s="3" t="s">
        <v>466</v>
      </c>
      <c r="E1693" s="6">
        <v>154200</v>
      </c>
      <c r="F1693" s="3" t="s">
        <v>2511</v>
      </c>
      <c r="G1693" s="8">
        <v>9000</v>
      </c>
      <c r="H1693" s="6">
        <v>142</v>
      </c>
      <c r="I1693" s="6">
        <v>153727</v>
      </c>
      <c r="J1693" s="13">
        <v>45077</v>
      </c>
      <c r="K1693" s="9">
        <v>9000</v>
      </c>
      <c r="L1693" s="4" t="s">
        <v>4627</v>
      </c>
      <c r="M1693" s="4" t="s">
        <v>4632</v>
      </c>
      <c r="N1693" s="4">
        <f>VLOOKUP(I1693,BaseModelo!$A$2:$E$5075,5)</f>
        <v>6</v>
      </c>
      <c r="P1693" s="15">
        <v>142.00000000000003</v>
      </c>
      <c r="Q1693" s="4">
        <f>VLOOKUP(I1693,BaseModelo!$A$2:$E$5075,3)</f>
        <v>115</v>
      </c>
      <c r="R1693" s="4">
        <f t="shared" si="520"/>
        <v>32283000</v>
      </c>
      <c r="S1693" s="16">
        <f t="shared" si="521"/>
        <v>2.7878449958182325E-4</v>
      </c>
      <c r="T1693" s="4">
        <f t="shared" si="532"/>
        <v>3.9587398940618898E-2</v>
      </c>
      <c r="U1693" s="4">
        <f t="shared" si="533"/>
        <v>3.9587398940618912E-2</v>
      </c>
      <c r="V1693" s="6">
        <f t="shared" si="522"/>
        <v>0</v>
      </c>
      <c r="W1693" s="16" t="str">
        <f t="shared" si="523"/>
        <v/>
      </c>
      <c r="X1693" s="4" t="str">
        <f t="shared" si="534"/>
        <v/>
      </c>
      <c r="Y1693" s="4" t="str">
        <f t="shared" si="524"/>
        <v/>
      </c>
      <c r="Z1693" s="4">
        <f t="shared" si="525"/>
        <v>4853000</v>
      </c>
      <c r="AA1693" s="16">
        <f t="shared" si="526"/>
        <v>1.854522975479085E-3</v>
      </c>
      <c r="AB1693" s="15">
        <f t="shared" si="535"/>
        <v>0.26334226251803006</v>
      </c>
      <c r="AC1693" s="15">
        <f t="shared" si="536"/>
        <v>0.26334226251803011</v>
      </c>
      <c r="AD1693" s="4">
        <v>154198</v>
      </c>
      <c r="AE1693" s="26">
        <v>2255.2800000000002</v>
      </c>
      <c r="AF1693" s="26">
        <v>2255.2800000000002</v>
      </c>
      <c r="AG1693" s="4">
        <f t="shared" si="537"/>
        <v>1993000</v>
      </c>
      <c r="AH1693" s="16">
        <f t="shared" si="527"/>
        <v>4.5158053186151528E-3</v>
      </c>
      <c r="AI1693" s="15">
        <f t="shared" si="528"/>
        <v>0.64124435524335166</v>
      </c>
      <c r="AJ1693" s="15">
        <f t="shared" si="529"/>
        <v>0.64124435524335188</v>
      </c>
      <c r="AK1693" s="4">
        <f t="shared" si="530"/>
        <v>15073000</v>
      </c>
      <c r="AL1693" s="27">
        <f t="shared" si="531"/>
        <v>5.9709414184303054E-4</v>
      </c>
      <c r="AM1693" s="15">
        <f t="shared" si="538"/>
        <v>8.478736814171034E-2</v>
      </c>
      <c r="AN1693" s="15">
        <f t="shared" si="539"/>
        <v>2.3637403998246546E-5</v>
      </c>
    </row>
    <row r="1694" spans="1:40" x14ac:dyDescent="0.2">
      <c r="A1694" s="4" t="s">
        <v>4627</v>
      </c>
      <c r="B1694" s="3" t="s">
        <v>17</v>
      </c>
      <c r="C1694" s="6">
        <v>154198</v>
      </c>
      <c r="D1694" s="3" t="s">
        <v>466</v>
      </c>
      <c r="E1694" s="6">
        <v>154201</v>
      </c>
      <c r="F1694" s="3" t="s">
        <v>2512</v>
      </c>
      <c r="G1694" s="8">
        <v>7000</v>
      </c>
      <c r="H1694" s="6">
        <v>142</v>
      </c>
      <c r="I1694" s="6">
        <v>153721</v>
      </c>
      <c r="J1694" s="13">
        <v>45077</v>
      </c>
      <c r="K1694" s="9">
        <v>7000</v>
      </c>
      <c r="L1694" s="4" t="s">
        <v>4627</v>
      </c>
      <c r="M1694" s="4" t="s">
        <v>4632</v>
      </c>
      <c r="N1694" s="4">
        <f>VLOOKUP(I1694,BaseModelo!$A$2:$E$5075,5)</f>
        <v>8</v>
      </c>
      <c r="P1694" s="15">
        <v>142.00000000000003</v>
      </c>
      <c r="Q1694" s="4">
        <f>VLOOKUP(I1694,BaseModelo!$A$2:$E$5075,3)</f>
        <v>132</v>
      </c>
      <c r="R1694" s="4">
        <f t="shared" si="520"/>
        <v>32283000</v>
      </c>
      <c r="S1694" s="16">
        <f t="shared" si="521"/>
        <v>2.168323885636403E-4</v>
      </c>
      <c r="T1694" s="4">
        <f t="shared" si="532"/>
        <v>3.0790199176036922E-2</v>
      </c>
      <c r="U1694" s="4">
        <f t="shared" si="533"/>
        <v>3.0790199176036929E-2</v>
      </c>
      <c r="V1694" s="6">
        <f t="shared" si="522"/>
        <v>0</v>
      </c>
      <c r="W1694" s="16" t="str">
        <f t="shared" si="523"/>
        <v/>
      </c>
      <c r="X1694" s="4" t="str">
        <f t="shared" si="534"/>
        <v/>
      </c>
      <c r="Y1694" s="4" t="str">
        <f t="shared" si="524"/>
        <v/>
      </c>
      <c r="Z1694" s="4">
        <f t="shared" si="525"/>
        <v>5836000</v>
      </c>
      <c r="AA1694" s="16">
        <f t="shared" si="526"/>
        <v>1.199451679232351E-3</v>
      </c>
      <c r="AB1694" s="15">
        <f t="shared" si="535"/>
        <v>0.17032213845099384</v>
      </c>
      <c r="AC1694" s="15">
        <f t="shared" si="536"/>
        <v>0.17032213845099387</v>
      </c>
      <c r="AD1694" s="4">
        <v>154198</v>
      </c>
      <c r="AE1694" s="26">
        <v>1758.65</v>
      </c>
      <c r="AF1694" s="26">
        <v>1758.65</v>
      </c>
      <c r="AG1694" s="4">
        <f t="shared" si="537"/>
        <v>2254000</v>
      </c>
      <c r="AH1694" s="16">
        <f t="shared" si="527"/>
        <v>3.105590062111801E-3</v>
      </c>
      <c r="AI1694" s="15">
        <f t="shared" si="528"/>
        <v>0.44099378881987572</v>
      </c>
      <c r="AJ1694" s="15">
        <f t="shared" si="529"/>
        <v>0.44099378881987583</v>
      </c>
      <c r="AK1694" s="4">
        <f t="shared" si="530"/>
        <v>15073000</v>
      </c>
      <c r="AL1694" s="27">
        <f t="shared" si="531"/>
        <v>4.6440655476680156E-4</v>
      </c>
      <c r="AM1694" s="15">
        <f t="shared" si="538"/>
        <v>6.5945730776885828E-2</v>
      </c>
      <c r="AN1694" s="15">
        <f t="shared" si="539"/>
        <v>1.4299170319926922E-5</v>
      </c>
    </row>
    <row r="1695" spans="1:40" x14ac:dyDescent="0.2">
      <c r="A1695" s="4" t="s">
        <v>4627</v>
      </c>
      <c r="B1695" s="3" t="s">
        <v>17</v>
      </c>
      <c r="C1695" s="6">
        <v>154198</v>
      </c>
      <c r="D1695" s="3" t="s">
        <v>466</v>
      </c>
      <c r="E1695" s="6">
        <v>154204</v>
      </c>
      <c r="F1695" s="3" t="s">
        <v>2513</v>
      </c>
      <c r="G1695" s="8">
        <v>7000</v>
      </c>
      <c r="H1695" s="6">
        <v>142</v>
      </c>
      <c r="I1695" s="6">
        <v>153731</v>
      </c>
      <c r="J1695" s="13">
        <v>45077</v>
      </c>
      <c r="K1695" s="9">
        <v>7000</v>
      </c>
      <c r="L1695" s="4" t="s">
        <v>4627</v>
      </c>
      <c r="M1695" s="4" t="s">
        <v>4632</v>
      </c>
      <c r="N1695" s="4">
        <f>VLOOKUP(I1695,BaseModelo!$A$2:$E$5075,5)</f>
        <v>6</v>
      </c>
      <c r="P1695" s="15">
        <v>142.00000000000003</v>
      </c>
      <c r="Q1695" s="4">
        <f>VLOOKUP(I1695,BaseModelo!$A$2:$E$5075,3)</f>
        <v>115</v>
      </c>
      <c r="R1695" s="4">
        <f t="shared" si="520"/>
        <v>32283000</v>
      </c>
      <c r="S1695" s="16">
        <f t="shared" si="521"/>
        <v>2.168323885636403E-4</v>
      </c>
      <c r="T1695" s="4">
        <f t="shared" si="532"/>
        <v>3.0790199176036922E-2</v>
      </c>
      <c r="U1695" s="4">
        <f t="shared" si="533"/>
        <v>3.0790199176036929E-2</v>
      </c>
      <c r="V1695" s="6">
        <f t="shared" si="522"/>
        <v>0</v>
      </c>
      <c r="W1695" s="16" t="str">
        <f t="shared" si="523"/>
        <v/>
      </c>
      <c r="X1695" s="4" t="str">
        <f t="shared" si="534"/>
        <v/>
      </c>
      <c r="Y1695" s="4" t="str">
        <f t="shared" si="524"/>
        <v/>
      </c>
      <c r="Z1695" s="4">
        <f t="shared" si="525"/>
        <v>4853000</v>
      </c>
      <c r="AA1695" s="16">
        <f t="shared" si="526"/>
        <v>1.4424067587059551E-3</v>
      </c>
      <c r="AB1695" s="15">
        <f t="shared" si="535"/>
        <v>0.20482175973624561</v>
      </c>
      <c r="AC1695" s="15">
        <f t="shared" si="536"/>
        <v>0.20482175973624567</v>
      </c>
      <c r="AD1695" s="4">
        <v>154198</v>
      </c>
      <c r="AE1695" s="26">
        <v>1758.65</v>
      </c>
      <c r="AF1695" s="26">
        <v>1758.65</v>
      </c>
      <c r="AG1695" s="4">
        <f t="shared" si="537"/>
        <v>1993000</v>
      </c>
      <c r="AH1695" s="16">
        <f t="shared" si="527"/>
        <v>3.5122930255895636E-3</v>
      </c>
      <c r="AI1695" s="15">
        <f t="shared" si="528"/>
        <v>0.498745609633718</v>
      </c>
      <c r="AJ1695" s="15">
        <f t="shared" si="529"/>
        <v>0.49874560963371811</v>
      </c>
      <c r="AK1695" s="4">
        <f t="shared" si="530"/>
        <v>15073000</v>
      </c>
      <c r="AL1695" s="27">
        <f t="shared" si="531"/>
        <v>4.6440655476680156E-4</v>
      </c>
      <c r="AM1695" s="15">
        <f t="shared" si="538"/>
        <v>6.5945730776885828E-2</v>
      </c>
      <c r="AN1695" s="15">
        <f t="shared" si="539"/>
        <v>1.4299170319926922E-5</v>
      </c>
    </row>
    <row r="1696" spans="1:40" x14ac:dyDescent="0.2">
      <c r="A1696" s="4" t="s">
        <v>4627</v>
      </c>
      <c r="B1696" s="3" t="s">
        <v>17</v>
      </c>
      <c r="C1696" s="6">
        <v>154198</v>
      </c>
      <c r="D1696" s="3" t="s">
        <v>466</v>
      </c>
      <c r="E1696" s="6">
        <v>154202</v>
      </c>
      <c r="F1696" s="3" t="s">
        <v>2514</v>
      </c>
      <c r="G1696" s="8">
        <v>7000</v>
      </c>
      <c r="H1696" s="6">
        <v>142</v>
      </c>
      <c r="I1696" s="6">
        <v>153777</v>
      </c>
      <c r="J1696" s="13">
        <v>45077</v>
      </c>
      <c r="K1696" s="9">
        <v>7000</v>
      </c>
      <c r="L1696" s="4" t="s">
        <v>4627</v>
      </c>
      <c r="M1696" s="4" t="s">
        <v>4632</v>
      </c>
      <c r="N1696" s="4">
        <f>VLOOKUP(I1696,BaseModelo!$A$2:$E$5075,5)</f>
        <v>10</v>
      </c>
      <c r="P1696" s="15">
        <v>142.00000000000003</v>
      </c>
      <c r="Q1696" s="4">
        <f>VLOOKUP(I1696,BaseModelo!$A$2:$E$5075,3)</f>
        <v>0</v>
      </c>
      <c r="R1696" s="4">
        <f t="shared" si="520"/>
        <v>32283000</v>
      </c>
      <c r="S1696" s="16">
        <f t="shared" si="521"/>
        <v>2.168323885636403E-4</v>
      </c>
      <c r="T1696" s="4">
        <f t="shared" si="532"/>
        <v>3.0790199176036922E-2</v>
      </c>
      <c r="U1696" s="4">
        <f t="shared" si="533"/>
        <v>3.0790199176036929E-2</v>
      </c>
      <c r="V1696" s="6">
        <f t="shared" si="522"/>
        <v>0</v>
      </c>
      <c r="W1696" s="16" t="str">
        <f t="shared" si="523"/>
        <v/>
      </c>
      <c r="X1696" s="4" t="str">
        <f t="shared" si="534"/>
        <v/>
      </c>
      <c r="Y1696" s="4" t="str">
        <f t="shared" si="524"/>
        <v/>
      </c>
      <c r="Z1696" s="4">
        <f t="shared" si="525"/>
        <v>4121000</v>
      </c>
      <c r="AA1696" s="16">
        <f t="shared" si="526"/>
        <v>1.6986168405726766E-3</v>
      </c>
      <c r="AB1696" s="15">
        <f t="shared" si="535"/>
        <v>0.24120359136132008</v>
      </c>
      <c r="AC1696" s="15">
        <f t="shared" si="536"/>
        <v>0.24120359136132014</v>
      </c>
      <c r="AD1696" s="4">
        <v>154198</v>
      </c>
      <c r="AE1696" s="26">
        <v>1758.65</v>
      </c>
      <c r="AF1696" s="26">
        <v>1758.65</v>
      </c>
      <c r="AG1696" s="4">
        <f t="shared" si="537"/>
        <v>2105000</v>
      </c>
      <c r="AH1696" s="16">
        <f t="shared" si="527"/>
        <v>3.3254156769596198E-3</v>
      </c>
      <c r="AI1696" s="15">
        <f t="shared" si="528"/>
        <v>0.47220902612826604</v>
      </c>
      <c r="AJ1696" s="15">
        <f t="shared" si="529"/>
        <v>0.4722090261282661</v>
      </c>
      <c r="AK1696" s="4">
        <f t="shared" si="530"/>
        <v>15073000</v>
      </c>
      <c r="AL1696" s="27">
        <f t="shared" si="531"/>
        <v>4.6440655476680156E-4</v>
      </c>
      <c r="AM1696" s="15">
        <f t="shared" si="538"/>
        <v>6.5945730776885828E-2</v>
      </c>
      <c r="AN1696" s="15">
        <f t="shared" si="539"/>
        <v>1.4299170319926922E-5</v>
      </c>
    </row>
    <row r="1697" spans="1:40" x14ac:dyDescent="0.2">
      <c r="A1697" s="4" t="s">
        <v>4627</v>
      </c>
      <c r="B1697" s="3" t="s">
        <v>17</v>
      </c>
      <c r="C1697" s="6">
        <v>154198</v>
      </c>
      <c r="D1697" s="3" t="s">
        <v>466</v>
      </c>
      <c r="E1697" s="6">
        <v>154203</v>
      </c>
      <c r="F1697" s="3" t="s">
        <v>2515</v>
      </c>
      <c r="G1697" s="8">
        <v>7000</v>
      </c>
      <c r="H1697" s="6">
        <v>142</v>
      </c>
      <c r="I1697" s="6">
        <v>153774</v>
      </c>
      <c r="J1697" s="13">
        <v>45077</v>
      </c>
      <c r="K1697" s="9">
        <v>7000</v>
      </c>
      <c r="L1697" s="4" t="s">
        <v>4627</v>
      </c>
      <c r="M1697" s="4" t="s">
        <v>4632</v>
      </c>
      <c r="N1697" s="4">
        <f>VLOOKUP(I1697,BaseModelo!$A$2:$E$5075,5)</f>
        <v>8</v>
      </c>
      <c r="P1697" s="15">
        <v>142.00000000000003</v>
      </c>
      <c r="Q1697" s="4">
        <f>VLOOKUP(I1697,BaseModelo!$A$2:$E$5075,3)</f>
        <v>132</v>
      </c>
      <c r="R1697" s="4">
        <f t="shared" si="520"/>
        <v>32283000</v>
      </c>
      <c r="S1697" s="16">
        <f t="shared" si="521"/>
        <v>2.168323885636403E-4</v>
      </c>
      <c r="T1697" s="4">
        <f t="shared" si="532"/>
        <v>3.0790199176036922E-2</v>
      </c>
      <c r="U1697" s="4">
        <f t="shared" si="533"/>
        <v>3.0790199176036929E-2</v>
      </c>
      <c r="V1697" s="6">
        <f t="shared" si="522"/>
        <v>0</v>
      </c>
      <c r="W1697" s="16" t="str">
        <f t="shared" si="523"/>
        <v/>
      </c>
      <c r="X1697" s="4" t="str">
        <f t="shared" si="534"/>
        <v/>
      </c>
      <c r="Y1697" s="4" t="str">
        <f t="shared" si="524"/>
        <v/>
      </c>
      <c r="Z1697" s="4">
        <f t="shared" si="525"/>
        <v>5836000</v>
      </c>
      <c r="AA1697" s="16">
        <f t="shared" si="526"/>
        <v>1.199451679232351E-3</v>
      </c>
      <c r="AB1697" s="15">
        <f t="shared" si="535"/>
        <v>0.17032213845099384</v>
      </c>
      <c r="AC1697" s="15">
        <f t="shared" si="536"/>
        <v>0.17032213845099387</v>
      </c>
      <c r="AD1697" s="4">
        <v>154198</v>
      </c>
      <c r="AE1697" s="26">
        <v>1758.65</v>
      </c>
      <c r="AF1697" s="26">
        <v>1758.65</v>
      </c>
      <c r="AG1697" s="4">
        <f t="shared" si="537"/>
        <v>2254000</v>
      </c>
      <c r="AH1697" s="16">
        <f t="shared" si="527"/>
        <v>3.105590062111801E-3</v>
      </c>
      <c r="AI1697" s="15">
        <f t="shared" si="528"/>
        <v>0.44099378881987572</v>
      </c>
      <c r="AJ1697" s="15">
        <f t="shared" si="529"/>
        <v>0.44099378881987583</v>
      </c>
      <c r="AK1697" s="4">
        <f t="shared" si="530"/>
        <v>15073000</v>
      </c>
      <c r="AL1697" s="27">
        <f t="shared" si="531"/>
        <v>4.6440655476680156E-4</v>
      </c>
      <c r="AM1697" s="15">
        <f t="shared" si="538"/>
        <v>6.5945730776885828E-2</v>
      </c>
      <c r="AN1697" s="15">
        <f t="shared" si="539"/>
        <v>1.4299170319926922E-5</v>
      </c>
    </row>
    <row r="1698" spans="1:40" x14ac:dyDescent="0.2">
      <c r="A1698" s="4" t="s">
        <v>4627</v>
      </c>
      <c r="B1698" s="3" t="s">
        <v>3</v>
      </c>
      <c r="C1698" s="6">
        <v>152722</v>
      </c>
      <c r="D1698" s="3" t="s">
        <v>497</v>
      </c>
      <c r="E1698" s="6">
        <v>156341</v>
      </c>
      <c r="F1698" s="3" t="s">
        <v>2708</v>
      </c>
      <c r="G1698" s="8">
        <v>8000</v>
      </c>
      <c r="H1698" s="6">
        <v>142</v>
      </c>
      <c r="I1698" s="6">
        <v>156260</v>
      </c>
      <c r="J1698" s="13">
        <v>45107</v>
      </c>
      <c r="K1698" s="9">
        <v>7691.6510666193672</v>
      </c>
      <c r="L1698" s="4" t="s">
        <v>4627</v>
      </c>
      <c r="M1698" s="4" t="s">
        <v>4632</v>
      </c>
      <c r="N1698" s="4">
        <f>VLOOKUP(I1698,BaseModelo!$A$2:$E$5075,5)</f>
        <v>2</v>
      </c>
      <c r="P1698" s="15">
        <v>142.00000000000003</v>
      </c>
      <c r="Q1698" s="4">
        <f>VLOOKUP(I1698,BaseModelo!$A$2:$E$5075,3)</f>
        <v>100</v>
      </c>
      <c r="R1698" s="4">
        <f t="shared" si="520"/>
        <v>32283000</v>
      </c>
      <c r="S1698" s="16">
        <f t="shared" si="521"/>
        <v>2.4780844407273179E-4</v>
      </c>
      <c r="T1698" s="4">
        <f t="shared" si="532"/>
        <v>3.5188799058327912E-2</v>
      </c>
      <c r="U1698" s="4">
        <f t="shared" si="533"/>
        <v>3.5188799058327919E-2</v>
      </c>
      <c r="V1698" s="6">
        <f t="shared" si="522"/>
        <v>0</v>
      </c>
      <c r="W1698" s="16" t="str">
        <f t="shared" si="523"/>
        <v/>
      </c>
      <c r="X1698" s="4" t="str">
        <f t="shared" si="534"/>
        <v/>
      </c>
      <c r="Y1698" s="4" t="str">
        <f t="shared" si="524"/>
        <v/>
      </c>
      <c r="Z1698" s="4">
        <f t="shared" si="525"/>
        <v>1578000</v>
      </c>
      <c r="AA1698" s="16">
        <f t="shared" si="526"/>
        <v>5.0697084917617234E-3</v>
      </c>
      <c r="AB1698" s="15">
        <f t="shared" si="535"/>
        <v>0.71989860583016474</v>
      </c>
      <c r="AC1698" s="15">
        <f t="shared" si="536"/>
        <v>0.71989860583016485</v>
      </c>
      <c r="AD1698" s="4">
        <v>152722</v>
      </c>
      <c r="AE1698" s="26">
        <v>2013.74</v>
      </c>
      <c r="AF1698" s="26">
        <v>2013.74</v>
      </c>
      <c r="AG1698" s="4">
        <f t="shared" si="537"/>
        <v>681000</v>
      </c>
      <c r="AH1698" s="16">
        <f t="shared" si="527"/>
        <v>1.1747430249632892E-2</v>
      </c>
      <c r="AI1698" s="15">
        <f t="shared" si="528"/>
        <v>1.6681350954478706</v>
      </c>
      <c r="AJ1698" s="15">
        <f t="shared" si="529"/>
        <v>1.6681350954478711</v>
      </c>
      <c r="AK1698" s="4">
        <f t="shared" si="530"/>
        <v>15073000</v>
      </c>
      <c r="AL1698" s="27">
        <f t="shared" si="531"/>
        <v>5.3075034830491602E-4</v>
      </c>
      <c r="AM1698" s="15">
        <f t="shared" si="538"/>
        <v>7.5366549459298077E-2</v>
      </c>
      <c r="AN1698" s="15">
        <f t="shared" si="539"/>
        <v>1.8676467356639244E-5</v>
      </c>
    </row>
    <row r="1699" spans="1:40" x14ac:dyDescent="0.2">
      <c r="A1699" s="4" t="s">
        <v>4628</v>
      </c>
      <c r="B1699" s="3" t="s">
        <v>6</v>
      </c>
      <c r="C1699" s="6">
        <v>153605</v>
      </c>
      <c r="D1699" s="3" t="s">
        <v>451</v>
      </c>
      <c r="E1699" s="6">
        <v>153606</v>
      </c>
      <c r="F1699" s="3" t="s">
        <v>2545</v>
      </c>
      <c r="G1699" s="8">
        <v>7000</v>
      </c>
      <c r="H1699" s="6">
        <v>142</v>
      </c>
      <c r="I1699" s="6">
        <v>153099</v>
      </c>
      <c r="J1699" s="13">
        <v>45107</v>
      </c>
      <c r="K1699" s="9">
        <v>6539.0747957298272</v>
      </c>
      <c r="L1699" s="4" t="s">
        <v>4628</v>
      </c>
      <c r="M1699" s="4" t="s">
        <v>4632</v>
      </c>
      <c r="N1699" s="4">
        <f>VLOOKUP(I1699,BaseModelo!$A$2:$E$5075,5)</f>
        <v>5</v>
      </c>
      <c r="P1699" s="15">
        <v>142.00000000000003</v>
      </c>
      <c r="Q1699" s="4">
        <f>VLOOKUP(I1699,BaseModelo!$A$2:$E$5075,3)</f>
        <v>110</v>
      </c>
      <c r="R1699" s="4">
        <f t="shared" si="520"/>
        <v>32283000</v>
      </c>
      <c r="S1699" s="16">
        <f t="shared" si="521"/>
        <v>2.168323885636403E-4</v>
      </c>
      <c r="T1699" s="4">
        <f t="shared" si="532"/>
        <v>3.0790199176036922E-2</v>
      </c>
      <c r="U1699" s="4">
        <f t="shared" si="533"/>
        <v>3.0790199176036929E-2</v>
      </c>
      <c r="V1699" s="6">
        <f t="shared" si="522"/>
        <v>0</v>
      </c>
      <c r="W1699" s="16" t="str">
        <f t="shared" si="523"/>
        <v/>
      </c>
      <c r="X1699" s="4" t="str">
        <f t="shared" si="534"/>
        <v/>
      </c>
      <c r="Y1699" s="4" t="str">
        <f t="shared" si="524"/>
        <v/>
      </c>
      <c r="Z1699" s="4">
        <f t="shared" si="525"/>
        <v>4058000</v>
      </c>
      <c r="AA1699" s="16">
        <f t="shared" si="526"/>
        <v>1.7249876786594382E-3</v>
      </c>
      <c r="AB1699" s="15">
        <f t="shared" si="535"/>
        <v>0.24494825036964021</v>
      </c>
      <c r="AC1699" s="15">
        <f t="shared" si="536"/>
        <v>0.24494825036964027</v>
      </c>
      <c r="AD1699" s="4">
        <v>153605</v>
      </c>
      <c r="AE1699" s="26">
        <v>1758.65</v>
      </c>
      <c r="AF1699" s="26">
        <v>1758.65</v>
      </c>
      <c r="AG1699" s="4">
        <f t="shared" si="537"/>
        <v>2193000</v>
      </c>
      <c r="AH1699" s="16">
        <f t="shared" si="527"/>
        <v>3.1919744642042863E-3</v>
      </c>
      <c r="AI1699" s="15">
        <f t="shared" si="528"/>
        <v>0.45326037391700869</v>
      </c>
      <c r="AJ1699" s="15">
        <f t="shared" si="529"/>
        <v>0.45326037391700874</v>
      </c>
      <c r="AK1699" s="4">
        <f t="shared" si="530"/>
        <v>16319000</v>
      </c>
      <c r="AL1699" s="27">
        <f t="shared" si="531"/>
        <v>4.289478521968258E-4</v>
      </c>
      <c r="AM1699" s="15">
        <f t="shared" si="538"/>
        <v>6.0910595011949266E-2</v>
      </c>
      <c r="AN1699" s="15">
        <f t="shared" si="539"/>
        <v>1.3207389805273516E-5</v>
      </c>
    </row>
    <row r="1700" spans="1:40" x14ac:dyDescent="0.2">
      <c r="A1700" s="4" t="s">
        <v>4628</v>
      </c>
      <c r="B1700" s="3" t="s">
        <v>6</v>
      </c>
      <c r="C1700" s="6">
        <v>153605</v>
      </c>
      <c r="D1700" s="3" t="s">
        <v>451</v>
      </c>
      <c r="E1700" s="6">
        <v>153609</v>
      </c>
      <c r="F1700" s="3" t="s">
        <v>2546</v>
      </c>
      <c r="G1700" s="8">
        <v>7000</v>
      </c>
      <c r="H1700" s="6">
        <v>142</v>
      </c>
      <c r="I1700" s="6">
        <v>153105</v>
      </c>
      <c r="J1700" s="13">
        <v>45107</v>
      </c>
      <c r="K1700" s="9">
        <v>6539.0747957298272</v>
      </c>
      <c r="L1700" s="4" t="s">
        <v>4628</v>
      </c>
      <c r="M1700" s="4" t="s">
        <v>4632</v>
      </c>
      <c r="N1700" s="4">
        <f>VLOOKUP(I1700,BaseModelo!$A$2:$E$5075,5)</f>
        <v>5</v>
      </c>
      <c r="P1700" s="15">
        <v>142.00000000000003</v>
      </c>
      <c r="Q1700" s="4">
        <f>VLOOKUP(I1700,BaseModelo!$A$2:$E$5075,3)</f>
        <v>110</v>
      </c>
      <c r="R1700" s="4">
        <f t="shared" si="520"/>
        <v>32283000</v>
      </c>
      <c r="S1700" s="16">
        <f t="shared" si="521"/>
        <v>2.168323885636403E-4</v>
      </c>
      <c r="T1700" s="4">
        <f t="shared" si="532"/>
        <v>3.0790199176036922E-2</v>
      </c>
      <c r="U1700" s="4">
        <f t="shared" si="533"/>
        <v>3.0790199176036929E-2</v>
      </c>
      <c r="V1700" s="6">
        <f t="shared" si="522"/>
        <v>0</v>
      </c>
      <c r="W1700" s="16" t="str">
        <f t="shared" si="523"/>
        <v/>
      </c>
      <c r="X1700" s="4" t="str">
        <f t="shared" si="534"/>
        <v/>
      </c>
      <c r="Y1700" s="4" t="str">
        <f t="shared" si="524"/>
        <v/>
      </c>
      <c r="Z1700" s="4">
        <f t="shared" si="525"/>
        <v>4058000</v>
      </c>
      <c r="AA1700" s="16">
        <f t="shared" si="526"/>
        <v>1.7249876786594382E-3</v>
      </c>
      <c r="AB1700" s="15">
        <f t="shared" si="535"/>
        <v>0.24494825036964021</v>
      </c>
      <c r="AC1700" s="15">
        <f t="shared" si="536"/>
        <v>0.24494825036964027</v>
      </c>
      <c r="AD1700" s="4">
        <v>153605</v>
      </c>
      <c r="AE1700" s="26">
        <v>1758.65</v>
      </c>
      <c r="AF1700" s="26">
        <v>1758.65</v>
      </c>
      <c r="AG1700" s="4">
        <f t="shared" si="537"/>
        <v>2193000</v>
      </c>
      <c r="AH1700" s="16">
        <f t="shared" si="527"/>
        <v>3.1919744642042863E-3</v>
      </c>
      <c r="AI1700" s="15">
        <f t="shared" si="528"/>
        <v>0.45326037391700869</v>
      </c>
      <c r="AJ1700" s="15">
        <f t="shared" si="529"/>
        <v>0.45326037391700874</v>
      </c>
      <c r="AK1700" s="4">
        <f t="shared" si="530"/>
        <v>16319000</v>
      </c>
      <c r="AL1700" s="27">
        <f t="shared" si="531"/>
        <v>4.289478521968258E-4</v>
      </c>
      <c r="AM1700" s="15">
        <f t="shared" si="538"/>
        <v>6.0910595011949266E-2</v>
      </c>
      <c r="AN1700" s="15">
        <f t="shared" si="539"/>
        <v>1.3207389805273516E-5</v>
      </c>
    </row>
    <row r="1701" spans="1:40" x14ac:dyDescent="0.2">
      <c r="A1701" s="4" t="s">
        <v>4628</v>
      </c>
      <c r="B1701" s="3" t="s">
        <v>13</v>
      </c>
      <c r="C1701" s="6">
        <v>154078</v>
      </c>
      <c r="D1701" s="3" t="s">
        <v>467</v>
      </c>
      <c r="E1701" s="6">
        <v>154091</v>
      </c>
      <c r="F1701" s="3" t="s">
        <v>2517</v>
      </c>
      <c r="G1701" s="8">
        <v>10000</v>
      </c>
      <c r="H1701" s="6">
        <v>142</v>
      </c>
      <c r="I1701" s="6">
        <v>153940</v>
      </c>
      <c r="J1701" s="13">
        <v>45107</v>
      </c>
      <c r="K1701" s="9">
        <v>10000</v>
      </c>
      <c r="L1701" s="4" t="s">
        <v>4628</v>
      </c>
      <c r="M1701" s="4" t="s">
        <v>4632</v>
      </c>
      <c r="N1701" s="4">
        <f>VLOOKUP(I1701,BaseModelo!$A$2:$E$5075,5)</f>
        <v>6</v>
      </c>
      <c r="P1701" s="15">
        <v>142.00000000000003</v>
      </c>
      <c r="Q1701" s="4">
        <f>VLOOKUP(I1701,BaseModelo!$A$2:$E$5075,3)</f>
        <v>115</v>
      </c>
      <c r="R1701" s="4">
        <f t="shared" si="520"/>
        <v>32283000</v>
      </c>
      <c r="S1701" s="16">
        <f t="shared" si="521"/>
        <v>3.0976055509091471E-4</v>
      </c>
      <c r="T1701" s="4">
        <f t="shared" si="532"/>
        <v>4.3985998822909891E-2</v>
      </c>
      <c r="U1701" s="4">
        <f t="shared" si="533"/>
        <v>4.3985998822909898E-2</v>
      </c>
      <c r="V1701" s="6">
        <f t="shared" si="522"/>
        <v>0</v>
      </c>
      <c r="W1701" s="16" t="str">
        <f t="shared" si="523"/>
        <v/>
      </c>
      <c r="X1701" s="4" t="str">
        <f t="shared" si="534"/>
        <v/>
      </c>
      <c r="Y1701" s="4" t="str">
        <f t="shared" si="524"/>
        <v/>
      </c>
      <c r="Z1701" s="4">
        <f t="shared" si="525"/>
        <v>4853000</v>
      </c>
      <c r="AA1701" s="16">
        <f t="shared" si="526"/>
        <v>2.0605810838656502E-3</v>
      </c>
      <c r="AB1701" s="15">
        <f t="shared" si="535"/>
        <v>0.29260251390892233</v>
      </c>
      <c r="AC1701" s="15">
        <f t="shared" si="536"/>
        <v>0.29260251390892239</v>
      </c>
      <c r="AD1701" s="4">
        <v>154078</v>
      </c>
      <c r="AE1701" s="26">
        <v>2510.34</v>
      </c>
      <c r="AF1701" s="26">
        <v>2510.34</v>
      </c>
      <c r="AG1701" s="4">
        <f t="shared" si="537"/>
        <v>2735000</v>
      </c>
      <c r="AH1701" s="16">
        <f t="shared" si="527"/>
        <v>3.6563071297989031E-3</v>
      </c>
      <c r="AI1701" s="15">
        <f t="shared" si="528"/>
        <v>0.51919561243144419</v>
      </c>
      <c r="AJ1701" s="15">
        <f t="shared" si="529"/>
        <v>0.5191956124314443</v>
      </c>
      <c r="AK1701" s="4">
        <f t="shared" si="530"/>
        <v>16319000</v>
      </c>
      <c r="AL1701" s="27">
        <f t="shared" si="531"/>
        <v>6.1278264599546543E-4</v>
      </c>
      <c r="AM1701" s="15">
        <f t="shared" si="538"/>
        <v>8.7015135731356094E-2</v>
      </c>
      <c r="AN1701" s="15">
        <f t="shared" si="539"/>
        <v>2.6953856745456156E-5</v>
      </c>
    </row>
    <row r="1702" spans="1:40" x14ac:dyDescent="0.2">
      <c r="A1702" s="4" t="s">
        <v>4627</v>
      </c>
      <c r="B1702" s="2" t="s">
        <v>3</v>
      </c>
      <c r="C1702" s="5">
        <v>154116</v>
      </c>
      <c r="D1702" s="2" t="s">
        <v>468</v>
      </c>
      <c r="E1702" s="5">
        <v>154117</v>
      </c>
      <c r="F1702" s="2" t="s">
        <v>2516</v>
      </c>
      <c r="G1702" s="7">
        <v>8000</v>
      </c>
      <c r="H1702" s="5">
        <v>142</v>
      </c>
      <c r="I1702" s="6">
        <v>153582</v>
      </c>
      <c r="J1702" s="13">
        <v>45107</v>
      </c>
      <c r="K1702" s="9">
        <v>8000</v>
      </c>
      <c r="L1702" s="4" t="s">
        <v>4627</v>
      </c>
      <c r="M1702" s="4" t="s">
        <v>4632</v>
      </c>
      <c r="N1702" s="4">
        <f>VLOOKUP(I1702,BaseModelo!$A$2:$E$5075,5)</f>
        <v>8</v>
      </c>
      <c r="P1702" s="15">
        <v>142.00000000000003</v>
      </c>
      <c r="Q1702" s="4">
        <f>VLOOKUP(I1702,BaseModelo!$A$2:$E$5075,3)</f>
        <v>132</v>
      </c>
      <c r="R1702" s="4">
        <f t="shared" si="520"/>
        <v>32283000</v>
      </c>
      <c r="S1702" s="16">
        <f t="shared" si="521"/>
        <v>2.4780844407273179E-4</v>
      </c>
      <c r="T1702" s="4">
        <f t="shared" si="532"/>
        <v>3.5188799058327912E-2</v>
      </c>
      <c r="U1702" s="4">
        <f t="shared" si="533"/>
        <v>3.5188799058327919E-2</v>
      </c>
      <c r="V1702" s="6">
        <f t="shared" si="522"/>
        <v>0</v>
      </c>
      <c r="W1702" s="16" t="str">
        <f t="shared" si="523"/>
        <v/>
      </c>
      <c r="X1702" s="4" t="str">
        <f t="shared" si="534"/>
        <v/>
      </c>
      <c r="Y1702" s="4" t="str">
        <f t="shared" si="524"/>
        <v/>
      </c>
      <c r="Z1702" s="4">
        <f t="shared" si="525"/>
        <v>5836000</v>
      </c>
      <c r="AA1702" s="16">
        <f t="shared" si="526"/>
        <v>1.3708019191226869E-3</v>
      </c>
      <c r="AB1702" s="15">
        <f t="shared" si="535"/>
        <v>0.19465387251542154</v>
      </c>
      <c r="AC1702" s="15">
        <f t="shared" si="536"/>
        <v>0.19465387251542157</v>
      </c>
      <c r="AD1702" s="4">
        <v>154116</v>
      </c>
      <c r="AE1702" s="26">
        <v>2013.74</v>
      </c>
      <c r="AF1702" s="26">
        <v>2013.74</v>
      </c>
      <c r="AG1702" s="4">
        <f t="shared" si="537"/>
        <v>2254000</v>
      </c>
      <c r="AH1702" s="16">
        <f t="shared" si="527"/>
        <v>3.5492457852706301E-3</v>
      </c>
      <c r="AI1702" s="15">
        <f t="shared" si="528"/>
        <v>0.50399290150842946</v>
      </c>
      <c r="AJ1702" s="15">
        <f t="shared" si="529"/>
        <v>0.50399290150842957</v>
      </c>
      <c r="AK1702" s="4">
        <f t="shared" si="530"/>
        <v>15073000</v>
      </c>
      <c r="AL1702" s="27">
        <f t="shared" si="531"/>
        <v>5.3075034830491602E-4</v>
      </c>
      <c r="AM1702" s="15">
        <f t="shared" si="538"/>
        <v>7.5366549459298077E-2</v>
      </c>
      <c r="AN1702" s="15">
        <f t="shared" si="539"/>
        <v>1.8676467356639244E-5</v>
      </c>
    </row>
    <row r="1703" spans="1:40" x14ac:dyDescent="0.2">
      <c r="A1703" s="4" t="s">
        <v>4627</v>
      </c>
      <c r="B1703" s="3" t="s">
        <v>3</v>
      </c>
      <c r="C1703" s="6">
        <v>154116</v>
      </c>
      <c r="D1703" s="3" t="s">
        <v>468</v>
      </c>
      <c r="E1703" s="6">
        <v>154118</v>
      </c>
      <c r="F1703" s="3" t="s">
        <v>2518</v>
      </c>
      <c r="G1703" s="8">
        <v>8000</v>
      </c>
      <c r="H1703" s="6">
        <v>142</v>
      </c>
      <c r="I1703" s="6">
        <v>153585</v>
      </c>
      <c r="J1703" s="13">
        <v>45107</v>
      </c>
      <c r="K1703" s="9">
        <v>8000</v>
      </c>
      <c r="L1703" s="4" t="s">
        <v>4627</v>
      </c>
      <c r="M1703" s="4" t="s">
        <v>4632</v>
      </c>
      <c r="N1703" s="4">
        <f>VLOOKUP(I1703,BaseModelo!$A$2:$E$5075,5)</f>
        <v>4</v>
      </c>
      <c r="P1703" s="15">
        <v>142.00000000000003</v>
      </c>
      <c r="Q1703" s="4">
        <f>VLOOKUP(I1703,BaseModelo!$A$2:$E$5075,3)</f>
        <v>110</v>
      </c>
      <c r="R1703" s="4">
        <f t="shared" si="520"/>
        <v>32283000</v>
      </c>
      <c r="S1703" s="16">
        <f t="shared" si="521"/>
        <v>2.4780844407273179E-4</v>
      </c>
      <c r="T1703" s="4">
        <f t="shared" si="532"/>
        <v>3.5188799058327912E-2</v>
      </c>
      <c r="U1703" s="4">
        <f t="shared" si="533"/>
        <v>3.5188799058327919E-2</v>
      </c>
      <c r="V1703" s="6">
        <f t="shared" si="522"/>
        <v>0</v>
      </c>
      <c r="W1703" s="16" t="str">
        <f t="shared" si="523"/>
        <v/>
      </c>
      <c r="X1703" s="4" t="str">
        <f t="shared" si="534"/>
        <v/>
      </c>
      <c r="Y1703" s="4" t="str">
        <f t="shared" si="524"/>
        <v/>
      </c>
      <c r="Z1703" s="4">
        <f t="shared" si="525"/>
        <v>2331000</v>
      </c>
      <c r="AA1703" s="16">
        <f t="shared" si="526"/>
        <v>3.432003432003432E-3</v>
      </c>
      <c r="AB1703" s="15">
        <f t="shared" si="535"/>
        <v>0.48734448734448738</v>
      </c>
      <c r="AC1703" s="15">
        <f t="shared" si="536"/>
        <v>0.48734448734448743</v>
      </c>
      <c r="AD1703" s="4">
        <v>154116</v>
      </c>
      <c r="AE1703" s="26">
        <v>2013.74</v>
      </c>
      <c r="AF1703" s="26">
        <v>2013.74</v>
      </c>
      <c r="AG1703" s="4">
        <f t="shared" si="537"/>
        <v>1421000</v>
      </c>
      <c r="AH1703" s="16">
        <f t="shared" si="527"/>
        <v>5.629838142153413E-3</v>
      </c>
      <c r="AI1703" s="15">
        <f t="shared" si="528"/>
        <v>0.79943701618578467</v>
      </c>
      <c r="AJ1703" s="15">
        <f t="shared" si="529"/>
        <v>0.79943701618578478</v>
      </c>
      <c r="AK1703" s="4">
        <f t="shared" si="530"/>
        <v>15073000</v>
      </c>
      <c r="AL1703" s="27">
        <f t="shared" si="531"/>
        <v>5.3075034830491602E-4</v>
      </c>
      <c r="AM1703" s="15">
        <f t="shared" si="538"/>
        <v>7.5366549459298077E-2</v>
      </c>
      <c r="AN1703" s="15">
        <f t="shared" si="539"/>
        <v>1.8676467356639244E-5</v>
      </c>
    </row>
    <row r="1704" spans="1:40" x14ac:dyDescent="0.2">
      <c r="A1704" s="4" t="s">
        <v>4627</v>
      </c>
      <c r="B1704" s="3" t="s">
        <v>3</v>
      </c>
      <c r="C1704" s="6">
        <v>154116</v>
      </c>
      <c r="D1704" s="3" t="s">
        <v>468</v>
      </c>
      <c r="E1704" s="6">
        <v>154119</v>
      </c>
      <c r="F1704" s="3" t="s">
        <v>2519</v>
      </c>
      <c r="G1704" s="8">
        <v>8000</v>
      </c>
      <c r="H1704" s="6">
        <v>142</v>
      </c>
      <c r="I1704" s="6">
        <v>153586</v>
      </c>
      <c r="J1704" s="13">
        <v>45107</v>
      </c>
      <c r="K1704" s="9">
        <v>8000</v>
      </c>
      <c r="L1704" s="4" t="s">
        <v>4627</v>
      </c>
      <c r="M1704" s="4" t="s">
        <v>4632</v>
      </c>
      <c r="N1704" s="4">
        <f>VLOOKUP(I1704,BaseModelo!$A$2:$E$5075,5)</f>
        <v>4</v>
      </c>
      <c r="P1704" s="15">
        <v>142.00000000000003</v>
      </c>
      <c r="Q1704" s="4">
        <f>VLOOKUP(I1704,BaseModelo!$A$2:$E$5075,3)</f>
        <v>110</v>
      </c>
      <c r="R1704" s="4">
        <f t="shared" si="520"/>
        <v>32283000</v>
      </c>
      <c r="S1704" s="16">
        <f t="shared" si="521"/>
        <v>2.4780844407273179E-4</v>
      </c>
      <c r="T1704" s="4">
        <f t="shared" si="532"/>
        <v>3.5188799058327912E-2</v>
      </c>
      <c r="U1704" s="4">
        <f t="shared" si="533"/>
        <v>3.5188799058327919E-2</v>
      </c>
      <c r="V1704" s="6">
        <f t="shared" si="522"/>
        <v>0</v>
      </c>
      <c r="W1704" s="16" t="str">
        <f t="shared" si="523"/>
        <v/>
      </c>
      <c r="X1704" s="4" t="str">
        <f t="shared" si="534"/>
        <v/>
      </c>
      <c r="Y1704" s="4" t="str">
        <f t="shared" si="524"/>
        <v/>
      </c>
      <c r="Z1704" s="4">
        <f t="shared" si="525"/>
        <v>2331000</v>
      </c>
      <c r="AA1704" s="16">
        <f t="shared" si="526"/>
        <v>3.432003432003432E-3</v>
      </c>
      <c r="AB1704" s="15">
        <f t="shared" si="535"/>
        <v>0.48734448734448738</v>
      </c>
      <c r="AC1704" s="15">
        <f t="shared" si="536"/>
        <v>0.48734448734448743</v>
      </c>
      <c r="AD1704" s="4">
        <v>154116</v>
      </c>
      <c r="AE1704" s="26">
        <v>2013.74</v>
      </c>
      <c r="AF1704" s="26">
        <v>2013.74</v>
      </c>
      <c r="AG1704" s="4">
        <f t="shared" si="537"/>
        <v>1421000</v>
      </c>
      <c r="AH1704" s="16">
        <f t="shared" si="527"/>
        <v>5.629838142153413E-3</v>
      </c>
      <c r="AI1704" s="15">
        <f t="shared" si="528"/>
        <v>0.79943701618578467</v>
      </c>
      <c r="AJ1704" s="15">
        <f t="shared" si="529"/>
        <v>0.79943701618578478</v>
      </c>
      <c r="AK1704" s="4">
        <f t="shared" si="530"/>
        <v>15073000</v>
      </c>
      <c r="AL1704" s="27">
        <f t="shared" si="531"/>
        <v>5.3075034830491602E-4</v>
      </c>
      <c r="AM1704" s="15">
        <f t="shared" si="538"/>
        <v>7.5366549459298077E-2</v>
      </c>
      <c r="AN1704" s="15">
        <f t="shared" si="539"/>
        <v>1.8676467356639244E-5</v>
      </c>
    </row>
    <row r="1705" spans="1:40" x14ac:dyDescent="0.2">
      <c r="A1705" s="4" t="s">
        <v>4627</v>
      </c>
      <c r="B1705" s="3" t="s">
        <v>3</v>
      </c>
      <c r="C1705" s="6">
        <v>154116</v>
      </c>
      <c r="D1705" s="3" t="s">
        <v>468</v>
      </c>
      <c r="E1705" s="6">
        <v>154120</v>
      </c>
      <c r="F1705" s="3" t="s">
        <v>2520</v>
      </c>
      <c r="G1705" s="8">
        <v>8000</v>
      </c>
      <c r="H1705" s="6">
        <v>142</v>
      </c>
      <c r="I1705" s="6">
        <v>153583</v>
      </c>
      <c r="J1705" s="13">
        <v>45107</v>
      </c>
      <c r="K1705" s="9">
        <v>8000</v>
      </c>
      <c r="L1705" s="4" t="s">
        <v>4627</v>
      </c>
      <c r="M1705" s="4" t="s">
        <v>4632</v>
      </c>
      <c r="N1705" s="4">
        <f>VLOOKUP(I1705,BaseModelo!$A$2:$E$5075,5)</f>
        <v>8</v>
      </c>
      <c r="P1705" s="15">
        <v>142.00000000000003</v>
      </c>
      <c r="Q1705" s="4">
        <f>VLOOKUP(I1705,BaseModelo!$A$2:$E$5075,3)</f>
        <v>132</v>
      </c>
      <c r="R1705" s="4">
        <f t="shared" si="520"/>
        <v>32283000</v>
      </c>
      <c r="S1705" s="16">
        <f t="shared" si="521"/>
        <v>2.4780844407273179E-4</v>
      </c>
      <c r="T1705" s="4">
        <f t="shared" si="532"/>
        <v>3.5188799058327912E-2</v>
      </c>
      <c r="U1705" s="4">
        <f t="shared" si="533"/>
        <v>3.5188799058327919E-2</v>
      </c>
      <c r="V1705" s="6">
        <f t="shared" si="522"/>
        <v>0</v>
      </c>
      <c r="W1705" s="16" t="str">
        <f t="shared" si="523"/>
        <v/>
      </c>
      <c r="X1705" s="4" t="str">
        <f t="shared" si="534"/>
        <v/>
      </c>
      <c r="Y1705" s="4" t="str">
        <f t="shared" si="524"/>
        <v/>
      </c>
      <c r="Z1705" s="4">
        <f t="shared" si="525"/>
        <v>5836000</v>
      </c>
      <c r="AA1705" s="16">
        <f t="shared" si="526"/>
        <v>1.3708019191226869E-3</v>
      </c>
      <c r="AB1705" s="15">
        <f t="shared" si="535"/>
        <v>0.19465387251542154</v>
      </c>
      <c r="AC1705" s="15">
        <f t="shared" si="536"/>
        <v>0.19465387251542157</v>
      </c>
      <c r="AD1705" s="4">
        <v>154116</v>
      </c>
      <c r="AE1705" s="26">
        <v>2013.74</v>
      </c>
      <c r="AF1705" s="26">
        <v>2013.74</v>
      </c>
      <c r="AG1705" s="4">
        <f t="shared" si="537"/>
        <v>2254000</v>
      </c>
      <c r="AH1705" s="16">
        <f t="shared" si="527"/>
        <v>3.5492457852706301E-3</v>
      </c>
      <c r="AI1705" s="15">
        <f t="shared" si="528"/>
        <v>0.50399290150842946</v>
      </c>
      <c r="AJ1705" s="15">
        <f t="shared" si="529"/>
        <v>0.50399290150842957</v>
      </c>
      <c r="AK1705" s="4">
        <f t="shared" si="530"/>
        <v>15073000</v>
      </c>
      <c r="AL1705" s="27">
        <f t="shared" si="531"/>
        <v>5.3075034830491602E-4</v>
      </c>
      <c r="AM1705" s="15">
        <f t="shared" si="538"/>
        <v>7.5366549459298077E-2</v>
      </c>
      <c r="AN1705" s="15">
        <f t="shared" si="539"/>
        <v>1.8676467356639244E-5</v>
      </c>
    </row>
    <row r="1706" spans="1:40" x14ac:dyDescent="0.2">
      <c r="A1706" s="4" t="s">
        <v>4627</v>
      </c>
      <c r="B1706" s="3" t="s">
        <v>3</v>
      </c>
      <c r="C1706" s="6">
        <v>154116</v>
      </c>
      <c r="D1706" s="3" t="s">
        <v>468</v>
      </c>
      <c r="E1706" s="6">
        <v>154121</v>
      </c>
      <c r="F1706" s="3" t="s">
        <v>2521</v>
      </c>
      <c r="G1706" s="8">
        <v>5000</v>
      </c>
      <c r="H1706" s="6">
        <v>147</v>
      </c>
      <c r="I1706" s="6">
        <v>153587</v>
      </c>
      <c r="J1706" s="13">
        <v>45107</v>
      </c>
      <c r="K1706" s="9">
        <v>5000</v>
      </c>
      <c r="L1706" s="4" t="s">
        <v>4627</v>
      </c>
      <c r="M1706" s="4" t="s">
        <v>4632</v>
      </c>
      <c r="N1706" s="4">
        <f>VLOOKUP(I1706,BaseModelo!$A$2:$E$5075,5)</f>
        <v>4</v>
      </c>
      <c r="P1706" s="15">
        <v>147</v>
      </c>
      <c r="Q1706" s="4">
        <f>VLOOKUP(I1706,BaseModelo!$A$2:$E$5075,3)</f>
        <v>110</v>
      </c>
      <c r="R1706" s="4">
        <f t="shared" si="520"/>
        <v>32283000</v>
      </c>
      <c r="S1706" s="16">
        <f t="shared" si="521"/>
        <v>1.5488027754545735E-4</v>
      </c>
      <c r="T1706" s="4">
        <f t="shared" si="532"/>
        <v>2.2767400799182231E-2</v>
      </c>
      <c r="U1706" s="4">
        <f t="shared" si="533"/>
        <v>2.2767400799182231E-2</v>
      </c>
      <c r="V1706" s="6">
        <f t="shared" si="522"/>
        <v>0</v>
      </c>
      <c r="W1706" s="16" t="str">
        <f t="shared" si="523"/>
        <v/>
      </c>
      <c r="X1706" s="4" t="str">
        <f t="shared" si="534"/>
        <v/>
      </c>
      <c r="Y1706" s="4" t="str">
        <f t="shared" si="524"/>
        <v/>
      </c>
      <c r="Z1706" s="4">
        <f t="shared" si="525"/>
        <v>2331000</v>
      </c>
      <c r="AA1706" s="16">
        <f t="shared" si="526"/>
        <v>2.1450021450021449E-3</v>
      </c>
      <c r="AB1706" s="15">
        <f t="shared" si="535"/>
        <v>0.31531531531531531</v>
      </c>
      <c r="AC1706" s="15">
        <f t="shared" si="536"/>
        <v>0.31531531531531531</v>
      </c>
      <c r="AD1706" s="4">
        <v>154116</v>
      </c>
      <c r="AE1706" s="26">
        <v>1303.3399999999999</v>
      </c>
      <c r="AF1706" s="26">
        <v>1303.3399999999999</v>
      </c>
      <c r="AG1706" s="4">
        <f t="shared" si="537"/>
        <v>1421000</v>
      </c>
      <c r="AH1706" s="16">
        <f t="shared" si="527"/>
        <v>3.518648838845883E-3</v>
      </c>
      <c r="AI1706" s="15">
        <f t="shared" si="528"/>
        <v>0.51724137931034475</v>
      </c>
      <c r="AJ1706" s="15">
        <f t="shared" si="529"/>
        <v>0.51724137931034475</v>
      </c>
      <c r="AK1706" s="4">
        <f t="shared" si="530"/>
        <v>15073000</v>
      </c>
      <c r="AL1706" s="27">
        <f t="shared" si="531"/>
        <v>3.3171896769057253E-4</v>
      </c>
      <c r="AM1706" s="15">
        <f t="shared" si="538"/>
        <v>4.8762688250514163E-2</v>
      </c>
      <c r="AN1706" s="15">
        <f t="shared" si="539"/>
        <v>7.5523786901022457E-6</v>
      </c>
    </row>
    <row r="1707" spans="1:40" x14ac:dyDescent="0.2">
      <c r="A1707" s="4" t="s">
        <v>4627</v>
      </c>
      <c r="B1707" s="2" t="s">
        <v>9</v>
      </c>
      <c r="C1707" s="5">
        <v>154267</v>
      </c>
      <c r="D1707" s="2" t="s">
        <v>469</v>
      </c>
      <c r="E1707" s="5">
        <v>154268</v>
      </c>
      <c r="F1707" s="2" t="s">
        <v>2522</v>
      </c>
      <c r="G1707" s="7">
        <v>7000</v>
      </c>
      <c r="H1707" s="5">
        <v>142</v>
      </c>
      <c r="I1707" s="6">
        <v>154084</v>
      </c>
      <c r="J1707" s="13">
        <v>45107</v>
      </c>
      <c r="K1707" s="9">
        <v>7000</v>
      </c>
      <c r="L1707" s="4" t="s">
        <v>4627</v>
      </c>
      <c r="M1707" s="4" t="s">
        <v>4632</v>
      </c>
      <c r="N1707" s="4">
        <f>VLOOKUP(I1707,BaseModelo!$A$2:$E$5075,5)</f>
        <v>1</v>
      </c>
      <c r="P1707" s="15">
        <v>142.00000000000003</v>
      </c>
      <c r="Q1707" s="4">
        <f>VLOOKUP(I1707,BaseModelo!$A$2:$E$5075,3)</f>
        <v>90</v>
      </c>
      <c r="R1707" s="4">
        <f t="shared" si="520"/>
        <v>32283000</v>
      </c>
      <c r="S1707" s="16">
        <f t="shared" si="521"/>
        <v>2.168323885636403E-4</v>
      </c>
      <c r="T1707" s="4">
        <f t="shared" si="532"/>
        <v>3.0790199176036922E-2</v>
      </c>
      <c r="U1707" s="4">
        <f t="shared" si="533"/>
        <v>3.0790199176036929E-2</v>
      </c>
      <c r="V1707" s="6">
        <f t="shared" si="522"/>
        <v>0</v>
      </c>
      <c r="W1707" s="16" t="str">
        <f t="shared" si="523"/>
        <v/>
      </c>
      <c r="X1707" s="4" t="str">
        <f t="shared" si="534"/>
        <v/>
      </c>
      <c r="Y1707" s="4" t="str">
        <f t="shared" si="524"/>
        <v/>
      </c>
      <c r="Z1707" s="4">
        <f t="shared" si="525"/>
        <v>771000</v>
      </c>
      <c r="AA1707" s="16">
        <f t="shared" si="526"/>
        <v>9.0791180285343717E-3</v>
      </c>
      <c r="AB1707" s="15">
        <f t="shared" si="535"/>
        <v>1.2892347600518808</v>
      </c>
      <c r="AC1707" s="15">
        <f t="shared" si="536"/>
        <v>1.289234760051881</v>
      </c>
      <c r="AD1707" s="4">
        <v>154267</v>
      </c>
      <c r="AE1707" s="26">
        <v>1758.65</v>
      </c>
      <c r="AF1707" s="26">
        <v>1758.65</v>
      </c>
      <c r="AG1707" s="4">
        <f t="shared" si="537"/>
        <v>681000</v>
      </c>
      <c r="AH1707" s="16">
        <f t="shared" si="527"/>
        <v>1.0279001468428781E-2</v>
      </c>
      <c r="AI1707" s="15">
        <f t="shared" si="528"/>
        <v>1.459618208516887</v>
      </c>
      <c r="AJ1707" s="15">
        <f t="shared" si="529"/>
        <v>1.4596182085168872</v>
      </c>
      <c r="AK1707" s="4">
        <f t="shared" si="530"/>
        <v>15073000</v>
      </c>
      <c r="AL1707" s="27">
        <f t="shared" si="531"/>
        <v>4.6440655476680156E-4</v>
      </c>
      <c r="AM1707" s="15">
        <f t="shared" si="538"/>
        <v>6.5945730776885828E-2</v>
      </c>
      <c r="AN1707" s="15">
        <f t="shared" si="539"/>
        <v>1.4299170319926922E-5</v>
      </c>
    </row>
    <row r="1708" spans="1:40" x14ac:dyDescent="0.2">
      <c r="A1708" s="4" t="s">
        <v>4627</v>
      </c>
      <c r="B1708" s="3" t="s">
        <v>9</v>
      </c>
      <c r="C1708" s="6">
        <v>154267</v>
      </c>
      <c r="D1708" s="3" t="s">
        <v>469</v>
      </c>
      <c r="E1708" s="6">
        <v>154269</v>
      </c>
      <c r="F1708" s="3" t="s">
        <v>2523</v>
      </c>
      <c r="G1708" s="8">
        <v>6000</v>
      </c>
      <c r="H1708" s="6">
        <v>142</v>
      </c>
      <c r="I1708" s="6">
        <v>154077</v>
      </c>
      <c r="J1708" s="13">
        <v>45107</v>
      </c>
      <c r="K1708" s="9">
        <v>6000</v>
      </c>
      <c r="L1708" s="4" t="s">
        <v>4627</v>
      </c>
      <c r="M1708" s="4" t="s">
        <v>4632</v>
      </c>
      <c r="N1708" s="4">
        <f>VLOOKUP(I1708,BaseModelo!$A$2:$E$5075,5)</f>
        <v>1</v>
      </c>
      <c r="P1708" s="15">
        <v>142.00000000000003</v>
      </c>
      <c r="Q1708" s="4">
        <f>VLOOKUP(I1708,BaseModelo!$A$2:$E$5075,3)</f>
        <v>90</v>
      </c>
      <c r="R1708" s="4">
        <f t="shared" si="520"/>
        <v>32283000</v>
      </c>
      <c r="S1708" s="16">
        <f t="shared" si="521"/>
        <v>1.8585633305454884E-4</v>
      </c>
      <c r="T1708" s="4">
        <f t="shared" si="532"/>
        <v>2.6391599293745936E-2</v>
      </c>
      <c r="U1708" s="4">
        <f t="shared" si="533"/>
        <v>2.6391599293745942E-2</v>
      </c>
      <c r="V1708" s="6">
        <f t="shared" si="522"/>
        <v>0</v>
      </c>
      <c r="W1708" s="16" t="str">
        <f t="shared" si="523"/>
        <v/>
      </c>
      <c r="X1708" s="4" t="str">
        <f t="shared" si="534"/>
        <v/>
      </c>
      <c r="Y1708" s="4" t="str">
        <f t="shared" si="524"/>
        <v/>
      </c>
      <c r="Z1708" s="4">
        <f t="shared" si="525"/>
        <v>771000</v>
      </c>
      <c r="AA1708" s="16">
        <f t="shared" si="526"/>
        <v>7.7821011673151752E-3</v>
      </c>
      <c r="AB1708" s="15">
        <f t="shared" si="535"/>
        <v>1.1050583657587549</v>
      </c>
      <c r="AC1708" s="15">
        <f t="shared" si="536"/>
        <v>1.1050583657587552</v>
      </c>
      <c r="AD1708" s="4">
        <v>154267</v>
      </c>
      <c r="AE1708" s="26">
        <v>1503.37</v>
      </c>
      <c r="AF1708" s="26">
        <v>1503.37</v>
      </c>
      <c r="AG1708" s="4">
        <f t="shared" si="537"/>
        <v>681000</v>
      </c>
      <c r="AH1708" s="16">
        <f t="shared" si="527"/>
        <v>8.8105726872246704E-3</v>
      </c>
      <c r="AI1708" s="15">
        <f t="shared" si="528"/>
        <v>1.2511013215859033</v>
      </c>
      <c r="AJ1708" s="15">
        <f t="shared" si="529"/>
        <v>1.2511013215859035</v>
      </c>
      <c r="AK1708" s="4">
        <f t="shared" si="530"/>
        <v>15073000</v>
      </c>
      <c r="AL1708" s="27">
        <f t="shared" si="531"/>
        <v>3.9806276122868704E-4</v>
      </c>
      <c r="AM1708" s="15">
        <f t="shared" si="538"/>
        <v>5.6524912094473558E-2</v>
      </c>
      <c r="AN1708" s="15">
        <f t="shared" si="539"/>
        <v>1.0505512888109577E-5</v>
      </c>
    </row>
    <row r="1709" spans="1:40" x14ac:dyDescent="0.2">
      <c r="A1709" s="4" t="s">
        <v>4627</v>
      </c>
      <c r="B1709" s="3" t="s">
        <v>9</v>
      </c>
      <c r="C1709" s="6">
        <v>154267</v>
      </c>
      <c r="D1709" s="3" t="s">
        <v>469</v>
      </c>
      <c r="E1709" s="6">
        <v>154270</v>
      </c>
      <c r="F1709" s="3" t="s">
        <v>2524</v>
      </c>
      <c r="G1709" s="8">
        <v>10000</v>
      </c>
      <c r="H1709" s="6">
        <v>142</v>
      </c>
      <c r="I1709" s="6">
        <v>154076</v>
      </c>
      <c r="J1709" s="13">
        <v>45107</v>
      </c>
      <c r="K1709" s="9">
        <v>10000</v>
      </c>
      <c r="L1709" s="4" t="s">
        <v>4627</v>
      </c>
      <c r="M1709" s="4" t="s">
        <v>4632</v>
      </c>
      <c r="N1709" s="4">
        <f>VLOOKUP(I1709,BaseModelo!$A$2:$E$5075,5)</f>
        <v>1</v>
      </c>
      <c r="P1709" s="15">
        <v>142.00000000000003</v>
      </c>
      <c r="Q1709" s="4">
        <f>VLOOKUP(I1709,BaseModelo!$A$2:$E$5075,3)</f>
        <v>90</v>
      </c>
      <c r="R1709" s="4">
        <f t="shared" si="520"/>
        <v>32283000</v>
      </c>
      <c r="S1709" s="16">
        <f t="shared" si="521"/>
        <v>3.0976055509091471E-4</v>
      </c>
      <c r="T1709" s="4">
        <f t="shared" si="532"/>
        <v>4.3985998822909891E-2</v>
      </c>
      <c r="U1709" s="4">
        <f t="shared" si="533"/>
        <v>4.3985998822909898E-2</v>
      </c>
      <c r="V1709" s="6">
        <f t="shared" si="522"/>
        <v>0</v>
      </c>
      <c r="W1709" s="16" t="str">
        <f t="shared" si="523"/>
        <v/>
      </c>
      <c r="X1709" s="4" t="str">
        <f t="shared" si="534"/>
        <v/>
      </c>
      <c r="Y1709" s="4" t="str">
        <f t="shared" si="524"/>
        <v/>
      </c>
      <c r="Z1709" s="4">
        <f t="shared" si="525"/>
        <v>771000</v>
      </c>
      <c r="AA1709" s="16">
        <f t="shared" si="526"/>
        <v>1.2970168612191959E-2</v>
      </c>
      <c r="AB1709" s="15">
        <f t="shared" si="535"/>
        <v>1.8417639429312582</v>
      </c>
      <c r="AC1709" s="15">
        <f t="shared" si="536"/>
        <v>1.8417639429312587</v>
      </c>
      <c r="AD1709" s="4">
        <v>154267</v>
      </c>
      <c r="AE1709" s="26">
        <v>2510.34</v>
      </c>
      <c r="AF1709" s="26">
        <v>2510.34</v>
      </c>
      <c r="AG1709" s="4">
        <f t="shared" si="537"/>
        <v>681000</v>
      </c>
      <c r="AH1709" s="16">
        <f t="shared" si="527"/>
        <v>1.4684287812041116E-2</v>
      </c>
      <c r="AI1709" s="15">
        <f t="shared" si="528"/>
        <v>2.0851688693098382</v>
      </c>
      <c r="AJ1709" s="15">
        <f t="shared" si="529"/>
        <v>2.0851688693098387</v>
      </c>
      <c r="AK1709" s="4">
        <f t="shared" si="530"/>
        <v>15073000</v>
      </c>
      <c r="AL1709" s="27">
        <f t="shared" si="531"/>
        <v>6.6343793538114506E-4</v>
      </c>
      <c r="AM1709" s="15">
        <f t="shared" si="538"/>
        <v>9.4208186824122603E-2</v>
      </c>
      <c r="AN1709" s="15">
        <f t="shared" si="539"/>
        <v>2.918198024474882E-5</v>
      </c>
    </row>
    <row r="1710" spans="1:40" x14ac:dyDescent="0.2">
      <c r="A1710" s="4" t="s">
        <v>4627</v>
      </c>
      <c r="B1710" s="3" t="s">
        <v>9</v>
      </c>
      <c r="C1710" s="6">
        <v>154267</v>
      </c>
      <c r="D1710" s="3" t="s">
        <v>469</v>
      </c>
      <c r="E1710" s="6">
        <v>154271</v>
      </c>
      <c r="F1710" s="3" t="s">
        <v>2525</v>
      </c>
      <c r="G1710" s="8">
        <v>6000</v>
      </c>
      <c r="H1710" s="6">
        <v>142</v>
      </c>
      <c r="I1710" s="6">
        <v>154075</v>
      </c>
      <c r="J1710" s="13">
        <v>45107</v>
      </c>
      <c r="K1710" s="9">
        <v>6000</v>
      </c>
      <c r="L1710" s="4" t="s">
        <v>4627</v>
      </c>
      <c r="M1710" s="4" t="s">
        <v>4632</v>
      </c>
      <c r="N1710" s="4">
        <f>VLOOKUP(I1710,BaseModelo!$A$2:$E$5075,5)</f>
        <v>1</v>
      </c>
      <c r="P1710" s="15">
        <v>142.00000000000003</v>
      </c>
      <c r="Q1710" s="4">
        <f>VLOOKUP(I1710,BaseModelo!$A$2:$E$5075,3)</f>
        <v>90</v>
      </c>
      <c r="R1710" s="4">
        <f t="shared" si="520"/>
        <v>32283000</v>
      </c>
      <c r="S1710" s="16">
        <f t="shared" si="521"/>
        <v>1.8585633305454884E-4</v>
      </c>
      <c r="T1710" s="4">
        <f t="shared" si="532"/>
        <v>2.6391599293745936E-2</v>
      </c>
      <c r="U1710" s="4">
        <f t="shared" si="533"/>
        <v>2.6391599293745942E-2</v>
      </c>
      <c r="V1710" s="6">
        <f t="shared" si="522"/>
        <v>0</v>
      </c>
      <c r="W1710" s="16" t="str">
        <f t="shared" si="523"/>
        <v/>
      </c>
      <c r="X1710" s="4" t="str">
        <f t="shared" si="534"/>
        <v/>
      </c>
      <c r="Y1710" s="4" t="str">
        <f t="shared" si="524"/>
        <v/>
      </c>
      <c r="Z1710" s="4">
        <f t="shared" si="525"/>
        <v>771000</v>
      </c>
      <c r="AA1710" s="16">
        <f t="shared" si="526"/>
        <v>7.7821011673151752E-3</v>
      </c>
      <c r="AB1710" s="15">
        <f t="shared" si="535"/>
        <v>1.1050583657587549</v>
      </c>
      <c r="AC1710" s="15">
        <f t="shared" si="536"/>
        <v>1.1050583657587552</v>
      </c>
      <c r="AD1710" s="4">
        <v>154267</v>
      </c>
      <c r="AE1710" s="26">
        <v>1503.37</v>
      </c>
      <c r="AF1710" s="26">
        <v>1503.37</v>
      </c>
      <c r="AG1710" s="4">
        <f t="shared" si="537"/>
        <v>681000</v>
      </c>
      <c r="AH1710" s="16">
        <f t="shared" si="527"/>
        <v>8.8105726872246704E-3</v>
      </c>
      <c r="AI1710" s="15">
        <f t="shared" si="528"/>
        <v>1.2511013215859033</v>
      </c>
      <c r="AJ1710" s="15">
        <f t="shared" si="529"/>
        <v>1.2511013215859035</v>
      </c>
      <c r="AK1710" s="4">
        <f t="shared" si="530"/>
        <v>15073000</v>
      </c>
      <c r="AL1710" s="27">
        <f t="shared" si="531"/>
        <v>3.9806276122868704E-4</v>
      </c>
      <c r="AM1710" s="15">
        <f t="shared" si="538"/>
        <v>5.6524912094473558E-2</v>
      </c>
      <c r="AN1710" s="15">
        <f t="shared" si="539"/>
        <v>1.0505512888109577E-5</v>
      </c>
    </row>
    <row r="1711" spans="1:40" x14ac:dyDescent="0.2">
      <c r="A1711" s="4" t="s">
        <v>4627</v>
      </c>
      <c r="B1711" s="3" t="s">
        <v>9</v>
      </c>
      <c r="C1711" s="6">
        <v>154267</v>
      </c>
      <c r="D1711" s="3" t="s">
        <v>469</v>
      </c>
      <c r="E1711" s="6">
        <v>154272</v>
      </c>
      <c r="F1711" s="3" t="s">
        <v>2526</v>
      </c>
      <c r="G1711" s="8">
        <v>10000</v>
      </c>
      <c r="H1711" s="6">
        <v>142</v>
      </c>
      <c r="I1711" s="6">
        <v>154100</v>
      </c>
      <c r="J1711" s="13">
        <v>45107</v>
      </c>
      <c r="K1711" s="9">
        <v>10000</v>
      </c>
      <c r="L1711" s="4" t="s">
        <v>4627</v>
      </c>
      <c r="M1711" s="4" t="s">
        <v>4632</v>
      </c>
      <c r="N1711" s="4">
        <f>VLOOKUP(I1711,BaseModelo!$A$2:$E$5075,5)</f>
        <v>2</v>
      </c>
      <c r="P1711" s="15">
        <v>142.00000000000003</v>
      </c>
      <c r="Q1711" s="4">
        <f>VLOOKUP(I1711,BaseModelo!$A$2:$E$5075,3)</f>
        <v>100</v>
      </c>
      <c r="R1711" s="4">
        <f t="shared" si="520"/>
        <v>32283000</v>
      </c>
      <c r="S1711" s="16">
        <f t="shared" si="521"/>
        <v>3.0976055509091471E-4</v>
      </c>
      <c r="T1711" s="4">
        <f t="shared" si="532"/>
        <v>4.3985998822909891E-2</v>
      </c>
      <c r="U1711" s="4">
        <f t="shared" si="533"/>
        <v>4.3985998822909898E-2</v>
      </c>
      <c r="V1711" s="6">
        <f t="shared" si="522"/>
        <v>0</v>
      </c>
      <c r="W1711" s="16" t="str">
        <f t="shared" si="523"/>
        <v/>
      </c>
      <c r="X1711" s="4" t="str">
        <f t="shared" si="534"/>
        <v/>
      </c>
      <c r="Y1711" s="4" t="str">
        <f t="shared" si="524"/>
        <v/>
      </c>
      <c r="Z1711" s="4">
        <f t="shared" si="525"/>
        <v>1578000</v>
      </c>
      <c r="AA1711" s="16">
        <f t="shared" si="526"/>
        <v>6.3371356147021544E-3</v>
      </c>
      <c r="AB1711" s="15">
        <f t="shared" si="535"/>
        <v>0.89987325728770595</v>
      </c>
      <c r="AC1711" s="15">
        <f t="shared" si="536"/>
        <v>0.89987325728770606</v>
      </c>
      <c r="AD1711" s="4">
        <v>154267</v>
      </c>
      <c r="AE1711" s="26">
        <v>2510.34</v>
      </c>
      <c r="AF1711" s="26">
        <v>2510.34</v>
      </c>
      <c r="AG1711" s="4">
        <f t="shared" si="537"/>
        <v>681000</v>
      </c>
      <c r="AH1711" s="16">
        <f t="shared" si="527"/>
        <v>1.4684287812041116E-2</v>
      </c>
      <c r="AI1711" s="15">
        <f t="shared" si="528"/>
        <v>2.0851688693098382</v>
      </c>
      <c r="AJ1711" s="15">
        <f t="shared" si="529"/>
        <v>2.0851688693098387</v>
      </c>
      <c r="AK1711" s="4">
        <f t="shared" si="530"/>
        <v>15073000</v>
      </c>
      <c r="AL1711" s="27">
        <f t="shared" si="531"/>
        <v>6.6343793538114506E-4</v>
      </c>
      <c r="AM1711" s="15">
        <f t="shared" si="538"/>
        <v>9.4208186824122603E-2</v>
      </c>
      <c r="AN1711" s="15">
        <f t="shared" si="539"/>
        <v>2.918198024474882E-5</v>
      </c>
    </row>
    <row r="1712" spans="1:40" x14ac:dyDescent="0.2">
      <c r="A1712" s="4" t="s">
        <v>4628</v>
      </c>
      <c r="B1712" s="3" t="s">
        <v>4</v>
      </c>
      <c r="C1712" s="6">
        <v>154401</v>
      </c>
      <c r="D1712" s="3" t="s">
        <v>155</v>
      </c>
      <c r="E1712" s="6">
        <v>154603</v>
      </c>
      <c r="F1712" s="3" t="s">
        <v>2553</v>
      </c>
      <c r="G1712" s="8">
        <v>7000</v>
      </c>
      <c r="H1712" s="6">
        <v>142</v>
      </c>
      <c r="I1712" s="6">
        <v>153097</v>
      </c>
      <c r="J1712" s="13">
        <v>45107</v>
      </c>
      <c r="K1712" s="9">
        <v>7000</v>
      </c>
      <c r="L1712" s="4" t="s">
        <v>4628</v>
      </c>
      <c r="M1712" s="4" t="s">
        <v>4632</v>
      </c>
      <c r="N1712" s="4">
        <f>VLOOKUP(I1712,BaseModelo!$A$2:$E$5075,5)</f>
        <v>5</v>
      </c>
      <c r="P1712" s="15">
        <v>142.00000000000003</v>
      </c>
      <c r="Q1712" s="4">
        <f>VLOOKUP(I1712,BaseModelo!$A$2:$E$5075,3)</f>
        <v>110</v>
      </c>
      <c r="R1712" s="4">
        <f t="shared" si="520"/>
        <v>32283000</v>
      </c>
      <c r="S1712" s="16">
        <f t="shared" si="521"/>
        <v>2.168323885636403E-4</v>
      </c>
      <c r="T1712" s="4">
        <f t="shared" si="532"/>
        <v>3.0790199176036922E-2</v>
      </c>
      <c r="U1712" s="4">
        <f t="shared" si="533"/>
        <v>3.0790199176036929E-2</v>
      </c>
      <c r="V1712" s="6">
        <f t="shared" si="522"/>
        <v>0</v>
      </c>
      <c r="W1712" s="16" t="str">
        <f t="shared" si="523"/>
        <v/>
      </c>
      <c r="X1712" s="4" t="str">
        <f t="shared" si="534"/>
        <v/>
      </c>
      <c r="Y1712" s="4" t="str">
        <f t="shared" si="524"/>
        <v/>
      </c>
      <c r="Z1712" s="4">
        <f t="shared" si="525"/>
        <v>4058000</v>
      </c>
      <c r="AA1712" s="16">
        <f t="shared" si="526"/>
        <v>1.7249876786594382E-3</v>
      </c>
      <c r="AB1712" s="15">
        <f t="shared" si="535"/>
        <v>0.24494825036964021</v>
      </c>
      <c r="AC1712" s="15">
        <f t="shared" si="536"/>
        <v>0.24494825036964027</v>
      </c>
      <c r="AD1712" s="4">
        <v>154401</v>
      </c>
      <c r="AE1712" s="26">
        <v>1758.65</v>
      </c>
      <c r="AF1712" s="26">
        <v>1758.65</v>
      </c>
      <c r="AG1712" s="4">
        <f t="shared" si="537"/>
        <v>2193000</v>
      </c>
      <c r="AH1712" s="16">
        <f t="shared" si="527"/>
        <v>3.1919744642042863E-3</v>
      </c>
      <c r="AI1712" s="15">
        <f t="shared" si="528"/>
        <v>0.45326037391700869</v>
      </c>
      <c r="AJ1712" s="15">
        <f t="shared" si="529"/>
        <v>0.45326037391700874</v>
      </c>
      <c r="AK1712" s="4">
        <f t="shared" si="530"/>
        <v>16319000</v>
      </c>
      <c r="AL1712" s="27">
        <f t="shared" si="531"/>
        <v>4.289478521968258E-4</v>
      </c>
      <c r="AM1712" s="15">
        <f t="shared" si="538"/>
        <v>6.0910595011949266E-2</v>
      </c>
      <c r="AN1712" s="15">
        <f t="shared" si="539"/>
        <v>1.3207389805273516E-5</v>
      </c>
    </row>
    <row r="1713" spans="1:40" x14ac:dyDescent="0.2">
      <c r="A1713" s="4" t="s">
        <v>4628</v>
      </c>
      <c r="B1713" s="3" t="s">
        <v>4</v>
      </c>
      <c r="C1713" s="6">
        <v>154401</v>
      </c>
      <c r="D1713" s="3" t="s">
        <v>155</v>
      </c>
      <c r="E1713" s="6">
        <v>154604</v>
      </c>
      <c r="F1713" s="3" t="s">
        <v>2554</v>
      </c>
      <c r="G1713" s="8">
        <v>7000</v>
      </c>
      <c r="H1713" s="6">
        <v>142</v>
      </c>
      <c r="I1713" s="6">
        <v>154383</v>
      </c>
      <c r="J1713" s="13">
        <v>45107</v>
      </c>
      <c r="K1713" s="9">
        <v>7000</v>
      </c>
      <c r="L1713" s="4" t="s">
        <v>4628</v>
      </c>
      <c r="M1713" s="4" t="s">
        <v>4632</v>
      </c>
      <c r="N1713" s="4">
        <f>VLOOKUP(I1713,BaseModelo!$A$2:$E$5075,5)</f>
        <v>4</v>
      </c>
      <c r="P1713" s="15">
        <v>142.00000000000003</v>
      </c>
      <c r="Q1713" s="4">
        <f>VLOOKUP(I1713,BaseModelo!$A$2:$E$5075,3)</f>
        <v>110</v>
      </c>
      <c r="R1713" s="4">
        <f t="shared" si="520"/>
        <v>32283000</v>
      </c>
      <c r="S1713" s="16">
        <f t="shared" si="521"/>
        <v>2.168323885636403E-4</v>
      </c>
      <c r="T1713" s="4">
        <f t="shared" si="532"/>
        <v>3.0790199176036922E-2</v>
      </c>
      <c r="U1713" s="4">
        <f t="shared" si="533"/>
        <v>3.0790199176036929E-2</v>
      </c>
      <c r="V1713" s="6">
        <f t="shared" si="522"/>
        <v>0</v>
      </c>
      <c r="W1713" s="16" t="str">
        <f t="shared" si="523"/>
        <v/>
      </c>
      <c r="X1713" s="4" t="str">
        <f t="shared" si="534"/>
        <v/>
      </c>
      <c r="Y1713" s="4" t="str">
        <f t="shared" si="524"/>
        <v/>
      </c>
      <c r="Z1713" s="4">
        <f t="shared" si="525"/>
        <v>2331000</v>
      </c>
      <c r="AA1713" s="16">
        <f t="shared" si="526"/>
        <v>3.003003003003003E-3</v>
      </c>
      <c r="AB1713" s="15">
        <f t="shared" si="535"/>
        <v>0.42642642642642642</v>
      </c>
      <c r="AC1713" s="15">
        <f t="shared" si="536"/>
        <v>0.42642642642642653</v>
      </c>
      <c r="AD1713" s="4">
        <v>154401</v>
      </c>
      <c r="AE1713" s="26">
        <v>1758.65</v>
      </c>
      <c r="AF1713" s="26">
        <v>1758.65</v>
      </c>
      <c r="AG1713" s="4">
        <f t="shared" si="537"/>
        <v>858000</v>
      </c>
      <c r="AH1713" s="16">
        <f t="shared" si="527"/>
        <v>8.1585081585081581E-3</v>
      </c>
      <c r="AI1713" s="15">
        <f t="shared" si="528"/>
        <v>1.1585081585081585</v>
      </c>
      <c r="AJ1713" s="15">
        <f t="shared" si="529"/>
        <v>1.1585081585081587</v>
      </c>
      <c r="AK1713" s="4">
        <f t="shared" si="530"/>
        <v>16319000</v>
      </c>
      <c r="AL1713" s="27">
        <f t="shared" si="531"/>
        <v>4.289478521968258E-4</v>
      </c>
      <c r="AM1713" s="15">
        <f t="shared" si="538"/>
        <v>6.0910595011949266E-2</v>
      </c>
      <c r="AN1713" s="15">
        <f t="shared" si="539"/>
        <v>1.3207389805273516E-5</v>
      </c>
    </row>
    <row r="1714" spans="1:40" x14ac:dyDescent="0.2">
      <c r="A1714" s="4" t="s">
        <v>4628</v>
      </c>
      <c r="B1714" s="3" t="s">
        <v>16</v>
      </c>
      <c r="C1714" s="6">
        <v>154410</v>
      </c>
      <c r="D1714" s="3" t="s">
        <v>148</v>
      </c>
      <c r="E1714" s="6">
        <v>154423</v>
      </c>
      <c r="F1714" s="3" t="s">
        <v>2527</v>
      </c>
      <c r="G1714" s="8">
        <v>10000</v>
      </c>
      <c r="H1714" s="6">
        <v>142</v>
      </c>
      <c r="I1714" s="6">
        <v>152823</v>
      </c>
      <c r="J1714" s="13">
        <v>45107</v>
      </c>
      <c r="K1714" s="9">
        <v>7840.0243276561187</v>
      </c>
      <c r="L1714" s="4" t="s">
        <v>4628</v>
      </c>
      <c r="M1714" s="4" t="s">
        <v>4632</v>
      </c>
      <c r="N1714" s="4">
        <f>VLOOKUP(I1714,BaseModelo!$A$2:$E$5075,5)</f>
        <v>3</v>
      </c>
      <c r="P1714" s="15">
        <v>142.00000000000003</v>
      </c>
      <c r="Q1714" s="4">
        <f>VLOOKUP(I1714,BaseModelo!$A$2:$E$5075,3)</f>
        <v>110</v>
      </c>
      <c r="R1714" s="4">
        <f t="shared" si="520"/>
        <v>32283000</v>
      </c>
      <c r="S1714" s="16">
        <f t="shared" si="521"/>
        <v>3.0976055509091471E-4</v>
      </c>
      <c r="T1714" s="4">
        <f t="shared" si="532"/>
        <v>4.3985998822909891E-2</v>
      </c>
      <c r="U1714" s="4">
        <f t="shared" si="533"/>
        <v>4.3985998822909898E-2</v>
      </c>
      <c r="V1714" s="6">
        <f t="shared" si="522"/>
        <v>0</v>
      </c>
      <c r="W1714" s="16" t="str">
        <f t="shared" si="523"/>
        <v/>
      </c>
      <c r="X1714" s="4" t="str">
        <f t="shared" si="534"/>
        <v/>
      </c>
      <c r="Y1714" s="4" t="str">
        <f t="shared" si="524"/>
        <v/>
      </c>
      <c r="Z1714" s="4">
        <f t="shared" si="525"/>
        <v>1992000</v>
      </c>
      <c r="AA1714" s="16">
        <f t="shared" si="526"/>
        <v>5.0200803212851405E-3</v>
      </c>
      <c r="AB1714" s="15">
        <f t="shared" si="535"/>
        <v>0.71285140562248994</v>
      </c>
      <c r="AC1714" s="15">
        <f t="shared" si="536"/>
        <v>0.71285140562249005</v>
      </c>
      <c r="AD1714" s="4">
        <v>154410</v>
      </c>
      <c r="AE1714" s="26">
        <v>2510.34</v>
      </c>
      <c r="AF1714" s="26">
        <v>2367.8141819403882</v>
      </c>
      <c r="AG1714" s="4">
        <f t="shared" si="537"/>
        <v>673000</v>
      </c>
      <c r="AH1714" s="16">
        <f t="shared" si="527"/>
        <v>1.4858841010401188E-2</v>
      </c>
      <c r="AI1714" s="15">
        <f t="shared" si="528"/>
        <v>2.1099554234769688</v>
      </c>
      <c r="AJ1714" s="15">
        <f t="shared" si="529"/>
        <v>2.1099554234769693</v>
      </c>
      <c r="AK1714" s="4">
        <f t="shared" si="530"/>
        <v>16319000</v>
      </c>
      <c r="AL1714" s="27">
        <f t="shared" si="531"/>
        <v>6.1278264599546543E-4</v>
      </c>
      <c r="AM1714" s="15">
        <f t="shared" si="538"/>
        <v>8.7015135731356094E-2</v>
      </c>
      <c r="AN1714" s="15">
        <f t="shared" si="539"/>
        <v>2.6953856745456156E-5</v>
      </c>
    </row>
    <row r="1715" spans="1:40" x14ac:dyDescent="0.2">
      <c r="A1715" s="4" t="s">
        <v>4628</v>
      </c>
      <c r="B1715" s="2" t="s">
        <v>11</v>
      </c>
      <c r="C1715" s="5">
        <v>154531</v>
      </c>
      <c r="D1715" s="2" t="s">
        <v>470</v>
      </c>
      <c r="E1715" s="5">
        <v>154532</v>
      </c>
      <c r="F1715" s="2" t="s">
        <v>2528</v>
      </c>
      <c r="G1715" s="7">
        <v>8000</v>
      </c>
      <c r="H1715" s="5">
        <v>142</v>
      </c>
      <c r="I1715" s="6">
        <v>154104</v>
      </c>
      <c r="J1715" s="13">
        <v>45107</v>
      </c>
      <c r="K1715" s="9">
        <v>8000</v>
      </c>
      <c r="L1715" s="4" t="s">
        <v>4628</v>
      </c>
      <c r="M1715" s="4" t="s">
        <v>4632</v>
      </c>
      <c r="N1715" s="4">
        <f>VLOOKUP(I1715,BaseModelo!$A$2:$E$5075,5)</f>
        <v>9</v>
      </c>
      <c r="P1715" s="15">
        <v>142.00000000000003</v>
      </c>
      <c r="Q1715" s="4">
        <f>VLOOKUP(I1715,BaseModelo!$A$2:$E$5075,3)</f>
        <v>147</v>
      </c>
      <c r="R1715" s="4">
        <f t="shared" si="520"/>
        <v>32283000</v>
      </c>
      <c r="S1715" s="16">
        <f t="shared" si="521"/>
        <v>2.4780844407273179E-4</v>
      </c>
      <c r="T1715" s="4">
        <f t="shared" si="532"/>
        <v>3.5188799058327912E-2</v>
      </c>
      <c r="U1715" s="4">
        <f t="shared" si="533"/>
        <v>3.5188799058327919E-2</v>
      </c>
      <c r="V1715" s="6">
        <f t="shared" si="522"/>
        <v>0</v>
      </c>
      <c r="W1715" s="16" t="str">
        <f t="shared" si="523"/>
        <v/>
      </c>
      <c r="X1715" s="4" t="str">
        <f t="shared" si="534"/>
        <v/>
      </c>
      <c r="Y1715" s="4" t="str">
        <f t="shared" si="524"/>
        <v/>
      </c>
      <c r="Z1715" s="4">
        <f t="shared" si="525"/>
        <v>5305000</v>
      </c>
      <c r="AA1715" s="16">
        <f t="shared" si="526"/>
        <v>1.5080113100848257E-3</v>
      </c>
      <c r="AB1715" s="15">
        <f t="shared" si="535"/>
        <v>0.21413760603204526</v>
      </c>
      <c r="AC1715" s="15">
        <f t="shared" si="536"/>
        <v>0.21413760603204529</v>
      </c>
      <c r="AD1715" s="4">
        <v>154531</v>
      </c>
      <c r="AE1715" s="26">
        <v>2013.74</v>
      </c>
      <c r="AF1715" s="26">
        <v>2013.74</v>
      </c>
      <c r="AG1715" s="4">
        <f t="shared" si="537"/>
        <v>3095000</v>
      </c>
      <c r="AH1715" s="16">
        <f t="shared" si="527"/>
        <v>2.5848142164781908E-3</v>
      </c>
      <c r="AI1715" s="15">
        <f t="shared" si="528"/>
        <v>0.3670436187399031</v>
      </c>
      <c r="AJ1715" s="15">
        <f t="shared" si="529"/>
        <v>0.36704361873990315</v>
      </c>
      <c r="AK1715" s="4">
        <f t="shared" si="530"/>
        <v>16319000</v>
      </c>
      <c r="AL1715" s="27">
        <f t="shared" si="531"/>
        <v>4.9022611679637234E-4</v>
      </c>
      <c r="AM1715" s="15">
        <f t="shared" si="538"/>
        <v>6.9612108585084875E-2</v>
      </c>
      <c r="AN1715" s="15">
        <f t="shared" si="539"/>
        <v>1.725046831709194E-5</v>
      </c>
    </row>
    <row r="1716" spans="1:40" x14ac:dyDescent="0.2">
      <c r="A1716" s="4" t="s">
        <v>4628</v>
      </c>
      <c r="B1716" s="3" t="s">
        <v>11</v>
      </c>
      <c r="C1716" s="6">
        <v>154531</v>
      </c>
      <c r="D1716" s="3" t="s">
        <v>470</v>
      </c>
      <c r="E1716" s="6">
        <v>154533</v>
      </c>
      <c r="F1716" s="3" t="s">
        <v>2530</v>
      </c>
      <c r="G1716" s="8">
        <v>15000</v>
      </c>
      <c r="H1716" s="6">
        <v>132</v>
      </c>
      <c r="I1716" s="6">
        <v>154101</v>
      </c>
      <c r="J1716" s="13">
        <v>45107</v>
      </c>
      <c r="K1716" s="9">
        <v>15000</v>
      </c>
      <c r="L1716" s="4" t="s">
        <v>4628</v>
      </c>
      <c r="M1716" s="4" t="s">
        <v>4632</v>
      </c>
      <c r="N1716" s="4">
        <f>VLOOKUP(I1716,BaseModelo!$A$2:$E$5075,5)</f>
        <v>2</v>
      </c>
      <c r="P1716" s="15">
        <v>132</v>
      </c>
      <c r="Q1716" s="4">
        <f>VLOOKUP(I1716,BaseModelo!$A$2:$E$5075,3)</f>
        <v>100</v>
      </c>
      <c r="R1716" s="4">
        <f t="shared" si="520"/>
        <v>32283000</v>
      </c>
      <c r="S1716" s="16">
        <f t="shared" si="521"/>
        <v>4.6464083263637206E-4</v>
      </c>
      <c r="T1716" s="4">
        <f t="shared" si="532"/>
        <v>6.1332589908001112E-2</v>
      </c>
      <c r="U1716" s="4">
        <f t="shared" si="533"/>
        <v>6.1332589908001112E-2</v>
      </c>
      <c r="V1716" s="6">
        <f t="shared" si="522"/>
        <v>0</v>
      </c>
      <c r="W1716" s="16" t="str">
        <f t="shared" si="523"/>
        <v/>
      </c>
      <c r="X1716" s="4" t="str">
        <f t="shared" si="534"/>
        <v/>
      </c>
      <c r="Y1716" s="4" t="str">
        <f t="shared" si="524"/>
        <v/>
      </c>
      <c r="Z1716" s="4">
        <f t="shared" si="525"/>
        <v>1578000</v>
      </c>
      <c r="AA1716" s="16">
        <f t="shared" si="526"/>
        <v>9.5057034220532317E-3</v>
      </c>
      <c r="AB1716" s="15">
        <f t="shared" si="535"/>
        <v>1.2547528517110267</v>
      </c>
      <c r="AC1716" s="15">
        <f t="shared" si="536"/>
        <v>1.2547528517110267</v>
      </c>
      <c r="AD1716" s="4">
        <v>154531</v>
      </c>
      <c r="AE1716" s="26">
        <v>3482.83</v>
      </c>
      <c r="AF1716" s="26">
        <v>3482.83</v>
      </c>
      <c r="AG1716" s="4">
        <f t="shared" si="537"/>
        <v>832000</v>
      </c>
      <c r="AH1716" s="16">
        <f t="shared" si="527"/>
        <v>1.8028846153846152E-2</v>
      </c>
      <c r="AI1716" s="15">
        <f t="shared" si="528"/>
        <v>2.3798076923076921</v>
      </c>
      <c r="AJ1716" s="15">
        <f t="shared" si="529"/>
        <v>2.3798076923076921</v>
      </c>
      <c r="AK1716" s="4">
        <f t="shared" si="530"/>
        <v>16319000</v>
      </c>
      <c r="AL1716" s="27">
        <f t="shared" si="531"/>
        <v>9.1917396899319809E-4</v>
      </c>
      <c r="AM1716" s="15">
        <f t="shared" si="538"/>
        <v>0.12133096390710214</v>
      </c>
      <c r="AN1716" s="15">
        <f t="shared" si="539"/>
        <v>5.637532009436955E-5</v>
      </c>
    </row>
    <row r="1717" spans="1:40" x14ac:dyDescent="0.2">
      <c r="A1717" s="4" t="s">
        <v>4628</v>
      </c>
      <c r="B1717" s="3" t="s">
        <v>11</v>
      </c>
      <c r="C1717" s="6">
        <v>154531</v>
      </c>
      <c r="D1717" s="3" t="s">
        <v>470</v>
      </c>
      <c r="E1717" s="6">
        <v>154534</v>
      </c>
      <c r="F1717" s="3" t="s">
        <v>2531</v>
      </c>
      <c r="G1717" s="8">
        <v>10000</v>
      </c>
      <c r="H1717" s="6">
        <v>142</v>
      </c>
      <c r="I1717" s="6">
        <v>154074</v>
      </c>
      <c r="J1717" s="13">
        <v>45107</v>
      </c>
      <c r="K1717" s="9">
        <v>10000</v>
      </c>
      <c r="L1717" s="4" t="s">
        <v>4628</v>
      </c>
      <c r="M1717" s="4" t="s">
        <v>4632</v>
      </c>
      <c r="N1717" s="4">
        <f>VLOOKUP(I1717,BaseModelo!$A$2:$E$5075,5)</f>
        <v>2</v>
      </c>
      <c r="P1717" s="15">
        <v>142.00000000000003</v>
      </c>
      <c r="Q1717" s="4">
        <f>VLOOKUP(I1717,BaseModelo!$A$2:$E$5075,3)</f>
        <v>100</v>
      </c>
      <c r="R1717" s="4">
        <f t="shared" si="520"/>
        <v>32283000</v>
      </c>
      <c r="S1717" s="16">
        <f t="shared" si="521"/>
        <v>3.0976055509091471E-4</v>
      </c>
      <c r="T1717" s="4">
        <f t="shared" si="532"/>
        <v>4.3985998822909891E-2</v>
      </c>
      <c r="U1717" s="4">
        <f t="shared" si="533"/>
        <v>4.3985998822909898E-2</v>
      </c>
      <c r="V1717" s="6">
        <f t="shared" si="522"/>
        <v>0</v>
      </c>
      <c r="W1717" s="16" t="str">
        <f t="shared" si="523"/>
        <v/>
      </c>
      <c r="X1717" s="4" t="str">
        <f t="shared" si="534"/>
        <v/>
      </c>
      <c r="Y1717" s="4" t="str">
        <f t="shared" si="524"/>
        <v/>
      </c>
      <c r="Z1717" s="4">
        <f t="shared" si="525"/>
        <v>1578000</v>
      </c>
      <c r="AA1717" s="16">
        <f t="shared" si="526"/>
        <v>6.3371356147021544E-3</v>
      </c>
      <c r="AB1717" s="15">
        <f t="shared" si="535"/>
        <v>0.89987325728770595</v>
      </c>
      <c r="AC1717" s="15">
        <f t="shared" si="536"/>
        <v>0.89987325728770606</v>
      </c>
      <c r="AD1717" s="4">
        <v>154531</v>
      </c>
      <c r="AE1717" s="26">
        <v>2510.34</v>
      </c>
      <c r="AF1717" s="26">
        <v>2510.34</v>
      </c>
      <c r="AG1717" s="4">
        <f t="shared" si="537"/>
        <v>832000</v>
      </c>
      <c r="AH1717" s="16">
        <f t="shared" si="527"/>
        <v>1.201923076923077E-2</v>
      </c>
      <c r="AI1717" s="15">
        <f t="shared" si="528"/>
        <v>1.7067307692307694</v>
      </c>
      <c r="AJ1717" s="15">
        <f t="shared" si="529"/>
        <v>1.7067307692307696</v>
      </c>
      <c r="AK1717" s="4">
        <f t="shared" si="530"/>
        <v>16319000</v>
      </c>
      <c r="AL1717" s="27">
        <f t="shared" si="531"/>
        <v>6.1278264599546543E-4</v>
      </c>
      <c r="AM1717" s="15">
        <f t="shared" si="538"/>
        <v>8.7015135731356094E-2</v>
      </c>
      <c r="AN1717" s="15">
        <f t="shared" si="539"/>
        <v>2.6953856745456156E-5</v>
      </c>
    </row>
    <row r="1718" spans="1:40" x14ac:dyDescent="0.2">
      <c r="A1718" s="4" t="s">
        <v>4628</v>
      </c>
      <c r="B1718" s="3" t="s">
        <v>11</v>
      </c>
      <c r="C1718" s="6">
        <v>154531</v>
      </c>
      <c r="D1718" s="3" t="s">
        <v>470</v>
      </c>
      <c r="E1718" s="6">
        <v>154536</v>
      </c>
      <c r="F1718" s="3" t="s">
        <v>2532</v>
      </c>
      <c r="G1718" s="8">
        <v>6000</v>
      </c>
      <c r="H1718" s="6">
        <v>142</v>
      </c>
      <c r="I1718" s="6">
        <v>154110</v>
      </c>
      <c r="J1718" s="13">
        <v>45107</v>
      </c>
      <c r="K1718" s="9">
        <v>6000</v>
      </c>
      <c r="L1718" s="4" t="s">
        <v>4628</v>
      </c>
      <c r="M1718" s="4" t="s">
        <v>4632</v>
      </c>
      <c r="N1718" s="4">
        <f>VLOOKUP(I1718,BaseModelo!$A$2:$E$5075,5)</f>
        <v>3</v>
      </c>
      <c r="P1718" s="15">
        <v>142.00000000000003</v>
      </c>
      <c r="Q1718" s="4">
        <f>VLOOKUP(I1718,BaseModelo!$A$2:$E$5075,3)</f>
        <v>110</v>
      </c>
      <c r="R1718" s="4">
        <f t="shared" si="520"/>
        <v>32283000</v>
      </c>
      <c r="S1718" s="16">
        <f t="shared" si="521"/>
        <v>1.8585633305454884E-4</v>
      </c>
      <c r="T1718" s="4">
        <f t="shared" si="532"/>
        <v>2.6391599293745936E-2</v>
      </c>
      <c r="U1718" s="4">
        <f t="shared" si="533"/>
        <v>2.6391599293745942E-2</v>
      </c>
      <c r="V1718" s="6">
        <f t="shared" si="522"/>
        <v>0</v>
      </c>
      <c r="W1718" s="16" t="str">
        <f t="shared" si="523"/>
        <v/>
      </c>
      <c r="X1718" s="4" t="str">
        <f t="shared" si="534"/>
        <v/>
      </c>
      <c r="Y1718" s="4" t="str">
        <f t="shared" si="524"/>
        <v/>
      </c>
      <c r="Z1718" s="4">
        <f t="shared" si="525"/>
        <v>1992000</v>
      </c>
      <c r="AA1718" s="16">
        <f t="shared" si="526"/>
        <v>3.0120481927710845E-3</v>
      </c>
      <c r="AB1718" s="15">
        <f t="shared" si="535"/>
        <v>0.42771084337349402</v>
      </c>
      <c r="AC1718" s="15">
        <f t="shared" si="536"/>
        <v>0.42771084337349408</v>
      </c>
      <c r="AD1718" s="4">
        <v>154531</v>
      </c>
      <c r="AE1718" s="26">
        <v>1503.37</v>
      </c>
      <c r="AF1718" s="26">
        <v>1503.37</v>
      </c>
      <c r="AG1718" s="4">
        <f t="shared" si="537"/>
        <v>673000</v>
      </c>
      <c r="AH1718" s="16">
        <f t="shared" si="527"/>
        <v>8.9153046062407128E-3</v>
      </c>
      <c r="AI1718" s="15">
        <f t="shared" si="528"/>
        <v>1.2659732540861812</v>
      </c>
      <c r="AJ1718" s="15">
        <f t="shared" si="529"/>
        <v>1.2659732540861814</v>
      </c>
      <c r="AK1718" s="4">
        <f t="shared" si="530"/>
        <v>16319000</v>
      </c>
      <c r="AL1718" s="27">
        <f t="shared" si="531"/>
        <v>3.6766958759727926E-4</v>
      </c>
      <c r="AM1718" s="15">
        <f t="shared" si="538"/>
        <v>5.2209081438813656E-2</v>
      </c>
      <c r="AN1718" s="15">
        <f t="shared" si="539"/>
        <v>9.7033884283642175E-6</v>
      </c>
    </row>
    <row r="1719" spans="1:40" x14ac:dyDescent="0.2">
      <c r="A1719" s="4" t="s">
        <v>4628</v>
      </c>
      <c r="B1719" s="3" t="s">
        <v>11</v>
      </c>
      <c r="C1719" s="6">
        <v>154531</v>
      </c>
      <c r="D1719" s="3" t="s">
        <v>470</v>
      </c>
      <c r="E1719" s="6">
        <v>154537</v>
      </c>
      <c r="F1719" s="3" t="s">
        <v>2533</v>
      </c>
      <c r="G1719" s="8">
        <v>33000</v>
      </c>
      <c r="H1719" s="6">
        <v>90</v>
      </c>
      <c r="I1719" s="6">
        <v>154098</v>
      </c>
      <c r="J1719" s="13">
        <v>45107</v>
      </c>
      <c r="K1719" s="9">
        <v>33000</v>
      </c>
      <c r="L1719" s="4" t="s">
        <v>4628</v>
      </c>
      <c r="M1719" s="4" t="s">
        <v>4632</v>
      </c>
      <c r="N1719" s="4">
        <f>VLOOKUP(I1719,BaseModelo!$A$2:$E$5075,5)</f>
        <v>2</v>
      </c>
      <c r="P1719" s="15">
        <v>90</v>
      </c>
      <c r="Q1719" s="4">
        <f>VLOOKUP(I1719,BaseModelo!$A$2:$E$5075,3)</f>
        <v>100</v>
      </c>
      <c r="R1719" s="4">
        <f t="shared" si="520"/>
        <v>32283000</v>
      </c>
      <c r="S1719" s="16">
        <f t="shared" si="521"/>
        <v>1.0222098318000187E-3</v>
      </c>
      <c r="T1719" s="4">
        <f t="shared" si="532"/>
        <v>9.1998884862001681E-2</v>
      </c>
      <c r="U1719" s="4">
        <f t="shared" si="533"/>
        <v>9.1998884862001681E-2</v>
      </c>
      <c r="V1719" s="6">
        <f t="shared" si="522"/>
        <v>0</v>
      </c>
      <c r="W1719" s="16" t="str">
        <f t="shared" si="523"/>
        <v/>
      </c>
      <c r="X1719" s="4" t="str">
        <f t="shared" si="534"/>
        <v/>
      </c>
      <c r="Y1719" s="4" t="str">
        <f t="shared" si="524"/>
        <v/>
      </c>
      <c r="Z1719" s="4">
        <f t="shared" si="525"/>
        <v>1578000</v>
      </c>
      <c r="AA1719" s="16">
        <f t="shared" si="526"/>
        <v>2.0912547528517109E-2</v>
      </c>
      <c r="AB1719" s="15">
        <f t="shared" si="535"/>
        <v>1.8821292775665397</v>
      </c>
      <c r="AC1719" s="15">
        <f t="shared" si="536"/>
        <v>1.8821292775665397</v>
      </c>
      <c r="AD1719" s="4">
        <v>154531</v>
      </c>
      <c r="AE1719" s="26">
        <v>5096.47</v>
      </c>
      <c r="AF1719" s="26">
        <v>5096.47</v>
      </c>
      <c r="AG1719" s="4">
        <f t="shared" si="537"/>
        <v>832000</v>
      </c>
      <c r="AH1719" s="16">
        <f t="shared" si="527"/>
        <v>3.9663461538461536E-2</v>
      </c>
      <c r="AI1719" s="15">
        <f t="shared" si="528"/>
        <v>3.5697115384615383</v>
      </c>
      <c r="AJ1719" s="15">
        <f t="shared" si="529"/>
        <v>3.5697115384615383</v>
      </c>
      <c r="AK1719" s="4">
        <f t="shared" si="530"/>
        <v>16319000</v>
      </c>
      <c r="AL1719" s="27">
        <f t="shared" si="531"/>
        <v>2.0221827317850358E-3</v>
      </c>
      <c r="AM1719" s="15">
        <f t="shared" si="538"/>
        <v>0.18199644586065322</v>
      </c>
      <c r="AN1719" s="15">
        <f t="shared" si="539"/>
        <v>1.8603855631141953E-4</v>
      </c>
    </row>
    <row r="1720" spans="1:40" x14ac:dyDescent="0.2">
      <c r="A1720" s="4" t="s">
        <v>4628</v>
      </c>
      <c r="B1720" s="3" t="s">
        <v>11</v>
      </c>
      <c r="C1720" s="6">
        <v>154531</v>
      </c>
      <c r="D1720" s="3" t="s">
        <v>470</v>
      </c>
      <c r="E1720" s="6">
        <v>154538</v>
      </c>
      <c r="F1720" s="3" t="s">
        <v>2534</v>
      </c>
      <c r="G1720" s="8">
        <v>8000</v>
      </c>
      <c r="H1720" s="6">
        <v>142</v>
      </c>
      <c r="I1720" s="6">
        <v>154102</v>
      </c>
      <c r="J1720" s="13">
        <v>45107</v>
      </c>
      <c r="K1720" s="9">
        <v>8000</v>
      </c>
      <c r="L1720" s="4" t="s">
        <v>4628</v>
      </c>
      <c r="M1720" s="4" t="s">
        <v>4632</v>
      </c>
      <c r="N1720" s="4">
        <f>VLOOKUP(I1720,BaseModelo!$A$2:$E$5075,5)</f>
        <v>4</v>
      </c>
      <c r="P1720" s="15">
        <v>142.00000000000003</v>
      </c>
      <c r="Q1720" s="4">
        <f>VLOOKUP(I1720,BaseModelo!$A$2:$E$5075,3)</f>
        <v>110</v>
      </c>
      <c r="R1720" s="4">
        <f t="shared" si="520"/>
        <v>32283000</v>
      </c>
      <c r="S1720" s="16">
        <f t="shared" si="521"/>
        <v>2.4780844407273179E-4</v>
      </c>
      <c r="T1720" s="4">
        <f t="shared" si="532"/>
        <v>3.5188799058327912E-2</v>
      </c>
      <c r="U1720" s="4">
        <f t="shared" si="533"/>
        <v>3.5188799058327919E-2</v>
      </c>
      <c r="V1720" s="6">
        <f t="shared" si="522"/>
        <v>0</v>
      </c>
      <c r="W1720" s="16" t="str">
        <f t="shared" si="523"/>
        <v/>
      </c>
      <c r="X1720" s="4" t="str">
        <f t="shared" si="534"/>
        <v/>
      </c>
      <c r="Y1720" s="4" t="str">
        <f t="shared" si="524"/>
        <v/>
      </c>
      <c r="Z1720" s="4">
        <f t="shared" si="525"/>
        <v>2331000</v>
      </c>
      <c r="AA1720" s="16">
        <f t="shared" si="526"/>
        <v>3.432003432003432E-3</v>
      </c>
      <c r="AB1720" s="15">
        <f t="shared" si="535"/>
        <v>0.48734448734448738</v>
      </c>
      <c r="AC1720" s="15">
        <f t="shared" si="536"/>
        <v>0.48734448734448743</v>
      </c>
      <c r="AD1720" s="4">
        <v>154531</v>
      </c>
      <c r="AE1720" s="26">
        <v>2013.74</v>
      </c>
      <c r="AF1720" s="26">
        <v>2013.74</v>
      </c>
      <c r="AG1720" s="4">
        <f t="shared" si="537"/>
        <v>858000</v>
      </c>
      <c r="AH1720" s="16">
        <f t="shared" si="527"/>
        <v>9.324009324009324E-3</v>
      </c>
      <c r="AI1720" s="15">
        <f t="shared" si="528"/>
        <v>1.324009324009324</v>
      </c>
      <c r="AJ1720" s="15">
        <f t="shared" si="529"/>
        <v>1.3240093240093243</v>
      </c>
      <c r="AK1720" s="4">
        <f t="shared" si="530"/>
        <v>16319000</v>
      </c>
      <c r="AL1720" s="27">
        <f t="shared" si="531"/>
        <v>4.9022611679637234E-4</v>
      </c>
      <c r="AM1720" s="15">
        <f t="shared" si="538"/>
        <v>6.9612108585084875E-2</v>
      </c>
      <c r="AN1720" s="15">
        <f t="shared" si="539"/>
        <v>1.725046831709194E-5</v>
      </c>
    </row>
    <row r="1721" spans="1:40" x14ac:dyDescent="0.2">
      <c r="A1721" s="4" t="s">
        <v>4628</v>
      </c>
      <c r="B1721" s="3" t="s">
        <v>11</v>
      </c>
      <c r="C1721" s="6">
        <v>154531</v>
      </c>
      <c r="D1721" s="3" t="s">
        <v>470</v>
      </c>
      <c r="E1721" s="6">
        <v>154552</v>
      </c>
      <c r="F1721" s="3" t="s">
        <v>2535</v>
      </c>
      <c r="G1721" s="8">
        <v>59000</v>
      </c>
      <c r="H1721" s="6">
        <v>75</v>
      </c>
      <c r="I1721" s="6">
        <v>154107</v>
      </c>
      <c r="J1721" s="13">
        <v>45107</v>
      </c>
      <c r="K1721" s="9">
        <v>59000</v>
      </c>
      <c r="L1721" s="4" t="s">
        <v>4628</v>
      </c>
      <c r="M1721" s="4" t="s">
        <v>4632</v>
      </c>
      <c r="N1721" s="4">
        <f>VLOOKUP(I1721,BaseModelo!$A$2:$E$5075,5)</f>
        <v>2</v>
      </c>
      <c r="P1721" s="15">
        <v>75</v>
      </c>
      <c r="Q1721" s="4">
        <f>VLOOKUP(I1721,BaseModelo!$A$2:$E$5075,3)</f>
        <v>100</v>
      </c>
      <c r="R1721" s="4">
        <f t="shared" si="520"/>
        <v>32283000</v>
      </c>
      <c r="S1721" s="16">
        <f t="shared" si="521"/>
        <v>1.827587275036397E-3</v>
      </c>
      <c r="T1721" s="4">
        <f t="shared" si="532"/>
        <v>0.13706904562772979</v>
      </c>
      <c r="U1721" s="4">
        <f t="shared" si="533"/>
        <v>0.13706904562772979</v>
      </c>
      <c r="V1721" s="6">
        <f t="shared" si="522"/>
        <v>0</v>
      </c>
      <c r="W1721" s="16" t="str">
        <f t="shared" si="523"/>
        <v/>
      </c>
      <c r="X1721" s="4" t="str">
        <f t="shared" si="534"/>
        <v/>
      </c>
      <c r="Y1721" s="4" t="str">
        <f t="shared" si="524"/>
        <v/>
      </c>
      <c r="Z1721" s="4">
        <f t="shared" si="525"/>
        <v>1578000</v>
      </c>
      <c r="AA1721" s="16">
        <f t="shared" si="526"/>
        <v>3.7389100126742715E-2</v>
      </c>
      <c r="AB1721" s="15">
        <f t="shared" si="535"/>
        <v>2.8041825095057038</v>
      </c>
      <c r="AC1721" s="15">
        <f t="shared" si="536"/>
        <v>2.8041825095057038</v>
      </c>
      <c r="AD1721" s="4">
        <v>154531</v>
      </c>
      <c r="AE1721" s="26">
        <v>7537.94</v>
      </c>
      <c r="AF1721" s="26">
        <v>7537.94</v>
      </c>
      <c r="AG1721" s="4">
        <f t="shared" si="537"/>
        <v>832000</v>
      </c>
      <c r="AH1721" s="16">
        <f t="shared" si="527"/>
        <v>7.0913461538461536E-2</v>
      </c>
      <c r="AI1721" s="15">
        <f t="shared" si="528"/>
        <v>5.318509615384615</v>
      </c>
      <c r="AJ1721" s="15">
        <f t="shared" si="529"/>
        <v>5.318509615384615</v>
      </c>
      <c r="AK1721" s="4">
        <f t="shared" si="530"/>
        <v>16319000</v>
      </c>
      <c r="AL1721" s="27">
        <f t="shared" si="531"/>
        <v>3.615417611373246E-3</v>
      </c>
      <c r="AM1721" s="15">
        <f t="shared" si="538"/>
        <v>0.27115632085299346</v>
      </c>
      <c r="AN1721" s="15">
        <f t="shared" si="539"/>
        <v>4.9556184153661724E-4</v>
      </c>
    </row>
    <row r="1722" spans="1:40" x14ac:dyDescent="0.2">
      <c r="A1722" s="4" t="s">
        <v>4628</v>
      </c>
      <c r="B1722" s="3" t="s">
        <v>12</v>
      </c>
      <c r="C1722" s="6">
        <v>154545</v>
      </c>
      <c r="D1722" s="3" t="s">
        <v>205</v>
      </c>
      <c r="E1722" s="6">
        <v>154746</v>
      </c>
      <c r="F1722" s="3" t="s">
        <v>2547</v>
      </c>
      <c r="G1722" s="8">
        <v>6000</v>
      </c>
      <c r="H1722" s="6">
        <v>142</v>
      </c>
      <c r="I1722" s="6">
        <v>152566</v>
      </c>
      <c r="J1722" s="13">
        <v>45107</v>
      </c>
      <c r="K1722" s="9">
        <v>5423.9498011200321</v>
      </c>
      <c r="L1722" s="4" t="s">
        <v>4628</v>
      </c>
      <c r="M1722" s="4" t="s">
        <v>4632</v>
      </c>
      <c r="N1722" s="4">
        <f>VLOOKUP(I1722,BaseModelo!$A$2:$E$5075,5)</f>
        <v>8</v>
      </c>
      <c r="P1722" s="15">
        <v>142.00000000000003</v>
      </c>
      <c r="Q1722" s="4">
        <f>VLOOKUP(I1722,BaseModelo!$A$2:$E$5075,3)</f>
        <v>132</v>
      </c>
      <c r="R1722" s="4">
        <f t="shared" si="520"/>
        <v>32283000</v>
      </c>
      <c r="S1722" s="16">
        <f t="shared" si="521"/>
        <v>1.8585633305454884E-4</v>
      </c>
      <c r="T1722" s="4">
        <f t="shared" si="532"/>
        <v>2.6391599293745936E-2</v>
      </c>
      <c r="U1722" s="4">
        <f t="shared" si="533"/>
        <v>2.6391599293745942E-2</v>
      </c>
      <c r="V1722" s="6">
        <f t="shared" si="522"/>
        <v>0</v>
      </c>
      <c r="W1722" s="16" t="str">
        <f t="shared" si="523"/>
        <v/>
      </c>
      <c r="X1722" s="4" t="str">
        <f t="shared" si="534"/>
        <v/>
      </c>
      <c r="Y1722" s="4" t="str">
        <f t="shared" si="524"/>
        <v/>
      </c>
      <c r="Z1722" s="4">
        <f t="shared" si="525"/>
        <v>5836000</v>
      </c>
      <c r="AA1722" s="16">
        <f t="shared" si="526"/>
        <v>1.028101439342015E-3</v>
      </c>
      <c r="AB1722" s="15">
        <f t="shared" si="535"/>
        <v>0.14599040438656613</v>
      </c>
      <c r="AC1722" s="15">
        <f t="shared" si="536"/>
        <v>0.14599040438656616</v>
      </c>
      <c r="AD1722" s="4">
        <v>154545</v>
      </c>
      <c r="AE1722" s="26">
        <v>1503.37</v>
      </c>
      <c r="AF1722" s="26">
        <v>1503.37</v>
      </c>
      <c r="AG1722" s="4">
        <f t="shared" si="537"/>
        <v>3421000</v>
      </c>
      <c r="AH1722" s="16">
        <f t="shared" si="527"/>
        <v>1.7538731365097924E-3</v>
      </c>
      <c r="AI1722" s="15">
        <f t="shared" si="528"/>
        <v>0.24904998538439052</v>
      </c>
      <c r="AJ1722" s="15">
        <f t="shared" si="529"/>
        <v>0.24904998538439058</v>
      </c>
      <c r="AK1722" s="4">
        <f t="shared" si="530"/>
        <v>16319000</v>
      </c>
      <c r="AL1722" s="27">
        <f t="shared" si="531"/>
        <v>3.6766958759727926E-4</v>
      </c>
      <c r="AM1722" s="15">
        <f t="shared" si="538"/>
        <v>5.2209081438813656E-2</v>
      </c>
      <c r="AN1722" s="15">
        <f t="shared" si="539"/>
        <v>9.7033884283642175E-6</v>
      </c>
    </row>
    <row r="1723" spans="1:40" x14ac:dyDescent="0.2">
      <c r="A1723" s="4" t="s">
        <v>4628</v>
      </c>
      <c r="B1723" s="3" t="s">
        <v>13</v>
      </c>
      <c r="C1723" s="6">
        <v>154579</v>
      </c>
      <c r="D1723" s="3" t="s">
        <v>156</v>
      </c>
      <c r="E1723" s="6">
        <v>154587</v>
      </c>
      <c r="F1723" s="3" t="s">
        <v>2536</v>
      </c>
      <c r="G1723" s="8">
        <v>5000</v>
      </c>
      <c r="H1723" s="6">
        <v>147</v>
      </c>
      <c r="I1723" s="6">
        <v>154333</v>
      </c>
      <c r="J1723" s="13">
        <v>45107</v>
      </c>
      <c r="K1723" s="9">
        <v>5000</v>
      </c>
      <c r="L1723" s="4" t="s">
        <v>4628</v>
      </c>
      <c r="M1723" s="4" t="s">
        <v>4632</v>
      </c>
      <c r="N1723" s="4">
        <f>VLOOKUP(I1723,BaseModelo!$A$2:$E$5075,5)</f>
        <v>5</v>
      </c>
      <c r="P1723" s="15">
        <v>147</v>
      </c>
      <c r="Q1723" s="4">
        <f>VLOOKUP(I1723,BaseModelo!$A$2:$E$5075,3)</f>
        <v>110</v>
      </c>
      <c r="R1723" s="4">
        <f t="shared" si="520"/>
        <v>32283000</v>
      </c>
      <c r="S1723" s="16">
        <f t="shared" si="521"/>
        <v>1.5488027754545735E-4</v>
      </c>
      <c r="T1723" s="4">
        <f t="shared" si="532"/>
        <v>2.2767400799182231E-2</v>
      </c>
      <c r="U1723" s="4">
        <f t="shared" si="533"/>
        <v>2.2767400799182231E-2</v>
      </c>
      <c r="V1723" s="6">
        <f t="shared" si="522"/>
        <v>0</v>
      </c>
      <c r="W1723" s="16" t="str">
        <f t="shared" si="523"/>
        <v/>
      </c>
      <c r="X1723" s="4" t="str">
        <f t="shared" si="534"/>
        <v/>
      </c>
      <c r="Y1723" s="4" t="str">
        <f t="shared" si="524"/>
        <v/>
      </c>
      <c r="Z1723" s="4">
        <f t="shared" si="525"/>
        <v>4058000</v>
      </c>
      <c r="AA1723" s="16">
        <f t="shared" si="526"/>
        <v>1.2321340561853129E-3</v>
      </c>
      <c r="AB1723" s="15">
        <f t="shared" si="535"/>
        <v>0.18112370625924099</v>
      </c>
      <c r="AC1723" s="15">
        <f t="shared" si="536"/>
        <v>0.18112370625924099</v>
      </c>
      <c r="AD1723" s="4">
        <v>154579</v>
      </c>
      <c r="AE1723" s="26">
        <v>1303.3399999999999</v>
      </c>
      <c r="AF1723" s="26">
        <v>1303.3399999999999</v>
      </c>
      <c r="AG1723" s="4">
        <f t="shared" si="537"/>
        <v>2193000</v>
      </c>
      <c r="AH1723" s="16">
        <f t="shared" si="527"/>
        <v>2.2799817601459188E-3</v>
      </c>
      <c r="AI1723" s="15">
        <f t="shared" si="528"/>
        <v>0.33515731874145005</v>
      </c>
      <c r="AJ1723" s="15">
        <f t="shared" si="529"/>
        <v>0.33515731874145005</v>
      </c>
      <c r="AK1723" s="4">
        <f t="shared" si="530"/>
        <v>16319000</v>
      </c>
      <c r="AL1723" s="27">
        <f t="shared" si="531"/>
        <v>3.0639132299773271E-4</v>
      </c>
      <c r="AM1723" s="15">
        <f t="shared" si="538"/>
        <v>4.5039524480666712E-2</v>
      </c>
      <c r="AN1723" s="15">
        <f t="shared" si="539"/>
        <v>6.9757340520810808E-6</v>
      </c>
    </row>
    <row r="1724" spans="1:40" x14ac:dyDescent="0.2">
      <c r="A1724" s="4" t="s">
        <v>4628</v>
      </c>
      <c r="B1724" s="3" t="s">
        <v>11</v>
      </c>
      <c r="C1724" s="6">
        <v>154588</v>
      </c>
      <c r="D1724" s="3" t="s">
        <v>177</v>
      </c>
      <c r="E1724" s="6">
        <v>154839</v>
      </c>
      <c r="F1724" s="3" t="s">
        <v>2555</v>
      </c>
      <c r="G1724" s="8">
        <v>10000</v>
      </c>
      <c r="H1724" s="6">
        <v>142</v>
      </c>
      <c r="I1724" s="6">
        <v>154771</v>
      </c>
      <c r="J1724" s="13">
        <v>45107</v>
      </c>
      <c r="K1724" s="9">
        <v>10000</v>
      </c>
      <c r="L1724" s="4" t="s">
        <v>4628</v>
      </c>
      <c r="M1724" s="4" t="s">
        <v>4632</v>
      </c>
      <c r="N1724" s="4">
        <f>VLOOKUP(I1724,BaseModelo!$A$2:$E$5075,5)</f>
        <v>3</v>
      </c>
      <c r="P1724" s="15">
        <v>142.00000000000003</v>
      </c>
      <c r="Q1724" s="4">
        <f>VLOOKUP(I1724,BaseModelo!$A$2:$E$5075,3)</f>
        <v>110</v>
      </c>
      <c r="R1724" s="4">
        <f t="shared" si="520"/>
        <v>32283000</v>
      </c>
      <c r="S1724" s="16">
        <f t="shared" si="521"/>
        <v>3.0976055509091471E-4</v>
      </c>
      <c r="T1724" s="4">
        <f t="shared" si="532"/>
        <v>4.3985998822909891E-2</v>
      </c>
      <c r="U1724" s="4">
        <f t="shared" si="533"/>
        <v>4.3985998822909898E-2</v>
      </c>
      <c r="V1724" s="6">
        <f t="shared" si="522"/>
        <v>0</v>
      </c>
      <c r="W1724" s="16" t="str">
        <f t="shared" si="523"/>
        <v/>
      </c>
      <c r="X1724" s="4" t="str">
        <f t="shared" si="534"/>
        <v/>
      </c>
      <c r="Y1724" s="4" t="str">
        <f t="shared" si="524"/>
        <v/>
      </c>
      <c r="Z1724" s="4">
        <f t="shared" si="525"/>
        <v>1992000</v>
      </c>
      <c r="AA1724" s="16">
        <f t="shared" si="526"/>
        <v>5.0200803212851405E-3</v>
      </c>
      <c r="AB1724" s="15">
        <f t="shared" si="535"/>
        <v>0.71285140562248994</v>
      </c>
      <c r="AC1724" s="15">
        <f t="shared" si="536"/>
        <v>0.71285140562249005</v>
      </c>
      <c r="AD1724" s="4">
        <v>154588</v>
      </c>
      <c r="AE1724" s="26">
        <v>1012.63</v>
      </c>
      <c r="AF1724" s="26">
        <v>1012.63</v>
      </c>
      <c r="AG1724" s="4">
        <f t="shared" si="537"/>
        <v>673000</v>
      </c>
      <c r="AH1724" s="16">
        <f t="shared" si="527"/>
        <v>1.4858841010401188E-2</v>
      </c>
      <c r="AI1724" s="15">
        <f t="shared" si="528"/>
        <v>2.1099554234769688</v>
      </c>
      <c r="AJ1724" s="15">
        <f t="shared" si="529"/>
        <v>2.1099554234769693</v>
      </c>
      <c r="AK1724" s="4">
        <f t="shared" si="530"/>
        <v>16319000</v>
      </c>
      <c r="AL1724" s="27">
        <f t="shared" si="531"/>
        <v>6.1278264599546543E-4</v>
      </c>
      <c r="AM1724" s="15">
        <f t="shared" si="538"/>
        <v>8.7015135731356094E-2</v>
      </c>
      <c r="AN1724" s="15">
        <f t="shared" si="539"/>
        <v>2.6953856745456156E-5</v>
      </c>
    </row>
    <row r="1725" spans="1:40" x14ac:dyDescent="0.2">
      <c r="A1725" s="4" t="s">
        <v>4629</v>
      </c>
      <c r="B1725" s="3" t="s">
        <v>14</v>
      </c>
      <c r="C1725" s="6">
        <v>154692</v>
      </c>
      <c r="D1725" s="3" t="s">
        <v>173</v>
      </c>
      <c r="E1725" s="6">
        <v>154741</v>
      </c>
      <c r="F1725" s="3" t="s">
        <v>2543</v>
      </c>
      <c r="G1725" s="8">
        <v>10000</v>
      </c>
      <c r="H1725" s="6">
        <v>142</v>
      </c>
      <c r="I1725" s="6">
        <v>154377</v>
      </c>
      <c r="J1725" s="13">
        <v>45107</v>
      </c>
      <c r="K1725" s="9">
        <v>5691.8904046499038</v>
      </c>
      <c r="L1725" s="4" t="s">
        <v>4629</v>
      </c>
      <c r="M1725" s="4" t="s">
        <v>4632</v>
      </c>
      <c r="N1725" s="4">
        <f>VLOOKUP(I1725,BaseModelo!$A$2:$E$5075,5)</f>
        <v>10</v>
      </c>
      <c r="P1725" s="15">
        <v>142.00000000000003</v>
      </c>
      <c r="Q1725" s="4">
        <f>VLOOKUP(I1725,BaseModelo!$A$2:$E$5075,3)</f>
        <v>0</v>
      </c>
      <c r="R1725" s="4">
        <f t="shared" si="520"/>
        <v>32283000</v>
      </c>
      <c r="S1725" s="16">
        <f t="shared" si="521"/>
        <v>3.0976055509091471E-4</v>
      </c>
      <c r="T1725" s="4">
        <f t="shared" si="532"/>
        <v>4.3985998822909891E-2</v>
      </c>
      <c r="U1725" s="4">
        <f t="shared" si="533"/>
        <v>4.3985998822909898E-2</v>
      </c>
      <c r="V1725" s="6">
        <f t="shared" si="522"/>
        <v>0</v>
      </c>
      <c r="W1725" s="16" t="str">
        <f t="shared" si="523"/>
        <v/>
      </c>
      <c r="X1725" s="4" t="str">
        <f t="shared" si="534"/>
        <v/>
      </c>
      <c r="Y1725" s="4" t="str">
        <f t="shared" si="524"/>
        <v/>
      </c>
      <c r="Z1725" s="4">
        <f t="shared" si="525"/>
        <v>4121000</v>
      </c>
      <c r="AA1725" s="16">
        <f t="shared" si="526"/>
        <v>2.4265954865323952E-3</v>
      </c>
      <c r="AB1725" s="15">
        <f t="shared" si="535"/>
        <v>0.3445765590876001</v>
      </c>
      <c r="AC1725" s="15">
        <f t="shared" si="536"/>
        <v>0.34457655908760021</v>
      </c>
      <c r="AD1725" s="4">
        <v>154692</v>
      </c>
      <c r="AE1725" s="26">
        <v>2510.34</v>
      </c>
      <c r="AF1725" s="26">
        <v>2083.2041767653923</v>
      </c>
      <c r="AG1725" s="4">
        <f t="shared" si="537"/>
        <v>170000</v>
      </c>
      <c r="AH1725" s="16">
        <f t="shared" si="527"/>
        <v>5.8823529411764705E-2</v>
      </c>
      <c r="AI1725" s="15">
        <f t="shared" si="528"/>
        <v>8.3529411764705888</v>
      </c>
      <c r="AJ1725" s="15">
        <f t="shared" si="529"/>
        <v>8.3529411764705905</v>
      </c>
      <c r="AK1725" s="4">
        <f t="shared" si="530"/>
        <v>891000</v>
      </c>
      <c r="AL1725" s="27">
        <f t="shared" si="531"/>
        <v>1.1223344556677889E-2</v>
      </c>
      <c r="AM1725" s="15">
        <f t="shared" si="538"/>
        <v>1.5937149270482602</v>
      </c>
      <c r="AN1725" s="15">
        <f t="shared" si="539"/>
        <v>4.9367002045914586E-4</v>
      </c>
    </row>
    <row r="1726" spans="1:40" x14ac:dyDescent="0.2">
      <c r="A1726" s="4" t="s">
        <v>4627</v>
      </c>
      <c r="B1726" s="3" t="s">
        <v>5</v>
      </c>
      <c r="C1726" s="6">
        <v>154700</v>
      </c>
      <c r="D1726" s="3" t="s">
        <v>171</v>
      </c>
      <c r="E1726" s="6">
        <v>154709</v>
      </c>
      <c r="F1726" s="3" t="s">
        <v>2537</v>
      </c>
      <c r="G1726" s="8">
        <v>6000</v>
      </c>
      <c r="H1726" s="6">
        <v>142</v>
      </c>
      <c r="I1726" s="6">
        <v>154290</v>
      </c>
      <c r="J1726" s="13">
        <v>45107</v>
      </c>
      <c r="K1726" s="9">
        <v>4815.5190850420513</v>
      </c>
      <c r="L1726" s="4" t="s">
        <v>4627</v>
      </c>
      <c r="M1726" s="4" t="s">
        <v>4632</v>
      </c>
      <c r="N1726" s="4">
        <f>VLOOKUP(I1726,BaseModelo!$A$2:$E$5075,5)</f>
        <v>6</v>
      </c>
      <c r="P1726" s="15">
        <v>142.00000000000003</v>
      </c>
      <c r="Q1726" s="4">
        <f>VLOOKUP(I1726,BaseModelo!$A$2:$E$5075,3)</f>
        <v>115</v>
      </c>
      <c r="R1726" s="4">
        <f t="shared" si="520"/>
        <v>32283000</v>
      </c>
      <c r="S1726" s="16">
        <f t="shared" si="521"/>
        <v>1.8585633305454884E-4</v>
      </c>
      <c r="T1726" s="4">
        <f t="shared" si="532"/>
        <v>2.6391599293745936E-2</v>
      </c>
      <c r="U1726" s="4">
        <f t="shared" si="533"/>
        <v>2.6391599293745942E-2</v>
      </c>
      <c r="V1726" s="6">
        <f t="shared" si="522"/>
        <v>0</v>
      </c>
      <c r="W1726" s="16" t="str">
        <f t="shared" si="523"/>
        <v/>
      </c>
      <c r="X1726" s="4" t="str">
        <f t="shared" si="534"/>
        <v/>
      </c>
      <c r="Y1726" s="4" t="str">
        <f t="shared" si="524"/>
        <v/>
      </c>
      <c r="Z1726" s="4">
        <f t="shared" si="525"/>
        <v>4853000</v>
      </c>
      <c r="AA1726" s="16">
        <f t="shared" si="526"/>
        <v>1.2363486503193901E-3</v>
      </c>
      <c r="AB1726" s="15">
        <f t="shared" si="535"/>
        <v>0.17556150834535339</v>
      </c>
      <c r="AC1726" s="15">
        <f t="shared" si="536"/>
        <v>0.17556150834535342</v>
      </c>
      <c r="AD1726" s="4">
        <v>154700</v>
      </c>
      <c r="AE1726" s="26">
        <v>1503.37</v>
      </c>
      <c r="AF1726" s="26">
        <v>1418.5947389420212</v>
      </c>
      <c r="AG1726" s="4">
        <f t="shared" si="537"/>
        <v>1993000</v>
      </c>
      <c r="AH1726" s="16">
        <f t="shared" si="527"/>
        <v>3.0105368790767687E-3</v>
      </c>
      <c r="AI1726" s="15">
        <f t="shared" si="528"/>
        <v>0.42749623682890114</v>
      </c>
      <c r="AJ1726" s="15">
        <f t="shared" si="529"/>
        <v>0.42749623682890125</v>
      </c>
      <c r="AK1726" s="4">
        <f t="shared" si="530"/>
        <v>15073000</v>
      </c>
      <c r="AL1726" s="27">
        <f t="shared" si="531"/>
        <v>3.9806276122868704E-4</v>
      </c>
      <c r="AM1726" s="15">
        <f t="shared" si="538"/>
        <v>5.6524912094473558E-2</v>
      </c>
      <c r="AN1726" s="15">
        <f t="shared" si="539"/>
        <v>1.0505512888109577E-5</v>
      </c>
    </row>
    <row r="1727" spans="1:40" x14ac:dyDescent="0.2">
      <c r="A1727" s="4" t="s">
        <v>4627</v>
      </c>
      <c r="B1727" s="3" t="s">
        <v>5</v>
      </c>
      <c r="C1727" s="6">
        <v>154700</v>
      </c>
      <c r="D1727" s="3" t="s">
        <v>171</v>
      </c>
      <c r="E1727" s="6">
        <v>154710</v>
      </c>
      <c r="F1727" s="3" t="s">
        <v>2538</v>
      </c>
      <c r="G1727" s="8">
        <v>6000</v>
      </c>
      <c r="H1727" s="6">
        <v>142</v>
      </c>
      <c r="I1727" s="6">
        <v>154113</v>
      </c>
      <c r="J1727" s="13">
        <v>45107</v>
      </c>
      <c r="K1727" s="9">
        <v>4815.5190850420513</v>
      </c>
      <c r="L1727" s="4" t="s">
        <v>4627</v>
      </c>
      <c r="M1727" s="4" t="s">
        <v>4632</v>
      </c>
      <c r="N1727" s="4">
        <f>VLOOKUP(I1727,BaseModelo!$A$2:$E$5075,5)</f>
        <v>3</v>
      </c>
      <c r="P1727" s="15">
        <v>142.00000000000003</v>
      </c>
      <c r="Q1727" s="4">
        <f>VLOOKUP(I1727,BaseModelo!$A$2:$E$5075,3)</f>
        <v>110</v>
      </c>
      <c r="R1727" s="4">
        <f t="shared" si="520"/>
        <v>32283000</v>
      </c>
      <c r="S1727" s="16">
        <f t="shared" si="521"/>
        <v>1.8585633305454884E-4</v>
      </c>
      <c r="T1727" s="4">
        <f t="shared" si="532"/>
        <v>2.6391599293745936E-2</v>
      </c>
      <c r="U1727" s="4">
        <f t="shared" si="533"/>
        <v>2.6391599293745942E-2</v>
      </c>
      <c r="V1727" s="6">
        <f t="shared" si="522"/>
        <v>0</v>
      </c>
      <c r="W1727" s="16" t="str">
        <f t="shared" si="523"/>
        <v/>
      </c>
      <c r="X1727" s="4" t="str">
        <f t="shared" si="534"/>
        <v/>
      </c>
      <c r="Y1727" s="4" t="str">
        <f t="shared" si="524"/>
        <v/>
      </c>
      <c r="Z1727" s="4">
        <f t="shared" si="525"/>
        <v>1992000</v>
      </c>
      <c r="AA1727" s="16">
        <f t="shared" si="526"/>
        <v>3.0120481927710845E-3</v>
      </c>
      <c r="AB1727" s="15">
        <f t="shared" si="535"/>
        <v>0.42771084337349402</v>
      </c>
      <c r="AC1727" s="15">
        <f t="shared" si="536"/>
        <v>0.42771084337349408</v>
      </c>
      <c r="AD1727" s="4">
        <v>154700</v>
      </c>
      <c r="AE1727" s="26">
        <v>1503.37</v>
      </c>
      <c r="AF1727" s="26">
        <v>1418.5947389420212</v>
      </c>
      <c r="AG1727" s="4">
        <f t="shared" si="537"/>
        <v>1267000</v>
      </c>
      <c r="AH1727" s="16">
        <f t="shared" si="527"/>
        <v>4.7355958958168907E-3</v>
      </c>
      <c r="AI1727" s="15">
        <f t="shared" si="528"/>
        <v>0.67245461720599853</v>
      </c>
      <c r="AJ1727" s="15">
        <f t="shared" si="529"/>
        <v>0.67245461720599864</v>
      </c>
      <c r="AK1727" s="4">
        <f t="shared" si="530"/>
        <v>15073000</v>
      </c>
      <c r="AL1727" s="27">
        <f t="shared" si="531"/>
        <v>3.9806276122868704E-4</v>
      </c>
      <c r="AM1727" s="15">
        <f t="shared" si="538"/>
        <v>5.6524912094473558E-2</v>
      </c>
      <c r="AN1727" s="15">
        <f t="shared" si="539"/>
        <v>1.0505512888109577E-5</v>
      </c>
    </row>
    <row r="1728" spans="1:40" x14ac:dyDescent="0.2">
      <c r="A1728" s="4" t="s">
        <v>4627</v>
      </c>
      <c r="B1728" s="2" t="s">
        <v>7</v>
      </c>
      <c r="C1728" s="5">
        <v>154719</v>
      </c>
      <c r="D1728" s="2" t="s">
        <v>471</v>
      </c>
      <c r="E1728" s="5">
        <v>154720</v>
      </c>
      <c r="F1728" s="2" t="s">
        <v>2529</v>
      </c>
      <c r="G1728" s="7">
        <v>10000</v>
      </c>
      <c r="H1728" s="5">
        <v>142</v>
      </c>
      <c r="I1728" s="6">
        <v>154231</v>
      </c>
      <c r="J1728" s="13">
        <v>45107</v>
      </c>
      <c r="K1728" s="9">
        <v>10000</v>
      </c>
      <c r="L1728" s="4" t="s">
        <v>4627</v>
      </c>
      <c r="M1728" s="4" t="s">
        <v>4632</v>
      </c>
      <c r="N1728" s="4">
        <f>VLOOKUP(I1728,BaseModelo!$A$2:$E$5075,5)</f>
        <v>10</v>
      </c>
      <c r="P1728" s="15">
        <v>142.00000000000003</v>
      </c>
      <c r="Q1728" s="4">
        <f>VLOOKUP(I1728,BaseModelo!$A$2:$E$5075,3)</f>
        <v>0</v>
      </c>
      <c r="R1728" s="4">
        <f t="shared" si="520"/>
        <v>32283000</v>
      </c>
      <c r="S1728" s="16">
        <f t="shared" si="521"/>
        <v>3.0976055509091471E-4</v>
      </c>
      <c r="T1728" s="4">
        <f t="shared" si="532"/>
        <v>4.3985998822909891E-2</v>
      </c>
      <c r="U1728" s="4">
        <f t="shared" si="533"/>
        <v>4.3985998822909898E-2</v>
      </c>
      <c r="V1728" s="6">
        <f t="shared" si="522"/>
        <v>0</v>
      </c>
      <c r="W1728" s="16" t="str">
        <f t="shared" si="523"/>
        <v/>
      </c>
      <c r="X1728" s="4" t="str">
        <f t="shared" si="534"/>
        <v/>
      </c>
      <c r="Y1728" s="4" t="str">
        <f t="shared" si="524"/>
        <v/>
      </c>
      <c r="Z1728" s="4">
        <f t="shared" si="525"/>
        <v>4121000</v>
      </c>
      <c r="AA1728" s="16">
        <f t="shared" si="526"/>
        <v>2.4265954865323952E-3</v>
      </c>
      <c r="AB1728" s="15">
        <f t="shared" si="535"/>
        <v>0.3445765590876001</v>
      </c>
      <c r="AC1728" s="15">
        <f t="shared" si="536"/>
        <v>0.34457655908760021</v>
      </c>
      <c r="AD1728" s="4">
        <v>154719</v>
      </c>
      <c r="AE1728" s="26">
        <v>2510.34</v>
      </c>
      <c r="AF1728" s="26">
        <v>2510.34</v>
      </c>
      <c r="AG1728" s="4">
        <f t="shared" si="537"/>
        <v>2105000</v>
      </c>
      <c r="AH1728" s="16">
        <f t="shared" si="527"/>
        <v>4.7505938242280287E-3</v>
      </c>
      <c r="AI1728" s="15">
        <f t="shared" si="528"/>
        <v>0.67458432304038007</v>
      </c>
      <c r="AJ1728" s="15">
        <f t="shared" si="529"/>
        <v>0.67458432304038018</v>
      </c>
      <c r="AK1728" s="4">
        <f t="shared" si="530"/>
        <v>15073000</v>
      </c>
      <c r="AL1728" s="27">
        <f t="shared" si="531"/>
        <v>6.6343793538114506E-4</v>
      </c>
      <c r="AM1728" s="15">
        <f t="shared" si="538"/>
        <v>9.4208186824122603E-2</v>
      </c>
      <c r="AN1728" s="15">
        <f t="shared" si="539"/>
        <v>2.918198024474882E-5</v>
      </c>
    </row>
    <row r="1729" spans="1:40" x14ac:dyDescent="0.2">
      <c r="A1729" s="4" t="s">
        <v>4627</v>
      </c>
      <c r="B1729" s="3" t="s">
        <v>7</v>
      </c>
      <c r="C1729" s="6">
        <v>154719</v>
      </c>
      <c r="D1729" s="3" t="s">
        <v>471</v>
      </c>
      <c r="E1729" s="6">
        <v>154721</v>
      </c>
      <c r="F1729" s="3" t="s">
        <v>2539</v>
      </c>
      <c r="G1729" s="8">
        <v>10000</v>
      </c>
      <c r="H1729" s="6">
        <v>142</v>
      </c>
      <c r="I1729" s="6">
        <v>153978</v>
      </c>
      <c r="J1729" s="13">
        <v>45107</v>
      </c>
      <c r="K1729" s="9">
        <v>10000</v>
      </c>
      <c r="L1729" s="4" t="s">
        <v>4627</v>
      </c>
      <c r="M1729" s="4" t="s">
        <v>4632</v>
      </c>
      <c r="N1729" s="4">
        <f>VLOOKUP(I1729,BaseModelo!$A$2:$E$5075,5)</f>
        <v>10</v>
      </c>
      <c r="P1729" s="15">
        <v>142.00000000000003</v>
      </c>
      <c r="Q1729" s="4">
        <f>VLOOKUP(I1729,BaseModelo!$A$2:$E$5075,3)</f>
        <v>0</v>
      </c>
      <c r="R1729" s="4">
        <f t="shared" si="520"/>
        <v>32283000</v>
      </c>
      <c r="S1729" s="16">
        <f t="shared" si="521"/>
        <v>3.0976055509091471E-4</v>
      </c>
      <c r="T1729" s="4">
        <f t="shared" si="532"/>
        <v>4.3985998822909891E-2</v>
      </c>
      <c r="U1729" s="4">
        <f t="shared" si="533"/>
        <v>4.3985998822909898E-2</v>
      </c>
      <c r="V1729" s="6">
        <f t="shared" si="522"/>
        <v>0</v>
      </c>
      <c r="W1729" s="16" t="str">
        <f t="shared" si="523"/>
        <v/>
      </c>
      <c r="X1729" s="4" t="str">
        <f t="shared" si="534"/>
        <v/>
      </c>
      <c r="Y1729" s="4" t="str">
        <f t="shared" si="524"/>
        <v/>
      </c>
      <c r="Z1729" s="4">
        <f t="shared" si="525"/>
        <v>4121000</v>
      </c>
      <c r="AA1729" s="16">
        <f t="shared" si="526"/>
        <v>2.4265954865323952E-3</v>
      </c>
      <c r="AB1729" s="15">
        <f t="shared" si="535"/>
        <v>0.3445765590876001</v>
      </c>
      <c r="AC1729" s="15">
        <f t="shared" si="536"/>
        <v>0.34457655908760021</v>
      </c>
      <c r="AD1729" s="4">
        <v>154719</v>
      </c>
      <c r="AE1729" s="26">
        <v>2510.34</v>
      </c>
      <c r="AF1729" s="26">
        <v>2510.34</v>
      </c>
      <c r="AG1729" s="4">
        <f t="shared" si="537"/>
        <v>2105000</v>
      </c>
      <c r="AH1729" s="16">
        <f t="shared" si="527"/>
        <v>4.7505938242280287E-3</v>
      </c>
      <c r="AI1729" s="15">
        <f t="shared" si="528"/>
        <v>0.67458432304038007</v>
      </c>
      <c r="AJ1729" s="15">
        <f t="shared" si="529"/>
        <v>0.67458432304038018</v>
      </c>
      <c r="AK1729" s="4">
        <f t="shared" si="530"/>
        <v>15073000</v>
      </c>
      <c r="AL1729" s="27">
        <f t="shared" si="531"/>
        <v>6.6343793538114506E-4</v>
      </c>
      <c r="AM1729" s="15">
        <f t="shared" si="538"/>
        <v>9.4208186824122603E-2</v>
      </c>
      <c r="AN1729" s="15">
        <f t="shared" si="539"/>
        <v>2.918198024474882E-5</v>
      </c>
    </row>
    <row r="1730" spans="1:40" x14ac:dyDescent="0.2">
      <c r="A1730" s="4" t="s">
        <v>4627</v>
      </c>
      <c r="B1730" s="3" t="s">
        <v>7</v>
      </c>
      <c r="C1730" s="6">
        <v>154719</v>
      </c>
      <c r="D1730" s="3" t="s">
        <v>471</v>
      </c>
      <c r="E1730" s="6">
        <v>154722</v>
      </c>
      <c r="F1730" s="3" t="s">
        <v>2540</v>
      </c>
      <c r="G1730" s="8">
        <v>5000</v>
      </c>
      <c r="H1730" s="6">
        <v>147</v>
      </c>
      <c r="I1730" s="6">
        <v>153981</v>
      </c>
      <c r="J1730" s="13">
        <v>45107</v>
      </c>
      <c r="K1730" s="9">
        <v>5000</v>
      </c>
      <c r="L1730" s="4" t="s">
        <v>4627</v>
      </c>
      <c r="M1730" s="4" t="s">
        <v>4632</v>
      </c>
      <c r="N1730" s="4">
        <f>VLOOKUP(I1730,BaseModelo!$A$2:$E$5075,5)</f>
        <v>10</v>
      </c>
      <c r="P1730" s="15">
        <v>147</v>
      </c>
      <c r="Q1730" s="4">
        <f>VLOOKUP(I1730,BaseModelo!$A$2:$E$5075,3)</f>
        <v>0</v>
      </c>
      <c r="R1730" s="4">
        <f t="shared" ref="R1730:R1793" si="540">SUMIFS($G:$G,$M:$M,M1730)</f>
        <v>32283000</v>
      </c>
      <c r="S1730" s="16">
        <f t="shared" ref="S1730:S1793" si="541">G1730/R1730</f>
        <v>1.5488027754545735E-4</v>
      </c>
      <c r="T1730" s="4">
        <f t="shared" si="532"/>
        <v>2.2767400799182231E-2</v>
      </c>
      <c r="U1730" s="4">
        <f t="shared" si="533"/>
        <v>2.2767400799182231E-2</v>
      </c>
      <c r="V1730" s="6">
        <f t="shared" ref="V1730:V1793" si="542">SUMIFS($G:$G,$O:$O,O1730)</f>
        <v>0</v>
      </c>
      <c r="W1730" s="16" t="str">
        <f t="shared" ref="W1730:W1793" si="543">IFERROR(G1730/V1730,"")</f>
        <v/>
      </c>
      <c r="X1730" s="4" t="str">
        <f t="shared" si="534"/>
        <v/>
      </c>
      <c r="Y1730" s="4" t="str">
        <f t="shared" ref="Y1730:Y1793" si="544">IFERROR(W1730*P1730,"")</f>
        <v/>
      </c>
      <c r="Z1730" s="4">
        <f t="shared" ref="Z1730:Z1793" si="545">SUMIFS($G:$G,$N:$N,N1730)</f>
        <v>4121000</v>
      </c>
      <c r="AA1730" s="16">
        <f t="shared" ref="AA1730:AA1793" si="546">IFERROR(G1730/Z1730,"")</f>
        <v>1.2132977432661976E-3</v>
      </c>
      <c r="AB1730" s="15">
        <f t="shared" si="535"/>
        <v>0.17835476826013105</v>
      </c>
      <c r="AC1730" s="15">
        <f t="shared" si="536"/>
        <v>0.17835476826013105</v>
      </c>
      <c r="AD1730" s="4">
        <v>154719</v>
      </c>
      <c r="AE1730" s="26">
        <v>1303.3399999999999</v>
      </c>
      <c r="AF1730" s="26">
        <v>1303.3399999999999</v>
      </c>
      <c r="AG1730" s="4">
        <f t="shared" si="537"/>
        <v>2105000</v>
      </c>
      <c r="AH1730" s="16">
        <f t="shared" ref="AH1730:AH1793" si="547">IFERROR($G1730/AG1730,"")</f>
        <v>2.3752969121140144E-3</v>
      </c>
      <c r="AI1730" s="15">
        <f t="shared" ref="AI1730:AI1793" si="548">IFERROR(AH1730*H1730,"")</f>
        <v>0.34916864608076009</v>
      </c>
      <c r="AJ1730" s="15">
        <f t="shared" ref="AJ1730:AJ1793" si="549">IFERROR(AH1730*P1730,"")</f>
        <v>0.34916864608076009</v>
      </c>
      <c r="AK1730" s="4">
        <f t="shared" ref="AK1730:AK1793" si="550">SUMIFS($G:$G,$A:$A,$A1730,$M:$M,$M1730)</f>
        <v>15073000</v>
      </c>
      <c r="AL1730" s="27">
        <f t="shared" ref="AL1730:AL1793" si="551">IFERROR($G1730/AK1730,"")</f>
        <v>3.3171896769057253E-4</v>
      </c>
      <c r="AM1730" s="15">
        <f t="shared" si="538"/>
        <v>4.8762688250514163E-2</v>
      </c>
      <c r="AN1730" s="15">
        <f t="shared" si="539"/>
        <v>7.5523786901022457E-6</v>
      </c>
    </row>
    <row r="1731" spans="1:40" x14ac:dyDescent="0.2">
      <c r="A1731" s="4" t="s">
        <v>4627</v>
      </c>
      <c r="B1731" s="3" t="s">
        <v>7</v>
      </c>
      <c r="C1731" s="6">
        <v>154719</v>
      </c>
      <c r="D1731" s="3" t="s">
        <v>471</v>
      </c>
      <c r="E1731" s="6">
        <v>154723</v>
      </c>
      <c r="F1731" s="3" t="s">
        <v>2541</v>
      </c>
      <c r="G1731" s="8">
        <v>10000</v>
      </c>
      <c r="H1731" s="6">
        <v>142</v>
      </c>
      <c r="I1731" s="6">
        <v>154464</v>
      </c>
      <c r="J1731" s="13">
        <v>45107</v>
      </c>
      <c r="K1731" s="9">
        <v>10000</v>
      </c>
      <c r="L1731" s="4" t="s">
        <v>4627</v>
      </c>
      <c r="M1731" s="4" t="s">
        <v>4632</v>
      </c>
      <c r="N1731" s="4">
        <f>VLOOKUP(I1731,BaseModelo!$A$2:$E$5075,5)</f>
        <v>7</v>
      </c>
      <c r="P1731" s="15">
        <v>142.00000000000003</v>
      </c>
      <c r="Q1731" s="4">
        <f>VLOOKUP(I1731,BaseModelo!$A$2:$E$5075,3)</f>
        <v>127</v>
      </c>
      <c r="R1731" s="4">
        <f t="shared" si="540"/>
        <v>32283000</v>
      </c>
      <c r="S1731" s="16">
        <f t="shared" si="541"/>
        <v>3.0976055509091471E-4</v>
      </c>
      <c r="T1731" s="4">
        <f t="shared" ref="T1731:T1794" si="552">S1731*H1731</f>
        <v>4.3985998822909891E-2</v>
      </c>
      <c r="U1731" s="4">
        <f t="shared" ref="U1731:U1794" si="553">S1731*P1731</f>
        <v>4.3985998822909898E-2</v>
      </c>
      <c r="V1731" s="6">
        <f t="shared" si="542"/>
        <v>0</v>
      </c>
      <c r="W1731" s="16" t="str">
        <f t="shared" si="543"/>
        <v/>
      </c>
      <c r="X1731" s="4" t="str">
        <f t="shared" ref="X1731:X1794" si="554">IFERROR(W1731*H1731,"")</f>
        <v/>
      </c>
      <c r="Y1731" s="4" t="str">
        <f t="shared" si="544"/>
        <v/>
      </c>
      <c r="Z1731" s="4">
        <f t="shared" si="545"/>
        <v>4022000</v>
      </c>
      <c r="AA1731" s="16">
        <f t="shared" si="546"/>
        <v>2.4863252113376429E-3</v>
      </c>
      <c r="AB1731" s="15">
        <f t="shared" ref="AB1731:AB1794" si="555">IFERROR(AA1731*H1731,"")</f>
        <v>0.35305818000994527</v>
      </c>
      <c r="AC1731" s="15">
        <f t="shared" ref="AC1731:AC1794" si="556">IFERROR(AA1731*P1731,"")</f>
        <v>0.35305818000994538</v>
      </c>
      <c r="AD1731" s="4">
        <v>154719</v>
      </c>
      <c r="AE1731" s="26">
        <v>2510.34</v>
      </c>
      <c r="AF1731" s="26">
        <v>2510.34</v>
      </c>
      <c r="AG1731" s="4">
        <f t="shared" ref="AG1731:AG1794" si="557">SUMIFS($G:$G,$N:$N,$N1731,$A:$A,$A1731)</f>
        <v>1778000</v>
      </c>
      <c r="AH1731" s="16">
        <f t="shared" si="547"/>
        <v>5.6242969628796397E-3</v>
      </c>
      <c r="AI1731" s="15">
        <f t="shared" si="548"/>
        <v>0.79865016872890882</v>
      </c>
      <c r="AJ1731" s="15">
        <f t="shared" si="549"/>
        <v>0.79865016872890904</v>
      </c>
      <c r="AK1731" s="4">
        <f t="shared" si="550"/>
        <v>15073000</v>
      </c>
      <c r="AL1731" s="27">
        <f t="shared" si="551"/>
        <v>6.6343793538114506E-4</v>
      </c>
      <c r="AM1731" s="15">
        <f t="shared" ref="AM1731:AM1794" si="558">IFERROR(AL1731*H1731,"")</f>
        <v>9.4208186824122603E-2</v>
      </c>
      <c r="AN1731" s="15">
        <f t="shared" ref="AN1731:AN1794" si="559">IFERROR(AL1731*U1731,"")</f>
        <v>2.918198024474882E-5</v>
      </c>
    </row>
    <row r="1732" spans="1:40" x14ac:dyDescent="0.2">
      <c r="A1732" s="4" t="s">
        <v>4627</v>
      </c>
      <c r="B1732" s="3" t="s">
        <v>7</v>
      </c>
      <c r="C1732" s="6">
        <v>154719</v>
      </c>
      <c r="D1732" s="3" t="s">
        <v>471</v>
      </c>
      <c r="E1732" s="6">
        <v>154724</v>
      </c>
      <c r="F1732" s="3" t="s">
        <v>2542</v>
      </c>
      <c r="G1732" s="8">
        <v>5000</v>
      </c>
      <c r="H1732" s="6">
        <v>147</v>
      </c>
      <c r="I1732" s="6">
        <v>154458</v>
      </c>
      <c r="J1732" s="13">
        <v>45107</v>
      </c>
      <c r="K1732" s="9">
        <v>5000</v>
      </c>
      <c r="L1732" s="4" t="s">
        <v>4627</v>
      </c>
      <c r="M1732" s="4" t="s">
        <v>4632</v>
      </c>
      <c r="N1732" s="4">
        <f>VLOOKUP(I1732,BaseModelo!$A$2:$E$5075,5)</f>
        <v>7</v>
      </c>
      <c r="P1732" s="15">
        <v>147</v>
      </c>
      <c r="Q1732" s="4">
        <f>VLOOKUP(I1732,BaseModelo!$A$2:$E$5075,3)</f>
        <v>127</v>
      </c>
      <c r="R1732" s="4">
        <f t="shared" si="540"/>
        <v>32283000</v>
      </c>
      <c r="S1732" s="16">
        <f t="shared" si="541"/>
        <v>1.5488027754545735E-4</v>
      </c>
      <c r="T1732" s="4">
        <f t="shared" si="552"/>
        <v>2.2767400799182231E-2</v>
      </c>
      <c r="U1732" s="4">
        <f t="shared" si="553"/>
        <v>2.2767400799182231E-2</v>
      </c>
      <c r="V1732" s="6">
        <f t="shared" si="542"/>
        <v>0</v>
      </c>
      <c r="W1732" s="16" t="str">
        <f t="shared" si="543"/>
        <v/>
      </c>
      <c r="X1732" s="4" t="str">
        <f t="shared" si="554"/>
        <v/>
      </c>
      <c r="Y1732" s="4" t="str">
        <f t="shared" si="544"/>
        <v/>
      </c>
      <c r="Z1732" s="4">
        <f t="shared" si="545"/>
        <v>4022000</v>
      </c>
      <c r="AA1732" s="16">
        <f t="shared" si="546"/>
        <v>1.2431626056688214E-3</v>
      </c>
      <c r="AB1732" s="15">
        <f t="shared" si="555"/>
        <v>0.18274490303331675</v>
      </c>
      <c r="AC1732" s="15">
        <f t="shared" si="556"/>
        <v>0.18274490303331675</v>
      </c>
      <c r="AD1732" s="4">
        <v>154719</v>
      </c>
      <c r="AE1732" s="26">
        <v>1303.3399999999999</v>
      </c>
      <c r="AF1732" s="26">
        <v>1303.3399999999999</v>
      </c>
      <c r="AG1732" s="4">
        <f t="shared" si="557"/>
        <v>1778000</v>
      </c>
      <c r="AH1732" s="16">
        <f t="shared" si="547"/>
        <v>2.8121484814398199E-3</v>
      </c>
      <c r="AI1732" s="15">
        <f t="shared" si="548"/>
        <v>0.41338582677165353</v>
      </c>
      <c r="AJ1732" s="15">
        <f t="shared" si="549"/>
        <v>0.41338582677165353</v>
      </c>
      <c r="AK1732" s="4">
        <f t="shared" si="550"/>
        <v>15073000</v>
      </c>
      <c r="AL1732" s="27">
        <f t="shared" si="551"/>
        <v>3.3171896769057253E-4</v>
      </c>
      <c r="AM1732" s="15">
        <f t="shared" si="558"/>
        <v>4.8762688250514163E-2</v>
      </c>
      <c r="AN1732" s="15">
        <f t="shared" si="559"/>
        <v>7.5523786901022457E-6</v>
      </c>
    </row>
    <row r="1733" spans="1:40" x14ac:dyDescent="0.2">
      <c r="A1733" s="4" t="s">
        <v>4627</v>
      </c>
      <c r="B1733" s="3" t="s">
        <v>10</v>
      </c>
      <c r="C1733" s="6">
        <v>154733</v>
      </c>
      <c r="D1733" s="3" t="s">
        <v>147</v>
      </c>
      <c r="E1733" s="6">
        <v>154748</v>
      </c>
      <c r="F1733" s="3" t="s">
        <v>2556</v>
      </c>
      <c r="G1733" s="8">
        <v>7000</v>
      </c>
      <c r="H1733" s="6">
        <v>142</v>
      </c>
      <c r="I1733" s="6">
        <v>154485</v>
      </c>
      <c r="J1733" s="13">
        <v>45107</v>
      </c>
      <c r="K1733" s="9">
        <v>7000</v>
      </c>
      <c r="L1733" s="4" t="s">
        <v>4627</v>
      </c>
      <c r="M1733" s="4" t="s">
        <v>4632</v>
      </c>
      <c r="N1733" s="4">
        <f>VLOOKUP(I1733,BaseModelo!$A$2:$E$5075,5)</f>
        <v>9</v>
      </c>
      <c r="P1733" s="15">
        <v>142.00000000000003</v>
      </c>
      <c r="Q1733" s="4">
        <f>VLOOKUP(I1733,BaseModelo!$A$2:$E$5075,3)</f>
        <v>147</v>
      </c>
      <c r="R1733" s="4">
        <f t="shared" si="540"/>
        <v>32283000</v>
      </c>
      <c r="S1733" s="16">
        <f t="shared" si="541"/>
        <v>2.168323885636403E-4</v>
      </c>
      <c r="T1733" s="4">
        <f t="shared" si="552"/>
        <v>3.0790199176036922E-2</v>
      </c>
      <c r="U1733" s="4">
        <f t="shared" si="553"/>
        <v>3.0790199176036929E-2</v>
      </c>
      <c r="V1733" s="6">
        <f t="shared" si="542"/>
        <v>0</v>
      </c>
      <c r="W1733" s="16" t="str">
        <f t="shared" si="543"/>
        <v/>
      </c>
      <c r="X1733" s="4" t="str">
        <f t="shared" si="554"/>
        <v/>
      </c>
      <c r="Y1733" s="4" t="str">
        <f t="shared" si="544"/>
        <v/>
      </c>
      <c r="Z1733" s="4">
        <f t="shared" si="545"/>
        <v>5305000</v>
      </c>
      <c r="AA1733" s="16">
        <f t="shared" si="546"/>
        <v>1.3195098963242225E-3</v>
      </c>
      <c r="AB1733" s="15">
        <f t="shared" si="555"/>
        <v>0.18737040527803958</v>
      </c>
      <c r="AC1733" s="15">
        <f t="shared" si="556"/>
        <v>0.18737040527803964</v>
      </c>
      <c r="AD1733" s="4">
        <v>154733</v>
      </c>
      <c r="AE1733" s="26">
        <v>1758.65</v>
      </c>
      <c r="AF1733" s="26">
        <v>1758.65</v>
      </c>
      <c r="AG1733" s="4">
        <f t="shared" si="557"/>
        <v>2114000</v>
      </c>
      <c r="AH1733" s="16">
        <f t="shared" si="547"/>
        <v>3.3112582781456954E-3</v>
      </c>
      <c r="AI1733" s="15">
        <f t="shared" si="548"/>
        <v>0.47019867549668876</v>
      </c>
      <c r="AJ1733" s="15">
        <f t="shared" si="549"/>
        <v>0.47019867549668881</v>
      </c>
      <c r="AK1733" s="4">
        <f t="shared" si="550"/>
        <v>15073000</v>
      </c>
      <c r="AL1733" s="27">
        <f t="shared" si="551"/>
        <v>4.6440655476680156E-4</v>
      </c>
      <c r="AM1733" s="15">
        <f t="shared" si="558"/>
        <v>6.5945730776885828E-2</v>
      </c>
      <c r="AN1733" s="15">
        <f t="shared" si="559"/>
        <v>1.4299170319926922E-5</v>
      </c>
    </row>
    <row r="1734" spans="1:40" x14ac:dyDescent="0.2">
      <c r="A1734" s="4" t="s">
        <v>4628</v>
      </c>
      <c r="B1734" s="2" t="s">
        <v>16</v>
      </c>
      <c r="C1734" s="5">
        <v>154796</v>
      </c>
      <c r="D1734" s="2" t="s">
        <v>472</v>
      </c>
      <c r="E1734" s="5">
        <v>154797</v>
      </c>
      <c r="F1734" s="2" t="s">
        <v>2544</v>
      </c>
      <c r="G1734" s="7">
        <v>7000</v>
      </c>
      <c r="H1734" s="5">
        <v>142</v>
      </c>
      <c r="I1734" s="6">
        <v>154359</v>
      </c>
      <c r="J1734" s="13">
        <v>45107</v>
      </c>
      <c r="K1734" s="9">
        <v>4581.3514339529947</v>
      </c>
      <c r="L1734" s="4" t="s">
        <v>4628</v>
      </c>
      <c r="M1734" s="4" t="s">
        <v>4632</v>
      </c>
      <c r="N1734" s="4">
        <f>VLOOKUP(I1734,BaseModelo!$A$2:$E$5075,5)</f>
        <v>5</v>
      </c>
      <c r="P1734" s="15">
        <v>142.00000000000003</v>
      </c>
      <c r="Q1734" s="4">
        <f>VLOOKUP(I1734,BaseModelo!$A$2:$E$5075,3)</f>
        <v>110</v>
      </c>
      <c r="R1734" s="4">
        <f t="shared" si="540"/>
        <v>32283000</v>
      </c>
      <c r="S1734" s="16">
        <f t="shared" si="541"/>
        <v>2.168323885636403E-4</v>
      </c>
      <c r="T1734" s="4">
        <f t="shared" si="552"/>
        <v>3.0790199176036922E-2</v>
      </c>
      <c r="U1734" s="4">
        <f t="shared" si="553"/>
        <v>3.0790199176036929E-2</v>
      </c>
      <c r="V1734" s="6">
        <f t="shared" si="542"/>
        <v>0</v>
      </c>
      <c r="W1734" s="16" t="str">
        <f t="shared" si="543"/>
        <v/>
      </c>
      <c r="X1734" s="4" t="str">
        <f t="shared" si="554"/>
        <v/>
      </c>
      <c r="Y1734" s="4" t="str">
        <f t="shared" si="544"/>
        <v/>
      </c>
      <c r="Z1734" s="4">
        <f t="shared" si="545"/>
        <v>4058000</v>
      </c>
      <c r="AA1734" s="16">
        <f t="shared" si="546"/>
        <v>1.7249876786594382E-3</v>
      </c>
      <c r="AB1734" s="15">
        <f t="shared" si="555"/>
        <v>0.24494825036964021</v>
      </c>
      <c r="AC1734" s="15">
        <f t="shared" si="556"/>
        <v>0.24494825036964027</v>
      </c>
      <c r="AD1734" s="4">
        <v>154796</v>
      </c>
      <c r="AE1734" s="26">
        <v>1758.65</v>
      </c>
      <c r="AF1734" s="26">
        <v>1502.9748986339644</v>
      </c>
      <c r="AG1734" s="4">
        <f t="shared" si="557"/>
        <v>2193000</v>
      </c>
      <c r="AH1734" s="16">
        <f t="shared" si="547"/>
        <v>3.1919744642042863E-3</v>
      </c>
      <c r="AI1734" s="15">
        <f t="shared" si="548"/>
        <v>0.45326037391700869</v>
      </c>
      <c r="AJ1734" s="15">
        <f t="shared" si="549"/>
        <v>0.45326037391700874</v>
      </c>
      <c r="AK1734" s="4">
        <f t="shared" si="550"/>
        <v>16319000</v>
      </c>
      <c r="AL1734" s="27">
        <f t="shared" si="551"/>
        <v>4.289478521968258E-4</v>
      </c>
      <c r="AM1734" s="15">
        <f t="shared" si="558"/>
        <v>6.0910595011949266E-2</v>
      </c>
      <c r="AN1734" s="15">
        <f t="shared" si="559"/>
        <v>1.3207389805273516E-5</v>
      </c>
    </row>
    <row r="1735" spans="1:40" x14ac:dyDescent="0.2">
      <c r="A1735" s="4" t="s">
        <v>4628</v>
      </c>
      <c r="B1735" s="3" t="s">
        <v>16</v>
      </c>
      <c r="C1735" s="6">
        <v>154796</v>
      </c>
      <c r="D1735" s="3" t="s">
        <v>472</v>
      </c>
      <c r="E1735" s="6">
        <v>154798</v>
      </c>
      <c r="F1735" s="3" t="s">
        <v>2548</v>
      </c>
      <c r="G1735" s="8">
        <v>8000</v>
      </c>
      <c r="H1735" s="6">
        <v>142</v>
      </c>
      <c r="I1735" s="6">
        <v>154358</v>
      </c>
      <c r="J1735" s="13">
        <v>45107</v>
      </c>
      <c r="K1735" s="9">
        <v>5235.8302102319949</v>
      </c>
      <c r="L1735" s="4" t="s">
        <v>4628</v>
      </c>
      <c r="M1735" s="4" t="s">
        <v>4632</v>
      </c>
      <c r="N1735" s="4">
        <f>VLOOKUP(I1735,BaseModelo!$A$2:$E$5075,5)</f>
        <v>5</v>
      </c>
      <c r="P1735" s="15">
        <v>142.00000000000003</v>
      </c>
      <c r="Q1735" s="4">
        <f>VLOOKUP(I1735,BaseModelo!$A$2:$E$5075,3)</f>
        <v>110</v>
      </c>
      <c r="R1735" s="4">
        <f t="shared" si="540"/>
        <v>32283000</v>
      </c>
      <c r="S1735" s="16">
        <f t="shared" si="541"/>
        <v>2.4780844407273179E-4</v>
      </c>
      <c r="T1735" s="4">
        <f t="shared" si="552"/>
        <v>3.5188799058327912E-2</v>
      </c>
      <c r="U1735" s="4">
        <f t="shared" si="553"/>
        <v>3.5188799058327919E-2</v>
      </c>
      <c r="V1735" s="6">
        <f t="shared" si="542"/>
        <v>0</v>
      </c>
      <c r="W1735" s="16" t="str">
        <f t="shared" si="543"/>
        <v/>
      </c>
      <c r="X1735" s="4" t="str">
        <f t="shared" si="554"/>
        <v/>
      </c>
      <c r="Y1735" s="4" t="str">
        <f t="shared" si="544"/>
        <v/>
      </c>
      <c r="Z1735" s="4">
        <f t="shared" si="545"/>
        <v>4058000</v>
      </c>
      <c r="AA1735" s="16">
        <f t="shared" si="546"/>
        <v>1.9714144898965009E-3</v>
      </c>
      <c r="AB1735" s="15">
        <f t="shared" si="555"/>
        <v>0.27994085756530313</v>
      </c>
      <c r="AC1735" s="15">
        <f t="shared" si="556"/>
        <v>0.27994085756530318</v>
      </c>
      <c r="AD1735" s="4">
        <v>154796</v>
      </c>
      <c r="AE1735" s="26">
        <v>2013.74</v>
      </c>
      <c r="AF1735" s="26">
        <v>1720.9795424758531</v>
      </c>
      <c r="AG1735" s="4">
        <f t="shared" si="557"/>
        <v>2193000</v>
      </c>
      <c r="AH1735" s="16">
        <f t="shared" si="547"/>
        <v>3.6479708162334701E-3</v>
      </c>
      <c r="AI1735" s="15">
        <f t="shared" si="548"/>
        <v>0.51801185590515275</v>
      </c>
      <c r="AJ1735" s="15">
        <f t="shared" si="549"/>
        <v>0.51801185590515286</v>
      </c>
      <c r="AK1735" s="4">
        <f t="shared" si="550"/>
        <v>16319000</v>
      </c>
      <c r="AL1735" s="27">
        <f t="shared" si="551"/>
        <v>4.9022611679637234E-4</v>
      </c>
      <c r="AM1735" s="15">
        <f t="shared" si="558"/>
        <v>6.9612108585084875E-2</v>
      </c>
      <c r="AN1735" s="15">
        <f t="shared" si="559"/>
        <v>1.725046831709194E-5</v>
      </c>
    </row>
    <row r="1736" spans="1:40" x14ac:dyDescent="0.2">
      <c r="A1736" s="4" t="s">
        <v>4628</v>
      </c>
      <c r="B1736" s="3" t="s">
        <v>16</v>
      </c>
      <c r="C1736" s="6">
        <v>154796</v>
      </c>
      <c r="D1736" s="3" t="s">
        <v>472</v>
      </c>
      <c r="E1736" s="6">
        <v>154799</v>
      </c>
      <c r="F1736" s="3" t="s">
        <v>2549</v>
      </c>
      <c r="G1736" s="8">
        <v>10000</v>
      </c>
      <c r="H1736" s="6">
        <v>142</v>
      </c>
      <c r="I1736" s="6">
        <v>154262</v>
      </c>
      <c r="J1736" s="13">
        <v>45107</v>
      </c>
      <c r="K1736" s="9">
        <v>6544.7877627899934</v>
      </c>
      <c r="L1736" s="4" t="s">
        <v>4628</v>
      </c>
      <c r="M1736" s="4" t="s">
        <v>4632</v>
      </c>
      <c r="N1736" s="4">
        <f>VLOOKUP(I1736,BaseModelo!$A$2:$E$5075,5)</f>
        <v>10</v>
      </c>
      <c r="P1736" s="15">
        <v>142.00000000000003</v>
      </c>
      <c r="Q1736" s="4">
        <f>VLOOKUP(I1736,BaseModelo!$A$2:$E$5075,3)</f>
        <v>0</v>
      </c>
      <c r="R1736" s="4">
        <f t="shared" si="540"/>
        <v>32283000</v>
      </c>
      <c r="S1736" s="16">
        <f t="shared" si="541"/>
        <v>3.0976055509091471E-4</v>
      </c>
      <c r="T1736" s="4">
        <f t="shared" si="552"/>
        <v>4.3985998822909891E-2</v>
      </c>
      <c r="U1736" s="4">
        <f t="shared" si="553"/>
        <v>4.3985998822909898E-2</v>
      </c>
      <c r="V1736" s="6">
        <f t="shared" si="542"/>
        <v>0</v>
      </c>
      <c r="W1736" s="16" t="str">
        <f t="shared" si="543"/>
        <v/>
      </c>
      <c r="X1736" s="4" t="str">
        <f t="shared" si="554"/>
        <v/>
      </c>
      <c r="Y1736" s="4" t="str">
        <f t="shared" si="544"/>
        <v/>
      </c>
      <c r="Z1736" s="4">
        <f t="shared" si="545"/>
        <v>4121000</v>
      </c>
      <c r="AA1736" s="16">
        <f t="shared" si="546"/>
        <v>2.4265954865323952E-3</v>
      </c>
      <c r="AB1736" s="15">
        <f t="shared" si="555"/>
        <v>0.3445765590876001</v>
      </c>
      <c r="AC1736" s="15">
        <f t="shared" si="556"/>
        <v>0.34457655908760021</v>
      </c>
      <c r="AD1736" s="4">
        <v>154796</v>
      </c>
      <c r="AE1736" s="26">
        <v>2510.34</v>
      </c>
      <c r="AF1736" s="26">
        <v>2145.3831103612351</v>
      </c>
      <c r="AG1736" s="4">
        <f t="shared" si="557"/>
        <v>1846000</v>
      </c>
      <c r="AH1736" s="16">
        <f t="shared" si="547"/>
        <v>5.4171180931744311E-3</v>
      </c>
      <c r="AI1736" s="15">
        <f t="shared" si="548"/>
        <v>0.76923076923076927</v>
      </c>
      <c r="AJ1736" s="15">
        <f t="shared" si="549"/>
        <v>0.76923076923076938</v>
      </c>
      <c r="AK1736" s="4">
        <f t="shared" si="550"/>
        <v>16319000</v>
      </c>
      <c r="AL1736" s="27">
        <f t="shared" si="551"/>
        <v>6.1278264599546543E-4</v>
      </c>
      <c r="AM1736" s="15">
        <f t="shared" si="558"/>
        <v>8.7015135731356094E-2</v>
      </c>
      <c r="AN1736" s="15">
        <f t="shared" si="559"/>
        <v>2.6953856745456156E-5</v>
      </c>
    </row>
    <row r="1737" spans="1:40" x14ac:dyDescent="0.2">
      <c r="A1737" s="4" t="s">
        <v>4628</v>
      </c>
      <c r="B1737" s="3" t="s">
        <v>16</v>
      </c>
      <c r="C1737" s="6">
        <v>154796</v>
      </c>
      <c r="D1737" s="3" t="s">
        <v>472</v>
      </c>
      <c r="E1737" s="6">
        <v>154800</v>
      </c>
      <c r="F1737" s="3" t="s">
        <v>2550</v>
      </c>
      <c r="G1737" s="8">
        <v>6000</v>
      </c>
      <c r="H1737" s="6">
        <v>142</v>
      </c>
      <c r="I1737" s="6">
        <v>154360</v>
      </c>
      <c r="J1737" s="13">
        <v>45107</v>
      </c>
      <c r="K1737" s="9">
        <v>3926.8726576739959</v>
      </c>
      <c r="L1737" s="4" t="s">
        <v>4628</v>
      </c>
      <c r="M1737" s="4" t="s">
        <v>4632</v>
      </c>
      <c r="N1737" s="4">
        <f>VLOOKUP(I1737,BaseModelo!$A$2:$E$5075,5)</f>
        <v>5</v>
      </c>
      <c r="P1737" s="15">
        <v>142.00000000000003</v>
      </c>
      <c r="Q1737" s="4">
        <f>VLOOKUP(I1737,BaseModelo!$A$2:$E$5075,3)</f>
        <v>110</v>
      </c>
      <c r="R1737" s="4">
        <f t="shared" si="540"/>
        <v>32283000</v>
      </c>
      <c r="S1737" s="16">
        <f t="shared" si="541"/>
        <v>1.8585633305454884E-4</v>
      </c>
      <c r="T1737" s="4">
        <f t="shared" si="552"/>
        <v>2.6391599293745936E-2</v>
      </c>
      <c r="U1737" s="4">
        <f t="shared" si="553"/>
        <v>2.6391599293745942E-2</v>
      </c>
      <c r="V1737" s="6">
        <f t="shared" si="542"/>
        <v>0</v>
      </c>
      <c r="W1737" s="16" t="str">
        <f t="shared" si="543"/>
        <v/>
      </c>
      <c r="X1737" s="4" t="str">
        <f t="shared" si="554"/>
        <v/>
      </c>
      <c r="Y1737" s="4" t="str">
        <f t="shared" si="544"/>
        <v/>
      </c>
      <c r="Z1737" s="4">
        <f t="shared" si="545"/>
        <v>4058000</v>
      </c>
      <c r="AA1737" s="16">
        <f t="shared" si="546"/>
        <v>1.4785608674223755E-3</v>
      </c>
      <c r="AB1737" s="15">
        <f t="shared" si="555"/>
        <v>0.20995564317397733</v>
      </c>
      <c r="AC1737" s="15">
        <f t="shared" si="556"/>
        <v>0.20995564317397736</v>
      </c>
      <c r="AD1737" s="4">
        <v>154796</v>
      </c>
      <c r="AE1737" s="26">
        <v>1503.37</v>
      </c>
      <c r="AF1737" s="26">
        <v>1284.8078772691226</v>
      </c>
      <c r="AG1737" s="4">
        <f t="shared" si="557"/>
        <v>2193000</v>
      </c>
      <c r="AH1737" s="16">
        <f t="shared" si="547"/>
        <v>2.7359781121751026E-3</v>
      </c>
      <c r="AI1737" s="15">
        <f t="shared" si="548"/>
        <v>0.38850889192886456</v>
      </c>
      <c r="AJ1737" s="15">
        <f t="shared" si="549"/>
        <v>0.38850889192886462</v>
      </c>
      <c r="AK1737" s="4">
        <f t="shared" si="550"/>
        <v>16319000</v>
      </c>
      <c r="AL1737" s="27">
        <f t="shared" si="551"/>
        <v>3.6766958759727926E-4</v>
      </c>
      <c r="AM1737" s="15">
        <f t="shared" si="558"/>
        <v>5.2209081438813656E-2</v>
      </c>
      <c r="AN1737" s="15">
        <f t="shared" si="559"/>
        <v>9.7033884283642175E-6</v>
      </c>
    </row>
    <row r="1738" spans="1:40" x14ac:dyDescent="0.2">
      <c r="A1738" s="4" t="s">
        <v>4628</v>
      </c>
      <c r="B1738" s="3" t="s">
        <v>16</v>
      </c>
      <c r="C1738" s="6">
        <v>154796</v>
      </c>
      <c r="D1738" s="3" t="s">
        <v>472</v>
      </c>
      <c r="E1738" s="6">
        <v>154801</v>
      </c>
      <c r="F1738" s="3" t="s">
        <v>2551</v>
      </c>
      <c r="G1738" s="8">
        <v>10000</v>
      </c>
      <c r="H1738" s="6">
        <v>142</v>
      </c>
      <c r="I1738" s="6">
        <v>154559</v>
      </c>
      <c r="J1738" s="13">
        <v>45107</v>
      </c>
      <c r="K1738" s="9">
        <v>6544.7877627899934</v>
      </c>
      <c r="L1738" s="4" t="s">
        <v>4628</v>
      </c>
      <c r="M1738" s="4" t="s">
        <v>4632</v>
      </c>
      <c r="N1738" s="4">
        <f>VLOOKUP(I1738,BaseModelo!$A$2:$E$5075,5)</f>
        <v>9</v>
      </c>
      <c r="P1738" s="15">
        <v>142.00000000000003</v>
      </c>
      <c r="Q1738" s="4">
        <f>VLOOKUP(I1738,BaseModelo!$A$2:$E$5075,3)</f>
        <v>147</v>
      </c>
      <c r="R1738" s="4">
        <f t="shared" si="540"/>
        <v>32283000</v>
      </c>
      <c r="S1738" s="16">
        <f t="shared" si="541"/>
        <v>3.0976055509091471E-4</v>
      </c>
      <c r="T1738" s="4">
        <f t="shared" si="552"/>
        <v>4.3985998822909891E-2</v>
      </c>
      <c r="U1738" s="4">
        <f t="shared" si="553"/>
        <v>4.3985998822909898E-2</v>
      </c>
      <c r="V1738" s="6">
        <f t="shared" si="542"/>
        <v>0</v>
      </c>
      <c r="W1738" s="16" t="str">
        <f t="shared" si="543"/>
        <v/>
      </c>
      <c r="X1738" s="4" t="str">
        <f t="shared" si="554"/>
        <v/>
      </c>
      <c r="Y1738" s="4" t="str">
        <f t="shared" si="544"/>
        <v/>
      </c>
      <c r="Z1738" s="4">
        <f t="shared" si="545"/>
        <v>5305000</v>
      </c>
      <c r="AA1738" s="16">
        <f t="shared" si="546"/>
        <v>1.885014137606032E-3</v>
      </c>
      <c r="AB1738" s="15">
        <f t="shared" si="555"/>
        <v>0.26767200754005654</v>
      </c>
      <c r="AC1738" s="15">
        <f t="shared" si="556"/>
        <v>0.2676720075400566</v>
      </c>
      <c r="AD1738" s="4">
        <v>154796</v>
      </c>
      <c r="AE1738" s="26">
        <v>2510.34</v>
      </c>
      <c r="AF1738" s="26">
        <v>2145.3831103612351</v>
      </c>
      <c r="AG1738" s="4">
        <f t="shared" si="557"/>
        <v>3095000</v>
      </c>
      <c r="AH1738" s="16">
        <f t="shared" si="547"/>
        <v>3.2310177705977385E-3</v>
      </c>
      <c r="AI1738" s="15">
        <f t="shared" si="548"/>
        <v>0.45880452342487887</v>
      </c>
      <c r="AJ1738" s="15">
        <f t="shared" si="549"/>
        <v>0.45880452342487893</v>
      </c>
      <c r="AK1738" s="4">
        <f t="shared" si="550"/>
        <v>16319000</v>
      </c>
      <c r="AL1738" s="27">
        <f t="shared" si="551"/>
        <v>6.1278264599546543E-4</v>
      </c>
      <c r="AM1738" s="15">
        <f t="shared" si="558"/>
        <v>8.7015135731356094E-2</v>
      </c>
      <c r="AN1738" s="15">
        <f t="shared" si="559"/>
        <v>2.6953856745456156E-5</v>
      </c>
    </row>
    <row r="1739" spans="1:40" x14ac:dyDescent="0.2">
      <c r="A1739" s="4" t="s">
        <v>4628</v>
      </c>
      <c r="B1739" s="3" t="s">
        <v>16</v>
      </c>
      <c r="C1739" s="6">
        <v>154796</v>
      </c>
      <c r="D1739" s="3" t="s">
        <v>472</v>
      </c>
      <c r="E1739" s="6">
        <v>154802</v>
      </c>
      <c r="F1739" s="3" t="s">
        <v>2552</v>
      </c>
      <c r="G1739" s="8">
        <v>7000</v>
      </c>
      <c r="H1739" s="6">
        <v>142</v>
      </c>
      <c r="I1739" s="6">
        <v>154265</v>
      </c>
      <c r="J1739" s="13">
        <v>45107</v>
      </c>
      <c r="K1739" s="9">
        <v>4581.3514339529947</v>
      </c>
      <c r="L1739" s="4" t="s">
        <v>4628</v>
      </c>
      <c r="M1739" s="4" t="s">
        <v>4632</v>
      </c>
      <c r="N1739" s="4">
        <f>VLOOKUP(I1739,BaseModelo!$A$2:$E$5075,5)</f>
        <v>10</v>
      </c>
      <c r="P1739" s="15">
        <v>142.00000000000003</v>
      </c>
      <c r="Q1739" s="4">
        <f>VLOOKUP(I1739,BaseModelo!$A$2:$E$5075,3)</f>
        <v>0</v>
      </c>
      <c r="R1739" s="4">
        <f t="shared" si="540"/>
        <v>32283000</v>
      </c>
      <c r="S1739" s="16">
        <f t="shared" si="541"/>
        <v>2.168323885636403E-4</v>
      </c>
      <c r="T1739" s="4">
        <f t="shared" si="552"/>
        <v>3.0790199176036922E-2</v>
      </c>
      <c r="U1739" s="4">
        <f t="shared" si="553"/>
        <v>3.0790199176036929E-2</v>
      </c>
      <c r="V1739" s="6">
        <f t="shared" si="542"/>
        <v>0</v>
      </c>
      <c r="W1739" s="16" t="str">
        <f t="shared" si="543"/>
        <v/>
      </c>
      <c r="X1739" s="4" t="str">
        <f t="shared" si="554"/>
        <v/>
      </c>
      <c r="Y1739" s="4" t="str">
        <f t="shared" si="544"/>
        <v/>
      </c>
      <c r="Z1739" s="4">
        <f t="shared" si="545"/>
        <v>4121000</v>
      </c>
      <c r="AA1739" s="16">
        <f t="shared" si="546"/>
        <v>1.6986168405726766E-3</v>
      </c>
      <c r="AB1739" s="15">
        <f t="shared" si="555"/>
        <v>0.24120359136132008</v>
      </c>
      <c r="AC1739" s="15">
        <f t="shared" si="556"/>
        <v>0.24120359136132014</v>
      </c>
      <c r="AD1739" s="4">
        <v>154796</v>
      </c>
      <c r="AE1739" s="26">
        <v>1758.65</v>
      </c>
      <c r="AF1739" s="26">
        <v>1502.9748986339644</v>
      </c>
      <c r="AG1739" s="4">
        <f t="shared" si="557"/>
        <v>1846000</v>
      </c>
      <c r="AH1739" s="16">
        <f t="shared" si="547"/>
        <v>3.791982665222102E-3</v>
      </c>
      <c r="AI1739" s="15">
        <f t="shared" si="548"/>
        <v>0.53846153846153844</v>
      </c>
      <c r="AJ1739" s="15">
        <f t="shared" si="549"/>
        <v>0.53846153846153855</v>
      </c>
      <c r="AK1739" s="4">
        <f t="shared" si="550"/>
        <v>16319000</v>
      </c>
      <c r="AL1739" s="27">
        <f t="shared" si="551"/>
        <v>4.289478521968258E-4</v>
      </c>
      <c r="AM1739" s="15">
        <f t="shared" si="558"/>
        <v>6.0910595011949266E-2</v>
      </c>
      <c r="AN1739" s="15">
        <f t="shared" si="559"/>
        <v>1.3207389805273516E-5</v>
      </c>
    </row>
    <row r="1740" spans="1:40" x14ac:dyDescent="0.2">
      <c r="A1740" s="4" t="s">
        <v>4627</v>
      </c>
      <c r="B1740" s="3" t="s">
        <v>17</v>
      </c>
      <c r="C1740" s="6">
        <v>154866</v>
      </c>
      <c r="D1740" s="3" t="s">
        <v>189</v>
      </c>
      <c r="E1740" s="6">
        <v>154873</v>
      </c>
      <c r="F1740" s="3" t="s">
        <v>2557</v>
      </c>
      <c r="G1740" s="8">
        <v>8000</v>
      </c>
      <c r="H1740" s="6">
        <v>142</v>
      </c>
      <c r="I1740" s="6">
        <v>154666</v>
      </c>
      <c r="J1740" s="13">
        <v>45107</v>
      </c>
      <c r="K1740" s="9">
        <v>8000</v>
      </c>
      <c r="L1740" s="4" t="s">
        <v>4627</v>
      </c>
      <c r="M1740" s="4" t="s">
        <v>4632</v>
      </c>
      <c r="N1740" s="4">
        <f>VLOOKUP(I1740,BaseModelo!$A$2:$E$5075,5)</f>
        <v>9</v>
      </c>
      <c r="P1740" s="15">
        <v>142.00000000000003</v>
      </c>
      <c r="Q1740" s="4">
        <f>VLOOKUP(I1740,BaseModelo!$A$2:$E$5075,3)</f>
        <v>147</v>
      </c>
      <c r="R1740" s="4">
        <f t="shared" si="540"/>
        <v>32283000</v>
      </c>
      <c r="S1740" s="16">
        <f t="shared" si="541"/>
        <v>2.4780844407273179E-4</v>
      </c>
      <c r="T1740" s="4">
        <f t="shared" si="552"/>
        <v>3.5188799058327912E-2</v>
      </c>
      <c r="U1740" s="4">
        <f t="shared" si="553"/>
        <v>3.5188799058327919E-2</v>
      </c>
      <c r="V1740" s="6">
        <f t="shared" si="542"/>
        <v>0</v>
      </c>
      <c r="W1740" s="16" t="str">
        <f t="shared" si="543"/>
        <v/>
      </c>
      <c r="X1740" s="4" t="str">
        <f t="shared" si="554"/>
        <v/>
      </c>
      <c r="Y1740" s="4" t="str">
        <f t="shared" si="544"/>
        <v/>
      </c>
      <c r="Z1740" s="4">
        <f t="shared" si="545"/>
        <v>5305000</v>
      </c>
      <c r="AA1740" s="16">
        <f t="shared" si="546"/>
        <v>1.5080113100848257E-3</v>
      </c>
      <c r="AB1740" s="15">
        <f t="shared" si="555"/>
        <v>0.21413760603204526</v>
      </c>
      <c r="AC1740" s="15">
        <f t="shared" si="556"/>
        <v>0.21413760603204529</v>
      </c>
      <c r="AD1740" s="4">
        <v>154866</v>
      </c>
      <c r="AE1740" s="26">
        <v>2013.74</v>
      </c>
      <c r="AF1740" s="26">
        <v>2013.74</v>
      </c>
      <c r="AG1740" s="4">
        <f t="shared" si="557"/>
        <v>2114000</v>
      </c>
      <c r="AH1740" s="16">
        <f t="shared" si="547"/>
        <v>3.7842951750236518E-3</v>
      </c>
      <c r="AI1740" s="15">
        <f t="shared" si="548"/>
        <v>0.53736991485335861</v>
      </c>
      <c r="AJ1740" s="15">
        <f t="shared" si="549"/>
        <v>0.53736991485335872</v>
      </c>
      <c r="AK1740" s="4">
        <f t="shared" si="550"/>
        <v>15073000</v>
      </c>
      <c r="AL1740" s="27">
        <f t="shared" si="551"/>
        <v>5.3075034830491602E-4</v>
      </c>
      <c r="AM1740" s="15">
        <f t="shared" si="558"/>
        <v>7.5366549459298077E-2</v>
      </c>
      <c r="AN1740" s="15">
        <f t="shared" si="559"/>
        <v>1.8676467356639244E-5</v>
      </c>
    </row>
    <row r="1741" spans="1:40" x14ac:dyDescent="0.2">
      <c r="A1741" s="4" t="s">
        <v>4627</v>
      </c>
      <c r="B1741" s="3" t="s">
        <v>17</v>
      </c>
      <c r="C1741" s="6">
        <v>154866</v>
      </c>
      <c r="D1741" s="3" t="s">
        <v>189</v>
      </c>
      <c r="E1741" s="6">
        <v>154937</v>
      </c>
      <c r="F1741" s="3" t="s">
        <v>2558</v>
      </c>
      <c r="G1741" s="8">
        <v>7000</v>
      </c>
      <c r="H1741" s="6">
        <v>142</v>
      </c>
      <c r="I1741" s="6">
        <v>154717</v>
      </c>
      <c r="J1741" s="13">
        <v>45107</v>
      </c>
      <c r="K1741" s="9">
        <v>7000</v>
      </c>
      <c r="L1741" s="4" t="s">
        <v>4627</v>
      </c>
      <c r="M1741" s="4" t="s">
        <v>4632</v>
      </c>
      <c r="N1741" s="4">
        <f>VLOOKUP(I1741,BaseModelo!$A$2:$E$5075,5)</f>
        <v>5</v>
      </c>
      <c r="P1741" s="15">
        <v>142.00000000000003</v>
      </c>
      <c r="Q1741" s="4">
        <f>VLOOKUP(I1741,BaseModelo!$A$2:$E$5075,3)</f>
        <v>110</v>
      </c>
      <c r="R1741" s="4">
        <f t="shared" si="540"/>
        <v>32283000</v>
      </c>
      <c r="S1741" s="16">
        <f t="shared" si="541"/>
        <v>2.168323885636403E-4</v>
      </c>
      <c r="T1741" s="4">
        <f t="shared" si="552"/>
        <v>3.0790199176036922E-2</v>
      </c>
      <c r="U1741" s="4">
        <f t="shared" si="553"/>
        <v>3.0790199176036929E-2</v>
      </c>
      <c r="V1741" s="6">
        <f t="shared" si="542"/>
        <v>0</v>
      </c>
      <c r="W1741" s="16" t="str">
        <f t="shared" si="543"/>
        <v/>
      </c>
      <c r="X1741" s="4" t="str">
        <f t="shared" si="554"/>
        <v/>
      </c>
      <c r="Y1741" s="4" t="str">
        <f t="shared" si="544"/>
        <v/>
      </c>
      <c r="Z1741" s="4">
        <f t="shared" si="545"/>
        <v>4058000</v>
      </c>
      <c r="AA1741" s="16">
        <f t="shared" si="546"/>
        <v>1.7249876786594382E-3</v>
      </c>
      <c r="AB1741" s="15">
        <f t="shared" si="555"/>
        <v>0.24494825036964021</v>
      </c>
      <c r="AC1741" s="15">
        <f t="shared" si="556"/>
        <v>0.24494825036964027</v>
      </c>
      <c r="AD1741" s="4">
        <v>154866</v>
      </c>
      <c r="AE1741" s="26">
        <v>1758.65</v>
      </c>
      <c r="AF1741" s="26">
        <v>1758.65</v>
      </c>
      <c r="AG1741" s="4">
        <f t="shared" si="557"/>
        <v>1768000</v>
      </c>
      <c r="AH1741" s="16">
        <f t="shared" si="547"/>
        <v>3.9592760180995473E-3</v>
      </c>
      <c r="AI1741" s="15">
        <f t="shared" si="548"/>
        <v>0.56221719457013575</v>
      </c>
      <c r="AJ1741" s="15">
        <f t="shared" si="549"/>
        <v>0.56221719457013586</v>
      </c>
      <c r="AK1741" s="4">
        <f t="shared" si="550"/>
        <v>15073000</v>
      </c>
      <c r="AL1741" s="27">
        <f t="shared" si="551"/>
        <v>4.6440655476680156E-4</v>
      </c>
      <c r="AM1741" s="15">
        <f t="shared" si="558"/>
        <v>6.5945730776885828E-2</v>
      </c>
      <c r="AN1741" s="15">
        <f t="shared" si="559"/>
        <v>1.4299170319926922E-5</v>
      </c>
    </row>
    <row r="1742" spans="1:40" x14ac:dyDescent="0.2">
      <c r="A1742" s="4" t="s">
        <v>4627</v>
      </c>
      <c r="B1742" s="3" t="s">
        <v>17</v>
      </c>
      <c r="C1742" s="6">
        <v>154866</v>
      </c>
      <c r="D1742" s="3" t="s">
        <v>189</v>
      </c>
      <c r="E1742" s="6">
        <v>154938</v>
      </c>
      <c r="F1742" s="3" t="s">
        <v>2559</v>
      </c>
      <c r="G1742" s="8">
        <v>8000</v>
      </c>
      <c r="H1742" s="6">
        <v>142</v>
      </c>
      <c r="I1742" s="6">
        <v>154785</v>
      </c>
      <c r="J1742" s="13">
        <v>45107</v>
      </c>
      <c r="K1742" s="9">
        <v>8000</v>
      </c>
      <c r="L1742" s="4" t="s">
        <v>4627</v>
      </c>
      <c r="M1742" s="4" t="s">
        <v>4632</v>
      </c>
      <c r="N1742" s="4">
        <f>VLOOKUP(I1742,BaseModelo!$A$2:$E$5075,5)</f>
        <v>9</v>
      </c>
      <c r="P1742" s="15">
        <v>142.00000000000003</v>
      </c>
      <c r="Q1742" s="4">
        <f>VLOOKUP(I1742,BaseModelo!$A$2:$E$5075,3)</f>
        <v>147</v>
      </c>
      <c r="R1742" s="4">
        <f t="shared" si="540"/>
        <v>32283000</v>
      </c>
      <c r="S1742" s="16">
        <f t="shared" si="541"/>
        <v>2.4780844407273179E-4</v>
      </c>
      <c r="T1742" s="4">
        <f t="shared" si="552"/>
        <v>3.5188799058327912E-2</v>
      </c>
      <c r="U1742" s="4">
        <f t="shared" si="553"/>
        <v>3.5188799058327919E-2</v>
      </c>
      <c r="V1742" s="6">
        <f t="shared" si="542"/>
        <v>0</v>
      </c>
      <c r="W1742" s="16" t="str">
        <f t="shared" si="543"/>
        <v/>
      </c>
      <c r="X1742" s="4" t="str">
        <f t="shared" si="554"/>
        <v/>
      </c>
      <c r="Y1742" s="4" t="str">
        <f t="shared" si="544"/>
        <v/>
      </c>
      <c r="Z1742" s="4">
        <f t="shared" si="545"/>
        <v>5305000</v>
      </c>
      <c r="AA1742" s="16">
        <f t="shared" si="546"/>
        <v>1.5080113100848257E-3</v>
      </c>
      <c r="AB1742" s="15">
        <f t="shared" si="555"/>
        <v>0.21413760603204526</v>
      </c>
      <c r="AC1742" s="15">
        <f t="shared" si="556"/>
        <v>0.21413760603204529</v>
      </c>
      <c r="AD1742" s="4">
        <v>154866</v>
      </c>
      <c r="AE1742" s="26">
        <v>2013.74</v>
      </c>
      <c r="AF1742" s="26">
        <v>2013.74</v>
      </c>
      <c r="AG1742" s="4">
        <f t="shared" si="557"/>
        <v>2114000</v>
      </c>
      <c r="AH1742" s="16">
        <f t="shared" si="547"/>
        <v>3.7842951750236518E-3</v>
      </c>
      <c r="AI1742" s="15">
        <f t="shared" si="548"/>
        <v>0.53736991485335861</v>
      </c>
      <c r="AJ1742" s="15">
        <f t="shared" si="549"/>
        <v>0.53736991485335872</v>
      </c>
      <c r="AK1742" s="4">
        <f t="shared" si="550"/>
        <v>15073000</v>
      </c>
      <c r="AL1742" s="27">
        <f t="shared" si="551"/>
        <v>5.3075034830491602E-4</v>
      </c>
      <c r="AM1742" s="15">
        <f t="shared" si="558"/>
        <v>7.5366549459298077E-2</v>
      </c>
      <c r="AN1742" s="15">
        <f t="shared" si="559"/>
        <v>1.8676467356639244E-5</v>
      </c>
    </row>
    <row r="1743" spans="1:40" x14ac:dyDescent="0.2">
      <c r="A1743" s="4" t="s">
        <v>4627</v>
      </c>
      <c r="B1743" s="3" t="s">
        <v>5</v>
      </c>
      <c r="C1743" s="6">
        <v>154881</v>
      </c>
      <c r="D1743" s="3" t="s">
        <v>161</v>
      </c>
      <c r="E1743" s="6">
        <v>154907</v>
      </c>
      <c r="F1743" s="3" t="s">
        <v>2569</v>
      </c>
      <c r="G1743" s="8">
        <v>5000</v>
      </c>
      <c r="H1743" s="6">
        <v>147</v>
      </c>
      <c r="I1743" s="6">
        <v>154879</v>
      </c>
      <c r="J1743" s="13">
        <v>45107</v>
      </c>
      <c r="K1743" s="9">
        <v>5000</v>
      </c>
      <c r="L1743" s="4" t="s">
        <v>4627</v>
      </c>
      <c r="M1743" s="4" t="s">
        <v>4632</v>
      </c>
      <c r="N1743" s="4">
        <f>VLOOKUP(I1743,BaseModelo!$A$2:$E$5075,5)</f>
        <v>5</v>
      </c>
      <c r="P1743" s="15">
        <v>147</v>
      </c>
      <c r="Q1743" s="4">
        <f>VLOOKUP(I1743,BaseModelo!$A$2:$E$5075,3)</f>
        <v>110</v>
      </c>
      <c r="R1743" s="4">
        <f t="shared" si="540"/>
        <v>32283000</v>
      </c>
      <c r="S1743" s="16">
        <f t="shared" si="541"/>
        <v>1.5488027754545735E-4</v>
      </c>
      <c r="T1743" s="4">
        <f t="shared" si="552"/>
        <v>2.2767400799182231E-2</v>
      </c>
      <c r="U1743" s="4">
        <f t="shared" si="553"/>
        <v>2.2767400799182231E-2</v>
      </c>
      <c r="V1743" s="6">
        <f t="shared" si="542"/>
        <v>0</v>
      </c>
      <c r="W1743" s="16" t="str">
        <f t="shared" si="543"/>
        <v/>
      </c>
      <c r="X1743" s="4" t="str">
        <f t="shared" si="554"/>
        <v/>
      </c>
      <c r="Y1743" s="4" t="str">
        <f t="shared" si="544"/>
        <v/>
      </c>
      <c r="Z1743" s="4">
        <f t="shared" si="545"/>
        <v>4058000</v>
      </c>
      <c r="AA1743" s="16">
        <f t="shared" si="546"/>
        <v>1.2321340561853129E-3</v>
      </c>
      <c r="AB1743" s="15">
        <f t="shared" si="555"/>
        <v>0.18112370625924099</v>
      </c>
      <c r="AC1743" s="15">
        <f t="shared" si="556"/>
        <v>0.18112370625924099</v>
      </c>
      <c r="AD1743" s="4">
        <v>154881</v>
      </c>
      <c r="AE1743" s="26">
        <v>1303.3399999999999</v>
      </c>
      <c r="AF1743" s="26">
        <v>1303.3399999999999</v>
      </c>
      <c r="AG1743" s="4">
        <f t="shared" si="557"/>
        <v>1768000</v>
      </c>
      <c r="AH1743" s="16">
        <f t="shared" si="547"/>
        <v>2.8280542986425339E-3</v>
      </c>
      <c r="AI1743" s="15">
        <f t="shared" si="548"/>
        <v>0.41572398190045246</v>
      </c>
      <c r="AJ1743" s="15">
        <f t="shared" si="549"/>
        <v>0.41572398190045246</v>
      </c>
      <c r="AK1743" s="4">
        <f t="shared" si="550"/>
        <v>15073000</v>
      </c>
      <c r="AL1743" s="27">
        <f t="shared" si="551"/>
        <v>3.3171896769057253E-4</v>
      </c>
      <c r="AM1743" s="15">
        <f t="shared" si="558"/>
        <v>4.8762688250514163E-2</v>
      </c>
      <c r="AN1743" s="15">
        <f t="shared" si="559"/>
        <v>7.5523786901022457E-6</v>
      </c>
    </row>
    <row r="1744" spans="1:40" x14ac:dyDescent="0.2">
      <c r="A1744" s="4" t="s">
        <v>4627</v>
      </c>
      <c r="B1744" s="2" t="s">
        <v>10</v>
      </c>
      <c r="C1744" s="5">
        <v>154908</v>
      </c>
      <c r="D1744" s="2" t="s">
        <v>474</v>
      </c>
      <c r="E1744" s="5">
        <v>154909</v>
      </c>
      <c r="F1744" s="2" t="s">
        <v>2566</v>
      </c>
      <c r="G1744" s="7">
        <v>8000</v>
      </c>
      <c r="H1744" s="5">
        <v>127</v>
      </c>
      <c r="I1744" s="6">
        <v>154772</v>
      </c>
      <c r="J1744" s="13">
        <v>45107</v>
      </c>
      <c r="K1744" s="9">
        <v>2474.7380999958791</v>
      </c>
      <c r="L1744" s="4" t="s">
        <v>4627</v>
      </c>
      <c r="M1744" s="4" t="s">
        <v>4632</v>
      </c>
      <c r="N1744" s="4">
        <f>VLOOKUP(I1744,BaseModelo!$A$2:$E$5075,5)</f>
        <v>9</v>
      </c>
      <c r="P1744" s="15">
        <v>142.00000000000003</v>
      </c>
      <c r="Q1744" s="4">
        <f>VLOOKUP(I1744,BaseModelo!$A$2:$E$5075,3)</f>
        <v>147</v>
      </c>
      <c r="R1744" s="4">
        <f t="shared" si="540"/>
        <v>32283000</v>
      </c>
      <c r="S1744" s="16">
        <f t="shared" si="541"/>
        <v>2.4780844407273179E-4</v>
      </c>
      <c r="T1744" s="4">
        <f t="shared" si="552"/>
        <v>3.1471672397236937E-2</v>
      </c>
      <c r="U1744" s="4">
        <f t="shared" si="553"/>
        <v>3.5188799058327919E-2</v>
      </c>
      <c r="V1744" s="6">
        <f t="shared" si="542"/>
        <v>0</v>
      </c>
      <c r="W1744" s="16" t="str">
        <f t="shared" si="543"/>
        <v/>
      </c>
      <c r="X1744" s="4" t="str">
        <f t="shared" si="554"/>
        <v/>
      </c>
      <c r="Y1744" s="4" t="str">
        <f t="shared" si="544"/>
        <v/>
      </c>
      <c r="Z1744" s="4">
        <f t="shared" si="545"/>
        <v>5305000</v>
      </c>
      <c r="AA1744" s="16">
        <f t="shared" si="546"/>
        <v>1.5080113100848257E-3</v>
      </c>
      <c r="AB1744" s="15">
        <f t="shared" si="555"/>
        <v>0.19151743638077287</v>
      </c>
      <c r="AC1744" s="15">
        <f t="shared" si="556"/>
        <v>0.21413760603204529</v>
      </c>
      <c r="AD1744" s="4">
        <v>154908</v>
      </c>
      <c r="AE1744" s="26">
        <v>1779.26</v>
      </c>
      <c r="AF1744" s="26">
        <v>920.16659290400082</v>
      </c>
      <c r="AG1744" s="4">
        <f t="shared" si="557"/>
        <v>2114000</v>
      </c>
      <c r="AH1744" s="16">
        <f t="shared" si="547"/>
        <v>3.7842951750236518E-3</v>
      </c>
      <c r="AI1744" s="15">
        <f t="shared" si="548"/>
        <v>0.48060548722800378</v>
      </c>
      <c r="AJ1744" s="15">
        <f t="shared" si="549"/>
        <v>0.53736991485335872</v>
      </c>
      <c r="AK1744" s="4">
        <f t="shared" si="550"/>
        <v>15073000</v>
      </c>
      <c r="AL1744" s="27">
        <f t="shared" si="551"/>
        <v>5.3075034830491602E-4</v>
      </c>
      <c r="AM1744" s="15">
        <f t="shared" si="558"/>
        <v>6.7405294234724342E-2</v>
      </c>
      <c r="AN1744" s="15">
        <f t="shared" si="559"/>
        <v>1.8676467356639244E-5</v>
      </c>
    </row>
    <row r="1745" spans="1:40" x14ac:dyDescent="0.2">
      <c r="A1745" s="4" t="s">
        <v>4627</v>
      </c>
      <c r="B1745" s="3" t="s">
        <v>10</v>
      </c>
      <c r="C1745" s="6">
        <v>154908</v>
      </c>
      <c r="D1745" s="3" t="s">
        <v>474</v>
      </c>
      <c r="E1745" s="6">
        <v>154910</v>
      </c>
      <c r="F1745" s="3" t="s">
        <v>2578</v>
      </c>
      <c r="G1745" s="8">
        <v>10000</v>
      </c>
      <c r="H1745" s="6">
        <v>127</v>
      </c>
      <c r="I1745" s="6">
        <v>154475</v>
      </c>
      <c r="J1745" s="13">
        <v>45107</v>
      </c>
      <c r="K1745" s="9">
        <v>3093.4226249948488</v>
      </c>
      <c r="L1745" s="4" t="s">
        <v>4627</v>
      </c>
      <c r="M1745" s="4" t="s">
        <v>4632</v>
      </c>
      <c r="N1745" s="4">
        <f>VLOOKUP(I1745,BaseModelo!$A$2:$E$5075,5)</f>
        <v>7</v>
      </c>
      <c r="P1745" s="15">
        <v>142.00000000000003</v>
      </c>
      <c r="Q1745" s="4">
        <f>VLOOKUP(I1745,BaseModelo!$A$2:$E$5075,3)</f>
        <v>127</v>
      </c>
      <c r="R1745" s="4">
        <f t="shared" si="540"/>
        <v>32283000</v>
      </c>
      <c r="S1745" s="16">
        <f t="shared" si="541"/>
        <v>3.0976055509091471E-4</v>
      </c>
      <c r="T1745" s="4">
        <f t="shared" si="552"/>
        <v>3.9339590496546166E-2</v>
      </c>
      <c r="U1745" s="4">
        <f t="shared" si="553"/>
        <v>4.3985998822909898E-2</v>
      </c>
      <c r="V1745" s="6">
        <f t="shared" si="542"/>
        <v>0</v>
      </c>
      <c r="W1745" s="16" t="str">
        <f t="shared" si="543"/>
        <v/>
      </c>
      <c r="X1745" s="4" t="str">
        <f t="shared" si="554"/>
        <v/>
      </c>
      <c r="Y1745" s="4" t="str">
        <f t="shared" si="544"/>
        <v/>
      </c>
      <c r="Z1745" s="4">
        <f t="shared" si="545"/>
        <v>4022000</v>
      </c>
      <c r="AA1745" s="16">
        <f t="shared" si="546"/>
        <v>2.4863252113376429E-3</v>
      </c>
      <c r="AB1745" s="15">
        <f t="shared" si="555"/>
        <v>0.31576330183988066</v>
      </c>
      <c r="AC1745" s="15">
        <f t="shared" si="556"/>
        <v>0.35305818000994538</v>
      </c>
      <c r="AD1745" s="4">
        <v>154908</v>
      </c>
      <c r="AE1745" s="26">
        <v>2220.65</v>
      </c>
      <c r="AF1745" s="26">
        <v>1148.4369594844313</v>
      </c>
      <c r="AG1745" s="4">
        <f t="shared" si="557"/>
        <v>1778000</v>
      </c>
      <c r="AH1745" s="16">
        <f t="shared" si="547"/>
        <v>5.6242969628796397E-3</v>
      </c>
      <c r="AI1745" s="15">
        <f t="shared" si="548"/>
        <v>0.71428571428571419</v>
      </c>
      <c r="AJ1745" s="15">
        <f t="shared" si="549"/>
        <v>0.79865016872890904</v>
      </c>
      <c r="AK1745" s="4">
        <f t="shared" si="550"/>
        <v>15073000</v>
      </c>
      <c r="AL1745" s="27">
        <f t="shared" si="551"/>
        <v>6.6343793538114506E-4</v>
      </c>
      <c r="AM1745" s="15">
        <f t="shared" si="558"/>
        <v>8.4256617793405417E-2</v>
      </c>
      <c r="AN1745" s="15">
        <f t="shared" si="559"/>
        <v>2.918198024474882E-5</v>
      </c>
    </row>
    <row r="1746" spans="1:40" x14ac:dyDescent="0.2">
      <c r="A1746" s="4" t="s">
        <v>4627</v>
      </c>
      <c r="B1746" s="3" t="s">
        <v>10</v>
      </c>
      <c r="C1746" s="6">
        <v>154908</v>
      </c>
      <c r="D1746" s="3" t="s">
        <v>474</v>
      </c>
      <c r="E1746" s="6">
        <v>154911</v>
      </c>
      <c r="F1746" s="3" t="s">
        <v>2579</v>
      </c>
      <c r="G1746" s="8">
        <v>8000</v>
      </c>
      <c r="H1746" s="6">
        <v>127</v>
      </c>
      <c r="I1746" s="6">
        <v>154329</v>
      </c>
      <c r="J1746" s="13">
        <v>45107</v>
      </c>
      <c r="K1746" s="9">
        <v>2474.7380999958791</v>
      </c>
      <c r="L1746" s="4" t="s">
        <v>4627</v>
      </c>
      <c r="M1746" s="4" t="s">
        <v>4632</v>
      </c>
      <c r="N1746" s="4">
        <f>VLOOKUP(I1746,BaseModelo!$A$2:$E$5075,5)</f>
        <v>6</v>
      </c>
      <c r="P1746" s="15">
        <v>142.00000000000003</v>
      </c>
      <c r="Q1746" s="4">
        <f>VLOOKUP(I1746,BaseModelo!$A$2:$E$5075,3)</f>
        <v>115</v>
      </c>
      <c r="R1746" s="4">
        <f t="shared" si="540"/>
        <v>32283000</v>
      </c>
      <c r="S1746" s="16">
        <f t="shared" si="541"/>
        <v>2.4780844407273179E-4</v>
      </c>
      <c r="T1746" s="4">
        <f t="shared" si="552"/>
        <v>3.1471672397236937E-2</v>
      </c>
      <c r="U1746" s="4">
        <f t="shared" si="553"/>
        <v>3.5188799058327919E-2</v>
      </c>
      <c r="V1746" s="6">
        <f t="shared" si="542"/>
        <v>0</v>
      </c>
      <c r="W1746" s="16" t="str">
        <f t="shared" si="543"/>
        <v/>
      </c>
      <c r="X1746" s="4" t="str">
        <f t="shared" si="554"/>
        <v/>
      </c>
      <c r="Y1746" s="4" t="str">
        <f t="shared" si="544"/>
        <v/>
      </c>
      <c r="Z1746" s="4">
        <f t="shared" si="545"/>
        <v>4853000</v>
      </c>
      <c r="AA1746" s="16">
        <f t="shared" si="546"/>
        <v>1.6484648670925201E-3</v>
      </c>
      <c r="AB1746" s="15">
        <f t="shared" si="555"/>
        <v>0.20935503812075004</v>
      </c>
      <c r="AC1746" s="15">
        <f t="shared" si="556"/>
        <v>0.23408201112713789</v>
      </c>
      <c r="AD1746" s="4">
        <v>154908</v>
      </c>
      <c r="AE1746" s="26">
        <v>1779.26</v>
      </c>
      <c r="AF1746" s="26">
        <v>920.16659290400082</v>
      </c>
      <c r="AG1746" s="4">
        <f t="shared" si="557"/>
        <v>1993000</v>
      </c>
      <c r="AH1746" s="16">
        <f t="shared" si="547"/>
        <v>4.014049172102358E-3</v>
      </c>
      <c r="AI1746" s="15">
        <f t="shared" si="548"/>
        <v>0.50978424485699947</v>
      </c>
      <c r="AJ1746" s="15">
        <f t="shared" si="549"/>
        <v>0.56999498243853497</v>
      </c>
      <c r="AK1746" s="4">
        <f t="shared" si="550"/>
        <v>15073000</v>
      </c>
      <c r="AL1746" s="27">
        <f t="shared" si="551"/>
        <v>5.3075034830491602E-4</v>
      </c>
      <c r="AM1746" s="15">
        <f t="shared" si="558"/>
        <v>6.7405294234724342E-2</v>
      </c>
      <c r="AN1746" s="15">
        <f t="shared" si="559"/>
        <v>1.8676467356639244E-5</v>
      </c>
    </row>
    <row r="1747" spans="1:40" x14ac:dyDescent="0.2">
      <c r="A1747" s="4" t="s">
        <v>4627</v>
      </c>
      <c r="B1747" s="3" t="s">
        <v>10</v>
      </c>
      <c r="C1747" s="6">
        <v>154908</v>
      </c>
      <c r="D1747" s="3" t="s">
        <v>474</v>
      </c>
      <c r="E1747" s="6">
        <v>154912</v>
      </c>
      <c r="F1747" s="3" t="s">
        <v>2580</v>
      </c>
      <c r="G1747" s="8">
        <v>6000</v>
      </c>
      <c r="H1747" s="6">
        <v>127</v>
      </c>
      <c r="I1747" s="6">
        <v>154374</v>
      </c>
      <c r="J1747" s="13">
        <v>45107</v>
      </c>
      <c r="K1747" s="9">
        <v>1856.0535749969092</v>
      </c>
      <c r="L1747" s="4" t="s">
        <v>4627</v>
      </c>
      <c r="M1747" s="4" t="s">
        <v>4632</v>
      </c>
      <c r="N1747" s="4">
        <f>VLOOKUP(I1747,BaseModelo!$A$2:$E$5075,5)</f>
        <v>10</v>
      </c>
      <c r="P1747" s="15">
        <v>142.00000000000003</v>
      </c>
      <c r="Q1747" s="4">
        <f>VLOOKUP(I1747,BaseModelo!$A$2:$E$5075,3)</f>
        <v>0</v>
      </c>
      <c r="R1747" s="4">
        <f t="shared" si="540"/>
        <v>32283000</v>
      </c>
      <c r="S1747" s="16">
        <f t="shared" si="541"/>
        <v>1.8585633305454884E-4</v>
      </c>
      <c r="T1747" s="4">
        <f t="shared" si="552"/>
        <v>2.3603754297927704E-2</v>
      </c>
      <c r="U1747" s="4">
        <f t="shared" si="553"/>
        <v>2.6391599293745942E-2</v>
      </c>
      <c r="V1747" s="6">
        <f t="shared" si="542"/>
        <v>0</v>
      </c>
      <c r="W1747" s="16" t="str">
        <f t="shared" si="543"/>
        <v/>
      </c>
      <c r="X1747" s="4" t="str">
        <f t="shared" si="554"/>
        <v/>
      </c>
      <c r="Y1747" s="4" t="str">
        <f t="shared" si="544"/>
        <v/>
      </c>
      <c r="Z1747" s="4">
        <f t="shared" si="545"/>
        <v>4121000</v>
      </c>
      <c r="AA1747" s="16">
        <f t="shared" si="546"/>
        <v>1.4559572919194371E-3</v>
      </c>
      <c r="AB1747" s="15">
        <f t="shared" si="555"/>
        <v>0.18490657607376851</v>
      </c>
      <c r="AC1747" s="15">
        <f t="shared" si="556"/>
        <v>0.20674593545256012</v>
      </c>
      <c r="AD1747" s="4">
        <v>154908</v>
      </c>
      <c r="AE1747" s="26">
        <v>1337.87</v>
      </c>
      <c r="AF1747" s="26">
        <v>691.89622632357009</v>
      </c>
      <c r="AG1747" s="4">
        <f t="shared" si="557"/>
        <v>2105000</v>
      </c>
      <c r="AH1747" s="16">
        <f t="shared" si="547"/>
        <v>2.8503562945368173E-3</v>
      </c>
      <c r="AI1747" s="15">
        <f t="shared" si="548"/>
        <v>0.36199524940617578</v>
      </c>
      <c r="AJ1747" s="15">
        <f t="shared" si="549"/>
        <v>0.40475059382422812</v>
      </c>
      <c r="AK1747" s="4">
        <f t="shared" si="550"/>
        <v>15073000</v>
      </c>
      <c r="AL1747" s="27">
        <f t="shared" si="551"/>
        <v>3.9806276122868704E-4</v>
      </c>
      <c r="AM1747" s="15">
        <f t="shared" si="558"/>
        <v>5.0553970676043253E-2</v>
      </c>
      <c r="AN1747" s="15">
        <f t="shared" si="559"/>
        <v>1.0505512888109577E-5</v>
      </c>
    </row>
    <row r="1748" spans="1:40" x14ac:dyDescent="0.2">
      <c r="A1748" s="4" t="s">
        <v>4627</v>
      </c>
      <c r="B1748" s="3" t="s">
        <v>10</v>
      </c>
      <c r="C1748" s="6">
        <v>154908</v>
      </c>
      <c r="D1748" s="3" t="s">
        <v>474</v>
      </c>
      <c r="E1748" s="6">
        <v>154913</v>
      </c>
      <c r="F1748" s="3" t="s">
        <v>2581</v>
      </c>
      <c r="G1748" s="8">
        <v>8000</v>
      </c>
      <c r="H1748" s="6">
        <v>127</v>
      </c>
      <c r="I1748" s="6">
        <v>154351</v>
      </c>
      <c r="J1748" s="13">
        <v>45107</v>
      </c>
      <c r="K1748" s="9">
        <v>2474.7380999958791</v>
      </c>
      <c r="L1748" s="4" t="s">
        <v>4627</v>
      </c>
      <c r="M1748" s="4" t="s">
        <v>4632</v>
      </c>
      <c r="N1748" s="4">
        <f>VLOOKUP(I1748,BaseModelo!$A$2:$E$5075,5)</f>
        <v>5</v>
      </c>
      <c r="P1748" s="15">
        <v>142.00000000000003</v>
      </c>
      <c r="Q1748" s="4">
        <f>VLOOKUP(I1748,BaseModelo!$A$2:$E$5075,3)</f>
        <v>110</v>
      </c>
      <c r="R1748" s="4">
        <f t="shared" si="540"/>
        <v>32283000</v>
      </c>
      <c r="S1748" s="16">
        <f t="shared" si="541"/>
        <v>2.4780844407273179E-4</v>
      </c>
      <c r="T1748" s="4">
        <f t="shared" si="552"/>
        <v>3.1471672397236937E-2</v>
      </c>
      <c r="U1748" s="4">
        <f t="shared" si="553"/>
        <v>3.5188799058327919E-2</v>
      </c>
      <c r="V1748" s="6">
        <f t="shared" si="542"/>
        <v>0</v>
      </c>
      <c r="W1748" s="16" t="str">
        <f t="shared" si="543"/>
        <v/>
      </c>
      <c r="X1748" s="4" t="str">
        <f t="shared" si="554"/>
        <v/>
      </c>
      <c r="Y1748" s="4" t="str">
        <f t="shared" si="544"/>
        <v/>
      </c>
      <c r="Z1748" s="4">
        <f t="shared" si="545"/>
        <v>4058000</v>
      </c>
      <c r="AA1748" s="16">
        <f t="shared" si="546"/>
        <v>1.9714144898965009E-3</v>
      </c>
      <c r="AB1748" s="15">
        <f t="shared" si="555"/>
        <v>0.25036964021685559</v>
      </c>
      <c r="AC1748" s="15">
        <f t="shared" si="556"/>
        <v>0.27994085756530318</v>
      </c>
      <c r="AD1748" s="4">
        <v>154908</v>
      </c>
      <c r="AE1748" s="26">
        <v>1779.26</v>
      </c>
      <c r="AF1748" s="26">
        <v>920.16659290400082</v>
      </c>
      <c r="AG1748" s="4">
        <f t="shared" si="557"/>
        <v>1768000</v>
      </c>
      <c r="AH1748" s="16">
        <f t="shared" si="547"/>
        <v>4.5248868778280547E-3</v>
      </c>
      <c r="AI1748" s="15">
        <f t="shared" si="548"/>
        <v>0.57466063348416296</v>
      </c>
      <c r="AJ1748" s="15">
        <f t="shared" si="549"/>
        <v>0.64253393665158387</v>
      </c>
      <c r="AK1748" s="4">
        <f t="shared" si="550"/>
        <v>15073000</v>
      </c>
      <c r="AL1748" s="27">
        <f t="shared" si="551"/>
        <v>5.3075034830491602E-4</v>
      </c>
      <c r="AM1748" s="15">
        <f t="shared" si="558"/>
        <v>6.7405294234724342E-2</v>
      </c>
      <c r="AN1748" s="15">
        <f t="shared" si="559"/>
        <v>1.8676467356639244E-5</v>
      </c>
    </row>
    <row r="1749" spans="1:40" x14ac:dyDescent="0.2">
      <c r="A1749" s="4" t="s">
        <v>4627</v>
      </c>
      <c r="B1749" s="3" t="s">
        <v>10</v>
      </c>
      <c r="C1749" s="6">
        <v>154908</v>
      </c>
      <c r="D1749" s="3" t="s">
        <v>474</v>
      </c>
      <c r="E1749" s="6">
        <v>154914</v>
      </c>
      <c r="F1749" s="3" t="s">
        <v>2582</v>
      </c>
      <c r="G1749" s="8">
        <v>8000</v>
      </c>
      <c r="H1749" s="6">
        <v>142</v>
      </c>
      <c r="I1749" s="6">
        <v>154332</v>
      </c>
      <c r="J1749" s="13">
        <v>45107</v>
      </c>
      <c r="K1749" s="9">
        <v>2474.7380999958791</v>
      </c>
      <c r="L1749" s="4" t="s">
        <v>4627</v>
      </c>
      <c r="M1749" s="4" t="s">
        <v>4632</v>
      </c>
      <c r="N1749" s="4">
        <f>VLOOKUP(I1749,BaseModelo!$A$2:$E$5075,5)</f>
        <v>6</v>
      </c>
      <c r="P1749" s="15">
        <v>142.00000000000003</v>
      </c>
      <c r="Q1749" s="4">
        <f>VLOOKUP(I1749,BaseModelo!$A$2:$E$5075,3)</f>
        <v>115</v>
      </c>
      <c r="R1749" s="4">
        <f t="shared" si="540"/>
        <v>32283000</v>
      </c>
      <c r="S1749" s="16">
        <f t="shared" si="541"/>
        <v>2.4780844407273179E-4</v>
      </c>
      <c r="T1749" s="4">
        <f t="shared" si="552"/>
        <v>3.5188799058327912E-2</v>
      </c>
      <c r="U1749" s="4">
        <f t="shared" si="553"/>
        <v>3.5188799058327919E-2</v>
      </c>
      <c r="V1749" s="6">
        <f t="shared" si="542"/>
        <v>0</v>
      </c>
      <c r="W1749" s="16" t="str">
        <f t="shared" si="543"/>
        <v/>
      </c>
      <c r="X1749" s="4" t="str">
        <f t="shared" si="554"/>
        <v/>
      </c>
      <c r="Y1749" s="4" t="str">
        <f t="shared" si="544"/>
        <v/>
      </c>
      <c r="Z1749" s="4">
        <f t="shared" si="545"/>
        <v>4853000</v>
      </c>
      <c r="AA1749" s="16">
        <f t="shared" si="546"/>
        <v>1.6484648670925201E-3</v>
      </c>
      <c r="AB1749" s="15">
        <f t="shared" si="555"/>
        <v>0.23408201112713783</v>
      </c>
      <c r="AC1749" s="15">
        <f t="shared" si="556"/>
        <v>0.23408201112713789</v>
      </c>
      <c r="AD1749" s="4">
        <v>154908</v>
      </c>
      <c r="AE1749" s="26">
        <v>2013.74</v>
      </c>
      <c r="AF1749" s="26">
        <v>1041.4308615910561</v>
      </c>
      <c r="AG1749" s="4">
        <f t="shared" si="557"/>
        <v>1993000</v>
      </c>
      <c r="AH1749" s="16">
        <f t="shared" si="547"/>
        <v>4.014049172102358E-3</v>
      </c>
      <c r="AI1749" s="15">
        <f t="shared" si="548"/>
        <v>0.56999498243853486</v>
      </c>
      <c r="AJ1749" s="15">
        <f t="shared" si="549"/>
        <v>0.56999498243853497</v>
      </c>
      <c r="AK1749" s="4">
        <f t="shared" si="550"/>
        <v>15073000</v>
      </c>
      <c r="AL1749" s="27">
        <f t="shared" si="551"/>
        <v>5.3075034830491602E-4</v>
      </c>
      <c r="AM1749" s="15">
        <f t="shared" si="558"/>
        <v>7.5366549459298077E-2</v>
      </c>
      <c r="AN1749" s="15">
        <f t="shared" si="559"/>
        <v>1.8676467356639244E-5</v>
      </c>
    </row>
    <row r="1750" spans="1:40" x14ac:dyDescent="0.2">
      <c r="A1750" s="4" t="s">
        <v>4627</v>
      </c>
      <c r="B1750" s="3" t="s">
        <v>10</v>
      </c>
      <c r="C1750" s="6">
        <v>154908</v>
      </c>
      <c r="D1750" s="3" t="s">
        <v>474</v>
      </c>
      <c r="E1750" s="6">
        <v>154915</v>
      </c>
      <c r="F1750" s="3" t="s">
        <v>2583</v>
      </c>
      <c r="G1750" s="8">
        <v>10000</v>
      </c>
      <c r="H1750" s="6">
        <v>142</v>
      </c>
      <c r="I1750" s="6">
        <v>154477</v>
      </c>
      <c r="J1750" s="13">
        <v>45107</v>
      </c>
      <c r="K1750" s="9">
        <v>3093.4226249948488</v>
      </c>
      <c r="L1750" s="4" t="s">
        <v>4627</v>
      </c>
      <c r="M1750" s="4" t="s">
        <v>4632</v>
      </c>
      <c r="N1750" s="4">
        <f>VLOOKUP(I1750,BaseModelo!$A$2:$E$5075,5)</f>
        <v>7</v>
      </c>
      <c r="P1750" s="15">
        <v>142.00000000000003</v>
      </c>
      <c r="Q1750" s="4">
        <f>VLOOKUP(I1750,BaseModelo!$A$2:$E$5075,3)</f>
        <v>127</v>
      </c>
      <c r="R1750" s="4">
        <f t="shared" si="540"/>
        <v>32283000</v>
      </c>
      <c r="S1750" s="16">
        <f t="shared" si="541"/>
        <v>3.0976055509091471E-4</v>
      </c>
      <c r="T1750" s="4">
        <f t="shared" si="552"/>
        <v>4.3985998822909891E-2</v>
      </c>
      <c r="U1750" s="4">
        <f t="shared" si="553"/>
        <v>4.3985998822909898E-2</v>
      </c>
      <c r="V1750" s="6">
        <f t="shared" si="542"/>
        <v>0</v>
      </c>
      <c r="W1750" s="16" t="str">
        <f t="shared" si="543"/>
        <v/>
      </c>
      <c r="X1750" s="4" t="str">
        <f t="shared" si="554"/>
        <v/>
      </c>
      <c r="Y1750" s="4" t="str">
        <f t="shared" si="544"/>
        <v/>
      </c>
      <c r="Z1750" s="4">
        <f t="shared" si="545"/>
        <v>4022000</v>
      </c>
      <c r="AA1750" s="16">
        <f t="shared" si="546"/>
        <v>2.4863252113376429E-3</v>
      </c>
      <c r="AB1750" s="15">
        <f t="shared" si="555"/>
        <v>0.35305818000994527</v>
      </c>
      <c r="AC1750" s="15">
        <f t="shared" si="556"/>
        <v>0.35305818000994538</v>
      </c>
      <c r="AD1750" s="4">
        <v>154908</v>
      </c>
      <c r="AE1750" s="26">
        <v>2510.34</v>
      </c>
      <c r="AF1750" s="26">
        <v>1298.2537711355449</v>
      </c>
      <c r="AG1750" s="4">
        <f t="shared" si="557"/>
        <v>1778000</v>
      </c>
      <c r="AH1750" s="16">
        <f t="shared" si="547"/>
        <v>5.6242969628796397E-3</v>
      </c>
      <c r="AI1750" s="15">
        <f t="shared" si="548"/>
        <v>0.79865016872890882</v>
      </c>
      <c r="AJ1750" s="15">
        <f t="shared" si="549"/>
        <v>0.79865016872890904</v>
      </c>
      <c r="AK1750" s="4">
        <f t="shared" si="550"/>
        <v>15073000</v>
      </c>
      <c r="AL1750" s="27">
        <f t="shared" si="551"/>
        <v>6.6343793538114506E-4</v>
      </c>
      <c r="AM1750" s="15">
        <f t="shared" si="558"/>
        <v>9.4208186824122603E-2</v>
      </c>
      <c r="AN1750" s="15">
        <f t="shared" si="559"/>
        <v>2.918198024474882E-5</v>
      </c>
    </row>
    <row r="1751" spans="1:40" x14ac:dyDescent="0.2">
      <c r="A1751" s="4" t="s">
        <v>4628</v>
      </c>
      <c r="B1751" s="2" t="s">
        <v>15</v>
      </c>
      <c r="C1751" s="5">
        <v>154916</v>
      </c>
      <c r="D1751" s="2" t="s">
        <v>473</v>
      </c>
      <c r="E1751" s="5">
        <v>154917</v>
      </c>
      <c r="F1751" s="2" t="s">
        <v>2560</v>
      </c>
      <c r="G1751" s="7">
        <v>15000</v>
      </c>
      <c r="H1751" s="5">
        <v>75</v>
      </c>
      <c r="I1751" s="6">
        <v>154439</v>
      </c>
      <c r="J1751" s="13">
        <v>45107</v>
      </c>
      <c r="K1751" s="9">
        <v>15000</v>
      </c>
      <c r="L1751" s="4" t="s">
        <v>4628</v>
      </c>
      <c r="M1751" s="4" t="s">
        <v>4632</v>
      </c>
      <c r="N1751" s="4">
        <f>VLOOKUP(I1751,BaseModelo!$A$2:$E$5075,5)</f>
        <v>7</v>
      </c>
      <c r="P1751" s="15">
        <v>132</v>
      </c>
      <c r="Q1751" s="4">
        <f>VLOOKUP(I1751,BaseModelo!$A$2:$E$5075,3)</f>
        <v>127</v>
      </c>
      <c r="R1751" s="4">
        <f t="shared" si="540"/>
        <v>32283000</v>
      </c>
      <c r="S1751" s="16">
        <f t="shared" si="541"/>
        <v>4.6464083263637206E-4</v>
      </c>
      <c r="T1751" s="4">
        <f t="shared" si="552"/>
        <v>3.4848062447727902E-2</v>
      </c>
      <c r="U1751" s="4">
        <f t="shared" si="553"/>
        <v>6.1332589908001112E-2</v>
      </c>
      <c r="V1751" s="6">
        <f t="shared" si="542"/>
        <v>0</v>
      </c>
      <c r="W1751" s="16" t="str">
        <f t="shared" si="543"/>
        <v/>
      </c>
      <c r="X1751" s="4" t="str">
        <f t="shared" si="554"/>
        <v/>
      </c>
      <c r="Y1751" s="4" t="str">
        <f t="shared" si="544"/>
        <v/>
      </c>
      <c r="Z1751" s="4">
        <f t="shared" si="545"/>
        <v>4022000</v>
      </c>
      <c r="AA1751" s="16">
        <f t="shared" si="546"/>
        <v>3.7294878170064643E-3</v>
      </c>
      <c r="AB1751" s="15">
        <f t="shared" si="555"/>
        <v>0.27971158627548481</v>
      </c>
      <c r="AC1751" s="15">
        <f t="shared" si="556"/>
        <v>0.49229239184485329</v>
      </c>
      <c r="AD1751" s="4">
        <v>154916</v>
      </c>
      <c r="AE1751" s="26">
        <v>1924.13</v>
      </c>
      <c r="AF1751" s="26">
        <v>1924.13</v>
      </c>
      <c r="AG1751" s="4">
        <f t="shared" si="557"/>
        <v>2184000</v>
      </c>
      <c r="AH1751" s="16">
        <f t="shared" si="547"/>
        <v>6.868131868131868E-3</v>
      </c>
      <c r="AI1751" s="15">
        <f t="shared" si="548"/>
        <v>0.51510989010989006</v>
      </c>
      <c r="AJ1751" s="15">
        <f t="shared" si="549"/>
        <v>0.90659340659340659</v>
      </c>
      <c r="AK1751" s="4">
        <f t="shared" si="550"/>
        <v>16319000</v>
      </c>
      <c r="AL1751" s="27">
        <f t="shared" si="551"/>
        <v>9.1917396899319809E-4</v>
      </c>
      <c r="AM1751" s="15">
        <f t="shared" si="558"/>
        <v>6.8938047674489855E-2</v>
      </c>
      <c r="AN1751" s="15">
        <f t="shared" si="559"/>
        <v>5.637532009436955E-5</v>
      </c>
    </row>
    <row r="1752" spans="1:40" x14ac:dyDescent="0.2">
      <c r="A1752" s="4" t="s">
        <v>4628</v>
      </c>
      <c r="B1752" s="3" t="s">
        <v>15</v>
      </c>
      <c r="C1752" s="6">
        <v>154916</v>
      </c>
      <c r="D1752" s="3" t="s">
        <v>473</v>
      </c>
      <c r="E1752" s="6">
        <v>154918</v>
      </c>
      <c r="F1752" s="3" t="s">
        <v>2561</v>
      </c>
      <c r="G1752" s="8">
        <v>15000</v>
      </c>
      <c r="H1752" s="6">
        <v>95</v>
      </c>
      <c r="I1752" s="6">
        <v>154438</v>
      </c>
      <c r="J1752" s="13">
        <v>45107</v>
      </c>
      <c r="K1752" s="9">
        <v>15000</v>
      </c>
      <c r="L1752" s="4" t="s">
        <v>4628</v>
      </c>
      <c r="M1752" s="4" t="s">
        <v>4632</v>
      </c>
      <c r="N1752" s="4">
        <f>VLOOKUP(I1752,BaseModelo!$A$2:$E$5075,5)</f>
        <v>9</v>
      </c>
      <c r="P1752" s="15">
        <v>132</v>
      </c>
      <c r="Q1752" s="4">
        <f>VLOOKUP(I1752,BaseModelo!$A$2:$E$5075,3)</f>
        <v>147</v>
      </c>
      <c r="R1752" s="4">
        <f t="shared" si="540"/>
        <v>32283000</v>
      </c>
      <c r="S1752" s="16">
        <f t="shared" si="541"/>
        <v>4.6464083263637206E-4</v>
      </c>
      <c r="T1752" s="4">
        <f t="shared" si="552"/>
        <v>4.4140879100455346E-2</v>
      </c>
      <c r="U1752" s="4">
        <f t="shared" si="553"/>
        <v>6.1332589908001112E-2</v>
      </c>
      <c r="V1752" s="6">
        <f t="shared" si="542"/>
        <v>0</v>
      </c>
      <c r="W1752" s="16" t="str">
        <f t="shared" si="543"/>
        <v/>
      </c>
      <c r="X1752" s="4" t="str">
        <f t="shared" si="554"/>
        <v/>
      </c>
      <c r="Y1752" s="4" t="str">
        <f t="shared" si="544"/>
        <v/>
      </c>
      <c r="Z1752" s="4">
        <f t="shared" si="545"/>
        <v>5305000</v>
      </c>
      <c r="AA1752" s="16">
        <f t="shared" si="546"/>
        <v>2.8275212064090482E-3</v>
      </c>
      <c r="AB1752" s="15">
        <f t="shared" si="555"/>
        <v>0.2686145146088596</v>
      </c>
      <c r="AC1752" s="15">
        <f t="shared" si="556"/>
        <v>0.37323279924599434</v>
      </c>
      <c r="AD1752" s="4">
        <v>154916</v>
      </c>
      <c r="AE1752" s="26">
        <v>2462.0500000000002</v>
      </c>
      <c r="AF1752" s="26">
        <v>2462.0500000000002</v>
      </c>
      <c r="AG1752" s="4">
        <f t="shared" si="557"/>
        <v>3095000</v>
      </c>
      <c r="AH1752" s="16">
        <f t="shared" si="547"/>
        <v>4.8465266558966073E-3</v>
      </c>
      <c r="AI1752" s="15">
        <f t="shared" si="548"/>
        <v>0.4604200323101777</v>
      </c>
      <c r="AJ1752" s="15">
        <f t="shared" si="549"/>
        <v>0.63974151857835215</v>
      </c>
      <c r="AK1752" s="4">
        <f t="shared" si="550"/>
        <v>16319000</v>
      </c>
      <c r="AL1752" s="27">
        <f t="shared" si="551"/>
        <v>9.1917396899319809E-4</v>
      </c>
      <c r="AM1752" s="15">
        <f t="shared" si="558"/>
        <v>8.7321527054353823E-2</v>
      </c>
      <c r="AN1752" s="15">
        <f t="shared" si="559"/>
        <v>5.637532009436955E-5</v>
      </c>
    </row>
    <row r="1753" spans="1:40" x14ac:dyDescent="0.2">
      <c r="A1753" s="4" t="s">
        <v>4628</v>
      </c>
      <c r="B1753" s="3" t="s">
        <v>15</v>
      </c>
      <c r="C1753" s="6">
        <v>154916</v>
      </c>
      <c r="D1753" s="3" t="s">
        <v>473</v>
      </c>
      <c r="E1753" s="6">
        <v>154920</v>
      </c>
      <c r="F1753" s="3" t="s">
        <v>2562</v>
      </c>
      <c r="G1753" s="8">
        <v>18000</v>
      </c>
      <c r="H1753" s="6">
        <v>80</v>
      </c>
      <c r="I1753" s="6">
        <v>154437</v>
      </c>
      <c r="J1753" s="13">
        <v>45107</v>
      </c>
      <c r="K1753" s="9">
        <v>18000</v>
      </c>
      <c r="L1753" s="4" t="s">
        <v>4628</v>
      </c>
      <c r="M1753" s="4" t="s">
        <v>4632</v>
      </c>
      <c r="N1753" s="4">
        <f>VLOOKUP(I1753,BaseModelo!$A$2:$E$5075,5)</f>
        <v>5</v>
      </c>
      <c r="P1753" s="15">
        <v>122</v>
      </c>
      <c r="Q1753" s="4">
        <f>VLOOKUP(I1753,BaseModelo!$A$2:$E$5075,3)</f>
        <v>110</v>
      </c>
      <c r="R1753" s="4">
        <f t="shared" si="540"/>
        <v>32283000</v>
      </c>
      <c r="S1753" s="16">
        <f t="shared" si="541"/>
        <v>5.575689991636465E-4</v>
      </c>
      <c r="T1753" s="4">
        <f t="shared" si="552"/>
        <v>4.4605519933091718E-2</v>
      </c>
      <c r="U1753" s="4">
        <f t="shared" si="553"/>
        <v>6.8023417897964872E-2</v>
      </c>
      <c r="V1753" s="6">
        <f t="shared" si="542"/>
        <v>0</v>
      </c>
      <c r="W1753" s="16" t="str">
        <f t="shared" si="543"/>
        <v/>
      </c>
      <c r="X1753" s="4" t="str">
        <f t="shared" si="554"/>
        <v/>
      </c>
      <c r="Y1753" s="4" t="str">
        <f t="shared" si="544"/>
        <v/>
      </c>
      <c r="Z1753" s="4">
        <f t="shared" si="545"/>
        <v>4058000</v>
      </c>
      <c r="AA1753" s="16">
        <f t="shared" si="546"/>
        <v>4.4356826022671266E-3</v>
      </c>
      <c r="AB1753" s="15">
        <f t="shared" si="555"/>
        <v>0.35485460818137016</v>
      </c>
      <c r="AC1753" s="15">
        <f t="shared" si="556"/>
        <v>0.54115327747658948</v>
      </c>
      <c r="AD1753" s="4">
        <v>154916</v>
      </c>
      <c r="AE1753" s="26">
        <v>2468.96</v>
      </c>
      <c r="AF1753" s="26">
        <v>2468.96</v>
      </c>
      <c r="AG1753" s="4">
        <f t="shared" si="557"/>
        <v>2193000</v>
      </c>
      <c r="AH1753" s="16">
        <f t="shared" si="547"/>
        <v>8.2079343365253077E-3</v>
      </c>
      <c r="AI1753" s="15">
        <f t="shared" si="548"/>
        <v>0.65663474692202461</v>
      </c>
      <c r="AJ1753" s="15">
        <f t="shared" si="549"/>
        <v>1.0013679890560876</v>
      </c>
      <c r="AK1753" s="4">
        <f t="shared" si="550"/>
        <v>16319000</v>
      </c>
      <c r="AL1753" s="27">
        <f t="shared" si="551"/>
        <v>1.1030087627918377E-3</v>
      </c>
      <c r="AM1753" s="15">
        <f t="shared" si="558"/>
        <v>8.824070102334701E-2</v>
      </c>
      <c r="AN1753" s="15">
        <f t="shared" si="559"/>
        <v>7.5030426016506379E-5</v>
      </c>
    </row>
    <row r="1754" spans="1:40" x14ac:dyDescent="0.2">
      <c r="A1754" s="4" t="s">
        <v>4628</v>
      </c>
      <c r="B1754" s="3" t="s">
        <v>15</v>
      </c>
      <c r="C1754" s="6">
        <v>154916</v>
      </c>
      <c r="D1754" s="3" t="s">
        <v>473</v>
      </c>
      <c r="E1754" s="6">
        <v>154921</v>
      </c>
      <c r="F1754" s="3" t="s">
        <v>2563</v>
      </c>
      <c r="G1754" s="8">
        <v>15000</v>
      </c>
      <c r="H1754" s="6">
        <v>80</v>
      </c>
      <c r="I1754" s="6">
        <v>154436</v>
      </c>
      <c r="J1754" s="13">
        <v>45107</v>
      </c>
      <c r="K1754" s="9">
        <v>15000</v>
      </c>
      <c r="L1754" s="4" t="s">
        <v>4628</v>
      </c>
      <c r="M1754" s="4" t="s">
        <v>4632</v>
      </c>
      <c r="N1754" s="4">
        <f>VLOOKUP(I1754,BaseModelo!$A$2:$E$5075,5)</f>
        <v>7</v>
      </c>
      <c r="P1754" s="15">
        <v>132</v>
      </c>
      <c r="Q1754" s="4">
        <f>VLOOKUP(I1754,BaseModelo!$A$2:$E$5075,3)</f>
        <v>127</v>
      </c>
      <c r="R1754" s="4">
        <f t="shared" si="540"/>
        <v>32283000</v>
      </c>
      <c r="S1754" s="16">
        <f t="shared" si="541"/>
        <v>4.6464083263637206E-4</v>
      </c>
      <c r="T1754" s="4">
        <f t="shared" si="552"/>
        <v>3.7171266610909762E-2</v>
      </c>
      <c r="U1754" s="4">
        <f t="shared" si="553"/>
        <v>6.1332589908001112E-2</v>
      </c>
      <c r="V1754" s="6">
        <f t="shared" si="542"/>
        <v>0</v>
      </c>
      <c r="W1754" s="16" t="str">
        <f t="shared" si="543"/>
        <v/>
      </c>
      <c r="X1754" s="4" t="str">
        <f t="shared" si="554"/>
        <v/>
      </c>
      <c r="Y1754" s="4" t="str">
        <f t="shared" si="544"/>
        <v/>
      </c>
      <c r="Z1754" s="4">
        <f t="shared" si="545"/>
        <v>4022000</v>
      </c>
      <c r="AA1754" s="16">
        <f t="shared" si="546"/>
        <v>3.7294878170064643E-3</v>
      </c>
      <c r="AB1754" s="15">
        <f t="shared" si="555"/>
        <v>0.29835902536051717</v>
      </c>
      <c r="AC1754" s="15">
        <f t="shared" si="556"/>
        <v>0.49229239184485329</v>
      </c>
      <c r="AD1754" s="4">
        <v>154916</v>
      </c>
      <c r="AE1754" s="26">
        <v>2048.2800000000002</v>
      </c>
      <c r="AF1754" s="26">
        <v>2048.2800000000002</v>
      </c>
      <c r="AG1754" s="4">
        <f t="shared" si="557"/>
        <v>2184000</v>
      </c>
      <c r="AH1754" s="16">
        <f t="shared" si="547"/>
        <v>6.868131868131868E-3</v>
      </c>
      <c r="AI1754" s="15">
        <f t="shared" si="548"/>
        <v>0.5494505494505495</v>
      </c>
      <c r="AJ1754" s="15">
        <f t="shared" si="549"/>
        <v>0.90659340659340659</v>
      </c>
      <c r="AK1754" s="4">
        <f t="shared" si="550"/>
        <v>16319000</v>
      </c>
      <c r="AL1754" s="27">
        <f t="shared" si="551"/>
        <v>9.1917396899319809E-4</v>
      </c>
      <c r="AM1754" s="15">
        <f t="shared" si="558"/>
        <v>7.3533917519455844E-2</v>
      </c>
      <c r="AN1754" s="15">
        <f t="shared" si="559"/>
        <v>5.637532009436955E-5</v>
      </c>
    </row>
    <row r="1755" spans="1:40" x14ac:dyDescent="0.2">
      <c r="A1755" s="4" t="s">
        <v>4628</v>
      </c>
      <c r="B1755" s="3" t="s">
        <v>15</v>
      </c>
      <c r="C1755" s="6">
        <v>154916</v>
      </c>
      <c r="D1755" s="3" t="s">
        <v>473</v>
      </c>
      <c r="E1755" s="6">
        <v>154922</v>
      </c>
      <c r="F1755" s="3" t="s">
        <v>2564</v>
      </c>
      <c r="G1755" s="8">
        <v>12000</v>
      </c>
      <c r="H1755" s="6">
        <v>80</v>
      </c>
      <c r="I1755" s="6">
        <v>154567</v>
      </c>
      <c r="J1755" s="13">
        <v>45107</v>
      </c>
      <c r="K1755" s="9">
        <v>12000</v>
      </c>
      <c r="L1755" s="4" t="s">
        <v>4628</v>
      </c>
      <c r="M1755" s="4" t="s">
        <v>4632</v>
      </c>
      <c r="N1755" s="4">
        <f>VLOOKUP(I1755,BaseModelo!$A$2:$E$5075,5)</f>
        <v>9</v>
      </c>
      <c r="P1755" s="15">
        <v>132</v>
      </c>
      <c r="Q1755" s="4">
        <f>VLOOKUP(I1755,BaseModelo!$A$2:$E$5075,3)</f>
        <v>147</v>
      </c>
      <c r="R1755" s="4">
        <f t="shared" si="540"/>
        <v>32283000</v>
      </c>
      <c r="S1755" s="16">
        <f t="shared" si="541"/>
        <v>3.7171266610909768E-4</v>
      </c>
      <c r="T1755" s="4">
        <f t="shared" si="552"/>
        <v>2.9737013288727816E-2</v>
      </c>
      <c r="U1755" s="4">
        <f t="shared" si="553"/>
        <v>4.9066071926400896E-2</v>
      </c>
      <c r="V1755" s="6">
        <f t="shared" si="542"/>
        <v>0</v>
      </c>
      <c r="W1755" s="16" t="str">
        <f t="shared" si="543"/>
        <v/>
      </c>
      <c r="X1755" s="4" t="str">
        <f t="shared" si="554"/>
        <v/>
      </c>
      <c r="Y1755" s="4" t="str">
        <f t="shared" si="544"/>
        <v/>
      </c>
      <c r="Z1755" s="4">
        <f t="shared" si="545"/>
        <v>5305000</v>
      </c>
      <c r="AA1755" s="16">
        <f t="shared" si="546"/>
        <v>2.2620169651272385E-3</v>
      </c>
      <c r="AB1755" s="15">
        <f t="shared" si="555"/>
        <v>0.18096135721017909</v>
      </c>
      <c r="AC1755" s="15">
        <f t="shared" si="556"/>
        <v>0.29858623939679546</v>
      </c>
      <c r="AD1755" s="4">
        <v>154916</v>
      </c>
      <c r="AE1755" s="26">
        <v>1641.37</v>
      </c>
      <c r="AF1755" s="26">
        <v>1641.37</v>
      </c>
      <c r="AG1755" s="4">
        <f t="shared" si="557"/>
        <v>3095000</v>
      </c>
      <c r="AH1755" s="16">
        <f t="shared" si="547"/>
        <v>3.8772213247172858E-3</v>
      </c>
      <c r="AI1755" s="15">
        <f t="shared" si="548"/>
        <v>0.31017770597738287</v>
      </c>
      <c r="AJ1755" s="15">
        <f t="shared" si="549"/>
        <v>0.5117932148626817</v>
      </c>
      <c r="AK1755" s="4">
        <f t="shared" si="550"/>
        <v>16319000</v>
      </c>
      <c r="AL1755" s="27">
        <f t="shared" si="551"/>
        <v>7.3533917519455851E-4</v>
      </c>
      <c r="AM1755" s="15">
        <f t="shared" si="558"/>
        <v>5.8827134015564678E-2</v>
      </c>
      <c r="AN1755" s="15">
        <f t="shared" si="559"/>
        <v>3.6080204860396516E-5</v>
      </c>
    </row>
    <row r="1756" spans="1:40" x14ac:dyDescent="0.2">
      <c r="A1756" s="4" t="s">
        <v>4628</v>
      </c>
      <c r="B1756" s="3" t="s">
        <v>15</v>
      </c>
      <c r="C1756" s="6">
        <v>154916</v>
      </c>
      <c r="D1756" s="3" t="s">
        <v>473</v>
      </c>
      <c r="E1756" s="6">
        <v>154923</v>
      </c>
      <c r="F1756" s="3" t="s">
        <v>2565</v>
      </c>
      <c r="G1756" s="8">
        <v>10000</v>
      </c>
      <c r="H1756" s="6">
        <v>80</v>
      </c>
      <c r="I1756" s="6">
        <v>154435</v>
      </c>
      <c r="J1756" s="13">
        <v>45107</v>
      </c>
      <c r="K1756" s="9">
        <v>10000</v>
      </c>
      <c r="L1756" s="4" t="s">
        <v>4628</v>
      </c>
      <c r="M1756" s="4" t="s">
        <v>4632</v>
      </c>
      <c r="N1756" s="4">
        <f>VLOOKUP(I1756,BaseModelo!$A$2:$E$5075,5)</f>
        <v>9</v>
      </c>
      <c r="P1756" s="15">
        <v>142.00000000000003</v>
      </c>
      <c r="Q1756" s="4">
        <f>VLOOKUP(I1756,BaseModelo!$A$2:$E$5075,3)</f>
        <v>147</v>
      </c>
      <c r="R1756" s="4">
        <f t="shared" si="540"/>
        <v>32283000</v>
      </c>
      <c r="S1756" s="16">
        <f t="shared" si="541"/>
        <v>3.0976055509091471E-4</v>
      </c>
      <c r="T1756" s="4">
        <f t="shared" si="552"/>
        <v>2.4780844407273177E-2</v>
      </c>
      <c r="U1756" s="4">
        <f t="shared" si="553"/>
        <v>4.3985998822909898E-2</v>
      </c>
      <c r="V1756" s="6">
        <f t="shared" si="542"/>
        <v>0</v>
      </c>
      <c r="W1756" s="16" t="str">
        <f t="shared" si="543"/>
        <v/>
      </c>
      <c r="X1756" s="4" t="str">
        <f t="shared" si="554"/>
        <v/>
      </c>
      <c r="Y1756" s="4" t="str">
        <f t="shared" si="544"/>
        <v/>
      </c>
      <c r="Z1756" s="4">
        <f t="shared" si="545"/>
        <v>5305000</v>
      </c>
      <c r="AA1756" s="16">
        <f t="shared" si="546"/>
        <v>1.885014137606032E-3</v>
      </c>
      <c r="AB1756" s="15">
        <f t="shared" si="555"/>
        <v>0.15080113100848255</v>
      </c>
      <c r="AC1756" s="15">
        <f t="shared" si="556"/>
        <v>0.2676720075400566</v>
      </c>
      <c r="AD1756" s="4">
        <v>154916</v>
      </c>
      <c r="AE1756" s="26">
        <v>1365.58</v>
      </c>
      <c r="AF1756" s="26">
        <v>1365.58</v>
      </c>
      <c r="AG1756" s="4">
        <f t="shared" si="557"/>
        <v>3095000</v>
      </c>
      <c r="AH1756" s="16">
        <f t="shared" si="547"/>
        <v>3.2310177705977385E-3</v>
      </c>
      <c r="AI1756" s="15">
        <f t="shared" si="548"/>
        <v>0.25848142164781907</v>
      </c>
      <c r="AJ1756" s="15">
        <f t="shared" si="549"/>
        <v>0.45880452342487893</v>
      </c>
      <c r="AK1756" s="4">
        <f t="shared" si="550"/>
        <v>16319000</v>
      </c>
      <c r="AL1756" s="27">
        <f t="shared" si="551"/>
        <v>6.1278264599546543E-4</v>
      </c>
      <c r="AM1756" s="15">
        <f t="shared" si="558"/>
        <v>4.9022611679637236E-2</v>
      </c>
      <c r="AN1756" s="15">
        <f t="shared" si="559"/>
        <v>2.6953856745456156E-5</v>
      </c>
    </row>
    <row r="1757" spans="1:40" x14ac:dyDescent="0.2">
      <c r="A1757" s="4" t="s">
        <v>4629</v>
      </c>
      <c r="B1757" s="2" t="s">
        <v>2</v>
      </c>
      <c r="C1757" s="5">
        <v>154940</v>
      </c>
      <c r="D1757" s="2" t="s">
        <v>478</v>
      </c>
      <c r="E1757" s="5">
        <v>154941</v>
      </c>
      <c r="F1757" s="2" t="s">
        <v>2584</v>
      </c>
      <c r="G1757" s="7">
        <v>7000</v>
      </c>
      <c r="H1757" s="5">
        <v>142</v>
      </c>
      <c r="I1757" s="6">
        <v>153821</v>
      </c>
      <c r="J1757" s="13">
        <v>45107</v>
      </c>
      <c r="K1757" s="9">
        <v>6295.9919541937625</v>
      </c>
      <c r="L1757" s="4" t="s">
        <v>4629</v>
      </c>
      <c r="M1757" s="4" t="s">
        <v>4632</v>
      </c>
      <c r="N1757" s="4">
        <f>VLOOKUP(I1757,BaseModelo!$A$2:$E$5075,5)</f>
        <v>2</v>
      </c>
      <c r="P1757" s="15">
        <v>142.00000000000003</v>
      </c>
      <c r="Q1757" s="4">
        <f>VLOOKUP(I1757,BaseModelo!$A$2:$E$5075,3)</f>
        <v>100</v>
      </c>
      <c r="R1757" s="4">
        <f t="shared" si="540"/>
        <v>32283000</v>
      </c>
      <c r="S1757" s="16">
        <f t="shared" si="541"/>
        <v>2.168323885636403E-4</v>
      </c>
      <c r="T1757" s="4">
        <f t="shared" si="552"/>
        <v>3.0790199176036922E-2</v>
      </c>
      <c r="U1757" s="4">
        <f t="shared" si="553"/>
        <v>3.0790199176036929E-2</v>
      </c>
      <c r="V1757" s="6">
        <f t="shared" si="542"/>
        <v>0</v>
      </c>
      <c r="W1757" s="16" t="str">
        <f t="shared" si="543"/>
        <v/>
      </c>
      <c r="X1757" s="4" t="str">
        <f t="shared" si="554"/>
        <v/>
      </c>
      <c r="Y1757" s="4" t="str">
        <f t="shared" si="544"/>
        <v/>
      </c>
      <c r="Z1757" s="4">
        <f t="shared" si="545"/>
        <v>1578000</v>
      </c>
      <c r="AA1757" s="16">
        <f t="shared" si="546"/>
        <v>4.4359949302915083E-3</v>
      </c>
      <c r="AB1757" s="15">
        <f t="shared" si="555"/>
        <v>0.62991128010139419</v>
      </c>
      <c r="AC1757" s="15">
        <f t="shared" si="556"/>
        <v>0.6299112801013943</v>
      </c>
      <c r="AD1757" s="4">
        <v>154940</v>
      </c>
      <c r="AE1757" s="26">
        <v>1758.65</v>
      </c>
      <c r="AF1757" s="26">
        <v>1758.65</v>
      </c>
      <c r="AG1757" s="4">
        <f t="shared" si="557"/>
        <v>65000</v>
      </c>
      <c r="AH1757" s="16">
        <f t="shared" si="547"/>
        <v>0.1076923076923077</v>
      </c>
      <c r="AI1757" s="15">
        <f t="shared" si="548"/>
        <v>15.292307692307693</v>
      </c>
      <c r="AJ1757" s="15">
        <f t="shared" si="549"/>
        <v>15.292307692307697</v>
      </c>
      <c r="AK1757" s="4">
        <f t="shared" si="550"/>
        <v>891000</v>
      </c>
      <c r="AL1757" s="27">
        <f t="shared" si="551"/>
        <v>7.8563411896745237E-3</v>
      </c>
      <c r="AM1757" s="15">
        <f t="shared" si="558"/>
        <v>1.1156004489337823</v>
      </c>
      <c r="AN1757" s="15">
        <f t="shared" si="559"/>
        <v>2.4189831002498151E-4</v>
      </c>
    </row>
    <row r="1758" spans="1:40" x14ac:dyDescent="0.2">
      <c r="A1758" s="4" t="s">
        <v>4629</v>
      </c>
      <c r="B1758" s="3" t="s">
        <v>2</v>
      </c>
      <c r="C1758" s="6">
        <v>154940</v>
      </c>
      <c r="D1758" s="3" t="s">
        <v>478</v>
      </c>
      <c r="E1758" s="6">
        <v>154942</v>
      </c>
      <c r="F1758" s="3" t="s">
        <v>2592</v>
      </c>
      <c r="G1758" s="8">
        <v>7000</v>
      </c>
      <c r="H1758" s="6">
        <v>142</v>
      </c>
      <c r="I1758" s="6">
        <v>154061</v>
      </c>
      <c r="J1758" s="13">
        <v>45107</v>
      </c>
      <c r="K1758" s="9">
        <v>6295.9919541937625</v>
      </c>
      <c r="L1758" s="4" t="s">
        <v>4629</v>
      </c>
      <c r="M1758" s="4" t="s">
        <v>4632</v>
      </c>
      <c r="N1758" s="4">
        <f>VLOOKUP(I1758,BaseModelo!$A$2:$E$5075,5)</f>
        <v>5</v>
      </c>
      <c r="P1758" s="15">
        <v>142.00000000000003</v>
      </c>
      <c r="Q1758" s="4">
        <f>VLOOKUP(I1758,BaseModelo!$A$2:$E$5075,3)</f>
        <v>110</v>
      </c>
      <c r="R1758" s="4">
        <f t="shared" si="540"/>
        <v>32283000</v>
      </c>
      <c r="S1758" s="16">
        <f t="shared" si="541"/>
        <v>2.168323885636403E-4</v>
      </c>
      <c r="T1758" s="4">
        <f t="shared" si="552"/>
        <v>3.0790199176036922E-2</v>
      </c>
      <c r="U1758" s="4">
        <f t="shared" si="553"/>
        <v>3.0790199176036929E-2</v>
      </c>
      <c r="V1758" s="6">
        <f t="shared" si="542"/>
        <v>0</v>
      </c>
      <c r="W1758" s="16" t="str">
        <f t="shared" si="543"/>
        <v/>
      </c>
      <c r="X1758" s="4" t="str">
        <f t="shared" si="554"/>
        <v/>
      </c>
      <c r="Y1758" s="4" t="str">
        <f t="shared" si="544"/>
        <v/>
      </c>
      <c r="Z1758" s="4">
        <f t="shared" si="545"/>
        <v>4058000</v>
      </c>
      <c r="AA1758" s="16">
        <f t="shared" si="546"/>
        <v>1.7249876786594382E-3</v>
      </c>
      <c r="AB1758" s="15">
        <f t="shared" si="555"/>
        <v>0.24494825036964021</v>
      </c>
      <c r="AC1758" s="15">
        <f t="shared" si="556"/>
        <v>0.24494825036964027</v>
      </c>
      <c r="AD1758" s="4">
        <v>154940</v>
      </c>
      <c r="AE1758" s="26">
        <v>1758.65</v>
      </c>
      <c r="AF1758" s="26">
        <v>1758.65</v>
      </c>
      <c r="AG1758" s="4">
        <f t="shared" si="557"/>
        <v>97000</v>
      </c>
      <c r="AH1758" s="16">
        <f t="shared" si="547"/>
        <v>7.2164948453608241E-2</v>
      </c>
      <c r="AI1758" s="15">
        <f t="shared" si="548"/>
        <v>10.24742268041237</v>
      </c>
      <c r="AJ1758" s="15">
        <f t="shared" si="549"/>
        <v>10.247422680412372</v>
      </c>
      <c r="AK1758" s="4">
        <f t="shared" si="550"/>
        <v>891000</v>
      </c>
      <c r="AL1758" s="27">
        <f t="shared" si="551"/>
        <v>7.8563411896745237E-3</v>
      </c>
      <c r="AM1758" s="15">
        <f t="shared" si="558"/>
        <v>1.1156004489337823</v>
      </c>
      <c r="AN1758" s="15">
        <f t="shared" si="559"/>
        <v>2.4189831002498151E-4</v>
      </c>
    </row>
    <row r="1759" spans="1:40" x14ac:dyDescent="0.2">
      <c r="A1759" s="4" t="s">
        <v>4629</v>
      </c>
      <c r="B1759" s="3" t="s">
        <v>2</v>
      </c>
      <c r="C1759" s="6">
        <v>154940</v>
      </c>
      <c r="D1759" s="3" t="s">
        <v>478</v>
      </c>
      <c r="E1759" s="6">
        <v>154943</v>
      </c>
      <c r="F1759" s="3" t="s">
        <v>2593</v>
      </c>
      <c r="G1759" s="8">
        <v>7000</v>
      </c>
      <c r="H1759" s="6">
        <v>142</v>
      </c>
      <c r="I1759" s="6">
        <v>154057</v>
      </c>
      <c r="J1759" s="13">
        <v>45107</v>
      </c>
      <c r="K1759" s="9">
        <v>6295.9919541937625</v>
      </c>
      <c r="L1759" s="4" t="s">
        <v>4629</v>
      </c>
      <c r="M1759" s="4" t="s">
        <v>4632</v>
      </c>
      <c r="N1759" s="4">
        <f>VLOOKUP(I1759,BaseModelo!$A$2:$E$5075,5)</f>
        <v>5</v>
      </c>
      <c r="P1759" s="15">
        <v>142.00000000000003</v>
      </c>
      <c r="Q1759" s="4">
        <f>VLOOKUP(I1759,BaseModelo!$A$2:$E$5075,3)</f>
        <v>110</v>
      </c>
      <c r="R1759" s="4">
        <f t="shared" si="540"/>
        <v>32283000</v>
      </c>
      <c r="S1759" s="16">
        <f t="shared" si="541"/>
        <v>2.168323885636403E-4</v>
      </c>
      <c r="T1759" s="4">
        <f t="shared" si="552"/>
        <v>3.0790199176036922E-2</v>
      </c>
      <c r="U1759" s="4">
        <f t="shared" si="553"/>
        <v>3.0790199176036929E-2</v>
      </c>
      <c r="V1759" s="6">
        <f t="shared" si="542"/>
        <v>0</v>
      </c>
      <c r="W1759" s="16" t="str">
        <f t="shared" si="543"/>
        <v/>
      </c>
      <c r="X1759" s="4" t="str">
        <f t="shared" si="554"/>
        <v/>
      </c>
      <c r="Y1759" s="4" t="str">
        <f t="shared" si="544"/>
        <v/>
      </c>
      <c r="Z1759" s="4">
        <f t="shared" si="545"/>
        <v>4058000</v>
      </c>
      <c r="AA1759" s="16">
        <f t="shared" si="546"/>
        <v>1.7249876786594382E-3</v>
      </c>
      <c r="AB1759" s="15">
        <f t="shared" si="555"/>
        <v>0.24494825036964021</v>
      </c>
      <c r="AC1759" s="15">
        <f t="shared" si="556"/>
        <v>0.24494825036964027</v>
      </c>
      <c r="AD1759" s="4">
        <v>154940</v>
      </c>
      <c r="AE1759" s="26">
        <v>1758.65</v>
      </c>
      <c r="AF1759" s="26">
        <v>1758.65</v>
      </c>
      <c r="AG1759" s="4">
        <f t="shared" si="557"/>
        <v>97000</v>
      </c>
      <c r="AH1759" s="16">
        <f t="shared" si="547"/>
        <v>7.2164948453608241E-2</v>
      </c>
      <c r="AI1759" s="15">
        <f t="shared" si="548"/>
        <v>10.24742268041237</v>
      </c>
      <c r="AJ1759" s="15">
        <f t="shared" si="549"/>
        <v>10.247422680412372</v>
      </c>
      <c r="AK1759" s="4">
        <f t="shared" si="550"/>
        <v>891000</v>
      </c>
      <c r="AL1759" s="27">
        <f t="shared" si="551"/>
        <v>7.8563411896745237E-3</v>
      </c>
      <c r="AM1759" s="15">
        <f t="shared" si="558"/>
        <v>1.1156004489337823</v>
      </c>
      <c r="AN1759" s="15">
        <f t="shared" si="559"/>
        <v>2.4189831002498151E-4</v>
      </c>
    </row>
    <row r="1760" spans="1:40" x14ac:dyDescent="0.2">
      <c r="A1760" s="4" t="s">
        <v>4629</v>
      </c>
      <c r="B1760" s="3" t="s">
        <v>2</v>
      </c>
      <c r="C1760" s="6">
        <v>154940</v>
      </c>
      <c r="D1760" s="3" t="s">
        <v>478</v>
      </c>
      <c r="E1760" s="6">
        <v>154944</v>
      </c>
      <c r="F1760" s="3" t="s">
        <v>2594</v>
      </c>
      <c r="G1760" s="8">
        <v>7000</v>
      </c>
      <c r="H1760" s="6">
        <v>142</v>
      </c>
      <c r="I1760" s="6">
        <v>154217</v>
      </c>
      <c r="J1760" s="13">
        <v>45107</v>
      </c>
      <c r="K1760" s="9">
        <v>6295.9919541937625</v>
      </c>
      <c r="L1760" s="4" t="s">
        <v>4629</v>
      </c>
      <c r="M1760" s="4" t="s">
        <v>4632</v>
      </c>
      <c r="N1760" s="4">
        <f>VLOOKUP(I1760,BaseModelo!$A$2:$E$5075,5)</f>
        <v>10</v>
      </c>
      <c r="P1760" s="15">
        <v>142.00000000000003</v>
      </c>
      <c r="Q1760" s="4">
        <f>VLOOKUP(I1760,BaseModelo!$A$2:$E$5075,3)</f>
        <v>0</v>
      </c>
      <c r="R1760" s="4">
        <f t="shared" si="540"/>
        <v>32283000</v>
      </c>
      <c r="S1760" s="16">
        <f t="shared" si="541"/>
        <v>2.168323885636403E-4</v>
      </c>
      <c r="T1760" s="4">
        <f t="shared" si="552"/>
        <v>3.0790199176036922E-2</v>
      </c>
      <c r="U1760" s="4">
        <f t="shared" si="553"/>
        <v>3.0790199176036929E-2</v>
      </c>
      <c r="V1760" s="6">
        <f t="shared" si="542"/>
        <v>0</v>
      </c>
      <c r="W1760" s="16" t="str">
        <f t="shared" si="543"/>
        <v/>
      </c>
      <c r="X1760" s="4" t="str">
        <f t="shared" si="554"/>
        <v/>
      </c>
      <c r="Y1760" s="4" t="str">
        <f t="shared" si="544"/>
        <v/>
      </c>
      <c r="Z1760" s="4">
        <f t="shared" si="545"/>
        <v>4121000</v>
      </c>
      <c r="AA1760" s="16">
        <f t="shared" si="546"/>
        <v>1.6986168405726766E-3</v>
      </c>
      <c r="AB1760" s="15">
        <f t="shared" si="555"/>
        <v>0.24120359136132008</v>
      </c>
      <c r="AC1760" s="15">
        <f t="shared" si="556"/>
        <v>0.24120359136132014</v>
      </c>
      <c r="AD1760" s="4">
        <v>154940</v>
      </c>
      <c r="AE1760" s="26">
        <v>1758.65</v>
      </c>
      <c r="AF1760" s="26">
        <v>1758.65</v>
      </c>
      <c r="AG1760" s="4">
        <f t="shared" si="557"/>
        <v>170000</v>
      </c>
      <c r="AH1760" s="16">
        <f t="shared" si="547"/>
        <v>4.1176470588235294E-2</v>
      </c>
      <c r="AI1760" s="15">
        <f t="shared" si="548"/>
        <v>5.8470588235294114</v>
      </c>
      <c r="AJ1760" s="15">
        <f t="shared" si="549"/>
        <v>5.8470588235294132</v>
      </c>
      <c r="AK1760" s="4">
        <f t="shared" si="550"/>
        <v>891000</v>
      </c>
      <c r="AL1760" s="27">
        <f t="shared" si="551"/>
        <v>7.8563411896745237E-3</v>
      </c>
      <c r="AM1760" s="15">
        <f t="shared" si="558"/>
        <v>1.1156004489337823</v>
      </c>
      <c r="AN1760" s="15">
        <f t="shared" si="559"/>
        <v>2.4189831002498151E-4</v>
      </c>
    </row>
    <row r="1761" spans="1:40" x14ac:dyDescent="0.2">
      <c r="A1761" s="4" t="s">
        <v>4629</v>
      </c>
      <c r="B1761" s="3" t="s">
        <v>2</v>
      </c>
      <c r="C1761" s="6">
        <v>154940</v>
      </c>
      <c r="D1761" s="3" t="s">
        <v>478</v>
      </c>
      <c r="E1761" s="6">
        <v>154945</v>
      </c>
      <c r="F1761" s="3" t="s">
        <v>2595</v>
      </c>
      <c r="G1761" s="8">
        <v>7000</v>
      </c>
      <c r="H1761" s="6">
        <v>142</v>
      </c>
      <c r="I1761" s="6">
        <v>153820</v>
      </c>
      <c r="J1761" s="13">
        <v>45107</v>
      </c>
      <c r="K1761" s="9">
        <v>6295.9919541937625</v>
      </c>
      <c r="L1761" s="4" t="s">
        <v>4629</v>
      </c>
      <c r="M1761" s="4" t="s">
        <v>4632</v>
      </c>
      <c r="N1761" s="4">
        <f>VLOOKUP(I1761,BaseModelo!$A$2:$E$5075,5)</f>
        <v>2</v>
      </c>
      <c r="P1761" s="15">
        <v>142.00000000000003</v>
      </c>
      <c r="Q1761" s="4">
        <f>VLOOKUP(I1761,BaseModelo!$A$2:$E$5075,3)</f>
        <v>100</v>
      </c>
      <c r="R1761" s="4">
        <f t="shared" si="540"/>
        <v>32283000</v>
      </c>
      <c r="S1761" s="16">
        <f t="shared" si="541"/>
        <v>2.168323885636403E-4</v>
      </c>
      <c r="T1761" s="4">
        <f t="shared" si="552"/>
        <v>3.0790199176036922E-2</v>
      </c>
      <c r="U1761" s="4">
        <f t="shared" si="553"/>
        <v>3.0790199176036929E-2</v>
      </c>
      <c r="V1761" s="6">
        <f t="shared" si="542"/>
        <v>0</v>
      </c>
      <c r="W1761" s="16" t="str">
        <f t="shared" si="543"/>
        <v/>
      </c>
      <c r="X1761" s="4" t="str">
        <f t="shared" si="554"/>
        <v/>
      </c>
      <c r="Y1761" s="4" t="str">
        <f t="shared" si="544"/>
        <v/>
      </c>
      <c r="Z1761" s="4">
        <f t="shared" si="545"/>
        <v>1578000</v>
      </c>
      <c r="AA1761" s="16">
        <f t="shared" si="546"/>
        <v>4.4359949302915083E-3</v>
      </c>
      <c r="AB1761" s="15">
        <f t="shared" si="555"/>
        <v>0.62991128010139419</v>
      </c>
      <c r="AC1761" s="15">
        <f t="shared" si="556"/>
        <v>0.6299112801013943</v>
      </c>
      <c r="AD1761" s="4">
        <v>154940</v>
      </c>
      <c r="AE1761" s="26">
        <v>1758.65</v>
      </c>
      <c r="AF1761" s="26">
        <v>1758.65</v>
      </c>
      <c r="AG1761" s="4">
        <f t="shared" si="557"/>
        <v>65000</v>
      </c>
      <c r="AH1761" s="16">
        <f t="shared" si="547"/>
        <v>0.1076923076923077</v>
      </c>
      <c r="AI1761" s="15">
        <f t="shared" si="548"/>
        <v>15.292307692307693</v>
      </c>
      <c r="AJ1761" s="15">
        <f t="shared" si="549"/>
        <v>15.292307692307697</v>
      </c>
      <c r="AK1761" s="4">
        <f t="shared" si="550"/>
        <v>891000</v>
      </c>
      <c r="AL1761" s="27">
        <f t="shared" si="551"/>
        <v>7.8563411896745237E-3</v>
      </c>
      <c r="AM1761" s="15">
        <f t="shared" si="558"/>
        <v>1.1156004489337823</v>
      </c>
      <c r="AN1761" s="15">
        <f t="shared" si="559"/>
        <v>2.4189831002498151E-4</v>
      </c>
    </row>
    <row r="1762" spans="1:40" x14ac:dyDescent="0.2">
      <c r="A1762" s="4" t="s">
        <v>4627</v>
      </c>
      <c r="B1762" s="2" t="s">
        <v>7</v>
      </c>
      <c r="C1762" s="5">
        <v>154966</v>
      </c>
      <c r="D1762" s="2" t="s">
        <v>475</v>
      </c>
      <c r="E1762" s="5">
        <v>154967</v>
      </c>
      <c r="F1762" s="2" t="s">
        <v>2567</v>
      </c>
      <c r="G1762" s="7">
        <v>10000</v>
      </c>
      <c r="H1762" s="5">
        <v>142</v>
      </c>
      <c r="I1762" s="6">
        <v>154488</v>
      </c>
      <c r="J1762" s="13">
        <v>45107</v>
      </c>
      <c r="K1762" s="9">
        <v>10000</v>
      </c>
      <c r="L1762" s="4" t="s">
        <v>4627</v>
      </c>
      <c r="M1762" s="4" t="s">
        <v>4632</v>
      </c>
      <c r="N1762" s="4">
        <f>VLOOKUP(I1762,BaseModelo!$A$2:$E$5075,5)</f>
        <v>9</v>
      </c>
      <c r="P1762" s="15">
        <v>142.00000000000003</v>
      </c>
      <c r="Q1762" s="4">
        <f>VLOOKUP(I1762,BaseModelo!$A$2:$E$5075,3)</f>
        <v>147</v>
      </c>
      <c r="R1762" s="4">
        <f t="shared" si="540"/>
        <v>32283000</v>
      </c>
      <c r="S1762" s="16">
        <f t="shared" si="541"/>
        <v>3.0976055509091471E-4</v>
      </c>
      <c r="T1762" s="4">
        <f t="shared" si="552"/>
        <v>4.3985998822909891E-2</v>
      </c>
      <c r="U1762" s="4">
        <f t="shared" si="553"/>
        <v>4.3985998822909898E-2</v>
      </c>
      <c r="V1762" s="6">
        <f t="shared" si="542"/>
        <v>0</v>
      </c>
      <c r="W1762" s="16" t="str">
        <f t="shared" si="543"/>
        <v/>
      </c>
      <c r="X1762" s="4" t="str">
        <f t="shared" si="554"/>
        <v/>
      </c>
      <c r="Y1762" s="4" t="str">
        <f t="shared" si="544"/>
        <v/>
      </c>
      <c r="Z1762" s="4">
        <f t="shared" si="545"/>
        <v>5305000</v>
      </c>
      <c r="AA1762" s="16">
        <f t="shared" si="546"/>
        <v>1.885014137606032E-3</v>
      </c>
      <c r="AB1762" s="15">
        <f t="shared" si="555"/>
        <v>0.26767200754005654</v>
      </c>
      <c r="AC1762" s="15">
        <f t="shared" si="556"/>
        <v>0.2676720075400566</v>
      </c>
      <c r="AD1762" s="4">
        <v>154966</v>
      </c>
      <c r="AE1762" s="26">
        <v>2510.34</v>
      </c>
      <c r="AF1762" s="26">
        <v>2510.34</v>
      </c>
      <c r="AG1762" s="4">
        <f t="shared" si="557"/>
        <v>2114000</v>
      </c>
      <c r="AH1762" s="16">
        <f t="shared" si="547"/>
        <v>4.7303689687795648E-3</v>
      </c>
      <c r="AI1762" s="15">
        <f t="shared" si="548"/>
        <v>0.67171239356669821</v>
      </c>
      <c r="AJ1762" s="15">
        <f t="shared" si="549"/>
        <v>0.67171239356669832</v>
      </c>
      <c r="AK1762" s="4">
        <f t="shared" si="550"/>
        <v>15073000</v>
      </c>
      <c r="AL1762" s="27">
        <f t="shared" si="551"/>
        <v>6.6343793538114506E-4</v>
      </c>
      <c r="AM1762" s="15">
        <f t="shared" si="558"/>
        <v>9.4208186824122603E-2</v>
      </c>
      <c r="AN1762" s="15">
        <f t="shared" si="559"/>
        <v>2.918198024474882E-5</v>
      </c>
    </row>
    <row r="1763" spans="1:40" x14ac:dyDescent="0.2">
      <c r="A1763" s="4" t="s">
        <v>4627</v>
      </c>
      <c r="B1763" s="3" t="s">
        <v>7</v>
      </c>
      <c r="C1763" s="6">
        <v>154966</v>
      </c>
      <c r="D1763" s="3" t="s">
        <v>475</v>
      </c>
      <c r="E1763" s="6">
        <v>154968</v>
      </c>
      <c r="F1763" s="3" t="s">
        <v>2570</v>
      </c>
      <c r="G1763" s="8">
        <v>10000</v>
      </c>
      <c r="H1763" s="6">
        <v>142</v>
      </c>
      <c r="I1763" s="6">
        <v>154878</v>
      </c>
      <c r="J1763" s="13">
        <v>45107</v>
      </c>
      <c r="K1763" s="9">
        <v>10000</v>
      </c>
      <c r="L1763" s="4" t="s">
        <v>4627</v>
      </c>
      <c r="M1763" s="4" t="s">
        <v>4632</v>
      </c>
      <c r="N1763" s="4">
        <f>VLOOKUP(I1763,BaseModelo!$A$2:$E$5075,5)</f>
        <v>9</v>
      </c>
      <c r="P1763" s="15">
        <v>142.00000000000003</v>
      </c>
      <c r="Q1763" s="4">
        <f>VLOOKUP(I1763,BaseModelo!$A$2:$E$5075,3)</f>
        <v>147</v>
      </c>
      <c r="R1763" s="4">
        <f t="shared" si="540"/>
        <v>32283000</v>
      </c>
      <c r="S1763" s="16">
        <f t="shared" si="541"/>
        <v>3.0976055509091471E-4</v>
      </c>
      <c r="T1763" s="4">
        <f t="shared" si="552"/>
        <v>4.3985998822909891E-2</v>
      </c>
      <c r="U1763" s="4">
        <f t="shared" si="553"/>
        <v>4.3985998822909898E-2</v>
      </c>
      <c r="V1763" s="6">
        <f t="shared" si="542"/>
        <v>0</v>
      </c>
      <c r="W1763" s="16" t="str">
        <f t="shared" si="543"/>
        <v/>
      </c>
      <c r="X1763" s="4" t="str">
        <f t="shared" si="554"/>
        <v/>
      </c>
      <c r="Y1763" s="4" t="str">
        <f t="shared" si="544"/>
        <v/>
      </c>
      <c r="Z1763" s="4">
        <f t="shared" si="545"/>
        <v>5305000</v>
      </c>
      <c r="AA1763" s="16">
        <f t="shared" si="546"/>
        <v>1.885014137606032E-3</v>
      </c>
      <c r="AB1763" s="15">
        <f t="shared" si="555"/>
        <v>0.26767200754005654</v>
      </c>
      <c r="AC1763" s="15">
        <f t="shared" si="556"/>
        <v>0.2676720075400566</v>
      </c>
      <c r="AD1763" s="4">
        <v>154966</v>
      </c>
      <c r="AE1763" s="26">
        <v>2510.34</v>
      </c>
      <c r="AF1763" s="26">
        <v>2510.34</v>
      </c>
      <c r="AG1763" s="4">
        <f t="shared" si="557"/>
        <v>2114000</v>
      </c>
      <c r="AH1763" s="16">
        <f t="shared" si="547"/>
        <v>4.7303689687795648E-3</v>
      </c>
      <c r="AI1763" s="15">
        <f t="shared" si="548"/>
        <v>0.67171239356669821</v>
      </c>
      <c r="AJ1763" s="15">
        <f t="shared" si="549"/>
        <v>0.67171239356669832</v>
      </c>
      <c r="AK1763" s="4">
        <f t="shared" si="550"/>
        <v>15073000</v>
      </c>
      <c r="AL1763" s="27">
        <f t="shared" si="551"/>
        <v>6.6343793538114506E-4</v>
      </c>
      <c r="AM1763" s="15">
        <f t="shared" si="558"/>
        <v>9.4208186824122603E-2</v>
      </c>
      <c r="AN1763" s="15">
        <f t="shared" si="559"/>
        <v>2.918198024474882E-5</v>
      </c>
    </row>
    <row r="1764" spans="1:40" x14ac:dyDescent="0.2">
      <c r="A1764" s="4" t="s">
        <v>4627</v>
      </c>
      <c r="B1764" s="3" t="s">
        <v>7</v>
      </c>
      <c r="C1764" s="6">
        <v>154966</v>
      </c>
      <c r="D1764" s="3" t="s">
        <v>475</v>
      </c>
      <c r="E1764" s="6">
        <v>154969</v>
      </c>
      <c r="F1764" s="3" t="s">
        <v>2571</v>
      </c>
      <c r="G1764" s="8">
        <v>5000</v>
      </c>
      <c r="H1764" s="6">
        <v>147</v>
      </c>
      <c r="I1764" s="6">
        <v>154353</v>
      </c>
      <c r="J1764" s="13">
        <v>45107</v>
      </c>
      <c r="K1764" s="9">
        <v>5000</v>
      </c>
      <c r="L1764" s="4" t="s">
        <v>4627</v>
      </c>
      <c r="M1764" s="4" t="s">
        <v>4632</v>
      </c>
      <c r="N1764" s="4">
        <f>VLOOKUP(I1764,BaseModelo!$A$2:$E$5075,5)</f>
        <v>5</v>
      </c>
      <c r="P1764" s="15">
        <v>147</v>
      </c>
      <c r="Q1764" s="4">
        <f>VLOOKUP(I1764,BaseModelo!$A$2:$E$5075,3)</f>
        <v>110</v>
      </c>
      <c r="R1764" s="4">
        <f t="shared" si="540"/>
        <v>32283000</v>
      </c>
      <c r="S1764" s="16">
        <f t="shared" si="541"/>
        <v>1.5488027754545735E-4</v>
      </c>
      <c r="T1764" s="4">
        <f t="shared" si="552"/>
        <v>2.2767400799182231E-2</v>
      </c>
      <c r="U1764" s="4">
        <f t="shared" si="553"/>
        <v>2.2767400799182231E-2</v>
      </c>
      <c r="V1764" s="6">
        <f t="shared" si="542"/>
        <v>0</v>
      </c>
      <c r="W1764" s="16" t="str">
        <f t="shared" si="543"/>
        <v/>
      </c>
      <c r="X1764" s="4" t="str">
        <f t="shared" si="554"/>
        <v/>
      </c>
      <c r="Y1764" s="4" t="str">
        <f t="shared" si="544"/>
        <v/>
      </c>
      <c r="Z1764" s="4">
        <f t="shared" si="545"/>
        <v>4058000</v>
      </c>
      <c r="AA1764" s="16">
        <f t="shared" si="546"/>
        <v>1.2321340561853129E-3</v>
      </c>
      <c r="AB1764" s="15">
        <f t="shared" si="555"/>
        <v>0.18112370625924099</v>
      </c>
      <c r="AC1764" s="15">
        <f t="shared" si="556"/>
        <v>0.18112370625924099</v>
      </c>
      <c r="AD1764" s="4">
        <v>154966</v>
      </c>
      <c r="AE1764" s="26">
        <v>1303.3399999999999</v>
      </c>
      <c r="AF1764" s="26">
        <v>1303.3399999999999</v>
      </c>
      <c r="AG1764" s="4">
        <f t="shared" si="557"/>
        <v>1768000</v>
      </c>
      <c r="AH1764" s="16">
        <f t="shared" si="547"/>
        <v>2.8280542986425339E-3</v>
      </c>
      <c r="AI1764" s="15">
        <f t="shared" si="548"/>
        <v>0.41572398190045246</v>
      </c>
      <c r="AJ1764" s="15">
        <f t="shared" si="549"/>
        <v>0.41572398190045246</v>
      </c>
      <c r="AK1764" s="4">
        <f t="shared" si="550"/>
        <v>15073000</v>
      </c>
      <c r="AL1764" s="27">
        <f t="shared" si="551"/>
        <v>3.3171896769057253E-4</v>
      </c>
      <c r="AM1764" s="15">
        <f t="shared" si="558"/>
        <v>4.8762688250514163E-2</v>
      </c>
      <c r="AN1764" s="15">
        <f t="shared" si="559"/>
        <v>7.5523786901022457E-6</v>
      </c>
    </row>
    <row r="1765" spans="1:40" x14ac:dyDescent="0.2">
      <c r="A1765" s="4" t="s">
        <v>4627</v>
      </c>
      <c r="B1765" s="3" t="s">
        <v>7</v>
      </c>
      <c r="C1765" s="6">
        <v>154966</v>
      </c>
      <c r="D1765" s="3" t="s">
        <v>475</v>
      </c>
      <c r="E1765" s="6">
        <v>154970</v>
      </c>
      <c r="F1765" s="3" t="s">
        <v>2572</v>
      </c>
      <c r="G1765" s="8">
        <v>7000</v>
      </c>
      <c r="H1765" s="6">
        <v>142</v>
      </c>
      <c r="I1765" s="6">
        <v>154876</v>
      </c>
      <c r="J1765" s="13">
        <v>45107</v>
      </c>
      <c r="K1765" s="9">
        <v>7000</v>
      </c>
      <c r="L1765" s="4" t="s">
        <v>4627</v>
      </c>
      <c r="M1765" s="4" t="s">
        <v>4632</v>
      </c>
      <c r="N1765" s="4">
        <f>VLOOKUP(I1765,BaseModelo!$A$2:$E$5075,5)</f>
        <v>8</v>
      </c>
      <c r="P1765" s="15">
        <v>142.00000000000003</v>
      </c>
      <c r="Q1765" s="4">
        <f>VLOOKUP(I1765,BaseModelo!$A$2:$E$5075,3)</f>
        <v>132</v>
      </c>
      <c r="R1765" s="4">
        <f t="shared" si="540"/>
        <v>32283000</v>
      </c>
      <c r="S1765" s="16">
        <f t="shared" si="541"/>
        <v>2.168323885636403E-4</v>
      </c>
      <c r="T1765" s="4">
        <f t="shared" si="552"/>
        <v>3.0790199176036922E-2</v>
      </c>
      <c r="U1765" s="4">
        <f t="shared" si="553"/>
        <v>3.0790199176036929E-2</v>
      </c>
      <c r="V1765" s="6">
        <f t="shared" si="542"/>
        <v>0</v>
      </c>
      <c r="W1765" s="16" t="str">
        <f t="shared" si="543"/>
        <v/>
      </c>
      <c r="X1765" s="4" t="str">
        <f t="shared" si="554"/>
        <v/>
      </c>
      <c r="Y1765" s="4" t="str">
        <f t="shared" si="544"/>
        <v/>
      </c>
      <c r="Z1765" s="4">
        <f t="shared" si="545"/>
        <v>5836000</v>
      </c>
      <c r="AA1765" s="16">
        <f t="shared" si="546"/>
        <v>1.199451679232351E-3</v>
      </c>
      <c r="AB1765" s="15">
        <f t="shared" si="555"/>
        <v>0.17032213845099384</v>
      </c>
      <c r="AC1765" s="15">
        <f t="shared" si="556"/>
        <v>0.17032213845099387</v>
      </c>
      <c r="AD1765" s="4">
        <v>154966</v>
      </c>
      <c r="AE1765" s="26">
        <v>1758.65</v>
      </c>
      <c r="AF1765" s="26">
        <v>1758.65</v>
      </c>
      <c r="AG1765" s="4">
        <f t="shared" si="557"/>
        <v>2254000</v>
      </c>
      <c r="AH1765" s="16">
        <f t="shared" si="547"/>
        <v>3.105590062111801E-3</v>
      </c>
      <c r="AI1765" s="15">
        <f t="shared" si="548"/>
        <v>0.44099378881987572</v>
      </c>
      <c r="AJ1765" s="15">
        <f t="shared" si="549"/>
        <v>0.44099378881987583</v>
      </c>
      <c r="AK1765" s="4">
        <f t="shared" si="550"/>
        <v>15073000</v>
      </c>
      <c r="AL1765" s="27">
        <f t="shared" si="551"/>
        <v>4.6440655476680156E-4</v>
      </c>
      <c r="AM1765" s="15">
        <f t="shared" si="558"/>
        <v>6.5945730776885828E-2</v>
      </c>
      <c r="AN1765" s="15">
        <f t="shared" si="559"/>
        <v>1.4299170319926922E-5</v>
      </c>
    </row>
    <row r="1766" spans="1:40" x14ac:dyDescent="0.2">
      <c r="A1766" s="4" t="s">
        <v>4627</v>
      </c>
      <c r="B1766" s="3" t="s">
        <v>7</v>
      </c>
      <c r="C1766" s="6">
        <v>154966</v>
      </c>
      <c r="D1766" s="3" t="s">
        <v>475</v>
      </c>
      <c r="E1766" s="6">
        <v>154971</v>
      </c>
      <c r="F1766" s="3" t="s">
        <v>2573</v>
      </c>
      <c r="G1766" s="8">
        <v>5000</v>
      </c>
      <c r="H1766" s="6">
        <v>147</v>
      </c>
      <c r="I1766" s="6">
        <v>154494</v>
      </c>
      <c r="J1766" s="13">
        <v>45107</v>
      </c>
      <c r="K1766" s="9">
        <v>5000</v>
      </c>
      <c r="L1766" s="4" t="s">
        <v>4627</v>
      </c>
      <c r="M1766" s="4" t="s">
        <v>4632</v>
      </c>
      <c r="N1766" s="4">
        <f>VLOOKUP(I1766,BaseModelo!$A$2:$E$5075,5)</f>
        <v>9</v>
      </c>
      <c r="P1766" s="15">
        <v>147</v>
      </c>
      <c r="Q1766" s="4">
        <f>VLOOKUP(I1766,BaseModelo!$A$2:$E$5075,3)</f>
        <v>147</v>
      </c>
      <c r="R1766" s="4">
        <f t="shared" si="540"/>
        <v>32283000</v>
      </c>
      <c r="S1766" s="16">
        <f t="shared" si="541"/>
        <v>1.5488027754545735E-4</v>
      </c>
      <c r="T1766" s="4">
        <f t="shared" si="552"/>
        <v>2.2767400799182231E-2</v>
      </c>
      <c r="U1766" s="4">
        <f t="shared" si="553"/>
        <v>2.2767400799182231E-2</v>
      </c>
      <c r="V1766" s="6">
        <f t="shared" si="542"/>
        <v>0</v>
      </c>
      <c r="W1766" s="16" t="str">
        <f t="shared" si="543"/>
        <v/>
      </c>
      <c r="X1766" s="4" t="str">
        <f t="shared" si="554"/>
        <v/>
      </c>
      <c r="Y1766" s="4" t="str">
        <f t="shared" si="544"/>
        <v/>
      </c>
      <c r="Z1766" s="4">
        <f t="shared" si="545"/>
        <v>5305000</v>
      </c>
      <c r="AA1766" s="16">
        <f t="shared" si="546"/>
        <v>9.42507068803016E-4</v>
      </c>
      <c r="AB1766" s="15">
        <f t="shared" si="555"/>
        <v>0.13854853911404336</v>
      </c>
      <c r="AC1766" s="15">
        <f t="shared" si="556"/>
        <v>0.13854853911404336</v>
      </c>
      <c r="AD1766" s="4">
        <v>154966</v>
      </c>
      <c r="AE1766" s="26">
        <v>1303.3399999999999</v>
      </c>
      <c r="AF1766" s="26">
        <v>1303.3399999999999</v>
      </c>
      <c r="AG1766" s="4">
        <f t="shared" si="557"/>
        <v>2114000</v>
      </c>
      <c r="AH1766" s="16">
        <f t="shared" si="547"/>
        <v>2.3651844843897824E-3</v>
      </c>
      <c r="AI1766" s="15">
        <f t="shared" si="548"/>
        <v>0.34768211920529801</v>
      </c>
      <c r="AJ1766" s="15">
        <f t="shared" si="549"/>
        <v>0.34768211920529801</v>
      </c>
      <c r="AK1766" s="4">
        <f t="shared" si="550"/>
        <v>15073000</v>
      </c>
      <c r="AL1766" s="27">
        <f t="shared" si="551"/>
        <v>3.3171896769057253E-4</v>
      </c>
      <c r="AM1766" s="15">
        <f t="shared" si="558"/>
        <v>4.8762688250514163E-2</v>
      </c>
      <c r="AN1766" s="15">
        <f t="shared" si="559"/>
        <v>7.5523786901022457E-6</v>
      </c>
    </row>
    <row r="1767" spans="1:40" x14ac:dyDescent="0.2">
      <c r="A1767" s="4" t="s">
        <v>4628</v>
      </c>
      <c r="B1767" s="3" t="s">
        <v>4</v>
      </c>
      <c r="C1767" s="6">
        <v>155022</v>
      </c>
      <c r="D1767" s="3" t="s">
        <v>190</v>
      </c>
      <c r="E1767" s="6">
        <v>155029</v>
      </c>
      <c r="F1767" s="3" t="s">
        <v>2607</v>
      </c>
      <c r="G1767" s="8">
        <v>10000</v>
      </c>
      <c r="H1767" s="6">
        <v>142</v>
      </c>
      <c r="I1767" s="6">
        <v>154896</v>
      </c>
      <c r="J1767" s="13">
        <v>45107</v>
      </c>
      <c r="K1767" s="9">
        <v>10000</v>
      </c>
      <c r="L1767" s="4" t="s">
        <v>4628</v>
      </c>
      <c r="M1767" s="4" t="s">
        <v>4632</v>
      </c>
      <c r="N1767" s="4">
        <f>VLOOKUP(I1767,BaseModelo!$A$2:$E$5075,5)</f>
        <v>5</v>
      </c>
      <c r="P1767" s="15">
        <v>142.00000000000003</v>
      </c>
      <c r="Q1767" s="4">
        <f>VLOOKUP(I1767,BaseModelo!$A$2:$E$5075,3)</f>
        <v>110</v>
      </c>
      <c r="R1767" s="4">
        <f t="shared" si="540"/>
        <v>32283000</v>
      </c>
      <c r="S1767" s="16">
        <f t="shared" si="541"/>
        <v>3.0976055509091471E-4</v>
      </c>
      <c r="T1767" s="4">
        <f t="shared" si="552"/>
        <v>4.3985998822909891E-2</v>
      </c>
      <c r="U1767" s="4">
        <f t="shared" si="553"/>
        <v>4.3985998822909898E-2</v>
      </c>
      <c r="V1767" s="6">
        <f t="shared" si="542"/>
        <v>0</v>
      </c>
      <c r="W1767" s="16" t="str">
        <f t="shared" si="543"/>
        <v/>
      </c>
      <c r="X1767" s="4" t="str">
        <f t="shared" si="554"/>
        <v/>
      </c>
      <c r="Y1767" s="4" t="str">
        <f t="shared" si="544"/>
        <v/>
      </c>
      <c r="Z1767" s="4">
        <f t="shared" si="545"/>
        <v>4058000</v>
      </c>
      <c r="AA1767" s="16">
        <f t="shared" si="546"/>
        <v>2.4642681123706258E-3</v>
      </c>
      <c r="AB1767" s="15">
        <f t="shared" si="555"/>
        <v>0.34992607195662884</v>
      </c>
      <c r="AC1767" s="15">
        <f t="shared" si="556"/>
        <v>0.34992607195662895</v>
      </c>
      <c r="AD1767" s="4">
        <v>155022</v>
      </c>
      <c r="AE1767" s="26">
        <v>2510.34</v>
      </c>
      <c r="AF1767" s="26">
        <v>2510.34</v>
      </c>
      <c r="AG1767" s="4">
        <f t="shared" si="557"/>
        <v>2193000</v>
      </c>
      <c r="AH1767" s="16">
        <f t="shared" si="547"/>
        <v>4.5599635202918376E-3</v>
      </c>
      <c r="AI1767" s="15">
        <f t="shared" si="548"/>
        <v>0.64751481988144088</v>
      </c>
      <c r="AJ1767" s="15">
        <f t="shared" si="549"/>
        <v>0.64751481988144111</v>
      </c>
      <c r="AK1767" s="4">
        <f t="shared" si="550"/>
        <v>16319000</v>
      </c>
      <c r="AL1767" s="27">
        <f t="shared" si="551"/>
        <v>6.1278264599546543E-4</v>
      </c>
      <c r="AM1767" s="15">
        <f t="shared" si="558"/>
        <v>8.7015135731356094E-2</v>
      </c>
      <c r="AN1767" s="15">
        <f t="shared" si="559"/>
        <v>2.6953856745456156E-5</v>
      </c>
    </row>
    <row r="1768" spans="1:40" x14ac:dyDescent="0.2">
      <c r="A1768" s="4" t="s">
        <v>4627</v>
      </c>
      <c r="B1768" s="2" t="s">
        <v>3</v>
      </c>
      <c r="C1768" s="5">
        <v>155034</v>
      </c>
      <c r="D1768" s="2" t="s">
        <v>477</v>
      </c>
      <c r="E1768" s="5">
        <v>155035</v>
      </c>
      <c r="F1768" s="2" t="s">
        <v>2568</v>
      </c>
      <c r="G1768" s="7">
        <v>8000</v>
      </c>
      <c r="H1768" s="5">
        <v>142</v>
      </c>
      <c r="I1768" s="6">
        <v>147490</v>
      </c>
      <c r="J1768" s="13">
        <v>45107</v>
      </c>
      <c r="K1768" s="9">
        <v>8000</v>
      </c>
      <c r="L1768" s="4" t="s">
        <v>4627</v>
      </c>
      <c r="M1768" s="4" t="s">
        <v>4632</v>
      </c>
      <c r="N1768" s="4">
        <f>VLOOKUP(I1768,BaseModelo!$A$2:$E$5075,5)</f>
        <v>10</v>
      </c>
      <c r="P1768" s="15">
        <v>142.00000000000003</v>
      </c>
      <c r="Q1768" s="4">
        <f>VLOOKUP(I1768,BaseModelo!$A$2:$E$5075,3)</f>
        <v>0</v>
      </c>
      <c r="R1768" s="4">
        <f t="shared" si="540"/>
        <v>32283000</v>
      </c>
      <c r="S1768" s="16">
        <f t="shared" si="541"/>
        <v>2.4780844407273179E-4</v>
      </c>
      <c r="T1768" s="4">
        <f t="shared" si="552"/>
        <v>3.5188799058327912E-2</v>
      </c>
      <c r="U1768" s="4">
        <f t="shared" si="553"/>
        <v>3.5188799058327919E-2</v>
      </c>
      <c r="V1768" s="6">
        <f t="shared" si="542"/>
        <v>0</v>
      </c>
      <c r="W1768" s="16" t="str">
        <f t="shared" si="543"/>
        <v/>
      </c>
      <c r="X1768" s="4" t="str">
        <f t="shared" si="554"/>
        <v/>
      </c>
      <c r="Y1768" s="4" t="str">
        <f t="shared" si="544"/>
        <v/>
      </c>
      <c r="Z1768" s="4">
        <f t="shared" si="545"/>
        <v>4121000</v>
      </c>
      <c r="AA1768" s="16">
        <f t="shared" si="546"/>
        <v>1.9412763892259161E-3</v>
      </c>
      <c r="AB1768" s="15">
        <f t="shared" si="555"/>
        <v>0.27566124727008007</v>
      </c>
      <c r="AC1768" s="15">
        <f t="shared" si="556"/>
        <v>0.27566124727008012</v>
      </c>
      <c r="AD1768" s="4">
        <v>155034</v>
      </c>
      <c r="AE1768" s="26">
        <v>2013.74</v>
      </c>
      <c r="AF1768" s="26">
        <v>2013.74</v>
      </c>
      <c r="AG1768" s="4">
        <f t="shared" si="557"/>
        <v>2105000</v>
      </c>
      <c r="AH1768" s="16">
        <f t="shared" si="547"/>
        <v>3.8004750593824228E-3</v>
      </c>
      <c r="AI1768" s="15">
        <f t="shared" si="548"/>
        <v>0.53966745843230401</v>
      </c>
      <c r="AJ1768" s="15">
        <f t="shared" si="549"/>
        <v>0.53966745843230413</v>
      </c>
      <c r="AK1768" s="4">
        <f t="shared" si="550"/>
        <v>15073000</v>
      </c>
      <c r="AL1768" s="27">
        <f t="shared" si="551"/>
        <v>5.3075034830491602E-4</v>
      </c>
      <c r="AM1768" s="15">
        <f t="shared" si="558"/>
        <v>7.5366549459298077E-2</v>
      </c>
      <c r="AN1768" s="15">
        <f t="shared" si="559"/>
        <v>1.8676467356639244E-5</v>
      </c>
    </row>
    <row r="1769" spans="1:40" x14ac:dyDescent="0.2">
      <c r="A1769" s="4" t="s">
        <v>4627</v>
      </c>
      <c r="B1769" s="3" t="s">
        <v>3</v>
      </c>
      <c r="C1769" s="6">
        <v>155034</v>
      </c>
      <c r="D1769" s="3" t="s">
        <v>477</v>
      </c>
      <c r="E1769" s="6">
        <v>155036</v>
      </c>
      <c r="F1769" s="3" t="s">
        <v>2574</v>
      </c>
      <c r="G1769" s="8">
        <v>8000</v>
      </c>
      <c r="H1769" s="6">
        <v>142</v>
      </c>
      <c r="I1769" s="6">
        <v>147364</v>
      </c>
      <c r="J1769" s="13">
        <v>45107</v>
      </c>
      <c r="K1769" s="9">
        <v>8000</v>
      </c>
      <c r="L1769" s="4" t="s">
        <v>4627</v>
      </c>
      <c r="M1769" s="4" t="s">
        <v>4632</v>
      </c>
      <c r="N1769" s="4">
        <f>VLOOKUP(I1769,BaseModelo!$A$2:$E$5075,5)</f>
        <v>6</v>
      </c>
      <c r="P1769" s="15">
        <v>142.00000000000003</v>
      </c>
      <c r="Q1769" s="4">
        <f>VLOOKUP(I1769,BaseModelo!$A$2:$E$5075,3)</f>
        <v>115</v>
      </c>
      <c r="R1769" s="4">
        <f t="shared" si="540"/>
        <v>32283000</v>
      </c>
      <c r="S1769" s="16">
        <f t="shared" si="541"/>
        <v>2.4780844407273179E-4</v>
      </c>
      <c r="T1769" s="4">
        <f t="shared" si="552"/>
        <v>3.5188799058327912E-2</v>
      </c>
      <c r="U1769" s="4">
        <f t="shared" si="553"/>
        <v>3.5188799058327919E-2</v>
      </c>
      <c r="V1769" s="6">
        <f t="shared" si="542"/>
        <v>0</v>
      </c>
      <c r="W1769" s="16" t="str">
        <f t="shared" si="543"/>
        <v/>
      </c>
      <c r="X1769" s="4" t="str">
        <f t="shared" si="554"/>
        <v/>
      </c>
      <c r="Y1769" s="4" t="str">
        <f t="shared" si="544"/>
        <v/>
      </c>
      <c r="Z1769" s="4">
        <f t="shared" si="545"/>
        <v>4853000</v>
      </c>
      <c r="AA1769" s="16">
        <f t="shared" si="546"/>
        <v>1.6484648670925201E-3</v>
      </c>
      <c r="AB1769" s="15">
        <f t="shared" si="555"/>
        <v>0.23408201112713783</v>
      </c>
      <c r="AC1769" s="15">
        <f t="shared" si="556"/>
        <v>0.23408201112713789</v>
      </c>
      <c r="AD1769" s="4">
        <v>155034</v>
      </c>
      <c r="AE1769" s="26">
        <v>2013.74</v>
      </c>
      <c r="AF1769" s="26">
        <v>2013.74</v>
      </c>
      <c r="AG1769" s="4">
        <f t="shared" si="557"/>
        <v>1993000</v>
      </c>
      <c r="AH1769" s="16">
        <f t="shared" si="547"/>
        <v>4.014049172102358E-3</v>
      </c>
      <c r="AI1769" s="15">
        <f t="shared" si="548"/>
        <v>0.56999498243853486</v>
      </c>
      <c r="AJ1769" s="15">
        <f t="shared" si="549"/>
        <v>0.56999498243853497</v>
      </c>
      <c r="AK1769" s="4">
        <f t="shared" si="550"/>
        <v>15073000</v>
      </c>
      <c r="AL1769" s="27">
        <f t="shared" si="551"/>
        <v>5.3075034830491602E-4</v>
      </c>
      <c r="AM1769" s="15">
        <f t="shared" si="558"/>
        <v>7.5366549459298077E-2</v>
      </c>
      <c r="AN1769" s="15">
        <f t="shared" si="559"/>
        <v>1.8676467356639244E-5</v>
      </c>
    </row>
    <row r="1770" spans="1:40" x14ac:dyDescent="0.2">
      <c r="A1770" s="4" t="s">
        <v>4627</v>
      </c>
      <c r="B1770" s="3" t="s">
        <v>3</v>
      </c>
      <c r="C1770" s="6">
        <v>155034</v>
      </c>
      <c r="D1770" s="3" t="s">
        <v>477</v>
      </c>
      <c r="E1770" s="6">
        <v>155037</v>
      </c>
      <c r="F1770" s="3" t="s">
        <v>2575</v>
      </c>
      <c r="G1770" s="8">
        <v>8000</v>
      </c>
      <c r="H1770" s="6">
        <v>142</v>
      </c>
      <c r="I1770" s="6">
        <v>147486</v>
      </c>
      <c r="J1770" s="13">
        <v>45107</v>
      </c>
      <c r="K1770" s="9">
        <v>8000</v>
      </c>
      <c r="L1770" s="4" t="s">
        <v>4627</v>
      </c>
      <c r="M1770" s="4" t="s">
        <v>4632</v>
      </c>
      <c r="N1770" s="4">
        <f>VLOOKUP(I1770,BaseModelo!$A$2:$E$5075,5)</f>
        <v>10</v>
      </c>
      <c r="P1770" s="15">
        <v>142.00000000000003</v>
      </c>
      <c r="Q1770" s="4">
        <f>VLOOKUP(I1770,BaseModelo!$A$2:$E$5075,3)</f>
        <v>0</v>
      </c>
      <c r="R1770" s="4">
        <f t="shared" si="540"/>
        <v>32283000</v>
      </c>
      <c r="S1770" s="16">
        <f t="shared" si="541"/>
        <v>2.4780844407273179E-4</v>
      </c>
      <c r="T1770" s="4">
        <f t="shared" si="552"/>
        <v>3.5188799058327912E-2</v>
      </c>
      <c r="U1770" s="4">
        <f t="shared" si="553"/>
        <v>3.5188799058327919E-2</v>
      </c>
      <c r="V1770" s="6">
        <f t="shared" si="542"/>
        <v>0</v>
      </c>
      <c r="W1770" s="16" t="str">
        <f t="shared" si="543"/>
        <v/>
      </c>
      <c r="X1770" s="4" t="str">
        <f t="shared" si="554"/>
        <v/>
      </c>
      <c r="Y1770" s="4" t="str">
        <f t="shared" si="544"/>
        <v/>
      </c>
      <c r="Z1770" s="4">
        <f t="shared" si="545"/>
        <v>4121000</v>
      </c>
      <c r="AA1770" s="16">
        <f t="shared" si="546"/>
        <v>1.9412763892259161E-3</v>
      </c>
      <c r="AB1770" s="15">
        <f t="shared" si="555"/>
        <v>0.27566124727008007</v>
      </c>
      <c r="AC1770" s="15">
        <f t="shared" si="556"/>
        <v>0.27566124727008012</v>
      </c>
      <c r="AD1770" s="4">
        <v>155034</v>
      </c>
      <c r="AE1770" s="26">
        <v>2013.74</v>
      </c>
      <c r="AF1770" s="26">
        <v>2013.74</v>
      </c>
      <c r="AG1770" s="4">
        <f t="shared" si="557"/>
        <v>2105000</v>
      </c>
      <c r="AH1770" s="16">
        <f t="shared" si="547"/>
        <v>3.8004750593824228E-3</v>
      </c>
      <c r="AI1770" s="15">
        <f t="shared" si="548"/>
        <v>0.53966745843230401</v>
      </c>
      <c r="AJ1770" s="15">
        <f t="shared" si="549"/>
        <v>0.53966745843230413</v>
      </c>
      <c r="AK1770" s="4">
        <f t="shared" si="550"/>
        <v>15073000</v>
      </c>
      <c r="AL1770" s="27">
        <f t="shared" si="551"/>
        <v>5.3075034830491602E-4</v>
      </c>
      <c r="AM1770" s="15">
        <f t="shared" si="558"/>
        <v>7.5366549459298077E-2</v>
      </c>
      <c r="AN1770" s="15">
        <f t="shared" si="559"/>
        <v>1.8676467356639244E-5</v>
      </c>
    </row>
    <row r="1771" spans="1:40" x14ac:dyDescent="0.2">
      <c r="A1771" s="4" t="s">
        <v>4627</v>
      </c>
      <c r="B1771" s="3" t="s">
        <v>3</v>
      </c>
      <c r="C1771" s="6">
        <v>155034</v>
      </c>
      <c r="D1771" s="3" t="s">
        <v>477</v>
      </c>
      <c r="E1771" s="6">
        <v>155038</v>
      </c>
      <c r="F1771" s="3" t="s">
        <v>2576</v>
      </c>
      <c r="G1771" s="8">
        <v>8000</v>
      </c>
      <c r="H1771" s="6">
        <v>142</v>
      </c>
      <c r="I1771" s="6">
        <v>155015</v>
      </c>
      <c r="J1771" s="13">
        <v>45107</v>
      </c>
      <c r="K1771" s="9">
        <v>8000</v>
      </c>
      <c r="L1771" s="4" t="s">
        <v>4627</v>
      </c>
      <c r="M1771" s="4" t="s">
        <v>4632</v>
      </c>
      <c r="N1771" s="4">
        <f>VLOOKUP(I1771,BaseModelo!$A$2:$E$5075,5)</f>
        <v>5</v>
      </c>
      <c r="P1771" s="15">
        <v>142.00000000000003</v>
      </c>
      <c r="Q1771" s="4">
        <f>VLOOKUP(I1771,BaseModelo!$A$2:$E$5075,3)</f>
        <v>110</v>
      </c>
      <c r="R1771" s="4">
        <f t="shared" si="540"/>
        <v>32283000</v>
      </c>
      <c r="S1771" s="16">
        <f t="shared" si="541"/>
        <v>2.4780844407273179E-4</v>
      </c>
      <c r="T1771" s="4">
        <f t="shared" si="552"/>
        <v>3.5188799058327912E-2</v>
      </c>
      <c r="U1771" s="4">
        <f t="shared" si="553"/>
        <v>3.5188799058327919E-2</v>
      </c>
      <c r="V1771" s="6">
        <f t="shared" si="542"/>
        <v>0</v>
      </c>
      <c r="W1771" s="16" t="str">
        <f t="shared" si="543"/>
        <v/>
      </c>
      <c r="X1771" s="4" t="str">
        <f t="shared" si="554"/>
        <v/>
      </c>
      <c r="Y1771" s="4" t="str">
        <f t="shared" si="544"/>
        <v/>
      </c>
      <c r="Z1771" s="4">
        <f t="shared" si="545"/>
        <v>4058000</v>
      </c>
      <c r="AA1771" s="16">
        <f t="shared" si="546"/>
        <v>1.9714144898965009E-3</v>
      </c>
      <c r="AB1771" s="15">
        <f t="shared" si="555"/>
        <v>0.27994085756530313</v>
      </c>
      <c r="AC1771" s="15">
        <f t="shared" si="556"/>
        <v>0.27994085756530318</v>
      </c>
      <c r="AD1771" s="4">
        <v>155034</v>
      </c>
      <c r="AE1771" s="26">
        <v>2013.74</v>
      </c>
      <c r="AF1771" s="26">
        <v>2013.74</v>
      </c>
      <c r="AG1771" s="4">
        <f t="shared" si="557"/>
        <v>1768000</v>
      </c>
      <c r="AH1771" s="16">
        <f t="shared" si="547"/>
        <v>4.5248868778280547E-3</v>
      </c>
      <c r="AI1771" s="15">
        <f t="shared" si="548"/>
        <v>0.64253393665158376</v>
      </c>
      <c r="AJ1771" s="15">
        <f t="shared" si="549"/>
        <v>0.64253393665158387</v>
      </c>
      <c r="AK1771" s="4">
        <f t="shared" si="550"/>
        <v>15073000</v>
      </c>
      <c r="AL1771" s="27">
        <f t="shared" si="551"/>
        <v>5.3075034830491602E-4</v>
      </c>
      <c r="AM1771" s="15">
        <f t="shared" si="558"/>
        <v>7.5366549459298077E-2</v>
      </c>
      <c r="AN1771" s="15">
        <f t="shared" si="559"/>
        <v>1.8676467356639244E-5</v>
      </c>
    </row>
    <row r="1772" spans="1:40" x14ac:dyDescent="0.2">
      <c r="A1772" s="4" t="s">
        <v>4627</v>
      </c>
      <c r="B1772" s="3" t="s">
        <v>3</v>
      </c>
      <c r="C1772" s="6">
        <v>155034</v>
      </c>
      <c r="D1772" s="3" t="s">
        <v>477</v>
      </c>
      <c r="E1772" s="6">
        <v>155039</v>
      </c>
      <c r="F1772" s="3" t="s">
        <v>2577</v>
      </c>
      <c r="G1772" s="8">
        <v>8000</v>
      </c>
      <c r="H1772" s="6">
        <v>142</v>
      </c>
      <c r="I1772" s="6">
        <v>147481</v>
      </c>
      <c r="J1772" s="13">
        <v>45107</v>
      </c>
      <c r="K1772" s="9">
        <v>8000</v>
      </c>
      <c r="L1772" s="4" t="s">
        <v>4627</v>
      </c>
      <c r="M1772" s="4" t="s">
        <v>4632</v>
      </c>
      <c r="N1772" s="4">
        <f>VLOOKUP(I1772,BaseModelo!$A$2:$E$5075,5)</f>
        <v>10</v>
      </c>
      <c r="P1772" s="15">
        <v>142.00000000000003</v>
      </c>
      <c r="Q1772" s="4">
        <f>VLOOKUP(I1772,BaseModelo!$A$2:$E$5075,3)</f>
        <v>0</v>
      </c>
      <c r="R1772" s="4">
        <f t="shared" si="540"/>
        <v>32283000</v>
      </c>
      <c r="S1772" s="16">
        <f t="shared" si="541"/>
        <v>2.4780844407273179E-4</v>
      </c>
      <c r="T1772" s="4">
        <f t="shared" si="552"/>
        <v>3.5188799058327912E-2</v>
      </c>
      <c r="U1772" s="4">
        <f t="shared" si="553"/>
        <v>3.5188799058327919E-2</v>
      </c>
      <c r="V1772" s="6">
        <f t="shared" si="542"/>
        <v>0</v>
      </c>
      <c r="W1772" s="16" t="str">
        <f t="shared" si="543"/>
        <v/>
      </c>
      <c r="X1772" s="4" t="str">
        <f t="shared" si="554"/>
        <v/>
      </c>
      <c r="Y1772" s="4" t="str">
        <f t="shared" si="544"/>
        <v/>
      </c>
      <c r="Z1772" s="4">
        <f t="shared" si="545"/>
        <v>4121000</v>
      </c>
      <c r="AA1772" s="16">
        <f t="shared" si="546"/>
        <v>1.9412763892259161E-3</v>
      </c>
      <c r="AB1772" s="15">
        <f t="shared" si="555"/>
        <v>0.27566124727008007</v>
      </c>
      <c r="AC1772" s="15">
        <f t="shared" si="556"/>
        <v>0.27566124727008012</v>
      </c>
      <c r="AD1772" s="4">
        <v>155034</v>
      </c>
      <c r="AE1772" s="26">
        <v>2013.74</v>
      </c>
      <c r="AF1772" s="26">
        <v>2013.74</v>
      </c>
      <c r="AG1772" s="4">
        <f t="shared" si="557"/>
        <v>2105000</v>
      </c>
      <c r="AH1772" s="16">
        <f t="shared" si="547"/>
        <v>3.8004750593824228E-3</v>
      </c>
      <c r="AI1772" s="15">
        <f t="shared" si="548"/>
        <v>0.53966745843230401</v>
      </c>
      <c r="AJ1772" s="15">
        <f t="shared" si="549"/>
        <v>0.53966745843230413</v>
      </c>
      <c r="AK1772" s="4">
        <f t="shared" si="550"/>
        <v>15073000</v>
      </c>
      <c r="AL1772" s="27">
        <f t="shared" si="551"/>
        <v>5.3075034830491602E-4</v>
      </c>
      <c r="AM1772" s="15">
        <f t="shared" si="558"/>
        <v>7.5366549459298077E-2</v>
      </c>
      <c r="AN1772" s="15">
        <f t="shared" si="559"/>
        <v>1.8676467356639244E-5</v>
      </c>
    </row>
    <row r="1773" spans="1:40" x14ac:dyDescent="0.2">
      <c r="A1773" s="4" t="s">
        <v>4627</v>
      </c>
      <c r="B1773" s="2" t="s">
        <v>17</v>
      </c>
      <c r="C1773" s="5">
        <v>155049</v>
      </c>
      <c r="D1773" s="2" t="s">
        <v>479</v>
      </c>
      <c r="E1773" s="5">
        <v>155050</v>
      </c>
      <c r="F1773" s="2" t="s">
        <v>2585</v>
      </c>
      <c r="G1773" s="7">
        <v>7000</v>
      </c>
      <c r="H1773" s="5">
        <v>142</v>
      </c>
      <c r="I1773" s="6">
        <v>154320</v>
      </c>
      <c r="J1773" s="13">
        <v>45107</v>
      </c>
      <c r="K1773" s="9">
        <v>3270.8740480843589</v>
      </c>
      <c r="L1773" s="4" t="s">
        <v>4627</v>
      </c>
      <c r="M1773" s="4" t="s">
        <v>4632</v>
      </c>
      <c r="N1773" s="4">
        <f>VLOOKUP(I1773,BaseModelo!$A$2:$E$5075,5)</f>
        <v>6</v>
      </c>
      <c r="P1773" s="15">
        <v>142.00000000000003</v>
      </c>
      <c r="Q1773" s="4">
        <f>VLOOKUP(I1773,BaseModelo!$A$2:$E$5075,3)</f>
        <v>115</v>
      </c>
      <c r="R1773" s="4">
        <f t="shared" si="540"/>
        <v>32283000</v>
      </c>
      <c r="S1773" s="16">
        <f t="shared" si="541"/>
        <v>2.168323885636403E-4</v>
      </c>
      <c r="T1773" s="4">
        <f t="shared" si="552"/>
        <v>3.0790199176036922E-2</v>
      </c>
      <c r="U1773" s="4">
        <f t="shared" si="553"/>
        <v>3.0790199176036929E-2</v>
      </c>
      <c r="V1773" s="6">
        <f t="shared" si="542"/>
        <v>0</v>
      </c>
      <c r="W1773" s="16" t="str">
        <f t="shared" si="543"/>
        <v/>
      </c>
      <c r="X1773" s="4" t="str">
        <f t="shared" si="554"/>
        <v/>
      </c>
      <c r="Y1773" s="4" t="str">
        <f t="shared" si="544"/>
        <v/>
      </c>
      <c r="Z1773" s="4">
        <f t="shared" si="545"/>
        <v>4853000</v>
      </c>
      <c r="AA1773" s="16">
        <f t="shared" si="546"/>
        <v>1.4424067587059551E-3</v>
      </c>
      <c r="AB1773" s="15">
        <f t="shared" si="555"/>
        <v>0.20482175973624561</v>
      </c>
      <c r="AC1773" s="15">
        <f t="shared" si="556"/>
        <v>0.20482175973624567</v>
      </c>
      <c r="AD1773" s="4">
        <v>155049</v>
      </c>
      <c r="AE1773" s="26">
        <v>1758.65</v>
      </c>
      <c r="AF1773" s="26">
        <v>1282.5824946882815</v>
      </c>
      <c r="AG1773" s="4">
        <f t="shared" si="557"/>
        <v>1993000</v>
      </c>
      <c r="AH1773" s="16">
        <f t="shared" si="547"/>
        <v>3.5122930255895636E-3</v>
      </c>
      <c r="AI1773" s="15">
        <f t="shared" si="548"/>
        <v>0.498745609633718</v>
      </c>
      <c r="AJ1773" s="15">
        <f t="shared" si="549"/>
        <v>0.49874560963371811</v>
      </c>
      <c r="AK1773" s="4">
        <f t="shared" si="550"/>
        <v>15073000</v>
      </c>
      <c r="AL1773" s="27">
        <f t="shared" si="551"/>
        <v>4.6440655476680156E-4</v>
      </c>
      <c r="AM1773" s="15">
        <f t="shared" si="558"/>
        <v>6.5945730776885828E-2</v>
      </c>
      <c r="AN1773" s="15">
        <f t="shared" si="559"/>
        <v>1.4299170319926922E-5</v>
      </c>
    </row>
    <row r="1774" spans="1:40" x14ac:dyDescent="0.2">
      <c r="A1774" s="4" t="s">
        <v>4627</v>
      </c>
      <c r="B1774" s="3" t="s">
        <v>17</v>
      </c>
      <c r="C1774" s="6">
        <v>155049</v>
      </c>
      <c r="D1774" s="3" t="s">
        <v>479</v>
      </c>
      <c r="E1774" s="6">
        <v>155051</v>
      </c>
      <c r="F1774" s="3" t="s">
        <v>2596</v>
      </c>
      <c r="G1774" s="8">
        <v>7000</v>
      </c>
      <c r="H1774" s="6">
        <v>142</v>
      </c>
      <c r="I1774" s="6">
        <v>154835</v>
      </c>
      <c r="J1774" s="13">
        <v>45107</v>
      </c>
      <c r="K1774" s="9">
        <v>3270.8740480843589</v>
      </c>
      <c r="L1774" s="4" t="s">
        <v>4627</v>
      </c>
      <c r="M1774" s="4" t="s">
        <v>4632</v>
      </c>
      <c r="N1774" s="4">
        <f>VLOOKUP(I1774,BaseModelo!$A$2:$E$5075,5)</f>
        <v>5</v>
      </c>
      <c r="P1774" s="15">
        <v>142.00000000000003</v>
      </c>
      <c r="Q1774" s="4">
        <f>VLOOKUP(I1774,BaseModelo!$A$2:$E$5075,3)</f>
        <v>110</v>
      </c>
      <c r="R1774" s="4">
        <f t="shared" si="540"/>
        <v>32283000</v>
      </c>
      <c r="S1774" s="16">
        <f t="shared" si="541"/>
        <v>2.168323885636403E-4</v>
      </c>
      <c r="T1774" s="4">
        <f t="shared" si="552"/>
        <v>3.0790199176036922E-2</v>
      </c>
      <c r="U1774" s="4">
        <f t="shared" si="553"/>
        <v>3.0790199176036929E-2</v>
      </c>
      <c r="V1774" s="6">
        <f t="shared" si="542"/>
        <v>0</v>
      </c>
      <c r="W1774" s="16" t="str">
        <f t="shared" si="543"/>
        <v/>
      </c>
      <c r="X1774" s="4" t="str">
        <f t="shared" si="554"/>
        <v/>
      </c>
      <c r="Y1774" s="4" t="str">
        <f t="shared" si="544"/>
        <v/>
      </c>
      <c r="Z1774" s="4">
        <f t="shared" si="545"/>
        <v>4058000</v>
      </c>
      <c r="AA1774" s="16">
        <f t="shared" si="546"/>
        <v>1.7249876786594382E-3</v>
      </c>
      <c r="AB1774" s="15">
        <f t="shared" si="555"/>
        <v>0.24494825036964021</v>
      </c>
      <c r="AC1774" s="15">
        <f t="shared" si="556"/>
        <v>0.24494825036964027</v>
      </c>
      <c r="AD1774" s="4">
        <v>155049</v>
      </c>
      <c r="AE1774" s="26">
        <v>1758.65</v>
      </c>
      <c r="AF1774" s="26">
        <v>1282.5824946882815</v>
      </c>
      <c r="AG1774" s="4">
        <f t="shared" si="557"/>
        <v>1768000</v>
      </c>
      <c r="AH1774" s="16">
        <f t="shared" si="547"/>
        <v>3.9592760180995473E-3</v>
      </c>
      <c r="AI1774" s="15">
        <f t="shared" si="548"/>
        <v>0.56221719457013575</v>
      </c>
      <c r="AJ1774" s="15">
        <f t="shared" si="549"/>
        <v>0.56221719457013586</v>
      </c>
      <c r="AK1774" s="4">
        <f t="shared" si="550"/>
        <v>15073000</v>
      </c>
      <c r="AL1774" s="27">
        <f t="shared" si="551"/>
        <v>4.6440655476680156E-4</v>
      </c>
      <c r="AM1774" s="15">
        <f t="shared" si="558"/>
        <v>6.5945730776885828E-2</v>
      </c>
      <c r="AN1774" s="15">
        <f t="shared" si="559"/>
        <v>1.4299170319926922E-5</v>
      </c>
    </row>
    <row r="1775" spans="1:40" x14ac:dyDescent="0.2">
      <c r="A1775" s="4" t="s">
        <v>4627</v>
      </c>
      <c r="B1775" s="3" t="s">
        <v>17</v>
      </c>
      <c r="C1775" s="6">
        <v>155049</v>
      </c>
      <c r="D1775" s="3" t="s">
        <v>479</v>
      </c>
      <c r="E1775" s="6">
        <v>155052</v>
      </c>
      <c r="F1775" s="3" t="s">
        <v>2597</v>
      </c>
      <c r="G1775" s="8">
        <v>7000</v>
      </c>
      <c r="H1775" s="6">
        <v>142</v>
      </c>
      <c r="I1775" s="6">
        <v>154328</v>
      </c>
      <c r="J1775" s="13">
        <v>45107</v>
      </c>
      <c r="K1775" s="9">
        <v>3270.8740480843589</v>
      </c>
      <c r="L1775" s="4" t="s">
        <v>4627</v>
      </c>
      <c r="M1775" s="4" t="s">
        <v>4632</v>
      </c>
      <c r="N1775" s="4">
        <f>VLOOKUP(I1775,BaseModelo!$A$2:$E$5075,5)</f>
        <v>6</v>
      </c>
      <c r="P1775" s="15">
        <v>142.00000000000003</v>
      </c>
      <c r="Q1775" s="4">
        <f>VLOOKUP(I1775,BaseModelo!$A$2:$E$5075,3)</f>
        <v>115</v>
      </c>
      <c r="R1775" s="4">
        <f t="shared" si="540"/>
        <v>32283000</v>
      </c>
      <c r="S1775" s="16">
        <f t="shared" si="541"/>
        <v>2.168323885636403E-4</v>
      </c>
      <c r="T1775" s="4">
        <f t="shared" si="552"/>
        <v>3.0790199176036922E-2</v>
      </c>
      <c r="U1775" s="4">
        <f t="shared" si="553"/>
        <v>3.0790199176036929E-2</v>
      </c>
      <c r="V1775" s="6">
        <f t="shared" si="542"/>
        <v>0</v>
      </c>
      <c r="W1775" s="16" t="str">
        <f t="shared" si="543"/>
        <v/>
      </c>
      <c r="X1775" s="4" t="str">
        <f t="shared" si="554"/>
        <v/>
      </c>
      <c r="Y1775" s="4" t="str">
        <f t="shared" si="544"/>
        <v/>
      </c>
      <c r="Z1775" s="4">
        <f t="shared" si="545"/>
        <v>4853000</v>
      </c>
      <c r="AA1775" s="16">
        <f t="shared" si="546"/>
        <v>1.4424067587059551E-3</v>
      </c>
      <c r="AB1775" s="15">
        <f t="shared" si="555"/>
        <v>0.20482175973624561</v>
      </c>
      <c r="AC1775" s="15">
        <f t="shared" si="556"/>
        <v>0.20482175973624567</v>
      </c>
      <c r="AD1775" s="4">
        <v>155049</v>
      </c>
      <c r="AE1775" s="26">
        <v>1758.65</v>
      </c>
      <c r="AF1775" s="26">
        <v>1282.5824946882815</v>
      </c>
      <c r="AG1775" s="4">
        <f t="shared" si="557"/>
        <v>1993000</v>
      </c>
      <c r="AH1775" s="16">
        <f t="shared" si="547"/>
        <v>3.5122930255895636E-3</v>
      </c>
      <c r="AI1775" s="15">
        <f t="shared" si="548"/>
        <v>0.498745609633718</v>
      </c>
      <c r="AJ1775" s="15">
        <f t="shared" si="549"/>
        <v>0.49874560963371811</v>
      </c>
      <c r="AK1775" s="4">
        <f t="shared" si="550"/>
        <v>15073000</v>
      </c>
      <c r="AL1775" s="27">
        <f t="shared" si="551"/>
        <v>4.6440655476680156E-4</v>
      </c>
      <c r="AM1775" s="15">
        <f t="shared" si="558"/>
        <v>6.5945730776885828E-2</v>
      </c>
      <c r="AN1775" s="15">
        <f t="shared" si="559"/>
        <v>1.4299170319926922E-5</v>
      </c>
    </row>
    <row r="1776" spans="1:40" x14ac:dyDescent="0.2">
      <c r="A1776" s="4" t="s">
        <v>4627</v>
      </c>
      <c r="B1776" s="3" t="s">
        <v>17</v>
      </c>
      <c r="C1776" s="6">
        <v>155049</v>
      </c>
      <c r="D1776" s="3" t="s">
        <v>479</v>
      </c>
      <c r="E1776" s="6">
        <v>155053</v>
      </c>
      <c r="F1776" s="3" t="s">
        <v>2598</v>
      </c>
      <c r="G1776" s="8">
        <v>7000</v>
      </c>
      <c r="H1776" s="6">
        <v>142</v>
      </c>
      <c r="I1776" s="6">
        <v>154335</v>
      </c>
      <c r="J1776" s="13">
        <v>45107</v>
      </c>
      <c r="K1776" s="9">
        <v>3270.8740480843589</v>
      </c>
      <c r="L1776" s="4" t="s">
        <v>4627</v>
      </c>
      <c r="M1776" s="4" t="s">
        <v>4632</v>
      </c>
      <c r="N1776" s="4">
        <f>VLOOKUP(I1776,BaseModelo!$A$2:$E$5075,5)</f>
        <v>5</v>
      </c>
      <c r="P1776" s="15">
        <v>142.00000000000003</v>
      </c>
      <c r="Q1776" s="4">
        <f>VLOOKUP(I1776,BaseModelo!$A$2:$E$5075,3)</f>
        <v>110</v>
      </c>
      <c r="R1776" s="4">
        <f t="shared" si="540"/>
        <v>32283000</v>
      </c>
      <c r="S1776" s="16">
        <f t="shared" si="541"/>
        <v>2.168323885636403E-4</v>
      </c>
      <c r="T1776" s="4">
        <f t="shared" si="552"/>
        <v>3.0790199176036922E-2</v>
      </c>
      <c r="U1776" s="4">
        <f t="shared" si="553"/>
        <v>3.0790199176036929E-2</v>
      </c>
      <c r="V1776" s="6">
        <f t="shared" si="542"/>
        <v>0</v>
      </c>
      <c r="W1776" s="16" t="str">
        <f t="shared" si="543"/>
        <v/>
      </c>
      <c r="X1776" s="4" t="str">
        <f t="shared" si="554"/>
        <v/>
      </c>
      <c r="Y1776" s="4" t="str">
        <f t="shared" si="544"/>
        <v/>
      </c>
      <c r="Z1776" s="4">
        <f t="shared" si="545"/>
        <v>4058000</v>
      </c>
      <c r="AA1776" s="16">
        <f t="shared" si="546"/>
        <v>1.7249876786594382E-3</v>
      </c>
      <c r="AB1776" s="15">
        <f t="shared" si="555"/>
        <v>0.24494825036964021</v>
      </c>
      <c r="AC1776" s="15">
        <f t="shared" si="556"/>
        <v>0.24494825036964027</v>
      </c>
      <c r="AD1776" s="4">
        <v>155049</v>
      </c>
      <c r="AE1776" s="26">
        <v>1758.65</v>
      </c>
      <c r="AF1776" s="26">
        <v>1282.5824946882815</v>
      </c>
      <c r="AG1776" s="4">
        <f t="shared" si="557"/>
        <v>1768000</v>
      </c>
      <c r="AH1776" s="16">
        <f t="shared" si="547"/>
        <v>3.9592760180995473E-3</v>
      </c>
      <c r="AI1776" s="15">
        <f t="shared" si="548"/>
        <v>0.56221719457013575</v>
      </c>
      <c r="AJ1776" s="15">
        <f t="shared" si="549"/>
        <v>0.56221719457013586</v>
      </c>
      <c r="AK1776" s="4">
        <f t="shared" si="550"/>
        <v>15073000</v>
      </c>
      <c r="AL1776" s="27">
        <f t="shared" si="551"/>
        <v>4.6440655476680156E-4</v>
      </c>
      <c r="AM1776" s="15">
        <f t="shared" si="558"/>
        <v>6.5945730776885828E-2</v>
      </c>
      <c r="AN1776" s="15">
        <f t="shared" si="559"/>
        <v>1.4299170319926922E-5</v>
      </c>
    </row>
    <row r="1777" spans="1:40" x14ac:dyDescent="0.2">
      <c r="A1777" s="4" t="s">
        <v>4627</v>
      </c>
      <c r="B1777" s="3" t="s">
        <v>17</v>
      </c>
      <c r="C1777" s="6">
        <v>155049</v>
      </c>
      <c r="D1777" s="3" t="s">
        <v>479</v>
      </c>
      <c r="E1777" s="6">
        <v>155054</v>
      </c>
      <c r="F1777" s="3" t="s">
        <v>2599</v>
      </c>
      <c r="G1777" s="8">
        <v>7000</v>
      </c>
      <c r="H1777" s="6">
        <v>142</v>
      </c>
      <c r="I1777" s="6">
        <v>154924</v>
      </c>
      <c r="J1777" s="13">
        <v>45107</v>
      </c>
      <c r="K1777" s="9">
        <v>3270.8740480843589</v>
      </c>
      <c r="L1777" s="4" t="s">
        <v>4627</v>
      </c>
      <c r="M1777" s="4" t="s">
        <v>4632</v>
      </c>
      <c r="N1777" s="4">
        <f>VLOOKUP(I1777,BaseModelo!$A$2:$E$5075,5)</f>
        <v>6</v>
      </c>
      <c r="P1777" s="15">
        <v>142.00000000000003</v>
      </c>
      <c r="Q1777" s="4">
        <f>VLOOKUP(I1777,BaseModelo!$A$2:$E$5075,3)</f>
        <v>115</v>
      </c>
      <c r="R1777" s="4">
        <f t="shared" si="540"/>
        <v>32283000</v>
      </c>
      <c r="S1777" s="16">
        <f t="shared" si="541"/>
        <v>2.168323885636403E-4</v>
      </c>
      <c r="T1777" s="4">
        <f t="shared" si="552"/>
        <v>3.0790199176036922E-2</v>
      </c>
      <c r="U1777" s="4">
        <f t="shared" si="553"/>
        <v>3.0790199176036929E-2</v>
      </c>
      <c r="V1777" s="6">
        <f t="shared" si="542"/>
        <v>0</v>
      </c>
      <c r="W1777" s="16" t="str">
        <f t="shared" si="543"/>
        <v/>
      </c>
      <c r="X1777" s="4" t="str">
        <f t="shared" si="554"/>
        <v/>
      </c>
      <c r="Y1777" s="4" t="str">
        <f t="shared" si="544"/>
        <v/>
      </c>
      <c r="Z1777" s="4">
        <f t="shared" si="545"/>
        <v>4853000</v>
      </c>
      <c r="AA1777" s="16">
        <f t="shared" si="546"/>
        <v>1.4424067587059551E-3</v>
      </c>
      <c r="AB1777" s="15">
        <f t="shared" si="555"/>
        <v>0.20482175973624561</v>
      </c>
      <c r="AC1777" s="15">
        <f t="shared" si="556"/>
        <v>0.20482175973624567</v>
      </c>
      <c r="AD1777" s="4">
        <v>155049</v>
      </c>
      <c r="AE1777" s="26">
        <v>1758.65</v>
      </c>
      <c r="AF1777" s="26">
        <v>1282.5824946882815</v>
      </c>
      <c r="AG1777" s="4">
        <f t="shared" si="557"/>
        <v>1993000</v>
      </c>
      <c r="AH1777" s="16">
        <f t="shared" si="547"/>
        <v>3.5122930255895636E-3</v>
      </c>
      <c r="AI1777" s="15">
        <f t="shared" si="548"/>
        <v>0.498745609633718</v>
      </c>
      <c r="AJ1777" s="15">
        <f t="shared" si="549"/>
        <v>0.49874560963371811</v>
      </c>
      <c r="AK1777" s="4">
        <f t="shared" si="550"/>
        <v>15073000</v>
      </c>
      <c r="AL1777" s="27">
        <f t="shared" si="551"/>
        <v>4.6440655476680156E-4</v>
      </c>
      <c r="AM1777" s="15">
        <f t="shared" si="558"/>
        <v>6.5945730776885828E-2</v>
      </c>
      <c r="AN1777" s="15">
        <f t="shared" si="559"/>
        <v>1.4299170319926922E-5</v>
      </c>
    </row>
    <row r="1778" spans="1:40" x14ac:dyDescent="0.2">
      <c r="A1778" s="4" t="s">
        <v>4627</v>
      </c>
      <c r="B1778" s="3" t="s">
        <v>17</v>
      </c>
      <c r="C1778" s="6">
        <v>155049</v>
      </c>
      <c r="D1778" s="3" t="s">
        <v>479</v>
      </c>
      <c r="E1778" s="6">
        <v>155055</v>
      </c>
      <c r="F1778" s="3" t="s">
        <v>2600</v>
      </c>
      <c r="G1778" s="8">
        <v>7000</v>
      </c>
      <c r="H1778" s="6">
        <v>142</v>
      </c>
      <c r="I1778" s="6">
        <v>154926</v>
      </c>
      <c r="J1778" s="13">
        <v>45107</v>
      </c>
      <c r="K1778" s="9">
        <v>3270.8740480843589</v>
      </c>
      <c r="L1778" s="4" t="s">
        <v>4627</v>
      </c>
      <c r="M1778" s="4" t="s">
        <v>4632</v>
      </c>
      <c r="N1778" s="4">
        <f>VLOOKUP(I1778,BaseModelo!$A$2:$E$5075,5)</f>
        <v>6</v>
      </c>
      <c r="P1778" s="15">
        <v>142.00000000000003</v>
      </c>
      <c r="Q1778" s="4">
        <f>VLOOKUP(I1778,BaseModelo!$A$2:$E$5075,3)</f>
        <v>115</v>
      </c>
      <c r="R1778" s="4">
        <f t="shared" si="540"/>
        <v>32283000</v>
      </c>
      <c r="S1778" s="16">
        <f t="shared" si="541"/>
        <v>2.168323885636403E-4</v>
      </c>
      <c r="T1778" s="4">
        <f t="shared" si="552"/>
        <v>3.0790199176036922E-2</v>
      </c>
      <c r="U1778" s="4">
        <f t="shared" si="553"/>
        <v>3.0790199176036929E-2</v>
      </c>
      <c r="V1778" s="6">
        <f t="shared" si="542"/>
        <v>0</v>
      </c>
      <c r="W1778" s="16" t="str">
        <f t="shared" si="543"/>
        <v/>
      </c>
      <c r="X1778" s="4" t="str">
        <f t="shared" si="554"/>
        <v/>
      </c>
      <c r="Y1778" s="4" t="str">
        <f t="shared" si="544"/>
        <v/>
      </c>
      <c r="Z1778" s="4">
        <f t="shared" si="545"/>
        <v>4853000</v>
      </c>
      <c r="AA1778" s="16">
        <f t="shared" si="546"/>
        <v>1.4424067587059551E-3</v>
      </c>
      <c r="AB1778" s="15">
        <f t="shared" si="555"/>
        <v>0.20482175973624561</v>
      </c>
      <c r="AC1778" s="15">
        <f t="shared" si="556"/>
        <v>0.20482175973624567</v>
      </c>
      <c r="AD1778" s="4">
        <v>155049</v>
      </c>
      <c r="AE1778" s="26">
        <v>1758.65</v>
      </c>
      <c r="AF1778" s="26">
        <v>1282.5824946882815</v>
      </c>
      <c r="AG1778" s="4">
        <f t="shared" si="557"/>
        <v>1993000</v>
      </c>
      <c r="AH1778" s="16">
        <f t="shared" si="547"/>
        <v>3.5122930255895636E-3</v>
      </c>
      <c r="AI1778" s="15">
        <f t="shared" si="548"/>
        <v>0.498745609633718</v>
      </c>
      <c r="AJ1778" s="15">
        <f t="shared" si="549"/>
        <v>0.49874560963371811</v>
      </c>
      <c r="AK1778" s="4">
        <f t="shared" si="550"/>
        <v>15073000</v>
      </c>
      <c r="AL1778" s="27">
        <f t="shared" si="551"/>
        <v>4.6440655476680156E-4</v>
      </c>
      <c r="AM1778" s="15">
        <f t="shared" si="558"/>
        <v>6.5945730776885828E-2</v>
      </c>
      <c r="AN1778" s="15">
        <f t="shared" si="559"/>
        <v>1.4299170319926922E-5</v>
      </c>
    </row>
    <row r="1779" spans="1:40" x14ac:dyDescent="0.2">
      <c r="A1779" s="4" t="s">
        <v>4629</v>
      </c>
      <c r="B1779" s="2" t="s">
        <v>2</v>
      </c>
      <c r="C1779" s="5">
        <v>155059</v>
      </c>
      <c r="D1779" s="2" t="s">
        <v>480</v>
      </c>
      <c r="E1779" s="5">
        <v>155060</v>
      </c>
      <c r="F1779" s="2" t="s">
        <v>2586</v>
      </c>
      <c r="G1779" s="7">
        <v>7000</v>
      </c>
      <c r="H1779" s="5">
        <v>142</v>
      </c>
      <c r="I1779" s="6">
        <v>154409</v>
      </c>
      <c r="J1779" s="13">
        <v>45107</v>
      </c>
      <c r="K1779" s="9">
        <v>7000</v>
      </c>
      <c r="L1779" s="4" t="s">
        <v>4629</v>
      </c>
      <c r="M1779" s="4" t="s">
        <v>4632</v>
      </c>
      <c r="N1779" s="4">
        <f>VLOOKUP(I1779,BaseModelo!$A$2:$E$5075,5)</f>
        <v>4</v>
      </c>
      <c r="P1779" s="15">
        <v>142.00000000000003</v>
      </c>
      <c r="Q1779" s="4">
        <f>VLOOKUP(I1779,BaseModelo!$A$2:$E$5075,3)</f>
        <v>110</v>
      </c>
      <c r="R1779" s="4">
        <f t="shared" si="540"/>
        <v>32283000</v>
      </c>
      <c r="S1779" s="16">
        <f t="shared" si="541"/>
        <v>2.168323885636403E-4</v>
      </c>
      <c r="T1779" s="4">
        <f t="shared" si="552"/>
        <v>3.0790199176036922E-2</v>
      </c>
      <c r="U1779" s="4">
        <f t="shared" si="553"/>
        <v>3.0790199176036929E-2</v>
      </c>
      <c r="V1779" s="6">
        <f t="shared" si="542"/>
        <v>0</v>
      </c>
      <c r="W1779" s="16" t="str">
        <f t="shared" si="543"/>
        <v/>
      </c>
      <c r="X1779" s="4" t="str">
        <f t="shared" si="554"/>
        <v/>
      </c>
      <c r="Y1779" s="4" t="str">
        <f t="shared" si="544"/>
        <v/>
      </c>
      <c r="Z1779" s="4">
        <f t="shared" si="545"/>
        <v>2331000</v>
      </c>
      <c r="AA1779" s="16">
        <f t="shared" si="546"/>
        <v>3.003003003003003E-3</v>
      </c>
      <c r="AB1779" s="15">
        <f t="shared" si="555"/>
        <v>0.42642642642642642</v>
      </c>
      <c r="AC1779" s="15">
        <f t="shared" si="556"/>
        <v>0.42642642642642653</v>
      </c>
      <c r="AD1779" s="4">
        <v>155059</v>
      </c>
      <c r="AE1779" s="26">
        <v>1758.65</v>
      </c>
      <c r="AF1779" s="26">
        <v>1758.65</v>
      </c>
      <c r="AG1779" s="4">
        <f t="shared" si="557"/>
        <v>52000</v>
      </c>
      <c r="AH1779" s="16">
        <f t="shared" si="547"/>
        <v>0.13461538461538461</v>
      </c>
      <c r="AI1779" s="15">
        <f t="shared" si="548"/>
        <v>19.115384615384613</v>
      </c>
      <c r="AJ1779" s="15">
        <f t="shared" si="549"/>
        <v>19.115384615384617</v>
      </c>
      <c r="AK1779" s="4">
        <f t="shared" si="550"/>
        <v>891000</v>
      </c>
      <c r="AL1779" s="27">
        <f t="shared" si="551"/>
        <v>7.8563411896745237E-3</v>
      </c>
      <c r="AM1779" s="15">
        <f t="shared" si="558"/>
        <v>1.1156004489337823</v>
      </c>
      <c r="AN1779" s="15">
        <f t="shared" si="559"/>
        <v>2.4189831002498151E-4</v>
      </c>
    </row>
    <row r="1780" spans="1:40" x14ac:dyDescent="0.2">
      <c r="A1780" s="4" t="s">
        <v>4629</v>
      </c>
      <c r="B1780" s="3" t="s">
        <v>2</v>
      </c>
      <c r="C1780" s="6">
        <v>155059</v>
      </c>
      <c r="D1780" s="3" t="s">
        <v>480</v>
      </c>
      <c r="E1780" s="6">
        <v>155061</v>
      </c>
      <c r="F1780" s="3" t="s">
        <v>2601</v>
      </c>
      <c r="G1780" s="8">
        <v>7000</v>
      </c>
      <c r="H1780" s="6">
        <v>142</v>
      </c>
      <c r="I1780" s="6">
        <v>154844</v>
      </c>
      <c r="J1780" s="13">
        <v>45107</v>
      </c>
      <c r="K1780" s="9">
        <v>7000</v>
      </c>
      <c r="L1780" s="4" t="s">
        <v>4629</v>
      </c>
      <c r="M1780" s="4" t="s">
        <v>4632</v>
      </c>
      <c r="N1780" s="4">
        <f>VLOOKUP(I1780,BaseModelo!$A$2:$E$5075,5)</f>
        <v>10</v>
      </c>
      <c r="P1780" s="15">
        <v>142.00000000000003</v>
      </c>
      <c r="Q1780" s="4">
        <f>VLOOKUP(I1780,BaseModelo!$A$2:$E$5075,3)</f>
        <v>0</v>
      </c>
      <c r="R1780" s="4">
        <f t="shared" si="540"/>
        <v>32283000</v>
      </c>
      <c r="S1780" s="16">
        <f t="shared" si="541"/>
        <v>2.168323885636403E-4</v>
      </c>
      <c r="T1780" s="4">
        <f t="shared" si="552"/>
        <v>3.0790199176036922E-2</v>
      </c>
      <c r="U1780" s="4">
        <f t="shared" si="553"/>
        <v>3.0790199176036929E-2</v>
      </c>
      <c r="V1780" s="6">
        <f t="shared" si="542"/>
        <v>0</v>
      </c>
      <c r="W1780" s="16" t="str">
        <f t="shared" si="543"/>
        <v/>
      </c>
      <c r="X1780" s="4" t="str">
        <f t="shared" si="554"/>
        <v/>
      </c>
      <c r="Y1780" s="4" t="str">
        <f t="shared" si="544"/>
        <v/>
      </c>
      <c r="Z1780" s="4">
        <f t="shared" si="545"/>
        <v>4121000</v>
      </c>
      <c r="AA1780" s="16">
        <f t="shared" si="546"/>
        <v>1.6986168405726766E-3</v>
      </c>
      <c r="AB1780" s="15">
        <f t="shared" si="555"/>
        <v>0.24120359136132008</v>
      </c>
      <c r="AC1780" s="15">
        <f t="shared" si="556"/>
        <v>0.24120359136132014</v>
      </c>
      <c r="AD1780" s="4">
        <v>155059</v>
      </c>
      <c r="AE1780" s="26">
        <v>1758.65</v>
      </c>
      <c r="AF1780" s="26">
        <v>1758.65</v>
      </c>
      <c r="AG1780" s="4">
        <f t="shared" si="557"/>
        <v>170000</v>
      </c>
      <c r="AH1780" s="16">
        <f t="shared" si="547"/>
        <v>4.1176470588235294E-2</v>
      </c>
      <c r="AI1780" s="15">
        <f t="shared" si="548"/>
        <v>5.8470588235294114</v>
      </c>
      <c r="AJ1780" s="15">
        <f t="shared" si="549"/>
        <v>5.8470588235294132</v>
      </c>
      <c r="AK1780" s="4">
        <f t="shared" si="550"/>
        <v>891000</v>
      </c>
      <c r="AL1780" s="27">
        <f t="shared" si="551"/>
        <v>7.8563411896745237E-3</v>
      </c>
      <c r="AM1780" s="15">
        <f t="shared" si="558"/>
        <v>1.1156004489337823</v>
      </c>
      <c r="AN1780" s="15">
        <f t="shared" si="559"/>
        <v>2.4189831002498151E-4</v>
      </c>
    </row>
    <row r="1781" spans="1:40" x14ac:dyDescent="0.2">
      <c r="A1781" s="4" t="s">
        <v>4629</v>
      </c>
      <c r="B1781" s="3" t="s">
        <v>2</v>
      </c>
      <c r="C1781" s="6">
        <v>155059</v>
      </c>
      <c r="D1781" s="3" t="s">
        <v>480</v>
      </c>
      <c r="E1781" s="6">
        <v>155062</v>
      </c>
      <c r="F1781" s="3" t="s">
        <v>2602</v>
      </c>
      <c r="G1781" s="8">
        <v>8000</v>
      </c>
      <c r="H1781" s="6">
        <v>142</v>
      </c>
      <c r="I1781" s="6">
        <v>153065</v>
      </c>
      <c r="J1781" s="13">
        <v>45107</v>
      </c>
      <c r="K1781" s="9">
        <v>8000</v>
      </c>
      <c r="L1781" s="4" t="s">
        <v>4629</v>
      </c>
      <c r="M1781" s="4" t="s">
        <v>4632</v>
      </c>
      <c r="N1781" s="4">
        <f>VLOOKUP(I1781,BaseModelo!$A$2:$E$5075,5)</f>
        <v>3</v>
      </c>
      <c r="P1781" s="15">
        <v>142.00000000000003</v>
      </c>
      <c r="Q1781" s="4">
        <f>VLOOKUP(I1781,BaseModelo!$A$2:$E$5075,3)</f>
        <v>110</v>
      </c>
      <c r="R1781" s="4">
        <f t="shared" si="540"/>
        <v>32283000</v>
      </c>
      <c r="S1781" s="16">
        <f t="shared" si="541"/>
        <v>2.4780844407273179E-4</v>
      </c>
      <c r="T1781" s="4">
        <f t="shared" si="552"/>
        <v>3.5188799058327912E-2</v>
      </c>
      <c r="U1781" s="4">
        <f t="shared" si="553"/>
        <v>3.5188799058327919E-2</v>
      </c>
      <c r="V1781" s="6">
        <f t="shared" si="542"/>
        <v>0</v>
      </c>
      <c r="W1781" s="16" t="str">
        <f t="shared" si="543"/>
        <v/>
      </c>
      <c r="X1781" s="4" t="str">
        <f t="shared" si="554"/>
        <v/>
      </c>
      <c r="Y1781" s="4" t="str">
        <f t="shared" si="544"/>
        <v/>
      </c>
      <c r="Z1781" s="4">
        <f t="shared" si="545"/>
        <v>1992000</v>
      </c>
      <c r="AA1781" s="16">
        <f t="shared" si="546"/>
        <v>4.0160642570281121E-3</v>
      </c>
      <c r="AB1781" s="15">
        <f t="shared" si="555"/>
        <v>0.57028112449799195</v>
      </c>
      <c r="AC1781" s="15">
        <f t="shared" si="556"/>
        <v>0.57028112449799206</v>
      </c>
      <c r="AD1781" s="4">
        <v>155059</v>
      </c>
      <c r="AE1781" s="26">
        <v>2013.74</v>
      </c>
      <c r="AF1781" s="26">
        <v>2013.74</v>
      </c>
      <c r="AG1781" s="4">
        <f t="shared" si="557"/>
        <v>52000</v>
      </c>
      <c r="AH1781" s="16">
        <f t="shared" si="547"/>
        <v>0.15384615384615385</v>
      </c>
      <c r="AI1781" s="15">
        <f t="shared" si="548"/>
        <v>21.846153846153847</v>
      </c>
      <c r="AJ1781" s="15">
        <f t="shared" si="549"/>
        <v>21.84615384615385</v>
      </c>
      <c r="AK1781" s="4">
        <f t="shared" si="550"/>
        <v>891000</v>
      </c>
      <c r="AL1781" s="27">
        <f t="shared" si="551"/>
        <v>8.9786756453423128E-3</v>
      </c>
      <c r="AM1781" s="15">
        <f t="shared" si="558"/>
        <v>1.2749719416386085</v>
      </c>
      <c r="AN1781" s="15">
        <f t="shared" si="559"/>
        <v>3.159488130938534E-4</v>
      </c>
    </row>
    <row r="1782" spans="1:40" x14ac:dyDescent="0.2">
      <c r="A1782" s="4" t="s">
        <v>4629</v>
      </c>
      <c r="B1782" s="3" t="s">
        <v>2</v>
      </c>
      <c r="C1782" s="6">
        <v>155059</v>
      </c>
      <c r="D1782" s="3" t="s">
        <v>480</v>
      </c>
      <c r="E1782" s="6">
        <v>155063</v>
      </c>
      <c r="F1782" s="3" t="s">
        <v>2603</v>
      </c>
      <c r="G1782" s="8">
        <v>8000</v>
      </c>
      <c r="H1782" s="6">
        <v>142</v>
      </c>
      <c r="I1782" s="6">
        <v>153288</v>
      </c>
      <c r="J1782" s="13">
        <v>45107</v>
      </c>
      <c r="K1782" s="9">
        <v>8000</v>
      </c>
      <c r="L1782" s="4" t="s">
        <v>4629</v>
      </c>
      <c r="M1782" s="4" t="s">
        <v>4632</v>
      </c>
      <c r="N1782" s="4">
        <f>VLOOKUP(I1782,BaseModelo!$A$2:$E$5075,5)</f>
        <v>8</v>
      </c>
      <c r="P1782" s="15">
        <v>142.00000000000003</v>
      </c>
      <c r="Q1782" s="4">
        <f>VLOOKUP(I1782,BaseModelo!$A$2:$E$5075,3)</f>
        <v>132</v>
      </c>
      <c r="R1782" s="4">
        <f t="shared" si="540"/>
        <v>32283000</v>
      </c>
      <c r="S1782" s="16">
        <f t="shared" si="541"/>
        <v>2.4780844407273179E-4</v>
      </c>
      <c r="T1782" s="4">
        <f t="shared" si="552"/>
        <v>3.5188799058327912E-2</v>
      </c>
      <c r="U1782" s="4">
        <f t="shared" si="553"/>
        <v>3.5188799058327919E-2</v>
      </c>
      <c r="V1782" s="6">
        <f t="shared" si="542"/>
        <v>0</v>
      </c>
      <c r="W1782" s="16" t="str">
        <f t="shared" si="543"/>
        <v/>
      </c>
      <c r="X1782" s="4" t="str">
        <f t="shared" si="554"/>
        <v/>
      </c>
      <c r="Y1782" s="4" t="str">
        <f t="shared" si="544"/>
        <v/>
      </c>
      <c r="Z1782" s="4">
        <f t="shared" si="545"/>
        <v>5836000</v>
      </c>
      <c r="AA1782" s="16">
        <f t="shared" si="546"/>
        <v>1.3708019191226869E-3</v>
      </c>
      <c r="AB1782" s="15">
        <f t="shared" si="555"/>
        <v>0.19465387251542154</v>
      </c>
      <c r="AC1782" s="15">
        <f t="shared" si="556"/>
        <v>0.19465387251542157</v>
      </c>
      <c r="AD1782" s="4">
        <v>155059</v>
      </c>
      <c r="AE1782" s="26">
        <v>2013.74</v>
      </c>
      <c r="AF1782" s="26">
        <v>2013.74</v>
      </c>
      <c r="AG1782" s="4">
        <f t="shared" si="557"/>
        <v>161000</v>
      </c>
      <c r="AH1782" s="16">
        <f t="shared" si="547"/>
        <v>4.9689440993788817E-2</v>
      </c>
      <c r="AI1782" s="15">
        <f t="shared" si="548"/>
        <v>7.0559006211180115</v>
      </c>
      <c r="AJ1782" s="15">
        <f t="shared" si="549"/>
        <v>7.0559006211180133</v>
      </c>
      <c r="AK1782" s="4">
        <f t="shared" si="550"/>
        <v>891000</v>
      </c>
      <c r="AL1782" s="27">
        <f t="shared" si="551"/>
        <v>8.9786756453423128E-3</v>
      </c>
      <c r="AM1782" s="15">
        <f t="shared" si="558"/>
        <v>1.2749719416386085</v>
      </c>
      <c r="AN1782" s="15">
        <f t="shared" si="559"/>
        <v>3.159488130938534E-4</v>
      </c>
    </row>
    <row r="1783" spans="1:40" x14ac:dyDescent="0.2">
      <c r="A1783" s="4" t="s">
        <v>4629</v>
      </c>
      <c r="B1783" s="3" t="s">
        <v>2</v>
      </c>
      <c r="C1783" s="6">
        <v>155059</v>
      </c>
      <c r="D1783" s="3" t="s">
        <v>480</v>
      </c>
      <c r="E1783" s="6">
        <v>155072</v>
      </c>
      <c r="F1783" s="3" t="s">
        <v>2604</v>
      </c>
      <c r="G1783" s="8">
        <v>5000</v>
      </c>
      <c r="H1783" s="6">
        <v>147</v>
      </c>
      <c r="I1783" s="6">
        <v>153306</v>
      </c>
      <c r="J1783" s="13">
        <v>45107</v>
      </c>
      <c r="K1783" s="9">
        <v>5000</v>
      </c>
      <c r="L1783" s="4" t="s">
        <v>4629</v>
      </c>
      <c r="M1783" s="4" t="s">
        <v>4632</v>
      </c>
      <c r="N1783" s="4">
        <f>VLOOKUP(I1783,BaseModelo!$A$2:$E$5075,5)</f>
        <v>8</v>
      </c>
      <c r="P1783" s="15">
        <v>147</v>
      </c>
      <c r="Q1783" s="4">
        <f>VLOOKUP(I1783,BaseModelo!$A$2:$E$5075,3)</f>
        <v>132</v>
      </c>
      <c r="R1783" s="4">
        <f t="shared" si="540"/>
        <v>32283000</v>
      </c>
      <c r="S1783" s="16">
        <f t="shared" si="541"/>
        <v>1.5488027754545735E-4</v>
      </c>
      <c r="T1783" s="4">
        <f t="shared" si="552"/>
        <v>2.2767400799182231E-2</v>
      </c>
      <c r="U1783" s="4">
        <f t="shared" si="553"/>
        <v>2.2767400799182231E-2</v>
      </c>
      <c r="V1783" s="6">
        <f t="shared" si="542"/>
        <v>0</v>
      </c>
      <c r="W1783" s="16" t="str">
        <f t="shared" si="543"/>
        <v/>
      </c>
      <c r="X1783" s="4" t="str">
        <f t="shared" si="554"/>
        <v/>
      </c>
      <c r="Y1783" s="4" t="str">
        <f t="shared" si="544"/>
        <v/>
      </c>
      <c r="Z1783" s="4">
        <f t="shared" si="545"/>
        <v>5836000</v>
      </c>
      <c r="AA1783" s="16">
        <f t="shared" si="546"/>
        <v>8.5675119945167924E-4</v>
      </c>
      <c r="AB1783" s="15">
        <f t="shared" si="555"/>
        <v>0.12594242631939684</v>
      </c>
      <c r="AC1783" s="15">
        <f t="shared" si="556"/>
        <v>0.12594242631939684</v>
      </c>
      <c r="AD1783" s="4">
        <v>155059</v>
      </c>
      <c r="AE1783" s="26">
        <v>1303.3399999999999</v>
      </c>
      <c r="AF1783" s="26">
        <v>1303.3399999999999</v>
      </c>
      <c r="AG1783" s="4">
        <f t="shared" si="557"/>
        <v>161000</v>
      </c>
      <c r="AH1783" s="16">
        <f t="shared" si="547"/>
        <v>3.1055900621118012E-2</v>
      </c>
      <c r="AI1783" s="15">
        <f t="shared" si="548"/>
        <v>4.5652173913043477</v>
      </c>
      <c r="AJ1783" s="15">
        <f t="shared" si="549"/>
        <v>4.5652173913043477</v>
      </c>
      <c r="AK1783" s="4">
        <f t="shared" si="550"/>
        <v>891000</v>
      </c>
      <c r="AL1783" s="27">
        <f t="shared" si="551"/>
        <v>5.6116722783389446E-3</v>
      </c>
      <c r="AM1783" s="15">
        <f t="shared" si="558"/>
        <v>0.82491582491582482</v>
      </c>
      <c r="AN1783" s="15">
        <f t="shared" si="559"/>
        <v>1.2776319191460286E-4</v>
      </c>
    </row>
    <row r="1784" spans="1:40" x14ac:dyDescent="0.2">
      <c r="A1784" s="4" t="s">
        <v>4628</v>
      </c>
      <c r="B1784" s="3" t="s">
        <v>13</v>
      </c>
      <c r="C1784" s="6">
        <v>155084</v>
      </c>
      <c r="D1784" s="3" t="s">
        <v>174</v>
      </c>
      <c r="E1784" s="6">
        <v>155091</v>
      </c>
      <c r="F1784" s="3" t="s">
        <v>2605</v>
      </c>
      <c r="G1784" s="8">
        <v>7000</v>
      </c>
      <c r="H1784" s="6">
        <v>142</v>
      </c>
      <c r="I1784" s="6">
        <v>154810</v>
      </c>
      <c r="J1784" s="13">
        <v>45107</v>
      </c>
      <c r="K1784" s="9">
        <v>5145.3857338481557</v>
      </c>
      <c r="L1784" s="4" t="s">
        <v>4628</v>
      </c>
      <c r="M1784" s="4" t="s">
        <v>4632</v>
      </c>
      <c r="N1784" s="4">
        <f>VLOOKUP(I1784,BaseModelo!$A$2:$E$5075,5)</f>
        <v>8</v>
      </c>
      <c r="P1784" s="15">
        <v>142.00000000000003</v>
      </c>
      <c r="Q1784" s="4">
        <f>VLOOKUP(I1784,BaseModelo!$A$2:$E$5075,3)</f>
        <v>132</v>
      </c>
      <c r="R1784" s="4">
        <f t="shared" si="540"/>
        <v>32283000</v>
      </c>
      <c r="S1784" s="16">
        <f t="shared" si="541"/>
        <v>2.168323885636403E-4</v>
      </c>
      <c r="T1784" s="4">
        <f t="shared" si="552"/>
        <v>3.0790199176036922E-2</v>
      </c>
      <c r="U1784" s="4">
        <f t="shared" si="553"/>
        <v>3.0790199176036929E-2</v>
      </c>
      <c r="V1784" s="6">
        <f t="shared" si="542"/>
        <v>0</v>
      </c>
      <c r="W1784" s="16" t="str">
        <f t="shared" si="543"/>
        <v/>
      </c>
      <c r="X1784" s="4" t="str">
        <f t="shared" si="554"/>
        <v/>
      </c>
      <c r="Y1784" s="4" t="str">
        <f t="shared" si="544"/>
        <v/>
      </c>
      <c r="Z1784" s="4">
        <f t="shared" si="545"/>
        <v>5836000</v>
      </c>
      <c r="AA1784" s="16">
        <f t="shared" si="546"/>
        <v>1.199451679232351E-3</v>
      </c>
      <c r="AB1784" s="15">
        <f t="shared" si="555"/>
        <v>0.17032213845099384</v>
      </c>
      <c r="AC1784" s="15">
        <f t="shared" si="556"/>
        <v>0.17032213845099387</v>
      </c>
      <c r="AD1784" s="4">
        <v>155084</v>
      </c>
      <c r="AE1784" s="26">
        <v>1758.65</v>
      </c>
      <c r="AF1784" s="26">
        <v>1589.7355806590838</v>
      </c>
      <c r="AG1784" s="4">
        <f t="shared" si="557"/>
        <v>3421000</v>
      </c>
      <c r="AH1784" s="16">
        <f t="shared" si="547"/>
        <v>2.0461853259280912E-3</v>
      </c>
      <c r="AI1784" s="15">
        <f t="shared" si="548"/>
        <v>0.29055831628178896</v>
      </c>
      <c r="AJ1784" s="15">
        <f t="shared" si="549"/>
        <v>0.29055831628178902</v>
      </c>
      <c r="AK1784" s="4">
        <f t="shared" si="550"/>
        <v>16319000</v>
      </c>
      <c r="AL1784" s="27">
        <f t="shared" si="551"/>
        <v>4.289478521968258E-4</v>
      </c>
      <c r="AM1784" s="15">
        <f t="shared" si="558"/>
        <v>6.0910595011949266E-2</v>
      </c>
      <c r="AN1784" s="15">
        <f t="shared" si="559"/>
        <v>1.3207389805273516E-5</v>
      </c>
    </row>
    <row r="1785" spans="1:40" x14ac:dyDescent="0.2">
      <c r="A1785" s="4" t="s">
        <v>4628</v>
      </c>
      <c r="B1785" s="3" t="s">
        <v>13</v>
      </c>
      <c r="C1785" s="6">
        <v>155084</v>
      </c>
      <c r="D1785" s="3" t="s">
        <v>174</v>
      </c>
      <c r="E1785" s="6">
        <v>155092</v>
      </c>
      <c r="F1785" s="3" t="s">
        <v>2606</v>
      </c>
      <c r="G1785" s="8">
        <v>7000</v>
      </c>
      <c r="H1785" s="6">
        <v>142</v>
      </c>
      <c r="I1785" s="6">
        <v>154806</v>
      </c>
      <c r="J1785" s="13">
        <v>45107</v>
      </c>
      <c r="K1785" s="9">
        <v>5145.3857338481557</v>
      </c>
      <c r="L1785" s="4" t="s">
        <v>4628</v>
      </c>
      <c r="M1785" s="4" t="s">
        <v>4632</v>
      </c>
      <c r="N1785" s="4">
        <f>VLOOKUP(I1785,BaseModelo!$A$2:$E$5075,5)</f>
        <v>10</v>
      </c>
      <c r="P1785" s="15">
        <v>142.00000000000003</v>
      </c>
      <c r="Q1785" s="4">
        <f>VLOOKUP(I1785,BaseModelo!$A$2:$E$5075,3)</f>
        <v>0</v>
      </c>
      <c r="R1785" s="4">
        <f t="shared" si="540"/>
        <v>32283000</v>
      </c>
      <c r="S1785" s="16">
        <f t="shared" si="541"/>
        <v>2.168323885636403E-4</v>
      </c>
      <c r="T1785" s="4">
        <f t="shared" si="552"/>
        <v>3.0790199176036922E-2</v>
      </c>
      <c r="U1785" s="4">
        <f t="shared" si="553"/>
        <v>3.0790199176036929E-2</v>
      </c>
      <c r="V1785" s="6">
        <f t="shared" si="542"/>
        <v>0</v>
      </c>
      <c r="W1785" s="16" t="str">
        <f t="shared" si="543"/>
        <v/>
      </c>
      <c r="X1785" s="4" t="str">
        <f t="shared" si="554"/>
        <v/>
      </c>
      <c r="Y1785" s="4" t="str">
        <f t="shared" si="544"/>
        <v/>
      </c>
      <c r="Z1785" s="4">
        <f t="shared" si="545"/>
        <v>4121000</v>
      </c>
      <c r="AA1785" s="16">
        <f t="shared" si="546"/>
        <v>1.6986168405726766E-3</v>
      </c>
      <c r="AB1785" s="15">
        <f t="shared" si="555"/>
        <v>0.24120359136132008</v>
      </c>
      <c r="AC1785" s="15">
        <f t="shared" si="556"/>
        <v>0.24120359136132014</v>
      </c>
      <c r="AD1785" s="4">
        <v>155084</v>
      </c>
      <c r="AE1785" s="26">
        <v>1758.65</v>
      </c>
      <c r="AF1785" s="26">
        <v>1589.7355806590838</v>
      </c>
      <c r="AG1785" s="4">
        <f t="shared" si="557"/>
        <v>1846000</v>
      </c>
      <c r="AH1785" s="16">
        <f t="shared" si="547"/>
        <v>3.791982665222102E-3</v>
      </c>
      <c r="AI1785" s="15">
        <f t="shared" si="548"/>
        <v>0.53846153846153844</v>
      </c>
      <c r="AJ1785" s="15">
        <f t="shared" si="549"/>
        <v>0.53846153846153855</v>
      </c>
      <c r="AK1785" s="4">
        <f t="shared" si="550"/>
        <v>16319000</v>
      </c>
      <c r="AL1785" s="27">
        <f t="shared" si="551"/>
        <v>4.289478521968258E-4</v>
      </c>
      <c r="AM1785" s="15">
        <f t="shared" si="558"/>
        <v>6.0910595011949266E-2</v>
      </c>
      <c r="AN1785" s="15">
        <f t="shared" si="559"/>
        <v>1.3207389805273516E-5</v>
      </c>
    </row>
    <row r="1786" spans="1:40" x14ac:dyDescent="0.2">
      <c r="A1786" s="4" t="s">
        <v>4629</v>
      </c>
      <c r="B1786" s="3" t="s">
        <v>14</v>
      </c>
      <c r="C1786" s="6">
        <v>155096</v>
      </c>
      <c r="D1786" s="3" t="s">
        <v>481</v>
      </c>
      <c r="E1786" s="6">
        <v>155166</v>
      </c>
      <c r="F1786" s="3" t="s">
        <v>2608</v>
      </c>
      <c r="G1786" s="8">
        <v>10000</v>
      </c>
      <c r="H1786" s="6">
        <v>142</v>
      </c>
      <c r="I1786" s="6">
        <v>154975</v>
      </c>
      <c r="J1786" s="13">
        <v>45107</v>
      </c>
      <c r="K1786" s="9">
        <v>10000</v>
      </c>
      <c r="L1786" s="4" t="s">
        <v>4629</v>
      </c>
      <c r="M1786" s="4" t="s">
        <v>4632</v>
      </c>
      <c r="N1786" s="4">
        <f>VLOOKUP(I1786,BaseModelo!$A$2:$E$5075,5)</f>
        <v>8</v>
      </c>
      <c r="P1786" s="15">
        <v>142.00000000000003</v>
      </c>
      <c r="Q1786" s="4">
        <f>VLOOKUP(I1786,BaseModelo!$A$2:$E$5075,3)</f>
        <v>132</v>
      </c>
      <c r="R1786" s="4">
        <f t="shared" si="540"/>
        <v>32283000</v>
      </c>
      <c r="S1786" s="16">
        <f t="shared" si="541"/>
        <v>3.0976055509091471E-4</v>
      </c>
      <c r="T1786" s="4">
        <f t="shared" si="552"/>
        <v>4.3985998822909891E-2</v>
      </c>
      <c r="U1786" s="4">
        <f t="shared" si="553"/>
        <v>4.3985998822909898E-2</v>
      </c>
      <c r="V1786" s="6">
        <f t="shared" si="542"/>
        <v>0</v>
      </c>
      <c r="W1786" s="16" t="str">
        <f t="shared" si="543"/>
        <v/>
      </c>
      <c r="X1786" s="4" t="str">
        <f t="shared" si="554"/>
        <v/>
      </c>
      <c r="Y1786" s="4" t="str">
        <f t="shared" si="544"/>
        <v/>
      </c>
      <c r="Z1786" s="4">
        <f t="shared" si="545"/>
        <v>5836000</v>
      </c>
      <c r="AA1786" s="16">
        <f t="shared" si="546"/>
        <v>1.7135023989033585E-3</v>
      </c>
      <c r="AB1786" s="15">
        <f t="shared" si="555"/>
        <v>0.2433173406442769</v>
      </c>
      <c r="AC1786" s="15">
        <f t="shared" si="556"/>
        <v>0.24331734064427696</v>
      </c>
      <c r="AD1786" s="4">
        <v>155096</v>
      </c>
      <c r="AE1786" s="26">
        <v>2510.34</v>
      </c>
      <c r="AF1786" s="26">
        <v>2510.34</v>
      </c>
      <c r="AG1786" s="4">
        <f t="shared" si="557"/>
        <v>161000</v>
      </c>
      <c r="AH1786" s="16">
        <f t="shared" si="547"/>
        <v>6.2111801242236024E-2</v>
      </c>
      <c r="AI1786" s="15">
        <f t="shared" si="548"/>
        <v>8.8198757763975149</v>
      </c>
      <c r="AJ1786" s="15">
        <f t="shared" si="549"/>
        <v>8.8198757763975166</v>
      </c>
      <c r="AK1786" s="4">
        <f t="shared" si="550"/>
        <v>891000</v>
      </c>
      <c r="AL1786" s="27">
        <f t="shared" si="551"/>
        <v>1.1223344556677889E-2</v>
      </c>
      <c r="AM1786" s="15">
        <f t="shared" si="558"/>
        <v>1.5937149270482602</v>
      </c>
      <c r="AN1786" s="15">
        <f t="shared" si="559"/>
        <v>4.9367002045914586E-4</v>
      </c>
    </row>
    <row r="1787" spans="1:40" x14ac:dyDescent="0.2">
      <c r="A1787" s="4" t="s">
        <v>4629</v>
      </c>
      <c r="B1787" s="3" t="s">
        <v>14</v>
      </c>
      <c r="C1787" s="6">
        <v>155096</v>
      </c>
      <c r="D1787" s="3" t="s">
        <v>481</v>
      </c>
      <c r="E1787" s="6">
        <v>155167</v>
      </c>
      <c r="F1787" s="3" t="s">
        <v>2609</v>
      </c>
      <c r="G1787" s="8">
        <v>5000</v>
      </c>
      <c r="H1787" s="6">
        <v>147</v>
      </c>
      <c r="I1787" s="6">
        <v>154767</v>
      </c>
      <c r="J1787" s="13">
        <v>45107</v>
      </c>
      <c r="K1787" s="9">
        <v>5000</v>
      </c>
      <c r="L1787" s="4" t="s">
        <v>4629</v>
      </c>
      <c r="M1787" s="4" t="s">
        <v>4632</v>
      </c>
      <c r="N1787" s="4">
        <f>VLOOKUP(I1787,BaseModelo!$A$2:$E$5075,5)</f>
        <v>10</v>
      </c>
      <c r="P1787" s="15">
        <v>147</v>
      </c>
      <c r="Q1787" s="4">
        <f>VLOOKUP(I1787,BaseModelo!$A$2:$E$5075,3)</f>
        <v>0</v>
      </c>
      <c r="R1787" s="4">
        <f t="shared" si="540"/>
        <v>32283000</v>
      </c>
      <c r="S1787" s="16">
        <f t="shared" si="541"/>
        <v>1.5488027754545735E-4</v>
      </c>
      <c r="T1787" s="4">
        <f t="shared" si="552"/>
        <v>2.2767400799182231E-2</v>
      </c>
      <c r="U1787" s="4">
        <f t="shared" si="553"/>
        <v>2.2767400799182231E-2</v>
      </c>
      <c r="V1787" s="6">
        <f t="shared" si="542"/>
        <v>0</v>
      </c>
      <c r="W1787" s="16" t="str">
        <f t="shared" si="543"/>
        <v/>
      </c>
      <c r="X1787" s="4" t="str">
        <f t="shared" si="554"/>
        <v/>
      </c>
      <c r="Y1787" s="4" t="str">
        <f t="shared" si="544"/>
        <v/>
      </c>
      <c r="Z1787" s="4">
        <f t="shared" si="545"/>
        <v>4121000</v>
      </c>
      <c r="AA1787" s="16">
        <f t="shared" si="546"/>
        <v>1.2132977432661976E-3</v>
      </c>
      <c r="AB1787" s="15">
        <f t="shared" si="555"/>
        <v>0.17835476826013105</v>
      </c>
      <c r="AC1787" s="15">
        <f t="shared" si="556"/>
        <v>0.17835476826013105</v>
      </c>
      <c r="AD1787" s="4">
        <v>155096</v>
      </c>
      <c r="AE1787" s="26">
        <v>1303.3399999999999</v>
      </c>
      <c r="AF1787" s="26">
        <v>1303.3399999999999</v>
      </c>
      <c r="AG1787" s="4">
        <f t="shared" si="557"/>
        <v>170000</v>
      </c>
      <c r="AH1787" s="16">
        <f t="shared" si="547"/>
        <v>2.9411764705882353E-2</v>
      </c>
      <c r="AI1787" s="15">
        <f t="shared" si="548"/>
        <v>4.3235294117647056</v>
      </c>
      <c r="AJ1787" s="15">
        <f t="shared" si="549"/>
        <v>4.3235294117647056</v>
      </c>
      <c r="AK1787" s="4">
        <f t="shared" si="550"/>
        <v>891000</v>
      </c>
      <c r="AL1787" s="27">
        <f t="shared" si="551"/>
        <v>5.6116722783389446E-3</v>
      </c>
      <c r="AM1787" s="15">
        <f t="shared" si="558"/>
        <v>0.82491582491582482</v>
      </c>
      <c r="AN1787" s="15">
        <f t="shared" si="559"/>
        <v>1.2776319191460286E-4</v>
      </c>
    </row>
    <row r="1788" spans="1:40" x14ac:dyDescent="0.2">
      <c r="A1788" s="4" t="s">
        <v>4627</v>
      </c>
      <c r="B1788" s="2" t="s">
        <v>7</v>
      </c>
      <c r="C1788" s="5">
        <v>155103</v>
      </c>
      <c r="D1788" s="2" t="s">
        <v>482</v>
      </c>
      <c r="E1788" s="5">
        <v>155104</v>
      </c>
      <c r="F1788" s="2" t="s">
        <v>2587</v>
      </c>
      <c r="G1788" s="7">
        <v>7000</v>
      </c>
      <c r="H1788" s="5">
        <v>142</v>
      </c>
      <c r="I1788" s="6">
        <v>154811</v>
      </c>
      <c r="J1788" s="13">
        <v>45107</v>
      </c>
      <c r="K1788" s="9">
        <v>7000</v>
      </c>
      <c r="L1788" s="4" t="s">
        <v>4627</v>
      </c>
      <c r="M1788" s="4" t="s">
        <v>4632</v>
      </c>
      <c r="N1788" s="4">
        <f>VLOOKUP(I1788,BaseModelo!$A$2:$E$5075,5)</f>
        <v>5</v>
      </c>
      <c r="P1788" s="15">
        <v>142.00000000000003</v>
      </c>
      <c r="Q1788" s="4">
        <f>VLOOKUP(I1788,BaseModelo!$A$2:$E$5075,3)</f>
        <v>110</v>
      </c>
      <c r="R1788" s="4">
        <f t="shared" si="540"/>
        <v>32283000</v>
      </c>
      <c r="S1788" s="16">
        <f t="shared" si="541"/>
        <v>2.168323885636403E-4</v>
      </c>
      <c r="T1788" s="4">
        <f t="shared" si="552"/>
        <v>3.0790199176036922E-2</v>
      </c>
      <c r="U1788" s="4">
        <f t="shared" si="553"/>
        <v>3.0790199176036929E-2</v>
      </c>
      <c r="V1788" s="6">
        <f t="shared" si="542"/>
        <v>0</v>
      </c>
      <c r="W1788" s="16" t="str">
        <f t="shared" si="543"/>
        <v/>
      </c>
      <c r="X1788" s="4" t="str">
        <f t="shared" si="554"/>
        <v/>
      </c>
      <c r="Y1788" s="4" t="str">
        <f t="shared" si="544"/>
        <v/>
      </c>
      <c r="Z1788" s="4">
        <f t="shared" si="545"/>
        <v>4058000</v>
      </c>
      <c r="AA1788" s="16">
        <f t="shared" si="546"/>
        <v>1.7249876786594382E-3</v>
      </c>
      <c r="AB1788" s="15">
        <f t="shared" si="555"/>
        <v>0.24494825036964021</v>
      </c>
      <c r="AC1788" s="15">
        <f t="shared" si="556"/>
        <v>0.24494825036964027</v>
      </c>
      <c r="AD1788" s="4">
        <v>155103</v>
      </c>
      <c r="AE1788" s="26">
        <v>1758.65</v>
      </c>
      <c r="AF1788" s="26">
        <v>1758.65</v>
      </c>
      <c r="AG1788" s="4">
        <f t="shared" si="557"/>
        <v>1768000</v>
      </c>
      <c r="AH1788" s="16">
        <f t="shared" si="547"/>
        <v>3.9592760180995473E-3</v>
      </c>
      <c r="AI1788" s="15">
        <f t="shared" si="548"/>
        <v>0.56221719457013575</v>
      </c>
      <c r="AJ1788" s="15">
        <f t="shared" si="549"/>
        <v>0.56221719457013586</v>
      </c>
      <c r="AK1788" s="4">
        <f t="shared" si="550"/>
        <v>15073000</v>
      </c>
      <c r="AL1788" s="27">
        <f t="shared" si="551"/>
        <v>4.6440655476680156E-4</v>
      </c>
      <c r="AM1788" s="15">
        <f t="shared" si="558"/>
        <v>6.5945730776885828E-2</v>
      </c>
      <c r="AN1788" s="15">
        <f t="shared" si="559"/>
        <v>1.4299170319926922E-5</v>
      </c>
    </row>
    <row r="1789" spans="1:40" x14ac:dyDescent="0.2">
      <c r="A1789" s="4" t="s">
        <v>4627</v>
      </c>
      <c r="B1789" s="3" t="s">
        <v>7</v>
      </c>
      <c r="C1789" s="6">
        <v>155103</v>
      </c>
      <c r="D1789" s="3" t="s">
        <v>482</v>
      </c>
      <c r="E1789" s="6">
        <v>155105</v>
      </c>
      <c r="F1789" s="3" t="s">
        <v>2588</v>
      </c>
      <c r="G1789" s="8">
        <v>8000</v>
      </c>
      <c r="H1789" s="6">
        <v>142</v>
      </c>
      <c r="I1789" s="6">
        <v>154859</v>
      </c>
      <c r="J1789" s="13">
        <v>45107</v>
      </c>
      <c r="K1789" s="9">
        <v>8000</v>
      </c>
      <c r="L1789" s="4" t="s">
        <v>4627</v>
      </c>
      <c r="M1789" s="4" t="s">
        <v>4632</v>
      </c>
      <c r="N1789" s="4">
        <f>VLOOKUP(I1789,BaseModelo!$A$2:$E$5075,5)</f>
        <v>4</v>
      </c>
      <c r="P1789" s="15">
        <v>142.00000000000003</v>
      </c>
      <c r="Q1789" s="4">
        <f>VLOOKUP(I1789,BaseModelo!$A$2:$E$5075,3)</f>
        <v>110</v>
      </c>
      <c r="R1789" s="4">
        <f t="shared" si="540"/>
        <v>32283000</v>
      </c>
      <c r="S1789" s="16">
        <f t="shared" si="541"/>
        <v>2.4780844407273179E-4</v>
      </c>
      <c r="T1789" s="4">
        <f t="shared" si="552"/>
        <v>3.5188799058327912E-2</v>
      </c>
      <c r="U1789" s="4">
        <f t="shared" si="553"/>
        <v>3.5188799058327919E-2</v>
      </c>
      <c r="V1789" s="6">
        <f t="shared" si="542"/>
        <v>0</v>
      </c>
      <c r="W1789" s="16" t="str">
        <f t="shared" si="543"/>
        <v/>
      </c>
      <c r="X1789" s="4" t="str">
        <f t="shared" si="554"/>
        <v/>
      </c>
      <c r="Y1789" s="4" t="str">
        <f t="shared" si="544"/>
        <v/>
      </c>
      <c r="Z1789" s="4">
        <f t="shared" si="545"/>
        <v>2331000</v>
      </c>
      <c r="AA1789" s="16">
        <f t="shared" si="546"/>
        <v>3.432003432003432E-3</v>
      </c>
      <c r="AB1789" s="15">
        <f t="shared" si="555"/>
        <v>0.48734448734448738</v>
      </c>
      <c r="AC1789" s="15">
        <f t="shared" si="556"/>
        <v>0.48734448734448743</v>
      </c>
      <c r="AD1789" s="4">
        <v>155103</v>
      </c>
      <c r="AE1789" s="26">
        <v>2013.74</v>
      </c>
      <c r="AF1789" s="26">
        <v>2013.74</v>
      </c>
      <c r="AG1789" s="4">
        <f t="shared" si="557"/>
        <v>1421000</v>
      </c>
      <c r="AH1789" s="16">
        <f t="shared" si="547"/>
        <v>5.629838142153413E-3</v>
      </c>
      <c r="AI1789" s="15">
        <f t="shared" si="548"/>
        <v>0.79943701618578467</v>
      </c>
      <c r="AJ1789" s="15">
        <f t="shared" si="549"/>
        <v>0.79943701618578478</v>
      </c>
      <c r="AK1789" s="4">
        <f t="shared" si="550"/>
        <v>15073000</v>
      </c>
      <c r="AL1789" s="27">
        <f t="shared" si="551"/>
        <v>5.3075034830491602E-4</v>
      </c>
      <c r="AM1789" s="15">
        <f t="shared" si="558"/>
        <v>7.5366549459298077E-2</v>
      </c>
      <c r="AN1789" s="15">
        <f t="shared" si="559"/>
        <v>1.8676467356639244E-5</v>
      </c>
    </row>
    <row r="1790" spans="1:40" x14ac:dyDescent="0.2">
      <c r="A1790" s="4" t="s">
        <v>4627</v>
      </c>
      <c r="B1790" s="3" t="s">
        <v>7</v>
      </c>
      <c r="C1790" s="6">
        <v>155103</v>
      </c>
      <c r="D1790" s="3" t="s">
        <v>482</v>
      </c>
      <c r="E1790" s="6">
        <v>155106</v>
      </c>
      <c r="F1790" s="3" t="s">
        <v>2589</v>
      </c>
      <c r="G1790" s="8">
        <v>7000</v>
      </c>
      <c r="H1790" s="6">
        <v>142</v>
      </c>
      <c r="I1790" s="6">
        <v>153409</v>
      </c>
      <c r="J1790" s="13">
        <v>45107</v>
      </c>
      <c r="K1790" s="9">
        <v>7000</v>
      </c>
      <c r="L1790" s="4" t="s">
        <v>4627</v>
      </c>
      <c r="M1790" s="4" t="s">
        <v>4632</v>
      </c>
      <c r="N1790" s="4">
        <f>VLOOKUP(I1790,BaseModelo!$A$2:$E$5075,5)</f>
        <v>5</v>
      </c>
      <c r="P1790" s="15">
        <v>142.00000000000003</v>
      </c>
      <c r="Q1790" s="4">
        <f>VLOOKUP(I1790,BaseModelo!$A$2:$E$5075,3)</f>
        <v>110</v>
      </c>
      <c r="R1790" s="4">
        <f t="shared" si="540"/>
        <v>32283000</v>
      </c>
      <c r="S1790" s="16">
        <f t="shared" si="541"/>
        <v>2.168323885636403E-4</v>
      </c>
      <c r="T1790" s="4">
        <f t="shared" si="552"/>
        <v>3.0790199176036922E-2</v>
      </c>
      <c r="U1790" s="4">
        <f t="shared" si="553"/>
        <v>3.0790199176036929E-2</v>
      </c>
      <c r="V1790" s="6">
        <f t="shared" si="542"/>
        <v>0</v>
      </c>
      <c r="W1790" s="16" t="str">
        <f t="shared" si="543"/>
        <v/>
      </c>
      <c r="X1790" s="4" t="str">
        <f t="shared" si="554"/>
        <v/>
      </c>
      <c r="Y1790" s="4" t="str">
        <f t="shared" si="544"/>
        <v/>
      </c>
      <c r="Z1790" s="4">
        <f t="shared" si="545"/>
        <v>4058000</v>
      </c>
      <c r="AA1790" s="16">
        <f t="shared" si="546"/>
        <v>1.7249876786594382E-3</v>
      </c>
      <c r="AB1790" s="15">
        <f t="shared" si="555"/>
        <v>0.24494825036964021</v>
      </c>
      <c r="AC1790" s="15">
        <f t="shared" si="556"/>
        <v>0.24494825036964027</v>
      </c>
      <c r="AD1790" s="4">
        <v>155103</v>
      </c>
      <c r="AE1790" s="26">
        <v>1758.65</v>
      </c>
      <c r="AF1790" s="26">
        <v>1758.65</v>
      </c>
      <c r="AG1790" s="4">
        <f t="shared" si="557"/>
        <v>1768000</v>
      </c>
      <c r="AH1790" s="16">
        <f t="shared" si="547"/>
        <v>3.9592760180995473E-3</v>
      </c>
      <c r="AI1790" s="15">
        <f t="shared" si="548"/>
        <v>0.56221719457013575</v>
      </c>
      <c r="AJ1790" s="15">
        <f t="shared" si="549"/>
        <v>0.56221719457013586</v>
      </c>
      <c r="AK1790" s="4">
        <f t="shared" si="550"/>
        <v>15073000</v>
      </c>
      <c r="AL1790" s="27">
        <f t="shared" si="551"/>
        <v>4.6440655476680156E-4</v>
      </c>
      <c r="AM1790" s="15">
        <f t="shared" si="558"/>
        <v>6.5945730776885828E-2</v>
      </c>
      <c r="AN1790" s="15">
        <f t="shared" si="559"/>
        <v>1.4299170319926922E-5</v>
      </c>
    </row>
    <row r="1791" spans="1:40" x14ac:dyDescent="0.2">
      <c r="A1791" s="4" t="s">
        <v>4627</v>
      </c>
      <c r="B1791" s="3" t="s">
        <v>7</v>
      </c>
      <c r="C1791" s="6">
        <v>155103</v>
      </c>
      <c r="D1791" s="3" t="s">
        <v>482</v>
      </c>
      <c r="E1791" s="6">
        <v>155107</v>
      </c>
      <c r="F1791" s="3" t="s">
        <v>2590</v>
      </c>
      <c r="G1791" s="8">
        <v>5000</v>
      </c>
      <c r="H1791" s="6">
        <v>147</v>
      </c>
      <c r="I1791" s="6">
        <v>153432</v>
      </c>
      <c r="J1791" s="13">
        <v>45107</v>
      </c>
      <c r="K1791" s="9">
        <v>5000</v>
      </c>
      <c r="L1791" s="4" t="s">
        <v>4627</v>
      </c>
      <c r="M1791" s="4" t="s">
        <v>4632</v>
      </c>
      <c r="N1791" s="4">
        <f>VLOOKUP(I1791,BaseModelo!$A$2:$E$5075,5)</f>
        <v>7</v>
      </c>
      <c r="P1791" s="15">
        <v>147</v>
      </c>
      <c r="Q1791" s="4">
        <f>VLOOKUP(I1791,BaseModelo!$A$2:$E$5075,3)</f>
        <v>127</v>
      </c>
      <c r="R1791" s="4">
        <f t="shared" si="540"/>
        <v>32283000</v>
      </c>
      <c r="S1791" s="16">
        <f t="shared" si="541"/>
        <v>1.5488027754545735E-4</v>
      </c>
      <c r="T1791" s="4">
        <f t="shared" si="552"/>
        <v>2.2767400799182231E-2</v>
      </c>
      <c r="U1791" s="4">
        <f t="shared" si="553"/>
        <v>2.2767400799182231E-2</v>
      </c>
      <c r="V1791" s="6">
        <f t="shared" si="542"/>
        <v>0</v>
      </c>
      <c r="W1791" s="16" t="str">
        <f t="shared" si="543"/>
        <v/>
      </c>
      <c r="X1791" s="4" t="str">
        <f t="shared" si="554"/>
        <v/>
      </c>
      <c r="Y1791" s="4" t="str">
        <f t="shared" si="544"/>
        <v/>
      </c>
      <c r="Z1791" s="4">
        <f t="shared" si="545"/>
        <v>4022000</v>
      </c>
      <c r="AA1791" s="16">
        <f t="shared" si="546"/>
        <v>1.2431626056688214E-3</v>
      </c>
      <c r="AB1791" s="15">
        <f t="shared" si="555"/>
        <v>0.18274490303331675</v>
      </c>
      <c r="AC1791" s="15">
        <f t="shared" si="556"/>
        <v>0.18274490303331675</v>
      </c>
      <c r="AD1791" s="4">
        <v>155103</v>
      </c>
      <c r="AE1791" s="26">
        <v>1303.3399999999999</v>
      </c>
      <c r="AF1791" s="26">
        <v>1303.3399999999999</v>
      </c>
      <c r="AG1791" s="4">
        <f t="shared" si="557"/>
        <v>1778000</v>
      </c>
      <c r="AH1791" s="16">
        <f t="shared" si="547"/>
        <v>2.8121484814398199E-3</v>
      </c>
      <c r="AI1791" s="15">
        <f t="shared" si="548"/>
        <v>0.41338582677165353</v>
      </c>
      <c r="AJ1791" s="15">
        <f t="shared" si="549"/>
        <v>0.41338582677165353</v>
      </c>
      <c r="AK1791" s="4">
        <f t="shared" si="550"/>
        <v>15073000</v>
      </c>
      <c r="AL1791" s="27">
        <f t="shared" si="551"/>
        <v>3.3171896769057253E-4</v>
      </c>
      <c r="AM1791" s="15">
        <f t="shared" si="558"/>
        <v>4.8762688250514163E-2</v>
      </c>
      <c r="AN1791" s="15">
        <f t="shared" si="559"/>
        <v>7.5523786901022457E-6</v>
      </c>
    </row>
    <row r="1792" spans="1:40" x14ac:dyDescent="0.2">
      <c r="A1792" s="4" t="s">
        <v>4627</v>
      </c>
      <c r="B1792" s="3" t="s">
        <v>7</v>
      </c>
      <c r="C1792" s="6">
        <v>155103</v>
      </c>
      <c r="D1792" s="3" t="s">
        <v>482</v>
      </c>
      <c r="E1792" s="6">
        <v>155108</v>
      </c>
      <c r="F1792" s="3" t="s">
        <v>2591</v>
      </c>
      <c r="G1792" s="8">
        <v>10000</v>
      </c>
      <c r="H1792" s="6">
        <v>142</v>
      </c>
      <c r="I1792" s="6">
        <v>153407</v>
      </c>
      <c r="J1792" s="13">
        <v>45107</v>
      </c>
      <c r="K1792" s="9">
        <v>10000</v>
      </c>
      <c r="L1792" s="4" t="s">
        <v>4627</v>
      </c>
      <c r="M1792" s="4" t="s">
        <v>4632</v>
      </c>
      <c r="N1792" s="4">
        <f>VLOOKUP(I1792,BaseModelo!$A$2:$E$5075,5)</f>
        <v>5</v>
      </c>
      <c r="P1792" s="15">
        <v>142.00000000000003</v>
      </c>
      <c r="Q1792" s="4">
        <f>VLOOKUP(I1792,BaseModelo!$A$2:$E$5075,3)</f>
        <v>110</v>
      </c>
      <c r="R1792" s="4">
        <f t="shared" si="540"/>
        <v>32283000</v>
      </c>
      <c r="S1792" s="16">
        <f t="shared" si="541"/>
        <v>3.0976055509091471E-4</v>
      </c>
      <c r="T1792" s="4">
        <f t="shared" si="552"/>
        <v>4.3985998822909891E-2</v>
      </c>
      <c r="U1792" s="4">
        <f t="shared" si="553"/>
        <v>4.3985998822909898E-2</v>
      </c>
      <c r="V1792" s="6">
        <f t="shared" si="542"/>
        <v>0</v>
      </c>
      <c r="W1792" s="16" t="str">
        <f t="shared" si="543"/>
        <v/>
      </c>
      <c r="X1792" s="4" t="str">
        <f t="shared" si="554"/>
        <v/>
      </c>
      <c r="Y1792" s="4" t="str">
        <f t="shared" si="544"/>
        <v/>
      </c>
      <c r="Z1792" s="4">
        <f t="shared" si="545"/>
        <v>4058000</v>
      </c>
      <c r="AA1792" s="16">
        <f t="shared" si="546"/>
        <v>2.4642681123706258E-3</v>
      </c>
      <c r="AB1792" s="15">
        <f t="shared" si="555"/>
        <v>0.34992607195662884</v>
      </c>
      <c r="AC1792" s="15">
        <f t="shared" si="556"/>
        <v>0.34992607195662895</v>
      </c>
      <c r="AD1792" s="4">
        <v>155103</v>
      </c>
      <c r="AE1792" s="26">
        <v>2510.34</v>
      </c>
      <c r="AF1792" s="26">
        <v>2510.34</v>
      </c>
      <c r="AG1792" s="4">
        <f t="shared" si="557"/>
        <v>1768000</v>
      </c>
      <c r="AH1792" s="16">
        <f t="shared" si="547"/>
        <v>5.6561085972850677E-3</v>
      </c>
      <c r="AI1792" s="15">
        <f t="shared" si="548"/>
        <v>0.80316742081447967</v>
      </c>
      <c r="AJ1792" s="15">
        <f t="shared" si="549"/>
        <v>0.80316742081447978</v>
      </c>
      <c r="AK1792" s="4">
        <f t="shared" si="550"/>
        <v>15073000</v>
      </c>
      <c r="AL1792" s="27">
        <f t="shared" si="551"/>
        <v>6.6343793538114506E-4</v>
      </c>
      <c r="AM1792" s="15">
        <f t="shared" si="558"/>
        <v>9.4208186824122603E-2</v>
      </c>
      <c r="AN1792" s="15">
        <f t="shared" si="559"/>
        <v>2.918198024474882E-5</v>
      </c>
    </row>
    <row r="1793" spans="1:40" x14ac:dyDescent="0.2">
      <c r="A1793" s="4" t="s">
        <v>4627</v>
      </c>
      <c r="B1793" s="3" t="s">
        <v>17</v>
      </c>
      <c r="C1793" s="6">
        <v>155135</v>
      </c>
      <c r="D1793" s="3" t="s">
        <v>238</v>
      </c>
      <c r="E1793" s="6">
        <v>155202</v>
      </c>
      <c r="F1793" s="3" t="s">
        <v>2617</v>
      </c>
      <c r="G1793" s="8">
        <v>7000</v>
      </c>
      <c r="H1793" s="6">
        <v>142</v>
      </c>
      <c r="I1793" s="6">
        <v>154983</v>
      </c>
      <c r="J1793" s="13">
        <v>45107</v>
      </c>
      <c r="K1793" s="9">
        <v>7000</v>
      </c>
      <c r="L1793" s="4" t="s">
        <v>4627</v>
      </c>
      <c r="M1793" s="4" t="s">
        <v>4632</v>
      </c>
      <c r="N1793" s="4">
        <f>VLOOKUP(I1793,BaseModelo!$A$2:$E$5075,5)</f>
        <v>8</v>
      </c>
      <c r="P1793" s="15">
        <v>142.00000000000003</v>
      </c>
      <c r="Q1793" s="4">
        <f>VLOOKUP(I1793,BaseModelo!$A$2:$E$5075,3)</f>
        <v>132</v>
      </c>
      <c r="R1793" s="4">
        <f t="shared" si="540"/>
        <v>32283000</v>
      </c>
      <c r="S1793" s="16">
        <f t="shared" si="541"/>
        <v>2.168323885636403E-4</v>
      </c>
      <c r="T1793" s="4">
        <f t="shared" si="552"/>
        <v>3.0790199176036922E-2</v>
      </c>
      <c r="U1793" s="4">
        <f t="shared" si="553"/>
        <v>3.0790199176036929E-2</v>
      </c>
      <c r="V1793" s="6">
        <f t="shared" si="542"/>
        <v>0</v>
      </c>
      <c r="W1793" s="16" t="str">
        <f t="shared" si="543"/>
        <v/>
      </c>
      <c r="X1793" s="4" t="str">
        <f t="shared" si="554"/>
        <v/>
      </c>
      <c r="Y1793" s="4" t="str">
        <f t="shared" si="544"/>
        <v/>
      </c>
      <c r="Z1793" s="4">
        <f t="shared" si="545"/>
        <v>5836000</v>
      </c>
      <c r="AA1793" s="16">
        <f t="shared" si="546"/>
        <v>1.199451679232351E-3</v>
      </c>
      <c r="AB1793" s="15">
        <f t="shared" si="555"/>
        <v>0.17032213845099384</v>
      </c>
      <c r="AC1793" s="15">
        <f t="shared" si="556"/>
        <v>0.17032213845099387</v>
      </c>
      <c r="AD1793" s="4">
        <v>155135</v>
      </c>
      <c r="AE1793" s="26">
        <v>1758.65</v>
      </c>
      <c r="AF1793" s="26">
        <v>1758.65</v>
      </c>
      <c r="AG1793" s="4">
        <f t="shared" si="557"/>
        <v>2254000</v>
      </c>
      <c r="AH1793" s="16">
        <f t="shared" si="547"/>
        <v>3.105590062111801E-3</v>
      </c>
      <c r="AI1793" s="15">
        <f t="shared" si="548"/>
        <v>0.44099378881987572</v>
      </c>
      <c r="AJ1793" s="15">
        <f t="shared" si="549"/>
        <v>0.44099378881987583</v>
      </c>
      <c r="AK1793" s="4">
        <f t="shared" si="550"/>
        <v>15073000</v>
      </c>
      <c r="AL1793" s="27">
        <f t="shared" si="551"/>
        <v>4.6440655476680156E-4</v>
      </c>
      <c r="AM1793" s="15">
        <f t="shared" si="558"/>
        <v>6.5945730776885828E-2</v>
      </c>
      <c r="AN1793" s="15">
        <f t="shared" si="559"/>
        <v>1.4299170319926922E-5</v>
      </c>
    </row>
    <row r="1794" spans="1:40" x14ac:dyDescent="0.2">
      <c r="A1794" s="4" t="s">
        <v>4628</v>
      </c>
      <c r="B1794" s="3" t="s">
        <v>12</v>
      </c>
      <c r="C1794" s="6">
        <v>155148</v>
      </c>
      <c r="D1794" s="3" t="s">
        <v>207</v>
      </c>
      <c r="E1794" s="6">
        <v>155376</v>
      </c>
      <c r="F1794" s="3" t="s">
        <v>2631</v>
      </c>
      <c r="G1794" s="8">
        <v>6000</v>
      </c>
      <c r="H1794" s="6">
        <v>142</v>
      </c>
      <c r="I1794" s="6">
        <v>154399</v>
      </c>
      <c r="J1794" s="13">
        <v>45107</v>
      </c>
      <c r="K1794" s="9">
        <v>4872.9188037445801</v>
      </c>
      <c r="L1794" s="4" t="s">
        <v>4628</v>
      </c>
      <c r="M1794" s="4" t="s">
        <v>4632</v>
      </c>
      <c r="N1794" s="4">
        <f>VLOOKUP(I1794,BaseModelo!$A$2:$E$5075,5)</f>
        <v>4</v>
      </c>
      <c r="P1794" s="15">
        <v>142.00000000000003</v>
      </c>
      <c r="Q1794" s="4">
        <f>VLOOKUP(I1794,BaseModelo!$A$2:$E$5075,3)</f>
        <v>110</v>
      </c>
      <c r="R1794" s="4">
        <f t="shared" ref="R1794:R1857" si="560">SUMIFS($G:$G,$M:$M,M1794)</f>
        <v>32283000</v>
      </c>
      <c r="S1794" s="16">
        <f t="shared" ref="S1794:S1857" si="561">G1794/R1794</f>
        <v>1.8585633305454884E-4</v>
      </c>
      <c r="T1794" s="4">
        <f t="shared" si="552"/>
        <v>2.6391599293745936E-2</v>
      </c>
      <c r="U1794" s="4">
        <f t="shared" si="553"/>
        <v>2.6391599293745942E-2</v>
      </c>
      <c r="V1794" s="6">
        <f t="shared" ref="V1794:V1857" si="562">SUMIFS($G:$G,$O:$O,O1794)</f>
        <v>0</v>
      </c>
      <c r="W1794" s="16" t="str">
        <f t="shared" ref="W1794:W1857" si="563">IFERROR(G1794/V1794,"")</f>
        <v/>
      </c>
      <c r="X1794" s="4" t="str">
        <f t="shared" si="554"/>
        <v/>
      </c>
      <c r="Y1794" s="4" t="str">
        <f t="shared" ref="Y1794:Y1857" si="564">IFERROR(W1794*P1794,"")</f>
        <v/>
      </c>
      <c r="Z1794" s="4">
        <f t="shared" ref="Z1794:Z1857" si="565">SUMIFS($G:$G,$N:$N,N1794)</f>
        <v>2331000</v>
      </c>
      <c r="AA1794" s="16">
        <f t="shared" ref="AA1794:AA1857" si="566">IFERROR(G1794/Z1794,"")</f>
        <v>2.5740025740025739E-3</v>
      </c>
      <c r="AB1794" s="15">
        <f t="shared" si="555"/>
        <v>0.36550836550836552</v>
      </c>
      <c r="AC1794" s="15">
        <f t="shared" si="556"/>
        <v>0.36550836550836557</v>
      </c>
      <c r="AD1794" s="4">
        <v>155148</v>
      </c>
      <c r="AE1794" s="26">
        <v>1503.37</v>
      </c>
      <c r="AF1794" s="26">
        <v>1466.259289069066</v>
      </c>
      <c r="AG1794" s="4">
        <f t="shared" si="557"/>
        <v>858000</v>
      </c>
      <c r="AH1794" s="16">
        <f t="shared" ref="AH1794:AH1857" si="567">IFERROR($G1794/AG1794,"")</f>
        <v>6.993006993006993E-3</v>
      </c>
      <c r="AI1794" s="15">
        <f t="shared" ref="AI1794:AI1857" si="568">IFERROR(AH1794*H1794,"")</f>
        <v>0.99300699300699302</v>
      </c>
      <c r="AJ1794" s="15">
        <f t="shared" ref="AJ1794:AJ1857" si="569">IFERROR(AH1794*P1794,"")</f>
        <v>0.99300699300699324</v>
      </c>
      <c r="AK1794" s="4">
        <f t="shared" ref="AK1794:AK1857" si="570">SUMIFS($G:$G,$A:$A,$A1794,$M:$M,$M1794)</f>
        <v>16319000</v>
      </c>
      <c r="AL1794" s="27">
        <f t="shared" ref="AL1794:AL1857" si="571">IFERROR($G1794/AK1794,"")</f>
        <v>3.6766958759727926E-4</v>
      </c>
      <c r="AM1794" s="15">
        <f t="shared" si="558"/>
        <v>5.2209081438813656E-2</v>
      </c>
      <c r="AN1794" s="15">
        <f t="shared" si="559"/>
        <v>9.7033884283642175E-6</v>
      </c>
    </row>
    <row r="1795" spans="1:40" x14ac:dyDescent="0.2">
      <c r="A1795" s="4" t="s">
        <v>4628</v>
      </c>
      <c r="B1795" s="3" t="s">
        <v>12</v>
      </c>
      <c r="C1795" s="6">
        <v>155148</v>
      </c>
      <c r="D1795" s="3" t="s">
        <v>207</v>
      </c>
      <c r="E1795" s="6">
        <v>155377</v>
      </c>
      <c r="F1795" s="3" t="s">
        <v>2632</v>
      </c>
      <c r="G1795" s="8">
        <v>6000</v>
      </c>
      <c r="H1795" s="6">
        <v>142</v>
      </c>
      <c r="I1795" s="6">
        <v>155044</v>
      </c>
      <c r="J1795" s="13">
        <v>45107</v>
      </c>
      <c r="K1795" s="9">
        <v>4872.9188037445801</v>
      </c>
      <c r="L1795" s="4" t="s">
        <v>4628</v>
      </c>
      <c r="M1795" s="4" t="s">
        <v>4632</v>
      </c>
      <c r="N1795" s="4">
        <f>VLOOKUP(I1795,BaseModelo!$A$2:$E$5075,5)</f>
        <v>5</v>
      </c>
      <c r="P1795" s="15">
        <v>142.00000000000003</v>
      </c>
      <c r="Q1795" s="4">
        <f>VLOOKUP(I1795,BaseModelo!$A$2:$E$5075,3)</f>
        <v>110</v>
      </c>
      <c r="R1795" s="4">
        <f t="shared" si="560"/>
        <v>32283000</v>
      </c>
      <c r="S1795" s="16">
        <f t="shared" si="561"/>
        <v>1.8585633305454884E-4</v>
      </c>
      <c r="T1795" s="4">
        <f t="shared" ref="T1795:T1858" si="572">S1795*H1795</f>
        <v>2.6391599293745936E-2</v>
      </c>
      <c r="U1795" s="4">
        <f t="shared" ref="U1795:U1858" si="573">S1795*P1795</f>
        <v>2.6391599293745942E-2</v>
      </c>
      <c r="V1795" s="6">
        <f t="shared" si="562"/>
        <v>0</v>
      </c>
      <c r="W1795" s="16" t="str">
        <f t="shared" si="563"/>
        <v/>
      </c>
      <c r="X1795" s="4" t="str">
        <f t="shared" ref="X1795:X1858" si="574">IFERROR(W1795*H1795,"")</f>
        <v/>
      </c>
      <c r="Y1795" s="4" t="str">
        <f t="shared" si="564"/>
        <v/>
      </c>
      <c r="Z1795" s="4">
        <f t="shared" si="565"/>
        <v>4058000</v>
      </c>
      <c r="AA1795" s="16">
        <f t="shared" si="566"/>
        <v>1.4785608674223755E-3</v>
      </c>
      <c r="AB1795" s="15">
        <f t="shared" ref="AB1795:AB1858" si="575">IFERROR(AA1795*H1795,"")</f>
        <v>0.20995564317397733</v>
      </c>
      <c r="AC1795" s="15">
        <f t="shared" ref="AC1795:AC1858" si="576">IFERROR(AA1795*P1795,"")</f>
        <v>0.20995564317397736</v>
      </c>
      <c r="AD1795" s="4">
        <v>155148</v>
      </c>
      <c r="AE1795" s="26">
        <v>1503.37</v>
      </c>
      <c r="AF1795" s="26">
        <v>1466.259289069066</v>
      </c>
      <c r="AG1795" s="4">
        <f t="shared" ref="AG1795:AG1858" si="577">SUMIFS($G:$G,$N:$N,$N1795,$A:$A,$A1795)</f>
        <v>2193000</v>
      </c>
      <c r="AH1795" s="16">
        <f t="shared" si="567"/>
        <v>2.7359781121751026E-3</v>
      </c>
      <c r="AI1795" s="15">
        <f t="shared" si="568"/>
        <v>0.38850889192886456</v>
      </c>
      <c r="AJ1795" s="15">
        <f t="shared" si="569"/>
        <v>0.38850889192886462</v>
      </c>
      <c r="AK1795" s="4">
        <f t="shared" si="570"/>
        <v>16319000</v>
      </c>
      <c r="AL1795" s="27">
        <f t="shared" si="571"/>
        <v>3.6766958759727926E-4</v>
      </c>
      <c r="AM1795" s="15">
        <f t="shared" ref="AM1795:AM1858" si="578">IFERROR(AL1795*H1795,"")</f>
        <v>5.2209081438813656E-2</v>
      </c>
      <c r="AN1795" s="15">
        <f t="shared" ref="AN1795:AN1858" si="579">IFERROR(AL1795*U1795,"")</f>
        <v>9.7033884283642175E-6</v>
      </c>
    </row>
    <row r="1796" spans="1:40" x14ac:dyDescent="0.2">
      <c r="A1796" s="4" t="s">
        <v>4628</v>
      </c>
      <c r="B1796" s="3" t="s">
        <v>12</v>
      </c>
      <c r="C1796" s="6">
        <v>155155</v>
      </c>
      <c r="D1796" s="3" t="s">
        <v>191</v>
      </c>
      <c r="E1796" s="6">
        <v>155561</v>
      </c>
      <c r="F1796" s="3" t="s">
        <v>2645</v>
      </c>
      <c r="G1796" s="8">
        <v>7000</v>
      </c>
      <c r="H1796" s="6">
        <v>142</v>
      </c>
      <c r="I1796" s="6">
        <v>155232</v>
      </c>
      <c r="J1796" s="13">
        <v>45107</v>
      </c>
      <c r="K1796" s="9">
        <v>7000</v>
      </c>
      <c r="L1796" s="4" t="s">
        <v>4628</v>
      </c>
      <c r="M1796" s="4" t="s">
        <v>4632</v>
      </c>
      <c r="N1796" s="4">
        <f>VLOOKUP(I1796,BaseModelo!$A$2:$E$5075,5)</f>
        <v>5</v>
      </c>
      <c r="P1796" s="15">
        <v>142.00000000000003</v>
      </c>
      <c r="Q1796" s="4">
        <f>VLOOKUP(I1796,BaseModelo!$A$2:$E$5075,3)</f>
        <v>110</v>
      </c>
      <c r="R1796" s="4">
        <f t="shared" si="560"/>
        <v>32283000</v>
      </c>
      <c r="S1796" s="16">
        <f t="shared" si="561"/>
        <v>2.168323885636403E-4</v>
      </c>
      <c r="T1796" s="4">
        <f t="shared" si="572"/>
        <v>3.0790199176036922E-2</v>
      </c>
      <c r="U1796" s="4">
        <f t="shared" si="573"/>
        <v>3.0790199176036929E-2</v>
      </c>
      <c r="V1796" s="6">
        <f t="shared" si="562"/>
        <v>0</v>
      </c>
      <c r="W1796" s="16" t="str">
        <f t="shared" si="563"/>
        <v/>
      </c>
      <c r="X1796" s="4" t="str">
        <f t="shared" si="574"/>
        <v/>
      </c>
      <c r="Y1796" s="4" t="str">
        <f t="shared" si="564"/>
        <v/>
      </c>
      <c r="Z1796" s="4">
        <f t="shared" si="565"/>
        <v>4058000</v>
      </c>
      <c r="AA1796" s="16">
        <f t="shared" si="566"/>
        <v>1.7249876786594382E-3</v>
      </c>
      <c r="AB1796" s="15">
        <f t="shared" si="575"/>
        <v>0.24494825036964021</v>
      </c>
      <c r="AC1796" s="15">
        <f t="shared" si="576"/>
        <v>0.24494825036964027</v>
      </c>
      <c r="AD1796" s="4">
        <v>155155</v>
      </c>
      <c r="AE1796" s="26">
        <v>1758.65</v>
      </c>
      <c r="AF1796" s="26">
        <v>1758.65</v>
      </c>
      <c r="AG1796" s="4">
        <f t="shared" si="577"/>
        <v>2193000</v>
      </c>
      <c r="AH1796" s="16">
        <f t="shared" si="567"/>
        <v>3.1919744642042863E-3</v>
      </c>
      <c r="AI1796" s="15">
        <f t="shared" si="568"/>
        <v>0.45326037391700869</v>
      </c>
      <c r="AJ1796" s="15">
        <f t="shared" si="569"/>
        <v>0.45326037391700874</v>
      </c>
      <c r="AK1796" s="4">
        <f t="shared" si="570"/>
        <v>16319000</v>
      </c>
      <c r="AL1796" s="27">
        <f t="shared" si="571"/>
        <v>4.289478521968258E-4</v>
      </c>
      <c r="AM1796" s="15">
        <f t="shared" si="578"/>
        <v>6.0910595011949266E-2</v>
      </c>
      <c r="AN1796" s="15">
        <f t="shared" si="579"/>
        <v>1.3207389805273516E-5</v>
      </c>
    </row>
    <row r="1797" spans="1:40" x14ac:dyDescent="0.2">
      <c r="A1797" s="4" t="s">
        <v>4628</v>
      </c>
      <c r="B1797" s="3" t="s">
        <v>12</v>
      </c>
      <c r="C1797" s="6">
        <v>155155</v>
      </c>
      <c r="D1797" s="3" t="s">
        <v>191</v>
      </c>
      <c r="E1797" s="6">
        <v>155562</v>
      </c>
      <c r="F1797" s="3" t="s">
        <v>2646</v>
      </c>
      <c r="G1797" s="8">
        <v>6000</v>
      </c>
      <c r="H1797" s="6">
        <v>142</v>
      </c>
      <c r="I1797" s="6">
        <v>155094</v>
      </c>
      <c r="J1797" s="13">
        <v>45107</v>
      </c>
      <c r="K1797" s="9">
        <v>6000</v>
      </c>
      <c r="L1797" s="4" t="s">
        <v>4628</v>
      </c>
      <c r="M1797" s="4" t="s">
        <v>4632</v>
      </c>
      <c r="N1797" s="4">
        <f>VLOOKUP(I1797,BaseModelo!$A$2:$E$5075,5)</f>
        <v>6</v>
      </c>
      <c r="P1797" s="15">
        <v>142.00000000000003</v>
      </c>
      <c r="Q1797" s="4">
        <f>VLOOKUP(I1797,BaseModelo!$A$2:$E$5075,3)</f>
        <v>115</v>
      </c>
      <c r="R1797" s="4">
        <f t="shared" si="560"/>
        <v>32283000</v>
      </c>
      <c r="S1797" s="16">
        <f t="shared" si="561"/>
        <v>1.8585633305454884E-4</v>
      </c>
      <c r="T1797" s="4">
        <f t="shared" si="572"/>
        <v>2.6391599293745936E-2</v>
      </c>
      <c r="U1797" s="4">
        <f t="shared" si="573"/>
        <v>2.6391599293745942E-2</v>
      </c>
      <c r="V1797" s="6">
        <f t="shared" si="562"/>
        <v>0</v>
      </c>
      <c r="W1797" s="16" t="str">
        <f t="shared" si="563"/>
        <v/>
      </c>
      <c r="X1797" s="4" t="str">
        <f t="shared" si="574"/>
        <v/>
      </c>
      <c r="Y1797" s="4" t="str">
        <f t="shared" si="564"/>
        <v/>
      </c>
      <c r="Z1797" s="4">
        <f t="shared" si="565"/>
        <v>4853000</v>
      </c>
      <c r="AA1797" s="16">
        <f t="shared" si="566"/>
        <v>1.2363486503193901E-3</v>
      </c>
      <c r="AB1797" s="15">
        <f t="shared" si="575"/>
        <v>0.17556150834535339</v>
      </c>
      <c r="AC1797" s="15">
        <f t="shared" si="576"/>
        <v>0.17556150834535342</v>
      </c>
      <c r="AD1797" s="4">
        <v>155155</v>
      </c>
      <c r="AE1797" s="26">
        <v>1503.37</v>
      </c>
      <c r="AF1797" s="26">
        <v>1503.37</v>
      </c>
      <c r="AG1797" s="4">
        <f t="shared" si="577"/>
        <v>2735000</v>
      </c>
      <c r="AH1797" s="16">
        <f t="shared" si="567"/>
        <v>2.1937842778793418E-3</v>
      </c>
      <c r="AI1797" s="15">
        <f t="shared" si="568"/>
        <v>0.31151736745886655</v>
      </c>
      <c r="AJ1797" s="15">
        <f t="shared" si="569"/>
        <v>0.3115173674588666</v>
      </c>
      <c r="AK1797" s="4">
        <f t="shared" si="570"/>
        <v>16319000</v>
      </c>
      <c r="AL1797" s="27">
        <f t="shared" si="571"/>
        <v>3.6766958759727926E-4</v>
      </c>
      <c r="AM1797" s="15">
        <f t="shared" si="578"/>
        <v>5.2209081438813656E-2</v>
      </c>
      <c r="AN1797" s="15">
        <f t="shared" si="579"/>
        <v>9.7033884283642175E-6</v>
      </c>
    </row>
    <row r="1798" spans="1:40" x14ac:dyDescent="0.2">
      <c r="A1798" s="4" t="s">
        <v>4628</v>
      </c>
      <c r="B1798" s="2" t="s">
        <v>16</v>
      </c>
      <c r="C1798" s="5">
        <v>155172</v>
      </c>
      <c r="D1798" s="2" t="s">
        <v>483</v>
      </c>
      <c r="E1798" s="5">
        <v>155175</v>
      </c>
      <c r="F1798" s="2" t="s">
        <v>2610</v>
      </c>
      <c r="G1798" s="7">
        <v>7000</v>
      </c>
      <c r="H1798" s="5">
        <v>105</v>
      </c>
      <c r="I1798" s="6">
        <v>154840</v>
      </c>
      <c r="J1798" s="13">
        <v>45107</v>
      </c>
      <c r="K1798" s="9">
        <v>6671.0574470563051</v>
      </c>
      <c r="L1798" s="4" t="s">
        <v>4628</v>
      </c>
      <c r="M1798" s="4" t="s">
        <v>4632</v>
      </c>
      <c r="N1798" s="4">
        <f>VLOOKUP(I1798,BaseModelo!$A$2:$E$5075,5)</f>
        <v>6</v>
      </c>
      <c r="P1798" s="15">
        <v>142.00000000000003</v>
      </c>
      <c r="Q1798" s="4">
        <f>VLOOKUP(I1798,BaseModelo!$A$2:$E$5075,3)</f>
        <v>115</v>
      </c>
      <c r="R1798" s="4">
        <f t="shared" si="560"/>
        <v>32283000</v>
      </c>
      <c r="S1798" s="16">
        <f t="shared" si="561"/>
        <v>2.168323885636403E-4</v>
      </c>
      <c r="T1798" s="4">
        <f t="shared" si="572"/>
        <v>2.2767400799182231E-2</v>
      </c>
      <c r="U1798" s="4">
        <f t="shared" si="573"/>
        <v>3.0790199176036929E-2</v>
      </c>
      <c r="V1798" s="6">
        <f t="shared" si="562"/>
        <v>0</v>
      </c>
      <c r="W1798" s="16" t="str">
        <f t="shared" si="563"/>
        <v/>
      </c>
      <c r="X1798" s="4" t="str">
        <f t="shared" si="574"/>
        <v/>
      </c>
      <c r="Y1798" s="4" t="str">
        <f t="shared" si="564"/>
        <v/>
      </c>
      <c r="Z1798" s="4">
        <f t="shared" si="565"/>
        <v>4853000</v>
      </c>
      <c r="AA1798" s="16">
        <f t="shared" si="566"/>
        <v>1.4424067587059551E-3</v>
      </c>
      <c r="AB1798" s="15">
        <f t="shared" si="575"/>
        <v>0.15145270966412527</v>
      </c>
      <c r="AC1798" s="15">
        <f t="shared" si="576"/>
        <v>0.20482175973624567</v>
      </c>
      <c r="AD1798" s="4">
        <v>155172</v>
      </c>
      <c r="AE1798" s="26">
        <v>1275.96</v>
      </c>
      <c r="AF1798" s="26">
        <v>1275.96</v>
      </c>
      <c r="AG1798" s="4">
        <f t="shared" si="577"/>
        <v>2735000</v>
      </c>
      <c r="AH1798" s="16">
        <f t="shared" si="567"/>
        <v>2.5594149908592322E-3</v>
      </c>
      <c r="AI1798" s="15">
        <f t="shared" si="568"/>
        <v>0.26873857404021939</v>
      </c>
      <c r="AJ1798" s="15">
        <f t="shared" si="569"/>
        <v>0.36343692870201105</v>
      </c>
      <c r="AK1798" s="4">
        <f t="shared" si="570"/>
        <v>16319000</v>
      </c>
      <c r="AL1798" s="27">
        <f t="shared" si="571"/>
        <v>4.289478521968258E-4</v>
      </c>
      <c r="AM1798" s="15">
        <f t="shared" si="578"/>
        <v>4.5039524480666712E-2</v>
      </c>
      <c r="AN1798" s="15">
        <f t="shared" si="579"/>
        <v>1.3207389805273516E-5</v>
      </c>
    </row>
    <row r="1799" spans="1:40" x14ac:dyDescent="0.2">
      <c r="A1799" s="4" t="s">
        <v>4628</v>
      </c>
      <c r="B1799" s="3" t="s">
        <v>16</v>
      </c>
      <c r="C1799" s="6">
        <v>155172</v>
      </c>
      <c r="D1799" s="3" t="s">
        <v>483</v>
      </c>
      <c r="E1799" s="6">
        <v>155178</v>
      </c>
      <c r="F1799" s="3" t="s">
        <v>2611</v>
      </c>
      <c r="G1799" s="8">
        <v>10000</v>
      </c>
      <c r="H1799" s="6">
        <v>105</v>
      </c>
      <c r="I1799" s="6">
        <v>154459</v>
      </c>
      <c r="J1799" s="13">
        <v>45107</v>
      </c>
      <c r="K1799" s="9">
        <v>9530.0820672232931</v>
      </c>
      <c r="L1799" s="4" t="s">
        <v>4628</v>
      </c>
      <c r="M1799" s="4" t="s">
        <v>4632</v>
      </c>
      <c r="N1799" s="4">
        <f>VLOOKUP(I1799,BaseModelo!$A$2:$E$5075,5)</f>
        <v>7</v>
      </c>
      <c r="P1799" s="15">
        <v>142.00000000000003</v>
      </c>
      <c r="Q1799" s="4">
        <f>VLOOKUP(I1799,BaseModelo!$A$2:$E$5075,3)</f>
        <v>127</v>
      </c>
      <c r="R1799" s="4">
        <f t="shared" si="560"/>
        <v>32283000</v>
      </c>
      <c r="S1799" s="16">
        <f t="shared" si="561"/>
        <v>3.0976055509091471E-4</v>
      </c>
      <c r="T1799" s="4">
        <f t="shared" si="572"/>
        <v>3.2524858284546043E-2</v>
      </c>
      <c r="U1799" s="4">
        <f t="shared" si="573"/>
        <v>4.3985998822909898E-2</v>
      </c>
      <c r="V1799" s="6">
        <f t="shared" si="562"/>
        <v>0</v>
      </c>
      <c r="W1799" s="16" t="str">
        <f t="shared" si="563"/>
        <v/>
      </c>
      <c r="X1799" s="4" t="str">
        <f t="shared" si="574"/>
        <v/>
      </c>
      <c r="Y1799" s="4" t="str">
        <f t="shared" si="564"/>
        <v/>
      </c>
      <c r="Z1799" s="4">
        <f t="shared" si="565"/>
        <v>4022000</v>
      </c>
      <c r="AA1799" s="16">
        <f t="shared" si="566"/>
        <v>2.4863252113376429E-3</v>
      </c>
      <c r="AB1799" s="15">
        <f t="shared" si="575"/>
        <v>0.26106414719045251</v>
      </c>
      <c r="AC1799" s="15">
        <f t="shared" si="576"/>
        <v>0.35305818000994538</v>
      </c>
      <c r="AD1799" s="4">
        <v>155172</v>
      </c>
      <c r="AE1799" s="26">
        <v>1820.74</v>
      </c>
      <c r="AF1799" s="26">
        <v>1820.74</v>
      </c>
      <c r="AG1799" s="4">
        <f t="shared" si="577"/>
        <v>2184000</v>
      </c>
      <c r="AH1799" s="16">
        <f t="shared" si="567"/>
        <v>4.578754578754579E-3</v>
      </c>
      <c r="AI1799" s="15">
        <f t="shared" si="568"/>
        <v>0.48076923076923078</v>
      </c>
      <c r="AJ1799" s="15">
        <f t="shared" si="569"/>
        <v>0.65018315018315032</v>
      </c>
      <c r="AK1799" s="4">
        <f t="shared" si="570"/>
        <v>16319000</v>
      </c>
      <c r="AL1799" s="27">
        <f t="shared" si="571"/>
        <v>6.1278264599546543E-4</v>
      </c>
      <c r="AM1799" s="15">
        <f t="shared" si="578"/>
        <v>6.4342177829523867E-2</v>
      </c>
      <c r="AN1799" s="15">
        <f t="shared" si="579"/>
        <v>2.6953856745456156E-5</v>
      </c>
    </row>
    <row r="1800" spans="1:40" x14ac:dyDescent="0.2">
      <c r="A1800" s="4" t="s">
        <v>4628</v>
      </c>
      <c r="B1800" s="3" t="s">
        <v>16</v>
      </c>
      <c r="C1800" s="6">
        <v>155172</v>
      </c>
      <c r="D1800" s="3" t="s">
        <v>483</v>
      </c>
      <c r="E1800" s="6">
        <v>155180</v>
      </c>
      <c r="F1800" s="3" t="s">
        <v>2612</v>
      </c>
      <c r="G1800" s="8">
        <v>8000</v>
      </c>
      <c r="H1800" s="6">
        <v>142</v>
      </c>
      <c r="I1800" s="6">
        <v>154443</v>
      </c>
      <c r="J1800" s="13">
        <v>45107</v>
      </c>
      <c r="K1800" s="9">
        <v>7624.0656537786344</v>
      </c>
      <c r="L1800" s="4" t="s">
        <v>4628</v>
      </c>
      <c r="M1800" s="4" t="s">
        <v>4632</v>
      </c>
      <c r="N1800" s="4">
        <f>VLOOKUP(I1800,BaseModelo!$A$2:$E$5075,5)</f>
        <v>7</v>
      </c>
      <c r="P1800" s="15">
        <v>142.00000000000003</v>
      </c>
      <c r="Q1800" s="4">
        <f>VLOOKUP(I1800,BaseModelo!$A$2:$E$5075,3)</f>
        <v>127</v>
      </c>
      <c r="R1800" s="4">
        <f t="shared" si="560"/>
        <v>32283000</v>
      </c>
      <c r="S1800" s="16">
        <f t="shared" si="561"/>
        <v>2.4780844407273179E-4</v>
      </c>
      <c r="T1800" s="4">
        <f t="shared" si="572"/>
        <v>3.5188799058327912E-2</v>
      </c>
      <c r="U1800" s="4">
        <f t="shared" si="573"/>
        <v>3.5188799058327919E-2</v>
      </c>
      <c r="V1800" s="6">
        <f t="shared" si="562"/>
        <v>0</v>
      </c>
      <c r="W1800" s="16" t="str">
        <f t="shared" si="563"/>
        <v/>
      </c>
      <c r="X1800" s="4" t="str">
        <f t="shared" si="574"/>
        <v/>
      </c>
      <c r="Y1800" s="4" t="str">
        <f t="shared" si="564"/>
        <v/>
      </c>
      <c r="Z1800" s="4">
        <f t="shared" si="565"/>
        <v>4022000</v>
      </c>
      <c r="AA1800" s="16">
        <f t="shared" si="566"/>
        <v>1.9890601690701142E-3</v>
      </c>
      <c r="AB1800" s="15">
        <f t="shared" si="575"/>
        <v>0.28244654400795621</v>
      </c>
      <c r="AC1800" s="15">
        <f t="shared" si="576"/>
        <v>0.28244654400795627</v>
      </c>
      <c r="AD1800" s="4">
        <v>155172</v>
      </c>
      <c r="AE1800" s="26">
        <v>2013.74</v>
      </c>
      <c r="AF1800" s="26">
        <v>2013.74</v>
      </c>
      <c r="AG1800" s="4">
        <f t="shared" si="577"/>
        <v>2184000</v>
      </c>
      <c r="AH1800" s="16">
        <f t="shared" si="567"/>
        <v>3.663003663003663E-3</v>
      </c>
      <c r="AI1800" s="15">
        <f t="shared" si="568"/>
        <v>0.52014652014652019</v>
      </c>
      <c r="AJ1800" s="15">
        <f t="shared" si="569"/>
        <v>0.5201465201465203</v>
      </c>
      <c r="AK1800" s="4">
        <f t="shared" si="570"/>
        <v>16319000</v>
      </c>
      <c r="AL1800" s="27">
        <f t="shared" si="571"/>
        <v>4.9022611679637234E-4</v>
      </c>
      <c r="AM1800" s="15">
        <f t="shared" si="578"/>
        <v>6.9612108585084875E-2</v>
      </c>
      <c r="AN1800" s="15">
        <f t="shared" si="579"/>
        <v>1.725046831709194E-5</v>
      </c>
    </row>
    <row r="1801" spans="1:40" x14ac:dyDescent="0.2">
      <c r="A1801" s="4" t="s">
        <v>4628</v>
      </c>
      <c r="B1801" s="3" t="s">
        <v>16</v>
      </c>
      <c r="C1801" s="6">
        <v>155172</v>
      </c>
      <c r="D1801" s="3" t="s">
        <v>483</v>
      </c>
      <c r="E1801" s="6">
        <v>155173</v>
      </c>
      <c r="F1801" s="3" t="s">
        <v>2613</v>
      </c>
      <c r="G1801" s="8">
        <v>20000</v>
      </c>
      <c r="H1801" s="6">
        <v>100</v>
      </c>
      <c r="I1801" s="6">
        <v>154707</v>
      </c>
      <c r="J1801" s="13">
        <v>45107</v>
      </c>
      <c r="K1801" s="9">
        <v>19060.164134446586</v>
      </c>
      <c r="L1801" s="4" t="s">
        <v>4628</v>
      </c>
      <c r="M1801" s="4" t="s">
        <v>4632</v>
      </c>
      <c r="N1801" s="4">
        <f>VLOOKUP(I1801,BaseModelo!$A$2:$E$5075,5)</f>
        <v>9</v>
      </c>
      <c r="P1801" s="15">
        <v>122</v>
      </c>
      <c r="Q1801" s="4">
        <f>VLOOKUP(I1801,BaseModelo!$A$2:$E$5075,3)</f>
        <v>147</v>
      </c>
      <c r="R1801" s="4">
        <f t="shared" si="560"/>
        <v>32283000</v>
      </c>
      <c r="S1801" s="16">
        <f t="shared" si="561"/>
        <v>6.1952111018182942E-4</v>
      </c>
      <c r="T1801" s="4">
        <f t="shared" si="572"/>
        <v>6.1952111018182945E-2</v>
      </c>
      <c r="U1801" s="4">
        <f t="shared" si="573"/>
        <v>7.5581575442183191E-2</v>
      </c>
      <c r="V1801" s="6">
        <f t="shared" si="562"/>
        <v>0</v>
      </c>
      <c r="W1801" s="16" t="str">
        <f t="shared" si="563"/>
        <v/>
      </c>
      <c r="X1801" s="4" t="str">
        <f t="shared" si="574"/>
        <v/>
      </c>
      <c r="Y1801" s="4" t="str">
        <f t="shared" si="564"/>
        <v/>
      </c>
      <c r="Z1801" s="4">
        <f t="shared" si="565"/>
        <v>5305000</v>
      </c>
      <c r="AA1801" s="16">
        <f t="shared" si="566"/>
        <v>3.770028275212064E-3</v>
      </c>
      <c r="AB1801" s="15">
        <f t="shared" si="575"/>
        <v>0.3770028275212064</v>
      </c>
      <c r="AC1801" s="15">
        <f t="shared" si="576"/>
        <v>0.4599434495758718</v>
      </c>
      <c r="AD1801" s="4">
        <v>155172</v>
      </c>
      <c r="AE1801" s="26">
        <v>3462.02</v>
      </c>
      <c r="AF1801" s="26">
        <v>3462.02</v>
      </c>
      <c r="AG1801" s="4">
        <f t="shared" si="577"/>
        <v>3095000</v>
      </c>
      <c r="AH1801" s="16">
        <f t="shared" si="567"/>
        <v>6.462035541195477E-3</v>
      </c>
      <c r="AI1801" s="15">
        <f t="shared" si="568"/>
        <v>0.64620355411954766</v>
      </c>
      <c r="AJ1801" s="15">
        <f t="shared" si="569"/>
        <v>0.78836833602584822</v>
      </c>
      <c r="AK1801" s="4">
        <f t="shared" si="570"/>
        <v>16319000</v>
      </c>
      <c r="AL1801" s="27">
        <f t="shared" si="571"/>
        <v>1.2255652919909309E-3</v>
      </c>
      <c r="AM1801" s="15">
        <f t="shared" si="578"/>
        <v>0.12255652919909309</v>
      </c>
      <c r="AN1801" s="15">
        <f t="shared" si="579"/>
        <v>9.2630155575933808E-5</v>
      </c>
    </row>
    <row r="1802" spans="1:40" x14ac:dyDescent="0.2">
      <c r="A1802" s="4" t="s">
        <v>4628</v>
      </c>
      <c r="B1802" s="3" t="s">
        <v>16</v>
      </c>
      <c r="C1802" s="6">
        <v>155172</v>
      </c>
      <c r="D1802" s="3" t="s">
        <v>483</v>
      </c>
      <c r="E1802" s="6">
        <v>155174</v>
      </c>
      <c r="F1802" s="3" t="s">
        <v>2614</v>
      </c>
      <c r="G1802" s="8">
        <v>7000</v>
      </c>
      <c r="H1802" s="6">
        <v>142</v>
      </c>
      <c r="I1802" s="6">
        <v>154441</v>
      </c>
      <c r="J1802" s="13">
        <v>45107</v>
      </c>
      <c r="K1802" s="9">
        <v>6671.0574470563051</v>
      </c>
      <c r="L1802" s="4" t="s">
        <v>4628</v>
      </c>
      <c r="M1802" s="4" t="s">
        <v>4632</v>
      </c>
      <c r="N1802" s="4">
        <f>VLOOKUP(I1802,BaseModelo!$A$2:$E$5075,5)</f>
        <v>7</v>
      </c>
      <c r="P1802" s="15">
        <v>142.00000000000003</v>
      </c>
      <c r="Q1802" s="4">
        <f>VLOOKUP(I1802,BaseModelo!$A$2:$E$5075,3)</f>
        <v>127</v>
      </c>
      <c r="R1802" s="4">
        <f t="shared" si="560"/>
        <v>32283000</v>
      </c>
      <c r="S1802" s="16">
        <f t="shared" si="561"/>
        <v>2.168323885636403E-4</v>
      </c>
      <c r="T1802" s="4">
        <f t="shared" si="572"/>
        <v>3.0790199176036922E-2</v>
      </c>
      <c r="U1802" s="4">
        <f t="shared" si="573"/>
        <v>3.0790199176036929E-2</v>
      </c>
      <c r="V1802" s="6">
        <f t="shared" si="562"/>
        <v>0</v>
      </c>
      <c r="W1802" s="16" t="str">
        <f t="shared" si="563"/>
        <v/>
      </c>
      <c r="X1802" s="4" t="str">
        <f t="shared" si="574"/>
        <v/>
      </c>
      <c r="Y1802" s="4" t="str">
        <f t="shared" si="564"/>
        <v/>
      </c>
      <c r="Z1802" s="4">
        <f t="shared" si="565"/>
        <v>4022000</v>
      </c>
      <c r="AA1802" s="16">
        <f t="shared" si="566"/>
        <v>1.7404276479363501E-3</v>
      </c>
      <c r="AB1802" s="15">
        <f t="shared" si="575"/>
        <v>0.24714072600696171</v>
      </c>
      <c r="AC1802" s="15">
        <f t="shared" si="576"/>
        <v>0.24714072600696177</v>
      </c>
      <c r="AD1802" s="4">
        <v>155172</v>
      </c>
      <c r="AE1802" s="26">
        <v>1758.65</v>
      </c>
      <c r="AF1802" s="26">
        <v>1758.65</v>
      </c>
      <c r="AG1802" s="4">
        <f t="shared" si="577"/>
        <v>2184000</v>
      </c>
      <c r="AH1802" s="16">
        <f t="shared" si="567"/>
        <v>3.205128205128205E-3</v>
      </c>
      <c r="AI1802" s="15">
        <f t="shared" si="568"/>
        <v>0.45512820512820512</v>
      </c>
      <c r="AJ1802" s="15">
        <f t="shared" si="569"/>
        <v>0.45512820512820518</v>
      </c>
      <c r="AK1802" s="4">
        <f t="shared" si="570"/>
        <v>16319000</v>
      </c>
      <c r="AL1802" s="27">
        <f t="shared" si="571"/>
        <v>4.289478521968258E-4</v>
      </c>
      <c r="AM1802" s="15">
        <f t="shared" si="578"/>
        <v>6.0910595011949266E-2</v>
      </c>
      <c r="AN1802" s="15">
        <f t="shared" si="579"/>
        <v>1.3207389805273516E-5</v>
      </c>
    </row>
    <row r="1803" spans="1:40" x14ac:dyDescent="0.2">
      <c r="A1803" s="4" t="s">
        <v>4628</v>
      </c>
      <c r="B1803" s="3" t="s">
        <v>16</v>
      </c>
      <c r="C1803" s="6">
        <v>155172</v>
      </c>
      <c r="D1803" s="3" t="s">
        <v>483</v>
      </c>
      <c r="E1803" s="6">
        <v>155176</v>
      </c>
      <c r="F1803" s="3" t="s">
        <v>2615</v>
      </c>
      <c r="G1803" s="8">
        <v>20000</v>
      </c>
      <c r="H1803" s="6">
        <v>100</v>
      </c>
      <c r="I1803" s="6">
        <v>154449</v>
      </c>
      <c r="J1803" s="13">
        <v>45107</v>
      </c>
      <c r="K1803" s="9">
        <v>19060.164134446586</v>
      </c>
      <c r="L1803" s="4" t="s">
        <v>4628</v>
      </c>
      <c r="M1803" s="4" t="s">
        <v>4632</v>
      </c>
      <c r="N1803" s="4">
        <f>VLOOKUP(I1803,BaseModelo!$A$2:$E$5075,5)</f>
        <v>7</v>
      </c>
      <c r="P1803" s="15">
        <v>122</v>
      </c>
      <c r="Q1803" s="4">
        <f>VLOOKUP(I1803,BaseModelo!$A$2:$E$5075,3)</f>
        <v>127</v>
      </c>
      <c r="R1803" s="4">
        <f t="shared" si="560"/>
        <v>32283000</v>
      </c>
      <c r="S1803" s="16">
        <f t="shared" si="561"/>
        <v>6.1952111018182942E-4</v>
      </c>
      <c r="T1803" s="4">
        <f t="shared" si="572"/>
        <v>6.1952111018182945E-2</v>
      </c>
      <c r="U1803" s="4">
        <f t="shared" si="573"/>
        <v>7.5581575442183191E-2</v>
      </c>
      <c r="V1803" s="6">
        <f t="shared" si="562"/>
        <v>0</v>
      </c>
      <c r="W1803" s="16" t="str">
        <f t="shared" si="563"/>
        <v/>
      </c>
      <c r="X1803" s="4" t="str">
        <f t="shared" si="574"/>
        <v/>
      </c>
      <c r="Y1803" s="4" t="str">
        <f t="shared" si="564"/>
        <v/>
      </c>
      <c r="Z1803" s="4">
        <f t="shared" si="565"/>
        <v>4022000</v>
      </c>
      <c r="AA1803" s="16">
        <f t="shared" si="566"/>
        <v>4.9726504226752857E-3</v>
      </c>
      <c r="AB1803" s="15">
        <f t="shared" si="575"/>
        <v>0.49726504226752855</v>
      </c>
      <c r="AC1803" s="15">
        <f t="shared" si="576"/>
        <v>0.60666335156638485</v>
      </c>
      <c r="AD1803" s="4">
        <v>155172</v>
      </c>
      <c r="AE1803" s="26">
        <v>3462.02</v>
      </c>
      <c r="AF1803" s="26">
        <v>3462.02</v>
      </c>
      <c r="AG1803" s="4">
        <f t="shared" si="577"/>
        <v>2184000</v>
      </c>
      <c r="AH1803" s="16">
        <f t="shared" si="567"/>
        <v>9.1575091575091579E-3</v>
      </c>
      <c r="AI1803" s="15">
        <f t="shared" si="568"/>
        <v>0.91575091575091583</v>
      </c>
      <c r="AJ1803" s="15">
        <f t="shared" si="569"/>
        <v>1.1172161172161172</v>
      </c>
      <c r="AK1803" s="4">
        <f t="shared" si="570"/>
        <v>16319000</v>
      </c>
      <c r="AL1803" s="27">
        <f t="shared" si="571"/>
        <v>1.2255652919909309E-3</v>
      </c>
      <c r="AM1803" s="15">
        <f t="shared" si="578"/>
        <v>0.12255652919909309</v>
      </c>
      <c r="AN1803" s="15">
        <f t="shared" si="579"/>
        <v>9.2630155575933808E-5</v>
      </c>
    </row>
    <row r="1804" spans="1:40" x14ac:dyDescent="0.2">
      <c r="A1804" s="4" t="s">
        <v>4628</v>
      </c>
      <c r="B1804" s="3" t="s">
        <v>16</v>
      </c>
      <c r="C1804" s="6">
        <v>155172</v>
      </c>
      <c r="D1804" s="3" t="s">
        <v>483</v>
      </c>
      <c r="E1804" s="6">
        <v>155177</v>
      </c>
      <c r="F1804" s="3" t="s">
        <v>2616</v>
      </c>
      <c r="G1804" s="8">
        <v>10000</v>
      </c>
      <c r="H1804" s="6">
        <v>105</v>
      </c>
      <c r="I1804" s="6">
        <v>154716</v>
      </c>
      <c r="J1804" s="13">
        <v>45107</v>
      </c>
      <c r="K1804" s="9">
        <v>9530.0820672232931</v>
      </c>
      <c r="L1804" s="4" t="s">
        <v>4628</v>
      </c>
      <c r="M1804" s="4" t="s">
        <v>4632</v>
      </c>
      <c r="N1804" s="4">
        <f>VLOOKUP(I1804,BaseModelo!$A$2:$E$5075,5)</f>
        <v>9</v>
      </c>
      <c r="P1804" s="15">
        <v>142.00000000000003</v>
      </c>
      <c r="Q1804" s="4">
        <f>VLOOKUP(I1804,BaseModelo!$A$2:$E$5075,3)</f>
        <v>147</v>
      </c>
      <c r="R1804" s="4">
        <f t="shared" si="560"/>
        <v>32283000</v>
      </c>
      <c r="S1804" s="16">
        <f t="shared" si="561"/>
        <v>3.0976055509091471E-4</v>
      </c>
      <c r="T1804" s="4">
        <f t="shared" si="572"/>
        <v>3.2524858284546043E-2</v>
      </c>
      <c r="U1804" s="4">
        <f t="shared" si="573"/>
        <v>4.3985998822909898E-2</v>
      </c>
      <c r="V1804" s="6">
        <f t="shared" si="562"/>
        <v>0</v>
      </c>
      <c r="W1804" s="16" t="str">
        <f t="shared" si="563"/>
        <v/>
      </c>
      <c r="X1804" s="4" t="str">
        <f t="shared" si="574"/>
        <v/>
      </c>
      <c r="Y1804" s="4" t="str">
        <f t="shared" si="564"/>
        <v/>
      </c>
      <c r="Z1804" s="4">
        <f t="shared" si="565"/>
        <v>5305000</v>
      </c>
      <c r="AA1804" s="16">
        <f t="shared" si="566"/>
        <v>1.885014137606032E-3</v>
      </c>
      <c r="AB1804" s="15">
        <f t="shared" si="575"/>
        <v>0.19792648444863337</v>
      </c>
      <c r="AC1804" s="15">
        <f t="shared" si="576"/>
        <v>0.2676720075400566</v>
      </c>
      <c r="AD1804" s="4">
        <v>155172</v>
      </c>
      <c r="AE1804" s="26">
        <v>1820.74</v>
      </c>
      <c r="AF1804" s="26">
        <v>1820.74</v>
      </c>
      <c r="AG1804" s="4">
        <f t="shared" si="577"/>
        <v>3095000</v>
      </c>
      <c r="AH1804" s="16">
        <f t="shared" si="567"/>
        <v>3.2310177705977385E-3</v>
      </c>
      <c r="AI1804" s="15">
        <f t="shared" si="568"/>
        <v>0.33925686591276255</v>
      </c>
      <c r="AJ1804" s="15">
        <f t="shared" si="569"/>
        <v>0.45880452342487893</v>
      </c>
      <c r="AK1804" s="4">
        <f t="shared" si="570"/>
        <v>16319000</v>
      </c>
      <c r="AL1804" s="27">
        <f t="shared" si="571"/>
        <v>6.1278264599546543E-4</v>
      </c>
      <c r="AM1804" s="15">
        <f t="shared" si="578"/>
        <v>6.4342177829523867E-2</v>
      </c>
      <c r="AN1804" s="15">
        <f t="shared" si="579"/>
        <v>2.6953856745456156E-5</v>
      </c>
    </row>
    <row r="1805" spans="1:40" x14ac:dyDescent="0.2">
      <c r="A1805" s="4" t="s">
        <v>4627</v>
      </c>
      <c r="B1805" s="2" t="s">
        <v>5</v>
      </c>
      <c r="C1805" s="5">
        <v>155205</v>
      </c>
      <c r="D1805" s="2" t="s">
        <v>484</v>
      </c>
      <c r="E1805" s="5">
        <v>155206</v>
      </c>
      <c r="F1805" s="2" t="s">
        <v>2618</v>
      </c>
      <c r="G1805" s="7">
        <v>30000</v>
      </c>
      <c r="H1805" s="5">
        <v>95</v>
      </c>
      <c r="I1805" s="6">
        <v>154837</v>
      </c>
      <c r="J1805" s="13">
        <v>45107</v>
      </c>
      <c r="K1805" s="9">
        <v>30000</v>
      </c>
      <c r="L1805" s="4" t="s">
        <v>4627</v>
      </c>
      <c r="M1805" s="4" t="s">
        <v>4632</v>
      </c>
      <c r="N1805" s="4">
        <f>VLOOKUP(I1805,BaseModelo!$A$2:$E$5075,5)</f>
        <v>5</v>
      </c>
      <c r="P1805" s="15">
        <v>100</v>
      </c>
      <c r="Q1805" s="4">
        <f>VLOOKUP(I1805,BaseModelo!$A$2:$E$5075,3)</f>
        <v>110</v>
      </c>
      <c r="R1805" s="4">
        <f t="shared" si="560"/>
        <v>32283000</v>
      </c>
      <c r="S1805" s="16">
        <f t="shared" si="561"/>
        <v>9.2928166527274413E-4</v>
      </c>
      <c r="T1805" s="4">
        <f t="shared" si="572"/>
        <v>8.8281758200910693E-2</v>
      </c>
      <c r="U1805" s="4">
        <f t="shared" si="573"/>
        <v>9.2928166527274411E-2</v>
      </c>
      <c r="V1805" s="6">
        <f t="shared" si="562"/>
        <v>0</v>
      </c>
      <c r="W1805" s="16" t="str">
        <f t="shared" si="563"/>
        <v/>
      </c>
      <c r="X1805" s="4" t="str">
        <f t="shared" si="574"/>
        <v/>
      </c>
      <c r="Y1805" s="4" t="str">
        <f t="shared" si="564"/>
        <v/>
      </c>
      <c r="Z1805" s="4">
        <f t="shared" si="565"/>
        <v>4058000</v>
      </c>
      <c r="AA1805" s="16">
        <f t="shared" si="566"/>
        <v>7.3928043371118777E-3</v>
      </c>
      <c r="AB1805" s="15">
        <f t="shared" si="575"/>
        <v>0.70231641202562833</v>
      </c>
      <c r="AC1805" s="15">
        <f t="shared" si="576"/>
        <v>0.73928043371118779</v>
      </c>
      <c r="AD1805" s="4">
        <v>155205</v>
      </c>
      <c r="AE1805" s="26">
        <v>4910.38</v>
      </c>
      <c r="AF1805" s="26">
        <v>4910.38</v>
      </c>
      <c r="AG1805" s="4">
        <f t="shared" si="577"/>
        <v>1768000</v>
      </c>
      <c r="AH1805" s="16">
        <f t="shared" si="567"/>
        <v>1.6968325791855202E-2</v>
      </c>
      <c r="AI1805" s="15">
        <f t="shared" si="568"/>
        <v>1.6119909502262442</v>
      </c>
      <c r="AJ1805" s="15">
        <f t="shared" si="569"/>
        <v>1.6968325791855203</v>
      </c>
      <c r="AK1805" s="4">
        <f t="shared" si="570"/>
        <v>15073000</v>
      </c>
      <c r="AL1805" s="27">
        <f t="shared" si="571"/>
        <v>1.9903138061434355E-3</v>
      </c>
      <c r="AM1805" s="15">
        <f t="shared" si="578"/>
        <v>0.18907981158362638</v>
      </c>
      <c r="AN1805" s="15">
        <f t="shared" si="579"/>
        <v>1.8495621281883052E-4</v>
      </c>
    </row>
    <row r="1806" spans="1:40" x14ac:dyDescent="0.2">
      <c r="A1806" s="4" t="s">
        <v>4627</v>
      </c>
      <c r="B1806" s="3" t="s">
        <v>5</v>
      </c>
      <c r="C1806" s="6">
        <v>155205</v>
      </c>
      <c r="D1806" s="3" t="s">
        <v>484</v>
      </c>
      <c r="E1806" s="6">
        <v>155207</v>
      </c>
      <c r="F1806" s="3" t="s">
        <v>2621</v>
      </c>
      <c r="G1806" s="8">
        <v>10000</v>
      </c>
      <c r="H1806" s="6">
        <v>112</v>
      </c>
      <c r="I1806" s="6">
        <v>154824</v>
      </c>
      <c r="J1806" s="13">
        <v>45107</v>
      </c>
      <c r="K1806" s="9">
        <v>10000</v>
      </c>
      <c r="L1806" s="4" t="s">
        <v>4627</v>
      </c>
      <c r="M1806" s="4" t="s">
        <v>4632</v>
      </c>
      <c r="N1806" s="4">
        <f>VLOOKUP(I1806,BaseModelo!$A$2:$E$5075,5)</f>
        <v>4</v>
      </c>
      <c r="P1806" s="15">
        <v>142.00000000000003</v>
      </c>
      <c r="Q1806" s="4">
        <f>VLOOKUP(I1806,BaseModelo!$A$2:$E$5075,3)</f>
        <v>110</v>
      </c>
      <c r="R1806" s="4">
        <f t="shared" si="560"/>
        <v>32283000</v>
      </c>
      <c r="S1806" s="16">
        <f t="shared" si="561"/>
        <v>3.0976055509091471E-4</v>
      </c>
      <c r="T1806" s="4">
        <f t="shared" si="572"/>
        <v>3.4693182170182447E-2</v>
      </c>
      <c r="U1806" s="4">
        <f t="shared" si="573"/>
        <v>4.3985998822909898E-2</v>
      </c>
      <c r="V1806" s="6">
        <f t="shared" si="562"/>
        <v>0</v>
      </c>
      <c r="W1806" s="16" t="str">
        <f t="shared" si="563"/>
        <v/>
      </c>
      <c r="X1806" s="4" t="str">
        <f t="shared" si="574"/>
        <v/>
      </c>
      <c r="Y1806" s="4" t="str">
        <f t="shared" si="564"/>
        <v/>
      </c>
      <c r="Z1806" s="4">
        <f t="shared" si="565"/>
        <v>2331000</v>
      </c>
      <c r="AA1806" s="16">
        <f t="shared" si="566"/>
        <v>4.2900042900042897E-3</v>
      </c>
      <c r="AB1806" s="15">
        <f t="shared" si="575"/>
        <v>0.48048048048048042</v>
      </c>
      <c r="AC1806" s="15">
        <f t="shared" si="576"/>
        <v>0.60918060918060923</v>
      </c>
      <c r="AD1806" s="4">
        <v>155205</v>
      </c>
      <c r="AE1806" s="26">
        <v>1944.9</v>
      </c>
      <c r="AF1806" s="26">
        <v>1944.9</v>
      </c>
      <c r="AG1806" s="4">
        <f t="shared" si="577"/>
        <v>1421000</v>
      </c>
      <c r="AH1806" s="16">
        <f t="shared" si="567"/>
        <v>7.0372976776917661E-3</v>
      </c>
      <c r="AI1806" s="15">
        <f t="shared" si="568"/>
        <v>0.78817733990147776</v>
      </c>
      <c r="AJ1806" s="15">
        <f t="shared" si="569"/>
        <v>0.999296270232231</v>
      </c>
      <c r="AK1806" s="4">
        <f t="shared" si="570"/>
        <v>15073000</v>
      </c>
      <c r="AL1806" s="27">
        <f t="shared" si="571"/>
        <v>6.6343793538114506E-4</v>
      </c>
      <c r="AM1806" s="15">
        <f t="shared" si="578"/>
        <v>7.4305048762688244E-2</v>
      </c>
      <c r="AN1806" s="15">
        <f t="shared" si="579"/>
        <v>2.918198024474882E-5</v>
      </c>
    </row>
    <row r="1807" spans="1:40" x14ac:dyDescent="0.2">
      <c r="A1807" s="4" t="s">
        <v>4627</v>
      </c>
      <c r="B1807" s="3" t="s">
        <v>5</v>
      </c>
      <c r="C1807" s="6">
        <v>155205</v>
      </c>
      <c r="D1807" s="3" t="s">
        <v>484</v>
      </c>
      <c r="E1807" s="6">
        <v>155208</v>
      </c>
      <c r="F1807" s="3" t="s">
        <v>2622</v>
      </c>
      <c r="G1807" s="8">
        <v>30000</v>
      </c>
      <c r="H1807" s="6">
        <v>95</v>
      </c>
      <c r="I1807" s="6">
        <v>154822</v>
      </c>
      <c r="J1807" s="13">
        <v>45107</v>
      </c>
      <c r="K1807" s="9">
        <v>30000</v>
      </c>
      <c r="L1807" s="4" t="s">
        <v>4627</v>
      </c>
      <c r="M1807" s="4" t="s">
        <v>4632</v>
      </c>
      <c r="N1807" s="4">
        <f>VLOOKUP(I1807,BaseModelo!$A$2:$E$5075,5)</f>
        <v>5</v>
      </c>
      <c r="P1807" s="15">
        <v>100</v>
      </c>
      <c r="Q1807" s="4">
        <f>VLOOKUP(I1807,BaseModelo!$A$2:$E$5075,3)</f>
        <v>110</v>
      </c>
      <c r="R1807" s="4">
        <f t="shared" si="560"/>
        <v>32283000</v>
      </c>
      <c r="S1807" s="16">
        <f t="shared" si="561"/>
        <v>9.2928166527274413E-4</v>
      </c>
      <c r="T1807" s="4">
        <f t="shared" si="572"/>
        <v>8.8281758200910693E-2</v>
      </c>
      <c r="U1807" s="4">
        <f t="shared" si="573"/>
        <v>9.2928166527274411E-2</v>
      </c>
      <c r="V1807" s="6">
        <f t="shared" si="562"/>
        <v>0</v>
      </c>
      <c r="W1807" s="16" t="str">
        <f t="shared" si="563"/>
        <v/>
      </c>
      <c r="X1807" s="4" t="str">
        <f t="shared" si="574"/>
        <v/>
      </c>
      <c r="Y1807" s="4" t="str">
        <f t="shared" si="564"/>
        <v/>
      </c>
      <c r="Z1807" s="4">
        <f t="shared" si="565"/>
        <v>4058000</v>
      </c>
      <c r="AA1807" s="16">
        <f t="shared" si="566"/>
        <v>7.3928043371118777E-3</v>
      </c>
      <c r="AB1807" s="15">
        <f t="shared" si="575"/>
        <v>0.70231641202562833</v>
      </c>
      <c r="AC1807" s="15">
        <f t="shared" si="576"/>
        <v>0.73928043371118779</v>
      </c>
      <c r="AD1807" s="4">
        <v>155205</v>
      </c>
      <c r="AE1807" s="26">
        <v>4910.38</v>
      </c>
      <c r="AF1807" s="26">
        <v>4910.38</v>
      </c>
      <c r="AG1807" s="4">
        <f t="shared" si="577"/>
        <v>1768000</v>
      </c>
      <c r="AH1807" s="16">
        <f t="shared" si="567"/>
        <v>1.6968325791855202E-2</v>
      </c>
      <c r="AI1807" s="15">
        <f t="shared" si="568"/>
        <v>1.6119909502262442</v>
      </c>
      <c r="AJ1807" s="15">
        <f t="shared" si="569"/>
        <v>1.6968325791855203</v>
      </c>
      <c r="AK1807" s="4">
        <f t="shared" si="570"/>
        <v>15073000</v>
      </c>
      <c r="AL1807" s="27">
        <f t="shared" si="571"/>
        <v>1.9903138061434355E-3</v>
      </c>
      <c r="AM1807" s="15">
        <f t="shared" si="578"/>
        <v>0.18907981158362638</v>
      </c>
      <c r="AN1807" s="15">
        <f t="shared" si="579"/>
        <v>1.8495621281883052E-4</v>
      </c>
    </row>
    <row r="1808" spans="1:40" x14ac:dyDescent="0.2">
      <c r="A1808" s="4" t="s">
        <v>4627</v>
      </c>
      <c r="B1808" s="3" t="s">
        <v>5</v>
      </c>
      <c r="C1808" s="6">
        <v>155205</v>
      </c>
      <c r="D1808" s="3" t="s">
        <v>484</v>
      </c>
      <c r="E1808" s="6">
        <v>155209</v>
      </c>
      <c r="F1808" s="3" t="s">
        <v>2623</v>
      </c>
      <c r="G1808" s="8">
        <v>40000</v>
      </c>
      <c r="H1808" s="6">
        <v>85</v>
      </c>
      <c r="I1808" s="6">
        <v>154821</v>
      </c>
      <c r="J1808" s="13">
        <v>45107</v>
      </c>
      <c r="K1808" s="9">
        <v>40000</v>
      </c>
      <c r="L1808" s="4" t="s">
        <v>4627</v>
      </c>
      <c r="M1808" s="4" t="s">
        <v>4632</v>
      </c>
      <c r="N1808" s="4">
        <f>VLOOKUP(I1808,BaseModelo!$A$2:$E$5075,5)</f>
        <v>5</v>
      </c>
      <c r="P1808" s="15">
        <v>85.000000000000014</v>
      </c>
      <c r="Q1808" s="4">
        <f>VLOOKUP(I1808,BaseModelo!$A$2:$E$5075,3)</f>
        <v>110</v>
      </c>
      <c r="R1808" s="4">
        <f t="shared" si="560"/>
        <v>32283000</v>
      </c>
      <c r="S1808" s="16">
        <f t="shared" si="561"/>
        <v>1.2390422203636588E-3</v>
      </c>
      <c r="T1808" s="4">
        <f t="shared" si="572"/>
        <v>0.105318588730911</v>
      </c>
      <c r="U1808" s="4">
        <f t="shared" si="573"/>
        <v>0.10531858873091102</v>
      </c>
      <c r="V1808" s="6">
        <f t="shared" si="562"/>
        <v>0</v>
      </c>
      <c r="W1808" s="16" t="str">
        <f t="shared" si="563"/>
        <v/>
      </c>
      <c r="X1808" s="4" t="str">
        <f t="shared" si="574"/>
        <v/>
      </c>
      <c r="Y1808" s="4" t="str">
        <f t="shared" si="564"/>
        <v/>
      </c>
      <c r="Z1808" s="4">
        <f t="shared" si="565"/>
        <v>4058000</v>
      </c>
      <c r="AA1808" s="16">
        <f t="shared" si="566"/>
        <v>9.857072449482503E-3</v>
      </c>
      <c r="AB1808" s="15">
        <f t="shared" si="575"/>
        <v>0.83785115820601275</v>
      </c>
      <c r="AC1808" s="15">
        <f t="shared" si="576"/>
        <v>0.83785115820601286</v>
      </c>
      <c r="AD1808" s="4">
        <v>155205</v>
      </c>
      <c r="AE1808" s="26">
        <v>5820.66</v>
      </c>
      <c r="AF1808" s="26">
        <v>5820.66</v>
      </c>
      <c r="AG1808" s="4">
        <f t="shared" si="577"/>
        <v>1768000</v>
      </c>
      <c r="AH1808" s="16">
        <f t="shared" si="567"/>
        <v>2.2624434389140271E-2</v>
      </c>
      <c r="AI1808" s="15">
        <f t="shared" si="568"/>
        <v>1.9230769230769231</v>
      </c>
      <c r="AJ1808" s="15">
        <f t="shared" si="569"/>
        <v>1.9230769230769234</v>
      </c>
      <c r="AK1808" s="4">
        <f t="shared" si="570"/>
        <v>15073000</v>
      </c>
      <c r="AL1808" s="27">
        <f t="shared" si="571"/>
        <v>2.6537517415245802E-3</v>
      </c>
      <c r="AM1808" s="15">
        <f t="shared" si="578"/>
        <v>0.22556889802958932</v>
      </c>
      <c r="AN1808" s="15">
        <f t="shared" si="579"/>
        <v>2.7948938825956616E-4</v>
      </c>
    </row>
    <row r="1809" spans="1:40" x14ac:dyDescent="0.2">
      <c r="A1809" s="4" t="s">
        <v>4627</v>
      </c>
      <c r="B1809" s="3" t="s">
        <v>5</v>
      </c>
      <c r="C1809" s="6">
        <v>155205</v>
      </c>
      <c r="D1809" s="3" t="s">
        <v>484</v>
      </c>
      <c r="E1809" s="6">
        <v>155210</v>
      </c>
      <c r="F1809" s="3" t="s">
        <v>2624</v>
      </c>
      <c r="G1809" s="8">
        <v>7000</v>
      </c>
      <c r="H1809" s="6">
        <v>112</v>
      </c>
      <c r="I1809" s="6">
        <v>154812</v>
      </c>
      <c r="J1809" s="13">
        <v>45107</v>
      </c>
      <c r="K1809" s="9">
        <v>7000</v>
      </c>
      <c r="L1809" s="4" t="s">
        <v>4627</v>
      </c>
      <c r="M1809" s="4" t="s">
        <v>4632</v>
      </c>
      <c r="N1809" s="4">
        <f>VLOOKUP(I1809,BaseModelo!$A$2:$E$5075,5)</f>
        <v>7</v>
      </c>
      <c r="P1809" s="15">
        <v>142.00000000000003</v>
      </c>
      <c r="Q1809" s="4">
        <f>VLOOKUP(I1809,BaseModelo!$A$2:$E$5075,3)</f>
        <v>127</v>
      </c>
      <c r="R1809" s="4">
        <f t="shared" si="560"/>
        <v>32283000</v>
      </c>
      <c r="S1809" s="16">
        <f t="shared" si="561"/>
        <v>2.168323885636403E-4</v>
      </c>
      <c r="T1809" s="4">
        <f t="shared" si="572"/>
        <v>2.4285227519127713E-2</v>
      </c>
      <c r="U1809" s="4">
        <f t="shared" si="573"/>
        <v>3.0790199176036929E-2</v>
      </c>
      <c r="V1809" s="6">
        <f t="shared" si="562"/>
        <v>0</v>
      </c>
      <c r="W1809" s="16" t="str">
        <f t="shared" si="563"/>
        <v/>
      </c>
      <c r="X1809" s="4" t="str">
        <f t="shared" si="574"/>
        <v/>
      </c>
      <c r="Y1809" s="4" t="str">
        <f t="shared" si="564"/>
        <v/>
      </c>
      <c r="Z1809" s="4">
        <f t="shared" si="565"/>
        <v>4022000</v>
      </c>
      <c r="AA1809" s="16">
        <f t="shared" si="566"/>
        <v>1.7404276479363501E-3</v>
      </c>
      <c r="AB1809" s="15">
        <f t="shared" si="575"/>
        <v>0.19492789656887122</v>
      </c>
      <c r="AC1809" s="15">
        <f t="shared" si="576"/>
        <v>0.24714072600696177</v>
      </c>
      <c r="AD1809" s="4">
        <v>155205</v>
      </c>
      <c r="AE1809" s="26">
        <v>1372.47</v>
      </c>
      <c r="AF1809" s="26">
        <v>1372.47</v>
      </c>
      <c r="AG1809" s="4">
        <f t="shared" si="577"/>
        <v>1778000</v>
      </c>
      <c r="AH1809" s="16">
        <f t="shared" si="567"/>
        <v>3.937007874015748E-3</v>
      </c>
      <c r="AI1809" s="15">
        <f t="shared" si="568"/>
        <v>0.44094488188976377</v>
      </c>
      <c r="AJ1809" s="15">
        <f t="shared" si="569"/>
        <v>0.55905511811023634</v>
      </c>
      <c r="AK1809" s="4">
        <f t="shared" si="570"/>
        <v>15073000</v>
      </c>
      <c r="AL1809" s="27">
        <f t="shared" si="571"/>
        <v>4.6440655476680156E-4</v>
      </c>
      <c r="AM1809" s="15">
        <f t="shared" si="578"/>
        <v>5.2013534133881774E-2</v>
      </c>
      <c r="AN1809" s="15">
        <f t="shared" si="579"/>
        <v>1.4299170319926922E-5</v>
      </c>
    </row>
    <row r="1810" spans="1:40" x14ac:dyDescent="0.2">
      <c r="A1810" s="4" t="s">
        <v>4629</v>
      </c>
      <c r="B1810" s="2" t="s">
        <v>14</v>
      </c>
      <c r="C1810" s="5">
        <v>155292</v>
      </c>
      <c r="D1810" s="2" t="s">
        <v>485</v>
      </c>
      <c r="E1810" s="5">
        <v>155293</v>
      </c>
      <c r="F1810" s="2" t="s">
        <v>2619</v>
      </c>
      <c r="G1810" s="7">
        <v>8000</v>
      </c>
      <c r="H1810" s="5">
        <v>142</v>
      </c>
      <c r="I1810" s="6">
        <v>152536</v>
      </c>
      <c r="J1810" s="13">
        <v>45107</v>
      </c>
      <c r="K1810" s="9">
        <v>1626.942033677542</v>
      </c>
      <c r="L1810" s="4" t="s">
        <v>4629</v>
      </c>
      <c r="M1810" s="4" t="s">
        <v>4632</v>
      </c>
      <c r="N1810" s="4">
        <f>VLOOKUP(I1810,BaseModelo!$A$2:$E$5075,5)</f>
        <v>8</v>
      </c>
      <c r="P1810" s="15">
        <v>142.00000000000003</v>
      </c>
      <c r="Q1810" s="4">
        <f>VLOOKUP(I1810,BaseModelo!$A$2:$E$5075,3)</f>
        <v>132</v>
      </c>
      <c r="R1810" s="4">
        <f t="shared" si="560"/>
        <v>32283000</v>
      </c>
      <c r="S1810" s="16">
        <f t="shared" si="561"/>
        <v>2.4780844407273179E-4</v>
      </c>
      <c r="T1810" s="4">
        <f t="shared" si="572"/>
        <v>3.5188799058327912E-2</v>
      </c>
      <c r="U1810" s="4">
        <f t="shared" si="573"/>
        <v>3.5188799058327919E-2</v>
      </c>
      <c r="V1810" s="6">
        <f t="shared" si="562"/>
        <v>0</v>
      </c>
      <c r="W1810" s="16" t="str">
        <f t="shared" si="563"/>
        <v/>
      </c>
      <c r="X1810" s="4" t="str">
        <f t="shared" si="574"/>
        <v/>
      </c>
      <c r="Y1810" s="4" t="str">
        <f t="shared" si="564"/>
        <v/>
      </c>
      <c r="Z1810" s="4">
        <f t="shared" si="565"/>
        <v>5836000</v>
      </c>
      <c r="AA1810" s="16">
        <f t="shared" si="566"/>
        <v>1.3708019191226869E-3</v>
      </c>
      <c r="AB1810" s="15">
        <f t="shared" si="575"/>
        <v>0.19465387251542154</v>
      </c>
      <c r="AC1810" s="15">
        <f t="shared" si="576"/>
        <v>0.19465387251542157</v>
      </c>
      <c r="AD1810" s="4">
        <v>155292</v>
      </c>
      <c r="AE1810" s="26">
        <v>2013.74</v>
      </c>
      <c r="AF1810" s="26">
        <v>677.61742019008818</v>
      </c>
      <c r="AG1810" s="4">
        <f t="shared" si="577"/>
        <v>161000</v>
      </c>
      <c r="AH1810" s="16">
        <f t="shared" si="567"/>
        <v>4.9689440993788817E-2</v>
      </c>
      <c r="AI1810" s="15">
        <f t="shared" si="568"/>
        <v>7.0559006211180115</v>
      </c>
      <c r="AJ1810" s="15">
        <f t="shared" si="569"/>
        <v>7.0559006211180133</v>
      </c>
      <c r="AK1810" s="4">
        <f t="shared" si="570"/>
        <v>891000</v>
      </c>
      <c r="AL1810" s="27">
        <f t="shared" si="571"/>
        <v>8.9786756453423128E-3</v>
      </c>
      <c r="AM1810" s="15">
        <f t="shared" si="578"/>
        <v>1.2749719416386085</v>
      </c>
      <c r="AN1810" s="15">
        <f t="shared" si="579"/>
        <v>3.159488130938534E-4</v>
      </c>
    </row>
    <row r="1811" spans="1:40" x14ac:dyDescent="0.2">
      <c r="A1811" s="4" t="s">
        <v>4629</v>
      </c>
      <c r="B1811" s="3" t="s">
        <v>14</v>
      </c>
      <c r="C1811" s="6">
        <v>155292</v>
      </c>
      <c r="D1811" s="3" t="s">
        <v>485</v>
      </c>
      <c r="E1811" s="6">
        <v>155294</v>
      </c>
      <c r="F1811" s="3" t="s">
        <v>2625</v>
      </c>
      <c r="G1811" s="8">
        <v>8000</v>
      </c>
      <c r="H1811" s="6">
        <v>142</v>
      </c>
      <c r="I1811" s="6">
        <v>154976</v>
      </c>
      <c r="J1811" s="13">
        <v>45107</v>
      </c>
      <c r="K1811" s="9">
        <v>1626.942033677542</v>
      </c>
      <c r="L1811" s="4" t="s">
        <v>4629</v>
      </c>
      <c r="M1811" s="4" t="s">
        <v>4632</v>
      </c>
      <c r="N1811" s="4">
        <f>VLOOKUP(I1811,BaseModelo!$A$2:$E$5075,5)</f>
        <v>8</v>
      </c>
      <c r="P1811" s="15">
        <v>142.00000000000003</v>
      </c>
      <c r="Q1811" s="4">
        <f>VLOOKUP(I1811,BaseModelo!$A$2:$E$5075,3)</f>
        <v>132</v>
      </c>
      <c r="R1811" s="4">
        <f t="shared" si="560"/>
        <v>32283000</v>
      </c>
      <c r="S1811" s="16">
        <f t="shared" si="561"/>
        <v>2.4780844407273179E-4</v>
      </c>
      <c r="T1811" s="4">
        <f t="shared" si="572"/>
        <v>3.5188799058327912E-2</v>
      </c>
      <c r="U1811" s="4">
        <f t="shared" si="573"/>
        <v>3.5188799058327919E-2</v>
      </c>
      <c r="V1811" s="6">
        <f t="shared" si="562"/>
        <v>0</v>
      </c>
      <c r="W1811" s="16" t="str">
        <f t="shared" si="563"/>
        <v/>
      </c>
      <c r="X1811" s="4" t="str">
        <f t="shared" si="574"/>
        <v/>
      </c>
      <c r="Y1811" s="4" t="str">
        <f t="shared" si="564"/>
        <v/>
      </c>
      <c r="Z1811" s="4">
        <f t="shared" si="565"/>
        <v>5836000</v>
      </c>
      <c r="AA1811" s="16">
        <f t="shared" si="566"/>
        <v>1.3708019191226869E-3</v>
      </c>
      <c r="AB1811" s="15">
        <f t="shared" si="575"/>
        <v>0.19465387251542154</v>
      </c>
      <c r="AC1811" s="15">
        <f t="shared" si="576"/>
        <v>0.19465387251542157</v>
      </c>
      <c r="AD1811" s="4">
        <v>155292</v>
      </c>
      <c r="AE1811" s="26">
        <v>2013.74</v>
      </c>
      <c r="AF1811" s="26">
        <v>677.61742019008818</v>
      </c>
      <c r="AG1811" s="4">
        <f t="shared" si="577"/>
        <v>161000</v>
      </c>
      <c r="AH1811" s="16">
        <f t="shared" si="567"/>
        <v>4.9689440993788817E-2</v>
      </c>
      <c r="AI1811" s="15">
        <f t="shared" si="568"/>
        <v>7.0559006211180115</v>
      </c>
      <c r="AJ1811" s="15">
        <f t="shared" si="569"/>
        <v>7.0559006211180133</v>
      </c>
      <c r="AK1811" s="4">
        <f t="shared" si="570"/>
        <v>891000</v>
      </c>
      <c r="AL1811" s="27">
        <f t="shared" si="571"/>
        <v>8.9786756453423128E-3</v>
      </c>
      <c r="AM1811" s="15">
        <f t="shared" si="578"/>
        <v>1.2749719416386085</v>
      </c>
      <c r="AN1811" s="15">
        <f t="shared" si="579"/>
        <v>3.159488130938534E-4</v>
      </c>
    </row>
    <row r="1812" spans="1:40" x14ac:dyDescent="0.2">
      <c r="A1812" s="4" t="s">
        <v>4629</v>
      </c>
      <c r="B1812" s="3" t="s">
        <v>14</v>
      </c>
      <c r="C1812" s="6">
        <v>155292</v>
      </c>
      <c r="D1812" s="3" t="s">
        <v>485</v>
      </c>
      <c r="E1812" s="6">
        <v>155295</v>
      </c>
      <c r="F1812" s="3" t="s">
        <v>2626</v>
      </c>
      <c r="G1812" s="8">
        <v>8000</v>
      </c>
      <c r="H1812" s="6">
        <v>142</v>
      </c>
      <c r="I1812" s="6">
        <v>152384</v>
      </c>
      <c r="J1812" s="13">
        <v>45107</v>
      </c>
      <c r="K1812" s="9">
        <v>1626.942033677542</v>
      </c>
      <c r="L1812" s="4" t="s">
        <v>4629</v>
      </c>
      <c r="M1812" s="4" t="s">
        <v>4632</v>
      </c>
      <c r="N1812" s="4">
        <f>VLOOKUP(I1812,BaseModelo!$A$2:$E$5075,5)</f>
        <v>9</v>
      </c>
      <c r="P1812" s="15">
        <v>142.00000000000003</v>
      </c>
      <c r="Q1812" s="4">
        <f>VLOOKUP(I1812,BaseModelo!$A$2:$E$5075,3)</f>
        <v>147</v>
      </c>
      <c r="R1812" s="4">
        <f t="shared" si="560"/>
        <v>32283000</v>
      </c>
      <c r="S1812" s="16">
        <f t="shared" si="561"/>
        <v>2.4780844407273179E-4</v>
      </c>
      <c r="T1812" s="4">
        <f t="shared" si="572"/>
        <v>3.5188799058327912E-2</v>
      </c>
      <c r="U1812" s="4">
        <f t="shared" si="573"/>
        <v>3.5188799058327919E-2</v>
      </c>
      <c r="V1812" s="6">
        <f t="shared" si="562"/>
        <v>0</v>
      </c>
      <c r="W1812" s="16" t="str">
        <f t="shared" si="563"/>
        <v/>
      </c>
      <c r="X1812" s="4" t="str">
        <f t="shared" si="574"/>
        <v/>
      </c>
      <c r="Y1812" s="4" t="str">
        <f t="shared" si="564"/>
        <v/>
      </c>
      <c r="Z1812" s="4">
        <f t="shared" si="565"/>
        <v>5305000</v>
      </c>
      <c r="AA1812" s="16">
        <f t="shared" si="566"/>
        <v>1.5080113100848257E-3</v>
      </c>
      <c r="AB1812" s="15">
        <f t="shared" si="575"/>
        <v>0.21413760603204526</v>
      </c>
      <c r="AC1812" s="15">
        <f t="shared" si="576"/>
        <v>0.21413760603204529</v>
      </c>
      <c r="AD1812" s="4">
        <v>155292</v>
      </c>
      <c r="AE1812" s="26">
        <v>2013.74</v>
      </c>
      <c r="AF1812" s="26">
        <v>677.61742019008818</v>
      </c>
      <c r="AG1812" s="4">
        <f t="shared" si="577"/>
        <v>96000</v>
      </c>
      <c r="AH1812" s="16">
        <f t="shared" si="567"/>
        <v>8.3333333333333329E-2</v>
      </c>
      <c r="AI1812" s="15">
        <f t="shared" si="568"/>
        <v>11.833333333333332</v>
      </c>
      <c r="AJ1812" s="15">
        <f t="shared" si="569"/>
        <v>11.833333333333336</v>
      </c>
      <c r="AK1812" s="4">
        <f t="shared" si="570"/>
        <v>891000</v>
      </c>
      <c r="AL1812" s="27">
        <f t="shared" si="571"/>
        <v>8.9786756453423128E-3</v>
      </c>
      <c r="AM1812" s="15">
        <f t="shared" si="578"/>
        <v>1.2749719416386085</v>
      </c>
      <c r="AN1812" s="15">
        <f t="shared" si="579"/>
        <v>3.159488130938534E-4</v>
      </c>
    </row>
    <row r="1813" spans="1:40" x14ac:dyDescent="0.2">
      <c r="A1813" s="4" t="s">
        <v>4629</v>
      </c>
      <c r="B1813" s="3" t="s">
        <v>14</v>
      </c>
      <c r="C1813" s="6">
        <v>155292</v>
      </c>
      <c r="D1813" s="3" t="s">
        <v>485</v>
      </c>
      <c r="E1813" s="6">
        <v>155296</v>
      </c>
      <c r="F1813" s="3" t="s">
        <v>2627</v>
      </c>
      <c r="G1813" s="8">
        <v>8000</v>
      </c>
      <c r="H1813" s="6">
        <v>142</v>
      </c>
      <c r="I1813" s="6">
        <v>154888</v>
      </c>
      <c r="J1813" s="13">
        <v>45107</v>
      </c>
      <c r="K1813" s="9">
        <v>1626.942033677542</v>
      </c>
      <c r="L1813" s="4" t="s">
        <v>4629</v>
      </c>
      <c r="M1813" s="4" t="s">
        <v>4632</v>
      </c>
      <c r="N1813" s="4">
        <f>VLOOKUP(I1813,BaseModelo!$A$2:$E$5075,5)</f>
        <v>10</v>
      </c>
      <c r="P1813" s="15">
        <v>142.00000000000003</v>
      </c>
      <c r="Q1813" s="4">
        <f>VLOOKUP(I1813,BaseModelo!$A$2:$E$5075,3)</f>
        <v>0</v>
      </c>
      <c r="R1813" s="4">
        <f t="shared" si="560"/>
        <v>32283000</v>
      </c>
      <c r="S1813" s="16">
        <f t="shared" si="561"/>
        <v>2.4780844407273179E-4</v>
      </c>
      <c r="T1813" s="4">
        <f t="shared" si="572"/>
        <v>3.5188799058327912E-2</v>
      </c>
      <c r="U1813" s="4">
        <f t="shared" si="573"/>
        <v>3.5188799058327919E-2</v>
      </c>
      <c r="V1813" s="6">
        <f t="shared" si="562"/>
        <v>0</v>
      </c>
      <c r="W1813" s="16" t="str">
        <f t="shared" si="563"/>
        <v/>
      </c>
      <c r="X1813" s="4" t="str">
        <f t="shared" si="574"/>
        <v/>
      </c>
      <c r="Y1813" s="4" t="str">
        <f t="shared" si="564"/>
        <v/>
      </c>
      <c r="Z1813" s="4">
        <f t="shared" si="565"/>
        <v>4121000</v>
      </c>
      <c r="AA1813" s="16">
        <f t="shared" si="566"/>
        <v>1.9412763892259161E-3</v>
      </c>
      <c r="AB1813" s="15">
        <f t="shared" si="575"/>
        <v>0.27566124727008007</v>
      </c>
      <c r="AC1813" s="15">
        <f t="shared" si="576"/>
        <v>0.27566124727008012</v>
      </c>
      <c r="AD1813" s="4">
        <v>155292</v>
      </c>
      <c r="AE1813" s="26">
        <v>2013.74</v>
      </c>
      <c r="AF1813" s="26">
        <v>677.61742019008818</v>
      </c>
      <c r="AG1813" s="4">
        <f t="shared" si="577"/>
        <v>170000</v>
      </c>
      <c r="AH1813" s="16">
        <f t="shared" si="567"/>
        <v>4.7058823529411764E-2</v>
      </c>
      <c r="AI1813" s="15">
        <f t="shared" si="568"/>
        <v>6.6823529411764708</v>
      </c>
      <c r="AJ1813" s="15">
        <f t="shared" si="569"/>
        <v>6.6823529411764717</v>
      </c>
      <c r="AK1813" s="4">
        <f t="shared" si="570"/>
        <v>891000</v>
      </c>
      <c r="AL1813" s="27">
        <f t="shared" si="571"/>
        <v>8.9786756453423128E-3</v>
      </c>
      <c r="AM1813" s="15">
        <f t="shared" si="578"/>
        <v>1.2749719416386085</v>
      </c>
      <c r="AN1813" s="15">
        <f t="shared" si="579"/>
        <v>3.159488130938534E-4</v>
      </c>
    </row>
    <row r="1814" spans="1:40" x14ac:dyDescent="0.2">
      <c r="A1814" s="4" t="s">
        <v>4629</v>
      </c>
      <c r="B1814" s="3" t="s">
        <v>14</v>
      </c>
      <c r="C1814" s="6">
        <v>155292</v>
      </c>
      <c r="D1814" s="3" t="s">
        <v>485</v>
      </c>
      <c r="E1814" s="6">
        <v>155297</v>
      </c>
      <c r="F1814" s="3" t="s">
        <v>2628</v>
      </c>
      <c r="G1814" s="8">
        <v>8000</v>
      </c>
      <c r="H1814" s="6">
        <v>142</v>
      </c>
      <c r="I1814" s="6">
        <v>152474</v>
      </c>
      <c r="J1814" s="13">
        <v>45107</v>
      </c>
      <c r="K1814" s="9">
        <v>1626.942033677542</v>
      </c>
      <c r="L1814" s="4" t="s">
        <v>4629</v>
      </c>
      <c r="M1814" s="4" t="s">
        <v>4632</v>
      </c>
      <c r="N1814" s="4">
        <f>VLOOKUP(I1814,BaseModelo!$A$2:$E$5075,5)</f>
        <v>8</v>
      </c>
      <c r="P1814" s="15">
        <v>142.00000000000003</v>
      </c>
      <c r="Q1814" s="4">
        <f>VLOOKUP(I1814,BaseModelo!$A$2:$E$5075,3)</f>
        <v>132</v>
      </c>
      <c r="R1814" s="4">
        <f t="shared" si="560"/>
        <v>32283000</v>
      </c>
      <c r="S1814" s="16">
        <f t="shared" si="561"/>
        <v>2.4780844407273179E-4</v>
      </c>
      <c r="T1814" s="4">
        <f t="shared" si="572"/>
        <v>3.5188799058327912E-2</v>
      </c>
      <c r="U1814" s="4">
        <f t="shared" si="573"/>
        <v>3.5188799058327919E-2</v>
      </c>
      <c r="V1814" s="6">
        <f t="shared" si="562"/>
        <v>0</v>
      </c>
      <c r="W1814" s="16" t="str">
        <f t="shared" si="563"/>
        <v/>
      </c>
      <c r="X1814" s="4" t="str">
        <f t="shared" si="574"/>
        <v/>
      </c>
      <c r="Y1814" s="4" t="str">
        <f t="shared" si="564"/>
        <v/>
      </c>
      <c r="Z1814" s="4">
        <f t="shared" si="565"/>
        <v>5836000</v>
      </c>
      <c r="AA1814" s="16">
        <f t="shared" si="566"/>
        <v>1.3708019191226869E-3</v>
      </c>
      <c r="AB1814" s="15">
        <f t="shared" si="575"/>
        <v>0.19465387251542154</v>
      </c>
      <c r="AC1814" s="15">
        <f t="shared" si="576"/>
        <v>0.19465387251542157</v>
      </c>
      <c r="AD1814" s="4">
        <v>155292</v>
      </c>
      <c r="AE1814" s="26">
        <v>2013.74</v>
      </c>
      <c r="AF1814" s="26">
        <v>677.61742019008818</v>
      </c>
      <c r="AG1814" s="4">
        <f t="shared" si="577"/>
        <v>161000</v>
      </c>
      <c r="AH1814" s="16">
        <f t="shared" si="567"/>
        <v>4.9689440993788817E-2</v>
      </c>
      <c r="AI1814" s="15">
        <f t="shared" si="568"/>
        <v>7.0559006211180115</v>
      </c>
      <c r="AJ1814" s="15">
        <f t="shared" si="569"/>
        <v>7.0559006211180133</v>
      </c>
      <c r="AK1814" s="4">
        <f t="shared" si="570"/>
        <v>891000</v>
      </c>
      <c r="AL1814" s="27">
        <f t="shared" si="571"/>
        <v>8.9786756453423128E-3</v>
      </c>
      <c r="AM1814" s="15">
        <f t="shared" si="578"/>
        <v>1.2749719416386085</v>
      </c>
      <c r="AN1814" s="15">
        <f t="shared" si="579"/>
        <v>3.159488130938534E-4</v>
      </c>
    </row>
    <row r="1815" spans="1:40" x14ac:dyDescent="0.2">
      <c r="A1815" s="4" t="s">
        <v>4629</v>
      </c>
      <c r="B1815" s="3" t="s">
        <v>14</v>
      </c>
      <c r="C1815" s="6">
        <v>155292</v>
      </c>
      <c r="D1815" s="3" t="s">
        <v>485</v>
      </c>
      <c r="E1815" s="6">
        <v>155298</v>
      </c>
      <c r="F1815" s="3" t="s">
        <v>2629</v>
      </c>
      <c r="G1815" s="8">
        <v>8000</v>
      </c>
      <c r="H1815" s="6">
        <v>142</v>
      </c>
      <c r="I1815" s="6">
        <v>152385</v>
      </c>
      <c r="J1815" s="13">
        <v>45107</v>
      </c>
      <c r="K1815" s="9">
        <v>1626.942033677542</v>
      </c>
      <c r="L1815" s="4" t="s">
        <v>4629</v>
      </c>
      <c r="M1815" s="4" t="s">
        <v>4632</v>
      </c>
      <c r="N1815" s="4">
        <f>VLOOKUP(I1815,BaseModelo!$A$2:$E$5075,5)</f>
        <v>9</v>
      </c>
      <c r="P1815" s="15">
        <v>142.00000000000003</v>
      </c>
      <c r="Q1815" s="4">
        <f>VLOOKUP(I1815,BaseModelo!$A$2:$E$5075,3)</f>
        <v>147</v>
      </c>
      <c r="R1815" s="4">
        <f t="shared" si="560"/>
        <v>32283000</v>
      </c>
      <c r="S1815" s="16">
        <f t="shared" si="561"/>
        <v>2.4780844407273179E-4</v>
      </c>
      <c r="T1815" s="4">
        <f t="shared" si="572"/>
        <v>3.5188799058327912E-2</v>
      </c>
      <c r="U1815" s="4">
        <f t="shared" si="573"/>
        <v>3.5188799058327919E-2</v>
      </c>
      <c r="V1815" s="6">
        <f t="shared" si="562"/>
        <v>0</v>
      </c>
      <c r="W1815" s="16" t="str">
        <f t="shared" si="563"/>
        <v/>
      </c>
      <c r="X1815" s="4" t="str">
        <f t="shared" si="574"/>
        <v/>
      </c>
      <c r="Y1815" s="4" t="str">
        <f t="shared" si="564"/>
        <v/>
      </c>
      <c r="Z1815" s="4">
        <f t="shared" si="565"/>
        <v>5305000</v>
      </c>
      <c r="AA1815" s="16">
        <f t="shared" si="566"/>
        <v>1.5080113100848257E-3</v>
      </c>
      <c r="AB1815" s="15">
        <f t="shared" si="575"/>
        <v>0.21413760603204526</v>
      </c>
      <c r="AC1815" s="15">
        <f t="shared" si="576"/>
        <v>0.21413760603204529</v>
      </c>
      <c r="AD1815" s="4">
        <v>155292</v>
      </c>
      <c r="AE1815" s="26">
        <v>2013.74</v>
      </c>
      <c r="AF1815" s="26">
        <v>677.61742019008818</v>
      </c>
      <c r="AG1815" s="4">
        <f t="shared" si="577"/>
        <v>96000</v>
      </c>
      <c r="AH1815" s="16">
        <f t="shared" si="567"/>
        <v>8.3333333333333329E-2</v>
      </c>
      <c r="AI1815" s="15">
        <f t="shared" si="568"/>
        <v>11.833333333333332</v>
      </c>
      <c r="AJ1815" s="15">
        <f t="shared" si="569"/>
        <v>11.833333333333336</v>
      </c>
      <c r="AK1815" s="4">
        <f t="shared" si="570"/>
        <v>891000</v>
      </c>
      <c r="AL1815" s="27">
        <f t="shared" si="571"/>
        <v>8.9786756453423128E-3</v>
      </c>
      <c r="AM1815" s="15">
        <f t="shared" si="578"/>
        <v>1.2749719416386085</v>
      </c>
      <c r="AN1815" s="15">
        <f t="shared" si="579"/>
        <v>3.159488130938534E-4</v>
      </c>
    </row>
    <row r="1816" spans="1:40" x14ac:dyDescent="0.2">
      <c r="A1816" s="4" t="s">
        <v>4629</v>
      </c>
      <c r="B1816" s="3" t="s">
        <v>14</v>
      </c>
      <c r="C1816" s="6">
        <v>155292</v>
      </c>
      <c r="D1816" s="3" t="s">
        <v>485</v>
      </c>
      <c r="E1816" s="6">
        <v>155299</v>
      </c>
      <c r="F1816" s="3" t="s">
        <v>2630</v>
      </c>
      <c r="G1816" s="8">
        <v>8000</v>
      </c>
      <c r="H1816" s="6">
        <v>142</v>
      </c>
      <c r="I1816" s="6">
        <v>152472</v>
      </c>
      <c r="J1816" s="13">
        <v>45107</v>
      </c>
      <c r="K1816" s="9">
        <v>1626.942033677542</v>
      </c>
      <c r="L1816" s="4" t="s">
        <v>4629</v>
      </c>
      <c r="M1816" s="4" t="s">
        <v>4632</v>
      </c>
      <c r="N1816" s="4">
        <f>VLOOKUP(I1816,BaseModelo!$A$2:$E$5075,5)</f>
        <v>8</v>
      </c>
      <c r="P1816" s="15">
        <v>142.00000000000003</v>
      </c>
      <c r="Q1816" s="4">
        <f>VLOOKUP(I1816,BaseModelo!$A$2:$E$5075,3)</f>
        <v>132</v>
      </c>
      <c r="R1816" s="4">
        <f t="shared" si="560"/>
        <v>32283000</v>
      </c>
      <c r="S1816" s="16">
        <f t="shared" si="561"/>
        <v>2.4780844407273179E-4</v>
      </c>
      <c r="T1816" s="4">
        <f t="shared" si="572"/>
        <v>3.5188799058327912E-2</v>
      </c>
      <c r="U1816" s="4">
        <f t="shared" si="573"/>
        <v>3.5188799058327919E-2</v>
      </c>
      <c r="V1816" s="6">
        <f t="shared" si="562"/>
        <v>0</v>
      </c>
      <c r="W1816" s="16" t="str">
        <f t="shared" si="563"/>
        <v/>
      </c>
      <c r="X1816" s="4" t="str">
        <f t="shared" si="574"/>
        <v/>
      </c>
      <c r="Y1816" s="4" t="str">
        <f t="shared" si="564"/>
        <v/>
      </c>
      <c r="Z1816" s="4">
        <f t="shared" si="565"/>
        <v>5836000</v>
      </c>
      <c r="AA1816" s="16">
        <f t="shared" si="566"/>
        <v>1.3708019191226869E-3</v>
      </c>
      <c r="AB1816" s="15">
        <f t="shared" si="575"/>
        <v>0.19465387251542154</v>
      </c>
      <c r="AC1816" s="15">
        <f t="shared" si="576"/>
        <v>0.19465387251542157</v>
      </c>
      <c r="AD1816" s="4">
        <v>155292</v>
      </c>
      <c r="AE1816" s="26">
        <v>2013.74</v>
      </c>
      <c r="AF1816" s="26">
        <v>677.61742019008818</v>
      </c>
      <c r="AG1816" s="4">
        <f t="shared" si="577"/>
        <v>161000</v>
      </c>
      <c r="AH1816" s="16">
        <f t="shared" si="567"/>
        <v>4.9689440993788817E-2</v>
      </c>
      <c r="AI1816" s="15">
        <f t="shared" si="568"/>
        <v>7.0559006211180115</v>
      </c>
      <c r="AJ1816" s="15">
        <f t="shared" si="569"/>
        <v>7.0559006211180133</v>
      </c>
      <c r="AK1816" s="4">
        <f t="shared" si="570"/>
        <v>891000</v>
      </c>
      <c r="AL1816" s="27">
        <f t="shared" si="571"/>
        <v>8.9786756453423128E-3</v>
      </c>
      <c r="AM1816" s="15">
        <f t="shared" si="578"/>
        <v>1.2749719416386085</v>
      </c>
      <c r="AN1816" s="15">
        <f t="shared" si="579"/>
        <v>3.159488130938534E-4</v>
      </c>
    </row>
    <row r="1817" spans="1:40" x14ac:dyDescent="0.2">
      <c r="A1817" s="4" t="s">
        <v>4627</v>
      </c>
      <c r="B1817" s="2" t="s">
        <v>10</v>
      </c>
      <c r="C1817" s="5">
        <v>155301</v>
      </c>
      <c r="D1817" s="2" t="s">
        <v>486</v>
      </c>
      <c r="E1817" s="5">
        <v>155302</v>
      </c>
      <c r="F1817" s="2" t="s">
        <v>2620</v>
      </c>
      <c r="G1817" s="7">
        <v>15000</v>
      </c>
      <c r="H1817" s="5">
        <v>100</v>
      </c>
      <c r="I1817" s="6">
        <v>154669</v>
      </c>
      <c r="J1817" s="13">
        <v>45107</v>
      </c>
      <c r="K1817" s="9">
        <v>15000</v>
      </c>
      <c r="L1817" s="4" t="s">
        <v>4627</v>
      </c>
      <c r="M1817" s="4" t="s">
        <v>4632</v>
      </c>
      <c r="N1817" s="4">
        <f>VLOOKUP(I1817,BaseModelo!$A$2:$E$5075,5)</f>
        <v>9</v>
      </c>
      <c r="P1817" s="15">
        <v>132</v>
      </c>
      <c r="Q1817" s="4">
        <f>VLOOKUP(I1817,BaseModelo!$A$2:$E$5075,3)</f>
        <v>147</v>
      </c>
      <c r="R1817" s="4">
        <f t="shared" si="560"/>
        <v>32283000</v>
      </c>
      <c r="S1817" s="16">
        <f t="shared" si="561"/>
        <v>4.6464083263637206E-4</v>
      </c>
      <c r="T1817" s="4">
        <f t="shared" si="572"/>
        <v>4.6464083263637206E-2</v>
      </c>
      <c r="U1817" s="4">
        <f t="shared" si="573"/>
        <v>6.1332589908001112E-2</v>
      </c>
      <c r="V1817" s="6">
        <f t="shared" si="562"/>
        <v>0</v>
      </c>
      <c r="W1817" s="16" t="str">
        <f t="shared" si="563"/>
        <v/>
      </c>
      <c r="X1817" s="4" t="str">
        <f t="shared" si="574"/>
        <v/>
      </c>
      <c r="Y1817" s="4" t="str">
        <f t="shared" si="564"/>
        <v/>
      </c>
      <c r="Z1817" s="4">
        <f t="shared" si="565"/>
        <v>5305000</v>
      </c>
      <c r="AA1817" s="16">
        <f t="shared" si="566"/>
        <v>2.8275212064090482E-3</v>
      </c>
      <c r="AB1817" s="15">
        <f t="shared" si="575"/>
        <v>0.28275212064090482</v>
      </c>
      <c r="AC1817" s="15">
        <f t="shared" si="576"/>
        <v>0.37323279924599434</v>
      </c>
      <c r="AD1817" s="4">
        <v>155301</v>
      </c>
      <c r="AE1817" s="26">
        <v>2600</v>
      </c>
      <c r="AF1817" s="26">
        <v>2600</v>
      </c>
      <c r="AG1817" s="4">
        <f t="shared" si="577"/>
        <v>2114000</v>
      </c>
      <c r="AH1817" s="16">
        <f t="shared" si="567"/>
        <v>7.0955534531693476E-3</v>
      </c>
      <c r="AI1817" s="15">
        <f t="shared" si="568"/>
        <v>0.70955534531693476</v>
      </c>
      <c r="AJ1817" s="15">
        <f t="shared" si="569"/>
        <v>0.93661305581835386</v>
      </c>
      <c r="AK1817" s="4">
        <f t="shared" si="570"/>
        <v>15073000</v>
      </c>
      <c r="AL1817" s="27">
        <f t="shared" si="571"/>
        <v>9.9515690307171775E-4</v>
      </c>
      <c r="AM1817" s="15">
        <f t="shared" si="578"/>
        <v>9.9515690307171778E-2</v>
      </c>
      <c r="AN1817" s="15">
        <f t="shared" si="579"/>
        <v>6.1035550230214081E-5</v>
      </c>
    </row>
    <row r="1818" spans="1:40" x14ac:dyDescent="0.2">
      <c r="A1818" s="4" t="s">
        <v>4627</v>
      </c>
      <c r="B1818" s="3" t="s">
        <v>10</v>
      </c>
      <c r="C1818" s="6">
        <v>155301</v>
      </c>
      <c r="D1818" s="3" t="s">
        <v>486</v>
      </c>
      <c r="E1818" s="6">
        <v>155303</v>
      </c>
      <c r="F1818" s="3" t="s">
        <v>2633</v>
      </c>
      <c r="G1818" s="8">
        <v>20000</v>
      </c>
      <c r="H1818" s="6">
        <v>100</v>
      </c>
      <c r="I1818" s="6">
        <v>155114</v>
      </c>
      <c r="J1818" s="13">
        <v>45107</v>
      </c>
      <c r="K1818" s="9">
        <v>20000</v>
      </c>
      <c r="L1818" s="4" t="s">
        <v>4627</v>
      </c>
      <c r="M1818" s="4" t="s">
        <v>4632</v>
      </c>
      <c r="N1818" s="4">
        <f>VLOOKUP(I1818,BaseModelo!$A$2:$E$5075,5)</f>
        <v>10</v>
      </c>
      <c r="P1818" s="15">
        <v>122</v>
      </c>
      <c r="Q1818" s="4">
        <f>VLOOKUP(I1818,BaseModelo!$A$2:$E$5075,3)</f>
        <v>0</v>
      </c>
      <c r="R1818" s="4">
        <f t="shared" si="560"/>
        <v>32283000</v>
      </c>
      <c r="S1818" s="16">
        <f t="shared" si="561"/>
        <v>6.1952111018182942E-4</v>
      </c>
      <c r="T1818" s="4">
        <f t="shared" si="572"/>
        <v>6.1952111018182945E-2</v>
      </c>
      <c r="U1818" s="4">
        <f t="shared" si="573"/>
        <v>7.5581575442183191E-2</v>
      </c>
      <c r="V1818" s="6">
        <f t="shared" si="562"/>
        <v>0</v>
      </c>
      <c r="W1818" s="16" t="str">
        <f t="shared" si="563"/>
        <v/>
      </c>
      <c r="X1818" s="4" t="str">
        <f t="shared" si="574"/>
        <v/>
      </c>
      <c r="Y1818" s="4" t="str">
        <f t="shared" si="564"/>
        <v/>
      </c>
      <c r="Z1818" s="4">
        <f t="shared" si="565"/>
        <v>4121000</v>
      </c>
      <c r="AA1818" s="16">
        <f t="shared" si="566"/>
        <v>4.8531909730647905E-3</v>
      </c>
      <c r="AB1818" s="15">
        <f t="shared" si="575"/>
        <v>0.48531909730647904</v>
      </c>
      <c r="AC1818" s="15">
        <f t="shared" si="576"/>
        <v>0.59208929871390448</v>
      </c>
      <c r="AD1818" s="4">
        <v>155301</v>
      </c>
      <c r="AE1818" s="26">
        <v>3462.02</v>
      </c>
      <c r="AF1818" s="26">
        <v>3462.02</v>
      </c>
      <c r="AG1818" s="4">
        <f t="shared" si="577"/>
        <v>2105000</v>
      </c>
      <c r="AH1818" s="16">
        <f t="shared" si="567"/>
        <v>9.5011876484560574E-3</v>
      </c>
      <c r="AI1818" s="15">
        <f t="shared" si="568"/>
        <v>0.95011876484560576</v>
      </c>
      <c r="AJ1818" s="15">
        <f t="shared" si="569"/>
        <v>1.159144893111639</v>
      </c>
      <c r="AK1818" s="4">
        <f t="shared" si="570"/>
        <v>15073000</v>
      </c>
      <c r="AL1818" s="27">
        <f t="shared" si="571"/>
        <v>1.3268758707622901E-3</v>
      </c>
      <c r="AM1818" s="15">
        <f t="shared" si="578"/>
        <v>0.13268758707622902</v>
      </c>
      <c r="AN1818" s="15">
        <f t="shared" si="579"/>
        <v>1.0028736872843255E-4</v>
      </c>
    </row>
    <row r="1819" spans="1:40" x14ac:dyDescent="0.2">
      <c r="A1819" s="4" t="s">
        <v>4627</v>
      </c>
      <c r="B1819" s="3" t="s">
        <v>10</v>
      </c>
      <c r="C1819" s="6">
        <v>155301</v>
      </c>
      <c r="D1819" s="3" t="s">
        <v>486</v>
      </c>
      <c r="E1819" s="6">
        <v>155304</v>
      </c>
      <c r="F1819" s="3" t="s">
        <v>2634</v>
      </c>
      <c r="G1819" s="8">
        <v>15000</v>
      </c>
      <c r="H1819" s="6">
        <v>100</v>
      </c>
      <c r="I1819" s="6">
        <v>154795</v>
      </c>
      <c r="J1819" s="13">
        <v>45107</v>
      </c>
      <c r="K1819" s="9">
        <v>15000</v>
      </c>
      <c r="L1819" s="4" t="s">
        <v>4627</v>
      </c>
      <c r="M1819" s="4" t="s">
        <v>4632</v>
      </c>
      <c r="N1819" s="4">
        <f>VLOOKUP(I1819,BaseModelo!$A$2:$E$5075,5)</f>
        <v>9</v>
      </c>
      <c r="P1819" s="15">
        <v>132</v>
      </c>
      <c r="Q1819" s="4">
        <f>VLOOKUP(I1819,BaseModelo!$A$2:$E$5075,3)</f>
        <v>147</v>
      </c>
      <c r="R1819" s="4">
        <f t="shared" si="560"/>
        <v>32283000</v>
      </c>
      <c r="S1819" s="16">
        <f t="shared" si="561"/>
        <v>4.6464083263637206E-4</v>
      </c>
      <c r="T1819" s="4">
        <f t="shared" si="572"/>
        <v>4.6464083263637206E-2</v>
      </c>
      <c r="U1819" s="4">
        <f t="shared" si="573"/>
        <v>6.1332589908001112E-2</v>
      </c>
      <c r="V1819" s="6">
        <f t="shared" si="562"/>
        <v>0</v>
      </c>
      <c r="W1819" s="16" t="str">
        <f t="shared" si="563"/>
        <v/>
      </c>
      <c r="X1819" s="4" t="str">
        <f t="shared" si="574"/>
        <v/>
      </c>
      <c r="Y1819" s="4" t="str">
        <f t="shared" si="564"/>
        <v/>
      </c>
      <c r="Z1819" s="4">
        <f t="shared" si="565"/>
        <v>5305000</v>
      </c>
      <c r="AA1819" s="16">
        <f t="shared" si="566"/>
        <v>2.8275212064090482E-3</v>
      </c>
      <c r="AB1819" s="15">
        <f t="shared" si="575"/>
        <v>0.28275212064090482</v>
      </c>
      <c r="AC1819" s="15">
        <f t="shared" si="576"/>
        <v>0.37323279924599434</v>
      </c>
      <c r="AD1819" s="4">
        <v>155301</v>
      </c>
      <c r="AE1819" s="26">
        <v>2600</v>
      </c>
      <c r="AF1819" s="26">
        <v>2600</v>
      </c>
      <c r="AG1819" s="4">
        <f t="shared" si="577"/>
        <v>2114000</v>
      </c>
      <c r="AH1819" s="16">
        <f t="shared" si="567"/>
        <v>7.0955534531693476E-3</v>
      </c>
      <c r="AI1819" s="15">
        <f t="shared" si="568"/>
        <v>0.70955534531693476</v>
      </c>
      <c r="AJ1819" s="15">
        <f t="shared" si="569"/>
        <v>0.93661305581835386</v>
      </c>
      <c r="AK1819" s="4">
        <f t="shared" si="570"/>
        <v>15073000</v>
      </c>
      <c r="AL1819" s="27">
        <f t="shared" si="571"/>
        <v>9.9515690307171775E-4</v>
      </c>
      <c r="AM1819" s="15">
        <f t="shared" si="578"/>
        <v>9.9515690307171778E-2</v>
      </c>
      <c r="AN1819" s="15">
        <f t="shared" si="579"/>
        <v>6.1035550230214081E-5</v>
      </c>
    </row>
    <row r="1820" spans="1:40" x14ac:dyDescent="0.2">
      <c r="A1820" s="4" t="s">
        <v>4627</v>
      </c>
      <c r="B1820" s="3" t="s">
        <v>10</v>
      </c>
      <c r="C1820" s="6">
        <v>155301</v>
      </c>
      <c r="D1820" s="3" t="s">
        <v>486</v>
      </c>
      <c r="E1820" s="6">
        <v>155305</v>
      </c>
      <c r="F1820" s="3" t="s">
        <v>2635</v>
      </c>
      <c r="G1820" s="8">
        <v>15000</v>
      </c>
      <c r="H1820" s="6">
        <v>100</v>
      </c>
      <c r="I1820" s="6">
        <v>154794</v>
      </c>
      <c r="J1820" s="13">
        <v>45107</v>
      </c>
      <c r="K1820" s="9">
        <v>15000</v>
      </c>
      <c r="L1820" s="4" t="s">
        <v>4627</v>
      </c>
      <c r="M1820" s="4" t="s">
        <v>4632</v>
      </c>
      <c r="N1820" s="4">
        <f>VLOOKUP(I1820,BaseModelo!$A$2:$E$5075,5)</f>
        <v>10</v>
      </c>
      <c r="P1820" s="15">
        <v>132</v>
      </c>
      <c r="Q1820" s="4">
        <f>VLOOKUP(I1820,BaseModelo!$A$2:$E$5075,3)</f>
        <v>0</v>
      </c>
      <c r="R1820" s="4">
        <f t="shared" si="560"/>
        <v>32283000</v>
      </c>
      <c r="S1820" s="16">
        <f t="shared" si="561"/>
        <v>4.6464083263637206E-4</v>
      </c>
      <c r="T1820" s="4">
        <f t="shared" si="572"/>
        <v>4.6464083263637206E-2</v>
      </c>
      <c r="U1820" s="4">
        <f t="shared" si="573"/>
        <v>6.1332589908001112E-2</v>
      </c>
      <c r="V1820" s="6">
        <f t="shared" si="562"/>
        <v>0</v>
      </c>
      <c r="W1820" s="16" t="str">
        <f t="shared" si="563"/>
        <v/>
      </c>
      <c r="X1820" s="4" t="str">
        <f t="shared" si="574"/>
        <v/>
      </c>
      <c r="Y1820" s="4" t="str">
        <f t="shared" si="564"/>
        <v/>
      </c>
      <c r="Z1820" s="4">
        <f t="shared" si="565"/>
        <v>4121000</v>
      </c>
      <c r="AA1820" s="16">
        <f t="shared" si="566"/>
        <v>3.6398932297985924E-3</v>
      </c>
      <c r="AB1820" s="15">
        <f t="shared" si="575"/>
        <v>0.36398932297985925</v>
      </c>
      <c r="AC1820" s="15">
        <f t="shared" si="576"/>
        <v>0.48046590633341418</v>
      </c>
      <c r="AD1820" s="4">
        <v>155301</v>
      </c>
      <c r="AE1820" s="26">
        <v>2600</v>
      </c>
      <c r="AF1820" s="26">
        <v>2600</v>
      </c>
      <c r="AG1820" s="4">
        <f t="shared" si="577"/>
        <v>2105000</v>
      </c>
      <c r="AH1820" s="16">
        <f t="shared" si="567"/>
        <v>7.1258907363420431E-3</v>
      </c>
      <c r="AI1820" s="15">
        <f t="shared" si="568"/>
        <v>0.71258907363420432</v>
      </c>
      <c r="AJ1820" s="15">
        <f t="shared" si="569"/>
        <v>0.94061757719714967</v>
      </c>
      <c r="AK1820" s="4">
        <f t="shared" si="570"/>
        <v>15073000</v>
      </c>
      <c r="AL1820" s="27">
        <f t="shared" si="571"/>
        <v>9.9515690307171775E-4</v>
      </c>
      <c r="AM1820" s="15">
        <f t="shared" si="578"/>
        <v>9.9515690307171778E-2</v>
      </c>
      <c r="AN1820" s="15">
        <f t="shared" si="579"/>
        <v>6.1035550230214081E-5</v>
      </c>
    </row>
    <row r="1821" spans="1:40" x14ac:dyDescent="0.2">
      <c r="A1821" s="4" t="s">
        <v>4627</v>
      </c>
      <c r="B1821" s="3" t="s">
        <v>10</v>
      </c>
      <c r="C1821" s="6">
        <v>155301</v>
      </c>
      <c r="D1821" s="3" t="s">
        <v>486</v>
      </c>
      <c r="E1821" s="6">
        <v>155307</v>
      </c>
      <c r="F1821" s="3" t="s">
        <v>2636</v>
      </c>
      <c r="G1821" s="8">
        <v>20000</v>
      </c>
      <c r="H1821" s="6">
        <v>85</v>
      </c>
      <c r="I1821" s="6">
        <v>155116</v>
      </c>
      <c r="J1821" s="13">
        <v>45107</v>
      </c>
      <c r="K1821" s="9">
        <v>20000</v>
      </c>
      <c r="L1821" s="4" t="s">
        <v>4627</v>
      </c>
      <c r="M1821" s="4" t="s">
        <v>4632</v>
      </c>
      <c r="N1821" s="4">
        <f>VLOOKUP(I1821,BaseModelo!$A$2:$E$5075,5)</f>
        <v>9</v>
      </c>
      <c r="P1821" s="15">
        <v>122</v>
      </c>
      <c r="Q1821" s="4">
        <f>VLOOKUP(I1821,BaseModelo!$A$2:$E$5075,3)</f>
        <v>147</v>
      </c>
      <c r="R1821" s="4">
        <f t="shared" si="560"/>
        <v>32283000</v>
      </c>
      <c r="S1821" s="16">
        <f t="shared" si="561"/>
        <v>6.1952111018182942E-4</v>
      </c>
      <c r="T1821" s="4">
        <f t="shared" si="572"/>
        <v>5.2659294365455502E-2</v>
      </c>
      <c r="U1821" s="4">
        <f t="shared" si="573"/>
        <v>7.5581575442183191E-2</v>
      </c>
      <c r="V1821" s="6">
        <f t="shared" si="562"/>
        <v>0</v>
      </c>
      <c r="W1821" s="16" t="str">
        <f t="shared" si="563"/>
        <v/>
      </c>
      <c r="X1821" s="4" t="str">
        <f t="shared" si="574"/>
        <v/>
      </c>
      <c r="Y1821" s="4" t="str">
        <f t="shared" si="564"/>
        <v/>
      </c>
      <c r="Z1821" s="4">
        <f t="shared" si="565"/>
        <v>5305000</v>
      </c>
      <c r="AA1821" s="16">
        <f t="shared" si="566"/>
        <v>3.770028275212064E-3</v>
      </c>
      <c r="AB1821" s="15">
        <f t="shared" si="575"/>
        <v>0.32045240339302544</v>
      </c>
      <c r="AC1821" s="15">
        <f t="shared" si="576"/>
        <v>0.4599434495758718</v>
      </c>
      <c r="AD1821" s="4">
        <v>155301</v>
      </c>
      <c r="AE1821" s="26">
        <v>2910.31</v>
      </c>
      <c r="AF1821" s="26">
        <v>2910.31</v>
      </c>
      <c r="AG1821" s="4">
        <f t="shared" si="577"/>
        <v>2114000</v>
      </c>
      <c r="AH1821" s="16">
        <f t="shared" si="567"/>
        <v>9.4607379375591296E-3</v>
      </c>
      <c r="AI1821" s="15">
        <f t="shared" si="568"/>
        <v>0.80416272469252603</v>
      </c>
      <c r="AJ1821" s="15">
        <f t="shared" si="569"/>
        <v>1.1542100283822139</v>
      </c>
      <c r="AK1821" s="4">
        <f t="shared" si="570"/>
        <v>15073000</v>
      </c>
      <c r="AL1821" s="27">
        <f t="shared" si="571"/>
        <v>1.3268758707622901E-3</v>
      </c>
      <c r="AM1821" s="15">
        <f t="shared" si="578"/>
        <v>0.11278444901479466</v>
      </c>
      <c r="AN1821" s="15">
        <f t="shared" si="579"/>
        <v>1.0028736872843255E-4</v>
      </c>
    </row>
    <row r="1822" spans="1:40" x14ac:dyDescent="0.2">
      <c r="A1822" s="4" t="s">
        <v>4628</v>
      </c>
      <c r="B1822" s="2" t="s">
        <v>4</v>
      </c>
      <c r="C1822" s="5">
        <v>155320</v>
      </c>
      <c r="D1822" s="2" t="s">
        <v>488</v>
      </c>
      <c r="E1822" s="5">
        <v>155321</v>
      </c>
      <c r="F1822" s="2" t="s">
        <v>2643</v>
      </c>
      <c r="G1822" s="7">
        <v>57000</v>
      </c>
      <c r="H1822" s="5">
        <v>75</v>
      </c>
      <c r="I1822" s="6">
        <v>154905</v>
      </c>
      <c r="J1822" s="13">
        <v>45107</v>
      </c>
      <c r="K1822" s="9">
        <v>57000</v>
      </c>
      <c r="L1822" s="4" t="s">
        <v>4628</v>
      </c>
      <c r="M1822" s="4" t="s">
        <v>4632</v>
      </c>
      <c r="N1822" s="4">
        <f>VLOOKUP(I1822,BaseModelo!$A$2:$E$5075,5)</f>
        <v>5</v>
      </c>
      <c r="P1822" s="15">
        <v>75</v>
      </c>
      <c r="Q1822" s="4">
        <f>VLOOKUP(I1822,BaseModelo!$A$2:$E$5075,3)</f>
        <v>110</v>
      </c>
      <c r="R1822" s="4">
        <f t="shared" si="560"/>
        <v>32283000</v>
      </c>
      <c r="S1822" s="16">
        <f t="shared" si="561"/>
        <v>1.7656351640182139E-3</v>
      </c>
      <c r="T1822" s="4">
        <f t="shared" si="572"/>
        <v>0.13242263730136605</v>
      </c>
      <c r="U1822" s="4">
        <f t="shared" si="573"/>
        <v>0.13242263730136605</v>
      </c>
      <c r="V1822" s="6">
        <f t="shared" si="562"/>
        <v>0</v>
      </c>
      <c r="W1822" s="16" t="str">
        <f t="shared" si="563"/>
        <v/>
      </c>
      <c r="X1822" s="4" t="str">
        <f t="shared" si="574"/>
        <v/>
      </c>
      <c r="Y1822" s="4" t="str">
        <f t="shared" si="564"/>
        <v/>
      </c>
      <c r="Z1822" s="4">
        <f t="shared" si="565"/>
        <v>4058000</v>
      </c>
      <c r="AA1822" s="16">
        <f t="shared" si="566"/>
        <v>1.4046328240512568E-2</v>
      </c>
      <c r="AB1822" s="15">
        <f t="shared" si="575"/>
        <v>1.0534746180384427</v>
      </c>
      <c r="AC1822" s="15">
        <f t="shared" si="576"/>
        <v>1.0534746180384427</v>
      </c>
      <c r="AD1822" s="4">
        <v>155320</v>
      </c>
      <c r="AE1822" s="26">
        <v>7289.62</v>
      </c>
      <c r="AF1822" s="26">
        <v>7289.62</v>
      </c>
      <c r="AG1822" s="4">
        <f t="shared" si="577"/>
        <v>2193000</v>
      </c>
      <c r="AH1822" s="16">
        <f t="shared" si="567"/>
        <v>2.5991792065663474E-2</v>
      </c>
      <c r="AI1822" s="15">
        <f t="shared" si="568"/>
        <v>1.9493844049247606</v>
      </c>
      <c r="AJ1822" s="15">
        <f t="shared" si="569"/>
        <v>1.9493844049247606</v>
      </c>
      <c r="AK1822" s="4">
        <f t="shared" si="570"/>
        <v>16319000</v>
      </c>
      <c r="AL1822" s="27">
        <f t="shared" si="571"/>
        <v>3.4928610821741528E-3</v>
      </c>
      <c r="AM1822" s="15">
        <f t="shared" si="578"/>
        <v>0.26196458116306148</v>
      </c>
      <c r="AN1822" s="15">
        <f t="shared" si="579"/>
        <v>4.6253387622880479E-4</v>
      </c>
    </row>
    <row r="1823" spans="1:40" x14ac:dyDescent="0.2">
      <c r="A1823" s="4" t="s">
        <v>4628</v>
      </c>
      <c r="B1823" s="3" t="s">
        <v>4</v>
      </c>
      <c r="C1823" s="6">
        <v>155320</v>
      </c>
      <c r="D1823" s="3" t="s">
        <v>488</v>
      </c>
      <c r="E1823" s="6">
        <v>155323</v>
      </c>
      <c r="F1823" s="3" t="s">
        <v>2647</v>
      </c>
      <c r="G1823" s="8">
        <v>65000</v>
      </c>
      <c r="H1823" s="6">
        <v>75</v>
      </c>
      <c r="I1823" s="6">
        <v>154906</v>
      </c>
      <c r="J1823" s="13">
        <v>45107</v>
      </c>
      <c r="K1823" s="9">
        <v>65000</v>
      </c>
      <c r="L1823" s="4" t="s">
        <v>4628</v>
      </c>
      <c r="M1823" s="4" t="s">
        <v>4632</v>
      </c>
      <c r="N1823" s="4">
        <f>VLOOKUP(I1823,BaseModelo!$A$2:$E$5075,5)</f>
        <v>6</v>
      </c>
      <c r="P1823" s="15">
        <v>75</v>
      </c>
      <c r="Q1823" s="4">
        <f>VLOOKUP(I1823,BaseModelo!$A$2:$E$5075,3)</f>
        <v>115</v>
      </c>
      <c r="R1823" s="4">
        <f t="shared" si="560"/>
        <v>32283000</v>
      </c>
      <c r="S1823" s="16">
        <f t="shared" si="561"/>
        <v>2.0134436080909458E-3</v>
      </c>
      <c r="T1823" s="4">
        <f t="shared" si="572"/>
        <v>0.15100827060682093</v>
      </c>
      <c r="U1823" s="4">
        <f t="shared" si="573"/>
        <v>0.15100827060682093</v>
      </c>
      <c r="V1823" s="6">
        <f t="shared" si="562"/>
        <v>0</v>
      </c>
      <c r="W1823" s="16" t="str">
        <f t="shared" si="563"/>
        <v/>
      </c>
      <c r="X1823" s="4" t="str">
        <f t="shared" si="574"/>
        <v/>
      </c>
      <c r="Y1823" s="4" t="str">
        <f t="shared" si="564"/>
        <v/>
      </c>
      <c r="Z1823" s="4">
        <f t="shared" si="565"/>
        <v>4853000</v>
      </c>
      <c r="AA1823" s="16">
        <f t="shared" si="566"/>
        <v>1.3393777045126726E-2</v>
      </c>
      <c r="AB1823" s="15">
        <f t="shared" si="575"/>
        <v>1.0045332783845045</v>
      </c>
      <c r="AC1823" s="15">
        <f t="shared" si="576"/>
        <v>1.0045332783845045</v>
      </c>
      <c r="AD1823" s="4">
        <v>155320</v>
      </c>
      <c r="AE1823" s="26">
        <v>8310.39</v>
      </c>
      <c r="AF1823" s="26">
        <v>8310.39</v>
      </c>
      <c r="AG1823" s="4">
        <f t="shared" si="577"/>
        <v>2735000</v>
      </c>
      <c r="AH1823" s="16">
        <f t="shared" si="567"/>
        <v>2.376599634369287E-2</v>
      </c>
      <c r="AI1823" s="15">
        <f t="shared" si="568"/>
        <v>1.7824497257769654</v>
      </c>
      <c r="AJ1823" s="15">
        <f t="shared" si="569"/>
        <v>1.7824497257769654</v>
      </c>
      <c r="AK1823" s="4">
        <f t="shared" si="570"/>
        <v>16319000</v>
      </c>
      <c r="AL1823" s="27">
        <f t="shared" si="571"/>
        <v>3.9830871989705256E-3</v>
      </c>
      <c r="AM1823" s="15">
        <f t="shared" si="578"/>
        <v>0.29873153992278939</v>
      </c>
      <c r="AN1823" s="15">
        <f t="shared" si="579"/>
        <v>6.0147910959270549E-4</v>
      </c>
    </row>
    <row r="1824" spans="1:40" x14ac:dyDescent="0.2">
      <c r="A1824" s="4" t="s">
        <v>4628</v>
      </c>
      <c r="B1824" s="3" t="s">
        <v>4</v>
      </c>
      <c r="C1824" s="6">
        <v>155320</v>
      </c>
      <c r="D1824" s="3" t="s">
        <v>488</v>
      </c>
      <c r="E1824" s="6">
        <v>155324</v>
      </c>
      <c r="F1824" s="3" t="s">
        <v>2648</v>
      </c>
      <c r="G1824" s="8">
        <v>26000</v>
      </c>
      <c r="H1824" s="6">
        <v>75</v>
      </c>
      <c r="I1824" s="6">
        <v>154900</v>
      </c>
      <c r="J1824" s="13">
        <v>45107</v>
      </c>
      <c r="K1824" s="9">
        <v>26000</v>
      </c>
      <c r="L1824" s="4" t="s">
        <v>4628</v>
      </c>
      <c r="M1824" s="4" t="s">
        <v>4632</v>
      </c>
      <c r="N1824" s="4">
        <f>VLOOKUP(I1824,BaseModelo!$A$2:$E$5075,5)</f>
        <v>5</v>
      </c>
      <c r="P1824" s="15">
        <v>100</v>
      </c>
      <c r="Q1824" s="4">
        <f>VLOOKUP(I1824,BaseModelo!$A$2:$E$5075,3)</f>
        <v>110</v>
      </c>
      <c r="R1824" s="4">
        <f t="shared" si="560"/>
        <v>32283000</v>
      </c>
      <c r="S1824" s="16">
        <f t="shared" si="561"/>
        <v>8.0537744323637829E-4</v>
      </c>
      <c r="T1824" s="4">
        <f t="shared" si="572"/>
        <v>6.0403308242728375E-2</v>
      </c>
      <c r="U1824" s="4">
        <f t="shared" si="573"/>
        <v>8.0537744323637833E-2</v>
      </c>
      <c r="V1824" s="6">
        <f t="shared" si="562"/>
        <v>0</v>
      </c>
      <c r="W1824" s="16" t="str">
        <f t="shared" si="563"/>
        <v/>
      </c>
      <c r="X1824" s="4" t="str">
        <f t="shared" si="574"/>
        <v/>
      </c>
      <c r="Y1824" s="4" t="str">
        <f t="shared" si="564"/>
        <v/>
      </c>
      <c r="Z1824" s="4">
        <f t="shared" si="565"/>
        <v>4058000</v>
      </c>
      <c r="AA1824" s="16">
        <f t="shared" si="566"/>
        <v>6.407097092163627E-3</v>
      </c>
      <c r="AB1824" s="15">
        <f t="shared" si="575"/>
        <v>0.48053228191227204</v>
      </c>
      <c r="AC1824" s="15">
        <f t="shared" si="576"/>
        <v>0.64070970921636272</v>
      </c>
      <c r="AD1824" s="4">
        <v>155320</v>
      </c>
      <c r="AE1824" s="26">
        <v>3324.1</v>
      </c>
      <c r="AF1824" s="26">
        <v>3324.1</v>
      </c>
      <c r="AG1824" s="4">
        <f t="shared" si="577"/>
        <v>2193000</v>
      </c>
      <c r="AH1824" s="16">
        <f t="shared" si="567"/>
        <v>1.1855905152758778E-2</v>
      </c>
      <c r="AI1824" s="15">
        <f t="shared" si="568"/>
        <v>0.8891928864569083</v>
      </c>
      <c r="AJ1824" s="15">
        <f t="shared" si="569"/>
        <v>1.1855905152758779</v>
      </c>
      <c r="AK1824" s="4">
        <f t="shared" si="570"/>
        <v>16319000</v>
      </c>
      <c r="AL1824" s="27">
        <f t="shared" si="571"/>
        <v>1.59323487958821E-3</v>
      </c>
      <c r="AM1824" s="15">
        <f t="shared" si="578"/>
        <v>0.11949261596911576</v>
      </c>
      <c r="AN1824" s="15">
        <f t="shared" si="579"/>
        <v>1.2831554337977718E-4</v>
      </c>
    </row>
    <row r="1825" spans="1:40" x14ac:dyDescent="0.2">
      <c r="A1825" s="4" t="s">
        <v>4628</v>
      </c>
      <c r="B1825" s="3" t="s">
        <v>4</v>
      </c>
      <c r="C1825" s="6">
        <v>155320</v>
      </c>
      <c r="D1825" s="3" t="s">
        <v>488</v>
      </c>
      <c r="E1825" s="6">
        <v>155325</v>
      </c>
      <c r="F1825" s="3" t="s">
        <v>2649</v>
      </c>
      <c r="G1825" s="8">
        <v>70000</v>
      </c>
      <c r="H1825" s="6">
        <v>75</v>
      </c>
      <c r="I1825" s="6">
        <v>154902</v>
      </c>
      <c r="J1825" s="13">
        <v>45107</v>
      </c>
      <c r="K1825" s="9">
        <v>70000</v>
      </c>
      <c r="L1825" s="4" t="s">
        <v>4628</v>
      </c>
      <c r="M1825" s="4" t="s">
        <v>4632</v>
      </c>
      <c r="N1825" s="4">
        <f>VLOOKUP(I1825,BaseModelo!$A$2:$E$5075,5)</f>
        <v>5</v>
      </c>
      <c r="P1825" s="15">
        <v>75</v>
      </c>
      <c r="Q1825" s="4">
        <f>VLOOKUP(I1825,BaseModelo!$A$2:$E$5075,3)</f>
        <v>110</v>
      </c>
      <c r="R1825" s="4">
        <f t="shared" si="560"/>
        <v>32283000</v>
      </c>
      <c r="S1825" s="16">
        <f t="shared" si="561"/>
        <v>2.168323885636403E-3</v>
      </c>
      <c r="T1825" s="4">
        <f t="shared" si="572"/>
        <v>0.16262429142273022</v>
      </c>
      <c r="U1825" s="4">
        <f t="shared" si="573"/>
        <v>0.16262429142273022</v>
      </c>
      <c r="V1825" s="6">
        <f t="shared" si="562"/>
        <v>0</v>
      </c>
      <c r="W1825" s="16" t="str">
        <f t="shared" si="563"/>
        <v/>
      </c>
      <c r="X1825" s="4" t="str">
        <f t="shared" si="574"/>
        <v/>
      </c>
      <c r="Y1825" s="4" t="str">
        <f t="shared" si="564"/>
        <v/>
      </c>
      <c r="Z1825" s="4">
        <f t="shared" si="565"/>
        <v>4058000</v>
      </c>
      <c r="AA1825" s="16">
        <f t="shared" si="566"/>
        <v>1.7249876786594381E-2</v>
      </c>
      <c r="AB1825" s="15">
        <f t="shared" si="575"/>
        <v>1.2937407589945786</v>
      </c>
      <c r="AC1825" s="15">
        <f t="shared" si="576"/>
        <v>1.2937407589945786</v>
      </c>
      <c r="AD1825" s="4">
        <v>155320</v>
      </c>
      <c r="AE1825" s="26">
        <v>8937.92</v>
      </c>
      <c r="AF1825" s="26">
        <v>8937.92</v>
      </c>
      <c r="AG1825" s="4">
        <f t="shared" si="577"/>
        <v>2193000</v>
      </c>
      <c r="AH1825" s="16">
        <f t="shared" si="567"/>
        <v>3.1919744642042863E-2</v>
      </c>
      <c r="AI1825" s="15">
        <f t="shared" si="568"/>
        <v>2.3939808481532148</v>
      </c>
      <c r="AJ1825" s="15">
        <f t="shared" si="569"/>
        <v>2.3939808481532148</v>
      </c>
      <c r="AK1825" s="4">
        <f t="shared" si="570"/>
        <v>16319000</v>
      </c>
      <c r="AL1825" s="27">
        <f t="shared" si="571"/>
        <v>4.2894785219682579E-3</v>
      </c>
      <c r="AM1825" s="15">
        <f t="shared" si="578"/>
        <v>0.32171088914761936</v>
      </c>
      <c r="AN1825" s="15">
        <f t="shared" si="579"/>
        <v>6.97573405208108E-4</v>
      </c>
    </row>
    <row r="1826" spans="1:40" x14ac:dyDescent="0.2">
      <c r="A1826" s="4" t="s">
        <v>4628</v>
      </c>
      <c r="B1826" s="3" t="s">
        <v>4</v>
      </c>
      <c r="C1826" s="6">
        <v>155320</v>
      </c>
      <c r="D1826" s="3" t="s">
        <v>488</v>
      </c>
      <c r="E1826" s="6">
        <v>155326</v>
      </c>
      <c r="F1826" s="3" t="s">
        <v>2650</v>
      </c>
      <c r="G1826" s="8">
        <v>48000</v>
      </c>
      <c r="H1826" s="6">
        <v>75</v>
      </c>
      <c r="I1826" s="6">
        <v>154899</v>
      </c>
      <c r="J1826" s="13">
        <v>45107</v>
      </c>
      <c r="K1826" s="9">
        <v>48000</v>
      </c>
      <c r="L1826" s="4" t="s">
        <v>4628</v>
      </c>
      <c r="M1826" s="4" t="s">
        <v>4632</v>
      </c>
      <c r="N1826" s="4">
        <f>VLOOKUP(I1826,BaseModelo!$A$2:$E$5075,5)</f>
        <v>5</v>
      </c>
      <c r="P1826" s="15">
        <v>75</v>
      </c>
      <c r="Q1826" s="4">
        <f>VLOOKUP(I1826,BaseModelo!$A$2:$E$5075,3)</f>
        <v>110</v>
      </c>
      <c r="R1826" s="4">
        <f t="shared" si="560"/>
        <v>32283000</v>
      </c>
      <c r="S1826" s="16">
        <f t="shared" si="561"/>
        <v>1.4868506644363907E-3</v>
      </c>
      <c r="T1826" s="4">
        <f t="shared" si="572"/>
        <v>0.1115137998327293</v>
      </c>
      <c r="U1826" s="4">
        <f t="shared" si="573"/>
        <v>0.1115137998327293</v>
      </c>
      <c r="V1826" s="6">
        <f t="shared" si="562"/>
        <v>0</v>
      </c>
      <c r="W1826" s="16" t="str">
        <f t="shared" si="563"/>
        <v/>
      </c>
      <c r="X1826" s="4" t="str">
        <f t="shared" si="574"/>
        <v/>
      </c>
      <c r="Y1826" s="4" t="str">
        <f t="shared" si="564"/>
        <v/>
      </c>
      <c r="Z1826" s="4">
        <f t="shared" si="565"/>
        <v>4058000</v>
      </c>
      <c r="AA1826" s="16">
        <f t="shared" si="566"/>
        <v>1.1828486939379004E-2</v>
      </c>
      <c r="AB1826" s="15">
        <f t="shared" si="575"/>
        <v>0.88713652045342528</v>
      </c>
      <c r="AC1826" s="15">
        <f t="shared" si="576"/>
        <v>0.88713652045342528</v>
      </c>
      <c r="AD1826" s="4">
        <v>155320</v>
      </c>
      <c r="AE1826" s="26">
        <v>6137.94</v>
      </c>
      <c r="AF1826" s="26">
        <v>6137.94</v>
      </c>
      <c r="AG1826" s="4">
        <f t="shared" si="577"/>
        <v>2193000</v>
      </c>
      <c r="AH1826" s="16">
        <f t="shared" si="567"/>
        <v>2.188782489740082E-2</v>
      </c>
      <c r="AI1826" s="15">
        <f t="shared" si="568"/>
        <v>1.6415868673050615</v>
      </c>
      <c r="AJ1826" s="15">
        <f t="shared" si="569"/>
        <v>1.6415868673050615</v>
      </c>
      <c r="AK1826" s="4">
        <f t="shared" si="570"/>
        <v>16319000</v>
      </c>
      <c r="AL1826" s="27">
        <f t="shared" si="571"/>
        <v>2.9413567007782341E-3</v>
      </c>
      <c r="AM1826" s="15">
        <f t="shared" si="578"/>
        <v>0.22060175255836756</v>
      </c>
      <c r="AN1826" s="15">
        <f t="shared" si="579"/>
        <v>3.2800186236724106E-4</v>
      </c>
    </row>
    <row r="1827" spans="1:40" x14ac:dyDescent="0.2">
      <c r="A1827" s="4" t="s">
        <v>4628</v>
      </c>
      <c r="B1827" s="3" t="s">
        <v>15</v>
      </c>
      <c r="C1827" s="6">
        <v>155359</v>
      </c>
      <c r="D1827" s="3" t="s">
        <v>206</v>
      </c>
      <c r="E1827" s="6">
        <v>155373</v>
      </c>
      <c r="F1827" s="3" t="s">
        <v>2637</v>
      </c>
      <c r="G1827" s="8">
        <v>10000</v>
      </c>
      <c r="H1827" s="6">
        <v>142</v>
      </c>
      <c r="I1827" s="6">
        <v>155073</v>
      </c>
      <c r="J1827" s="13">
        <v>45107</v>
      </c>
      <c r="K1827" s="9">
        <v>10000</v>
      </c>
      <c r="L1827" s="4" t="s">
        <v>4628</v>
      </c>
      <c r="M1827" s="4" t="s">
        <v>4632</v>
      </c>
      <c r="N1827" s="4">
        <f>VLOOKUP(I1827,BaseModelo!$A$2:$E$5075,5)</f>
        <v>7</v>
      </c>
      <c r="P1827" s="15">
        <v>142.00000000000003</v>
      </c>
      <c r="Q1827" s="4">
        <f>VLOOKUP(I1827,BaseModelo!$A$2:$E$5075,3)</f>
        <v>127</v>
      </c>
      <c r="R1827" s="4">
        <f t="shared" si="560"/>
        <v>32283000</v>
      </c>
      <c r="S1827" s="16">
        <f t="shared" si="561"/>
        <v>3.0976055509091471E-4</v>
      </c>
      <c r="T1827" s="4">
        <f t="shared" si="572"/>
        <v>4.3985998822909891E-2</v>
      </c>
      <c r="U1827" s="4">
        <f t="shared" si="573"/>
        <v>4.3985998822909898E-2</v>
      </c>
      <c r="V1827" s="6">
        <f t="shared" si="562"/>
        <v>0</v>
      </c>
      <c r="W1827" s="16" t="str">
        <f t="shared" si="563"/>
        <v/>
      </c>
      <c r="X1827" s="4" t="str">
        <f t="shared" si="574"/>
        <v/>
      </c>
      <c r="Y1827" s="4" t="str">
        <f t="shared" si="564"/>
        <v/>
      </c>
      <c r="Z1827" s="4">
        <f t="shared" si="565"/>
        <v>4022000</v>
      </c>
      <c r="AA1827" s="16">
        <f t="shared" si="566"/>
        <v>2.4863252113376429E-3</v>
      </c>
      <c r="AB1827" s="15">
        <f t="shared" si="575"/>
        <v>0.35305818000994527</v>
      </c>
      <c r="AC1827" s="15">
        <f t="shared" si="576"/>
        <v>0.35305818000994538</v>
      </c>
      <c r="AD1827" s="4">
        <v>155359</v>
      </c>
      <c r="AE1827" s="26">
        <v>2510.34</v>
      </c>
      <c r="AF1827" s="26">
        <v>2510.34</v>
      </c>
      <c r="AG1827" s="4">
        <f t="shared" si="577"/>
        <v>2184000</v>
      </c>
      <c r="AH1827" s="16">
        <f t="shared" si="567"/>
        <v>4.578754578754579E-3</v>
      </c>
      <c r="AI1827" s="15">
        <f t="shared" si="568"/>
        <v>0.6501831501831502</v>
      </c>
      <c r="AJ1827" s="15">
        <f t="shared" si="569"/>
        <v>0.65018315018315032</v>
      </c>
      <c r="AK1827" s="4">
        <f t="shared" si="570"/>
        <v>16319000</v>
      </c>
      <c r="AL1827" s="27">
        <f t="shared" si="571"/>
        <v>6.1278264599546543E-4</v>
      </c>
      <c r="AM1827" s="15">
        <f t="shared" si="578"/>
        <v>8.7015135731356094E-2</v>
      </c>
      <c r="AN1827" s="15">
        <f t="shared" si="579"/>
        <v>2.6953856745456156E-5</v>
      </c>
    </row>
    <row r="1828" spans="1:40" x14ac:dyDescent="0.2">
      <c r="A1828" s="4" t="s">
        <v>4627</v>
      </c>
      <c r="B1828" s="3" t="s">
        <v>9</v>
      </c>
      <c r="C1828" s="6">
        <v>155435</v>
      </c>
      <c r="D1828" s="3" t="s">
        <v>229</v>
      </c>
      <c r="E1828" s="6">
        <v>156248</v>
      </c>
      <c r="F1828" s="3" t="s">
        <v>2705</v>
      </c>
      <c r="G1828" s="8">
        <v>5000</v>
      </c>
      <c r="H1828" s="6">
        <v>147</v>
      </c>
      <c r="I1828" s="6">
        <v>155452</v>
      </c>
      <c r="J1828" s="13">
        <v>45107</v>
      </c>
      <c r="K1828" s="9">
        <v>5000</v>
      </c>
      <c r="L1828" s="4" t="s">
        <v>4627</v>
      </c>
      <c r="M1828" s="4" t="s">
        <v>4632</v>
      </c>
      <c r="N1828" s="4">
        <f>VLOOKUP(I1828,BaseModelo!$A$2:$E$5075,5)</f>
        <v>1</v>
      </c>
      <c r="P1828" s="15">
        <v>147</v>
      </c>
      <c r="Q1828" s="4">
        <f>VLOOKUP(I1828,BaseModelo!$A$2:$E$5075,3)</f>
        <v>90</v>
      </c>
      <c r="R1828" s="4">
        <f t="shared" si="560"/>
        <v>32283000</v>
      </c>
      <c r="S1828" s="16">
        <f t="shared" si="561"/>
        <v>1.5488027754545735E-4</v>
      </c>
      <c r="T1828" s="4">
        <f t="shared" si="572"/>
        <v>2.2767400799182231E-2</v>
      </c>
      <c r="U1828" s="4">
        <f t="shared" si="573"/>
        <v>2.2767400799182231E-2</v>
      </c>
      <c r="V1828" s="6">
        <f t="shared" si="562"/>
        <v>0</v>
      </c>
      <c r="W1828" s="16" t="str">
        <f t="shared" si="563"/>
        <v/>
      </c>
      <c r="X1828" s="4" t="str">
        <f t="shared" si="574"/>
        <v/>
      </c>
      <c r="Y1828" s="4" t="str">
        <f t="shared" si="564"/>
        <v/>
      </c>
      <c r="Z1828" s="4">
        <f t="shared" si="565"/>
        <v>771000</v>
      </c>
      <c r="AA1828" s="16">
        <f t="shared" si="566"/>
        <v>6.4850843060959796E-3</v>
      </c>
      <c r="AB1828" s="15">
        <f t="shared" si="575"/>
        <v>0.953307392996109</v>
      </c>
      <c r="AC1828" s="15">
        <f t="shared" si="576"/>
        <v>0.953307392996109</v>
      </c>
      <c r="AD1828" s="4">
        <v>155435</v>
      </c>
      <c r="AE1828" s="26">
        <v>1303.3399999999999</v>
      </c>
      <c r="AF1828" s="26">
        <v>1303.3399999999999</v>
      </c>
      <c r="AG1828" s="4">
        <f t="shared" si="577"/>
        <v>681000</v>
      </c>
      <c r="AH1828" s="16">
        <f t="shared" si="567"/>
        <v>7.3421439060205578E-3</v>
      </c>
      <c r="AI1828" s="15">
        <f t="shared" si="568"/>
        <v>1.079295154185022</v>
      </c>
      <c r="AJ1828" s="15">
        <f t="shared" si="569"/>
        <v>1.079295154185022</v>
      </c>
      <c r="AK1828" s="4">
        <f t="shared" si="570"/>
        <v>15073000</v>
      </c>
      <c r="AL1828" s="27">
        <f t="shared" si="571"/>
        <v>3.3171896769057253E-4</v>
      </c>
      <c r="AM1828" s="15">
        <f t="shared" si="578"/>
        <v>4.8762688250514163E-2</v>
      </c>
      <c r="AN1828" s="15">
        <f t="shared" si="579"/>
        <v>7.5523786901022457E-6</v>
      </c>
    </row>
    <row r="1829" spans="1:40" x14ac:dyDescent="0.2">
      <c r="A1829" s="4" t="s">
        <v>4628</v>
      </c>
      <c r="B1829" s="2" t="s">
        <v>13</v>
      </c>
      <c r="C1829" s="5">
        <v>155456</v>
      </c>
      <c r="D1829" s="2" t="s">
        <v>490</v>
      </c>
      <c r="E1829" s="5">
        <v>155457</v>
      </c>
      <c r="F1829" s="2" t="s">
        <v>2655</v>
      </c>
      <c r="G1829" s="7">
        <v>7000</v>
      </c>
      <c r="H1829" s="5">
        <v>127</v>
      </c>
      <c r="I1829" s="6">
        <v>154465</v>
      </c>
      <c r="J1829" s="13">
        <v>45107</v>
      </c>
      <c r="K1829" s="9">
        <v>7000</v>
      </c>
      <c r="L1829" s="4" t="s">
        <v>4628</v>
      </c>
      <c r="M1829" s="4" t="s">
        <v>4632</v>
      </c>
      <c r="N1829" s="4">
        <f>VLOOKUP(I1829,BaseModelo!$A$2:$E$5075,5)</f>
        <v>7</v>
      </c>
      <c r="P1829" s="15">
        <v>142.00000000000003</v>
      </c>
      <c r="Q1829" s="4">
        <f>VLOOKUP(I1829,BaseModelo!$A$2:$E$5075,3)</f>
        <v>127</v>
      </c>
      <c r="R1829" s="4">
        <f t="shared" si="560"/>
        <v>32283000</v>
      </c>
      <c r="S1829" s="16">
        <f t="shared" si="561"/>
        <v>2.168323885636403E-4</v>
      </c>
      <c r="T1829" s="4">
        <f t="shared" si="572"/>
        <v>2.7537713347582319E-2</v>
      </c>
      <c r="U1829" s="4">
        <f t="shared" si="573"/>
        <v>3.0790199176036929E-2</v>
      </c>
      <c r="V1829" s="6">
        <f t="shared" si="562"/>
        <v>0</v>
      </c>
      <c r="W1829" s="16" t="str">
        <f t="shared" si="563"/>
        <v/>
      </c>
      <c r="X1829" s="4" t="str">
        <f t="shared" si="574"/>
        <v/>
      </c>
      <c r="Y1829" s="4" t="str">
        <f t="shared" si="564"/>
        <v/>
      </c>
      <c r="Z1829" s="4">
        <f t="shared" si="565"/>
        <v>4022000</v>
      </c>
      <c r="AA1829" s="16">
        <f t="shared" si="566"/>
        <v>1.7404276479363501E-3</v>
      </c>
      <c r="AB1829" s="15">
        <f t="shared" si="575"/>
        <v>0.22103431128791645</v>
      </c>
      <c r="AC1829" s="15">
        <f t="shared" si="576"/>
        <v>0.24714072600696177</v>
      </c>
      <c r="AD1829" s="4">
        <v>155456</v>
      </c>
      <c r="AE1829" s="26">
        <v>1565.56</v>
      </c>
      <c r="AF1829" s="26">
        <v>1565.56</v>
      </c>
      <c r="AG1829" s="4">
        <f t="shared" si="577"/>
        <v>2184000</v>
      </c>
      <c r="AH1829" s="16">
        <f t="shared" si="567"/>
        <v>3.205128205128205E-3</v>
      </c>
      <c r="AI1829" s="15">
        <f t="shared" si="568"/>
        <v>0.40705128205128205</v>
      </c>
      <c r="AJ1829" s="15">
        <f t="shared" si="569"/>
        <v>0.45512820512820518</v>
      </c>
      <c r="AK1829" s="4">
        <f t="shared" si="570"/>
        <v>16319000</v>
      </c>
      <c r="AL1829" s="27">
        <f t="shared" si="571"/>
        <v>4.289478521968258E-4</v>
      </c>
      <c r="AM1829" s="15">
        <f t="shared" si="578"/>
        <v>5.4476377228996876E-2</v>
      </c>
      <c r="AN1829" s="15">
        <f t="shared" si="579"/>
        <v>1.3207389805273516E-5</v>
      </c>
    </row>
    <row r="1830" spans="1:40" x14ac:dyDescent="0.2">
      <c r="A1830" s="4" t="s">
        <v>4628</v>
      </c>
      <c r="B1830" s="3" t="s">
        <v>13</v>
      </c>
      <c r="C1830" s="6">
        <v>155456</v>
      </c>
      <c r="D1830" s="3" t="s">
        <v>490</v>
      </c>
      <c r="E1830" s="6">
        <v>155458</v>
      </c>
      <c r="F1830" s="3" t="s">
        <v>2658</v>
      </c>
      <c r="G1830" s="8">
        <v>8000</v>
      </c>
      <c r="H1830" s="6">
        <v>127</v>
      </c>
      <c r="I1830" s="6">
        <v>154792</v>
      </c>
      <c r="J1830" s="13">
        <v>45107</v>
      </c>
      <c r="K1830" s="9">
        <v>8000</v>
      </c>
      <c r="L1830" s="4" t="s">
        <v>4628</v>
      </c>
      <c r="M1830" s="4" t="s">
        <v>4632</v>
      </c>
      <c r="N1830" s="4">
        <f>VLOOKUP(I1830,BaseModelo!$A$2:$E$5075,5)</f>
        <v>6</v>
      </c>
      <c r="P1830" s="15">
        <v>142.00000000000003</v>
      </c>
      <c r="Q1830" s="4">
        <f>VLOOKUP(I1830,BaseModelo!$A$2:$E$5075,3)</f>
        <v>115</v>
      </c>
      <c r="R1830" s="4">
        <f t="shared" si="560"/>
        <v>32283000</v>
      </c>
      <c r="S1830" s="16">
        <f t="shared" si="561"/>
        <v>2.4780844407273179E-4</v>
      </c>
      <c r="T1830" s="4">
        <f t="shared" si="572"/>
        <v>3.1471672397236937E-2</v>
      </c>
      <c r="U1830" s="4">
        <f t="shared" si="573"/>
        <v>3.5188799058327919E-2</v>
      </c>
      <c r="V1830" s="6">
        <f t="shared" si="562"/>
        <v>0</v>
      </c>
      <c r="W1830" s="16" t="str">
        <f t="shared" si="563"/>
        <v/>
      </c>
      <c r="X1830" s="4" t="str">
        <f t="shared" si="574"/>
        <v/>
      </c>
      <c r="Y1830" s="4" t="str">
        <f t="shared" si="564"/>
        <v/>
      </c>
      <c r="Z1830" s="4">
        <f t="shared" si="565"/>
        <v>4853000</v>
      </c>
      <c r="AA1830" s="16">
        <f t="shared" si="566"/>
        <v>1.6484648670925201E-3</v>
      </c>
      <c r="AB1830" s="15">
        <f t="shared" si="575"/>
        <v>0.20935503812075004</v>
      </c>
      <c r="AC1830" s="15">
        <f t="shared" si="576"/>
        <v>0.23408201112713789</v>
      </c>
      <c r="AD1830" s="4">
        <v>155456</v>
      </c>
      <c r="AE1830" s="26">
        <v>1779.26</v>
      </c>
      <c r="AF1830" s="26">
        <v>1779.26</v>
      </c>
      <c r="AG1830" s="4">
        <f t="shared" si="577"/>
        <v>2735000</v>
      </c>
      <c r="AH1830" s="16">
        <f t="shared" si="567"/>
        <v>2.9250457038391227E-3</v>
      </c>
      <c r="AI1830" s="15">
        <f t="shared" si="568"/>
        <v>0.37148080438756859</v>
      </c>
      <c r="AJ1830" s="15">
        <f t="shared" si="569"/>
        <v>0.4153564899451555</v>
      </c>
      <c r="AK1830" s="4">
        <f t="shared" si="570"/>
        <v>16319000</v>
      </c>
      <c r="AL1830" s="27">
        <f t="shared" si="571"/>
        <v>4.9022611679637234E-4</v>
      </c>
      <c r="AM1830" s="15">
        <f t="shared" si="578"/>
        <v>6.2258716833139285E-2</v>
      </c>
      <c r="AN1830" s="15">
        <f t="shared" si="579"/>
        <v>1.725046831709194E-5</v>
      </c>
    </row>
    <row r="1831" spans="1:40" x14ac:dyDescent="0.2">
      <c r="A1831" s="4" t="s">
        <v>4628</v>
      </c>
      <c r="B1831" s="3" t="s">
        <v>13</v>
      </c>
      <c r="C1831" s="6">
        <v>155456</v>
      </c>
      <c r="D1831" s="3" t="s">
        <v>490</v>
      </c>
      <c r="E1831" s="6">
        <v>155460</v>
      </c>
      <c r="F1831" s="3" t="s">
        <v>2659</v>
      </c>
      <c r="G1831" s="8">
        <v>5000</v>
      </c>
      <c r="H1831" s="6">
        <v>127</v>
      </c>
      <c r="I1831" s="6">
        <v>154827</v>
      </c>
      <c r="J1831" s="13">
        <v>45107</v>
      </c>
      <c r="K1831" s="9">
        <v>5000</v>
      </c>
      <c r="L1831" s="4" t="s">
        <v>4628</v>
      </c>
      <c r="M1831" s="4" t="s">
        <v>4632</v>
      </c>
      <c r="N1831" s="4">
        <f>VLOOKUP(I1831,BaseModelo!$A$2:$E$5075,5)</f>
        <v>5</v>
      </c>
      <c r="P1831" s="15">
        <v>147</v>
      </c>
      <c r="Q1831" s="4">
        <f>VLOOKUP(I1831,BaseModelo!$A$2:$E$5075,3)</f>
        <v>110</v>
      </c>
      <c r="R1831" s="4">
        <f t="shared" si="560"/>
        <v>32283000</v>
      </c>
      <c r="S1831" s="16">
        <f t="shared" si="561"/>
        <v>1.5488027754545735E-4</v>
      </c>
      <c r="T1831" s="4">
        <f t="shared" si="572"/>
        <v>1.9669795248273083E-2</v>
      </c>
      <c r="U1831" s="4">
        <f t="shared" si="573"/>
        <v>2.2767400799182231E-2</v>
      </c>
      <c r="V1831" s="6">
        <f t="shared" si="562"/>
        <v>0</v>
      </c>
      <c r="W1831" s="16" t="str">
        <f t="shared" si="563"/>
        <v/>
      </c>
      <c r="X1831" s="4" t="str">
        <f t="shared" si="574"/>
        <v/>
      </c>
      <c r="Y1831" s="4" t="str">
        <f t="shared" si="564"/>
        <v/>
      </c>
      <c r="Z1831" s="4">
        <f t="shared" si="565"/>
        <v>4058000</v>
      </c>
      <c r="AA1831" s="16">
        <f t="shared" si="566"/>
        <v>1.2321340561853129E-3</v>
      </c>
      <c r="AB1831" s="15">
        <f t="shared" si="575"/>
        <v>0.15648102513553475</v>
      </c>
      <c r="AC1831" s="15">
        <f t="shared" si="576"/>
        <v>0.18112370625924099</v>
      </c>
      <c r="AD1831" s="4">
        <v>155456</v>
      </c>
      <c r="AE1831" s="26">
        <v>1110.4000000000001</v>
      </c>
      <c r="AF1831" s="26">
        <v>1110.4000000000001</v>
      </c>
      <c r="AG1831" s="4">
        <f t="shared" si="577"/>
        <v>2193000</v>
      </c>
      <c r="AH1831" s="16">
        <f t="shared" si="567"/>
        <v>2.2799817601459188E-3</v>
      </c>
      <c r="AI1831" s="15">
        <f t="shared" si="568"/>
        <v>0.28955768353853167</v>
      </c>
      <c r="AJ1831" s="15">
        <f t="shared" si="569"/>
        <v>0.33515731874145005</v>
      </c>
      <c r="AK1831" s="4">
        <f t="shared" si="570"/>
        <v>16319000</v>
      </c>
      <c r="AL1831" s="27">
        <f t="shared" si="571"/>
        <v>3.0639132299773271E-4</v>
      </c>
      <c r="AM1831" s="15">
        <f t="shared" si="578"/>
        <v>3.8911698020712052E-2</v>
      </c>
      <c r="AN1831" s="15">
        <f t="shared" si="579"/>
        <v>6.9757340520810808E-6</v>
      </c>
    </row>
    <row r="1832" spans="1:40" x14ac:dyDescent="0.2">
      <c r="A1832" s="4" t="s">
        <v>4628</v>
      </c>
      <c r="B1832" s="3" t="s">
        <v>13</v>
      </c>
      <c r="C1832" s="6">
        <v>155456</v>
      </c>
      <c r="D1832" s="3" t="s">
        <v>490</v>
      </c>
      <c r="E1832" s="6">
        <v>155461</v>
      </c>
      <c r="F1832" s="3" t="s">
        <v>2660</v>
      </c>
      <c r="G1832" s="8">
        <v>7000</v>
      </c>
      <c r="H1832" s="6">
        <v>142</v>
      </c>
      <c r="I1832" s="6">
        <v>154608</v>
      </c>
      <c r="J1832" s="13">
        <v>45107</v>
      </c>
      <c r="K1832" s="9">
        <v>7000</v>
      </c>
      <c r="L1832" s="4" t="s">
        <v>4628</v>
      </c>
      <c r="M1832" s="4" t="s">
        <v>4632</v>
      </c>
      <c r="N1832" s="4">
        <f>VLOOKUP(I1832,BaseModelo!$A$2:$E$5075,5)</f>
        <v>9</v>
      </c>
      <c r="P1832" s="15">
        <v>142.00000000000003</v>
      </c>
      <c r="Q1832" s="4">
        <f>VLOOKUP(I1832,BaseModelo!$A$2:$E$5075,3)</f>
        <v>147</v>
      </c>
      <c r="R1832" s="4">
        <f t="shared" si="560"/>
        <v>32283000</v>
      </c>
      <c r="S1832" s="16">
        <f t="shared" si="561"/>
        <v>2.168323885636403E-4</v>
      </c>
      <c r="T1832" s="4">
        <f t="shared" si="572"/>
        <v>3.0790199176036922E-2</v>
      </c>
      <c r="U1832" s="4">
        <f t="shared" si="573"/>
        <v>3.0790199176036929E-2</v>
      </c>
      <c r="V1832" s="6">
        <f t="shared" si="562"/>
        <v>0</v>
      </c>
      <c r="W1832" s="16" t="str">
        <f t="shared" si="563"/>
        <v/>
      </c>
      <c r="X1832" s="4" t="str">
        <f t="shared" si="574"/>
        <v/>
      </c>
      <c r="Y1832" s="4" t="str">
        <f t="shared" si="564"/>
        <v/>
      </c>
      <c r="Z1832" s="4">
        <f t="shared" si="565"/>
        <v>5305000</v>
      </c>
      <c r="AA1832" s="16">
        <f t="shared" si="566"/>
        <v>1.3195098963242225E-3</v>
      </c>
      <c r="AB1832" s="15">
        <f t="shared" si="575"/>
        <v>0.18737040527803958</v>
      </c>
      <c r="AC1832" s="15">
        <f t="shared" si="576"/>
        <v>0.18737040527803964</v>
      </c>
      <c r="AD1832" s="4">
        <v>155456</v>
      </c>
      <c r="AE1832" s="26">
        <v>1758.65</v>
      </c>
      <c r="AF1832" s="26">
        <v>1758.65</v>
      </c>
      <c r="AG1832" s="4">
        <f t="shared" si="577"/>
        <v>3095000</v>
      </c>
      <c r="AH1832" s="16">
        <f t="shared" si="567"/>
        <v>2.2617124394184169E-3</v>
      </c>
      <c r="AI1832" s="15">
        <f t="shared" si="568"/>
        <v>0.32116316639741521</v>
      </c>
      <c r="AJ1832" s="15">
        <f t="shared" si="569"/>
        <v>0.32116316639741527</v>
      </c>
      <c r="AK1832" s="4">
        <f t="shared" si="570"/>
        <v>16319000</v>
      </c>
      <c r="AL1832" s="27">
        <f t="shared" si="571"/>
        <v>4.289478521968258E-4</v>
      </c>
      <c r="AM1832" s="15">
        <f t="shared" si="578"/>
        <v>6.0910595011949266E-2</v>
      </c>
      <c r="AN1832" s="15">
        <f t="shared" si="579"/>
        <v>1.3207389805273516E-5</v>
      </c>
    </row>
    <row r="1833" spans="1:40" x14ac:dyDescent="0.2">
      <c r="A1833" s="4" t="s">
        <v>4628</v>
      </c>
      <c r="B1833" s="3" t="s">
        <v>13</v>
      </c>
      <c r="C1833" s="6">
        <v>155456</v>
      </c>
      <c r="D1833" s="3" t="s">
        <v>490</v>
      </c>
      <c r="E1833" s="6">
        <v>155462</v>
      </c>
      <c r="F1833" s="3" t="s">
        <v>2661</v>
      </c>
      <c r="G1833" s="8">
        <v>12000</v>
      </c>
      <c r="H1833" s="6">
        <v>127</v>
      </c>
      <c r="I1833" s="6">
        <v>154715</v>
      </c>
      <c r="J1833" s="13">
        <v>45107</v>
      </c>
      <c r="K1833" s="9">
        <v>12000</v>
      </c>
      <c r="L1833" s="4" t="s">
        <v>4628</v>
      </c>
      <c r="M1833" s="4" t="s">
        <v>4632</v>
      </c>
      <c r="N1833" s="4">
        <f>VLOOKUP(I1833,BaseModelo!$A$2:$E$5075,5)</f>
        <v>9</v>
      </c>
      <c r="P1833" s="15">
        <v>132</v>
      </c>
      <c r="Q1833" s="4">
        <f>VLOOKUP(I1833,BaseModelo!$A$2:$E$5075,3)</f>
        <v>147</v>
      </c>
      <c r="R1833" s="4">
        <f t="shared" si="560"/>
        <v>32283000</v>
      </c>
      <c r="S1833" s="16">
        <f t="shared" si="561"/>
        <v>3.7171266610909768E-4</v>
      </c>
      <c r="T1833" s="4">
        <f t="shared" si="572"/>
        <v>4.7207508595855409E-2</v>
      </c>
      <c r="U1833" s="4">
        <f t="shared" si="573"/>
        <v>4.9066071926400896E-2</v>
      </c>
      <c r="V1833" s="6">
        <f t="shared" si="562"/>
        <v>0</v>
      </c>
      <c r="W1833" s="16" t="str">
        <f t="shared" si="563"/>
        <v/>
      </c>
      <c r="X1833" s="4" t="str">
        <f t="shared" si="574"/>
        <v/>
      </c>
      <c r="Y1833" s="4" t="str">
        <f t="shared" si="564"/>
        <v/>
      </c>
      <c r="Z1833" s="4">
        <f t="shared" si="565"/>
        <v>5305000</v>
      </c>
      <c r="AA1833" s="16">
        <f t="shared" si="566"/>
        <v>2.2620169651272385E-3</v>
      </c>
      <c r="AB1833" s="15">
        <f t="shared" si="575"/>
        <v>0.28727615457115929</v>
      </c>
      <c r="AC1833" s="15">
        <f t="shared" si="576"/>
        <v>0.29858623939679546</v>
      </c>
      <c r="AD1833" s="4">
        <v>155456</v>
      </c>
      <c r="AE1833" s="26">
        <v>2675.92</v>
      </c>
      <c r="AF1833" s="26">
        <v>2675.92</v>
      </c>
      <c r="AG1833" s="4">
        <f t="shared" si="577"/>
        <v>3095000</v>
      </c>
      <c r="AH1833" s="16">
        <f t="shared" si="567"/>
        <v>3.8772213247172858E-3</v>
      </c>
      <c r="AI1833" s="15">
        <f t="shared" si="568"/>
        <v>0.49240710823909528</v>
      </c>
      <c r="AJ1833" s="15">
        <f t="shared" si="569"/>
        <v>0.5117932148626817</v>
      </c>
      <c r="AK1833" s="4">
        <f t="shared" si="570"/>
        <v>16319000</v>
      </c>
      <c r="AL1833" s="27">
        <f t="shared" si="571"/>
        <v>7.3533917519455851E-4</v>
      </c>
      <c r="AM1833" s="15">
        <f t="shared" si="578"/>
        <v>9.3388075249708935E-2</v>
      </c>
      <c r="AN1833" s="15">
        <f t="shared" si="579"/>
        <v>3.6080204860396516E-5</v>
      </c>
    </row>
    <row r="1834" spans="1:40" x14ac:dyDescent="0.2">
      <c r="A1834" s="4" t="s">
        <v>4628</v>
      </c>
      <c r="B1834" s="3" t="s">
        <v>13</v>
      </c>
      <c r="C1834" s="6">
        <v>155456</v>
      </c>
      <c r="D1834" s="3" t="s">
        <v>490</v>
      </c>
      <c r="E1834" s="6">
        <v>155556</v>
      </c>
      <c r="F1834" s="3" t="s">
        <v>2662</v>
      </c>
      <c r="G1834" s="8">
        <v>8000</v>
      </c>
      <c r="H1834" s="6">
        <v>127</v>
      </c>
      <c r="I1834" s="6">
        <v>154610</v>
      </c>
      <c r="J1834" s="13">
        <v>45107</v>
      </c>
      <c r="K1834" s="9">
        <v>8000</v>
      </c>
      <c r="L1834" s="4" t="s">
        <v>4628</v>
      </c>
      <c r="M1834" s="4" t="s">
        <v>4632</v>
      </c>
      <c r="N1834" s="4">
        <f>VLOOKUP(I1834,BaseModelo!$A$2:$E$5075,5)</f>
        <v>9</v>
      </c>
      <c r="P1834" s="15">
        <v>142.00000000000003</v>
      </c>
      <c r="Q1834" s="4">
        <f>VLOOKUP(I1834,BaseModelo!$A$2:$E$5075,3)</f>
        <v>147</v>
      </c>
      <c r="R1834" s="4">
        <f t="shared" si="560"/>
        <v>32283000</v>
      </c>
      <c r="S1834" s="16">
        <f t="shared" si="561"/>
        <v>2.4780844407273179E-4</v>
      </c>
      <c r="T1834" s="4">
        <f t="shared" si="572"/>
        <v>3.1471672397236937E-2</v>
      </c>
      <c r="U1834" s="4">
        <f t="shared" si="573"/>
        <v>3.5188799058327919E-2</v>
      </c>
      <c r="V1834" s="6">
        <f t="shared" si="562"/>
        <v>0</v>
      </c>
      <c r="W1834" s="16" t="str">
        <f t="shared" si="563"/>
        <v/>
      </c>
      <c r="X1834" s="4" t="str">
        <f t="shared" si="574"/>
        <v/>
      </c>
      <c r="Y1834" s="4" t="str">
        <f t="shared" si="564"/>
        <v/>
      </c>
      <c r="Z1834" s="4">
        <f t="shared" si="565"/>
        <v>5305000</v>
      </c>
      <c r="AA1834" s="16">
        <f t="shared" si="566"/>
        <v>1.5080113100848257E-3</v>
      </c>
      <c r="AB1834" s="15">
        <f t="shared" si="575"/>
        <v>0.19151743638077287</v>
      </c>
      <c r="AC1834" s="15">
        <f t="shared" si="576"/>
        <v>0.21413760603204529</v>
      </c>
      <c r="AD1834" s="4">
        <v>155456</v>
      </c>
      <c r="AE1834" s="26">
        <v>1779.26</v>
      </c>
      <c r="AF1834" s="26">
        <v>1779.26</v>
      </c>
      <c r="AG1834" s="4">
        <f t="shared" si="577"/>
        <v>3095000</v>
      </c>
      <c r="AH1834" s="16">
        <f t="shared" si="567"/>
        <v>2.5848142164781908E-3</v>
      </c>
      <c r="AI1834" s="15">
        <f t="shared" si="568"/>
        <v>0.32827140549273021</v>
      </c>
      <c r="AJ1834" s="15">
        <f t="shared" si="569"/>
        <v>0.36704361873990315</v>
      </c>
      <c r="AK1834" s="4">
        <f t="shared" si="570"/>
        <v>16319000</v>
      </c>
      <c r="AL1834" s="27">
        <f t="shared" si="571"/>
        <v>4.9022611679637234E-4</v>
      </c>
      <c r="AM1834" s="15">
        <f t="shared" si="578"/>
        <v>6.2258716833139285E-2</v>
      </c>
      <c r="AN1834" s="15">
        <f t="shared" si="579"/>
        <v>1.725046831709194E-5</v>
      </c>
    </row>
    <row r="1835" spans="1:40" x14ac:dyDescent="0.2">
      <c r="A1835" s="4" t="s">
        <v>4628</v>
      </c>
      <c r="B1835" s="2" t="s">
        <v>16</v>
      </c>
      <c r="C1835" s="5">
        <v>155497</v>
      </c>
      <c r="D1835" s="2" t="s">
        <v>487</v>
      </c>
      <c r="E1835" s="5">
        <v>155498</v>
      </c>
      <c r="F1835" s="2" t="s">
        <v>2638</v>
      </c>
      <c r="G1835" s="7">
        <v>7000</v>
      </c>
      <c r="H1835" s="5">
        <v>142</v>
      </c>
      <c r="I1835" s="6">
        <v>154040</v>
      </c>
      <c r="J1835" s="13">
        <v>45107</v>
      </c>
      <c r="K1835" s="9">
        <v>7000</v>
      </c>
      <c r="L1835" s="4" t="s">
        <v>4628</v>
      </c>
      <c r="M1835" s="4" t="s">
        <v>4632</v>
      </c>
      <c r="N1835" s="4">
        <f>VLOOKUP(I1835,BaseModelo!$A$2:$E$5075,5)</f>
        <v>6</v>
      </c>
      <c r="P1835" s="15">
        <v>142.00000000000003</v>
      </c>
      <c r="Q1835" s="4">
        <f>VLOOKUP(I1835,BaseModelo!$A$2:$E$5075,3)</f>
        <v>115</v>
      </c>
      <c r="R1835" s="4">
        <f t="shared" si="560"/>
        <v>32283000</v>
      </c>
      <c r="S1835" s="16">
        <f t="shared" si="561"/>
        <v>2.168323885636403E-4</v>
      </c>
      <c r="T1835" s="4">
        <f t="shared" si="572"/>
        <v>3.0790199176036922E-2</v>
      </c>
      <c r="U1835" s="4">
        <f t="shared" si="573"/>
        <v>3.0790199176036929E-2</v>
      </c>
      <c r="V1835" s="6">
        <f t="shared" si="562"/>
        <v>0</v>
      </c>
      <c r="W1835" s="16" t="str">
        <f t="shared" si="563"/>
        <v/>
      </c>
      <c r="X1835" s="4" t="str">
        <f t="shared" si="574"/>
        <v/>
      </c>
      <c r="Y1835" s="4" t="str">
        <f t="shared" si="564"/>
        <v/>
      </c>
      <c r="Z1835" s="4">
        <f t="shared" si="565"/>
        <v>4853000</v>
      </c>
      <c r="AA1835" s="16">
        <f t="shared" si="566"/>
        <v>1.4424067587059551E-3</v>
      </c>
      <c r="AB1835" s="15">
        <f t="shared" si="575"/>
        <v>0.20482175973624561</v>
      </c>
      <c r="AC1835" s="15">
        <f t="shared" si="576"/>
        <v>0.20482175973624567</v>
      </c>
      <c r="AD1835" s="4">
        <v>155497</v>
      </c>
      <c r="AE1835" s="26">
        <v>1758.65</v>
      </c>
      <c r="AF1835" s="26">
        <v>1758.65</v>
      </c>
      <c r="AG1835" s="4">
        <f t="shared" si="577"/>
        <v>2735000</v>
      </c>
      <c r="AH1835" s="16">
        <f t="shared" si="567"/>
        <v>2.5594149908592322E-3</v>
      </c>
      <c r="AI1835" s="15">
        <f t="shared" si="568"/>
        <v>0.363436928702011</v>
      </c>
      <c r="AJ1835" s="15">
        <f t="shared" si="569"/>
        <v>0.36343692870201105</v>
      </c>
      <c r="AK1835" s="4">
        <f t="shared" si="570"/>
        <v>16319000</v>
      </c>
      <c r="AL1835" s="27">
        <f t="shared" si="571"/>
        <v>4.289478521968258E-4</v>
      </c>
      <c r="AM1835" s="15">
        <f t="shared" si="578"/>
        <v>6.0910595011949266E-2</v>
      </c>
      <c r="AN1835" s="15">
        <f t="shared" si="579"/>
        <v>1.3207389805273516E-5</v>
      </c>
    </row>
    <row r="1836" spans="1:40" x14ac:dyDescent="0.2">
      <c r="A1836" s="4" t="s">
        <v>4628</v>
      </c>
      <c r="B1836" s="3" t="s">
        <v>16</v>
      </c>
      <c r="C1836" s="6">
        <v>155497</v>
      </c>
      <c r="D1836" s="3" t="s">
        <v>487</v>
      </c>
      <c r="E1836" s="6">
        <v>155499</v>
      </c>
      <c r="F1836" s="3" t="s">
        <v>2639</v>
      </c>
      <c r="G1836" s="8">
        <v>7000</v>
      </c>
      <c r="H1836" s="6">
        <v>142</v>
      </c>
      <c r="I1836" s="6">
        <v>154274</v>
      </c>
      <c r="J1836" s="13">
        <v>45107</v>
      </c>
      <c r="K1836" s="9">
        <v>7000</v>
      </c>
      <c r="L1836" s="4" t="s">
        <v>4628</v>
      </c>
      <c r="M1836" s="4" t="s">
        <v>4632</v>
      </c>
      <c r="N1836" s="4">
        <f>VLOOKUP(I1836,BaseModelo!$A$2:$E$5075,5)</f>
        <v>5</v>
      </c>
      <c r="P1836" s="15">
        <v>142.00000000000003</v>
      </c>
      <c r="Q1836" s="4">
        <f>VLOOKUP(I1836,BaseModelo!$A$2:$E$5075,3)</f>
        <v>110</v>
      </c>
      <c r="R1836" s="4">
        <f t="shared" si="560"/>
        <v>32283000</v>
      </c>
      <c r="S1836" s="16">
        <f t="shared" si="561"/>
        <v>2.168323885636403E-4</v>
      </c>
      <c r="T1836" s="4">
        <f t="shared" si="572"/>
        <v>3.0790199176036922E-2</v>
      </c>
      <c r="U1836" s="4">
        <f t="shared" si="573"/>
        <v>3.0790199176036929E-2</v>
      </c>
      <c r="V1836" s="6">
        <f t="shared" si="562"/>
        <v>0</v>
      </c>
      <c r="W1836" s="16" t="str">
        <f t="shared" si="563"/>
        <v/>
      </c>
      <c r="X1836" s="4" t="str">
        <f t="shared" si="574"/>
        <v/>
      </c>
      <c r="Y1836" s="4" t="str">
        <f t="shared" si="564"/>
        <v/>
      </c>
      <c r="Z1836" s="4">
        <f t="shared" si="565"/>
        <v>4058000</v>
      </c>
      <c r="AA1836" s="16">
        <f t="shared" si="566"/>
        <v>1.7249876786594382E-3</v>
      </c>
      <c r="AB1836" s="15">
        <f t="shared" si="575"/>
        <v>0.24494825036964021</v>
      </c>
      <c r="AC1836" s="15">
        <f t="shared" si="576"/>
        <v>0.24494825036964027</v>
      </c>
      <c r="AD1836" s="4">
        <v>155497</v>
      </c>
      <c r="AE1836" s="26">
        <v>1758.65</v>
      </c>
      <c r="AF1836" s="26">
        <v>1758.65</v>
      </c>
      <c r="AG1836" s="4">
        <f t="shared" si="577"/>
        <v>2193000</v>
      </c>
      <c r="AH1836" s="16">
        <f t="shared" si="567"/>
        <v>3.1919744642042863E-3</v>
      </c>
      <c r="AI1836" s="15">
        <f t="shared" si="568"/>
        <v>0.45326037391700869</v>
      </c>
      <c r="AJ1836" s="15">
        <f t="shared" si="569"/>
        <v>0.45326037391700874</v>
      </c>
      <c r="AK1836" s="4">
        <f t="shared" si="570"/>
        <v>16319000</v>
      </c>
      <c r="AL1836" s="27">
        <f t="shared" si="571"/>
        <v>4.289478521968258E-4</v>
      </c>
      <c r="AM1836" s="15">
        <f t="shared" si="578"/>
        <v>6.0910595011949266E-2</v>
      </c>
      <c r="AN1836" s="15">
        <f t="shared" si="579"/>
        <v>1.3207389805273516E-5</v>
      </c>
    </row>
    <row r="1837" spans="1:40" x14ac:dyDescent="0.2">
      <c r="A1837" s="4" t="s">
        <v>4628</v>
      </c>
      <c r="B1837" s="3" t="s">
        <v>16</v>
      </c>
      <c r="C1837" s="6">
        <v>155497</v>
      </c>
      <c r="D1837" s="3" t="s">
        <v>487</v>
      </c>
      <c r="E1837" s="6">
        <v>155501</v>
      </c>
      <c r="F1837" s="3" t="s">
        <v>2640</v>
      </c>
      <c r="G1837" s="8">
        <v>7000</v>
      </c>
      <c r="H1837" s="6">
        <v>142</v>
      </c>
      <c r="I1837" s="6">
        <v>154197</v>
      </c>
      <c r="J1837" s="13">
        <v>45107</v>
      </c>
      <c r="K1837" s="9">
        <v>7000</v>
      </c>
      <c r="L1837" s="4" t="s">
        <v>4628</v>
      </c>
      <c r="M1837" s="4" t="s">
        <v>4632</v>
      </c>
      <c r="N1837" s="4">
        <f>VLOOKUP(I1837,BaseModelo!$A$2:$E$5075,5)</f>
        <v>10</v>
      </c>
      <c r="P1837" s="15">
        <v>142.00000000000003</v>
      </c>
      <c r="Q1837" s="4">
        <f>VLOOKUP(I1837,BaseModelo!$A$2:$E$5075,3)</f>
        <v>0</v>
      </c>
      <c r="R1837" s="4">
        <f t="shared" si="560"/>
        <v>32283000</v>
      </c>
      <c r="S1837" s="16">
        <f t="shared" si="561"/>
        <v>2.168323885636403E-4</v>
      </c>
      <c r="T1837" s="4">
        <f t="shared" si="572"/>
        <v>3.0790199176036922E-2</v>
      </c>
      <c r="U1837" s="4">
        <f t="shared" si="573"/>
        <v>3.0790199176036929E-2</v>
      </c>
      <c r="V1837" s="6">
        <f t="shared" si="562"/>
        <v>0</v>
      </c>
      <c r="W1837" s="16" t="str">
        <f t="shared" si="563"/>
        <v/>
      </c>
      <c r="X1837" s="4" t="str">
        <f t="shared" si="574"/>
        <v/>
      </c>
      <c r="Y1837" s="4" t="str">
        <f t="shared" si="564"/>
        <v/>
      </c>
      <c r="Z1837" s="4">
        <f t="shared" si="565"/>
        <v>4121000</v>
      </c>
      <c r="AA1837" s="16">
        <f t="shared" si="566"/>
        <v>1.6986168405726766E-3</v>
      </c>
      <c r="AB1837" s="15">
        <f t="shared" si="575"/>
        <v>0.24120359136132008</v>
      </c>
      <c r="AC1837" s="15">
        <f t="shared" si="576"/>
        <v>0.24120359136132014</v>
      </c>
      <c r="AD1837" s="4">
        <v>155497</v>
      </c>
      <c r="AE1837" s="26">
        <v>1758.65</v>
      </c>
      <c r="AF1837" s="26">
        <v>1758.65</v>
      </c>
      <c r="AG1837" s="4">
        <f t="shared" si="577"/>
        <v>1846000</v>
      </c>
      <c r="AH1837" s="16">
        <f t="shared" si="567"/>
        <v>3.791982665222102E-3</v>
      </c>
      <c r="AI1837" s="15">
        <f t="shared" si="568"/>
        <v>0.53846153846153844</v>
      </c>
      <c r="AJ1837" s="15">
        <f t="shared" si="569"/>
        <v>0.53846153846153855</v>
      </c>
      <c r="AK1837" s="4">
        <f t="shared" si="570"/>
        <v>16319000</v>
      </c>
      <c r="AL1837" s="27">
        <f t="shared" si="571"/>
        <v>4.289478521968258E-4</v>
      </c>
      <c r="AM1837" s="15">
        <f t="shared" si="578"/>
        <v>6.0910595011949266E-2</v>
      </c>
      <c r="AN1837" s="15">
        <f t="shared" si="579"/>
        <v>1.3207389805273516E-5</v>
      </c>
    </row>
    <row r="1838" spans="1:40" x14ac:dyDescent="0.2">
      <c r="A1838" s="4" t="s">
        <v>4628</v>
      </c>
      <c r="B1838" s="3" t="s">
        <v>16</v>
      </c>
      <c r="C1838" s="6">
        <v>155497</v>
      </c>
      <c r="D1838" s="3" t="s">
        <v>487</v>
      </c>
      <c r="E1838" s="6">
        <v>155502</v>
      </c>
      <c r="F1838" s="3" t="s">
        <v>2641</v>
      </c>
      <c r="G1838" s="8">
        <v>7000</v>
      </c>
      <c r="H1838" s="6">
        <v>142</v>
      </c>
      <c r="I1838" s="6">
        <v>154045</v>
      </c>
      <c r="J1838" s="13">
        <v>45107</v>
      </c>
      <c r="K1838" s="9">
        <v>7000</v>
      </c>
      <c r="L1838" s="4" t="s">
        <v>4628</v>
      </c>
      <c r="M1838" s="4" t="s">
        <v>4632</v>
      </c>
      <c r="N1838" s="4">
        <f>VLOOKUP(I1838,BaseModelo!$A$2:$E$5075,5)</f>
        <v>6</v>
      </c>
      <c r="P1838" s="15">
        <v>142.00000000000003</v>
      </c>
      <c r="Q1838" s="4">
        <f>VLOOKUP(I1838,BaseModelo!$A$2:$E$5075,3)</f>
        <v>115</v>
      </c>
      <c r="R1838" s="4">
        <f t="shared" si="560"/>
        <v>32283000</v>
      </c>
      <c r="S1838" s="16">
        <f t="shared" si="561"/>
        <v>2.168323885636403E-4</v>
      </c>
      <c r="T1838" s="4">
        <f t="shared" si="572"/>
        <v>3.0790199176036922E-2</v>
      </c>
      <c r="U1838" s="4">
        <f t="shared" si="573"/>
        <v>3.0790199176036929E-2</v>
      </c>
      <c r="V1838" s="6">
        <f t="shared" si="562"/>
        <v>0</v>
      </c>
      <c r="W1838" s="16" t="str">
        <f t="shared" si="563"/>
        <v/>
      </c>
      <c r="X1838" s="4" t="str">
        <f t="shared" si="574"/>
        <v/>
      </c>
      <c r="Y1838" s="4" t="str">
        <f t="shared" si="564"/>
        <v/>
      </c>
      <c r="Z1838" s="4">
        <f t="shared" si="565"/>
        <v>4853000</v>
      </c>
      <c r="AA1838" s="16">
        <f t="shared" si="566"/>
        <v>1.4424067587059551E-3</v>
      </c>
      <c r="AB1838" s="15">
        <f t="shared" si="575"/>
        <v>0.20482175973624561</v>
      </c>
      <c r="AC1838" s="15">
        <f t="shared" si="576"/>
        <v>0.20482175973624567</v>
      </c>
      <c r="AD1838" s="4">
        <v>155497</v>
      </c>
      <c r="AE1838" s="26">
        <v>1758.65</v>
      </c>
      <c r="AF1838" s="26">
        <v>1758.65</v>
      </c>
      <c r="AG1838" s="4">
        <f t="shared" si="577"/>
        <v>2735000</v>
      </c>
      <c r="AH1838" s="16">
        <f t="shared" si="567"/>
        <v>2.5594149908592322E-3</v>
      </c>
      <c r="AI1838" s="15">
        <f t="shared" si="568"/>
        <v>0.363436928702011</v>
      </c>
      <c r="AJ1838" s="15">
        <f t="shared" si="569"/>
        <v>0.36343692870201105</v>
      </c>
      <c r="AK1838" s="4">
        <f t="shared" si="570"/>
        <v>16319000</v>
      </c>
      <c r="AL1838" s="27">
        <f t="shared" si="571"/>
        <v>4.289478521968258E-4</v>
      </c>
      <c r="AM1838" s="15">
        <f t="shared" si="578"/>
        <v>6.0910595011949266E-2</v>
      </c>
      <c r="AN1838" s="15">
        <f t="shared" si="579"/>
        <v>1.3207389805273516E-5</v>
      </c>
    </row>
    <row r="1839" spans="1:40" x14ac:dyDescent="0.2">
      <c r="A1839" s="4" t="s">
        <v>4628</v>
      </c>
      <c r="B1839" s="3" t="s">
        <v>16</v>
      </c>
      <c r="C1839" s="6">
        <v>155497</v>
      </c>
      <c r="D1839" s="3" t="s">
        <v>487</v>
      </c>
      <c r="E1839" s="6">
        <v>155503</v>
      </c>
      <c r="F1839" s="3" t="s">
        <v>2642</v>
      </c>
      <c r="G1839" s="8">
        <v>7000</v>
      </c>
      <c r="H1839" s="6">
        <v>142</v>
      </c>
      <c r="I1839" s="6">
        <v>154036</v>
      </c>
      <c r="J1839" s="13">
        <v>45107</v>
      </c>
      <c r="K1839" s="9">
        <v>7000</v>
      </c>
      <c r="L1839" s="4" t="s">
        <v>4628</v>
      </c>
      <c r="M1839" s="4" t="s">
        <v>4632</v>
      </c>
      <c r="N1839" s="4">
        <f>VLOOKUP(I1839,BaseModelo!$A$2:$E$5075,5)</f>
        <v>9</v>
      </c>
      <c r="P1839" s="15">
        <v>142.00000000000003</v>
      </c>
      <c r="Q1839" s="4">
        <f>VLOOKUP(I1839,BaseModelo!$A$2:$E$5075,3)</f>
        <v>147</v>
      </c>
      <c r="R1839" s="4">
        <f t="shared" si="560"/>
        <v>32283000</v>
      </c>
      <c r="S1839" s="16">
        <f t="shared" si="561"/>
        <v>2.168323885636403E-4</v>
      </c>
      <c r="T1839" s="4">
        <f t="shared" si="572"/>
        <v>3.0790199176036922E-2</v>
      </c>
      <c r="U1839" s="4">
        <f t="shared" si="573"/>
        <v>3.0790199176036929E-2</v>
      </c>
      <c r="V1839" s="6">
        <f t="shared" si="562"/>
        <v>0</v>
      </c>
      <c r="W1839" s="16" t="str">
        <f t="shared" si="563"/>
        <v/>
      </c>
      <c r="X1839" s="4" t="str">
        <f t="shared" si="574"/>
        <v/>
      </c>
      <c r="Y1839" s="4" t="str">
        <f t="shared" si="564"/>
        <v/>
      </c>
      <c r="Z1839" s="4">
        <f t="shared" si="565"/>
        <v>5305000</v>
      </c>
      <c r="AA1839" s="16">
        <f t="shared" si="566"/>
        <v>1.3195098963242225E-3</v>
      </c>
      <c r="AB1839" s="15">
        <f t="shared" si="575"/>
        <v>0.18737040527803958</v>
      </c>
      <c r="AC1839" s="15">
        <f t="shared" si="576"/>
        <v>0.18737040527803964</v>
      </c>
      <c r="AD1839" s="4">
        <v>155497</v>
      </c>
      <c r="AE1839" s="26">
        <v>1758.65</v>
      </c>
      <c r="AF1839" s="26">
        <v>1758.65</v>
      </c>
      <c r="AG1839" s="4">
        <f t="shared" si="577"/>
        <v>3095000</v>
      </c>
      <c r="AH1839" s="16">
        <f t="shared" si="567"/>
        <v>2.2617124394184169E-3</v>
      </c>
      <c r="AI1839" s="15">
        <f t="shared" si="568"/>
        <v>0.32116316639741521</v>
      </c>
      <c r="AJ1839" s="15">
        <f t="shared" si="569"/>
        <v>0.32116316639741527</v>
      </c>
      <c r="AK1839" s="4">
        <f t="shared" si="570"/>
        <v>16319000</v>
      </c>
      <c r="AL1839" s="27">
        <f t="shared" si="571"/>
        <v>4.289478521968258E-4</v>
      </c>
      <c r="AM1839" s="15">
        <f t="shared" si="578"/>
        <v>6.0910595011949266E-2</v>
      </c>
      <c r="AN1839" s="15">
        <f t="shared" si="579"/>
        <v>1.3207389805273516E-5</v>
      </c>
    </row>
    <row r="1840" spans="1:40" x14ac:dyDescent="0.2">
      <c r="A1840" s="4" t="s">
        <v>4627</v>
      </c>
      <c r="B1840" s="2" t="s">
        <v>3</v>
      </c>
      <c r="C1840" s="5">
        <v>155527</v>
      </c>
      <c r="D1840" s="2" t="s">
        <v>489</v>
      </c>
      <c r="E1840" s="5">
        <v>155528</v>
      </c>
      <c r="F1840" s="2" t="s">
        <v>2644</v>
      </c>
      <c r="G1840" s="7">
        <v>8000</v>
      </c>
      <c r="H1840" s="5">
        <v>142</v>
      </c>
      <c r="I1840" s="6">
        <v>154281</v>
      </c>
      <c r="J1840" s="13">
        <v>45107</v>
      </c>
      <c r="K1840" s="9">
        <v>8000</v>
      </c>
      <c r="L1840" s="4" t="s">
        <v>4627</v>
      </c>
      <c r="M1840" s="4" t="s">
        <v>4632</v>
      </c>
      <c r="N1840" s="4">
        <f>VLOOKUP(I1840,BaseModelo!$A$2:$E$5075,5)</f>
        <v>6</v>
      </c>
      <c r="P1840" s="15">
        <v>142.00000000000003</v>
      </c>
      <c r="Q1840" s="4">
        <f>VLOOKUP(I1840,BaseModelo!$A$2:$E$5075,3)</f>
        <v>115</v>
      </c>
      <c r="R1840" s="4">
        <f t="shared" si="560"/>
        <v>32283000</v>
      </c>
      <c r="S1840" s="16">
        <f t="shared" si="561"/>
        <v>2.4780844407273179E-4</v>
      </c>
      <c r="T1840" s="4">
        <f t="shared" si="572"/>
        <v>3.5188799058327912E-2</v>
      </c>
      <c r="U1840" s="4">
        <f t="shared" si="573"/>
        <v>3.5188799058327919E-2</v>
      </c>
      <c r="V1840" s="6">
        <f t="shared" si="562"/>
        <v>0</v>
      </c>
      <c r="W1840" s="16" t="str">
        <f t="shared" si="563"/>
        <v/>
      </c>
      <c r="X1840" s="4" t="str">
        <f t="shared" si="574"/>
        <v/>
      </c>
      <c r="Y1840" s="4" t="str">
        <f t="shared" si="564"/>
        <v/>
      </c>
      <c r="Z1840" s="4">
        <f t="shared" si="565"/>
        <v>4853000</v>
      </c>
      <c r="AA1840" s="16">
        <f t="shared" si="566"/>
        <v>1.6484648670925201E-3</v>
      </c>
      <c r="AB1840" s="15">
        <f t="shared" si="575"/>
        <v>0.23408201112713783</v>
      </c>
      <c r="AC1840" s="15">
        <f t="shared" si="576"/>
        <v>0.23408201112713789</v>
      </c>
      <c r="AD1840" s="4">
        <v>155527</v>
      </c>
      <c r="AE1840" s="26">
        <v>2013.74</v>
      </c>
      <c r="AF1840" s="26">
        <v>2013.74</v>
      </c>
      <c r="AG1840" s="4">
        <f t="shared" si="577"/>
        <v>1993000</v>
      </c>
      <c r="AH1840" s="16">
        <f t="shared" si="567"/>
        <v>4.014049172102358E-3</v>
      </c>
      <c r="AI1840" s="15">
        <f t="shared" si="568"/>
        <v>0.56999498243853486</v>
      </c>
      <c r="AJ1840" s="15">
        <f t="shared" si="569"/>
        <v>0.56999498243853497</v>
      </c>
      <c r="AK1840" s="4">
        <f t="shared" si="570"/>
        <v>15073000</v>
      </c>
      <c r="AL1840" s="27">
        <f t="shared" si="571"/>
        <v>5.3075034830491602E-4</v>
      </c>
      <c r="AM1840" s="15">
        <f t="shared" si="578"/>
        <v>7.5366549459298077E-2</v>
      </c>
      <c r="AN1840" s="15">
        <f t="shared" si="579"/>
        <v>1.8676467356639244E-5</v>
      </c>
    </row>
    <row r="1841" spans="1:40" x14ac:dyDescent="0.2">
      <c r="A1841" s="4" t="s">
        <v>4627</v>
      </c>
      <c r="B1841" s="3" t="s">
        <v>3</v>
      </c>
      <c r="C1841" s="6">
        <v>155527</v>
      </c>
      <c r="D1841" s="3" t="s">
        <v>489</v>
      </c>
      <c r="E1841" s="6">
        <v>155529</v>
      </c>
      <c r="F1841" s="3" t="s">
        <v>2651</v>
      </c>
      <c r="G1841" s="8">
        <v>8000</v>
      </c>
      <c r="H1841" s="6">
        <v>142</v>
      </c>
      <c r="I1841" s="6">
        <v>154278</v>
      </c>
      <c r="J1841" s="13">
        <v>45107</v>
      </c>
      <c r="K1841" s="9">
        <v>8000</v>
      </c>
      <c r="L1841" s="4" t="s">
        <v>4627</v>
      </c>
      <c r="M1841" s="4" t="s">
        <v>4632</v>
      </c>
      <c r="N1841" s="4">
        <f>VLOOKUP(I1841,BaseModelo!$A$2:$E$5075,5)</f>
        <v>4</v>
      </c>
      <c r="P1841" s="15">
        <v>142.00000000000003</v>
      </c>
      <c r="Q1841" s="4">
        <f>VLOOKUP(I1841,BaseModelo!$A$2:$E$5075,3)</f>
        <v>110</v>
      </c>
      <c r="R1841" s="4">
        <f t="shared" si="560"/>
        <v>32283000</v>
      </c>
      <c r="S1841" s="16">
        <f t="shared" si="561"/>
        <v>2.4780844407273179E-4</v>
      </c>
      <c r="T1841" s="4">
        <f t="shared" si="572"/>
        <v>3.5188799058327912E-2</v>
      </c>
      <c r="U1841" s="4">
        <f t="shared" si="573"/>
        <v>3.5188799058327919E-2</v>
      </c>
      <c r="V1841" s="6">
        <f t="shared" si="562"/>
        <v>0</v>
      </c>
      <c r="W1841" s="16" t="str">
        <f t="shared" si="563"/>
        <v/>
      </c>
      <c r="X1841" s="4" t="str">
        <f t="shared" si="574"/>
        <v/>
      </c>
      <c r="Y1841" s="4" t="str">
        <f t="shared" si="564"/>
        <v/>
      </c>
      <c r="Z1841" s="4">
        <f t="shared" si="565"/>
        <v>2331000</v>
      </c>
      <c r="AA1841" s="16">
        <f t="shared" si="566"/>
        <v>3.432003432003432E-3</v>
      </c>
      <c r="AB1841" s="15">
        <f t="shared" si="575"/>
        <v>0.48734448734448738</v>
      </c>
      <c r="AC1841" s="15">
        <f t="shared" si="576"/>
        <v>0.48734448734448743</v>
      </c>
      <c r="AD1841" s="4">
        <v>155527</v>
      </c>
      <c r="AE1841" s="26">
        <v>2013.74</v>
      </c>
      <c r="AF1841" s="26">
        <v>2013.74</v>
      </c>
      <c r="AG1841" s="4">
        <f t="shared" si="577"/>
        <v>1421000</v>
      </c>
      <c r="AH1841" s="16">
        <f t="shared" si="567"/>
        <v>5.629838142153413E-3</v>
      </c>
      <c r="AI1841" s="15">
        <f t="shared" si="568"/>
        <v>0.79943701618578467</v>
      </c>
      <c r="AJ1841" s="15">
        <f t="shared" si="569"/>
        <v>0.79943701618578478</v>
      </c>
      <c r="AK1841" s="4">
        <f t="shared" si="570"/>
        <v>15073000</v>
      </c>
      <c r="AL1841" s="27">
        <f t="shared" si="571"/>
        <v>5.3075034830491602E-4</v>
      </c>
      <c r="AM1841" s="15">
        <f t="shared" si="578"/>
        <v>7.5366549459298077E-2</v>
      </c>
      <c r="AN1841" s="15">
        <f t="shared" si="579"/>
        <v>1.8676467356639244E-5</v>
      </c>
    </row>
    <row r="1842" spans="1:40" x14ac:dyDescent="0.2">
      <c r="A1842" s="4" t="s">
        <v>4627</v>
      </c>
      <c r="B1842" s="3" t="s">
        <v>3</v>
      </c>
      <c r="C1842" s="6">
        <v>155527</v>
      </c>
      <c r="D1842" s="3" t="s">
        <v>489</v>
      </c>
      <c r="E1842" s="6">
        <v>155530</v>
      </c>
      <c r="F1842" s="3" t="s">
        <v>2652</v>
      </c>
      <c r="G1842" s="8">
        <v>8000</v>
      </c>
      <c r="H1842" s="6">
        <v>142</v>
      </c>
      <c r="I1842" s="6">
        <v>155287</v>
      </c>
      <c r="J1842" s="13">
        <v>45107</v>
      </c>
      <c r="K1842" s="9">
        <v>8000</v>
      </c>
      <c r="L1842" s="4" t="s">
        <v>4627</v>
      </c>
      <c r="M1842" s="4" t="s">
        <v>4632</v>
      </c>
      <c r="N1842" s="4">
        <f>VLOOKUP(I1842,BaseModelo!$A$2:$E$5075,5)</f>
        <v>4</v>
      </c>
      <c r="P1842" s="15">
        <v>142.00000000000003</v>
      </c>
      <c r="Q1842" s="4">
        <f>VLOOKUP(I1842,BaseModelo!$A$2:$E$5075,3)</f>
        <v>110</v>
      </c>
      <c r="R1842" s="4">
        <f t="shared" si="560"/>
        <v>32283000</v>
      </c>
      <c r="S1842" s="16">
        <f t="shared" si="561"/>
        <v>2.4780844407273179E-4</v>
      </c>
      <c r="T1842" s="4">
        <f t="shared" si="572"/>
        <v>3.5188799058327912E-2</v>
      </c>
      <c r="U1842" s="4">
        <f t="shared" si="573"/>
        <v>3.5188799058327919E-2</v>
      </c>
      <c r="V1842" s="6">
        <f t="shared" si="562"/>
        <v>0</v>
      </c>
      <c r="W1842" s="16" t="str">
        <f t="shared" si="563"/>
        <v/>
      </c>
      <c r="X1842" s="4" t="str">
        <f t="shared" si="574"/>
        <v/>
      </c>
      <c r="Y1842" s="4" t="str">
        <f t="shared" si="564"/>
        <v/>
      </c>
      <c r="Z1842" s="4">
        <f t="shared" si="565"/>
        <v>2331000</v>
      </c>
      <c r="AA1842" s="16">
        <f t="shared" si="566"/>
        <v>3.432003432003432E-3</v>
      </c>
      <c r="AB1842" s="15">
        <f t="shared" si="575"/>
        <v>0.48734448734448738</v>
      </c>
      <c r="AC1842" s="15">
        <f t="shared" si="576"/>
        <v>0.48734448734448743</v>
      </c>
      <c r="AD1842" s="4">
        <v>155527</v>
      </c>
      <c r="AE1842" s="26">
        <v>2013.74</v>
      </c>
      <c r="AF1842" s="26">
        <v>2013.74</v>
      </c>
      <c r="AG1842" s="4">
        <f t="shared" si="577"/>
        <v>1421000</v>
      </c>
      <c r="AH1842" s="16">
        <f t="shared" si="567"/>
        <v>5.629838142153413E-3</v>
      </c>
      <c r="AI1842" s="15">
        <f t="shared" si="568"/>
        <v>0.79943701618578467</v>
      </c>
      <c r="AJ1842" s="15">
        <f t="shared" si="569"/>
        <v>0.79943701618578478</v>
      </c>
      <c r="AK1842" s="4">
        <f t="shared" si="570"/>
        <v>15073000</v>
      </c>
      <c r="AL1842" s="27">
        <f t="shared" si="571"/>
        <v>5.3075034830491602E-4</v>
      </c>
      <c r="AM1842" s="15">
        <f t="shared" si="578"/>
        <v>7.5366549459298077E-2</v>
      </c>
      <c r="AN1842" s="15">
        <f t="shared" si="579"/>
        <v>1.8676467356639244E-5</v>
      </c>
    </row>
    <row r="1843" spans="1:40" x14ac:dyDescent="0.2">
      <c r="A1843" s="4" t="s">
        <v>4627</v>
      </c>
      <c r="B1843" s="3" t="s">
        <v>3</v>
      </c>
      <c r="C1843" s="6">
        <v>155527</v>
      </c>
      <c r="D1843" s="3" t="s">
        <v>489</v>
      </c>
      <c r="E1843" s="6">
        <v>155531</v>
      </c>
      <c r="F1843" s="3" t="s">
        <v>2653</v>
      </c>
      <c r="G1843" s="8">
        <v>8000</v>
      </c>
      <c r="H1843" s="6">
        <v>142</v>
      </c>
      <c r="I1843" s="6">
        <v>154279</v>
      </c>
      <c r="J1843" s="13">
        <v>45107</v>
      </c>
      <c r="K1843" s="9">
        <v>8000</v>
      </c>
      <c r="L1843" s="4" t="s">
        <v>4627</v>
      </c>
      <c r="M1843" s="4" t="s">
        <v>4632</v>
      </c>
      <c r="N1843" s="4">
        <f>VLOOKUP(I1843,BaseModelo!$A$2:$E$5075,5)</f>
        <v>3</v>
      </c>
      <c r="P1843" s="15">
        <v>142.00000000000003</v>
      </c>
      <c r="Q1843" s="4">
        <f>VLOOKUP(I1843,BaseModelo!$A$2:$E$5075,3)</f>
        <v>110</v>
      </c>
      <c r="R1843" s="4">
        <f t="shared" si="560"/>
        <v>32283000</v>
      </c>
      <c r="S1843" s="16">
        <f t="shared" si="561"/>
        <v>2.4780844407273179E-4</v>
      </c>
      <c r="T1843" s="4">
        <f t="shared" si="572"/>
        <v>3.5188799058327912E-2</v>
      </c>
      <c r="U1843" s="4">
        <f t="shared" si="573"/>
        <v>3.5188799058327919E-2</v>
      </c>
      <c r="V1843" s="6">
        <f t="shared" si="562"/>
        <v>0</v>
      </c>
      <c r="W1843" s="16" t="str">
        <f t="shared" si="563"/>
        <v/>
      </c>
      <c r="X1843" s="4" t="str">
        <f t="shared" si="574"/>
        <v/>
      </c>
      <c r="Y1843" s="4" t="str">
        <f t="shared" si="564"/>
        <v/>
      </c>
      <c r="Z1843" s="4">
        <f t="shared" si="565"/>
        <v>1992000</v>
      </c>
      <c r="AA1843" s="16">
        <f t="shared" si="566"/>
        <v>4.0160642570281121E-3</v>
      </c>
      <c r="AB1843" s="15">
        <f t="shared" si="575"/>
        <v>0.57028112449799195</v>
      </c>
      <c r="AC1843" s="15">
        <f t="shared" si="576"/>
        <v>0.57028112449799206</v>
      </c>
      <c r="AD1843" s="4">
        <v>155527</v>
      </c>
      <c r="AE1843" s="26">
        <v>2013.74</v>
      </c>
      <c r="AF1843" s="26">
        <v>2013.74</v>
      </c>
      <c r="AG1843" s="4">
        <f t="shared" si="577"/>
        <v>1267000</v>
      </c>
      <c r="AH1843" s="16">
        <f t="shared" si="567"/>
        <v>6.314127861089187E-3</v>
      </c>
      <c r="AI1843" s="15">
        <f t="shared" si="568"/>
        <v>0.89660615627466456</v>
      </c>
      <c r="AJ1843" s="15">
        <f t="shared" si="569"/>
        <v>0.89660615627466478</v>
      </c>
      <c r="AK1843" s="4">
        <f t="shared" si="570"/>
        <v>15073000</v>
      </c>
      <c r="AL1843" s="27">
        <f t="shared" si="571"/>
        <v>5.3075034830491602E-4</v>
      </c>
      <c r="AM1843" s="15">
        <f t="shared" si="578"/>
        <v>7.5366549459298077E-2</v>
      </c>
      <c r="AN1843" s="15">
        <f t="shared" si="579"/>
        <v>1.8676467356639244E-5</v>
      </c>
    </row>
    <row r="1844" spans="1:40" x14ac:dyDescent="0.2">
      <c r="A1844" s="4" t="s">
        <v>4627</v>
      </c>
      <c r="B1844" s="3" t="s">
        <v>3</v>
      </c>
      <c r="C1844" s="6">
        <v>155527</v>
      </c>
      <c r="D1844" s="3" t="s">
        <v>489</v>
      </c>
      <c r="E1844" s="6">
        <v>155532</v>
      </c>
      <c r="F1844" s="3" t="s">
        <v>2654</v>
      </c>
      <c r="G1844" s="8">
        <v>8000</v>
      </c>
      <c r="H1844" s="6">
        <v>142</v>
      </c>
      <c r="I1844" s="6">
        <v>155282</v>
      </c>
      <c r="J1844" s="13">
        <v>45107</v>
      </c>
      <c r="K1844" s="9">
        <v>8000</v>
      </c>
      <c r="L1844" s="4" t="s">
        <v>4627</v>
      </c>
      <c r="M1844" s="4" t="s">
        <v>4632</v>
      </c>
      <c r="N1844" s="4">
        <f>VLOOKUP(I1844,BaseModelo!$A$2:$E$5075,5)</f>
        <v>9</v>
      </c>
      <c r="P1844" s="15">
        <v>142.00000000000003</v>
      </c>
      <c r="Q1844" s="4">
        <f>VLOOKUP(I1844,BaseModelo!$A$2:$E$5075,3)</f>
        <v>147</v>
      </c>
      <c r="R1844" s="4">
        <f t="shared" si="560"/>
        <v>32283000</v>
      </c>
      <c r="S1844" s="16">
        <f t="shared" si="561"/>
        <v>2.4780844407273179E-4</v>
      </c>
      <c r="T1844" s="4">
        <f t="shared" si="572"/>
        <v>3.5188799058327912E-2</v>
      </c>
      <c r="U1844" s="4">
        <f t="shared" si="573"/>
        <v>3.5188799058327919E-2</v>
      </c>
      <c r="V1844" s="6">
        <f t="shared" si="562"/>
        <v>0</v>
      </c>
      <c r="W1844" s="16" t="str">
        <f t="shared" si="563"/>
        <v/>
      </c>
      <c r="X1844" s="4" t="str">
        <f t="shared" si="574"/>
        <v/>
      </c>
      <c r="Y1844" s="4" t="str">
        <f t="shared" si="564"/>
        <v/>
      </c>
      <c r="Z1844" s="4">
        <f t="shared" si="565"/>
        <v>5305000</v>
      </c>
      <c r="AA1844" s="16">
        <f t="shared" si="566"/>
        <v>1.5080113100848257E-3</v>
      </c>
      <c r="AB1844" s="15">
        <f t="shared" si="575"/>
        <v>0.21413760603204526</v>
      </c>
      <c r="AC1844" s="15">
        <f t="shared" si="576"/>
        <v>0.21413760603204529</v>
      </c>
      <c r="AD1844" s="4">
        <v>155527</v>
      </c>
      <c r="AE1844" s="26">
        <v>2013.74</v>
      </c>
      <c r="AF1844" s="26">
        <v>2013.74</v>
      </c>
      <c r="AG1844" s="4">
        <f t="shared" si="577"/>
        <v>2114000</v>
      </c>
      <c r="AH1844" s="16">
        <f t="shared" si="567"/>
        <v>3.7842951750236518E-3</v>
      </c>
      <c r="AI1844" s="15">
        <f t="shared" si="568"/>
        <v>0.53736991485335861</v>
      </c>
      <c r="AJ1844" s="15">
        <f t="shared" si="569"/>
        <v>0.53736991485335872</v>
      </c>
      <c r="AK1844" s="4">
        <f t="shared" si="570"/>
        <v>15073000</v>
      </c>
      <c r="AL1844" s="27">
        <f t="shared" si="571"/>
        <v>5.3075034830491602E-4</v>
      </c>
      <c r="AM1844" s="15">
        <f t="shared" si="578"/>
        <v>7.5366549459298077E-2</v>
      </c>
      <c r="AN1844" s="15">
        <f t="shared" si="579"/>
        <v>1.8676467356639244E-5</v>
      </c>
    </row>
    <row r="1845" spans="1:40" x14ac:dyDescent="0.2">
      <c r="A1845" s="4" t="s">
        <v>4627</v>
      </c>
      <c r="B1845" s="3" t="s">
        <v>8</v>
      </c>
      <c r="C1845" s="6">
        <v>155582</v>
      </c>
      <c r="D1845" s="3" t="s">
        <v>491</v>
      </c>
      <c r="E1845" s="6">
        <v>155760</v>
      </c>
      <c r="F1845" s="3" t="s">
        <v>2668</v>
      </c>
      <c r="G1845" s="8">
        <v>5000</v>
      </c>
      <c r="H1845" s="6">
        <v>147</v>
      </c>
      <c r="I1845" s="6">
        <v>154880</v>
      </c>
      <c r="J1845" s="13">
        <v>45107</v>
      </c>
      <c r="K1845" s="9">
        <v>5000</v>
      </c>
      <c r="L1845" s="4" t="s">
        <v>4627</v>
      </c>
      <c r="M1845" s="4" t="s">
        <v>4632</v>
      </c>
      <c r="N1845" s="4">
        <f>VLOOKUP(I1845,BaseModelo!$A$2:$E$5075,5)</f>
        <v>4</v>
      </c>
      <c r="P1845" s="15">
        <v>147</v>
      </c>
      <c r="Q1845" s="4">
        <f>VLOOKUP(I1845,BaseModelo!$A$2:$E$5075,3)</f>
        <v>110</v>
      </c>
      <c r="R1845" s="4">
        <f t="shared" si="560"/>
        <v>32283000</v>
      </c>
      <c r="S1845" s="16">
        <f t="shared" si="561"/>
        <v>1.5488027754545735E-4</v>
      </c>
      <c r="T1845" s="4">
        <f t="shared" si="572"/>
        <v>2.2767400799182231E-2</v>
      </c>
      <c r="U1845" s="4">
        <f t="shared" si="573"/>
        <v>2.2767400799182231E-2</v>
      </c>
      <c r="V1845" s="6">
        <f t="shared" si="562"/>
        <v>0</v>
      </c>
      <c r="W1845" s="16" t="str">
        <f t="shared" si="563"/>
        <v/>
      </c>
      <c r="X1845" s="4" t="str">
        <f t="shared" si="574"/>
        <v/>
      </c>
      <c r="Y1845" s="4" t="str">
        <f t="shared" si="564"/>
        <v/>
      </c>
      <c r="Z1845" s="4">
        <f t="shared" si="565"/>
        <v>2331000</v>
      </c>
      <c r="AA1845" s="16">
        <f t="shared" si="566"/>
        <v>2.1450021450021449E-3</v>
      </c>
      <c r="AB1845" s="15">
        <f t="shared" si="575"/>
        <v>0.31531531531531531</v>
      </c>
      <c r="AC1845" s="15">
        <f t="shared" si="576"/>
        <v>0.31531531531531531</v>
      </c>
      <c r="AD1845" s="4">
        <v>155582</v>
      </c>
      <c r="AE1845" s="26">
        <v>1303.3399999999999</v>
      </c>
      <c r="AF1845" s="26">
        <v>1303.3399999999999</v>
      </c>
      <c r="AG1845" s="4">
        <f t="shared" si="577"/>
        <v>1421000</v>
      </c>
      <c r="AH1845" s="16">
        <f t="shared" si="567"/>
        <v>3.518648838845883E-3</v>
      </c>
      <c r="AI1845" s="15">
        <f t="shared" si="568"/>
        <v>0.51724137931034475</v>
      </c>
      <c r="AJ1845" s="15">
        <f t="shared" si="569"/>
        <v>0.51724137931034475</v>
      </c>
      <c r="AK1845" s="4">
        <f t="shared" si="570"/>
        <v>15073000</v>
      </c>
      <c r="AL1845" s="27">
        <f t="shared" si="571"/>
        <v>3.3171896769057253E-4</v>
      </c>
      <c r="AM1845" s="15">
        <f t="shared" si="578"/>
        <v>4.8762688250514163E-2</v>
      </c>
      <c r="AN1845" s="15">
        <f t="shared" si="579"/>
        <v>7.5523786901022457E-6</v>
      </c>
    </row>
    <row r="1846" spans="1:40" x14ac:dyDescent="0.2">
      <c r="A1846" s="4" t="s">
        <v>4627</v>
      </c>
      <c r="B1846" s="3" t="s">
        <v>8</v>
      </c>
      <c r="C1846" s="6">
        <v>155582</v>
      </c>
      <c r="D1846" s="3" t="s">
        <v>491</v>
      </c>
      <c r="E1846" s="6">
        <v>155764</v>
      </c>
      <c r="F1846" s="3" t="s">
        <v>2669</v>
      </c>
      <c r="G1846" s="8">
        <v>5000</v>
      </c>
      <c r="H1846" s="6">
        <v>147</v>
      </c>
      <c r="I1846" s="6">
        <v>155041</v>
      </c>
      <c r="J1846" s="13">
        <v>45107</v>
      </c>
      <c r="K1846" s="9">
        <v>5000</v>
      </c>
      <c r="L1846" s="4" t="s">
        <v>4627</v>
      </c>
      <c r="M1846" s="4" t="s">
        <v>4632</v>
      </c>
      <c r="N1846" s="4">
        <f>VLOOKUP(I1846,BaseModelo!$A$2:$E$5075,5)</f>
        <v>5</v>
      </c>
      <c r="P1846" s="15">
        <v>147</v>
      </c>
      <c r="Q1846" s="4">
        <f>VLOOKUP(I1846,BaseModelo!$A$2:$E$5075,3)</f>
        <v>110</v>
      </c>
      <c r="R1846" s="4">
        <f t="shared" si="560"/>
        <v>32283000</v>
      </c>
      <c r="S1846" s="16">
        <f t="shared" si="561"/>
        <v>1.5488027754545735E-4</v>
      </c>
      <c r="T1846" s="4">
        <f t="shared" si="572"/>
        <v>2.2767400799182231E-2</v>
      </c>
      <c r="U1846" s="4">
        <f t="shared" si="573"/>
        <v>2.2767400799182231E-2</v>
      </c>
      <c r="V1846" s="6">
        <f t="shared" si="562"/>
        <v>0</v>
      </c>
      <c r="W1846" s="16" t="str">
        <f t="shared" si="563"/>
        <v/>
      </c>
      <c r="X1846" s="4" t="str">
        <f t="shared" si="574"/>
        <v/>
      </c>
      <c r="Y1846" s="4" t="str">
        <f t="shared" si="564"/>
        <v/>
      </c>
      <c r="Z1846" s="4">
        <f t="shared" si="565"/>
        <v>4058000</v>
      </c>
      <c r="AA1846" s="16">
        <f t="shared" si="566"/>
        <v>1.2321340561853129E-3</v>
      </c>
      <c r="AB1846" s="15">
        <f t="shared" si="575"/>
        <v>0.18112370625924099</v>
      </c>
      <c r="AC1846" s="15">
        <f t="shared" si="576"/>
        <v>0.18112370625924099</v>
      </c>
      <c r="AD1846" s="4">
        <v>155582</v>
      </c>
      <c r="AE1846" s="26">
        <v>1303.3399999999999</v>
      </c>
      <c r="AF1846" s="26">
        <v>1303.3399999999999</v>
      </c>
      <c r="AG1846" s="4">
        <f t="shared" si="577"/>
        <v>1768000</v>
      </c>
      <c r="AH1846" s="16">
        <f t="shared" si="567"/>
        <v>2.8280542986425339E-3</v>
      </c>
      <c r="AI1846" s="15">
        <f t="shared" si="568"/>
        <v>0.41572398190045246</v>
      </c>
      <c r="AJ1846" s="15">
        <f t="shared" si="569"/>
        <v>0.41572398190045246</v>
      </c>
      <c r="AK1846" s="4">
        <f t="shared" si="570"/>
        <v>15073000</v>
      </c>
      <c r="AL1846" s="27">
        <f t="shared" si="571"/>
        <v>3.3171896769057253E-4</v>
      </c>
      <c r="AM1846" s="15">
        <f t="shared" si="578"/>
        <v>4.8762688250514163E-2</v>
      </c>
      <c r="AN1846" s="15">
        <f t="shared" si="579"/>
        <v>7.5523786901022457E-6</v>
      </c>
    </row>
    <row r="1847" spans="1:40" x14ac:dyDescent="0.2">
      <c r="A1847" s="4" t="s">
        <v>4627</v>
      </c>
      <c r="B1847" s="2" t="s">
        <v>7</v>
      </c>
      <c r="C1847" s="5">
        <v>155648</v>
      </c>
      <c r="D1847" s="2" t="s">
        <v>492</v>
      </c>
      <c r="E1847" s="5">
        <v>155649</v>
      </c>
      <c r="F1847" s="2" t="s">
        <v>2656</v>
      </c>
      <c r="G1847" s="7">
        <v>6000</v>
      </c>
      <c r="H1847" s="5">
        <v>142</v>
      </c>
      <c r="I1847" s="6">
        <v>155408</v>
      </c>
      <c r="J1847" s="13">
        <v>45107</v>
      </c>
      <c r="K1847" s="9">
        <v>4321.3755954146818</v>
      </c>
      <c r="L1847" s="4" t="s">
        <v>4627</v>
      </c>
      <c r="M1847" s="4" t="s">
        <v>4632</v>
      </c>
      <c r="N1847" s="4">
        <f>VLOOKUP(I1847,BaseModelo!$A$2:$E$5075,5)</f>
        <v>8</v>
      </c>
      <c r="P1847" s="15">
        <v>142.00000000000003</v>
      </c>
      <c r="Q1847" s="4">
        <f>VLOOKUP(I1847,BaseModelo!$A$2:$E$5075,3)</f>
        <v>132</v>
      </c>
      <c r="R1847" s="4">
        <f t="shared" si="560"/>
        <v>32283000</v>
      </c>
      <c r="S1847" s="16">
        <f t="shared" si="561"/>
        <v>1.8585633305454884E-4</v>
      </c>
      <c r="T1847" s="4">
        <f t="shared" si="572"/>
        <v>2.6391599293745936E-2</v>
      </c>
      <c r="U1847" s="4">
        <f t="shared" si="573"/>
        <v>2.6391599293745942E-2</v>
      </c>
      <c r="V1847" s="6">
        <f t="shared" si="562"/>
        <v>0</v>
      </c>
      <c r="W1847" s="16" t="str">
        <f t="shared" si="563"/>
        <v/>
      </c>
      <c r="X1847" s="4" t="str">
        <f t="shared" si="574"/>
        <v/>
      </c>
      <c r="Y1847" s="4" t="str">
        <f t="shared" si="564"/>
        <v/>
      </c>
      <c r="Z1847" s="4">
        <f t="shared" si="565"/>
        <v>5836000</v>
      </c>
      <c r="AA1847" s="16">
        <f t="shared" si="566"/>
        <v>1.028101439342015E-3</v>
      </c>
      <c r="AB1847" s="15">
        <f t="shared" si="575"/>
        <v>0.14599040438656613</v>
      </c>
      <c r="AC1847" s="15">
        <f t="shared" si="576"/>
        <v>0.14599040438656616</v>
      </c>
      <c r="AD1847" s="4">
        <v>155648</v>
      </c>
      <c r="AE1847" s="26">
        <v>1503.37</v>
      </c>
      <c r="AF1847" s="26">
        <v>1356.5058613969388</v>
      </c>
      <c r="AG1847" s="4">
        <f t="shared" si="577"/>
        <v>2254000</v>
      </c>
      <c r="AH1847" s="16">
        <f t="shared" si="567"/>
        <v>2.6619343389529724E-3</v>
      </c>
      <c r="AI1847" s="15">
        <f t="shared" si="568"/>
        <v>0.37799467613132209</v>
      </c>
      <c r="AJ1847" s="15">
        <f t="shared" si="569"/>
        <v>0.37799467613132215</v>
      </c>
      <c r="AK1847" s="4">
        <f t="shared" si="570"/>
        <v>15073000</v>
      </c>
      <c r="AL1847" s="27">
        <f t="shared" si="571"/>
        <v>3.9806276122868704E-4</v>
      </c>
      <c r="AM1847" s="15">
        <f t="shared" si="578"/>
        <v>5.6524912094473558E-2</v>
      </c>
      <c r="AN1847" s="15">
        <f t="shared" si="579"/>
        <v>1.0505512888109577E-5</v>
      </c>
    </row>
    <row r="1848" spans="1:40" x14ac:dyDescent="0.2">
      <c r="A1848" s="4" t="s">
        <v>4627</v>
      </c>
      <c r="B1848" s="3" t="s">
        <v>7</v>
      </c>
      <c r="C1848" s="6">
        <v>155648</v>
      </c>
      <c r="D1848" s="3" t="s">
        <v>492</v>
      </c>
      <c r="E1848" s="6">
        <v>155650</v>
      </c>
      <c r="F1848" s="3" t="s">
        <v>2663</v>
      </c>
      <c r="G1848" s="8">
        <v>6000</v>
      </c>
      <c r="H1848" s="6">
        <v>142</v>
      </c>
      <c r="I1848" s="6">
        <v>155395</v>
      </c>
      <c r="J1848" s="13">
        <v>45107</v>
      </c>
      <c r="K1848" s="9">
        <v>4321.3755954146818</v>
      </c>
      <c r="L1848" s="4" t="s">
        <v>4627</v>
      </c>
      <c r="M1848" s="4" t="s">
        <v>4632</v>
      </c>
      <c r="N1848" s="4">
        <f>VLOOKUP(I1848,BaseModelo!$A$2:$E$5075,5)</f>
        <v>10</v>
      </c>
      <c r="P1848" s="15">
        <v>142.00000000000003</v>
      </c>
      <c r="Q1848" s="4">
        <f>VLOOKUP(I1848,BaseModelo!$A$2:$E$5075,3)</f>
        <v>0</v>
      </c>
      <c r="R1848" s="4">
        <f t="shared" si="560"/>
        <v>32283000</v>
      </c>
      <c r="S1848" s="16">
        <f t="shared" si="561"/>
        <v>1.8585633305454884E-4</v>
      </c>
      <c r="T1848" s="4">
        <f t="shared" si="572"/>
        <v>2.6391599293745936E-2</v>
      </c>
      <c r="U1848" s="4">
        <f t="shared" si="573"/>
        <v>2.6391599293745942E-2</v>
      </c>
      <c r="V1848" s="6">
        <f t="shared" si="562"/>
        <v>0</v>
      </c>
      <c r="W1848" s="16" t="str">
        <f t="shared" si="563"/>
        <v/>
      </c>
      <c r="X1848" s="4" t="str">
        <f t="shared" si="574"/>
        <v/>
      </c>
      <c r="Y1848" s="4" t="str">
        <f t="shared" si="564"/>
        <v/>
      </c>
      <c r="Z1848" s="4">
        <f t="shared" si="565"/>
        <v>4121000</v>
      </c>
      <c r="AA1848" s="16">
        <f t="shared" si="566"/>
        <v>1.4559572919194371E-3</v>
      </c>
      <c r="AB1848" s="15">
        <f t="shared" si="575"/>
        <v>0.20674593545256006</v>
      </c>
      <c r="AC1848" s="15">
        <f t="shared" si="576"/>
        <v>0.20674593545256012</v>
      </c>
      <c r="AD1848" s="4">
        <v>155648</v>
      </c>
      <c r="AE1848" s="26">
        <v>1503.37</v>
      </c>
      <c r="AF1848" s="26">
        <v>1356.5058613969388</v>
      </c>
      <c r="AG1848" s="4">
        <f t="shared" si="577"/>
        <v>2105000</v>
      </c>
      <c r="AH1848" s="16">
        <f t="shared" si="567"/>
        <v>2.8503562945368173E-3</v>
      </c>
      <c r="AI1848" s="15">
        <f t="shared" si="568"/>
        <v>0.40475059382422807</v>
      </c>
      <c r="AJ1848" s="15">
        <f t="shared" si="569"/>
        <v>0.40475059382422812</v>
      </c>
      <c r="AK1848" s="4">
        <f t="shared" si="570"/>
        <v>15073000</v>
      </c>
      <c r="AL1848" s="27">
        <f t="shared" si="571"/>
        <v>3.9806276122868704E-4</v>
      </c>
      <c r="AM1848" s="15">
        <f t="shared" si="578"/>
        <v>5.6524912094473558E-2</v>
      </c>
      <c r="AN1848" s="15">
        <f t="shared" si="579"/>
        <v>1.0505512888109577E-5</v>
      </c>
    </row>
    <row r="1849" spans="1:40" x14ac:dyDescent="0.2">
      <c r="A1849" s="4" t="s">
        <v>4627</v>
      </c>
      <c r="B1849" s="3" t="s">
        <v>7</v>
      </c>
      <c r="C1849" s="6">
        <v>155648</v>
      </c>
      <c r="D1849" s="3" t="s">
        <v>492</v>
      </c>
      <c r="E1849" s="6">
        <v>155651</v>
      </c>
      <c r="F1849" s="3" t="s">
        <v>2664</v>
      </c>
      <c r="G1849" s="8">
        <v>6000</v>
      </c>
      <c r="H1849" s="6">
        <v>142</v>
      </c>
      <c r="I1849" s="6">
        <v>155407</v>
      </c>
      <c r="J1849" s="13">
        <v>45107</v>
      </c>
      <c r="K1849" s="9">
        <v>4321.3755954146818</v>
      </c>
      <c r="L1849" s="4" t="s">
        <v>4627</v>
      </c>
      <c r="M1849" s="4" t="s">
        <v>4632</v>
      </c>
      <c r="N1849" s="4">
        <f>VLOOKUP(I1849,BaseModelo!$A$2:$E$5075,5)</f>
        <v>5</v>
      </c>
      <c r="P1849" s="15">
        <v>142.00000000000003</v>
      </c>
      <c r="Q1849" s="4">
        <f>VLOOKUP(I1849,BaseModelo!$A$2:$E$5075,3)</f>
        <v>110</v>
      </c>
      <c r="R1849" s="4">
        <f t="shared" si="560"/>
        <v>32283000</v>
      </c>
      <c r="S1849" s="16">
        <f t="shared" si="561"/>
        <v>1.8585633305454884E-4</v>
      </c>
      <c r="T1849" s="4">
        <f t="shared" si="572"/>
        <v>2.6391599293745936E-2</v>
      </c>
      <c r="U1849" s="4">
        <f t="shared" si="573"/>
        <v>2.6391599293745942E-2</v>
      </c>
      <c r="V1849" s="6">
        <f t="shared" si="562"/>
        <v>0</v>
      </c>
      <c r="W1849" s="16" t="str">
        <f t="shared" si="563"/>
        <v/>
      </c>
      <c r="X1849" s="4" t="str">
        <f t="shared" si="574"/>
        <v/>
      </c>
      <c r="Y1849" s="4" t="str">
        <f t="shared" si="564"/>
        <v/>
      </c>
      <c r="Z1849" s="4">
        <f t="shared" si="565"/>
        <v>4058000</v>
      </c>
      <c r="AA1849" s="16">
        <f t="shared" si="566"/>
        <v>1.4785608674223755E-3</v>
      </c>
      <c r="AB1849" s="15">
        <f t="shared" si="575"/>
        <v>0.20995564317397733</v>
      </c>
      <c r="AC1849" s="15">
        <f t="shared" si="576"/>
        <v>0.20995564317397736</v>
      </c>
      <c r="AD1849" s="4">
        <v>155648</v>
      </c>
      <c r="AE1849" s="26">
        <v>1503.37</v>
      </c>
      <c r="AF1849" s="26">
        <v>1356.5058613969388</v>
      </c>
      <c r="AG1849" s="4">
        <f t="shared" si="577"/>
        <v>1768000</v>
      </c>
      <c r="AH1849" s="16">
        <f t="shared" si="567"/>
        <v>3.3936651583710408E-3</v>
      </c>
      <c r="AI1849" s="15">
        <f t="shared" si="568"/>
        <v>0.48190045248868779</v>
      </c>
      <c r="AJ1849" s="15">
        <f t="shared" si="569"/>
        <v>0.4819004524886879</v>
      </c>
      <c r="AK1849" s="4">
        <f t="shared" si="570"/>
        <v>15073000</v>
      </c>
      <c r="AL1849" s="27">
        <f t="shared" si="571"/>
        <v>3.9806276122868704E-4</v>
      </c>
      <c r="AM1849" s="15">
        <f t="shared" si="578"/>
        <v>5.6524912094473558E-2</v>
      </c>
      <c r="AN1849" s="15">
        <f t="shared" si="579"/>
        <v>1.0505512888109577E-5</v>
      </c>
    </row>
    <row r="1850" spans="1:40" x14ac:dyDescent="0.2">
      <c r="A1850" s="4" t="s">
        <v>4627</v>
      </c>
      <c r="B1850" s="3" t="s">
        <v>7</v>
      </c>
      <c r="C1850" s="6">
        <v>155648</v>
      </c>
      <c r="D1850" s="3" t="s">
        <v>492</v>
      </c>
      <c r="E1850" s="6">
        <v>155652</v>
      </c>
      <c r="F1850" s="3" t="s">
        <v>2665</v>
      </c>
      <c r="G1850" s="8">
        <v>6000</v>
      </c>
      <c r="H1850" s="6">
        <v>142</v>
      </c>
      <c r="I1850" s="6">
        <v>155403</v>
      </c>
      <c r="J1850" s="13">
        <v>45107</v>
      </c>
      <c r="K1850" s="9">
        <v>4321.3755954146818</v>
      </c>
      <c r="L1850" s="4" t="s">
        <v>4627</v>
      </c>
      <c r="M1850" s="4" t="s">
        <v>4632</v>
      </c>
      <c r="N1850" s="4">
        <f>VLOOKUP(I1850,BaseModelo!$A$2:$E$5075,5)</f>
        <v>6</v>
      </c>
      <c r="P1850" s="15">
        <v>142.00000000000003</v>
      </c>
      <c r="Q1850" s="4">
        <f>VLOOKUP(I1850,BaseModelo!$A$2:$E$5075,3)</f>
        <v>115</v>
      </c>
      <c r="R1850" s="4">
        <f t="shared" si="560"/>
        <v>32283000</v>
      </c>
      <c r="S1850" s="16">
        <f t="shared" si="561"/>
        <v>1.8585633305454884E-4</v>
      </c>
      <c r="T1850" s="4">
        <f t="shared" si="572"/>
        <v>2.6391599293745936E-2</v>
      </c>
      <c r="U1850" s="4">
        <f t="shared" si="573"/>
        <v>2.6391599293745942E-2</v>
      </c>
      <c r="V1850" s="6">
        <f t="shared" si="562"/>
        <v>0</v>
      </c>
      <c r="W1850" s="16" t="str">
        <f t="shared" si="563"/>
        <v/>
      </c>
      <c r="X1850" s="4" t="str">
        <f t="shared" si="574"/>
        <v/>
      </c>
      <c r="Y1850" s="4" t="str">
        <f t="shared" si="564"/>
        <v/>
      </c>
      <c r="Z1850" s="4">
        <f t="shared" si="565"/>
        <v>4853000</v>
      </c>
      <c r="AA1850" s="16">
        <f t="shared" si="566"/>
        <v>1.2363486503193901E-3</v>
      </c>
      <c r="AB1850" s="15">
        <f t="shared" si="575"/>
        <v>0.17556150834535339</v>
      </c>
      <c r="AC1850" s="15">
        <f t="shared" si="576"/>
        <v>0.17556150834535342</v>
      </c>
      <c r="AD1850" s="4">
        <v>155648</v>
      </c>
      <c r="AE1850" s="26">
        <v>1503.37</v>
      </c>
      <c r="AF1850" s="26">
        <v>1356.5058613969388</v>
      </c>
      <c r="AG1850" s="4">
        <f t="shared" si="577"/>
        <v>1993000</v>
      </c>
      <c r="AH1850" s="16">
        <f t="shared" si="567"/>
        <v>3.0105368790767687E-3</v>
      </c>
      <c r="AI1850" s="15">
        <f t="shared" si="568"/>
        <v>0.42749623682890114</v>
      </c>
      <c r="AJ1850" s="15">
        <f t="shared" si="569"/>
        <v>0.42749623682890125</v>
      </c>
      <c r="AK1850" s="4">
        <f t="shared" si="570"/>
        <v>15073000</v>
      </c>
      <c r="AL1850" s="27">
        <f t="shared" si="571"/>
        <v>3.9806276122868704E-4</v>
      </c>
      <c r="AM1850" s="15">
        <f t="shared" si="578"/>
        <v>5.6524912094473558E-2</v>
      </c>
      <c r="AN1850" s="15">
        <f t="shared" si="579"/>
        <v>1.0505512888109577E-5</v>
      </c>
    </row>
    <row r="1851" spans="1:40" x14ac:dyDescent="0.2">
      <c r="A1851" s="4" t="s">
        <v>4627</v>
      </c>
      <c r="B1851" s="3" t="s">
        <v>7</v>
      </c>
      <c r="C1851" s="6">
        <v>155648</v>
      </c>
      <c r="D1851" s="3" t="s">
        <v>492</v>
      </c>
      <c r="E1851" s="6">
        <v>155653</v>
      </c>
      <c r="F1851" s="3" t="s">
        <v>2666</v>
      </c>
      <c r="G1851" s="8">
        <v>6000</v>
      </c>
      <c r="H1851" s="6">
        <v>142</v>
      </c>
      <c r="I1851" s="6">
        <v>155399</v>
      </c>
      <c r="J1851" s="13">
        <v>45107</v>
      </c>
      <c r="K1851" s="9">
        <v>4321.3755954146818</v>
      </c>
      <c r="L1851" s="4" t="s">
        <v>4627</v>
      </c>
      <c r="M1851" s="4" t="s">
        <v>4632</v>
      </c>
      <c r="N1851" s="4">
        <f>VLOOKUP(I1851,BaseModelo!$A$2:$E$5075,5)</f>
        <v>7</v>
      </c>
      <c r="P1851" s="15">
        <v>142.00000000000003</v>
      </c>
      <c r="Q1851" s="4">
        <f>VLOOKUP(I1851,BaseModelo!$A$2:$E$5075,3)</f>
        <v>127</v>
      </c>
      <c r="R1851" s="4">
        <f t="shared" si="560"/>
        <v>32283000</v>
      </c>
      <c r="S1851" s="16">
        <f t="shared" si="561"/>
        <v>1.8585633305454884E-4</v>
      </c>
      <c r="T1851" s="4">
        <f t="shared" si="572"/>
        <v>2.6391599293745936E-2</v>
      </c>
      <c r="U1851" s="4">
        <f t="shared" si="573"/>
        <v>2.6391599293745942E-2</v>
      </c>
      <c r="V1851" s="6">
        <f t="shared" si="562"/>
        <v>0</v>
      </c>
      <c r="W1851" s="16" t="str">
        <f t="shared" si="563"/>
        <v/>
      </c>
      <c r="X1851" s="4" t="str">
        <f t="shared" si="574"/>
        <v/>
      </c>
      <c r="Y1851" s="4" t="str">
        <f t="shared" si="564"/>
        <v/>
      </c>
      <c r="Z1851" s="4">
        <f t="shared" si="565"/>
        <v>4022000</v>
      </c>
      <c r="AA1851" s="16">
        <f t="shared" si="566"/>
        <v>1.4917951268025858E-3</v>
      </c>
      <c r="AB1851" s="15">
        <f t="shared" si="575"/>
        <v>0.21183490800596719</v>
      </c>
      <c r="AC1851" s="15">
        <f t="shared" si="576"/>
        <v>0.21183490800596722</v>
      </c>
      <c r="AD1851" s="4">
        <v>155648</v>
      </c>
      <c r="AE1851" s="26">
        <v>1503.37</v>
      </c>
      <c r="AF1851" s="26">
        <v>1356.5058613969388</v>
      </c>
      <c r="AG1851" s="4">
        <f t="shared" si="577"/>
        <v>1778000</v>
      </c>
      <c r="AH1851" s="16">
        <f t="shared" si="567"/>
        <v>3.3745781777277839E-3</v>
      </c>
      <c r="AI1851" s="15">
        <f t="shared" si="568"/>
        <v>0.47919010123734529</v>
      </c>
      <c r="AJ1851" s="15">
        <f t="shared" si="569"/>
        <v>0.4791901012373454</v>
      </c>
      <c r="AK1851" s="4">
        <f t="shared" si="570"/>
        <v>15073000</v>
      </c>
      <c r="AL1851" s="27">
        <f t="shared" si="571"/>
        <v>3.9806276122868704E-4</v>
      </c>
      <c r="AM1851" s="15">
        <f t="shared" si="578"/>
        <v>5.6524912094473558E-2</v>
      </c>
      <c r="AN1851" s="15">
        <f t="shared" si="579"/>
        <v>1.0505512888109577E-5</v>
      </c>
    </row>
    <row r="1852" spans="1:40" x14ac:dyDescent="0.2">
      <c r="A1852" s="4" t="s">
        <v>4627</v>
      </c>
      <c r="B1852" s="3" t="s">
        <v>7</v>
      </c>
      <c r="C1852" s="6">
        <v>155648</v>
      </c>
      <c r="D1852" s="3" t="s">
        <v>492</v>
      </c>
      <c r="E1852" s="6">
        <v>155654</v>
      </c>
      <c r="F1852" s="3" t="s">
        <v>2667</v>
      </c>
      <c r="G1852" s="8">
        <v>6000</v>
      </c>
      <c r="H1852" s="6">
        <v>142</v>
      </c>
      <c r="I1852" s="6">
        <v>155410</v>
      </c>
      <c r="J1852" s="13">
        <v>45107</v>
      </c>
      <c r="K1852" s="9">
        <v>4321.3755954146818</v>
      </c>
      <c r="L1852" s="4" t="s">
        <v>4627</v>
      </c>
      <c r="M1852" s="4" t="s">
        <v>4632</v>
      </c>
      <c r="N1852" s="4">
        <f>VLOOKUP(I1852,BaseModelo!$A$2:$E$5075,5)</f>
        <v>7</v>
      </c>
      <c r="P1852" s="15">
        <v>142.00000000000003</v>
      </c>
      <c r="Q1852" s="4">
        <f>VLOOKUP(I1852,BaseModelo!$A$2:$E$5075,3)</f>
        <v>127</v>
      </c>
      <c r="R1852" s="4">
        <f t="shared" si="560"/>
        <v>32283000</v>
      </c>
      <c r="S1852" s="16">
        <f t="shared" si="561"/>
        <v>1.8585633305454884E-4</v>
      </c>
      <c r="T1852" s="4">
        <f t="shared" si="572"/>
        <v>2.6391599293745936E-2</v>
      </c>
      <c r="U1852" s="4">
        <f t="shared" si="573"/>
        <v>2.6391599293745942E-2</v>
      </c>
      <c r="V1852" s="6">
        <f t="shared" si="562"/>
        <v>0</v>
      </c>
      <c r="W1852" s="16" t="str">
        <f t="shared" si="563"/>
        <v/>
      </c>
      <c r="X1852" s="4" t="str">
        <f t="shared" si="574"/>
        <v/>
      </c>
      <c r="Y1852" s="4" t="str">
        <f t="shared" si="564"/>
        <v/>
      </c>
      <c r="Z1852" s="4">
        <f t="shared" si="565"/>
        <v>4022000</v>
      </c>
      <c r="AA1852" s="16">
        <f t="shared" si="566"/>
        <v>1.4917951268025858E-3</v>
      </c>
      <c r="AB1852" s="15">
        <f t="shared" si="575"/>
        <v>0.21183490800596719</v>
      </c>
      <c r="AC1852" s="15">
        <f t="shared" si="576"/>
        <v>0.21183490800596722</v>
      </c>
      <c r="AD1852" s="4">
        <v>155648</v>
      </c>
      <c r="AE1852" s="26">
        <v>1503.37</v>
      </c>
      <c r="AF1852" s="26">
        <v>1356.5058613969388</v>
      </c>
      <c r="AG1852" s="4">
        <f t="shared" si="577"/>
        <v>1778000</v>
      </c>
      <c r="AH1852" s="16">
        <f t="shared" si="567"/>
        <v>3.3745781777277839E-3</v>
      </c>
      <c r="AI1852" s="15">
        <f t="shared" si="568"/>
        <v>0.47919010123734529</v>
      </c>
      <c r="AJ1852" s="15">
        <f t="shared" si="569"/>
        <v>0.4791901012373454</v>
      </c>
      <c r="AK1852" s="4">
        <f t="shared" si="570"/>
        <v>15073000</v>
      </c>
      <c r="AL1852" s="27">
        <f t="shared" si="571"/>
        <v>3.9806276122868704E-4</v>
      </c>
      <c r="AM1852" s="15">
        <f t="shared" si="578"/>
        <v>5.6524912094473558E-2</v>
      </c>
      <c r="AN1852" s="15">
        <f t="shared" si="579"/>
        <v>1.0505512888109577E-5</v>
      </c>
    </row>
    <row r="1853" spans="1:40" x14ac:dyDescent="0.2">
      <c r="A1853" s="4" t="s">
        <v>4627</v>
      </c>
      <c r="B1853" s="3" t="s">
        <v>1</v>
      </c>
      <c r="C1853" s="6">
        <v>155680</v>
      </c>
      <c r="D1853" s="3" t="s">
        <v>217</v>
      </c>
      <c r="E1853" s="6">
        <v>155804</v>
      </c>
      <c r="F1853" s="3" t="s">
        <v>2670</v>
      </c>
      <c r="G1853" s="8">
        <v>6000</v>
      </c>
      <c r="H1853" s="6">
        <v>142</v>
      </c>
      <c r="I1853" s="6">
        <v>155005</v>
      </c>
      <c r="J1853" s="13">
        <v>45107</v>
      </c>
      <c r="K1853" s="9">
        <v>6000</v>
      </c>
      <c r="L1853" s="4" t="s">
        <v>4627</v>
      </c>
      <c r="M1853" s="4" t="s">
        <v>4632</v>
      </c>
      <c r="N1853" s="4">
        <f>VLOOKUP(I1853,BaseModelo!$A$2:$E$5075,5)</f>
        <v>5</v>
      </c>
      <c r="P1853" s="15">
        <v>142.00000000000003</v>
      </c>
      <c r="Q1853" s="4">
        <f>VLOOKUP(I1853,BaseModelo!$A$2:$E$5075,3)</f>
        <v>110</v>
      </c>
      <c r="R1853" s="4">
        <f t="shared" si="560"/>
        <v>32283000</v>
      </c>
      <c r="S1853" s="16">
        <f t="shared" si="561"/>
        <v>1.8585633305454884E-4</v>
      </c>
      <c r="T1853" s="4">
        <f t="shared" si="572"/>
        <v>2.6391599293745936E-2</v>
      </c>
      <c r="U1853" s="4">
        <f t="shared" si="573"/>
        <v>2.6391599293745942E-2</v>
      </c>
      <c r="V1853" s="6">
        <f t="shared" si="562"/>
        <v>0</v>
      </c>
      <c r="W1853" s="16" t="str">
        <f t="shared" si="563"/>
        <v/>
      </c>
      <c r="X1853" s="4" t="str">
        <f t="shared" si="574"/>
        <v/>
      </c>
      <c r="Y1853" s="4" t="str">
        <f t="shared" si="564"/>
        <v/>
      </c>
      <c r="Z1853" s="4">
        <f t="shared" si="565"/>
        <v>4058000</v>
      </c>
      <c r="AA1853" s="16">
        <f t="shared" si="566"/>
        <v>1.4785608674223755E-3</v>
      </c>
      <c r="AB1853" s="15">
        <f t="shared" si="575"/>
        <v>0.20995564317397733</v>
      </c>
      <c r="AC1853" s="15">
        <f t="shared" si="576"/>
        <v>0.20995564317397736</v>
      </c>
      <c r="AD1853" s="4">
        <v>155680</v>
      </c>
      <c r="AE1853" s="26">
        <v>1503.37</v>
      </c>
      <c r="AF1853" s="26">
        <v>1503.37</v>
      </c>
      <c r="AG1853" s="4">
        <f t="shared" si="577"/>
        <v>1768000</v>
      </c>
      <c r="AH1853" s="16">
        <f t="shared" si="567"/>
        <v>3.3936651583710408E-3</v>
      </c>
      <c r="AI1853" s="15">
        <f t="shared" si="568"/>
        <v>0.48190045248868779</v>
      </c>
      <c r="AJ1853" s="15">
        <f t="shared" si="569"/>
        <v>0.4819004524886879</v>
      </c>
      <c r="AK1853" s="4">
        <f t="shared" si="570"/>
        <v>15073000</v>
      </c>
      <c r="AL1853" s="27">
        <f t="shared" si="571"/>
        <v>3.9806276122868704E-4</v>
      </c>
      <c r="AM1853" s="15">
        <f t="shared" si="578"/>
        <v>5.6524912094473558E-2</v>
      </c>
      <c r="AN1853" s="15">
        <f t="shared" si="579"/>
        <v>1.0505512888109577E-5</v>
      </c>
    </row>
    <row r="1854" spans="1:40" x14ac:dyDescent="0.2">
      <c r="A1854" s="4" t="s">
        <v>4627</v>
      </c>
      <c r="B1854" s="3" t="s">
        <v>10</v>
      </c>
      <c r="C1854" s="6">
        <v>155689</v>
      </c>
      <c r="D1854" s="3" t="s">
        <v>222</v>
      </c>
      <c r="E1854" s="6">
        <v>155736</v>
      </c>
      <c r="F1854" s="3" t="s">
        <v>2673</v>
      </c>
      <c r="G1854" s="8">
        <v>10000</v>
      </c>
      <c r="H1854" s="6">
        <v>142</v>
      </c>
      <c r="I1854" s="6">
        <v>155555</v>
      </c>
      <c r="J1854" s="13">
        <v>45107</v>
      </c>
      <c r="K1854" s="9">
        <v>10000</v>
      </c>
      <c r="L1854" s="4" t="s">
        <v>4627</v>
      </c>
      <c r="M1854" s="4" t="s">
        <v>4632</v>
      </c>
      <c r="N1854" s="4">
        <f>VLOOKUP(I1854,BaseModelo!$A$2:$E$5075,5)</f>
        <v>9</v>
      </c>
      <c r="P1854" s="15">
        <v>142.00000000000003</v>
      </c>
      <c r="Q1854" s="4">
        <f>VLOOKUP(I1854,BaseModelo!$A$2:$E$5075,3)</f>
        <v>147</v>
      </c>
      <c r="R1854" s="4">
        <f t="shared" si="560"/>
        <v>32283000</v>
      </c>
      <c r="S1854" s="16">
        <f t="shared" si="561"/>
        <v>3.0976055509091471E-4</v>
      </c>
      <c r="T1854" s="4">
        <f t="shared" si="572"/>
        <v>4.3985998822909891E-2</v>
      </c>
      <c r="U1854" s="4">
        <f t="shared" si="573"/>
        <v>4.3985998822909898E-2</v>
      </c>
      <c r="V1854" s="6">
        <f t="shared" si="562"/>
        <v>0</v>
      </c>
      <c r="W1854" s="16" t="str">
        <f t="shared" si="563"/>
        <v/>
      </c>
      <c r="X1854" s="4" t="str">
        <f t="shared" si="574"/>
        <v/>
      </c>
      <c r="Y1854" s="4" t="str">
        <f t="shared" si="564"/>
        <v/>
      </c>
      <c r="Z1854" s="4">
        <f t="shared" si="565"/>
        <v>5305000</v>
      </c>
      <c r="AA1854" s="16">
        <f t="shared" si="566"/>
        <v>1.885014137606032E-3</v>
      </c>
      <c r="AB1854" s="15">
        <f t="shared" si="575"/>
        <v>0.26767200754005654</v>
      </c>
      <c r="AC1854" s="15">
        <f t="shared" si="576"/>
        <v>0.2676720075400566</v>
      </c>
      <c r="AD1854" s="4">
        <v>155689</v>
      </c>
      <c r="AE1854" s="26">
        <v>2510.34</v>
      </c>
      <c r="AF1854" s="26">
        <v>2510.34</v>
      </c>
      <c r="AG1854" s="4">
        <f t="shared" si="577"/>
        <v>2114000</v>
      </c>
      <c r="AH1854" s="16">
        <f t="shared" si="567"/>
        <v>4.7303689687795648E-3</v>
      </c>
      <c r="AI1854" s="15">
        <f t="shared" si="568"/>
        <v>0.67171239356669821</v>
      </c>
      <c r="AJ1854" s="15">
        <f t="shared" si="569"/>
        <v>0.67171239356669832</v>
      </c>
      <c r="AK1854" s="4">
        <f t="shared" si="570"/>
        <v>15073000</v>
      </c>
      <c r="AL1854" s="27">
        <f t="shared" si="571"/>
        <v>6.6343793538114506E-4</v>
      </c>
      <c r="AM1854" s="15">
        <f t="shared" si="578"/>
        <v>9.4208186824122603E-2</v>
      </c>
      <c r="AN1854" s="15">
        <f t="shared" si="579"/>
        <v>2.918198024474882E-5</v>
      </c>
    </row>
    <row r="1855" spans="1:40" x14ac:dyDescent="0.2">
      <c r="A1855" s="4" t="s">
        <v>4627</v>
      </c>
      <c r="B1855" s="3" t="s">
        <v>10</v>
      </c>
      <c r="C1855" s="6">
        <v>155689</v>
      </c>
      <c r="D1855" s="3" t="s">
        <v>222</v>
      </c>
      <c r="E1855" s="6">
        <v>155737</v>
      </c>
      <c r="F1855" s="3" t="s">
        <v>2674</v>
      </c>
      <c r="G1855" s="8">
        <v>10000</v>
      </c>
      <c r="H1855" s="6">
        <v>142</v>
      </c>
      <c r="I1855" s="6">
        <v>154960</v>
      </c>
      <c r="J1855" s="13">
        <v>45107</v>
      </c>
      <c r="K1855" s="9">
        <v>10000</v>
      </c>
      <c r="L1855" s="4" t="s">
        <v>4627</v>
      </c>
      <c r="M1855" s="4" t="s">
        <v>4632</v>
      </c>
      <c r="N1855" s="4">
        <f>VLOOKUP(I1855,BaseModelo!$A$2:$E$5075,5)</f>
        <v>8</v>
      </c>
      <c r="P1855" s="15">
        <v>142.00000000000003</v>
      </c>
      <c r="Q1855" s="4">
        <f>VLOOKUP(I1855,BaseModelo!$A$2:$E$5075,3)</f>
        <v>132</v>
      </c>
      <c r="R1855" s="4">
        <f t="shared" si="560"/>
        <v>32283000</v>
      </c>
      <c r="S1855" s="16">
        <f t="shared" si="561"/>
        <v>3.0976055509091471E-4</v>
      </c>
      <c r="T1855" s="4">
        <f t="shared" si="572"/>
        <v>4.3985998822909891E-2</v>
      </c>
      <c r="U1855" s="4">
        <f t="shared" si="573"/>
        <v>4.3985998822909898E-2</v>
      </c>
      <c r="V1855" s="6">
        <f t="shared" si="562"/>
        <v>0</v>
      </c>
      <c r="W1855" s="16" t="str">
        <f t="shared" si="563"/>
        <v/>
      </c>
      <c r="X1855" s="4" t="str">
        <f t="shared" si="574"/>
        <v/>
      </c>
      <c r="Y1855" s="4" t="str">
        <f t="shared" si="564"/>
        <v/>
      </c>
      <c r="Z1855" s="4">
        <f t="shared" si="565"/>
        <v>5836000</v>
      </c>
      <c r="AA1855" s="16">
        <f t="shared" si="566"/>
        <v>1.7135023989033585E-3</v>
      </c>
      <c r="AB1855" s="15">
        <f t="shared" si="575"/>
        <v>0.2433173406442769</v>
      </c>
      <c r="AC1855" s="15">
        <f t="shared" si="576"/>
        <v>0.24331734064427696</v>
      </c>
      <c r="AD1855" s="4">
        <v>155689</v>
      </c>
      <c r="AE1855" s="26">
        <v>2510.34</v>
      </c>
      <c r="AF1855" s="26">
        <v>2510.34</v>
      </c>
      <c r="AG1855" s="4">
        <f t="shared" si="577"/>
        <v>2254000</v>
      </c>
      <c r="AH1855" s="16">
        <f t="shared" si="567"/>
        <v>4.4365572315882874E-3</v>
      </c>
      <c r="AI1855" s="15">
        <f t="shared" si="568"/>
        <v>0.62999112688553682</v>
      </c>
      <c r="AJ1855" s="15">
        <f t="shared" si="569"/>
        <v>0.62999112688553693</v>
      </c>
      <c r="AK1855" s="4">
        <f t="shared" si="570"/>
        <v>15073000</v>
      </c>
      <c r="AL1855" s="27">
        <f t="shared" si="571"/>
        <v>6.6343793538114506E-4</v>
      </c>
      <c r="AM1855" s="15">
        <f t="shared" si="578"/>
        <v>9.4208186824122603E-2</v>
      </c>
      <c r="AN1855" s="15">
        <f t="shared" si="579"/>
        <v>2.918198024474882E-5</v>
      </c>
    </row>
    <row r="1856" spans="1:40" x14ac:dyDescent="0.2">
      <c r="A1856" s="4" t="s">
        <v>4627</v>
      </c>
      <c r="B1856" s="3" t="s">
        <v>10</v>
      </c>
      <c r="C1856" s="6">
        <v>155689</v>
      </c>
      <c r="D1856" s="3" t="s">
        <v>222</v>
      </c>
      <c r="E1856" s="6">
        <v>155738</v>
      </c>
      <c r="F1856" s="3" t="s">
        <v>2675</v>
      </c>
      <c r="G1856" s="8">
        <v>5000</v>
      </c>
      <c r="H1856" s="6">
        <v>147</v>
      </c>
      <c r="I1856" s="6">
        <v>154363</v>
      </c>
      <c r="J1856" s="13">
        <v>45107</v>
      </c>
      <c r="K1856" s="9">
        <v>5000</v>
      </c>
      <c r="L1856" s="4" t="s">
        <v>4627</v>
      </c>
      <c r="M1856" s="4" t="s">
        <v>4632</v>
      </c>
      <c r="N1856" s="4">
        <f>VLOOKUP(I1856,BaseModelo!$A$2:$E$5075,5)</f>
        <v>10</v>
      </c>
      <c r="P1856" s="15">
        <v>147</v>
      </c>
      <c r="Q1856" s="4">
        <f>VLOOKUP(I1856,BaseModelo!$A$2:$E$5075,3)</f>
        <v>0</v>
      </c>
      <c r="R1856" s="4">
        <f t="shared" si="560"/>
        <v>32283000</v>
      </c>
      <c r="S1856" s="16">
        <f t="shared" si="561"/>
        <v>1.5488027754545735E-4</v>
      </c>
      <c r="T1856" s="4">
        <f t="shared" si="572"/>
        <v>2.2767400799182231E-2</v>
      </c>
      <c r="U1856" s="4">
        <f t="shared" si="573"/>
        <v>2.2767400799182231E-2</v>
      </c>
      <c r="V1856" s="6">
        <f t="shared" si="562"/>
        <v>0</v>
      </c>
      <c r="W1856" s="16" t="str">
        <f t="shared" si="563"/>
        <v/>
      </c>
      <c r="X1856" s="4" t="str">
        <f t="shared" si="574"/>
        <v/>
      </c>
      <c r="Y1856" s="4" t="str">
        <f t="shared" si="564"/>
        <v/>
      </c>
      <c r="Z1856" s="4">
        <f t="shared" si="565"/>
        <v>4121000</v>
      </c>
      <c r="AA1856" s="16">
        <f t="shared" si="566"/>
        <v>1.2132977432661976E-3</v>
      </c>
      <c r="AB1856" s="15">
        <f t="shared" si="575"/>
        <v>0.17835476826013105</v>
      </c>
      <c r="AC1856" s="15">
        <f t="shared" si="576"/>
        <v>0.17835476826013105</v>
      </c>
      <c r="AD1856" s="4">
        <v>155689</v>
      </c>
      <c r="AE1856" s="26">
        <v>1303.3399999999999</v>
      </c>
      <c r="AF1856" s="26">
        <v>1303.3399999999999</v>
      </c>
      <c r="AG1856" s="4">
        <f t="shared" si="577"/>
        <v>2105000</v>
      </c>
      <c r="AH1856" s="16">
        <f t="shared" si="567"/>
        <v>2.3752969121140144E-3</v>
      </c>
      <c r="AI1856" s="15">
        <f t="shared" si="568"/>
        <v>0.34916864608076009</v>
      </c>
      <c r="AJ1856" s="15">
        <f t="shared" si="569"/>
        <v>0.34916864608076009</v>
      </c>
      <c r="AK1856" s="4">
        <f t="shared" si="570"/>
        <v>15073000</v>
      </c>
      <c r="AL1856" s="27">
        <f t="shared" si="571"/>
        <v>3.3171896769057253E-4</v>
      </c>
      <c r="AM1856" s="15">
        <f t="shared" si="578"/>
        <v>4.8762688250514163E-2</v>
      </c>
      <c r="AN1856" s="15">
        <f t="shared" si="579"/>
        <v>7.5523786901022457E-6</v>
      </c>
    </row>
    <row r="1857" spans="1:40" x14ac:dyDescent="0.2">
      <c r="A1857" s="4" t="s">
        <v>4628</v>
      </c>
      <c r="B1857" s="3" t="s">
        <v>15</v>
      </c>
      <c r="C1857" s="6">
        <v>155717</v>
      </c>
      <c r="D1857" s="3" t="s">
        <v>225</v>
      </c>
      <c r="E1857" s="6">
        <v>155725</v>
      </c>
      <c r="F1857" s="3" t="s">
        <v>2657</v>
      </c>
      <c r="G1857" s="8">
        <v>8000</v>
      </c>
      <c r="H1857" s="6">
        <v>142</v>
      </c>
      <c r="I1857" s="6">
        <v>155337</v>
      </c>
      <c r="J1857" s="13">
        <v>45107</v>
      </c>
      <c r="K1857" s="9">
        <v>8000</v>
      </c>
      <c r="L1857" s="4" t="s">
        <v>4628</v>
      </c>
      <c r="M1857" s="4" t="s">
        <v>4632</v>
      </c>
      <c r="N1857" s="4">
        <f>VLOOKUP(I1857,BaseModelo!$A$2:$E$5075,5)</f>
        <v>5</v>
      </c>
      <c r="P1857" s="15">
        <v>142.00000000000003</v>
      </c>
      <c r="Q1857" s="4">
        <f>VLOOKUP(I1857,BaseModelo!$A$2:$E$5075,3)</f>
        <v>110</v>
      </c>
      <c r="R1857" s="4">
        <f t="shared" si="560"/>
        <v>32283000</v>
      </c>
      <c r="S1857" s="16">
        <f t="shared" si="561"/>
        <v>2.4780844407273179E-4</v>
      </c>
      <c r="T1857" s="4">
        <f t="shared" si="572"/>
        <v>3.5188799058327912E-2</v>
      </c>
      <c r="U1857" s="4">
        <f t="shared" si="573"/>
        <v>3.5188799058327919E-2</v>
      </c>
      <c r="V1857" s="6">
        <f t="shared" si="562"/>
        <v>0</v>
      </c>
      <c r="W1857" s="16" t="str">
        <f t="shared" si="563"/>
        <v/>
      </c>
      <c r="X1857" s="4" t="str">
        <f t="shared" si="574"/>
        <v/>
      </c>
      <c r="Y1857" s="4" t="str">
        <f t="shared" si="564"/>
        <v/>
      </c>
      <c r="Z1857" s="4">
        <f t="shared" si="565"/>
        <v>4058000</v>
      </c>
      <c r="AA1857" s="16">
        <f t="shared" si="566"/>
        <v>1.9714144898965009E-3</v>
      </c>
      <c r="AB1857" s="15">
        <f t="shared" si="575"/>
        <v>0.27994085756530313</v>
      </c>
      <c r="AC1857" s="15">
        <f t="shared" si="576"/>
        <v>0.27994085756530318</v>
      </c>
      <c r="AD1857" s="4">
        <v>155717</v>
      </c>
      <c r="AE1857" s="26">
        <v>2013.74</v>
      </c>
      <c r="AF1857" s="26">
        <v>2013.74</v>
      </c>
      <c r="AG1857" s="4">
        <f t="shared" si="577"/>
        <v>2193000</v>
      </c>
      <c r="AH1857" s="16">
        <f t="shared" si="567"/>
        <v>3.6479708162334701E-3</v>
      </c>
      <c r="AI1857" s="15">
        <f t="shared" si="568"/>
        <v>0.51801185590515275</v>
      </c>
      <c r="AJ1857" s="15">
        <f t="shared" si="569"/>
        <v>0.51801185590515286</v>
      </c>
      <c r="AK1857" s="4">
        <f t="shared" si="570"/>
        <v>16319000</v>
      </c>
      <c r="AL1857" s="27">
        <f t="shared" si="571"/>
        <v>4.9022611679637234E-4</v>
      </c>
      <c r="AM1857" s="15">
        <f t="shared" si="578"/>
        <v>6.9612108585084875E-2</v>
      </c>
      <c r="AN1857" s="15">
        <f t="shared" si="579"/>
        <v>1.725046831709194E-5</v>
      </c>
    </row>
    <row r="1858" spans="1:40" x14ac:dyDescent="0.2">
      <c r="A1858" s="4" t="s">
        <v>4628</v>
      </c>
      <c r="B1858" s="3" t="s">
        <v>6</v>
      </c>
      <c r="C1858" s="6">
        <v>155869</v>
      </c>
      <c r="D1858" s="3" t="s">
        <v>312</v>
      </c>
      <c r="E1858" s="6">
        <v>155876</v>
      </c>
      <c r="F1858" s="3" t="s">
        <v>2672</v>
      </c>
      <c r="G1858" s="8">
        <v>8000</v>
      </c>
      <c r="H1858" s="6">
        <v>137</v>
      </c>
      <c r="I1858" s="6">
        <v>147091</v>
      </c>
      <c r="J1858" s="13">
        <v>45107</v>
      </c>
      <c r="K1858" s="9">
        <v>4888.5557796098792</v>
      </c>
      <c r="L1858" s="4" t="s">
        <v>4628</v>
      </c>
      <c r="M1858" s="4" t="s">
        <v>4632</v>
      </c>
      <c r="N1858" s="4">
        <f>VLOOKUP(I1858,BaseModelo!$A$2:$E$5075,5)</f>
        <v>8</v>
      </c>
      <c r="P1858" s="15">
        <v>142.00000000000003</v>
      </c>
      <c r="Q1858" s="4">
        <f>VLOOKUP(I1858,BaseModelo!$A$2:$E$5075,3)</f>
        <v>132</v>
      </c>
      <c r="R1858" s="4">
        <f t="shared" ref="R1858:R1921" si="580">SUMIFS($G:$G,$M:$M,M1858)</f>
        <v>32283000</v>
      </c>
      <c r="S1858" s="16">
        <f t="shared" ref="S1858:S1921" si="581">G1858/R1858</f>
        <v>2.4780844407273179E-4</v>
      </c>
      <c r="T1858" s="4">
        <f t="shared" si="572"/>
        <v>3.3949756837964258E-2</v>
      </c>
      <c r="U1858" s="4">
        <f t="shared" si="573"/>
        <v>3.5188799058327919E-2</v>
      </c>
      <c r="V1858" s="6">
        <f t="shared" ref="V1858:V1921" si="582">SUMIFS($G:$G,$O:$O,O1858)</f>
        <v>0</v>
      </c>
      <c r="W1858" s="16" t="str">
        <f t="shared" ref="W1858:W1921" si="583">IFERROR(G1858/V1858,"")</f>
        <v/>
      </c>
      <c r="X1858" s="4" t="str">
        <f t="shared" si="574"/>
        <v/>
      </c>
      <c r="Y1858" s="4" t="str">
        <f t="shared" ref="Y1858:Y1921" si="584">IFERROR(W1858*P1858,"")</f>
        <v/>
      </c>
      <c r="Z1858" s="4">
        <f t="shared" ref="Z1858:Z1921" si="585">SUMIFS($G:$G,$N:$N,N1858)</f>
        <v>5836000</v>
      </c>
      <c r="AA1858" s="16">
        <f t="shared" ref="AA1858:AA1921" si="586">IFERROR(G1858/Z1858,"")</f>
        <v>1.3708019191226869E-3</v>
      </c>
      <c r="AB1858" s="15">
        <f t="shared" si="575"/>
        <v>0.1877998629198081</v>
      </c>
      <c r="AC1858" s="15">
        <f t="shared" si="576"/>
        <v>0.19465387251542157</v>
      </c>
      <c r="AD1858" s="4">
        <v>155869</v>
      </c>
      <c r="AE1858" s="26">
        <v>1930.99</v>
      </c>
      <c r="AF1858" s="26">
        <v>1651.4203949973305</v>
      </c>
      <c r="AG1858" s="4">
        <f t="shared" si="577"/>
        <v>3421000</v>
      </c>
      <c r="AH1858" s="16">
        <f t="shared" ref="AH1858:AH1921" si="587">IFERROR($G1858/AG1858,"")</f>
        <v>2.3384975153463898E-3</v>
      </c>
      <c r="AI1858" s="15">
        <f t="shared" ref="AI1858:AI1921" si="588">IFERROR(AH1858*H1858,"")</f>
        <v>0.32037415960245541</v>
      </c>
      <c r="AJ1858" s="15">
        <f t="shared" ref="AJ1858:AJ1921" si="589">IFERROR(AH1858*P1858,"")</f>
        <v>0.33206664717918744</v>
      </c>
      <c r="AK1858" s="4">
        <f t="shared" ref="AK1858:AK1921" si="590">SUMIFS($G:$G,$A:$A,$A1858,$M:$M,$M1858)</f>
        <v>16319000</v>
      </c>
      <c r="AL1858" s="27">
        <f t="shared" ref="AL1858:AL1921" si="591">IFERROR($G1858/AK1858,"")</f>
        <v>4.9022611679637234E-4</v>
      </c>
      <c r="AM1858" s="15">
        <f t="shared" si="578"/>
        <v>6.7160978001103017E-2</v>
      </c>
      <c r="AN1858" s="15">
        <f t="shared" si="579"/>
        <v>1.725046831709194E-5</v>
      </c>
    </row>
    <row r="1859" spans="1:40" x14ac:dyDescent="0.2">
      <c r="A1859" s="4" t="s">
        <v>4627</v>
      </c>
      <c r="B1859" s="2" t="s">
        <v>17</v>
      </c>
      <c r="C1859" s="5">
        <v>155903</v>
      </c>
      <c r="D1859" s="2" t="s">
        <v>494</v>
      </c>
      <c r="E1859" s="5">
        <v>155904</v>
      </c>
      <c r="F1859" s="2" t="s">
        <v>2680</v>
      </c>
      <c r="G1859" s="7">
        <v>7000</v>
      </c>
      <c r="H1859" s="5">
        <v>142</v>
      </c>
      <c r="I1859" s="6">
        <v>155513</v>
      </c>
      <c r="J1859" s="13">
        <v>45107</v>
      </c>
      <c r="K1859" s="9">
        <v>7000</v>
      </c>
      <c r="L1859" s="4" t="s">
        <v>4627</v>
      </c>
      <c r="M1859" s="4" t="s">
        <v>4632</v>
      </c>
      <c r="N1859" s="4">
        <f>VLOOKUP(I1859,BaseModelo!$A$2:$E$5075,5)</f>
        <v>7</v>
      </c>
      <c r="P1859" s="15">
        <v>142.00000000000003</v>
      </c>
      <c r="Q1859" s="4">
        <f>VLOOKUP(I1859,BaseModelo!$A$2:$E$5075,3)</f>
        <v>127</v>
      </c>
      <c r="R1859" s="4">
        <f t="shared" si="580"/>
        <v>32283000</v>
      </c>
      <c r="S1859" s="16">
        <f t="shared" si="581"/>
        <v>2.168323885636403E-4</v>
      </c>
      <c r="T1859" s="4">
        <f t="shared" ref="T1859:T1922" si="592">S1859*H1859</f>
        <v>3.0790199176036922E-2</v>
      </c>
      <c r="U1859" s="4">
        <f t="shared" ref="U1859:U1922" si="593">S1859*P1859</f>
        <v>3.0790199176036929E-2</v>
      </c>
      <c r="V1859" s="6">
        <f t="shared" si="582"/>
        <v>0</v>
      </c>
      <c r="W1859" s="16" t="str">
        <f t="shared" si="583"/>
        <v/>
      </c>
      <c r="X1859" s="4" t="str">
        <f t="shared" ref="X1859:X1922" si="594">IFERROR(W1859*H1859,"")</f>
        <v/>
      </c>
      <c r="Y1859" s="4" t="str">
        <f t="shared" si="584"/>
        <v/>
      </c>
      <c r="Z1859" s="4">
        <f t="shared" si="585"/>
        <v>4022000</v>
      </c>
      <c r="AA1859" s="16">
        <f t="shared" si="586"/>
        <v>1.7404276479363501E-3</v>
      </c>
      <c r="AB1859" s="15">
        <f t="shared" ref="AB1859:AB1922" si="595">IFERROR(AA1859*H1859,"")</f>
        <v>0.24714072600696171</v>
      </c>
      <c r="AC1859" s="15">
        <f t="shared" ref="AC1859:AC1922" si="596">IFERROR(AA1859*P1859,"")</f>
        <v>0.24714072600696177</v>
      </c>
      <c r="AD1859" s="4">
        <v>155903</v>
      </c>
      <c r="AE1859" s="26">
        <v>1758.65</v>
      </c>
      <c r="AF1859" s="26">
        <v>1758.65</v>
      </c>
      <c r="AG1859" s="4">
        <f t="shared" ref="AG1859:AG1922" si="597">SUMIFS($G:$G,$N:$N,$N1859,$A:$A,$A1859)</f>
        <v>1778000</v>
      </c>
      <c r="AH1859" s="16">
        <f t="shared" si="587"/>
        <v>3.937007874015748E-3</v>
      </c>
      <c r="AI1859" s="15">
        <f t="shared" si="588"/>
        <v>0.55905511811023623</v>
      </c>
      <c r="AJ1859" s="15">
        <f t="shared" si="589"/>
        <v>0.55905511811023634</v>
      </c>
      <c r="AK1859" s="4">
        <f t="shared" si="590"/>
        <v>15073000</v>
      </c>
      <c r="AL1859" s="27">
        <f t="shared" si="591"/>
        <v>4.6440655476680156E-4</v>
      </c>
      <c r="AM1859" s="15">
        <f t="shared" ref="AM1859:AM1922" si="598">IFERROR(AL1859*H1859,"")</f>
        <v>6.5945730776885828E-2</v>
      </c>
      <c r="AN1859" s="15">
        <f t="shared" ref="AN1859:AN1922" si="599">IFERROR(AL1859*U1859,"")</f>
        <v>1.4299170319926922E-5</v>
      </c>
    </row>
    <row r="1860" spans="1:40" x14ac:dyDescent="0.2">
      <c r="A1860" s="4" t="s">
        <v>4627</v>
      </c>
      <c r="B1860" s="3" t="s">
        <v>17</v>
      </c>
      <c r="C1860" s="6">
        <v>155903</v>
      </c>
      <c r="D1860" s="3" t="s">
        <v>494</v>
      </c>
      <c r="E1860" s="6">
        <v>155907</v>
      </c>
      <c r="F1860" s="3" t="s">
        <v>2685</v>
      </c>
      <c r="G1860" s="8">
        <v>6000</v>
      </c>
      <c r="H1860" s="6">
        <v>142</v>
      </c>
      <c r="I1860" s="6">
        <v>155641</v>
      </c>
      <c r="J1860" s="13">
        <v>45107</v>
      </c>
      <c r="K1860" s="9">
        <v>6000</v>
      </c>
      <c r="L1860" s="4" t="s">
        <v>4627</v>
      </c>
      <c r="M1860" s="4" t="s">
        <v>4632</v>
      </c>
      <c r="N1860" s="4">
        <f>VLOOKUP(I1860,BaseModelo!$A$2:$E$5075,5)</f>
        <v>9</v>
      </c>
      <c r="P1860" s="15">
        <v>142.00000000000003</v>
      </c>
      <c r="Q1860" s="4">
        <f>VLOOKUP(I1860,BaseModelo!$A$2:$E$5075,3)</f>
        <v>147</v>
      </c>
      <c r="R1860" s="4">
        <f t="shared" si="580"/>
        <v>32283000</v>
      </c>
      <c r="S1860" s="16">
        <f t="shared" si="581"/>
        <v>1.8585633305454884E-4</v>
      </c>
      <c r="T1860" s="4">
        <f t="shared" si="592"/>
        <v>2.6391599293745936E-2</v>
      </c>
      <c r="U1860" s="4">
        <f t="shared" si="593"/>
        <v>2.6391599293745942E-2</v>
      </c>
      <c r="V1860" s="6">
        <f t="shared" si="582"/>
        <v>0</v>
      </c>
      <c r="W1860" s="16" t="str">
        <f t="shared" si="583"/>
        <v/>
      </c>
      <c r="X1860" s="4" t="str">
        <f t="shared" si="594"/>
        <v/>
      </c>
      <c r="Y1860" s="4" t="str">
        <f t="shared" si="584"/>
        <v/>
      </c>
      <c r="Z1860" s="4">
        <f t="shared" si="585"/>
        <v>5305000</v>
      </c>
      <c r="AA1860" s="16">
        <f t="shared" si="586"/>
        <v>1.1310084825636192E-3</v>
      </c>
      <c r="AB1860" s="15">
        <f t="shared" si="595"/>
        <v>0.16060320452403393</v>
      </c>
      <c r="AC1860" s="15">
        <f t="shared" si="596"/>
        <v>0.16060320452403395</v>
      </c>
      <c r="AD1860" s="4">
        <v>155903</v>
      </c>
      <c r="AE1860" s="26">
        <v>1503.37</v>
      </c>
      <c r="AF1860" s="26">
        <v>1503.37</v>
      </c>
      <c r="AG1860" s="4">
        <f t="shared" si="597"/>
        <v>2114000</v>
      </c>
      <c r="AH1860" s="16">
        <f t="shared" si="587"/>
        <v>2.8382213812677389E-3</v>
      </c>
      <c r="AI1860" s="15">
        <f t="shared" si="588"/>
        <v>0.4030274361400189</v>
      </c>
      <c r="AJ1860" s="15">
        <f t="shared" si="589"/>
        <v>0.40302743614001901</v>
      </c>
      <c r="AK1860" s="4">
        <f t="shared" si="590"/>
        <v>15073000</v>
      </c>
      <c r="AL1860" s="27">
        <f t="shared" si="591"/>
        <v>3.9806276122868704E-4</v>
      </c>
      <c r="AM1860" s="15">
        <f t="shared" si="598"/>
        <v>5.6524912094473558E-2</v>
      </c>
      <c r="AN1860" s="15">
        <f t="shared" si="599"/>
        <v>1.0505512888109577E-5</v>
      </c>
    </row>
    <row r="1861" spans="1:40" x14ac:dyDescent="0.2">
      <c r="A1861" s="4" t="s">
        <v>4627</v>
      </c>
      <c r="B1861" s="3" t="s">
        <v>17</v>
      </c>
      <c r="C1861" s="6">
        <v>155903</v>
      </c>
      <c r="D1861" s="3" t="s">
        <v>494</v>
      </c>
      <c r="E1861" s="6">
        <v>155908</v>
      </c>
      <c r="F1861" s="3" t="s">
        <v>2686</v>
      </c>
      <c r="G1861" s="8">
        <v>7000</v>
      </c>
      <c r="H1861" s="6">
        <v>142</v>
      </c>
      <c r="I1861" s="6">
        <v>155504</v>
      </c>
      <c r="J1861" s="13">
        <v>45107</v>
      </c>
      <c r="K1861" s="9">
        <v>7000</v>
      </c>
      <c r="L1861" s="4" t="s">
        <v>4627</v>
      </c>
      <c r="M1861" s="4" t="s">
        <v>4632</v>
      </c>
      <c r="N1861" s="4">
        <f>VLOOKUP(I1861,BaseModelo!$A$2:$E$5075,5)</f>
        <v>8</v>
      </c>
      <c r="P1861" s="15">
        <v>142.00000000000003</v>
      </c>
      <c r="Q1861" s="4">
        <f>VLOOKUP(I1861,BaseModelo!$A$2:$E$5075,3)</f>
        <v>132</v>
      </c>
      <c r="R1861" s="4">
        <f t="shared" si="580"/>
        <v>32283000</v>
      </c>
      <c r="S1861" s="16">
        <f t="shared" si="581"/>
        <v>2.168323885636403E-4</v>
      </c>
      <c r="T1861" s="4">
        <f t="shared" si="592"/>
        <v>3.0790199176036922E-2</v>
      </c>
      <c r="U1861" s="4">
        <f t="shared" si="593"/>
        <v>3.0790199176036929E-2</v>
      </c>
      <c r="V1861" s="6">
        <f t="shared" si="582"/>
        <v>0</v>
      </c>
      <c r="W1861" s="16" t="str">
        <f t="shared" si="583"/>
        <v/>
      </c>
      <c r="X1861" s="4" t="str">
        <f t="shared" si="594"/>
        <v/>
      </c>
      <c r="Y1861" s="4" t="str">
        <f t="shared" si="584"/>
        <v/>
      </c>
      <c r="Z1861" s="4">
        <f t="shared" si="585"/>
        <v>5836000</v>
      </c>
      <c r="AA1861" s="16">
        <f t="shared" si="586"/>
        <v>1.199451679232351E-3</v>
      </c>
      <c r="AB1861" s="15">
        <f t="shared" si="595"/>
        <v>0.17032213845099384</v>
      </c>
      <c r="AC1861" s="15">
        <f t="shared" si="596"/>
        <v>0.17032213845099387</v>
      </c>
      <c r="AD1861" s="4">
        <v>155903</v>
      </c>
      <c r="AE1861" s="26">
        <v>1758.65</v>
      </c>
      <c r="AF1861" s="26">
        <v>1758.65</v>
      </c>
      <c r="AG1861" s="4">
        <f t="shared" si="597"/>
        <v>2254000</v>
      </c>
      <c r="AH1861" s="16">
        <f t="shared" si="587"/>
        <v>3.105590062111801E-3</v>
      </c>
      <c r="AI1861" s="15">
        <f t="shared" si="588"/>
        <v>0.44099378881987572</v>
      </c>
      <c r="AJ1861" s="15">
        <f t="shared" si="589"/>
        <v>0.44099378881987583</v>
      </c>
      <c r="AK1861" s="4">
        <f t="shared" si="590"/>
        <v>15073000</v>
      </c>
      <c r="AL1861" s="27">
        <f t="shared" si="591"/>
        <v>4.6440655476680156E-4</v>
      </c>
      <c r="AM1861" s="15">
        <f t="shared" si="598"/>
        <v>6.5945730776885828E-2</v>
      </c>
      <c r="AN1861" s="15">
        <f t="shared" si="599"/>
        <v>1.4299170319926922E-5</v>
      </c>
    </row>
    <row r="1862" spans="1:40" x14ac:dyDescent="0.2">
      <c r="A1862" s="4" t="s">
        <v>4627</v>
      </c>
      <c r="B1862" s="3" t="s">
        <v>17</v>
      </c>
      <c r="C1862" s="6">
        <v>155903</v>
      </c>
      <c r="D1862" s="3" t="s">
        <v>494</v>
      </c>
      <c r="E1862" s="6">
        <v>155909</v>
      </c>
      <c r="F1862" s="3" t="s">
        <v>2687</v>
      </c>
      <c r="G1862" s="8">
        <v>7000</v>
      </c>
      <c r="H1862" s="6">
        <v>142</v>
      </c>
      <c r="I1862" s="6">
        <v>155519</v>
      </c>
      <c r="J1862" s="13">
        <v>45107</v>
      </c>
      <c r="K1862" s="9">
        <v>7000</v>
      </c>
      <c r="L1862" s="4" t="s">
        <v>4627</v>
      </c>
      <c r="M1862" s="4" t="s">
        <v>4632</v>
      </c>
      <c r="N1862" s="4">
        <f>VLOOKUP(I1862,BaseModelo!$A$2:$E$5075,5)</f>
        <v>8</v>
      </c>
      <c r="P1862" s="15">
        <v>142.00000000000003</v>
      </c>
      <c r="Q1862" s="4">
        <f>VLOOKUP(I1862,BaseModelo!$A$2:$E$5075,3)</f>
        <v>132</v>
      </c>
      <c r="R1862" s="4">
        <f t="shared" si="580"/>
        <v>32283000</v>
      </c>
      <c r="S1862" s="16">
        <f t="shared" si="581"/>
        <v>2.168323885636403E-4</v>
      </c>
      <c r="T1862" s="4">
        <f t="shared" si="592"/>
        <v>3.0790199176036922E-2</v>
      </c>
      <c r="U1862" s="4">
        <f t="shared" si="593"/>
        <v>3.0790199176036929E-2</v>
      </c>
      <c r="V1862" s="6">
        <f t="shared" si="582"/>
        <v>0</v>
      </c>
      <c r="W1862" s="16" t="str">
        <f t="shared" si="583"/>
        <v/>
      </c>
      <c r="X1862" s="4" t="str">
        <f t="shared" si="594"/>
        <v/>
      </c>
      <c r="Y1862" s="4" t="str">
        <f t="shared" si="584"/>
        <v/>
      </c>
      <c r="Z1862" s="4">
        <f t="shared" si="585"/>
        <v>5836000</v>
      </c>
      <c r="AA1862" s="16">
        <f t="shared" si="586"/>
        <v>1.199451679232351E-3</v>
      </c>
      <c r="AB1862" s="15">
        <f t="shared" si="595"/>
        <v>0.17032213845099384</v>
      </c>
      <c r="AC1862" s="15">
        <f t="shared" si="596"/>
        <v>0.17032213845099387</v>
      </c>
      <c r="AD1862" s="4">
        <v>155903</v>
      </c>
      <c r="AE1862" s="26">
        <v>1758.65</v>
      </c>
      <c r="AF1862" s="26">
        <v>1758.65</v>
      </c>
      <c r="AG1862" s="4">
        <f t="shared" si="597"/>
        <v>2254000</v>
      </c>
      <c r="AH1862" s="16">
        <f t="shared" si="587"/>
        <v>3.105590062111801E-3</v>
      </c>
      <c r="AI1862" s="15">
        <f t="shared" si="588"/>
        <v>0.44099378881987572</v>
      </c>
      <c r="AJ1862" s="15">
        <f t="shared" si="589"/>
        <v>0.44099378881987583</v>
      </c>
      <c r="AK1862" s="4">
        <f t="shared" si="590"/>
        <v>15073000</v>
      </c>
      <c r="AL1862" s="27">
        <f t="shared" si="591"/>
        <v>4.6440655476680156E-4</v>
      </c>
      <c r="AM1862" s="15">
        <f t="shared" si="598"/>
        <v>6.5945730776885828E-2</v>
      </c>
      <c r="AN1862" s="15">
        <f t="shared" si="599"/>
        <v>1.4299170319926922E-5</v>
      </c>
    </row>
    <row r="1863" spans="1:40" x14ac:dyDescent="0.2">
      <c r="A1863" s="4" t="s">
        <v>4627</v>
      </c>
      <c r="B1863" s="3" t="s">
        <v>17</v>
      </c>
      <c r="C1863" s="6">
        <v>155903</v>
      </c>
      <c r="D1863" s="3" t="s">
        <v>494</v>
      </c>
      <c r="E1863" s="6">
        <v>155910</v>
      </c>
      <c r="F1863" s="3" t="s">
        <v>2688</v>
      </c>
      <c r="G1863" s="8">
        <v>6000</v>
      </c>
      <c r="H1863" s="6">
        <v>142</v>
      </c>
      <c r="I1863" s="6">
        <v>155495</v>
      </c>
      <c r="J1863" s="13">
        <v>45107</v>
      </c>
      <c r="K1863" s="9">
        <v>6000</v>
      </c>
      <c r="L1863" s="4" t="s">
        <v>4627</v>
      </c>
      <c r="M1863" s="4" t="s">
        <v>4632</v>
      </c>
      <c r="N1863" s="4">
        <f>VLOOKUP(I1863,BaseModelo!$A$2:$E$5075,5)</f>
        <v>5</v>
      </c>
      <c r="P1863" s="15">
        <v>142.00000000000003</v>
      </c>
      <c r="Q1863" s="4">
        <f>VLOOKUP(I1863,BaseModelo!$A$2:$E$5075,3)</f>
        <v>110</v>
      </c>
      <c r="R1863" s="4">
        <f t="shared" si="580"/>
        <v>32283000</v>
      </c>
      <c r="S1863" s="16">
        <f t="shared" si="581"/>
        <v>1.8585633305454884E-4</v>
      </c>
      <c r="T1863" s="4">
        <f t="shared" si="592"/>
        <v>2.6391599293745936E-2</v>
      </c>
      <c r="U1863" s="4">
        <f t="shared" si="593"/>
        <v>2.6391599293745942E-2</v>
      </c>
      <c r="V1863" s="6">
        <f t="shared" si="582"/>
        <v>0</v>
      </c>
      <c r="W1863" s="16" t="str">
        <f t="shared" si="583"/>
        <v/>
      </c>
      <c r="X1863" s="4" t="str">
        <f t="shared" si="594"/>
        <v/>
      </c>
      <c r="Y1863" s="4" t="str">
        <f t="shared" si="584"/>
        <v/>
      </c>
      <c r="Z1863" s="4">
        <f t="shared" si="585"/>
        <v>4058000</v>
      </c>
      <c r="AA1863" s="16">
        <f t="shared" si="586"/>
        <v>1.4785608674223755E-3</v>
      </c>
      <c r="AB1863" s="15">
        <f t="shared" si="595"/>
        <v>0.20995564317397733</v>
      </c>
      <c r="AC1863" s="15">
        <f t="shared" si="596"/>
        <v>0.20995564317397736</v>
      </c>
      <c r="AD1863" s="4">
        <v>155903</v>
      </c>
      <c r="AE1863" s="26">
        <v>1503.37</v>
      </c>
      <c r="AF1863" s="26">
        <v>1503.37</v>
      </c>
      <c r="AG1863" s="4">
        <f t="shared" si="597"/>
        <v>1768000</v>
      </c>
      <c r="AH1863" s="16">
        <f t="shared" si="587"/>
        <v>3.3936651583710408E-3</v>
      </c>
      <c r="AI1863" s="15">
        <f t="shared" si="588"/>
        <v>0.48190045248868779</v>
      </c>
      <c r="AJ1863" s="15">
        <f t="shared" si="589"/>
        <v>0.4819004524886879</v>
      </c>
      <c r="AK1863" s="4">
        <f t="shared" si="590"/>
        <v>15073000</v>
      </c>
      <c r="AL1863" s="27">
        <f t="shared" si="591"/>
        <v>3.9806276122868704E-4</v>
      </c>
      <c r="AM1863" s="15">
        <f t="shared" si="598"/>
        <v>5.6524912094473558E-2</v>
      </c>
      <c r="AN1863" s="15">
        <f t="shared" si="599"/>
        <v>1.0505512888109577E-5</v>
      </c>
    </row>
    <row r="1864" spans="1:40" x14ac:dyDescent="0.2">
      <c r="A1864" s="4" t="s">
        <v>4627</v>
      </c>
      <c r="B1864" s="3" t="s">
        <v>17</v>
      </c>
      <c r="C1864" s="6">
        <v>155903</v>
      </c>
      <c r="D1864" s="3" t="s">
        <v>494</v>
      </c>
      <c r="E1864" s="6">
        <v>155911</v>
      </c>
      <c r="F1864" s="3" t="s">
        <v>2689</v>
      </c>
      <c r="G1864" s="8">
        <v>7000</v>
      </c>
      <c r="H1864" s="6">
        <v>142</v>
      </c>
      <c r="I1864" s="6">
        <v>155805</v>
      </c>
      <c r="J1864" s="13">
        <v>45107</v>
      </c>
      <c r="K1864" s="9">
        <v>7000</v>
      </c>
      <c r="L1864" s="4" t="s">
        <v>4627</v>
      </c>
      <c r="M1864" s="4" t="s">
        <v>4632</v>
      </c>
      <c r="N1864" s="4">
        <f>VLOOKUP(I1864,BaseModelo!$A$2:$E$5075,5)</f>
        <v>9</v>
      </c>
      <c r="P1864" s="15">
        <v>142.00000000000003</v>
      </c>
      <c r="Q1864" s="4">
        <f>VLOOKUP(I1864,BaseModelo!$A$2:$E$5075,3)</f>
        <v>147</v>
      </c>
      <c r="R1864" s="4">
        <f t="shared" si="580"/>
        <v>32283000</v>
      </c>
      <c r="S1864" s="16">
        <f t="shared" si="581"/>
        <v>2.168323885636403E-4</v>
      </c>
      <c r="T1864" s="4">
        <f t="shared" si="592"/>
        <v>3.0790199176036922E-2</v>
      </c>
      <c r="U1864" s="4">
        <f t="shared" si="593"/>
        <v>3.0790199176036929E-2</v>
      </c>
      <c r="V1864" s="6">
        <f t="shared" si="582"/>
        <v>0</v>
      </c>
      <c r="W1864" s="16" t="str">
        <f t="shared" si="583"/>
        <v/>
      </c>
      <c r="X1864" s="4" t="str">
        <f t="shared" si="594"/>
        <v/>
      </c>
      <c r="Y1864" s="4" t="str">
        <f t="shared" si="584"/>
        <v/>
      </c>
      <c r="Z1864" s="4">
        <f t="shared" si="585"/>
        <v>5305000</v>
      </c>
      <c r="AA1864" s="16">
        <f t="shared" si="586"/>
        <v>1.3195098963242225E-3</v>
      </c>
      <c r="AB1864" s="15">
        <f t="shared" si="595"/>
        <v>0.18737040527803958</v>
      </c>
      <c r="AC1864" s="15">
        <f t="shared" si="596"/>
        <v>0.18737040527803964</v>
      </c>
      <c r="AD1864" s="4">
        <v>155903</v>
      </c>
      <c r="AE1864" s="26">
        <v>1758.65</v>
      </c>
      <c r="AF1864" s="26">
        <v>1758.65</v>
      </c>
      <c r="AG1864" s="4">
        <f t="shared" si="597"/>
        <v>2114000</v>
      </c>
      <c r="AH1864" s="16">
        <f t="shared" si="587"/>
        <v>3.3112582781456954E-3</v>
      </c>
      <c r="AI1864" s="15">
        <f t="shared" si="588"/>
        <v>0.47019867549668876</v>
      </c>
      <c r="AJ1864" s="15">
        <f t="shared" si="589"/>
        <v>0.47019867549668881</v>
      </c>
      <c r="AK1864" s="4">
        <f t="shared" si="590"/>
        <v>15073000</v>
      </c>
      <c r="AL1864" s="27">
        <f t="shared" si="591"/>
        <v>4.6440655476680156E-4</v>
      </c>
      <c r="AM1864" s="15">
        <f t="shared" si="598"/>
        <v>6.5945730776885828E-2</v>
      </c>
      <c r="AN1864" s="15">
        <f t="shared" si="599"/>
        <v>1.4299170319926922E-5</v>
      </c>
    </row>
    <row r="1865" spans="1:40" x14ac:dyDescent="0.2">
      <c r="A1865" s="4" t="s">
        <v>4627</v>
      </c>
      <c r="B1865" s="3" t="s">
        <v>17</v>
      </c>
      <c r="C1865" s="6">
        <v>155903</v>
      </c>
      <c r="D1865" s="3" t="s">
        <v>494</v>
      </c>
      <c r="E1865" s="6">
        <v>155914</v>
      </c>
      <c r="F1865" s="3" t="s">
        <v>2690</v>
      </c>
      <c r="G1865" s="8">
        <v>6000</v>
      </c>
      <c r="H1865" s="6">
        <v>142</v>
      </c>
      <c r="I1865" s="6">
        <v>155484</v>
      </c>
      <c r="J1865" s="13">
        <v>45107</v>
      </c>
      <c r="K1865" s="9">
        <v>6000</v>
      </c>
      <c r="L1865" s="4" t="s">
        <v>4627</v>
      </c>
      <c r="M1865" s="4" t="s">
        <v>4632</v>
      </c>
      <c r="N1865" s="4">
        <f>VLOOKUP(I1865,BaseModelo!$A$2:$E$5075,5)</f>
        <v>7</v>
      </c>
      <c r="P1865" s="15">
        <v>142.00000000000003</v>
      </c>
      <c r="Q1865" s="4">
        <f>VLOOKUP(I1865,BaseModelo!$A$2:$E$5075,3)</f>
        <v>127</v>
      </c>
      <c r="R1865" s="4">
        <f t="shared" si="580"/>
        <v>32283000</v>
      </c>
      <c r="S1865" s="16">
        <f t="shared" si="581"/>
        <v>1.8585633305454884E-4</v>
      </c>
      <c r="T1865" s="4">
        <f t="shared" si="592"/>
        <v>2.6391599293745936E-2</v>
      </c>
      <c r="U1865" s="4">
        <f t="shared" si="593"/>
        <v>2.6391599293745942E-2</v>
      </c>
      <c r="V1865" s="6">
        <f t="shared" si="582"/>
        <v>0</v>
      </c>
      <c r="W1865" s="16" t="str">
        <f t="shared" si="583"/>
        <v/>
      </c>
      <c r="X1865" s="4" t="str">
        <f t="shared" si="594"/>
        <v/>
      </c>
      <c r="Y1865" s="4" t="str">
        <f t="shared" si="584"/>
        <v/>
      </c>
      <c r="Z1865" s="4">
        <f t="shared" si="585"/>
        <v>4022000</v>
      </c>
      <c r="AA1865" s="16">
        <f t="shared" si="586"/>
        <v>1.4917951268025858E-3</v>
      </c>
      <c r="AB1865" s="15">
        <f t="shared" si="595"/>
        <v>0.21183490800596719</v>
      </c>
      <c r="AC1865" s="15">
        <f t="shared" si="596"/>
        <v>0.21183490800596722</v>
      </c>
      <c r="AD1865" s="4">
        <v>155903</v>
      </c>
      <c r="AE1865" s="26">
        <v>1503.37</v>
      </c>
      <c r="AF1865" s="26">
        <v>1503.37</v>
      </c>
      <c r="AG1865" s="4">
        <f t="shared" si="597"/>
        <v>1778000</v>
      </c>
      <c r="AH1865" s="16">
        <f t="shared" si="587"/>
        <v>3.3745781777277839E-3</v>
      </c>
      <c r="AI1865" s="15">
        <f t="shared" si="588"/>
        <v>0.47919010123734529</v>
      </c>
      <c r="AJ1865" s="15">
        <f t="shared" si="589"/>
        <v>0.4791901012373454</v>
      </c>
      <c r="AK1865" s="4">
        <f t="shared" si="590"/>
        <v>15073000</v>
      </c>
      <c r="AL1865" s="27">
        <f t="shared" si="591"/>
        <v>3.9806276122868704E-4</v>
      </c>
      <c r="AM1865" s="15">
        <f t="shared" si="598"/>
        <v>5.6524912094473558E-2</v>
      </c>
      <c r="AN1865" s="15">
        <f t="shared" si="599"/>
        <v>1.0505512888109577E-5</v>
      </c>
    </row>
    <row r="1866" spans="1:40" x14ac:dyDescent="0.2">
      <c r="A1866" s="4" t="s">
        <v>4628</v>
      </c>
      <c r="B1866" s="2" t="s">
        <v>12</v>
      </c>
      <c r="C1866" s="5">
        <v>155939</v>
      </c>
      <c r="D1866" s="2" t="s">
        <v>200</v>
      </c>
      <c r="E1866" s="5">
        <v>155947</v>
      </c>
      <c r="F1866" s="2" t="s">
        <v>2681</v>
      </c>
      <c r="G1866" s="7">
        <v>6000</v>
      </c>
      <c r="H1866" s="5">
        <v>142</v>
      </c>
      <c r="I1866" s="6">
        <v>155398</v>
      </c>
      <c r="J1866" s="13">
        <v>45107</v>
      </c>
      <c r="K1866" s="9">
        <v>6000</v>
      </c>
      <c r="L1866" s="4" t="s">
        <v>4628</v>
      </c>
      <c r="M1866" s="4" t="s">
        <v>4632</v>
      </c>
      <c r="N1866" s="4">
        <f>VLOOKUP(I1866,BaseModelo!$A$2:$E$5075,5)</f>
        <v>10</v>
      </c>
      <c r="P1866" s="15">
        <v>142.00000000000003</v>
      </c>
      <c r="Q1866" s="4">
        <f>VLOOKUP(I1866,BaseModelo!$A$2:$E$5075,3)</f>
        <v>0</v>
      </c>
      <c r="R1866" s="4">
        <f t="shared" si="580"/>
        <v>32283000</v>
      </c>
      <c r="S1866" s="16">
        <f t="shared" si="581"/>
        <v>1.8585633305454884E-4</v>
      </c>
      <c r="T1866" s="4">
        <f t="shared" si="592"/>
        <v>2.6391599293745936E-2</v>
      </c>
      <c r="U1866" s="4">
        <f t="shared" si="593"/>
        <v>2.6391599293745942E-2</v>
      </c>
      <c r="V1866" s="6">
        <f t="shared" si="582"/>
        <v>0</v>
      </c>
      <c r="W1866" s="16" t="str">
        <f t="shared" si="583"/>
        <v/>
      </c>
      <c r="X1866" s="4" t="str">
        <f t="shared" si="594"/>
        <v/>
      </c>
      <c r="Y1866" s="4" t="str">
        <f t="shared" si="584"/>
        <v/>
      </c>
      <c r="Z1866" s="4">
        <f t="shared" si="585"/>
        <v>4121000</v>
      </c>
      <c r="AA1866" s="16">
        <f t="shared" si="586"/>
        <v>1.4559572919194371E-3</v>
      </c>
      <c r="AB1866" s="15">
        <f t="shared" si="595"/>
        <v>0.20674593545256006</v>
      </c>
      <c r="AC1866" s="15">
        <f t="shared" si="596"/>
        <v>0.20674593545256012</v>
      </c>
      <c r="AD1866" s="4">
        <v>155939</v>
      </c>
      <c r="AE1866" s="26">
        <v>1503.37</v>
      </c>
      <c r="AF1866" s="26">
        <v>1503.37</v>
      </c>
      <c r="AG1866" s="4">
        <f t="shared" si="597"/>
        <v>1846000</v>
      </c>
      <c r="AH1866" s="16">
        <f t="shared" si="587"/>
        <v>3.2502708559046588E-3</v>
      </c>
      <c r="AI1866" s="15">
        <f t="shared" si="588"/>
        <v>0.46153846153846156</v>
      </c>
      <c r="AJ1866" s="15">
        <f t="shared" si="589"/>
        <v>0.46153846153846162</v>
      </c>
      <c r="AK1866" s="4">
        <f t="shared" si="590"/>
        <v>16319000</v>
      </c>
      <c r="AL1866" s="27">
        <f t="shared" si="591"/>
        <v>3.6766958759727926E-4</v>
      </c>
      <c r="AM1866" s="15">
        <f t="shared" si="598"/>
        <v>5.2209081438813656E-2</v>
      </c>
      <c r="AN1866" s="15">
        <f t="shared" si="599"/>
        <v>9.7033884283642175E-6</v>
      </c>
    </row>
    <row r="1867" spans="1:40" x14ac:dyDescent="0.2">
      <c r="A1867" s="4" t="s">
        <v>4628</v>
      </c>
      <c r="B1867" s="3" t="s">
        <v>12</v>
      </c>
      <c r="C1867" s="6">
        <v>155939</v>
      </c>
      <c r="D1867" s="3" t="s">
        <v>200</v>
      </c>
      <c r="E1867" s="6">
        <v>155946</v>
      </c>
      <c r="F1867" s="3" t="s">
        <v>2683</v>
      </c>
      <c r="G1867" s="8">
        <v>8000</v>
      </c>
      <c r="H1867" s="6">
        <v>142</v>
      </c>
      <c r="I1867" s="6">
        <v>153568</v>
      </c>
      <c r="J1867" s="13">
        <v>45107</v>
      </c>
      <c r="K1867" s="9">
        <v>8000</v>
      </c>
      <c r="L1867" s="4" t="s">
        <v>4628</v>
      </c>
      <c r="M1867" s="4" t="s">
        <v>4632</v>
      </c>
      <c r="N1867" s="4">
        <f>VLOOKUP(I1867,BaseModelo!$A$2:$E$5075,5)</f>
        <v>8</v>
      </c>
      <c r="P1867" s="15">
        <v>142.00000000000003</v>
      </c>
      <c r="Q1867" s="4">
        <f>VLOOKUP(I1867,BaseModelo!$A$2:$E$5075,3)</f>
        <v>132</v>
      </c>
      <c r="R1867" s="4">
        <f t="shared" si="580"/>
        <v>32283000</v>
      </c>
      <c r="S1867" s="16">
        <f t="shared" si="581"/>
        <v>2.4780844407273179E-4</v>
      </c>
      <c r="T1867" s="4">
        <f t="shared" si="592"/>
        <v>3.5188799058327912E-2</v>
      </c>
      <c r="U1867" s="4">
        <f t="shared" si="593"/>
        <v>3.5188799058327919E-2</v>
      </c>
      <c r="V1867" s="6">
        <f t="shared" si="582"/>
        <v>0</v>
      </c>
      <c r="W1867" s="16" t="str">
        <f t="shared" si="583"/>
        <v/>
      </c>
      <c r="X1867" s="4" t="str">
        <f t="shared" si="594"/>
        <v/>
      </c>
      <c r="Y1867" s="4" t="str">
        <f t="shared" si="584"/>
        <v/>
      </c>
      <c r="Z1867" s="4">
        <f t="shared" si="585"/>
        <v>5836000</v>
      </c>
      <c r="AA1867" s="16">
        <f t="shared" si="586"/>
        <v>1.3708019191226869E-3</v>
      </c>
      <c r="AB1867" s="15">
        <f t="shared" si="595"/>
        <v>0.19465387251542154</v>
      </c>
      <c r="AC1867" s="15">
        <f t="shared" si="596"/>
        <v>0.19465387251542157</v>
      </c>
      <c r="AD1867" s="4">
        <v>155939</v>
      </c>
      <c r="AE1867" s="26">
        <v>2013.74</v>
      </c>
      <c r="AF1867" s="26">
        <v>2013.74</v>
      </c>
      <c r="AG1867" s="4">
        <f t="shared" si="597"/>
        <v>3421000</v>
      </c>
      <c r="AH1867" s="16">
        <f t="shared" si="587"/>
        <v>2.3384975153463898E-3</v>
      </c>
      <c r="AI1867" s="15">
        <f t="shared" si="588"/>
        <v>0.33206664717918738</v>
      </c>
      <c r="AJ1867" s="15">
        <f t="shared" si="589"/>
        <v>0.33206664717918744</v>
      </c>
      <c r="AK1867" s="4">
        <f t="shared" si="590"/>
        <v>16319000</v>
      </c>
      <c r="AL1867" s="27">
        <f t="shared" si="591"/>
        <v>4.9022611679637234E-4</v>
      </c>
      <c r="AM1867" s="15">
        <f t="shared" si="598"/>
        <v>6.9612108585084875E-2</v>
      </c>
      <c r="AN1867" s="15">
        <f t="shared" si="599"/>
        <v>1.725046831709194E-5</v>
      </c>
    </row>
    <row r="1868" spans="1:40" x14ac:dyDescent="0.2">
      <c r="A1868" s="4" t="s">
        <v>4628</v>
      </c>
      <c r="B1868" s="3" t="s">
        <v>12</v>
      </c>
      <c r="C1868" s="6">
        <v>155939</v>
      </c>
      <c r="D1868" s="3" t="s">
        <v>200</v>
      </c>
      <c r="E1868" s="6">
        <v>155949</v>
      </c>
      <c r="F1868" s="3" t="s">
        <v>2684</v>
      </c>
      <c r="G1868" s="8">
        <v>8000</v>
      </c>
      <c r="H1868" s="6">
        <v>142</v>
      </c>
      <c r="I1868" s="6">
        <v>154892</v>
      </c>
      <c r="J1868" s="13">
        <v>45107</v>
      </c>
      <c r="K1868" s="9">
        <v>8000</v>
      </c>
      <c r="L1868" s="4" t="s">
        <v>4628</v>
      </c>
      <c r="M1868" s="4" t="s">
        <v>4632</v>
      </c>
      <c r="N1868" s="4">
        <f>VLOOKUP(I1868,BaseModelo!$A$2:$E$5075,5)</f>
        <v>6</v>
      </c>
      <c r="P1868" s="15">
        <v>142.00000000000003</v>
      </c>
      <c r="Q1868" s="4">
        <f>VLOOKUP(I1868,BaseModelo!$A$2:$E$5075,3)</f>
        <v>115</v>
      </c>
      <c r="R1868" s="4">
        <f t="shared" si="580"/>
        <v>32283000</v>
      </c>
      <c r="S1868" s="16">
        <f t="shared" si="581"/>
        <v>2.4780844407273179E-4</v>
      </c>
      <c r="T1868" s="4">
        <f t="shared" si="592"/>
        <v>3.5188799058327912E-2</v>
      </c>
      <c r="U1868" s="4">
        <f t="shared" si="593"/>
        <v>3.5188799058327919E-2</v>
      </c>
      <c r="V1868" s="6">
        <f t="shared" si="582"/>
        <v>0</v>
      </c>
      <c r="W1868" s="16" t="str">
        <f t="shared" si="583"/>
        <v/>
      </c>
      <c r="X1868" s="4" t="str">
        <f t="shared" si="594"/>
        <v/>
      </c>
      <c r="Y1868" s="4" t="str">
        <f t="shared" si="584"/>
        <v/>
      </c>
      <c r="Z1868" s="4">
        <f t="shared" si="585"/>
        <v>4853000</v>
      </c>
      <c r="AA1868" s="16">
        <f t="shared" si="586"/>
        <v>1.6484648670925201E-3</v>
      </c>
      <c r="AB1868" s="15">
        <f t="shared" si="595"/>
        <v>0.23408201112713783</v>
      </c>
      <c r="AC1868" s="15">
        <f t="shared" si="596"/>
        <v>0.23408201112713789</v>
      </c>
      <c r="AD1868" s="4">
        <v>155939</v>
      </c>
      <c r="AE1868" s="26">
        <v>2013.74</v>
      </c>
      <c r="AF1868" s="26">
        <v>2013.74</v>
      </c>
      <c r="AG1868" s="4">
        <f t="shared" si="597"/>
        <v>2735000</v>
      </c>
      <c r="AH1868" s="16">
        <f t="shared" si="587"/>
        <v>2.9250457038391227E-3</v>
      </c>
      <c r="AI1868" s="15">
        <f t="shared" si="588"/>
        <v>0.41535648994515539</v>
      </c>
      <c r="AJ1868" s="15">
        <f t="shared" si="589"/>
        <v>0.4153564899451555</v>
      </c>
      <c r="AK1868" s="4">
        <f t="shared" si="590"/>
        <v>16319000</v>
      </c>
      <c r="AL1868" s="27">
        <f t="shared" si="591"/>
        <v>4.9022611679637234E-4</v>
      </c>
      <c r="AM1868" s="15">
        <f t="shared" si="598"/>
        <v>6.9612108585084875E-2</v>
      </c>
      <c r="AN1868" s="15">
        <f t="shared" si="599"/>
        <v>1.725046831709194E-5</v>
      </c>
    </row>
    <row r="1869" spans="1:40" x14ac:dyDescent="0.2">
      <c r="A1869" s="4" t="s">
        <v>4628</v>
      </c>
      <c r="B1869" s="3" t="s">
        <v>4</v>
      </c>
      <c r="C1869" s="6">
        <v>155974</v>
      </c>
      <c r="D1869" s="3" t="s">
        <v>241</v>
      </c>
      <c r="E1869" s="6">
        <v>155982</v>
      </c>
      <c r="F1869" s="3" t="s">
        <v>2707</v>
      </c>
      <c r="G1869" s="8">
        <v>10000</v>
      </c>
      <c r="H1869" s="6">
        <v>142</v>
      </c>
      <c r="I1869" s="6">
        <v>154897</v>
      </c>
      <c r="J1869" s="13">
        <v>45107</v>
      </c>
      <c r="K1869" s="9">
        <v>10000</v>
      </c>
      <c r="L1869" s="4" t="s">
        <v>4628</v>
      </c>
      <c r="M1869" s="4" t="s">
        <v>4632</v>
      </c>
      <c r="N1869" s="4">
        <f>VLOOKUP(I1869,BaseModelo!$A$2:$E$5075,5)</f>
        <v>5</v>
      </c>
      <c r="P1869" s="15">
        <v>142.00000000000003</v>
      </c>
      <c r="Q1869" s="4">
        <f>VLOOKUP(I1869,BaseModelo!$A$2:$E$5075,3)</f>
        <v>110</v>
      </c>
      <c r="R1869" s="4">
        <f t="shared" si="580"/>
        <v>32283000</v>
      </c>
      <c r="S1869" s="16">
        <f t="shared" si="581"/>
        <v>3.0976055509091471E-4</v>
      </c>
      <c r="T1869" s="4">
        <f t="shared" si="592"/>
        <v>4.3985998822909891E-2</v>
      </c>
      <c r="U1869" s="4">
        <f t="shared" si="593"/>
        <v>4.3985998822909898E-2</v>
      </c>
      <c r="V1869" s="6">
        <f t="shared" si="582"/>
        <v>0</v>
      </c>
      <c r="W1869" s="16" t="str">
        <f t="shared" si="583"/>
        <v/>
      </c>
      <c r="X1869" s="4" t="str">
        <f t="shared" si="594"/>
        <v/>
      </c>
      <c r="Y1869" s="4" t="str">
        <f t="shared" si="584"/>
        <v/>
      </c>
      <c r="Z1869" s="4">
        <f t="shared" si="585"/>
        <v>4058000</v>
      </c>
      <c r="AA1869" s="16">
        <f t="shared" si="586"/>
        <v>2.4642681123706258E-3</v>
      </c>
      <c r="AB1869" s="15">
        <f t="shared" si="595"/>
        <v>0.34992607195662884</v>
      </c>
      <c r="AC1869" s="15">
        <f t="shared" si="596"/>
        <v>0.34992607195662895</v>
      </c>
      <c r="AD1869" s="4">
        <v>155974</v>
      </c>
      <c r="AE1869" s="26">
        <v>2510.34</v>
      </c>
      <c r="AF1869" s="26">
        <v>2510.34</v>
      </c>
      <c r="AG1869" s="4">
        <f t="shared" si="597"/>
        <v>2193000</v>
      </c>
      <c r="AH1869" s="16">
        <f t="shared" si="587"/>
        <v>4.5599635202918376E-3</v>
      </c>
      <c r="AI1869" s="15">
        <f t="shared" si="588"/>
        <v>0.64751481988144088</v>
      </c>
      <c r="AJ1869" s="15">
        <f t="shared" si="589"/>
        <v>0.64751481988144111</v>
      </c>
      <c r="AK1869" s="4">
        <f t="shared" si="590"/>
        <v>16319000</v>
      </c>
      <c r="AL1869" s="27">
        <f t="shared" si="591"/>
        <v>6.1278264599546543E-4</v>
      </c>
      <c r="AM1869" s="15">
        <f t="shared" si="598"/>
        <v>8.7015135731356094E-2</v>
      </c>
      <c r="AN1869" s="15">
        <f t="shared" si="599"/>
        <v>2.6953856745456156E-5</v>
      </c>
    </row>
    <row r="1870" spans="1:40" x14ac:dyDescent="0.2">
      <c r="A1870" s="4" t="s">
        <v>4628</v>
      </c>
      <c r="B1870" s="2" t="s">
        <v>16</v>
      </c>
      <c r="C1870" s="5">
        <v>155995</v>
      </c>
      <c r="D1870" s="2" t="s">
        <v>493</v>
      </c>
      <c r="E1870" s="5">
        <v>155996</v>
      </c>
      <c r="F1870" s="2" t="s">
        <v>2671</v>
      </c>
      <c r="G1870" s="7">
        <v>7000</v>
      </c>
      <c r="H1870" s="5">
        <v>142</v>
      </c>
      <c r="I1870" s="6">
        <v>154927</v>
      </c>
      <c r="J1870" s="13">
        <v>45107</v>
      </c>
      <c r="K1870" s="9">
        <v>7000</v>
      </c>
      <c r="L1870" s="4" t="s">
        <v>4628</v>
      </c>
      <c r="M1870" s="4" t="s">
        <v>4632</v>
      </c>
      <c r="N1870" s="4">
        <f>VLOOKUP(I1870,BaseModelo!$A$2:$E$5075,5)</f>
        <v>10</v>
      </c>
      <c r="P1870" s="15">
        <v>142.00000000000003</v>
      </c>
      <c r="Q1870" s="4">
        <f>VLOOKUP(I1870,BaseModelo!$A$2:$E$5075,3)</f>
        <v>0</v>
      </c>
      <c r="R1870" s="4">
        <f t="shared" si="580"/>
        <v>32283000</v>
      </c>
      <c r="S1870" s="16">
        <f t="shared" si="581"/>
        <v>2.168323885636403E-4</v>
      </c>
      <c r="T1870" s="4">
        <f t="shared" si="592"/>
        <v>3.0790199176036922E-2</v>
      </c>
      <c r="U1870" s="4">
        <f t="shared" si="593"/>
        <v>3.0790199176036929E-2</v>
      </c>
      <c r="V1870" s="6">
        <f t="shared" si="582"/>
        <v>0</v>
      </c>
      <c r="W1870" s="16" t="str">
        <f t="shared" si="583"/>
        <v/>
      </c>
      <c r="X1870" s="4" t="str">
        <f t="shared" si="594"/>
        <v/>
      </c>
      <c r="Y1870" s="4" t="str">
        <f t="shared" si="584"/>
        <v/>
      </c>
      <c r="Z1870" s="4">
        <f t="shared" si="585"/>
        <v>4121000</v>
      </c>
      <c r="AA1870" s="16">
        <f t="shared" si="586"/>
        <v>1.6986168405726766E-3</v>
      </c>
      <c r="AB1870" s="15">
        <f t="shared" si="595"/>
        <v>0.24120359136132008</v>
      </c>
      <c r="AC1870" s="15">
        <f t="shared" si="596"/>
        <v>0.24120359136132014</v>
      </c>
      <c r="AD1870" s="4">
        <v>155995</v>
      </c>
      <c r="AE1870" s="26">
        <v>1758.65</v>
      </c>
      <c r="AF1870" s="26">
        <v>1758.65</v>
      </c>
      <c r="AG1870" s="4">
        <f t="shared" si="597"/>
        <v>1846000</v>
      </c>
      <c r="AH1870" s="16">
        <f t="shared" si="587"/>
        <v>3.791982665222102E-3</v>
      </c>
      <c r="AI1870" s="15">
        <f t="shared" si="588"/>
        <v>0.53846153846153844</v>
      </c>
      <c r="AJ1870" s="15">
        <f t="shared" si="589"/>
        <v>0.53846153846153855</v>
      </c>
      <c r="AK1870" s="4">
        <f t="shared" si="590"/>
        <v>16319000</v>
      </c>
      <c r="AL1870" s="27">
        <f t="shared" si="591"/>
        <v>4.289478521968258E-4</v>
      </c>
      <c r="AM1870" s="15">
        <f t="shared" si="598"/>
        <v>6.0910595011949266E-2</v>
      </c>
      <c r="AN1870" s="15">
        <f t="shared" si="599"/>
        <v>1.3207389805273516E-5</v>
      </c>
    </row>
    <row r="1871" spans="1:40" x14ac:dyDescent="0.2">
      <c r="A1871" s="4" t="s">
        <v>4628</v>
      </c>
      <c r="B1871" s="3" t="s">
        <v>16</v>
      </c>
      <c r="C1871" s="6">
        <v>155995</v>
      </c>
      <c r="D1871" s="3" t="s">
        <v>493</v>
      </c>
      <c r="E1871" s="6">
        <v>155997</v>
      </c>
      <c r="F1871" s="3" t="s">
        <v>2676</v>
      </c>
      <c r="G1871" s="8">
        <v>7000</v>
      </c>
      <c r="H1871" s="6">
        <v>142</v>
      </c>
      <c r="I1871" s="6">
        <v>155199</v>
      </c>
      <c r="J1871" s="13">
        <v>45107</v>
      </c>
      <c r="K1871" s="9">
        <v>7000</v>
      </c>
      <c r="L1871" s="4" t="s">
        <v>4628</v>
      </c>
      <c r="M1871" s="4" t="s">
        <v>4632</v>
      </c>
      <c r="N1871" s="4">
        <f>VLOOKUP(I1871,BaseModelo!$A$2:$E$5075,5)</f>
        <v>5</v>
      </c>
      <c r="P1871" s="15">
        <v>142.00000000000003</v>
      </c>
      <c r="Q1871" s="4">
        <f>VLOOKUP(I1871,BaseModelo!$A$2:$E$5075,3)</f>
        <v>110</v>
      </c>
      <c r="R1871" s="4">
        <f t="shared" si="580"/>
        <v>32283000</v>
      </c>
      <c r="S1871" s="16">
        <f t="shared" si="581"/>
        <v>2.168323885636403E-4</v>
      </c>
      <c r="T1871" s="4">
        <f t="shared" si="592"/>
        <v>3.0790199176036922E-2</v>
      </c>
      <c r="U1871" s="4">
        <f t="shared" si="593"/>
        <v>3.0790199176036929E-2</v>
      </c>
      <c r="V1871" s="6">
        <f t="shared" si="582"/>
        <v>0</v>
      </c>
      <c r="W1871" s="16" t="str">
        <f t="shared" si="583"/>
        <v/>
      </c>
      <c r="X1871" s="4" t="str">
        <f t="shared" si="594"/>
        <v/>
      </c>
      <c r="Y1871" s="4" t="str">
        <f t="shared" si="584"/>
        <v/>
      </c>
      <c r="Z1871" s="4">
        <f t="shared" si="585"/>
        <v>4058000</v>
      </c>
      <c r="AA1871" s="16">
        <f t="shared" si="586"/>
        <v>1.7249876786594382E-3</v>
      </c>
      <c r="AB1871" s="15">
        <f t="shared" si="595"/>
        <v>0.24494825036964021</v>
      </c>
      <c r="AC1871" s="15">
        <f t="shared" si="596"/>
        <v>0.24494825036964027</v>
      </c>
      <c r="AD1871" s="4">
        <v>155995</v>
      </c>
      <c r="AE1871" s="26">
        <v>1758.65</v>
      </c>
      <c r="AF1871" s="26">
        <v>1758.65</v>
      </c>
      <c r="AG1871" s="4">
        <f t="shared" si="597"/>
        <v>2193000</v>
      </c>
      <c r="AH1871" s="16">
        <f t="shared" si="587"/>
        <v>3.1919744642042863E-3</v>
      </c>
      <c r="AI1871" s="15">
        <f t="shared" si="588"/>
        <v>0.45326037391700869</v>
      </c>
      <c r="AJ1871" s="15">
        <f t="shared" si="589"/>
        <v>0.45326037391700874</v>
      </c>
      <c r="AK1871" s="4">
        <f t="shared" si="590"/>
        <v>16319000</v>
      </c>
      <c r="AL1871" s="27">
        <f t="shared" si="591"/>
        <v>4.289478521968258E-4</v>
      </c>
      <c r="AM1871" s="15">
        <f t="shared" si="598"/>
        <v>6.0910595011949266E-2</v>
      </c>
      <c r="AN1871" s="15">
        <f t="shared" si="599"/>
        <v>1.3207389805273516E-5</v>
      </c>
    </row>
    <row r="1872" spans="1:40" x14ac:dyDescent="0.2">
      <c r="A1872" s="4" t="s">
        <v>4628</v>
      </c>
      <c r="B1872" s="3" t="s">
        <v>16</v>
      </c>
      <c r="C1872" s="6">
        <v>155995</v>
      </c>
      <c r="D1872" s="3" t="s">
        <v>493</v>
      </c>
      <c r="E1872" s="6">
        <v>155998</v>
      </c>
      <c r="F1872" s="3" t="s">
        <v>2677</v>
      </c>
      <c r="G1872" s="8">
        <v>8000</v>
      </c>
      <c r="H1872" s="6">
        <v>142</v>
      </c>
      <c r="I1872" s="6">
        <v>155488</v>
      </c>
      <c r="J1872" s="13">
        <v>45107</v>
      </c>
      <c r="K1872" s="9">
        <v>8000</v>
      </c>
      <c r="L1872" s="4" t="s">
        <v>4628</v>
      </c>
      <c r="M1872" s="4" t="s">
        <v>4632</v>
      </c>
      <c r="N1872" s="4">
        <f>VLOOKUP(I1872,BaseModelo!$A$2:$E$5075,5)</f>
        <v>6</v>
      </c>
      <c r="P1872" s="15">
        <v>142.00000000000003</v>
      </c>
      <c r="Q1872" s="4">
        <f>VLOOKUP(I1872,BaseModelo!$A$2:$E$5075,3)</f>
        <v>115</v>
      </c>
      <c r="R1872" s="4">
        <f t="shared" si="580"/>
        <v>32283000</v>
      </c>
      <c r="S1872" s="16">
        <f t="shared" si="581"/>
        <v>2.4780844407273179E-4</v>
      </c>
      <c r="T1872" s="4">
        <f t="shared" si="592"/>
        <v>3.5188799058327912E-2</v>
      </c>
      <c r="U1872" s="4">
        <f t="shared" si="593"/>
        <v>3.5188799058327919E-2</v>
      </c>
      <c r="V1872" s="6">
        <f t="shared" si="582"/>
        <v>0</v>
      </c>
      <c r="W1872" s="16" t="str">
        <f t="shared" si="583"/>
        <v/>
      </c>
      <c r="X1872" s="4" t="str">
        <f t="shared" si="594"/>
        <v/>
      </c>
      <c r="Y1872" s="4" t="str">
        <f t="shared" si="584"/>
        <v/>
      </c>
      <c r="Z1872" s="4">
        <f t="shared" si="585"/>
        <v>4853000</v>
      </c>
      <c r="AA1872" s="16">
        <f t="shared" si="586"/>
        <v>1.6484648670925201E-3</v>
      </c>
      <c r="AB1872" s="15">
        <f t="shared" si="595"/>
        <v>0.23408201112713783</v>
      </c>
      <c r="AC1872" s="15">
        <f t="shared" si="596"/>
        <v>0.23408201112713789</v>
      </c>
      <c r="AD1872" s="4">
        <v>155995</v>
      </c>
      <c r="AE1872" s="26">
        <v>2013.74</v>
      </c>
      <c r="AF1872" s="26">
        <v>2013.74</v>
      </c>
      <c r="AG1872" s="4">
        <f t="shared" si="597"/>
        <v>2735000</v>
      </c>
      <c r="AH1872" s="16">
        <f t="shared" si="587"/>
        <v>2.9250457038391227E-3</v>
      </c>
      <c r="AI1872" s="15">
        <f t="shared" si="588"/>
        <v>0.41535648994515539</v>
      </c>
      <c r="AJ1872" s="15">
        <f t="shared" si="589"/>
        <v>0.4153564899451555</v>
      </c>
      <c r="AK1872" s="4">
        <f t="shared" si="590"/>
        <v>16319000</v>
      </c>
      <c r="AL1872" s="27">
        <f t="shared" si="591"/>
        <v>4.9022611679637234E-4</v>
      </c>
      <c r="AM1872" s="15">
        <f t="shared" si="598"/>
        <v>6.9612108585084875E-2</v>
      </c>
      <c r="AN1872" s="15">
        <f t="shared" si="599"/>
        <v>1.725046831709194E-5</v>
      </c>
    </row>
    <row r="1873" spans="1:40" x14ac:dyDescent="0.2">
      <c r="A1873" s="4" t="s">
        <v>4628</v>
      </c>
      <c r="B1873" s="3" t="s">
        <v>16</v>
      </c>
      <c r="C1873" s="6">
        <v>155995</v>
      </c>
      <c r="D1873" s="3" t="s">
        <v>493</v>
      </c>
      <c r="E1873" s="6">
        <v>155999</v>
      </c>
      <c r="F1873" s="3" t="s">
        <v>2678</v>
      </c>
      <c r="G1873" s="8">
        <v>7000</v>
      </c>
      <c r="H1873" s="6">
        <v>142</v>
      </c>
      <c r="I1873" s="6">
        <v>152263</v>
      </c>
      <c r="J1873" s="13">
        <v>45107</v>
      </c>
      <c r="K1873" s="9">
        <v>7000</v>
      </c>
      <c r="L1873" s="4" t="s">
        <v>4628</v>
      </c>
      <c r="M1873" s="4" t="s">
        <v>4632</v>
      </c>
      <c r="N1873" s="4">
        <f>VLOOKUP(I1873,BaseModelo!$A$2:$E$5075,5)</f>
        <v>7</v>
      </c>
      <c r="P1873" s="15">
        <v>142.00000000000003</v>
      </c>
      <c r="Q1873" s="4">
        <f>VLOOKUP(I1873,BaseModelo!$A$2:$E$5075,3)</f>
        <v>127</v>
      </c>
      <c r="R1873" s="4">
        <f t="shared" si="580"/>
        <v>32283000</v>
      </c>
      <c r="S1873" s="16">
        <f t="shared" si="581"/>
        <v>2.168323885636403E-4</v>
      </c>
      <c r="T1873" s="4">
        <f t="shared" si="592"/>
        <v>3.0790199176036922E-2</v>
      </c>
      <c r="U1873" s="4">
        <f t="shared" si="593"/>
        <v>3.0790199176036929E-2</v>
      </c>
      <c r="V1873" s="6">
        <f t="shared" si="582"/>
        <v>0</v>
      </c>
      <c r="W1873" s="16" t="str">
        <f t="shared" si="583"/>
        <v/>
      </c>
      <c r="X1873" s="4" t="str">
        <f t="shared" si="594"/>
        <v/>
      </c>
      <c r="Y1873" s="4" t="str">
        <f t="shared" si="584"/>
        <v/>
      </c>
      <c r="Z1873" s="4">
        <f t="shared" si="585"/>
        <v>4022000</v>
      </c>
      <c r="AA1873" s="16">
        <f t="shared" si="586"/>
        <v>1.7404276479363501E-3</v>
      </c>
      <c r="AB1873" s="15">
        <f t="shared" si="595"/>
        <v>0.24714072600696171</v>
      </c>
      <c r="AC1873" s="15">
        <f t="shared" si="596"/>
        <v>0.24714072600696177</v>
      </c>
      <c r="AD1873" s="4">
        <v>155995</v>
      </c>
      <c r="AE1873" s="26">
        <v>1758.65</v>
      </c>
      <c r="AF1873" s="26">
        <v>1758.65</v>
      </c>
      <c r="AG1873" s="4">
        <f t="shared" si="597"/>
        <v>2184000</v>
      </c>
      <c r="AH1873" s="16">
        <f t="shared" si="587"/>
        <v>3.205128205128205E-3</v>
      </c>
      <c r="AI1873" s="15">
        <f t="shared" si="588"/>
        <v>0.45512820512820512</v>
      </c>
      <c r="AJ1873" s="15">
        <f t="shared" si="589"/>
        <v>0.45512820512820518</v>
      </c>
      <c r="AK1873" s="4">
        <f t="shared" si="590"/>
        <v>16319000</v>
      </c>
      <c r="AL1873" s="27">
        <f t="shared" si="591"/>
        <v>4.289478521968258E-4</v>
      </c>
      <c r="AM1873" s="15">
        <f t="shared" si="598"/>
        <v>6.0910595011949266E-2</v>
      </c>
      <c r="AN1873" s="15">
        <f t="shared" si="599"/>
        <v>1.3207389805273516E-5</v>
      </c>
    </row>
    <row r="1874" spans="1:40" x14ac:dyDescent="0.2">
      <c r="A1874" s="4" t="s">
        <v>4628</v>
      </c>
      <c r="B1874" s="3" t="s">
        <v>16</v>
      </c>
      <c r="C1874" s="6">
        <v>155995</v>
      </c>
      <c r="D1874" s="3" t="s">
        <v>493</v>
      </c>
      <c r="E1874" s="6">
        <v>156000</v>
      </c>
      <c r="F1874" s="3" t="s">
        <v>2679</v>
      </c>
      <c r="G1874" s="8">
        <v>7000</v>
      </c>
      <c r="H1874" s="6">
        <v>142</v>
      </c>
      <c r="I1874" s="6">
        <v>154932</v>
      </c>
      <c r="J1874" s="13">
        <v>45107</v>
      </c>
      <c r="K1874" s="9">
        <v>7000</v>
      </c>
      <c r="L1874" s="4" t="s">
        <v>4628</v>
      </c>
      <c r="M1874" s="4" t="s">
        <v>4632</v>
      </c>
      <c r="N1874" s="4">
        <f>VLOOKUP(I1874,BaseModelo!$A$2:$E$5075,5)</f>
        <v>9</v>
      </c>
      <c r="P1874" s="15">
        <v>142.00000000000003</v>
      </c>
      <c r="Q1874" s="4">
        <f>VLOOKUP(I1874,BaseModelo!$A$2:$E$5075,3)</f>
        <v>147</v>
      </c>
      <c r="R1874" s="4">
        <f t="shared" si="580"/>
        <v>32283000</v>
      </c>
      <c r="S1874" s="16">
        <f t="shared" si="581"/>
        <v>2.168323885636403E-4</v>
      </c>
      <c r="T1874" s="4">
        <f t="shared" si="592"/>
        <v>3.0790199176036922E-2</v>
      </c>
      <c r="U1874" s="4">
        <f t="shared" si="593"/>
        <v>3.0790199176036929E-2</v>
      </c>
      <c r="V1874" s="6">
        <f t="shared" si="582"/>
        <v>0</v>
      </c>
      <c r="W1874" s="16" t="str">
        <f t="shared" si="583"/>
        <v/>
      </c>
      <c r="X1874" s="4" t="str">
        <f t="shared" si="594"/>
        <v/>
      </c>
      <c r="Y1874" s="4" t="str">
        <f t="shared" si="584"/>
        <v/>
      </c>
      <c r="Z1874" s="4">
        <f t="shared" si="585"/>
        <v>5305000</v>
      </c>
      <c r="AA1874" s="16">
        <f t="shared" si="586"/>
        <v>1.3195098963242225E-3</v>
      </c>
      <c r="AB1874" s="15">
        <f t="shared" si="595"/>
        <v>0.18737040527803958</v>
      </c>
      <c r="AC1874" s="15">
        <f t="shared" si="596"/>
        <v>0.18737040527803964</v>
      </c>
      <c r="AD1874" s="4">
        <v>155995</v>
      </c>
      <c r="AE1874" s="26">
        <v>1758.65</v>
      </c>
      <c r="AF1874" s="26">
        <v>1758.65</v>
      </c>
      <c r="AG1874" s="4">
        <f t="shared" si="597"/>
        <v>3095000</v>
      </c>
      <c r="AH1874" s="16">
        <f t="shared" si="587"/>
        <v>2.2617124394184169E-3</v>
      </c>
      <c r="AI1874" s="15">
        <f t="shared" si="588"/>
        <v>0.32116316639741521</v>
      </c>
      <c r="AJ1874" s="15">
        <f t="shared" si="589"/>
        <v>0.32116316639741527</v>
      </c>
      <c r="AK1874" s="4">
        <f t="shared" si="590"/>
        <v>16319000</v>
      </c>
      <c r="AL1874" s="27">
        <f t="shared" si="591"/>
        <v>4.289478521968258E-4</v>
      </c>
      <c r="AM1874" s="15">
        <f t="shared" si="598"/>
        <v>6.0910595011949266E-2</v>
      </c>
      <c r="AN1874" s="15">
        <f t="shared" si="599"/>
        <v>1.3207389805273516E-5</v>
      </c>
    </row>
    <row r="1875" spans="1:40" x14ac:dyDescent="0.2">
      <c r="A1875" s="4" t="s">
        <v>4628</v>
      </c>
      <c r="B1875" s="3" t="s">
        <v>4</v>
      </c>
      <c r="C1875" s="6">
        <v>156015</v>
      </c>
      <c r="D1875" s="3" t="s">
        <v>201</v>
      </c>
      <c r="E1875" s="6">
        <v>156025</v>
      </c>
      <c r="F1875" s="3" t="s">
        <v>2691</v>
      </c>
      <c r="G1875" s="8">
        <v>6000</v>
      </c>
      <c r="H1875" s="6">
        <v>142</v>
      </c>
      <c r="I1875" s="6">
        <v>155558</v>
      </c>
      <c r="J1875" s="13">
        <v>45107</v>
      </c>
      <c r="K1875" s="9">
        <v>6000</v>
      </c>
      <c r="L1875" s="4" t="s">
        <v>4628</v>
      </c>
      <c r="M1875" s="4" t="s">
        <v>4632</v>
      </c>
      <c r="N1875" s="4">
        <f>VLOOKUP(I1875,BaseModelo!$A$2:$E$5075,5)</f>
        <v>7</v>
      </c>
      <c r="P1875" s="15">
        <v>142.00000000000003</v>
      </c>
      <c r="Q1875" s="4">
        <f>VLOOKUP(I1875,BaseModelo!$A$2:$E$5075,3)</f>
        <v>127</v>
      </c>
      <c r="R1875" s="4">
        <f t="shared" si="580"/>
        <v>32283000</v>
      </c>
      <c r="S1875" s="16">
        <f t="shared" si="581"/>
        <v>1.8585633305454884E-4</v>
      </c>
      <c r="T1875" s="4">
        <f t="shared" si="592"/>
        <v>2.6391599293745936E-2</v>
      </c>
      <c r="U1875" s="4">
        <f t="shared" si="593"/>
        <v>2.6391599293745942E-2</v>
      </c>
      <c r="V1875" s="6">
        <f t="shared" si="582"/>
        <v>0</v>
      </c>
      <c r="W1875" s="16" t="str">
        <f t="shared" si="583"/>
        <v/>
      </c>
      <c r="X1875" s="4" t="str">
        <f t="shared" si="594"/>
        <v/>
      </c>
      <c r="Y1875" s="4" t="str">
        <f t="shared" si="584"/>
        <v/>
      </c>
      <c r="Z1875" s="4">
        <f t="shared" si="585"/>
        <v>4022000</v>
      </c>
      <c r="AA1875" s="16">
        <f t="shared" si="586"/>
        <v>1.4917951268025858E-3</v>
      </c>
      <c r="AB1875" s="15">
        <f t="shared" si="595"/>
        <v>0.21183490800596719</v>
      </c>
      <c r="AC1875" s="15">
        <f t="shared" si="596"/>
        <v>0.21183490800596722</v>
      </c>
      <c r="AD1875" s="4">
        <v>156015</v>
      </c>
      <c r="AE1875" s="26">
        <v>1503.37</v>
      </c>
      <c r="AF1875" s="26">
        <v>1503.37</v>
      </c>
      <c r="AG1875" s="4">
        <f t="shared" si="597"/>
        <v>2184000</v>
      </c>
      <c r="AH1875" s="16">
        <f t="shared" si="587"/>
        <v>2.7472527472527475E-3</v>
      </c>
      <c r="AI1875" s="15">
        <f t="shared" si="588"/>
        <v>0.39010989010989017</v>
      </c>
      <c r="AJ1875" s="15">
        <f t="shared" si="589"/>
        <v>0.39010989010989022</v>
      </c>
      <c r="AK1875" s="4">
        <f t="shared" si="590"/>
        <v>16319000</v>
      </c>
      <c r="AL1875" s="27">
        <f t="shared" si="591"/>
        <v>3.6766958759727926E-4</v>
      </c>
      <c r="AM1875" s="15">
        <f t="shared" si="598"/>
        <v>5.2209081438813656E-2</v>
      </c>
      <c r="AN1875" s="15">
        <f t="shared" si="599"/>
        <v>9.7033884283642175E-6</v>
      </c>
    </row>
    <row r="1876" spans="1:40" x14ac:dyDescent="0.2">
      <c r="A1876" s="4" t="s">
        <v>4628</v>
      </c>
      <c r="B1876" s="3" t="s">
        <v>4</v>
      </c>
      <c r="C1876" s="6">
        <v>156015</v>
      </c>
      <c r="D1876" s="3" t="s">
        <v>201</v>
      </c>
      <c r="E1876" s="6">
        <v>156026</v>
      </c>
      <c r="F1876" s="3" t="s">
        <v>2692</v>
      </c>
      <c r="G1876" s="8">
        <v>7000</v>
      </c>
      <c r="H1876" s="6">
        <v>142</v>
      </c>
      <c r="I1876" s="6">
        <v>155415</v>
      </c>
      <c r="J1876" s="13">
        <v>45107</v>
      </c>
      <c r="K1876" s="9">
        <v>7000</v>
      </c>
      <c r="L1876" s="4" t="s">
        <v>4628</v>
      </c>
      <c r="M1876" s="4" t="s">
        <v>4632</v>
      </c>
      <c r="N1876" s="4">
        <f>VLOOKUP(I1876,BaseModelo!$A$2:$E$5075,5)</f>
        <v>4</v>
      </c>
      <c r="P1876" s="15">
        <v>142.00000000000003</v>
      </c>
      <c r="Q1876" s="4">
        <f>VLOOKUP(I1876,BaseModelo!$A$2:$E$5075,3)</f>
        <v>110</v>
      </c>
      <c r="R1876" s="4">
        <f t="shared" si="580"/>
        <v>32283000</v>
      </c>
      <c r="S1876" s="16">
        <f t="shared" si="581"/>
        <v>2.168323885636403E-4</v>
      </c>
      <c r="T1876" s="4">
        <f t="shared" si="592"/>
        <v>3.0790199176036922E-2</v>
      </c>
      <c r="U1876" s="4">
        <f t="shared" si="593"/>
        <v>3.0790199176036929E-2</v>
      </c>
      <c r="V1876" s="6">
        <f t="shared" si="582"/>
        <v>0</v>
      </c>
      <c r="W1876" s="16" t="str">
        <f t="shared" si="583"/>
        <v/>
      </c>
      <c r="X1876" s="4" t="str">
        <f t="shared" si="594"/>
        <v/>
      </c>
      <c r="Y1876" s="4" t="str">
        <f t="shared" si="584"/>
        <v/>
      </c>
      <c r="Z1876" s="4">
        <f t="shared" si="585"/>
        <v>2331000</v>
      </c>
      <c r="AA1876" s="16">
        <f t="shared" si="586"/>
        <v>3.003003003003003E-3</v>
      </c>
      <c r="AB1876" s="15">
        <f t="shared" si="595"/>
        <v>0.42642642642642642</v>
      </c>
      <c r="AC1876" s="15">
        <f t="shared" si="596"/>
        <v>0.42642642642642653</v>
      </c>
      <c r="AD1876" s="4">
        <v>156015</v>
      </c>
      <c r="AE1876" s="26">
        <v>1758.65</v>
      </c>
      <c r="AF1876" s="26">
        <v>1758.65</v>
      </c>
      <c r="AG1876" s="4">
        <f t="shared" si="597"/>
        <v>858000</v>
      </c>
      <c r="AH1876" s="16">
        <f t="shared" si="587"/>
        <v>8.1585081585081581E-3</v>
      </c>
      <c r="AI1876" s="15">
        <f t="shared" si="588"/>
        <v>1.1585081585081585</v>
      </c>
      <c r="AJ1876" s="15">
        <f t="shared" si="589"/>
        <v>1.1585081585081587</v>
      </c>
      <c r="AK1876" s="4">
        <f t="shared" si="590"/>
        <v>16319000</v>
      </c>
      <c r="AL1876" s="27">
        <f t="shared" si="591"/>
        <v>4.289478521968258E-4</v>
      </c>
      <c r="AM1876" s="15">
        <f t="shared" si="598"/>
        <v>6.0910595011949266E-2</v>
      </c>
      <c r="AN1876" s="15">
        <f t="shared" si="599"/>
        <v>1.3207389805273516E-5</v>
      </c>
    </row>
    <row r="1877" spans="1:40" x14ac:dyDescent="0.2">
      <c r="A1877" s="4" t="s">
        <v>4628</v>
      </c>
      <c r="B1877" s="3" t="s">
        <v>4</v>
      </c>
      <c r="C1877" s="6">
        <v>156015</v>
      </c>
      <c r="D1877" s="3" t="s">
        <v>201</v>
      </c>
      <c r="E1877" s="6">
        <v>156028</v>
      </c>
      <c r="F1877" s="3" t="s">
        <v>2693</v>
      </c>
      <c r="G1877" s="8">
        <v>7000</v>
      </c>
      <c r="H1877" s="6">
        <v>142</v>
      </c>
      <c r="I1877" s="6">
        <v>155569</v>
      </c>
      <c r="J1877" s="13">
        <v>45107</v>
      </c>
      <c r="K1877" s="9">
        <v>7000</v>
      </c>
      <c r="L1877" s="4" t="s">
        <v>4628</v>
      </c>
      <c r="M1877" s="4" t="s">
        <v>4632</v>
      </c>
      <c r="N1877" s="4">
        <f>VLOOKUP(I1877,BaseModelo!$A$2:$E$5075,5)</f>
        <v>6</v>
      </c>
      <c r="P1877" s="15">
        <v>142.00000000000003</v>
      </c>
      <c r="Q1877" s="4">
        <f>VLOOKUP(I1877,BaseModelo!$A$2:$E$5075,3)</f>
        <v>115</v>
      </c>
      <c r="R1877" s="4">
        <f t="shared" si="580"/>
        <v>32283000</v>
      </c>
      <c r="S1877" s="16">
        <f t="shared" si="581"/>
        <v>2.168323885636403E-4</v>
      </c>
      <c r="T1877" s="4">
        <f t="shared" si="592"/>
        <v>3.0790199176036922E-2</v>
      </c>
      <c r="U1877" s="4">
        <f t="shared" si="593"/>
        <v>3.0790199176036929E-2</v>
      </c>
      <c r="V1877" s="6">
        <f t="shared" si="582"/>
        <v>0</v>
      </c>
      <c r="W1877" s="16" t="str">
        <f t="shared" si="583"/>
        <v/>
      </c>
      <c r="X1877" s="4" t="str">
        <f t="shared" si="594"/>
        <v/>
      </c>
      <c r="Y1877" s="4" t="str">
        <f t="shared" si="584"/>
        <v/>
      </c>
      <c r="Z1877" s="4">
        <f t="shared" si="585"/>
        <v>4853000</v>
      </c>
      <c r="AA1877" s="16">
        <f t="shared" si="586"/>
        <v>1.4424067587059551E-3</v>
      </c>
      <c r="AB1877" s="15">
        <f t="shared" si="595"/>
        <v>0.20482175973624561</v>
      </c>
      <c r="AC1877" s="15">
        <f t="shared" si="596"/>
        <v>0.20482175973624567</v>
      </c>
      <c r="AD1877" s="4">
        <v>156015</v>
      </c>
      <c r="AE1877" s="26">
        <v>1758.65</v>
      </c>
      <c r="AF1877" s="26">
        <v>1758.65</v>
      </c>
      <c r="AG1877" s="4">
        <f t="shared" si="597"/>
        <v>2735000</v>
      </c>
      <c r="AH1877" s="16">
        <f t="shared" si="587"/>
        <v>2.5594149908592322E-3</v>
      </c>
      <c r="AI1877" s="15">
        <f t="shared" si="588"/>
        <v>0.363436928702011</v>
      </c>
      <c r="AJ1877" s="15">
        <f t="shared" si="589"/>
        <v>0.36343692870201105</v>
      </c>
      <c r="AK1877" s="4">
        <f t="shared" si="590"/>
        <v>16319000</v>
      </c>
      <c r="AL1877" s="27">
        <f t="shared" si="591"/>
        <v>4.289478521968258E-4</v>
      </c>
      <c r="AM1877" s="15">
        <f t="shared" si="598"/>
        <v>6.0910595011949266E-2</v>
      </c>
      <c r="AN1877" s="15">
        <f t="shared" si="599"/>
        <v>1.3207389805273516E-5</v>
      </c>
    </row>
    <row r="1878" spans="1:40" x14ac:dyDescent="0.2">
      <c r="A1878" s="4" t="s">
        <v>4628</v>
      </c>
      <c r="B1878" s="2" t="s">
        <v>13</v>
      </c>
      <c r="C1878" s="5">
        <v>156056</v>
      </c>
      <c r="D1878" s="2" t="s">
        <v>496</v>
      </c>
      <c r="E1878" s="5">
        <v>156057</v>
      </c>
      <c r="F1878" s="2" t="s">
        <v>2698</v>
      </c>
      <c r="G1878" s="7">
        <v>7000</v>
      </c>
      <c r="H1878" s="5">
        <v>132</v>
      </c>
      <c r="I1878" s="6">
        <v>155388</v>
      </c>
      <c r="J1878" s="13">
        <v>45107</v>
      </c>
      <c r="K1878" s="9">
        <v>7000</v>
      </c>
      <c r="L1878" s="4" t="s">
        <v>4628</v>
      </c>
      <c r="M1878" s="4" t="s">
        <v>4632</v>
      </c>
      <c r="N1878" s="4">
        <f>VLOOKUP(I1878,BaseModelo!$A$2:$E$5075,5)</f>
        <v>10</v>
      </c>
      <c r="P1878" s="15">
        <v>142.00000000000003</v>
      </c>
      <c r="Q1878" s="4">
        <f>VLOOKUP(I1878,BaseModelo!$A$2:$E$5075,3)</f>
        <v>0</v>
      </c>
      <c r="R1878" s="4">
        <f t="shared" si="580"/>
        <v>32283000</v>
      </c>
      <c r="S1878" s="16">
        <f t="shared" si="581"/>
        <v>2.168323885636403E-4</v>
      </c>
      <c r="T1878" s="4">
        <f t="shared" si="592"/>
        <v>2.8621875290400521E-2</v>
      </c>
      <c r="U1878" s="4">
        <f t="shared" si="593"/>
        <v>3.0790199176036929E-2</v>
      </c>
      <c r="V1878" s="6">
        <f t="shared" si="582"/>
        <v>0</v>
      </c>
      <c r="W1878" s="16" t="str">
        <f t="shared" si="583"/>
        <v/>
      </c>
      <c r="X1878" s="4" t="str">
        <f t="shared" si="594"/>
        <v/>
      </c>
      <c r="Y1878" s="4" t="str">
        <f t="shared" si="584"/>
        <v/>
      </c>
      <c r="Z1878" s="4">
        <f t="shared" si="585"/>
        <v>4121000</v>
      </c>
      <c r="AA1878" s="16">
        <f t="shared" si="586"/>
        <v>1.6986168405726766E-3</v>
      </c>
      <c r="AB1878" s="15">
        <f t="shared" si="595"/>
        <v>0.2242174229555933</v>
      </c>
      <c r="AC1878" s="15">
        <f t="shared" si="596"/>
        <v>0.24120359136132014</v>
      </c>
      <c r="AD1878" s="4">
        <v>156056</v>
      </c>
      <c r="AE1878" s="26">
        <v>1620.67</v>
      </c>
      <c r="AF1878" s="26">
        <v>1620.67</v>
      </c>
      <c r="AG1878" s="4">
        <f t="shared" si="597"/>
        <v>1846000</v>
      </c>
      <c r="AH1878" s="16">
        <f t="shared" si="587"/>
        <v>3.791982665222102E-3</v>
      </c>
      <c r="AI1878" s="15">
        <f t="shared" si="588"/>
        <v>0.5005417118093175</v>
      </c>
      <c r="AJ1878" s="15">
        <f t="shared" si="589"/>
        <v>0.53846153846153855</v>
      </c>
      <c r="AK1878" s="4">
        <f t="shared" si="590"/>
        <v>16319000</v>
      </c>
      <c r="AL1878" s="27">
        <f t="shared" si="591"/>
        <v>4.289478521968258E-4</v>
      </c>
      <c r="AM1878" s="15">
        <f t="shared" si="598"/>
        <v>5.6621116489981006E-2</v>
      </c>
      <c r="AN1878" s="15">
        <f t="shared" si="599"/>
        <v>1.3207389805273516E-5</v>
      </c>
    </row>
    <row r="1879" spans="1:40" x14ac:dyDescent="0.2">
      <c r="A1879" s="4" t="s">
        <v>4628</v>
      </c>
      <c r="B1879" s="3" t="s">
        <v>13</v>
      </c>
      <c r="C1879" s="6">
        <v>156056</v>
      </c>
      <c r="D1879" s="3" t="s">
        <v>496</v>
      </c>
      <c r="E1879" s="6">
        <v>156058</v>
      </c>
      <c r="F1879" s="3" t="s">
        <v>2699</v>
      </c>
      <c r="G1879" s="8">
        <v>5000</v>
      </c>
      <c r="H1879" s="6">
        <v>132</v>
      </c>
      <c r="I1879" s="6">
        <v>155387</v>
      </c>
      <c r="J1879" s="13">
        <v>45107</v>
      </c>
      <c r="K1879" s="9">
        <v>5000</v>
      </c>
      <c r="L1879" s="4" t="s">
        <v>4628</v>
      </c>
      <c r="M1879" s="4" t="s">
        <v>4632</v>
      </c>
      <c r="N1879" s="4">
        <f>VLOOKUP(I1879,BaseModelo!$A$2:$E$5075,5)</f>
        <v>10</v>
      </c>
      <c r="P1879" s="15">
        <v>147</v>
      </c>
      <c r="Q1879" s="4">
        <f>VLOOKUP(I1879,BaseModelo!$A$2:$E$5075,3)</f>
        <v>0</v>
      </c>
      <c r="R1879" s="4">
        <f t="shared" si="580"/>
        <v>32283000</v>
      </c>
      <c r="S1879" s="16">
        <f t="shared" si="581"/>
        <v>1.5488027754545735E-4</v>
      </c>
      <c r="T1879" s="4">
        <f t="shared" si="592"/>
        <v>2.0444196636000372E-2</v>
      </c>
      <c r="U1879" s="4">
        <f t="shared" si="593"/>
        <v>2.2767400799182231E-2</v>
      </c>
      <c r="V1879" s="6">
        <f t="shared" si="582"/>
        <v>0</v>
      </c>
      <c r="W1879" s="16" t="str">
        <f t="shared" si="583"/>
        <v/>
      </c>
      <c r="X1879" s="4" t="str">
        <f t="shared" si="594"/>
        <v/>
      </c>
      <c r="Y1879" s="4" t="str">
        <f t="shared" si="584"/>
        <v/>
      </c>
      <c r="Z1879" s="4">
        <f t="shared" si="585"/>
        <v>4121000</v>
      </c>
      <c r="AA1879" s="16">
        <f t="shared" si="586"/>
        <v>1.2132977432661976E-3</v>
      </c>
      <c r="AB1879" s="15">
        <f t="shared" si="595"/>
        <v>0.1601553021111381</v>
      </c>
      <c r="AC1879" s="15">
        <f t="shared" si="596"/>
        <v>0.17835476826013105</v>
      </c>
      <c r="AD1879" s="4">
        <v>156056</v>
      </c>
      <c r="AE1879" s="26">
        <v>1165.46</v>
      </c>
      <c r="AF1879" s="26">
        <v>1165.46</v>
      </c>
      <c r="AG1879" s="4">
        <f t="shared" si="597"/>
        <v>1846000</v>
      </c>
      <c r="AH1879" s="16">
        <f t="shared" si="587"/>
        <v>2.7085590465872156E-3</v>
      </c>
      <c r="AI1879" s="15">
        <f t="shared" si="588"/>
        <v>0.35752979414951247</v>
      </c>
      <c r="AJ1879" s="15">
        <f t="shared" si="589"/>
        <v>0.39815817984832069</v>
      </c>
      <c r="AK1879" s="4">
        <f t="shared" si="590"/>
        <v>16319000</v>
      </c>
      <c r="AL1879" s="27">
        <f t="shared" si="591"/>
        <v>3.0639132299773271E-4</v>
      </c>
      <c r="AM1879" s="15">
        <f t="shared" si="598"/>
        <v>4.0443654635700717E-2</v>
      </c>
      <c r="AN1879" s="15">
        <f t="shared" si="599"/>
        <v>6.9757340520810808E-6</v>
      </c>
    </row>
    <row r="1880" spans="1:40" x14ac:dyDescent="0.2">
      <c r="A1880" s="4" t="s">
        <v>4628</v>
      </c>
      <c r="B1880" s="3" t="s">
        <v>13</v>
      </c>
      <c r="C1880" s="6">
        <v>156056</v>
      </c>
      <c r="D1880" s="3" t="s">
        <v>496</v>
      </c>
      <c r="E1880" s="6">
        <v>156059</v>
      </c>
      <c r="F1880" s="3" t="s">
        <v>2700</v>
      </c>
      <c r="G1880" s="8">
        <v>20000</v>
      </c>
      <c r="H1880" s="6">
        <v>132</v>
      </c>
      <c r="I1880" s="6">
        <v>155394</v>
      </c>
      <c r="J1880" s="13">
        <v>45107</v>
      </c>
      <c r="K1880" s="9">
        <v>20000</v>
      </c>
      <c r="L1880" s="4" t="s">
        <v>4628</v>
      </c>
      <c r="M1880" s="4" t="s">
        <v>4632</v>
      </c>
      <c r="N1880" s="4">
        <f>VLOOKUP(I1880,BaseModelo!$A$2:$E$5075,5)</f>
        <v>8</v>
      </c>
      <c r="P1880" s="15">
        <v>122</v>
      </c>
      <c r="Q1880" s="4">
        <f>VLOOKUP(I1880,BaseModelo!$A$2:$E$5075,3)</f>
        <v>132</v>
      </c>
      <c r="R1880" s="4">
        <f t="shared" si="580"/>
        <v>32283000</v>
      </c>
      <c r="S1880" s="16">
        <f t="shared" si="581"/>
        <v>6.1952111018182942E-4</v>
      </c>
      <c r="T1880" s="4">
        <f t="shared" si="592"/>
        <v>8.1776786544001487E-2</v>
      </c>
      <c r="U1880" s="4">
        <f t="shared" si="593"/>
        <v>7.5581575442183191E-2</v>
      </c>
      <c r="V1880" s="6">
        <f t="shared" si="582"/>
        <v>0</v>
      </c>
      <c r="W1880" s="16" t="str">
        <f t="shared" si="583"/>
        <v/>
      </c>
      <c r="X1880" s="4" t="str">
        <f t="shared" si="594"/>
        <v/>
      </c>
      <c r="Y1880" s="4" t="str">
        <f t="shared" si="584"/>
        <v/>
      </c>
      <c r="Z1880" s="4">
        <f t="shared" si="585"/>
        <v>5836000</v>
      </c>
      <c r="AA1880" s="16">
        <f t="shared" si="586"/>
        <v>3.4270047978067169E-3</v>
      </c>
      <c r="AB1880" s="15">
        <f t="shared" si="595"/>
        <v>0.45236463331048665</v>
      </c>
      <c r="AC1880" s="15">
        <f t="shared" si="596"/>
        <v>0.41809458533241944</v>
      </c>
      <c r="AD1880" s="4">
        <v>156056</v>
      </c>
      <c r="AE1880" s="26">
        <v>4634.53</v>
      </c>
      <c r="AF1880" s="26">
        <v>4634.53</v>
      </c>
      <c r="AG1880" s="4">
        <f t="shared" si="597"/>
        <v>3421000</v>
      </c>
      <c r="AH1880" s="16">
        <f t="shared" si="587"/>
        <v>5.846243788365975E-3</v>
      </c>
      <c r="AI1880" s="15">
        <f t="shared" si="588"/>
        <v>0.77170418006430874</v>
      </c>
      <c r="AJ1880" s="15">
        <f t="shared" si="589"/>
        <v>0.71324174218064895</v>
      </c>
      <c r="AK1880" s="4">
        <f t="shared" si="590"/>
        <v>16319000</v>
      </c>
      <c r="AL1880" s="27">
        <f t="shared" si="591"/>
        <v>1.2255652919909309E-3</v>
      </c>
      <c r="AM1880" s="15">
        <f t="shared" si="598"/>
        <v>0.16177461854280287</v>
      </c>
      <c r="AN1880" s="15">
        <f t="shared" si="599"/>
        <v>9.2630155575933808E-5</v>
      </c>
    </row>
    <row r="1881" spans="1:40" x14ac:dyDescent="0.2">
      <c r="A1881" s="4" t="s">
        <v>4628</v>
      </c>
      <c r="B1881" s="3" t="s">
        <v>13</v>
      </c>
      <c r="C1881" s="6">
        <v>156056</v>
      </c>
      <c r="D1881" s="3" t="s">
        <v>496</v>
      </c>
      <c r="E1881" s="6">
        <v>156060</v>
      </c>
      <c r="F1881" s="3" t="s">
        <v>2701</v>
      </c>
      <c r="G1881" s="8">
        <v>10000</v>
      </c>
      <c r="H1881" s="6">
        <v>132</v>
      </c>
      <c r="I1881" s="6">
        <v>155390</v>
      </c>
      <c r="J1881" s="13">
        <v>45107</v>
      </c>
      <c r="K1881" s="9">
        <v>10000</v>
      </c>
      <c r="L1881" s="4" t="s">
        <v>4628</v>
      </c>
      <c r="M1881" s="4" t="s">
        <v>4632</v>
      </c>
      <c r="N1881" s="4">
        <f>VLOOKUP(I1881,BaseModelo!$A$2:$E$5075,5)</f>
        <v>9</v>
      </c>
      <c r="P1881" s="15">
        <v>142.00000000000003</v>
      </c>
      <c r="Q1881" s="4">
        <f>VLOOKUP(I1881,BaseModelo!$A$2:$E$5075,3)</f>
        <v>147</v>
      </c>
      <c r="R1881" s="4">
        <f t="shared" si="580"/>
        <v>32283000</v>
      </c>
      <c r="S1881" s="16">
        <f t="shared" si="581"/>
        <v>3.0976055509091471E-4</v>
      </c>
      <c r="T1881" s="4">
        <f t="shared" si="592"/>
        <v>4.0888393272000743E-2</v>
      </c>
      <c r="U1881" s="4">
        <f t="shared" si="593"/>
        <v>4.3985998822909898E-2</v>
      </c>
      <c r="V1881" s="6">
        <f t="shared" si="582"/>
        <v>0</v>
      </c>
      <c r="W1881" s="16" t="str">
        <f t="shared" si="583"/>
        <v/>
      </c>
      <c r="X1881" s="4" t="str">
        <f t="shared" si="594"/>
        <v/>
      </c>
      <c r="Y1881" s="4" t="str">
        <f t="shared" si="584"/>
        <v/>
      </c>
      <c r="Z1881" s="4">
        <f t="shared" si="585"/>
        <v>5305000</v>
      </c>
      <c r="AA1881" s="16">
        <f t="shared" si="586"/>
        <v>1.885014137606032E-3</v>
      </c>
      <c r="AB1881" s="15">
        <f t="shared" si="595"/>
        <v>0.24882186616399624</v>
      </c>
      <c r="AC1881" s="15">
        <f t="shared" si="596"/>
        <v>0.2676720075400566</v>
      </c>
      <c r="AD1881" s="4">
        <v>156056</v>
      </c>
      <c r="AE1881" s="26">
        <v>2317.19</v>
      </c>
      <c r="AF1881" s="26">
        <v>2317.19</v>
      </c>
      <c r="AG1881" s="4">
        <f t="shared" si="597"/>
        <v>3095000</v>
      </c>
      <c r="AH1881" s="16">
        <f t="shared" si="587"/>
        <v>3.2310177705977385E-3</v>
      </c>
      <c r="AI1881" s="15">
        <f t="shared" si="588"/>
        <v>0.42649434571890149</v>
      </c>
      <c r="AJ1881" s="15">
        <f t="shared" si="589"/>
        <v>0.45880452342487893</v>
      </c>
      <c r="AK1881" s="4">
        <f t="shared" si="590"/>
        <v>16319000</v>
      </c>
      <c r="AL1881" s="27">
        <f t="shared" si="591"/>
        <v>6.1278264599546543E-4</v>
      </c>
      <c r="AM1881" s="15">
        <f t="shared" si="598"/>
        <v>8.0887309271401434E-2</v>
      </c>
      <c r="AN1881" s="15">
        <f t="shared" si="599"/>
        <v>2.6953856745456156E-5</v>
      </c>
    </row>
    <row r="1882" spans="1:40" x14ac:dyDescent="0.2">
      <c r="A1882" s="4" t="s">
        <v>4628</v>
      </c>
      <c r="B1882" s="3" t="s">
        <v>13</v>
      </c>
      <c r="C1882" s="6">
        <v>156056</v>
      </c>
      <c r="D1882" s="3" t="s">
        <v>496</v>
      </c>
      <c r="E1882" s="6">
        <v>156061</v>
      </c>
      <c r="F1882" s="3" t="s">
        <v>2702</v>
      </c>
      <c r="G1882" s="8">
        <v>7000</v>
      </c>
      <c r="H1882" s="6">
        <v>142</v>
      </c>
      <c r="I1882" s="6">
        <v>155433</v>
      </c>
      <c r="J1882" s="13">
        <v>45107</v>
      </c>
      <c r="K1882" s="9">
        <v>7000</v>
      </c>
      <c r="L1882" s="4" t="s">
        <v>4628</v>
      </c>
      <c r="M1882" s="4" t="s">
        <v>4632</v>
      </c>
      <c r="N1882" s="4">
        <f>VLOOKUP(I1882,BaseModelo!$A$2:$E$5075,5)</f>
        <v>8</v>
      </c>
      <c r="P1882" s="15">
        <v>142.00000000000003</v>
      </c>
      <c r="Q1882" s="4">
        <f>VLOOKUP(I1882,BaseModelo!$A$2:$E$5075,3)</f>
        <v>132</v>
      </c>
      <c r="R1882" s="4">
        <f t="shared" si="580"/>
        <v>32283000</v>
      </c>
      <c r="S1882" s="16">
        <f t="shared" si="581"/>
        <v>2.168323885636403E-4</v>
      </c>
      <c r="T1882" s="4">
        <f t="shared" si="592"/>
        <v>3.0790199176036922E-2</v>
      </c>
      <c r="U1882" s="4">
        <f t="shared" si="593"/>
        <v>3.0790199176036929E-2</v>
      </c>
      <c r="V1882" s="6">
        <f t="shared" si="582"/>
        <v>0</v>
      </c>
      <c r="W1882" s="16" t="str">
        <f t="shared" si="583"/>
        <v/>
      </c>
      <c r="X1882" s="4" t="str">
        <f t="shared" si="594"/>
        <v/>
      </c>
      <c r="Y1882" s="4" t="str">
        <f t="shared" si="584"/>
        <v/>
      </c>
      <c r="Z1882" s="4">
        <f t="shared" si="585"/>
        <v>5836000</v>
      </c>
      <c r="AA1882" s="16">
        <f t="shared" si="586"/>
        <v>1.199451679232351E-3</v>
      </c>
      <c r="AB1882" s="15">
        <f t="shared" si="595"/>
        <v>0.17032213845099384</v>
      </c>
      <c r="AC1882" s="15">
        <f t="shared" si="596"/>
        <v>0.17032213845099387</v>
      </c>
      <c r="AD1882" s="4">
        <v>156056</v>
      </c>
      <c r="AE1882" s="26">
        <v>1758.65</v>
      </c>
      <c r="AF1882" s="26">
        <v>1758.65</v>
      </c>
      <c r="AG1882" s="4">
        <f t="shared" si="597"/>
        <v>3421000</v>
      </c>
      <c r="AH1882" s="16">
        <f t="shared" si="587"/>
        <v>2.0461853259280912E-3</v>
      </c>
      <c r="AI1882" s="15">
        <f t="shared" si="588"/>
        <v>0.29055831628178896</v>
      </c>
      <c r="AJ1882" s="15">
        <f t="shared" si="589"/>
        <v>0.29055831628178902</v>
      </c>
      <c r="AK1882" s="4">
        <f t="shared" si="590"/>
        <v>16319000</v>
      </c>
      <c r="AL1882" s="27">
        <f t="shared" si="591"/>
        <v>4.289478521968258E-4</v>
      </c>
      <c r="AM1882" s="15">
        <f t="shared" si="598"/>
        <v>6.0910595011949266E-2</v>
      </c>
      <c r="AN1882" s="15">
        <f t="shared" si="599"/>
        <v>1.3207389805273516E-5</v>
      </c>
    </row>
    <row r="1883" spans="1:40" x14ac:dyDescent="0.2">
      <c r="A1883" s="4" t="s">
        <v>4628</v>
      </c>
      <c r="B1883" s="3" t="s">
        <v>13</v>
      </c>
      <c r="C1883" s="6">
        <v>156056</v>
      </c>
      <c r="D1883" s="3" t="s">
        <v>496</v>
      </c>
      <c r="E1883" s="6">
        <v>156062</v>
      </c>
      <c r="F1883" s="3" t="s">
        <v>2703</v>
      </c>
      <c r="G1883" s="8">
        <v>8000</v>
      </c>
      <c r="H1883" s="6">
        <v>132</v>
      </c>
      <c r="I1883" s="6">
        <v>155389</v>
      </c>
      <c r="J1883" s="13">
        <v>45107</v>
      </c>
      <c r="K1883" s="9">
        <v>8000</v>
      </c>
      <c r="L1883" s="4" t="s">
        <v>4628</v>
      </c>
      <c r="M1883" s="4" t="s">
        <v>4632</v>
      </c>
      <c r="N1883" s="4">
        <f>VLOOKUP(I1883,BaseModelo!$A$2:$E$5075,5)</f>
        <v>5</v>
      </c>
      <c r="P1883" s="15">
        <v>142.00000000000003</v>
      </c>
      <c r="Q1883" s="4">
        <f>VLOOKUP(I1883,BaseModelo!$A$2:$E$5075,3)</f>
        <v>110</v>
      </c>
      <c r="R1883" s="4">
        <f t="shared" si="580"/>
        <v>32283000</v>
      </c>
      <c r="S1883" s="16">
        <f t="shared" si="581"/>
        <v>2.4780844407273179E-4</v>
      </c>
      <c r="T1883" s="4">
        <f t="shared" si="592"/>
        <v>3.2710714617600598E-2</v>
      </c>
      <c r="U1883" s="4">
        <f t="shared" si="593"/>
        <v>3.5188799058327919E-2</v>
      </c>
      <c r="V1883" s="6">
        <f t="shared" si="582"/>
        <v>0</v>
      </c>
      <c r="W1883" s="16" t="str">
        <f t="shared" si="583"/>
        <v/>
      </c>
      <c r="X1883" s="4" t="str">
        <f t="shared" si="594"/>
        <v/>
      </c>
      <c r="Y1883" s="4" t="str">
        <f t="shared" si="584"/>
        <v/>
      </c>
      <c r="Z1883" s="4">
        <f t="shared" si="585"/>
        <v>4058000</v>
      </c>
      <c r="AA1883" s="16">
        <f t="shared" si="586"/>
        <v>1.9714144898965009E-3</v>
      </c>
      <c r="AB1883" s="15">
        <f t="shared" si="595"/>
        <v>0.26022671266633812</v>
      </c>
      <c r="AC1883" s="15">
        <f t="shared" si="596"/>
        <v>0.27994085756530318</v>
      </c>
      <c r="AD1883" s="4">
        <v>156056</v>
      </c>
      <c r="AE1883" s="26">
        <v>1862.16</v>
      </c>
      <c r="AF1883" s="26">
        <v>1862.16</v>
      </c>
      <c r="AG1883" s="4">
        <f t="shared" si="597"/>
        <v>2193000</v>
      </c>
      <c r="AH1883" s="16">
        <f t="shared" si="587"/>
        <v>3.6479708162334701E-3</v>
      </c>
      <c r="AI1883" s="15">
        <f t="shared" si="588"/>
        <v>0.48153214774281805</v>
      </c>
      <c r="AJ1883" s="15">
        <f t="shared" si="589"/>
        <v>0.51801185590515286</v>
      </c>
      <c r="AK1883" s="4">
        <f t="shared" si="590"/>
        <v>16319000</v>
      </c>
      <c r="AL1883" s="27">
        <f t="shared" si="591"/>
        <v>4.9022611679637234E-4</v>
      </c>
      <c r="AM1883" s="15">
        <f t="shared" si="598"/>
        <v>6.4709847417121144E-2</v>
      </c>
      <c r="AN1883" s="15">
        <f t="shared" si="599"/>
        <v>1.725046831709194E-5</v>
      </c>
    </row>
    <row r="1884" spans="1:40" x14ac:dyDescent="0.2">
      <c r="A1884" s="4" t="s">
        <v>4628</v>
      </c>
      <c r="B1884" s="3" t="s">
        <v>13</v>
      </c>
      <c r="C1884" s="6">
        <v>156056</v>
      </c>
      <c r="D1884" s="3" t="s">
        <v>496</v>
      </c>
      <c r="E1884" s="6">
        <v>156063</v>
      </c>
      <c r="F1884" s="3" t="s">
        <v>2704</v>
      </c>
      <c r="G1884" s="8">
        <v>7000</v>
      </c>
      <c r="H1884" s="6">
        <v>142</v>
      </c>
      <c r="I1884" s="6">
        <v>155487</v>
      </c>
      <c r="J1884" s="13">
        <v>45107</v>
      </c>
      <c r="K1884" s="9">
        <v>7000</v>
      </c>
      <c r="L1884" s="4" t="s">
        <v>4628</v>
      </c>
      <c r="M1884" s="4" t="s">
        <v>4632</v>
      </c>
      <c r="N1884" s="4">
        <f>VLOOKUP(I1884,BaseModelo!$A$2:$E$5075,5)</f>
        <v>8</v>
      </c>
      <c r="P1884" s="15">
        <v>142.00000000000003</v>
      </c>
      <c r="Q1884" s="4">
        <f>VLOOKUP(I1884,BaseModelo!$A$2:$E$5075,3)</f>
        <v>132</v>
      </c>
      <c r="R1884" s="4">
        <f t="shared" si="580"/>
        <v>32283000</v>
      </c>
      <c r="S1884" s="16">
        <f t="shared" si="581"/>
        <v>2.168323885636403E-4</v>
      </c>
      <c r="T1884" s="4">
        <f t="shared" si="592"/>
        <v>3.0790199176036922E-2</v>
      </c>
      <c r="U1884" s="4">
        <f t="shared" si="593"/>
        <v>3.0790199176036929E-2</v>
      </c>
      <c r="V1884" s="6">
        <f t="shared" si="582"/>
        <v>0</v>
      </c>
      <c r="W1884" s="16" t="str">
        <f t="shared" si="583"/>
        <v/>
      </c>
      <c r="X1884" s="4" t="str">
        <f t="shared" si="594"/>
        <v/>
      </c>
      <c r="Y1884" s="4" t="str">
        <f t="shared" si="584"/>
        <v/>
      </c>
      <c r="Z1884" s="4">
        <f t="shared" si="585"/>
        <v>5836000</v>
      </c>
      <c r="AA1884" s="16">
        <f t="shared" si="586"/>
        <v>1.199451679232351E-3</v>
      </c>
      <c r="AB1884" s="15">
        <f t="shared" si="595"/>
        <v>0.17032213845099384</v>
      </c>
      <c r="AC1884" s="15">
        <f t="shared" si="596"/>
        <v>0.17032213845099387</v>
      </c>
      <c r="AD1884" s="4">
        <v>156056</v>
      </c>
      <c r="AE1884" s="26">
        <v>1758.65</v>
      </c>
      <c r="AF1884" s="26">
        <v>1758.65</v>
      </c>
      <c r="AG1884" s="4">
        <f t="shared" si="597"/>
        <v>3421000</v>
      </c>
      <c r="AH1884" s="16">
        <f t="shared" si="587"/>
        <v>2.0461853259280912E-3</v>
      </c>
      <c r="AI1884" s="15">
        <f t="shared" si="588"/>
        <v>0.29055831628178896</v>
      </c>
      <c r="AJ1884" s="15">
        <f t="shared" si="589"/>
        <v>0.29055831628178902</v>
      </c>
      <c r="AK1884" s="4">
        <f t="shared" si="590"/>
        <v>16319000</v>
      </c>
      <c r="AL1884" s="27">
        <f t="shared" si="591"/>
        <v>4.289478521968258E-4</v>
      </c>
      <c r="AM1884" s="15">
        <f t="shared" si="598"/>
        <v>6.0910595011949266E-2</v>
      </c>
      <c r="AN1884" s="15">
        <f t="shared" si="599"/>
        <v>1.3207389805273516E-5</v>
      </c>
    </row>
    <row r="1885" spans="1:40" x14ac:dyDescent="0.2">
      <c r="A1885" s="4" t="s">
        <v>4628</v>
      </c>
      <c r="B1885" s="2" t="s">
        <v>16</v>
      </c>
      <c r="C1885" s="5">
        <v>156093</v>
      </c>
      <c r="D1885" s="2" t="s">
        <v>495</v>
      </c>
      <c r="E1885" s="5">
        <v>156094</v>
      </c>
      <c r="F1885" s="2" t="s">
        <v>2682</v>
      </c>
      <c r="G1885" s="7">
        <v>7000</v>
      </c>
      <c r="H1885" s="5">
        <v>142</v>
      </c>
      <c r="I1885" s="6">
        <v>154301</v>
      </c>
      <c r="J1885" s="13">
        <v>45107</v>
      </c>
      <c r="K1885" s="9">
        <v>7000</v>
      </c>
      <c r="L1885" s="4" t="s">
        <v>4628</v>
      </c>
      <c r="M1885" s="4" t="s">
        <v>4632</v>
      </c>
      <c r="N1885" s="4">
        <f>VLOOKUP(I1885,BaseModelo!$A$2:$E$5075,5)</f>
        <v>6</v>
      </c>
      <c r="P1885" s="15">
        <v>142.00000000000003</v>
      </c>
      <c r="Q1885" s="4">
        <f>VLOOKUP(I1885,BaseModelo!$A$2:$E$5075,3)</f>
        <v>115</v>
      </c>
      <c r="R1885" s="4">
        <f t="shared" si="580"/>
        <v>32283000</v>
      </c>
      <c r="S1885" s="16">
        <f t="shared" si="581"/>
        <v>2.168323885636403E-4</v>
      </c>
      <c r="T1885" s="4">
        <f t="shared" si="592"/>
        <v>3.0790199176036922E-2</v>
      </c>
      <c r="U1885" s="4">
        <f t="shared" si="593"/>
        <v>3.0790199176036929E-2</v>
      </c>
      <c r="V1885" s="6">
        <f t="shared" si="582"/>
        <v>0</v>
      </c>
      <c r="W1885" s="16" t="str">
        <f t="shared" si="583"/>
        <v/>
      </c>
      <c r="X1885" s="4" t="str">
        <f t="shared" si="594"/>
        <v/>
      </c>
      <c r="Y1885" s="4" t="str">
        <f t="shared" si="584"/>
        <v/>
      </c>
      <c r="Z1885" s="4">
        <f t="shared" si="585"/>
        <v>4853000</v>
      </c>
      <c r="AA1885" s="16">
        <f t="shared" si="586"/>
        <v>1.4424067587059551E-3</v>
      </c>
      <c r="AB1885" s="15">
        <f t="shared" si="595"/>
        <v>0.20482175973624561</v>
      </c>
      <c r="AC1885" s="15">
        <f t="shared" si="596"/>
        <v>0.20482175973624567</v>
      </c>
      <c r="AD1885" s="4">
        <v>156093</v>
      </c>
      <c r="AE1885" s="26">
        <v>1758.65</v>
      </c>
      <c r="AF1885" s="26">
        <v>1758.65</v>
      </c>
      <c r="AG1885" s="4">
        <f t="shared" si="597"/>
        <v>2735000</v>
      </c>
      <c r="AH1885" s="16">
        <f t="shared" si="587"/>
        <v>2.5594149908592322E-3</v>
      </c>
      <c r="AI1885" s="15">
        <f t="shared" si="588"/>
        <v>0.363436928702011</v>
      </c>
      <c r="AJ1885" s="15">
        <f t="shared" si="589"/>
        <v>0.36343692870201105</v>
      </c>
      <c r="AK1885" s="4">
        <f t="shared" si="590"/>
        <v>16319000</v>
      </c>
      <c r="AL1885" s="27">
        <f t="shared" si="591"/>
        <v>4.289478521968258E-4</v>
      </c>
      <c r="AM1885" s="15">
        <f t="shared" si="598"/>
        <v>6.0910595011949266E-2</v>
      </c>
      <c r="AN1885" s="15">
        <f t="shared" si="599"/>
        <v>1.3207389805273516E-5</v>
      </c>
    </row>
    <row r="1886" spans="1:40" x14ac:dyDescent="0.2">
      <c r="A1886" s="4" t="s">
        <v>4628</v>
      </c>
      <c r="B1886" s="3" t="s">
        <v>16</v>
      </c>
      <c r="C1886" s="6">
        <v>156093</v>
      </c>
      <c r="D1886" s="3" t="s">
        <v>495</v>
      </c>
      <c r="E1886" s="6">
        <v>156095</v>
      </c>
      <c r="F1886" s="3" t="s">
        <v>2694</v>
      </c>
      <c r="G1886" s="8">
        <v>10000</v>
      </c>
      <c r="H1886" s="6">
        <v>142</v>
      </c>
      <c r="I1886" s="6">
        <v>155280</v>
      </c>
      <c r="J1886" s="13">
        <v>45107</v>
      </c>
      <c r="K1886" s="9">
        <v>10000</v>
      </c>
      <c r="L1886" s="4" t="s">
        <v>4628</v>
      </c>
      <c r="M1886" s="4" t="s">
        <v>4632</v>
      </c>
      <c r="N1886" s="4">
        <f>VLOOKUP(I1886,BaseModelo!$A$2:$E$5075,5)</f>
        <v>9</v>
      </c>
      <c r="P1886" s="15">
        <v>142.00000000000003</v>
      </c>
      <c r="Q1886" s="4">
        <f>VLOOKUP(I1886,BaseModelo!$A$2:$E$5075,3)</f>
        <v>147</v>
      </c>
      <c r="R1886" s="4">
        <f t="shared" si="580"/>
        <v>32283000</v>
      </c>
      <c r="S1886" s="16">
        <f t="shared" si="581"/>
        <v>3.0976055509091471E-4</v>
      </c>
      <c r="T1886" s="4">
        <f t="shared" si="592"/>
        <v>4.3985998822909891E-2</v>
      </c>
      <c r="U1886" s="4">
        <f t="shared" si="593"/>
        <v>4.3985998822909898E-2</v>
      </c>
      <c r="V1886" s="6">
        <f t="shared" si="582"/>
        <v>0</v>
      </c>
      <c r="W1886" s="16" t="str">
        <f t="shared" si="583"/>
        <v/>
      </c>
      <c r="X1886" s="4" t="str">
        <f t="shared" si="594"/>
        <v/>
      </c>
      <c r="Y1886" s="4" t="str">
        <f t="shared" si="584"/>
        <v/>
      </c>
      <c r="Z1886" s="4">
        <f t="shared" si="585"/>
        <v>5305000</v>
      </c>
      <c r="AA1886" s="16">
        <f t="shared" si="586"/>
        <v>1.885014137606032E-3</v>
      </c>
      <c r="AB1886" s="15">
        <f t="shared" si="595"/>
        <v>0.26767200754005654</v>
      </c>
      <c r="AC1886" s="15">
        <f t="shared" si="596"/>
        <v>0.2676720075400566</v>
      </c>
      <c r="AD1886" s="4">
        <v>156093</v>
      </c>
      <c r="AE1886" s="26">
        <v>2510.34</v>
      </c>
      <c r="AF1886" s="26">
        <v>2510.34</v>
      </c>
      <c r="AG1886" s="4">
        <f t="shared" si="597"/>
        <v>3095000</v>
      </c>
      <c r="AH1886" s="16">
        <f t="shared" si="587"/>
        <v>3.2310177705977385E-3</v>
      </c>
      <c r="AI1886" s="15">
        <f t="shared" si="588"/>
        <v>0.45880452342487887</v>
      </c>
      <c r="AJ1886" s="15">
        <f t="shared" si="589"/>
        <v>0.45880452342487893</v>
      </c>
      <c r="AK1886" s="4">
        <f t="shared" si="590"/>
        <v>16319000</v>
      </c>
      <c r="AL1886" s="27">
        <f t="shared" si="591"/>
        <v>6.1278264599546543E-4</v>
      </c>
      <c r="AM1886" s="15">
        <f t="shared" si="598"/>
        <v>8.7015135731356094E-2</v>
      </c>
      <c r="AN1886" s="15">
        <f t="shared" si="599"/>
        <v>2.6953856745456156E-5</v>
      </c>
    </row>
    <row r="1887" spans="1:40" x14ac:dyDescent="0.2">
      <c r="A1887" s="4" t="s">
        <v>4628</v>
      </c>
      <c r="B1887" s="3" t="s">
        <v>16</v>
      </c>
      <c r="C1887" s="6">
        <v>156093</v>
      </c>
      <c r="D1887" s="3" t="s">
        <v>495</v>
      </c>
      <c r="E1887" s="6">
        <v>156096</v>
      </c>
      <c r="F1887" s="3" t="s">
        <v>2695</v>
      </c>
      <c r="G1887" s="8">
        <v>7000</v>
      </c>
      <c r="H1887" s="6">
        <v>142</v>
      </c>
      <c r="I1887" s="6">
        <v>154366</v>
      </c>
      <c r="J1887" s="13">
        <v>45107</v>
      </c>
      <c r="K1887" s="9">
        <v>7000</v>
      </c>
      <c r="L1887" s="4" t="s">
        <v>4628</v>
      </c>
      <c r="M1887" s="4" t="s">
        <v>4632</v>
      </c>
      <c r="N1887" s="4">
        <f>VLOOKUP(I1887,BaseModelo!$A$2:$E$5075,5)</f>
        <v>10</v>
      </c>
      <c r="P1887" s="15">
        <v>142.00000000000003</v>
      </c>
      <c r="Q1887" s="4">
        <f>VLOOKUP(I1887,BaseModelo!$A$2:$E$5075,3)</f>
        <v>0</v>
      </c>
      <c r="R1887" s="4">
        <f t="shared" si="580"/>
        <v>32283000</v>
      </c>
      <c r="S1887" s="16">
        <f t="shared" si="581"/>
        <v>2.168323885636403E-4</v>
      </c>
      <c r="T1887" s="4">
        <f t="shared" si="592"/>
        <v>3.0790199176036922E-2</v>
      </c>
      <c r="U1887" s="4">
        <f t="shared" si="593"/>
        <v>3.0790199176036929E-2</v>
      </c>
      <c r="V1887" s="6">
        <f t="shared" si="582"/>
        <v>0</v>
      </c>
      <c r="W1887" s="16" t="str">
        <f t="shared" si="583"/>
        <v/>
      </c>
      <c r="X1887" s="4" t="str">
        <f t="shared" si="594"/>
        <v/>
      </c>
      <c r="Y1887" s="4" t="str">
        <f t="shared" si="584"/>
        <v/>
      </c>
      <c r="Z1887" s="4">
        <f t="shared" si="585"/>
        <v>4121000</v>
      </c>
      <c r="AA1887" s="16">
        <f t="shared" si="586"/>
        <v>1.6986168405726766E-3</v>
      </c>
      <c r="AB1887" s="15">
        <f t="shared" si="595"/>
        <v>0.24120359136132008</v>
      </c>
      <c r="AC1887" s="15">
        <f t="shared" si="596"/>
        <v>0.24120359136132014</v>
      </c>
      <c r="AD1887" s="4">
        <v>156093</v>
      </c>
      <c r="AE1887" s="26">
        <v>1758.65</v>
      </c>
      <c r="AF1887" s="26">
        <v>1758.65</v>
      </c>
      <c r="AG1887" s="4">
        <f t="shared" si="597"/>
        <v>1846000</v>
      </c>
      <c r="AH1887" s="16">
        <f t="shared" si="587"/>
        <v>3.791982665222102E-3</v>
      </c>
      <c r="AI1887" s="15">
        <f t="shared" si="588"/>
        <v>0.53846153846153844</v>
      </c>
      <c r="AJ1887" s="15">
        <f t="shared" si="589"/>
        <v>0.53846153846153855</v>
      </c>
      <c r="AK1887" s="4">
        <f t="shared" si="590"/>
        <v>16319000</v>
      </c>
      <c r="AL1887" s="27">
        <f t="shared" si="591"/>
        <v>4.289478521968258E-4</v>
      </c>
      <c r="AM1887" s="15">
        <f t="shared" si="598"/>
        <v>6.0910595011949266E-2</v>
      </c>
      <c r="AN1887" s="15">
        <f t="shared" si="599"/>
        <v>1.3207389805273516E-5</v>
      </c>
    </row>
    <row r="1888" spans="1:40" x14ac:dyDescent="0.2">
      <c r="A1888" s="4" t="s">
        <v>4628</v>
      </c>
      <c r="B1888" s="3" t="s">
        <v>16</v>
      </c>
      <c r="C1888" s="6">
        <v>156093</v>
      </c>
      <c r="D1888" s="3" t="s">
        <v>495</v>
      </c>
      <c r="E1888" s="6">
        <v>156097</v>
      </c>
      <c r="F1888" s="3" t="s">
        <v>2696</v>
      </c>
      <c r="G1888" s="8">
        <v>7000</v>
      </c>
      <c r="H1888" s="6">
        <v>142</v>
      </c>
      <c r="I1888" s="6">
        <v>154362</v>
      </c>
      <c r="J1888" s="13">
        <v>45107</v>
      </c>
      <c r="K1888" s="9">
        <v>7000</v>
      </c>
      <c r="L1888" s="4" t="s">
        <v>4628</v>
      </c>
      <c r="M1888" s="4" t="s">
        <v>4632</v>
      </c>
      <c r="N1888" s="4">
        <f>VLOOKUP(I1888,BaseModelo!$A$2:$E$5075,5)</f>
        <v>5</v>
      </c>
      <c r="P1888" s="15">
        <v>142.00000000000003</v>
      </c>
      <c r="Q1888" s="4">
        <f>VLOOKUP(I1888,BaseModelo!$A$2:$E$5075,3)</f>
        <v>110</v>
      </c>
      <c r="R1888" s="4">
        <f t="shared" si="580"/>
        <v>32283000</v>
      </c>
      <c r="S1888" s="16">
        <f t="shared" si="581"/>
        <v>2.168323885636403E-4</v>
      </c>
      <c r="T1888" s="4">
        <f t="shared" si="592"/>
        <v>3.0790199176036922E-2</v>
      </c>
      <c r="U1888" s="4">
        <f t="shared" si="593"/>
        <v>3.0790199176036929E-2</v>
      </c>
      <c r="V1888" s="6">
        <f t="shared" si="582"/>
        <v>0</v>
      </c>
      <c r="W1888" s="16" t="str">
        <f t="shared" si="583"/>
        <v/>
      </c>
      <c r="X1888" s="4" t="str">
        <f t="shared" si="594"/>
        <v/>
      </c>
      <c r="Y1888" s="4" t="str">
        <f t="shared" si="584"/>
        <v/>
      </c>
      <c r="Z1888" s="4">
        <f t="shared" si="585"/>
        <v>4058000</v>
      </c>
      <c r="AA1888" s="16">
        <f t="shared" si="586"/>
        <v>1.7249876786594382E-3</v>
      </c>
      <c r="AB1888" s="15">
        <f t="shared" si="595"/>
        <v>0.24494825036964021</v>
      </c>
      <c r="AC1888" s="15">
        <f t="shared" si="596"/>
        <v>0.24494825036964027</v>
      </c>
      <c r="AD1888" s="4">
        <v>156093</v>
      </c>
      <c r="AE1888" s="26">
        <v>1758.65</v>
      </c>
      <c r="AF1888" s="26">
        <v>1758.65</v>
      </c>
      <c r="AG1888" s="4">
        <f t="shared" si="597"/>
        <v>2193000</v>
      </c>
      <c r="AH1888" s="16">
        <f t="shared" si="587"/>
        <v>3.1919744642042863E-3</v>
      </c>
      <c r="AI1888" s="15">
        <f t="shared" si="588"/>
        <v>0.45326037391700869</v>
      </c>
      <c r="AJ1888" s="15">
        <f t="shared" si="589"/>
        <v>0.45326037391700874</v>
      </c>
      <c r="AK1888" s="4">
        <f t="shared" si="590"/>
        <v>16319000</v>
      </c>
      <c r="AL1888" s="27">
        <f t="shared" si="591"/>
        <v>4.289478521968258E-4</v>
      </c>
      <c r="AM1888" s="15">
        <f t="shared" si="598"/>
        <v>6.0910595011949266E-2</v>
      </c>
      <c r="AN1888" s="15">
        <f t="shared" si="599"/>
        <v>1.3207389805273516E-5</v>
      </c>
    </row>
    <row r="1889" spans="1:40" x14ac:dyDescent="0.2">
      <c r="A1889" s="4" t="s">
        <v>4628</v>
      </c>
      <c r="B1889" s="3" t="s">
        <v>16</v>
      </c>
      <c r="C1889" s="6">
        <v>156093</v>
      </c>
      <c r="D1889" s="3" t="s">
        <v>495</v>
      </c>
      <c r="E1889" s="6">
        <v>156098</v>
      </c>
      <c r="F1889" s="3" t="s">
        <v>2697</v>
      </c>
      <c r="G1889" s="8">
        <v>5000</v>
      </c>
      <c r="H1889" s="6">
        <v>147</v>
      </c>
      <c r="I1889" s="6">
        <v>154338</v>
      </c>
      <c r="J1889" s="13">
        <v>45107</v>
      </c>
      <c r="K1889" s="9">
        <v>5000</v>
      </c>
      <c r="L1889" s="4" t="s">
        <v>4628</v>
      </c>
      <c r="M1889" s="4" t="s">
        <v>4632</v>
      </c>
      <c r="N1889" s="4">
        <f>VLOOKUP(I1889,BaseModelo!$A$2:$E$5075,5)</f>
        <v>5</v>
      </c>
      <c r="P1889" s="15">
        <v>147</v>
      </c>
      <c r="Q1889" s="4">
        <f>VLOOKUP(I1889,BaseModelo!$A$2:$E$5075,3)</f>
        <v>110</v>
      </c>
      <c r="R1889" s="4">
        <f t="shared" si="580"/>
        <v>32283000</v>
      </c>
      <c r="S1889" s="16">
        <f t="shared" si="581"/>
        <v>1.5488027754545735E-4</v>
      </c>
      <c r="T1889" s="4">
        <f t="shared" si="592"/>
        <v>2.2767400799182231E-2</v>
      </c>
      <c r="U1889" s="4">
        <f t="shared" si="593"/>
        <v>2.2767400799182231E-2</v>
      </c>
      <c r="V1889" s="6">
        <f t="shared" si="582"/>
        <v>0</v>
      </c>
      <c r="W1889" s="16" t="str">
        <f t="shared" si="583"/>
        <v/>
      </c>
      <c r="X1889" s="4" t="str">
        <f t="shared" si="594"/>
        <v/>
      </c>
      <c r="Y1889" s="4" t="str">
        <f t="shared" si="584"/>
        <v/>
      </c>
      <c r="Z1889" s="4">
        <f t="shared" si="585"/>
        <v>4058000</v>
      </c>
      <c r="AA1889" s="16">
        <f t="shared" si="586"/>
        <v>1.2321340561853129E-3</v>
      </c>
      <c r="AB1889" s="15">
        <f t="shared" si="595"/>
        <v>0.18112370625924099</v>
      </c>
      <c r="AC1889" s="15">
        <f t="shared" si="596"/>
        <v>0.18112370625924099</v>
      </c>
      <c r="AD1889" s="4">
        <v>156093</v>
      </c>
      <c r="AE1889" s="26">
        <v>1303.3399999999999</v>
      </c>
      <c r="AF1889" s="26">
        <v>1303.3399999999999</v>
      </c>
      <c r="AG1889" s="4">
        <f t="shared" si="597"/>
        <v>2193000</v>
      </c>
      <c r="AH1889" s="16">
        <f t="shared" si="587"/>
        <v>2.2799817601459188E-3</v>
      </c>
      <c r="AI1889" s="15">
        <f t="shared" si="588"/>
        <v>0.33515731874145005</v>
      </c>
      <c r="AJ1889" s="15">
        <f t="shared" si="589"/>
        <v>0.33515731874145005</v>
      </c>
      <c r="AK1889" s="4">
        <f t="shared" si="590"/>
        <v>16319000</v>
      </c>
      <c r="AL1889" s="27">
        <f t="shared" si="591"/>
        <v>3.0639132299773271E-4</v>
      </c>
      <c r="AM1889" s="15">
        <f t="shared" si="598"/>
        <v>4.5039524480666712E-2</v>
      </c>
      <c r="AN1889" s="15">
        <f t="shared" si="599"/>
        <v>6.9757340520810808E-6</v>
      </c>
    </row>
    <row r="1890" spans="1:40" x14ac:dyDescent="0.2">
      <c r="A1890" s="4" t="s">
        <v>4628</v>
      </c>
      <c r="B1890" s="2" t="s">
        <v>16</v>
      </c>
      <c r="C1890" s="5">
        <v>156120</v>
      </c>
      <c r="D1890" s="2" t="s">
        <v>501</v>
      </c>
      <c r="E1890" s="5">
        <v>156121</v>
      </c>
      <c r="F1890" s="2" t="s">
        <v>2727</v>
      </c>
      <c r="G1890" s="7">
        <v>20000</v>
      </c>
      <c r="H1890" s="5">
        <v>100</v>
      </c>
      <c r="I1890" s="6">
        <v>155619</v>
      </c>
      <c r="J1890" s="13">
        <v>45107</v>
      </c>
      <c r="K1890" s="9">
        <v>20000</v>
      </c>
      <c r="L1890" s="4" t="s">
        <v>4628</v>
      </c>
      <c r="M1890" s="4" t="s">
        <v>4632</v>
      </c>
      <c r="N1890" s="4">
        <f>VLOOKUP(I1890,BaseModelo!$A$2:$E$5075,5)</f>
        <v>6</v>
      </c>
      <c r="P1890" s="15">
        <v>122</v>
      </c>
      <c r="Q1890" s="4">
        <f>VLOOKUP(I1890,BaseModelo!$A$2:$E$5075,3)</f>
        <v>115</v>
      </c>
      <c r="R1890" s="4">
        <f t="shared" si="580"/>
        <v>32283000</v>
      </c>
      <c r="S1890" s="16">
        <f t="shared" si="581"/>
        <v>6.1952111018182942E-4</v>
      </c>
      <c r="T1890" s="4">
        <f t="shared" si="592"/>
        <v>6.1952111018182945E-2</v>
      </c>
      <c r="U1890" s="4">
        <f t="shared" si="593"/>
        <v>7.5581575442183191E-2</v>
      </c>
      <c r="V1890" s="6">
        <f t="shared" si="582"/>
        <v>0</v>
      </c>
      <c r="W1890" s="16" t="str">
        <f t="shared" si="583"/>
        <v/>
      </c>
      <c r="X1890" s="4" t="str">
        <f t="shared" si="594"/>
        <v/>
      </c>
      <c r="Y1890" s="4" t="str">
        <f t="shared" si="584"/>
        <v/>
      </c>
      <c r="Z1890" s="4">
        <f t="shared" si="585"/>
        <v>4853000</v>
      </c>
      <c r="AA1890" s="16">
        <f t="shared" si="586"/>
        <v>4.1211621677313005E-3</v>
      </c>
      <c r="AB1890" s="15">
        <f t="shared" si="595"/>
        <v>0.41211621677313004</v>
      </c>
      <c r="AC1890" s="15">
        <f t="shared" si="596"/>
        <v>0.50278178446321864</v>
      </c>
      <c r="AD1890" s="4">
        <v>156120</v>
      </c>
      <c r="AE1890" s="26">
        <v>3462.02</v>
      </c>
      <c r="AF1890" s="26">
        <v>3462.02</v>
      </c>
      <c r="AG1890" s="4">
        <f t="shared" si="597"/>
        <v>2735000</v>
      </c>
      <c r="AH1890" s="16">
        <f t="shared" si="587"/>
        <v>7.3126142595978062E-3</v>
      </c>
      <c r="AI1890" s="15">
        <f t="shared" si="588"/>
        <v>0.73126142595978061</v>
      </c>
      <c r="AJ1890" s="15">
        <f t="shared" si="589"/>
        <v>0.89213893967093238</v>
      </c>
      <c r="AK1890" s="4">
        <f t="shared" si="590"/>
        <v>16319000</v>
      </c>
      <c r="AL1890" s="27">
        <f t="shared" si="591"/>
        <v>1.2255652919909309E-3</v>
      </c>
      <c r="AM1890" s="15">
        <f t="shared" si="598"/>
        <v>0.12255652919909309</v>
      </c>
      <c r="AN1890" s="15">
        <f t="shared" si="599"/>
        <v>9.2630155575933808E-5</v>
      </c>
    </row>
    <row r="1891" spans="1:40" x14ac:dyDescent="0.2">
      <c r="A1891" s="4" t="s">
        <v>4628</v>
      </c>
      <c r="B1891" s="3" t="s">
        <v>16</v>
      </c>
      <c r="C1891" s="6">
        <v>156120</v>
      </c>
      <c r="D1891" s="3" t="s">
        <v>501</v>
      </c>
      <c r="E1891" s="6">
        <v>156122</v>
      </c>
      <c r="F1891" s="3" t="s">
        <v>2739</v>
      </c>
      <c r="G1891" s="8">
        <v>10000</v>
      </c>
      <c r="H1891" s="6">
        <v>100</v>
      </c>
      <c r="I1891" s="6">
        <v>155668</v>
      </c>
      <c r="J1891" s="13">
        <v>45107</v>
      </c>
      <c r="K1891" s="9">
        <v>10000</v>
      </c>
      <c r="L1891" s="4" t="s">
        <v>4628</v>
      </c>
      <c r="M1891" s="4" t="s">
        <v>4632</v>
      </c>
      <c r="N1891" s="4">
        <f>VLOOKUP(I1891,BaseModelo!$A$2:$E$5075,5)</f>
        <v>5</v>
      </c>
      <c r="P1891" s="15">
        <v>142.00000000000003</v>
      </c>
      <c r="Q1891" s="4">
        <f>VLOOKUP(I1891,BaseModelo!$A$2:$E$5075,3)</f>
        <v>110</v>
      </c>
      <c r="R1891" s="4">
        <f t="shared" si="580"/>
        <v>32283000</v>
      </c>
      <c r="S1891" s="16">
        <f t="shared" si="581"/>
        <v>3.0976055509091471E-4</v>
      </c>
      <c r="T1891" s="4">
        <f t="shared" si="592"/>
        <v>3.0976055509091473E-2</v>
      </c>
      <c r="U1891" s="4">
        <f t="shared" si="593"/>
        <v>4.3985998822909898E-2</v>
      </c>
      <c r="V1891" s="6">
        <f t="shared" si="582"/>
        <v>0</v>
      </c>
      <c r="W1891" s="16" t="str">
        <f t="shared" si="583"/>
        <v/>
      </c>
      <c r="X1891" s="4" t="str">
        <f t="shared" si="594"/>
        <v/>
      </c>
      <c r="Y1891" s="4" t="str">
        <f t="shared" si="584"/>
        <v/>
      </c>
      <c r="Z1891" s="4">
        <f t="shared" si="585"/>
        <v>4058000</v>
      </c>
      <c r="AA1891" s="16">
        <f t="shared" si="586"/>
        <v>2.4642681123706258E-3</v>
      </c>
      <c r="AB1891" s="15">
        <f t="shared" si="595"/>
        <v>0.24642681123706259</v>
      </c>
      <c r="AC1891" s="15">
        <f t="shared" si="596"/>
        <v>0.34992607195662895</v>
      </c>
      <c r="AD1891" s="4">
        <v>156120</v>
      </c>
      <c r="AE1891" s="26">
        <v>1738.06</v>
      </c>
      <c r="AF1891" s="26">
        <v>1738.06</v>
      </c>
      <c r="AG1891" s="4">
        <f t="shared" si="597"/>
        <v>2193000</v>
      </c>
      <c r="AH1891" s="16">
        <f t="shared" si="587"/>
        <v>4.5599635202918376E-3</v>
      </c>
      <c r="AI1891" s="15">
        <f t="shared" si="588"/>
        <v>0.45599635202918376</v>
      </c>
      <c r="AJ1891" s="15">
        <f t="shared" si="589"/>
        <v>0.64751481988144111</v>
      </c>
      <c r="AK1891" s="4">
        <f t="shared" si="590"/>
        <v>16319000</v>
      </c>
      <c r="AL1891" s="27">
        <f t="shared" si="591"/>
        <v>6.1278264599546543E-4</v>
      </c>
      <c r="AM1891" s="15">
        <f t="shared" si="598"/>
        <v>6.1278264599546543E-2</v>
      </c>
      <c r="AN1891" s="15">
        <f t="shared" si="599"/>
        <v>2.6953856745456156E-5</v>
      </c>
    </row>
    <row r="1892" spans="1:40" x14ac:dyDescent="0.2">
      <c r="A1892" s="4" t="s">
        <v>4628</v>
      </c>
      <c r="B1892" s="3" t="s">
        <v>16</v>
      </c>
      <c r="C1892" s="6">
        <v>156120</v>
      </c>
      <c r="D1892" s="3" t="s">
        <v>501</v>
      </c>
      <c r="E1892" s="6">
        <v>156123</v>
      </c>
      <c r="F1892" s="3" t="s">
        <v>2740</v>
      </c>
      <c r="G1892" s="8">
        <v>7000</v>
      </c>
      <c r="H1892" s="6">
        <v>142</v>
      </c>
      <c r="I1892" s="6">
        <v>156076</v>
      </c>
      <c r="J1892" s="13">
        <v>45107</v>
      </c>
      <c r="K1892" s="9">
        <v>7000</v>
      </c>
      <c r="L1892" s="4" t="s">
        <v>4628</v>
      </c>
      <c r="M1892" s="4" t="s">
        <v>4632</v>
      </c>
      <c r="N1892" s="4">
        <f>VLOOKUP(I1892,BaseModelo!$A$2:$E$5075,5)</f>
        <v>3</v>
      </c>
      <c r="P1892" s="15">
        <v>142.00000000000003</v>
      </c>
      <c r="Q1892" s="4">
        <f>VLOOKUP(I1892,BaseModelo!$A$2:$E$5075,3)</f>
        <v>110</v>
      </c>
      <c r="R1892" s="4">
        <f t="shared" si="580"/>
        <v>32283000</v>
      </c>
      <c r="S1892" s="16">
        <f t="shared" si="581"/>
        <v>2.168323885636403E-4</v>
      </c>
      <c r="T1892" s="4">
        <f t="shared" si="592"/>
        <v>3.0790199176036922E-2</v>
      </c>
      <c r="U1892" s="4">
        <f t="shared" si="593"/>
        <v>3.0790199176036929E-2</v>
      </c>
      <c r="V1892" s="6">
        <f t="shared" si="582"/>
        <v>0</v>
      </c>
      <c r="W1892" s="16" t="str">
        <f t="shared" si="583"/>
        <v/>
      </c>
      <c r="X1892" s="4" t="str">
        <f t="shared" si="594"/>
        <v/>
      </c>
      <c r="Y1892" s="4" t="str">
        <f t="shared" si="584"/>
        <v/>
      </c>
      <c r="Z1892" s="4">
        <f t="shared" si="585"/>
        <v>1992000</v>
      </c>
      <c r="AA1892" s="16">
        <f t="shared" si="586"/>
        <v>3.5140562248995983E-3</v>
      </c>
      <c r="AB1892" s="15">
        <f t="shared" si="595"/>
        <v>0.49899598393574296</v>
      </c>
      <c r="AC1892" s="15">
        <f t="shared" si="596"/>
        <v>0.49899598393574307</v>
      </c>
      <c r="AD1892" s="4">
        <v>156120</v>
      </c>
      <c r="AE1892" s="26">
        <v>1758.65</v>
      </c>
      <c r="AF1892" s="26">
        <v>1758.65</v>
      </c>
      <c r="AG1892" s="4">
        <f t="shared" si="597"/>
        <v>673000</v>
      </c>
      <c r="AH1892" s="16">
        <f t="shared" si="587"/>
        <v>1.0401188707280832E-2</v>
      </c>
      <c r="AI1892" s="15">
        <f t="shared" si="588"/>
        <v>1.476968796433878</v>
      </c>
      <c r="AJ1892" s="15">
        <f t="shared" si="589"/>
        <v>1.4769687964338785</v>
      </c>
      <c r="AK1892" s="4">
        <f t="shared" si="590"/>
        <v>16319000</v>
      </c>
      <c r="AL1892" s="27">
        <f t="shared" si="591"/>
        <v>4.289478521968258E-4</v>
      </c>
      <c r="AM1892" s="15">
        <f t="shared" si="598"/>
        <v>6.0910595011949266E-2</v>
      </c>
      <c r="AN1892" s="15">
        <f t="shared" si="599"/>
        <v>1.3207389805273516E-5</v>
      </c>
    </row>
    <row r="1893" spans="1:40" x14ac:dyDescent="0.2">
      <c r="A1893" s="4" t="s">
        <v>4628</v>
      </c>
      <c r="B1893" s="3" t="s">
        <v>16</v>
      </c>
      <c r="C1893" s="6">
        <v>156120</v>
      </c>
      <c r="D1893" s="3" t="s">
        <v>501</v>
      </c>
      <c r="E1893" s="6">
        <v>156124</v>
      </c>
      <c r="F1893" s="3" t="s">
        <v>2741</v>
      </c>
      <c r="G1893" s="8">
        <v>18000</v>
      </c>
      <c r="H1893" s="6">
        <v>100</v>
      </c>
      <c r="I1893" s="6">
        <v>155621</v>
      </c>
      <c r="J1893" s="13">
        <v>45107</v>
      </c>
      <c r="K1893" s="9">
        <v>18000</v>
      </c>
      <c r="L1893" s="4" t="s">
        <v>4628</v>
      </c>
      <c r="M1893" s="4" t="s">
        <v>4632</v>
      </c>
      <c r="N1893" s="4">
        <f>VLOOKUP(I1893,BaseModelo!$A$2:$E$5075,5)</f>
        <v>7</v>
      </c>
      <c r="P1893" s="15">
        <v>122</v>
      </c>
      <c r="Q1893" s="4">
        <f>VLOOKUP(I1893,BaseModelo!$A$2:$E$5075,3)</f>
        <v>127</v>
      </c>
      <c r="R1893" s="4">
        <f t="shared" si="580"/>
        <v>32283000</v>
      </c>
      <c r="S1893" s="16">
        <f t="shared" si="581"/>
        <v>5.575689991636465E-4</v>
      </c>
      <c r="T1893" s="4">
        <f t="shared" si="592"/>
        <v>5.5756899916364649E-2</v>
      </c>
      <c r="U1893" s="4">
        <f t="shared" si="593"/>
        <v>6.8023417897964872E-2</v>
      </c>
      <c r="V1893" s="6">
        <f t="shared" si="582"/>
        <v>0</v>
      </c>
      <c r="W1893" s="16" t="str">
        <f t="shared" si="583"/>
        <v/>
      </c>
      <c r="X1893" s="4" t="str">
        <f t="shared" si="594"/>
        <v/>
      </c>
      <c r="Y1893" s="4" t="str">
        <f t="shared" si="584"/>
        <v/>
      </c>
      <c r="Z1893" s="4">
        <f t="shared" si="585"/>
        <v>4022000</v>
      </c>
      <c r="AA1893" s="16">
        <f t="shared" si="586"/>
        <v>4.4753853804077575E-3</v>
      </c>
      <c r="AB1893" s="15">
        <f t="shared" si="595"/>
        <v>0.44753853804077576</v>
      </c>
      <c r="AC1893" s="15">
        <f t="shared" si="596"/>
        <v>0.54599701640974641</v>
      </c>
      <c r="AD1893" s="4">
        <v>156120</v>
      </c>
      <c r="AE1893" s="26">
        <v>3117.25</v>
      </c>
      <c r="AF1893" s="26">
        <v>3117.25</v>
      </c>
      <c r="AG1893" s="4">
        <f t="shared" si="597"/>
        <v>2184000</v>
      </c>
      <c r="AH1893" s="16">
        <f t="shared" si="587"/>
        <v>8.241758241758242E-3</v>
      </c>
      <c r="AI1893" s="15">
        <f t="shared" si="588"/>
        <v>0.82417582417582425</v>
      </c>
      <c r="AJ1893" s="15">
        <f t="shared" si="589"/>
        <v>1.0054945054945055</v>
      </c>
      <c r="AK1893" s="4">
        <f t="shared" si="590"/>
        <v>16319000</v>
      </c>
      <c r="AL1893" s="27">
        <f t="shared" si="591"/>
        <v>1.1030087627918377E-3</v>
      </c>
      <c r="AM1893" s="15">
        <f t="shared" si="598"/>
        <v>0.11030087627918377</v>
      </c>
      <c r="AN1893" s="15">
        <f t="shared" si="599"/>
        <v>7.5030426016506379E-5</v>
      </c>
    </row>
    <row r="1894" spans="1:40" x14ac:dyDescent="0.2">
      <c r="A1894" s="4" t="s">
        <v>4628</v>
      </c>
      <c r="B1894" s="3" t="s">
        <v>16</v>
      </c>
      <c r="C1894" s="6">
        <v>156120</v>
      </c>
      <c r="D1894" s="3" t="s">
        <v>501</v>
      </c>
      <c r="E1894" s="6">
        <v>156154</v>
      </c>
      <c r="F1894" s="3" t="s">
        <v>2742</v>
      </c>
      <c r="G1894" s="8">
        <v>15000</v>
      </c>
      <c r="H1894" s="6">
        <v>100</v>
      </c>
      <c r="I1894" s="6">
        <v>154845</v>
      </c>
      <c r="J1894" s="13">
        <v>45107</v>
      </c>
      <c r="K1894" s="9">
        <v>15000</v>
      </c>
      <c r="L1894" s="4" t="s">
        <v>4628</v>
      </c>
      <c r="M1894" s="4" t="s">
        <v>4632</v>
      </c>
      <c r="N1894" s="4">
        <f>VLOOKUP(I1894,BaseModelo!$A$2:$E$5075,5)</f>
        <v>9</v>
      </c>
      <c r="P1894" s="15">
        <v>132</v>
      </c>
      <c r="Q1894" s="4">
        <f>VLOOKUP(I1894,BaseModelo!$A$2:$E$5075,3)</f>
        <v>147</v>
      </c>
      <c r="R1894" s="4">
        <f t="shared" si="580"/>
        <v>32283000</v>
      </c>
      <c r="S1894" s="16">
        <f t="shared" si="581"/>
        <v>4.6464083263637206E-4</v>
      </c>
      <c r="T1894" s="4">
        <f t="shared" si="592"/>
        <v>4.6464083263637206E-2</v>
      </c>
      <c r="U1894" s="4">
        <f t="shared" si="593"/>
        <v>6.1332589908001112E-2</v>
      </c>
      <c r="V1894" s="6">
        <f t="shared" si="582"/>
        <v>0</v>
      </c>
      <c r="W1894" s="16" t="str">
        <f t="shared" si="583"/>
        <v/>
      </c>
      <c r="X1894" s="4" t="str">
        <f t="shared" si="594"/>
        <v/>
      </c>
      <c r="Y1894" s="4" t="str">
        <f t="shared" si="584"/>
        <v/>
      </c>
      <c r="Z1894" s="4">
        <f t="shared" si="585"/>
        <v>5305000</v>
      </c>
      <c r="AA1894" s="16">
        <f t="shared" si="586"/>
        <v>2.8275212064090482E-3</v>
      </c>
      <c r="AB1894" s="15">
        <f t="shared" si="595"/>
        <v>0.28275212064090482</v>
      </c>
      <c r="AC1894" s="15">
        <f t="shared" si="596"/>
        <v>0.37323279924599434</v>
      </c>
      <c r="AD1894" s="4">
        <v>156120</v>
      </c>
      <c r="AE1894" s="26">
        <v>2600</v>
      </c>
      <c r="AF1894" s="26">
        <v>2600</v>
      </c>
      <c r="AG1894" s="4">
        <f t="shared" si="597"/>
        <v>3095000</v>
      </c>
      <c r="AH1894" s="16">
        <f t="shared" si="587"/>
        <v>4.8465266558966073E-3</v>
      </c>
      <c r="AI1894" s="15">
        <f t="shared" si="588"/>
        <v>0.48465266558966075</v>
      </c>
      <c r="AJ1894" s="15">
        <f t="shared" si="589"/>
        <v>0.63974151857835215</v>
      </c>
      <c r="AK1894" s="4">
        <f t="shared" si="590"/>
        <v>16319000</v>
      </c>
      <c r="AL1894" s="27">
        <f t="shared" si="591"/>
        <v>9.1917396899319809E-4</v>
      </c>
      <c r="AM1894" s="15">
        <f t="shared" si="598"/>
        <v>9.1917396899319811E-2</v>
      </c>
      <c r="AN1894" s="15">
        <f t="shared" si="599"/>
        <v>5.637532009436955E-5</v>
      </c>
    </row>
    <row r="1895" spans="1:40" x14ac:dyDescent="0.2">
      <c r="A1895" s="4" t="s">
        <v>4628</v>
      </c>
      <c r="B1895" s="3" t="s">
        <v>16</v>
      </c>
      <c r="C1895" s="6">
        <v>156120</v>
      </c>
      <c r="D1895" s="3" t="s">
        <v>501</v>
      </c>
      <c r="E1895" s="6">
        <v>156155</v>
      </c>
      <c r="F1895" s="3" t="s">
        <v>2743</v>
      </c>
      <c r="G1895" s="8">
        <v>20000</v>
      </c>
      <c r="H1895" s="6">
        <v>100</v>
      </c>
      <c r="I1895" s="6">
        <v>153341</v>
      </c>
      <c r="J1895" s="13">
        <v>45107</v>
      </c>
      <c r="K1895" s="9">
        <v>20000</v>
      </c>
      <c r="L1895" s="4" t="s">
        <v>4628</v>
      </c>
      <c r="M1895" s="4" t="s">
        <v>4632</v>
      </c>
      <c r="N1895" s="4">
        <f>VLOOKUP(I1895,BaseModelo!$A$2:$E$5075,5)</f>
        <v>6</v>
      </c>
      <c r="P1895" s="15">
        <v>122</v>
      </c>
      <c r="Q1895" s="4">
        <f>VLOOKUP(I1895,BaseModelo!$A$2:$E$5075,3)</f>
        <v>115</v>
      </c>
      <c r="R1895" s="4">
        <f t="shared" si="580"/>
        <v>32283000</v>
      </c>
      <c r="S1895" s="16">
        <f t="shared" si="581"/>
        <v>6.1952111018182942E-4</v>
      </c>
      <c r="T1895" s="4">
        <f t="shared" si="592"/>
        <v>6.1952111018182945E-2</v>
      </c>
      <c r="U1895" s="4">
        <f t="shared" si="593"/>
        <v>7.5581575442183191E-2</v>
      </c>
      <c r="V1895" s="6">
        <f t="shared" si="582"/>
        <v>0</v>
      </c>
      <c r="W1895" s="16" t="str">
        <f t="shared" si="583"/>
        <v/>
      </c>
      <c r="X1895" s="4" t="str">
        <f t="shared" si="594"/>
        <v/>
      </c>
      <c r="Y1895" s="4" t="str">
        <f t="shared" si="584"/>
        <v/>
      </c>
      <c r="Z1895" s="4">
        <f t="shared" si="585"/>
        <v>4853000</v>
      </c>
      <c r="AA1895" s="16">
        <f t="shared" si="586"/>
        <v>4.1211621677313005E-3</v>
      </c>
      <c r="AB1895" s="15">
        <f t="shared" si="595"/>
        <v>0.41211621677313004</v>
      </c>
      <c r="AC1895" s="15">
        <f t="shared" si="596"/>
        <v>0.50278178446321864</v>
      </c>
      <c r="AD1895" s="4">
        <v>156120</v>
      </c>
      <c r="AE1895" s="26">
        <v>3462.02</v>
      </c>
      <c r="AF1895" s="26">
        <v>3462.02</v>
      </c>
      <c r="AG1895" s="4">
        <f t="shared" si="597"/>
        <v>2735000</v>
      </c>
      <c r="AH1895" s="16">
        <f t="shared" si="587"/>
        <v>7.3126142595978062E-3</v>
      </c>
      <c r="AI1895" s="15">
        <f t="shared" si="588"/>
        <v>0.73126142595978061</v>
      </c>
      <c r="AJ1895" s="15">
        <f t="shared" si="589"/>
        <v>0.89213893967093238</v>
      </c>
      <c r="AK1895" s="4">
        <f t="shared" si="590"/>
        <v>16319000</v>
      </c>
      <c r="AL1895" s="27">
        <f t="shared" si="591"/>
        <v>1.2255652919909309E-3</v>
      </c>
      <c r="AM1895" s="15">
        <f t="shared" si="598"/>
        <v>0.12255652919909309</v>
      </c>
      <c r="AN1895" s="15">
        <f t="shared" si="599"/>
        <v>9.2630155575933808E-5</v>
      </c>
    </row>
    <row r="1896" spans="1:40" x14ac:dyDescent="0.2">
      <c r="A1896" s="4" t="s">
        <v>4627</v>
      </c>
      <c r="B1896" s="3" t="s">
        <v>5</v>
      </c>
      <c r="C1896" s="6">
        <v>156223</v>
      </c>
      <c r="D1896" s="3" t="s">
        <v>269</v>
      </c>
      <c r="E1896" s="6">
        <v>156270</v>
      </c>
      <c r="F1896" s="3" t="s">
        <v>2706</v>
      </c>
      <c r="G1896" s="8">
        <v>10000</v>
      </c>
      <c r="H1896" s="6">
        <v>142</v>
      </c>
      <c r="I1896" s="6">
        <v>155925</v>
      </c>
      <c r="J1896" s="13">
        <v>45107</v>
      </c>
      <c r="K1896" s="9">
        <v>10000</v>
      </c>
      <c r="L1896" s="4" t="s">
        <v>4627</v>
      </c>
      <c r="M1896" s="4" t="s">
        <v>4632</v>
      </c>
      <c r="N1896" s="4">
        <f>VLOOKUP(I1896,BaseModelo!$A$2:$E$5075,5)</f>
        <v>4</v>
      </c>
      <c r="P1896" s="15">
        <v>142.00000000000003</v>
      </c>
      <c r="Q1896" s="4">
        <f>VLOOKUP(I1896,BaseModelo!$A$2:$E$5075,3)</f>
        <v>110</v>
      </c>
      <c r="R1896" s="4">
        <f t="shared" si="580"/>
        <v>32283000</v>
      </c>
      <c r="S1896" s="16">
        <f t="shared" si="581"/>
        <v>3.0976055509091471E-4</v>
      </c>
      <c r="T1896" s="4">
        <f t="shared" si="592"/>
        <v>4.3985998822909891E-2</v>
      </c>
      <c r="U1896" s="4">
        <f t="shared" si="593"/>
        <v>4.3985998822909898E-2</v>
      </c>
      <c r="V1896" s="6">
        <f t="shared" si="582"/>
        <v>0</v>
      </c>
      <c r="W1896" s="16" t="str">
        <f t="shared" si="583"/>
        <v/>
      </c>
      <c r="X1896" s="4" t="str">
        <f t="shared" si="594"/>
        <v/>
      </c>
      <c r="Y1896" s="4" t="str">
        <f t="shared" si="584"/>
        <v/>
      </c>
      <c r="Z1896" s="4">
        <f t="shared" si="585"/>
        <v>2331000</v>
      </c>
      <c r="AA1896" s="16">
        <f t="shared" si="586"/>
        <v>4.2900042900042897E-3</v>
      </c>
      <c r="AB1896" s="15">
        <f t="shared" si="595"/>
        <v>0.60918060918060912</v>
      </c>
      <c r="AC1896" s="15">
        <f t="shared" si="596"/>
        <v>0.60918060918060923</v>
      </c>
      <c r="AD1896" s="4">
        <v>156223</v>
      </c>
      <c r="AE1896" s="26">
        <v>2510.34</v>
      </c>
      <c r="AF1896" s="26">
        <v>2510.34</v>
      </c>
      <c r="AG1896" s="4">
        <f t="shared" si="597"/>
        <v>1421000</v>
      </c>
      <c r="AH1896" s="16">
        <f t="shared" si="587"/>
        <v>7.0372976776917661E-3</v>
      </c>
      <c r="AI1896" s="15">
        <f t="shared" si="588"/>
        <v>0.99929627023223078</v>
      </c>
      <c r="AJ1896" s="15">
        <f t="shared" si="589"/>
        <v>0.999296270232231</v>
      </c>
      <c r="AK1896" s="4">
        <f t="shared" si="590"/>
        <v>15073000</v>
      </c>
      <c r="AL1896" s="27">
        <f t="shared" si="591"/>
        <v>6.6343793538114506E-4</v>
      </c>
      <c r="AM1896" s="15">
        <f t="shared" si="598"/>
        <v>9.4208186824122603E-2</v>
      </c>
      <c r="AN1896" s="15">
        <f t="shared" si="599"/>
        <v>2.918198024474882E-5</v>
      </c>
    </row>
    <row r="1897" spans="1:40" x14ac:dyDescent="0.2">
      <c r="A1897" s="4" t="s">
        <v>4628</v>
      </c>
      <c r="B1897" s="3" t="s">
        <v>6</v>
      </c>
      <c r="C1897" s="6">
        <v>156375</v>
      </c>
      <c r="D1897" s="3" t="s">
        <v>261</v>
      </c>
      <c r="E1897" s="6">
        <v>156440</v>
      </c>
      <c r="F1897" s="3" t="s">
        <v>2712</v>
      </c>
      <c r="G1897" s="8">
        <v>7000</v>
      </c>
      <c r="H1897" s="6">
        <v>142</v>
      </c>
      <c r="I1897" s="6">
        <v>156346</v>
      </c>
      <c r="J1897" s="13">
        <v>45107</v>
      </c>
      <c r="K1897" s="9">
        <v>4562.8584268355471</v>
      </c>
      <c r="L1897" s="4" t="s">
        <v>4628</v>
      </c>
      <c r="M1897" s="4" t="s">
        <v>4632</v>
      </c>
      <c r="N1897" s="4">
        <f>VLOOKUP(I1897,BaseModelo!$A$2:$E$5075,5)</f>
        <v>8</v>
      </c>
      <c r="P1897" s="15">
        <v>142.00000000000003</v>
      </c>
      <c r="Q1897" s="4">
        <f>VLOOKUP(I1897,BaseModelo!$A$2:$E$5075,3)</f>
        <v>132</v>
      </c>
      <c r="R1897" s="4">
        <f t="shared" si="580"/>
        <v>32283000</v>
      </c>
      <c r="S1897" s="16">
        <f t="shared" si="581"/>
        <v>2.168323885636403E-4</v>
      </c>
      <c r="T1897" s="4">
        <f t="shared" si="592"/>
        <v>3.0790199176036922E-2</v>
      </c>
      <c r="U1897" s="4">
        <f t="shared" si="593"/>
        <v>3.0790199176036929E-2</v>
      </c>
      <c r="V1897" s="6">
        <f t="shared" si="582"/>
        <v>0</v>
      </c>
      <c r="W1897" s="16" t="str">
        <f t="shared" si="583"/>
        <v/>
      </c>
      <c r="X1897" s="4" t="str">
        <f t="shared" si="594"/>
        <v/>
      </c>
      <c r="Y1897" s="4" t="str">
        <f t="shared" si="584"/>
        <v/>
      </c>
      <c r="Z1897" s="4">
        <f t="shared" si="585"/>
        <v>5836000</v>
      </c>
      <c r="AA1897" s="16">
        <f t="shared" si="586"/>
        <v>1.199451679232351E-3</v>
      </c>
      <c r="AB1897" s="15">
        <f t="shared" si="595"/>
        <v>0.17032213845099384</v>
      </c>
      <c r="AC1897" s="15">
        <f t="shared" si="596"/>
        <v>0.17032213845099387</v>
      </c>
      <c r="AD1897" s="4">
        <v>156375</v>
      </c>
      <c r="AE1897" s="26">
        <v>1758.65</v>
      </c>
      <c r="AF1897" s="26">
        <v>1502.4596269578733</v>
      </c>
      <c r="AG1897" s="4">
        <f t="shared" si="597"/>
        <v>3421000</v>
      </c>
      <c r="AH1897" s="16">
        <f t="shared" si="587"/>
        <v>2.0461853259280912E-3</v>
      </c>
      <c r="AI1897" s="15">
        <f t="shared" si="588"/>
        <v>0.29055831628178896</v>
      </c>
      <c r="AJ1897" s="15">
        <f t="shared" si="589"/>
        <v>0.29055831628178902</v>
      </c>
      <c r="AK1897" s="4">
        <f t="shared" si="590"/>
        <v>16319000</v>
      </c>
      <c r="AL1897" s="27">
        <f t="shared" si="591"/>
        <v>4.289478521968258E-4</v>
      </c>
      <c r="AM1897" s="15">
        <f t="shared" si="598"/>
        <v>6.0910595011949266E-2</v>
      </c>
      <c r="AN1897" s="15">
        <f t="shared" si="599"/>
        <v>1.3207389805273516E-5</v>
      </c>
    </row>
    <row r="1898" spans="1:40" x14ac:dyDescent="0.2">
      <c r="A1898" s="4" t="s">
        <v>4627</v>
      </c>
      <c r="B1898" s="2" t="s">
        <v>3</v>
      </c>
      <c r="C1898" s="5">
        <v>156420</v>
      </c>
      <c r="D1898" s="2" t="s">
        <v>498</v>
      </c>
      <c r="E1898" s="5">
        <v>156421</v>
      </c>
      <c r="F1898" s="2" t="s">
        <v>2709</v>
      </c>
      <c r="G1898" s="7">
        <v>8000</v>
      </c>
      <c r="H1898" s="5">
        <v>142</v>
      </c>
      <c r="I1898" s="6">
        <v>155267</v>
      </c>
      <c r="J1898" s="13">
        <v>45107</v>
      </c>
      <c r="K1898" s="9">
        <v>8000</v>
      </c>
      <c r="L1898" s="4" t="s">
        <v>4627</v>
      </c>
      <c r="M1898" s="4" t="s">
        <v>4632</v>
      </c>
      <c r="N1898" s="4">
        <f>VLOOKUP(I1898,BaseModelo!$A$2:$E$5075,5)</f>
        <v>9</v>
      </c>
      <c r="P1898" s="15">
        <v>142.00000000000003</v>
      </c>
      <c r="Q1898" s="4">
        <f>VLOOKUP(I1898,BaseModelo!$A$2:$E$5075,3)</f>
        <v>147</v>
      </c>
      <c r="R1898" s="4">
        <f t="shared" si="580"/>
        <v>32283000</v>
      </c>
      <c r="S1898" s="16">
        <f t="shared" si="581"/>
        <v>2.4780844407273179E-4</v>
      </c>
      <c r="T1898" s="4">
        <f t="shared" si="592"/>
        <v>3.5188799058327912E-2</v>
      </c>
      <c r="U1898" s="4">
        <f t="shared" si="593"/>
        <v>3.5188799058327919E-2</v>
      </c>
      <c r="V1898" s="6">
        <f t="shared" si="582"/>
        <v>0</v>
      </c>
      <c r="W1898" s="16" t="str">
        <f t="shared" si="583"/>
        <v/>
      </c>
      <c r="X1898" s="4" t="str">
        <f t="shared" si="594"/>
        <v/>
      </c>
      <c r="Y1898" s="4" t="str">
        <f t="shared" si="584"/>
        <v/>
      </c>
      <c r="Z1898" s="4">
        <f t="shared" si="585"/>
        <v>5305000</v>
      </c>
      <c r="AA1898" s="16">
        <f t="shared" si="586"/>
        <v>1.5080113100848257E-3</v>
      </c>
      <c r="AB1898" s="15">
        <f t="shared" si="595"/>
        <v>0.21413760603204526</v>
      </c>
      <c r="AC1898" s="15">
        <f t="shared" si="596"/>
        <v>0.21413760603204529</v>
      </c>
      <c r="AD1898" s="4">
        <v>156420</v>
      </c>
      <c r="AE1898" s="26">
        <v>2013.74</v>
      </c>
      <c r="AF1898" s="26">
        <v>2013.74</v>
      </c>
      <c r="AG1898" s="4">
        <f t="shared" si="597"/>
        <v>2114000</v>
      </c>
      <c r="AH1898" s="16">
        <f t="shared" si="587"/>
        <v>3.7842951750236518E-3</v>
      </c>
      <c r="AI1898" s="15">
        <f t="shared" si="588"/>
        <v>0.53736991485335861</v>
      </c>
      <c r="AJ1898" s="15">
        <f t="shared" si="589"/>
        <v>0.53736991485335872</v>
      </c>
      <c r="AK1898" s="4">
        <f t="shared" si="590"/>
        <v>15073000</v>
      </c>
      <c r="AL1898" s="27">
        <f t="shared" si="591"/>
        <v>5.3075034830491602E-4</v>
      </c>
      <c r="AM1898" s="15">
        <f t="shared" si="598"/>
        <v>7.5366549459298077E-2</v>
      </c>
      <c r="AN1898" s="15">
        <f t="shared" si="599"/>
        <v>1.8676467356639244E-5</v>
      </c>
    </row>
    <row r="1899" spans="1:40" x14ac:dyDescent="0.2">
      <c r="A1899" s="4" t="s">
        <v>4627</v>
      </c>
      <c r="B1899" s="3" t="s">
        <v>3</v>
      </c>
      <c r="C1899" s="6">
        <v>156420</v>
      </c>
      <c r="D1899" s="3" t="s">
        <v>498</v>
      </c>
      <c r="E1899" s="6">
        <v>156424</v>
      </c>
      <c r="F1899" s="3" t="s">
        <v>2723</v>
      </c>
      <c r="G1899" s="8">
        <v>8000</v>
      </c>
      <c r="H1899" s="6">
        <v>142</v>
      </c>
      <c r="I1899" s="6">
        <v>156038</v>
      </c>
      <c r="J1899" s="13">
        <v>45107</v>
      </c>
      <c r="K1899" s="9">
        <v>8000</v>
      </c>
      <c r="L1899" s="4" t="s">
        <v>4627</v>
      </c>
      <c r="M1899" s="4" t="s">
        <v>4632</v>
      </c>
      <c r="N1899" s="4">
        <f>VLOOKUP(I1899,BaseModelo!$A$2:$E$5075,5)</f>
        <v>3</v>
      </c>
      <c r="P1899" s="15">
        <v>142.00000000000003</v>
      </c>
      <c r="Q1899" s="4">
        <f>VLOOKUP(I1899,BaseModelo!$A$2:$E$5075,3)</f>
        <v>110</v>
      </c>
      <c r="R1899" s="4">
        <f t="shared" si="580"/>
        <v>32283000</v>
      </c>
      <c r="S1899" s="16">
        <f t="shared" si="581"/>
        <v>2.4780844407273179E-4</v>
      </c>
      <c r="T1899" s="4">
        <f t="shared" si="592"/>
        <v>3.5188799058327912E-2</v>
      </c>
      <c r="U1899" s="4">
        <f t="shared" si="593"/>
        <v>3.5188799058327919E-2</v>
      </c>
      <c r="V1899" s="6">
        <f t="shared" si="582"/>
        <v>0</v>
      </c>
      <c r="W1899" s="16" t="str">
        <f t="shared" si="583"/>
        <v/>
      </c>
      <c r="X1899" s="4" t="str">
        <f t="shared" si="594"/>
        <v/>
      </c>
      <c r="Y1899" s="4" t="str">
        <f t="shared" si="584"/>
        <v/>
      </c>
      <c r="Z1899" s="4">
        <f t="shared" si="585"/>
        <v>1992000</v>
      </c>
      <c r="AA1899" s="16">
        <f t="shared" si="586"/>
        <v>4.0160642570281121E-3</v>
      </c>
      <c r="AB1899" s="15">
        <f t="shared" si="595"/>
        <v>0.57028112449799195</v>
      </c>
      <c r="AC1899" s="15">
        <f t="shared" si="596"/>
        <v>0.57028112449799206</v>
      </c>
      <c r="AD1899" s="4">
        <v>156420</v>
      </c>
      <c r="AE1899" s="26">
        <v>2013.74</v>
      </c>
      <c r="AF1899" s="26">
        <v>2013.74</v>
      </c>
      <c r="AG1899" s="4">
        <f t="shared" si="597"/>
        <v>1267000</v>
      </c>
      <c r="AH1899" s="16">
        <f t="shared" si="587"/>
        <v>6.314127861089187E-3</v>
      </c>
      <c r="AI1899" s="15">
        <f t="shared" si="588"/>
        <v>0.89660615627466456</v>
      </c>
      <c r="AJ1899" s="15">
        <f t="shared" si="589"/>
        <v>0.89660615627466478</v>
      </c>
      <c r="AK1899" s="4">
        <f t="shared" si="590"/>
        <v>15073000</v>
      </c>
      <c r="AL1899" s="27">
        <f t="shared" si="591"/>
        <v>5.3075034830491602E-4</v>
      </c>
      <c r="AM1899" s="15">
        <f t="shared" si="598"/>
        <v>7.5366549459298077E-2</v>
      </c>
      <c r="AN1899" s="15">
        <f t="shared" si="599"/>
        <v>1.8676467356639244E-5</v>
      </c>
    </row>
    <row r="1900" spans="1:40" x14ac:dyDescent="0.2">
      <c r="A1900" s="4" t="s">
        <v>4627</v>
      </c>
      <c r="B1900" s="3" t="s">
        <v>3</v>
      </c>
      <c r="C1900" s="6">
        <v>156420</v>
      </c>
      <c r="D1900" s="3" t="s">
        <v>498</v>
      </c>
      <c r="E1900" s="6">
        <v>156425</v>
      </c>
      <c r="F1900" s="3" t="s">
        <v>2724</v>
      </c>
      <c r="G1900" s="8">
        <v>8000</v>
      </c>
      <c r="H1900" s="6">
        <v>142</v>
      </c>
      <c r="I1900" s="6">
        <v>155261</v>
      </c>
      <c r="J1900" s="13">
        <v>45107</v>
      </c>
      <c r="K1900" s="9">
        <v>8000</v>
      </c>
      <c r="L1900" s="4" t="s">
        <v>4627</v>
      </c>
      <c r="M1900" s="4" t="s">
        <v>4632</v>
      </c>
      <c r="N1900" s="4">
        <f>VLOOKUP(I1900,BaseModelo!$A$2:$E$5075,5)</f>
        <v>5</v>
      </c>
      <c r="P1900" s="15">
        <v>142.00000000000003</v>
      </c>
      <c r="Q1900" s="4">
        <f>VLOOKUP(I1900,BaseModelo!$A$2:$E$5075,3)</f>
        <v>110</v>
      </c>
      <c r="R1900" s="4">
        <f t="shared" si="580"/>
        <v>32283000</v>
      </c>
      <c r="S1900" s="16">
        <f t="shared" si="581"/>
        <v>2.4780844407273179E-4</v>
      </c>
      <c r="T1900" s="4">
        <f t="shared" si="592"/>
        <v>3.5188799058327912E-2</v>
      </c>
      <c r="U1900" s="4">
        <f t="shared" si="593"/>
        <v>3.5188799058327919E-2</v>
      </c>
      <c r="V1900" s="6">
        <f t="shared" si="582"/>
        <v>0</v>
      </c>
      <c r="W1900" s="16" t="str">
        <f t="shared" si="583"/>
        <v/>
      </c>
      <c r="X1900" s="4" t="str">
        <f t="shared" si="594"/>
        <v/>
      </c>
      <c r="Y1900" s="4" t="str">
        <f t="shared" si="584"/>
        <v/>
      </c>
      <c r="Z1900" s="4">
        <f t="shared" si="585"/>
        <v>4058000</v>
      </c>
      <c r="AA1900" s="16">
        <f t="shared" si="586"/>
        <v>1.9714144898965009E-3</v>
      </c>
      <c r="AB1900" s="15">
        <f t="shared" si="595"/>
        <v>0.27994085756530313</v>
      </c>
      <c r="AC1900" s="15">
        <f t="shared" si="596"/>
        <v>0.27994085756530318</v>
      </c>
      <c r="AD1900" s="4">
        <v>156420</v>
      </c>
      <c r="AE1900" s="26">
        <v>2013.74</v>
      </c>
      <c r="AF1900" s="26">
        <v>2013.74</v>
      </c>
      <c r="AG1900" s="4">
        <f t="shared" si="597"/>
        <v>1768000</v>
      </c>
      <c r="AH1900" s="16">
        <f t="shared" si="587"/>
        <v>4.5248868778280547E-3</v>
      </c>
      <c r="AI1900" s="15">
        <f t="shared" si="588"/>
        <v>0.64253393665158376</v>
      </c>
      <c r="AJ1900" s="15">
        <f t="shared" si="589"/>
        <v>0.64253393665158387</v>
      </c>
      <c r="AK1900" s="4">
        <f t="shared" si="590"/>
        <v>15073000</v>
      </c>
      <c r="AL1900" s="27">
        <f t="shared" si="591"/>
        <v>5.3075034830491602E-4</v>
      </c>
      <c r="AM1900" s="15">
        <f t="shared" si="598"/>
        <v>7.5366549459298077E-2</v>
      </c>
      <c r="AN1900" s="15">
        <f t="shared" si="599"/>
        <v>1.8676467356639244E-5</v>
      </c>
    </row>
    <row r="1901" spans="1:40" x14ac:dyDescent="0.2">
      <c r="A1901" s="4" t="s">
        <v>4627</v>
      </c>
      <c r="B1901" s="3" t="s">
        <v>3</v>
      </c>
      <c r="C1901" s="6">
        <v>156420</v>
      </c>
      <c r="D1901" s="3" t="s">
        <v>498</v>
      </c>
      <c r="E1901" s="6">
        <v>156427</v>
      </c>
      <c r="F1901" s="3" t="s">
        <v>2725</v>
      </c>
      <c r="G1901" s="8">
        <v>8000</v>
      </c>
      <c r="H1901" s="6">
        <v>142</v>
      </c>
      <c r="I1901" s="6">
        <v>156053</v>
      </c>
      <c r="J1901" s="13">
        <v>45107</v>
      </c>
      <c r="K1901" s="9">
        <v>8000</v>
      </c>
      <c r="L1901" s="4" t="s">
        <v>4627</v>
      </c>
      <c r="M1901" s="4" t="s">
        <v>4632</v>
      </c>
      <c r="N1901" s="4">
        <f>VLOOKUP(I1901,BaseModelo!$A$2:$E$5075,5)</f>
        <v>5</v>
      </c>
      <c r="P1901" s="15">
        <v>142.00000000000003</v>
      </c>
      <c r="Q1901" s="4">
        <f>VLOOKUP(I1901,BaseModelo!$A$2:$E$5075,3)</f>
        <v>110</v>
      </c>
      <c r="R1901" s="4">
        <f t="shared" si="580"/>
        <v>32283000</v>
      </c>
      <c r="S1901" s="16">
        <f t="shared" si="581"/>
        <v>2.4780844407273179E-4</v>
      </c>
      <c r="T1901" s="4">
        <f t="shared" si="592"/>
        <v>3.5188799058327912E-2</v>
      </c>
      <c r="U1901" s="4">
        <f t="shared" si="593"/>
        <v>3.5188799058327919E-2</v>
      </c>
      <c r="V1901" s="6">
        <f t="shared" si="582"/>
        <v>0</v>
      </c>
      <c r="W1901" s="16" t="str">
        <f t="shared" si="583"/>
        <v/>
      </c>
      <c r="X1901" s="4" t="str">
        <f t="shared" si="594"/>
        <v/>
      </c>
      <c r="Y1901" s="4" t="str">
        <f t="shared" si="584"/>
        <v/>
      </c>
      <c r="Z1901" s="4">
        <f t="shared" si="585"/>
        <v>4058000</v>
      </c>
      <c r="AA1901" s="16">
        <f t="shared" si="586"/>
        <v>1.9714144898965009E-3</v>
      </c>
      <c r="AB1901" s="15">
        <f t="shared" si="595"/>
        <v>0.27994085756530313</v>
      </c>
      <c r="AC1901" s="15">
        <f t="shared" si="596"/>
        <v>0.27994085756530318</v>
      </c>
      <c r="AD1901" s="4">
        <v>156420</v>
      </c>
      <c r="AE1901" s="26">
        <v>2013.74</v>
      </c>
      <c r="AF1901" s="26">
        <v>2013.74</v>
      </c>
      <c r="AG1901" s="4">
        <f t="shared" si="597"/>
        <v>1768000</v>
      </c>
      <c r="AH1901" s="16">
        <f t="shared" si="587"/>
        <v>4.5248868778280547E-3</v>
      </c>
      <c r="AI1901" s="15">
        <f t="shared" si="588"/>
        <v>0.64253393665158376</v>
      </c>
      <c r="AJ1901" s="15">
        <f t="shared" si="589"/>
        <v>0.64253393665158387</v>
      </c>
      <c r="AK1901" s="4">
        <f t="shared" si="590"/>
        <v>15073000</v>
      </c>
      <c r="AL1901" s="27">
        <f t="shared" si="591"/>
        <v>5.3075034830491602E-4</v>
      </c>
      <c r="AM1901" s="15">
        <f t="shared" si="598"/>
        <v>7.5366549459298077E-2</v>
      </c>
      <c r="AN1901" s="15">
        <f t="shared" si="599"/>
        <v>1.8676467356639244E-5</v>
      </c>
    </row>
    <row r="1902" spans="1:40" x14ac:dyDescent="0.2">
      <c r="A1902" s="4" t="s">
        <v>4627</v>
      </c>
      <c r="B1902" s="3" t="s">
        <v>3</v>
      </c>
      <c r="C1902" s="6">
        <v>156420</v>
      </c>
      <c r="D1902" s="3" t="s">
        <v>498</v>
      </c>
      <c r="E1902" s="6">
        <v>156428</v>
      </c>
      <c r="F1902" s="3" t="s">
        <v>2726</v>
      </c>
      <c r="G1902" s="8">
        <v>8000</v>
      </c>
      <c r="H1902" s="6">
        <v>142</v>
      </c>
      <c r="I1902" s="6">
        <v>151779</v>
      </c>
      <c r="J1902" s="13">
        <v>45107</v>
      </c>
      <c r="K1902" s="9">
        <v>8000</v>
      </c>
      <c r="L1902" s="4" t="s">
        <v>4627</v>
      </c>
      <c r="M1902" s="4" t="s">
        <v>4632</v>
      </c>
      <c r="N1902" s="4">
        <f>VLOOKUP(I1902,BaseModelo!$A$2:$E$5075,5)</f>
        <v>6</v>
      </c>
      <c r="P1902" s="15">
        <v>142.00000000000003</v>
      </c>
      <c r="Q1902" s="4">
        <f>VLOOKUP(I1902,BaseModelo!$A$2:$E$5075,3)</f>
        <v>115</v>
      </c>
      <c r="R1902" s="4">
        <f t="shared" si="580"/>
        <v>32283000</v>
      </c>
      <c r="S1902" s="16">
        <f t="shared" si="581"/>
        <v>2.4780844407273179E-4</v>
      </c>
      <c r="T1902" s="4">
        <f t="shared" si="592"/>
        <v>3.5188799058327912E-2</v>
      </c>
      <c r="U1902" s="4">
        <f t="shared" si="593"/>
        <v>3.5188799058327919E-2</v>
      </c>
      <c r="V1902" s="6">
        <f t="shared" si="582"/>
        <v>0</v>
      </c>
      <c r="W1902" s="16" t="str">
        <f t="shared" si="583"/>
        <v/>
      </c>
      <c r="X1902" s="4" t="str">
        <f t="shared" si="594"/>
        <v/>
      </c>
      <c r="Y1902" s="4" t="str">
        <f t="shared" si="584"/>
        <v/>
      </c>
      <c r="Z1902" s="4">
        <f t="shared" si="585"/>
        <v>4853000</v>
      </c>
      <c r="AA1902" s="16">
        <f t="shared" si="586"/>
        <v>1.6484648670925201E-3</v>
      </c>
      <c r="AB1902" s="15">
        <f t="shared" si="595"/>
        <v>0.23408201112713783</v>
      </c>
      <c r="AC1902" s="15">
        <f t="shared" si="596"/>
        <v>0.23408201112713789</v>
      </c>
      <c r="AD1902" s="4">
        <v>156420</v>
      </c>
      <c r="AE1902" s="26">
        <v>2013.74</v>
      </c>
      <c r="AF1902" s="26">
        <v>2013.74</v>
      </c>
      <c r="AG1902" s="4">
        <f t="shared" si="597"/>
        <v>1993000</v>
      </c>
      <c r="AH1902" s="16">
        <f t="shared" si="587"/>
        <v>4.014049172102358E-3</v>
      </c>
      <c r="AI1902" s="15">
        <f t="shared" si="588"/>
        <v>0.56999498243853486</v>
      </c>
      <c r="AJ1902" s="15">
        <f t="shared" si="589"/>
        <v>0.56999498243853497</v>
      </c>
      <c r="AK1902" s="4">
        <f t="shared" si="590"/>
        <v>15073000</v>
      </c>
      <c r="AL1902" s="27">
        <f t="shared" si="591"/>
        <v>5.3075034830491602E-4</v>
      </c>
      <c r="AM1902" s="15">
        <f t="shared" si="598"/>
        <v>7.5366549459298077E-2</v>
      </c>
      <c r="AN1902" s="15">
        <f t="shared" si="599"/>
        <v>1.8676467356639244E-5</v>
      </c>
    </row>
    <row r="1903" spans="1:40" x14ac:dyDescent="0.2">
      <c r="A1903" s="4" t="s">
        <v>4628</v>
      </c>
      <c r="B1903" s="2" t="s">
        <v>12</v>
      </c>
      <c r="C1903" s="5">
        <v>156465</v>
      </c>
      <c r="D1903" s="2" t="s">
        <v>499</v>
      </c>
      <c r="E1903" s="5">
        <v>156466</v>
      </c>
      <c r="F1903" s="2" t="s">
        <v>2710</v>
      </c>
      <c r="G1903" s="7">
        <v>7000</v>
      </c>
      <c r="H1903" s="5">
        <v>142</v>
      </c>
      <c r="I1903" s="6">
        <v>155968</v>
      </c>
      <c r="J1903" s="13">
        <v>45107</v>
      </c>
      <c r="K1903" s="9">
        <v>5553.2088724621071</v>
      </c>
      <c r="L1903" s="4" t="s">
        <v>4628</v>
      </c>
      <c r="M1903" s="4" t="s">
        <v>4632</v>
      </c>
      <c r="N1903" s="4">
        <f>VLOOKUP(I1903,BaseModelo!$A$2:$E$5075,5)</f>
        <v>10</v>
      </c>
      <c r="P1903" s="15">
        <v>142.00000000000003</v>
      </c>
      <c r="Q1903" s="4">
        <f>VLOOKUP(I1903,BaseModelo!$A$2:$E$5075,3)</f>
        <v>0</v>
      </c>
      <c r="R1903" s="4">
        <f t="shared" si="580"/>
        <v>32283000</v>
      </c>
      <c r="S1903" s="16">
        <f t="shared" si="581"/>
        <v>2.168323885636403E-4</v>
      </c>
      <c r="T1903" s="4">
        <f t="shared" si="592"/>
        <v>3.0790199176036922E-2</v>
      </c>
      <c r="U1903" s="4">
        <f t="shared" si="593"/>
        <v>3.0790199176036929E-2</v>
      </c>
      <c r="V1903" s="6">
        <f t="shared" si="582"/>
        <v>0</v>
      </c>
      <c r="W1903" s="16" t="str">
        <f t="shared" si="583"/>
        <v/>
      </c>
      <c r="X1903" s="4" t="str">
        <f t="shared" si="594"/>
        <v/>
      </c>
      <c r="Y1903" s="4" t="str">
        <f t="shared" si="584"/>
        <v/>
      </c>
      <c r="Z1903" s="4">
        <f t="shared" si="585"/>
        <v>4121000</v>
      </c>
      <c r="AA1903" s="16">
        <f t="shared" si="586"/>
        <v>1.6986168405726766E-3</v>
      </c>
      <c r="AB1903" s="15">
        <f t="shared" si="595"/>
        <v>0.24120359136132008</v>
      </c>
      <c r="AC1903" s="15">
        <f t="shared" si="596"/>
        <v>0.24120359136132014</v>
      </c>
      <c r="AD1903" s="4">
        <v>156465</v>
      </c>
      <c r="AE1903" s="26">
        <v>1758.65</v>
      </c>
      <c r="AF1903" s="26">
        <v>1714.7626488056708</v>
      </c>
      <c r="AG1903" s="4">
        <f t="shared" si="597"/>
        <v>1846000</v>
      </c>
      <c r="AH1903" s="16">
        <f t="shared" si="587"/>
        <v>3.791982665222102E-3</v>
      </c>
      <c r="AI1903" s="15">
        <f t="shared" si="588"/>
        <v>0.53846153846153844</v>
      </c>
      <c r="AJ1903" s="15">
        <f t="shared" si="589"/>
        <v>0.53846153846153855</v>
      </c>
      <c r="AK1903" s="4">
        <f t="shared" si="590"/>
        <v>16319000</v>
      </c>
      <c r="AL1903" s="27">
        <f t="shared" si="591"/>
        <v>4.289478521968258E-4</v>
      </c>
      <c r="AM1903" s="15">
        <f t="shared" si="598"/>
        <v>6.0910595011949266E-2</v>
      </c>
      <c r="AN1903" s="15">
        <f t="shared" si="599"/>
        <v>1.3207389805273516E-5</v>
      </c>
    </row>
    <row r="1904" spans="1:40" x14ac:dyDescent="0.2">
      <c r="A1904" s="4" t="s">
        <v>4628</v>
      </c>
      <c r="B1904" s="3" t="s">
        <v>12</v>
      </c>
      <c r="C1904" s="6">
        <v>156465</v>
      </c>
      <c r="D1904" s="3" t="s">
        <v>499</v>
      </c>
      <c r="E1904" s="6">
        <v>156467</v>
      </c>
      <c r="F1904" s="3" t="s">
        <v>2713</v>
      </c>
      <c r="G1904" s="8">
        <v>7000</v>
      </c>
      <c r="H1904" s="6">
        <v>142</v>
      </c>
      <c r="I1904" s="6">
        <v>155959</v>
      </c>
      <c r="J1904" s="13">
        <v>45107</v>
      </c>
      <c r="K1904" s="9">
        <v>5553.2088724621071</v>
      </c>
      <c r="L1904" s="4" t="s">
        <v>4628</v>
      </c>
      <c r="M1904" s="4" t="s">
        <v>4632</v>
      </c>
      <c r="N1904" s="4">
        <f>VLOOKUP(I1904,BaseModelo!$A$2:$E$5075,5)</f>
        <v>9</v>
      </c>
      <c r="P1904" s="15">
        <v>142.00000000000003</v>
      </c>
      <c r="Q1904" s="4">
        <f>VLOOKUP(I1904,BaseModelo!$A$2:$E$5075,3)</f>
        <v>147</v>
      </c>
      <c r="R1904" s="4">
        <f t="shared" si="580"/>
        <v>32283000</v>
      </c>
      <c r="S1904" s="16">
        <f t="shared" si="581"/>
        <v>2.168323885636403E-4</v>
      </c>
      <c r="T1904" s="4">
        <f t="shared" si="592"/>
        <v>3.0790199176036922E-2</v>
      </c>
      <c r="U1904" s="4">
        <f t="shared" si="593"/>
        <v>3.0790199176036929E-2</v>
      </c>
      <c r="V1904" s="6">
        <f t="shared" si="582"/>
        <v>0</v>
      </c>
      <c r="W1904" s="16" t="str">
        <f t="shared" si="583"/>
        <v/>
      </c>
      <c r="X1904" s="4" t="str">
        <f t="shared" si="594"/>
        <v/>
      </c>
      <c r="Y1904" s="4" t="str">
        <f t="shared" si="584"/>
        <v/>
      </c>
      <c r="Z1904" s="4">
        <f t="shared" si="585"/>
        <v>5305000</v>
      </c>
      <c r="AA1904" s="16">
        <f t="shared" si="586"/>
        <v>1.3195098963242225E-3</v>
      </c>
      <c r="AB1904" s="15">
        <f t="shared" si="595"/>
        <v>0.18737040527803958</v>
      </c>
      <c r="AC1904" s="15">
        <f t="shared" si="596"/>
        <v>0.18737040527803964</v>
      </c>
      <c r="AD1904" s="4">
        <v>156465</v>
      </c>
      <c r="AE1904" s="26">
        <v>1758.65</v>
      </c>
      <c r="AF1904" s="26">
        <v>1714.7626488056708</v>
      </c>
      <c r="AG1904" s="4">
        <f t="shared" si="597"/>
        <v>3095000</v>
      </c>
      <c r="AH1904" s="16">
        <f t="shared" si="587"/>
        <v>2.2617124394184169E-3</v>
      </c>
      <c r="AI1904" s="15">
        <f t="shared" si="588"/>
        <v>0.32116316639741521</v>
      </c>
      <c r="AJ1904" s="15">
        <f t="shared" si="589"/>
        <v>0.32116316639741527</v>
      </c>
      <c r="AK1904" s="4">
        <f t="shared" si="590"/>
        <v>16319000</v>
      </c>
      <c r="AL1904" s="27">
        <f t="shared" si="591"/>
        <v>4.289478521968258E-4</v>
      </c>
      <c r="AM1904" s="15">
        <f t="shared" si="598"/>
        <v>6.0910595011949266E-2</v>
      </c>
      <c r="AN1904" s="15">
        <f t="shared" si="599"/>
        <v>1.3207389805273516E-5</v>
      </c>
    </row>
    <row r="1905" spans="1:40" x14ac:dyDescent="0.2">
      <c r="A1905" s="4" t="s">
        <v>4628</v>
      </c>
      <c r="B1905" s="3" t="s">
        <v>12</v>
      </c>
      <c r="C1905" s="6">
        <v>156465</v>
      </c>
      <c r="D1905" s="3" t="s">
        <v>499</v>
      </c>
      <c r="E1905" s="6">
        <v>156468</v>
      </c>
      <c r="F1905" s="3" t="s">
        <v>2714</v>
      </c>
      <c r="G1905" s="8">
        <v>6000</v>
      </c>
      <c r="H1905" s="6">
        <v>142</v>
      </c>
      <c r="I1905" s="6">
        <v>156202</v>
      </c>
      <c r="J1905" s="13">
        <v>45107</v>
      </c>
      <c r="K1905" s="9">
        <v>4759.8933192532349</v>
      </c>
      <c r="L1905" s="4" t="s">
        <v>4628</v>
      </c>
      <c r="M1905" s="4" t="s">
        <v>4632</v>
      </c>
      <c r="N1905" s="4">
        <f>VLOOKUP(I1905,BaseModelo!$A$2:$E$5075,5)</f>
        <v>9</v>
      </c>
      <c r="P1905" s="15">
        <v>142.00000000000003</v>
      </c>
      <c r="Q1905" s="4">
        <f>VLOOKUP(I1905,BaseModelo!$A$2:$E$5075,3)</f>
        <v>147</v>
      </c>
      <c r="R1905" s="4">
        <f t="shared" si="580"/>
        <v>32283000</v>
      </c>
      <c r="S1905" s="16">
        <f t="shared" si="581"/>
        <v>1.8585633305454884E-4</v>
      </c>
      <c r="T1905" s="4">
        <f t="shared" si="592"/>
        <v>2.6391599293745936E-2</v>
      </c>
      <c r="U1905" s="4">
        <f t="shared" si="593"/>
        <v>2.6391599293745942E-2</v>
      </c>
      <c r="V1905" s="6">
        <f t="shared" si="582"/>
        <v>0</v>
      </c>
      <c r="W1905" s="16" t="str">
        <f t="shared" si="583"/>
        <v/>
      </c>
      <c r="X1905" s="4" t="str">
        <f t="shared" si="594"/>
        <v/>
      </c>
      <c r="Y1905" s="4" t="str">
        <f t="shared" si="584"/>
        <v/>
      </c>
      <c r="Z1905" s="4">
        <f t="shared" si="585"/>
        <v>5305000</v>
      </c>
      <c r="AA1905" s="16">
        <f t="shared" si="586"/>
        <v>1.1310084825636192E-3</v>
      </c>
      <c r="AB1905" s="15">
        <f t="shared" si="595"/>
        <v>0.16060320452403393</v>
      </c>
      <c r="AC1905" s="15">
        <f t="shared" si="596"/>
        <v>0.16060320452403395</v>
      </c>
      <c r="AD1905" s="4">
        <v>156465</v>
      </c>
      <c r="AE1905" s="26">
        <v>1503.37</v>
      </c>
      <c r="AF1905" s="26">
        <v>1465.8531961077992</v>
      </c>
      <c r="AG1905" s="4">
        <f t="shared" si="597"/>
        <v>3095000</v>
      </c>
      <c r="AH1905" s="16">
        <f t="shared" si="587"/>
        <v>1.9386106623586429E-3</v>
      </c>
      <c r="AI1905" s="15">
        <f t="shared" si="588"/>
        <v>0.27528271405492727</v>
      </c>
      <c r="AJ1905" s="15">
        <f t="shared" si="589"/>
        <v>0.27528271405492732</v>
      </c>
      <c r="AK1905" s="4">
        <f t="shared" si="590"/>
        <v>16319000</v>
      </c>
      <c r="AL1905" s="27">
        <f t="shared" si="591"/>
        <v>3.6766958759727926E-4</v>
      </c>
      <c r="AM1905" s="15">
        <f t="shared" si="598"/>
        <v>5.2209081438813656E-2</v>
      </c>
      <c r="AN1905" s="15">
        <f t="shared" si="599"/>
        <v>9.7033884283642175E-6</v>
      </c>
    </row>
    <row r="1906" spans="1:40" x14ac:dyDescent="0.2">
      <c r="A1906" s="4" t="s">
        <v>4628</v>
      </c>
      <c r="B1906" s="3" t="s">
        <v>12</v>
      </c>
      <c r="C1906" s="6">
        <v>156465</v>
      </c>
      <c r="D1906" s="3" t="s">
        <v>499</v>
      </c>
      <c r="E1906" s="6">
        <v>156469</v>
      </c>
      <c r="F1906" s="3" t="s">
        <v>2715</v>
      </c>
      <c r="G1906" s="8">
        <v>7000</v>
      </c>
      <c r="H1906" s="6">
        <v>142</v>
      </c>
      <c r="I1906" s="6">
        <v>156147</v>
      </c>
      <c r="J1906" s="13">
        <v>45107</v>
      </c>
      <c r="K1906" s="9">
        <v>5553.2088724621071</v>
      </c>
      <c r="L1906" s="4" t="s">
        <v>4628</v>
      </c>
      <c r="M1906" s="4" t="s">
        <v>4632</v>
      </c>
      <c r="N1906" s="4">
        <f>VLOOKUP(I1906,BaseModelo!$A$2:$E$5075,5)</f>
        <v>10</v>
      </c>
      <c r="P1906" s="15">
        <v>142.00000000000003</v>
      </c>
      <c r="Q1906" s="4">
        <f>VLOOKUP(I1906,BaseModelo!$A$2:$E$5075,3)</f>
        <v>0</v>
      </c>
      <c r="R1906" s="4">
        <f t="shared" si="580"/>
        <v>32283000</v>
      </c>
      <c r="S1906" s="16">
        <f t="shared" si="581"/>
        <v>2.168323885636403E-4</v>
      </c>
      <c r="T1906" s="4">
        <f t="shared" si="592"/>
        <v>3.0790199176036922E-2</v>
      </c>
      <c r="U1906" s="4">
        <f t="shared" si="593"/>
        <v>3.0790199176036929E-2</v>
      </c>
      <c r="V1906" s="6">
        <f t="shared" si="582"/>
        <v>0</v>
      </c>
      <c r="W1906" s="16" t="str">
        <f t="shared" si="583"/>
        <v/>
      </c>
      <c r="X1906" s="4" t="str">
        <f t="shared" si="594"/>
        <v/>
      </c>
      <c r="Y1906" s="4" t="str">
        <f t="shared" si="584"/>
        <v/>
      </c>
      <c r="Z1906" s="4">
        <f t="shared" si="585"/>
        <v>4121000</v>
      </c>
      <c r="AA1906" s="16">
        <f t="shared" si="586"/>
        <v>1.6986168405726766E-3</v>
      </c>
      <c r="AB1906" s="15">
        <f t="shared" si="595"/>
        <v>0.24120359136132008</v>
      </c>
      <c r="AC1906" s="15">
        <f t="shared" si="596"/>
        <v>0.24120359136132014</v>
      </c>
      <c r="AD1906" s="4">
        <v>156465</v>
      </c>
      <c r="AE1906" s="26">
        <v>1758.65</v>
      </c>
      <c r="AF1906" s="26">
        <v>1714.7626488056708</v>
      </c>
      <c r="AG1906" s="4">
        <f t="shared" si="597"/>
        <v>1846000</v>
      </c>
      <c r="AH1906" s="16">
        <f t="shared" si="587"/>
        <v>3.791982665222102E-3</v>
      </c>
      <c r="AI1906" s="15">
        <f t="shared" si="588"/>
        <v>0.53846153846153844</v>
      </c>
      <c r="AJ1906" s="15">
        <f t="shared" si="589"/>
        <v>0.53846153846153855</v>
      </c>
      <c r="AK1906" s="4">
        <f t="shared" si="590"/>
        <v>16319000</v>
      </c>
      <c r="AL1906" s="27">
        <f t="shared" si="591"/>
        <v>4.289478521968258E-4</v>
      </c>
      <c r="AM1906" s="15">
        <f t="shared" si="598"/>
        <v>6.0910595011949266E-2</v>
      </c>
      <c r="AN1906" s="15">
        <f t="shared" si="599"/>
        <v>1.3207389805273516E-5</v>
      </c>
    </row>
    <row r="1907" spans="1:40" x14ac:dyDescent="0.2">
      <c r="A1907" s="4" t="s">
        <v>4628</v>
      </c>
      <c r="B1907" s="3" t="s">
        <v>12</v>
      </c>
      <c r="C1907" s="6">
        <v>156465</v>
      </c>
      <c r="D1907" s="3" t="s">
        <v>499</v>
      </c>
      <c r="E1907" s="6">
        <v>156470</v>
      </c>
      <c r="F1907" s="3" t="s">
        <v>2716</v>
      </c>
      <c r="G1907" s="8">
        <v>7000</v>
      </c>
      <c r="H1907" s="6">
        <v>142</v>
      </c>
      <c r="I1907" s="6">
        <v>155966</v>
      </c>
      <c r="J1907" s="13">
        <v>45107</v>
      </c>
      <c r="K1907" s="9">
        <v>5553.2088724621071</v>
      </c>
      <c r="L1907" s="4" t="s">
        <v>4628</v>
      </c>
      <c r="M1907" s="4" t="s">
        <v>4632</v>
      </c>
      <c r="N1907" s="4">
        <f>VLOOKUP(I1907,BaseModelo!$A$2:$E$5075,5)</f>
        <v>9</v>
      </c>
      <c r="P1907" s="15">
        <v>142.00000000000003</v>
      </c>
      <c r="Q1907" s="4">
        <f>VLOOKUP(I1907,BaseModelo!$A$2:$E$5075,3)</f>
        <v>147</v>
      </c>
      <c r="R1907" s="4">
        <f t="shared" si="580"/>
        <v>32283000</v>
      </c>
      <c r="S1907" s="16">
        <f t="shared" si="581"/>
        <v>2.168323885636403E-4</v>
      </c>
      <c r="T1907" s="4">
        <f t="shared" si="592"/>
        <v>3.0790199176036922E-2</v>
      </c>
      <c r="U1907" s="4">
        <f t="shared" si="593"/>
        <v>3.0790199176036929E-2</v>
      </c>
      <c r="V1907" s="6">
        <f t="shared" si="582"/>
        <v>0</v>
      </c>
      <c r="W1907" s="16" t="str">
        <f t="shared" si="583"/>
        <v/>
      </c>
      <c r="X1907" s="4" t="str">
        <f t="shared" si="594"/>
        <v/>
      </c>
      <c r="Y1907" s="4" t="str">
        <f t="shared" si="584"/>
        <v/>
      </c>
      <c r="Z1907" s="4">
        <f t="shared" si="585"/>
        <v>5305000</v>
      </c>
      <c r="AA1907" s="16">
        <f t="shared" si="586"/>
        <v>1.3195098963242225E-3</v>
      </c>
      <c r="AB1907" s="15">
        <f t="shared" si="595"/>
        <v>0.18737040527803958</v>
      </c>
      <c r="AC1907" s="15">
        <f t="shared" si="596"/>
        <v>0.18737040527803964</v>
      </c>
      <c r="AD1907" s="4">
        <v>156465</v>
      </c>
      <c r="AE1907" s="26">
        <v>1758.65</v>
      </c>
      <c r="AF1907" s="26">
        <v>1714.7626488056708</v>
      </c>
      <c r="AG1907" s="4">
        <f t="shared" si="597"/>
        <v>3095000</v>
      </c>
      <c r="AH1907" s="16">
        <f t="shared" si="587"/>
        <v>2.2617124394184169E-3</v>
      </c>
      <c r="AI1907" s="15">
        <f t="shared" si="588"/>
        <v>0.32116316639741521</v>
      </c>
      <c r="AJ1907" s="15">
        <f t="shared" si="589"/>
        <v>0.32116316639741527</v>
      </c>
      <c r="AK1907" s="4">
        <f t="shared" si="590"/>
        <v>16319000</v>
      </c>
      <c r="AL1907" s="27">
        <f t="shared" si="591"/>
        <v>4.289478521968258E-4</v>
      </c>
      <c r="AM1907" s="15">
        <f t="shared" si="598"/>
        <v>6.0910595011949266E-2</v>
      </c>
      <c r="AN1907" s="15">
        <f t="shared" si="599"/>
        <v>1.3207389805273516E-5</v>
      </c>
    </row>
    <row r="1908" spans="1:40" x14ac:dyDescent="0.2">
      <c r="A1908" s="4" t="s">
        <v>4628</v>
      </c>
      <c r="B1908" s="3" t="s">
        <v>12</v>
      </c>
      <c r="C1908" s="6">
        <v>156465</v>
      </c>
      <c r="D1908" s="3" t="s">
        <v>499</v>
      </c>
      <c r="E1908" s="6">
        <v>156471</v>
      </c>
      <c r="F1908" s="3" t="s">
        <v>2717</v>
      </c>
      <c r="G1908" s="8">
        <v>6000</v>
      </c>
      <c r="H1908" s="6">
        <v>142</v>
      </c>
      <c r="I1908" s="6">
        <v>156030</v>
      </c>
      <c r="J1908" s="13">
        <v>45107</v>
      </c>
      <c r="K1908" s="9">
        <v>4759.8933192532349</v>
      </c>
      <c r="L1908" s="4" t="s">
        <v>4628</v>
      </c>
      <c r="M1908" s="4" t="s">
        <v>4632</v>
      </c>
      <c r="N1908" s="4">
        <f>VLOOKUP(I1908,BaseModelo!$A$2:$E$5075,5)</f>
        <v>10</v>
      </c>
      <c r="P1908" s="15">
        <v>142.00000000000003</v>
      </c>
      <c r="Q1908" s="4">
        <f>VLOOKUP(I1908,BaseModelo!$A$2:$E$5075,3)</f>
        <v>0</v>
      </c>
      <c r="R1908" s="4">
        <f t="shared" si="580"/>
        <v>32283000</v>
      </c>
      <c r="S1908" s="16">
        <f t="shared" si="581"/>
        <v>1.8585633305454884E-4</v>
      </c>
      <c r="T1908" s="4">
        <f t="shared" si="592"/>
        <v>2.6391599293745936E-2</v>
      </c>
      <c r="U1908" s="4">
        <f t="shared" si="593"/>
        <v>2.6391599293745942E-2</v>
      </c>
      <c r="V1908" s="6">
        <f t="shared" si="582"/>
        <v>0</v>
      </c>
      <c r="W1908" s="16" t="str">
        <f t="shared" si="583"/>
        <v/>
      </c>
      <c r="X1908" s="4" t="str">
        <f t="shared" si="594"/>
        <v/>
      </c>
      <c r="Y1908" s="4" t="str">
        <f t="shared" si="584"/>
        <v/>
      </c>
      <c r="Z1908" s="4">
        <f t="shared" si="585"/>
        <v>4121000</v>
      </c>
      <c r="AA1908" s="16">
        <f t="shared" si="586"/>
        <v>1.4559572919194371E-3</v>
      </c>
      <c r="AB1908" s="15">
        <f t="shared" si="595"/>
        <v>0.20674593545256006</v>
      </c>
      <c r="AC1908" s="15">
        <f t="shared" si="596"/>
        <v>0.20674593545256012</v>
      </c>
      <c r="AD1908" s="4">
        <v>156465</v>
      </c>
      <c r="AE1908" s="26">
        <v>1503.37</v>
      </c>
      <c r="AF1908" s="26">
        <v>1465.8531961077992</v>
      </c>
      <c r="AG1908" s="4">
        <f t="shared" si="597"/>
        <v>1846000</v>
      </c>
      <c r="AH1908" s="16">
        <f t="shared" si="587"/>
        <v>3.2502708559046588E-3</v>
      </c>
      <c r="AI1908" s="15">
        <f t="shared" si="588"/>
        <v>0.46153846153846156</v>
      </c>
      <c r="AJ1908" s="15">
        <f t="shared" si="589"/>
        <v>0.46153846153846162</v>
      </c>
      <c r="AK1908" s="4">
        <f t="shared" si="590"/>
        <v>16319000</v>
      </c>
      <c r="AL1908" s="27">
        <f t="shared" si="591"/>
        <v>3.6766958759727926E-4</v>
      </c>
      <c r="AM1908" s="15">
        <f t="shared" si="598"/>
        <v>5.2209081438813656E-2</v>
      </c>
      <c r="AN1908" s="15">
        <f t="shared" si="599"/>
        <v>9.7033884283642175E-6</v>
      </c>
    </row>
    <row r="1909" spans="1:40" x14ac:dyDescent="0.2">
      <c r="A1909" s="4" t="s">
        <v>4628</v>
      </c>
      <c r="B1909" s="3" t="s">
        <v>6</v>
      </c>
      <c r="C1909" s="6">
        <v>156483</v>
      </c>
      <c r="D1909" s="3" t="s">
        <v>284</v>
      </c>
      <c r="E1909" s="6">
        <v>156495</v>
      </c>
      <c r="F1909" s="3" t="s">
        <v>2735</v>
      </c>
      <c r="G1909" s="8">
        <v>6000</v>
      </c>
      <c r="H1909" s="6">
        <v>142</v>
      </c>
      <c r="I1909" s="6">
        <v>155265</v>
      </c>
      <c r="J1909" s="13">
        <v>45107</v>
      </c>
      <c r="K1909" s="9">
        <v>6000</v>
      </c>
      <c r="L1909" s="4" t="s">
        <v>4628</v>
      </c>
      <c r="M1909" s="4" t="s">
        <v>4632</v>
      </c>
      <c r="N1909" s="4">
        <f>VLOOKUP(I1909,BaseModelo!$A$2:$E$5075,5)</f>
        <v>9</v>
      </c>
      <c r="P1909" s="15">
        <v>142.00000000000003</v>
      </c>
      <c r="Q1909" s="4">
        <f>VLOOKUP(I1909,BaseModelo!$A$2:$E$5075,3)</f>
        <v>147</v>
      </c>
      <c r="R1909" s="4">
        <f t="shared" si="580"/>
        <v>32283000</v>
      </c>
      <c r="S1909" s="16">
        <f t="shared" si="581"/>
        <v>1.8585633305454884E-4</v>
      </c>
      <c r="T1909" s="4">
        <f t="shared" si="592"/>
        <v>2.6391599293745936E-2</v>
      </c>
      <c r="U1909" s="4">
        <f t="shared" si="593"/>
        <v>2.6391599293745942E-2</v>
      </c>
      <c r="V1909" s="6">
        <f t="shared" si="582"/>
        <v>0</v>
      </c>
      <c r="W1909" s="16" t="str">
        <f t="shared" si="583"/>
        <v/>
      </c>
      <c r="X1909" s="4" t="str">
        <f t="shared" si="594"/>
        <v/>
      </c>
      <c r="Y1909" s="4" t="str">
        <f t="shared" si="584"/>
        <v/>
      </c>
      <c r="Z1909" s="4">
        <f t="shared" si="585"/>
        <v>5305000</v>
      </c>
      <c r="AA1909" s="16">
        <f t="shared" si="586"/>
        <v>1.1310084825636192E-3</v>
      </c>
      <c r="AB1909" s="15">
        <f t="shared" si="595"/>
        <v>0.16060320452403393</v>
      </c>
      <c r="AC1909" s="15">
        <f t="shared" si="596"/>
        <v>0.16060320452403395</v>
      </c>
      <c r="AD1909" s="4">
        <v>156483</v>
      </c>
      <c r="AE1909" s="26">
        <v>1503.37</v>
      </c>
      <c r="AF1909" s="26">
        <v>1503.37</v>
      </c>
      <c r="AG1909" s="4">
        <f t="shared" si="597"/>
        <v>3095000</v>
      </c>
      <c r="AH1909" s="16">
        <f t="shared" si="587"/>
        <v>1.9386106623586429E-3</v>
      </c>
      <c r="AI1909" s="15">
        <f t="shared" si="588"/>
        <v>0.27528271405492727</v>
      </c>
      <c r="AJ1909" s="15">
        <f t="shared" si="589"/>
        <v>0.27528271405492732</v>
      </c>
      <c r="AK1909" s="4">
        <f t="shared" si="590"/>
        <v>16319000</v>
      </c>
      <c r="AL1909" s="27">
        <f t="shared" si="591"/>
        <v>3.6766958759727926E-4</v>
      </c>
      <c r="AM1909" s="15">
        <f t="shared" si="598"/>
        <v>5.2209081438813656E-2</v>
      </c>
      <c r="AN1909" s="15">
        <f t="shared" si="599"/>
        <v>9.7033884283642175E-6</v>
      </c>
    </row>
    <row r="1910" spans="1:40" x14ac:dyDescent="0.2">
      <c r="A1910" s="4" t="s">
        <v>4628</v>
      </c>
      <c r="B1910" s="3" t="s">
        <v>11</v>
      </c>
      <c r="C1910" s="6">
        <v>156508</v>
      </c>
      <c r="D1910" s="3" t="s">
        <v>250</v>
      </c>
      <c r="E1910" s="6">
        <v>156537</v>
      </c>
      <c r="F1910" s="3" t="s">
        <v>2760</v>
      </c>
      <c r="G1910" s="8">
        <v>10000</v>
      </c>
      <c r="H1910" s="6">
        <v>142</v>
      </c>
      <c r="I1910" s="6">
        <v>145969</v>
      </c>
      <c r="J1910" s="13">
        <v>45107</v>
      </c>
      <c r="K1910" s="9">
        <v>10000</v>
      </c>
      <c r="L1910" s="4" t="s">
        <v>4628</v>
      </c>
      <c r="M1910" s="4" t="s">
        <v>4632</v>
      </c>
      <c r="N1910" s="4">
        <f>VLOOKUP(I1910,BaseModelo!$A$2:$E$5075,5)</f>
        <v>2</v>
      </c>
      <c r="P1910" s="15">
        <v>142.00000000000003</v>
      </c>
      <c r="Q1910" s="4">
        <f>VLOOKUP(I1910,BaseModelo!$A$2:$E$5075,3)</f>
        <v>100</v>
      </c>
      <c r="R1910" s="4">
        <f t="shared" si="580"/>
        <v>32283000</v>
      </c>
      <c r="S1910" s="16">
        <f t="shared" si="581"/>
        <v>3.0976055509091471E-4</v>
      </c>
      <c r="T1910" s="4">
        <f t="shared" si="592"/>
        <v>4.3985998822909891E-2</v>
      </c>
      <c r="U1910" s="4">
        <f t="shared" si="593"/>
        <v>4.3985998822909898E-2</v>
      </c>
      <c r="V1910" s="6">
        <f t="shared" si="582"/>
        <v>0</v>
      </c>
      <c r="W1910" s="16" t="str">
        <f t="shared" si="583"/>
        <v/>
      </c>
      <c r="X1910" s="4" t="str">
        <f t="shared" si="594"/>
        <v/>
      </c>
      <c r="Y1910" s="4" t="str">
        <f t="shared" si="584"/>
        <v/>
      </c>
      <c r="Z1910" s="4">
        <f t="shared" si="585"/>
        <v>1578000</v>
      </c>
      <c r="AA1910" s="16">
        <f t="shared" si="586"/>
        <v>6.3371356147021544E-3</v>
      </c>
      <c r="AB1910" s="15">
        <f t="shared" si="595"/>
        <v>0.89987325728770595</v>
      </c>
      <c r="AC1910" s="15">
        <f t="shared" si="596"/>
        <v>0.89987325728770606</v>
      </c>
      <c r="AD1910" s="4">
        <v>156508</v>
      </c>
      <c r="AE1910" s="26">
        <v>2510.34</v>
      </c>
      <c r="AF1910" s="26">
        <v>2510.34</v>
      </c>
      <c r="AG1910" s="4">
        <f t="shared" si="597"/>
        <v>832000</v>
      </c>
      <c r="AH1910" s="16">
        <f t="shared" si="587"/>
        <v>1.201923076923077E-2</v>
      </c>
      <c r="AI1910" s="15">
        <f t="shared" si="588"/>
        <v>1.7067307692307694</v>
      </c>
      <c r="AJ1910" s="15">
        <f t="shared" si="589"/>
        <v>1.7067307692307696</v>
      </c>
      <c r="AK1910" s="4">
        <f t="shared" si="590"/>
        <v>16319000</v>
      </c>
      <c r="AL1910" s="27">
        <f t="shared" si="591"/>
        <v>6.1278264599546543E-4</v>
      </c>
      <c r="AM1910" s="15">
        <f t="shared" si="598"/>
        <v>8.7015135731356094E-2</v>
      </c>
      <c r="AN1910" s="15">
        <f t="shared" si="599"/>
        <v>2.6953856745456156E-5</v>
      </c>
    </row>
    <row r="1911" spans="1:40" x14ac:dyDescent="0.2">
      <c r="A1911" s="4" t="s">
        <v>4628</v>
      </c>
      <c r="B1911" s="2" t="s">
        <v>12</v>
      </c>
      <c r="C1911" s="5">
        <v>156523</v>
      </c>
      <c r="D1911" s="2" t="s">
        <v>500</v>
      </c>
      <c r="E1911" s="5">
        <v>156524</v>
      </c>
      <c r="F1911" s="2" t="s">
        <v>2711</v>
      </c>
      <c r="G1911" s="7">
        <v>6000</v>
      </c>
      <c r="H1911" s="5">
        <v>142</v>
      </c>
      <c r="I1911" s="6">
        <v>155985</v>
      </c>
      <c r="J1911" s="13">
        <v>45107</v>
      </c>
      <c r="K1911" s="9">
        <v>4586.4827068432623</v>
      </c>
      <c r="L1911" s="4" t="s">
        <v>4628</v>
      </c>
      <c r="M1911" s="4" t="s">
        <v>4632</v>
      </c>
      <c r="N1911" s="4">
        <f>VLOOKUP(I1911,BaseModelo!$A$2:$E$5075,5)</f>
        <v>10</v>
      </c>
      <c r="P1911" s="15">
        <v>142.00000000000003</v>
      </c>
      <c r="Q1911" s="4">
        <f>VLOOKUP(I1911,BaseModelo!$A$2:$E$5075,3)</f>
        <v>0</v>
      </c>
      <c r="R1911" s="4">
        <f t="shared" si="580"/>
        <v>32283000</v>
      </c>
      <c r="S1911" s="16">
        <f t="shared" si="581"/>
        <v>1.8585633305454884E-4</v>
      </c>
      <c r="T1911" s="4">
        <f t="shared" si="592"/>
        <v>2.6391599293745936E-2</v>
      </c>
      <c r="U1911" s="4">
        <f t="shared" si="593"/>
        <v>2.6391599293745942E-2</v>
      </c>
      <c r="V1911" s="6">
        <f t="shared" si="582"/>
        <v>0</v>
      </c>
      <c r="W1911" s="16" t="str">
        <f t="shared" si="583"/>
        <v/>
      </c>
      <c r="X1911" s="4" t="str">
        <f t="shared" si="594"/>
        <v/>
      </c>
      <c r="Y1911" s="4" t="str">
        <f t="shared" si="584"/>
        <v/>
      </c>
      <c r="Z1911" s="4">
        <f t="shared" si="585"/>
        <v>4121000</v>
      </c>
      <c r="AA1911" s="16">
        <f t="shared" si="586"/>
        <v>1.4559572919194371E-3</v>
      </c>
      <c r="AB1911" s="15">
        <f t="shared" si="595"/>
        <v>0.20674593545256006</v>
      </c>
      <c r="AC1911" s="15">
        <f t="shared" si="596"/>
        <v>0.20674593545256012</v>
      </c>
      <c r="AD1911" s="4">
        <v>156523</v>
      </c>
      <c r="AE1911" s="26">
        <v>1503.37</v>
      </c>
      <c r="AF1911" s="26">
        <v>1416.7366131738459</v>
      </c>
      <c r="AG1911" s="4">
        <f t="shared" si="597"/>
        <v>1846000</v>
      </c>
      <c r="AH1911" s="16">
        <f t="shared" si="587"/>
        <v>3.2502708559046588E-3</v>
      </c>
      <c r="AI1911" s="15">
        <f t="shared" si="588"/>
        <v>0.46153846153846156</v>
      </c>
      <c r="AJ1911" s="15">
        <f t="shared" si="589"/>
        <v>0.46153846153846162</v>
      </c>
      <c r="AK1911" s="4">
        <f t="shared" si="590"/>
        <v>16319000</v>
      </c>
      <c r="AL1911" s="27">
        <f t="shared" si="591"/>
        <v>3.6766958759727926E-4</v>
      </c>
      <c r="AM1911" s="15">
        <f t="shared" si="598"/>
        <v>5.2209081438813656E-2</v>
      </c>
      <c r="AN1911" s="15">
        <f t="shared" si="599"/>
        <v>9.7033884283642175E-6</v>
      </c>
    </row>
    <row r="1912" spans="1:40" x14ac:dyDescent="0.2">
      <c r="A1912" s="4" t="s">
        <v>4628</v>
      </c>
      <c r="B1912" s="3" t="s">
        <v>12</v>
      </c>
      <c r="C1912" s="6">
        <v>156523</v>
      </c>
      <c r="D1912" s="3" t="s">
        <v>500</v>
      </c>
      <c r="E1912" s="6">
        <v>156525</v>
      </c>
      <c r="F1912" s="3" t="s">
        <v>2718</v>
      </c>
      <c r="G1912" s="8">
        <v>7000</v>
      </c>
      <c r="H1912" s="6">
        <v>142</v>
      </c>
      <c r="I1912" s="6">
        <v>155983</v>
      </c>
      <c r="J1912" s="13">
        <v>45107</v>
      </c>
      <c r="K1912" s="9">
        <v>5350.8964913171394</v>
      </c>
      <c r="L1912" s="4" t="s">
        <v>4628</v>
      </c>
      <c r="M1912" s="4" t="s">
        <v>4632</v>
      </c>
      <c r="N1912" s="4">
        <f>VLOOKUP(I1912,BaseModelo!$A$2:$E$5075,5)</f>
        <v>9</v>
      </c>
      <c r="P1912" s="15">
        <v>142.00000000000003</v>
      </c>
      <c r="Q1912" s="4">
        <f>VLOOKUP(I1912,BaseModelo!$A$2:$E$5075,3)</f>
        <v>147</v>
      </c>
      <c r="R1912" s="4">
        <f t="shared" si="580"/>
        <v>32283000</v>
      </c>
      <c r="S1912" s="16">
        <f t="shared" si="581"/>
        <v>2.168323885636403E-4</v>
      </c>
      <c r="T1912" s="4">
        <f t="shared" si="592"/>
        <v>3.0790199176036922E-2</v>
      </c>
      <c r="U1912" s="4">
        <f t="shared" si="593"/>
        <v>3.0790199176036929E-2</v>
      </c>
      <c r="V1912" s="6">
        <f t="shared" si="582"/>
        <v>0</v>
      </c>
      <c r="W1912" s="16" t="str">
        <f t="shared" si="583"/>
        <v/>
      </c>
      <c r="X1912" s="4" t="str">
        <f t="shared" si="594"/>
        <v/>
      </c>
      <c r="Y1912" s="4" t="str">
        <f t="shared" si="584"/>
        <v/>
      </c>
      <c r="Z1912" s="4">
        <f t="shared" si="585"/>
        <v>5305000</v>
      </c>
      <c r="AA1912" s="16">
        <f t="shared" si="586"/>
        <v>1.3195098963242225E-3</v>
      </c>
      <c r="AB1912" s="15">
        <f t="shared" si="595"/>
        <v>0.18737040527803958</v>
      </c>
      <c r="AC1912" s="15">
        <f t="shared" si="596"/>
        <v>0.18737040527803964</v>
      </c>
      <c r="AD1912" s="4">
        <v>156523</v>
      </c>
      <c r="AE1912" s="26">
        <v>1758.65</v>
      </c>
      <c r="AF1912" s="26">
        <v>1657.3058161052729</v>
      </c>
      <c r="AG1912" s="4">
        <f t="shared" si="597"/>
        <v>3095000</v>
      </c>
      <c r="AH1912" s="16">
        <f t="shared" si="587"/>
        <v>2.2617124394184169E-3</v>
      </c>
      <c r="AI1912" s="15">
        <f t="shared" si="588"/>
        <v>0.32116316639741521</v>
      </c>
      <c r="AJ1912" s="15">
        <f t="shared" si="589"/>
        <v>0.32116316639741527</v>
      </c>
      <c r="AK1912" s="4">
        <f t="shared" si="590"/>
        <v>16319000</v>
      </c>
      <c r="AL1912" s="27">
        <f t="shared" si="591"/>
        <v>4.289478521968258E-4</v>
      </c>
      <c r="AM1912" s="15">
        <f t="shared" si="598"/>
        <v>6.0910595011949266E-2</v>
      </c>
      <c r="AN1912" s="15">
        <f t="shared" si="599"/>
        <v>1.3207389805273516E-5</v>
      </c>
    </row>
    <row r="1913" spans="1:40" x14ac:dyDescent="0.2">
      <c r="A1913" s="4" t="s">
        <v>4628</v>
      </c>
      <c r="B1913" s="3" t="s">
        <v>12</v>
      </c>
      <c r="C1913" s="6">
        <v>156523</v>
      </c>
      <c r="D1913" s="3" t="s">
        <v>500</v>
      </c>
      <c r="E1913" s="6">
        <v>156526</v>
      </c>
      <c r="F1913" s="3" t="s">
        <v>2719</v>
      </c>
      <c r="G1913" s="8">
        <v>7000</v>
      </c>
      <c r="H1913" s="6">
        <v>142</v>
      </c>
      <c r="I1913" s="6">
        <v>156207</v>
      </c>
      <c r="J1913" s="13">
        <v>45107</v>
      </c>
      <c r="K1913" s="9">
        <v>5350.8964913171394</v>
      </c>
      <c r="L1913" s="4" t="s">
        <v>4628</v>
      </c>
      <c r="M1913" s="4" t="s">
        <v>4632</v>
      </c>
      <c r="N1913" s="4">
        <f>VLOOKUP(I1913,BaseModelo!$A$2:$E$5075,5)</f>
        <v>10</v>
      </c>
      <c r="P1913" s="15">
        <v>142.00000000000003</v>
      </c>
      <c r="Q1913" s="4">
        <f>VLOOKUP(I1913,BaseModelo!$A$2:$E$5075,3)</f>
        <v>0</v>
      </c>
      <c r="R1913" s="4">
        <f t="shared" si="580"/>
        <v>32283000</v>
      </c>
      <c r="S1913" s="16">
        <f t="shared" si="581"/>
        <v>2.168323885636403E-4</v>
      </c>
      <c r="T1913" s="4">
        <f t="shared" si="592"/>
        <v>3.0790199176036922E-2</v>
      </c>
      <c r="U1913" s="4">
        <f t="shared" si="593"/>
        <v>3.0790199176036929E-2</v>
      </c>
      <c r="V1913" s="6">
        <f t="shared" si="582"/>
        <v>0</v>
      </c>
      <c r="W1913" s="16" t="str">
        <f t="shared" si="583"/>
        <v/>
      </c>
      <c r="X1913" s="4" t="str">
        <f t="shared" si="594"/>
        <v/>
      </c>
      <c r="Y1913" s="4" t="str">
        <f t="shared" si="584"/>
        <v/>
      </c>
      <c r="Z1913" s="4">
        <f t="shared" si="585"/>
        <v>4121000</v>
      </c>
      <c r="AA1913" s="16">
        <f t="shared" si="586"/>
        <v>1.6986168405726766E-3</v>
      </c>
      <c r="AB1913" s="15">
        <f t="shared" si="595"/>
        <v>0.24120359136132008</v>
      </c>
      <c r="AC1913" s="15">
        <f t="shared" si="596"/>
        <v>0.24120359136132014</v>
      </c>
      <c r="AD1913" s="4">
        <v>156523</v>
      </c>
      <c r="AE1913" s="26">
        <v>1758.65</v>
      </c>
      <c r="AF1913" s="26">
        <v>1657.3058161052729</v>
      </c>
      <c r="AG1913" s="4">
        <f t="shared" si="597"/>
        <v>1846000</v>
      </c>
      <c r="AH1913" s="16">
        <f t="shared" si="587"/>
        <v>3.791982665222102E-3</v>
      </c>
      <c r="AI1913" s="15">
        <f t="shared" si="588"/>
        <v>0.53846153846153844</v>
      </c>
      <c r="AJ1913" s="15">
        <f t="shared" si="589"/>
        <v>0.53846153846153855</v>
      </c>
      <c r="AK1913" s="4">
        <f t="shared" si="590"/>
        <v>16319000</v>
      </c>
      <c r="AL1913" s="27">
        <f t="shared" si="591"/>
        <v>4.289478521968258E-4</v>
      </c>
      <c r="AM1913" s="15">
        <f t="shared" si="598"/>
        <v>6.0910595011949266E-2</v>
      </c>
      <c r="AN1913" s="15">
        <f t="shared" si="599"/>
        <v>1.3207389805273516E-5</v>
      </c>
    </row>
    <row r="1914" spans="1:40" x14ac:dyDescent="0.2">
      <c r="A1914" s="4" t="s">
        <v>4628</v>
      </c>
      <c r="B1914" s="3" t="s">
        <v>12</v>
      </c>
      <c r="C1914" s="6">
        <v>156523</v>
      </c>
      <c r="D1914" s="3" t="s">
        <v>500</v>
      </c>
      <c r="E1914" s="6">
        <v>156527</v>
      </c>
      <c r="F1914" s="3" t="s">
        <v>2720</v>
      </c>
      <c r="G1914" s="8">
        <v>6000</v>
      </c>
      <c r="H1914" s="6">
        <v>142</v>
      </c>
      <c r="I1914" s="6">
        <v>143960</v>
      </c>
      <c r="J1914" s="13">
        <v>45107</v>
      </c>
      <c r="K1914" s="9">
        <v>4586.4827068432623</v>
      </c>
      <c r="L1914" s="4" t="s">
        <v>4628</v>
      </c>
      <c r="M1914" s="4" t="s">
        <v>4632</v>
      </c>
      <c r="N1914" s="4">
        <f>VLOOKUP(I1914,BaseModelo!$A$2:$E$5075,5)</f>
        <v>10</v>
      </c>
      <c r="P1914" s="15">
        <v>142.00000000000003</v>
      </c>
      <c r="Q1914" s="4">
        <f>VLOOKUP(I1914,BaseModelo!$A$2:$E$5075,3)</f>
        <v>0</v>
      </c>
      <c r="R1914" s="4">
        <f t="shared" si="580"/>
        <v>32283000</v>
      </c>
      <c r="S1914" s="16">
        <f t="shared" si="581"/>
        <v>1.8585633305454884E-4</v>
      </c>
      <c r="T1914" s="4">
        <f t="shared" si="592"/>
        <v>2.6391599293745936E-2</v>
      </c>
      <c r="U1914" s="4">
        <f t="shared" si="593"/>
        <v>2.6391599293745942E-2</v>
      </c>
      <c r="V1914" s="6">
        <f t="shared" si="582"/>
        <v>0</v>
      </c>
      <c r="W1914" s="16" t="str">
        <f t="shared" si="583"/>
        <v/>
      </c>
      <c r="X1914" s="4" t="str">
        <f t="shared" si="594"/>
        <v/>
      </c>
      <c r="Y1914" s="4" t="str">
        <f t="shared" si="584"/>
        <v/>
      </c>
      <c r="Z1914" s="4">
        <f t="shared" si="585"/>
        <v>4121000</v>
      </c>
      <c r="AA1914" s="16">
        <f t="shared" si="586"/>
        <v>1.4559572919194371E-3</v>
      </c>
      <c r="AB1914" s="15">
        <f t="shared" si="595"/>
        <v>0.20674593545256006</v>
      </c>
      <c r="AC1914" s="15">
        <f t="shared" si="596"/>
        <v>0.20674593545256012</v>
      </c>
      <c r="AD1914" s="4">
        <v>156523</v>
      </c>
      <c r="AE1914" s="26">
        <v>1503.37</v>
      </c>
      <c r="AF1914" s="26">
        <v>1416.7366131738459</v>
      </c>
      <c r="AG1914" s="4">
        <f t="shared" si="597"/>
        <v>1846000</v>
      </c>
      <c r="AH1914" s="16">
        <f t="shared" si="587"/>
        <v>3.2502708559046588E-3</v>
      </c>
      <c r="AI1914" s="15">
        <f t="shared" si="588"/>
        <v>0.46153846153846156</v>
      </c>
      <c r="AJ1914" s="15">
        <f t="shared" si="589"/>
        <v>0.46153846153846162</v>
      </c>
      <c r="AK1914" s="4">
        <f t="shared" si="590"/>
        <v>16319000</v>
      </c>
      <c r="AL1914" s="27">
        <f t="shared" si="591"/>
        <v>3.6766958759727926E-4</v>
      </c>
      <c r="AM1914" s="15">
        <f t="shared" si="598"/>
        <v>5.2209081438813656E-2</v>
      </c>
      <c r="AN1914" s="15">
        <f t="shared" si="599"/>
        <v>9.7033884283642175E-6</v>
      </c>
    </row>
    <row r="1915" spans="1:40" x14ac:dyDescent="0.2">
      <c r="A1915" s="4" t="s">
        <v>4628</v>
      </c>
      <c r="B1915" s="3" t="s">
        <v>12</v>
      </c>
      <c r="C1915" s="6">
        <v>156523</v>
      </c>
      <c r="D1915" s="3" t="s">
        <v>500</v>
      </c>
      <c r="E1915" s="6">
        <v>156528</v>
      </c>
      <c r="F1915" s="3" t="s">
        <v>2721</v>
      </c>
      <c r="G1915" s="8">
        <v>7000</v>
      </c>
      <c r="H1915" s="6">
        <v>142</v>
      </c>
      <c r="I1915" s="6">
        <v>152930</v>
      </c>
      <c r="J1915" s="13">
        <v>45107</v>
      </c>
      <c r="K1915" s="9">
        <v>5350.8964913171394</v>
      </c>
      <c r="L1915" s="4" t="s">
        <v>4628</v>
      </c>
      <c r="M1915" s="4" t="s">
        <v>4632</v>
      </c>
      <c r="N1915" s="4">
        <f>VLOOKUP(I1915,BaseModelo!$A$2:$E$5075,5)</f>
        <v>10</v>
      </c>
      <c r="P1915" s="15">
        <v>142.00000000000003</v>
      </c>
      <c r="Q1915" s="4">
        <f>VLOOKUP(I1915,BaseModelo!$A$2:$E$5075,3)</f>
        <v>0</v>
      </c>
      <c r="R1915" s="4">
        <f t="shared" si="580"/>
        <v>32283000</v>
      </c>
      <c r="S1915" s="16">
        <f t="shared" si="581"/>
        <v>2.168323885636403E-4</v>
      </c>
      <c r="T1915" s="4">
        <f t="shared" si="592"/>
        <v>3.0790199176036922E-2</v>
      </c>
      <c r="U1915" s="4">
        <f t="shared" si="593"/>
        <v>3.0790199176036929E-2</v>
      </c>
      <c r="V1915" s="6">
        <f t="shared" si="582"/>
        <v>0</v>
      </c>
      <c r="W1915" s="16" t="str">
        <f t="shared" si="583"/>
        <v/>
      </c>
      <c r="X1915" s="4" t="str">
        <f t="shared" si="594"/>
        <v/>
      </c>
      <c r="Y1915" s="4" t="str">
        <f t="shared" si="584"/>
        <v/>
      </c>
      <c r="Z1915" s="4">
        <f t="shared" si="585"/>
        <v>4121000</v>
      </c>
      <c r="AA1915" s="16">
        <f t="shared" si="586"/>
        <v>1.6986168405726766E-3</v>
      </c>
      <c r="AB1915" s="15">
        <f t="shared" si="595"/>
        <v>0.24120359136132008</v>
      </c>
      <c r="AC1915" s="15">
        <f t="shared" si="596"/>
        <v>0.24120359136132014</v>
      </c>
      <c r="AD1915" s="4">
        <v>156523</v>
      </c>
      <c r="AE1915" s="26">
        <v>1758.65</v>
      </c>
      <c r="AF1915" s="26">
        <v>1657.3058161052729</v>
      </c>
      <c r="AG1915" s="4">
        <f t="shared" si="597"/>
        <v>1846000</v>
      </c>
      <c r="AH1915" s="16">
        <f t="shared" si="587"/>
        <v>3.791982665222102E-3</v>
      </c>
      <c r="AI1915" s="15">
        <f t="shared" si="588"/>
        <v>0.53846153846153844</v>
      </c>
      <c r="AJ1915" s="15">
        <f t="shared" si="589"/>
        <v>0.53846153846153855</v>
      </c>
      <c r="AK1915" s="4">
        <f t="shared" si="590"/>
        <v>16319000</v>
      </c>
      <c r="AL1915" s="27">
        <f t="shared" si="591"/>
        <v>4.289478521968258E-4</v>
      </c>
      <c r="AM1915" s="15">
        <f t="shared" si="598"/>
        <v>6.0910595011949266E-2</v>
      </c>
      <c r="AN1915" s="15">
        <f t="shared" si="599"/>
        <v>1.3207389805273516E-5</v>
      </c>
    </row>
    <row r="1916" spans="1:40" x14ac:dyDescent="0.2">
      <c r="A1916" s="4" t="s">
        <v>4628</v>
      </c>
      <c r="B1916" s="3" t="s">
        <v>12</v>
      </c>
      <c r="C1916" s="6">
        <v>156523</v>
      </c>
      <c r="D1916" s="3" t="s">
        <v>500</v>
      </c>
      <c r="E1916" s="6">
        <v>156529</v>
      </c>
      <c r="F1916" s="3" t="s">
        <v>2722</v>
      </c>
      <c r="G1916" s="8">
        <v>6000</v>
      </c>
      <c r="H1916" s="6">
        <v>142</v>
      </c>
      <c r="I1916" s="6">
        <v>156205</v>
      </c>
      <c r="J1916" s="13">
        <v>45107</v>
      </c>
      <c r="K1916" s="9">
        <v>4586.4827068432623</v>
      </c>
      <c r="L1916" s="4" t="s">
        <v>4628</v>
      </c>
      <c r="M1916" s="4" t="s">
        <v>4632</v>
      </c>
      <c r="N1916" s="4">
        <f>VLOOKUP(I1916,BaseModelo!$A$2:$E$5075,5)</f>
        <v>10</v>
      </c>
      <c r="P1916" s="15">
        <v>142.00000000000003</v>
      </c>
      <c r="Q1916" s="4">
        <f>VLOOKUP(I1916,BaseModelo!$A$2:$E$5075,3)</f>
        <v>0</v>
      </c>
      <c r="R1916" s="4">
        <f t="shared" si="580"/>
        <v>32283000</v>
      </c>
      <c r="S1916" s="16">
        <f t="shared" si="581"/>
        <v>1.8585633305454884E-4</v>
      </c>
      <c r="T1916" s="4">
        <f t="shared" si="592"/>
        <v>2.6391599293745936E-2</v>
      </c>
      <c r="U1916" s="4">
        <f t="shared" si="593"/>
        <v>2.6391599293745942E-2</v>
      </c>
      <c r="V1916" s="6">
        <f t="shared" si="582"/>
        <v>0</v>
      </c>
      <c r="W1916" s="16" t="str">
        <f t="shared" si="583"/>
        <v/>
      </c>
      <c r="X1916" s="4" t="str">
        <f t="shared" si="594"/>
        <v/>
      </c>
      <c r="Y1916" s="4" t="str">
        <f t="shared" si="584"/>
        <v/>
      </c>
      <c r="Z1916" s="4">
        <f t="shared" si="585"/>
        <v>4121000</v>
      </c>
      <c r="AA1916" s="16">
        <f t="shared" si="586"/>
        <v>1.4559572919194371E-3</v>
      </c>
      <c r="AB1916" s="15">
        <f t="shared" si="595"/>
        <v>0.20674593545256006</v>
      </c>
      <c r="AC1916" s="15">
        <f t="shared" si="596"/>
        <v>0.20674593545256012</v>
      </c>
      <c r="AD1916" s="4">
        <v>156523</v>
      </c>
      <c r="AE1916" s="26">
        <v>1503.37</v>
      </c>
      <c r="AF1916" s="26">
        <v>1416.7366131738459</v>
      </c>
      <c r="AG1916" s="4">
        <f t="shared" si="597"/>
        <v>1846000</v>
      </c>
      <c r="AH1916" s="16">
        <f t="shared" si="587"/>
        <v>3.2502708559046588E-3</v>
      </c>
      <c r="AI1916" s="15">
        <f t="shared" si="588"/>
        <v>0.46153846153846156</v>
      </c>
      <c r="AJ1916" s="15">
        <f t="shared" si="589"/>
        <v>0.46153846153846162</v>
      </c>
      <c r="AK1916" s="4">
        <f t="shared" si="590"/>
        <v>16319000</v>
      </c>
      <c r="AL1916" s="27">
        <f t="shared" si="591"/>
        <v>3.6766958759727926E-4</v>
      </c>
      <c r="AM1916" s="15">
        <f t="shared" si="598"/>
        <v>5.2209081438813656E-2</v>
      </c>
      <c r="AN1916" s="15">
        <f t="shared" si="599"/>
        <v>9.7033884283642175E-6</v>
      </c>
    </row>
    <row r="1917" spans="1:40" x14ac:dyDescent="0.2">
      <c r="A1917" s="4" t="s">
        <v>4627</v>
      </c>
      <c r="B1917" s="2" t="s">
        <v>17</v>
      </c>
      <c r="C1917" s="5">
        <v>156548</v>
      </c>
      <c r="D1917" s="2" t="s">
        <v>502</v>
      </c>
      <c r="E1917" s="5">
        <v>156549</v>
      </c>
      <c r="F1917" s="2" t="s">
        <v>2728</v>
      </c>
      <c r="G1917" s="7">
        <v>6000</v>
      </c>
      <c r="H1917" s="5">
        <v>142</v>
      </c>
      <c r="I1917" s="6">
        <v>156458</v>
      </c>
      <c r="J1917" s="13">
        <v>45107</v>
      </c>
      <c r="K1917" s="9">
        <v>6000</v>
      </c>
      <c r="L1917" s="4" t="s">
        <v>4627</v>
      </c>
      <c r="M1917" s="4" t="s">
        <v>4632</v>
      </c>
      <c r="N1917" s="4">
        <f>VLOOKUP(I1917,BaseModelo!$A$2:$E$5075,5)</f>
        <v>10</v>
      </c>
      <c r="P1917" s="15">
        <v>142.00000000000003</v>
      </c>
      <c r="Q1917" s="4">
        <f>VLOOKUP(I1917,BaseModelo!$A$2:$E$5075,3)</f>
        <v>0</v>
      </c>
      <c r="R1917" s="4">
        <f t="shared" si="580"/>
        <v>32283000</v>
      </c>
      <c r="S1917" s="16">
        <f t="shared" si="581"/>
        <v>1.8585633305454884E-4</v>
      </c>
      <c r="T1917" s="4">
        <f t="shared" si="592"/>
        <v>2.6391599293745936E-2</v>
      </c>
      <c r="U1917" s="4">
        <f t="shared" si="593"/>
        <v>2.6391599293745942E-2</v>
      </c>
      <c r="V1917" s="6">
        <f t="shared" si="582"/>
        <v>0</v>
      </c>
      <c r="W1917" s="16" t="str">
        <f t="shared" si="583"/>
        <v/>
      </c>
      <c r="X1917" s="4" t="str">
        <f t="shared" si="594"/>
        <v/>
      </c>
      <c r="Y1917" s="4" t="str">
        <f t="shared" si="584"/>
        <v/>
      </c>
      <c r="Z1917" s="4">
        <f t="shared" si="585"/>
        <v>4121000</v>
      </c>
      <c r="AA1917" s="16">
        <f t="shared" si="586"/>
        <v>1.4559572919194371E-3</v>
      </c>
      <c r="AB1917" s="15">
        <f t="shared" si="595"/>
        <v>0.20674593545256006</v>
      </c>
      <c r="AC1917" s="15">
        <f t="shared" si="596"/>
        <v>0.20674593545256012</v>
      </c>
      <c r="AD1917" s="4">
        <v>156548</v>
      </c>
      <c r="AE1917" s="26">
        <v>1503.37</v>
      </c>
      <c r="AF1917" s="26">
        <v>1503.37</v>
      </c>
      <c r="AG1917" s="4">
        <f t="shared" si="597"/>
        <v>2105000</v>
      </c>
      <c r="AH1917" s="16">
        <f t="shared" si="587"/>
        <v>2.8503562945368173E-3</v>
      </c>
      <c r="AI1917" s="15">
        <f t="shared" si="588"/>
        <v>0.40475059382422807</v>
      </c>
      <c r="AJ1917" s="15">
        <f t="shared" si="589"/>
        <v>0.40475059382422812</v>
      </c>
      <c r="AK1917" s="4">
        <f t="shared" si="590"/>
        <v>15073000</v>
      </c>
      <c r="AL1917" s="27">
        <f t="shared" si="591"/>
        <v>3.9806276122868704E-4</v>
      </c>
      <c r="AM1917" s="15">
        <f t="shared" si="598"/>
        <v>5.6524912094473558E-2</v>
      </c>
      <c r="AN1917" s="15">
        <f t="shared" si="599"/>
        <v>1.0505512888109577E-5</v>
      </c>
    </row>
    <row r="1918" spans="1:40" x14ac:dyDescent="0.2">
      <c r="A1918" s="4" t="s">
        <v>4627</v>
      </c>
      <c r="B1918" s="3" t="s">
        <v>17</v>
      </c>
      <c r="C1918" s="6">
        <v>156548</v>
      </c>
      <c r="D1918" s="3" t="s">
        <v>502</v>
      </c>
      <c r="E1918" s="6">
        <v>156550</v>
      </c>
      <c r="F1918" s="3" t="s">
        <v>2730</v>
      </c>
      <c r="G1918" s="8">
        <v>6000</v>
      </c>
      <c r="H1918" s="6">
        <v>142</v>
      </c>
      <c r="I1918" s="6">
        <v>156366</v>
      </c>
      <c r="J1918" s="13">
        <v>45107</v>
      </c>
      <c r="K1918" s="9">
        <v>6000</v>
      </c>
      <c r="L1918" s="4" t="s">
        <v>4627</v>
      </c>
      <c r="M1918" s="4" t="s">
        <v>4632</v>
      </c>
      <c r="N1918" s="4">
        <f>VLOOKUP(I1918,BaseModelo!$A$2:$E$5075,5)</f>
        <v>7</v>
      </c>
      <c r="P1918" s="15">
        <v>142.00000000000003</v>
      </c>
      <c r="Q1918" s="4">
        <f>VLOOKUP(I1918,BaseModelo!$A$2:$E$5075,3)</f>
        <v>127</v>
      </c>
      <c r="R1918" s="4">
        <f t="shared" si="580"/>
        <v>32283000</v>
      </c>
      <c r="S1918" s="16">
        <f t="shared" si="581"/>
        <v>1.8585633305454884E-4</v>
      </c>
      <c r="T1918" s="4">
        <f t="shared" si="592"/>
        <v>2.6391599293745936E-2</v>
      </c>
      <c r="U1918" s="4">
        <f t="shared" si="593"/>
        <v>2.6391599293745942E-2</v>
      </c>
      <c r="V1918" s="6">
        <f t="shared" si="582"/>
        <v>0</v>
      </c>
      <c r="W1918" s="16" t="str">
        <f t="shared" si="583"/>
        <v/>
      </c>
      <c r="X1918" s="4" t="str">
        <f t="shared" si="594"/>
        <v/>
      </c>
      <c r="Y1918" s="4" t="str">
        <f t="shared" si="584"/>
        <v/>
      </c>
      <c r="Z1918" s="4">
        <f t="shared" si="585"/>
        <v>4022000</v>
      </c>
      <c r="AA1918" s="16">
        <f t="shared" si="586"/>
        <v>1.4917951268025858E-3</v>
      </c>
      <c r="AB1918" s="15">
        <f t="shared" si="595"/>
        <v>0.21183490800596719</v>
      </c>
      <c r="AC1918" s="15">
        <f t="shared" si="596"/>
        <v>0.21183490800596722</v>
      </c>
      <c r="AD1918" s="4">
        <v>156548</v>
      </c>
      <c r="AE1918" s="26">
        <v>1503.37</v>
      </c>
      <c r="AF1918" s="26">
        <v>1503.37</v>
      </c>
      <c r="AG1918" s="4">
        <f t="shared" si="597"/>
        <v>1778000</v>
      </c>
      <c r="AH1918" s="16">
        <f t="shared" si="587"/>
        <v>3.3745781777277839E-3</v>
      </c>
      <c r="AI1918" s="15">
        <f t="shared" si="588"/>
        <v>0.47919010123734529</v>
      </c>
      <c r="AJ1918" s="15">
        <f t="shared" si="589"/>
        <v>0.4791901012373454</v>
      </c>
      <c r="AK1918" s="4">
        <f t="shared" si="590"/>
        <v>15073000</v>
      </c>
      <c r="AL1918" s="27">
        <f t="shared" si="591"/>
        <v>3.9806276122868704E-4</v>
      </c>
      <c r="AM1918" s="15">
        <f t="shared" si="598"/>
        <v>5.6524912094473558E-2</v>
      </c>
      <c r="AN1918" s="15">
        <f t="shared" si="599"/>
        <v>1.0505512888109577E-5</v>
      </c>
    </row>
    <row r="1919" spans="1:40" x14ac:dyDescent="0.2">
      <c r="A1919" s="4" t="s">
        <v>4627</v>
      </c>
      <c r="B1919" s="3" t="s">
        <v>17</v>
      </c>
      <c r="C1919" s="6">
        <v>156548</v>
      </c>
      <c r="D1919" s="3" t="s">
        <v>502</v>
      </c>
      <c r="E1919" s="6">
        <v>156551</v>
      </c>
      <c r="F1919" s="3" t="s">
        <v>2731</v>
      </c>
      <c r="G1919" s="8">
        <v>6000</v>
      </c>
      <c r="H1919" s="6">
        <v>142</v>
      </c>
      <c r="I1919" s="6">
        <v>151817</v>
      </c>
      <c r="J1919" s="13">
        <v>45107</v>
      </c>
      <c r="K1919" s="9">
        <v>6000</v>
      </c>
      <c r="L1919" s="4" t="s">
        <v>4627</v>
      </c>
      <c r="M1919" s="4" t="s">
        <v>4632</v>
      </c>
      <c r="N1919" s="4">
        <f>VLOOKUP(I1919,BaseModelo!$A$2:$E$5075,5)</f>
        <v>8</v>
      </c>
      <c r="P1919" s="15">
        <v>142.00000000000003</v>
      </c>
      <c r="Q1919" s="4">
        <f>VLOOKUP(I1919,BaseModelo!$A$2:$E$5075,3)</f>
        <v>132</v>
      </c>
      <c r="R1919" s="4">
        <f t="shared" si="580"/>
        <v>32283000</v>
      </c>
      <c r="S1919" s="16">
        <f t="shared" si="581"/>
        <v>1.8585633305454884E-4</v>
      </c>
      <c r="T1919" s="4">
        <f t="shared" si="592"/>
        <v>2.6391599293745936E-2</v>
      </c>
      <c r="U1919" s="4">
        <f t="shared" si="593"/>
        <v>2.6391599293745942E-2</v>
      </c>
      <c r="V1919" s="6">
        <f t="shared" si="582"/>
        <v>0</v>
      </c>
      <c r="W1919" s="16" t="str">
        <f t="shared" si="583"/>
        <v/>
      </c>
      <c r="X1919" s="4" t="str">
        <f t="shared" si="594"/>
        <v/>
      </c>
      <c r="Y1919" s="4" t="str">
        <f t="shared" si="584"/>
        <v/>
      </c>
      <c r="Z1919" s="4">
        <f t="shared" si="585"/>
        <v>5836000</v>
      </c>
      <c r="AA1919" s="16">
        <f t="shared" si="586"/>
        <v>1.028101439342015E-3</v>
      </c>
      <c r="AB1919" s="15">
        <f t="shared" si="595"/>
        <v>0.14599040438656613</v>
      </c>
      <c r="AC1919" s="15">
        <f t="shared" si="596"/>
        <v>0.14599040438656616</v>
      </c>
      <c r="AD1919" s="4">
        <v>156548</v>
      </c>
      <c r="AE1919" s="26">
        <v>1503.37</v>
      </c>
      <c r="AF1919" s="26">
        <v>1503.37</v>
      </c>
      <c r="AG1919" s="4">
        <f t="shared" si="597"/>
        <v>2254000</v>
      </c>
      <c r="AH1919" s="16">
        <f t="shared" si="587"/>
        <v>2.6619343389529724E-3</v>
      </c>
      <c r="AI1919" s="15">
        <f t="shared" si="588"/>
        <v>0.37799467613132209</v>
      </c>
      <c r="AJ1919" s="15">
        <f t="shared" si="589"/>
        <v>0.37799467613132215</v>
      </c>
      <c r="AK1919" s="4">
        <f t="shared" si="590"/>
        <v>15073000</v>
      </c>
      <c r="AL1919" s="27">
        <f t="shared" si="591"/>
        <v>3.9806276122868704E-4</v>
      </c>
      <c r="AM1919" s="15">
        <f t="shared" si="598"/>
        <v>5.6524912094473558E-2</v>
      </c>
      <c r="AN1919" s="15">
        <f t="shared" si="599"/>
        <v>1.0505512888109577E-5</v>
      </c>
    </row>
    <row r="1920" spans="1:40" x14ac:dyDescent="0.2">
      <c r="A1920" s="4" t="s">
        <v>4627</v>
      </c>
      <c r="B1920" s="3" t="s">
        <v>17</v>
      </c>
      <c r="C1920" s="6">
        <v>156548</v>
      </c>
      <c r="D1920" s="3" t="s">
        <v>502</v>
      </c>
      <c r="E1920" s="6">
        <v>156552</v>
      </c>
      <c r="F1920" s="3" t="s">
        <v>2732</v>
      </c>
      <c r="G1920" s="8">
        <v>6000</v>
      </c>
      <c r="H1920" s="6">
        <v>142</v>
      </c>
      <c r="I1920" s="6">
        <v>156151</v>
      </c>
      <c r="J1920" s="13">
        <v>45107</v>
      </c>
      <c r="K1920" s="9">
        <v>6000</v>
      </c>
      <c r="L1920" s="4" t="s">
        <v>4627</v>
      </c>
      <c r="M1920" s="4" t="s">
        <v>4632</v>
      </c>
      <c r="N1920" s="4">
        <f>VLOOKUP(I1920,BaseModelo!$A$2:$E$5075,5)</f>
        <v>10</v>
      </c>
      <c r="P1920" s="15">
        <v>142.00000000000003</v>
      </c>
      <c r="Q1920" s="4">
        <f>VLOOKUP(I1920,BaseModelo!$A$2:$E$5075,3)</f>
        <v>0</v>
      </c>
      <c r="R1920" s="4">
        <f t="shared" si="580"/>
        <v>32283000</v>
      </c>
      <c r="S1920" s="16">
        <f t="shared" si="581"/>
        <v>1.8585633305454884E-4</v>
      </c>
      <c r="T1920" s="4">
        <f t="shared" si="592"/>
        <v>2.6391599293745936E-2</v>
      </c>
      <c r="U1920" s="4">
        <f t="shared" si="593"/>
        <v>2.6391599293745942E-2</v>
      </c>
      <c r="V1920" s="6">
        <f t="shared" si="582"/>
        <v>0</v>
      </c>
      <c r="W1920" s="16" t="str">
        <f t="shared" si="583"/>
        <v/>
      </c>
      <c r="X1920" s="4" t="str">
        <f t="shared" si="594"/>
        <v/>
      </c>
      <c r="Y1920" s="4" t="str">
        <f t="shared" si="584"/>
        <v/>
      </c>
      <c r="Z1920" s="4">
        <f t="shared" si="585"/>
        <v>4121000</v>
      </c>
      <c r="AA1920" s="16">
        <f t="shared" si="586"/>
        <v>1.4559572919194371E-3</v>
      </c>
      <c r="AB1920" s="15">
        <f t="shared" si="595"/>
        <v>0.20674593545256006</v>
      </c>
      <c r="AC1920" s="15">
        <f t="shared" si="596"/>
        <v>0.20674593545256012</v>
      </c>
      <c r="AD1920" s="4">
        <v>156548</v>
      </c>
      <c r="AE1920" s="26">
        <v>1503.37</v>
      </c>
      <c r="AF1920" s="26">
        <v>1503.37</v>
      </c>
      <c r="AG1920" s="4">
        <f t="shared" si="597"/>
        <v>2105000</v>
      </c>
      <c r="AH1920" s="16">
        <f t="shared" si="587"/>
        <v>2.8503562945368173E-3</v>
      </c>
      <c r="AI1920" s="15">
        <f t="shared" si="588"/>
        <v>0.40475059382422807</v>
      </c>
      <c r="AJ1920" s="15">
        <f t="shared" si="589"/>
        <v>0.40475059382422812</v>
      </c>
      <c r="AK1920" s="4">
        <f t="shared" si="590"/>
        <v>15073000</v>
      </c>
      <c r="AL1920" s="27">
        <f t="shared" si="591"/>
        <v>3.9806276122868704E-4</v>
      </c>
      <c r="AM1920" s="15">
        <f t="shared" si="598"/>
        <v>5.6524912094473558E-2</v>
      </c>
      <c r="AN1920" s="15">
        <f t="shared" si="599"/>
        <v>1.0505512888109577E-5</v>
      </c>
    </row>
    <row r="1921" spans="1:40" x14ac:dyDescent="0.2">
      <c r="A1921" s="4" t="s">
        <v>4627</v>
      </c>
      <c r="B1921" s="3" t="s">
        <v>17</v>
      </c>
      <c r="C1921" s="6">
        <v>156548</v>
      </c>
      <c r="D1921" s="3" t="s">
        <v>502</v>
      </c>
      <c r="E1921" s="6">
        <v>156553</v>
      </c>
      <c r="F1921" s="3" t="s">
        <v>2733</v>
      </c>
      <c r="G1921" s="8">
        <v>6000</v>
      </c>
      <c r="H1921" s="6">
        <v>142</v>
      </c>
      <c r="I1921" s="6">
        <v>156365</v>
      </c>
      <c r="J1921" s="13">
        <v>45107</v>
      </c>
      <c r="K1921" s="9">
        <v>6000</v>
      </c>
      <c r="L1921" s="4" t="s">
        <v>4627</v>
      </c>
      <c r="M1921" s="4" t="s">
        <v>4632</v>
      </c>
      <c r="N1921" s="4">
        <f>VLOOKUP(I1921,BaseModelo!$A$2:$E$5075,5)</f>
        <v>8</v>
      </c>
      <c r="P1921" s="15">
        <v>142.00000000000003</v>
      </c>
      <c r="Q1921" s="4">
        <f>VLOOKUP(I1921,BaseModelo!$A$2:$E$5075,3)</f>
        <v>132</v>
      </c>
      <c r="R1921" s="4">
        <f t="shared" si="580"/>
        <v>32283000</v>
      </c>
      <c r="S1921" s="16">
        <f t="shared" si="581"/>
        <v>1.8585633305454884E-4</v>
      </c>
      <c r="T1921" s="4">
        <f t="shared" si="592"/>
        <v>2.6391599293745936E-2</v>
      </c>
      <c r="U1921" s="4">
        <f t="shared" si="593"/>
        <v>2.6391599293745942E-2</v>
      </c>
      <c r="V1921" s="6">
        <f t="shared" si="582"/>
        <v>0</v>
      </c>
      <c r="W1921" s="16" t="str">
        <f t="shared" si="583"/>
        <v/>
      </c>
      <c r="X1921" s="4" t="str">
        <f t="shared" si="594"/>
        <v/>
      </c>
      <c r="Y1921" s="4" t="str">
        <f t="shared" si="584"/>
        <v/>
      </c>
      <c r="Z1921" s="4">
        <f t="shared" si="585"/>
        <v>5836000</v>
      </c>
      <c r="AA1921" s="16">
        <f t="shared" si="586"/>
        <v>1.028101439342015E-3</v>
      </c>
      <c r="AB1921" s="15">
        <f t="shared" si="595"/>
        <v>0.14599040438656613</v>
      </c>
      <c r="AC1921" s="15">
        <f t="shared" si="596"/>
        <v>0.14599040438656616</v>
      </c>
      <c r="AD1921" s="4">
        <v>156548</v>
      </c>
      <c r="AE1921" s="26">
        <v>1503.37</v>
      </c>
      <c r="AF1921" s="26">
        <v>1503.37</v>
      </c>
      <c r="AG1921" s="4">
        <f t="shared" si="597"/>
        <v>2254000</v>
      </c>
      <c r="AH1921" s="16">
        <f t="shared" si="587"/>
        <v>2.6619343389529724E-3</v>
      </c>
      <c r="AI1921" s="15">
        <f t="shared" si="588"/>
        <v>0.37799467613132209</v>
      </c>
      <c r="AJ1921" s="15">
        <f t="shared" si="589"/>
        <v>0.37799467613132215</v>
      </c>
      <c r="AK1921" s="4">
        <f t="shared" si="590"/>
        <v>15073000</v>
      </c>
      <c r="AL1921" s="27">
        <f t="shared" si="591"/>
        <v>3.9806276122868704E-4</v>
      </c>
      <c r="AM1921" s="15">
        <f t="shared" si="598"/>
        <v>5.6524912094473558E-2</v>
      </c>
      <c r="AN1921" s="15">
        <f t="shared" si="599"/>
        <v>1.0505512888109577E-5</v>
      </c>
    </row>
    <row r="1922" spans="1:40" x14ac:dyDescent="0.2">
      <c r="A1922" s="4" t="s">
        <v>4627</v>
      </c>
      <c r="B1922" s="3" t="s">
        <v>17</v>
      </c>
      <c r="C1922" s="6">
        <v>156548</v>
      </c>
      <c r="D1922" s="3" t="s">
        <v>502</v>
      </c>
      <c r="E1922" s="6">
        <v>156554</v>
      </c>
      <c r="F1922" s="3" t="s">
        <v>2734</v>
      </c>
      <c r="G1922" s="8">
        <v>6000</v>
      </c>
      <c r="H1922" s="6">
        <v>142</v>
      </c>
      <c r="I1922" s="6">
        <v>156460</v>
      </c>
      <c r="J1922" s="13">
        <v>45107</v>
      </c>
      <c r="K1922" s="9">
        <v>6000</v>
      </c>
      <c r="L1922" s="4" t="s">
        <v>4627</v>
      </c>
      <c r="M1922" s="4" t="s">
        <v>4632</v>
      </c>
      <c r="N1922" s="4">
        <f>VLOOKUP(I1922,BaseModelo!$A$2:$E$5075,5)</f>
        <v>8</v>
      </c>
      <c r="P1922" s="15">
        <v>142.00000000000003</v>
      </c>
      <c r="Q1922" s="4">
        <f>VLOOKUP(I1922,BaseModelo!$A$2:$E$5075,3)</f>
        <v>132</v>
      </c>
      <c r="R1922" s="4">
        <f t="shared" ref="R1922:R1985" si="600">SUMIFS($G:$G,$M:$M,M1922)</f>
        <v>32283000</v>
      </c>
      <c r="S1922" s="16">
        <f t="shared" ref="S1922:S1985" si="601">G1922/R1922</f>
        <v>1.8585633305454884E-4</v>
      </c>
      <c r="T1922" s="4">
        <f t="shared" si="592"/>
        <v>2.6391599293745936E-2</v>
      </c>
      <c r="U1922" s="4">
        <f t="shared" si="593"/>
        <v>2.6391599293745942E-2</v>
      </c>
      <c r="V1922" s="6">
        <f t="shared" ref="V1922:V1985" si="602">SUMIFS($G:$G,$O:$O,O1922)</f>
        <v>0</v>
      </c>
      <c r="W1922" s="16" t="str">
        <f t="shared" ref="W1922:W1985" si="603">IFERROR(G1922/V1922,"")</f>
        <v/>
      </c>
      <c r="X1922" s="4" t="str">
        <f t="shared" si="594"/>
        <v/>
      </c>
      <c r="Y1922" s="4" t="str">
        <f t="shared" ref="Y1922:Y1985" si="604">IFERROR(W1922*P1922,"")</f>
        <v/>
      </c>
      <c r="Z1922" s="4">
        <f t="shared" ref="Z1922:Z1985" si="605">SUMIFS($G:$G,$N:$N,N1922)</f>
        <v>5836000</v>
      </c>
      <c r="AA1922" s="16">
        <f t="shared" ref="AA1922:AA1985" si="606">IFERROR(G1922/Z1922,"")</f>
        <v>1.028101439342015E-3</v>
      </c>
      <c r="AB1922" s="15">
        <f t="shared" si="595"/>
        <v>0.14599040438656613</v>
      </c>
      <c r="AC1922" s="15">
        <f t="shared" si="596"/>
        <v>0.14599040438656616</v>
      </c>
      <c r="AD1922" s="4">
        <v>156548</v>
      </c>
      <c r="AE1922" s="26">
        <v>1503.37</v>
      </c>
      <c r="AF1922" s="26">
        <v>1503.37</v>
      </c>
      <c r="AG1922" s="4">
        <f t="shared" si="597"/>
        <v>2254000</v>
      </c>
      <c r="AH1922" s="16">
        <f t="shared" ref="AH1922:AH1985" si="607">IFERROR($G1922/AG1922,"")</f>
        <v>2.6619343389529724E-3</v>
      </c>
      <c r="AI1922" s="15">
        <f t="shared" ref="AI1922:AI1985" si="608">IFERROR(AH1922*H1922,"")</f>
        <v>0.37799467613132209</v>
      </c>
      <c r="AJ1922" s="15">
        <f t="shared" ref="AJ1922:AJ1985" si="609">IFERROR(AH1922*P1922,"")</f>
        <v>0.37799467613132215</v>
      </c>
      <c r="AK1922" s="4">
        <f t="shared" ref="AK1922:AK1985" si="610">SUMIFS($G:$G,$A:$A,$A1922,$M:$M,$M1922)</f>
        <v>15073000</v>
      </c>
      <c r="AL1922" s="27">
        <f t="shared" ref="AL1922:AL1985" si="611">IFERROR($G1922/AK1922,"")</f>
        <v>3.9806276122868704E-4</v>
      </c>
      <c r="AM1922" s="15">
        <f t="shared" si="598"/>
        <v>5.6524912094473558E-2</v>
      </c>
      <c r="AN1922" s="15">
        <f t="shared" si="599"/>
        <v>1.0505512888109577E-5</v>
      </c>
    </row>
    <row r="1923" spans="1:40" x14ac:dyDescent="0.2">
      <c r="A1923" s="4" t="s">
        <v>4627</v>
      </c>
      <c r="B1923" s="3" t="s">
        <v>8</v>
      </c>
      <c r="C1923" s="6">
        <v>156579</v>
      </c>
      <c r="D1923" s="3" t="s">
        <v>504</v>
      </c>
      <c r="E1923" s="6">
        <v>156582</v>
      </c>
      <c r="F1923" s="3" t="s">
        <v>2736</v>
      </c>
      <c r="G1923" s="8">
        <v>10000</v>
      </c>
      <c r="H1923" s="6">
        <v>110</v>
      </c>
      <c r="I1923" s="6">
        <v>154946</v>
      </c>
      <c r="J1923" s="13">
        <v>45107</v>
      </c>
      <c r="K1923" s="9">
        <v>3020.6998824436514</v>
      </c>
      <c r="L1923" s="4" t="s">
        <v>4627</v>
      </c>
      <c r="M1923" s="4" t="s">
        <v>4632</v>
      </c>
      <c r="N1923" s="4">
        <f>VLOOKUP(I1923,BaseModelo!$A$2:$E$5075,5)</f>
        <v>7</v>
      </c>
      <c r="P1923" s="15">
        <v>142.00000000000003</v>
      </c>
      <c r="Q1923" s="4">
        <f>VLOOKUP(I1923,BaseModelo!$A$2:$E$5075,3)</f>
        <v>127</v>
      </c>
      <c r="R1923" s="4">
        <f t="shared" si="600"/>
        <v>32283000</v>
      </c>
      <c r="S1923" s="16">
        <f t="shared" si="601"/>
        <v>3.0976055509091471E-4</v>
      </c>
      <c r="T1923" s="4">
        <f t="shared" ref="T1923:T1986" si="612">S1923*H1923</f>
        <v>3.4073661060000621E-2</v>
      </c>
      <c r="U1923" s="4">
        <f t="shared" ref="U1923:U1986" si="613">S1923*P1923</f>
        <v>4.3985998822909898E-2</v>
      </c>
      <c r="V1923" s="6">
        <f t="shared" si="602"/>
        <v>0</v>
      </c>
      <c r="W1923" s="16" t="str">
        <f t="shared" si="603"/>
        <v/>
      </c>
      <c r="X1923" s="4" t="str">
        <f t="shared" ref="X1923:X1986" si="614">IFERROR(W1923*H1923,"")</f>
        <v/>
      </c>
      <c r="Y1923" s="4" t="str">
        <f t="shared" si="604"/>
        <v/>
      </c>
      <c r="Z1923" s="4">
        <f t="shared" si="605"/>
        <v>4022000</v>
      </c>
      <c r="AA1923" s="16">
        <f t="shared" si="606"/>
        <v>2.4863252113376429E-3</v>
      </c>
      <c r="AB1923" s="15">
        <f t="shared" ref="AB1923:AB1986" si="615">IFERROR(AA1923*H1923,"")</f>
        <v>0.27349577324714069</v>
      </c>
      <c r="AC1923" s="15">
        <f t="shared" ref="AC1923:AC1986" si="616">IFERROR(AA1923*P1923,"")</f>
        <v>0.35305818000994538</v>
      </c>
      <c r="AD1923" s="4">
        <v>156579</v>
      </c>
      <c r="AE1923" s="26">
        <v>1917.29</v>
      </c>
      <c r="AF1923" s="26">
        <v>1474.725794994089</v>
      </c>
      <c r="AG1923" s="4">
        <f t="shared" ref="AG1923:AG1986" si="617">SUMIFS($G:$G,$N:$N,$N1923,$A:$A,$A1923)</f>
        <v>1778000</v>
      </c>
      <c r="AH1923" s="16">
        <f t="shared" si="607"/>
        <v>5.6242969628796397E-3</v>
      </c>
      <c r="AI1923" s="15">
        <f t="shared" si="608"/>
        <v>0.6186726659167604</v>
      </c>
      <c r="AJ1923" s="15">
        <f t="shared" si="609"/>
        <v>0.79865016872890904</v>
      </c>
      <c r="AK1923" s="4">
        <f t="shared" si="610"/>
        <v>15073000</v>
      </c>
      <c r="AL1923" s="27">
        <f t="shared" si="611"/>
        <v>6.6343793538114506E-4</v>
      </c>
      <c r="AM1923" s="15">
        <f t="shared" ref="AM1923:AM1986" si="618">IFERROR(AL1923*H1923,"")</f>
        <v>7.2978172891925958E-2</v>
      </c>
      <c r="AN1923" s="15">
        <f t="shared" ref="AN1923:AN1986" si="619">IFERROR(AL1923*U1923,"")</f>
        <v>2.918198024474882E-5</v>
      </c>
    </row>
    <row r="1924" spans="1:40" x14ac:dyDescent="0.2">
      <c r="A1924" s="4" t="s">
        <v>4627</v>
      </c>
      <c r="B1924" s="3" t="s">
        <v>8</v>
      </c>
      <c r="C1924" s="6">
        <v>156579</v>
      </c>
      <c r="D1924" s="3" t="s">
        <v>504</v>
      </c>
      <c r="E1924" s="6">
        <v>156583</v>
      </c>
      <c r="F1924" s="3" t="s">
        <v>2737</v>
      </c>
      <c r="G1924" s="8">
        <v>10000</v>
      </c>
      <c r="H1924" s="6">
        <v>117</v>
      </c>
      <c r="I1924" s="6">
        <v>156114</v>
      </c>
      <c r="J1924" s="13">
        <v>45107</v>
      </c>
      <c r="K1924" s="9">
        <v>3020.6998824436514</v>
      </c>
      <c r="L1924" s="4" t="s">
        <v>4627</v>
      </c>
      <c r="M1924" s="4" t="s">
        <v>4632</v>
      </c>
      <c r="N1924" s="4">
        <f>VLOOKUP(I1924,BaseModelo!$A$2:$E$5075,5)</f>
        <v>10</v>
      </c>
      <c r="P1924" s="15">
        <v>142.00000000000003</v>
      </c>
      <c r="Q1924" s="4">
        <f>VLOOKUP(I1924,BaseModelo!$A$2:$E$5075,3)</f>
        <v>0</v>
      </c>
      <c r="R1924" s="4">
        <f t="shared" si="600"/>
        <v>32283000</v>
      </c>
      <c r="S1924" s="16">
        <f t="shared" si="601"/>
        <v>3.0976055509091471E-4</v>
      </c>
      <c r="T1924" s="4">
        <f t="shared" si="612"/>
        <v>3.6241984945637018E-2</v>
      </c>
      <c r="U1924" s="4">
        <f t="shared" si="613"/>
        <v>4.3985998822909898E-2</v>
      </c>
      <c r="V1924" s="6">
        <f t="shared" si="602"/>
        <v>0</v>
      </c>
      <c r="W1924" s="16" t="str">
        <f t="shared" si="603"/>
        <v/>
      </c>
      <c r="X1924" s="4" t="str">
        <f t="shared" si="614"/>
        <v/>
      </c>
      <c r="Y1924" s="4" t="str">
        <f t="shared" si="604"/>
        <v/>
      </c>
      <c r="Z1924" s="4">
        <f t="shared" si="605"/>
        <v>4121000</v>
      </c>
      <c r="AA1924" s="16">
        <f t="shared" si="606"/>
        <v>2.4265954865323952E-3</v>
      </c>
      <c r="AB1924" s="15">
        <f t="shared" si="615"/>
        <v>0.28391167192429023</v>
      </c>
      <c r="AC1924" s="15">
        <f t="shared" si="616"/>
        <v>0.34457655908760021</v>
      </c>
      <c r="AD1924" s="4">
        <v>156579</v>
      </c>
      <c r="AE1924" s="26">
        <v>2041.43</v>
      </c>
      <c r="AF1924" s="26">
        <v>1570.2108077937</v>
      </c>
      <c r="AG1924" s="4">
        <f t="shared" si="617"/>
        <v>2105000</v>
      </c>
      <c r="AH1924" s="16">
        <f t="shared" si="607"/>
        <v>4.7505938242280287E-3</v>
      </c>
      <c r="AI1924" s="15">
        <f t="shared" si="608"/>
        <v>0.55581947743467941</v>
      </c>
      <c r="AJ1924" s="15">
        <f t="shared" si="609"/>
        <v>0.67458432304038018</v>
      </c>
      <c r="AK1924" s="4">
        <f t="shared" si="610"/>
        <v>15073000</v>
      </c>
      <c r="AL1924" s="27">
        <f t="shared" si="611"/>
        <v>6.6343793538114506E-4</v>
      </c>
      <c r="AM1924" s="15">
        <f t="shared" si="618"/>
        <v>7.7622238439593969E-2</v>
      </c>
      <c r="AN1924" s="15">
        <f t="shared" si="619"/>
        <v>2.918198024474882E-5</v>
      </c>
    </row>
    <row r="1925" spans="1:40" x14ac:dyDescent="0.2">
      <c r="A1925" s="4" t="s">
        <v>4627</v>
      </c>
      <c r="B1925" s="3" t="s">
        <v>8</v>
      </c>
      <c r="C1925" s="6">
        <v>156579</v>
      </c>
      <c r="D1925" s="3" t="s">
        <v>504</v>
      </c>
      <c r="E1925" s="6">
        <v>156584</v>
      </c>
      <c r="F1925" s="3" t="s">
        <v>2738</v>
      </c>
      <c r="G1925" s="8">
        <v>10000</v>
      </c>
      <c r="H1925" s="6">
        <v>110</v>
      </c>
      <c r="I1925" s="6">
        <v>155615</v>
      </c>
      <c r="J1925" s="13">
        <v>45107</v>
      </c>
      <c r="K1925" s="9">
        <v>3020.6998824436514</v>
      </c>
      <c r="L1925" s="4" t="s">
        <v>4627</v>
      </c>
      <c r="M1925" s="4" t="s">
        <v>4632</v>
      </c>
      <c r="N1925" s="4">
        <f>VLOOKUP(I1925,BaseModelo!$A$2:$E$5075,5)</f>
        <v>10</v>
      </c>
      <c r="P1925" s="15">
        <v>142.00000000000003</v>
      </c>
      <c r="Q1925" s="4">
        <f>VLOOKUP(I1925,BaseModelo!$A$2:$E$5075,3)</f>
        <v>0</v>
      </c>
      <c r="R1925" s="4">
        <f t="shared" si="600"/>
        <v>32283000</v>
      </c>
      <c r="S1925" s="16">
        <f t="shared" si="601"/>
        <v>3.0976055509091471E-4</v>
      </c>
      <c r="T1925" s="4">
        <f t="shared" si="612"/>
        <v>3.4073661060000621E-2</v>
      </c>
      <c r="U1925" s="4">
        <f t="shared" si="613"/>
        <v>4.3985998822909898E-2</v>
      </c>
      <c r="V1925" s="6">
        <f t="shared" si="602"/>
        <v>0</v>
      </c>
      <c r="W1925" s="16" t="str">
        <f t="shared" si="603"/>
        <v/>
      </c>
      <c r="X1925" s="4" t="str">
        <f t="shared" si="614"/>
        <v/>
      </c>
      <c r="Y1925" s="4" t="str">
        <f t="shared" si="604"/>
        <v/>
      </c>
      <c r="Z1925" s="4">
        <f t="shared" si="605"/>
        <v>4121000</v>
      </c>
      <c r="AA1925" s="16">
        <f t="shared" si="606"/>
        <v>2.4265954865323952E-3</v>
      </c>
      <c r="AB1925" s="15">
        <f t="shared" si="615"/>
        <v>0.26692550351856348</v>
      </c>
      <c r="AC1925" s="15">
        <f t="shared" si="616"/>
        <v>0.34457655908760021</v>
      </c>
      <c r="AD1925" s="4">
        <v>156579</v>
      </c>
      <c r="AE1925" s="26">
        <v>830.17</v>
      </c>
      <c r="AF1925" s="26">
        <v>638.54352405230441</v>
      </c>
      <c r="AG1925" s="4">
        <f t="shared" si="617"/>
        <v>2105000</v>
      </c>
      <c r="AH1925" s="16">
        <f t="shared" si="607"/>
        <v>4.7505938242280287E-3</v>
      </c>
      <c r="AI1925" s="15">
        <f t="shared" si="608"/>
        <v>0.52256532066508321</v>
      </c>
      <c r="AJ1925" s="15">
        <f t="shared" si="609"/>
        <v>0.67458432304038018</v>
      </c>
      <c r="AK1925" s="4">
        <f t="shared" si="610"/>
        <v>15073000</v>
      </c>
      <c r="AL1925" s="27">
        <f t="shared" si="611"/>
        <v>6.6343793538114506E-4</v>
      </c>
      <c r="AM1925" s="15">
        <f t="shared" si="618"/>
        <v>7.2978172891925958E-2</v>
      </c>
      <c r="AN1925" s="15">
        <f t="shared" si="619"/>
        <v>2.918198024474882E-5</v>
      </c>
    </row>
    <row r="1926" spans="1:40" x14ac:dyDescent="0.2">
      <c r="A1926" s="4" t="s">
        <v>4628</v>
      </c>
      <c r="B1926" s="2" t="s">
        <v>13</v>
      </c>
      <c r="C1926" s="5">
        <v>156585</v>
      </c>
      <c r="D1926" s="2" t="s">
        <v>506</v>
      </c>
      <c r="E1926" s="5">
        <v>156586</v>
      </c>
      <c r="F1926" s="2" t="s">
        <v>2749</v>
      </c>
      <c r="G1926" s="7">
        <v>5000</v>
      </c>
      <c r="H1926" s="5">
        <v>147</v>
      </c>
      <c r="I1926" s="6">
        <v>155783</v>
      </c>
      <c r="J1926" s="13">
        <v>45107</v>
      </c>
      <c r="K1926" s="9">
        <v>5000</v>
      </c>
      <c r="L1926" s="4" t="s">
        <v>4628</v>
      </c>
      <c r="M1926" s="4" t="s">
        <v>4632</v>
      </c>
      <c r="N1926" s="4">
        <f>VLOOKUP(I1926,BaseModelo!$A$2:$E$5075,5)</f>
        <v>6</v>
      </c>
      <c r="P1926" s="15">
        <v>147</v>
      </c>
      <c r="Q1926" s="4">
        <f>VLOOKUP(I1926,BaseModelo!$A$2:$E$5075,3)</f>
        <v>115</v>
      </c>
      <c r="R1926" s="4">
        <f t="shared" si="600"/>
        <v>32283000</v>
      </c>
      <c r="S1926" s="16">
        <f t="shared" si="601"/>
        <v>1.5488027754545735E-4</v>
      </c>
      <c r="T1926" s="4">
        <f t="shared" si="612"/>
        <v>2.2767400799182231E-2</v>
      </c>
      <c r="U1926" s="4">
        <f t="shared" si="613"/>
        <v>2.2767400799182231E-2</v>
      </c>
      <c r="V1926" s="6">
        <f t="shared" si="602"/>
        <v>0</v>
      </c>
      <c r="W1926" s="16" t="str">
        <f t="shared" si="603"/>
        <v/>
      </c>
      <c r="X1926" s="4" t="str">
        <f t="shared" si="614"/>
        <v/>
      </c>
      <c r="Y1926" s="4" t="str">
        <f t="shared" si="604"/>
        <v/>
      </c>
      <c r="Z1926" s="4">
        <f t="shared" si="605"/>
        <v>4853000</v>
      </c>
      <c r="AA1926" s="16">
        <f t="shared" si="606"/>
        <v>1.0302905419328251E-3</v>
      </c>
      <c r="AB1926" s="15">
        <f t="shared" si="615"/>
        <v>0.1514527096641253</v>
      </c>
      <c r="AC1926" s="15">
        <f t="shared" si="616"/>
        <v>0.1514527096641253</v>
      </c>
      <c r="AD1926" s="4">
        <v>156585</v>
      </c>
      <c r="AE1926" s="26">
        <v>1303.3399999999999</v>
      </c>
      <c r="AF1926" s="26">
        <v>1303.3399999999999</v>
      </c>
      <c r="AG1926" s="4">
        <f t="shared" si="617"/>
        <v>2735000</v>
      </c>
      <c r="AH1926" s="16">
        <f t="shared" si="607"/>
        <v>1.8281535648994515E-3</v>
      </c>
      <c r="AI1926" s="15">
        <f t="shared" si="608"/>
        <v>0.26873857404021939</v>
      </c>
      <c r="AJ1926" s="15">
        <f t="shared" si="609"/>
        <v>0.26873857404021939</v>
      </c>
      <c r="AK1926" s="4">
        <f t="shared" si="610"/>
        <v>16319000</v>
      </c>
      <c r="AL1926" s="27">
        <f t="shared" si="611"/>
        <v>3.0639132299773271E-4</v>
      </c>
      <c r="AM1926" s="15">
        <f t="shared" si="618"/>
        <v>4.5039524480666712E-2</v>
      </c>
      <c r="AN1926" s="15">
        <f t="shared" si="619"/>
        <v>6.9757340520810808E-6</v>
      </c>
    </row>
    <row r="1927" spans="1:40" x14ac:dyDescent="0.2">
      <c r="A1927" s="4" t="s">
        <v>4628</v>
      </c>
      <c r="B1927" s="3" t="s">
        <v>13</v>
      </c>
      <c r="C1927" s="6">
        <v>156585</v>
      </c>
      <c r="D1927" s="3" t="s">
        <v>506</v>
      </c>
      <c r="E1927" s="6">
        <v>156587</v>
      </c>
      <c r="F1927" s="3" t="s">
        <v>2761</v>
      </c>
      <c r="G1927" s="8">
        <v>10000</v>
      </c>
      <c r="H1927" s="6">
        <v>142</v>
      </c>
      <c r="I1927" s="6">
        <v>155781</v>
      </c>
      <c r="J1927" s="13">
        <v>45107</v>
      </c>
      <c r="K1927" s="9">
        <v>10000</v>
      </c>
      <c r="L1927" s="4" t="s">
        <v>4628</v>
      </c>
      <c r="M1927" s="4" t="s">
        <v>4632</v>
      </c>
      <c r="N1927" s="4">
        <f>VLOOKUP(I1927,BaseModelo!$A$2:$E$5075,5)</f>
        <v>5</v>
      </c>
      <c r="P1927" s="15">
        <v>142.00000000000003</v>
      </c>
      <c r="Q1927" s="4">
        <f>VLOOKUP(I1927,BaseModelo!$A$2:$E$5075,3)</f>
        <v>110</v>
      </c>
      <c r="R1927" s="4">
        <f t="shared" si="600"/>
        <v>32283000</v>
      </c>
      <c r="S1927" s="16">
        <f t="shared" si="601"/>
        <v>3.0976055509091471E-4</v>
      </c>
      <c r="T1927" s="4">
        <f t="shared" si="612"/>
        <v>4.3985998822909891E-2</v>
      </c>
      <c r="U1927" s="4">
        <f t="shared" si="613"/>
        <v>4.3985998822909898E-2</v>
      </c>
      <c r="V1927" s="6">
        <f t="shared" si="602"/>
        <v>0</v>
      </c>
      <c r="W1927" s="16" t="str">
        <f t="shared" si="603"/>
        <v/>
      </c>
      <c r="X1927" s="4" t="str">
        <f t="shared" si="614"/>
        <v/>
      </c>
      <c r="Y1927" s="4" t="str">
        <f t="shared" si="604"/>
        <v/>
      </c>
      <c r="Z1927" s="4">
        <f t="shared" si="605"/>
        <v>4058000</v>
      </c>
      <c r="AA1927" s="16">
        <f t="shared" si="606"/>
        <v>2.4642681123706258E-3</v>
      </c>
      <c r="AB1927" s="15">
        <f t="shared" si="615"/>
        <v>0.34992607195662884</v>
      </c>
      <c r="AC1927" s="15">
        <f t="shared" si="616"/>
        <v>0.34992607195662895</v>
      </c>
      <c r="AD1927" s="4">
        <v>156585</v>
      </c>
      <c r="AE1927" s="26">
        <v>2510.34</v>
      </c>
      <c r="AF1927" s="26">
        <v>2510.34</v>
      </c>
      <c r="AG1927" s="4">
        <f t="shared" si="617"/>
        <v>2193000</v>
      </c>
      <c r="AH1927" s="16">
        <f t="shared" si="607"/>
        <v>4.5599635202918376E-3</v>
      </c>
      <c r="AI1927" s="15">
        <f t="shared" si="608"/>
        <v>0.64751481988144088</v>
      </c>
      <c r="AJ1927" s="15">
        <f t="shared" si="609"/>
        <v>0.64751481988144111</v>
      </c>
      <c r="AK1927" s="4">
        <f t="shared" si="610"/>
        <v>16319000</v>
      </c>
      <c r="AL1927" s="27">
        <f t="shared" si="611"/>
        <v>6.1278264599546543E-4</v>
      </c>
      <c r="AM1927" s="15">
        <f t="shared" si="618"/>
        <v>8.7015135731356094E-2</v>
      </c>
      <c r="AN1927" s="15">
        <f t="shared" si="619"/>
        <v>2.6953856745456156E-5</v>
      </c>
    </row>
    <row r="1928" spans="1:40" x14ac:dyDescent="0.2">
      <c r="A1928" s="4" t="s">
        <v>4628</v>
      </c>
      <c r="B1928" s="3" t="s">
        <v>13</v>
      </c>
      <c r="C1928" s="6">
        <v>156585</v>
      </c>
      <c r="D1928" s="3" t="s">
        <v>506</v>
      </c>
      <c r="E1928" s="6">
        <v>156588</v>
      </c>
      <c r="F1928" s="3" t="s">
        <v>2762</v>
      </c>
      <c r="G1928" s="8">
        <v>8000</v>
      </c>
      <c r="H1928" s="6">
        <v>122</v>
      </c>
      <c r="I1928" s="6">
        <v>156091</v>
      </c>
      <c r="J1928" s="13">
        <v>45107</v>
      </c>
      <c r="K1928" s="9">
        <v>8000</v>
      </c>
      <c r="L1928" s="4" t="s">
        <v>4628</v>
      </c>
      <c r="M1928" s="4" t="s">
        <v>4632</v>
      </c>
      <c r="N1928" s="4">
        <f>VLOOKUP(I1928,BaseModelo!$A$2:$E$5075,5)</f>
        <v>7</v>
      </c>
      <c r="P1928" s="15">
        <v>142.00000000000003</v>
      </c>
      <c r="Q1928" s="4">
        <f>VLOOKUP(I1928,BaseModelo!$A$2:$E$5075,3)</f>
        <v>127</v>
      </c>
      <c r="R1928" s="4">
        <f t="shared" si="600"/>
        <v>32283000</v>
      </c>
      <c r="S1928" s="16">
        <f t="shared" si="601"/>
        <v>2.4780844407273179E-4</v>
      </c>
      <c r="T1928" s="4">
        <f t="shared" si="612"/>
        <v>3.023263017687328E-2</v>
      </c>
      <c r="U1928" s="4">
        <f t="shared" si="613"/>
        <v>3.5188799058327919E-2</v>
      </c>
      <c r="V1928" s="6">
        <f t="shared" si="602"/>
        <v>0</v>
      </c>
      <c r="W1928" s="16" t="str">
        <f t="shared" si="603"/>
        <v/>
      </c>
      <c r="X1928" s="4" t="str">
        <f t="shared" si="614"/>
        <v/>
      </c>
      <c r="Y1928" s="4" t="str">
        <f t="shared" si="604"/>
        <v/>
      </c>
      <c r="Z1928" s="4">
        <f t="shared" si="605"/>
        <v>4022000</v>
      </c>
      <c r="AA1928" s="16">
        <f t="shared" si="606"/>
        <v>1.9890601690701142E-3</v>
      </c>
      <c r="AB1928" s="15">
        <f t="shared" si="615"/>
        <v>0.24266534062655393</v>
      </c>
      <c r="AC1928" s="15">
        <f t="shared" si="616"/>
        <v>0.28244654400795627</v>
      </c>
      <c r="AD1928" s="4">
        <v>156585</v>
      </c>
      <c r="AE1928" s="26">
        <v>1710.45</v>
      </c>
      <c r="AF1928" s="26">
        <v>1710.45</v>
      </c>
      <c r="AG1928" s="4">
        <f t="shared" si="617"/>
        <v>2184000</v>
      </c>
      <c r="AH1928" s="16">
        <f t="shared" si="607"/>
        <v>3.663003663003663E-3</v>
      </c>
      <c r="AI1928" s="15">
        <f t="shared" si="608"/>
        <v>0.44688644688644691</v>
      </c>
      <c r="AJ1928" s="15">
        <f t="shared" si="609"/>
        <v>0.5201465201465203</v>
      </c>
      <c r="AK1928" s="4">
        <f t="shared" si="610"/>
        <v>16319000</v>
      </c>
      <c r="AL1928" s="27">
        <f t="shared" si="611"/>
        <v>4.9022611679637234E-4</v>
      </c>
      <c r="AM1928" s="15">
        <f t="shared" si="618"/>
        <v>5.9807586249157427E-2</v>
      </c>
      <c r="AN1928" s="15">
        <f t="shared" si="619"/>
        <v>1.725046831709194E-5</v>
      </c>
    </row>
    <row r="1929" spans="1:40" x14ac:dyDescent="0.2">
      <c r="A1929" s="4" t="s">
        <v>4628</v>
      </c>
      <c r="B1929" s="3" t="s">
        <v>13</v>
      </c>
      <c r="C1929" s="6">
        <v>156585</v>
      </c>
      <c r="D1929" s="3" t="s">
        <v>506</v>
      </c>
      <c r="E1929" s="6">
        <v>156597</v>
      </c>
      <c r="F1929" s="3" t="s">
        <v>2763</v>
      </c>
      <c r="G1929" s="8">
        <v>10000</v>
      </c>
      <c r="H1929" s="6">
        <v>122</v>
      </c>
      <c r="I1929" s="6">
        <v>156092</v>
      </c>
      <c r="J1929" s="13">
        <v>45107</v>
      </c>
      <c r="K1929" s="9">
        <v>10000</v>
      </c>
      <c r="L1929" s="4" t="s">
        <v>4628</v>
      </c>
      <c r="M1929" s="4" t="s">
        <v>4632</v>
      </c>
      <c r="N1929" s="4">
        <f>VLOOKUP(I1929,BaseModelo!$A$2:$E$5075,5)</f>
        <v>5</v>
      </c>
      <c r="P1929" s="15">
        <v>142.00000000000003</v>
      </c>
      <c r="Q1929" s="4">
        <f>VLOOKUP(I1929,BaseModelo!$A$2:$E$5075,3)</f>
        <v>110</v>
      </c>
      <c r="R1929" s="4">
        <f t="shared" si="600"/>
        <v>32283000</v>
      </c>
      <c r="S1929" s="16">
        <f t="shared" si="601"/>
        <v>3.0976055509091471E-4</v>
      </c>
      <c r="T1929" s="4">
        <f t="shared" si="612"/>
        <v>3.7790787721091595E-2</v>
      </c>
      <c r="U1929" s="4">
        <f t="shared" si="613"/>
        <v>4.3985998822909898E-2</v>
      </c>
      <c r="V1929" s="6">
        <f t="shared" si="602"/>
        <v>0</v>
      </c>
      <c r="W1929" s="16" t="str">
        <f t="shared" si="603"/>
        <v/>
      </c>
      <c r="X1929" s="4" t="str">
        <f t="shared" si="614"/>
        <v/>
      </c>
      <c r="Y1929" s="4" t="str">
        <f t="shared" si="604"/>
        <v/>
      </c>
      <c r="Z1929" s="4">
        <f t="shared" si="605"/>
        <v>4058000</v>
      </c>
      <c r="AA1929" s="16">
        <f t="shared" si="606"/>
        <v>2.4642681123706258E-3</v>
      </c>
      <c r="AB1929" s="15">
        <f t="shared" si="615"/>
        <v>0.30064070970921636</v>
      </c>
      <c r="AC1929" s="15">
        <f t="shared" si="616"/>
        <v>0.34992607195662895</v>
      </c>
      <c r="AD1929" s="4">
        <v>156585</v>
      </c>
      <c r="AE1929" s="26">
        <v>2137.87</v>
      </c>
      <c r="AF1929" s="26">
        <v>2137.87</v>
      </c>
      <c r="AG1929" s="4">
        <f t="shared" si="617"/>
        <v>2193000</v>
      </c>
      <c r="AH1929" s="16">
        <f t="shared" si="607"/>
        <v>4.5599635202918376E-3</v>
      </c>
      <c r="AI1929" s="15">
        <f t="shared" si="608"/>
        <v>0.55631554947560424</v>
      </c>
      <c r="AJ1929" s="15">
        <f t="shared" si="609"/>
        <v>0.64751481988144111</v>
      </c>
      <c r="AK1929" s="4">
        <f t="shared" si="610"/>
        <v>16319000</v>
      </c>
      <c r="AL1929" s="27">
        <f t="shared" si="611"/>
        <v>6.1278264599546543E-4</v>
      </c>
      <c r="AM1929" s="15">
        <f t="shared" si="618"/>
        <v>7.4759482811446787E-2</v>
      </c>
      <c r="AN1929" s="15">
        <f t="shared" si="619"/>
        <v>2.6953856745456156E-5</v>
      </c>
    </row>
    <row r="1930" spans="1:40" x14ac:dyDescent="0.2">
      <c r="A1930" s="4" t="s">
        <v>4628</v>
      </c>
      <c r="B1930" s="3" t="s">
        <v>13</v>
      </c>
      <c r="C1930" s="6">
        <v>156585</v>
      </c>
      <c r="D1930" s="3" t="s">
        <v>506</v>
      </c>
      <c r="E1930" s="6">
        <v>156598</v>
      </c>
      <c r="F1930" s="3" t="s">
        <v>2764</v>
      </c>
      <c r="G1930" s="8">
        <v>10000</v>
      </c>
      <c r="H1930" s="6">
        <v>122</v>
      </c>
      <c r="I1930" s="6">
        <v>155780</v>
      </c>
      <c r="J1930" s="13">
        <v>45107</v>
      </c>
      <c r="K1930" s="9">
        <v>10000</v>
      </c>
      <c r="L1930" s="4" t="s">
        <v>4628</v>
      </c>
      <c r="M1930" s="4" t="s">
        <v>4632</v>
      </c>
      <c r="N1930" s="4">
        <f>VLOOKUP(I1930,BaseModelo!$A$2:$E$5075,5)</f>
        <v>5</v>
      </c>
      <c r="P1930" s="15">
        <v>142.00000000000003</v>
      </c>
      <c r="Q1930" s="4">
        <f>VLOOKUP(I1930,BaseModelo!$A$2:$E$5075,3)</f>
        <v>110</v>
      </c>
      <c r="R1930" s="4">
        <f t="shared" si="600"/>
        <v>32283000</v>
      </c>
      <c r="S1930" s="16">
        <f t="shared" si="601"/>
        <v>3.0976055509091471E-4</v>
      </c>
      <c r="T1930" s="4">
        <f t="shared" si="612"/>
        <v>3.7790787721091595E-2</v>
      </c>
      <c r="U1930" s="4">
        <f t="shared" si="613"/>
        <v>4.3985998822909898E-2</v>
      </c>
      <c r="V1930" s="6">
        <f t="shared" si="602"/>
        <v>0</v>
      </c>
      <c r="W1930" s="16" t="str">
        <f t="shared" si="603"/>
        <v/>
      </c>
      <c r="X1930" s="4" t="str">
        <f t="shared" si="614"/>
        <v/>
      </c>
      <c r="Y1930" s="4" t="str">
        <f t="shared" si="604"/>
        <v/>
      </c>
      <c r="Z1930" s="4">
        <f t="shared" si="605"/>
        <v>4058000</v>
      </c>
      <c r="AA1930" s="16">
        <f t="shared" si="606"/>
        <v>2.4642681123706258E-3</v>
      </c>
      <c r="AB1930" s="15">
        <f t="shared" si="615"/>
        <v>0.30064070970921636</v>
      </c>
      <c r="AC1930" s="15">
        <f t="shared" si="616"/>
        <v>0.34992607195662895</v>
      </c>
      <c r="AD1930" s="4">
        <v>156585</v>
      </c>
      <c r="AE1930" s="26">
        <v>2137.87</v>
      </c>
      <c r="AF1930" s="26">
        <v>2137.87</v>
      </c>
      <c r="AG1930" s="4">
        <f t="shared" si="617"/>
        <v>2193000</v>
      </c>
      <c r="AH1930" s="16">
        <f t="shared" si="607"/>
        <v>4.5599635202918376E-3</v>
      </c>
      <c r="AI1930" s="15">
        <f t="shared" si="608"/>
        <v>0.55631554947560424</v>
      </c>
      <c r="AJ1930" s="15">
        <f t="shared" si="609"/>
        <v>0.64751481988144111</v>
      </c>
      <c r="AK1930" s="4">
        <f t="shared" si="610"/>
        <v>16319000</v>
      </c>
      <c r="AL1930" s="27">
        <f t="shared" si="611"/>
        <v>6.1278264599546543E-4</v>
      </c>
      <c r="AM1930" s="15">
        <f t="shared" si="618"/>
        <v>7.4759482811446787E-2</v>
      </c>
      <c r="AN1930" s="15">
        <f t="shared" si="619"/>
        <v>2.6953856745456156E-5</v>
      </c>
    </row>
    <row r="1931" spans="1:40" x14ac:dyDescent="0.2">
      <c r="A1931" s="4" t="s">
        <v>4628</v>
      </c>
      <c r="B1931" s="3" t="s">
        <v>13</v>
      </c>
      <c r="C1931" s="6">
        <v>156585</v>
      </c>
      <c r="D1931" s="3" t="s">
        <v>506</v>
      </c>
      <c r="E1931" s="6">
        <v>156599</v>
      </c>
      <c r="F1931" s="3" t="s">
        <v>2765</v>
      </c>
      <c r="G1931" s="8">
        <v>8000</v>
      </c>
      <c r="H1931" s="6">
        <v>122</v>
      </c>
      <c r="I1931" s="6">
        <v>155767</v>
      </c>
      <c r="J1931" s="13">
        <v>45107</v>
      </c>
      <c r="K1931" s="9">
        <v>8000</v>
      </c>
      <c r="L1931" s="4" t="s">
        <v>4628</v>
      </c>
      <c r="M1931" s="4" t="s">
        <v>4632</v>
      </c>
      <c r="N1931" s="4">
        <f>VLOOKUP(I1931,BaseModelo!$A$2:$E$5075,5)</f>
        <v>6</v>
      </c>
      <c r="P1931" s="15">
        <v>142.00000000000003</v>
      </c>
      <c r="Q1931" s="4">
        <f>VLOOKUP(I1931,BaseModelo!$A$2:$E$5075,3)</f>
        <v>115</v>
      </c>
      <c r="R1931" s="4">
        <f t="shared" si="600"/>
        <v>32283000</v>
      </c>
      <c r="S1931" s="16">
        <f t="shared" si="601"/>
        <v>2.4780844407273179E-4</v>
      </c>
      <c r="T1931" s="4">
        <f t="shared" si="612"/>
        <v>3.023263017687328E-2</v>
      </c>
      <c r="U1931" s="4">
        <f t="shared" si="613"/>
        <v>3.5188799058327919E-2</v>
      </c>
      <c r="V1931" s="6">
        <f t="shared" si="602"/>
        <v>0</v>
      </c>
      <c r="W1931" s="16" t="str">
        <f t="shared" si="603"/>
        <v/>
      </c>
      <c r="X1931" s="4" t="str">
        <f t="shared" si="614"/>
        <v/>
      </c>
      <c r="Y1931" s="4" t="str">
        <f t="shared" si="604"/>
        <v/>
      </c>
      <c r="Z1931" s="4">
        <f t="shared" si="605"/>
        <v>4853000</v>
      </c>
      <c r="AA1931" s="16">
        <f t="shared" si="606"/>
        <v>1.6484648670925201E-3</v>
      </c>
      <c r="AB1931" s="15">
        <f t="shared" si="615"/>
        <v>0.20111271378528744</v>
      </c>
      <c r="AC1931" s="15">
        <f t="shared" si="616"/>
        <v>0.23408201112713789</v>
      </c>
      <c r="AD1931" s="4">
        <v>156585</v>
      </c>
      <c r="AE1931" s="26">
        <v>1710.45</v>
      </c>
      <c r="AF1931" s="26">
        <v>1710.45</v>
      </c>
      <c r="AG1931" s="4">
        <f t="shared" si="617"/>
        <v>2735000</v>
      </c>
      <c r="AH1931" s="16">
        <f t="shared" si="607"/>
        <v>2.9250457038391227E-3</v>
      </c>
      <c r="AI1931" s="15">
        <f t="shared" si="608"/>
        <v>0.35685557586837297</v>
      </c>
      <c r="AJ1931" s="15">
        <f t="shared" si="609"/>
        <v>0.4153564899451555</v>
      </c>
      <c r="AK1931" s="4">
        <f t="shared" si="610"/>
        <v>16319000</v>
      </c>
      <c r="AL1931" s="27">
        <f t="shared" si="611"/>
        <v>4.9022611679637234E-4</v>
      </c>
      <c r="AM1931" s="15">
        <f t="shared" si="618"/>
        <v>5.9807586249157427E-2</v>
      </c>
      <c r="AN1931" s="15">
        <f t="shared" si="619"/>
        <v>1.725046831709194E-5</v>
      </c>
    </row>
    <row r="1932" spans="1:40" x14ac:dyDescent="0.2">
      <c r="A1932" s="4" t="s">
        <v>4628</v>
      </c>
      <c r="B1932" s="3" t="s">
        <v>13</v>
      </c>
      <c r="C1932" s="6">
        <v>156585</v>
      </c>
      <c r="D1932" s="3" t="s">
        <v>506</v>
      </c>
      <c r="E1932" s="6">
        <v>156600</v>
      </c>
      <c r="F1932" s="3" t="s">
        <v>2766</v>
      </c>
      <c r="G1932" s="8">
        <v>20000</v>
      </c>
      <c r="H1932" s="6">
        <v>115</v>
      </c>
      <c r="I1932" s="6">
        <v>155779</v>
      </c>
      <c r="J1932" s="13">
        <v>45107</v>
      </c>
      <c r="K1932" s="9">
        <v>20000</v>
      </c>
      <c r="L1932" s="4" t="s">
        <v>4628</v>
      </c>
      <c r="M1932" s="4" t="s">
        <v>4632</v>
      </c>
      <c r="N1932" s="4">
        <f>VLOOKUP(I1932,BaseModelo!$A$2:$E$5075,5)</f>
        <v>8</v>
      </c>
      <c r="P1932" s="15">
        <v>122</v>
      </c>
      <c r="Q1932" s="4">
        <f>VLOOKUP(I1932,BaseModelo!$A$2:$E$5075,3)</f>
        <v>132</v>
      </c>
      <c r="R1932" s="4">
        <f t="shared" si="600"/>
        <v>32283000</v>
      </c>
      <c r="S1932" s="16">
        <f t="shared" si="601"/>
        <v>6.1952111018182942E-4</v>
      </c>
      <c r="T1932" s="4">
        <f t="shared" si="612"/>
        <v>7.1244927670910382E-2</v>
      </c>
      <c r="U1932" s="4">
        <f t="shared" si="613"/>
        <v>7.5581575442183191E-2</v>
      </c>
      <c r="V1932" s="6">
        <f t="shared" si="602"/>
        <v>0</v>
      </c>
      <c r="W1932" s="16" t="str">
        <f t="shared" si="603"/>
        <v/>
      </c>
      <c r="X1932" s="4" t="str">
        <f t="shared" si="614"/>
        <v/>
      </c>
      <c r="Y1932" s="4" t="str">
        <f t="shared" si="604"/>
        <v/>
      </c>
      <c r="Z1932" s="4">
        <f t="shared" si="605"/>
        <v>5836000</v>
      </c>
      <c r="AA1932" s="16">
        <f t="shared" si="606"/>
        <v>3.4270047978067169E-3</v>
      </c>
      <c r="AB1932" s="15">
        <f t="shared" si="615"/>
        <v>0.39410555174777245</v>
      </c>
      <c r="AC1932" s="15">
        <f t="shared" si="616"/>
        <v>0.41809458533241944</v>
      </c>
      <c r="AD1932" s="4">
        <v>156585</v>
      </c>
      <c r="AE1932" s="26">
        <v>3999.93</v>
      </c>
      <c r="AF1932" s="26">
        <v>3999.93</v>
      </c>
      <c r="AG1932" s="4">
        <f t="shared" si="617"/>
        <v>3421000</v>
      </c>
      <c r="AH1932" s="16">
        <f t="shared" si="607"/>
        <v>5.846243788365975E-3</v>
      </c>
      <c r="AI1932" s="15">
        <f t="shared" si="608"/>
        <v>0.67231803566208714</v>
      </c>
      <c r="AJ1932" s="15">
        <f t="shared" si="609"/>
        <v>0.71324174218064895</v>
      </c>
      <c r="AK1932" s="4">
        <f t="shared" si="610"/>
        <v>16319000</v>
      </c>
      <c r="AL1932" s="27">
        <f t="shared" si="611"/>
        <v>1.2255652919909309E-3</v>
      </c>
      <c r="AM1932" s="15">
        <f t="shared" si="618"/>
        <v>0.14094000857895705</v>
      </c>
      <c r="AN1932" s="15">
        <f t="shared" si="619"/>
        <v>9.2630155575933808E-5</v>
      </c>
    </row>
    <row r="1933" spans="1:40" x14ac:dyDescent="0.2">
      <c r="A1933" s="4" t="s">
        <v>4627</v>
      </c>
      <c r="B1933" s="3" t="s">
        <v>9</v>
      </c>
      <c r="C1933" s="6">
        <v>156640</v>
      </c>
      <c r="D1933" s="3" t="s">
        <v>263</v>
      </c>
      <c r="E1933" s="6">
        <v>156877</v>
      </c>
      <c r="F1933" s="3" t="s">
        <v>2772</v>
      </c>
      <c r="G1933" s="8">
        <v>10000</v>
      </c>
      <c r="H1933" s="6">
        <v>142</v>
      </c>
      <c r="I1933" s="6">
        <v>156357</v>
      </c>
      <c r="J1933" s="13">
        <v>45107</v>
      </c>
      <c r="K1933" s="9">
        <v>10000</v>
      </c>
      <c r="L1933" s="4" t="s">
        <v>4627</v>
      </c>
      <c r="M1933" s="4" t="s">
        <v>4632</v>
      </c>
      <c r="N1933" s="4">
        <f>VLOOKUP(I1933,BaseModelo!$A$2:$E$5075,5)</f>
        <v>1</v>
      </c>
      <c r="P1933" s="15">
        <v>142.00000000000003</v>
      </c>
      <c r="Q1933" s="4">
        <f>VLOOKUP(I1933,BaseModelo!$A$2:$E$5075,3)</f>
        <v>90</v>
      </c>
      <c r="R1933" s="4">
        <f t="shared" si="600"/>
        <v>32283000</v>
      </c>
      <c r="S1933" s="16">
        <f t="shared" si="601"/>
        <v>3.0976055509091471E-4</v>
      </c>
      <c r="T1933" s="4">
        <f t="shared" si="612"/>
        <v>4.3985998822909891E-2</v>
      </c>
      <c r="U1933" s="4">
        <f t="shared" si="613"/>
        <v>4.3985998822909898E-2</v>
      </c>
      <c r="V1933" s="6">
        <f t="shared" si="602"/>
        <v>0</v>
      </c>
      <c r="W1933" s="16" t="str">
        <f t="shared" si="603"/>
        <v/>
      </c>
      <c r="X1933" s="4" t="str">
        <f t="shared" si="614"/>
        <v/>
      </c>
      <c r="Y1933" s="4" t="str">
        <f t="shared" si="604"/>
        <v/>
      </c>
      <c r="Z1933" s="4">
        <f t="shared" si="605"/>
        <v>771000</v>
      </c>
      <c r="AA1933" s="16">
        <f t="shared" si="606"/>
        <v>1.2970168612191959E-2</v>
      </c>
      <c r="AB1933" s="15">
        <f t="shared" si="615"/>
        <v>1.8417639429312582</v>
      </c>
      <c r="AC1933" s="15">
        <f t="shared" si="616"/>
        <v>1.8417639429312587</v>
      </c>
      <c r="AD1933" s="4">
        <v>156640</v>
      </c>
      <c r="AE1933" s="26">
        <v>2510.34</v>
      </c>
      <c r="AF1933" s="26">
        <v>2510.34</v>
      </c>
      <c r="AG1933" s="4">
        <f t="shared" si="617"/>
        <v>681000</v>
      </c>
      <c r="AH1933" s="16">
        <f t="shared" si="607"/>
        <v>1.4684287812041116E-2</v>
      </c>
      <c r="AI1933" s="15">
        <f t="shared" si="608"/>
        <v>2.0851688693098382</v>
      </c>
      <c r="AJ1933" s="15">
        <f t="shared" si="609"/>
        <v>2.0851688693098387</v>
      </c>
      <c r="AK1933" s="4">
        <f t="shared" si="610"/>
        <v>15073000</v>
      </c>
      <c r="AL1933" s="27">
        <f t="shared" si="611"/>
        <v>6.6343793538114506E-4</v>
      </c>
      <c r="AM1933" s="15">
        <f t="shared" si="618"/>
        <v>9.4208186824122603E-2</v>
      </c>
      <c r="AN1933" s="15">
        <f t="shared" si="619"/>
        <v>2.918198024474882E-5</v>
      </c>
    </row>
    <row r="1934" spans="1:40" x14ac:dyDescent="0.2">
      <c r="A1934" s="4" t="s">
        <v>4627</v>
      </c>
      <c r="B1934" s="2" t="s">
        <v>5</v>
      </c>
      <c r="C1934" s="5">
        <v>156651</v>
      </c>
      <c r="D1934" s="2" t="s">
        <v>507</v>
      </c>
      <c r="E1934" s="5">
        <v>156652</v>
      </c>
      <c r="F1934" s="2" t="s">
        <v>2750</v>
      </c>
      <c r="G1934" s="7">
        <v>9000</v>
      </c>
      <c r="H1934" s="5">
        <v>105</v>
      </c>
      <c r="I1934" s="6">
        <v>156140</v>
      </c>
      <c r="J1934" s="13">
        <v>45107</v>
      </c>
      <c r="K1934" s="9">
        <v>9000</v>
      </c>
      <c r="L1934" s="4" t="s">
        <v>4627</v>
      </c>
      <c r="M1934" s="4" t="s">
        <v>4632</v>
      </c>
      <c r="N1934" s="4">
        <f>VLOOKUP(I1934,BaseModelo!$A$2:$E$5075,5)</f>
        <v>7</v>
      </c>
      <c r="P1934" s="15">
        <v>142.00000000000003</v>
      </c>
      <c r="Q1934" s="4">
        <f>VLOOKUP(I1934,BaseModelo!$A$2:$E$5075,3)</f>
        <v>127</v>
      </c>
      <c r="R1934" s="4">
        <f t="shared" si="600"/>
        <v>32283000</v>
      </c>
      <c r="S1934" s="16">
        <f t="shared" si="601"/>
        <v>2.7878449958182325E-4</v>
      </c>
      <c r="T1934" s="4">
        <f t="shared" si="612"/>
        <v>2.927237245609144E-2</v>
      </c>
      <c r="U1934" s="4">
        <f t="shared" si="613"/>
        <v>3.9587398940618912E-2</v>
      </c>
      <c r="V1934" s="6">
        <f t="shared" si="602"/>
        <v>0</v>
      </c>
      <c r="W1934" s="16" t="str">
        <f t="shared" si="603"/>
        <v/>
      </c>
      <c r="X1934" s="4" t="str">
        <f t="shared" si="614"/>
        <v/>
      </c>
      <c r="Y1934" s="4" t="str">
        <f t="shared" si="604"/>
        <v/>
      </c>
      <c r="Z1934" s="4">
        <f t="shared" si="605"/>
        <v>4022000</v>
      </c>
      <c r="AA1934" s="16">
        <f t="shared" si="606"/>
        <v>2.2376926902038788E-3</v>
      </c>
      <c r="AB1934" s="15">
        <f t="shared" si="615"/>
        <v>0.23495773247140728</v>
      </c>
      <c r="AC1934" s="15">
        <f t="shared" si="616"/>
        <v>0.31775236200895085</v>
      </c>
      <c r="AD1934" s="4">
        <v>156651</v>
      </c>
      <c r="AE1934" s="26">
        <v>1634.38</v>
      </c>
      <c r="AF1934" s="26">
        <v>1634.38</v>
      </c>
      <c r="AG1934" s="4">
        <f t="shared" si="617"/>
        <v>1778000</v>
      </c>
      <c r="AH1934" s="16">
        <f t="shared" si="607"/>
        <v>5.0618672665916761E-3</v>
      </c>
      <c r="AI1934" s="15">
        <f t="shared" si="608"/>
        <v>0.53149606299212604</v>
      </c>
      <c r="AJ1934" s="15">
        <f t="shared" si="609"/>
        <v>0.7187851518560181</v>
      </c>
      <c r="AK1934" s="4">
        <f t="shared" si="610"/>
        <v>15073000</v>
      </c>
      <c r="AL1934" s="27">
        <f t="shared" si="611"/>
        <v>5.9709414184303054E-4</v>
      </c>
      <c r="AM1934" s="15">
        <f t="shared" si="618"/>
        <v>6.269488489351821E-2</v>
      </c>
      <c r="AN1934" s="15">
        <f t="shared" si="619"/>
        <v>2.3637403998246546E-5</v>
      </c>
    </row>
    <row r="1935" spans="1:40" x14ac:dyDescent="0.2">
      <c r="A1935" s="4" t="s">
        <v>4627</v>
      </c>
      <c r="B1935" s="3" t="s">
        <v>5</v>
      </c>
      <c r="C1935" s="6">
        <v>156651</v>
      </c>
      <c r="D1935" s="3" t="s">
        <v>507</v>
      </c>
      <c r="E1935" s="6">
        <v>156653</v>
      </c>
      <c r="F1935" s="3" t="s">
        <v>2773</v>
      </c>
      <c r="G1935" s="8">
        <v>12000</v>
      </c>
      <c r="H1935" s="6">
        <v>110</v>
      </c>
      <c r="I1935" s="6">
        <v>156129</v>
      </c>
      <c r="J1935" s="13">
        <v>45107</v>
      </c>
      <c r="K1935" s="9">
        <v>12000</v>
      </c>
      <c r="L1935" s="4" t="s">
        <v>4627</v>
      </c>
      <c r="M1935" s="4" t="s">
        <v>4632</v>
      </c>
      <c r="N1935" s="4">
        <f>VLOOKUP(I1935,BaseModelo!$A$2:$E$5075,5)</f>
        <v>5</v>
      </c>
      <c r="P1935" s="15">
        <v>132</v>
      </c>
      <c r="Q1935" s="4">
        <f>VLOOKUP(I1935,BaseModelo!$A$2:$E$5075,3)</f>
        <v>110</v>
      </c>
      <c r="R1935" s="4">
        <f t="shared" si="600"/>
        <v>32283000</v>
      </c>
      <c r="S1935" s="16">
        <f t="shared" si="601"/>
        <v>3.7171266610909768E-4</v>
      </c>
      <c r="T1935" s="4">
        <f t="shared" si="612"/>
        <v>4.0888393272000743E-2</v>
      </c>
      <c r="U1935" s="4">
        <f t="shared" si="613"/>
        <v>4.9066071926400896E-2</v>
      </c>
      <c r="V1935" s="6">
        <f t="shared" si="602"/>
        <v>0</v>
      </c>
      <c r="W1935" s="16" t="str">
        <f t="shared" si="603"/>
        <v/>
      </c>
      <c r="X1935" s="4" t="str">
        <f t="shared" si="614"/>
        <v/>
      </c>
      <c r="Y1935" s="4" t="str">
        <f t="shared" si="604"/>
        <v/>
      </c>
      <c r="Z1935" s="4">
        <f t="shared" si="605"/>
        <v>4058000</v>
      </c>
      <c r="AA1935" s="16">
        <f t="shared" si="606"/>
        <v>2.9571217348447511E-3</v>
      </c>
      <c r="AB1935" s="15">
        <f t="shared" si="615"/>
        <v>0.32528339083292263</v>
      </c>
      <c r="AC1935" s="15">
        <f t="shared" si="616"/>
        <v>0.39034006899950713</v>
      </c>
      <c r="AD1935" s="4">
        <v>156651</v>
      </c>
      <c r="AE1935" s="26">
        <v>2289.52</v>
      </c>
      <c r="AF1935" s="26">
        <v>2289.52</v>
      </c>
      <c r="AG1935" s="4">
        <f t="shared" si="617"/>
        <v>1768000</v>
      </c>
      <c r="AH1935" s="16">
        <f t="shared" si="607"/>
        <v>6.7873303167420816E-3</v>
      </c>
      <c r="AI1935" s="15">
        <f t="shared" si="608"/>
        <v>0.74660633484162897</v>
      </c>
      <c r="AJ1935" s="15">
        <f t="shared" si="609"/>
        <v>0.89592760180995479</v>
      </c>
      <c r="AK1935" s="4">
        <f t="shared" si="610"/>
        <v>15073000</v>
      </c>
      <c r="AL1935" s="27">
        <f t="shared" si="611"/>
        <v>7.9612552245737409E-4</v>
      </c>
      <c r="AM1935" s="15">
        <f t="shared" si="618"/>
        <v>8.7573807470311155E-2</v>
      </c>
      <c r="AN1935" s="15">
        <f t="shared" si="619"/>
        <v>3.9062752147337007E-5</v>
      </c>
    </row>
    <row r="1936" spans="1:40" x14ac:dyDescent="0.2">
      <c r="A1936" s="4" t="s">
        <v>4627</v>
      </c>
      <c r="B1936" s="3" t="s">
        <v>5</v>
      </c>
      <c r="C1936" s="6">
        <v>156651</v>
      </c>
      <c r="D1936" s="3" t="s">
        <v>507</v>
      </c>
      <c r="E1936" s="6">
        <v>156654</v>
      </c>
      <c r="F1936" s="3" t="s">
        <v>2774</v>
      </c>
      <c r="G1936" s="8">
        <v>10000</v>
      </c>
      <c r="H1936" s="6">
        <v>105</v>
      </c>
      <c r="I1936" s="6">
        <v>156138</v>
      </c>
      <c r="J1936" s="13">
        <v>45107</v>
      </c>
      <c r="K1936" s="9">
        <v>10000</v>
      </c>
      <c r="L1936" s="4" t="s">
        <v>4627</v>
      </c>
      <c r="M1936" s="4" t="s">
        <v>4632</v>
      </c>
      <c r="N1936" s="4">
        <f>VLOOKUP(I1936,BaseModelo!$A$2:$E$5075,5)</f>
        <v>6</v>
      </c>
      <c r="P1936" s="15">
        <v>142.00000000000003</v>
      </c>
      <c r="Q1936" s="4">
        <f>VLOOKUP(I1936,BaseModelo!$A$2:$E$5075,3)</f>
        <v>115</v>
      </c>
      <c r="R1936" s="4">
        <f t="shared" si="600"/>
        <v>32283000</v>
      </c>
      <c r="S1936" s="16">
        <f t="shared" si="601"/>
        <v>3.0976055509091471E-4</v>
      </c>
      <c r="T1936" s="4">
        <f t="shared" si="612"/>
        <v>3.2524858284546043E-2</v>
      </c>
      <c r="U1936" s="4">
        <f t="shared" si="613"/>
        <v>4.3985998822909898E-2</v>
      </c>
      <c r="V1936" s="6">
        <f t="shared" si="602"/>
        <v>0</v>
      </c>
      <c r="W1936" s="16" t="str">
        <f t="shared" si="603"/>
        <v/>
      </c>
      <c r="X1936" s="4" t="str">
        <f t="shared" si="614"/>
        <v/>
      </c>
      <c r="Y1936" s="4" t="str">
        <f t="shared" si="604"/>
        <v/>
      </c>
      <c r="Z1936" s="4">
        <f t="shared" si="605"/>
        <v>4853000</v>
      </c>
      <c r="AA1936" s="16">
        <f t="shared" si="606"/>
        <v>2.0605810838656502E-3</v>
      </c>
      <c r="AB1936" s="15">
        <f t="shared" si="615"/>
        <v>0.21636101380589329</v>
      </c>
      <c r="AC1936" s="15">
        <f t="shared" si="616"/>
        <v>0.29260251390892239</v>
      </c>
      <c r="AD1936" s="4">
        <v>156651</v>
      </c>
      <c r="AE1936" s="26">
        <v>1820.74</v>
      </c>
      <c r="AF1936" s="26">
        <v>1820.74</v>
      </c>
      <c r="AG1936" s="4">
        <f t="shared" si="617"/>
        <v>1993000</v>
      </c>
      <c r="AH1936" s="16">
        <f t="shared" si="607"/>
        <v>5.0175614651279477E-3</v>
      </c>
      <c r="AI1936" s="15">
        <f t="shared" si="608"/>
        <v>0.52684395383843452</v>
      </c>
      <c r="AJ1936" s="15">
        <f t="shared" si="609"/>
        <v>0.71249372804816868</v>
      </c>
      <c r="AK1936" s="4">
        <f t="shared" si="610"/>
        <v>15073000</v>
      </c>
      <c r="AL1936" s="27">
        <f t="shared" si="611"/>
        <v>6.6343793538114506E-4</v>
      </c>
      <c r="AM1936" s="15">
        <f t="shared" si="618"/>
        <v>6.9660983215020233E-2</v>
      </c>
      <c r="AN1936" s="15">
        <f t="shared" si="619"/>
        <v>2.918198024474882E-5</v>
      </c>
    </row>
    <row r="1937" spans="1:40" x14ac:dyDescent="0.2">
      <c r="A1937" s="4" t="s">
        <v>4627</v>
      </c>
      <c r="B1937" s="3" t="s">
        <v>5</v>
      </c>
      <c r="C1937" s="6">
        <v>156651</v>
      </c>
      <c r="D1937" s="3" t="s">
        <v>507</v>
      </c>
      <c r="E1937" s="6">
        <v>156873</v>
      </c>
      <c r="F1937" s="3" t="s">
        <v>2775</v>
      </c>
      <c r="G1937" s="8">
        <v>8000</v>
      </c>
      <c r="H1937" s="6">
        <v>105</v>
      </c>
      <c r="I1937" s="6">
        <v>156130</v>
      </c>
      <c r="J1937" s="13">
        <v>45107</v>
      </c>
      <c r="K1937" s="9">
        <v>8000</v>
      </c>
      <c r="L1937" s="4" t="s">
        <v>4627</v>
      </c>
      <c r="M1937" s="4" t="s">
        <v>4632</v>
      </c>
      <c r="N1937" s="4">
        <f>VLOOKUP(I1937,BaseModelo!$A$2:$E$5075,5)</f>
        <v>7</v>
      </c>
      <c r="P1937" s="15">
        <v>142.00000000000003</v>
      </c>
      <c r="Q1937" s="4">
        <f>VLOOKUP(I1937,BaseModelo!$A$2:$E$5075,3)</f>
        <v>127</v>
      </c>
      <c r="R1937" s="4">
        <f t="shared" si="600"/>
        <v>32283000</v>
      </c>
      <c r="S1937" s="16">
        <f t="shared" si="601"/>
        <v>2.4780844407273179E-4</v>
      </c>
      <c r="T1937" s="4">
        <f t="shared" si="612"/>
        <v>2.6019886627636837E-2</v>
      </c>
      <c r="U1937" s="4">
        <f t="shared" si="613"/>
        <v>3.5188799058327919E-2</v>
      </c>
      <c r="V1937" s="6">
        <f t="shared" si="602"/>
        <v>0</v>
      </c>
      <c r="W1937" s="16" t="str">
        <f t="shared" si="603"/>
        <v/>
      </c>
      <c r="X1937" s="4" t="str">
        <f t="shared" si="614"/>
        <v/>
      </c>
      <c r="Y1937" s="4" t="str">
        <f t="shared" si="604"/>
        <v/>
      </c>
      <c r="Z1937" s="4">
        <f t="shared" si="605"/>
        <v>4022000</v>
      </c>
      <c r="AA1937" s="16">
        <f t="shared" si="606"/>
        <v>1.9890601690701142E-3</v>
      </c>
      <c r="AB1937" s="15">
        <f t="shared" si="615"/>
        <v>0.20885131775236199</v>
      </c>
      <c r="AC1937" s="15">
        <f t="shared" si="616"/>
        <v>0.28244654400795627</v>
      </c>
      <c r="AD1937" s="4">
        <v>156651</v>
      </c>
      <c r="AE1937" s="26">
        <v>1461.94</v>
      </c>
      <c r="AF1937" s="26">
        <v>1461.94</v>
      </c>
      <c r="AG1937" s="4">
        <f t="shared" si="617"/>
        <v>1778000</v>
      </c>
      <c r="AH1937" s="16">
        <f t="shared" si="607"/>
        <v>4.4994375703037125E-3</v>
      </c>
      <c r="AI1937" s="15">
        <f t="shared" si="608"/>
        <v>0.47244094488188981</v>
      </c>
      <c r="AJ1937" s="15">
        <f t="shared" si="609"/>
        <v>0.63892013498312727</v>
      </c>
      <c r="AK1937" s="4">
        <f t="shared" si="610"/>
        <v>15073000</v>
      </c>
      <c r="AL1937" s="27">
        <f t="shared" si="611"/>
        <v>5.3075034830491602E-4</v>
      </c>
      <c r="AM1937" s="15">
        <f t="shared" si="618"/>
        <v>5.572878657201618E-2</v>
      </c>
      <c r="AN1937" s="15">
        <f t="shared" si="619"/>
        <v>1.8676467356639244E-5</v>
      </c>
    </row>
    <row r="1938" spans="1:40" x14ac:dyDescent="0.2">
      <c r="A1938" s="4" t="s">
        <v>4627</v>
      </c>
      <c r="B1938" s="3" t="s">
        <v>5</v>
      </c>
      <c r="C1938" s="6">
        <v>156651</v>
      </c>
      <c r="D1938" s="3" t="s">
        <v>507</v>
      </c>
      <c r="E1938" s="6">
        <v>156874</v>
      </c>
      <c r="F1938" s="3" t="s">
        <v>2776</v>
      </c>
      <c r="G1938" s="8">
        <v>8000</v>
      </c>
      <c r="H1938" s="6">
        <v>105</v>
      </c>
      <c r="I1938" s="6">
        <v>156128</v>
      </c>
      <c r="J1938" s="13">
        <v>45107</v>
      </c>
      <c r="K1938" s="9">
        <v>8000</v>
      </c>
      <c r="L1938" s="4" t="s">
        <v>4627</v>
      </c>
      <c r="M1938" s="4" t="s">
        <v>4632</v>
      </c>
      <c r="N1938" s="4">
        <f>VLOOKUP(I1938,BaseModelo!$A$2:$E$5075,5)</f>
        <v>7</v>
      </c>
      <c r="P1938" s="15">
        <v>142.00000000000003</v>
      </c>
      <c r="Q1938" s="4">
        <f>VLOOKUP(I1938,BaseModelo!$A$2:$E$5075,3)</f>
        <v>127</v>
      </c>
      <c r="R1938" s="4">
        <f t="shared" si="600"/>
        <v>32283000</v>
      </c>
      <c r="S1938" s="16">
        <f t="shared" si="601"/>
        <v>2.4780844407273179E-4</v>
      </c>
      <c r="T1938" s="4">
        <f t="shared" si="612"/>
        <v>2.6019886627636837E-2</v>
      </c>
      <c r="U1938" s="4">
        <f t="shared" si="613"/>
        <v>3.5188799058327919E-2</v>
      </c>
      <c r="V1938" s="6">
        <f t="shared" si="602"/>
        <v>0</v>
      </c>
      <c r="W1938" s="16" t="str">
        <f t="shared" si="603"/>
        <v/>
      </c>
      <c r="X1938" s="4" t="str">
        <f t="shared" si="614"/>
        <v/>
      </c>
      <c r="Y1938" s="4" t="str">
        <f t="shared" si="604"/>
        <v/>
      </c>
      <c r="Z1938" s="4">
        <f t="shared" si="605"/>
        <v>4022000</v>
      </c>
      <c r="AA1938" s="16">
        <f t="shared" si="606"/>
        <v>1.9890601690701142E-3</v>
      </c>
      <c r="AB1938" s="15">
        <f t="shared" si="615"/>
        <v>0.20885131775236199</v>
      </c>
      <c r="AC1938" s="15">
        <f t="shared" si="616"/>
        <v>0.28244654400795627</v>
      </c>
      <c r="AD1938" s="4">
        <v>156651</v>
      </c>
      <c r="AE1938" s="26">
        <v>1461.94</v>
      </c>
      <c r="AF1938" s="26">
        <v>1461.94</v>
      </c>
      <c r="AG1938" s="4">
        <f t="shared" si="617"/>
        <v>1778000</v>
      </c>
      <c r="AH1938" s="16">
        <f t="shared" si="607"/>
        <v>4.4994375703037125E-3</v>
      </c>
      <c r="AI1938" s="15">
        <f t="shared" si="608"/>
        <v>0.47244094488188981</v>
      </c>
      <c r="AJ1938" s="15">
        <f t="shared" si="609"/>
        <v>0.63892013498312727</v>
      </c>
      <c r="AK1938" s="4">
        <f t="shared" si="610"/>
        <v>15073000</v>
      </c>
      <c r="AL1938" s="27">
        <f t="shared" si="611"/>
        <v>5.3075034830491602E-4</v>
      </c>
      <c r="AM1938" s="15">
        <f t="shared" si="618"/>
        <v>5.572878657201618E-2</v>
      </c>
      <c r="AN1938" s="15">
        <f t="shared" si="619"/>
        <v>1.8676467356639244E-5</v>
      </c>
    </row>
    <row r="1939" spans="1:40" x14ac:dyDescent="0.2">
      <c r="A1939" s="4" t="s">
        <v>4628</v>
      </c>
      <c r="B1939" s="2" t="s">
        <v>4</v>
      </c>
      <c r="C1939" s="5">
        <v>156668</v>
      </c>
      <c r="D1939" s="2" t="s">
        <v>508</v>
      </c>
      <c r="E1939" s="5">
        <v>156669</v>
      </c>
      <c r="F1939" s="2" t="s">
        <v>2751</v>
      </c>
      <c r="G1939" s="7">
        <v>40000</v>
      </c>
      <c r="H1939" s="5">
        <v>80</v>
      </c>
      <c r="I1939" s="6">
        <v>156216</v>
      </c>
      <c r="J1939" s="13">
        <v>45107</v>
      </c>
      <c r="K1939" s="9">
        <v>40000</v>
      </c>
      <c r="L1939" s="4" t="s">
        <v>4628</v>
      </c>
      <c r="M1939" s="4" t="s">
        <v>4632</v>
      </c>
      <c r="N1939" s="4">
        <f>VLOOKUP(I1939,BaseModelo!$A$2:$E$5075,5)</f>
        <v>8</v>
      </c>
      <c r="P1939" s="15">
        <v>85.000000000000014</v>
      </c>
      <c r="Q1939" s="4">
        <f>VLOOKUP(I1939,BaseModelo!$A$2:$E$5075,3)</f>
        <v>132</v>
      </c>
      <c r="R1939" s="4">
        <f t="shared" si="600"/>
        <v>32283000</v>
      </c>
      <c r="S1939" s="16">
        <f t="shared" si="601"/>
        <v>1.2390422203636588E-3</v>
      </c>
      <c r="T1939" s="4">
        <f t="shared" si="612"/>
        <v>9.9123377629092707E-2</v>
      </c>
      <c r="U1939" s="4">
        <f t="shared" si="613"/>
        <v>0.10531858873091102</v>
      </c>
      <c r="V1939" s="6">
        <f t="shared" si="602"/>
        <v>0</v>
      </c>
      <c r="W1939" s="16" t="str">
        <f t="shared" si="603"/>
        <v/>
      </c>
      <c r="X1939" s="4" t="str">
        <f t="shared" si="614"/>
        <v/>
      </c>
      <c r="Y1939" s="4" t="str">
        <f t="shared" si="604"/>
        <v/>
      </c>
      <c r="Z1939" s="4">
        <f t="shared" si="605"/>
        <v>5836000</v>
      </c>
      <c r="AA1939" s="16">
        <f t="shared" si="606"/>
        <v>6.8540095956134339E-3</v>
      </c>
      <c r="AB1939" s="15">
        <f t="shared" si="615"/>
        <v>0.54832076764907467</v>
      </c>
      <c r="AC1939" s="15">
        <f t="shared" si="616"/>
        <v>0.58259081562714199</v>
      </c>
      <c r="AD1939" s="4">
        <v>156668</v>
      </c>
      <c r="AE1939" s="26">
        <v>5462.05</v>
      </c>
      <c r="AF1939" s="26">
        <v>5462.05</v>
      </c>
      <c r="AG1939" s="4">
        <f t="shared" si="617"/>
        <v>3421000</v>
      </c>
      <c r="AH1939" s="16">
        <f t="shared" si="607"/>
        <v>1.169248757673195E-2</v>
      </c>
      <c r="AI1939" s="15">
        <f t="shared" si="608"/>
        <v>0.93539900613855598</v>
      </c>
      <c r="AJ1939" s="15">
        <f t="shared" si="609"/>
        <v>0.99386144402221588</v>
      </c>
      <c r="AK1939" s="4">
        <f t="shared" si="610"/>
        <v>16319000</v>
      </c>
      <c r="AL1939" s="27">
        <f t="shared" si="611"/>
        <v>2.4511305839818617E-3</v>
      </c>
      <c r="AM1939" s="15">
        <f t="shared" si="618"/>
        <v>0.19609044671854894</v>
      </c>
      <c r="AN1939" s="15">
        <f t="shared" si="619"/>
        <v>2.5814961390014345E-4</v>
      </c>
    </row>
    <row r="1940" spans="1:40" x14ac:dyDescent="0.2">
      <c r="A1940" s="4" t="s">
        <v>4628</v>
      </c>
      <c r="B1940" s="3" t="s">
        <v>4</v>
      </c>
      <c r="C1940" s="6">
        <v>156668</v>
      </c>
      <c r="D1940" s="3" t="s">
        <v>508</v>
      </c>
      <c r="E1940" s="6">
        <v>156670</v>
      </c>
      <c r="F1940" s="3" t="s">
        <v>2785</v>
      </c>
      <c r="G1940" s="8">
        <v>6000</v>
      </c>
      <c r="H1940" s="6">
        <v>80</v>
      </c>
      <c r="I1940" s="6">
        <v>156213</v>
      </c>
      <c r="J1940" s="13">
        <v>45107</v>
      </c>
      <c r="K1940" s="9">
        <v>6000</v>
      </c>
      <c r="L1940" s="4" t="s">
        <v>4628</v>
      </c>
      <c r="M1940" s="4" t="s">
        <v>4632</v>
      </c>
      <c r="N1940" s="4">
        <f>VLOOKUP(I1940,BaseModelo!$A$2:$E$5075,5)</f>
        <v>7</v>
      </c>
      <c r="P1940" s="15">
        <v>142.00000000000003</v>
      </c>
      <c r="Q1940" s="4">
        <f>VLOOKUP(I1940,BaseModelo!$A$2:$E$5075,3)</f>
        <v>127</v>
      </c>
      <c r="R1940" s="4">
        <f t="shared" si="600"/>
        <v>32283000</v>
      </c>
      <c r="S1940" s="16">
        <f t="shared" si="601"/>
        <v>1.8585633305454884E-4</v>
      </c>
      <c r="T1940" s="4">
        <f t="shared" si="612"/>
        <v>1.4868506644363908E-2</v>
      </c>
      <c r="U1940" s="4">
        <f t="shared" si="613"/>
        <v>2.6391599293745942E-2</v>
      </c>
      <c r="V1940" s="6">
        <f t="shared" si="602"/>
        <v>0</v>
      </c>
      <c r="W1940" s="16" t="str">
        <f t="shared" si="603"/>
        <v/>
      </c>
      <c r="X1940" s="4" t="str">
        <f t="shared" si="614"/>
        <v/>
      </c>
      <c r="Y1940" s="4" t="str">
        <f t="shared" si="604"/>
        <v/>
      </c>
      <c r="Z1940" s="4">
        <f t="shared" si="605"/>
        <v>4022000</v>
      </c>
      <c r="AA1940" s="16">
        <f t="shared" si="606"/>
        <v>1.4917951268025858E-3</v>
      </c>
      <c r="AB1940" s="15">
        <f t="shared" si="615"/>
        <v>0.11934361014420686</v>
      </c>
      <c r="AC1940" s="15">
        <f t="shared" si="616"/>
        <v>0.21183490800596722</v>
      </c>
      <c r="AD1940" s="4">
        <v>156668</v>
      </c>
      <c r="AE1940" s="26">
        <v>827.6</v>
      </c>
      <c r="AF1940" s="26">
        <v>827.6</v>
      </c>
      <c r="AG1940" s="4">
        <f t="shared" si="617"/>
        <v>2184000</v>
      </c>
      <c r="AH1940" s="16">
        <f t="shared" si="607"/>
        <v>2.7472527472527475E-3</v>
      </c>
      <c r="AI1940" s="15">
        <f t="shared" si="608"/>
        <v>0.2197802197802198</v>
      </c>
      <c r="AJ1940" s="15">
        <f t="shared" si="609"/>
        <v>0.39010989010989022</v>
      </c>
      <c r="AK1940" s="4">
        <f t="shared" si="610"/>
        <v>16319000</v>
      </c>
      <c r="AL1940" s="27">
        <f t="shared" si="611"/>
        <v>3.6766958759727926E-4</v>
      </c>
      <c r="AM1940" s="15">
        <f t="shared" si="618"/>
        <v>2.9413567007782339E-2</v>
      </c>
      <c r="AN1940" s="15">
        <f t="shared" si="619"/>
        <v>9.7033884283642175E-6</v>
      </c>
    </row>
    <row r="1941" spans="1:40" x14ac:dyDescent="0.2">
      <c r="A1941" s="4" t="s">
        <v>4628</v>
      </c>
      <c r="B1941" s="3" t="s">
        <v>4</v>
      </c>
      <c r="C1941" s="6">
        <v>156668</v>
      </c>
      <c r="D1941" s="3" t="s">
        <v>508</v>
      </c>
      <c r="E1941" s="6">
        <v>156671</v>
      </c>
      <c r="F1941" s="3" t="s">
        <v>2786</v>
      </c>
      <c r="G1941" s="8">
        <v>6000</v>
      </c>
      <c r="H1941" s="6">
        <v>80</v>
      </c>
      <c r="I1941" s="6">
        <v>156222</v>
      </c>
      <c r="J1941" s="13">
        <v>45107</v>
      </c>
      <c r="K1941" s="9">
        <v>6000</v>
      </c>
      <c r="L1941" s="4" t="s">
        <v>4628</v>
      </c>
      <c r="M1941" s="4" t="s">
        <v>4632</v>
      </c>
      <c r="N1941" s="4">
        <f>VLOOKUP(I1941,BaseModelo!$A$2:$E$5075,5)</f>
        <v>8</v>
      </c>
      <c r="P1941" s="15">
        <v>142.00000000000003</v>
      </c>
      <c r="Q1941" s="4">
        <f>VLOOKUP(I1941,BaseModelo!$A$2:$E$5075,3)</f>
        <v>132</v>
      </c>
      <c r="R1941" s="4">
        <f t="shared" si="600"/>
        <v>32283000</v>
      </c>
      <c r="S1941" s="16">
        <f t="shared" si="601"/>
        <v>1.8585633305454884E-4</v>
      </c>
      <c r="T1941" s="4">
        <f t="shared" si="612"/>
        <v>1.4868506644363908E-2</v>
      </c>
      <c r="U1941" s="4">
        <f t="shared" si="613"/>
        <v>2.6391599293745942E-2</v>
      </c>
      <c r="V1941" s="6">
        <f t="shared" si="602"/>
        <v>0</v>
      </c>
      <c r="W1941" s="16" t="str">
        <f t="shared" si="603"/>
        <v/>
      </c>
      <c r="X1941" s="4" t="str">
        <f t="shared" si="614"/>
        <v/>
      </c>
      <c r="Y1941" s="4" t="str">
        <f t="shared" si="604"/>
        <v/>
      </c>
      <c r="Z1941" s="4">
        <f t="shared" si="605"/>
        <v>5836000</v>
      </c>
      <c r="AA1941" s="16">
        <f t="shared" si="606"/>
        <v>1.028101439342015E-3</v>
      </c>
      <c r="AB1941" s="15">
        <f t="shared" si="615"/>
        <v>8.2248115147361203E-2</v>
      </c>
      <c r="AC1941" s="15">
        <f t="shared" si="616"/>
        <v>0.14599040438656616</v>
      </c>
      <c r="AD1941" s="4">
        <v>156668</v>
      </c>
      <c r="AE1941" s="26">
        <v>827.6</v>
      </c>
      <c r="AF1941" s="26">
        <v>827.6</v>
      </c>
      <c r="AG1941" s="4">
        <f t="shared" si="617"/>
        <v>3421000</v>
      </c>
      <c r="AH1941" s="16">
        <f t="shared" si="607"/>
        <v>1.7538731365097924E-3</v>
      </c>
      <c r="AI1941" s="15">
        <f t="shared" si="608"/>
        <v>0.14030985092078338</v>
      </c>
      <c r="AJ1941" s="15">
        <f t="shared" si="609"/>
        <v>0.24904998538439058</v>
      </c>
      <c r="AK1941" s="4">
        <f t="shared" si="610"/>
        <v>16319000</v>
      </c>
      <c r="AL1941" s="27">
        <f t="shared" si="611"/>
        <v>3.6766958759727926E-4</v>
      </c>
      <c r="AM1941" s="15">
        <f t="shared" si="618"/>
        <v>2.9413567007782339E-2</v>
      </c>
      <c r="AN1941" s="15">
        <f t="shared" si="619"/>
        <v>9.7033884283642175E-6</v>
      </c>
    </row>
    <row r="1942" spans="1:40" x14ac:dyDescent="0.2">
      <c r="A1942" s="4" t="s">
        <v>4628</v>
      </c>
      <c r="B1942" s="3" t="s">
        <v>4</v>
      </c>
      <c r="C1942" s="6">
        <v>156668</v>
      </c>
      <c r="D1942" s="3" t="s">
        <v>508</v>
      </c>
      <c r="E1942" s="6">
        <v>156672</v>
      </c>
      <c r="F1942" s="3" t="s">
        <v>2787</v>
      </c>
      <c r="G1942" s="8">
        <v>40000</v>
      </c>
      <c r="H1942" s="6">
        <v>80</v>
      </c>
      <c r="I1942" s="6">
        <v>156210</v>
      </c>
      <c r="J1942" s="13">
        <v>45107</v>
      </c>
      <c r="K1942" s="9">
        <v>40000</v>
      </c>
      <c r="L1942" s="4" t="s">
        <v>4628</v>
      </c>
      <c r="M1942" s="4" t="s">
        <v>4632</v>
      </c>
      <c r="N1942" s="4">
        <f>VLOOKUP(I1942,BaseModelo!$A$2:$E$5075,5)</f>
        <v>8</v>
      </c>
      <c r="P1942" s="15">
        <v>85.000000000000014</v>
      </c>
      <c r="Q1942" s="4">
        <f>VLOOKUP(I1942,BaseModelo!$A$2:$E$5075,3)</f>
        <v>132</v>
      </c>
      <c r="R1942" s="4">
        <f t="shared" si="600"/>
        <v>32283000</v>
      </c>
      <c r="S1942" s="16">
        <f t="shared" si="601"/>
        <v>1.2390422203636588E-3</v>
      </c>
      <c r="T1942" s="4">
        <f t="shared" si="612"/>
        <v>9.9123377629092707E-2</v>
      </c>
      <c r="U1942" s="4">
        <f t="shared" si="613"/>
        <v>0.10531858873091102</v>
      </c>
      <c r="V1942" s="6">
        <f t="shared" si="602"/>
        <v>0</v>
      </c>
      <c r="W1942" s="16" t="str">
        <f t="shared" si="603"/>
        <v/>
      </c>
      <c r="X1942" s="4" t="str">
        <f t="shared" si="614"/>
        <v/>
      </c>
      <c r="Y1942" s="4" t="str">
        <f t="shared" si="604"/>
        <v/>
      </c>
      <c r="Z1942" s="4">
        <f t="shared" si="605"/>
        <v>5836000</v>
      </c>
      <c r="AA1942" s="16">
        <f t="shared" si="606"/>
        <v>6.8540095956134339E-3</v>
      </c>
      <c r="AB1942" s="15">
        <f t="shared" si="615"/>
        <v>0.54832076764907467</v>
      </c>
      <c r="AC1942" s="15">
        <f t="shared" si="616"/>
        <v>0.58259081562714199</v>
      </c>
      <c r="AD1942" s="4">
        <v>156668</v>
      </c>
      <c r="AE1942" s="26">
        <v>5462.05</v>
      </c>
      <c r="AF1942" s="26">
        <v>5462.05</v>
      </c>
      <c r="AG1942" s="4">
        <f t="shared" si="617"/>
        <v>3421000</v>
      </c>
      <c r="AH1942" s="16">
        <f t="shared" si="607"/>
        <v>1.169248757673195E-2</v>
      </c>
      <c r="AI1942" s="15">
        <f t="shared" si="608"/>
        <v>0.93539900613855598</v>
      </c>
      <c r="AJ1942" s="15">
        <f t="shared" si="609"/>
        <v>0.99386144402221588</v>
      </c>
      <c r="AK1942" s="4">
        <f t="shared" si="610"/>
        <v>16319000</v>
      </c>
      <c r="AL1942" s="27">
        <f t="shared" si="611"/>
        <v>2.4511305839818617E-3</v>
      </c>
      <c r="AM1942" s="15">
        <f t="shared" si="618"/>
        <v>0.19609044671854894</v>
      </c>
      <c r="AN1942" s="15">
        <f t="shared" si="619"/>
        <v>2.5814961390014345E-4</v>
      </c>
    </row>
    <row r="1943" spans="1:40" x14ac:dyDescent="0.2">
      <c r="A1943" s="4" t="s">
        <v>4628</v>
      </c>
      <c r="B1943" s="3" t="s">
        <v>4</v>
      </c>
      <c r="C1943" s="6">
        <v>156668</v>
      </c>
      <c r="D1943" s="3" t="s">
        <v>508</v>
      </c>
      <c r="E1943" s="6">
        <v>156673</v>
      </c>
      <c r="F1943" s="3" t="s">
        <v>2788</v>
      </c>
      <c r="G1943" s="8">
        <v>6000</v>
      </c>
      <c r="H1943" s="6">
        <v>80</v>
      </c>
      <c r="I1943" s="6">
        <v>156219</v>
      </c>
      <c r="J1943" s="13">
        <v>45107</v>
      </c>
      <c r="K1943" s="9">
        <v>6000</v>
      </c>
      <c r="L1943" s="4" t="s">
        <v>4628</v>
      </c>
      <c r="M1943" s="4" t="s">
        <v>4632</v>
      </c>
      <c r="N1943" s="4">
        <f>VLOOKUP(I1943,BaseModelo!$A$2:$E$5075,5)</f>
        <v>5</v>
      </c>
      <c r="P1943" s="15">
        <v>142.00000000000003</v>
      </c>
      <c r="Q1943" s="4">
        <f>VLOOKUP(I1943,BaseModelo!$A$2:$E$5075,3)</f>
        <v>110</v>
      </c>
      <c r="R1943" s="4">
        <f t="shared" si="600"/>
        <v>32283000</v>
      </c>
      <c r="S1943" s="16">
        <f t="shared" si="601"/>
        <v>1.8585633305454884E-4</v>
      </c>
      <c r="T1943" s="4">
        <f t="shared" si="612"/>
        <v>1.4868506644363908E-2</v>
      </c>
      <c r="U1943" s="4">
        <f t="shared" si="613"/>
        <v>2.6391599293745942E-2</v>
      </c>
      <c r="V1943" s="6">
        <f t="shared" si="602"/>
        <v>0</v>
      </c>
      <c r="W1943" s="16" t="str">
        <f t="shared" si="603"/>
        <v/>
      </c>
      <c r="X1943" s="4" t="str">
        <f t="shared" si="614"/>
        <v/>
      </c>
      <c r="Y1943" s="4" t="str">
        <f t="shared" si="604"/>
        <v/>
      </c>
      <c r="Z1943" s="4">
        <f t="shared" si="605"/>
        <v>4058000</v>
      </c>
      <c r="AA1943" s="16">
        <f t="shared" si="606"/>
        <v>1.4785608674223755E-3</v>
      </c>
      <c r="AB1943" s="15">
        <f t="shared" si="615"/>
        <v>0.11828486939379004</v>
      </c>
      <c r="AC1943" s="15">
        <f t="shared" si="616"/>
        <v>0.20995564317397736</v>
      </c>
      <c r="AD1943" s="4">
        <v>156668</v>
      </c>
      <c r="AE1943" s="26">
        <v>827.6</v>
      </c>
      <c r="AF1943" s="26">
        <v>827.6</v>
      </c>
      <c r="AG1943" s="4">
        <f t="shared" si="617"/>
        <v>2193000</v>
      </c>
      <c r="AH1943" s="16">
        <f t="shared" si="607"/>
        <v>2.7359781121751026E-3</v>
      </c>
      <c r="AI1943" s="15">
        <f t="shared" si="608"/>
        <v>0.2188782489740082</v>
      </c>
      <c r="AJ1943" s="15">
        <f t="shared" si="609"/>
        <v>0.38850889192886462</v>
      </c>
      <c r="AK1943" s="4">
        <f t="shared" si="610"/>
        <v>16319000</v>
      </c>
      <c r="AL1943" s="27">
        <f t="shared" si="611"/>
        <v>3.6766958759727926E-4</v>
      </c>
      <c r="AM1943" s="15">
        <f t="shared" si="618"/>
        <v>2.9413567007782339E-2</v>
      </c>
      <c r="AN1943" s="15">
        <f t="shared" si="619"/>
        <v>9.7033884283642175E-6</v>
      </c>
    </row>
    <row r="1944" spans="1:40" x14ac:dyDescent="0.2">
      <c r="A1944" s="4" t="s">
        <v>4628</v>
      </c>
      <c r="B1944" s="3" t="s">
        <v>13</v>
      </c>
      <c r="C1944" s="6">
        <v>156691</v>
      </c>
      <c r="D1944" s="3" t="s">
        <v>227</v>
      </c>
      <c r="E1944" s="6">
        <v>156719</v>
      </c>
      <c r="F1944" s="3" t="s">
        <v>2747</v>
      </c>
      <c r="G1944" s="8">
        <v>7000</v>
      </c>
      <c r="H1944" s="6">
        <v>142</v>
      </c>
      <c r="I1944" s="6">
        <v>156364</v>
      </c>
      <c r="J1944" s="13">
        <v>45107</v>
      </c>
      <c r="K1944" s="9">
        <v>7000</v>
      </c>
      <c r="L1944" s="4" t="s">
        <v>4628</v>
      </c>
      <c r="M1944" s="4" t="s">
        <v>4632</v>
      </c>
      <c r="N1944" s="4">
        <f>VLOOKUP(I1944,BaseModelo!$A$2:$E$5075,5)</f>
        <v>7</v>
      </c>
      <c r="P1944" s="15">
        <v>142.00000000000003</v>
      </c>
      <c r="Q1944" s="4">
        <f>VLOOKUP(I1944,BaseModelo!$A$2:$E$5075,3)</f>
        <v>127</v>
      </c>
      <c r="R1944" s="4">
        <f t="shared" si="600"/>
        <v>32283000</v>
      </c>
      <c r="S1944" s="16">
        <f t="shared" si="601"/>
        <v>2.168323885636403E-4</v>
      </c>
      <c r="T1944" s="4">
        <f t="shared" si="612"/>
        <v>3.0790199176036922E-2</v>
      </c>
      <c r="U1944" s="4">
        <f t="shared" si="613"/>
        <v>3.0790199176036929E-2</v>
      </c>
      <c r="V1944" s="6">
        <f t="shared" si="602"/>
        <v>0</v>
      </c>
      <c r="W1944" s="16" t="str">
        <f t="shared" si="603"/>
        <v/>
      </c>
      <c r="X1944" s="4" t="str">
        <f t="shared" si="614"/>
        <v/>
      </c>
      <c r="Y1944" s="4" t="str">
        <f t="shared" si="604"/>
        <v/>
      </c>
      <c r="Z1944" s="4">
        <f t="shared" si="605"/>
        <v>4022000</v>
      </c>
      <c r="AA1944" s="16">
        <f t="shared" si="606"/>
        <v>1.7404276479363501E-3</v>
      </c>
      <c r="AB1944" s="15">
        <f t="shared" si="615"/>
        <v>0.24714072600696171</v>
      </c>
      <c r="AC1944" s="15">
        <f t="shared" si="616"/>
        <v>0.24714072600696177</v>
      </c>
      <c r="AD1944" s="4">
        <v>156691</v>
      </c>
      <c r="AE1944" s="26">
        <v>1758.65</v>
      </c>
      <c r="AF1944" s="26">
        <v>1758.65</v>
      </c>
      <c r="AG1944" s="4">
        <f t="shared" si="617"/>
        <v>2184000</v>
      </c>
      <c r="AH1944" s="16">
        <f t="shared" si="607"/>
        <v>3.205128205128205E-3</v>
      </c>
      <c r="AI1944" s="15">
        <f t="shared" si="608"/>
        <v>0.45512820512820512</v>
      </c>
      <c r="AJ1944" s="15">
        <f t="shared" si="609"/>
        <v>0.45512820512820518</v>
      </c>
      <c r="AK1944" s="4">
        <f t="shared" si="610"/>
        <v>16319000</v>
      </c>
      <c r="AL1944" s="27">
        <f t="shared" si="611"/>
        <v>4.289478521968258E-4</v>
      </c>
      <c r="AM1944" s="15">
        <f t="shared" si="618"/>
        <v>6.0910595011949266E-2</v>
      </c>
      <c r="AN1944" s="15">
        <f t="shared" si="619"/>
        <v>1.3207389805273516E-5</v>
      </c>
    </row>
    <row r="1945" spans="1:40" x14ac:dyDescent="0.2">
      <c r="A1945" s="4" t="s">
        <v>4628</v>
      </c>
      <c r="B1945" s="3" t="s">
        <v>13</v>
      </c>
      <c r="C1945" s="6">
        <v>156691</v>
      </c>
      <c r="D1945" s="3" t="s">
        <v>227</v>
      </c>
      <c r="E1945" s="6">
        <v>156720</v>
      </c>
      <c r="F1945" s="3" t="s">
        <v>2748</v>
      </c>
      <c r="G1945" s="8">
        <v>10000</v>
      </c>
      <c r="H1945" s="6">
        <v>142</v>
      </c>
      <c r="I1945" s="6">
        <v>156387</v>
      </c>
      <c r="J1945" s="13">
        <v>45107</v>
      </c>
      <c r="K1945" s="9">
        <v>10000</v>
      </c>
      <c r="L1945" s="4" t="s">
        <v>4628</v>
      </c>
      <c r="M1945" s="4" t="s">
        <v>4632</v>
      </c>
      <c r="N1945" s="4">
        <f>VLOOKUP(I1945,BaseModelo!$A$2:$E$5075,5)</f>
        <v>4</v>
      </c>
      <c r="P1945" s="15">
        <v>142.00000000000003</v>
      </c>
      <c r="Q1945" s="4">
        <f>VLOOKUP(I1945,BaseModelo!$A$2:$E$5075,3)</f>
        <v>110</v>
      </c>
      <c r="R1945" s="4">
        <f t="shared" si="600"/>
        <v>32283000</v>
      </c>
      <c r="S1945" s="16">
        <f t="shared" si="601"/>
        <v>3.0976055509091471E-4</v>
      </c>
      <c r="T1945" s="4">
        <f t="shared" si="612"/>
        <v>4.3985998822909891E-2</v>
      </c>
      <c r="U1945" s="4">
        <f t="shared" si="613"/>
        <v>4.3985998822909898E-2</v>
      </c>
      <c r="V1945" s="6">
        <f t="shared" si="602"/>
        <v>0</v>
      </c>
      <c r="W1945" s="16" t="str">
        <f t="shared" si="603"/>
        <v/>
      </c>
      <c r="X1945" s="4" t="str">
        <f t="shared" si="614"/>
        <v/>
      </c>
      <c r="Y1945" s="4" t="str">
        <f t="shared" si="604"/>
        <v/>
      </c>
      <c r="Z1945" s="4">
        <f t="shared" si="605"/>
        <v>2331000</v>
      </c>
      <c r="AA1945" s="16">
        <f t="shared" si="606"/>
        <v>4.2900042900042897E-3</v>
      </c>
      <c r="AB1945" s="15">
        <f t="shared" si="615"/>
        <v>0.60918060918060912</v>
      </c>
      <c r="AC1945" s="15">
        <f t="shared" si="616"/>
        <v>0.60918060918060923</v>
      </c>
      <c r="AD1945" s="4">
        <v>156691</v>
      </c>
      <c r="AE1945" s="26">
        <v>2510.34</v>
      </c>
      <c r="AF1945" s="26">
        <v>2510.34</v>
      </c>
      <c r="AG1945" s="4">
        <f t="shared" si="617"/>
        <v>858000</v>
      </c>
      <c r="AH1945" s="16">
        <f t="shared" si="607"/>
        <v>1.1655011655011656E-2</v>
      </c>
      <c r="AI1945" s="15">
        <f t="shared" si="608"/>
        <v>1.6550116550116551</v>
      </c>
      <c r="AJ1945" s="15">
        <f t="shared" si="609"/>
        <v>1.6550116550116554</v>
      </c>
      <c r="AK1945" s="4">
        <f t="shared" si="610"/>
        <v>16319000</v>
      </c>
      <c r="AL1945" s="27">
        <f t="shared" si="611"/>
        <v>6.1278264599546543E-4</v>
      </c>
      <c r="AM1945" s="15">
        <f t="shared" si="618"/>
        <v>8.7015135731356094E-2</v>
      </c>
      <c r="AN1945" s="15">
        <f t="shared" si="619"/>
        <v>2.6953856745456156E-5</v>
      </c>
    </row>
    <row r="1946" spans="1:40" x14ac:dyDescent="0.2">
      <c r="A1946" s="4" t="s">
        <v>4628</v>
      </c>
      <c r="B1946" s="3" t="s">
        <v>12</v>
      </c>
      <c r="C1946" s="6">
        <v>156703</v>
      </c>
      <c r="D1946" s="3" t="s">
        <v>266</v>
      </c>
      <c r="E1946" s="6">
        <v>156712</v>
      </c>
      <c r="F1946" s="3" t="s">
        <v>2767</v>
      </c>
      <c r="G1946" s="8">
        <v>9000</v>
      </c>
      <c r="H1946" s="6">
        <v>142</v>
      </c>
      <c r="I1946" s="6">
        <v>155607</v>
      </c>
      <c r="J1946" s="13">
        <v>45107</v>
      </c>
      <c r="K1946" s="9">
        <v>6392.081243196023</v>
      </c>
      <c r="L1946" s="4" t="s">
        <v>4628</v>
      </c>
      <c r="M1946" s="4" t="s">
        <v>4632</v>
      </c>
      <c r="N1946" s="4">
        <f>VLOOKUP(I1946,BaseModelo!$A$2:$E$5075,5)</f>
        <v>9</v>
      </c>
      <c r="P1946" s="15">
        <v>142.00000000000003</v>
      </c>
      <c r="Q1946" s="4">
        <f>VLOOKUP(I1946,BaseModelo!$A$2:$E$5075,3)</f>
        <v>147</v>
      </c>
      <c r="R1946" s="4">
        <f t="shared" si="600"/>
        <v>32283000</v>
      </c>
      <c r="S1946" s="16">
        <f t="shared" si="601"/>
        <v>2.7878449958182325E-4</v>
      </c>
      <c r="T1946" s="4">
        <f t="shared" si="612"/>
        <v>3.9587398940618898E-2</v>
      </c>
      <c r="U1946" s="4">
        <f t="shared" si="613"/>
        <v>3.9587398940618912E-2</v>
      </c>
      <c r="V1946" s="6">
        <f t="shared" si="602"/>
        <v>0</v>
      </c>
      <c r="W1946" s="16" t="str">
        <f t="shared" si="603"/>
        <v/>
      </c>
      <c r="X1946" s="4" t="str">
        <f t="shared" si="614"/>
        <v/>
      </c>
      <c r="Y1946" s="4" t="str">
        <f t="shared" si="604"/>
        <v/>
      </c>
      <c r="Z1946" s="4">
        <f t="shared" si="605"/>
        <v>5305000</v>
      </c>
      <c r="AA1946" s="16">
        <f t="shared" si="606"/>
        <v>1.6965127238454288E-3</v>
      </c>
      <c r="AB1946" s="15">
        <f t="shared" si="615"/>
        <v>0.24090480678605089</v>
      </c>
      <c r="AC1946" s="15">
        <f t="shared" si="616"/>
        <v>0.24090480678605092</v>
      </c>
      <c r="AD1946" s="4">
        <v>156703</v>
      </c>
      <c r="AE1946" s="26">
        <v>2255.2800000000002</v>
      </c>
      <c r="AF1946" s="26">
        <v>2035.2840198507834</v>
      </c>
      <c r="AG1946" s="4">
        <f t="shared" si="617"/>
        <v>3095000</v>
      </c>
      <c r="AH1946" s="16">
        <f t="shared" si="607"/>
        <v>2.9079159935379646E-3</v>
      </c>
      <c r="AI1946" s="15">
        <f t="shared" si="608"/>
        <v>0.41292407108239099</v>
      </c>
      <c r="AJ1946" s="15">
        <f t="shared" si="609"/>
        <v>0.41292407108239104</v>
      </c>
      <c r="AK1946" s="4">
        <f t="shared" si="610"/>
        <v>16319000</v>
      </c>
      <c r="AL1946" s="27">
        <f t="shared" si="611"/>
        <v>5.5150438139591883E-4</v>
      </c>
      <c r="AM1946" s="15">
        <f t="shared" si="618"/>
        <v>7.8313622158220478E-2</v>
      </c>
      <c r="AN1946" s="15">
        <f t="shared" si="619"/>
        <v>2.1832623963819486E-5</v>
      </c>
    </row>
    <row r="1947" spans="1:40" x14ac:dyDescent="0.2">
      <c r="A1947" s="4" t="s">
        <v>4628</v>
      </c>
      <c r="B1947" s="3" t="s">
        <v>12</v>
      </c>
      <c r="C1947" s="6">
        <v>156703</v>
      </c>
      <c r="D1947" s="3" t="s">
        <v>266</v>
      </c>
      <c r="E1947" s="6">
        <v>156713</v>
      </c>
      <c r="F1947" s="3" t="s">
        <v>2768</v>
      </c>
      <c r="G1947" s="8">
        <v>9000</v>
      </c>
      <c r="H1947" s="6">
        <v>142</v>
      </c>
      <c r="I1947" s="6">
        <v>155603</v>
      </c>
      <c r="J1947" s="13">
        <v>45107</v>
      </c>
      <c r="K1947" s="9">
        <v>6392.081243196023</v>
      </c>
      <c r="L1947" s="4" t="s">
        <v>4628</v>
      </c>
      <c r="M1947" s="4" t="s">
        <v>4632</v>
      </c>
      <c r="N1947" s="4">
        <f>VLOOKUP(I1947,BaseModelo!$A$2:$E$5075,5)</f>
        <v>7</v>
      </c>
      <c r="P1947" s="15">
        <v>142.00000000000003</v>
      </c>
      <c r="Q1947" s="4">
        <f>VLOOKUP(I1947,BaseModelo!$A$2:$E$5075,3)</f>
        <v>127</v>
      </c>
      <c r="R1947" s="4">
        <f t="shared" si="600"/>
        <v>32283000</v>
      </c>
      <c r="S1947" s="16">
        <f t="shared" si="601"/>
        <v>2.7878449958182325E-4</v>
      </c>
      <c r="T1947" s="4">
        <f t="shared" si="612"/>
        <v>3.9587398940618898E-2</v>
      </c>
      <c r="U1947" s="4">
        <f t="shared" si="613"/>
        <v>3.9587398940618912E-2</v>
      </c>
      <c r="V1947" s="6">
        <f t="shared" si="602"/>
        <v>0</v>
      </c>
      <c r="W1947" s="16" t="str">
        <f t="shared" si="603"/>
        <v/>
      </c>
      <c r="X1947" s="4" t="str">
        <f t="shared" si="614"/>
        <v/>
      </c>
      <c r="Y1947" s="4" t="str">
        <f t="shared" si="604"/>
        <v/>
      </c>
      <c r="Z1947" s="4">
        <f t="shared" si="605"/>
        <v>4022000</v>
      </c>
      <c r="AA1947" s="16">
        <f t="shared" si="606"/>
        <v>2.2376926902038788E-3</v>
      </c>
      <c r="AB1947" s="15">
        <f t="shared" si="615"/>
        <v>0.31775236200895079</v>
      </c>
      <c r="AC1947" s="15">
        <f t="shared" si="616"/>
        <v>0.31775236200895085</v>
      </c>
      <c r="AD1947" s="4">
        <v>156703</v>
      </c>
      <c r="AE1947" s="26">
        <v>2255.2800000000002</v>
      </c>
      <c r="AF1947" s="26">
        <v>2035.2840198507834</v>
      </c>
      <c r="AG1947" s="4">
        <f t="shared" si="617"/>
        <v>2184000</v>
      </c>
      <c r="AH1947" s="16">
        <f t="shared" si="607"/>
        <v>4.120879120879121E-3</v>
      </c>
      <c r="AI1947" s="15">
        <f t="shared" si="608"/>
        <v>0.5851648351648352</v>
      </c>
      <c r="AJ1947" s="15">
        <f t="shared" si="609"/>
        <v>0.58516483516483531</v>
      </c>
      <c r="AK1947" s="4">
        <f t="shared" si="610"/>
        <v>16319000</v>
      </c>
      <c r="AL1947" s="27">
        <f t="shared" si="611"/>
        <v>5.5150438139591883E-4</v>
      </c>
      <c r="AM1947" s="15">
        <f t="shared" si="618"/>
        <v>7.8313622158220478E-2</v>
      </c>
      <c r="AN1947" s="15">
        <f t="shared" si="619"/>
        <v>2.1832623963819486E-5</v>
      </c>
    </row>
    <row r="1948" spans="1:40" x14ac:dyDescent="0.2">
      <c r="A1948" s="4" t="s">
        <v>4628</v>
      </c>
      <c r="B1948" s="3" t="s">
        <v>12</v>
      </c>
      <c r="C1948" s="6">
        <v>156703</v>
      </c>
      <c r="D1948" s="3" t="s">
        <v>266</v>
      </c>
      <c r="E1948" s="6">
        <v>156714</v>
      </c>
      <c r="F1948" s="3" t="s">
        <v>2769</v>
      </c>
      <c r="G1948" s="8">
        <v>9000</v>
      </c>
      <c r="H1948" s="6">
        <v>142</v>
      </c>
      <c r="I1948" s="6">
        <v>155590</v>
      </c>
      <c r="J1948" s="13">
        <v>45107</v>
      </c>
      <c r="K1948" s="9">
        <v>6392.081243196023</v>
      </c>
      <c r="L1948" s="4" t="s">
        <v>4628</v>
      </c>
      <c r="M1948" s="4" t="s">
        <v>4632</v>
      </c>
      <c r="N1948" s="4">
        <f>VLOOKUP(I1948,BaseModelo!$A$2:$E$5075,5)</f>
        <v>6</v>
      </c>
      <c r="P1948" s="15">
        <v>142.00000000000003</v>
      </c>
      <c r="Q1948" s="4">
        <f>VLOOKUP(I1948,BaseModelo!$A$2:$E$5075,3)</f>
        <v>115</v>
      </c>
      <c r="R1948" s="4">
        <f t="shared" si="600"/>
        <v>32283000</v>
      </c>
      <c r="S1948" s="16">
        <f t="shared" si="601"/>
        <v>2.7878449958182325E-4</v>
      </c>
      <c r="T1948" s="4">
        <f t="shared" si="612"/>
        <v>3.9587398940618898E-2</v>
      </c>
      <c r="U1948" s="4">
        <f t="shared" si="613"/>
        <v>3.9587398940618912E-2</v>
      </c>
      <c r="V1948" s="6">
        <f t="shared" si="602"/>
        <v>0</v>
      </c>
      <c r="W1948" s="16" t="str">
        <f t="shared" si="603"/>
        <v/>
      </c>
      <c r="X1948" s="4" t="str">
        <f t="shared" si="614"/>
        <v/>
      </c>
      <c r="Y1948" s="4" t="str">
        <f t="shared" si="604"/>
        <v/>
      </c>
      <c r="Z1948" s="4">
        <f t="shared" si="605"/>
        <v>4853000</v>
      </c>
      <c r="AA1948" s="16">
        <f t="shared" si="606"/>
        <v>1.854522975479085E-3</v>
      </c>
      <c r="AB1948" s="15">
        <f t="shared" si="615"/>
        <v>0.26334226251803006</v>
      </c>
      <c r="AC1948" s="15">
        <f t="shared" si="616"/>
        <v>0.26334226251803011</v>
      </c>
      <c r="AD1948" s="4">
        <v>156703</v>
      </c>
      <c r="AE1948" s="26">
        <v>2255.2800000000002</v>
      </c>
      <c r="AF1948" s="26">
        <v>2035.2840198507834</v>
      </c>
      <c r="AG1948" s="4">
        <f t="shared" si="617"/>
        <v>2735000</v>
      </c>
      <c r="AH1948" s="16">
        <f t="shared" si="607"/>
        <v>3.2906764168190127E-3</v>
      </c>
      <c r="AI1948" s="15">
        <f t="shared" si="608"/>
        <v>0.46727605118829979</v>
      </c>
      <c r="AJ1948" s="15">
        <f t="shared" si="609"/>
        <v>0.4672760511882999</v>
      </c>
      <c r="AK1948" s="4">
        <f t="shared" si="610"/>
        <v>16319000</v>
      </c>
      <c r="AL1948" s="27">
        <f t="shared" si="611"/>
        <v>5.5150438139591883E-4</v>
      </c>
      <c r="AM1948" s="15">
        <f t="shared" si="618"/>
        <v>7.8313622158220478E-2</v>
      </c>
      <c r="AN1948" s="15">
        <f t="shared" si="619"/>
        <v>2.1832623963819486E-5</v>
      </c>
    </row>
    <row r="1949" spans="1:40" x14ac:dyDescent="0.2">
      <c r="A1949" s="4" t="s">
        <v>4628</v>
      </c>
      <c r="B1949" s="3" t="s">
        <v>12</v>
      </c>
      <c r="C1949" s="6">
        <v>156755</v>
      </c>
      <c r="D1949" s="3" t="s">
        <v>315</v>
      </c>
      <c r="E1949" s="6">
        <v>156787</v>
      </c>
      <c r="F1949" s="3" t="s">
        <v>2771</v>
      </c>
      <c r="G1949" s="8">
        <v>7000</v>
      </c>
      <c r="H1949" s="6">
        <v>142</v>
      </c>
      <c r="I1949" s="6">
        <v>156145</v>
      </c>
      <c r="J1949" s="13">
        <v>45107</v>
      </c>
      <c r="K1949" s="9">
        <v>4931.595960912151</v>
      </c>
      <c r="L1949" s="4" t="s">
        <v>4628</v>
      </c>
      <c r="M1949" s="4" t="s">
        <v>4632</v>
      </c>
      <c r="N1949" s="4">
        <f>VLOOKUP(I1949,BaseModelo!$A$2:$E$5075,5)</f>
        <v>8</v>
      </c>
      <c r="P1949" s="15">
        <v>142.00000000000003</v>
      </c>
      <c r="Q1949" s="4">
        <f>VLOOKUP(I1949,BaseModelo!$A$2:$E$5075,3)</f>
        <v>132</v>
      </c>
      <c r="R1949" s="4">
        <f t="shared" si="600"/>
        <v>32283000</v>
      </c>
      <c r="S1949" s="16">
        <f t="shared" si="601"/>
        <v>2.168323885636403E-4</v>
      </c>
      <c r="T1949" s="4">
        <f t="shared" si="612"/>
        <v>3.0790199176036922E-2</v>
      </c>
      <c r="U1949" s="4">
        <f t="shared" si="613"/>
        <v>3.0790199176036929E-2</v>
      </c>
      <c r="V1949" s="6">
        <f t="shared" si="602"/>
        <v>0</v>
      </c>
      <c r="W1949" s="16" t="str">
        <f t="shared" si="603"/>
        <v/>
      </c>
      <c r="X1949" s="4" t="str">
        <f t="shared" si="614"/>
        <v/>
      </c>
      <c r="Y1949" s="4" t="str">
        <f t="shared" si="604"/>
        <v/>
      </c>
      <c r="Z1949" s="4">
        <f t="shared" si="605"/>
        <v>5836000</v>
      </c>
      <c r="AA1949" s="16">
        <f t="shared" si="606"/>
        <v>1.199451679232351E-3</v>
      </c>
      <c r="AB1949" s="15">
        <f t="shared" si="615"/>
        <v>0.17032213845099384</v>
      </c>
      <c r="AC1949" s="15">
        <f t="shared" si="616"/>
        <v>0.17032213845099387</v>
      </c>
      <c r="AD1949" s="4">
        <v>156755</v>
      </c>
      <c r="AE1949" s="26">
        <v>1758.65</v>
      </c>
      <c r="AF1949" s="26">
        <v>1587.4439515034369</v>
      </c>
      <c r="AG1949" s="4">
        <f t="shared" si="617"/>
        <v>3421000</v>
      </c>
      <c r="AH1949" s="16">
        <f t="shared" si="607"/>
        <v>2.0461853259280912E-3</v>
      </c>
      <c r="AI1949" s="15">
        <f t="shared" si="608"/>
        <v>0.29055831628178896</v>
      </c>
      <c r="AJ1949" s="15">
        <f t="shared" si="609"/>
        <v>0.29055831628178902</v>
      </c>
      <c r="AK1949" s="4">
        <f t="shared" si="610"/>
        <v>16319000</v>
      </c>
      <c r="AL1949" s="27">
        <f t="shared" si="611"/>
        <v>4.289478521968258E-4</v>
      </c>
      <c r="AM1949" s="15">
        <f t="shared" si="618"/>
        <v>6.0910595011949266E-2</v>
      </c>
      <c r="AN1949" s="15">
        <f t="shared" si="619"/>
        <v>1.3207389805273516E-5</v>
      </c>
    </row>
    <row r="1950" spans="1:40" x14ac:dyDescent="0.2">
      <c r="A1950" s="4" t="s">
        <v>4628</v>
      </c>
      <c r="B1950" s="3" t="s">
        <v>13</v>
      </c>
      <c r="C1950" s="6">
        <v>156766</v>
      </c>
      <c r="D1950" s="3" t="s">
        <v>290</v>
      </c>
      <c r="E1950" s="6">
        <v>156774</v>
      </c>
      <c r="F1950" s="3" t="s">
        <v>2770</v>
      </c>
      <c r="G1950" s="8">
        <v>5000</v>
      </c>
      <c r="H1950" s="6">
        <v>147</v>
      </c>
      <c r="I1950" s="6">
        <v>156313</v>
      </c>
      <c r="J1950" s="13">
        <v>45107</v>
      </c>
      <c r="K1950" s="9">
        <v>5000</v>
      </c>
      <c r="L1950" s="4" t="s">
        <v>4628</v>
      </c>
      <c r="M1950" s="4" t="s">
        <v>4632</v>
      </c>
      <c r="N1950" s="4">
        <f>VLOOKUP(I1950,BaseModelo!$A$2:$E$5075,5)</f>
        <v>5</v>
      </c>
      <c r="P1950" s="15">
        <v>147</v>
      </c>
      <c r="Q1950" s="4">
        <f>VLOOKUP(I1950,BaseModelo!$A$2:$E$5075,3)</f>
        <v>110</v>
      </c>
      <c r="R1950" s="4">
        <f t="shared" si="600"/>
        <v>32283000</v>
      </c>
      <c r="S1950" s="16">
        <f t="shared" si="601"/>
        <v>1.5488027754545735E-4</v>
      </c>
      <c r="T1950" s="4">
        <f t="shared" si="612"/>
        <v>2.2767400799182231E-2</v>
      </c>
      <c r="U1950" s="4">
        <f t="shared" si="613"/>
        <v>2.2767400799182231E-2</v>
      </c>
      <c r="V1950" s="6">
        <f t="shared" si="602"/>
        <v>0</v>
      </c>
      <c r="W1950" s="16" t="str">
        <f t="shared" si="603"/>
        <v/>
      </c>
      <c r="X1950" s="4" t="str">
        <f t="shared" si="614"/>
        <v/>
      </c>
      <c r="Y1950" s="4" t="str">
        <f t="shared" si="604"/>
        <v/>
      </c>
      <c r="Z1950" s="4">
        <f t="shared" si="605"/>
        <v>4058000</v>
      </c>
      <c r="AA1950" s="16">
        <f t="shared" si="606"/>
        <v>1.2321340561853129E-3</v>
      </c>
      <c r="AB1950" s="15">
        <f t="shared" si="615"/>
        <v>0.18112370625924099</v>
      </c>
      <c r="AC1950" s="15">
        <f t="shared" si="616"/>
        <v>0.18112370625924099</v>
      </c>
      <c r="AD1950" s="4">
        <v>156766</v>
      </c>
      <c r="AE1950" s="26">
        <v>1303.3399999999999</v>
      </c>
      <c r="AF1950" s="26">
        <v>1303.3399999999999</v>
      </c>
      <c r="AG1950" s="4">
        <f t="shared" si="617"/>
        <v>2193000</v>
      </c>
      <c r="AH1950" s="16">
        <f t="shared" si="607"/>
        <v>2.2799817601459188E-3</v>
      </c>
      <c r="AI1950" s="15">
        <f t="shared" si="608"/>
        <v>0.33515731874145005</v>
      </c>
      <c r="AJ1950" s="15">
        <f t="shared" si="609"/>
        <v>0.33515731874145005</v>
      </c>
      <c r="AK1950" s="4">
        <f t="shared" si="610"/>
        <v>16319000</v>
      </c>
      <c r="AL1950" s="27">
        <f t="shared" si="611"/>
        <v>3.0639132299773271E-4</v>
      </c>
      <c r="AM1950" s="15">
        <f t="shared" si="618"/>
        <v>4.5039524480666712E-2</v>
      </c>
      <c r="AN1950" s="15">
        <f t="shared" si="619"/>
        <v>6.9757340520810808E-6</v>
      </c>
    </row>
    <row r="1951" spans="1:40" x14ac:dyDescent="0.2">
      <c r="A1951" s="4" t="s">
        <v>4627</v>
      </c>
      <c r="B1951" s="2" t="s">
        <v>9</v>
      </c>
      <c r="C1951" s="5">
        <v>156778</v>
      </c>
      <c r="D1951" s="2" t="s">
        <v>505</v>
      </c>
      <c r="E1951" s="5">
        <v>156779</v>
      </c>
      <c r="F1951" s="2" t="s">
        <v>2729</v>
      </c>
      <c r="G1951" s="7">
        <v>10000</v>
      </c>
      <c r="H1951" s="5">
        <v>142</v>
      </c>
      <c r="I1951" s="6">
        <v>156403</v>
      </c>
      <c r="J1951" s="13">
        <v>45107</v>
      </c>
      <c r="K1951" s="9">
        <v>10000</v>
      </c>
      <c r="L1951" s="4" t="s">
        <v>4627</v>
      </c>
      <c r="M1951" s="4" t="s">
        <v>4632</v>
      </c>
      <c r="N1951" s="4">
        <f>VLOOKUP(I1951,BaseModelo!$A$2:$E$5075,5)</f>
        <v>4</v>
      </c>
      <c r="P1951" s="15">
        <v>142.00000000000003</v>
      </c>
      <c r="Q1951" s="4">
        <f>VLOOKUP(I1951,BaseModelo!$A$2:$E$5075,3)</f>
        <v>110</v>
      </c>
      <c r="R1951" s="4">
        <f t="shared" si="600"/>
        <v>32283000</v>
      </c>
      <c r="S1951" s="16">
        <f t="shared" si="601"/>
        <v>3.0976055509091471E-4</v>
      </c>
      <c r="T1951" s="4">
        <f t="shared" si="612"/>
        <v>4.3985998822909891E-2</v>
      </c>
      <c r="U1951" s="4">
        <f t="shared" si="613"/>
        <v>4.3985998822909898E-2</v>
      </c>
      <c r="V1951" s="6">
        <f t="shared" si="602"/>
        <v>0</v>
      </c>
      <c r="W1951" s="16" t="str">
        <f t="shared" si="603"/>
        <v/>
      </c>
      <c r="X1951" s="4" t="str">
        <f t="shared" si="614"/>
        <v/>
      </c>
      <c r="Y1951" s="4" t="str">
        <f t="shared" si="604"/>
        <v/>
      </c>
      <c r="Z1951" s="4">
        <f t="shared" si="605"/>
        <v>2331000</v>
      </c>
      <c r="AA1951" s="16">
        <f t="shared" si="606"/>
        <v>4.2900042900042897E-3</v>
      </c>
      <c r="AB1951" s="15">
        <f t="shared" si="615"/>
        <v>0.60918060918060912</v>
      </c>
      <c r="AC1951" s="15">
        <f t="shared" si="616"/>
        <v>0.60918060918060923</v>
      </c>
      <c r="AD1951" s="4">
        <v>156778</v>
      </c>
      <c r="AE1951" s="26">
        <v>2510.34</v>
      </c>
      <c r="AF1951" s="26">
        <v>2510.34</v>
      </c>
      <c r="AG1951" s="4">
        <f t="shared" si="617"/>
        <v>1421000</v>
      </c>
      <c r="AH1951" s="16">
        <f t="shared" si="607"/>
        <v>7.0372976776917661E-3</v>
      </c>
      <c r="AI1951" s="15">
        <f t="shared" si="608"/>
        <v>0.99929627023223078</v>
      </c>
      <c r="AJ1951" s="15">
        <f t="shared" si="609"/>
        <v>0.999296270232231</v>
      </c>
      <c r="AK1951" s="4">
        <f t="shared" si="610"/>
        <v>15073000</v>
      </c>
      <c r="AL1951" s="27">
        <f t="shared" si="611"/>
        <v>6.6343793538114506E-4</v>
      </c>
      <c r="AM1951" s="15">
        <f t="shared" si="618"/>
        <v>9.4208186824122603E-2</v>
      </c>
      <c r="AN1951" s="15">
        <f t="shared" si="619"/>
        <v>2.918198024474882E-5</v>
      </c>
    </row>
    <row r="1952" spans="1:40" x14ac:dyDescent="0.2">
      <c r="A1952" s="4" t="s">
        <v>4627</v>
      </c>
      <c r="B1952" s="3" t="s">
        <v>9</v>
      </c>
      <c r="C1952" s="6">
        <v>156778</v>
      </c>
      <c r="D1952" s="3" t="s">
        <v>505</v>
      </c>
      <c r="E1952" s="6">
        <v>156781</v>
      </c>
      <c r="F1952" s="3" t="s">
        <v>2744</v>
      </c>
      <c r="G1952" s="8">
        <v>10000</v>
      </c>
      <c r="H1952" s="6">
        <v>142</v>
      </c>
      <c r="I1952" s="6">
        <v>156404</v>
      </c>
      <c r="J1952" s="13">
        <v>45107</v>
      </c>
      <c r="K1952" s="9">
        <v>10000</v>
      </c>
      <c r="L1952" s="4" t="s">
        <v>4627</v>
      </c>
      <c r="M1952" s="4" t="s">
        <v>4632</v>
      </c>
      <c r="N1952" s="4">
        <f>VLOOKUP(I1952,BaseModelo!$A$2:$E$5075,5)</f>
        <v>4</v>
      </c>
      <c r="P1952" s="15">
        <v>142.00000000000003</v>
      </c>
      <c r="Q1952" s="4">
        <f>VLOOKUP(I1952,BaseModelo!$A$2:$E$5075,3)</f>
        <v>110</v>
      </c>
      <c r="R1952" s="4">
        <f t="shared" si="600"/>
        <v>32283000</v>
      </c>
      <c r="S1952" s="16">
        <f t="shared" si="601"/>
        <v>3.0976055509091471E-4</v>
      </c>
      <c r="T1952" s="4">
        <f t="shared" si="612"/>
        <v>4.3985998822909891E-2</v>
      </c>
      <c r="U1952" s="4">
        <f t="shared" si="613"/>
        <v>4.3985998822909898E-2</v>
      </c>
      <c r="V1952" s="6">
        <f t="shared" si="602"/>
        <v>0</v>
      </c>
      <c r="W1952" s="16" t="str">
        <f t="shared" si="603"/>
        <v/>
      </c>
      <c r="X1952" s="4" t="str">
        <f t="shared" si="614"/>
        <v/>
      </c>
      <c r="Y1952" s="4" t="str">
        <f t="shared" si="604"/>
        <v/>
      </c>
      <c r="Z1952" s="4">
        <f t="shared" si="605"/>
        <v>2331000</v>
      </c>
      <c r="AA1952" s="16">
        <f t="shared" si="606"/>
        <v>4.2900042900042897E-3</v>
      </c>
      <c r="AB1952" s="15">
        <f t="shared" si="615"/>
        <v>0.60918060918060912</v>
      </c>
      <c r="AC1952" s="15">
        <f t="shared" si="616"/>
        <v>0.60918060918060923</v>
      </c>
      <c r="AD1952" s="4">
        <v>156778</v>
      </c>
      <c r="AE1952" s="26">
        <v>2510.34</v>
      </c>
      <c r="AF1952" s="26">
        <v>2510.34</v>
      </c>
      <c r="AG1952" s="4">
        <f t="shared" si="617"/>
        <v>1421000</v>
      </c>
      <c r="AH1952" s="16">
        <f t="shared" si="607"/>
        <v>7.0372976776917661E-3</v>
      </c>
      <c r="AI1952" s="15">
        <f t="shared" si="608"/>
        <v>0.99929627023223078</v>
      </c>
      <c r="AJ1952" s="15">
        <f t="shared" si="609"/>
        <v>0.999296270232231</v>
      </c>
      <c r="AK1952" s="4">
        <f t="shared" si="610"/>
        <v>15073000</v>
      </c>
      <c r="AL1952" s="27">
        <f t="shared" si="611"/>
        <v>6.6343793538114506E-4</v>
      </c>
      <c r="AM1952" s="15">
        <f t="shared" si="618"/>
        <v>9.4208186824122603E-2</v>
      </c>
      <c r="AN1952" s="15">
        <f t="shared" si="619"/>
        <v>2.918198024474882E-5</v>
      </c>
    </row>
    <row r="1953" spans="1:40" x14ac:dyDescent="0.2">
      <c r="A1953" s="4" t="s">
        <v>4627</v>
      </c>
      <c r="B1953" s="3" t="s">
        <v>9</v>
      </c>
      <c r="C1953" s="6">
        <v>156778</v>
      </c>
      <c r="D1953" s="3" t="s">
        <v>505</v>
      </c>
      <c r="E1953" s="6">
        <v>156782</v>
      </c>
      <c r="F1953" s="3" t="s">
        <v>2745</v>
      </c>
      <c r="G1953" s="8">
        <v>10000</v>
      </c>
      <c r="H1953" s="6">
        <v>142</v>
      </c>
      <c r="I1953" s="6">
        <v>156405</v>
      </c>
      <c r="J1953" s="13">
        <v>45107</v>
      </c>
      <c r="K1953" s="9">
        <v>10000</v>
      </c>
      <c r="L1953" s="4" t="s">
        <v>4627</v>
      </c>
      <c r="M1953" s="4" t="s">
        <v>4632</v>
      </c>
      <c r="N1953" s="4">
        <f>VLOOKUP(I1953,BaseModelo!$A$2:$E$5075,5)</f>
        <v>4</v>
      </c>
      <c r="P1953" s="15">
        <v>142.00000000000003</v>
      </c>
      <c r="Q1953" s="4">
        <f>VLOOKUP(I1953,BaseModelo!$A$2:$E$5075,3)</f>
        <v>110</v>
      </c>
      <c r="R1953" s="4">
        <f t="shared" si="600"/>
        <v>32283000</v>
      </c>
      <c r="S1953" s="16">
        <f t="shared" si="601"/>
        <v>3.0976055509091471E-4</v>
      </c>
      <c r="T1953" s="4">
        <f t="shared" si="612"/>
        <v>4.3985998822909891E-2</v>
      </c>
      <c r="U1953" s="4">
        <f t="shared" si="613"/>
        <v>4.3985998822909898E-2</v>
      </c>
      <c r="V1953" s="6">
        <f t="shared" si="602"/>
        <v>0</v>
      </c>
      <c r="W1953" s="16" t="str">
        <f t="shared" si="603"/>
        <v/>
      </c>
      <c r="X1953" s="4" t="str">
        <f t="shared" si="614"/>
        <v/>
      </c>
      <c r="Y1953" s="4" t="str">
        <f t="shared" si="604"/>
        <v/>
      </c>
      <c r="Z1953" s="4">
        <f t="shared" si="605"/>
        <v>2331000</v>
      </c>
      <c r="AA1953" s="16">
        <f t="shared" si="606"/>
        <v>4.2900042900042897E-3</v>
      </c>
      <c r="AB1953" s="15">
        <f t="shared" si="615"/>
        <v>0.60918060918060912</v>
      </c>
      <c r="AC1953" s="15">
        <f t="shared" si="616"/>
        <v>0.60918060918060923</v>
      </c>
      <c r="AD1953" s="4">
        <v>156778</v>
      </c>
      <c r="AE1953" s="26">
        <v>2510.34</v>
      </c>
      <c r="AF1953" s="26">
        <v>2510.34</v>
      </c>
      <c r="AG1953" s="4">
        <f t="shared" si="617"/>
        <v>1421000</v>
      </c>
      <c r="AH1953" s="16">
        <f t="shared" si="607"/>
        <v>7.0372976776917661E-3</v>
      </c>
      <c r="AI1953" s="15">
        <f t="shared" si="608"/>
        <v>0.99929627023223078</v>
      </c>
      <c r="AJ1953" s="15">
        <f t="shared" si="609"/>
        <v>0.999296270232231</v>
      </c>
      <c r="AK1953" s="4">
        <f t="shared" si="610"/>
        <v>15073000</v>
      </c>
      <c r="AL1953" s="27">
        <f t="shared" si="611"/>
        <v>6.6343793538114506E-4</v>
      </c>
      <c r="AM1953" s="15">
        <f t="shared" si="618"/>
        <v>9.4208186824122603E-2</v>
      </c>
      <c r="AN1953" s="15">
        <f t="shared" si="619"/>
        <v>2.918198024474882E-5</v>
      </c>
    </row>
    <row r="1954" spans="1:40" x14ac:dyDescent="0.2">
      <c r="A1954" s="4" t="s">
        <v>4627</v>
      </c>
      <c r="B1954" s="3" t="s">
        <v>9</v>
      </c>
      <c r="C1954" s="6">
        <v>156778</v>
      </c>
      <c r="D1954" s="3" t="s">
        <v>505</v>
      </c>
      <c r="E1954" s="6">
        <v>156783</v>
      </c>
      <c r="F1954" s="3" t="s">
        <v>2746</v>
      </c>
      <c r="G1954" s="8">
        <v>5000</v>
      </c>
      <c r="H1954" s="6">
        <v>147</v>
      </c>
      <c r="I1954" s="6">
        <v>156406</v>
      </c>
      <c r="J1954" s="13">
        <v>45107</v>
      </c>
      <c r="K1954" s="9">
        <v>5000</v>
      </c>
      <c r="L1954" s="4" t="s">
        <v>4627</v>
      </c>
      <c r="M1954" s="4" t="s">
        <v>4632</v>
      </c>
      <c r="N1954" s="4">
        <f>VLOOKUP(I1954,BaseModelo!$A$2:$E$5075,5)</f>
        <v>4</v>
      </c>
      <c r="P1954" s="15">
        <v>147</v>
      </c>
      <c r="Q1954" s="4">
        <f>VLOOKUP(I1954,BaseModelo!$A$2:$E$5075,3)</f>
        <v>110</v>
      </c>
      <c r="R1954" s="4">
        <f t="shared" si="600"/>
        <v>32283000</v>
      </c>
      <c r="S1954" s="16">
        <f t="shared" si="601"/>
        <v>1.5488027754545735E-4</v>
      </c>
      <c r="T1954" s="4">
        <f t="shared" si="612"/>
        <v>2.2767400799182231E-2</v>
      </c>
      <c r="U1954" s="4">
        <f t="shared" si="613"/>
        <v>2.2767400799182231E-2</v>
      </c>
      <c r="V1954" s="6">
        <f t="shared" si="602"/>
        <v>0</v>
      </c>
      <c r="W1954" s="16" t="str">
        <f t="shared" si="603"/>
        <v/>
      </c>
      <c r="X1954" s="4" t="str">
        <f t="shared" si="614"/>
        <v/>
      </c>
      <c r="Y1954" s="4" t="str">
        <f t="shared" si="604"/>
        <v/>
      </c>
      <c r="Z1954" s="4">
        <f t="shared" si="605"/>
        <v>2331000</v>
      </c>
      <c r="AA1954" s="16">
        <f t="shared" si="606"/>
        <v>2.1450021450021449E-3</v>
      </c>
      <c r="AB1954" s="15">
        <f t="shared" si="615"/>
        <v>0.31531531531531531</v>
      </c>
      <c r="AC1954" s="15">
        <f t="shared" si="616"/>
        <v>0.31531531531531531</v>
      </c>
      <c r="AD1954" s="4">
        <v>156778</v>
      </c>
      <c r="AE1954" s="26">
        <v>1303.3399999999999</v>
      </c>
      <c r="AF1954" s="26">
        <v>1303.3399999999999</v>
      </c>
      <c r="AG1954" s="4">
        <f t="shared" si="617"/>
        <v>1421000</v>
      </c>
      <c r="AH1954" s="16">
        <f t="shared" si="607"/>
        <v>3.518648838845883E-3</v>
      </c>
      <c r="AI1954" s="15">
        <f t="shared" si="608"/>
        <v>0.51724137931034475</v>
      </c>
      <c r="AJ1954" s="15">
        <f t="shared" si="609"/>
        <v>0.51724137931034475</v>
      </c>
      <c r="AK1954" s="4">
        <f t="shared" si="610"/>
        <v>15073000</v>
      </c>
      <c r="AL1954" s="27">
        <f t="shared" si="611"/>
        <v>3.3171896769057253E-4</v>
      </c>
      <c r="AM1954" s="15">
        <f t="shared" si="618"/>
        <v>4.8762688250514163E-2</v>
      </c>
      <c r="AN1954" s="15">
        <f t="shared" si="619"/>
        <v>7.5523786901022457E-6</v>
      </c>
    </row>
    <row r="1955" spans="1:40" x14ac:dyDescent="0.2">
      <c r="A1955" s="4" t="s">
        <v>4627</v>
      </c>
      <c r="B1955" s="2" t="s">
        <v>5</v>
      </c>
      <c r="C1955" s="5">
        <v>156805</v>
      </c>
      <c r="D1955" s="2" t="s">
        <v>509</v>
      </c>
      <c r="E1955" s="5">
        <v>156806</v>
      </c>
      <c r="F1955" s="2" t="s">
        <v>2752</v>
      </c>
      <c r="G1955" s="7">
        <v>7000</v>
      </c>
      <c r="H1955" s="5">
        <v>142</v>
      </c>
      <c r="I1955" s="6">
        <v>156419</v>
      </c>
      <c r="J1955" s="13">
        <v>45107</v>
      </c>
      <c r="K1955" s="9">
        <v>7000</v>
      </c>
      <c r="L1955" s="4" t="s">
        <v>4627</v>
      </c>
      <c r="M1955" s="4" t="s">
        <v>4632</v>
      </c>
      <c r="N1955" s="4">
        <f>VLOOKUP(I1955,BaseModelo!$A$2:$E$5075,5)</f>
        <v>5</v>
      </c>
      <c r="P1955" s="15">
        <v>142.00000000000003</v>
      </c>
      <c r="Q1955" s="4">
        <f>VLOOKUP(I1955,BaseModelo!$A$2:$E$5075,3)</f>
        <v>110</v>
      </c>
      <c r="R1955" s="4">
        <f t="shared" si="600"/>
        <v>32283000</v>
      </c>
      <c r="S1955" s="16">
        <f t="shared" si="601"/>
        <v>2.168323885636403E-4</v>
      </c>
      <c r="T1955" s="4">
        <f t="shared" si="612"/>
        <v>3.0790199176036922E-2</v>
      </c>
      <c r="U1955" s="4">
        <f t="shared" si="613"/>
        <v>3.0790199176036929E-2</v>
      </c>
      <c r="V1955" s="6">
        <f t="shared" si="602"/>
        <v>0</v>
      </c>
      <c r="W1955" s="16" t="str">
        <f t="shared" si="603"/>
        <v/>
      </c>
      <c r="X1955" s="4" t="str">
        <f t="shared" si="614"/>
        <v/>
      </c>
      <c r="Y1955" s="4" t="str">
        <f t="shared" si="604"/>
        <v/>
      </c>
      <c r="Z1955" s="4">
        <f t="shared" si="605"/>
        <v>4058000</v>
      </c>
      <c r="AA1955" s="16">
        <f t="shared" si="606"/>
        <v>1.7249876786594382E-3</v>
      </c>
      <c r="AB1955" s="15">
        <f t="shared" si="615"/>
        <v>0.24494825036964021</v>
      </c>
      <c r="AC1955" s="15">
        <f t="shared" si="616"/>
        <v>0.24494825036964027</v>
      </c>
      <c r="AD1955" s="4">
        <v>156805</v>
      </c>
      <c r="AE1955" s="26">
        <v>1758.65</v>
      </c>
      <c r="AF1955" s="26">
        <v>1758.65</v>
      </c>
      <c r="AG1955" s="4">
        <f t="shared" si="617"/>
        <v>1768000</v>
      </c>
      <c r="AH1955" s="16">
        <f t="shared" si="607"/>
        <v>3.9592760180995473E-3</v>
      </c>
      <c r="AI1955" s="15">
        <f t="shared" si="608"/>
        <v>0.56221719457013575</v>
      </c>
      <c r="AJ1955" s="15">
        <f t="shared" si="609"/>
        <v>0.56221719457013586</v>
      </c>
      <c r="AK1955" s="4">
        <f t="shared" si="610"/>
        <v>15073000</v>
      </c>
      <c r="AL1955" s="27">
        <f t="shared" si="611"/>
        <v>4.6440655476680156E-4</v>
      </c>
      <c r="AM1955" s="15">
        <f t="shared" si="618"/>
        <v>6.5945730776885828E-2</v>
      </c>
      <c r="AN1955" s="15">
        <f t="shared" si="619"/>
        <v>1.4299170319926922E-5</v>
      </c>
    </row>
    <row r="1956" spans="1:40" x14ac:dyDescent="0.2">
      <c r="A1956" s="4" t="s">
        <v>4627</v>
      </c>
      <c r="B1956" s="3" t="s">
        <v>5</v>
      </c>
      <c r="C1956" s="6">
        <v>156805</v>
      </c>
      <c r="D1956" s="3" t="s">
        <v>509</v>
      </c>
      <c r="E1956" s="6">
        <v>156831</v>
      </c>
      <c r="F1956" s="3" t="s">
        <v>2780</v>
      </c>
      <c r="G1956" s="8">
        <v>7000</v>
      </c>
      <c r="H1956" s="6">
        <v>142</v>
      </c>
      <c r="I1956" s="6">
        <v>156422</v>
      </c>
      <c r="J1956" s="13">
        <v>45107</v>
      </c>
      <c r="K1956" s="9">
        <v>7000</v>
      </c>
      <c r="L1956" s="4" t="s">
        <v>4627</v>
      </c>
      <c r="M1956" s="4" t="s">
        <v>4632</v>
      </c>
      <c r="N1956" s="4">
        <f>VLOOKUP(I1956,BaseModelo!$A$2:$E$5075,5)</f>
        <v>7</v>
      </c>
      <c r="P1956" s="15">
        <v>142.00000000000003</v>
      </c>
      <c r="Q1956" s="4">
        <f>VLOOKUP(I1956,BaseModelo!$A$2:$E$5075,3)</f>
        <v>127</v>
      </c>
      <c r="R1956" s="4">
        <f t="shared" si="600"/>
        <v>32283000</v>
      </c>
      <c r="S1956" s="16">
        <f t="shared" si="601"/>
        <v>2.168323885636403E-4</v>
      </c>
      <c r="T1956" s="4">
        <f t="shared" si="612"/>
        <v>3.0790199176036922E-2</v>
      </c>
      <c r="U1956" s="4">
        <f t="shared" si="613"/>
        <v>3.0790199176036929E-2</v>
      </c>
      <c r="V1956" s="6">
        <f t="shared" si="602"/>
        <v>0</v>
      </c>
      <c r="W1956" s="16" t="str">
        <f t="shared" si="603"/>
        <v/>
      </c>
      <c r="X1956" s="4" t="str">
        <f t="shared" si="614"/>
        <v/>
      </c>
      <c r="Y1956" s="4" t="str">
        <f t="shared" si="604"/>
        <v/>
      </c>
      <c r="Z1956" s="4">
        <f t="shared" si="605"/>
        <v>4022000</v>
      </c>
      <c r="AA1956" s="16">
        <f t="shared" si="606"/>
        <v>1.7404276479363501E-3</v>
      </c>
      <c r="AB1956" s="15">
        <f t="shared" si="615"/>
        <v>0.24714072600696171</v>
      </c>
      <c r="AC1956" s="15">
        <f t="shared" si="616"/>
        <v>0.24714072600696177</v>
      </c>
      <c r="AD1956" s="4">
        <v>156805</v>
      </c>
      <c r="AE1956" s="26">
        <v>1758.65</v>
      </c>
      <c r="AF1956" s="26">
        <v>1758.65</v>
      </c>
      <c r="AG1956" s="4">
        <f t="shared" si="617"/>
        <v>1778000</v>
      </c>
      <c r="AH1956" s="16">
        <f t="shared" si="607"/>
        <v>3.937007874015748E-3</v>
      </c>
      <c r="AI1956" s="15">
        <f t="shared" si="608"/>
        <v>0.55905511811023623</v>
      </c>
      <c r="AJ1956" s="15">
        <f t="shared" si="609"/>
        <v>0.55905511811023634</v>
      </c>
      <c r="AK1956" s="4">
        <f t="shared" si="610"/>
        <v>15073000</v>
      </c>
      <c r="AL1956" s="27">
        <f t="shared" si="611"/>
        <v>4.6440655476680156E-4</v>
      </c>
      <c r="AM1956" s="15">
        <f t="shared" si="618"/>
        <v>6.5945730776885828E-2</v>
      </c>
      <c r="AN1956" s="15">
        <f t="shared" si="619"/>
        <v>1.4299170319926922E-5</v>
      </c>
    </row>
    <row r="1957" spans="1:40" x14ac:dyDescent="0.2">
      <c r="A1957" s="4" t="s">
        <v>4627</v>
      </c>
      <c r="B1957" s="3" t="s">
        <v>5</v>
      </c>
      <c r="C1957" s="6">
        <v>156805</v>
      </c>
      <c r="D1957" s="3" t="s">
        <v>509</v>
      </c>
      <c r="E1957" s="6">
        <v>156838</v>
      </c>
      <c r="F1957" s="3" t="s">
        <v>2781</v>
      </c>
      <c r="G1957" s="8">
        <v>7000</v>
      </c>
      <c r="H1957" s="6">
        <v>142</v>
      </c>
      <c r="I1957" s="6">
        <v>156418</v>
      </c>
      <c r="J1957" s="13">
        <v>45107</v>
      </c>
      <c r="K1957" s="9">
        <v>7000</v>
      </c>
      <c r="L1957" s="4" t="s">
        <v>4627</v>
      </c>
      <c r="M1957" s="4" t="s">
        <v>4632</v>
      </c>
      <c r="N1957" s="4">
        <f>VLOOKUP(I1957,BaseModelo!$A$2:$E$5075,5)</f>
        <v>7</v>
      </c>
      <c r="P1957" s="15">
        <v>142.00000000000003</v>
      </c>
      <c r="Q1957" s="4">
        <f>VLOOKUP(I1957,BaseModelo!$A$2:$E$5075,3)</f>
        <v>127</v>
      </c>
      <c r="R1957" s="4">
        <f t="shared" si="600"/>
        <v>32283000</v>
      </c>
      <c r="S1957" s="16">
        <f t="shared" si="601"/>
        <v>2.168323885636403E-4</v>
      </c>
      <c r="T1957" s="4">
        <f t="shared" si="612"/>
        <v>3.0790199176036922E-2</v>
      </c>
      <c r="U1957" s="4">
        <f t="shared" si="613"/>
        <v>3.0790199176036929E-2</v>
      </c>
      <c r="V1957" s="6">
        <f t="shared" si="602"/>
        <v>0</v>
      </c>
      <c r="W1957" s="16" t="str">
        <f t="shared" si="603"/>
        <v/>
      </c>
      <c r="X1957" s="4" t="str">
        <f t="shared" si="614"/>
        <v/>
      </c>
      <c r="Y1957" s="4" t="str">
        <f t="shared" si="604"/>
        <v/>
      </c>
      <c r="Z1957" s="4">
        <f t="shared" si="605"/>
        <v>4022000</v>
      </c>
      <c r="AA1957" s="16">
        <f t="shared" si="606"/>
        <v>1.7404276479363501E-3</v>
      </c>
      <c r="AB1957" s="15">
        <f t="shared" si="615"/>
        <v>0.24714072600696171</v>
      </c>
      <c r="AC1957" s="15">
        <f t="shared" si="616"/>
        <v>0.24714072600696177</v>
      </c>
      <c r="AD1957" s="4">
        <v>156805</v>
      </c>
      <c r="AE1957" s="26">
        <v>1758.65</v>
      </c>
      <c r="AF1957" s="26">
        <v>1758.65</v>
      </c>
      <c r="AG1957" s="4">
        <f t="shared" si="617"/>
        <v>1778000</v>
      </c>
      <c r="AH1957" s="16">
        <f t="shared" si="607"/>
        <v>3.937007874015748E-3</v>
      </c>
      <c r="AI1957" s="15">
        <f t="shared" si="608"/>
        <v>0.55905511811023623</v>
      </c>
      <c r="AJ1957" s="15">
        <f t="shared" si="609"/>
        <v>0.55905511811023634</v>
      </c>
      <c r="AK1957" s="4">
        <f t="shared" si="610"/>
        <v>15073000</v>
      </c>
      <c r="AL1957" s="27">
        <f t="shared" si="611"/>
        <v>4.6440655476680156E-4</v>
      </c>
      <c r="AM1957" s="15">
        <f t="shared" si="618"/>
        <v>6.5945730776885828E-2</v>
      </c>
      <c r="AN1957" s="15">
        <f t="shared" si="619"/>
        <v>1.4299170319926922E-5</v>
      </c>
    </row>
    <row r="1958" spans="1:40" x14ac:dyDescent="0.2">
      <c r="A1958" s="4" t="s">
        <v>4627</v>
      </c>
      <c r="B1958" s="3" t="s">
        <v>5</v>
      </c>
      <c r="C1958" s="6">
        <v>156805</v>
      </c>
      <c r="D1958" s="3" t="s">
        <v>509</v>
      </c>
      <c r="E1958" s="6">
        <v>156893</v>
      </c>
      <c r="F1958" s="3" t="s">
        <v>2782</v>
      </c>
      <c r="G1958" s="8">
        <v>7000</v>
      </c>
      <c r="H1958" s="6">
        <v>142</v>
      </c>
      <c r="I1958" s="6">
        <v>155867</v>
      </c>
      <c r="J1958" s="13">
        <v>45107</v>
      </c>
      <c r="K1958" s="9">
        <v>7000</v>
      </c>
      <c r="L1958" s="4" t="s">
        <v>4627</v>
      </c>
      <c r="M1958" s="4" t="s">
        <v>4632</v>
      </c>
      <c r="N1958" s="4">
        <f>VLOOKUP(I1958,BaseModelo!$A$2:$E$5075,5)</f>
        <v>7</v>
      </c>
      <c r="P1958" s="15">
        <v>142.00000000000003</v>
      </c>
      <c r="Q1958" s="4">
        <f>VLOOKUP(I1958,BaseModelo!$A$2:$E$5075,3)</f>
        <v>127</v>
      </c>
      <c r="R1958" s="4">
        <f t="shared" si="600"/>
        <v>32283000</v>
      </c>
      <c r="S1958" s="16">
        <f t="shared" si="601"/>
        <v>2.168323885636403E-4</v>
      </c>
      <c r="T1958" s="4">
        <f t="shared" si="612"/>
        <v>3.0790199176036922E-2</v>
      </c>
      <c r="U1958" s="4">
        <f t="shared" si="613"/>
        <v>3.0790199176036929E-2</v>
      </c>
      <c r="V1958" s="6">
        <f t="shared" si="602"/>
        <v>0</v>
      </c>
      <c r="W1958" s="16" t="str">
        <f t="shared" si="603"/>
        <v/>
      </c>
      <c r="X1958" s="4" t="str">
        <f t="shared" si="614"/>
        <v/>
      </c>
      <c r="Y1958" s="4" t="str">
        <f t="shared" si="604"/>
        <v/>
      </c>
      <c r="Z1958" s="4">
        <f t="shared" si="605"/>
        <v>4022000</v>
      </c>
      <c r="AA1958" s="16">
        <f t="shared" si="606"/>
        <v>1.7404276479363501E-3</v>
      </c>
      <c r="AB1958" s="15">
        <f t="shared" si="615"/>
        <v>0.24714072600696171</v>
      </c>
      <c r="AC1958" s="15">
        <f t="shared" si="616"/>
        <v>0.24714072600696177</v>
      </c>
      <c r="AD1958" s="4">
        <v>156805</v>
      </c>
      <c r="AE1958" s="26">
        <v>1758.65</v>
      </c>
      <c r="AF1958" s="26">
        <v>1758.65</v>
      </c>
      <c r="AG1958" s="4">
        <f t="shared" si="617"/>
        <v>1778000</v>
      </c>
      <c r="AH1958" s="16">
        <f t="shared" si="607"/>
        <v>3.937007874015748E-3</v>
      </c>
      <c r="AI1958" s="15">
        <f t="shared" si="608"/>
        <v>0.55905511811023623</v>
      </c>
      <c r="AJ1958" s="15">
        <f t="shared" si="609"/>
        <v>0.55905511811023634</v>
      </c>
      <c r="AK1958" s="4">
        <f t="shared" si="610"/>
        <v>15073000</v>
      </c>
      <c r="AL1958" s="27">
        <f t="shared" si="611"/>
        <v>4.6440655476680156E-4</v>
      </c>
      <c r="AM1958" s="15">
        <f t="shared" si="618"/>
        <v>6.5945730776885828E-2</v>
      </c>
      <c r="AN1958" s="15">
        <f t="shared" si="619"/>
        <v>1.4299170319926922E-5</v>
      </c>
    </row>
    <row r="1959" spans="1:40" x14ac:dyDescent="0.2">
      <c r="A1959" s="4" t="s">
        <v>4627</v>
      </c>
      <c r="B1959" s="3" t="s">
        <v>5</v>
      </c>
      <c r="C1959" s="6">
        <v>156805</v>
      </c>
      <c r="D1959" s="3" t="s">
        <v>509</v>
      </c>
      <c r="E1959" s="6">
        <v>156894</v>
      </c>
      <c r="F1959" s="3" t="s">
        <v>2783</v>
      </c>
      <c r="G1959" s="8">
        <v>10000</v>
      </c>
      <c r="H1959" s="6">
        <v>142</v>
      </c>
      <c r="I1959" s="6">
        <v>155889</v>
      </c>
      <c r="J1959" s="13">
        <v>45107</v>
      </c>
      <c r="K1959" s="9">
        <v>10000</v>
      </c>
      <c r="L1959" s="4" t="s">
        <v>4627</v>
      </c>
      <c r="M1959" s="4" t="s">
        <v>4632</v>
      </c>
      <c r="N1959" s="4">
        <f>VLOOKUP(I1959,BaseModelo!$A$2:$E$5075,5)</f>
        <v>4</v>
      </c>
      <c r="P1959" s="15">
        <v>142.00000000000003</v>
      </c>
      <c r="Q1959" s="4">
        <f>VLOOKUP(I1959,BaseModelo!$A$2:$E$5075,3)</f>
        <v>110</v>
      </c>
      <c r="R1959" s="4">
        <f t="shared" si="600"/>
        <v>32283000</v>
      </c>
      <c r="S1959" s="16">
        <f t="shared" si="601"/>
        <v>3.0976055509091471E-4</v>
      </c>
      <c r="T1959" s="4">
        <f t="shared" si="612"/>
        <v>4.3985998822909891E-2</v>
      </c>
      <c r="U1959" s="4">
        <f t="shared" si="613"/>
        <v>4.3985998822909898E-2</v>
      </c>
      <c r="V1959" s="6">
        <f t="shared" si="602"/>
        <v>0</v>
      </c>
      <c r="W1959" s="16" t="str">
        <f t="shared" si="603"/>
        <v/>
      </c>
      <c r="X1959" s="4" t="str">
        <f t="shared" si="614"/>
        <v/>
      </c>
      <c r="Y1959" s="4" t="str">
        <f t="shared" si="604"/>
        <v/>
      </c>
      <c r="Z1959" s="4">
        <f t="shared" si="605"/>
        <v>2331000</v>
      </c>
      <c r="AA1959" s="16">
        <f t="shared" si="606"/>
        <v>4.2900042900042897E-3</v>
      </c>
      <c r="AB1959" s="15">
        <f t="shared" si="615"/>
        <v>0.60918060918060912</v>
      </c>
      <c r="AC1959" s="15">
        <f t="shared" si="616"/>
        <v>0.60918060918060923</v>
      </c>
      <c r="AD1959" s="4">
        <v>156805</v>
      </c>
      <c r="AE1959" s="26">
        <v>2510.34</v>
      </c>
      <c r="AF1959" s="26">
        <v>2510.34</v>
      </c>
      <c r="AG1959" s="4">
        <f t="shared" si="617"/>
        <v>1421000</v>
      </c>
      <c r="AH1959" s="16">
        <f t="shared" si="607"/>
        <v>7.0372976776917661E-3</v>
      </c>
      <c r="AI1959" s="15">
        <f t="shared" si="608"/>
        <v>0.99929627023223078</v>
      </c>
      <c r="AJ1959" s="15">
        <f t="shared" si="609"/>
        <v>0.999296270232231</v>
      </c>
      <c r="AK1959" s="4">
        <f t="shared" si="610"/>
        <v>15073000</v>
      </c>
      <c r="AL1959" s="27">
        <f t="shared" si="611"/>
        <v>6.6343793538114506E-4</v>
      </c>
      <c r="AM1959" s="15">
        <f t="shared" si="618"/>
        <v>9.4208186824122603E-2</v>
      </c>
      <c r="AN1959" s="15">
        <f t="shared" si="619"/>
        <v>2.918198024474882E-5</v>
      </c>
    </row>
    <row r="1960" spans="1:40" x14ac:dyDescent="0.2">
      <c r="A1960" s="4" t="s">
        <v>4627</v>
      </c>
      <c r="B1960" s="2" t="s">
        <v>8</v>
      </c>
      <c r="C1960" s="5">
        <v>156885</v>
      </c>
      <c r="D1960" s="2" t="s">
        <v>510</v>
      </c>
      <c r="E1960" s="5">
        <v>156886</v>
      </c>
      <c r="F1960" s="2" t="s">
        <v>2753</v>
      </c>
      <c r="G1960" s="7">
        <v>7000</v>
      </c>
      <c r="H1960" s="5">
        <v>142</v>
      </c>
      <c r="I1960" s="6">
        <v>156067</v>
      </c>
      <c r="J1960" s="13">
        <v>45107</v>
      </c>
      <c r="K1960" s="9">
        <v>6062.6232871232814</v>
      </c>
      <c r="L1960" s="4" t="s">
        <v>4627</v>
      </c>
      <c r="M1960" s="4" t="s">
        <v>4632</v>
      </c>
      <c r="N1960" s="4">
        <f>VLOOKUP(I1960,BaseModelo!$A$2:$E$5075,5)</f>
        <v>6</v>
      </c>
      <c r="P1960" s="15">
        <v>142.00000000000003</v>
      </c>
      <c r="Q1960" s="4">
        <f>VLOOKUP(I1960,BaseModelo!$A$2:$E$5075,3)</f>
        <v>115</v>
      </c>
      <c r="R1960" s="4">
        <f t="shared" si="600"/>
        <v>32283000</v>
      </c>
      <c r="S1960" s="16">
        <f t="shared" si="601"/>
        <v>2.168323885636403E-4</v>
      </c>
      <c r="T1960" s="4">
        <f t="shared" si="612"/>
        <v>3.0790199176036922E-2</v>
      </c>
      <c r="U1960" s="4">
        <f t="shared" si="613"/>
        <v>3.0790199176036929E-2</v>
      </c>
      <c r="V1960" s="6">
        <f t="shared" si="602"/>
        <v>0</v>
      </c>
      <c r="W1960" s="16" t="str">
        <f t="shared" si="603"/>
        <v/>
      </c>
      <c r="X1960" s="4" t="str">
        <f t="shared" si="614"/>
        <v/>
      </c>
      <c r="Y1960" s="4" t="str">
        <f t="shared" si="604"/>
        <v/>
      </c>
      <c r="Z1960" s="4">
        <f t="shared" si="605"/>
        <v>4853000</v>
      </c>
      <c r="AA1960" s="16">
        <f t="shared" si="606"/>
        <v>1.4424067587059551E-3</v>
      </c>
      <c r="AB1960" s="15">
        <f t="shared" si="615"/>
        <v>0.20482175973624561</v>
      </c>
      <c r="AC1960" s="15">
        <f t="shared" si="616"/>
        <v>0.20482175973624567</v>
      </c>
      <c r="AD1960" s="4">
        <v>156885</v>
      </c>
      <c r="AE1960" s="26">
        <v>1758.65</v>
      </c>
      <c r="AF1960" s="26">
        <v>1758.65</v>
      </c>
      <c r="AG1960" s="4">
        <f t="shared" si="617"/>
        <v>1993000</v>
      </c>
      <c r="AH1960" s="16">
        <f t="shared" si="607"/>
        <v>3.5122930255895636E-3</v>
      </c>
      <c r="AI1960" s="15">
        <f t="shared" si="608"/>
        <v>0.498745609633718</v>
      </c>
      <c r="AJ1960" s="15">
        <f t="shared" si="609"/>
        <v>0.49874560963371811</v>
      </c>
      <c r="AK1960" s="4">
        <f t="shared" si="610"/>
        <v>15073000</v>
      </c>
      <c r="AL1960" s="27">
        <f t="shared" si="611"/>
        <v>4.6440655476680156E-4</v>
      </c>
      <c r="AM1960" s="15">
        <f t="shared" si="618"/>
        <v>6.5945730776885828E-2</v>
      </c>
      <c r="AN1960" s="15">
        <f t="shared" si="619"/>
        <v>1.4299170319926922E-5</v>
      </c>
    </row>
    <row r="1961" spans="1:40" x14ac:dyDescent="0.2">
      <c r="A1961" s="4" t="s">
        <v>4627</v>
      </c>
      <c r="B1961" s="3" t="s">
        <v>8</v>
      </c>
      <c r="C1961" s="6">
        <v>156885</v>
      </c>
      <c r="D1961" s="3" t="s">
        <v>510</v>
      </c>
      <c r="E1961" s="6">
        <v>156887</v>
      </c>
      <c r="F1961" s="3" t="s">
        <v>2789</v>
      </c>
      <c r="G1961" s="8">
        <v>7000</v>
      </c>
      <c r="H1961" s="6">
        <v>142</v>
      </c>
      <c r="I1961" s="6">
        <v>155404</v>
      </c>
      <c r="J1961" s="13">
        <v>45107</v>
      </c>
      <c r="K1961" s="9">
        <v>6062.6232871232814</v>
      </c>
      <c r="L1961" s="4" t="s">
        <v>4627</v>
      </c>
      <c r="M1961" s="4" t="s">
        <v>4632</v>
      </c>
      <c r="N1961" s="4">
        <f>VLOOKUP(I1961,BaseModelo!$A$2:$E$5075,5)</f>
        <v>7</v>
      </c>
      <c r="P1961" s="15">
        <v>142.00000000000003</v>
      </c>
      <c r="Q1961" s="4">
        <f>VLOOKUP(I1961,BaseModelo!$A$2:$E$5075,3)</f>
        <v>127</v>
      </c>
      <c r="R1961" s="4">
        <f t="shared" si="600"/>
        <v>32283000</v>
      </c>
      <c r="S1961" s="16">
        <f t="shared" si="601"/>
        <v>2.168323885636403E-4</v>
      </c>
      <c r="T1961" s="4">
        <f t="shared" si="612"/>
        <v>3.0790199176036922E-2</v>
      </c>
      <c r="U1961" s="4">
        <f t="shared" si="613"/>
        <v>3.0790199176036929E-2</v>
      </c>
      <c r="V1961" s="6">
        <f t="shared" si="602"/>
        <v>0</v>
      </c>
      <c r="W1961" s="16" t="str">
        <f t="shared" si="603"/>
        <v/>
      </c>
      <c r="X1961" s="4" t="str">
        <f t="shared" si="614"/>
        <v/>
      </c>
      <c r="Y1961" s="4" t="str">
        <f t="shared" si="604"/>
        <v/>
      </c>
      <c r="Z1961" s="4">
        <f t="shared" si="605"/>
        <v>4022000</v>
      </c>
      <c r="AA1961" s="16">
        <f t="shared" si="606"/>
        <v>1.7404276479363501E-3</v>
      </c>
      <c r="AB1961" s="15">
        <f t="shared" si="615"/>
        <v>0.24714072600696171</v>
      </c>
      <c r="AC1961" s="15">
        <f t="shared" si="616"/>
        <v>0.24714072600696177</v>
      </c>
      <c r="AD1961" s="4">
        <v>156885</v>
      </c>
      <c r="AE1961" s="26">
        <v>1758.65</v>
      </c>
      <c r="AF1961" s="26">
        <v>1758.65</v>
      </c>
      <c r="AG1961" s="4">
        <f t="shared" si="617"/>
        <v>1778000</v>
      </c>
      <c r="AH1961" s="16">
        <f t="shared" si="607"/>
        <v>3.937007874015748E-3</v>
      </c>
      <c r="AI1961" s="15">
        <f t="shared" si="608"/>
        <v>0.55905511811023623</v>
      </c>
      <c r="AJ1961" s="15">
        <f t="shared" si="609"/>
        <v>0.55905511811023634</v>
      </c>
      <c r="AK1961" s="4">
        <f t="shared" si="610"/>
        <v>15073000</v>
      </c>
      <c r="AL1961" s="27">
        <f t="shared" si="611"/>
        <v>4.6440655476680156E-4</v>
      </c>
      <c r="AM1961" s="15">
        <f t="shared" si="618"/>
        <v>6.5945730776885828E-2</v>
      </c>
      <c r="AN1961" s="15">
        <f t="shared" si="619"/>
        <v>1.4299170319926922E-5</v>
      </c>
    </row>
    <row r="1962" spans="1:40" x14ac:dyDescent="0.2">
      <c r="A1962" s="4" t="s">
        <v>4627</v>
      </c>
      <c r="B1962" s="3" t="s">
        <v>8</v>
      </c>
      <c r="C1962" s="6">
        <v>156885</v>
      </c>
      <c r="D1962" s="3" t="s">
        <v>510</v>
      </c>
      <c r="E1962" s="6">
        <v>156888</v>
      </c>
      <c r="F1962" s="3" t="s">
        <v>2790</v>
      </c>
      <c r="G1962" s="8">
        <v>7000</v>
      </c>
      <c r="H1962" s="6">
        <v>142</v>
      </c>
      <c r="I1962" s="6">
        <v>155409</v>
      </c>
      <c r="J1962" s="13">
        <v>45107</v>
      </c>
      <c r="K1962" s="9">
        <v>6062.6232871232814</v>
      </c>
      <c r="L1962" s="4" t="s">
        <v>4627</v>
      </c>
      <c r="M1962" s="4" t="s">
        <v>4632</v>
      </c>
      <c r="N1962" s="4">
        <f>VLOOKUP(I1962,BaseModelo!$A$2:$E$5075,5)</f>
        <v>5</v>
      </c>
      <c r="P1962" s="15">
        <v>142.00000000000003</v>
      </c>
      <c r="Q1962" s="4">
        <f>VLOOKUP(I1962,BaseModelo!$A$2:$E$5075,3)</f>
        <v>110</v>
      </c>
      <c r="R1962" s="4">
        <f t="shared" si="600"/>
        <v>32283000</v>
      </c>
      <c r="S1962" s="16">
        <f t="shared" si="601"/>
        <v>2.168323885636403E-4</v>
      </c>
      <c r="T1962" s="4">
        <f t="shared" si="612"/>
        <v>3.0790199176036922E-2</v>
      </c>
      <c r="U1962" s="4">
        <f t="shared" si="613"/>
        <v>3.0790199176036929E-2</v>
      </c>
      <c r="V1962" s="6">
        <f t="shared" si="602"/>
        <v>0</v>
      </c>
      <c r="W1962" s="16" t="str">
        <f t="shared" si="603"/>
        <v/>
      </c>
      <c r="X1962" s="4" t="str">
        <f t="shared" si="614"/>
        <v/>
      </c>
      <c r="Y1962" s="4" t="str">
        <f t="shared" si="604"/>
        <v/>
      </c>
      <c r="Z1962" s="4">
        <f t="shared" si="605"/>
        <v>4058000</v>
      </c>
      <c r="AA1962" s="16">
        <f t="shared" si="606"/>
        <v>1.7249876786594382E-3</v>
      </c>
      <c r="AB1962" s="15">
        <f t="shared" si="615"/>
        <v>0.24494825036964021</v>
      </c>
      <c r="AC1962" s="15">
        <f t="shared" si="616"/>
        <v>0.24494825036964027</v>
      </c>
      <c r="AD1962" s="4">
        <v>156885</v>
      </c>
      <c r="AE1962" s="26">
        <v>1758.65</v>
      </c>
      <c r="AF1962" s="26">
        <v>1758.65</v>
      </c>
      <c r="AG1962" s="4">
        <f t="shared" si="617"/>
        <v>1768000</v>
      </c>
      <c r="AH1962" s="16">
        <f t="shared" si="607"/>
        <v>3.9592760180995473E-3</v>
      </c>
      <c r="AI1962" s="15">
        <f t="shared" si="608"/>
        <v>0.56221719457013575</v>
      </c>
      <c r="AJ1962" s="15">
        <f t="shared" si="609"/>
        <v>0.56221719457013586</v>
      </c>
      <c r="AK1962" s="4">
        <f t="shared" si="610"/>
        <v>15073000</v>
      </c>
      <c r="AL1962" s="27">
        <f t="shared" si="611"/>
        <v>4.6440655476680156E-4</v>
      </c>
      <c r="AM1962" s="15">
        <f t="shared" si="618"/>
        <v>6.5945730776885828E-2</v>
      </c>
      <c r="AN1962" s="15">
        <f t="shared" si="619"/>
        <v>1.4299170319926922E-5</v>
      </c>
    </row>
    <row r="1963" spans="1:40" x14ac:dyDescent="0.2">
      <c r="A1963" s="4" t="s">
        <v>4627</v>
      </c>
      <c r="B1963" s="3" t="s">
        <v>8</v>
      </c>
      <c r="C1963" s="6">
        <v>156885</v>
      </c>
      <c r="D1963" s="3" t="s">
        <v>510</v>
      </c>
      <c r="E1963" s="6">
        <v>156889</v>
      </c>
      <c r="F1963" s="3" t="s">
        <v>2791</v>
      </c>
      <c r="G1963" s="8">
        <v>7000</v>
      </c>
      <c r="H1963" s="6">
        <v>142</v>
      </c>
      <c r="I1963" s="6">
        <v>155539</v>
      </c>
      <c r="J1963" s="13">
        <v>45107</v>
      </c>
      <c r="K1963" s="9">
        <v>6062.6232871232814</v>
      </c>
      <c r="L1963" s="4" t="s">
        <v>4627</v>
      </c>
      <c r="M1963" s="4" t="s">
        <v>4632</v>
      </c>
      <c r="N1963" s="4">
        <f>VLOOKUP(I1963,BaseModelo!$A$2:$E$5075,5)</f>
        <v>7</v>
      </c>
      <c r="P1963" s="15">
        <v>142.00000000000003</v>
      </c>
      <c r="Q1963" s="4">
        <f>VLOOKUP(I1963,BaseModelo!$A$2:$E$5075,3)</f>
        <v>127</v>
      </c>
      <c r="R1963" s="4">
        <f t="shared" si="600"/>
        <v>32283000</v>
      </c>
      <c r="S1963" s="16">
        <f t="shared" si="601"/>
        <v>2.168323885636403E-4</v>
      </c>
      <c r="T1963" s="4">
        <f t="shared" si="612"/>
        <v>3.0790199176036922E-2</v>
      </c>
      <c r="U1963" s="4">
        <f t="shared" si="613"/>
        <v>3.0790199176036929E-2</v>
      </c>
      <c r="V1963" s="6">
        <f t="shared" si="602"/>
        <v>0</v>
      </c>
      <c r="W1963" s="16" t="str">
        <f t="shared" si="603"/>
        <v/>
      </c>
      <c r="X1963" s="4" t="str">
        <f t="shared" si="614"/>
        <v/>
      </c>
      <c r="Y1963" s="4" t="str">
        <f t="shared" si="604"/>
        <v/>
      </c>
      <c r="Z1963" s="4">
        <f t="shared" si="605"/>
        <v>4022000</v>
      </c>
      <c r="AA1963" s="16">
        <f t="shared" si="606"/>
        <v>1.7404276479363501E-3</v>
      </c>
      <c r="AB1963" s="15">
        <f t="shared" si="615"/>
        <v>0.24714072600696171</v>
      </c>
      <c r="AC1963" s="15">
        <f t="shared" si="616"/>
        <v>0.24714072600696177</v>
      </c>
      <c r="AD1963" s="4">
        <v>156885</v>
      </c>
      <c r="AE1963" s="26">
        <v>1758.65</v>
      </c>
      <c r="AF1963" s="26">
        <v>1758.65</v>
      </c>
      <c r="AG1963" s="4">
        <f t="shared" si="617"/>
        <v>1778000</v>
      </c>
      <c r="AH1963" s="16">
        <f t="shared" si="607"/>
        <v>3.937007874015748E-3</v>
      </c>
      <c r="AI1963" s="15">
        <f t="shared" si="608"/>
        <v>0.55905511811023623</v>
      </c>
      <c r="AJ1963" s="15">
        <f t="shared" si="609"/>
        <v>0.55905511811023634</v>
      </c>
      <c r="AK1963" s="4">
        <f t="shared" si="610"/>
        <v>15073000</v>
      </c>
      <c r="AL1963" s="27">
        <f t="shared" si="611"/>
        <v>4.6440655476680156E-4</v>
      </c>
      <c r="AM1963" s="15">
        <f t="shared" si="618"/>
        <v>6.5945730776885828E-2</v>
      </c>
      <c r="AN1963" s="15">
        <f t="shared" si="619"/>
        <v>1.4299170319926922E-5</v>
      </c>
    </row>
    <row r="1964" spans="1:40" x14ac:dyDescent="0.2">
      <c r="A1964" s="4" t="s">
        <v>4627</v>
      </c>
      <c r="B1964" s="3" t="s">
        <v>8</v>
      </c>
      <c r="C1964" s="6">
        <v>156885</v>
      </c>
      <c r="D1964" s="3" t="s">
        <v>510</v>
      </c>
      <c r="E1964" s="6">
        <v>156890</v>
      </c>
      <c r="F1964" s="3" t="s">
        <v>2792</v>
      </c>
      <c r="G1964" s="8">
        <v>7000</v>
      </c>
      <c r="H1964" s="6">
        <v>142</v>
      </c>
      <c r="I1964" s="6">
        <v>155646</v>
      </c>
      <c r="J1964" s="13">
        <v>45107</v>
      </c>
      <c r="K1964" s="9">
        <v>6062.6232871232814</v>
      </c>
      <c r="L1964" s="4" t="s">
        <v>4627</v>
      </c>
      <c r="M1964" s="4" t="s">
        <v>4632</v>
      </c>
      <c r="N1964" s="4">
        <f>VLOOKUP(I1964,BaseModelo!$A$2:$E$5075,5)</f>
        <v>9</v>
      </c>
      <c r="P1964" s="15">
        <v>142.00000000000003</v>
      </c>
      <c r="Q1964" s="4">
        <f>VLOOKUP(I1964,BaseModelo!$A$2:$E$5075,3)</f>
        <v>147</v>
      </c>
      <c r="R1964" s="4">
        <f t="shared" si="600"/>
        <v>32283000</v>
      </c>
      <c r="S1964" s="16">
        <f t="shared" si="601"/>
        <v>2.168323885636403E-4</v>
      </c>
      <c r="T1964" s="4">
        <f t="shared" si="612"/>
        <v>3.0790199176036922E-2</v>
      </c>
      <c r="U1964" s="4">
        <f t="shared" si="613"/>
        <v>3.0790199176036929E-2</v>
      </c>
      <c r="V1964" s="6">
        <f t="shared" si="602"/>
        <v>0</v>
      </c>
      <c r="W1964" s="16" t="str">
        <f t="shared" si="603"/>
        <v/>
      </c>
      <c r="X1964" s="4" t="str">
        <f t="shared" si="614"/>
        <v/>
      </c>
      <c r="Y1964" s="4" t="str">
        <f t="shared" si="604"/>
        <v/>
      </c>
      <c r="Z1964" s="4">
        <f t="shared" si="605"/>
        <v>5305000</v>
      </c>
      <c r="AA1964" s="16">
        <f t="shared" si="606"/>
        <v>1.3195098963242225E-3</v>
      </c>
      <c r="AB1964" s="15">
        <f t="shared" si="615"/>
        <v>0.18737040527803958</v>
      </c>
      <c r="AC1964" s="15">
        <f t="shared" si="616"/>
        <v>0.18737040527803964</v>
      </c>
      <c r="AD1964" s="4">
        <v>156885</v>
      </c>
      <c r="AE1964" s="26">
        <v>1669.39</v>
      </c>
      <c r="AF1964" s="26">
        <v>1669.39</v>
      </c>
      <c r="AG1964" s="4">
        <f t="shared" si="617"/>
        <v>2114000</v>
      </c>
      <c r="AH1964" s="16">
        <f t="shared" si="607"/>
        <v>3.3112582781456954E-3</v>
      </c>
      <c r="AI1964" s="15">
        <f t="shared" si="608"/>
        <v>0.47019867549668876</v>
      </c>
      <c r="AJ1964" s="15">
        <f t="shared" si="609"/>
        <v>0.47019867549668881</v>
      </c>
      <c r="AK1964" s="4">
        <f t="shared" si="610"/>
        <v>15073000</v>
      </c>
      <c r="AL1964" s="27">
        <f t="shared" si="611"/>
        <v>4.6440655476680156E-4</v>
      </c>
      <c r="AM1964" s="15">
        <f t="shared" si="618"/>
        <v>6.5945730776885828E-2</v>
      </c>
      <c r="AN1964" s="15">
        <f t="shared" si="619"/>
        <v>1.4299170319926922E-5</v>
      </c>
    </row>
    <row r="1965" spans="1:40" x14ac:dyDescent="0.2">
      <c r="A1965" s="4" t="s">
        <v>4628</v>
      </c>
      <c r="B1965" s="2" t="s">
        <v>6</v>
      </c>
      <c r="C1965" s="5">
        <v>156896</v>
      </c>
      <c r="D1965" s="2" t="s">
        <v>511</v>
      </c>
      <c r="E1965" s="5">
        <v>156897</v>
      </c>
      <c r="F1965" s="2" t="s">
        <v>2754</v>
      </c>
      <c r="G1965" s="7">
        <v>6000</v>
      </c>
      <c r="H1965" s="5">
        <v>142</v>
      </c>
      <c r="I1965" s="6">
        <v>156621</v>
      </c>
      <c r="J1965" s="13">
        <v>45107</v>
      </c>
      <c r="K1965" s="9">
        <v>4775.5807050733674</v>
      </c>
      <c r="L1965" s="4" t="s">
        <v>4628</v>
      </c>
      <c r="M1965" s="4" t="s">
        <v>4632</v>
      </c>
      <c r="N1965" s="4">
        <f>VLOOKUP(I1965,BaseModelo!$A$2:$E$5075,5)</f>
        <v>3</v>
      </c>
      <c r="P1965" s="15">
        <v>142.00000000000003</v>
      </c>
      <c r="Q1965" s="4">
        <f>VLOOKUP(I1965,BaseModelo!$A$2:$E$5075,3)</f>
        <v>110</v>
      </c>
      <c r="R1965" s="4">
        <f t="shared" si="600"/>
        <v>32283000</v>
      </c>
      <c r="S1965" s="16">
        <f t="shared" si="601"/>
        <v>1.8585633305454884E-4</v>
      </c>
      <c r="T1965" s="4">
        <f t="shared" si="612"/>
        <v>2.6391599293745936E-2</v>
      </c>
      <c r="U1965" s="4">
        <f t="shared" si="613"/>
        <v>2.6391599293745942E-2</v>
      </c>
      <c r="V1965" s="6">
        <f t="shared" si="602"/>
        <v>0</v>
      </c>
      <c r="W1965" s="16" t="str">
        <f t="shared" si="603"/>
        <v/>
      </c>
      <c r="X1965" s="4" t="str">
        <f t="shared" si="614"/>
        <v/>
      </c>
      <c r="Y1965" s="4" t="str">
        <f t="shared" si="604"/>
        <v/>
      </c>
      <c r="Z1965" s="4">
        <f t="shared" si="605"/>
        <v>1992000</v>
      </c>
      <c r="AA1965" s="16">
        <f t="shared" si="606"/>
        <v>3.0120481927710845E-3</v>
      </c>
      <c r="AB1965" s="15">
        <f t="shared" si="615"/>
        <v>0.42771084337349402</v>
      </c>
      <c r="AC1965" s="15">
        <f t="shared" si="616"/>
        <v>0.42771084337349408</v>
      </c>
      <c r="AD1965" s="4">
        <v>156896</v>
      </c>
      <c r="AE1965" s="26">
        <v>1503.37</v>
      </c>
      <c r="AF1965" s="26">
        <v>1465.8637518879509</v>
      </c>
      <c r="AG1965" s="4">
        <f t="shared" si="617"/>
        <v>673000</v>
      </c>
      <c r="AH1965" s="16">
        <f t="shared" si="607"/>
        <v>8.9153046062407128E-3</v>
      </c>
      <c r="AI1965" s="15">
        <f t="shared" si="608"/>
        <v>1.2659732540861812</v>
      </c>
      <c r="AJ1965" s="15">
        <f t="shared" si="609"/>
        <v>1.2659732540861814</v>
      </c>
      <c r="AK1965" s="4">
        <f t="shared" si="610"/>
        <v>16319000</v>
      </c>
      <c r="AL1965" s="27">
        <f t="shared" si="611"/>
        <v>3.6766958759727926E-4</v>
      </c>
      <c r="AM1965" s="15">
        <f t="shared" si="618"/>
        <v>5.2209081438813656E-2</v>
      </c>
      <c r="AN1965" s="15">
        <f t="shared" si="619"/>
        <v>9.7033884283642175E-6</v>
      </c>
    </row>
    <row r="1966" spans="1:40" x14ac:dyDescent="0.2">
      <c r="A1966" s="4" t="s">
        <v>4628</v>
      </c>
      <c r="B1966" s="3" t="s">
        <v>6</v>
      </c>
      <c r="C1966" s="6">
        <v>156896</v>
      </c>
      <c r="D1966" s="3" t="s">
        <v>511</v>
      </c>
      <c r="E1966" s="6">
        <v>156898</v>
      </c>
      <c r="F1966" s="3" t="s">
        <v>2777</v>
      </c>
      <c r="G1966" s="8">
        <v>8000</v>
      </c>
      <c r="H1966" s="6">
        <v>142</v>
      </c>
      <c r="I1966" s="6">
        <v>156848</v>
      </c>
      <c r="J1966" s="13">
        <v>45107</v>
      </c>
      <c r="K1966" s="9">
        <v>6367.4409400978238</v>
      </c>
      <c r="L1966" s="4" t="s">
        <v>4628</v>
      </c>
      <c r="M1966" s="4" t="s">
        <v>4632</v>
      </c>
      <c r="N1966" s="4">
        <f>VLOOKUP(I1966,BaseModelo!$A$2:$E$5075,5)</f>
        <v>9</v>
      </c>
      <c r="P1966" s="15">
        <v>142.00000000000003</v>
      </c>
      <c r="Q1966" s="4">
        <f>VLOOKUP(I1966,BaseModelo!$A$2:$E$5075,3)</f>
        <v>147</v>
      </c>
      <c r="R1966" s="4">
        <f t="shared" si="600"/>
        <v>32283000</v>
      </c>
      <c r="S1966" s="16">
        <f t="shared" si="601"/>
        <v>2.4780844407273179E-4</v>
      </c>
      <c r="T1966" s="4">
        <f t="shared" si="612"/>
        <v>3.5188799058327912E-2</v>
      </c>
      <c r="U1966" s="4">
        <f t="shared" si="613"/>
        <v>3.5188799058327919E-2</v>
      </c>
      <c r="V1966" s="6">
        <f t="shared" si="602"/>
        <v>0</v>
      </c>
      <c r="W1966" s="16" t="str">
        <f t="shared" si="603"/>
        <v/>
      </c>
      <c r="X1966" s="4" t="str">
        <f t="shared" si="614"/>
        <v/>
      </c>
      <c r="Y1966" s="4" t="str">
        <f t="shared" si="604"/>
        <v/>
      </c>
      <c r="Z1966" s="4">
        <f t="shared" si="605"/>
        <v>5305000</v>
      </c>
      <c r="AA1966" s="16">
        <f t="shared" si="606"/>
        <v>1.5080113100848257E-3</v>
      </c>
      <c r="AB1966" s="15">
        <f t="shared" si="615"/>
        <v>0.21413760603204526</v>
      </c>
      <c r="AC1966" s="15">
        <f t="shared" si="616"/>
        <v>0.21413760603204529</v>
      </c>
      <c r="AD1966" s="4">
        <v>156896</v>
      </c>
      <c r="AE1966" s="26">
        <v>2013.74</v>
      </c>
      <c r="AF1966" s="26">
        <v>1963.500982277711</v>
      </c>
      <c r="AG1966" s="4">
        <f t="shared" si="617"/>
        <v>3095000</v>
      </c>
      <c r="AH1966" s="16">
        <f t="shared" si="607"/>
        <v>2.5848142164781908E-3</v>
      </c>
      <c r="AI1966" s="15">
        <f t="shared" si="608"/>
        <v>0.3670436187399031</v>
      </c>
      <c r="AJ1966" s="15">
        <f t="shared" si="609"/>
        <v>0.36704361873990315</v>
      </c>
      <c r="AK1966" s="4">
        <f t="shared" si="610"/>
        <v>16319000</v>
      </c>
      <c r="AL1966" s="27">
        <f t="shared" si="611"/>
        <v>4.9022611679637234E-4</v>
      </c>
      <c r="AM1966" s="15">
        <f t="shared" si="618"/>
        <v>6.9612108585084875E-2</v>
      </c>
      <c r="AN1966" s="15">
        <f t="shared" si="619"/>
        <v>1.725046831709194E-5</v>
      </c>
    </row>
    <row r="1967" spans="1:40" x14ac:dyDescent="0.2">
      <c r="A1967" s="4" t="s">
        <v>4628</v>
      </c>
      <c r="B1967" s="3" t="s">
        <v>6</v>
      </c>
      <c r="C1967" s="6">
        <v>156896</v>
      </c>
      <c r="D1967" s="3" t="s">
        <v>511</v>
      </c>
      <c r="E1967" s="6">
        <v>156899</v>
      </c>
      <c r="F1967" s="3" t="s">
        <v>2778</v>
      </c>
      <c r="G1967" s="8">
        <v>6000</v>
      </c>
      <c r="H1967" s="6">
        <v>142</v>
      </c>
      <c r="I1967" s="6">
        <v>156623</v>
      </c>
      <c r="J1967" s="13">
        <v>45107</v>
      </c>
      <c r="K1967" s="9">
        <v>4775.5807050733674</v>
      </c>
      <c r="L1967" s="4" t="s">
        <v>4628</v>
      </c>
      <c r="M1967" s="4" t="s">
        <v>4632</v>
      </c>
      <c r="N1967" s="4">
        <f>VLOOKUP(I1967,BaseModelo!$A$2:$E$5075,5)</f>
        <v>3</v>
      </c>
      <c r="P1967" s="15">
        <v>142.00000000000003</v>
      </c>
      <c r="Q1967" s="4">
        <f>VLOOKUP(I1967,BaseModelo!$A$2:$E$5075,3)</f>
        <v>110</v>
      </c>
      <c r="R1967" s="4">
        <f t="shared" si="600"/>
        <v>32283000</v>
      </c>
      <c r="S1967" s="16">
        <f t="shared" si="601"/>
        <v>1.8585633305454884E-4</v>
      </c>
      <c r="T1967" s="4">
        <f t="shared" si="612"/>
        <v>2.6391599293745936E-2</v>
      </c>
      <c r="U1967" s="4">
        <f t="shared" si="613"/>
        <v>2.6391599293745942E-2</v>
      </c>
      <c r="V1967" s="6">
        <f t="shared" si="602"/>
        <v>0</v>
      </c>
      <c r="W1967" s="16" t="str">
        <f t="shared" si="603"/>
        <v/>
      </c>
      <c r="X1967" s="4" t="str">
        <f t="shared" si="614"/>
        <v/>
      </c>
      <c r="Y1967" s="4" t="str">
        <f t="shared" si="604"/>
        <v/>
      </c>
      <c r="Z1967" s="4">
        <f t="shared" si="605"/>
        <v>1992000</v>
      </c>
      <c r="AA1967" s="16">
        <f t="shared" si="606"/>
        <v>3.0120481927710845E-3</v>
      </c>
      <c r="AB1967" s="15">
        <f t="shared" si="615"/>
        <v>0.42771084337349402</v>
      </c>
      <c r="AC1967" s="15">
        <f t="shared" si="616"/>
        <v>0.42771084337349408</v>
      </c>
      <c r="AD1967" s="4">
        <v>156896</v>
      </c>
      <c r="AE1967" s="26">
        <v>1503.37</v>
      </c>
      <c r="AF1967" s="26">
        <v>1465.8637518879509</v>
      </c>
      <c r="AG1967" s="4">
        <f t="shared" si="617"/>
        <v>673000</v>
      </c>
      <c r="AH1967" s="16">
        <f t="shared" si="607"/>
        <v>8.9153046062407128E-3</v>
      </c>
      <c r="AI1967" s="15">
        <f t="shared" si="608"/>
        <v>1.2659732540861812</v>
      </c>
      <c r="AJ1967" s="15">
        <f t="shared" si="609"/>
        <v>1.2659732540861814</v>
      </c>
      <c r="AK1967" s="4">
        <f t="shared" si="610"/>
        <v>16319000</v>
      </c>
      <c r="AL1967" s="27">
        <f t="shared" si="611"/>
        <v>3.6766958759727926E-4</v>
      </c>
      <c r="AM1967" s="15">
        <f t="shared" si="618"/>
        <v>5.2209081438813656E-2</v>
      </c>
      <c r="AN1967" s="15">
        <f t="shared" si="619"/>
        <v>9.7033884283642175E-6</v>
      </c>
    </row>
    <row r="1968" spans="1:40" x14ac:dyDescent="0.2">
      <c r="A1968" s="4" t="s">
        <v>4628</v>
      </c>
      <c r="B1968" s="3" t="s">
        <v>6</v>
      </c>
      <c r="C1968" s="6">
        <v>156896</v>
      </c>
      <c r="D1968" s="3" t="s">
        <v>511</v>
      </c>
      <c r="E1968" s="6">
        <v>156903</v>
      </c>
      <c r="F1968" s="3" t="s">
        <v>2779</v>
      </c>
      <c r="G1968" s="8">
        <v>7000</v>
      </c>
      <c r="H1968" s="6">
        <v>142</v>
      </c>
      <c r="I1968" s="6">
        <v>156764</v>
      </c>
      <c r="J1968" s="13">
        <v>45107</v>
      </c>
      <c r="K1968" s="9">
        <v>5571.5108225855956</v>
      </c>
      <c r="L1968" s="4" t="s">
        <v>4628</v>
      </c>
      <c r="M1968" s="4" t="s">
        <v>4632</v>
      </c>
      <c r="N1968" s="4">
        <f>VLOOKUP(I1968,BaseModelo!$A$2:$E$5075,5)</f>
        <v>8</v>
      </c>
      <c r="P1968" s="15">
        <v>142.00000000000003</v>
      </c>
      <c r="Q1968" s="4">
        <f>VLOOKUP(I1968,BaseModelo!$A$2:$E$5075,3)</f>
        <v>132</v>
      </c>
      <c r="R1968" s="4">
        <f t="shared" si="600"/>
        <v>32283000</v>
      </c>
      <c r="S1968" s="16">
        <f t="shared" si="601"/>
        <v>2.168323885636403E-4</v>
      </c>
      <c r="T1968" s="4">
        <f t="shared" si="612"/>
        <v>3.0790199176036922E-2</v>
      </c>
      <c r="U1968" s="4">
        <f t="shared" si="613"/>
        <v>3.0790199176036929E-2</v>
      </c>
      <c r="V1968" s="6">
        <f t="shared" si="602"/>
        <v>0</v>
      </c>
      <c r="W1968" s="16" t="str">
        <f t="shared" si="603"/>
        <v/>
      </c>
      <c r="X1968" s="4" t="str">
        <f t="shared" si="614"/>
        <v/>
      </c>
      <c r="Y1968" s="4" t="str">
        <f t="shared" si="604"/>
        <v/>
      </c>
      <c r="Z1968" s="4">
        <f t="shared" si="605"/>
        <v>5836000</v>
      </c>
      <c r="AA1968" s="16">
        <f t="shared" si="606"/>
        <v>1.199451679232351E-3</v>
      </c>
      <c r="AB1968" s="15">
        <f t="shared" si="615"/>
        <v>0.17032213845099384</v>
      </c>
      <c r="AC1968" s="15">
        <f t="shared" si="616"/>
        <v>0.17032213845099387</v>
      </c>
      <c r="AD1968" s="4">
        <v>156896</v>
      </c>
      <c r="AE1968" s="26">
        <v>1758.65</v>
      </c>
      <c r="AF1968" s="26">
        <v>1714.7749970118766</v>
      </c>
      <c r="AG1968" s="4">
        <f t="shared" si="617"/>
        <v>3421000</v>
      </c>
      <c r="AH1968" s="16">
        <f t="shared" si="607"/>
        <v>2.0461853259280912E-3</v>
      </c>
      <c r="AI1968" s="15">
        <f t="shared" si="608"/>
        <v>0.29055831628178896</v>
      </c>
      <c r="AJ1968" s="15">
        <f t="shared" si="609"/>
        <v>0.29055831628178902</v>
      </c>
      <c r="AK1968" s="4">
        <f t="shared" si="610"/>
        <v>16319000</v>
      </c>
      <c r="AL1968" s="27">
        <f t="shared" si="611"/>
        <v>4.289478521968258E-4</v>
      </c>
      <c r="AM1968" s="15">
        <f t="shared" si="618"/>
        <v>6.0910595011949266E-2</v>
      </c>
      <c r="AN1968" s="15">
        <f t="shared" si="619"/>
        <v>1.3207389805273516E-5</v>
      </c>
    </row>
    <row r="1969" spans="1:40" x14ac:dyDescent="0.2">
      <c r="A1969" s="4" t="s">
        <v>4627</v>
      </c>
      <c r="B1969" s="2" t="s">
        <v>3</v>
      </c>
      <c r="C1969" s="5">
        <v>156963</v>
      </c>
      <c r="D1969" s="2" t="s">
        <v>512</v>
      </c>
      <c r="E1969" s="5">
        <v>156964</v>
      </c>
      <c r="F1969" s="2" t="s">
        <v>2755</v>
      </c>
      <c r="G1969" s="7">
        <v>8000</v>
      </c>
      <c r="H1969" s="5">
        <v>110</v>
      </c>
      <c r="I1969" s="6">
        <v>156117</v>
      </c>
      <c r="J1969" s="13">
        <v>45107</v>
      </c>
      <c r="K1969" s="9">
        <v>8000</v>
      </c>
      <c r="L1969" s="4" t="s">
        <v>4627</v>
      </c>
      <c r="M1969" s="4" t="s">
        <v>4632</v>
      </c>
      <c r="N1969" s="4">
        <f>VLOOKUP(I1969,BaseModelo!$A$2:$E$5075,5)</f>
        <v>2</v>
      </c>
      <c r="P1969" s="15">
        <v>142.00000000000003</v>
      </c>
      <c r="Q1969" s="4">
        <f>VLOOKUP(I1969,BaseModelo!$A$2:$E$5075,3)</f>
        <v>100</v>
      </c>
      <c r="R1969" s="4">
        <f t="shared" si="600"/>
        <v>32283000</v>
      </c>
      <c r="S1969" s="16">
        <f t="shared" si="601"/>
        <v>2.4780844407273179E-4</v>
      </c>
      <c r="T1969" s="4">
        <f t="shared" si="612"/>
        <v>2.7258928848000498E-2</v>
      </c>
      <c r="U1969" s="4">
        <f t="shared" si="613"/>
        <v>3.5188799058327919E-2</v>
      </c>
      <c r="V1969" s="6">
        <f t="shared" si="602"/>
        <v>0</v>
      </c>
      <c r="W1969" s="16" t="str">
        <f t="shared" si="603"/>
        <v/>
      </c>
      <c r="X1969" s="4" t="str">
        <f t="shared" si="614"/>
        <v/>
      </c>
      <c r="Y1969" s="4" t="str">
        <f t="shared" si="604"/>
        <v/>
      </c>
      <c r="Z1969" s="4">
        <f t="shared" si="605"/>
        <v>1578000</v>
      </c>
      <c r="AA1969" s="16">
        <f t="shared" si="606"/>
        <v>5.0697084917617234E-3</v>
      </c>
      <c r="AB1969" s="15">
        <f t="shared" si="615"/>
        <v>0.55766793409378956</v>
      </c>
      <c r="AC1969" s="15">
        <f t="shared" si="616"/>
        <v>0.71989860583016485</v>
      </c>
      <c r="AD1969" s="4">
        <v>156963</v>
      </c>
      <c r="AE1969" s="26">
        <v>1530.98</v>
      </c>
      <c r="AF1969" s="26">
        <v>1530.98</v>
      </c>
      <c r="AG1969" s="4">
        <f t="shared" si="617"/>
        <v>681000</v>
      </c>
      <c r="AH1969" s="16">
        <f t="shared" si="607"/>
        <v>1.1747430249632892E-2</v>
      </c>
      <c r="AI1969" s="15">
        <f t="shared" si="608"/>
        <v>1.292217327459618</v>
      </c>
      <c r="AJ1969" s="15">
        <f t="shared" si="609"/>
        <v>1.6681350954478711</v>
      </c>
      <c r="AK1969" s="4">
        <f t="shared" si="610"/>
        <v>15073000</v>
      </c>
      <c r="AL1969" s="27">
        <f t="shared" si="611"/>
        <v>5.3075034830491602E-4</v>
      </c>
      <c r="AM1969" s="15">
        <f t="shared" si="618"/>
        <v>5.8382538313540761E-2</v>
      </c>
      <c r="AN1969" s="15">
        <f t="shared" si="619"/>
        <v>1.8676467356639244E-5</v>
      </c>
    </row>
    <row r="1970" spans="1:40" x14ac:dyDescent="0.2">
      <c r="A1970" s="4" t="s">
        <v>4627</v>
      </c>
      <c r="B1970" s="3" t="s">
        <v>3</v>
      </c>
      <c r="C1970" s="6">
        <v>156963</v>
      </c>
      <c r="D1970" s="3" t="s">
        <v>512</v>
      </c>
      <c r="E1970" s="6">
        <v>156965</v>
      </c>
      <c r="F1970" s="3" t="s">
        <v>2797</v>
      </c>
      <c r="G1970" s="8">
        <v>32000</v>
      </c>
      <c r="H1970" s="6">
        <v>75</v>
      </c>
      <c r="I1970" s="6">
        <v>156738</v>
      </c>
      <c r="J1970" s="13">
        <v>45107</v>
      </c>
      <c r="K1970" s="9">
        <v>32000</v>
      </c>
      <c r="L1970" s="4" t="s">
        <v>4627</v>
      </c>
      <c r="M1970" s="4" t="s">
        <v>4632</v>
      </c>
      <c r="N1970" s="4">
        <f>VLOOKUP(I1970,BaseModelo!$A$2:$E$5075,5)</f>
        <v>3</v>
      </c>
      <c r="P1970" s="15">
        <v>90</v>
      </c>
      <c r="Q1970" s="4">
        <f>VLOOKUP(I1970,BaseModelo!$A$2:$E$5075,3)</f>
        <v>110</v>
      </c>
      <c r="R1970" s="4">
        <f t="shared" si="600"/>
        <v>32283000</v>
      </c>
      <c r="S1970" s="16">
        <f t="shared" si="601"/>
        <v>9.9123377629092716E-4</v>
      </c>
      <c r="T1970" s="4">
        <f t="shared" si="612"/>
        <v>7.4342533221819537E-2</v>
      </c>
      <c r="U1970" s="4">
        <f t="shared" si="613"/>
        <v>8.921103986618345E-2</v>
      </c>
      <c r="V1970" s="6">
        <f t="shared" si="602"/>
        <v>0</v>
      </c>
      <c r="W1970" s="16" t="str">
        <f t="shared" si="603"/>
        <v/>
      </c>
      <c r="X1970" s="4" t="str">
        <f t="shared" si="614"/>
        <v/>
      </c>
      <c r="Y1970" s="4" t="str">
        <f t="shared" si="604"/>
        <v/>
      </c>
      <c r="Z1970" s="4">
        <f t="shared" si="605"/>
        <v>1992000</v>
      </c>
      <c r="AA1970" s="16">
        <f t="shared" si="606"/>
        <v>1.6064257028112448E-2</v>
      </c>
      <c r="AB1970" s="15">
        <f t="shared" si="615"/>
        <v>1.2048192771084336</v>
      </c>
      <c r="AC1970" s="15">
        <f t="shared" si="616"/>
        <v>1.4457831325301203</v>
      </c>
      <c r="AD1970" s="4">
        <v>156963</v>
      </c>
      <c r="AE1970" s="26">
        <v>4096.5600000000004</v>
      </c>
      <c r="AF1970" s="26">
        <v>4096.5600000000004</v>
      </c>
      <c r="AG1970" s="4">
        <f t="shared" si="617"/>
        <v>1267000</v>
      </c>
      <c r="AH1970" s="16">
        <f t="shared" si="607"/>
        <v>2.5256511444356748E-2</v>
      </c>
      <c r="AI1970" s="15">
        <f t="shared" si="608"/>
        <v>1.8942383583267561</v>
      </c>
      <c r="AJ1970" s="15">
        <f t="shared" si="609"/>
        <v>2.2730860299921072</v>
      </c>
      <c r="AK1970" s="4">
        <f t="shared" si="610"/>
        <v>15073000</v>
      </c>
      <c r="AL1970" s="27">
        <f t="shared" si="611"/>
        <v>2.1230013932196641E-3</v>
      </c>
      <c r="AM1970" s="15">
        <f t="shared" si="618"/>
        <v>0.15922510449147481</v>
      </c>
      <c r="AN1970" s="15">
        <f t="shared" si="619"/>
        <v>1.8939516192648245E-4</v>
      </c>
    </row>
    <row r="1971" spans="1:40" x14ac:dyDescent="0.2">
      <c r="A1971" s="4" t="s">
        <v>4627</v>
      </c>
      <c r="B1971" s="3" t="s">
        <v>3</v>
      </c>
      <c r="C1971" s="6">
        <v>156963</v>
      </c>
      <c r="D1971" s="3" t="s">
        <v>512</v>
      </c>
      <c r="E1971" s="6">
        <v>156966</v>
      </c>
      <c r="F1971" s="3" t="s">
        <v>2798</v>
      </c>
      <c r="G1971" s="8">
        <v>23000</v>
      </c>
      <c r="H1971" s="6">
        <v>75</v>
      </c>
      <c r="I1971" s="6">
        <v>156731</v>
      </c>
      <c r="J1971" s="13">
        <v>45107</v>
      </c>
      <c r="K1971" s="9">
        <v>23000</v>
      </c>
      <c r="L1971" s="4" t="s">
        <v>4627</v>
      </c>
      <c r="M1971" s="4" t="s">
        <v>4632</v>
      </c>
      <c r="N1971" s="4">
        <f>VLOOKUP(I1971,BaseModelo!$A$2:$E$5075,5)</f>
        <v>3</v>
      </c>
      <c r="P1971" s="15">
        <v>110.00000000000001</v>
      </c>
      <c r="Q1971" s="4">
        <f>VLOOKUP(I1971,BaseModelo!$A$2:$E$5075,3)</f>
        <v>110</v>
      </c>
      <c r="R1971" s="4">
        <f t="shared" si="600"/>
        <v>32283000</v>
      </c>
      <c r="S1971" s="16">
        <f t="shared" si="601"/>
        <v>7.1244927670910385E-4</v>
      </c>
      <c r="T1971" s="4">
        <f t="shared" si="612"/>
        <v>5.343369575318279E-2</v>
      </c>
      <c r="U1971" s="4">
        <f t="shared" si="613"/>
        <v>7.8369420438001436E-2</v>
      </c>
      <c r="V1971" s="6">
        <f t="shared" si="602"/>
        <v>0</v>
      </c>
      <c r="W1971" s="16" t="str">
        <f t="shared" si="603"/>
        <v/>
      </c>
      <c r="X1971" s="4" t="str">
        <f t="shared" si="614"/>
        <v/>
      </c>
      <c r="Y1971" s="4" t="str">
        <f t="shared" si="604"/>
        <v/>
      </c>
      <c r="Z1971" s="4">
        <f t="shared" si="605"/>
        <v>1992000</v>
      </c>
      <c r="AA1971" s="16">
        <f t="shared" si="606"/>
        <v>1.1546184738955823E-2</v>
      </c>
      <c r="AB1971" s="15">
        <f t="shared" si="615"/>
        <v>0.86596385542168675</v>
      </c>
      <c r="AC1971" s="15">
        <f t="shared" si="616"/>
        <v>1.2700803212851406</v>
      </c>
      <c r="AD1971" s="4">
        <v>156963</v>
      </c>
      <c r="AE1971" s="26">
        <v>2944.9</v>
      </c>
      <c r="AF1971" s="26">
        <v>2944.9</v>
      </c>
      <c r="AG1971" s="4">
        <f t="shared" si="617"/>
        <v>1267000</v>
      </c>
      <c r="AH1971" s="16">
        <f t="shared" si="607"/>
        <v>1.8153117600631413E-2</v>
      </c>
      <c r="AI1971" s="15">
        <f t="shared" si="608"/>
        <v>1.361483820047356</v>
      </c>
      <c r="AJ1971" s="15">
        <f t="shared" si="609"/>
        <v>1.9968429360694557</v>
      </c>
      <c r="AK1971" s="4">
        <f t="shared" si="610"/>
        <v>15073000</v>
      </c>
      <c r="AL1971" s="27">
        <f t="shared" si="611"/>
        <v>1.5259072513766337E-3</v>
      </c>
      <c r="AM1971" s="15">
        <f t="shared" si="618"/>
        <v>0.11444304385324752</v>
      </c>
      <c r="AN1971" s="15">
        <f t="shared" si="619"/>
        <v>1.1958446693253055E-4</v>
      </c>
    </row>
    <row r="1972" spans="1:40" x14ac:dyDescent="0.2">
      <c r="A1972" s="4" t="s">
        <v>4627</v>
      </c>
      <c r="B1972" s="3" t="s">
        <v>3</v>
      </c>
      <c r="C1972" s="6">
        <v>156963</v>
      </c>
      <c r="D1972" s="3" t="s">
        <v>512</v>
      </c>
      <c r="E1972" s="6">
        <v>156967</v>
      </c>
      <c r="F1972" s="3" t="s">
        <v>2799</v>
      </c>
      <c r="G1972" s="8">
        <v>25000</v>
      </c>
      <c r="H1972" s="6">
        <v>75</v>
      </c>
      <c r="I1972" s="6">
        <v>156721</v>
      </c>
      <c r="J1972" s="13">
        <v>45107</v>
      </c>
      <c r="K1972" s="9">
        <v>25000</v>
      </c>
      <c r="L1972" s="4" t="s">
        <v>4627</v>
      </c>
      <c r="M1972" s="4" t="s">
        <v>4632</v>
      </c>
      <c r="N1972" s="4">
        <f>VLOOKUP(I1972,BaseModelo!$A$2:$E$5075,5)</f>
        <v>7</v>
      </c>
      <c r="P1972" s="15">
        <v>110.00000000000001</v>
      </c>
      <c r="Q1972" s="4">
        <f>VLOOKUP(I1972,BaseModelo!$A$2:$E$5075,3)</f>
        <v>127</v>
      </c>
      <c r="R1972" s="4">
        <f t="shared" si="600"/>
        <v>32283000</v>
      </c>
      <c r="S1972" s="16">
        <f t="shared" si="601"/>
        <v>7.7440138772728677E-4</v>
      </c>
      <c r="T1972" s="4">
        <f t="shared" si="612"/>
        <v>5.8080104079546509E-2</v>
      </c>
      <c r="U1972" s="4">
        <f t="shared" si="613"/>
        <v>8.5184152650001552E-2</v>
      </c>
      <c r="V1972" s="6">
        <f t="shared" si="602"/>
        <v>0</v>
      </c>
      <c r="W1972" s="16" t="str">
        <f t="shared" si="603"/>
        <v/>
      </c>
      <c r="X1972" s="4" t="str">
        <f t="shared" si="614"/>
        <v/>
      </c>
      <c r="Y1972" s="4" t="str">
        <f t="shared" si="604"/>
        <v/>
      </c>
      <c r="Z1972" s="4">
        <f t="shared" si="605"/>
        <v>4022000</v>
      </c>
      <c r="AA1972" s="16">
        <f t="shared" si="606"/>
        <v>6.2158130283441072E-3</v>
      </c>
      <c r="AB1972" s="15">
        <f t="shared" si="615"/>
        <v>0.46618597712580806</v>
      </c>
      <c r="AC1972" s="15">
        <f t="shared" si="616"/>
        <v>0.6837394331178519</v>
      </c>
      <c r="AD1972" s="4">
        <v>156963</v>
      </c>
      <c r="AE1972" s="26">
        <v>3193.06</v>
      </c>
      <c r="AF1972" s="26">
        <v>3193.06</v>
      </c>
      <c r="AG1972" s="4">
        <f t="shared" si="617"/>
        <v>1778000</v>
      </c>
      <c r="AH1972" s="16">
        <f t="shared" si="607"/>
        <v>1.40607424071991E-2</v>
      </c>
      <c r="AI1972" s="15">
        <f t="shared" si="608"/>
        <v>1.0545556805399325</v>
      </c>
      <c r="AJ1972" s="15">
        <f t="shared" si="609"/>
        <v>1.5466816647919013</v>
      </c>
      <c r="AK1972" s="4">
        <f t="shared" si="610"/>
        <v>15073000</v>
      </c>
      <c r="AL1972" s="27">
        <f t="shared" si="611"/>
        <v>1.6585948384528627E-3</v>
      </c>
      <c r="AM1972" s="15">
        <f t="shared" si="618"/>
        <v>0.12439461288396471</v>
      </c>
      <c r="AN1972" s="15">
        <f t="shared" si="619"/>
        <v>1.4128599590327331E-4</v>
      </c>
    </row>
    <row r="1973" spans="1:40" x14ac:dyDescent="0.2">
      <c r="A1973" s="4" t="s">
        <v>4627</v>
      </c>
      <c r="B1973" s="3" t="s">
        <v>3</v>
      </c>
      <c r="C1973" s="6">
        <v>156963</v>
      </c>
      <c r="D1973" s="3" t="s">
        <v>512</v>
      </c>
      <c r="E1973" s="6">
        <v>156968</v>
      </c>
      <c r="F1973" s="3" t="s">
        <v>2800</v>
      </c>
      <c r="G1973" s="8">
        <v>17000</v>
      </c>
      <c r="H1973" s="6">
        <v>75</v>
      </c>
      <c r="I1973" s="6">
        <v>156802</v>
      </c>
      <c r="J1973" s="13">
        <v>45107</v>
      </c>
      <c r="K1973" s="9">
        <v>17000</v>
      </c>
      <c r="L1973" s="4" t="s">
        <v>4627</v>
      </c>
      <c r="M1973" s="4" t="s">
        <v>4632</v>
      </c>
      <c r="N1973" s="4">
        <f>VLOOKUP(I1973,BaseModelo!$A$2:$E$5075,5)</f>
        <v>3</v>
      </c>
      <c r="P1973" s="15">
        <v>122</v>
      </c>
      <c r="Q1973" s="4">
        <f>VLOOKUP(I1973,BaseModelo!$A$2:$E$5075,3)</f>
        <v>110</v>
      </c>
      <c r="R1973" s="4">
        <f t="shared" si="600"/>
        <v>32283000</v>
      </c>
      <c r="S1973" s="16">
        <f t="shared" si="601"/>
        <v>5.2659294365455498E-4</v>
      </c>
      <c r="T1973" s="4">
        <f t="shared" si="612"/>
        <v>3.9494470774091621E-2</v>
      </c>
      <c r="U1973" s="4">
        <f t="shared" si="613"/>
        <v>6.4244339125855712E-2</v>
      </c>
      <c r="V1973" s="6">
        <f t="shared" si="602"/>
        <v>0</v>
      </c>
      <c r="W1973" s="16" t="str">
        <f t="shared" si="603"/>
        <v/>
      </c>
      <c r="X1973" s="4" t="str">
        <f t="shared" si="614"/>
        <v/>
      </c>
      <c r="Y1973" s="4" t="str">
        <f t="shared" si="604"/>
        <v/>
      </c>
      <c r="Z1973" s="4">
        <f t="shared" si="605"/>
        <v>1992000</v>
      </c>
      <c r="AA1973" s="16">
        <f t="shared" si="606"/>
        <v>8.5341365461847393E-3</v>
      </c>
      <c r="AB1973" s="15">
        <f t="shared" si="615"/>
        <v>0.6400602409638555</v>
      </c>
      <c r="AC1973" s="15">
        <f t="shared" si="616"/>
        <v>1.0411646586345382</v>
      </c>
      <c r="AD1973" s="4">
        <v>156963</v>
      </c>
      <c r="AE1973" s="26">
        <v>2172.4499999999998</v>
      </c>
      <c r="AF1973" s="26">
        <v>2172.4499999999998</v>
      </c>
      <c r="AG1973" s="4">
        <f t="shared" si="617"/>
        <v>1267000</v>
      </c>
      <c r="AH1973" s="16">
        <f t="shared" si="607"/>
        <v>1.3417521704814523E-2</v>
      </c>
      <c r="AI1973" s="15">
        <f t="shared" si="608"/>
        <v>1.0063141278610892</v>
      </c>
      <c r="AJ1973" s="15">
        <f t="shared" si="609"/>
        <v>1.6369376479873718</v>
      </c>
      <c r="AK1973" s="4">
        <f t="shared" si="610"/>
        <v>15073000</v>
      </c>
      <c r="AL1973" s="27">
        <f t="shared" si="611"/>
        <v>1.1278444901479466E-3</v>
      </c>
      <c r="AM1973" s="15">
        <f t="shared" si="618"/>
        <v>8.4588336761095992E-2</v>
      </c>
      <c r="AN1973" s="15">
        <f t="shared" si="619"/>
        <v>7.2457623906292516E-5</v>
      </c>
    </row>
    <row r="1974" spans="1:40" x14ac:dyDescent="0.2">
      <c r="A1974" s="4" t="s">
        <v>4627</v>
      </c>
      <c r="B1974" s="3" t="s">
        <v>3</v>
      </c>
      <c r="C1974" s="6">
        <v>156963</v>
      </c>
      <c r="D1974" s="3" t="s">
        <v>512</v>
      </c>
      <c r="E1974" s="6">
        <v>156969</v>
      </c>
      <c r="F1974" s="3" t="s">
        <v>2801</v>
      </c>
      <c r="G1974" s="8">
        <v>7000</v>
      </c>
      <c r="H1974" s="6">
        <v>110</v>
      </c>
      <c r="I1974" s="6">
        <v>156603</v>
      </c>
      <c r="J1974" s="13">
        <v>45107</v>
      </c>
      <c r="K1974" s="9">
        <v>7000</v>
      </c>
      <c r="L1974" s="4" t="s">
        <v>4627</v>
      </c>
      <c r="M1974" s="4" t="s">
        <v>4632</v>
      </c>
      <c r="N1974" s="4">
        <f>VLOOKUP(I1974,BaseModelo!$A$2:$E$5075,5)</f>
        <v>3</v>
      </c>
      <c r="P1974" s="15">
        <v>142.00000000000003</v>
      </c>
      <c r="Q1974" s="4">
        <f>VLOOKUP(I1974,BaseModelo!$A$2:$E$5075,3)</f>
        <v>110</v>
      </c>
      <c r="R1974" s="4">
        <f t="shared" si="600"/>
        <v>32283000</v>
      </c>
      <c r="S1974" s="16">
        <f t="shared" si="601"/>
        <v>2.168323885636403E-4</v>
      </c>
      <c r="T1974" s="4">
        <f t="shared" si="612"/>
        <v>2.3851562742000433E-2</v>
      </c>
      <c r="U1974" s="4">
        <f t="shared" si="613"/>
        <v>3.0790199176036929E-2</v>
      </c>
      <c r="V1974" s="6">
        <f t="shared" si="602"/>
        <v>0</v>
      </c>
      <c r="W1974" s="16" t="str">
        <f t="shared" si="603"/>
        <v/>
      </c>
      <c r="X1974" s="4" t="str">
        <f t="shared" si="614"/>
        <v/>
      </c>
      <c r="Y1974" s="4" t="str">
        <f t="shared" si="604"/>
        <v/>
      </c>
      <c r="Z1974" s="4">
        <f t="shared" si="605"/>
        <v>1992000</v>
      </c>
      <c r="AA1974" s="16">
        <f t="shared" si="606"/>
        <v>3.5140562248995983E-3</v>
      </c>
      <c r="AB1974" s="15">
        <f t="shared" si="615"/>
        <v>0.3865461847389558</v>
      </c>
      <c r="AC1974" s="15">
        <f t="shared" si="616"/>
        <v>0.49899598393574307</v>
      </c>
      <c r="AD1974" s="4">
        <v>156963</v>
      </c>
      <c r="AE1974" s="26">
        <v>1344.78</v>
      </c>
      <c r="AF1974" s="26">
        <v>1344.78</v>
      </c>
      <c r="AG1974" s="4">
        <f t="shared" si="617"/>
        <v>1267000</v>
      </c>
      <c r="AH1974" s="16">
        <f t="shared" si="607"/>
        <v>5.5248618784530384E-3</v>
      </c>
      <c r="AI1974" s="15">
        <f t="shared" si="608"/>
        <v>0.60773480662983426</v>
      </c>
      <c r="AJ1974" s="15">
        <f t="shared" si="609"/>
        <v>0.7845303867403316</v>
      </c>
      <c r="AK1974" s="4">
        <f t="shared" si="610"/>
        <v>15073000</v>
      </c>
      <c r="AL1974" s="27">
        <f t="shared" si="611"/>
        <v>4.6440655476680156E-4</v>
      </c>
      <c r="AM1974" s="15">
        <f t="shared" si="618"/>
        <v>5.1084721024348169E-2</v>
      </c>
      <c r="AN1974" s="15">
        <f t="shared" si="619"/>
        <v>1.4299170319926922E-5</v>
      </c>
    </row>
    <row r="1975" spans="1:40" x14ac:dyDescent="0.2">
      <c r="A1975" s="4" t="s">
        <v>4627</v>
      </c>
      <c r="B1975" s="3" t="s">
        <v>3</v>
      </c>
      <c r="C1975" s="6">
        <v>156963</v>
      </c>
      <c r="D1975" s="3" t="s">
        <v>512</v>
      </c>
      <c r="E1975" s="6">
        <v>156970</v>
      </c>
      <c r="F1975" s="3" t="s">
        <v>2802</v>
      </c>
      <c r="G1975" s="8">
        <v>18000</v>
      </c>
      <c r="H1975" s="6">
        <v>75</v>
      </c>
      <c r="I1975" s="6">
        <v>156616</v>
      </c>
      <c r="J1975" s="13">
        <v>45107</v>
      </c>
      <c r="K1975" s="9">
        <v>18000</v>
      </c>
      <c r="L1975" s="4" t="s">
        <v>4627</v>
      </c>
      <c r="M1975" s="4" t="s">
        <v>4632</v>
      </c>
      <c r="N1975" s="4">
        <f>VLOOKUP(I1975,BaseModelo!$A$2:$E$5075,5)</f>
        <v>3</v>
      </c>
      <c r="P1975" s="15">
        <v>122</v>
      </c>
      <c r="Q1975" s="4">
        <f>VLOOKUP(I1975,BaseModelo!$A$2:$E$5075,3)</f>
        <v>110</v>
      </c>
      <c r="R1975" s="4">
        <f t="shared" si="600"/>
        <v>32283000</v>
      </c>
      <c r="S1975" s="16">
        <f t="shared" si="601"/>
        <v>5.575689991636465E-4</v>
      </c>
      <c r="T1975" s="4">
        <f t="shared" si="612"/>
        <v>4.1817674937273487E-2</v>
      </c>
      <c r="U1975" s="4">
        <f t="shared" si="613"/>
        <v>6.8023417897964872E-2</v>
      </c>
      <c r="V1975" s="6">
        <f t="shared" si="602"/>
        <v>0</v>
      </c>
      <c r="W1975" s="16" t="str">
        <f t="shared" si="603"/>
        <v/>
      </c>
      <c r="X1975" s="4" t="str">
        <f t="shared" si="614"/>
        <v/>
      </c>
      <c r="Y1975" s="4" t="str">
        <f t="shared" si="604"/>
        <v/>
      </c>
      <c r="Z1975" s="4">
        <f t="shared" si="605"/>
        <v>1992000</v>
      </c>
      <c r="AA1975" s="16">
        <f t="shared" si="606"/>
        <v>9.0361445783132526E-3</v>
      </c>
      <c r="AB1975" s="15">
        <f t="shared" si="615"/>
        <v>0.67771084337349397</v>
      </c>
      <c r="AC1975" s="15">
        <f t="shared" si="616"/>
        <v>1.1024096385542168</v>
      </c>
      <c r="AD1975" s="4">
        <v>156963</v>
      </c>
      <c r="AE1975" s="26">
        <v>2303.4699999999998</v>
      </c>
      <c r="AF1975" s="26">
        <v>2303.4699999999998</v>
      </c>
      <c r="AG1975" s="4">
        <f t="shared" si="617"/>
        <v>1267000</v>
      </c>
      <c r="AH1975" s="16">
        <f t="shared" si="607"/>
        <v>1.4206787687450671E-2</v>
      </c>
      <c r="AI1975" s="15">
        <f t="shared" si="608"/>
        <v>1.0655090765588004</v>
      </c>
      <c r="AJ1975" s="15">
        <f t="shared" si="609"/>
        <v>1.7332280978689818</v>
      </c>
      <c r="AK1975" s="4">
        <f t="shared" si="610"/>
        <v>15073000</v>
      </c>
      <c r="AL1975" s="27">
        <f t="shared" si="611"/>
        <v>1.1941882836860611E-3</v>
      </c>
      <c r="AM1975" s="15">
        <f t="shared" si="618"/>
        <v>8.9564121276454578E-2</v>
      </c>
      <c r="AN1975" s="15">
        <f t="shared" si="619"/>
        <v>8.1232768670030361E-5</v>
      </c>
    </row>
    <row r="1976" spans="1:40" x14ac:dyDescent="0.2">
      <c r="A1976" s="4" t="s">
        <v>4628</v>
      </c>
      <c r="B1976" s="3" t="s">
        <v>12</v>
      </c>
      <c r="C1976" s="6">
        <v>156979</v>
      </c>
      <c r="D1976" s="3" t="s">
        <v>178</v>
      </c>
      <c r="E1976" s="6">
        <v>156988</v>
      </c>
      <c r="F1976" s="3" t="s">
        <v>2784</v>
      </c>
      <c r="G1976" s="8">
        <v>10000</v>
      </c>
      <c r="H1976" s="6">
        <v>142</v>
      </c>
      <c r="I1976" s="6">
        <v>147582</v>
      </c>
      <c r="J1976" s="13">
        <v>45107</v>
      </c>
      <c r="K1976" s="9">
        <v>10000</v>
      </c>
      <c r="L1976" s="4" t="s">
        <v>4628</v>
      </c>
      <c r="M1976" s="4" t="s">
        <v>4632</v>
      </c>
      <c r="N1976" s="4">
        <f>VLOOKUP(I1976,BaseModelo!$A$2:$E$5075,5)</f>
        <v>10</v>
      </c>
      <c r="P1976" s="15">
        <v>142.00000000000003</v>
      </c>
      <c r="Q1976" s="4">
        <f>VLOOKUP(I1976,BaseModelo!$A$2:$E$5075,3)</f>
        <v>0</v>
      </c>
      <c r="R1976" s="4">
        <f t="shared" si="600"/>
        <v>32283000</v>
      </c>
      <c r="S1976" s="16">
        <f t="shared" si="601"/>
        <v>3.0976055509091471E-4</v>
      </c>
      <c r="T1976" s="4">
        <f t="shared" si="612"/>
        <v>4.3985998822909891E-2</v>
      </c>
      <c r="U1976" s="4">
        <f t="shared" si="613"/>
        <v>4.3985998822909898E-2</v>
      </c>
      <c r="V1976" s="6">
        <f t="shared" si="602"/>
        <v>0</v>
      </c>
      <c r="W1976" s="16" t="str">
        <f t="shared" si="603"/>
        <v/>
      </c>
      <c r="X1976" s="4" t="str">
        <f t="shared" si="614"/>
        <v/>
      </c>
      <c r="Y1976" s="4" t="str">
        <f t="shared" si="604"/>
        <v/>
      </c>
      <c r="Z1976" s="4">
        <f t="shared" si="605"/>
        <v>4121000</v>
      </c>
      <c r="AA1976" s="16">
        <f t="shared" si="606"/>
        <v>2.4265954865323952E-3</v>
      </c>
      <c r="AB1976" s="15">
        <f t="shared" si="615"/>
        <v>0.3445765590876001</v>
      </c>
      <c r="AC1976" s="15">
        <f t="shared" si="616"/>
        <v>0.34457655908760021</v>
      </c>
      <c r="AD1976" s="4">
        <v>156979</v>
      </c>
      <c r="AE1976" s="26">
        <v>2510.34</v>
      </c>
      <c r="AF1976" s="26">
        <v>2510.34</v>
      </c>
      <c r="AG1976" s="4">
        <f t="shared" si="617"/>
        <v>1846000</v>
      </c>
      <c r="AH1976" s="16">
        <f t="shared" si="607"/>
        <v>5.4171180931744311E-3</v>
      </c>
      <c r="AI1976" s="15">
        <f t="shared" si="608"/>
        <v>0.76923076923076927</v>
      </c>
      <c r="AJ1976" s="15">
        <f t="shared" si="609"/>
        <v>0.76923076923076938</v>
      </c>
      <c r="AK1976" s="4">
        <f t="shared" si="610"/>
        <v>16319000</v>
      </c>
      <c r="AL1976" s="27">
        <f t="shared" si="611"/>
        <v>6.1278264599546543E-4</v>
      </c>
      <c r="AM1976" s="15">
        <f t="shared" si="618"/>
        <v>8.7015135731356094E-2</v>
      </c>
      <c r="AN1976" s="15">
        <f t="shared" si="619"/>
        <v>2.6953856745456156E-5</v>
      </c>
    </row>
    <row r="1977" spans="1:40" x14ac:dyDescent="0.2">
      <c r="A1977" s="4" t="s">
        <v>4628</v>
      </c>
      <c r="B1977" s="2" t="s">
        <v>12</v>
      </c>
      <c r="C1977" s="5">
        <v>157033</v>
      </c>
      <c r="D1977" s="2" t="s">
        <v>513</v>
      </c>
      <c r="E1977" s="5">
        <v>157034</v>
      </c>
      <c r="F1977" s="2" t="s">
        <v>2756</v>
      </c>
      <c r="G1977" s="7">
        <v>7000</v>
      </c>
      <c r="H1977" s="5">
        <v>142</v>
      </c>
      <c r="I1977" s="6">
        <v>156837</v>
      </c>
      <c r="J1977" s="13">
        <v>45107</v>
      </c>
      <c r="K1977" s="9">
        <v>7000</v>
      </c>
      <c r="L1977" s="4" t="s">
        <v>4628</v>
      </c>
      <c r="M1977" s="4" t="s">
        <v>4632</v>
      </c>
      <c r="N1977" s="4">
        <f>VLOOKUP(I1977,BaseModelo!$A$2:$E$5075,5)</f>
        <v>9</v>
      </c>
      <c r="P1977" s="15">
        <v>142.00000000000003</v>
      </c>
      <c r="Q1977" s="4">
        <f>VLOOKUP(I1977,BaseModelo!$A$2:$E$5075,3)</f>
        <v>147</v>
      </c>
      <c r="R1977" s="4">
        <f t="shared" si="600"/>
        <v>32283000</v>
      </c>
      <c r="S1977" s="16">
        <f t="shared" si="601"/>
        <v>2.168323885636403E-4</v>
      </c>
      <c r="T1977" s="4">
        <f t="shared" si="612"/>
        <v>3.0790199176036922E-2</v>
      </c>
      <c r="U1977" s="4">
        <f t="shared" si="613"/>
        <v>3.0790199176036929E-2</v>
      </c>
      <c r="V1977" s="6">
        <f t="shared" si="602"/>
        <v>0</v>
      </c>
      <c r="W1977" s="16" t="str">
        <f t="shared" si="603"/>
        <v/>
      </c>
      <c r="X1977" s="4" t="str">
        <f t="shared" si="614"/>
        <v/>
      </c>
      <c r="Y1977" s="4" t="str">
        <f t="shared" si="604"/>
        <v/>
      </c>
      <c r="Z1977" s="4">
        <f t="shared" si="605"/>
        <v>5305000</v>
      </c>
      <c r="AA1977" s="16">
        <f t="shared" si="606"/>
        <v>1.3195098963242225E-3</v>
      </c>
      <c r="AB1977" s="15">
        <f t="shared" si="615"/>
        <v>0.18737040527803958</v>
      </c>
      <c r="AC1977" s="15">
        <f t="shared" si="616"/>
        <v>0.18737040527803964</v>
      </c>
      <c r="AD1977" s="4">
        <v>157033</v>
      </c>
      <c r="AE1977" s="26">
        <v>1758.65</v>
      </c>
      <c r="AF1977" s="26">
        <v>1758.65</v>
      </c>
      <c r="AG1977" s="4">
        <f t="shared" si="617"/>
        <v>3095000</v>
      </c>
      <c r="AH1977" s="16">
        <f t="shared" si="607"/>
        <v>2.2617124394184169E-3</v>
      </c>
      <c r="AI1977" s="15">
        <f t="shared" si="608"/>
        <v>0.32116316639741521</v>
      </c>
      <c r="AJ1977" s="15">
        <f t="shared" si="609"/>
        <v>0.32116316639741527</v>
      </c>
      <c r="AK1977" s="4">
        <f t="shared" si="610"/>
        <v>16319000</v>
      </c>
      <c r="AL1977" s="27">
        <f t="shared" si="611"/>
        <v>4.289478521968258E-4</v>
      </c>
      <c r="AM1977" s="15">
        <f t="shared" si="618"/>
        <v>6.0910595011949266E-2</v>
      </c>
      <c r="AN1977" s="15">
        <f t="shared" si="619"/>
        <v>1.3207389805273516E-5</v>
      </c>
    </row>
    <row r="1978" spans="1:40" x14ac:dyDescent="0.2">
      <c r="A1978" s="4" t="s">
        <v>4628</v>
      </c>
      <c r="B1978" s="3" t="s">
        <v>12</v>
      </c>
      <c r="C1978" s="6">
        <v>157033</v>
      </c>
      <c r="D1978" s="3" t="s">
        <v>513</v>
      </c>
      <c r="E1978" s="6">
        <v>157035</v>
      </c>
      <c r="F1978" s="3" t="s">
        <v>2793</v>
      </c>
      <c r="G1978" s="8">
        <v>7000</v>
      </c>
      <c r="H1978" s="6">
        <v>142</v>
      </c>
      <c r="I1978" s="6">
        <v>156850</v>
      </c>
      <c r="J1978" s="13">
        <v>45107</v>
      </c>
      <c r="K1978" s="9">
        <v>7000</v>
      </c>
      <c r="L1978" s="4" t="s">
        <v>4628</v>
      </c>
      <c r="M1978" s="4" t="s">
        <v>4632</v>
      </c>
      <c r="N1978" s="4">
        <f>VLOOKUP(I1978,BaseModelo!$A$2:$E$5075,5)</f>
        <v>9</v>
      </c>
      <c r="P1978" s="15">
        <v>142.00000000000003</v>
      </c>
      <c r="Q1978" s="4">
        <f>VLOOKUP(I1978,BaseModelo!$A$2:$E$5075,3)</f>
        <v>147</v>
      </c>
      <c r="R1978" s="4">
        <f t="shared" si="600"/>
        <v>32283000</v>
      </c>
      <c r="S1978" s="16">
        <f t="shared" si="601"/>
        <v>2.168323885636403E-4</v>
      </c>
      <c r="T1978" s="4">
        <f t="shared" si="612"/>
        <v>3.0790199176036922E-2</v>
      </c>
      <c r="U1978" s="4">
        <f t="shared" si="613"/>
        <v>3.0790199176036929E-2</v>
      </c>
      <c r="V1978" s="6">
        <f t="shared" si="602"/>
        <v>0</v>
      </c>
      <c r="W1978" s="16" t="str">
        <f t="shared" si="603"/>
        <v/>
      </c>
      <c r="X1978" s="4" t="str">
        <f t="shared" si="614"/>
        <v/>
      </c>
      <c r="Y1978" s="4" t="str">
        <f t="shared" si="604"/>
        <v/>
      </c>
      <c r="Z1978" s="4">
        <f t="shared" si="605"/>
        <v>5305000</v>
      </c>
      <c r="AA1978" s="16">
        <f t="shared" si="606"/>
        <v>1.3195098963242225E-3</v>
      </c>
      <c r="AB1978" s="15">
        <f t="shared" si="615"/>
        <v>0.18737040527803958</v>
      </c>
      <c r="AC1978" s="15">
        <f t="shared" si="616"/>
        <v>0.18737040527803964</v>
      </c>
      <c r="AD1978" s="4">
        <v>157033</v>
      </c>
      <c r="AE1978" s="26">
        <v>1758.65</v>
      </c>
      <c r="AF1978" s="26">
        <v>1758.65</v>
      </c>
      <c r="AG1978" s="4">
        <f t="shared" si="617"/>
        <v>3095000</v>
      </c>
      <c r="AH1978" s="16">
        <f t="shared" si="607"/>
        <v>2.2617124394184169E-3</v>
      </c>
      <c r="AI1978" s="15">
        <f t="shared" si="608"/>
        <v>0.32116316639741521</v>
      </c>
      <c r="AJ1978" s="15">
        <f t="shared" si="609"/>
        <v>0.32116316639741527</v>
      </c>
      <c r="AK1978" s="4">
        <f t="shared" si="610"/>
        <v>16319000</v>
      </c>
      <c r="AL1978" s="27">
        <f t="shared" si="611"/>
        <v>4.289478521968258E-4</v>
      </c>
      <c r="AM1978" s="15">
        <f t="shared" si="618"/>
        <v>6.0910595011949266E-2</v>
      </c>
      <c r="AN1978" s="15">
        <f t="shared" si="619"/>
        <v>1.3207389805273516E-5</v>
      </c>
    </row>
    <row r="1979" spans="1:40" x14ac:dyDescent="0.2">
      <c r="A1979" s="4" t="s">
        <v>4628</v>
      </c>
      <c r="B1979" s="3" t="s">
        <v>12</v>
      </c>
      <c r="C1979" s="6">
        <v>157033</v>
      </c>
      <c r="D1979" s="3" t="s">
        <v>513</v>
      </c>
      <c r="E1979" s="6">
        <v>157036</v>
      </c>
      <c r="F1979" s="3" t="s">
        <v>2794</v>
      </c>
      <c r="G1979" s="8">
        <v>7000</v>
      </c>
      <c r="H1979" s="6">
        <v>142</v>
      </c>
      <c r="I1979" s="6">
        <v>156871</v>
      </c>
      <c r="J1979" s="13">
        <v>45107</v>
      </c>
      <c r="K1979" s="9">
        <v>7000</v>
      </c>
      <c r="L1979" s="4" t="s">
        <v>4628</v>
      </c>
      <c r="M1979" s="4" t="s">
        <v>4632</v>
      </c>
      <c r="N1979" s="4">
        <f>VLOOKUP(I1979,BaseModelo!$A$2:$E$5075,5)</f>
        <v>10</v>
      </c>
      <c r="P1979" s="15">
        <v>142.00000000000003</v>
      </c>
      <c r="Q1979" s="4">
        <f>VLOOKUP(I1979,BaseModelo!$A$2:$E$5075,3)</f>
        <v>0</v>
      </c>
      <c r="R1979" s="4">
        <f t="shared" si="600"/>
        <v>32283000</v>
      </c>
      <c r="S1979" s="16">
        <f t="shared" si="601"/>
        <v>2.168323885636403E-4</v>
      </c>
      <c r="T1979" s="4">
        <f t="shared" si="612"/>
        <v>3.0790199176036922E-2</v>
      </c>
      <c r="U1979" s="4">
        <f t="shared" si="613"/>
        <v>3.0790199176036929E-2</v>
      </c>
      <c r="V1979" s="6">
        <f t="shared" si="602"/>
        <v>0</v>
      </c>
      <c r="W1979" s="16" t="str">
        <f t="shared" si="603"/>
        <v/>
      </c>
      <c r="X1979" s="4" t="str">
        <f t="shared" si="614"/>
        <v/>
      </c>
      <c r="Y1979" s="4" t="str">
        <f t="shared" si="604"/>
        <v/>
      </c>
      <c r="Z1979" s="4">
        <f t="shared" si="605"/>
        <v>4121000</v>
      </c>
      <c r="AA1979" s="16">
        <f t="shared" si="606"/>
        <v>1.6986168405726766E-3</v>
      </c>
      <c r="AB1979" s="15">
        <f t="shared" si="615"/>
        <v>0.24120359136132008</v>
      </c>
      <c r="AC1979" s="15">
        <f t="shared" si="616"/>
        <v>0.24120359136132014</v>
      </c>
      <c r="AD1979" s="4">
        <v>157033</v>
      </c>
      <c r="AE1979" s="26">
        <v>1758.65</v>
      </c>
      <c r="AF1979" s="26">
        <v>1758.65</v>
      </c>
      <c r="AG1979" s="4">
        <f t="shared" si="617"/>
        <v>1846000</v>
      </c>
      <c r="AH1979" s="16">
        <f t="shared" si="607"/>
        <v>3.791982665222102E-3</v>
      </c>
      <c r="AI1979" s="15">
        <f t="shared" si="608"/>
        <v>0.53846153846153844</v>
      </c>
      <c r="AJ1979" s="15">
        <f t="shared" si="609"/>
        <v>0.53846153846153855</v>
      </c>
      <c r="AK1979" s="4">
        <f t="shared" si="610"/>
        <v>16319000</v>
      </c>
      <c r="AL1979" s="27">
        <f t="shared" si="611"/>
        <v>4.289478521968258E-4</v>
      </c>
      <c r="AM1979" s="15">
        <f t="shared" si="618"/>
        <v>6.0910595011949266E-2</v>
      </c>
      <c r="AN1979" s="15">
        <f t="shared" si="619"/>
        <v>1.3207389805273516E-5</v>
      </c>
    </row>
    <row r="1980" spans="1:40" x14ac:dyDescent="0.2">
      <c r="A1980" s="4" t="s">
        <v>4628</v>
      </c>
      <c r="B1980" s="3" t="s">
        <v>12</v>
      </c>
      <c r="C1980" s="6">
        <v>157033</v>
      </c>
      <c r="D1980" s="3" t="s">
        <v>513</v>
      </c>
      <c r="E1980" s="6">
        <v>157037</v>
      </c>
      <c r="F1980" s="3" t="s">
        <v>2795</v>
      </c>
      <c r="G1980" s="8">
        <v>7000</v>
      </c>
      <c r="H1980" s="6">
        <v>142</v>
      </c>
      <c r="I1980" s="6">
        <v>156863</v>
      </c>
      <c r="J1980" s="13">
        <v>45107</v>
      </c>
      <c r="K1980" s="9">
        <v>7000</v>
      </c>
      <c r="L1980" s="4" t="s">
        <v>4628</v>
      </c>
      <c r="M1980" s="4" t="s">
        <v>4632</v>
      </c>
      <c r="N1980" s="4">
        <f>VLOOKUP(I1980,BaseModelo!$A$2:$E$5075,5)</f>
        <v>9</v>
      </c>
      <c r="P1980" s="15">
        <v>142.00000000000003</v>
      </c>
      <c r="Q1980" s="4">
        <f>VLOOKUP(I1980,BaseModelo!$A$2:$E$5075,3)</f>
        <v>147</v>
      </c>
      <c r="R1980" s="4">
        <f t="shared" si="600"/>
        <v>32283000</v>
      </c>
      <c r="S1980" s="16">
        <f t="shared" si="601"/>
        <v>2.168323885636403E-4</v>
      </c>
      <c r="T1980" s="4">
        <f t="shared" si="612"/>
        <v>3.0790199176036922E-2</v>
      </c>
      <c r="U1980" s="4">
        <f t="shared" si="613"/>
        <v>3.0790199176036929E-2</v>
      </c>
      <c r="V1980" s="6">
        <f t="shared" si="602"/>
        <v>0</v>
      </c>
      <c r="W1980" s="16" t="str">
        <f t="shared" si="603"/>
        <v/>
      </c>
      <c r="X1980" s="4" t="str">
        <f t="shared" si="614"/>
        <v/>
      </c>
      <c r="Y1980" s="4" t="str">
        <f t="shared" si="604"/>
        <v/>
      </c>
      <c r="Z1980" s="4">
        <f t="shared" si="605"/>
        <v>5305000</v>
      </c>
      <c r="AA1980" s="16">
        <f t="shared" si="606"/>
        <v>1.3195098963242225E-3</v>
      </c>
      <c r="AB1980" s="15">
        <f t="shared" si="615"/>
        <v>0.18737040527803958</v>
      </c>
      <c r="AC1980" s="15">
        <f t="shared" si="616"/>
        <v>0.18737040527803964</v>
      </c>
      <c r="AD1980" s="4">
        <v>157033</v>
      </c>
      <c r="AE1980" s="26">
        <v>1758.65</v>
      </c>
      <c r="AF1980" s="26">
        <v>1758.65</v>
      </c>
      <c r="AG1980" s="4">
        <f t="shared" si="617"/>
        <v>3095000</v>
      </c>
      <c r="AH1980" s="16">
        <f t="shared" si="607"/>
        <v>2.2617124394184169E-3</v>
      </c>
      <c r="AI1980" s="15">
        <f t="shared" si="608"/>
        <v>0.32116316639741521</v>
      </c>
      <c r="AJ1980" s="15">
        <f t="shared" si="609"/>
        <v>0.32116316639741527</v>
      </c>
      <c r="AK1980" s="4">
        <f t="shared" si="610"/>
        <v>16319000</v>
      </c>
      <c r="AL1980" s="27">
        <f t="shared" si="611"/>
        <v>4.289478521968258E-4</v>
      </c>
      <c r="AM1980" s="15">
        <f t="shared" si="618"/>
        <v>6.0910595011949266E-2</v>
      </c>
      <c r="AN1980" s="15">
        <f t="shared" si="619"/>
        <v>1.3207389805273516E-5</v>
      </c>
    </row>
    <row r="1981" spans="1:40" x14ac:dyDescent="0.2">
      <c r="A1981" s="4" t="s">
        <v>4628</v>
      </c>
      <c r="B1981" s="3" t="s">
        <v>12</v>
      </c>
      <c r="C1981" s="6">
        <v>157033</v>
      </c>
      <c r="D1981" s="3" t="s">
        <v>513</v>
      </c>
      <c r="E1981" s="6">
        <v>157038</v>
      </c>
      <c r="F1981" s="3" t="s">
        <v>2796</v>
      </c>
      <c r="G1981" s="8">
        <v>7000</v>
      </c>
      <c r="H1981" s="6">
        <v>142</v>
      </c>
      <c r="I1981" s="6">
        <v>156833</v>
      </c>
      <c r="J1981" s="13">
        <v>45107</v>
      </c>
      <c r="K1981" s="9">
        <v>7000</v>
      </c>
      <c r="L1981" s="4" t="s">
        <v>4628</v>
      </c>
      <c r="M1981" s="4" t="s">
        <v>4632</v>
      </c>
      <c r="N1981" s="4">
        <f>VLOOKUP(I1981,BaseModelo!$A$2:$E$5075,5)</f>
        <v>9</v>
      </c>
      <c r="P1981" s="15">
        <v>142.00000000000003</v>
      </c>
      <c r="Q1981" s="4">
        <f>VLOOKUP(I1981,BaseModelo!$A$2:$E$5075,3)</f>
        <v>147</v>
      </c>
      <c r="R1981" s="4">
        <f t="shared" si="600"/>
        <v>32283000</v>
      </c>
      <c r="S1981" s="16">
        <f t="shared" si="601"/>
        <v>2.168323885636403E-4</v>
      </c>
      <c r="T1981" s="4">
        <f t="shared" si="612"/>
        <v>3.0790199176036922E-2</v>
      </c>
      <c r="U1981" s="4">
        <f t="shared" si="613"/>
        <v>3.0790199176036929E-2</v>
      </c>
      <c r="V1981" s="6">
        <f t="shared" si="602"/>
        <v>0</v>
      </c>
      <c r="W1981" s="16" t="str">
        <f t="shared" si="603"/>
        <v/>
      </c>
      <c r="X1981" s="4" t="str">
        <f t="shared" si="614"/>
        <v/>
      </c>
      <c r="Y1981" s="4" t="str">
        <f t="shared" si="604"/>
        <v/>
      </c>
      <c r="Z1981" s="4">
        <f t="shared" si="605"/>
        <v>5305000</v>
      </c>
      <c r="AA1981" s="16">
        <f t="shared" si="606"/>
        <v>1.3195098963242225E-3</v>
      </c>
      <c r="AB1981" s="15">
        <f t="shared" si="615"/>
        <v>0.18737040527803958</v>
      </c>
      <c r="AC1981" s="15">
        <f t="shared" si="616"/>
        <v>0.18737040527803964</v>
      </c>
      <c r="AD1981" s="4">
        <v>157033</v>
      </c>
      <c r="AE1981" s="26">
        <v>1758.65</v>
      </c>
      <c r="AF1981" s="26">
        <v>1758.65</v>
      </c>
      <c r="AG1981" s="4">
        <f t="shared" si="617"/>
        <v>3095000</v>
      </c>
      <c r="AH1981" s="16">
        <f t="shared" si="607"/>
        <v>2.2617124394184169E-3</v>
      </c>
      <c r="AI1981" s="15">
        <f t="shared" si="608"/>
        <v>0.32116316639741521</v>
      </c>
      <c r="AJ1981" s="15">
        <f t="shared" si="609"/>
        <v>0.32116316639741527</v>
      </c>
      <c r="AK1981" s="4">
        <f t="shared" si="610"/>
        <v>16319000</v>
      </c>
      <c r="AL1981" s="27">
        <f t="shared" si="611"/>
        <v>4.289478521968258E-4</v>
      </c>
      <c r="AM1981" s="15">
        <f t="shared" si="618"/>
        <v>6.0910595011949266E-2</v>
      </c>
      <c r="AN1981" s="15">
        <f t="shared" si="619"/>
        <v>1.3207389805273516E-5</v>
      </c>
    </row>
    <row r="1982" spans="1:40" x14ac:dyDescent="0.2">
      <c r="A1982" s="4" t="s">
        <v>4627</v>
      </c>
      <c r="B1982" s="2" t="s">
        <v>17</v>
      </c>
      <c r="C1982" s="5">
        <v>157048</v>
      </c>
      <c r="D1982" s="2" t="s">
        <v>514</v>
      </c>
      <c r="E1982" s="5">
        <v>157049</v>
      </c>
      <c r="F1982" s="2" t="s">
        <v>2757</v>
      </c>
      <c r="G1982" s="7">
        <v>7000</v>
      </c>
      <c r="H1982" s="5">
        <v>142</v>
      </c>
      <c r="I1982" s="6">
        <v>156882</v>
      </c>
      <c r="J1982" s="13">
        <v>45107</v>
      </c>
      <c r="K1982" s="9">
        <v>7000</v>
      </c>
      <c r="L1982" s="4" t="s">
        <v>4627</v>
      </c>
      <c r="M1982" s="4" t="s">
        <v>4632</v>
      </c>
      <c r="N1982" s="4">
        <f>VLOOKUP(I1982,BaseModelo!$A$2:$E$5075,5)</f>
        <v>8</v>
      </c>
      <c r="P1982" s="15">
        <v>142.00000000000003</v>
      </c>
      <c r="Q1982" s="4">
        <f>VLOOKUP(I1982,BaseModelo!$A$2:$E$5075,3)</f>
        <v>132</v>
      </c>
      <c r="R1982" s="4">
        <f t="shared" si="600"/>
        <v>32283000</v>
      </c>
      <c r="S1982" s="16">
        <f t="shared" si="601"/>
        <v>2.168323885636403E-4</v>
      </c>
      <c r="T1982" s="4">
        <f t="shared" si="612"/>
        <v>3.0790199176036922E-2</v>
      </c>
      <c r="U1982" s="4">
        <f t="shared" si="613"/>
        <v>3.0790199176036929E-2</v>
      </c>
      <c r="V1982" s="6">
        <f t="shared" si="602"/>
        <v>0</v>
      </c>
      <c r="W1982" s="16" t="str">
        <f t="shared" si="603"/>
        <v/>
      </c>
      <c r="X1982" s="4" t="str">
        <f t="shared" si="614"/>
        <v/>
      </c>
      <c r="Y1982" s="4" t="str">
        <f t="shared" si="604"/>
        <v/>
      </c>
      <c r="Z1982" s="4">
        <f t="shared" si="605"/>
        <v>5836000</v>
      </c>
      <c r="AA1982" s="16">
        <f t="shared" si="606"/>
        <v>1.199451679232351E-3</v>
      </c>
      <c r="AB1982" s="15">
        <f t="shared" si="615"/>
        <v>0.17032213845099384</v>
      </c>
      <c r="AC1982" s="15">
        <f t="shared" si="616"/>
        <v>0.17032213845099387</v>
      </c>
      <c r="AD1982" s="4">
        <v>157048</v>
      </c>
      <c r="AE1982" s="26">
        <v>1758.65</v>
      </c>
      <c r="AF1982" s="26">
        <v>1758.65</v>
      </c>
      <c r="AG1982" s="4">
        <f t="shared" si="617"/>
        <v>2254000</v>
      </c>
      <c r="AH1982" s="16">
        <f t="shared" si="607"/>
        <v>3.105590062111801E-3</v>
      </c>
      <c r="AI1982" s="15">
        <f t="shared" si="608"/>
        <v>0.44099378881987572</v>
      </c>
      <c r="AJ1982" s="15">
        <f t="shared" si="609"/>
        <v>0.44099378881987583</v>
      </c>
      <c r="AK1982" s="4">
        <f t="shared" si="610"/>
        <v>15073000</v>
      </c>
      <c r="AL1982" s="27">
        <f t="shared" si="611"/>
        <v>4.6440655476680156E-4</v>
      </c>
      <c r="AM1982" s="15">
        <f t="shared" si="618"/>
        <v>6.5945730776885828E-2</v>
      </c>
      <c r="AN1982" s="15">
        <f t="shared" si="619"/>
        <v>1.4299170319926922E-5</v>
      </c>
    </row>
    <row r="1983" spans="1:40" x14ac:dyDescent="0.2">
      <c r="A1983" s="4" t="s">
        <v>4627</v>
      </c>
      <c r="B1983" s="3" t="s">
        <v>17</v>
      </c>
      <c r="C1983" s="6">
        <v>157048</v>
      </c>
      <c r="D1983" s="3" t="s">
        <v>514</v>
      </c>
      <c r="E1983" s="6">
        <v>157050</v>
      </c>
      <c r="F1983" s="3" t="s">
        <v>2803</v>
      </c>
      <c r="G1983" s="8">
        <v>7000</v>
      </c>
      <c r="H1983" s="6">
        <v>142</v>
      </c>
      <c r="I1983" s="6">
        <v>156160</v>
      </c>
      <c r="J1983" s="13">
        <v>45107</v>
      </c>
      <c r="K1983" s="9">
        <v>7000</v>
      </c>
      <c r="L1983" s="4" t="s">
        <v>4627</v>
      </c>
      <c r="M1983" s="4" t="s">
        <v>4632</v>
      </c>
      <c r="N1983" s="4">
        <f>VLOOKUP(I1983,BaseModelo!$A$2:$E$5075,5)</f>
        <v>10</v>
      </c>
      <c r="P1983" s="15">
        <v>142.00000000000003</v>
      </c>
      <c r="Q1983" s="4">
        <f>VLOOKUP(I1983,BaseModelo!$A$2:$E$5075,3)</f>
        <v>0</v>
      </c>
      <c r="R1983" s="4">
        <f t="shared" si="600"/>
        <v>32283000</v>
      </c>
      <c r="S1983" s="16">
        <f t="shared" si="601"/>
        <v>2.168323885636403E-4</v>
      </c>
      <c r="T1983" s="4">
        <f t="shared" si="612"/>
        <v>3.0790199176036922E-2</v>
      </c>
      <c r="U1983" s="4">
        <f t="shared" si="613"/>
        <v>3.0790199176036929E-2</v>
      </c>
      <c r="V1983" s="6">
        <f t="shared" si="602"/>
        <v>0</v>
      </c>
      <c r="W1983" s="16" t="str">
        <f t="shared" si="603"/>
        <v/>
      </c>
      <c r="X1983" s="4" t="str">
        <f t="shared" si="614"/>
        <v/>
      </c>
      <c r="Y1983" s="4" t="str">
        <f t="shared" si="604"/>
        <v/>
      </c>
      <c r="Z1983" s="4">
        <f t="shared" si="605"/>
        <v>4121000</v>
      </c>
      <c r="AA1983" s="16">
        <f t="shared" si="606"/>
        <v>1.6986168405726766E-3</v>
      </c>
      <c r="AB1983" s="15">
        <f t="shared" si="615"/>
        <v>0.24120359136132008</v>
      </c>
      <c r="AC1983" s="15">
        <f t="shared" si="616"/>
        <v>0.24120359136132014</v>
      </c>
      <c r="AD1983" s="4">
        <v>157048</v>
      </c>
      <c r="AE1983" s="26">
        <v>1758.65</v>
      </c>
      <c r="AF1983" s="26">
        <v>1758.65</v>
      </c>
      <c r="AG1983" s="4">
        <f t="shared" si="617"/>
        <v>2105000</v>
      </c>
      <c r="AH1983" s="16">
        <f t="shared" si="607"/>
        <v>3.3254156769596198E-3</v>
      </c>
      <c r="AI1983" s="15">
        <f t="shared" si="608"/>
        <v>0.47220902612826604</v>
      </c>
      <c r="AJ1983" s="15">
        <f t="shared" si="609"/>
        <v>0.4722090261282661</v>
      </c>
      <c r="AK1983" s="4">
        <f t="shared" si="610"/>
        <v>15073000</v>
      </c>
      <c r="AL1983" s="27">
        <f t="shared" si="611"/>
        <v>4.6440655476680156E-4</v>
      </c>
      <c r="AM1983" s="15">
        <f t="shared" si="618"/>
        <v>6.5945730776885828E-2</v>
      </c>
      <c r="AN1983" s="15">
        <f t="shared" si="619"/>
        <v>1.4299170319926922E-5</v>
      </c>
    </row>
    <row r="1984" spans="1:40" x14ac:dyDescent="0.2">
      <c r="A1984" s="4" t="s">
        <v>4627</v>
      </c>
      <c r="B1984" s="3" t="s">
        <v>17</v>
      </c>
      <c r="C1984" s="6">
        <v>157048</v>
      </c>
      <c r="D1984" s="3" t="s">
        <v>514</v>
      </c>
      <c r="E1984" s="6">
        <v>157051</v>
      </c>
      <c r="F1984" s="3" t="s">
        <v>2804</v>
      </c>
      <c r="G1984" s="8">
        <v>7000</v>
      </c>
      <c r="H1984" s="6">
        <v>142</v>
      </c>
      <c r="I1984" s="6">
        <v>156161</v>
      </c>
      <c r="J1984" s="13">
        <v>45107</v>
      </c>
      <c r="K1984" s="9">
        <v>7000</v>
      </c>
      <c r="L1984" s="4" t="s">
        <v>4627</v>
      </c>
      <c r="M1984" s="4" t="s">
        <v>4632</v>
      </c>
      <c r="N1984" s="4">
        <f>VLOOKUP(I1984,BaseModelo!$A$2:$E$5075,5)</f>
        <v>8</v>
      </c>
      <c r="P1984" s="15">
        <v>142.00000000000003</v>
      </c>
      <c r="Q1984" s="4">
        <f>VLOOKUP(I1984,BaseModelo!$A$2:$E$5075,3)</f>
        <v>132</v>
      </c>
      <c r="R1984" s="4">
        <f t="shared" si="600"/>
        <v>32283000</v>
      </c>
      <c r="S1984" s="16">
        <f t="shared" si="601"/>
        <v>2.168323885636403E-4</v>
      </c>
      <c r="T1984" s="4">
        <f t="shared" si="612"/>
        <v>3.0790199176036922E-2</v>
      </c>
      <c r="U1984" s="4">
        <f t="shared" si="613"/>
        <v>3.0790199176036929E-2</v>
      </c>
      <c r="V1984" s="6">
        <f t="shared" si="602"/>
        <v>0</v>
      </c>
      <c r="W1984" s="16" t="str">
        <f t="shared" si="603"/>
        <v/>
      </c>
      <c r="X1984" s="4" t="str">
        <f t="shared" si="614"/>
        <v/>
      </c>
      <c r="Y1984" s="4" t="str">
        <f t="shared" si="604"/>
        <v/>
      </c>
      <c r="Z1984" s="4">
        <f t="shared" si="605"/>
        <v>5836000</v>
      </c>
      <c r="AA1984" s="16">
        <f t="shared" si="606"/>
        <v>1.199451679232351E-3</v>
      </c>
      <c r="AB1984" s="15">
        <f t="shared" si="615"/>
        <v>0.17032213845099384</v>
      </c>
      <c r="AC1984" s="15">
        <f t="shared" si="616"/>
        <v>0.17032213845099387</v>
      </c>
      <c r="AD1984" s="4">
        <v>157048</v>
      </c>
      <c r="AE1984" s="26">
        <v>1758.65</v>
      </c>
      <c r="AF1984" s="26">
        <v>1758.65</v>
      </c>
      <c r="AG1984" s="4">
        <f t="shared" si="617"/>
        <v>2254000</v>
      </c>
      <c r="AH1984" s="16">
        <f t="shared" si="607"/>
        <v>3.105590062111801E-3</v>
      </c>
      <c r="AI1984" s="15">
        <f t="shared" si="608"/>
        <v>0.44099378881987572</v>
      </c>
      <c r="AJ1984" s="15">
        <f t="shared" si="609"/>
        <v>0.44099378881987583</v>
      </c>
      <c r="AK1984" s="4">
        <f t="shared" si="610"/>
        <v>15073000</v>
      </c>
      <c r="AL1984" s="27">
        <f t="shared" si="611"/>
        <v>4.6440655476680156E-4</v>
      </c>
      <c r="AM1984" s="15">
        <f t="shared" si="618"/>
        <v>6.5945730776885828E-2</v>
      </c>
      <c r="AN1984" s="15">
        <f t="shared" si="619"/>
        <v>1.4299170319926922E-5</v>
      </c>
    </row>
    <row r="1985" spans="1:40" x14ac:dyDescent="0.2">
      <c r="A1985" s="4" t="s">
        <v>4627</v>
      </c>
      <c r="B1985" s="3" t="s">
        <v>17</v>
      </c>
      <c r="C1985" s="6">
        <v>157048</v>
      </c>
      <c r="D1985" s="3" t="s">
        <v>514</v>
      </c>
      <c r="E1985" s="6">
        <v>157052</v>
      </c>
      <c r="F1985" s="3" t="s">
        <v>2805</v>
      </c>
      <c r="G1985" s="8">
        <v>7000</v>
      </c>
      <c r="H1985" s="6">
        <v>142</v>
      </c>
      <c r="I1985" s="6">
        <v>156159</v>
      </c>
      <c r="J1985" s="13">
        <v>45107</v>
      </c>
      <c r="K1985" s="9">
        <v>7000</v>
      </c>
      <c r="L1985" s="4" t="s">
        <v>4627</v>
      </c>
      <c r="M1985" s="4" t="s">
        <v>4632</v>
      </c>
      <c r="N1985" s="4">
        <f>VLOOKUP(I1985,BaseModelo!$A$2:$E$5075,5)</f>
        <v>10</v>
      </c>
      <c r="P1985" s="15">
        <v>142.00000000000003</v>
      </c>
      <c r="Q1985" s="4">
        <f>VLOOKUP(I1985,BaseModelo!$A$2:$E$5075,3)</f>
        <v>0</v>
      </c>
      <c r="R1985" s="4">
        <f t="shared" si="600"/>
        <v>32283000</v>
      </c>
      <c r="S1985" s="16">
        <f t="shared" si="601"/>
        <v>2.168323885636403E-4</v>
      </c>
      <c r="T1985" s="4">
        <f t="shared" si="612"/>
        <v>3.0790199176036922E-2</v>
      </c>
      <c r="U1985" s="4">
        <f t="shared" si="613"/>
        <v>3.0790199176036929E-2</v>
      </c>
      <c r="V1985" s="6">
        <f t="shared" si="602"/>
        <v>0</v>
      </c>
      <c r="W1985" s="16" t="str">
        <f t="shared" si="603"/>
        <v/>
      </c>
      <c r="X1985" s="4" t="str">
        <f t="shared" si="614"/>
        <v/>
      </c>
      <c r="Y1985" s="4" t="str">
        <f t="shared" si="604"/>
        <v/>
      </c>
      <c r="Z1985" s="4">
        <f t="shared" si="605"/>
        <v>4121000</v>
      </c>
      <c r="AA1985" s="16">
        <f t="shared" si="606"/>
        <v>1.6986168405726766E-3</v>
      </c>
      <c r="AB1985" s="15">
        <f t="shared" si="615"/>
        <v>0.24120359136132008</v>
      </c>
      <c r="AC1985" s="15">
        <f t="shared" si="616"/>
        <v>0.24120359136132014</v>
      </c>
      <c r="AD1985" s="4">
        <v>157048</v>
      </c>
      <c r="AE1985" s="26">
        <v>1758.65</v>
      </c>
      <c r="AF1985" s="26">
        <v>1758.65</v>
      </c>
      <c r="AG1985" s="4">
        <f t="shared" si="617"/>
        <v>2105000</v>
      </c>
      <c r="AH1985" s="16">
        <f t="shared" si="607"/>
        <v>3.3254156769596198E-3</v>
      </c>
      <c r="AI1985" s="15">
        <f t="shared" si="608"/>
        <v>0.47220902612826604</v>
      </c>
      <c r="AJ1985" s="15">
        <f t="shared" si="609"/>
        <v>0.4722090261282661</v>
      </c>
      <c r="AK1985" s="4">
        <f t="shared" si="610"/>
        <v>15073000</v>
      </c>
      <c r="AL1985" s="27">
        <f t="shared" si="611"/>
        <v>4.6440655476680156E-4</v>
      </c>
      <c r="AM1985" s="15">
        <f t="shared" si="618"/>
        <v>6.5945730776885828E-2</v>
      </c>
      <c r="AN1985" s="15">
        <f t="shared" si="619"/>
        <v>1.4299170319926922E-5</v>
      </c>
    </row>
    <row r="1986" spans="1:40" x14ac:dyDescent="0.2">
      <c r="A1986" s="4" t="s">
        <v>4627</v>
      </c>
      <c r="B1986" s="3" t="s">
        <v>17</v>
      </c>
      <c r="C1986" s="6">
        <v>157048</v>
      </c>
      <c r="D1986" s="3" t="s">
        <v>514</v>
      </c>
      <c r="E1986" s="6">
        <v>157053</v>
      </c>
      <c r="F1986" s="3" t="s">
        <v>2806</v>
      </c>
      <c r="G1986" s="8">
        <v>10000</v>
      </c>
      <c r="H1986" s="6">
        <v>142</v>
      </c>
      <c r="I1986" s="6">
        <v>156247</v>
      </c>
      <c r="J1986" s="13">
        <v>45107</v>
      </c>
      <c r="K1986" s="9">
        <v>10000</v>
      </c>
      <c r="L1986" s="4" t="s">
        <v>4627</v>
      </c>
      <c r="M1986" s="4" t="s">
        <v>4632</v>
      </c>
      <c r="N1986" s="4">
        <f>VLOOKUP(I1986,BaseModelo!$A$2:$E$5075,5)</f>
        <v>8</v>
      </c>
      <c r="P1986" s="15">
        <v>142.00000000000003</v>
      </c>
      <c r="Q1986" s="4">
        <f>VLOOKUP(I1986,BaseModelo!$A$2:$E$5075,3)</f>
        <v>132</v>
      </c>
      <c r="R1986" s="4">
        <f t="shared" ref="R1986:R2049" si="620">SUMIFS($G:$G,$M:$M,M1986)</f>
        <v>32283000</v>
      </c>
      <c r="S1986" s="16">
        <f t="shared" ref="S1986:S2049" si="621">G1986/R1986</f>
        <v>3.0976055509091471E-4</v>
      </c>
      <c r="T1986" s="4">
        <f t="shared" si="612"/>
        <v>4.3985998822909891E-2</v>
      </c>
      <c r="U1986" s="4">
        <f t="shared" si="613"/>
        <v>4.3985998822909898E-2</v>
      </c>
      <c r="V1986" s="6">
        <f t="shared" ref="V1986:V2049" si="622">SUMIFS($G:$G,$O:$O,O1986)</f>
        <v>0</v>
      </c>
      <c r="W1986" s="16" t="str">
        <f t="shared" ref="W1986:W2049" si="623">IFERROR(G1986/V1986,"")</f>
        <v/>
      </c>
      <c r="X1986" s="4" t="str">
        <f t="shared" si="614"/>
        <v/>
      </c>
      <c r="Y1986" s="4" t="str">
        <f t="shared" ref="Y1986:Y2049" si="624">IFERROR(W1986*P1986,"")</f>
        <v/>
      </c>
      <c r="Z1986" s="4">
        <f t="shared" ref="Z1986:Z2049" si="625">SUMIFS($G:$G,$N:$N,N1986)</f>
        <v>5836000</v>
      </c>
      <c r="AA1986" s="16">
        <f t="shared" ref="AA1986:AA2049" si="626">IFERROR(G1986/Z1986,"")</f>
        <v>1.7135023989033585E-3</v>
      </c>
      <c r="AB1986" s="15">
        <f t="shared" si="615"/>
        <v>0.2433173406442769</v>
      </c>
      <c r="AC1986" s="15">
        <f t="shared" si="616"/>
        <v>0.24331734064427696</v>
      </c>
      <c r="AD1986" s="4">
        <v>157048</v>
      </c>
      <c r="AE1986" s="26">
        <v>2510.34</v>
      </c>
      <c r="AF1986" s="26">
        <v>2510.34</v>
      </c>
      <c r="AG1986" s="4">
        <f t="shared" si="617"/>
        <v>2254000</v>
      </c>
      <c r="AH1986" s="16">
        <f t="shared" ref="AH1986:AH2049" si="627">IFERROR($G1986/AG1986,"")</f>
        <v>4.4365572315882874E-3</v>
      </c>
      <c r="AI1986" s="15">
        <f t="shared" ref="AI1986:AI2049" si="628">IFERROR(AH1986*H1986,"")</f>
        <v>0.62999112688553682</v>
      </c>
      <c r="AJ1986" s="15">
        <f t="shared" ref="AJ1986:AJ2049" si="629">IFERROR(AH1986*P1986,"")</f>
        <v>0.62999112688553693</v>
      </c>
      <c r="AK1986" s="4">
        <f t="shared" ref="AK1986:AK2049" si="630">SUMIFS($G:$G,$A:$A,$A1986,$M:$M,$M1986)</f>
        <v>15073000</v>
      </c>
      <c r="AL1986" s="27">
        <f t="shared" ref="AL1986:AL2049" si="631">IFERROR($G1986/AK1986,"")</f>
        <v>6.6343793538114506E-4</v>
      </c>
      <c r="AM1986" s="15">
        <f t="shared" si="618"/>
        <v>9.4208186824122603E-2</v>
      </c>
      <c r="AN1986" s="15">
        <f t="shared" si="619"/>
        <v>2.918198024474882E-5</v>
      </c>
    </row>
    <row r="1987" spans="1:40" x14ac:dyDescent="0.2">
      <c r="A1987" s="4" t="s">
        <v>4628</v>
      </c>
      <c r="B1987" s="2" t="s">
        <v>13</v>
      </c>
      <c r="C1987" s="5">
        <v>157066</v>
      </c>
      <c r="D1987" s="2" t="s">
        <v>515</v>
      </c>
      <c r="E1987" s="5">
        <v>157067</v>
      </c>
      <c r="F1987" s="2" t="s">
        <v>2758</v>
      </c>
      <c r="G1987" s="7">
        <v>8000</v>
      </c>
      <c r="H1987" s="5">
        <v>142</v>
      </c>
      <c r="I1987" s="6">
        <v>156108</v>
      </c>
      <c r="J1987" s="13">
        <v>45107</v>
      </c>
      <c r="K1987" s="9">
        <v>8000</v>
      </c>
      <c r="L1987" s="4" t="s">
        <v>4628</v>
      </c>
      <c r="M1987" s="4" t="s">
        <v>4632</v>
      </c>
      <c r="N1987" s="4">
        <f>VLOOKUP(I1987,BaseModelo!$A$2:$E$5075,5)</f>
        <v>6</v>
      </c>
      <c r="P1987" s="15">
        <v>142.00000000000003</v>
      </c>
      <c r="Q1987" s="4">
        <f>VLOOKUP(I1987,BaseModelo!$A$2:$E$5075,3)</f>
        <v>115</v>
      </c>
      <c r="R1987" s="4">
        <f t="shared" si="620"/>
        <v>32283000</v>
      </c>
      <c r="S1987" s="16">
        <f t="shared" si="621"/>
        <v>2.4780844407273179E-4</v>
      </c>
      <c r="T1987" s="4">
        <f t="shared" ref="T1987:T2050" si="632">S1987*H1987</f>
        <v>3.5188799058327912E-2</v>
      </c>
      <c r="U1987" s="4">
        <f t="shared" ref="U1987:U2050" si="633">S1987*P1987</f>
        <v>3.5188799058327919E-2</v>
      </c>
      <c r="V1987" s="6">
        <f t="shared" si="622"/>
        <v>0</v>
      </c>
      <c r="W1987" s="16" t="str">
        <f t="shared" si="623"/>
        <v/>
      </c>
      <c r="X1987" s="4" t="str">
        <f t="shared" ref="X1987:X2050" si="634">IFERROR(W1987*H1987,"")</f>
        <v/>
      </c>
      <c r="Y1987" s="4" t="str">
        <f t="shared" si="624"/>
        <v/>
      </c>
      <c r="Z1987" s="4">
        <f t="shared" si="625"/>
        <v>4853000</v>
      </c>
      <c r="AA1987" s="16">
        <f t="shared" si="626"/>
        <v>1.6484648670925201E-3</v>
      </c>
      <c r="AB1987" s="15">
        <f t="shared" ref="AB1987:AB2050" si="635">IFERROR(AA1987*H1987,"")</f>
        <v>0.23408201112713783</v>
      </c>
      <c r="AC1987" s="15">
        <f t="shared" ref="AC1987:AC2050" si="636">IFERROR(AA1987*P1987,"")</f>
        <v>0.23408201112713789</v>
      </c>
      <c r="AD1987" s="4">
        <v>157066</v>
      </c>
      <c r="AE1987" s="26">
        <v>2013.74</v>
      </c>
      <c r="AF1987" s="26">
        <v>2013.74</v>
      </c>
      <c r="AG1987" s="4">
        <f t="shared" ref="AG1987:AG2050" si="637">SUMIFS($G:$G,$N:$N,$N1987,$A:$A,$A1987)</f>
        <v>2735000</v>
      </c>
      <c r="AH1987" s="16">
        <f t="shared" si="627"/>
        <v>2.9250457038391227E-3</v>
      </c>
      <c r="AI1987" s="15">
        <f t="shared" si="628"/>
        <v>0.41535648994515539</v>
      </c>
      <c r="AJ1987" s="15">
        <f t="shared" si="629"/>
        <v>0.4153564899451555</v>
      </c>
      <c r="AK1987" s="4">
        <f t="shared" si="630"/>
        <v>16319000</v>
      </c>
      <c r="AL1987" s="27">
        <f t="shared" si="631"/>
        <v>4.9022611679637234E-4</v>
      </c>
      <c r="AM1987" s="15">
        <f t="shared" ref="AM1987:AM2050" si="638">IFERROR(AL1987*H1987,"")</f>
        <v>6.9612108585084875E-2</v>
      </c>
      <c r="AN1987" s="15">
        <f t="shared" ref="AN1987:AN2050" si="639">IFERROR(AL1987*U1987,"")</f>
        <v>1.725046831709194E-5</v>
      </c>
    </row>
    <row r="1988" spans="1:40" x14ac:dyDescent="0.2">
      <c r="A1988" s="4" t="s">
        <v>4628</v>
      </c>
      <c r="B1988" s="3" t="s">
        <v>13</v>
      </c>
      <c r="C1988" s="6">
        <v>157066</v>
      </c>
      <c r="D1988" s="3" t="s">
        <v>515</v>
      </c>
      <c r="E1988" s="6">
        <v>157068</v>
      </c>
      <c r="F1988" s="3" t="s">
        <v>2807</v>
      </c>
      <c r="G1988" s="8">
        <v>8000</v>
      </c>
      <c r="H1988" s="6">
        <v>142</v>
      </c>
      <c r="I1988" s="6">
        <v>156884</v>
      </c>
      <c r="J1988" s="13">
        <v>45107</v>
      </c>
      <c r="K1988" s="9">
        <v>8000</v>
      </c>
      <c r="L1988" s="4" t="s">
        <v>4628</v>
      </c>
      <c r="M1988" s="4" t="s">
        <v>4632</v>
      </c>
      <c r="N1988" s="4">
        <f>VLOOKUP(I1988,BaseModelo!$A$2:$E$5075,5)</f>
        <v>10</v>
      </c>
      <c r="P1988" s="15">
        <v>142.00000000000003</v>
      </c>
      <c r="Q1988" s="4">
        <f>VLOOKUP(I1988,BaseModelo!$A$2:$E$5075,3)</f>
        <v>0</v>
      </c>
      <c r="R1988" s="4">
        <f t="shared" si="620"/>
        <v>32283000</v>
      </c>
      <c r="S1988" s="16">
        <f t="shared" si="621"/>
        <v>2.4780844407273179E-4</v>
      </c>
      <c r="T1988" s="4">
        <f t="shared" si="632"/>
        <v>3.5188799058327912E-2</v>
      </c>
      <c r="U1988" s="4">
        <f t="shared" si="633"/>
        <v>3.5188799058327919E-2</v>
      </c>
      <c r="V1988" s="6">
        <f t="shared" si="622"/>
        <v>0</v>
      </c>
      <c r="W1988" s="16" t="str">
        <f t="shared" si="623"/>
        <v/>
      </c>
      <c r="X1988" s="4" t="str">
        <f t="shared" si="634"/>
        <v/>
      </c>
      <c r="Y1988" s="4" t="str">
        <f t="shared" si="624"/>
        <v/>
      </c>
      <c r="Z1988" s="4">
        <f t="shared" si="625"/>
        <v>4121000</v>
      </c>
      <c r="AA1988" s="16">
        <f t="shared" si="626"/>
        <v>1.9412763892259161E-3</v>
      </c>
      <c r="AB1988" s="15">
        <f t="shared" si="635"/>
        <v>0.27566124727008007</v>
      </c>
      <c r="AC1988" s="15">
        <f t="shared" si="636"/>
        <v>0.27566124727008012</v>
      </c>
      <c r="AD1988" s="4">
        <v>157066</v>
      </c>
      <c r="AE1988" s="26">
        <v>2013.74</v>
      </c>
      <c r="AF1988" s="26">
        <v>2013.74</v>
      </c>
      <c r="AG1988" s="4">
        <f t="shared" si="637"/>
        <v>1846000</v>
      </c>
      <c r="AH1988" s="16">
        <f t="shared" si="627"/>
        <v>4.3336944745395447E-3</v>
      </c>
      <c r="AI1988" s="15">
        <f t="shared" si="628"/>
        <v>0.61538461538461531</v>
      </c>
      <c r="AJ1988" s="15">
        <f t="shared" si="629"/>
        <v>0.61538461538461542</v>
      </c>
      <c r="AK1988" s="4">
        <f t="shared" si="630"/>
        <v>16319000</v>
      </c>
      <c r="AL1988" s="27">
        <f t="shared" si="631"/>
        <v>4.9022611679637234E-4</v>
      </c>
      <c r="AM1988" s="15">
        <f t="shared" si="638"/>
        <v>6.9612108585084875E-2</v>
      </c>
      <c r="AN1988" s="15">
        <f t="shared" si="639"/>
        <v>1.725046831709194E-5</v>
      </c>
    </row>
    <row r="1989" spans="1:40" x14ac:dyDescent="0.2">
      <c r="A1989" s="4" t="s">
        <v>4628</v>
      </c>
      <c r="B1989" s="3" t="s">
        <v>13</v>
      </c>
      <c r="C1989" s="6">
        <v>157066</v>
      </c>
      <c r="D1989" s="3" t="s">
        <v>515</v>
      </c>
      <c r="E1989" s="6">
        <v>157069</v>
      </c>
      <c r="F1989" s="3" t="s">
        <v>2808</v>
      </c>
      <c r="G1989" s="8">
        <v>8000</v>
      </c>
      <c r="H1989" s="6">
        <v>142</v>
      </c>
      <c r="I1989" s="6">
        <v>155755</v>
      </c>
      <c r="J1989" s="13">
        <v>45107</v>
      </c>
      <c r="K1989" s="9">
        <v>8000</v>
      </c>
      <c r="L1989" s="4" t="s">
        <v>4628</v>
      </c>
      <c r="M1989" s="4" t="s">
        <v>4632</v>
      </c>
      <c r="N1989" s="4">
        <f>VLOOKUP(I1989,BaseModelo!$A$2:$E$5075,5)</f>
        <v>9</v>
      </c>
      <c r="P1989" s="15">
        <v>142.00000000000003</v>
      </c>
      <c r="Q1989" s="4">
        <f>VLOOKUP(I1989,BaseModelo!$A$2:$E$5075,3)</f>
        <v>147</v>
      </c>
      <c r="R1989" s="4">
        <f t="shared" si="620"/>
        <v>32283000</v>
      </c>
      <c r="S1989" s="16">
        <f t="shared" si="621"/>
        <v>2.4780844407273179E-4</v>
      </c>
      <c r="T1989" s="4">
        <f t="shared" si="632"/>
        <v>3.5188799058327912E-2</v>
      </c>
      <c r="U1989" s="4">
        <f t="shared" si="633"/>
        <v>3.5188799058327919E-2</v>
      </c>
      <c r="V1989" s="6">
        <f t="shared" si="622"/>
        <v>0</v>
      </c>
      <c r="W1989" s="16" t="str">
        <f t="shared" si="623"/>
        <v/>
      </c>
      <c r="X1989" s="4" t="str">
        <f t="shared" si="634"/>
        <v/>
      </c>
      <c r="Y1989" s="4" t="str">
        <f t="shared" si="624"/>
        <v/>
      </c>
      <c r="Z1989" s="4">
        <f t="shared" si="625"/>
        <v>5305000</v>
      </c>
      <c r="AA1989" s="16">
        <f t="shared" si="626"/>
        <v>1.5080113100848257E-3</v>
      </c>
      <c r="AB1989" s="15">
        <f t="shared" si="635"/>
        <v>0.21413760603204526</v>
      </c>
      <c r="AC1989" s="15">
        <f t="shared" si="636"/>
        <v>0.21413760603204529</v>
      </c>
      <c r="AD1989" s="4">
        <v>157066</v>
      </c>
      <c r="AE1989" s="26">
        <v>2013.74</v>
      </c>
      <c r="AF1989" s="26">
        <v>2013.74</v>
      </c>
      <c r="AG1989" s="4">
        <f t="shared" si="637"/>
        <v>3095000</v>
      </c>
      <c r="AH1989" s="16">
        <f t="shared" si="627"/>
        <v>2.5848142164781908E-3</v>
      </c>
      <c r="AI1989" s="15">
        <f t="shared" si="628"/>
        <v>0.3670436187399031</v>
      </c>
      <c r="AJ1989" s="15">
        <f t="shared" si="629"/>
        <v>0.36704361873990315</v>
      </c>
      <c r="AK1989" s="4">
        <f t="shared" si="630"/>
        <v>16319000</v>
      </c>
      <c r="AL1989" s="27">
        <f t="shared" si="631"/>
        <v>4.9022611679637234E-4</v>
      </c>
      <c r="AM1989" s="15">
        <f t="shared" si="638"/>
        <v>6.9612108585084875E-2</v>
      </c>
      <c r="AN1989" s="15">
        <f t="shared" si="639"/>
        <v>1.725046831709194E-5</v>
      </c>
    </row>
    <row r="1990" spans="1:40" x14ac:dyDescent="0.2">
      <c r="A1990" s="4" t="s">
        <v>4628</v>
      </c>
      <c r="B1990" s="3" t="s">
        <v>13</v>
      </c>
      <c r="C1990" s="6">
        <v>157066</v>
      </c>
      <c r="D1990" s="3" t="s">
        <v>515</v>
      </c>
      <c r="E1990" s="6">
        <v>157070</v>
      </c>
      <c r="F1990" s="3" t="s">
        <v>2809</v>
      </c>
      <c r="G1990" s="8">
        <v>8000</v>
      </c>
      <c r="H1990" s="6">
        <v>142</v>
      </c>
      <c r="I1990" s="6">
        <v>155763</v>
      </c>
      <c r="J1990" s="13">
        <v>45107</v>
      </c>
      <c r="K1990" s="9">
        <v>8000</v>
      </c>
      <c r="L1990" s="4" t="s">
        <v>4628</v>
      </c>
      <c r="M1990" s="4" t="s">
        <v>4632</v>
      </c>
      <c r="N1990" s="4">
        <f>VLOOKUP(I1990,BaseModelo!$A$2:$E$5075,5)</f>
        <v>7</v>
      </c>
      <c r="P1990" s="15">
        <v>142.00000000000003</v>
      </c>
      <c r="Q1990" s="4">
        <f>VLOOKUP(I1990,BaseModelo!$A$2:$E$5075,3)</f>
        <v>127</v>
      </c>
      <c r="R1990" s="4">
        <f t="shared" si="620"/>
        <v>32283000</v>
      </c>
      <c r="S1990" s="16">
        <f t="shared" si="621"/>
        <v>2.4780844407273179E-4</v>
      </c>
      <c r="T1990" s="4">
        <f t="shared" si="632"/>
        <v>3.5188799058327912E-2</v>
      </c>
      <c r="U1990" s="4">
        <f t="shared" si="633"/>
        <v>3.5188799058327919E-2</v>
      </c>
      <c r="V1990" s="6">
        <f t="shared" si="622"/>
        <v>0</v>
      </c>
      <c r="W1990" s="16" t="str">
        <f t="shared" si="623"/>
        <v/>
      </c>
      <c r="X1990" s="4" t="str">
        <f t="shared" si="634"/>
        <v/>
      </c>
      <c r="Y1990" s="4" t="str">
        <f t="shared" si="624"/>
        <v/>
      </c>
      <c r="Z1990" s="4">
        <f t="shared" si="625"/>
        <v>4022000</v>
      </c>
      <c r="AA1990" s="16">
        <f t="shared" si="626"/>
        <v>1.9890601690701142E-3</v>
      </c>
      <c r="AB1990" s="15">
        <f t="shared" si="635"/>
        <v>0.28244654400795621</v>
      </c>
      <c r="AC1990" s="15">
        <f t="shared" si="636"/>
        <v>0.28244654400795627</v>
      </c>
      <c r="AD1990" s="4">
        <v>157066</v>
      </c>
      <c r="AE1990" s="26">
        <v>2013.74</v>
      </c>
      <c r="AF1990" s="26">
        <v>2013.74</v>
      </c>
      <c r="AG1990" s="4">
        <f t="shared" si="637"/>
        <v>2184000</v>
      </c>
      <c r="AH1990" s="16">
        <f t="shared" si="627"/>
        <v>3.663003663003663E-3</v>
      </c>
      <c r="AI1990" s="15">
        <f t="shared" si="628"/>
        <v>0.52014652014652019</v>
      </c>
      <c r="AJ1990" s="15">
        <f t="shared" si="629"/>
        <v>0.5201465201465203</v>
      </c>
      <c r="AK1990" s="4">
        <f t="shared" si="630"/>
        <v>16319000</v>
      </c>
      <c r="AL1990" s="27">
        <f t="shared" si="631"/>
        <v>4.9022611679637234E-4</v>
      </c>
      <c r="AM1990" s="15">
        <f t="shared" si="638"/>
        <v>6.9612108585084875E-2</v>
      </c>
      <c r="AN1990" s="15">
        <f t="shared" si="639"/>
        <v>1.725046831709194E-5</v>
      </c>
    </row>
    <row r="1991" spans="1:40" x14ac:dyDescent="0.2">
      <c r="A1991" s="4" t="s">
        <v>4628</v>
      </c>
      <c r="B1991" s="3" t="s">
        <v>13</v>
      </c>
      <c r="C1991" s="6">
        <v>157066</v>
      </c>
      <c r="D1991" s="3" t="s">
        <v>515</v>
      </c>
      <c r="E1991" s="6">
        <v>157071</v>
      </c>
      <c r="F1991" s="3" t="s">
        <v>2810</v>
      </c>
      <c r="G1991" s="8">
        <v>10000</v>
      </c>
      <c r="H1991" s="6">
        <v>142</v>
      </c>
      <c r="I1991" s="6">
        <v>155762</v>
      </c>
      <c r="J1991" s="13">
        <v>45107</v>
      </c>
      <c r="K1991" s="9">
        <v>10000</v>
      </c>
      <c r="L1991" s="4" t="s">
        <v>4628</v>
      </c>
      <c r="M1991" s="4" t="s">
        <v>4632</v>
      </c>
      <c r="N1991" s="4">
        <f>VLOOKUP(I1991,BaseModelo!$A$2:$E$5075,5)</f>
        <v>8</v>
      </c>
      <c r="P1991" s="15">
        <v>142.00000000000003</v>
      </c>
      <c r="Q1991" s="4">
        <f>VLOOKUP(I1991,BaseModelo!$A$2:$E$5075,3)</f>
        <v>132</v>
      </c>
      <c r="R1991" s="4">
        <f t="shared" si="620"/>
        <v>32283000</v>
      </c>
      <c r="S1991" s="16">
        <f t="shared" si="621"/>
        <v>3.0976055509091471E-4</v>
      </c>
      <c r="T1991" s="4">
        <f t="shared" si="632"/>
        <v>4.3985998822909891E-2</v>
      </c>
      <c r="U1991" s="4">
        <f t="shared" si="633"/>
        <v>4.3985998822909898E-2</v>
      </c>
      <c r="V1991" s="6">
        <f t="shared" si="622"/>
        <v>0</v>
      </c>
      <c r="W1991" s="16" t="str">
        <f t="shared" si="623"/>
        <v/>
      </c>
      <c r="X1991" s="4" t="str">
        <f t="shared" si="634"/>
        <v/>
      </c>
      <c r="Y1991" s="4" t="str">
        <f t="shared" si="624"/>
        <v/>
      </c>
      <c r="Z1991" s="4">
        <f t="shared" si="625"/>
        <v>5836000</v>
      </c>
      <c r="AA1991" s="16">
        <f t="shared" si="626"/>
        <v>1.7135023989033585E-3</v>
      </c>
      <c r="AB1991" s="15">
        <f t="shared" si="635"/>
        <v>0.2433173406442769</v>
      </c>
      <c r="AC1991" s="15">
        <f t="shared" si="636"/>
        <v>0.24331734064427696</v>
      </c>
      <c r="AD1991" s="4">
        <v>157066</v>
      </c>
      <c r="AE1991" s="26">
        <v>2510.34</v>
      </c>
      <c r="AF1991" s="26">
        <v>2510.34</v>
      </c>
      <c r="AG1991" s="4">
        <f t="shared" si="637"/>
        <v>3421000</v>
      </c>
      <c r="AH1991" s="16">
        <f t="shared" si="627"/>
        <v>2.9231218941829875E-3</v>
      </c>
      <c r="AI1991" s="15">
        <f t="shared" si="628"/>
        <v>0.41508330897398421</v>
      </c>
      <c r="AJ1991" s="15">
        <f t="shared" si="629"/>
        <v>0.41508330897398432</v>
      </c>
      <c r="AK1991" s="4">
        <f t="shared" si="630"/>
        <v>16319000</v>
      </c>
      <c r="AL1991" s="27">
        <f t="shared" si="631"/>
        <v>6.1278264599546543E-4</v>
      </c>
      <c r="AM1991" s="15">
        <f t="shared" si="638"/>
        <v>8.7015135731356094E-2</v>
      </c>
      <c r="AN1991" s="15">
        <f t="shared" si="639"/>
        <v>2.6953856745456156E-5</v>
      </c>
    </row>
    <row r="1992" spans="1:40" x14ac:dyDescent="0.2">
      <c r="A1992" s="4" t="s">
        <v>4628</v>
      </c>
      <c r="B1992" s="3" t="s">
        <v>13</v>
      </c>
      <c r="C1992" s="6">
        <v>157066</v>
      </c>
      <c r="D1992" s="3" t="s">
        <v>515</v>
      </c>
      <c r="E1992" s="6">
        <v>157072</v>
      </c>
      <c r="F1992" s="3" t="s">
        <v>2811</v>
      </c>
      <c r="G1992" s="8">
        <v>10000</v>
      </c>
      <c r="H1992" s="6">
        <v>142</v>
      </c>
      <c r="I1992" s="6">
        <v>156111</v>
      </c>
      <c r="J1992" s="13">
        <v>45107</v>
      </c>
      <c r="K1992" s="9">
        <v>10000</v>
      </c>
      <c r="L1992" s="4" t="s">
        <v>4628</v>
      </c>
      <c r="M1992" s="4" t="s">
        <v>4632</v>
      </c>
      <c r="N1992" s="4">
        <f>VLOOKUP(I1992,BaseModelo!$A$2:$E$5075,5)</f>
        <v>9</v>
      </c>
      <c r="P1992" s="15">
        <v>142.00000000000003</v>
      </c>
      <c r="Q1992" s="4">
        <f>VLOOKUP(I1992,BaseModelo!$A$2:$E$5075,3)</f>
        <v>147</v>
      </c>
      <c r="R1992" s="4">
        <f t="shared" si="620"/>
        <v>32283000</v>
      </c>
      <c r="S1992" s="16">
        <f t="shared" si="621"/>
        <v>3.0976055509091471E-4</v>
      </c>
      <c r="T1992" s="4">
        <f t="shared" si="632"/>
        <v>4.3985998822909891E-2</v>
      </c>
      <c r="U1992" s="4">
        <f t="shared" si="633"/>
        <v>4.3985998822909898E-2</v>
      </c>
      <c r="V1992" s="6">
        <f t="shared" si="622"/>
        <v>0</v>
      </c>
      <c r="W1992" s="16" t="str">
        <f t="shared" si="623"/>
        <v/>
      </c>
      <c r="X1992" s="4" t="str">
        <f t="shared" si="634"/>
        <v/>
      </c>
      <c r="Y1992" s="4" t="str">
        <f t="shared" si="624"/>
        <v/>
      </c>
      <c r="Z1992" s="4">
        <f t="shared" si="625"/>
        <v>5305000</v>
      </c>
      <c r="AA1992" s="16">
        <f t="shared" si="626"/>
        <v>1.885014137606032E-3</v>
      </c>
      <c r="AB1992" s="15">
        <f t="shared" si="635"/>
        <v>0.26767200754005654</v>
      </c>
      <c r="AC1992" s="15">
        <f t="shared" si="636"/>
        <v>0.2676720075400566</v>
      </c>
      <c r="AD1992" s="4">
        <v>157066</v>
      </c>
      <c r="AE1992" s="26">
        <v>2510.34</v>
      </c>
      <c r="AF1992" s="26">
        <v>2510.34</v>
      </c>
      <c r="AG1992" s="4">
        <f t="shared" si="637"/>
        <v>3095000</v>
      </c>
      <c r="AH1992" s="16">
        <f t="shared" si="627"/>
        <v>3.2310177705977385E-3</v>
      </c>
      <c r="AI1992" s="15">
        <f t="shared" si="628"/>
        <v>0.45880452342487887</v>
      </c>
      <c r="AJ1992" s="15">
        <f t="shared" si="629"/>
        <v>0.45880452342487893</v>
      </c>
      <c r="AK1992" s="4">
        <f t="shared" si="630"/>
        <v>16319000</v>
      </c>
      <c r="AL1992" s="27">
        <f t="shared" si="631"/>
        <v>6.1278264599546543E-4</v>
      </c>
      <c r="AM1992" s="15">
        <f t="shared" si="638"/>
        <v>8.7015135731356094E-2</v>
      </c>
      <c r="AN1992" s="15">
        <f t="shared" si="639"/>
        <v>2.6953856745456156E-5</v>
      </c>
    </row>
    <row r="1993" spans="1:40" x14ac:dyDescent="0.2">
      <c r="A1993" s="4" t="s">
        <v>4628</v>
      </c>
      <c r="B1993" s="3" t="s">
        <v>13</v>
      </c>
      <c r="C1993" s="6">
        <v>157066</v>
      </c>
      <c r="D1993" s="3" t="s">
        <v>515</v>
      </c>
      <c r="E1993" s="6">
        <v>157076</v>
      </c>
      <c r="F1993" s="3" t="s">
        <v>2812</v>
      </c>
      <c r="G1993" s="8">
        <v>8000</v>
      </c>
      <c r="H1993" s="6">
        <v>142</v>
      </c>
      <c r="I1993" s="6">
        <v>156736</v>
      </c>
      <c r="J1993" s="13">
        <v>45107</v>
      </c>
      <c r="K1993" s="9">
        <v>8000</v>
      </c>
      <c r="L1993" s="4" t="s">
        <v>4628</v>
      </c>
      <c r="M1993" s="4" t="s">
        <v>4632</v>
      </c>
      <c r="N1993" s="4">
        <f>VLOOKUP(I1993,BaseModelo!$A$2:$E$5075,5)</f>
        <v>5</v>
      </c>
      <c r="P1993" s="15">
        <v>142.00000000000003</v>
      </c>
      <c r="Q1993" s="4">
        <f>VLOOKUP(I1993,BaseModelo!$A$2:$E$5075,3)</f>
        <v>110</v>
      </c>
      <c r="R1993" s="4">
        <f t="shared" si="620"/>
        <v>32283000</v>
      </c>
      <c r="S1993" s="16">
        <f t="shared" si="621"/>
        <v>2.4780844407273179E-4</v>
      </c>
      <c r="T1993" s="4">
        <f t="shared" si="632"/>
        <v>3.5188799058327912E-2</v>
      </c>
      <c r="U1993" s="4">
        <f t="shared" si="633"/>
        <v>3.5188799058327919E-2</v>
      </c>
      <c r="V1993" s="6">
        <f t="shared" si="622"/>
        <v>0</v>
      </c>
      <c r="W1993" s="16" t="str">
        <f t="shared" si="623"/>
        <v/>
      </c>
      <c r="X1993" s="4" t="str">
        <f t="shared" si="634"/>
        <v/>
      </c>
      <c r="Y1993" s="4" t="str">
        <f t="shared" si="624"/>
        <v/>
      </c>
      <c r="Z1993" s="4">
        <f t="shared" si="625"/>
        <v>4058000</v>
      </c>
      <c r="AA1993" s="16">
        <f t="shared" si="626"/>
        <v>1.9714144898965009E-3</v>
      </c>
      <c r="AB1993" s="15">
        <f t="shared" si="635"/>
        <v>0.27994085756530313</v>
      </c>
      <c r="AC1993" s="15">
        <f t="shared" si="636"/>
        <v>0.27994085756530318</v>
      </c>
      <c r="AD1993" s="4">
        <v>157066</v>
      </c>
      <c r="AE1993" s="26">
        <v>2013.74</v>
      </c>
      <c r="AF1993" s="26">
        <v>2013.74</v>
      </c>
      <c r="AG1993" s="4">
        <f t="shared" si="637"/>
        <v>2193000</v>
      </c>
      <c r="AH1993" s="16">
        <f t="shared" si="627"/>
        <v>3.6479708162334701E-3</v>
      </c>
      <c r="AI1993" s="15">
        <f t="shared" si="628"/>
        <v>0.51801185590515275</v>
      </c>
      <c r="AJ1993" s="15">
        <f t="shared" si="629"/>
        <v>0.51801185590515286</v>
      </c>
      <c r="AK1993" s="4">
        <f t="shared" si="630"/>
        <v>16319000</v>
      </c>
      <c r="AL1993" s="27">
        <f t="shared" si="631"/>
        <v>4.9022611679637234E-4</v>
      </c>
      <c r="AM1993" s="15">
        <f t="shared" si="638"/>
        <v>6.9612108585084875E-2</v>
      </c>
      <c r="AN1993" s="15">
        <f t="shared" si="639"/>
        <v>1.725046831709194E-5</v>
      </c>
    </row>
    <row r="1994" spans="1:40" x14ac:dyDescent="0.2">
      <c r="A1994" s="4" t="s">
        <v>4627</v>
      </c>
      <c r="B1994" s="2" t="s">
        <v>17</v>
      </c>
      <c r="C1994" s="5">
        <v>157077</v>
      </c>
      <c r="D1994" s="2" t="s">
        <v>516</v>
      </c>
      <c r="E1994" s="5">
        <v>157078</v>
      </c>
      <c r="F1994" s="2" t="s">
        <v>2759</v>
      </c>
      <c r="G1994" s="7">
        <v>7000</v>
      </c>
      <c r="H1994" s="5">
        <v>142</v>
      </c>
      <c r="I1994" s="6">
        <v>156915</v>
      </c>
      <c r="J1994" s="13">
        <v>45107</v>
      </c>
      <c r="K1994" s="9">
        <v>4988.3670099086848</v>
      </c>
      <c r="L1994" s="4" t="s">
        <v>4627</v>
      </c>
      <c r="M1994" s="4" t="s">
        <v>4632</v>
      </c>
      <c r="N1994" s="4">
        <f>VLOOKUP(I1994,BaseModelo!$A$2:$E$5075,5)</f>
        <v>9</v>
      </c>
      <c r="P1994" s="15">
        <v>142.00000000000003</v>
      </c>
      <c r="Q1994" s="4">
        <f>VLOOKUP(I1994,BaseModelo!$A$2:$E$5075,3)</f>
        <v>147</v>
      </c>
      <c r="R1994" s="4">
        <f t="shared" si="620"/>
        <v>32283000</v>
      </c>
      <c r="S1994" s="16">
        <f t="shared" si="621"/>
        <v>2.168323885636403E-4</v>
      </c>
      <c r="T1994" s="4">
        <f t="shared" si="632"/>
        <v>3.0790199176036922E-2</v>
      </c>
      <c r="U1994" s="4">
        <f t="shared" si="633"/>
        <v>3.0790199176036929E-2</v>
      </c>
      <c r="V1994" s="6">
        <f t="shared" si="622"/>
        <v>0</v>
      </c>
      <c r="W1994" s="16" t="str">
        <f t="shared" si="623"/>
        <v/>
      </c>
      <c r="X1994" s="4" t="str">
        <f t="shared" si="634"/>
        <v/>
      </c>
      <c r="Y1994" s="4" t="str">
        <f t="shared" si="624"/>
        <v/>
      </c>
      <c r="Z1994" s="4">
        <f t="shared" si="625"/>
        <v>5305000</v>
      </c>
      <c r="AA1994" s="16">
        <f t="shared" si="626"/>
        <v>1.3195098963242225E-3</v>
      </c>
      <c r="AB1994" s="15">
        <f t="shared" si="635"/>
        <v>0.18737040527803958</v>
      </c>
      <c r="AC1994" s="15">
        <f t="shared" si="636"/>
        <v>0.18737040527803964</v>
      </c>
      <c r="AD1994" s="4">
        <v>157077</v>
      </c>
      <c r="AE1994" s="26">
        <v>1758.65</v>
      </c>
      <c r="AF1994" s="26">
        <v>1586.4217214196037</v>
      </c>
      <c r="AG1994" s="4">
        <f t="shared" si="637"/>
        <v>2114000</v>
      </c>
      <c r="AH1994" s="16">
        <f t="shared" si="627"/>
        <v>3.3112582781456954E-3</v>
      </c>
      <c r="AI1994" s="15">
        <f t="shared" si="628"/>
        <v>0.47019867549668876</v>
      </c>
      <c r="AJ1994" s="15">
        <f t="shared" si="629"/>
        <v>0.47019867549668881</v>
      </c>
      <c r="AK1994" s="4">
        <f t="shared" si="630"/>
        <v>15073000</v>
      </c>
      <c r="AL1994" s="27">
        <f t="shared" si="631"/>
        <v>4.6440655476680156E-4</v>
      </c>
      <c r="AM1994" s="15">
        <f t="shared" si="638"/>
        <v>6.5945730776885828E-2</v>
      </c>
      <c r="AN1994" s="15">
        <f t="shared" si="639"/>
        <v>1.4299170319926922E-5</v>
      </c>
    </row>
    <row r="1995" spans="1:40" x14ac:dyDescent="0.2">
      <c r="A1995" s="4" t="s">
        <v>4627</v>
      </c>
      <c r="B1995" s="3" t="s">
        <v>17</v>
      </c>
      <c r="C1995" s="6">
        <v>157077</v>
      </c>
      <c r="D1995" s="3" t="s">
        <v>516</v>
      </c>
      <c r="E1995" s="6">
        <v>157080</v>
      </c>
      <c r="F1995" s="3" t="s">
        <v>2813</v>
      </c>
      <c r="G1995" s="8">
        <v>7000</v>
      </c>
      <c r="H1995" s="6">
        <v>142</v>
      </c>
      <c r="I1995" s="6">
        <v>156917</v>
      </c>
      <c r="J1995" s="13">
        <v>45107</v>
      </c>
      <c r="K1995" s="9">
        <v>4988.3670099086848</v>
      </c>
      <c r="L1995" s="4" t="s">
        <v>4627</v>
      </c>
      <c r="M1995" s="4" t="s">
        <v>4632</v>
      </c>
      <c r="N1995" s="4">
        <f>VLOOKUP(I1995,BaseModelo!$A$2:$E$5075,5)</f>
        <v>9</v>
      </c>
      <c r="P1995" s="15">
        <v>142.00000000000003</v>
      </c>
      <c r="Q1995" s="4">
        <f>VLOOKUP(I1995,BaseModelo!$A$2:$E$5075,3)</f>
        <v>147</v>
      </c>
      <c r="R1995" s="4">
        <f t="shared" si="620"/>
        <v>32283000</v>
      </c>
      <c r="S1995" s="16">
        <f t="shared" si="621"/>
        <v>2.168323885636403E-4</v>
      </c>
      <c r="T1995" s="4">
        <f t="shared" si="632"/>
        <v>3.0790199176036922E-2</v>
      </c>
      <c r="U1995" s="4">
        <f t="shared" si="633"/>
        <v>3.0790199176036929E-2</v>
      </c>
      <c r="V1995" s="6">
        <f t="shared" si="622"/>
        <v>0</v>
      </c>
      <c r="W1995" s="16" t="str">
        <f t="shared" si="623"/>
        <v/>
      </c>
      <c r="X1995" s="4" t="str">
        <f t="shared" si="634"/>
        <v/>
      </c>
      <c r="Y1995" s="4" t="str">
        <f t="shared" si="624"/>
        <v/>
      </c>
      <c r="Z1995" s="4">
        <f t="shared" si="625"/>
        <v>5305000</v>
      </c>
      <c r="AA1995" s="16">
        <f t="shared" si="626"/>
        <v>1.3195098963242225E-3</v>
      </c>
      <c r="AB1995" s="15">
        <f t="shared" si="635"/>
        <v>0.18737040527803958</v>
      </c>
      <c r="AC1995" s="15">
        <f t="shared" si="636"/>
        <v>0.18737040527803964</v>
      </c>
      <c r="AD1995" s="4">
        <v>157077</v>
      </c>
      <c r="AE1995" s="26">
        <v>1758.65</v>
      </c>
      <c r="AF1995" s="26">
        <v>1586.4217214196037</v>
      </c>
      <c r="AG1995" s="4">
        <f t="shared" si="637"/>
        <v>2114000</v>
      </c>
      <c r="AH1995" s="16">
        <f t="shared" si="627"/>
        <v>3.3112582781456954E-3</v>
      </c>
      <c r="AI1995" s="15">
        <f t="shared" si="628"/>
        <v>0.47019867549668876</v>
      </c>
      <c r="AJ1995" s="15">
        <f t="shared" si="629"/>
        <v>0.47019867549668881</v>
      </c>
      <c r="AK1995" s="4">
        <f t="shared" si="630"/>
        <v>15073000</v>
      </c>
      <c r="AL1995" s="27">
        <f t="shared" si="631"/>
        <v>4.6440655476680156E-4</v>
      </c>
      <c r="AM1995" s="15">
        <f t="shared" si="638"/>
        <v>6.5945730776885828E-2</v>
      </c>
      <c r="AN1995" s="15">
        <f t="shared" si="639"/>
        <v>1.4299170319926922E-5</v>
      </c>
    </row>
    <row r="1996" spans="1:40" x14ac:dyDescent="0.2">
      <c r="A1996" s="4" t="s">
        <v>4627</v>
      </c>
      <c r="B1996" s="3" t="s">
        <v>17</v>
      </c>
      <c r="C1996" s="6">
        <v>157077</v>
      </c>
      <c r="D1996" s="3" t="s">
        <v>516</v>
      </c>
      <c r="E1996" s="6">
        <v>157081</v>
      </c>
      <c r="F1996" s="3" t="s">
        <v>2814</v>
      </c>
      <c r="G1996" s="8">
        <v>7000</v>
      </c>
      <c r="H1996" s="6">
        <v>142</v>
      </c>
      <c r="I1996" s="6">
        <v>156442</v>
      </c>
      <c r="J1996" s="13">
        <v>45107</v>
      </c>
      <c r="K1996" s="9">
        <v>4988.3670099086848</v>
      </c>
      <c r="L1996" s="4" t="s">
        <v>4627</v>
      </c>
      <c r="M1996" s="4" t="s">
        <v>4632</v>
      </c>
      <c r="N1996" s="4">
        <f>VLOOKUP(I1996,BaseModelo!$A$2:$E$5075,5)</f>
        <v>8</v>
      </c>
      <c r="P1996" s="15">
        <v>142.00000000000003</v>
      </c>
      <c r="Q1996" s="4">
        <f>VLOOKUP(I1996,BaseModelo!$A$2:$E$5075,3)</f>
        <v>132</v>
      </c>
      <c r="R1996" s="4">
        <f t="shared" si="620"/>
        <v>32283000</v>
      </c>
      <c r="S1996" s="16">
        <f t="shared" si="621"/>
        <v>2.168323885636403E-4</v>
      </c>
      <c r="T1996" s="4">
        <f t="shared" si="632"/>
        <v>3.0790199176036922E-2</v>
      </c>
      <c r="U1996" s="4">
        <f t="shared" si="633"/>
        <v>3.0790199176036929E-2</v>
      </c>
      <c r="V1996" s="6">
        <f t="shared" si="622"/>
        <v>0</v>
      </c>
      <c r="W1996" s="16" t="str">
        <f t="shared" si="623"/>
        <v/>
      </c>
      <c r="X1996" s="4" t="str">
        <f t="shared" si="634"/>
        <v/>
      </c>
      <c r="Y1996" s="4" t="str">
        <f t="shared" si="624"/>
        <v/>
      </c>
      <c r="Z1996" s="4">
        <f t="shared" si="625"/>
        <v>5836000</v>
      </c>
      <c r="AA1996" s="16">
        <f t="shared" si="626"/>
        <v>1.199451679232351E-3</v>
      </c>
      <c r="AB1996" s="15">
        <f t="shared" si="635"/>
        <v>0.17032213845099384</v>
      </c>
      <c r="AC1996" s="15">
        <f t="shared" si="636"/>
        <v>0.17032213845099387</v>
      </c>
      <c r="AD1996" s="4">
        <v>157077</v>
      </c>
      <c r="AE1996" s="26">
        <v>1758.65</v>
      </c>
      <c r="AF1996" s="26">
        <v>1586.4217214196037</v>
      </c>
      <c r="AG1996" s="4">
        <f t="shared" si="637"/>
        <v>2254000</v>
      </c>
      <c r="AH1996" s="16">
        <f t="shared" si="627"/>
        <v>3.105590062111801E-3</v>
      </c>
      <c r="AI1996" s="15">
        <f t="shared" si="628"/>
        <v>0.44099378881987572</v>
      </c>
      <c r="AJ1996" s="15">
        <f t="shared" si="629"/>
        <v>0.44099378881987583</v>
      </c>
      <c r="AK1996" s="4">
        <f t="shared" si="630"/>
        <v>15073000</v>
      </c>
      <c r="AL1996" s="27">
        <f t="shared" si="631"/>
        <v>4.6440655476680156E-4</v>
      </c>
      <c r="AM1996" s="15">
        <f t="shared" si="638"/>
        <v>6.5945730776885828E-2</v>
      </c>
      <c r="AN1996" s="15">
        <f t="shared" si="639"/>
        <v>1.4299170319926922E-5</v>
      </c>
    </row>
    <row r="1997" spans="1:40" x14ac:dyDescent="0.2">
      <c r="A1997" s="4" t="s">
        <v>4627</v>
      </c>
      <c r="B1997" s="3" t="s">
        <v>17</v>
      </c>
      <c r="C1997" s="6">
        <v>157077</v>
      </c>
      <c r="D1997" s="3" t="s">
        <v>516</v>
      </c>
      <c r="E1997" s="6">
        <v>157082</v>
      </c>
      <c r="F1997" s="3" t="s">
        <v>2815</v>
      </c>
      <c r="G1997" s="8">
        <v>7000</v>
      </c>
      <c r="H1997" s="6">
        <v>142</v>
      </c>
      <c r="I1997" s="6">
        <v>156332</v>
      </c>
      <c r="J1997" s="13">
        <v>45107</v>
      </c>
      <c r="K1997" s="9">
        <v>4988.3670099086848</v>
      </c>
      <c r="L1997" s="4" t="s">
        <v>4627</v>
      </c>
      <c r="M1997" s="4" t="s">
        <v>4632</v>
      </c>
      <c r="N1997" s="4">
        <f>VLOOKUP(I1997,BaseModelo!$A$2:$E$5075,5)</f>
        <v>8</v>
      </c>
      <c r="P1997" s="15">
        <v>142.00000000000003</v>
      </c>
      <c r="Q1997" s="4">
        <f>VLOOKUP(I1997,BaseModelo!$A$2:$E$5075,3)</f>
        <v>132</v>
      </c>
      <c r="R1997" s="4">
        <f t="shared" si="620"/>
        <v>32283000</v>
      </c>
      <c r="S1997" s="16">
        <f t="shared" si="621"/>
        <v>2.168323885636403E-4</v>
      </c>
      <c r="T1997" s="4">
        <f t="shared" si="632"/>
        <v>3.0790199176036922E-2</v>
      </c>
      <c r="U1997" s="4">
        <f t="shared" si="633"/>
        <v>3.0790199176036929E-2</v>
      </c>
      <c r="V1997" s="6">
        <f t="shared" si="622"/>
        <v>0</v>
      </c>
      <c r="W1997" s="16" t="str">
        <f t="shared" si="623"/>
        <v/>
      </c>
      <c r="X1997" s="4" t="str">
        <f t="shared" si="634"/>
        <v/>
      </c>
      <c r="Y1997" s="4" t="str">
        <f t="shared" si="624"/>
        <v/>
      </c>
      <c r="Z1997" s="4">
        <f t="shared" si="625"/>
        <v>5836000</v>
      </c>
      <c r="AA1997" s="16">
        <f t="shared" si="626"/>
        <v>1.199451679232351E-3</v>
      </c>
      <c r="AB1997" s="15">
        <f t="shared" si="635"/>
        <v>0.17032213845099384</v>
      </c>
      <c r="AC1997" s="15">
        <f t="shared" si="636"/>
        <v>0.17032213845099387</v>
      </c>
      <c r="AD1997" s="4">
        <v>157077</v>
      </c>
      <c r="AE1997" s="26">
        <v>1758.65</v>
      </c>
      <c r="AF1997" s="26">
        <v>1586.4217214196037</v>
      </c>
      <c r="AG1997" s="4">
        <f t="shared" si="637"/>
        <v>2254000</v>
      </c>
      <c r="AH1997" s="16">
        <f t="shared" si="627"/>
        <v>3.105590062111801E-3</v>
      </c>
      <c r="AI1997" s="15">
        <f t="shared" si="628"/>
        <v>0.44099378881987572</v>
      </c>
      <c r="AJ1997" s="15">
        <f t="shared" si="629"/>
        <v>0.44099378881987583</v>
      </c>
      <c r="AK1997" s="4">
        <f t="shared" si="630"/>
        <v>15073000</v>
      </c>
      <c r="AL1997" s="27">
        <f t="shared" si="631"/>
        <v>4.6440655476680156E-4</v>
      </c>
      <c r="AM1997" s="15">
        <f t="shared" si="638"/>
        <v>6.5945730776885828E-2</v>
      </c>
      <c r="AN1997" s="15">
        <f t="shared" si="639"/>
        <v>1.4299170319926922E-5</v>
      </c>
    </row>
    <row r="1998" spans="1:40" x14ac:dyDescent="0.2">
      <c r="A1998" s="4" t="s">
        <v>4627</v>
      </c>
      <c r="B1998" s="3" t="s">
        <v>17</v>
      </c>
      <c r="C1998" s="6">
        <v>157077</v>
      </c>
      <c r="D1998" s="3" t="s">
        <v>516</v>
      </c>
      <c r="E1998" s="6">
        <v>157083</v>
      </c>
      <c r="F1998" s="3" t="s">
        <v>2816</v>
      </c>
      <c r="G1998" s="8">
        <v>7000</v>
      </c>
      <c r="H1998" s="6">
        <v>142</v>
      </c>
      <c r="I1998" s="6">
        <v>156439</v>
      </c>
      <c r="J1998" s="13">
        <v>45107</v>
      </c>
      <c r="K1998" s="9">
        <v>4988.3670099086848</v>
      </c>
      <c r="L1998" s="4" t="s">
        <v>4627</v>
      </c>
      <c r="M1998" s="4" t="s">
        <v>4632</v>
      </c>
      <c r="N1998" s="4">
        <f>VLOOKUP(I1998,BaseModelo!$A$2:$E$5075,5)</f>
        <v>8</v>
      </c>
      <c r="P1998" s="15">
        <v>142.00000000000003</v>
      </c>
      <c r="Q1998" s="4">
        <f>VLOOKUP(I1998,BaseModelo!$A$2:$E$5075,3)</f>
        <v>132</v>
      </c>
      <c r="R1998" s="4">
        <f t="shared" si="620"/>
        <v>32283000</v>
      </c>
      <c r="S1998" s="16">
        <f t="shared" si="621"/>
        <v>2.168323885636403E-4</v>
      </c>
      <c r="T1998" s="4">
        <f t="shared" si="632"/>
        <v>3.0790199176036922E-2</v>
      </c>
      <c r="U1998" s="4">
        <f t="shared" si="633"/>
        <v>3.0790199176036929E-2</v>
      </c>
      <c r="V1998" s="6">
        <f t="shared" si="622"/>
        <v>0</v>
      </c>
      <c r="W1998" s="16" t="str">
        <f t="shared" si="623"/>
        <v/>
      </c>
      <c r="X1998" s="4" t="str">
        <f t="shared" si="634"/>
        <v/>
      </c>
      <c r="Y1998" s="4" t="str">
        <f t="shared" si="624"/>
        <v/>
      </c>
      <c r="Z1998" s="4">
        <f t="shared" si="625"/>
        <v>5836000</v>
      </c>
      <c r="AA1998" s="16">
        <f t="shared" si="626"/>
        <v>1.199451679232351E-3</v>
      </c>
      <c r="AB1998" s="15">
        <f t="shared" si="635"/>
        <v>0.17032213845099384</v>
      </c>
      <c r="AC1998" s="15">
        <f t="shared" si="636"/>
        <v>0.17032213845099387</v>
      </c>
      <c r="AD1998" s="4">
        <v>157077</v>
      </c>
      <c r="AE1998" s="26">
        <v>1758.65</v>
      </c>
      <c r="AF1998" s="26">
        <v>1586.4217214196037</v>
      </c>
      <c r="AG1998" s="4">
        <f t="shared" si="637"/>
        <v>2254000</v>
      </c>
      <c r="AH1998" s="16">
        <f t="shared" si="627"/>
        <v>3.105590062111801E-3</v>
      </c>
      <c r="AI1998" s="15">
        <f t="shared" si="628"/>
        <v>0.44099378881987572</v>
      </c>
      <c r="AJ1998" s="15">
        <f t="shared" si="629"/>
        <v>0.44099378881987583</v>
      </c>
      <c r="AK1998" s="4">
        <f t="shared" si="630"/>
        <v>15073000</v>
      </c>
      <c r="AL1998" s="27">
        <f t="shared" si="631"/>
        <v>4.6440655476680156E-4</v>
      </c>
      <c r="AM1998" s="15">
        <f t="shared" si="638"/>
        <v>6.5945730776885828E-2</v>
      </c>
      <c r="AN1998" s="15">
        <f t="shared" si="639"/>
        <v>1.4299170319926922E-5</v>
      </c>
    </row>
    <row r="1999" spans="1:40" x14ac:dyDescent="0.2">
      <c r="A1999" s="4" t="s">
        <v>4627</v>
      </c>
      <c r="B1999" s="3" t="s">
        <v>5</v>
      </c>
      <c r="C1999" s="6">
        <v>156655</v>
      </c>
      <c r="D1999" s="3" t="s">
        <v>517</v>
      </c>
      <c r="E1999" s="6">
        <v>156657</v>
      </c>
      <c r="F1999" s="3" t="s">
        <v>2819</v>
      </c>
      <c r="G1999" s="8">
        <v>6000</v>
      </c>
      <c r="H1999" s="6">
        <v>95</v>
      </c>
      <c r="I1999" s="6">
        <v>156149</v>
      </c>
      <c r="J1999" s="13">
        <v>45138</v>
      </c>
      <c r="K1999" s="9">
        <v>5484.620438859255</v>
      </c>
      <c r="L1999" s="4" t="s">
        <v>4627</v>
      </c>
      <c r="M1999" s="4" t="s">
        <v>4632</v>
      </c>
      <c r="N1999" s="4">
        <f>VLOOKUP(I1999,BaseModelo!$A$2:$E$5075,5)</f>
        <v>6</v>
      </c>
      <c r="P1999" s="15">
        <v>142.00000000000003</v>
      </c>
      <c r="Q1999" s="4">
        <f>VLOOKUP(I1999,BaseModelo!$A$2:$E$5075,3)</f>
        <v>115</v>
      </c>
      <c r="R1999" s="4">
        <f t="shared" si="620"/>
        <v>32283000</v>
      </c>
      <c r="S1999" s="16">
        <f t="shared" si="621"/>
        <v>1.8585633305454884E-4</v>
      </c>
      <c r="T1999" s="4">
        <f t="shared" si="632"/>
        <v>1.7656351640182141E-2</v>
      </c>
      <c r="U1999" s="4">
        <f t="shared" si="633"/>
        <v>2.6391599293745942E-2</v>
      </c>
      <c r="V1999" s="6">
        <f t="shared" si="622"/>
        <v>0</v>
      </c>
      <c r="W1999" s="16" t="str">
        <f t="shared" si="623"/>
        <v/>
      </c>
      <c r="X1999" s="4" t="str">
        <f t="shared" si="634"/>
        <v/>
      </c>
      <c r="Y1999" s="4" t="str">
        <f t="shared" si="624"/>
        <v/>
      </c>
      <c r="Z1999" s="4">
        <f t="shared" si="625"/>
        <v>4853000</v>
      </c>
      <c r="AA1999" s="16">
        <f t="shared" si="626"/>
        <v>1.2363486503193901E-3</v>
      </c>
      <c r="AB1999" s="15">
        <f t="shared" si="635"/>
        <v>0.11745312178034206</v>
      </c>
      <c r="AC1999" s="15">
        <f t="shared" si="636"/>
        <v>0.17556150834535342</v>
      </c>
      <c r="AD1999" s="4">
        <v>156655</v>
      </c>
      <c r="AE1999" s="26">
        <v>993.11</v>
      </c>
      <c r="AF1999" s="26">
        <v>993.11</v>
      </c>
      <c r="AG1999" s="4">
        <f t="shared" si="637"/>
        <v>1993000</v>
      </c>
      <c r="AH1999" s="16">
        <f t="shared" si="627"/>
        <v>3.0105368790767687E-3</v>
      </c>
      <c r="AI1999" s="15">
        <f t="shared" si="628"/>
        <v>0.28600100351229302</v>
      </c>
      <c r="AJ1999" s="15">
        <f t="shared" si="629"/>
        <v>0.42749623682890125</v>
      </c>
      <c r="AK1999" s="4">
        <f t="shared" si="630"/>
        <v>15073000</v>
      </c>
      <c r="AL1999" s="27">
        <f t="shared" si="631"/>
        <v>3.9806276122868704E-4</v>
      </c>
      <c r="AM1999" s="15">
        <f t="shared" si="638"/>
        <v>3.7815962316725273E-2</v>
      </c>
      <c r="AN1999" s="15">
        <f t="shared" si="639"/>
        <v>1.0505512888109577E-5</v>
      </c>
    </row>
    <row r="2000" spans="1:40" x14ac:dyDescent="0.2">
      <c r="A2000" s="4" t="s">
        <v>4627</v>
      </c>
      <c r="B2000" s="3" t="s">
        <v>5</v>
      </c>
      <c r="C2000" s="6">
        <v>156655</v>
      </c>
      <c r="D2000" s="3" t="s">
        <v>517</v>
      </c>
      <c r="E2000" s="6">
        <v>156660</v>
      </c>
      <c r="F2000" s="3" t="s">
        <v>2820</v>
      </c>
      <c r="G2000" s="8">
        <v>25000</v>
      </c>
      <c r="H2000" s="6">
        <v>75</v>
      </c>
      <c r="I2000" s="6">
        <v>156050</v>
      </c>
      <c r="J2000" s="13">
        <v>45138</v>
      </c>
      <c r="K2000" s="9">
        <v>22852.585161913565</v>
      </c>
      <c r="L2000" s="4" t="s">
        <v>4627</v>
      </c>
      <c r="M2000" s="4" t="s">
        <v>4632</v>
      </c>
      <c r="N2000" s="4">
        <f>VLOOKUP(I2000,BaseModelo!$A$2:$E$5075,5)</f>
        <v>4</v>
      </c>
      <c r="P2000" s="15">
        <v>110.00000000000001</v>
      </c>
      <c r="Q2000" s="4">
        <f>VLOOKUP(I2000,BaseModelo!$A$2:$E$5075,3)</f>
        <v>110</v>
      </c>
      <c r="R2000" s="4">
        <f t="shared" si="620"/>
        <v>32283000</v>
      </c>
      <c r="S2000" s="16">
        <f t="shared" si="621"/>
        <v>7.7440138772728677E-4</v>
      </c>
      <c r="T2000" s="4">
        <f t="shared" si="632"/>
        <v>5.8080104079546509E-2</v>
      </c>
      <c r="U2000" s="4">
        <f t="shared" si="633"/>
        <v>8.5184152650001552E-2</v>
      </c>
      <c r="V2000" s="6">
        <f t="shared" si="622"/>
        <v>0</v>
      </c>
      <c r="W2000" s="16" t="str">
        <f t="shared" si="623"/>
        <v/>
      </c>
      <c r="X2000" s="4" t="str">
        <f t="shared" si="634"/>
        <v/>
      </c>
      <c r="Y2000" s="4" t="str">
        <f t="shared" si="624"/>
        <v/>
      </c>
      <c r="Z2000" s="4">
        <f t="shared" si="625"/>
        <v>2331000</v>
      </c>
      <c r="AA2000" s="16">
        <f t="shared" si="626"/>
        <v>1.0725010725010725E-2</v>
      </c>
      <c r="AB2000" s="15">
        <f t="shared" si="635"/>
        <v>0.80437580437580436</v>
      </c>
      <c r="AC2000" s="15">
        <f t="shared" si="636"/>
        <v>1.1797511797511799</v>
      </c>
      <c r="AD2000" s="4">
        <v>156655</v>
      </c>
      <c r="AE2000" s="26">
        <v>3193.06</v>
      </c>
      <c r="AF2000" s="26">
        <v>3193.06</v>
      </c>
      <c r="AG2000" s="4">
        <f t="shared" si="637"/>
        <v>1421000</v>
      </c>
      <c r="AH2000" s="16">
        <f t="shared" si="627"/>
        <v>1.7593244194229415E-2</v>
      </c>
      <c r="AI2000" s="15">
        <f t="shared" si="628"/>
        <v>1.3194933145672061</v>
      </c>
      <c r="AJ2000" s="15">
        <f t="shared" si="629"/>
        <v>1.9352568613652359</v>
      </c>
      <c r="AK2000" s="4">
        <f t="shared" si="630"/>
        <v>15073000</v>
      </c>
      <c r="AL2000" s="27">
        <f t="shared" si="631"/>
        <v>1.6585948384528627E-3</v>
      </c>
      <c r="AM2000" s="15">
        <f t="shared" si="638"/>
        <v>0.12439461288396471</v>
      </c>
      <c r="AN2000" s="15">
        <f t="shared" si="639"/>
        <v>1.4128599590327331E-4</v>
      </c>
    </row>
    <row r="2001" spans="1:40" x14ac:dyDescent="0.2">
      <c r="A2001" s="4" t="s">
        <v>4627</v>
      </c>
      <c r="B2001" s="3" t="s">
        <v>5</v>
      </c>
      <c r="C2001" s="6">
        <v>156655</v>
      </c>
      <c r="D2001" s="3" t="s">
        <v>517</v>
      </c>
      <c r="E2001" s="6">
        <v>156661</v>
      </c>
      <c r="F2001" s="3" t="s">
        <v>2821</v>
      </c>
      <c r="G2001" s="8">
        <v>6000</v>
      </c>
      <c r="H2001" s="6">
        <v>95</v>
      </c>
      <c r="I2001" s="6">
        <v>156049</v>
      </c>
      <c r="J2001" s="13">
        <v>45138</v>
      </c>
      <c r="K2001" s="9">
        <v>5484.620438859255</v>
      </c>
      <c r="L2001" s="4" t="s">
        <v>4627</v>
      </c>
      <c r="M2001" s="4" t="s">
        <v>4632</v>
      </c>
      <c r="N2001" s="4">
        <f>VLOOKUP(I2001,BaseModelo!$A$2:$E$5075,5)</f>
        <v>6</v>
      </c>
      <c r="P2001" s="15">
        <v>142.00000000000003</v>
      </c>
      <c r="Q2001" s="4">
        <f>VLOOKUP(I2001,BaseModelo!$A$2:$E$5075,3)</f>
        <v>115</v>
      </c>
      <c r="R2001" s="4">
        <f t="shared" si="620"/>
        <v>32283000</v>
      </c>
      <c r="S2001" s="16">
        <f t="shared" si="621"/>
        <v>1.8585633305454884E-4</v>
      </c>
      <c r="T2001" s="4">
        <f t="shared" si="632"/>
        <v>1.7656351640182141E-2</v>
      </c>
      <c r="U2001" s="4">
        <f t="shared" si="633"/>
        <v>2.6391599293745942E-2</v>
      </c>
      <c r="V2001" s="6">
        <f t="shared" si="622"/>
        <v>0</v>
      </c>
      <c r="W2001" s="16" t="str">
        <f t="shared" si="623"/>
        <v/>
      </c>
      <c r="X2001" s="4" t="str">
        <f t="shared" si="634"/>
        <v/>
      </c>
      <c r="Y2001" s="4" t="str">
        <f t="shared" si="624"/>
        <v/>
      </c>
      <c r="Z2001" s="4">
        <f t="shared" si="625"/>
        <v>4853000</v>
      </c>
      <c r="AA2001" s="16">
        <f t="shared" si="626"/>
        <v>1.2363486503193901E-3</v>
      </c>
      <c r="AB2001" s="15">
        <f t="shared" si="635"/>
        <v>0.11745312178034206</v>
      </c>
      <c r="AC2001" s="15">
        <f t="shared" si="636"/>
        <v>0.17556150834535342</v>
      </c>
      <c r="AD2001" s="4">
        <v>156655</v>
      </c>
      <c r="AE2001" s="26">
        <v>993.11</v>
      </c>
      <c r="AF2001" s="26">
        <v>993.11</v>
      </c>
      <c r="AG2001" s="4">
        <f t="shared" si="637"/>
        <v>1993000</v>
      </c>
      <c r="AH2001" s="16">
        <f t="shared" si="627"/>
        <v>3.0105368790767687E-3</v>
      </c>
      <c r="AI2001" s="15">
        <f t="shared" si="628"/>
        <v>0.28600100351229302</v>
      </c>
      <c r="AJ2001" s="15">
        <f t="shared" si="629"/>
        <v>0.42749623682890125</v>
      </c>
      <c r="AK2001" s="4">
        <f t="shared" si="630"/>
        <v>15073000</v>
      </c>
      <c r="AL2001" s="27">
        <f t="shared" si="631"/>
        <v>3.9806276122868704E-4</v>
      </c>
      <c r="AM2001" s="15">
        <f t="shared" si="638"/>
        <v>3.7815962316725273E-2</v>
      </c>
      <c r="AN2001" s="15">
        <f t="shared" si="639"/>
        <v>1.0505512888109577E-5</v>
      </c>
    </row>
    <row r="2002" spans="1:40" x14ac:dyDescent="0.2">
      <c r="A2002" s="4" t="s">
        <v>4627</v>
      </c>
      <c r="B2002" s="3" t="s">
        <v>5</v>
      </c>
      <c r="C2002" s="6">
        <v>156655</v>
      </c>
      <c r="D2002" s="3" t="s">
        <v>517</v>
      </c>
      <c r="E2002" s="6">
        <v>156662</v>
      </c>
      <c r="F2002" s="3" t="s">
        <v>2822</v>
      </c>
      <c r="G2002" s="8">
        <v>10000</v>
      </c>
      <c r="H2002" s="6">
        <v>85</v>
      </c>
      <c r="I2002" s="6">
        <v>156152</v>
      </c>
      <c r="J2002" s="13">
        <v>45138</v>
      </c>
      <c r="K2002" s="9">
        <v>9141.0340647654248</v>
      </c>
      <c r="L2002" s="4" t="s">
        <v>4627</v>
      </c>
      <c r="M2002" s="4" t="s">
        <v>4632</v>
      </c>
      <c r="N2002" s="4">
        <f>VLOOKUP(I2002,BaseModelo!$A$2:$E$5075,5)</f>
        <v>8</v>
      </c>
      <c r="P2002" s="15">
        <v>142.00000000000003</v>
      </c>
      <c r="Q2002" s="4">
        <f>VLOOKUP(I2002,BaseModelo!$A$2:$E$5075,3)</f>
        <v>132</v>
      </c>
      <c r="R2002" s="4">
        <f t="shared" si="620"/>
        <v>32283000</v>
      </c>
      <c r="S2002" s="16">
        <f t="shared" si="621"/>
        <v>3.0976055509091471E-4</v>
      </c>
      <c r="T2002" s="4">
        <f t="shared" si="632"/>
        <v>2.6329647182727751E-2</v>
      </c>
      <c r="U2002" s="4">
        <f t="shared" si="633"/>
        <v>4.3985998822909898E-2</v>
      </c>
      <c r="V2002" s="6">
        <f t="shared" si="622"/>
        <v>0</v>
      </c>
      <c r="W2002" s="16" t="str">
        <f t="shared" si="623"/>
        <v/>
      </c>
      <c r="X2002" s="4" t="str">
        <f t="shared" si="634"/>
        <v/>
      </c>
      <c r="Y2002" s="4" t="str">
        <f t="shared" si="624"/>
        <v/>
      </c>
      <c r="Z2002" s="4">
        <f t="shared" si="625"/>
        <v>5836000</v>
      </c>
      <c r="AA2002" s="16">
        <f t="shared" si="626"/>
        <v>1.7135023989033585E-3</v>
      </c>
      <c r="AB2002" s="15">
        <f t="shared" si="635"/>
        <v>0.14564770390678547</v>
      </c>
      <c r="AC2002" s="15">
        <f t="shared" si="636"/>
        <v>0.24331734064427696</v>
      </c>
      <c r="AD2002" s="4">
        <v>156655</v>
      </c>
      <c r="AE2002" s="26">
        <v>1462.14</v>
      </c>
      <c r="AF2002" s="26">
        <v>1462.14</v>
      </c>
      <c r="AG2002" s="4">
        <f t="shared" si="637"/>
        <v>2254000</v>
      </c>
      <c r="AH2002" s="16">
        <f t="shared" si="627"/>
        <v>4.4365572315882874E-3</v>
      </c>
      <c r="AI2002" s="15">
        <f t="shared" si="628"/>
        <v>0.37710736468500444</v>
      </c>
      <c r="AJ2002" s="15">
        <f t="shared" si="629"/>
        <v>0.62999112688553693</v>
      </c>
      <c r="AK2002" s="4">
        <f t="shared" si="630"/>
        <v>15073000</v>
      </c>
      <c r="AL2002" s="27">
        <f t="shared" si="631"/>
        <v>6.6343793538114506E-4</v>
      </c>
      <c r="AM2002" s="15">
        <f t="shared" si="638"/>
        <v>5.639222450739733E-2</v>
      </c>
      <c r="AN2002" s="15">
        <f t="shared" si="639"/>
        <v>2.918198024474882E-5</v>
      </c>
    </row>
    <row r="2003" spans="1:40" x14ac:dyDescent="0.2">
      <c r="A2003" s="4" t="s">
        <v>4627</v>
      </c>
      <c r="B2003" s="3" t="s">
        <v>5</v>
      </c>
      <c r="C2003" s="6">
        <v>156655</v>
      </c>
      <c r="D2003" s="3" t="s">
        <v>517</v>
      </c>
      <c r="E2003" s="6">
        <v>157056</v>
      </c>
      <c r="F2003" s="3" t="s">
        <v>2827</v>
      </c>
      <c r="G2003" s="8">
        <v>15000</v>
      </c>
      <c r="H2003" s="6">
        <v>95</v>
      </c>
      <c r="I2003" s="6">
        <v>156156</v>
      </c>
      <c r="J2003" s="13">
        <v>45138</v>
      </c>
      <c r="K2003" s="9">
        <v>13711.551097148138</v>
      </c>
      <c r="L2003" s="4" t="s">
        <v>4627</v>
      </c>
      <c r="M2003" s="4" t="s">
        <v>4632</v>
      </c>
      <c r="N2003" s="4">
        <f>VLOOKUP(I2003,BaseModelo!$A$2:$E$5075,5)</f>
        <v>7</v>
      </c>
      <c r="P2003" s="15">
        <v>132</v>
      </c>
      <c r="Q2003" s="4">
        <f>VLOOKUP(I2003,BaseModelo!$A$2:$E$5075,3)</f>
        <v>127</v>
      </c>
      <c r="R2003" s="4">
        <f t="shared" si="620"/>
        <v>32283000</v>
      </c>
      <c r="S2003" s="16">
        <f t="shared" si="621"/>
        <v>4.6464083263637206E-4</v>
      </c>
      <c r="T2003" s="4">
        <f t="shared" si="632"/>
        <v>4.4140879100455346E-2</v>
      </c>
      <c r="U2003" s="4">
        <f t="shared" si="633"/>
        <v>6.1332589908001112E-2</v>
      </c>
      <c r="V2003" s="6">
        <f t="shared" si="622"/>
        <v>0</v>
      </c>
      <c r="W2003" s="16" t="str">
        <f t="shared" si="623"/>
        <v/>
      </c>
      <c r="X2003" s="4" t="str">
        <f t="shared" si="634"/>
        <v/>
      </c>
      <c r="Y2003" s="4" t="str">
        <f t="shared" si="624"/>
        <v/>
      </c>
      <c r="Z2003" s="4">
        <f t="shared" si="625"/>
        <v>4022000</v>
      </c>
      <c r="AA2003" s="16">
        <f t="shared" si="626"/>
        <v>3.7294878170064643E-3</v>
      </c>
      <c r="AB2003" s="15">
        <f t="shared" si="635"/>
        <v>0.35430134261561413</v>
      </c>
      <c r="AC2003" s="15">
        <f t="shared" si="636"/>
        <v>0.49229239184485329</v>
      </c>
      <c r="AD2003" s="4">
        <v>156655</v>
      </c>
      <c r="AE2003" s="26">
        <v>2462.0500000000002</v>
      </c>
      <c r="AF2003" s="26">
        <v>2462.0500000000002</v>
      </c>
      <c r="AG2003" s="4">
        <f t="shared" si="637"/>
        <v>1778000</v>
      </c>
      <c r="AH2003" s="16">
        <f t="shared" si="627"/>
        <v>8.4364454443194604E-3</v>
      </c>
      <c r="AI2003" s="15">
        <f t="shared" si="628"/>
        <v>0.80146231721034877</v>
      </c>
      <c r="AJ2003" s="15">
        <f t="shared" si="629"/>
        <v>1.1136107986501689</v>
      </c>
      <c r="AK2003" s="4">
        <f t="shared" si="630"/>
        <v>15073000</v>
      </c>
      <c r="AL2003" s="27">
        <f t="shared" si="631"/>
        <v>9.9515690307171775E-4</v>
      </c>
      <c r="AM2003" s="15">
        <f t="shared" si="638"/>
        <v>9.4539905791813192E-2</v>
      </c>
      <c r="AN2003" s="15">
        <f t="shared" si="639"/>
        <v>6.1035550230214081E-5</v>
      </c>
    </row>
    <row r="2004" spans="1:40" x14ac:dyDescent="0.2">
      <c r="A2004" s="4" t="s">
        <v>4627</v>
      </c>
      <c r="B2004" s="3" t="s">
        <v>5</v>
      </c>
      <c r="C2004" s="6">
        <v>156655</v>
      </c>
      <c r="D2004" s="3" t="s">
        <v>517</v>
      </c>
      <c r="E2004" s="6">
        <v>157059</v>
      </c>
      <c r="F2004" s="3" t="s">
        <v>2828</v>
      </c>
      <c r="G2004" s="8">
        <v>6000</v>
      </c>
      <c r="H2004" s="6">
        <v>85</v>
      </c>
      <c r="I2004" s="6">
        <v>156048</v>
      </c>
      <c r="J2004" s="13">
        <v>45138</v>
      </c>
      <c r="K2004" s="9">
        <v>5484.620438859255</v>
      </c>
      <c r="L2004" s="4" t="s">
        <v>4627</v>
      </c>
      <c r="M2004" s="4" t="s">
        <v>4632</v>
      </c>
      <c r="N2004" s="4">
        <f>VLOOKUP(I2004,BaseModelo!$A$2:$E$5075,5)</f>
        <v>7</v>
      </c>
      <c r="P2004" s="15">
        <v>142.00000000000003</v>
      </c>
      <c r="Q2004" s="4">
        <f>VLOOKUP(I2004,BaseModelo!$A$2:$E$5075,3)</f>
        <v>127</v>
      </c>
      <c r="R2004" s="4">
        <f t="shared" si="620"/>
        <v>32283000</v>
      </c>
      <c r="S2004" s="16">
        <f t="shared" si="621"/>
        <v>1.8585633305454884E-4</v>
      </c>
      <c r="T2004" s="4">
        <f t="shared" si="632"/>
        <v>1.5797788309636653E-2</v>
      </c>
      <c r="U2004" s="4">
        <f t="shared" si="633"/>
        <v>2.6391599293745942E-2</v>
      </c>
      <c r="V2004" s="6">
        <f t="shared" si="622"/>
        <v>0</v>
      </c>
      <c r="W2004" s="16" t="str">
        <f t="shared" si="623"/>
        <v/>
      </c>
      <c r="X2004" s="4" t="str">
        <f t="shared" si="634"/>
        <v/>
      </c>
      <c r="Y2004" s="4" t="str">
        <f t="shared" si="624"/>
        <v/>
      </c>
      <c r="Z2004" s="4">
        <f t="shared" si="625"/>
        <v>4022000</v>
      </c>
      <c r="AA2004" s="16">
        <f t="shared" si="626"/>
        <v>1.4917951268025858E-3</v>
      </c>
      <c r="AB2004" s="15">
        <f t="shared" si="635"/>
        <v>0.12680258577821979</v>
      </c>
      <c r="AC2004" s="15">
        <f t="shared" si="636"/>
        <v>0.21183490800596722</v>
      </c>
      <c r="AD2004" s="4">
        <v>156655</v>
      </c>
      <c r="AE2004" s="26">
        <v>882.68</v>
      </c>
      <c r="AF2004" s="26">
        <v>882.68</v>
      </c>
      <c r="AG2004" s="4">
        <f t="shared" si="637"/>
        <v>1778000</v>
      </c>
      <c r="AH2004" s="16">
        <f t="shared" si="627"/>
        <v>3.3745781777277839E-3</v>
      </c>
      <c r="AI2004" s="15">
        <f t="shared" si="628"/>
        <v>0.28683914510686165</v>
      </c>
      <c r="AJ2004" s="15">
        <f t="shared" si="629"/>
        <v>0.4791901012373454</v>
      </c>
      <c r="AK2004" s="4">
        <f t="shared" si="630"/>
        <v>15073000</v>
      </c>
      <c r="AL2004" s="27">
        <f t="shared" si="631"/>
        <v>3.9806276122868704E-4</v>
      </c>
      <c r="AM2004" s="15">
        <f t="shared" si="638"/>
        <v>3.3835334704438398E-2</v>
      </c>
      <c r="AN2004" s="15">
        <f t="shared" si="639"/>
        <v>1.0505512888109577E-5</v>
      </c>
    </row>
    <row r="2005" spans="1:40" x14ac:dyDescent="0.2">
      <c r="A2005" s="4" t="s">
        <v>4627</v>
      </c>
      <c r="B2005" s="3" t="s">
        <v>1</v>
      </c>
      <c r="C2005" s="6">
        <v>156990</v>
      </c>
      <c r="D2005" s="3" t="s">
        <v>518</v>
      </c>
      <c r="E2005" s="6">
        <v>157065</v>
      </c>
      <c r="F2005" s="3" t="s">
        <v>2829</v>
      </c>
      <c r="G2005" s="8">
        <v>10000</v>
      </c>
      <c r="H2005" s="6">
        <v>142</v>
      </c>
      <c r="I2005" s="6">
        <v>157011</v>
      </c>
      <c r="J2005" s="13">
        <v>45138</v>
      </c>
      <c r="K2005" s="9">
        <v>10000</v>
      </c>
      <c r="L2005" s="4" t="s">
        <v>4627</v>
      </c>
      <c r="M2005" s="4" t="s">
        <v>4632</v>
      </c>
      <c r="N2005" s="4">
        <f>VLOOKUP(I2005,BaseModelo!$A$2:$E$5075,5)</f>
        <v>8</v>
      </c>
      <c r="P2005" s="15">
        <v>142.00000000000003</v>
      </c>
      <c r="Q2005" s="4">
        <f>VLOOKUP(I2005,BaseModelo!$A$2:$E$5075,3)</f>
        <v>132</v>
      </c>
      <c r="R2005" s="4">
        <f t="shared" si="620"/>
        <v>32283000</v>
      </c>
      <c r="S2005" s="16">
        <f t="shared" si="621"/>
        <v>3.0976055509091471E-4</v>
      </c>
      <c r="T2005" s="4">
        <f t="shared" si="632"/>
        <v>4.3985998822909891E-2</v>
      </c>
      <c r="U2005" s="4">
        <f t="shared" si="633"/>
        <v>4.3985998822909898E-2</v>
      </c>
      <c r="V2005" s="6">
        <f t="shared" si="622"/>
        <v>0</v>
      </c>
      <c r="W2005" s="16" t="str">
        <f t="shared" si="623"/>
        <v/>
      </c>
      <c r="X2005" s="4" t="str">
        <f t="shared" si="634"/>
        <v/>
      </c>
      <c r="Y2005" s="4" t="str">
        <f t="shared" si="624"/>
        <v/>
      </c>
      <c r="Z2005" s="4">
        <f t="shared" si="625"/>
        <v>5836000</v>
      </c>
      <c r="AA2005" s="16">
        <f t="shared" si="626"/>
        <v>1.7135023989033585E-3</v>
      </c>
      <c r="AB2005" s="15">
        <f t="shared" si="635"/>
        <v>0.2433173406442769</v>
      </c>
      <c r="AC2005" s="15">
        <f t="shared" si="636"/>
        <v>0.24331734064427696</v>
      </c>
      <c r="AD2005" s="4">
        <v>156990</v>
      </c>
      <c r="AE2005" s="26">
        <v>2510.34</v>
      </c>
      <c r="AF2005" s="26">
        <v>2510.34</v>
      </c>
      <c r="AG2005" s="4">
        <f t="shared" si="637"/>
        <v>2254000</v>
      </c>
      <c r="AH2005" s="16">
        <f t="shared" si="627"/>
        <v>4.4365572315882874E-3</v>
      </c>
      <c r="AI2005" s="15">
        <f t="shared" si="628"/>
        <v>0.62999112688553682</v>
      </c>
      <c r="AJ2005" s="15">
        <f t="shared" si="629"/>
        <v>0.62999112688553693</v>
      </c>
      <c r="AK2005" s="4">
        <f t="shared" si="630"/>
        <v>15073000</v>
      </c>
      <c r="AL2005" s="27">
        <f t="shared" si="631"/>
        <v>6.6343793538114506E-4</v>
      </c>
      <c r="AM2005" s="15">
        <f t="shared" si="638"/>
        <v>9.4208186824122603E-2</v>
      </c>
      <c r="AN2005" s="15">
        <f t="shared" si="639"/>
        <v>2.918198024474882E-5</v>
      </c>
    </row>
    <row r="2006" spans="1:40" x14ac:dyDescent="0.2">
      <c r="A2006" s="4" t="s">
        <v>4627</v>
      </c>
      <c r="B2006" s="3" t="s">
        <v>1</v>
      </c>
      <c r="C2006" s="6">
        <v>156990</v>
      </c>
      <c r="D2006" s="3" t="s">
        <v>518</v>
      </c>
      <c r="E2006" s="6">
        <v>157074</v>
      </c>
      <c r="F2006" s="3" t="s">
        <v>2830</v>
      </c>
      <c r="G2006" s="8">
        <v>8000</v>
      </c>
      <c r="H2006" s="6">
        <v>142</v>
      </c>
      <c r="I2006" s="6">
        <v>157013</v>
      </c>
      <c r="J2006" s="13">
        <v>45138</v>
      </c>
      <c r="K2006" s="9">
        <v>8000</v>
      </c>
      <c r="L2006" s="4" t="s">
        <v>4627</v>
      </c>
      <c r="M2006" s="4" t="s">
        <v>4632</v>
      </c>
      <c r="N2006" s="4">
        <f>VLOOKUP(I2006,BaseModelo!$A$2:$E$5075,5)</f>
        <v>9</v>
      </c>
      <c r="P2006" s="15">
        <v>142.00000000000003</v>
      </c>
      <c r="Q2006" s="4">
        <f>VLOOKUP(I2006,BaseModelo!$A$2:$E$5075,3)</f>
        <v>147</v>
      </c>
      <c r="R2006" s="4">
        <f t="shared" si="620"/>
        <v>32283000</v>
      </c>
      <c r="S2006" s="16">
        <f t="shared" si="621"/>
        <v>2.4780844407273179E-4</v>
      </c>
      <c r="T2006" s="4">
        <f t="shared" si="632"/>
        <v>3.5188799058327912E-2</v>
      </c>
      <c r="U2006" s="4">
        <f t="shared" si="633"/>
        <v>3.5188799058327919E-2</v>
      </c>
      <c r="V2006" s="6">
        <f t="shared" si="622"/>
        <v>0</v>
      </c>
      <c r="W2006" s="16" t="str">
        <f t="shared" si="623"/>
        <v/>
      </c>
      <c r="X2006" s="4" t="str">
        <f t="shared" si="634"/>
        <v/>
      </c>
      <c r="Y2006" s="4" t="str">
        <f t="shared" si="624"/>
        <v/>
      </c>
      <c r="Z2006" s="4">
        <f t="shared" si="625"/>
        <v>5305000</v>
      </c>
      <c r="AA2006" s="16">
        <f t="shared" si="626"/>
        <v>1.5080113100848257E-3</v>
      </c>
      <c r="AB2006" s="15">
        <f t="shared" si="635"/>
        <v>0.21413760603204526</v>
      </c>
      <c r="AC2006" s="15">
        <f t="shared" si="636"/>
        <v>0.21413760603204529</v>
      </c>
      <c r="AD2006" s="4">
        <v>156990</v>
      </c>
      <c r="AE2006" s="26">
        <v>2013.74</v>
      </c>
      <c r="AF2006" s="26">
        <v>2013.74</v>
      </c>
      <c r="AG2006" s="4">
        <f t="shared" si="637"/>
        <v>2114000</v>
      </c>
      <c r="AH2006" s="16">
        <f t="shared" si="627"/>
        <v>3.7842951750236518E-3</v>
      </c>
      <c r="AI2006" s="15">
        <f t="shared" si="628"/>
        <v>0.53736991485335861</v>
      </c>
      <c r="AJ2006" s="15">
        <f t="shared" si="629"/>
        <v>0.53736991485335872</v>
      </c>
      <c r="AK2006" s="4">
        <f t="shared" si="630"/>
        <v>15073000</v>
      </c>
      <c r="AL2006" s="27">
        <f t="shared" si="631"/>
        <v>5.3075034830491602E-4</v>
      </c>
      <c r="AM2006" s="15">
        <f t="shared" si="638"/>
        <v>7.5366549459298077E-2</v>
      </c>
      <c r="AN2006" s="15">
        <f t="shared" si="639"/>
        <v>1.8676467356639244E-5</v>
      </c>
    </row>
    <row r="2007" spans="1:40" x14ac:dyDescent="0.2">
      <c r="A2007" s="4" t="s">
        <v>4628</v>
      </c>
      <c r="B2007" s="2" t="s">
        <v>4</v>
      </c>
      <c r="C2007" s="5">
        <v>157004</v>
      </c>
      <c r="D2007" s="2" t="s">
        <v>519</v>
      </c>
      <c r="E2007" s="5">
        <v>157005</v>
      </c>
      <c r="F2007" s="2" t="s">
        <v>2817</v>
      </c>
      <c r="G2007" s="7">
        <v>5000</v>
      </c>
      <c r="H2007" s="5">
        <v>80</v>
      </c>
      <c r="I2007" s="6">
        <v>156851</v>
      </c>
      <c r="J2007" s="13">
        <v>45138</v>
      </c>
      <c r="K2007" s="9">
        <v>5000</v>
      </c>
      <c r="L2007" s="4" t="s">
        <v>4628</v>
      </c>
      <c r="M2007" s="4" t="s">
        <v>4632</v>
      </c>
      <c r="N2007" s="4">
        <f>VLOOKUP(I2007,BaseModelo!$A$2:$E$5075,5)</f>
        <v>5</v>
      </c>
      <c r="P2007" s="15">
        <v>147</v>
      </c>
      <c r="Q2007" s="4">
        <f>VLOOKUP(I2007,BaseModelo!$A$2:$E$5075,3)</f>
        <v>110</v>
      </c>
      <c r="R2007" s="4">
        <f t="shared" si="620"/>
        <v>32283000</v>
      </c>
      <c r="S2007" s="16">
        <f t="shared" si="621"/>
        <v>1.5488027754545735E-4</v>
      </c>
      <c r="T2007" s="4">
        <f t="shared" si="632"/>
        <v>1.2390422203636588E-2</v>
      </c>
      <c r="U2007" s="4">
        <f t="shared" si="633"/>
        <v>2.2767400799182231E-2</v>
      </c>
      <c r="V2007" s="6">
        <f t="shared" si="622"/>
        <v>0</v>
      </c>
      <c r="W2007" s="16" t="str">
        <f t="shared" si="623"/>
        <v/>
      </c>
      <c r="X2007" s="4" t="str">
        <f t="shared" si="634"/>
        <v/>
      </c>
      <c r="Y2007" s="4" t="str">
        <f t="shared" si="624"/>
        <v/>
      </c>
      <c r="Z2007" s="4">
        <f t="shared" si="625"/>
        <v>4058000</v>
      </c>
      <c r="AA2007" s="16">
        <f t="shared" si="626"/>
        <v>1.2321340561853129E-3</v>
      </c>
      <c r="AB2007" s="15">
        <f t="shared" si="635"/>
        <v>9.8570724494825027E-2</v>
      </c>
      <c r="AC2007" s="15">
        <f t="shared" si="636"/>
        <v>0.18112370625924099</v>
      </c>
      <c r="AD2007" s="4">
        <v>157004</v>
      </c>
      <c r="AE2007" s="26">
        <v>684.41</v>
      </c>
      <c r="AF2007" s="26">
        <v>684.41</v>
      </c>
      <c r="AG2007" s="4">
        <f t="shared" si="637"/>
        <v>2193000</v>
      </c>
      <c r="AH2007" s="16">
        <f t="shared" si="627"/>
        <v>2.2799817601459188E-3</v>
      </c>
      <c r="AI2007" s="15">
        <f t="shared" si="628"/>
        <v>0.1823985408116735</v>
      </c>
      <c r="AJ2007" s="15">
        <f t="shared" si="629"/>
        <v>0.33515731874145005</v>
      </c>
      <c r="AK2007" s="4">
        <f t="shared" si="630"/>
        <v>16319000</v>
      </c>
      <c r="AL2007" s="27">
        <f t="shared" si="631"/>
        <v>3.0639132299773271E-4</v>
      </c>
      <c r="AM2007" s="15">
        <f t="shared" si="638"/>
        <v>2.4511305839818618E-2</v>
      </c>
      <c r="AN2007" s="15">
        <f t="shared" si="639"/>
        <v>6.9757340520810808E-6</v>
      </c>
    </row>
    <row r="2008" spans="1:40" x14ac:dyDescent="0.2">
      <c r="A2008" s="4" t="s">
        <v>4628</v>
      </c>
      <c r="B2008" s="3" t="s">
        <v>4</v>
      </c>
      <c r="C2008" s="6">
        <v>157004</v>
      </c>
      <c r="D2008" s="3" t="s">
        <v>519</v>
      </c>
      <c r="E2008" s="6">
        <v>157006</v>
      </c>
      <c r="F2008" s="3" t="s">
        <v>2823</v>
      </c>
      <c r="G2008" s="8">
        <v>15000</v>
      </c>
      <c r="H2008" s="6">
        <v>80</v>
      </c>
      <c r="I2008" s="6">
        <v>156849</v>
      </c>
      <c r="J2008" s="13">
        <v>45138</v>
      </c>
      <c r="K2008" s="9">
        <v>15000</v>
      </c>
      <c r="L2008" s="4" t="s">
        <v>4628</v>
      </c>
      <c r="M2008" s="4" t="s">
        <v>4632</v>
      </c>
      <c r="N2008" s="4">
        <f>VLOOKUP(I2008,BaseModelo!$A$2:$E$5075,5)</f>
        <v>6</v>
      </c>
      <c r="P2008" s="15">
        <v>132</v>
      </c>
      <c r="Q2008" s="4">
        <f>VLOOKUP(I2008,BaseModelo!$A$2:$E$5075,3)</f>
        <v>115</v>
      </c>
      <c r="R2008" s="4">
        <f t="shared" si="620"/>
        <v>32283000</v>
      </c>
      <c r="S2008" s="16">
        <f t="shared" si="621"/>
        <v>4.6464083263637206E-4</v>
      </c>
      <c r="T2008" s="4">
        <f t="shared" si="632"/>
        <v>3.7171266610909762E-2</v>
      </c>
      <c r="U2008" s="4">
        <f t="shared" si="633"/>
        <v>6.1332589908001112E-2</v>
      </c>
      <c r="V2008" s="6">
        <f t="shared" si="622"/>
        <v>0</v>
      </c>
      <c r="W2008" s="16" t="str">
        <f t="shared" si="623"/>
        <v/>
      </c>
      <c r="X2008" s="4" t="str">
        <f t="shared" si="634"/>
        <v/>
      </c>
      <c r="Y2008" s="4" t="str">
        <f t="shared" si="624"/>
        <v/>
      </c>
      <c r="Z2008" s="4">
        <f t="shared" si="625"/>
        <v>4853000</v>
      </c>
      <c r="AA2008" s="16">
        <f t="shared" si="626"/>
        <v>3.0908716257984753E-3</v>
      </c>
      <c r="AB2008" s="15">
        <f t="shared" si="635"/>
        <v>0.24726973006387803</v>
      </c>
      <c r="AC2008" s="15">
        <f t="shared" si="636"/>
        <v>0.40799505460539875</v>
      </c>
      <c r="AD2008" s="4">
        <v>157004</v>
      </c>
      <c r="AE2008" s="26">
        <v>2048.2800000000002</v>
      </c>
      <c r="AF2008" s="26">
        <v>2048.2800000000002</v>
      </c>
      <c r="AG2008" s="4">
        <f t="shared" si="637"/>
        <v>2735000</v>
      </c>
      <c r="AH2008" s="16">
        <f t="shared" si="627"/>
        <v>5.4844606946983544E-3</v>
      </c>
      <c r="AI2008" s="15">
        <f t="shared" si="628"/>
        <v>0.43875685557586835</v>
      </c>
      <c r="AJ2008" s="15">
        <f t="shared" si="629"/>
        <v>0.72394881170018277</v>
      </c>
      <c r="AK2008" s="4">
        <f t="shared" si="630"/>
        <v>16319000</v>
      </c>
      <c r="AL2008" s="27">
        <f t="shared" si="631"/>
        <v>9.1917396899319809E-4</v>
      </c>
      <c r="AM2008" s="15">
        <f t="shared" si="638"/>
        <v>7.3533917519455844E-2</v>
      </c>
      <c r="AN2008" s="15">
        <f t="shared" si="639"/>
        <v>5.637532009436955E-5</v>
      </c>
    </row>
    <row r="2009" spans="1:40" x14ac:dyDescent="0.2">
      <c r="A2009" s="4" t="s">
        <v>4628</v>
      </c>
      <c r="B2009" s="3" t="s">
        <v>4</v>
      </c>
      <c r="C2009" s="6">
        <v>157004</v>
      </c>
      <c r="D2009" s="3" t="s">
        <v>519</v>
      </c>
      <c r="E2009" s="6">
        <v>157007</v>
      </c>
      <c r="F2009" s="3" t="s">
        <v>2824</v>
      </c>
      <c r="G2009" s="8">
        <v>10000</v>
      </c>
      <c r="H2009" s="6">
        <v>85</v>
      </c>
      <c r="I2009" s="6">
        <v>156872</v>
      </c>
      <c r="J2009" s="13">
        <v>45138</v>
      </c>
      <c r="K2009" s="9">
        <v>10000</v>
      </c>
      <c r="L2009" s="4" t="s">
        <v>4628</v>
      </c>
      <c r="M2009" s="4" t="s">
        <v>4632</v>
      </c>
      <c r="N2009" s="4">
        <f>VLOOKUP(I2009,BaseModelo!$A$2:$E$5075,5)</f>
        <v>5</v>
      </c>
      <c r="P2009" s="15">
        <v>142.00000000000003</v>
      </c>
      <c r="Q2009" s="4">
        <f>VLOOKUP(I2009,BaseModelo!$A$2:$E$5075,3)</f>
        <v>110</v>
      </c>
      <c r="R2009" s="4">
        <f t="shared" si="620"/>
        <v>32283000</v>
      </c>
      <c r="S2009" s="16">
        <f t="shared" si="621"/>
        <v>3.0976055509091471E-4</v>
      </c>
      <c r="T2009" s="4">
        <f t="shared" si="632"/>
        <v>2.6329647182727751E-2</v>
      </c>
      <c r="U2009" s="4">
        <f t="shared" si="633"/>
        <v>4.3985998822909898E-2</v>
      </c>
      <c r="V2009" s="6">
        <f t="shared" si="622"/>
        <v>0</v>
      </c>
      <c r="W2009" s="16" t="str">
        <f t="shared" si="623"/>
        <v/>
      </c>
      <c r="X2009" s="4" t="str">
        <f t="shared" si="634"/>
        <v/>
      </c>
      <c r="Y2009" s="4" t="str">
        <f t="shared" si="624"/>
        <v/>
      </c>
      <c r="Z2009" s="4">
        <f t="shared" si="625"/>
        <v>4058000</v>
      </c>
      <c r="AA2009" s="16">
        <f t="shared" si="626"/>
        <v>2.4642681123706258E-3</v>
      </c>
      <c r="AB2009" s="15">
        <f t="shared" si="635"/>
        <v>0.20946278955150319</v>
      </c>
      <c r="AC2009" s="15">
        <f t="shared" si="636"/>
        <v>0.34992607195662895</v>
      </c>
      <c r="AD2009" s="4">
        <v>157004</v>
      </c>
      <c r="AE2009" s="26">
        <v>1462.14</v>
      </c>
      <c r="AF2009" s="26">
        <v>1462.14</v>
      </c>
      <c r="AG2009" s="4">
        <f t="shared" si="637"/>
        <v>2193000</v>
      </c>
      <c r="AH2009" s="16">
        <f t="shared" si="627"/>
        <v>4.5599635202918376E-3</v>
      </c>
      <c r="AI2009" s="15">
        <f t="shared" si="628"/>
        <v>0.38759689922480622</v>
      </c>
      <c r="AJ2009" s="15">
        <f t="shared" si="629"/>
        <v>0.64751481988144111</v>
      </c>
      <c r="AK2009" s="4">
        <f t="shared" si="630"/>
        <v>16319000</v>
      </c>
      <c r="AL2009" s="27">
        <f t="shared" si="631"/>
        <v>6.1278264599546543E-4</v>
      </c>
      <c r="AM2009" s="15">
        <f t="shared" si="638"/>
        <v>5.2086524909614559E-2</v>
      </c>
      <c r="AN2009" s="15">
        <f t="shared" si="639"/>
        <v>2.6953856745456156E-5</v>
      </c>
    </row>
    <row r="2010" spans="1:40" x14ac:dyDescent="0.2">
      <c r="A2010" s="4" t="s">
        <v>4628</v>
      </c>
      <c r="B2010" s="3" t="s">
        <v>4</v>
      </c>
      <c r="C2010" s="6">
        <v>157004</v>
      </c>
      <c r="D2010" s="3" t="s">
        <v>519</v>
      </c>
      <c r="E2010" s="6">
        <v>157008</v>
      </c>
      <c r="F2010" s="3" t="s">
        <v>2825</v>
      </c>
      <c r="G2010" s="8">
        <v>15000</v>
      </c>
      <c r="H2010" s="6">
        <v>85</v>
      </c>
      <c r="I2010" s="6">
        <v>156876</v>
      </c>
      <c r="J2010" s="13">
        <v>45138</v>
      </c>
      <c r="K2010" s="9">
        <v>15000</v>
      </c>
      <c r="L2010" s="4" t="s">
        <v>4628</v>
      </c>
      <c r="M2010" s="4" t="s">
        <v>4632</v>
      </c>
      <c r="N2010" s="4">
        <f>VLOOKUP(I2010,BaseModelo!$A$2:$E$5075,5)</f>
        <v>7</v>
      </c>
      <c r="P2010" s="15">
        <v>132</v>
      </c>
      <c r="Q2010" s="4">
        <f>VLOOKUP(I2010,BaseModelo!$A$2:$E$5075,3)</f>
        <v>127</v>
      </c>
      <c r="R2010" s="4">
        <f t="shared" si="620"/>
        <v>32283000</v>
      </c>
      <c r="S2010" s="16">
        <f t="shared" si="621"/>
        <v>4.6464083263637206E-4</v>
      </c>
      <c r="T2010" s="4">
        <f t="shared" si="632"/>
        <v>3.9494470774091628E-2</v>
      </c>
      <c r="U2010" s="4">
        <f t="shared" si="633"/>
        <v>6.1332589908001112E-2</v>
      </c>
      <c r="V2010" s="6">
        <f t="shared" si="622"/>
        <v>0</v>
      </c>
      <c r="W2010" s="16" t="str">
        <f t="shared" si="623"/>
        <v/>
      </c>
      <c r="X2010" s="4" t="str">
        <f t="shared" si="634"/>
        <v/>
      </c>
      <c r="Y2010" s="4" t="str">
        <f t="shared" si="624"/>
        <v/>
      </c>
      <c r="Z2010" s="4">
        <f t="shared" si="625"/>
        <v>4022000</v>
      </c>
      <c r="AA2010" s="16">
        <f t="shared" si="626"/>
        <v>3.7294878170064643E-3</v>
      </c>
      <c r="AB2010" s="15">
        <f t="shared" si="635"/>
        <v>0.31700646444554947</v>
      </c>
      <c r="AC2010" s="15">
        <f t="shared" si="636"/>
        <v>0.49229239184485329</v>
      </c>
      <c r="AD2010" s="4">
        <v>157004</v>
      </c>
      <c r="AE2010" s="26">
        <v>2186.2399999999998</v>
      </c>
      <c r="AF2010" s="26">
        <v>2186.2399999999998</v>
      </c>
      <c r="AG2010" s="4">
        <f t="shared" si="637"/>
        <v>2184000</v>
      </c>
      <c r="AH2010" s="16">
        <f t="shared" si="627"/>
        <v>6.868131868131868E-3</v>
      </c>
      <c r="AI2010" s="15">
        <f t="shared" si="628"/>
        <v>0.58379120879120883</v>
      </c>
      <c r="AJ2010" s="15">
        <f t="shared" si="629"/>
        <v>0.90659340659340659</v>
      </c>
      <c r="AK2010" s="4">
        <f t="shared" si="630"/>
        <v>16319000</v>
      </c>
      <c r="AL2010" s="27">
        <f t="shared" si="631"/>
        <v>9.1917396899319809E-4</v>
      </c>
      <c r="AM2010" s="15">
        <f t="shared" si="638"/>
        <v>7.8129787364421832E-2</v>
      </c>
      <c r="AN2010" s="15">
        <f t="shared" si="639"/>
        <v>5.637532009436955E-5</v>
      </c>
    </row>
    <row r="2011" spans="1:40" x14ac:dyDescent="0.2">
      <c r="A2011" s="4" t="s">
        <v>4628</v>
      </c>
      <c r="B2011" s="3" t="s">
        <v>4</v>
      </c>
      <c r="C2011" s="6">
        <v>157004</v>
      </c>
      <c r="D2011" s="3" t="s">
        <v>519</v>
      </c>
      <c r="E2011" s="6">
        <v>157009</v>
      </c>
      <c r="F2011" s="3" t="s">
        <v>2826</v>
      </c>
      <c r="G2011" s="8">
        <v>10000</v>
      </c>
      <c r="H2011" s="6">
        <v>80</v>
      </c>
      <c r="I2011" s="6">
        <v>156878</v>
      </c>
      <c r="J2011" s="13">
        <v>45138</v>
      </c>
      <c r="K2011" s="9">
        <v>10000</v>
      </c>
      <c r="L2011" s="4" t="s">
        <v>4628</v>
      </c>
      <c r="M2011" s="4" t="s">
        <v>4632</v>
      </c>
      <c r="N2011" s="4">
        <f>VLOOKUP(I2011,BaseModelo!$A$2:$E$5075,5)</f>
        <v>7</v>
      </c>
      <c r="P2011" s="15">
        <v>142.00000000000003</v>
      </c>
      <c r="Q2011" s="4">
        <f>VLOOKUP(I2011,BaseModelo!$A$2:$E$5075,3)</f>
        <v>127</v>
      </c>
      <c r="R2011" s="4">
        <f t="shared" si="620"/>
        <v>32283000</v>
      </c>
      <c r="S2011" s="16">
        <f t="shared" si="621"/>
        <v>3.0976055509091471E-4</v>
      </c>
      <c r="T2011" s="4">
        <f t="shared" si="632"/>
        <v>2.4780844407273177E-2</v>
      </c>
      <c r="U2011" s="4">
        <f t="shared" si="633"/>
        <v>4.3985998822909898E-2</v>
      </c>
      <c r="V2011" s="6">
        <f t="shared" si="622"/>
        <v>0</v>
      </c>
      <c r="W2011" s="16" t="str">
        <f t="shared" si="623"/>
        <v/>
      </c>
      <c r="X2011" s="4" t="str">
        <f t="shared" si="634"/>
        <v/>
      </c>
      <c r="Y2011" s="4" t="str">
        <f t="shared" si="624"/>
        <v/>
      </c>
      <c r="Z2011" s="4">
        <f t="shared" si="625"/>
        <v>4022000</v>
      </c>
      <c r="AA2011" s="16">
        <f t="shared" si="626"/>
        <v>2.4863252113376429E-3</v>
      </c>
      <c r="AB2011" s="15">
        <f t="shared" si="635"/>
        <v>0.19890601690701143</v>
      </c>
      <c r="AC2011" s="15">
        <f t="shared" si="636"/>
        <v>0.35305818000994538</v>
      </c>
      <c r="AD2011" s="4">
        <v>157004</v>
      </c>
      <c r="AE2011" s="26">
        <v>1365.58</v>
      </c>
      <c r="AF2011" s="26">
        <v>1365.58</v>
      </c>
      <c r="AG2011" s="4">
        <f t="shared" si="637"/>
        <v>2184000</v>
      </c>
      <c r="AH2011" s="16">
        <f t="shared" si="627"/>
        <v>4.578754578754579E-3</v>
      </c>
      <c r="AI2011" s="15">
        <f t="shared" si="628"/>
        <v>0.36630036630036633</v>
      </c>
      <c r="AJ2011" s="15">
        <f t="shared" si="629"/>
        <v>0.65018315018315032</v>
      </c>
      <c r="AK2011" s="4">
        <f t="shared" si="630"/>
        <v>16319000</v>
      </c>
      <c r="AL2011" s="27">
        <f t="shared" si="631"/>
        <v>6.1278264599546543E-4</v>
      </c>
      <c r="AM2011" s="15">
        <f t="shared" si="638"/>
        <v>4.9022611679637236E-2</v>
      </c>
      <c r="AN2011" s="15">
        <f t="shared" si="639"/>
        <v>2.6953856745456156E-5</v>
      </c>
    </row>
    <row r="2012" spans="1:40" x14ac:dyDescent="0.2">
      <c r="A2012" s="4" t="s">
        <v>4628</v>
      </c>
      <c r="B2012" s="3" t="s">
        <v>13</v>
      </c>
      <c r="C2012" s="6">
        <v>157086</v>
      </c>
      <c r="D2012" s="3" t="s">
        <v>257</v>
      </c>
      <c r="E2012" s="6">
        <v>157098</v>
      </c>
      <c r="F2012" s="3" t="s">
        <v>2831</v>
      </c>
      <c r="G2012" s="8">
        <v>10000</v>
      </c>
      <c r="H2012" s="6">
        <v>142</v>
      </c>
      <c r="I2012" s="6">
        <v>156944</v>
      </c>
      <c r="J2012" s="13">
        <v>45138</v>
      </c>
      <c r="K2012" s="9">
        <v>2730.5039318589047</v>
      </c>
      <c r="L2012" s="4" t="s">
        <v>4628</v>
      </c>
      <c r="M2012" s="4" t="s">
        <v>4632</v>
      </c>
      <c r="N2012" s="4">
        <f>VLOOKUP(I2012,BaseModelo!$A$2:$E$5075,5)</f>
        <v>7</v>
      </c>
      <c r="P2012" s="15">
        <v>142.00000000000003</v>
      </c>
      <c r="Q2012" s="4">
        <f>VLOOKUP(I2012,BaseModelo!$A$2:$E$5075,3)</f>
        <v>127</v>
      </c>
      <c r="R2012" s="4">
        <f t="shared" si="620"/>
        <v>32283000</v>
      </c>
      <c r="S2012" s="16">
        <f t="shared" si="621"/>
        <v>3.0976055509091471E-4</v>
      </c>
      <c r="T2012" s="4">
        <f t="shared" si="632"/>
        <v>4.3985998822909891E-2</v>
      </c>
      <c r="U2012" s="4">
        <f t="shared" si="633"/>
        <v>4.3985998822909898E-2</v>
      </c>
      <c r="V2012" s="6">
        <f t="shared" si="622"/>
        <v>0</v>
      </c>
      <c r="W2012" s="16" t="str">
        <f t="shared" si="623"/>
        <v/>
      </c>
      <c r="X2012" s="4" t="str">
        <f t="shared" si="634"/>
        <v/>
      </c>
      <c r="Y2012" s="4" t="str">
        <f t="shared" si="624"/>
        <v/>
      </c>
      <c r="Z2012" s="4">
        <f t="shared" si="625"/>
        <v>4022000</v>
      </c>
      <c r="AA2012" s="16">
        <f t="shared" si="626"/>
        <v>2.4863252113376429E-3</v>
      </c>
      <c r="AB2012" s="15">
        <f t="shared" si="635"/>
        <v>0.35305818000994527</v>
      </c>
      <c r="AC2012" s="15">
        <f t="shared" si="636"/>
        <v>0.35305818000994538</v>
      </c>
      <c r="AD2012" s="4">
        <v>157086</v>
      </c>
      <c r="AE2012" s="26">
        <v>2510.34</v>
      </c>
      <c r="AF2012" s="26">
        <v>1243.4211857879793</v>
      </c>
      <c r="AG2012" s="4">
        <f t="shared" si="637"/>
        <v>2184000</v>
      </c>
      <c r="AH2012" s="16">
        <f t="shared" si="627"/>
        <v>4.578754578754579E-3</v>
      </c>
      <c r="AI2012" s="15">
        <f t="shared" si="628"/>
        <v>0.6501831501831502</v>
      </c>
      <c r="AJ2012" s="15">
        <f t="shared" si="629"/>
        <v>0.65018315018315032</v>
      </c>
      <c r="AK2012" s="4">
        <f t="shared" si="630"/>
        <v>16319000</v>
      </c>
      <c r="AL2012" s="27">
        <f t="shared" si="631"/>
        <v>6.1278264599546543E-4</v>
      </c>
      <c r="AM2012" s="15">
        <f t="shared" si="638"/>
        <v>8.7015135731356094E-2</v>
      </c>
      <c r="AN2012" s="15">
        <f t="shared" si="639"/>
        <v>2.6953856745456156E-5</v>
      </c>
    </row>
    <row r="2013" spans="1:40" x14ac:dyDescent="0.2">
      <c r="A2013" s="4" t="s">
        <v>4627</v>
      </c>
      <c r="B2013" s="2" t="s">
        <v>17</v>
      </c>
      <c r="C2013" s="5">
        <v>157113</v>
      </c>
      <c r="D2013" s="2" t="s">
        <v>520</v>
      </c>
      <c r="E2013" s="5">
        <v>157114</v>
      </c>
      <c r="F2013" s="2" t="s">
        <v>2818</v>
      </c>
      <c r="G2013" s="7">
        <v>6000</v>
      </c>
      <c r="H2013" s="5">
        <v>142</v>
      </c>
      <c r="I2013" s="6">
        <v>156330</v>
      </c>
      <c r="J2013" s="13">
        <v>45138</v>
      </c>
      <c r="K2013" s="9">
        <v>6000</v>
      </c>
      <c r="L2013" s="4" t="s">
        <v>4627</v>
      </c>
      <c r="M2013" s="4" t="s">
        <v>4632</v>
      </c>
      <c r="N2013" s="4">
        <f>VLOOKUP(I2013,BaseModelo!$A$2:$E$5075,5)</f>
        <v>6</v>
      </c>
      <c r="P2013" s="15">
        <v>142.00000000000003</v>
      </c>
      <c r="Q2013" s="4">
        <f>VLOOKUP(I2013,BaseModelo!$A$2:$E$5075,3)</f>
        <v>115</v>
      </c>
      <c r="R2013" s="4">
        <f t="shared" si="620"/>
        <v>32283000</v>
      </c>
      <c r="S2013" s="16">
        <f t="shared" si="621"/>
        <v>1.8585633305454884E-4</v>
      </c>
      <c r="T2013" s="4">
        <f t="shared" si="632"/>
        <v>2.6391599293745936E-2</v>
      </c>
      <c r="U2013" s="4">
        <f t="shared" si="633"/>
        <v>2.6391599293745942E-2</v>
      </c>
      <c r="V2013" s="6">
        <f t="shared" si="622"/>
        <v>0</v>
      </c>
      <c r="W2013" s="16" t="str">
        <f t="shared" si="623"/>
        <v/>
      </c>
      <c r="X2013" s="4" t="str">
        <f t="shared" si="634"/>
        <v/>
      </c>
      <c r="Y2013" s="4" t="str">
        <f t="shared" si="624"/>
        <v/>
      </c>
      <c r="Z2013" s="4">
        <f t="shared" si="625"/>
        <v>4853000</v>
      </c>
      <c r="AA2013" s="16">
        <f t="shared" si="626"/>
        <v>1.2363486503193901E-3</v>
      </c>
      <c r="AB2013" s="15">
        <f t="shared" si="635"/>
        <v>0.17556150834535339</v>
      </c>
      <c r="AC2013" s="15">
        <f t="shared" si="636"/>
        <v>0.17556150834535342</v>
      </c>
      <c r="AD2013" s="4">
        <v>157113</v>
      </c>
      <c r="AE2013" s="26">
        <v>1503.37</v>
      </c>
      <c r="AF2013" s="26">
        <v>1503.37</v>
      </c>
      <c r="AG2013" s="4">
        <f t="shared" si="637"/>
        <v>1993000</v>
      </c>
      <c r="AH2013" s="16">
        <f t="shared" si="627"/>
        <v>3.0105368790767687E-3</v>
      </c>
      <c r="AI2013" s="15">
        <f t="shared" si="628"/>
        <v>0.42749623682890114</v>
      </c>
      <c r="AJ2013" s="15">
        <f t="shared" si="629"/>
        <v>0.42749623682890125</v>
      </c>
      <c r="AK2013" s="4">
        <f t="shared" si="630"/>
        <v>15073000</v>
      </c>
      <c r="AL2013" s="27">
        <f t="shared" si="631"/>
        <v>3.9806276122868704E-4</v>
      </c>
      <c r="AM2013" s="15">
        <f t="shared" si="638"/>
        <v>5.6524912094473558E-2</v>
      </c>
      <c r="AN2013" s="15">
        <f t="shared" si="639"/>
        <v>1.0505512888109577E-5</v>
      </c>
    </row>
    <row r="2014" spans="1:40" x14ac:dyDescent="0.2">
      <c r="A2014" s="4" t="s">
        <v>4627</v>
      </c>
      <c r="B2014" s="3" t="s">
        <v>17</v>
      </c>
      <c r="C2014" s="6">
        <v>157113</v>
      </c>
      <c r="D2014" s="3" t="s">
        <v>520</v>
      </c>
      <c r="E2014" s="6">
        <v>157116</v>
      </c>
      <c r="F2014" s="3" t="s">
        <v>2832</v>
      </c>
      <c r="G2014" s="8">
        <v>7000</v>
      </c>
      <c r="H2014" s="6">
        <v>142</v>
      </c>
      <c r="I2014" s="6">
        <v>157057</v>
      </c>
      <c r="J2014" s="13">
        <v>45138</v>
      </c>
      <c r="K2014" s="9">
        <v>7000</v>
      </c>
      <c r="L2014" s="4" t="s">
        <v>4627</v>
      </c>
      <c r="M2014" s="4" t="s">
        <v>4632</v>
      </c>
      <c r="N2014" s="4">
        <f>VLOOKUP(I2014,BaseModelo!$A$2:$E$5075,5)</f>
        <v>9</v>
      </c>
      <c r="P2014" s="15">
        <v>142.00000000000003</v>
      </c>
      <c r="Q2014" s="4">
        <f>VLOOKUP(I2014,BaseModelo!$A$2:$E$5075,3)</f>
        <v>147</v>
      </c>
      <c r="R2014" s="4">
        <f t="shared" si="620"/>
        <v>32283000</v>
      </c>
      <c r="S2014" s="16">
        <f t="shared" si="621"/>
        <v>2.168323885636403E-4</v>
      </c>
      <c r="T2014" s="4">
        <f t="shared" si="632"/>
        <v>3.0790199176036922E-2</v>
      </c>
      <c r="U2014" s="4">
        <f t="shared" si="633"/>
        <v>3.0790199176036929E-2</v>
      </c>
      <c r="V2014" s="6">
        <f t="shared" si="622"/>
        <v>0</v>
      </c>
      <c r="W2014" s="16" t="str">
        <f t="shared" si="623"/>
        <v/>
      </c>
      <c r="X2014" s="4" t="str">
        <f t="shared" si="634"/>
        <v/>
      </c>
      <c r="Y2014" s="4" t="str">
        <f t="shared" si="624"/>
        <v/>
      </c>
      <c r="Z2014" s="4">
        <f t="shared" si="625"/>
        <v>5305000</v>
      </c>
      <c r="AA2014" s="16">
        <f t="shared" si="626"/>
        <v>1.3195098963242225E-3</v>
      </c>
      <c r="AB2014" s="15">
        <f t="shared" si="635"/>
        <v>0.18737040527803958</v>
      </c>
      <c r="AC2014" s="15">
        <f t="shared" si="636"/>
        <v>0.18737040527803964</v>
      </c>
      <c r="AD2014" s="4">
        <v>157113</v>
      </c>
      <c r="AE2014" s="26">
        <v>1758.65</v>
      </c>
      <c r="AF2014" s="26">
        <v>1758.65</v>
      </c>
      <c r="AG2014" s="4">
        <f t="shared" si="637"/>
        <v>2114000</v>
      </c>
      <c r="AH2014" s="16">
        <f t="shared" si="627"/>
        <v>3.3112582781456954E-3</v>
      </c>
      <c r="AI2014" s="15">
        <f t="shared" si="628"/>
        <v>0.47019867549668876</v>
      </c>
      <c r="AJ2014" s="15">
        <f t="shared" si="629"/>
        <v>0.47019867549668881</v>
      </c>
      <c r="AK2014" s="4">
        <f t="shared" si="630"/>
        <v>15073000</v>
      </c>
      <c r="AL2014" s="27">
        <f t="shared" si="631"/>
        <v>4.6440655476680156E-4</v>
      </c>
      <c r="AM2014" s="15">
        <f t="shared" si="638"/>
        <v>6.5945730776885828E-2</v>
      </c>
      <c r="AN2014" s="15">
        <f t="shared" si="639"/>
        <v>1.4299170319926922E-5</v>
      </c>
    </row>
    <row r="2015" spans="1:40" x14ac:dyDescent="0.2">
      <c r="A2015" s="4" t="s">
        <v>4627</v>
      </c>
      <c r="B2015" s="3" t="s">
        <v>17</v>
      </c>
      <c r="C2015" s="6">
        <v>157113</v>
      </c>
      <c r="D2015" s="3" t="s">
        <v>520</v>
      </c>
      <c r="E2015" s="6">
        <v>157117</v>
      </c>
      <c r="F2015" s="3" t="s">
        <v>2833</v>
      </c>
      <c r="G2015" s="8">
        <v>9000</v>
      </c>
      <c r="H2015" s="6">
        <v>142</v>
      </c>
      <c r="I2015" s="6">
        <v>156834</v>
      </c>
      <c r="J2015" s="13">
        <v>45138</v>
      </c>
      <c r="K2015" s="9">
        <v>9000</v>
      </c>
      <c r="L2015" s="4" t="s">
        <v>4627</v>
      </c>
      <c r="M2015" s="4" t="s">
        <v>4632</v>
      </c>
      <c r="N2015" s="4">
        <f>VLOOKUP(I2015,BaseModelo!$A$2:$E$5075,5)</f>
        <v>8</v>
      </c>
      <c r="P2015" s="15">
        <v>142.00000000000003</v>
      </c>
      <c r="Q2015" s="4">
        <f>VLOOKUP(I2015,BaseModelo!$A$2:$E$5075,3)</f>
        <v>132</v>
      </c>
      <c r="R2015" s="4">
        <f t="shared" si="620"/>
        <v>32283000</v>
      </c>
      <c r="S2015" s="16">
        <f t="shared" si="621"/>
        <v>2.7878449958182325E-4</v>
      </c>
      <c r="T2015" s="4">
        <f t="shared" si="632"/>
        <v>3.9587398940618898E-2</v>
      </c>
      <c r="U2015" s="4">
        <f t="shared" si="633"/>
        <v>3.9587398940618912E-2</v>
      </c>
      <c r="V2015" s="6">
        <f t="shared" si="622"/>
        <v>0</v>
      </c>
      <c r="W2015" s="16" t="str">
        <f t="shared" si="623"/>
        <v/>
      </c>
      <c r="X2015" s="4" t="str">
        <f t="shared" si="634"/>
        <v/>
      </c>
      <c r="Y2015" s="4" t="str">
        <f t="shared" si="624"/>
        <v/>
      </c>
      <c r="Z2015" s="4">
        <f t="shared" si="625"/>
        <v>5836000</v>
      </c>
      <c r="AA2015" s="16">
        <f t="shared" si="626"/>
        <v>1.5421521590130226E-3</v>
      </c>
      <c r="AB2015" s="15">
        <f t="shared" si="635"/>
        <v>0.2189856065798492</v>
      </c>
      <c r="AC2015" s="15">
        <f t="shared" si="636"/>
        <v>0.21898560657984925</v>
      </c>
      <c r="AD2015" s="4">
        <v>157113</v>
      </c>
      <c r="AE2015" s="26">
        <v>2255.2800000000002</v>
      </c>
      <c r="AF2015" s="26">
        <v>2255.2800000000002</v>
      </c>
      <c r="AG2015" s="4">
        <f t="shared" si="637"/>
        <v>2254000</v>
      </c>
      <c r="AH2015" s="16">
        <f t="shared" si="627"/>
        <v>3.9929015084294583E-3</v>
      </c>
      <c r="AI2015" s="15">
        <f t="shared" si="628"/>
        <v>0.56699201419698309</v>
      </c>
      <c r="AJ2015" s="15">
        <f t="shared" si="629"/>
        <v>0.5669920141969832</v>
      </c>
      <c r="AK2015" s="4">
        <f t="shared" si="630"/>
        <v>15073000</v>
      </c>
      <c r="AL2015" s="27">
        <f t="shared" si="631"/>
        <v>5.9709414184303054E-4</v>
      </c>
      <c r="AM2015" s="15">
        <f t="shared" si="638"/>
        <v>8.478736814171034E-2</v>
      </c>
      <c r="AN2015" s="15">
        <f t="shared" si="639"/>
        <v>2.3637403998246546E-5</v>
      </c>
    </row>
    <row r="2016" spans="1:40" x14ac:dyDescent="0.2">
      <c r="A2016" s="4" t="s">
        <v>4627</v>
      </c>
      <c r="B2016" s="3" t="s">
        <v>17</v>
      </c>
      <c r="C2016" s="6">
        <v>157113</v>
      </c>
      <c r="D2016" s="3" t="s">
        <v>520</v>
      </c>
      <c r="E2016" s="6">
        <v>157118</v>
      </c>
      <c r="F2016" s="3" t="s">
        <v>2834</v>
      </c>
      <c r="G2016" s="8">
        <v>7000</v>
      </c>
      <c r="H2016" s="6">
        <v>142</v>
      </c>
      <c r="I2016" s="6">
        <v>156931</v>
      </c>
      <c r="J2016" s="13">
        <v>45138</v>
      </c>
      <c r="K2016" s="9">
        <v>7000</v>
      </c>
      <c r="L2016" s="4" t="s">
        <v>4627</v>
      </c>
      <c r="M2016" s="4" t="s">
        <v>4632</v>
      </c>
      <c r="N2016" s="4">
        <f>VLOOKUP(I2016,BaseModelo!$A$2:$E$5075,5)</f>
        <v>10</v>
      </c>
      <c r="P2016" s="15">
        <v>142.00000000000003</v>
      </c>
      <c r="Q2016" s="4">
        <f>VLOOKUP(I2016,BaseModelo!$A$2:$E$5075,3)</f>
        <v>0</v>
      </c>
      <c r="R2016" s="4">
        <f t="shared" si="620"/>
        <v>32283000</v>
      </c>
      <c r="S2016" s="16">
        <f t="shared" si="621"/>
        <v>2.168323885636403E-4</v>
      </c>
      <c r="T2016" s="4">
        <f t="shared" si="632"/>
        <v>3.0790199176036922E-2</v>
      </c>
      <c r="U2016" s="4">
        <f t="shared" si="633"/>
        <v>3.0790199176036929E-2</v>
      </c>
      <c r="V2016" s="6">
        <f t="shared" si="622"/>
        <v>0</v>
      </c>
      <c r="W2016" s="16" t="str">
        <f t="shared" si="623"/>
        <v/>
      </c>
      <c r="X2016" s="4" t="str">
        <f t="shared" si="634"/>
        <v/>
      </c>
      <c r="Y2016" s="4" t="str">
        <f t="shared" si="624"/>
        <v/>
      </c>
      <c r="Z2016" s="4">
        <f t="shared" si="625"/>
        <v>4121000</v>
      </c>
      <c r="AA2016" s="16">
        <f t="shared" si="626"/>
        <v>1.6986168405726766E-3</v>
      </c>
      <c r="AB2016" s="15">
        <f t="shared" si="635"/>
        <v>0.24120359136132008</v>
      </c>
      <c r="AC2016" s="15">
        <f t="shared" si="636"/>
        <v>0.24120359136132014</v>
      </c>
      <c r="AD2016" s="4">
        <v>157113</v>
      </c>
      <c r="AE2016" s="26">
        <v>1758.65</v>
      </c>
      <c r="AF2016" s="26">
        <v>1758.65</v>
      </c>
      <c r="AG2016" s="4">
        <f t="shared" si="637"/>
        <v>2105000</v>
      </c>
      <c r="AH2016" s="16">
        <f t="shared" si="627"/>
        <v>3.3254156769596198E-3</v>
      </c>
      <c r="AI2016" s="15">
        <f t="shared" si="628"/>
        <v>0.47220902612826604</v>
      </c>
      <c r="AJ2016" s="15">
        <f t="shared" si="629"/>
        <v>0.4722090261282661</v>
      </c>
      <c r="AK2016" s="4">
        <f t="shared" si="630"/>
        <v>15073000</v>
      </c>
      <c r="AL2016" s="27">
        <f t="shared" si="631"/>
        <v>4.6440655476680156E-4</v>
      </c>
      <c r="AM2016" s="15">
        <f t="shared" si="638"/>
        <v>6.5945730776885828E-2</v>
      </c>
      <c r="AN2016" s="15">
        <f t="shared" si="639"/>
        <v>1.4299170319926922E-5</v>
      </c>
    </row>
    <row r="2017" spans="1:40" x14ac:dyDescent="0.2">
      <c r="A2017" s="4" t="s">
        <v>4627</v>
      </c>
      <c r="B2017" s="3" t="s">
        <v>17</v>
      </c>
      <c r="C2017" s="6">
        <v>157113</v>
      </c>
      <c r="D2017" s="3" t="s">
        <v>520</v>
      </c>
      <c r="E2017" s="6">
        <v>157124</v>
      </c>
      <c r="F2017" s="3" t="s">
        <v>2835</v>
      </c>
      <c r="G2017" s="8">
        <v>6000</v>
      </c>
      <c r="H2017" s="6">
        <v>142</v>
      </c>
      <c r="I2017" s="6">
        <v>157058</v>
      </c>
      <c r="J2017" s="13">
        <v>45138</v>
      </c>
      <c r="K2017" s="9">
        <v>6000</v>
      </c>
      <c r="L2017" s="4" t="s">
        <v>4627</v>
      </c>
      <c r="M2017" s="4" t="s">
        <v>4632</v>
      </c>
      <c r="N2017" s="4">
        <f>VLOOKUP(I2017,BaseModelo!$A$2:$E$5075,5)</f>
        <v>10</v>
      </c>
      <c r="P2017" s="15">
        <v>142.00000000000003</v>
      </c>
      <c r="Q2017" s="4">
        <f>VLOOKUP(I2017,BaseModelo!$A$2:$E$5075,3)</f>
        <v>0</v>
      </c>
      <c r="R2017" s="4">
        <f t="shared" si="620"/>
        <v>32283000</v>
      </c>
      <c r="S2017" s="16">
        <f t="shared" si="621"/>
        <v>1.8585633305454884E-4</v>
      </c>
      <c r="T2017" s="4">
        <f t="shared" si="632"/>
        <v>2.6391599293745936E-2</v>
      </c>
      <c r="U2017" s="4">
        <f t="shared" si="633"/>
        <v>2.6391599293745942E-2</v>
      </c>
      <c r="V2017" s="6">
        <f t="shared" si="622"/>
        <v>0</v>
      </c>
      <c r="W2017" s="16" t="str">
        <f t="shared" si="623"/>
        <v/>
      </c>
      <c r="X2017" s="4" t="str">
        <f t="shared" si="634"/>
        <v/>
      </c>
      <c r="Y2017" s="4" t="str">
        <f t="shared" si="624"/>
        <v/>
      </c>
      <c r="Z2017" s="4">
        <f t="shared" si="625"/>
        <v>4121000</v>
      </c>
      <c r="AA2017" s="16">
        <f t="shared" si="626"/>
        <v>1.4559572919194371E-3</v>
      </c>
      <c r="AB2017" s="15">
        <f t="shared" si="635"/>
        <v>0.20674593545256006</v>
      </c>
      <c r="AC2017" s="15">
        <f t="shared" si="636"/>
        <v>0.20674593545256012</v>
      </c>
      <c r="AD2017" s="4">
        <v>157113</v>
      </c>
      <c r="AE2017" s="26">
        <v>1503.37</v>
      </c>
      <c r="AF2017" s="26">
        <v>1503.37</v>
      </c>
      <c r="AG2017" s="4">
        <f t="shared" si="637"/>
        <v>2105000</v>
      </c>
      <c r="AH2017" s="16">
        <f t="shared" si="627"/>
        <v>2.8503562945368173E-3</v>
      </c>
      <c r="AI2017" s="15">
        <f t="shared" si="628"/>
        <v>0.40475059382422807</v>
      </c>
      <c r="AJ2017" s="15">
        <f t="shared" si="629"/>
        <v>0.40475059382422812</v>
      </c>
      <c r="AK2017" s="4">
        <f t="shared" si="630"/>
        <v>15073000</v>
      </c>
      <c r="AL2017" s="27">
        <f t="shared" si="631"/>
        <v>3.9806276122868704E-4</v>
      </c>
      <c r="AM2017" s="15">
        <f t="shared" si="638"/>
        <v>5.6524912094473558E-2</v>
      </c>
      <c r="AN2017" s="15">
        <f t="shared" si="639"/>
        <v>1.0505512888109577E-5</v>
      </c>
    </row>
    <row r="2018" spans="1:40" x14ac:dyDescent="0.2">
      <c r="A2018" s="4" t="s">
        <v>4627</v>
      </c>
      <c r="B2018" s="3" t="s">
        <v>9</v>
      </c>
      <c r="C2018" s="6">
        <v>157423</v>
      </c>
      <c r="D2018" s="3" t="s">
        <v>271</v>
      </c>
      <c r="E2018" s="6">
        <v>157433</v>
      </c>
      <c r="F2018" s="3" t="s">
        <v>2836</v>
      </c>
      <c r="G2018" s="8">
        <v>10000</v>
      </c>
      <c r="H2018" s="6">
        <v>142</v>
      </c>
      <c r="I2018" s="6">
        <v>157348</v>
      </c>
      <c r="J2018" s="13">
        <v>45138</v>
      </c>
      <c r="K2018" s="9">
        <v>10000</v>
      </c>
      <c r="L2018" s="4" t="s">
        <v>4627</v>
      </c>
      <c r="M2018" s="4" t="s">
        <v>4632</v>
      </c>
      <c r="N2018" s="4">
        <f>VLOOKUP(I2018,BaseModelo!$A$2:$E$5075,5)</f>
        <v>6</v>
      </c>
      <c r="P2018" s="15">
        <v>142.00000000000003</v>
      </c>
      <c r="Q2018" s="4">
        <f>VLOOKUP(I2018,BaseModelo!$A$2:$E$5075,3)</f>
        <v>115</v>
      </c>
      <c r="R2018" s="4">
        <f t="shared" si="620"/>
        <v>32283000</v>
      </c>
      <c r="S2018" s="16">
        <f t="shared" si="621"/>
        <v>3.0976055509091471E-4</v>
      </c>
      <c r="T2018" s="4">
        <f t="shared" si="632"/>
        <v>4.3985998822909891E-2</v>
      </c>
      <c r="U2018" s="4">
        <f t="shared" si="633"/>
        <v>4.3985998822909898E-2</v>
      </c>
      <c r="V2018" s="6">
        <f t="shared" si="622"/>
        <v>0</v>
      </c>
      <c r="W2018" s="16" t="str">
        <f t="shared" si="623"/>
        <v/>
      </c>
      <c r="X2018" s="4" t="str">
        <f t="shared" si="634"/>
        <v/>
      </c>
      <c r="Y2018" s="4" t="str">
        <f t="shared" si="624"/>
        <v/>
      </c>
      <c r="Z2018" s="4">
        <f t="shared" si="625"/>
        <v>4853000</v>
      </c>
      <c r="AA2018" s="16">
        <f t="shared" si="626"/>
        <v>2.0605810838656502E-3</v>
      </c>
      <c r="AB2018" s="15">
        <f t="shared" si="635"/>
        <v>0.29260251390892233</v>
      </c>
      <c r="AC2018" s="15">
        <f t="shared" si="636"/>
        <v>0.29260251390892239</v>
      </c>
      <c r="AD2018" s="4">
        <v>157423</v>
      </c>
      <c r="AE2018" s="26">
        <v>2510.34</v>
      </c>
      <c r="AF2018" s="26">
        <v>2510.34</v>
      </c>
      <c r="AG2018" s="4">
        <f t="shared" si="637"/>
        <v>1993000</v>
      </c>
      <c r="AH2018" s="16">
        <f t="shared" si="627"/>
        <v>5.0175614651279477E-3</v>
      </c>
      <c r="AI2018" s="15">
        <f t="shared" si="628"/>
        <v>0.71249372804816857</v>
      </c>
      <c r="AJ2018" s="15">
        <f t="shared" si="629"/>
        <v>0.71249372804816868</v>
      </c>
      <c r="AK2018" s="4">
        <f t="shared" si="630"/>
        <v>15073000</v>
      </c>
      <c r="AL2018" s="27">
        <f t="shared" si="631"/>
        <v>6.6343793538114506E-4</v>
      </c>
      <c r="AM2018" s="15">
        <f t="shared" si="638"/>
        <v>9.4208186824122603E-2</v>
      </c>
      <c r="AN2018" s="15">
        <f t="shared" si="639"/>
        <v>2.918198024474882E-5</v>
      </c>
    </row>
    <row r="2019" spans="1:40" x14ac:dyDescent="0.2">
      <c r="A2019" s="4" t="s">
        <v>4628</v>
      </c>
      <c r="B2019" s="3" t="s">
        <v>11</v>
      </c>
      <c r="C2019" s="6">
        <v>157456</v>
      </c>
      <c r="D2019" s="3" t="s">
        <v>521</v>
      </c>
      <c r="E2019" s="6">
        <v>157580</v>
      </c>
      <c r="F2019" s="3" t="s">
        <v>2838</v>
      </c>
      <c r="G2019" s="8">
        <v>10000</v>
      </c>
      <c r="H2019" s="6">
        <v>142</v>
      </c>
      <c r="I2019" s="6">
        <v>157406</v>
      </c>
      <c r="J2019" s="13">
        <v>45138</v>
      </c>
      <c r="K2019" s="9">
        <v>10000</v>
      </c>
      <c r="L2019" s="4" t="s">
        <v>4628</v>
      </c>
      <c r="M2019" s="4" t="s">
        <v>4632</v>
      </c>
      <c r="N2019" s="4">
        <f>VLOOKUP(I2019,BaseModelo!$A$2:$E$5075,5)</f>
        <v>5</v>
      </c>
      <c r="P2019" s="15">
        <v>142.00000000000003</v>
      </c>
      <c r="Q2019" s="4">
        <f>VLOOKUP(I2019,BaseModelo!$A$2:$E$5075,3)</f>
        <v>110</v>
      </c>
      <c r="R2019" s="4">
        <f t="shared" si="620"/>
        <v>32283000</v>
      </c>
      <c r="S2019" s="16">
        <f t="shared" si="621"/>
        <v>3.0976055509091471E-4</v>
      </c>
      <c r="T2019" s="4">
        <f t="shared" si="632"/>
        <v>4.3985998822909891E-2</v>
      </c>
      <c r="U2019" s="4">
        <f t="shared" si="633"/>
        <v>4.3985998822909898E-2</v>
      </c>
      <c r="V2019" s="6">
        <f t="shared" si="622"/>
        <v>0</v>
      </c>
      <c r="W2019" s="16" t="str">
        <f t="shared" si="623"/>
        <v/>
      </c>
      <c r="X2019" s="4" t="str">
        <f t="shared" si="634"/>
        <v/>
      </c>
      <c r="Y2019" s="4" t="str">
        <f t="shared" si="624"/>
        <v/>
      </c>
      <c r="Z2019" s="4">
        <f t="shared" si="625"/>
        <v>4058000</v>
      </c>
      <c r="AA2019" s="16">
        <f t="shared" si="626"/>
        <v>2.4642681123706258E-3</v>
      </c>
      <c r="AB2019" s="15">
        <f t="shared" si="635"/>
        <v>0.34992607195662884</v>
      </c>
      <c r="AC2019" s="15">
        <f t="shared" si="636"/>
        <v>0.34992607195662895</v>
      </c>
      <c r="AD2019" s="4">
        <v>157456</v>
      </c>
      <c r="AE2019" s="26">
        <v>2510.34</v>
      </c>
      <c r="AF2019" s="26">
        <v>2510.34</v>
      </c>
      <c r="AG2019" s="4">
        <f t="shared" si="637"/>
        <v>2193000</v>
      </c>
      <c r="AH2019" s="16">
        <f t="shared" si="627"/>
        <v>4.5599635202918376E-3</v>
      </c>
      <c r="AI2019" s="15">
        <f t="shared" si="628"/>
        <v>0.64751481988144088</v>
      </c>
      <c r="AJ2019" s="15">
        <f t="shared" si="629"/>
        <v>0.64751481988144111</v>
      </c>
      <c r="AK2019" s="4">
        <f t="shared" si="630"/>
        <v>16319000</v>
      </c>
      <c r="AL2019" s="27">
        <f t="shared" si="631"/>
        <v>6.1278264599546543E-4</v>
      </c>
      <c r="AM2019" s="15">
        <f t="shared" si="638"/>
        <v>8.7015135731356094E-2</v>
      </c>
      <c r="AN2019" s="15">
        <f t="shared" si="639"/>
        <v>2.6953856745456156E-5</v>
      </c>
    </row>
    <row r="2020" spans="1:40" x14ac:dyDescent="0.2">
      <c r="A2020" s="4" t="s">
        <v>4628</v>
      </c>
      <c r="B2020" s="3" t="s">
        <v>11</v>
      </c>
      <c r="C2020" s="6">
        <v>157462</v>
      </c>
      <c r="D2020" s="3" t="s">
        <v>204</v>
      </c>
      <c r="E2020" s="6">
        <v>157632</v>
      </c>
      <c r="F2020" s="3" t="s">
        <v>2844</v>
      </c>
      <c r="G2020" s="8">
        <v>5000</v>
      </c>
      <c r="H2020" s="6">
        <v>147</v>
      </c>
      <c r="I2020" s="6">
        <v>157439</v>
      </c>
      <c r="J2020" s="13">
        <v>45138</v>
      </c>
      <c r="K2020" s="9">
        <v>5000</v>
      </c>
      <c r="L2020" s="4" t="s">
        <v>4628</v>
      </c>
      <c r="M2020" s="4" t="s">
        <v>4632</v>
      </c>
      <c r="N2020" s="4">
        <f>VLOOKUP(I2020,BaseModelo!$A$2:$E$5075,5)</f>
        <v>3</v>
      </c>
      <c r="P2020" s="15">
        <v>147</v>
      </c>
      <c r="Q2020" s="4">
        <f>VLOOKUP(I2020,BaseModelo!$A$2:$E$5075,3)</f>
        <v>110</v>
      </c>
      <c r="R2020" s="4">
        <f t="shared" si="620"/>
        <v>32283000</v>
      </c>
      <c r="S2020" s="16">
        <f t="shared" si="621"/>
        <v>1.5488027754545735E-4</v>
      </c>
      <c r="T2020" s="4">
        <f t="shared" si="632"/>
        <v>2.2767400799182231E-2</v>
      </c>
      <c r="U2020" s="4">
        <f t="shared" si="633"/>
        <v>2.2767400799182231E-2</v>
      </c>
      <c r="V2020" s="6">
        <f t="shared" si="622"/>
        <v>0</v>
      </c>
      <c r="W2020" s="16" t="str">
        <f t="shared" si="623"/>
        <v/>
      </c>
      <c r="X2020" s="4" t="str">
        <f t="shared" si="634"/>
        <v/>
      </c>
      <c r="Y2020" s="4" t="str">
        <f t="shared" si="624"/>
        <v/>
      </c>
      <c r="Z2020" s="4">
        <f t="shared" si="625"/>
        <v>1992000</v>
      </c>
      <c r="AA2020" s="16">
        <f t="shared" si="626"/>
        <v>2.5100401606425703E-3</v>
      </c>
      <c r="AB2020" s="15">
        <f t="shared" si="635"/>
        <v>0.36897590361445781</v>
      </c>
      <c r="AC2020" s="15">
        <f t="shared" si="636"/>
        <v>0.36897590361445781</v>
      </c>
      <c r="AD2020" s="4">
        <v>157462</v>
      </c>
      <c r="AE2020" s="26">
        <v>1303.3399999999999</v>
      </c>
      <c r="AF2020" s="26">
        <v>1303.3399999999999</v>
      </c>
      <c r="AG2020" s="4">
        <f t="shared" si="637"/>
        <v>673000</v>
      </c>
      <c r="AH2020" s="16">
        <f t="shared" si="627"/>
        <v>7.429420505200594E-3</v>
      </c>
      <c r="AI2020" s="15">
        <f t="shared" si="628"/>
        <v>1.0921248142644873</v>
      </c>
      <c r="AJ2020" s="15">
        <f t="shared" si="629"/>
        <v>1.0921248142644873</v>
      </c>
      <c r="AK2020" s="4">
        <f t="shared" si="630"/>
        <v>16319000</v>
      </c>
      <c r="AL2020" s="27">
        <f t="shared" si="631"/>
        <v>3.0639132299773271E-4</v>
      </c>
      <c r="AM2020" s="15">
        <f t="shared" si="638"/>
        <v>4.5039524480666712E-2</v>
      </c>
      <c r="AN2020" s="15">
        <f t="shared" si="639"/>
        <v>6.9757340520810808E-6</v>
      </c>
    </row>
    <row r="2021" spans="1:40" x14ac:dyDescent="0.2">
      <c r="A2021" s="4" t="s">
        <v>4628</v>
      </c>
      <c r="B2021" s="3" t="s">
        <v>11</v>
      </c>
      <c r="C2021" s="6">
        <v>157462</v>
      </c>
      <c r="D2021" s="3" t="s">
        <v>204</v>
      </c>
      <c r="E2021" s="6">
        <v>157641</v>
      </c>
      <c r="F2021" s="3" t="s">
        <v>2845</v>
      </c>
      <c r="G2021" s="8">
        <v>5000</v>
      </c>
      <c r="H2021" s="6">
        <v>147</v>
      </c>
      <c r="I2021" s="6">
        <v>157440</v>
      </c>
      <c r="J2021" s="13">
        <v>45138</v>
      </c>
      <c r="K2021" s="9">
        <v>5000</v>
      </c>
      <c r="L2021" s="4" t="s">
        <v>4628</v>
      </c>
      <c r="M2021" s="4" t="s">
        <v>4632</v>
      </c>
      <c r="N2021" s="4">
        <f>VLOOKUP(I2021,BaseModelo!$A$2:$E$5075,5)</f>
        <v>3</v>
      </c>
      <c r="P2021" s="15">
        <v>147</v>
      </c>
      <c r="Q2021" s="4">
        <f>VLOOKUP(I2021,BaseModelo!$A$2:$E$5075,3)</f>
        <v>110</v>
      </c>
      <c r="R2021" s="4">
        <f t="shared" si="620"/>
        <v>32283000</v>
      </c>
      <c r="S2021" s="16">
        <f t="shared" si="621"/>
        <v>1.5488027754545735E-4</v>
      </c>
      <c r="T2021" s="4">
        <f t="shared" si="632"/>
        <v>2.2767400799182231E-2</v>
      </c>
      <c r="U2021" s="4">
        <f t="shared" si="633"/>
        <v>2.2767400799182231E-2</v>
      </c>
      <c r="V2021" s="6">
        <f t="shared" si="622"/>
        <v>0</v>
      </c>
      <c r="W2021" s="16" t="str">
        <f t="shared" si="623"/>
        <v/>
      </c>
      <c r="X2021" s="4" t="str">
        <f t="shared" si="634"/>
        <v/>
      </c>
      <c r="Y2021" s="4" t="str">
        <f t="shared" si="624"/>
        <v/>
      </c>
      <c r="Z2021" s="4">
        <f t="shared" si="625"/>
        <v>1992000</v>
      </c>
      <c r="AA2021" s="16">
        <f t="shared" si="626"/>
        <v>2.5100401606425703E-3</v>
      </c>
      <c r="AB2021" s="15">
        <f t="shared" si="635"/>
        <v>0.36897590361445781</v>
      </c>
      <c r="AC2021" s="15">
        <f t="shared" si="636"/>
        <v>0.36897590361445781</v>
      </c>
      <c r="AD2021" s="4">
        <v>157462</v>
      </c>
      <c r="AE2021" s="26">
        <v>1303.3399999999999</v>
      </c>
      <c r="AF2021" s="26">
        <v>1303.3399999999999</v>
      </c>
      <c r="AG2021" s="4">
        <f t="shared" si="637"/>
        <v>673000</v>
      </c>
      <c r="AH2021" s="16">
        <f t="shared" si="627"/>
        <v>7.429420505200594E-3</v>
      </c>
      <c r="AI2021" s="15">
        <f t="shared" si="628"/>
        <v>1.0921248142644873</v>
      </c>
      <c r="AJ2021" s="15">
        <f t="shared" si="629"/>
        <v>1.0921248142644873</v>
      </c>
      <c r="AK2021" s="4">
        <f t="shared" si="630"/>
        <v>16319000</v>
      </c>
      <c r="AL2021" s="27">
        <f t="shared" si="631"/>
        <v>3.0639132299773271E-4</v>
      </c>
      <c r="AM2021" s="15">
        <f t="shared" si="638"/>
        <v>4.5039524480666712E-2</v>
      </c>
      <c r="AN2021" s="15">
        <f t="shared" si="639"/>
        <v>6.9757340520810808E-6</v>
      </c>
    </row>
    <row r="2022" spans="1:40" x14ac:dyDescent="0.2">
      <c r="A2022" s="4" t="s">
        <v>4628</v>
      </c>
      <c r="B2022" s="3" t="s">
        <v>11</v>
      </c>
      <c r="C2022" s="6">
        <v>157462</v>
      </c>
      <c r="D2022" s="3" t="s">
        <v>204</v>
      </c>
      <c r="E2022" s="6">
        <v>157642</v>
      </c>
      <c r="F2022" s="3" t="s">
        <v>2846</v>
      </c>
      <c r="G2022" s="8">
        <v>5000</v>
      </c>
      <c r="H2022" s="6">
        <v>147</v>
      </c>
      <c r="I2022" s="6">
        <v>157441</v>
      </c>
      <c r="J2022" s="13">
        <v>45138</v>
      </c>
      <c r="K2022" s="9">
        <v>5000</v>
      </c>
      <c r="L2022" s="4" t="s">
        <v>4628</v>
      </c>
      <c r="M2022" s="4" t="s">
        <v>4632</v>
      </c>
      <c r="N2022" s="4">
        <f>VLOOKUP(I2022,BaseModelo!$A$2:$E$5075,5)</f>
        <v>3</v>
      </c>
      <c r="P2022" s="15">
        <v>147</v>
      </c>
      <c r="Q2022" s="4">
        <f>VLOOKUP(I2022,BaseModelo!$A$2:$E$5075,3)</f>
        <v>110</v>
      </c>
      <c r="R2022" s="4">
        <f t="shared" si="620"/>
        <v>32283000</v>
      </c>
      <c r="S2022" s="16">
        <f t="shared" si="621"/>
        <v>1.5488027754545735E-4</v>
      </c>
      <c r="T2022" s="4">
        <f t="shared" si="632"/>
        <v>2.2767400799182231E-2</v>
      </c>
      <c r="U2022" s="4">
        <f t="shared" si="633"/>
        <v>2.2767400799182231E-2</v>
      </c>
      <c r="V2022" s="6">
        <f t="shared" si="622"/>
        <v>0</v>
      </c>
      <c r="W2022" s="16" t="str">
        <f t="shared" si="623"/>
        <v/>
      </c>
      <c r="X2022" s="4" t="str">
        <f t="shared" si="634"/>
        <v/>
      </c>
      <c r="Y2022" s="4" t="str">
        <f t="shared" si="624"/>
        <v/>
      </c>
      <c r="Z2022" s="4">
        <f t="shared" si="625"/>
        <v>1992000</v>
      </c>
      <c r="AA2022" s="16">
        <f t="shared" si="626"/>
        <v>2.5100401606425703E-3</v>
      </c>
      <c r="AB2022" s="15">
        <f t="shared" si="635"/>
        <v>0.36897590361445781</v>
      </c>
      <c r="AC2022" s="15">
        <f t="shared" si="636"/>
        <v>0.36897590361445781</v>
      </c>
      <c r="AD2022" s="4">
        <v>157462</v>
      </c>
      <c r="AE2022" s="26">
        <v>1303.3399999999999</v>
      </c>
      <c r="AF2022" s="26">
        <v>1303.3399999999999</v>
      </c>
      <c r="AG2022" s="4">
        <f t="shared" si="637"/>
        <v>673000</v>
      </c>
      <c r="AH2022" s="16">
        <f t="shared" si="627"/>
        <v>7.429420505200594E-3</v>
      </c>
      <c r="AI2022" s="15">
        <f t="shared" si="628"/>
        <v>1.0921248142644873</v>
      </c>
      <c r="AJ2022" s="15">
        <f t="shared" si="629"/>
        <v>1.0921248142644873</v>
      </c>
      <c r="AK2022" s="4">
        <f t="shared" si="630"/>
        <v>16319000</v>
      </c>
      <c r="AL2022" s="27">
        <f t="shared" si="631"/>
        <v>3.0639132299773271E-4</v>
      </c>
      <c r="AM2022" s="15">
        <f t="shared" si="638"/>
        <v>4.5039524480666712E-2</v>
      </c>
      <c r="AN2022" s="15">
        <f t="shared" si="639"/>
        <v>6.9757340520810808E-6</v>
      </c>
    </row>
    <row r="2023" spans="1:40" x14ac:dyDescent="0.2">
      <c r="A2023" s="4" t="s">
        <v>4628</v>
      </c>
      <c r="B2023" s="3" t="s">
        <v>11</v>
      </c>
      <c r="C2023" s="6">
        <v>157544</v>
      </c>
      <c r="D2023" s="3" t="s">
        <v>239</v>
      </c>
      <c r="E2023" s="6">
        <v>157582</v>
      </c>
      <c r="F2023" s="3" t="s">
        <v>2839</v>
      </c>
      <c r="G2023" s="8">
        <v>7000</v>
      </c>
      <c r="H2023" s="6">
        <v>142</v>
      </c>
      <c r="I2023" s="6">
        <v>157510</v>
      </c>
      <c r="J2023" s="13">
        <v>45138</v>
      </c>
      <c r="K2023" s="9">
        <v>4696.957064907996</v>
      </c>
      <c r="L2023" s="4" t="s">
        <v>4628</v>
      </c>
      <c r="M2023" s="4" t="s">
        <v>4632</v>
      </c>
      <c r="N2023" s="4">
        <f>VLOOKUP(I2023,BaseModelo!$A$2:$E$5075,5)</f>
        <v>3</v>
      </c>
      <c r="P2023" s="15">
        <v>142.00000000000003</v>
      </c>
      <c r="Q2023" s="4">
        <f>VLOOKUP(I2023,BaseModelo!$A$2:$E$5075,3)</f>
        <v>110</v>
      </c>
      <c r="R2023" s="4">
        <f t="shared" si="620"/>
        <v>32283000</v>
      </c>
      <c r="S2023" s="16">
        <f t="shared" si="621"/>
        <v>2.168323885636403E-4</v>
      </c>
      <c r="T2023" s="4">
        <f t="shared" si="632"/>
        <v>3.0790199176036922E-2</v>
      </c>
      <c r="U2023" s="4">
        <f t="shared" si="633"/>
        <v>3.0790199176036929E-2</v>
      </c>
      <c r="V2023" s="6">
        <f t="shared" si="622"/>
        <v>0</v>
      </c>
      <c r="W2023" s="16" t="str">
        <f t="shared" si="623"/>
        <v/>
      </c>
      <c r="X2023" s="4" t="str">
        <f t="shared" si="634"/>
        <v/>
      </c>
      <c r="Y2023" s="4" t="str">
        <f t="shared" si="624"/>
        <v/>
      </c>
      <c r="Z2023" s="4">
        <f t="shared" si="625"/>
        <v>1992000</v>
      </c>
      <c r="AA2023" s="16">
        <f t="shared" si="626"/>
        <v>3.5140562248995983E-3</v>
      </c>
      <c r="AB2023" s="15">
        <f t="shared" si="635"/>
        <v>0.49899598393574296</v>
      </c>
      <c r="AC2023" s="15">
        <f t="shared" si="636"/>
        <v>0.49899598393574307</v>
      </c>
      <c r="AD2023" s="4">
        <v>157544</v>
      </c>
      <c r="AE2023" s="26">
        <v>1758.65</v>
      </c>
      <c r="AF2023" s="26">
        <v>1562.2400239736869</v>
      </c>
      <c r="AG2023" s="4">
        <f t="shared" si="637"/>
        <v>673000</v>
      </c>
      <c r="AH2023" s="16">
        <f t="shared" si="627"/>
        <v>1.0401188707280832E-2</v>
      </c>
      <c r="AI2023" s="15">
        <f t="shared" si="628"/>
        <v>1.476968796433878</v>
      </c>
      <c r="AJ2023" s="15">
        <f t="shared" si="629"/>
        <v>1.4769687964338785</v>
      </c>
      <c r="AK2023" s="4">
        <f t="shared" si="630"/>
        <v>16319000</v>
      </c>
      <c r="AL2023" s="27">
        <f t="shared" si="631"/>
        <v>4.289478521968258E-4</v>
      </c>
      <c r="AM2023" s="15">
        <f t="shared" si="638"/>
        <v>6.0910595011949266E-2</v>
      </c>
      <c r="AN2023" s="15">
        <f t="shared" si="639"/>
        <v>1.3207389805273516E-5</v>
      </c>
    </row>
    <row r="2024" spans="1:40" x14ac:dyDescent="0.2">
      <c r="A2024" s="4" t="s">
        <v>4627</v>
      </c>
      <c r="B2024" s="2" t="s">
        <v>9</v>
      </c>
      <c r="C2024" s="5">
        <v>157616</v>
      </c>
      <c r="D2024" s="2" t="s">
        <v>522</v>
      </c>
      <c r="E2024" s="5">
        <v>157617</v>
      </c>
      <c r="F2024" s="2" t="s">
        <v>2837</v>
      </c>
      <c r="G2024" s="7">
        <v>10000</v>
      </c>
      <c r="H2024" s="5">
        <v>142</v>
      </c>
      <c r="I2024" s="6">
        <v>157287</v>
      </c>
      <c r="J2024" s="13">
        <v>45138</v>
      </c>
      <c r="K2024" s="9">
        <v>8088.9806056328098</v>
      </c>
      <c r="L2024" s="4" t="s">
        <v>4627</v>
      </c>
      <c r="M2024" s="4" t="s">
        <v>4632</v>
      </c>
      <c r="N2024" s="4">
        <f>VLOOKUP(I2024,BaseModelo!$A$2:$E$5075,5)</f>
        <v>5</v>
      </c>
      <c r="P2024" s="15">
        <v>142.00000000000003</v>
      </c>
      <c r="Q2024" s="4">
        <f>VLOOKUP(I2024,BaseModelo!$A$2:$E$5075,3)</f>
        <v>110</v>
      </c>
      <c r="R2024" s="4">
        <f t="shared" si="620"/>
        <v>32283000</v>
      </c>
      <c r="S2024" s="16">
        <f t="shared" si="621"/>
        <v>3.0976055509091471E-4</v>
      </c>
      <c r="T2024" s="4">
        <f t="shared" si="632"/>
        <v>4.3985998822909891E-2</v>
      </c>
      <c r="U2024" s="4">
        <f t="shared" si="633"/>
        <v>4.3985998822909898E-2</v>
      </c>
      <c r="V2024" s="6">
        <f t="shared" si="622"/>
        <v>0</v>
      </c>
      <c r="W2024" s="16" t="str">
        <f t="shared" si="623"/>
        <v/>
      </c>
      <c r="X2024" s="4" t="str">
        <f t="shared" si="634"/>
        <v/>
      </c>
      <c r="Y2024" s="4" t="str">
        <f t="shared" si="624"/>
        <v/>
      </c>
      <c r="Z2024" s="4">
        <f t="shared" si="625"/>
        <v>4058000</v>
      </c>
      <c r="AA2024" s="16">
        <f t="shared" si="626"/>
        <v>2.4642681123706258E-3</v>
      </c>
      <c r="AB2024" s="15">
        <f t="shared" si="635"/>
        <v>0.34992607195662884</v>
      </c>
      <c r="AC2024" s="15">
        <f t="shared" si="636"/>
        <v>0.34992607195662895</v>
      </c>
      <c r="AD2024" s="4">
        <v>157616</v>
      </c>
      <c r="AE2024" s="26">
        <v>2510.34</v>
      </c>
      <c r="AF2024" s="26">
        <v>2448.004411952702</v>
      </c>
      <c r="AG2024" s="4">
        <f t="shared" si="637"/>
        <v>1768000</v>
      </c>
      <c r="AH2024" s="16">
        <f t="shared" si="627"/>
        <v>5.6561085972850677E-3</v>
      </c>
      <c r="AI2024" s="15">
        <f t="shared" si="628"/>
        <v>0.80316742081447967</v>
      </c>
      <c r="AJ2024" s="15">
        <f t="shared" si="629"/>
        <v>0.80316742081447978</v>
      </c>
      <c r="AK2024" s="4">
        <f t="shared" si="630"/>
        <v>15073000</v>
      </c>
      <c r="AL2024" s="27">
        <f t="shared" si="631"/>
        <v>6.6343793538114506E-4</v>
      </c>
      <c r="AM2024" s="15">
        <f t="shared" si="638"/>
        <v>9.4208186824122603E-2</v>
      </c>
      <c r="AN2024" s="15">
        <f t="shared" si="639"/>
        <v>2.918198024474882E-5</v>
      </c>
    </row>
    <row r="2025" spans="1:40" x14ac:dyDescent="0.2">
      <c r="A2025" s="4" t="s">
        <v>4627</v>
      </c>
      <c r="B2025" s="3" t="s">
        <v>9</v>
      </c>
      <c r="C2025" s="6">
        <v>157616</v>
      </c>
      <c r="D2025" s="3" t="s">
        <v>522</v>
      </c>
      <c r="E2025" s="6">
        <v>157618</v>
      </c>
      <c r="F2025" s="3" t="s">
        <v>2840</v>
      </c>
      <c r="G2025" s="8">
        <v>7000</v>
      </c>
      <c r="H2025" s="6">
        <v>142</v>
      </c>
      <c r="I2025" s="6">
        <v>157291</v>
      </c>
      <c r="J2025" s="13">
        <v>45138</v>
      </c>
      <c r="K2025" s="9">
        <v>5662.2864239429664</v>
      </c>
      <c r="L2025" s="4" t="s">
        <v>4627</v>
      </c>
      <c r="M2025" s="4" t="s">
        <v>4632</v>
      </c>
      <c r="N2025" s="4">
        <f>VLOOKUP(I2025,BaseModelo!$A$2:$E$5075,5)</f>
        <v>1</v>
      </c>
      <c r="P2025" s="15">
        <v>142.00000000000003</v>
      </c>
      <c r="Q2025" s="4">
        <f>VLOOKUP(I2025,BaseModelo!$A$2:$E$5075,3)</f>
        <v>90</v>
      </c>
      <c r="R2025" s="4">
        <f t="shared" si="620"/>
        <v>32283000</v>
      </c>
      <c r="S2025" s="16">
        <f t="shared" si="621"/>
        <v>2.168323885636403E-4</v>
      </c>
      <c r="T2025" s="4">
        <f t="shared" si="632"/>
        <v>3.0790199176036922E-2</v>
      </c>
      <c r="U2025" s="4">
        <f t="shared" si="633"/>
        <v>3.0790199176036929E-2</v>
      </c>
      <c r="V2025" s="6">
        <f t="shared" si="622"/>
        <v>0</v>
      </c>
      <c r="W2025" s="16" t="str">
        <f t="shared" si="623"/>
        <v/>
      </c>
      <c r="X2025" s="4" t="str">
        <f t="shared" si="634"/>
        <v/>
      </c>
      <c r="Y2025" s="4" t="str">
        <f t="shared" si="624"/>
        <v/>
      </c>
      <c r="Z2025" s="4">
        <f t="shared" si="625"/>
        <v>771000</v>
      </c>
      <c r="AA2025" s="16">
        <f t="shared" si="626"/>
        <v>9.0791180285343717E-3</v>
      </c>
      <c r="AB2025" s="15">
        <f t="shared" si="635"/>
        <v>1.2892347600518808</v>
      </c>
      <c r="AC2025" s="15">
        <f t="shared" si="636"/>
        <v>1.289234760051881</v>
      </c>
      <c r="AD2025" s="4">
        <v>157616</v>
      </c>
      <c r="AE2025" s="26">
        <v>1758.65</v>
      </c>
      <c r="AF2025" s="26">
        <v>1714.9800262437036</v>
      </c>
      <c r="AG2025" s="4">
        <f t="shared" si="637"/>
        <v>681000</v>
      </c>
      <c r="AH2025" s="16">
        <f t="shared" si="627"/>
        <v>1.0279001468428781E-2</v>
      </c>
      <c r="AI2025" s="15">
        <f t="shared" si="628"/>
        <v>1.459618208516887</v>
      </c>
      <c r="AJ2025" s="15">
        <f t="shared" si="629"/>
        <v>1.4596182085168872</v>
      </c>
      <c r="AK2025" s="4">
        <f t="shared" si="630"/>
        <v>15073000</v>
      </c>
      <c r="AL2025" s="27">
        <f t="shared" si="631"/>
        <v>4.6440655476680156E-4</v>
      </c>
      <c r="AM2025" s="15">
        <f t="shared" si="638"/>
        <v>6.5945730776885828E-2</v>
      </c>
      <c r="AN2025" s="15">
        <f t="shared" si="639"/>
        <v>1.4299170319926922E-5</v>
      </c>
    </row>
    <row r="2026" spans="1:40" x14ac:dyDescent="0.2">
      <c r="A2026" s="4" t="s">
        <v>4627</v>
      </c>
      <c r="B2026" s="3" t="s">
        <v>9</v>
      </c>
      <c r="C2026" s="6">
        <v>157616</v>
      </c>
      <c r="D2026" s="3" t="s">
        <v>522</v>
      </c>
      <c r="E2026" s="6">
        <v>157619</v>
      </c>
      <c r="F2026" s="3" t="s">
        <v>2841</v>
      </c>
      <c r="G2026" s="8">
        <v>7000</v>
      </c>
      <c r="H2026" s="6">
        <v>142</v>
      </c>
      <c r="I2026" s="6">
        <v>157311</v>
      </c>
      <c r="J2026" s="13">
        <v>45138</v>
      </c>
      <c r="K2026" s="9">
        <v>5662.2864239429664</v>
      </c>
      <c r="L2026" s="4" t="s">
        <v>4627</v>
      </c>
      <c r="M2026" s="4" t="s">
        <v>4632</v>
      </c>
      <c r="N2026" s="4">
        <f>VLOOKUP(I2026,BaseModelo!$A$2:$E$5075,5)</f>
        <v>8</v>
      </c>
      <c r="P2026" s="15">
        <v>142.00000000000003</v>
      </c>
      <c r="Q2026" s="4">
        <f>VLOOKUP(I2026,BaseModelo!$A$2:$E$5075,3)</f>
        <v>132</v>
      </c>
      <c r="R2026" s="4">
        <f t="shared" si="620"/>
        <v>32283000</v>
      </c>
      <c r="S2026" s="16">
        <f t="shared" si="621"/>
        <v>2.168323885636403E-4</v>
      </c>
      <c r="T2026" s="4">
        <f t="shared" si="632"/>
        <v>3.0790199176036922E-2</v>
      </c>
      <c r="U2026" s="4">
        <f t="shared" si="633"/>
        <v>3.0790199176036929E-2</v>
      </c>
      <c r="V2026" s="6">
        <f t="shared" si="622"/>
        <v>0</v>
      </c>
      <c r="W2026" s="16" t="str">
        <f t="shared" si="623"/>
        <v/>
      </c>
      <c r="X2026" s="4" t="str">
        <f t="shared" si="634"/>
        <v/>
      </c>
      <c r="Y2026" s="4" t="str">
        <f t="shared" si="624"/>
        <v/>
      </c>
      <c r="Z2026" s="4">
        <f t="shared" si="625"/>
        <v>5836000</v>
      </c>
      <c r="AA2026" s="16">
        <f t="shared" si="626"/>
        <v>1.199451679232351E-3</v>
      </c>
      <c r="AB2026" s="15">
        <f t="shared" si="635"/>
        <v>0.17032213845099384</v>
      </c>
      <c r="AC2026" s="15">
        <f t="shared" si="636"/>
        <v>0.17032213845099387</v>
      </c>
      <c r="AD2026" s="4">
        <v>157616</v>
      </c>
      <c r="AE2026" s="26">
        <v>1758.65</v>
      </c>
      <c r="AF2026" s="26">
        <v>1714.9800262437036</v>
      </c>
      <c r="AG2026" s="4">
        <f t="shared" si="637"/>
        <v>2254000</v>
      </c>
      <c r="AH2026" s="16">
        <f t="shared" si="627"/>
        <v>3.105590062111801E-3</v>
      </c>
      <c r="AI2026" s="15">
        <f t="shared" si="628"/>
        <v>0.44099378881987572</v>
      </c>
      <c r="AJ2026" s="15">
        <f t="shared" si="629"/>
        <v>0.44099378881987583</v>
      </c>
      <c r="AK2026" s="4">
        <f t="shared" si="630"/>
        <v>15073000</v>
      </c>
      <c r="AL2026" s="27">
        <f t="shared" si="631"/>
        <v>4.6440655476680156E-4</v>
      </c>
      <c r="AM2026" s="15">
        <f t="shared" si="638"/>
        <v>6.5945730776885828E-2</v>
      </c>
      <c r="AN2026" s="15">
        <f t="shared" si="639"/>
        <v>1.4299170319926922E-5</v>
      </c>
    </row>
    <row r="2027" spans="1:40" x14ac:dyDescent="0.2">
      <c r="A2027" s="4" t="s">
        <v>4627</v>
      </c>
      <c r="B2027" s="3" t="s">
        <v>9</v>
      </c>
      <c r="C2027" s="6">
        <v>157616</v>
      </c>
      <c r="D2027" s="3" t="s">
        <v>522</v>
      </c>
      <c r="E2027" s="6">
        <v>157620</v>
      </c>
      <c r="F2027" s="3" t="s">
        <v>2842</v>
      </c>
      <c r="G2027" s="8">
        <v>8000</v>
      </c>
      <c r="H2027" s="6">
        <v>142</v>
      </c>
      <c r="I2027" s="6">
        <v>157312</v>
      </c>
      <c r="J2027" s="13">
        <v>45138</v>
      </c>
      <c r="K2027" s="9">
        <v>6471.1844845062478</v>
      </c>
      <c r="L2027" s="4" t="s">
        <v>4627</v>
      </c>
      <c r="M2027" s="4" t="s">
        <v>4632</v>
      </c>
      <c r="N2027" s="4">
        <f>VLOOKUP(I2027,BaseModelo!$A$2:$E$5075,5)</f>
        <v>1</v>
      </c>
      <c r="P2027" s="15">
        <v>142.00000000000003</v>
      </c>
      <c r="Q2027" s="4">
        <f>VLOOKUP(I2027,BaseModelo!$A$2:$E$5075,3)</f>
        <v>90</v>
      </c>
      <c r="R2027" s="4">
        <f t="shared" si="620"/>
        <v>32283000</v>
      </c>
      <c r="S2027" s="16">
        <f t="shared" si="621"/>
        <v>2.4780844407273179E-4</v>
      </c>
      <c r="T2027" s="4">
        <f t="shared" si="632"/>
        <v>3.5188799058327912E-2</v>
      </c>
      <c r="U2027" s="4">
        <f t="shared" si="633"/>
        <v>3.5188799058327919E-2</v>
      </c>
      <c r="V2027" s="6">
        <f t="shared" si="622"/>
        <v>0</v>
      </c>
      <c r="W2027" s="16" t="str">
        <f t="shared" si="623"/>
        <v/>
      </c>
      <c r="X2027" s="4" t="str">
        <f t="shared" si="634"/>
        <v/>
      </c>
      <c r="Y2027" s="4" t="str">
        <f t="shared" si="624"/>
        <v/>
      </c>
      <c r="Z2027" s="4">
        <f t="shared" si="625"/>
        <v>771000</v>
      </c>
      <c r="AA2027" s="16">
        <f t="shared" si="626"/>
        <v>1.0376134889753566E-2</v>
      </c>
      <c r="AB2027" s="15">
        <f t="shared" si="635"/>
        <v>1.4734111543450064</v>
      </c>
      <c r="AC2027" s="15">
        <f t="shared" si="636"/>
        <v>1.4734111543450068</v>
      </c>
      <c r="AD2027" s="4">
        <v>157616</v>
      </c>
      <c r="AE2027" s="26">
        <v>2013.74</v>
      </c>
      <c r="AF2027" s="26">
        <v>1963.7357507451713</v>
      </c>
      <c r="AG2027" s="4">
        <f t="shared" si="637"/>
        <v>681000</v>
      </c>
      <c r="AH2027" s="16">
        <f t="shared" si="627"/>
        <v>1.1747430249632892E-2</v>
      </c>
      <c r="AI2027" s="15">
        <f t="shared" si="628"/>
        <v>1.6681350954478706</v>
      </c>
      <c r="AJ2027" s="15">
        <f t="shared" si="629"/>
        <v>1.6681350954478711</v>
      </c>
      <c r="AK2027" s="4">
        <f t="shared" si="630"/>
        <v>15073000</v>
      </c>
      <c r="AL2027" s="27">
        <f t="shared" si="631"/>
        <v>5.3075034830491602E-4</v>
      </c>
      <c r="AM2027" s="15">
        <f t="shared" si="638"/>
        <v>7.5366549459298077E-2</v>
      </c>
      <c r="AN2027" s="15">
        <f t="shared" si="639"/>
        <v>1.8676467356639244E-5</v>
      </c>
    </row>
    <row r="2028" spans="1:40" x14ac:dyDescent="0.2">
      <c r="A2028" s="4" t="s">
        <v>4627</v>
      </c>
      <c r="B2028" s="3" t="s">
        <v>9</v>
      </c>
      <c r="C2028" s="6">
        <v>157616</v>
      </c>
      <c r="D2028" s="3" t="s">
        <v>522</v>
      </c>
      <c r="E2028" s="6">
        <v>157621</v>
      </c>
      <c r="F2028" s="3" t="s">
        <v>2843</v>
      </c>
      <c r="G2028" s="8">
        <v>10000</v>
      </c>
      <c r="H2028" s="6">
        <v>142</v>
      </c>
      <c r="I2028" s="6">
        <v>157313</v>
      </c>
      <c r="J2028" s="13">
        <v>45138</v>
      </c>
      <c r="K2028" s="9">
        <v>8088.9806056328098</v>
      </c>
      <c r="L2028" s="4" t="s">
        <v>4627</v>
      </c>
      <c r="M2028" s="4" t="s">
        <v>4632</v>
      </c>
      <c r="N2028" s="4">
        <f>VLOOKUP(I2028,BaseModelo!$A$2:$E$5075,5)</f>
        <v>1</v>
      </c>
      <c r="P2028" s="15">
        <v>142.00000000000003</v>
      </c>
      <c r="Q2028" s="4">
        <f>VLOOKUP(I2028,BaseModelo!$A$2:$E$5075,3)</f>
        <v>90</v>
      </c>
      <c r="R2028" s="4">
        <f t="shared" si="620"/>
        <v>32283000</v>
      </c>
      <c r="S2028" s="16">
        <f t="shared" si="621"/>
        <v>3.0976055509091471E-4</v>
      </c>
      <c r="T2028" s="4">
        <f t="shared" si="632"/>
        <v>4.3985998822909891E-2</v>
      </c>
      <c r="U2028" s="4">
        <f t="shared" si="633"/>
        <v>4.3985998822909898E-2</v>
      </c>
      <c r="V2028" s="6">
        <f t="shared" si="622"/>
        <v>0</v>
      </c>
      <c r="W2028" s="16" t="str">
        <f t="shared" si="623"/>
        <v/>
      </c>
      <c r="X2028" s="4" t="str">
        <f t="shared" si="634"/>
        <v/>
      </c>
      <c r="Y2028" s="4" t="str">
        <f t="shared" si="624"/>
        <v/>
      </c>
      <c r="Z2028" s="4">
        <f t="shared" si="625"/>
        <v>771000</v>
      </c>
      <c r="AA2028" s="16">
        <f t="shared" si="626"/>
        <v>1.2970168612191959E-2</v>
      </c>
      <c r="AB2028" s="15">
        <f t="shared" si="635"/>
        <v>1.8417639429312582</v>
      </c>
      <c r="AC2028" s="15">
        <f t="shared" si="636"/>
        <v>1.8417639429312587</v>
      </c>
      <c r="AD2028" s="4">
        <v>157616</v>
      </c>
      <c r="AE2028" s="26">
        <v>2510.34</v>
      </c>
      <c r="AF2028" s="26">
        <v>2448.004411952702</v>
      </c>
      <c r="AG2028" s="4">
        <f t="shared" si="637"/>
        <v>681000</v>
      </c>
      <c r="AH2028" s="16">
        <f t="shared" si="627"/>
        <v>1.4684287812041116E-2</v>
      </c>
      <c r="AI2028" s="15">
        <f t="shared" si="628"/>
        <v>2.0851688693098382</v>
      </c>
      <c r="AJ2028" s="15">
        <f t="shared" si="629"/>
        <v>2.0851688693098387</v>
      </c>
      <c r="AK2028" s="4">
        <f t="shared" si="630"/>
        <v>15073000</v>
      </c>
      <c r="AL2028" s="27">
        <f t="shared" si="631"/>
        <v>6.6343793538114506E-4</v>
      </c>
      <c r="AM2028" s="15">
        <f t="shared" si="638"/>
        <v>9.4208186824122603E-2</v>
      </c>
      <c r="AN2028" s="15">
        <f t="shared" si="639"/>
        <v>2.918198024474882E-5</v>
      </c>
    </row>
    <row r="2029" spans="1:40" x14ac:dyDescent="0.2">
      <c r="A2029" s="4" t="s">
        <v>4627</v>
      </c>
      <c r="B2029" s="2" t="s">
        <v>3</v>
      </c>
      <c r="C2029" s="5">
        <v>157628</v>
      </c>
      <c r="D2029" s="2" t="s">
        <v>523</v>
      </c>
      <c r="E2029" s="5">
        <v>157629</v>
      </c>
      <c r="F2029" s="2" t="s">
        <v>2847</v>
      </c>
      <c r="G2029" s="7">
        <v>11000</v>
      </c>
      <c r="H2029" s="5">
        <v>132</v>
      </c>
      <c r="I2029" s="6">
        <v>157201</v>
      </c>
      <c r="J2029" s="13">
        <v>45138</v>
      </c>
      <c r="K2029" s="9">
        <v>11000</v>
      </c>
      <c r="L2029" s="4" t="s">
        <v>4627</v>
      </c>
      <c r="M2029" s="4" t="s">
        <v>4632</v>
      </c>
      <c r="N2029" s="4">
        <f>VLOOKUP(I2029,BaseModelo!$A$2:$E$5075,5)</f>
        <v>7</v>
      </c>
      <c r="P2029" s="15">
        <v>132</v>
      </c>
      <c r="Q2029" s="4">
        <f>VLOOKUP(I2029,BaseModelo!$A$2:$E$5075,3)</f>
        <v>127</v>
      </c>
      <c r="R2029" s="4">
        <f t="shared" si="620"/>
        <v>32283000</v>
      </c>
      <c r="S2029" s="16">
        <f t="shared" si="621"/>
        <v>3.4073661060000617E-4</v>
      </c>
      <c r="T2029" s="4">
        <f t="shared" si="632"/>
        <v>4.4977232599200813E-2</v>
      </c>
      <c r="U2029" s="4">
        <f t="shared" si="633"/>
        <v>4.4977232599200813E-2</v>
      </c>
      <c r="V2029" s="6">
        <f t="shared" si="622"/>
        <v>0</v>
      </c>
      <c r="W2029" s="16" t="str">
        <f t="shared" si="623"/>
        <v/>
      </c>
      <c r="X2029" s="4" t="str">
        <f t="shared" si="634"/>
        <v/>
      </c>
      <c r="Y2029" s="4" t="str">
        <f t="shared" si="624"/>
        <v/>
      </c>
      <c r="Z2029" s="4">
        <f t="shared" si="625"/>
        <v>4022000</v>
      </c>
      <c r="AA2029" s="16">
        <f t="shared" si="626"/>
        <v>2.7349577324714074E-3</v>
      </c>
      <c r="AB2029" s="15">
        <f t="shared" si="635"/>
        <v>0.3610144206862258</v>
      </c>
      <c r="AC2029" s="15">
        <f t="shared" si="636"/>
        <v>0.3610144206862258</v>
      </c>
      <c r="AD2029" s="4">
        <v>157628</v>
      </c>
      <c r="AE2029" s="26">
        <v>2558.64</v>
      </c>
      <c r="AF2029" s="26">
        <v>2558.64</v>
      </c>
      <c r="AG2029" s="4">
        <f t="shared" si="637"/>
        <v>1778000</v>
      </c>
      <c r="AH2029" s="16">
        <f t="shared" si="627"/>
        <v>6.1867266591676042E-3</v>
      </c>
      <c r="AI2029" s="15">
        <f t="shared" si="628"/>
        <v>0.81664791901012379</v>
      </c>
      <c r="AJ2029" s="15">
        <f t="shared" si="629"/>
        <v>0.81664791901012379</v>
      </c>
      <c r="AK2029" s="4">
        <f t="shared" si="630"/>
        <v>15073000</v>
      </c>
      <c r="AL2029" s="27">
        <f t="shared" si="631"/>
        <v>7.2978172891925957E-4</v>
      </c>
      <c r="AM2029" s="15">
        <f t="shared" si="638"/>
        <v>9.6331188217342267E-2</v>
      </c>
      <c r="AN2029" s="15">
        <f t="shared" si="639"/>
        <v>3.2823562568248449E-5</v>
      </c>
    </row>
    <row r="2030" spans="1:40" x14ac:dyDescent="0.2">
      <c r="A2030" s="4" t="s">
        <v>4627</v>
      </c>
      <c r="B2030" s="3" t="s">
        <v>3</v>
      </c>
      <c r="C2030" s="6">
        <v>157628</v>
      </c>
      <c r="D2030" s="3" t="s">
        <v>523</v>
      </c>
      <c r="E2030" s="6">
        <v>157630</v>
      </c>
      <c r="F2030" s="3" t="s">
        <v>2848</v>
      </c>
      <c r="G2030" s="8">
        <v>15000</v>
      </c>
      <c r="H2030" s="6">
        <v>132</v>
      </c>
      <c r="I2030" s="6">
        <v>157185</v>
      </c>
      <c r="J2030" s="13">
        <v>45138</v>
      </c>
      <c r="K2030" s="9">
        <v>15000</v>
      </c>
      <c r="L2030" s="4" t="s">
        <v>4627</v>
      </c>
      <c r="M2030" s="4" t="s">
        <v>4632</v>
      </c>
      <c r="N2030" s="4">
        <f>VLOOKUP(I2030,BaseModelo!$A$2:$E$5075,5)</f>
        <v>6</v>
      </c>
      <c r="P2030" s="15">
        <v>132</v>
      </c>
      <c r="Q2030" s="4">
        <f>VLOOKUP(I2030,BaseModelo!$A$2:$E$5075,3)</f>
        <v>115</v>
      </c>
      <c r="R2030" s="4">
        <f t="shared" si="620"/>
        <v>32283000</v>
      </c>
      <c r="S2030" s="16">
        <f t="shared" si="621"/>
        <v>4.6464083263637206E-4</v>
      </c>
      <c r="T2030" s="4">
        <f t="shared" si="632"/>
        <v>6.1332589908001112E-2</v>
      </c>
      <c r="U2030" s="4">
        <f t="shared" si="633"/>
        <v>6.1332589908001112E-2</v>
      </c>
      <c r="V2030" s="6">
        <f t="shared" si="622"/>
        <v>0</v>
      </c>
      <c r="W2030" s="16" t="str">
        <f t="shared" si="623"/>
        <v/>
      </c>
      <c r="X2030" s="4" t="str">
        <f t="shared" si="634"/>
        <v/>
      </c>
      <c r="Y2030" s="4" t="str">
        <f t="shared" si="624"/>
        <v/>
      </c>
      <c r="Z2030" s="4">
        <f t="shared" si="625"/>
        <v>4853000</v>
      </c>
      <c r="AA2030" s="16">
        <f t="shared" si="626"/>
        <v>3.0908716257984753E-3</v>
      </c>
      <c r="AB2030" s="15">
        <f t="shared" si="635"/>
        <v>0.40799505460539875</v>
      </c>
      <c r="AC2030" s="15">
        <f t="shared" si="636"/>
        <v>0.40799505460539875</v>
      </c>
      <c r="AD2030" s="4">
        <v>157628</v>
      </c>
      <c r="AE2030" s="26">
        <v>3482.83</v>
      </c>
      <c r="AF2030" s="26">
        <v>3482.83</v>
      </c>
      <c r="AG2030" s="4">
        <f t="shared" si="637"/>
        <v>1993000</v>
      </c>
      <c r="AH2030" s="16">
        <f t="shared" si="627"/>
        <v>7.526342197691922E-3</v>
      </c>
      <c r="AI2030" s="15">
        <f t="shared" si="628"/>
        <v>0.99347717009533365</v>
      </c>
      <c r="AJ2030" s="15">
        <f t="shared" si="629"/>
        <v>0.99347717009533365</v>
      </c>
      <c r="AK2030" s="4">
        <f t="shared" si="630"/>
        <v>15073000</v>
      </c>
      <c r="AL2030" s="27">
        <f t="shared" si="631"/>
        <v>9.9515690307171775E-4</v>
      </c>
      <c r="AM2030" s="15">
        <f t="shared" si="638"/>
        <v>0.13136071120546675</v>
      </c>
      <c r="AN2030" s="15">
        <f t="shared" si="639"/>
        <v>6.1035550230214081E-5</v>
      </c>
    </row>
    <row r="2031" spans="1:40" x14ac:dyDescent="0.2">
      <c r="A2031" s="4" t="s">
        <v>4627</v>
      </c>
      <c r="B2031" s="3" t="s">
        <v>3</v>
      </c>
      <c r="C2031" s="6">
        <v>157628</v>
      </c>
      <c r="D2031" s="3" t="s">
        <v>523</v>
      </c>
      <c r="E2031" s="6">
        <v>157631</v>
      </c>
      <c r="F2031" s="3" t="s">
        <v>2849</v>
      </c>
      <c r="G2031" s="8">
        <v>15000</v>
      </c>
      <c r="H2031" s="6">
        <v>132</v>
      </c>
      <c r="I2031" s="6">
        <v>157194</v>
      </c>
      <c r="J2031" s="13">
        <v>45138</v>
      </c>
      <c r="K2031" s="9">
        <v>15000</v>
      </c>
      <c r="L2031" s="4" t="s">
        <v>4627</v>
      </c>
      <c r="M2031" s="4" t="s">
        <v>4632</v>
      </c>
      <c r="N2031" s="4">
        <f>VLOOKUP(I2031,BaseModelo!$A$2:$E$5075,5)</f>
        <v>2</v>
      </c>
      <c r="P2031" s="15">
        <v>132</v>
      </c>
      <c r="Q2031" s="4">
        <f>VLOOKUP(I2031,BaseModelo!$A$2:$E$5075,3)</f>
        <v>100</v>
      </c>
      <c r="R2031" s="4">
        <f t="shared" si="620"/>
        <v>32283000</v>
      </c>
      <c r="S2031" s="16">
        <f t="shared" si="621"/>
        <v>4.6464083263637206E-4</v>
      </c>
      <c r="T2031" s="4">
        <f t="shared" si="632"/>
        <v>6.1332589908001112E-2</v>
      </c>
      <c r="U2031" s="4">
        <f t="shared" si="633"/>
        <v>6.1332589908001112E-2</v>
      </c>
      <c r="V2031" s="6">
        <f t="shared" si="622"/>
        <v>0</v>
      </c>
      <c r="W2031" s="16" t="str">
        <f t="shared" si="623"/>
        <v/>
      </c>
      <c r="X2031" s="4" t="str">
        <f t="shared" si="634"/>
        <v/>
      </c>
      <c r="Y2031" s="4" t="str">
        <f t="shared" si="624"/>
        <v/>
      </c>
      <c r="Z2031" s="4">
        <f t="shared" si="625"/>
        <v>1578000</v>
      </c>
      <c r="AA2031" s="16">
        <f t="shared" si="626"/>
        <v>9.5057034220532317E-3</v>
      </c>
      <c r="AB2031" s="15">
        <f t="shared" si="635"/>
        <v>1.2547528517110267</v>
      </c>
      <c r="AC2031" s="15">
        <f t="shared" si="636"/>
        <v>1.2547528517110267</v>
      </c>
      <c r="AD2031" s="4">
        <v>157628</v>
      </c>
      <c r="AE2031" s="26">
        <v>3482.83</v>
      </c>
      <c r="AF2031" s="26">
        <v>3482.83</v>
      </c>
      <c r="AG2031" s="4">
        <f t="shared" si="637"/>
        <v>681000</v>
      </c>
      <c r="AH2031" s="16">
        <f t="shared" si="627"/>
        <v>2.2026431718061675E-2</v>
      </c>
      <c r="AI2031" s="15">
        <f t="shared" si="628"/>
        <v>2.9074889867841409</v>
      </c>
      <c r="AJ2031" s="15">
        <f t="shared" si="629"/>
        <v>2.9074889867841409</v>
      </c>
      <c r="AK2031" s="4">
        <f t="shared" si="630"/>
        <v>15073000</v>
      </c>
      <c r="AL2031" s="27">
        <f t="shared" si="631"/>
        <v>9.9515690307171775E-4</v>
      </c>
      <c r="AM2031" s="15">
        <f t="shared" si="638"/>
        <v>0.13136071120546675</v>
      </c>
      <c r="AN2031" s="15">
        <f t="shared" si="639"/>
        <v>6.1035550230214081E-5</v>
      </c>
    </row>
    <row r="2032" spans="1:40" x14ac:dyDescent="0.2">
      <c r="A2032" s="4" t="s">
        <v>4627</v>
      </c>
      <c r="B2032" s="3" t="s">
        <v>3</v>
      </c>
      <c r="C2032" s="6">
        <v>157628</v>
      </c>
      <c r="D2032" s="3" t="s">
        <v>523</v>
      </c>
      <c r="E2032" s="6">
        <v>157633</v>
      </c>
      <c r="F2032" s="3" t="s">
        <v>2850</v>
      </c>
      <c r="G2032" s="8">
        <v>11000</v>
      </c>
      <c r="H2032" s="6">
        <v>132</v>
      </c>
      <c r="I2032" s="6">
        <v>157188</v>
      </c>
      <c r="J2032" s="13">
        <v>45138</v>
      </c>
      <c r="K2032" s="9">
        <v>11000</v>
      </c>
      <c r="L2032" s="4" t="s">
        <v>4627</v>
      </c>
      <c r="M2032" s="4" t="s">
        <v>4632</v>
      </c>
      <c r="N2032" s="4">
        <f>VLOOKUP(I2032,BaseModelo!$A$2:$E$5075,5)</f>
        <v>3</v>
      </c>
      <c r="P2032" s="15">
        <v>132</v>
      </c>
      <c r="Q2032" s="4">
        <f>VLOOKUP(I2032,BaseModelo!$A$2:$E$5075,3)</f>
        <v>110</v>
      </c>
      <c r="R2032" s="4">
        <f t="shared" si="620"/>
        <v>32283000</v>
      </c>
      <c r="S2032" s="16">
        <f t="shared" si="621"/>
        <v>3.4073661060000617E-4</v>
      </c>
      <c r="T2032" s="4">
        <f t="shared" si="632"/>
        <v>4.4977232599200813E-2</v>
      </c>
      <c r="U2032" s="4">
        <f t="shared" si="633"/>
        <v>4.4977232599200813E-2</v>
      </c>
      <c r="V2032" s="6">
        <f t="shared" si="622"/>
        <v>0</v>
      </c>
      <c r="W2032" s="16" t="str">
        <f t="shared" si="623"/>
        <v/>
      </c>
      <c r="X2032" s="4" t="str">
        <f t="shared" si="634"/>
        <v/>
      </c>
      <c r="Y2032" s="4" t="str">
        <f t="shared" si="624"/>
        <v/>
      </c>
      <c r="Z2032" s="4">
        <f t="shared" si="625"/>
        <v>1992000</v>
      </c>
      <c r="AA2032" s="16">
        <f t="shared" si="626"/>
        <v>5.5220883534136548E-3</v>
      </c>
      <c r="AB2032" s="15">
        <f t="shared" si="635"/>
        <v>0.72891566265060248</v>
      </c>
      <c r="AC2032" s="15">
        <f t="shared" si="636"/>
        <v>0.72891566265060248</v>
      </c>
      <c r="AD2032" s="4">
        <v>157628</v>
      </c>
      <c r="AE2032" s="26">
        <v>2558.64</v>
      </c>
      <c r="AF2032" s="26">
        <v>2558.64</v>
      </c>
      <c r="AG2032" s="4">
        <f t="shared" si="637"/>
        <v>1267000</v>
      </c>
      <c r="AH2032" s="16">
        <f t="shared" si="627"/>
        <v>8.6819258089976328E-3</v>
      </c>
      <c r="AI2032" s="15">
        <f t="shared" si="628"/>
        <v>1.1460142067876875</v>
      </c>
      <c r="AJ2032" s="15">
        <f t="shared" si="629"/>
        <v>1.1460142067876875</v>
      </c>
      <c r="AK2032" s="4">
        <f t="shared" si="630"/>
        <v>15073000</v>
      </c>
      <c r="AL2032" s="27">
        <f t="shared" si="631"/>
        <v>7.2978172891925957E-4</v>
      </c>
      <c r="AM2032" s="15">
        <f t="shared" si="638"/>
        <v>9.6331188217342267E-2</v>
      </c>
      <c r="AN2032" s="15">
        <f t="shared" si="639"/>
        <v>3.2823562568248449E-5</v>
      </c>
    </row>
    <row r="2033" spans="1:40" x14ac:dyDescent="0.2">
      <c r="A2033" s="4" t="s">
        <v>4627</v>
      </c>
      <c r="B2033" s="3" t="s">
        <v>3</v>
      </c>
      <c r="C2033" s="6">
        <v>157628</v>
      </c>
      <c r="D2033" s="3" t="s">
        <v>523</v>
      </c>
      <c r="E2033" s="6">
        <v>157634</v>
      </c>
      <c r="F2033" s="3" t="s">
        <v>2851</v>
      </c>
      <c r="G2033" s="8">
        <v>11000</v>
      </c>
      <c r="H2033" s="6">
        <v>132</v>
      </c>
      <c r="I2033" s="6">
        <v>157171</v>
      </c>
      <c r="J2033" s="13">
        <v>45138</v>
      </c>
      <c r="K2033" s="9">
        <v>11000</v>
      </c>
      <c r="L2033" s="4" t="s">
        <v>4627</v>
      </c>
      <c r="M2033" s="4" t="s">
        <v>4632</v>
      </c>
      <c r="N2033" s="4">
        <f>VLOOKUP(I2033,BaseModelo!$A$2:$E$5075,5)</f>
        <v>2</v>
      </c>
      <c r="P2033" s="15">
        <v>132</v>
      </c>
      <c r="Q2033" s="4">
        <f>VLOOKUP(I2033,BaseModelo!$A$2:$E$5075,3)</f>
        <v>100</v>
      </c>
      <c r="R2033" s="4">
        <f t="shared" si="620"/>
        <v>32283000</v>
      </c>
      <c r="S2033" s="16">
        <f t="shared" si="621"/>
        <v>3.4073661060000617E-4</v>
      </c>
      <c r="T2033" s="4">
        <f t="shared" si="632"/>
        <v>4.4977232599200813E-2</v>
      </c>
      <c r="U2033" s="4">
        <f t="shared" si="633"/>
        <v>4.4977232599200813E-2</v>
      </c>
      <c r="V2033" s="6">
        <f t="shared" si="622"/>
        <v>0</v>
      </c>
      <c r="W2033" s="16" t="str">
        <f t="shared" si="623"/>
        <v/>
      </c>
      <c r="X2033" s="4" t="str">
        <f t="shared" si="634"/>
        <v/>
      </c>
      <c r="Y2033" s="4" t="str">
        <f t="shared" si="624"/>
        <v/>
      </c>
      <c r="Z2033" s="4">
        <f t="shared" si="625"/>
        <v>1578000</v>
      </c>
      <c r="AA2033" s="16">
        <f t="shared" si="626"/>
        <v>6.9708491761723704E-3</v>
      </c>
      <c r="AB2033" s="15">
        <f t="shared" si="635"/>
        <v>0.92015209125475295</v>
      </c>
      <c r="AC2033" s="15">
        <f t="shared" si="636"/>
        <v>0.92015209125475295</v>
      </c>
      <c r="AD2033" s="4">
        <v>157628</v>
      </c>
      <c r="AE2033" s="26">
        <v>2558.64</v>
      </c>
      <c r="AF2033" s="26">
        <v>2558.64</v>
      </c>
      <c r="AG2033" s="4">
        <f t="shared" si="637"/>
        <v>681000</v>
      </c>
      <c r="AH2033" s="16">
        <f t="shared" si="627"/>
        <v>1.6152716593245228E-2</v>
      </c>
      <c r="AI2033" s="15">
        <f t="shared" si="628"/>
        <v>2.1321585903083702</v>
      </c>
      <c r="AJ2033" s="15">
        <f t="shared" si="629"/>
        <v>2.1321585903083702</v>
      </c>
      <c r="AK2033" s="4">
        <f t="shared" si="630"/>
        <v>15073000</v>
      </c>
      <c r="AL2033" s="27">
        <f t="shared" si="631"/>
        <v>7.2978172891925957E-4</v>
      </c>
      <c r="AM2033" s="15">
        <f t="shared" si="638"/>
        <v>9.6331188217342267E-2</v>
      </c>
      <c r="AN2033" s="15">
        <f t="shared" si="639"/>
        <v>3.2823562568248449E-5</v>
      </c>
    </row>
    <row r="2034" spans="1:40" x14ac:dyDescent="0.2">
      <c r="A2034" s="4" t="s">
        <v>4627</v>
      </c>
      <c r="B2034" s="3" t="s">
        <v>3</v>
      </c>
      <c r="C2034" s="6">
        <v>157628</v>
      </c>
      <c r="D2034" s="3" t="s">
        <v>523</v>
      </c>
      <c r="E2034" s="6">
        <v>157635</v>
      </c>
      <c r="F2034" s="3" t="s">
        <v>2852</v>
      </c>
      <c r="G2034" s="8">
        <v>11000</v>
      </c>
      <c r="H2034" s="6">
        <v>132</v>
      </c>
      <c r="I2034" s="6">
        <v>157178</v>
      </c>
      <c r="J2034" s="13">
        <v>45138</v>
      </c>
      <c r="K2034" s="9">
        <v>11000</v>
      </c>
      <c r="L2034" s="4" t="s">
        <v>4627</v>
      </c>
      <c r="M2034" s="4" t="s">
        <v>4632</v>
      </c>
      <c r="N2034" s="4">
        <f>VLOOKUP(I2034,BaseModelo!$A$2:$E$5075,5)</f>
        <v>2</v>
      </c>
      <c r="P2034" s="15">
        <v>132</v>
      </c>
      <c r="Q2034" s="4">
        <f>VLOOKUP(I2034,BaseModelo!$A$2:$E$5075,3)</f>
        <v>100</v>
      </c>
      <c r="R2034" s="4">
        <f t="shared" si="620"/>
        <v>32283000</v>
      </c>
      <c r="S2034" s="16">
        <f t="shared" si="621"/>
        <v>3.4073661060000617E-4</v>
      </c>
      <c r="T2034" s="4">
        <f t="shared" si="632"/>
        <v>4.4977232599200813E-2</v>
      </c>
      <c r="U2034" s="4">
        <f t="shared" si="633"/>
        <v>4.4977232599200813E-2</v>
      </c>
      <c r="V2034" s="6">
        <f t="shared" si="622"/>
        <v>0</v>
      </c>
      <c r="W2034" s="16" t="str">
        <f t="shared" si="623"/>
        <v/>
      </c>
      <c r="X2034" s="4" t="str">
        <f t="shared" si="634"/>
        <v/>
      </c>
      <c r="Y2034" s="4" t="str">
        <f t="shared" si="624"/>
        <v/>
      </c>
      <c r="Z2034" s="4">
        <f t="shared" si="625"/>
        <v>1578000</v>
      </c>
      <c r="AA2034" s="16">
        <f t="shared" si="626"/>
        <v>6.9708491761723704E-3</v>
      </c>
      <c r="AB2034" s="15">
        <f t="shared" si="635"/>
        <v>0.92015209125475295</v>
      </c>
      <c r="AC2034" s="15">
        <f t="shared" si="636"/>
        <v>0.92015209125475295</v>
      </c>
      <c r="AD2034" s="4">
        <v>157628</v>
      </c>
      <c r="AE2034" s="26">
        <v>2558.64</v>
      </c>
      <c r="AF2034" s="26">
        <v>2558.64</v>
      </c>
      <c r="AG2034" s="4">
        <f t="shared" si="637"/>
        <v>681000</v>
      </c>
      <c r="AH2034" s="16">
        <f t="shared" si="627"/>
        <v>1.6152716593245228E-2</v>
      </c>
      <c r="AI2034" s="15">
        <f t="shared" si="628"/>
        <v>2.1321585903083702</v>
      </c>
      <c r="AJ2034" s="15">
        <f t="shared" si="629"/>
        <v>2.1321585903083702</v>
      </c>
      <c r="AK2034" s="4">
        <f t="shared" si="630"/>
        <v>15073000</v>
      </c>
      <c r="AL2034" s="27">
        <f t="shared" si="631"/>
        <v>7.2978172891925957E-4</v>
      </c>
      <c r="AM2034" s="15">
        <f t="shared" si="638"/>
        <v>9.6331188217342267E-2</v>
      </c>
      <c r="AN2034" s="15">
        <f t="shared" si="639"/>
        <v>3.2823562568248449E-5</v>
      </c>
    </row>
    <row r="2035" spans="1:40" x14ac:dyDescent="0.2">
      <c r="A2035" s="4" t="s">
        <v>4627</v>
      </c>
      <c r="B2035" s="3" t="s">
        <v>3</v>
      </c>
      <c r="C2035" s="6">
        <v>157628</v>
      </c>
      <c r="D2035" s="3" t="s">
        <v>523</v>
      </c>
      <c r="E2035" s="6">
        <v>157636</v>
      </c>
      <c r="F2035" s="3" t="s">
        <v>2853</v>
      </c>
      <c r="G2035" s="8">
        <v>8000</v>
      </c>
      <c r="H2035" s="6">
        <v>132</v>
      </c>
      <c r="I2035" s="6">
        <v>157198</v>
      </c>
      <c r="J2035" s="13">
        <v>45138</v>
      </c>
      <c r="K2035" s="9">
        <v>8000</v>
      </c>
      <c r="L2035" s="4" t="s">
        <v>4627</v>
      </c>
      <c r="M2035" s="4" t="s">
        <v>4632</v>
      </c>
      <c r="N2035" s="4">
        <f>VLOOKUP(I2035,BaseModelo!$A$2:$E$5075,5)</f>
        <v>3</v>
      </c>
      <c r="P2035" s="15">
        <v>142.00000000000003</v>
      </c>
      <c r="Q2035" s="4">
        <f>VLOOKUP(I2035,BaseModelo!$A$2:$E$5075,3)</f>
        <v>110</v>
      </c>
      <c r="R2035" s="4">
        <f t="shared" si="620"/>
        <v>32283000</v>
      </c>
      <c r="S2035" s="16">
        <f t="shared" si="621"/>
        <v>2.4780844407273179E-4</v>
      </c>
      <c r="T2035" s="4">
        <f t="shared" si="632"/>
        <v>3.2710714617600598E-2</v>
      </c>
      <c r="U2035" s="4">
        <f t="shared" si="633"/>
        <v>3.5188799058327919E-2</v>
      </c>
      <c r="V2035" s="6">
        <f t="shared" si="622"/>
        <v>0</v>
      </c>
      <c r="W2035" s="16" t="str">
        <f t="shared" si="623"/>
        <v/>
      </c>
      <c r="X2035" s="4" t="str">
        <f t="shared" si="634"/>
        <v/>
      </c>
      <c r="Y2035" s="4" t="str">
        <f t="shared" si="624"/>
        <v/>
      </c>
      <c r="Z2035" s="4">
        <f t="shared" si="625"/>
        <v>1992000</v>
      </c>
      <c r="AA2035" s="16">
        <f t="shared" si="626"/>
        <v>4.0160642570281121E-3</v>
      </c>
      <c r="AB2035" s="15">
        <f t="shared" si="635"/>
        <v>0.53012048192771077</v>
      </c>
      <c r="AC2035" s="15">
        <f t="shared" si="636"/>
        <v>0.57028112449799206</v>
      </c>
      <c r="AD2035" s="4">
        <v>157628</v>
      </c>
      <c r="AE2035" s="26">
        <v>1862.16</v>
      </c>
      <c r="AF2035" s="26">
        <v>1862.16</v>
      </c>
      <c r="AG2035" s="4">
        <f t="shared" si="637"/>
        <v>1267000</v>
      </c>
      <c r="AH2035" s="16">
        <f t="shared" si="627"/>
        <v>6.314127861089187E-3</v>
      </c>
      <c r="AI2035" s="15">
        <f t="shared" si="628"/>
        <v>0.83346487766377264</v>
      </c>
      <c r="AJ2035" s="15">
        <f t="shared" si="629"/>
        <v>0.89660615627466478</v>
      </c>
      <c r="AK2035" s="4">
        <f t="shared" si="630"/>
        <v>15073000</v>
      </c>
      <c r="AL2035" s="27">
        <f t="shared" si="631"/>
        <v>5.3075034830491602E-4</v>
      </c>
      <c r="AM2035" s="15">
        <f t="shared" si="638"/>
        <v>7.0059045976248915E-2</v>
      </c>
      <c r="AN2035" s="15">
        <f t="shared" si="639"/>
        <v>1.8676467356639244E-5</v>
      </c>
    </row>
    <row r="2036" spans="1:40" x14ac:dyDescent="0.2">
      <c r="A2036" s="4" t="s">
        <v>4627</v>
      </c>
      <c r="B2036" s="3" t="s">
        <v>3</v>
      </c>
      <c r="C2036" s="6">
        <v>157628</v>
      </c>
      <c r="D2036" s="3" t="s">
        <v>523</v>
      </c>
      <c r="E2036" s="6">
        <v>157637</v>
      </c>
      <c r="F2036" s="3" t="s">
        <v>2854</v>
      </c>
      <c r="G2036" s="8">
        <v>8000</v>
      </c>
      <c r="H2036" s="6">
        <v>132</v>
      </c>
      <c r="I2036" s="6">
        <v>157169</v>
      </c>
      <c r="J2036" s="13">
        <v>45138</v>
      </c>
      <c r="K2036" s="9">
        <v>8000</v>
      </c>
      <c r="L2036" s="4" t="s">
        <v>4627</v>
      </c>
      <c r="M2036" s="4" t="s">
        <v>4632</v>
      </c>
      <c r="N2036" s="4">
        <f>VLOOKUP(I2036,BaseModelo!$A$2:$E$5075,5)</f>
        <v>3</v>
      </c>
      <c r="P2036" s="15">
        <v>142.00000000000003</v>
      </c>
      <c r="Q2036" s="4">
        <f>VLOOKUP(I2036,BaseModelo!$A$2:$E$5075,3)</f>
        <v>110</v>
      </c>
      <c r="R2036" s="4">
        <f t="shared" si="620"/>
        <v>32283000</v>
      </c>
      <c r="S2036" s="16">
        <f t="shared" si="621"/>
        <v>2.4780844407273179E-4</v>
      </c>
      <c r="T2036" s="4">
        <f t="shared" si="632"/>
        <v>3.2710714617600598E-2</v>
      </c>
      <c r="U2036" s="4">
        <f t="shared" si="633"/>
        <v>3.5188799058327919E-2</v>
      </c>
      <c r="V2036" s="6">
        <f t="shared" si="622"/>
        <v>0</v>
      </c>
      <c r="W2036" s="16" t="str">
        <f t="shared" si="623"/>
        <v/>
      </c>
      <c r="X2036" s="4" t="str">
        <f t="shared" si="634"/>
        <v/>
      </c>
      <c r="Y2036" s="4" t="str">
        <f t="shared" si="624"/>
        <v/>
      </c>
      <c r="Z2036" s="4">
        <f t="shared" si="625"/>
        <v>1992000</v>
      </c>
      <c r="AA2036" s="16">
        <f t="shared" si="626"/>
        <v>4.0160642570281121E-3</v>
      </c>
      <c r="AB2036" s="15">
        <f t="shared" si="635"/>
        <v>0.53012048192771077</v>
      </c>
      <c r="AC2036" s="15">
        <f t="shared" si="636"/>
        <v>0.57028112449799206</v>
      </c>
      <c r="AD2036" s="4">
        <v>157628</v>
      </c>
      <c r="AE2036" s="26">
        <v>1862.16</v>
      </c>
      <c r="AF2036" s="26">
        <v>1862.16</v>
      </c>
      <c r="AG2036" s="4">
        <f t="shared" si="637"/>
        <v>1267000</v>
      </c>
      <c r="AH2036" s="16">
        <f t="shared" si="627"/>
        <v>6.314127861089187E-3</v>
      </c>
      <c r="AI2036" s="15">
        <f t="shared" si="628"/>
        <v>0.83346487766377264</v>
      </c>
      <c r="AJ2036" s="15">
        <f t="shared" si="629"/>
        <v>0.89660615627466478</v>
      </c>
      <c r="AK2036" s="4">
        <f t="shared" si="630"/>
        <v>15073000</v>
      </c>
      <c r="AL2036" s="27">
        <f t="shared" si="631"/>
        <v>5.3075034830491602E-4</v>
      </c>
      <c r="AM2036" s="15">
        <f t="shared" si="638"/>
        <v>7.0059045976248915E-2</v>
      </c>
      <c r="AN2036" s="15">
        <f t="shared" si="639"/>
        <v>1.8676467356639244E-5</v>
      </c>
    </row>
    <row r="2037" spans="1:40" x14ac:dyDescent="0.2">
      <c r="A2037" s="4" t="s">
        <v>4627</v>
      </c>
      <c r="B2037" s="3" t="s">
        <v>3</v>
      </c>
      <c r="C2037" s="6">
        <v>157628</v>
      </c>
      <c r="D2037" s="3" t="s">
        <v>523</v>
      </c>
      <c r="E2037" s="6">
        <v>157638</v>
      </c>
      <c r="F2037" s="3" t="s">
        <v>2855</v>
      </c>
      <c r="G2037" s="8">
        <v>11000</v>
      </c>
      <c r="H2037" s="6">
        <v>132</v>
      </c>
      <c r="I2037" s="6">
        <v>157189</v>
      </c>
      <c r="J2037" s="13">
        <v>45138</v>
      </c>
      <c r="K2037" s="9">
        <v>11000</v>
      </c>
      <c r="L2037" s="4" t="s">
        <v>4627</v>
      </c>
      <c r="M2037" s="4" t="s">
        <v>4632</v>
      </c>
      <c r="N2037" s="4">
        <f>VLOOKUP(I2037,BaseModelo!$A$2:$E$5075,5)</f>
        <v>2</v>
      </c>
      <c r="P2037" s="15">
        <v>132</v>
      </c>
      <c r="Q2037" s="4">
        <f>VLOOKUP(I2037,BaseModelo!$A$2:$E$5075,3)</f>
        <v>100</v>
      </c>
      <c r="R2037" s="4">
        <f t="shared" si="620"/>
        <v>32283000</v>
      </c>
      <c r="S2037" s="16">
        <f t="shared" si="621"/>
        <v>3.4073661060000617E-4</v>
      </c>
      <c r="T2037" s="4">
        <f t="shared" si="632"/>
        <v>4.4977232599200813E-2</v>
      </c>
      <c r="U2037" s="4">
        <f t="shared" si="633"/>
        <v>4.4977232599200813E-2</v>
      </c>
      <c r="V2037" s="6">
        <f t="shared" si="622"/>
        <v>0</v>
      </c>
      <c r="W2037" s="16" t="str">
        <f t="shared" si="623"/>
        <v/>
      </c>
      <c r="X2037" s="4" t="str">
        <f t="shared" si="634"/>
        <v/>
      </c>
      <c r="Y2037" s="4" t="str">
        <f t="shared" si="624"/>
        <v/>
      </c>
      <c r="Z2037" s="4">
        <f t="shared" si="625"/>
        <v>1578000</v>
      </c>
      <c r="AA2037" s="16">
        <f t="shared" si="626"/>
        <v>6.9708491761723704E-3</v>
      </c>
      <c r="AB2037" s="15">
        <f t="shared" si="635"/>
        <v>0.92015209125475295</v>
      </c>
      <c r="AC2037" s="15">
        <f t="shared" si="636"/>
        <v>0.92015209125475295</v>
      </c>
      <c r="AD2037" s="4">
        <v>157628</v>
      </c>
      <c r="AE2037" s="26">
        <v>2558.64</v>
      </c>
      <c r="AF2037" s="26">
        <v>2558.64</v>
      </c>
      <c r="AG2037" s="4">
        <f t="shared" si="637"/>
        <v>681000</v>
      </c>
      <c r="AH2037" s="16">
        <f t="shared" si="627"/>
        <v>1.6152716593245228E-2</v>
      </c>
      <c r="AI2037" s="15">
        <f t="shared" si="628"/>
        <v>2.1321585903083702</v>
      </c>
      <c r="AJ2037" s="15">
        <f t="shared" si="629"/>
        <v>2.1321585903083702</v>
      </c>
      <c r="AK2037" s="4">
        <f t="shared" si="630"/>
        <v>15073000</v>
      </c>
      <c r="AL2037" s="27">
        <f t="shared" si="631"/>
        <v>7.2978172891925957E-4</v>
      </c>
      <c r="AM2037" s="15">
        <f t="shared" si="638"/>
        <v>9.6331188217342267E-2</v>
      </c>
      <c r="AN2037" s="15">
        <f t="shared" si="639"/>
        <v>3.2823562568248449E-5</v>
      </c>
    </row>
    <row r="2038" spans="1:40" x14ac:dyDescent="0.2">
      <c r="A2038" s="4" t="s">
        <v>4627</v>
      </c>
      <c r="B2038" s="3" t="s">
        <v>3</v>
      </c>
      <c r="C2038" s="6">
        <v>157628</v>
      </c>
      <c r="D2038" s="3" t="s">
        <v>523</v>
      </c>
      <c r="E2038" s="6">
        <v>157639</v>
      </c>
      <c r="F2038" s="3" t="s">
        <v>2856</v>
      </c>
      <c r="G2038" s="8">
        <v>11000</v>
      </c>
      <c r="H2038" s="6">
        <v>132</v>
      </c>
      <c r="I2038" s="6">
        <v>157204</v>
      </c>
      <c r="J2038" s="13">
        <v>45138</v>
      </c>
      <c r="K2038" s="9">
        <v>11000</v>
      </c>
      <c r="L2038" s="4" t="s">
        <v>4627</v>
      </c>
      <c r="M2038" s="4" t="s">
        <v>4632</v>
      </c>
      <c r="N2038" s="4">
        <f>VLOOKUP(I2038,BaseModelo!$A$2:$E$5075,5)</f>
        <v>2</v>
      </c>
      <c r="P2038" s="15">
        <v>132</v>
      </c>
      <c r="Q2038" s="4">
        <f>VLOOKUP(I2038,BaseModelo!$A$2:$E$5075,3)</f>
        <v>100</v>
      </c>
      <c r="R2038" s="4">
        <f t="shared" si="620"/>
        <v>32283000</v>
      </c>
      <c r="S2038" s="16">
        <f t="shared" si="621"/>
        <v>3.4073661060000617E-4</v>
      </c>
      <c r="T2038" s="4">
        <f t="shared" si="632"/>
        <v>4.4977232599200813E-2</v>
      </c>
      <c r="U2038" s="4">
        <f t="shared" si="633"/>
        <v>4.4977232599200813E-2</v>
      </c>
      <c r="V2038" s="6">
        <f t="shared" si="622"/>
        <v>0</v>
      </c>
      <c r="W2038" s="16" t="str">
        <f t="shared" si="623"/>
        <v/>
      </c>
      <c r="X2038" s="4" t="str">
        <f t="shared" si="634"/>
        <v/>
      </c>
      <c r="Y2038" s="4" t="str">
        <f t="shared" si="624"/>
        <v/>
      </c>
      <c r="Z2038" s="4">
        <f t="shared" si="625"/>
        <v>1578000</v>
      </c>
      <c r="AA2038" s="16">
        <f t="shared" si="626"/>
        <v>6.9708491761723704E-3</v>
      </c>
      <c r="AB2038" s="15">
        <f t="shared" si="635"/>
        <v>0.92015209125475295</v>
      </c>
      <c r="AC2038" s="15">
        <f t="shared" si="636"/>
        <v>0.92015209125475295</v>
      </c>
      <c r="AD2038" s="4">
        <v>157628</v>
      </c>
      <c r="AE2038" s="26">
        <v>2558.64</v>
      </c>
      <c r="AF2038" s="26">
        <v>2558.64</v>
      </c>
      <c r="AG2038" s="4">
        <f t="shared" si="637"/>
        <v>681000</v>
      </c>
      <c r="AH2038" s="16">
        <f t="shared" si="627"/>
        <v>1.6152716593245228E-2</v>
      </c>
      <c r="AI2038" s="15">
        <f t="shared" si="628"/>
        <v>2.1321585903083702</v>
      </c>
      <c r="AJ2038" s="15">
        <f t="shared" si="629"/>
        <v>2.1321585903083702</v>
      </c>
      <c r="AK2038" s="4">
        <f t="shared" si="630"/>
        <v>15073000</v>
      </c>
      <c r="AL2038" s="27">
        <f t="shared" si="631"/>
        <v>7.2978172891925957E-4</v>
      </c>
      <c r="AM2038" s="15">
        <f t="shared" si="638"/>
        <v>9.6331188217342267E-2</v>
      </c>
      <c r="AN2038" s="15">
        <f t="shared" si="639"/>
        <v>3.2823562568248449E-5</v>
      </c>
    </row>
    <row r="2039" spans="1:40" x14ac:dyDescent="0.2">
      <c r="A2039" s="4" t="s">
        <v>4627</v>
      </c>
      <c r="B2039" s="2" t="s">
        <v>10</v>
      </c>
      <c r="C2039" s="5">
        <v>157668</v>
      </c>
      <c r="D2039" s="2" t="s">
        <v>524</v>
      </c>
      <c r="E2039" s="5">
        <v>157669</v>
      </c>
      <c r="F2039" s="2" t="s">
        <v>2857</v>
      </c>
      <c r="G2039" s="7">
        <v>20000</v>
      </c>
      <c r="H2039" s="5">
        <v>95</v>
      </c>
      <c r="I2039" s="6">
        <v>157587</v>
      </c>
      <c r="J2039" s="13">
        <v>45138</v>
      </c>
      <c r="K2039" s="9">
        <v>20000</v>
      </c>
      <c r="L2039" s="4" t="s">
        <v>4627</v>
      </c>
      <c r="M2039" s="4" t="s">
        <v>4632</v>
      </c>
      <c r="N2039" s="4">
        <f>VLOOKUP(I2039,BaseModelo!$A$2:$E$5075,5)</f>
        <v>7</v>
      </c>
      <c r="P2039" s="15">
        <v>122</v>
      </c>
      <c r="Q2039" s="4">
        <f>VLOOKUP(I2039,BaseModelo!$A$2:$E$5075,3)</f>
        <v>127</v>
      </c>
      <c r="R2039" s="4">
        <f t="shared" si="620"/>
        <v>32283000</v>
      </c>
      <c r="S2039" s="16">
        <f t="shared" si="621"/>
        <v>6.1952111018182942E-4</v>
      </c>
      <c r="T2039" s="4">
        <f t="shared" si="632"/>
        <v>5.8854505467273797E-2</v>
      </c>
      <c r="U2039" s="4">
        <f t="shared" si="633"/>
        <v>7.5581575442183191E-2</v>
      </c>
      <c r="V2039" s="6">
        <f t="shared" si="622"/>
        <v>0</v>
      </c>
      <c r="W2039" s="16" t="str">
        <f t="shared" si="623"/>
        <v/>
      </c>
      <c r="X2039" s="4" t="str">
        <f t="shared" si="634"/>
        <v/>
      </c>
      <c r="Y2039" s="4" t="str">
        <f t="shared" si="624"/>
        <v/>
      </c>
      <c r="Z2039" s="4">
        <f t="shared" si="625"/>
        <v>4022000</v>
      </c>
      <c r="AA2039" s="16">
        <f t="shared" si="626"/>
        <v>4.9726504226752857E-3</v>
      </c>
      <c r="AB2039" s="15">
        <f t="shared" si="635"/>
        <v>0.47240179015415212</v>
      </c>
      <c r="AC2039" s="15">
        <f t="shared" si="636"/>
        <v>0.60666335156638485</v>
      </c>
      <c r="AD2039" s="4">
        <v>157668</v>
      </c>
      <c r="AE2039" s="26">
        <v>3268.87</v>
      </c>
      <c r="AF2039" s="26">
        <v>3268.87</v>
      </c>
      <c r="AG2039" s="4">
        <f t="shared" si="637"/>
        <v>1778000</v>
      </c>
      <c r="AH2039" s="16">
        <f t="shared" si="627"/>
        <v>1.1248593925759279E-2</v>
      </c>
      <c r="AI2039" s="15">
        <f t="shared" si="628"/>
        <v>1.0686164229471316</v>
      </c>
      <c r="AJ2039" s="15">
        <f t="shared" si="629"/>
        <v>1.3723284589426321</v>
      </c>
      <c r="AK2039" s="4">
        <f t="shared" si="630"/>
        <v>15073000</v>
      </c>
      <c r="AL2039" s="27">
        <f t="shared" si="631"/>
        <v>1.3268758707622901E-3</v>
      </c>
      <c r="AM2039" s="15">
        <f t="shared" si="638"/>
        <v>0.12605320772241757</v>
      </c>
      <c r="AN2039" s="15">
        <f t="shared" si="639"/>
        <v>1.0028736872843255E-4</v>
      </c>
    </row>
    <row r="2040" spans="1:40" x14ac:dyDescent="0.2">
      <c r="A2040" s="4" t="s">
        <v>4627</v>
      </c>
      <c r="B2040" s="3" t="s">
        <v>10</v>
      </c>
      <c r="C2040" s="6">
        <v>157668</v>
      </c>
      <c r="D2040" s="3" t="s">
        <v>524</v>
      </c>
      <c r="E2040" s="6">
        <v>157670</v>
      </c>
      <c r="F2040" s="3" t="s">
        <v>2859</v>
      </c>
      <c r="G2040" s="8">
        <v>10000</v>
      </c>
      <c r="H2040" s="6">
        <v>142</v>
      </c>
      <c r="I2040" s="6">
        <v>157261</v>
      </c>
      <c r="J2040" s="13">
        <v>45138</v>
      </c>
      <c r="K2040" s="9">
        <v>10000</v>
      </c>
      <c r="L2040" s="4" t="s">
        <v>4627</v>
      </c>
      <c r="M2040" s="4" t="s">
        <v>4632</v>
      </c>
      <c r="N2040" s="4">
        <f>VLOOKUP(I2040,BaseModelo!$A$2:$E$5075,5)</f>
        <v>9</v>
      </c>
      <c r="P2040" s="15">
        <v>142.00000000000003</v>
      </c>
      <c r="Q2040" s="4">
        <f>VLOOKUP(I2040,BaseModelo!$A$2:$E$5075,3)</f>
        <v>147</v>
      </c>
      <c r="R2040" s="4">
        <f t="shared" si="620"/>
        <v>32283000</v>
      </c>
      <c r="S2040" s="16">
        <f t="shared" si="621"/>
        <v>3.0976055509091471E-4</v>
      </c>
      <c r="T2040" s="4">
        <f t="shared" si="632"/>
        <v>4.3985998822909891E-2</v>
      </c>
      <c r="U2040" s="4">
        <f t="shared" si="633"/>
        <v>4.3985998822909898E-2</v>
      </c>
      <c r="V2040" s="6">
        <f t="shared" si="622"/>
        <v>0</v>
      </c>
      <c r="W2040" s="16" t="str">
        <f t="shared" si="623"/>
        <v/>
      </c>
      <c r="X2040" s="4" t="str">
        <f t="shared" si="634"/>
        <v/>
      </c>
      <c r="Y2040" s="4" t="str">
        <f t="shared" si="624"/>
        <v/>
      </c>
      <c r="Z2040" s="4">
        <f t="shared" si="625"/>
        <v>5305000</v>
      </c>
      <c r="AA2040" s="16">
        <f t="shared" si="626"/>
        <v>1.885014137606032E-3</v>
      </c>
      <c r="AB2040" s="15">
        <f t="shared" si="635"/>
        <v>0.26767200754005654</v>
      </c>
      <c r="AC2040" s="15">
        <f t="shared" si="636"/>
        <v>0.2676720075400566</v>
      </c>
      <c r="AD2040" s="4">
        <v>157668</v>
      </c>
      <c r="AE2040" s="26">
        <v>2510.34</v>
      </c>
      <c r="AF2040" s="26">
        <v>2510.34</v>
      </c>
      <c r="AG2040" s="4">
        <f t="shared" si="637"/>
        <v>2114000</v>
      </c>
      <c r="AH2040" s="16">
        <f t="shared" si="627"/>
        <v>4.7303689687795648E-3</v>
      </c>
      <c r="AI2040" s="15">
        <f t="shared" si="628"/>
        <v>0.67171239356669821</v>
      </c>
      <c r="AJ2040" s="15">
        <f t="shared" si="629"/>
        <v>0.67171239356669832</v>
      </c>
      <c r="AK2040" s="4">
        <f t="shared" si="630"/>
        <v>15073000</v>
      </c>
      <c r="AL2040" s="27">
        <f t="shared" si="631"/>
        <v>6.6343793538114506E-4</v>
      </c>
      <c r="AM2040" s="15">
        <f t="shared" si="638"/>
        <v>9.4208186824122603E-2</v>
      </c>
      <c r="AN2040" s="15">
        <f t="shared" si="639"/>
        <v>2.918198024474882E-5</v>
      </c>
    </row>
    <row r="2041" spans="1:40" x14ac:dyDescent="0.2">
      <c r="A2041" s="4" t="s">
        <v>4627</v>
      </c>
      <c r="B2041" s="3" t="s">
        <v>10</v>
      </c>
      <c r="C2041" s="6">
        <v>157668</v>
      </c>
      <c r="D2041" s="3" t="s">
        <v>524</v>
      </c>
      <c r="E2041" s="6">
        <v>157671</v>
      </c>
      <c r="F2041" s="3" t="s">
        <v>2860</v>
      </c>
      <c r="G2041" s="8">
        <v>9000</v>
      </c>
      <c r="H2041" s="6">
        <v>95</v>
      </c>
      <c r="I2041" s="6">
        <v>157527</v>
      </c>
      <c r="J2041" s="13">
        <v>45138</v>
      </c>
      <c r="K2041" s="9">
        <v>9000</v>
      </c>
      <c r="L2041" s="4" t="s">
        <v>4627</v>
      </c>
      <c r="M2041" s="4" t="s">
        <v>4632</v>
      </c>
      <c r="N2041" s="4">
        <f>VLOOKUP(I2041,BaseModelo!$A$2:$E$5075,5)</f>
        <v>9</v>
      </c>
      <c r="P2041" s="15">
        <v>142.00000000000003</v>
      </c>
      <c r="Q2041" s="4">
        <f>VLOOKUP(I2041,BaseModelo!$A$2:$E$5075,3)</f>
        <v>147</v>
      </c>
      <c r="R2041" s="4">
        <f t="shared" si="620"/>
        <v>32283000</v>
      </c>
      <c r="S2041" s="16">
        <f t="shared" si="621"/>
        <v>2.7878449958182325E-4</v>
      </c>
      <c r="T2041" s="4">
        <f t="shared" si="632"/>
        <v>2.6484527460273209E-2</v>
      </c>
      <c r="U2041" s="4">
        <f t="shared" si="633"/>
        <v>3.9587398940618912E-2</v>
      </c>
      <c r="V2041" s="6">
        <f t="shared" si="622"/>
        <v>0</v>
      </c>
      <c r="W2041" s="16" t="str">
        <f t="shared" si="623"/>
        <v/>
      </c>
      <c r="X2041" s="4" t="str">
        <f t="shared" si="634"/>
        <v/>
      </c>
      <c r="Y2041" s="4" t="str">
        <f t="shared" si="624"/>
        <v/>
      </c>
      <c r="Z2041" s="4">
        <f t="shared" si="625"/>
        <v>5305000</v>
      </c>
      <c r="AA2041" s="16">
        <f t="shared" si="626"/>
        <v>1.6965127238454288E-3</v>
      </c>
      <c r="AB2041" s="15">
        <f t="shared" si="635"/>
        <v>0.16116870876531572</v>
      </c>
      <c r="AC2041" s="15">
        <f t="shared" si="636"/>
        <v>0.24090480678605092</v>
      </c>
      <c r="AD2041" s="4">
        <v>157668</v>
      </c>
      <c r="AE2041" s="26">
        <v>1482.71</v>
      </c>
      <c r="AF2041" s="26">
        <v>1482.71</v>
      </c>
      <c r="AG2041" s="4">
        <f t="shared" si="637"/>
        <v>2114000</v>
      </c>
      <c r="AH2041" s="16">
        <f t="shared" si="627"/>
        <v>4.2573320719016088E-3</v>
      </c>
      <c r="AI2041" s="15">
        <f t="shared" si="628"/>
        <v>0.40444654683065284</v>
      </c>
      <c r="AJ2041" s="15">
        <f t="shared" si="629"/>
        <v>0.60454115421002852</v>
      </c>
      <c r="AK2041" s="4">
        <f t="shared" si="630"/>
        <v>15073000</v>
      </c>
      <c r="AL2041" s="27">
        <f t="shared" si="631"/>
        <v>5.9709414184303054E-4</v>
      </c>
      <c r="AM2041" s="15">
        <f t="shared" si="638"/>
        <v>5.6723943475087898E-2</v>
      </c>
      <c r="AN2041" s="15">
        <f t="shared" si="639"/>
        <v>2.3637403998246546E-5</v>
      </c>
    </row>
    <row r="2042" spans="1:40" x14ac:dyDescent="0.2">
      <c r="A2042" s="4" t="s">
        <v>4627</v>
      </c>
      <c r="B2042" s="3" t="s">
        <v>10</v>
      </c>
      <c r="C2042" s="6">
        <v>157668</v>
      </c>
      <c r="D2042" s="3" t="s">
        <v>524</v>
      </c>
      <c r="E2042" s="6">
        <v>157688</v>
      </c>
      <c r="F2042" s="3" t="s">
        <v>2861</v>
      </c>
      <c r="G2042" s="8">
        <v>5000</v>
      </c>
      <c r="H2042" s="6">
        <v>147</v>
      </c>
      <c r="I2042" s="6">
        <v>157132</v>
      </c>
      <c r="J2042" s="13">
        <v>45138</v>
      </c>
      <c r="K2042" s="9">
        <v>5000</v>
      </c>
      <c r="L2042" s="4" t="s">
        <v>4627</v>
      </c>
      <c r="M2042" s="4" t="s">
        <v>4632</v>
      </c>
      <c r="N2042" s="4">
        <f>VLOOKUP(I2042,BaseModelo!$A$2:$E$5075,5)</f>
        <v>10</v>
      </c>
      <c r="P2042" s="15">
        <v>147</v>
      </c>
      <c r="Q2042" s="4">
        <f>VLOOKUP(I2042,BaseModelo!$A$2:$E$5075,3)</f>
        <v>0</v>
      </c>
      <c r="R2042" s="4">
        <f t="shared" si="620"/>
        <v>32283000</v>
      </c>
      <c r="S2042" s="16">
        <f t="shared" si="621"/>
        <v>1.5488027754545735E-4</v>
      </c>
      <c r="T2042" s="4">
        <f t="shared" si="632"/>
        <v>2.2767400799182231E-2</v>
      </c>
      <c r="U2042" s="4">
        <f t="shared" si="633"/>
        <v>2.2767400799182231E-2</v>
      </c>
      <c r="V2042" s="6">
        <f t="shared" si="622"/>
        <v>0</v>
      </c>
      <c r="W2042" s="16" t="str">
        <f t="shared" si="623"/>
        <v/>
      </c>
      <c r="X2042" s="4" t="str">
        <f t="shared" si="634"/>
        <v/>
      </c>
      <c r="Y2042" s="4" t="str">
        <f t="shared" si="624"/>
        <v/>
      </c>
      <c r="Z2042" s="4">
        <f t="shared" si="625"/>
        <v>4121000</v>
      </c>
      <c r="AA2042" s="16">
        <f t="shared" si="626"/>
        <v>1.2132977432661976E-3</v>
      </c>
      <c r="AB2042" s="15">
        <f t="shared" si="635"/>
        <v>0.17835476826013105</v>
      </c>
      <c r="AC2042" s="15">
        <f t="shared" si="636"/>
        <v>0.17835476826013105</v>
      </c>
      <c r="AD2042" s="4">
        <v>157668</v>
      </c>
      <c r="AE2042" s="26">
        <v>1303.3399999999999</v>
      </c>
      <c r="AF2042" s="26">
        <v>1303.3399999999999</v>
      </c>
      <c r="AG2042" s="4">
        <f t="shared" si="637"/>
        <v>2105000</v>
      </c>
      <c r="AH2042" s="16">
        <f t="shared" si="627"/>
        <v>2.3752969121140144E-3</v>
      </c>
      <c r="AI2042" s="15">
        <f t="shared" si="628"/>
        <v>0.34916864608076009</v>
      </c>
      <c r="AJ2042" s="15">
        <f t="shared" si="629"/>
        <v>0.34916864608076009</v>
      </c>
      <c r="AK2042" s="4">
        <f t="shared" si="630"/>
        <v>15073000</v>
      </c>
      <c r="AL2042" s="27">
        <f t="shared" si="631"/>
        <v>3.3171896769057253E-4</v>
      </c>
      <c r="AM2042" s="15">
        <f t="shared" si="638"/>
        <v>4.8762688250514163E-2</v>
      </c>
      <c r="AN2042" s="15">
        <f t="shared" si="639"/>
        <v>7.5523786901022457E-6</v>
      </c>
    </row>
    <row r="2043" spans="1:40" x14ac:dyDescent="0.2">
      <c r="A2043" s="4" t="s">
        <v>4627</v>
      </c>
      <c r="B2043" s="3" t="s">
        <v>10</v>
      </c>
      <c r="C2043" s="6">
        <v>157668</v>
      </c>
      <c r="D2043" s="3" t="s">
        <v>524</v>
      </c>
      <c r="E2043" s="6">
        <v>157689</v>
      </c>
      <c r="F2043" s="3" t="s">
        <v>2862</v>
      </c>
      <c r="G2043" s="8">
        <v>7000</v>
      </c>
      <c r="H2043" s="6">
        <v>147</v>
      </c>
      <c r="I2043" s="6">
        <v>157520</v>
      </c>
      <c r="J2043" s="13">
        <v>45138</v>
      </c>
      <c r="K2043" s="9">
        <v>7000</v>
      </c>
      <c r="L2043" s="4" t="s">
        <v>4627</v>
      </c>
      <c r="M2043" s="4" t="s">
        <v>4632</v>
      </c>
      <c r="N2043" s="4">
        <f>VLOOKUP(I2043,BaseModelo!$A$2:$E$5075,5)</f>
        <v>9</v>
      </c>
      <c r="P2043" s="15">
        <v>142.00000000000003</v>
      </c>
      <c r="Q2043" s="4">
        <f>VLOOKUP(I2043,BaseModelo!$A$2:$E$5075,3)</f>
        <v>147</v>
      </c>
      <c r="R2043" s="4">
        <f t="shared" si="620"/>
        <v>32283000</v>
      </c>
      <c r="S2043" s="16">
        <f t="shared" si="621"/>
        <v>2.168323885636403E-4</v>
      </c>
      <c r="T2043" s="4">
        <f t="shared" si="632"/>
        <v>3.1874361118855124E-2</v>
      </c>
      <c r="U2043" s="4">
        <f t="shared" si="633"/>
        <v>3.0790199176036929E-2</v>
      </c>
      <c r="V2043" s="6">
        <f t="shared" si="622"/>
        <v>0</v>
      </c>
      <c r="W2043" s="16" t="str">
        <f t="shared" si="623"/>
        <v/>
      </c>
      <c r="X2043" s="4" t="str">
        <f t="shared" si="634"/>
        <v/>
      </c>
      <c r="Y2043" s="4" t="str">
        <f t="shared" si="624"/>
        <v/>
      </c>
      <c r="Z2043" s="4">
        <f t="shared" si="625"/>
        <v>5305000</v>
      </c>
      <c r="AA2043" s="16">
        <f t="shared" si="626"/>
        <v>1.3195098963242225E-3</v>
      </c>
      <c r="AB2043" s="15">
        <f t="shared" si="635"/>
        <v>0.19396795475966069</v>
      </c>
      <c r="AC2043" s="15">
        <f t="shared" si="636"/>
        <v>0.18737040527803964</v>
      </c>
      <c r="AD2043" s="4">
        <v>157668</v>
      </c>
      <c r="AE2043" s="26">
        <v>1827.61</v>
      </c>
      <c r="AF2043" s="26">
        <v>1827.61</v>
      </c>
      <c r="AG2043" s="4">
        <f t="shared" si="637"/>
        <v>2114000</v>
      </c>
      <c r="AH2043" s="16">
        <f t="shared" si="627"/>
        <v>3.3112582781456954E-3</v>
      </c>
      <c r="AI2043" s="15">
        <f t="shared" si="628"/>
        <v>0.48675496688741721</v>
      </c>
      <c r="AJ2043" s="15">
        <f t="shared" si="629"/>
        <v>0.47019867549668881</v>
      </c>
      <c r="AK2043" s="4">
        <f t="shared" si="630"/>
        <v>15073000</v>
      </c>
      <c r="AL2043" s="27">
        <f t="shared" si="631"/>
        <v>4.6440655476680156E-4</v>
      </c>
      <c r="AM2043" s="15">
        <f t="shared" si="638"/>
        <v>6.8267763550719826E-2</v>
      </c>
      <c r="AN2043" s="15">
        <f t="shared" si="639"/>
        <v>1.4299170319926922E-5</v>
      </c>
    </row>
    <row r="2044" spans="1:40" x14ac:dyDescent="0.2">
      <c r="A2044" s="4" t="s">
        <v>4627</v>
      </c>
      <c r="B2044" s="3" t="s">
        <v>10</v>
      </c>
      <c r="C2044" s="6">
        <v>157668</v>
      </c>
      <c r="D2044" s="3" t="s">
        <v>524</v>
      </c>
      <c r="E2044" s="6">
        <v>157691</v>
      </c>
      <c r="F2044" s="3" t="s">
        <v>2863</v>
      </c>
      <c r="G2044" s="8">
        <v>15000</v>
      </c>
      <c r="H2044" s="6">
        <v>100</v>
      </c>
      <c r="I2044" s="6">
        <v>157586</v>
      </c>
      <c r="J2044" s="13">
        <v>45138</v>
      </c>
      <c r="K2044" s="9">
        <v>15000</v>
      </c>
      <c r="L2044" s="4" t="s">
        <v>4627</v>
      </c>
      <c r="M2044" s="4" t="s">
        <v>4632</v>
      </c>
      <c r="N2044" s="4">
        <f>VLOOKUP(I2044,BaseModelo!$A$2:$E$5075,5)</f>
        <v>10</v>
      </c>
      <c r="P2044" s="15">
        <v>132</v>
      </c>
      <c r="Q2044" s="4">
        <f>VLOOKUP(I2044,BaseModelo!$A$2:$E$5075,3)</f>
        <v>0</v>
      </c>
      <c r="R2044" s="4">
        <f t="shared" si="620"/>
        <v>32283000</v>
      </c>
      <c r="S2044" s="16">
        <f t="shared" si="621"/>
        <v>4.6464083263637206E-4</v>
      </c>
      <c r="T2044" s="4">
        <f t="shared" si="632"/>
        <v>4.6464083263637206E-2</v>
      </c>
      <c r="U2044" s="4">
        <f t="shared" si="633"/>
        <v>6.1332589908001112E-2</v>
      </c>
      <c r="V2044" s="6">
        <f t="shared" si="622"/>
        <v>0</v>
      </c>
      <c r="W2044" s="16" t="str">
        <f t="shared" si="623"/>
        <v/>
      </c>
      <c r="X2044" s="4" t="str">
        <f t="shared" si="634"/>
        <v/>
      </c>
      <c r="Y2044" s="4" t="str">
        <f t="shared" si="624"/>
        <v/>
      </c>
      <c r="Z2044" s="4">
        <f t="shared" si="625"/>
        <v>4121000</v>
      </c>
      <c r="AA2044" s="16">
        <f t="shared" si="626"/>
        <v>3.6398932297985924E-3</v>
      </c>
      <c r="AB2044" s="15">
        <f t="shared" si="635"/>
        <v>0.36398932297985925</v>
      </c>
      <c r="AC2044" s="15">
        <f t="shared" si="636"/>
        <v>0.48046590633341418</v>
      </c>
      <c r="AD2044" s="4">
        <v>157668</v>
      </c>
      <c r="AE2044" s="26">
        <v>2600</v>
      </c>
      <c r="AF2044" s="26">
        <v>2600</v>
      </c>
      <c r="AG2044" s="4">
        <f t="shared" si="637"/>
        <v>2105000</v>
      </c>
      <c r="AH2044" s="16">
        <f t="shared" si="627"/>
        <v>7.1258907363420431E-3</v>
      </c>
      <c r="AI2044" s="15">
        <f t="shared" si="628"/>
        <v>0.71258907363420432</v>
      </c>
      <c r="AJ2044" s="15">
        <f t="shared" si="629"/>
        <v>0.94061757719714967</v>
      </c>
      <c r="AK2044" s="4">
        <f t="shared" si="630"/>
        <v>15073000</v>
      </c>
      <c r="AL2044" s="27">
        <f t="shared" si="631"/>
        <v>9.9515690307171775E-4</v>
      </c>
      <c r="AM2044" s="15">
        <f t="shared" si="638"/>
        <v>9.9515690307171778E-2</v>
      </c>
      <c r="AN2044" s="15">
        <f t="shared" si="639"/>
        <v>6.1035550230214081E-5</v>
      </c>
    </row>
    <row r="2045" spans="1:40" x14ac:dyDescent="0.2">
      <c r="A2045" s="4" t="s">
        <v>4627</v>
      </c>
      <c r="B2045" s="3" t="s">
        <v>10</v>
      </c>
      <c r="C2045" s="6">
        <v>157668</v>
      </c>
      <c r="D2045" s="3" t="s">
        <v>524</v>
      </c>
      <c r="E2045" s="6">
        <v>157692</v>
      </c>
      <c r="F2045" s="3" t="s">
        <v>2864</v>
      </c>
      <c r="G2045" s="8">
        <v>8000</v>
      </c>
      <c r="H2045" s="6">
        <v>100</v>
      </c>
      <c r="I2045" s="6">
        <v>157509</v>
      </c>
      <c r="J2045" s="13">
        <v>45138</v>
      </c>
      <c r="K2045" s="9">
        <v>8000</v>
      </c>
      <c r="L2045" s="4" t="s">
        <v>4627</v>
      </c>
      <c r="M2045" s="4" t="s">
        <v>4632</v>
      </c>
      <c r="N2045" s="4">
        <f>VLOOKUP(I2045,BaseModelo!$A$2:$E$5075,5)</f>
        <v>10</v>
      </c>
      <c r="P2045" s="15">
        <v>142.00000000000003</v>
      </c>
      <c r="Q2045" s="4">
        <f>VLOOKUP(I2045,BaseModelo!$A$2:$E$5075,3)</f>
        <v>0</v>
      </c>
      <c r="R2045" s="4">
        <f t="shared" si="620"/>
        <v>32283000</v>
      </c>
      <c r="S2045" s="16">
        <f t="shared" si="621"/>
        <v>2.4780844407273179E-4</v>
      </c>
      <c r="T2045" s="4">
        <f t="shared" si="632"/>
        <v>2.478084440727318E-2</v>
      </c>
      <c r="U2045" s="4">
        <f t="shared" si="633"/>
        <v>3.5188799058327919E-2</v>
      </c>
      <c r="V2045" s="6">
        <f t="shared" si="622"/>
        <v>0</v>
      </c>
      <c r="W2045" s="16" t="str">
        <f t="shared" si="623"/>
        <v/>
      </c>
      <c r="X2045" s="4" t="str">
        <f t="shared" si="634"/>
        <v/>
      </c>
      <c r="Y2045" s="4" t="str">
        <f t="shared" si="624"/>
        <v/>
      </c>
      <c r="Z2045" s="4">
        <f t="shared" si="625"/>
        <v>4121000</v>
      </c>
      <c r="AA2045" s="16">
        <f t="shared" si="626"/>
        <v>1.9412763892259161E-3</v>
      </c>
      <c r="AB2045" s="15">
        <f t="shared" si="635"/>
        <v>0.19412763892259161</v>
      </c>
      <c r="AC2045" s="15">
        <f t="shared" si="636"/>
        <v>0.27566124727008012</v>
      </c>
      <c r="AD2045" s="4">
        <v>157668</v>
      </c>
      <c r="AE2045" s="26">
        <v>1393.15</v>
      </c>
      <c r="AF2045" s="26">
        <v>1393.15</v>
      </c>
      <c r="AG2045" s="4">
        <f t="shared" si="637"/>
        <v>2105000</v>
      </c>
      <c r="AH2045" s="16">
        <f t="shared" si="627"/>
        <v>3.8004750593824228E-3</v>
      </c>
      <c r="AI2045" s="15">
        <f t="shared" si="628"/>
        <v>0.38004750593824227</v>
      </c>
      <c r="AJ2045" s="15">
        <f t="shared" si="629"/>
        <v>0.53966745843230413</v>
      </c>
      <c r="AK2045" s="4">
        <f t="shared" si="630"/>
        <v>15073000</v>
      </c>
      <c r="AL2045" s="27">
        <f t="shared" si="631"/>
        <v>5.3075034830491602E-4</v>
      </c>
      <c r="AM2045" s="15">
        <f t="shared" si="638"/>
        <v>5.3075034830491599E-2</v>
      </c>
      <c r="AN2045" s="15">
        <f t="shared" si="639"/>
        <v>1.8676467356639244E-5</v>
      </c>
    </row>
    <row r="2046" spans="1:40" x14ac:dyDescent="0.2">
      <c r="A2046" s="4" t="s">
        <v>4627</v>
      </c>
      <c r="B2046" s="3" t="s">
        <v>10</v>
      </c>
      <c r="C2046" s="6">
        <v>157668</v>
      </c>
      <c r="D2046" s="3" t="s">
        <v>524</v>
      </c>
      <c r="E2046" s="6">
        <v>157695</v>
      </c>
      <c r="F2046" s="3" t="s">
        <v>2865</v>
      </c>
      <c r="G2046" s="8">
        <v>9000</v>
      </c>
      <c r="H2046" s="6">
        <v>137</v>
      </c>
      <c r="I2046" s="6">
        <v>157522</v>
      </c>
      <c r="J2046" s="13">
        <v>45138</v>
      </c>
      <c r="K2046" s="9">
        <v>9000</v>
      </c>
      <c r="L2046" s="4" t="s">
        <v>4627</v>
      </c>
      <c r="M2046" s="4" t="s">
        <v>4632</v>
      </c>
      <c r="N2046" s="4">
        <f>VLOOKUP(I2046,BaseModelo!$A$2:$E$5075,5)</f>
        <v>10</v>
      </c>
      <c r="P2046" s="15">
        <v>142.00000000000003</v>
      </c>
      <c r="Q2046" s="4">
        <f>VLOOKUP(I2046,BaseModelo!$A$2:$E$5075,3)</f>
        <v>0</v>
      </c>
      <c r="R2046" s="4">
        <f t="shared" si="620"/>
        <v>32283000</v>
      </c>
      <c r="S2046" s="16">
        <f t="shared" si="621"/>
        <v>2.7878449958182325E-4</v>
      </c>
      <c r="T2046" s="4">
        <f t="shared" si="632"/>
        <v>3.8193476442709783E-2</v>
      </c>
      <c r="U2046" s="4">
        <f t="shared" si="633"/>
        <v>3.9587398940618912E-2</v>
      </c>
      <c r="V2046" s="6">
        <f t="shared" si="622"/>
        <v>0</v>
      </c>
      <c r="W2046" s="16" t="str">
        <f t="shared" si="623"/>
        <v/>
      </c>
      <c r="X2046" s="4" t="str">
        <f t="shared" si="634"/>
        <v/>
      </c>
      <c r="Y2046" s="4" t="str">
        <f t="shared" si="624"/>
        <v/>
      </c>
      <c r="Z2046" s="4">
        <f t="shared" si="625"/>
        <v>4121000</v>
      </c>
      <c r="AA2046" s="16">
        <f t="shared" si="626"/>
        <v>2.1839359378791555E-3</v>
      </c>
      <c r="AB2046" s="15">
        <f t="shared" si="635"/>
        <v>0.29919922348944433</v>
      </c>
      <c r="AC2046" s="15">
        <f t="shared" si="636"/>
        <v>0.31011890317884017</v>
      </c>
      <c r="AD2046" s="4">
        <v>157668</v>
      </c>
      <c r="AE2046" s="26">
        <v>2172.38</v>
      </c>
      <c r="AF2046" s="26">
        <v>2172.38</v>
      </c>
      <c r="AG2046" s="4">
        <f t="shared" si="637"/>
        <v>2105000</v>
      </c>
      <c r="AH2046" s="16">
        <f t="shared" si="627"/>
        <v>4.2755344418052253E-3</v>
      </c>
      <c r="AI2046" s="15">
        <f t="shared" si="628"/>
        <v>0.58574821852731584</v>
      </c>
      <c r="AJ2046" s="15">
        <f t="shared" si="629"/>
        <v>0.60712589073634216</v>
      </c>
      <c r="AK2046" s="4">
        <f t="shared" si="630"/>
        <v>15073000</v>
      </c>
      <c r="AL2046" s="27">
        <f t="shared" si="631"/>
        <v>5.9709414184303054E-4</v>
      </c>
      <c r="AM2046" s="15">
        <f t="shared" si="638"/>
        <v>8.1801897432495177E-2</v>
      </c>
      <c r="AN2046" s="15">
        <f t="shared" si="639"/>
        <v>2.3637403998246546E-5</v>
      </c>
    </row>
    <row r="2047" spans="1:40" x14ac:dyDescent="0.2">
      <c r="A2047" s="4" t="s">
        <v>4628</v>
      </c>
      <c r="B2047" s="3" t="s">
        <v>13</v>
      </c>
      <c r="C2047" s="6">
        <v>157729</v>
      </c>
      <c r="D2047" s="3" t="s">
        <v>310</v>
      </c>
      <c r="E2047" s="6">
        <v>157798</v>
      </c>
      <c r="F2047" s="3" t="s">
        <v>2871</v>
      </c>
      <c r="G2047" s="8">
        <v>10000</v>
      </c>
      <c r="H2047" s="6">
        <v>147</v>
      </c>
      <c r="I2047" s="6">
        <v>157591</v>
      </c>
      <c r="J2047" s="13">
        <v>45138</v>
      </c>
      <c r="K2047" s="9">
        <v>6339.7651974230694</v>
      </c>
      <c r="L2047" s="4" t="s">
        <v>4628</v>
      </c>
      <c r="M2047" s="4" t="s">
        <v>4632</v>
      </c>
      <c r="N2047" s="4">
        <f>VLOOKUP(I2047,BaseModelo!$A$2:$E$5075,5)</f>
        <v>9</v>
      </c>
      <c r="P2047" s="15">
        <v>142.00000000000003</v>
      </c>
      <c r="Q2047" s="4">
        <f>VLOOKUP(I2047,BaseModelo!$A$2:$E$5075,3)</f>
        <v>147</v>
      </c>
      <c r="R2047" s="4">
        <f t="shared" si="620"/>
        <v>32283000</v>
      </c>
      <c r="S2047" s="16">
        <f t="shared" si="621"/>
        <v>3.0976055509091471E-4</v>
      </c>
      <c r="T2047" s="4">
        <f t="shared" si="632"/>
        <v>4.5534801598364462E-2</v>
      </c>
      <c r="U2047" s="4">
        <f t="shared" si="633"/>
        <v>4.3985998822909898E-2</v>
      </c>
      <c r="V2047" s="6">
        <f t="shared" si="622"/>
        <v>0</v>
      </c>
      <c r="W2047" s="16" t="str">
        <f t="shared" si="623"/>
        <v/>
      </c>
      <c r="X2047" s="4" t="str">
        <f t="shared" si="634"/>
        <v/>
      </c>
      <c r="Y2047" s="4" t="str">
        <f t="shared" si="624"/>
        <v/>
      </c>
      <c r="Z2047" s="4">
        <f t="shared" si="625"/>
        <v>5305000</v>
      </c>
      <c r="AA2047" s="16">
        <f t="shared" si="626"/>
        <v>1.885014137606032E-3</v>
      </c>
      <c r="AB2047" s="15">
        <f t="shared" si="635"/>
        <v>0.27709707822808671</v>
      </c>
      <c r="AC2047" s="15">
        <f t="shared" si="636"/>
        <v>0.2676720075400566</v>
      </c>
      <c r="AD2047" s="4">
        <v>157729</v>
      </c>
      <c r="AE2047" s="26">
        <v>2606.85</v>
      </c>
      <c r="AF2047" s="26">
        <v>2606.85</v>
      </c>
      <c r="AG2047" s="4">
        <f t="shared" si="637"/>
        <v>3095000</v>
      </c>
      <c r="AH2047" s="16">
        <f t="shared" si="627"/>
        <v>3.2310177705977385E-3</v>
      </c>
      <c r="AI2047" s="15">
        <f t="shared" si="628"/>
        <v>0.47495961227786754</v>
      </c>
      <c r="AJ2047" s="15">
        <f t="shared" si="629"/>
        <v>0.45880452342487893</v>
      </c>
      <c r="AK2047" s="4">
        <f t="shared" si="630"/>
        <v>16319000</v>
      </c>
      <c r="AL2047" s="27">
        <f t="shared" si="631"/>
        <v>6.1278264599546543E-4</v>
      </c>
      <c r="AM2047" s="15">
        <f t="shared" si="638"/>
        <v>9.0079048961333424E-2</v>
      </c>
      <c r="AN2047" s="15">
        <f t="shared" si="639"/>
        <v>2.6953856745456156E-5</v>
      </c>
    </row>
    <row r="2048" spans="1:40" x14ac:dyDescent="0.2">
      <c r="A2048" s="4" t="s">
        <v>4627</v>
      </c>
      <c r="B2048" s="2" t="s">
        <v>10</v>
      </c>
      <c r="C2048" s="5">
        <v>157739</v>
      </c>
      <c r="D2048" s="2" t="s">
        <v>525</v>
      </c>
      <c r="E2048" s="5">
        <v>157740</v>
      </c>
      <c r="F2048" s="2" t="s">
        <v>2858</v>
      </c>
      <c r="G2048" s="7">
        <v>6000</v>
      </c>
      <c r="H2048" s="5">
        <v>142</v>
      </c>
      <c r="I2048" s="6">
        <v>157375</v>
      </c>
      <c r="J2048" s="13">
        <v>45138</v>
      </c>
      <c r="K2048" s="9">
        <v>4428.7568366022597</v>
      </c>
      <c r="L2048" s="4" t="s">
        <v>4627</v>
      </c>
      <c r="M2048" s="4" t="s">
        <v>4632</v>
      </c>
      <c r="N2048" s="4">
        <f>VLOOKUP(I2048,BaseModelo!$A$2:$E$5075,5)</f>
        <v>8</v>
      </c>
      <c r="P2048" s="15">
        <v>142.00000000000003</v>
      </c>
      <c r="Q2048" s="4">
        <f>VLOOKUP(I2048,BaseModelo!$A$2:$E$5075,3)</f>
        <v>132</v>
      </c>
      <c r="R2048" s="4">
        <f t="shared" si="620"/>
        <v>32283000</v>
      </c>
      <c r="S2048" s="16">
        <f t="shared" si="621"/>
        <v>1.8585633305454884E-4</v>
      </c>
      <c r="T2048" s="4">
        <f t="shared" si="632"/>
        <v>2.6391599293745936E-2</v>
      </c>
      <c r="U2048" s="4">
        <f t="shared" si="633"/>
        <v>2.6391599293745942E-2</v>
      </c>
      <c r="V2048" s="6">
        <f t="shared" si="622"/>
        <v>0</v>
      </c>
      <c r="W2048" s="16" t="str">
        <f t="shared" si="623"/>
        <v/>
      </c>
      <c r="X2048" s="4" t="str">
        <f t="shared" si="634"/>
        <v/>
      </c>
      <c r="Y2048" s="4" t="str">
        <f t="shared" si="624"/>
        <v/>
      </c>
      <c r="Z2048" s="4">
        <f t="shared" si="625"/>
        <v>5836000</v>
      </c>
      <c r="AA2048" s="16">
        <f t="shared" si="626"/>
        <v>1.028101439342015E-3</v>
      </c>
      <c r="AB2048" s="15">
        <f t="shared" si="635"/>
        <v>0.14599040438656613</v>
      </c>
      <c r="AC2048" s="15">
        <f t="shared" si="636"/>
        <v>0.14599040438656616</v>
      </c>
      <c r="AD2048" s="4">
        <v>157739</v>
      </c>
      <c r="AE2048" s="26">
        <v>1503.37</v>
      </c>
      <c r="AF2048" s="26">
        <v>1416.6202921898839</v>
      </c>
      <c r="AG2048" s="4">
        <f t="shared" si="637"/>
        <v>2254000</v>
      </c>
      <c r="AH2048" s="16">
        <f t="shared" si="627"/>
        <v>2.6619343389529724E-3</v>
      </c>
      <c r="AI2048" s="15">
        <f t="shared" si="628"/>
        <v>0.37799467613132209</v>
      </c>
      <c r="AJ2048" s="15">
        <f t="shared" si="629"/>
        <v>0.37799467613132215</v>
      </c>
      <c r="AK2048" s="4">
        <f t="shared" si="630"/>
        <v>15073000</v>
      </c>
      <c r="AL2048" s="27">
        <f t="shared" si="631"/>
        <v>3.9806276122868704E-4</v>
      </c>
      <c r="AM2048" s="15">
        <f t="shared" si="638"/>
        <v>5.6524912094473558E-2</v>
      </c>
      <c r="AN2048" s="15">
        <f t="shared" si="639"/>
        <v>1.0505512888109577E-5</v>
      </c>
    </row>
    <row r="2049" spans="1:40" x14ac:dyDescent="0.2">
      <c r="A2049" s="4" t="s">
        <v>4627</v>
      </c>
      <c r="B2049" s="3" t="s">
        <v>10</v>
      </c>
      <c r="C2049" s="6">
        <v>157739</v>
      </c>
      <c r="D2049" s="3" t="s">
        <v>525</v>
      </c>
      <c r="E2049" s="6">
        <v>157741</v>
      </c>
      <c r="F2049" s="3" t="s">
        <v>2866</v>
      </c>
      <c r="G2049" s="8">
        <v>8000</v>
      </c>
      <c r="H2049" s="6">
        <v>142</v>
      </c>
      <c r="I2049" s="6">
        <v>157205</v>
      </c>
      <c r="J2049" s="13">
        <v>45138</v>
      </c>
      <c r="K2049" s="9">
        <v>5905.0091154696802</v>
      </c>
      <c r="L2049" s="4" t="s">
        <v>4627</v>
      </c>
      <c r="M2049" s="4" t="s">
        <v>4632</v>
      </c>
      <c r="N2049" s="4">
        <f>VLOOKUP(I2049,BaseModelo!$A$2:$E$5075,5)</f>
        <v>8</v>
      </c>
      <c r="P2049" s="15">
        <v>142.00000000000003</v>
      </c>
      <c r="Q2049" s="4">
        <f>VLOOKUP(I2049,BaseModelo!$A$2:$E$5075,3)</f>
        <v>132</v>
      </c>
      <c r="R2049" s="4">
        <f t="shared" si="620"/>
        <v>32283000</v>
      </c>
      <c r="S2049" s="16">
        <f t="shared" si="621"/>
        <v>2.4780844407273179E-4</v>
      </c>
      <c r="T2049" s="4">
        <f t="shared" si="632"/>
        <v>3.5188799058327912E-2</v>
      </c>
      <c r="U2049" s="4">
        <f t="shared" si="633"/>
        <v>3.5188799058327919E-2</v>
      </c>
      <c r="V2049" s="6">
        <f t="shared" si="622"/>
        <v>0</v>
      </c>
      <c r="W2049" s="16" t="str">
        <f t="shared" si="623"/>
        <v/>
      </c>
      <c r="X2049" s="4" t="str">
        <f t="shared" si="634"/>
        <v/>
      </c>
      <c r="Y2049" s="4" t="str">
        <f t="shared" si="624"/>
        <v/>
      </c>
      <c r="Z2049" s="4">
        <f t="shared" si="625"/>
        <v>5836000</v>
      </c>
      <c r="AA2049" s="16">
        <f t="shared" si="626"/>
        <v>1.3708019191226869E-3</v>
      </c>
      <c r="AB2049" s="15">
        <f t="shared" si="635"/>
        <v>0.19465387251542154</v>
      </c>
      <c r="AC2049" s="15">
        <f t="shared" si="636"/>
        <v>0.19465387251542157</v>
      </c>
      <c r="AD2049" s="4">
        <v>157739</v>
      </c>
      <c r="AE2049" s="26">
        <v>2013.74</v>
      </c>
      <c r="AF2049" s="26">
        <v>1897.5401579082043</v>
      </c>
      <c r="AG2049" s="4">
        <f t="shared" si="637"/>
        <v>2254000</v>
      </c>
      <c r="AH2049" s="16">
        <f t="shared" si="627"/>
        <v>3.5492457852706301E-3</v>
      </c>
      <c r="AI2049" s="15">
        <f t="shared" si="628"/>
        <v>0.50399290150842946</v>
      </c>
      <c r="AJ2049" s="15">
        <f t="shared" si="629"/>
        <v>0.50399290150842957</v>
      </c>
      <c r="AK2049" s="4">
        <f t="shared" si="630"/>
        <v>15073000</v>
      </c>
      <c r="AL2049" s="27">
        <f t="shared" si="631"/>
        <v>5.3075034830491602E-4</v>
      </c>
      <c r="AM2049" s="15">
        <f t="shared" si="638"/>
        <v>7.5366549459298077E-2</v>
      </c>
      <c r="AN2049" s="15">
        <f t="shared" si="639"/>
        <v>1.8676467356639244E-5</v>
      </c>
    </row>
    <row r="2050" spans="1:40" x14ac:dyDescent="0.2">
      <c r="A2050" s="4" t="s">
        <v>4627</v>
      </c>
      <c r="B2050" s="3" t="s">
        <v>10</v>
      </c>
      <c r="C2050" s="6">
        <v>157739</v>
      </c>
      <c r="D2050" s="3" t="s">
        <v>525</v>
      </c>
      <c r="E2050" s="6">
        <v>157771</v>
      </c>
      <c r="F2050" s="3" t="s">
        <v>2867</v>
      </c>
      <c r="G2050" s="8">
        <v>8000</v>
      </c>
      <c r="H2050" s="6">
        <v>142</v>
      </c>
      <c r="I2050" s="6">
        <v>157673</v>
      </c>
      <c r="J2050" s="13">
        <v>45138</v>
      </c>
      <c r="K2050" s="9">
        <v>5905.0091154696802</v>
      </c>
      <c r="L2050" s="4" t="s">
        <v>4627</v>
      </c>
      <c r="M2050" s="4" t="s">
        <v>4632</v>
      </c>
      <c r="N2050" s="4">
        <f>VLOOKUP(I2050,BaseModelo!$A$2:$E$5075,5)</f>
        <v>8</v>
      </c>
      <c r="P2050" s="15">
        <v>142.00000000000003</v>
      </c>
      <c r="Q2050" s="4">
        <f>VLOOKUP(I2050,BaseModelo!$A$2:$E$5075,3)</f>
        <v>132</v>
      </c>
      <c r="R2050" s="4">
        <f t="shared" ref="R2050:R2113" si="640">SUMIFS($G:$G,$M:$M,M2050)</f>
        <v>32283000</v>
      </c>
      <c r="S2050" s="16">
        <f t="shared" ref="S2050:S2113" si="641">G2050/R2050</f>
        <v>2.4780844407273179E-4</v>
      </c>
      <c r="T2050" s="4">
        <f t="shared" si="632"/>
        <v>3.5188799058327912E-2</v>
      </c>
      <c r="U2050" s="4">
        <f t="shared" si="633"/>
        <v>3.5188799058327919E-2</v>
      </c>
      <c r="V2050" s="6">
        <f t="shared" ref="V2050:V2113" si="642">SUMIFS($G:$G,$O:$O,O2050)</f>
        <v>0</v>
      </c>
      <c r="W2050" s="16" t="str">
        <f t="shared" ref="W2050:W2113" si="643">IFERROR(G2050/V2050,"")</f>
        <v/>
      </c>
      <c r="X2050" s="4" t="str">
        <f t="shared" si="634"/>
        <v/>
      </c>
      <c r="Y2050" s="4" t="str">
        <f t="shared" ref="Y2050:Y2113" si="644">IFERROR(W2050*P2050,"")</f>
        <v/>
      </c>
      <c r="Z2050" s="4">
        <f t="shared" ref="Z2050:Z2113" si="645">SUMIFS($G:$G,$N:$N,N2050)</f>
        <v>5836000</v>
      </c>
      <c r="AA2050" s="16">
        <f t="shared" ref="AA2050:AA2113" si="646">IFERROR(G2050/Z2050,"")</f>
        <v>1.3708019191226869E-3</v>
      </c>
      <c r="AB2050" s="15">
        <f t="shared" si="635"/>
        <v>0.19465387251542154</v>
      </c>
      <c r="AC2050" s="15">
        <f t="shared" si="636"/>
        <v>0.19465387251542157</v>
      </c>
      <c r="AD2050" s="4">
        <v>157739</v>
      </c>
      <c r="AE2050" s="26">
        <v>2013.74</v>
      </c>
      <c r="AF2050" s="26">
        <v>1897.5401579082043</v>
      </c>
      <c r="AG2050" s="4">
        <f t="shared" si="637"/>
        <v>2254000</v>
      </c>
      <c r="AH2050" s="16">
        <f t="shared" ref="AH2050:AH2113" si="647">IFERROR($G2050/AG2050,"")</f>
        <v>3.5492457852706301E-3</v>
      </c>
      <c r="AI2050" s="15">
        <f t="shared" ref="AI2050:AI2113" si="648">IFERROR(AH2050*H2050,"")</f>
        <v>0.50399290150842946</v>
      </c>
      <c r="AJ2050" s="15">
        <f t="shared" ref="AJ2050:AJ2113" si="649">IFERROR(AH2050*P2050,"")</f>
        <v>0.50399290150842957</v>
      </c>
      <c r="AK2050" s="4">
        <f t="shared" ref="AK2050:AK2113" si="650">SUMIFS($G:$G,$A:$A,$A2050,$M:$M,$M2050)</f>
        <v>15073000</v>
      </c>
      <c r="AL2050" s="27">
        <f t="shared" ref="AL2050:AL2113" si="651">IFERROR($G2050/AK2050,"")</f>
        <v>5.3075034830491602E-4</v>
      </c>
      <c r="AM2050" s="15">
        <f t="shared" si="638"/>
        <v>7.5366549459298077E-2</v>
      </c>
      <c r="AN2050" s="15">
        <f t="shared" si="639"/>
        <v>1.8676467356639244E-5</v>
      </c>
    </row>
    <row r="2051" spans="1:40" x14ac:dyDescent="0.2">
      <c r="A2051" s="4" t="s">
        <v>4627</v>
      </c>
      <c r="B2051" s="3" t="s">
        <v>10</v>
      </c>
      <c r="C2051" s="6">
        <v>157739</v>
      </c>
      <c r="D2051" s="3" t="s">
        <v>525</v>
      </c>
      <c r="E2051" s="6">
        <v>157772</v>
      </c>
      <c r="F2051" s="3" t="s">
        <v>2868</v>
      </c>
      <c r="G2051" s="8">
        <v>6000</v>
      </c>
      <c r="H2051" s="6">
        <v>142</v>
      </c>
      <c r="I2051" s="6">
        <v>157382</v>
      </c>
      <c r="J2051" s="13">
        <v>45138</v>
      </c>
      <c r="K2051" s="9">
        <v>4428.7568366022597</v>
      </c>
      <c r="L2051" s="4" t="s">
        <v>4627</v>
      </c>
      <c r="M2051" s="4" t="s">
        <v>4632</v>
      </c>
      <c r="N2051" s="4">
        <f>VLOOKUP(I2051,BaseModelo!$A$2:$E$5075,5)</f>
        <v>10</v>
      </c>
      <c r="P2051" s="15">
        <v>142.00000000000003</v>
      </c>
      <c r="Q2051" s="4">
        <f>VLOOKUP(I2051,BaseModelo!$A$2:$E$5075,3)</f>
        <v>0</v>
      </c>
      <c r="R2051" s="4">
        <f t="shared" si="640"/>
        <v>32283000</v>
      </c>
      <c r="S2051" s="16">
        <f t="shared" si="641"/>
        <v>1.8585633305454884E-4</v>
      </c>
      <c r="T2051" s="4">
        <f t="shared" ref="T2051:T2114" si="652">S2051*H2051</f>
        <v>2.6391599293745936E-2</v>
      </c>
      <c r="U2051" s="4">
        <f t="shared" ref="U2051:U2114" si="653">S2051*P2051</f>
        <v>2.6391599293745942E-2</v>
      </c>
      <c r="V2051" s="6">
        <f t="shared" si="642"/>
        <v>0</v>
      </c>
      <c r="W2051" s="16" t="str">
        <f t="shared" si="643"/>
        <v/>
      </c>
      <c r="X2051" s="4" t="str">
        <f t="shared" ref="X2051:X2114" si="654">IFERROR(W2051*H2051,"")</f>
        <v/>
      </c>
      <c r="Y2051" s="4" t="str">
        <f t="shared" si="644"/>
        <v/>
      </c>
      <c r="Z2051" s="4">
        <f t="shared" si="645"/>
        <v>4121000</v>
      </c>
      <c r="AA2051" s="16">
        <f t="shared" si="646"/>
        <v>1.4559572919194371E-3</v>
      </c>
      <c r="AB2051" s="15">
        <f t="shared" ref="AB2051:AB2114" si="655">IFERROR(AA2051*H2051,"")</f>
        <v>0.20674593545256006</v>
      </c>
      <c r="AC2051" s="15">
        <f t="shared" ref="AC2051:AC2114" si="656">IFERROR(AA2051*P2051,"")</f>
        <v>0.20674593545256012</v>
      </c>
      <c r="AD2051" s="4">
        <v>157739</v>
      </c>
      <c r="AE2051" s="26">
        <v>1503.37</v>
      </c>
      <c r="AF2051" s="26">
        <v>1416.6202921898839</v>
      </c>
      <c r="AG2051" s="4">
        <f t="shared" ref="AG2051:AG2114" si="657">SUMIFS($G:$G,$N:$N,$N2051,$A:$A,$A2051)</f>
        <v>2105000</v>
      </c>
      <c r="AH2051" s="16">
        <f t="shared" si="647"/>
        <v>2.8503562945368173E-3</v>
      </c>
      <c r="AI2051" s="15">
        <f t="shared" si="648"/>
        <v>0.40475059382422807</v>
      </c>
      <c r="AJ2051" s="15">
        <f t="shared" si="649"/>
        <v>0.40475059382422812</v>
      </c>
      <c r="AK2051" s="4">
        <f t="shared" si="650"/>
        <v>15073000</v>
      </c>
      <c r="AL2051" s="27">
        <f t="shared" si="651"/>
        <v>3.9806276122868704E-4</v>
      </c>
      <c r="AM2051" s="15">
        <f t="shared" ref="AM2051:AM2114" si="658">IFERROR(AL2051*H2051,"")</f>
        <v>5.6524912094473558E-2</v>
      </c>
      <c r="AN2051" s="15">
        <f t="shared" ref="AN2051:AN2114" si="659">IFERROR(AL2051*U2051,"")</f>
        <v>1.0505512888109577E-5</v>
      </c>
    </row>
    <row r="2052" spans="1:40" x14ac:dyDescent="0.2">
      <c r="A2052" s="4" t="s">
        <v>4627</v>
      </c>
      <c r="B2052" s="3" t="s">
        <v>10</v>
      </c>
      <c r="C2052" s="6">
        <v>157739</v>
      </c>
      <c r="D2052" s="3" t="s">
        <v>525</v>
      </c>
      <c r="E2052" s="6">
        <v>157792</v>
      </c>
      <c r="F2052" s="3" t="s">
        <v>2869</v>
      </c>
      <c r="G2052" s="8">
        <v>6000</v>
      </c>
      <c r="H2052" s="6">
        <v>142</v>
      </c>
      <c r="I2052" s="6">
        <v>157414</v>
      </c>
      <c r="J2052" s="13">
        <v>45138</v>
      </c>
      <c r="K2052" s="9">
        <v>4428.7568366022597</v>
      </c>
      <c r="L2052" s="4" t="s">
        <v>4627</v>
      </c>
      <c r="M2052" s="4" t="s">
        <v>4632</v>
      </c>
      <c r="N2052" s="4">
        <f>VLOOKUP(I2052,BaseModelo!$A$2:$E$5075,5)</f>
        <v>10</v>
      </c>
      <c r="P2052" s="15">
        <v>142.00000000000003</v>
      </c>
      <c r="Q2052" s="4">
        <f>VLOOKUP(I2052,BaseModelo!$A$2:$E$5075,3)</f>
        <v>0</v>
      </c>
      <c r="R2052" s="4">
        <f t="shared" si="640"/>
        <v>32283000</v>
      </c>
      <c r="S2052" s="16">
        <f t="shared" si="641"/>
        <v>1.8585633305454884E-4</v>
      </c>
      <c r="T2052" s="4">
        <f t="shared" si="652"/>
        <v>2.6391599293745936E-2</v>
      </c>
      <c r="U2052" s="4">
        <f t="shared" si="653"/>
        <v>2.6391599293745942E-2</v>
      </c>
      <c r="V2052" s="6">
        <f t="shared" si="642"/>
        <v>0</v>
      </c>
      <c r="W2052" s="16" t="str">
        <f t="shared" si="643"/>
        <v/>
      </c>
      <c r="X2052" s="4" t="str">
        <f t="shared" si="654"/>
        <v/>
      </c>
      <c r="Y2052" s="4" t="str">
        <f t="shared" si="644"/>
        <v/>
      </c>
      <c r="Z2052" s="4">
        <f t="shared" si="645"/>
        <v>4121000</v>
      </c>
      <c r="AA2052" s="16">
        <f t="shared" si="646"/>
        <v>1.4559572919194371E-3</v>
      </c>
      <c r="AB2052" s="15">
        <f t="shared" si="655"/>
        <v>0.20674593545256006</v>
      </c>
      <c r="AC2052" s="15">
        <f t="shared" si="656"/>
        <v>0.20674593545256012</v>
      </c>
      <c r="AD2052" s="4">
        <v>157739</v>
      </c>
      <c r="AE2052" s="26">
        <v>1503.37</v>
      </c>
      <c r="AF2052" s="26">
        <v>1416.6202921898839</v>
      </c>
      <c r="AG2052" s="4">
        <f t="shared" si="657"/>
        <v>2105000</v>
      </c>
      <c r="AH2052" s="16">
        <f t="shared" si="647"/>
        <v>2.8503562945368173E-3</v>
      </c>
      <c r="AI2052" s="15">
        <f t="shared" si="648"/>
        <v>0.40475059382422807</v>
      </c>
      <c r="AJ2052" s="15">
        <f t="shared" si="649"/>
        <v>0.40475059382422812</v>
      </c>
      <c r="AK2052" s="4">
        <f t="shared" si="650"/>
        <v>15073000</v>
      </c>
      <c r="AL2052" s="27">
        <f t="shared" si="651"/>
        <v>3.9806276122868704E-4</v>
      </c>
      <c r="AM2052" s="15">
        <f t="shared" si="658"/>
        <v>5.6524912094473558E-2</v>
      </c>
      <c r="AN2052" s="15">
        <f t="shared" si="659"/>
        <v>1.0505512888109577E-5</v>
      </c>
    </row>
    <row r="2053" spans="1:40" x14ac:dyDescent="0.2">
      <c r="A2053" s="4" t="s">
        <v>4627</v>
      </c>
      <c r="B2053" s="3" t="s">
        <v>10</v>
      </c>
      <c r="C2053" s="6">
        <v>157739</v>
      </c>
      <c r="D2053" s="3" t="s">
        <v>525</v>
      </c>
      <c r="E2053" s="6">
        <v>157793</v>
      </c>
      <c r="F2053" s="3" t="s">
        <v>2870</v>
      </c>
      <c r="G2053" s="8">
        <v>8000</v>
      </c>
      <c r="H2053" s="6">
        <v>142</v>
      </c>
      <c r="I2053" s="6">
        <v>157115</v>
      </c>
      <c r="J2053" s="13">
        <v>45138</v>
      </c>
      <c r="K2053" s="9">
        <v>5905.0091154696802</v>
      </c>
      <c r="L2053" s="4" t="s">
        <v>4627</v>
      </c>
      <c r="M2053" s="4" t="s">
        <v>4632</v>
      </c>
      <c r="N2053" s="4">
        <f>VLOOKUP(I2053,BaseModelo!$A$2:$E$5075,5)</f>
        <v>9</v>
      </c>
      <c r="P2053" s="15">
        <v>142.00000000000003</v>
      </c>
      <c r="Q2053" s="4">
        <f>VLOOKUP(I2053,BaseModelo!$A$2:$E$5075,3)</f>
        <v>147</v>
      </c>
      <c r="R2053" s="4">
        <f t="shared" si="640"/>
        <v>32283000</v>
      </c>
      <c r="S2053" s="16">
        <f t="shared" si="641"/>
        <v>2.4780844407273179E-4</v>
      </c>
      <c r="T2053" s="4">
        <f t="shared" si="652"/>
        <v>3.5188799058327912E-2</v>
      </c>
      <c r="U2053" s="4">
        <f t="shared" si="653"/>
        <v>3.5188799058327919E-2</v>
      </c>
      <c r="V2053" s="6">
        <f t="shared" si="642"/>
        <v>0</v>
      </c>
      <c r="W2053" s="16" t="str">
        <f t="shared" si="643"/>
        <v/>
      </c>
      <c r="X2053" s="4" t="str">
        <f t="shared" si="654"/>
        <v/>
      </c>
      <c r="Y2053" s="4" t="str">
        <f t="shared" si="644"/>
        <v/>
      </c>
      <c r="Z2053" s="4">
        <f t="shared" si="645"/>
        <v>5305000</v>
      </c>
      <c r="AA2053" s="16">
        <f t="shared" si="646"/>
        <v>1.5080113100848257E-3</v>
      </c>
      <c r="AB2053" s="15">
        <f t="shared" si="655"/>
        <v>0.21413760603204526</v>
      </c>
      <c r="AC2053" s="15">
        <f t="shared" si="656"/>
        <v>0.21413760603204529</v>
      </c>
      <c r="AD2053" s="4">
        <v>157739</v>
      </c>
      <c r="AE2053" s="26">
        <v>2013.74</v>
      </c>
      <c r="AF2053" s="26">
        <v>1897.5401579082043</v>
      </c>
      <c r="AG2053" s="4">
        <f t="shared" si="657"/>
        <v>2114000</v>
      </c>
      <c r="AH2053" s="16">
        <f t="shared" si="647"/>
        <v>3.7842951750236518E-3</v>
      </c>
      <c r="AI2053" s="15">
        <f t="shared" si="648"/>
        <v>0.53736991485335861</v>
      </c>
      <c r="AJ2053" s="15">
        <f t="shared" si="649"/>
        <v>0.53736991485335872</v>
      </c>
      <c r="AK2053" s="4">
        <f t="shared" si="650"/>
        <v>15073000</v>
      </c>
      <c r="AL2053" s="27">
        <f t="shared" si="651"/>
        <v>5.3075034830491602E-4</v>
      </c>
      <c r="AM2053" s="15">
        <f t="shared" si="658"/>
        <v>7.5366549459298077E-2</v>
      </c>
      <c r="AN2053" s="15">
        <f t="shared" si="659"/>
        <v>1.8676467356639244E-5</v>
      </c>
    </row>
    <row r="2054" spans="1:40" x14ac:dyDescent="0.2">
      <c r="A2054" s="4" t="s">
        <v>4627</v>
      </c>
      <c r="B2054" s="3" t="s">
        <v>8</v>
      </c>
      <c r="C2054" s="6">
        <v>157752</v>
      </c>
      <c r="D2054" s="3" t="s">
        <v>292</v>
      </c>
      <c r="E2054" s="6">
        <v>158295</v>
      </c>
      <c r="F2054" s="3" t="s">
        <v>2907</v>
      </c>
      <c r="G2054" s="8">
        <v>5000</v>
      </c>
      <c r="H2054" s="6">
        <v>147</v>
      </c>
      <c r="I2054" s="6">
        <v>158231</v>
      </c>
      <c r="J2054" s="13">
        <v>45138</v>
      </c>
      <c r="K2054" s="9">
        <v>3627.2332589330358</v>
      </c>
      <c r="L2054" s="4" t="s">
        <v>4627</v>
      </c>
      <c r="M2054" s="4" t="s">
        <v>4632</v>
      </c>
      <c r="N2054" s="4">
        <f>VLOOKUP(I2054,BaseModelo!$A$2:$E$5075,5)</f>
        <v>10</v>
      </c>
      <c r="P2054" s="15">
        <v>147</v>
      </c>
      <c r="Q2054" s="4">
        <f>VLOOKUP(I2054,BaseModelo!$A$2:$E$5075,3)</f>
        <v>0</v>
      </c>
      <c r="R2054" s="4">
        <f t="shared" si="640"/>
        <v>32283000</v>
      </c>
      <c r="S2054" s="16">
        <f t="shared" si="641"/>
        <v>1.5488027754545735E-4</v>
      </c>
      <c r="T2054" s="4">
        <f t="shared" si="652"/>
        <v>2.2767400799182231E-2</v>
      </c>
      <c r="U2054" s="4">
        <f t="shared" si="653"/>
        <v>2.2767400799182231E-2</v>
      </c>
      <c r="V2054" s="6">
        <f t="shared" si="642"/>
        <v>0</v>
      </c>
      <c r="W2054" s="16" t="str">
        <f t="shared" si="643"/>
        <v/>
      </c>
      <c r="X2054" s="4" t="str">
        <f t="shared" si="654"/>
        <v/>
      </c>
      <c r="Y2054" s="4" t="str">
        <f t="shared" si="644"/>
        <v/>
      </c>
      <c r="Z2054" s="4">
        <f t="shared" si="645"/>
        <v>4121000</v>
      </c>
      <c r="AA2054" s="16">
        <f t="shared" si="646"/>
        <v>1.2132977432661976E-3</v>
      </c>
      <c r="AB2054" s="15">
        <f t="shared" si="655"/>
        <v>0.17835476826013105</v>
      </c>
      <c r="AC2054" s="15">
        <f t="shared" si="656"/>
        <v>0.17835476826013105</v>
      </c>
      <c r="AD2054" s="4">
        <v>157752</v>
      </c>
      <c r="AE2054" s="26">
        <v>1303.3399999999999</v>
      </c>
      <c r="AF2054" s="26">
        <v>1204.8873602714598</v>
      </c>
      <c r="AG2054" s="4">
        <f t="shared" si="657"/>
        <v>2105000</v>
      </c>
      <c r="AH2054" s="16">
        <f t="shared" si="647"/>
        <v>2.3752969121140144E-3</v>
      </c>
      <c r="AI2054" s="15">
        <f t="shared" si="648"/>
        <v>0.34916864608076009</v>
      </c>
      <c r="AJ2054" s="15">
        <f t="shared" si="649"/>
        <v>0.34916864608076009</v>
      </c>
      <c r="AK2054" s="4">
        <f t="shared" si="650"/>
        <v>15073000</v>
      </c>
      <c r="AL2054" s="27">
        <f t="shared" si="651"/>
        <v>3.3171896769057253E-4</v>
      </c>
      <c r="AM2054" s="15">
        <f t="shared" si="658"/>
        <v>4.8762688250514163E-2</v>
      </c>
      <c r="AN2054" s="15">
        <f t="shared" si="659"/>
        <v>7.5523786901022457E-6</v>
      </c>
    </row>
    <row r="2055" spans="1:40" x14ac:dyDescent="0.2">
      <c r="A2055" s="4" t="s">
        <v>4628</v>
      </c>
      <c r="B2055" s="3" t="s">
        <v>6</v>
      </c>
      <c r="C2055" s="6">
        <v>157806</v>
      </c>
      <c r="D2055" s="3" t="s">
        <v>243</v>
      </c>
      <c r="E2055" s="6">
        <v>157815</v>
      </c>
      <c r="F2055" s="3" t="s">
        <v>2872</v>
      </c>
      <c r="G2055" s="8">
        <v>5000</v>
      </c>
      <c r="H2055" s="6">
        <v>147</v>
      </c>
      <c r="I2055" s="6">
        <v>157745</v>
      </c>
      <c r="J2055" s="13">
        <v>45138</v>
      </c>
      <c r="K2055" s="9">
        <v>5000</v>
      </c>
      <c r="L2055" s="4" t="s">
        <v>4628</v>
      </c>
      <c r="M2055" s="4" t="s">
        <v>4632</v>
      </c>
      <c r="N2055" s="4">
        <f>VLOOKUP(I2055,BaseModelo!$A$2:$E$5075,5)</f>
        <v>8</v>
      </c>
      <c r="P2055" s="15">
        <v>147</v>
      </c>
      <c r="Q2055" s="4">
        <f>VLOOKUP(I2055,BaseModelo!$A$2:$E$5075,3)</f>
        <v>132</v>
      </c>
      <c r="R2055" s="4">
        <f t="shared" si="640"/>
        <v>32283000</v>
      </c>
      <c r="S2055" s="16">
        <f t="shared" si="641"/>
        <v>1.5488027754545735E-4</v>
      </c>
      <c r="T2055" s="4">
        <f t="shared" si="652"/>
        <v>2.2767400799182231E-2</v>
      </c>
      <c r="U2055" s="4">
        <f t="shared" si="653"/>
        <v>2.2767400799182231E-2</v>
      </c>
      <c r="V2055" s="6">
        <f t="shared" si="642"/>
        <v>0</v>
      </c>
      <c r="W2055" s="16" t="str">
        <f t="shared" si="643"/>
        <v/>
      </c>
      <c r="X2055" s="4" t="str">
        <f t="shared" si="654"/>
        <v/>
      </c>
      <c r="Y2055" s="4" t="str">
        <f t="shared" si="644"/>
        <v/>
      </c>
      <c r="Z2055" s="4">
        <f t="shared" si="645"/>
        <v>5836000</v>
      </c>
      <c r="AA2055" s="16">
        <f t="shared" si="646"/>
        <v>8.5675119945167924E-4</v>
      </c>
      <c r="AB2055" s="15">
        <f t="shared" si="655"/>
        <v>0.12594242631939684</v>
      </c>
      <c r="AC2055" s="15">
        <f t="shared" si="656"/>
        <v>0.12594242631939684</v>
      </c>
      <c r="AD2055" s="4">
        <v>157806</v>
      </c>
      <c r="AE2055" s="26">
        <v>1303.3399999999999</v>
      </c>
      <c r="AF2055" s="26">
        <v>1303.3399999999999</v>
      </c>
      <c r="AG2055" s="4">
        <f t="shared" si="657"/>
        <v>3421000</v>
      </c>
      <c r="AH2055" s="16">
        <f t="shared" si="647"/>
        <v>1.4615609470914938E-3</v>
      </c>
      <c r="AI2055" s="15">
        <f t="shared" si="648"/>
        <v>0.21484945922244958</v>
      </c>
      <c r="AJ2055" s="15">
        <f t="shared" si="649"/>
        <v>0.21484945922244958</v>
      </c>
      <c r="AK2055" s="4">
        <f t="shared" si="650"/>
        <v>16319000</v>
      </c>
      <c r="AL2055" s="27">
        <f t="shared" si="651"/>
        <v>3.0639132299773271E-4</v>
      </c>
      <c r="AM2055" s="15">
        <f t="shared" si="658"/>
        <v>4.5039524480666712E-2</v>
      </c>
      <c r="AN2055" s="15">
        <f t="shared" si="659"/>
        <v>6.9757340520810808E-6</v>
      </c>
    </row>
    <row r="2056" spans="1:40" x14ac:dyDescent="0.2">
      <c r="A2056" s="4" t="s">
        <v>4627</v>
      </c>
      <c r="B2056" s="3" t="s">
        <v>9</v>
      </c>
      <c r="C2056" s="6">
        <v>157857</v>
      </c>
      <c r="D2056" s="3" t="s">
        <v>331</v>
      </c>
      <c r="E2056" s="6">
        <v>158002</v>
      </c>
      <c r="F2056" s="3" t="s">
        <v>2873</v>
      </c>
      <c r="G2056" s="8">
        <v>10000</v>
      </c>
      <c r="H2056" s="6">
        <v>142</v>
      </c>
      <c r="I2056" s="6">
        <v>157915</v>
      </c>
      <c r="J2056" s="13">
        <v>45138</v>
      </c>
      <c r="K2056" s="9">
        <v>10000</v>
      </c>
      <c r="L2056" s="4" t="s">
        <v>4627</v>
      </c>
      <c r="M2056" s="4" t="s">
        <v>4632</v>
      </c>
      <c r="N2056" s="4">
        <f>VLOOKUP(I2056,BaseModelo!$A$2:$E$5075,5)</f>
        <v>1</v>
      </c>
      <c r="P2056" s="15">
        <v>142.00000000000003</v>
      </c>
      <c r="Q2056" s="4">
        <f>VLOOKUP(I2056,BaseModelo!$A$2:$E$5075,3)</f>
        <v>90</v>
      </c>
      <c r="R2056" s="4">
        <f t="shared" si="640"/>
        <v>32283000</v>
      </c>
      <c r="S2056" s="16">
        <f t="shared" si="641"/>
        <v>3.0976055509091471E-4</v>
      </c>
      <c r="T2056" s="4">
        <f t="shared" si="652"/>
        <v>4.3985998822909891E-2</v>
      </c>
      <c r="U2056" s="4">
        <f t="shared" si="653"/>
        <v>4.3985998822909898E-2</v>
      </c>
      <c r="V2056" s="6">
        <f t="shared" si="642"/>
        <v>0</v>
      </c>
      <c r="W2056" s="16" t="str">
        <f t="shared" si="643"/>
        <v/>
      </c>
      <c r="X2056" s="4" t="str">
        <f t="shared" si="654"/>
        <v/>
      </c>
      <c r="Y2056" s="4" t="str">
        <f t="shared" si="644"/>
        <v/>
      </c>
      <c r="Z2056" s="4">
        <f t="shared" si="645"/>
        <v>771000</v>
      </c>
      <c r="AA2056" s="16">
        <f t="shared" si="646"/>
        <v>1.2970168612191959E-2</v>
      </c>
      <c r="AB2056" s="15">
        <f t="shared" si="655"/>
        <v>1.8417639429312582</v>
      </c>
      <c r="AC2056" s="15">
        <f t="shared" si="656"/>
        <v>1.8417639429312587</v>
      </c>
      <c r="AD2056" s="4">
        <v>157857</v>
      </c>
      <c r="AE2056" s="26">
        <v>2510.34</v>
      </c>
      <c r="AF2056" s="26">
        <v>2510.34</v>
      </c>
      <c r="AG2056" s="4">
        <f t="shared" si="657"/>
        <v>681000</v>
      </c>
      <c r="AH2056" s="16">
        <f t="shared" si="647"/>
        <v>1.4684287812041116E-2</v>
      </c>
      <c r="AI2056" s="15">
        <f t="shared" si="648"/>
        <v>2.0851688693098382</v>
      </c>
      <c r="AJ2056" s="15">
        <f t="shared" si="649"/>
        <v>2.0851688693098387</v>
      </c>
      <c r="AK2056" s="4">
        <f t="shared" si="650"/>
        <v>15073000</v>
      </c>
      <c r="AL2056" s="27">
        <f t="shared" si="651"/>
        <v>6.6343793538114506E-4</v>
      </c>
      <c r="AM2056" s="15">
        <f t="shared" si="658"/>
        <v>9.4208186824122603E-2</v>
      </c>
      <c r="AN2056" s="15">
        <f t="shared" si="659"/>
        <v>2.918198024474882E-5</v>
      </c>
    </row>
    <row r="2057" spans="1:40" x14ac:dyDescent="0.2">
      <c r="A2057" s="4" t="s">
        <v>4629</v>
      </c>
      <c r="B2057" s="3" t="s">
        <v>14</v>
      </c>
      <c r="C2057" s="6">
        <v>157865</v>
      </c>
      <c r="D2057" s="3" t="s">
        <v>309</v>
      </c>
      <c r="E2057" s="6">
        <v>158032</v>
      </c>
      <c r="F2057" s="3" t="s">
        <v>2874</v>
      </c>
      <c r="G2057" s="8">
        <v>8000</v>
      </c>
      <c r="H2057" s="6">
        <v>142</v>
      </c>
      <c r="I2057" s="6">
        <v>157524</v>
      </c>
      <c r="J2057" s="13">
        <v>45138</v>
      </c>
      <c r="K2057" s="9">
        <v>1660.2147392447564</v>
      </c>
      <c r="L2057" s="4" t="s">
        <v>4629</v>
      </c>
      <c r="M2057" s="4" t="s">
        <v>4632</v>
      </c>
      <c r="N2057" s="4">
        <f>VLOOKUP(I2057,BaseModelo!$A$2:$E$5075,5)</f>
        <v>10</v>
      </c>
      <c r="P2057" s="15">
        <v>142.00000000000003</v>
      </c>
      <c r="Q2057" s="4">
        <f>VLOOKUP(I2057,BaseModelo!$A$2:$E$5075,3)</f>
        <v>0</v>
      </c>
      <c r="R2057" s="4">
        <f t="shared" si="640"/>
        <v>32283000</v>
      </c>
      <c r="S2057" s="16">
        <f t="shared" si="641"/>
        <v>2.4780844407273179E-4</v>
      </c>
      <c r="T2057" s="4">
        <f t="shared" si="652"/>
        <v>3.5188799058327912E-2</v>
      </c>
      <c r="U2057" s="4">
        <f t="shared" si="653"/>
        <v>3.5188799058327919E-2</v>
      </c>
      <c r="V2057" s="6">
        <f t="shared" si="642"/>
        <v>0</v>
      </c>
      <c r="W2057" s="16" t="str">
        <f t="shared" si="643"/>
        <v/>
      </c>
      <c r="X2057" s="4" t="str">
        <f t="shared" si="654"/>
        <v/>
      </c>
      <c r="Y2057" s="4" t="str">
        <f t="shared" si="644"/>
        <v/>
      </c>
      <c r="Z2057" s="4">
        <f t="shared" si="645"/>
        <v>4121000</v>
      </c>
      <c r="AA2057" s="16">
        <f t="shared" si="646"/>
        <v>1.9412763892259161E-3</v>
      </c>
      <c r="AB2057" s="15">
        <f t="shared" si="655"/>
        <v>0.27566124727008007</v>
      </c>
      <c r="AC2057" s="15">
        <f t="shared" si="656"/>
        <v>0.27566124727008012</v>
      </c>
      <c r="AD2057" s="4">
        <v>157865</v>
      </c>
      <c r="AE2057" s="26">
        <v>2013.74</v>
      </c>
      <c r="AF2057" s="26">
        <v>813.87661981059762</v>
      </c>
      <c r="AG2057" s="4">
        <f t="shared" si="657"/>
        <v>170000</v>
      </c>
      <c r="AH2057" s="16">
        <f t="shared" si="647"/>
        <v>4.7058823529411764E-2</v>
      </c>
      <c r="AI2057" s="15">
        <f t="shared" si="648"/>
        <v>6.6823529411764708</v>
      </c>
      <c r="AJ2057" s="15">
        <f t="shared" si="649"/>
        <v>6.6823529411764717</v>
      </c>
      <c r="AK2057" s="4">
        <f t="shared" si="650"/>
        <v>891000</v>
      </c>
      <c r="AL2057" s="27">
        <f t="shared" si="651"/>
        <v>8.9786756453423128E-3</v>
      </c>
      <c r="AM2057" s="15">
        <f t="shared" si="658"/>
        <v>1.2749719416386085</v>
      </c>
      <c r="AN2057" s="15">
        <f t="shared" si="659"/>
        <v>3.159488130938534E-4</v>
      </c>
    </row>
    <row r="2058" spans="1:40" x14ac:dyDescent="0.2">
      <c r="A2058" s="4" t="s">
        <v>4627</v>
      </c>
      <c r="B2058" s="2" t="s">
        <v>10</v>
      </c>
      <c r="C2058" s="5">
        <v>157892</v>
      </c>
      <c r="D2058" s="2" t="s">
        <v>535</v>
      </c>
      <c r="E2058" s="5">
        <v>157893</v>
      </c>
      <c r="F2058" s="2" t="s">
        <v>2935</v>
      </c>
      <c r="G2058" s="7">
        <v>7000</v>
      </c>
      <c r="H2058" s="5">
        <v>115</v>
      </c>
      <c r="I2058" s="6">
        <v>156285</v>
      </c>
      <c r="J2058" s="13">
        <v>45138</v>
      </c>
      <c r="K2058" s="9">
        <v>7000</v>
      </c>
      <c r="L2058" s="4" t="s">
        <v>4627</v>
      </c>
      <c r="M2058" s="4" t="s">
        <v>4632</v>
      </c>
      <c r="N2058" s="4">
        <f>VLOOKUP(I2058,BaseModelo!$A$2:$E$5075,5)</f>
        <v>7</v>
      </c>
      <c r="P2058" s="15">
        <v>142.00000000000003</v>
      </c>
      <c r="Q2058" s="4">
        <f>VLOOKUP(I2058,BaseModelo!$A$2:$E$5075,3)</f>
        <v>127</v>
      </c>
      <c r="R2058" s="4">
        <f t="shared" si="640"/>
        <v>32283000</v>
      </c>
      <c r="S2058" s="16">
        <f t="shared" si="641"/>
        <v>2.168323885636403E-4</v>
      </c>
      <c r="T2058" s="4">
        <f t="shared" si="652"/>
        <v>2.4935724684818635E-2</v>
      </c>
      <c r="U2058" s="4">
        <f t="shared" si="653"/>
        <v>3.0790199176036929E-2</v>
      </c>
      <c r="V2058" s="6">
        <f t="shared" si="642"/>
        <v>0</v>
      </c>
      <c r="W2058" s="16" t="str">
        <f t="shared" si="643"/>
        <v/>
      </c>
      <c r="X2058" s="4" t="str">
        <f t="shared" si="654"/>
        <v/>
      </c>
      <c r="Y2058" s="4" t="str">
        <f t="shared" si="644"/>
        <v/>
      </c>
      <c r="Z2058" s="4">
        <f t="shared" si="645"/>
        <v>4022000</v>
      </c>
      <c r="AA2058" s="16">
        <f t="shared" si="646"/>
        <v>1.7404276479363501E-3</v>
      </c>
      <c r="AB2058" s="15">
        <f t="shared" si="655"/>
        <v>0.20014917951268027</v>
      </c>
      <c r="AC2058" s="15">
        <f t="shared" si="656"/>
        <v>0.24714072600696177</v>
      </c>
      <c r="AD2058" s="4">
        <v>157892</v>
      </c>
      <c r="AE2058" s="26">
        <v>1399.93</v>
      </c>
      <c r="AF2058" s="26">
        <v>1399.93</v>
      </c>
      <c r="AG2058" s="4">
        <f t="shared" si="657"/>
        <v>1778000</v>
      </c>
      <c r="AH2058" s="16">
        <f t="shared" si="647"/>
        <v>3.937007874015748E-3</v>
      </c>
      <c r="AI2058" s="15">
        <f t="shared" si="648"/>
        <v>0.452755905511811</v>
      </c>
      <c r="AJ2058" s="15">
        <f t="shared" si="649"/>
        <v>0.55905511811023634</v>
      </c>
      <c r="AK2058" s="4">
        <f t="shared" si="650"/>
        <v>15073000</v>
      </c>
      <c r="AL2058" s="27">
        <f t="shared" si="651"/>
        <v>4.6440655476680156E-4</v>
      </c>
      <c r="AM2058" s="15">
        <f t="shared" si="658"/>
        <v>5.3406753798182181E-2</v>
      </c>
      <c r="AN2058" s="15">
        <f t="shared" si="659"/>
        <v>1.4299170319926922E-5</v>
      </c>
    </row>
    <row r="2059" spans="1:40" x14ac:dyDescent="0.2">
      <c r="A2059" s="4" t="s">
        <v>4627</v>
      </c>
      <c r="B2059" s="3" t="s">
        <v>10</v>
      </c>
      <c r="C2059" s="6">
        <v>157892</v>
      </c>
      <c r="D2059" s="3" t="s">
        <v>535</v>
      </c>
      <c r="E2059" s="6">
        <v>157894</v>
      </c>
      <c r="F2059" s="3" t="s">
        <v>2953</v>
      </c>
      <c r="G2059" s="8">
        <v>36000</v>
      </c>
      <c r="H2059" s="6">
        <v>115</v>
      </c>
      <c r="I2059" s="6">
        <v>156284</v>
      </c>
      <c r="J2059" s="13">
        <v>45138</v>
      </c>
      <c r="K2059" s="9">
        <v>36000</v>
      </c>
      <c r="L2059" s="4" t="s">
        <v>4627</v>
      </c>
      <c r="M2059" s="4" t="s">
        <v>4632</v>
      </c>
      <c r="N2059" s="4">
        <f>VLOOKUP(I2059,BaseModelo!$A$2:$E$5075,5)</f>
        <v>8</v>
      </c>
      <c r="P2059" s="15">
        <v>85.000000000000014</v>
      </c>
      <c r="Q2059" s="4">
        <f>VLOOKUP(I2059,BaseModelo!$A$2:$E$5075,3)</f>
        <v>132</v>
      </c>
      <c r="R2059" s="4">
        <f t="shared" si="640"/>
        <v>32283000</v>
      </c>
      <c r="S2059" s="16">
        <f t="shared" si="641"/>
        <v>1.115137998327293E-3</v>
      </c>
      <c r="T2059" s="4">
        <f t="shared" si="652"/>
        <v>0.12824086980763869</v>
      </c>
      <c r="U2059" s="4">
        <f t="shared" si="653"/>
        <v>9.4786729857819926E-2</v>
      </c>
      <c r="V2059" s="6">
        <f t="shared" si="642"/>
        <v>0</v>
      </c>
      <c r="W2059" s="16" t="str">
        <f t="shared" si="643"/>
        <v/>
      </c>
      <c r="X2059" s="4" t="str">
        <f t="shared" si="654"/>
        <v/>
      </c>
      <c r="Y2059" s="4" t="str">
        <f t="shared" si="644"/>
        <v/>
      </c>
      <c r="Z2059" s="4">
        <f t="shared" si="645"/>
        <v>5836000</v>
      </c>
      <c r="AA2059" s="16">
        <f t="shared" si="646"/>
        <v>6.1686086360520902E-3</v>
      </c>
      <c r="AB2059" s="15">
        <f t="shared" si="655"/>
        <v>0.70938999314599038</v>
      </c>
      <c r="AC2059" s="15">
        <f t="shared" si="656"/>
        <v>0.52433173406442779</v>
      </c>
      <c r="AD2059" s="4">
        <v>157892</v>
      </c>
      <c r="AE2059" s="26">
        <v>7200</v>
      </c>
      <c r="AF2059" s="26">
        <v>7200</v>
      </c>
      <c r="AG2059" s="4">
        <f t="shared" si="657"/>
        <v>2254000</v>
      </c>
      <c r="AH2059" s="16">
        <f t="shared" si="647"/>
        <v>1.5971606033717833E-2</v>
      </c>
      <c r="AI2059" s="15">
        <f t="shared" si="648"/>
        <v>1.8367346938775508</v>
      </c>
      <c r="AJ2059" s="15">
        <f t="shared" si="649"/>
        <v>1.3575865128660161</v>
      </c>
      <c r="AK2059" s="4">
        <f t="shared" si="650"/>
        <v>15073000</v>
      </c>
      <c r="AL2059" s="27">
        <f t="shared" si="651"/>
        <v>2.3883765673721222E-3</v>
      </c>
      <c r="AM2059" s="15">
        <f t="shared" si="658"/>
        <v>0.27466330524779403</v>
      </c>
      <c r="AN2059" s="15">
        <f t="shared" si="659"/>
        <v>2.2638640449024858E-4</v>
      </c>
    </row>
    <row r="2060" spans="1:40" x14ac:dyDescent="0.2">
      <c r="A2060" s="4" t="s">
        <v>4627</v>
      </c>
      <c r="B2060" s="3" t="s">
        <v>10</v>
      </c>
      <c r="C2060" s="6">
        <v>157892</v>
      </c>
      <c r="D2060" s="3" t="s">
        <v>535</v>
      </c>
      <c r="E2060" s="6">
        <v>157897</v>
      </c>
      <c r="F2060" s="3" t="s">
        <v>2954</v>
      </c>
      <c r="G2060" s="8">
        <v>13000</v>
      </c>
      <c r="H2060" s="6">
        <v>127</v>
      </c>
      <c r="I2060" s="6">
        <v>157718</v>
      </c>
      <c r="J2060" s="13">
        <v>45138</v>
      </c>
      <c r="K2060" s="9">
        <v>13000</v>
      </c>
      <c r="L2060" s="4" t="s">
        <v>4627</v>
      </c>
      <c r="M2060" s="4" t="s">
        <v>4632</v>
      </c>
      <c r="N2060" s="4">
        <f>VLOOKUP(I2060,BaseModelo!$A$2:$E$5075,5)</f>
        <v>10</v>
      </c>
      <c r="P2060" s="15">
        <v>132</v>
      </c>
      <c r="Q2060" s="4">
        <f>VLOOKUP(I2060,BaseModelo!$A$2:$E$5075,3)</f>
        <v>0</v>
      </c>
      <c r="R2060" s="4">
        <f t="shared" si="640"/>
        <v>32283000</v>
      </c>
      <c r="S2060" s="16">
        <f t="shared" si="641"/>
        <v>4.0268872161818914E-4</v>
      </c>
      <c r="T2060" s="4">
        <f t="shared" si="652"/>
        <v>5.1141467645510023E-2</v>
      </c>
      <c r="U2060" s="4">
        <f t="shared" si="653"/>
        <v>5.3154911253600966E-2</v>
      </c>
      <c r="V2060" s="6">
        <f t="shared" si="642"/>
        <v>0</v>
      </c>
      <c r="W2060" s="16" t="str">
        <f t="shared" si="643"/>
        <v/>
      </c>
      <c r="X2060" s="4" t="str">
        <f t="shared" si="654"/>
        <v/>
      </c>
      <c r="Y2060" s="4" t="str">
        <f t="shared" si="644"/>
        <v/>
      </c>
      <c r="Z2060" s="4">
        <f t="shared" si="645"/>
        <v>4121000</v>
      </c>
      <c r="AA2060" s="16">
        <f t="shared" si="646"/>
        <v>3.1545741324921135E-3</v>
      </c>
      <c r="AB2060" s="15">
        <f t="shared" si="655"/>
        <v>0.40063091482649843</v>
      </c>
      <c r="AC2060" s="15">
        <f t="shared" si="656"/>
        <v>0.41640378548895896</v>
      </c>
      <c r="AD2060" s="4">
        <v>157892</v>
      </c>
      <c r="AE2060" s="26">
        <v>2889.69</v>
      </c>
      <c r="AF2060" s="26">
        <v>2889.69</v>
      </c>
      <c r="AG2060" s="4">
        <f t="shared" si="657"/>
        <v>2105000</v>
      </c>
      <c r="AH2060" s="16">
        <f t="shared" si="647"/>
        <v>6.1757719714964372E-3</v>
      </c>
      <c r="AI2060" s="15">
        <f t="shared" si="648"/>
        <v>0.78432304038004752</v>
      </c>
      <c r="AJ2060" s="15">
        <f t="shared" si="649"/>
        <v>0.8152019002375297</v>
      </c>
      <c r="AK2060" s="4">
        <f t="shared" si="650"/>
        <v>15073000</v>
      </c>
      <c r="AL2060" s="27">
        <f t="shared" si="651"/>
        <v>8.624693159954886E-4</v>
      </c>
      <c r="AM2060" s="15">
        <f t="shared" si="658"/>
        <v>0.10953360313142706</v>
      </c>
      <c r="AN2060" s="15">
        <f t="shared" si="659"/>
        <v>4.5844479950694127E-5</v>
      </c>
    </row>
    <row r="2061" spans="1:40" x14ac:dyDescent="0.2">
      <c r="A2061" s="4" t="s">
        <v>4627</v>
      </c>
      <c r="B2061" s="3" t="s">
        <v>10</v>
      </c>
      <c r="C2061" s="6">
        <v>157892</v>
      </c>
      <c r="D2061" s="3" t="s">
        <v>535</v>
      </c>
      <c r="E2061" s="6">
        <v>157898</v>
      </c>
      <c r="F2061" s="3" t="s">
        <v>2955</v>
      </c>
      <c r="G2061" s="8">
        <v>15000</v>
      </c>
      <c r="H2061" s="6">
        <v>120</v>
      </c>
      <c r="I2061" s="6">
        <v>157110</v>
      </c>
      <c r="J2061" s="13">
        <v>45138</v>
      </c>
      <c r="K2061" s="9">
        <v>15000</v>
      </c>
      <c r="L2061" s="4" t="s">
        <v>4627</v>
      </c>
      <c r="M2061" s="4" t="s">
        <v>4632</v>
      </c>
      <c r="N2061" s="4">
        <f>VLOOKUP(I2061,BaseModelo!$A$2:$E$5075,5)</f>
        <v>9</v>
      </c>
      <c r="P2061" s="15">
        <v>132</v>
      </c>
      <c r="Q2061" s="4">
        <f>VLOOKUP(I2061,BaseModelo!$A$2:$E$5075,3)</f>
        <v>147</v>
      </c>
      <c r="R2061" s="4">
        <f t="shared" si="640"/>
        <v>32283000</v>
      </c>
      <c r="S2061" s="16">
        <f t="shared" si="641"/>
        <v>4.6464083263637206E-4</v>
      </c>
      <c r="T2061" s="4">
        <f t="shared" si="652"/>
        <v>5.5756899916364649E-2</v>
      </c>
      <c r="U2061" s="4">
        <f t="shared" si="653"/>
        <v>6.1332589908001112E-2</v>
      </c>
      <c r="V2061" s="6">
        <f t="shared" si="642"/>
        <v>0</v>
      </c>
      <c r="W2061" s="16" t="str">
        <f t="shared" si="643"/>
        <v/>
      </c>
      <c r="X2061" s="4" t="str">
        <f t="shared" si="654"/>
        <v/>
      </c>
      <c r="Y2061" s="4" t="str">
        <f t="shared" si="644"/>
        <v/>
      </c>
      <c r="Z2061" s="4">
        <f t="shared" si="645"/>
        <v>5305000</v>
      </c>
      <c r="AA2061" s="16">
        <f t="shared" si="646"/>
        <v>2.8275212064090482E-3</v>
      </c>
      <c r="AB2061" s="15">
        <f t="shared" si="655"/>
        <v>0.33930254476908578</v>
      </c>
      <c r="AC2061" s="15">
        <f t="shared" si="656"/>
        <v>0.37323279924599434</v>
      </c>
      <c r="AD2061" s="4">
        <v>157892</v>
      </c>
      <c r="AE2061" s="26">
        <v>3137.93</v>
      </c>
      <c r="AF2061" s="26">
        <v>3137.93</v>
      </c>
      <c r="AG2061" s="4">
        <f t="shared" si="657"/>
        <v>2114000</v>
      </c>
      <c r="AH2061" s="16">
        <f t="shared" si="647"/>
        <v>7.0955534531693476E-3</v>
      </c>
      <c r="AI2061" s="15">
        <f t="shared" si="648"/>
        <v>0.85146641438032167</v>
      </c>
      <c r="AJ2061" s="15">
        <f t="shared" si="649"/>
        <v>0.93661305581835386</v>
      </c>
      <c r="AK2061" s="4">
        <f t="shared" si="650"/>
        <v>15073000</v>
      </c>
      <c r="AL2061" s="27">
        <f t="shared" si="651"/>
        <v>9.9515690307171775E-4</v>
      </c>
      <c r="AM2061" s="15">
        <f t="shared" si="658"/>
        <v>0.11941882836860612</v>
      </c>
      <c r="AN2061" s="15">
        <f t="shared" si="659"/>
        <v>6.1035550230214081E-5</v>
      </c>
    </row>
    <row r="2062" spans="1:40" x14ac:dyDescent="0.2">
      <c r="A2062" s="4" t="s">
        <v>4627</v>
      </c>
      <c r="B2062" s="3" t="s">
        <v>3</v>
      </c>
      <c r="C2062" s="6">
        <v>157959</v>
      </c>
      <c r="D2062" s="3" t="s">
        <v>301</v>
      </c>
      <c r="E2062" s="6">
        <v>158004</v>
      </c>
      <c r="F2062" s="3" t="s">
        <v>2893</v>
      </c>
      <c r="G2062" s="8">
        <v>8000</v>
      </c>
      <c r="H2062" s="6">
        <v>142</v>
      </c>
      <c r="I2062" s="6">
        <v>157926</v>
      </c>
      <c r="J2062" s="13">
        <v>45138</v>
      </c>
      <c r="K2062" s="9">
        <v>8000</v>
      </c>
      <c r="L2062" s="4" t="s">
        <v>4627</v>
      </c>
      <c r="M2062" s="4" t="s">
        <v>4632</v>
      </c>
      <c r="N2062" s="4">
        <f>VLOOKUP(I2062,BaseModelo!$A$2:$E$5075,5)</f>
        <v>9</v>
      </c>
      <c r="P2062" s="15">
        <v>142.00000000000003</v>
      </c>
      <c r="Q2062" s="4">
        <f>VLOOKUP(I2062,BaseModelo!$A$2:$E$5075,3)</f>
        <v>147</v>
      </c>
      <c r="R2062" s="4">
        <f t="shared" si="640"/>
        <v>32283000</v>
      </c>
      <c r="S2062" s="16">
        <f t="shared" si="641"/>
        <v>2.4780844407273179E-4</v>
      </c>
      <c r="T2062" s="4">
        <f t="shared" si="652"/>
        <v>3.5188799058327912E-2</v>
      </c>
      <c r="U2062" s="4">
        <f t="shared" si="653"/>
        <v>3.5188799058327919E-2</v>
      </c>
      <c r="V2062" s="6">
        <f t="shared" si="642"/>
        <v>0</v>
      </c>
      <c r="W2062" s="16" t="str">
        <f t="shared" si="643"/>
        <v/>
      </c>
      <c r="X2062" s="4" t="str">
        <f t="shared" si="654"/>
        <v/>
      </c>
      <c r="Y2062" s="4" t="str">
        <f t="shared" si="644"/>
        <v/>
      </c>
      <c r="Z2062" s="4">
        <f t="shared" si="645"/>
        <v>5305000</v>
      </c>
      <c r="AA2062" s="16">
        <f t="shared" si="646"/>
        <v>1.5080113100848257E-3</v>
      </c>
      <c r="AB2062" s="15">
        <f t="shared" si="655"/>
        <v>0.21413760603204526</v>
      </c>
      <c r="AC2062" s="15">
        <f t="shared" si="656"/>
        <v>0.21413760603204529</v>
      </c>
      <c r="AD2062" s="4">
        <v>157959</v>
      </c>
      <c r="AE2062" s="26">
        <v>2013.74</v>
      </c>
      <c r="AF2062" s="26">
        <v>2013.74</v>
      </c>
      <c r="AG2062" s="4">
        <f t="shared" si="657"/>
        <v>2114000</v>
      </c>
      <c r="AH2062" s="16">
        <f t="shared" si="647"/>
        <v>3.7842951750236518E-3</v>
      </c>
      <c r="AI2062" s="15">
        <f t="shared" si="648"/>
        <v>0.53736991485335861</v>
      </c>
      <c r="AJ2062" s="15">
        <f t="shared" si="649"/>
        <v>0.53736991485335872</v>
      </c>
      <c r="AK2062" s="4">
        <f t="shared" si="650"/>
        <v>15073000</v>
      </c>
      <c r="AL2062" s="27">
        <f t="shared" si="651"/>
        <v>5.3075034830491602E-4</v>
      </c>
      <c r="AM2062" s="15">
        <f t="shared" si="658"/>
        <v>7.5366549459298077E-2</v>
      </c>
      <c r="AN2062" s="15">
        <f t="shared" si="659"/>
        <v>1.8676467356639244E-5</v>
      </c>
    </row>
    <row r="2063" spans="1:40" x14ac:dyDescent="0.2">
      <c r="A2063" s="4" t="s">
        <v>4628</v>
      </c>
      <c r="B2063" s="3" t="s">
        <v>12</v>
      </c>
      <c r="C2063" s="6">
        <v>158023</v>
      </c>
      <c r="D2063" s="3" t="s">
        <v>299</v>
      </c>
      <c r="E2063" s="6">
        <v>158080</v>
      </c>
      <c r="F2063" s="3" t="s">
        <v>2881</v>
      </c>
      <c r="G2063" s="8">
        <v>7000</v>
      </c>
      <c r="H2063" s="6">
        <v>142</v>
      </c>
      <c r="I2063" s="6">
        <v>158012</v>
      </c>
      <c r="J2063" s="13">
        <v>45138</v>
      </c>
      <c r="K2063" s="9">
        <v>5105.535067912414</v>
      </c>
      <c r="L2063" s="4" t="s">
        <v>4628</v>
      </c>
      <c r="M2063" s="4" t="s">
        <v>4632</v>
      </c>
      <c r="N2063" s="4">
        <f>VLOOKUP(I2063,BaseModelo!$A$2:$E$5075,5)</f>
        <v>7</v>
      </c>
      <c r="P2063" s="15">
        <v>142.00000000000003</v>
      </c>
      <c r="Q2063" s="4">
        <f>VLOOKUP(I2063,BaseModelo!$A$2:$E$5075,3)</f>
        <v>127</v>
      </c>
      <c r="R2063" s="4">
        <f t="shared" si="640"/>
        <v>32283000</v>
      </c>
      <c r="S2063" s="16">
        <f t="shared" si="641"/>
        <v>2.168323885636403E-4</v>
      </c>
      <c r="T2063" s="4">
        <f t="shared" si="652"/>
        <v>3.0790199176036922E-2</v>
      </c>
      <c r="U2063" s="4">
        <f t="shared" si="653"/>
        <v>3.0790199176036929E-2</v>
      </c>
      <c r="V2063" s="6">
        <f t="shared" si="642"/>
        <v>0</v>
      </c>
      <c r="W2063" s="16" t="str">
        <f t="shared" si="643"/>
        <v/>
      </c>
      <c r="X2063" s="4" t="str">
        <f t="shared" si="654"/>
        <v/>
      </c>
      <c r="Y2063" s="4" t="str">
        <f t="shared" si="644"/>
        <v/>
      </c>
      <c r="Z2063" s="4">
        <f t="shared" si="645"/>
        <v>4022000</v>
      </c>
      <c r="AA2063" s="16">
        <f t="shared" si="646"/>
        <v>1.7404276479363501E-3</v>
      </c>
      <c r="AB2063" s="15">
        <f t="shared" si="655"/>
        <v>0.24714072600696171</v>
      </c>
      <c r="AC2063" s="15">
        <f t="shared" si="656"/>
        <v>0.24714072600696177</v>
      </c>
      <c r="AD2063" s="4">
        <v>158023</v>
      </c>
      <c r="AE2063" s="26">
        <v>1758.65</v>
      </c>
      <c r="AF2063" s="26">
        <v>1594.1664327991366</v>
      </c>
      <c r="AG2063" s="4">
        <f t="shared" si="657"/>
        <v>2184000</v>
      </c>
      <c r="AH2063" s="16">
        <f t="shared" si="647"/>
        <v>3.205128205128205E-3</v>
      </c>
      <c r="AI2063" s="15">
        <f t="shared" si="648"/>
        <v>0.45512820512820512</v>
      </c>
      <c r="AJ2063" s="15">
        <f t="shared" si="649"/>
        <v>0.45512820512820518</v>
      </c>
      <c r="AK2063" s="4">
        <f t="shared" si="650"/>
        <v>16319000</v>
      </c>
      <c r="AL2063" s="27">
        <f t="shared" si="651"/>
        <v>4.289478521968258E-4</v>
      </c>
      <c r="AM2063" s="15">
        <f t="shared" si="658"/>
        <v>6.0910595011949266E-2</v>
      </c>
      <c r="AN2063" s="15">
        <f t="shared" si="659"/>
        <v>1.3207389805273516E-5</v>
      </c>
    </row>
    <row r="2064" spans="1:40" x14ac:dyDescent="0.2">
      <c r="A2064" s="4" t="s">
        <v>4628</v>
      </c>
      <c r="B2064" s="3" t="s">
        <v>12</v>
      </c>
      <c r="C2064" s="6">
        <v>158023</v>
      </c>
      <c r="D2064" s="3" t="s">
        <v>299</v>
      </c>
      <c r="E2064" s="6">
        <v>158081</v>
      </c>
      <c r="F2064" s="3" t="s">
        <v>2882</v>
      </c>
      <c r="G2064" s="8">
        <v>7000</v>
      </c>
      <c r="H2064" s="6">
        <v>142</v>
      </c>
      <c r="I2064" s="6">
        <v>136805</v>
      </c>
      <c r="J2064" s="13">
        <v>45138</v>
      </c>
      <c r="K2064" s="9">
        <v>5105.535067912414</v>
      </c>
      <c r="L2064" s="4" t="s">
        <v>4628</v>
      </c>
      <c r="M2064" s="4" t="s">
        <v>4632</v>
      </c>
      <c r="N2064" s="4">
        <f>VLOOKUP(I2064,BaseModelo!$A$2:$E$5075,5)</f>
        <v>8</v>
      </c>
      <c r="P2064" s="15">
        <v>142.00000000000003</v>
      </c>
      <c r="Q2064" s="4">
        <f>VLOOKUP(I2064,BaseModelo!$A$2:$E$5075,3)</f>
        <v>132</v>
      </c>
      <c r="R2064" s="4">
        <f t="shared" si="640"/>
        <v>32283000</v>
      </c>
      <c r="S2064" s="16">
        <f t="shared" si="641"/>
        <v>2.168323885636403E-4</v>
      </c>
      <c r="T2064" s="4">
        <f t="shared" si="652"/>
        <v>3.0790199176036922E-2</v>
      </c>
      <c r="U2064" s="4">
        <f t="shared" si="653"/>
        <v>3.0790199176036929E-2</v>
      </c>
      <c r="V2064" s="6">
        <f t="shared" si="642"/>
        <v>0</v>
      </c>
      <c r="W2064" s="16" t="str">
        <f t="shared" si="643"/>
        <v/>
      </c>
      <c r="X2064" s="4" t="str">
        <f t="shared" si="654"/>
        <v/>
      </c>
      <c r="Y2064" s="4" t="str">
        <f t="shared" si="644"/>
        <v/>
      </c>
      <c r="Z2064" s="4">
        <f t="shared" si="645"/>
        <v>5836000</v>
      </c>
      <c r="AA2064" s="16">
        <f t="shared" si="646"/>
        <v>1.199451679232351E-3</v>
      </c>
      <c r="AB2064" s="15">
        <f t="shared" si="655"/>
        <v>0.17032213845099384</v>
      </c>
      <c r="AC2064" s="15">
        <f t="shared" si="656"/>
        <v>0.17032213845099387</v>
      </c>
      <c r="AD2064" s="4">
        <v>158023</v>
      </c>
      <c r="AE2064" s="26">
        <v>1758.65</v>
      </c>
      <c r="AF2064" s="26">
        <v>1594.1664327991366</v>
      </c>
      <c r="AG2064" s="4">
        <f t="shared" si="657"/>
        <v>3421000</v>
      </c>
      <c r="AH2064" s="16">
        <f t="shared" si="647"/>
        <v>2.0461853259280912E-3</v>
      </c>
      <c r="AI2064" s="15">
        <f t="shared" si="648"/>
        <v>0.29055831628178896</v>
      </c>
      <c r="AJ2064" s="15">
        <f t="shared" si="649"/>
        <v>0.29055831628178902</v>
      </c>
      <c r="AK2064" s="4">
        <f t="shared" si="650"/>
        <v>16319000</v>
      </c>
      <c r="AL2064" s="27">
        <f t="shared" si="651"/>
        <v>4.289478521968258E-4</v>
      </c>
      <c r="AM2064" s="15">
        <f t="shared" si="658"/>
        <v>6.0910595011949266E-2</v>
      </c>
      <c r="AN2064" s="15">
        <f t="shared" si="659"/>
        <v>1.3207389805273516E-5</v>
      </c>
    </row>
    <row r="2065" spans="1:40" x14ac:dyDescent="0.2">
      <c r="A2065" s="4" t="s">
        <v>4628</v>
      </c>
      <c r="B2065" s="2" t="s">
        <v>12</v>
      </c>
      <c r="C2065" s="5">
        <v>158058</v>
      </c>
      <c r="D2065" s="2" t="s">
        <v>526</v>
      </c>
      <c r="E2065" s="5">
        <v>158060</v>
      </c>
      <c r="F2065" s="2" t="s">
        <v>2875</v>
      </c>
      <c r="G2065" s="7">
        <v>7000</v>
      </c>
      <c r="H2065" s="5">
        <v>142</v>
      </c>
      <c r="I2065" s="6">
        <v>157523</v>
      </c>
      <c r="J2065" s="13">
        <v>45138</v>
      </c>
      <c r="K2065" s="9">
        <v>2444.0079315192174</v>
      </c>
      <c r="L2065" s="4" t="s">
        <v>4628</v>
      </c>
      <c r="M2065" s="4" t="s">
        <v>4632</v>
      </c>
      <c r="N2065" s="4">
        <f>VLOOKUP(I2065,BaseModelo!$A$2:$E$5075,5)</f>
        <v>10</v>
      </c>
      <c r="P2065" s="15">
        <v>142.00000000000003</v>
      </c>
      <c r="Q2065" s="4">
        <f>VLOOKUP(I2065,BaseModelo!$A$2:$E$5075,3)</f>
        <v>0</v>
      </c>
      <c r="R2065" s="4">
        <f t="shared" si="640"/>
        <v>32283000</v>
      </c>
      <c r="S2065" s="16">
        <f t="shared" si="641"/>
        <v>2.168323885636403E-4</v>
      </c>
      <c r="T2065" s="4">
        <f t="shared" si="652"/>
        <v>3.0790199176036922E-2</v>
      </c>
      <c r="U2065" s="4">
        <f t="shared" si="653"/>
        <v>3.0790199176036929E-2</v>
      </c>
      <c r="V2065" s="6">
        <f t="shared" si="642"/>
        <v>0</v>
      </c>
      <c r="W2065" s="16" t="str">
        <f t="shared" si="643"/>
        <v/>
      </c>
      <c r="X2065" s="4" t="str">
        <f t="shared" si="654"/>
        <v/>
      </c>
      <c r="Y2065" s="4" t="str">
        <f t="shared" si="644"/>
        <v/>
      </c>
      <c r="Z2065" s="4">
        <f t="shared" si="645"/>
        <v>4121000</v>
      </c>
      <c r="AA2065" s="16">
        <f t="shared" si="646"/>
        <v>1.6986168405726766E-3</v>
      </c>
      <c r="AB2065" s="15">
        <f t="shared" si="655"/>
        <v>0.24120359136132008</v>
      </c>
      <c r="AC2065" s="15">
        <f t="shared" si="656"/>
        <v>0.24120359136132014</v>
      </c>
      <c r="AD2065" s="4">
        <v>158058</v>
      </c>
      <c r="AE2065" s="26">
        <v>1758.65</v>
      </c>
      <c r="AF2065" s="26">
        <v>951.72035338803312</v>
      </c>
      <c r="AG2065" s="4">
        <f t="shared" si="657"/>
        <v>1846000</v>
      </c>
      <c r="AH2065" s="16">
        <f t="shared" si="647"/>
        <v>3.791982665222102E-3</v>
      </c>
      <c r="AI2065" s="15">
        <f t="shared" si="648"/>
        <v>0.53846153846153844</v>
      </c>
      <c r="AJ2065" s="15">
        <f t="shared" si="649"/>
        <v>0.53846153846153855</v>
      </c>
      <c r="AK2065" s="4">
        <f t="shared" si="650"/>
        <v>16319000</v>
      </c>
      <c r="AL2065" s="27">
        <f t="shared" si="651"/>
        <v>4.289478521968258E-4</v>
      </c>
      <c r="AM2065" s="15">
        <f t="shared" si="658"/>
        <v>6.0910595011949266E-2</v>
      </c>
      <c r="AN2065" s="15">
        <f t="shared" si="659"/>
        <v>1.3207389805273516E-5</v>
      </c>
    </row>
    <row r="2066" spans="1:40" x14ac:dyDescent="0.2">
      <c r="A2066" s="4" t="s">
        <v>4628</v>
      </c>
      <c r="B2066" s="3" t="s">
        <v>12</v>
      </c>
      <c r="C2066" s="6">
        <v>158058</v>
      </c>
      <c r="D2066" s="3" t="s">
        <v>526</v>
      </c>
      <c r="E2066" s="6">
        <v>158061</v>
      </c>
      <c r="F2066" s="3" t="s">
        <v>2878</v>
      </c>
      <c r="G2066" s="8">
        <v>7000</v>
      </c>
      <c r="H2066" s="6">
        <v>142</v>
      </c>
      <c r="I2066" s="6">
        <v>156462</v>
      </c>
      <c r="J2066" s="13">
        <v>45138</v>
      </c>
      <c r="K2066" s="9">
        <v>2444.0079315192174</v>
      </c>
      <c r="L2066" s="4" t="s">
        <v>4628</v>
      </c>
      <c r="M2066" s="4" t="s">
        <v>4632</v>
      </c>
      <c r="N2066" s="4">
        <f>VLOOKUP(I2066,BaseModelo!$A$2:$E$5075,5)</f>
        <v>10</v>
      </c>
      <c r="P2066" s="15">
        <v>142.00000000000003</v>
      </c>
      <c r="Q2066" s="4">
        <f>VLOOKUP(I2066,BaseModelo!$A$2:$E$5075,3)</f>
        <v>0</v>
      </c>
      <c r="R2066" s="4">
        <f t="shared" si="640"/>
        <v>32283000</v>
      </c>
      <c r="S2066" s="16">
        <f t="shared" si="641"/>
        <v>2.168323885636403E-4</v>
      </c>
      <c r="T2066" s="4">
        <f t="shared" si="652"/>
        <v>3.0790199176036922E-2</v>
      </c>
      <c r="U2066" s="4">
        <f t="shared" si="653"/>
        <v>3.0790199176036929E-2</v>
      </c>
      <c r="V2066" s="6">
        <f t="shared" si="642"/>
        <v>0</v>
      </c>
      <c r="W2066" s="16" t="str">
        <f t="shared" si="643"/>
        <v/>
      </c>
      <c r="X2066" s="4" t="str">
        <f t="shared" si="654"/>
        <v/>
      </c>
      <c r="Y2066" s="4" t="str">
        <f t="shared" si="644"/>
        <v/>
      </c>
      <c r="Z2066" s="4">
        <f t="shared" si="645"/>
        <v>4121000</v>
      </c>
      <c r="AA2066" s="16">
        <f t="shared" si="646"/>
        <v>1.6986168405726766E-3</v>
      </c>
      <c r="AB2066" s="15">
        <f t="shared" si="655"/>
        <v>0.24120359136132008</v>
      </c>
      <c r="AC2066" s="15">
        <f t="shared" si="656"/>
        <v>0.24120359136132014</v>
      </c>
      <c r="AD2066" s="4">
        <v>158058</v>
      </c>
      <c r="AE2066" s="26">
        <v>1758.65</v>
      </c>
      <c r="AF2066" s="26">
        <v>951.72035338803312</v>
      </c>
      <c r="AG2066" s="4">
        <f t="shared" si="657"/>
        <v>1846000</v>
      </c>
      <c r="AH2066" s="16">
        <f t="shared" si="647"/>
        <v>3.791982665222102E-3</v>
      </c>
      <c r="AI2066" s="15">
        <f t="shared" si="648"/>
        <v>0.53846153846153844</v>
      </c>
      <c r="AJ2066" s="15">
        <f t="shared" si="649"/>
        <v>0.53846153846153855</v>
      </c>
      <c r="AK2066" s="4">
        <f t="shared" si="650"/>
        <v>16319000</v>
      </c>
      <c r="AL2066" s="27">
        <f t="shared" si="651"/>
        <v>4.289478521968258E-4</v>
      </c>
      <c r="AM2066" s="15">
        <f t="shared" si="658"/>
        <v>6.0910595011949266E-2</v>
      </c>
      <c r="AN2066" s="15">
        <f t="shared" si="659"/>
        <v>1.3207389805273516E-5</v>
      </c>
    </row>
    <row r="2067" spans="1:40" x14ac:dyDescent="0.2">
      <c r="A2067" s="4" t="s">
        <v>4628</v>
      </c>
      <c r="B2067" s="3" t="s">
        <v>12</v>
      </c>
      <c r="C2067" s="6">
        <v>158058</v>
      </c>
      <c r="D2067" s="3" t="s">
        <v>526</v>
      </c>
      <c r="E2067" s="6">
        <v>158062</v>
      </c>
      <c r="F2067" s="3" t="s">
        <v>2879</v>
      </c>
      <c r="G2067" s="8">
        <v>7000</v>
      </c>
      <c r="H2067" s="6">
        <v>142</v>
      </c>
      <c r="I2067" s="6">
        <v>156456</v>
      </c>
      <c r="J2067" s="13">
        <v>45138</v>
      </c>
      <c r="K2067" s="9">
        <v>2444.0079315192174</v>
      </c>
      <c r="L2067" s="4" t="s">
        <v>4628</v>
      </c>
      <c r="M2067" s="4" t="s">
        <v>4632</v>
      </c>
      <c r="N2067" s="4">
        <f>VLOOKUP(I2067,BaseModelo!$A$2:$E$5075,5)</f>
        <v>8</v>
      </c>
      <c r="P2067" s="15">
        <v>142.00000000000003</v>
      </c>
      <c r="Q2067" s="4">
        <f>VLOOKUP(I2067,BaseModelo!$A$2:$E$5075,3)</f>
        <v>132</v>
      </c>
      <c r="R2067" s="4">
        <f t="shared" si="640"/>
        <v>32283000</v>
      </c>
      <c r="S2067" s="16">
        <f t="shared" si="641"/>
        <v>2.168323885636403E-4</v>
      </c>
      <c r="T2067" s="4">
        <f t="shared" si="652"/>
        <v>3.0790199176036922E-2</v>
      </c>
      <c r="U2067" s="4">
        <f t="shared" si="653"/>
        <v>3.0790199176036929E-2</v>
      </c>
      <c r="V2067" s="6">
        <f t="shared" si="642"/>
        <v>0</v>
      </c>
      <c r="W2067" s="16" t="str">
        <f t="shared" si="643"/>
        <v/>
      </c>
      <c r="X2067" s="4" t="str">
        <f t="shared" si="654"/>
        <v/>
      </c>
      <c r="Y2067" s="4" t="str">
        <f t="shared" si="644"/>
        <v/>
      </c>
      <c r="Z2067" s="4">
        <f t="shared" si="645"/>
        <v>5836000</v>
      </c>
      <c r="AA2067" s="16">
        <f t="shared" si="646"/>
        <v>1.199451679232351E-3</v>
      </c>
      <c r="AB2067" s="15">
        <f t="shared" si="655"/>
        <v>0.17032213845099384</v>
      </c>
      <c r="AC2067" s="15">
        <f t="shared" si="656"/>
        <v>0.17032213845099387</v>
      </c>
      <c r="AD2067" s="4">
        <v>158058</v>
      </c>
      <c r="AE2067" s="26">
        <v>1758.65</v>
      </c>
      <c r="AF2067" s="26">
        <v>951.72035338803312</v>
      </c>
      <c r="AG2067" s="4">
        <f t="shared" si="657"/>
        <v>3421000</v>
      </c>
      <c r="AH2067" s="16">
        <f t="shared" si="647"/>
        <v>2.0461853259280912E-3</v>
      </c>
      <c r="AI2067" s="15">
        <f t="shared" si="648"/>
        <v>0.29055831628178896</v>
      </c>
      <c r="AJ2067" s="15">
        <f t="shared" si="649"/>
        <v>0.29055831628178902</v>
      </c>
      <c r="AK2067" s="4">
        <f t="shared" si="650"/>
        <v>16319000</v>
      </c>
      <c r="AL2067" s="27">
        <f t="shared" si="651"/>
        <v>4.289478521968258E-4</v>
      </c>
      <c r="AM2067" s="15">
        <f t="shared" si="658"/>
        <v>6.0910595011949266E-2</v>
      </c>
      <c r="AN2067" s="15">
        <f t="shared" si="659"/>
        <v>1.3207389805273516E-5</v>
      </c>
    </row>
    <row r="2068" spans="1:40" x14ac:dyDescent="0.2">
      <c r="A2068" s="4" t="s">
        <v>4628</v>
      </c>
      <c r="B2068" s="3" t="s">
        <v>12</v>
      </c>
      <c r="C2068" s="6">
        <v>158058</v>
      </c>
      <c r="D2068" s="3" t="s">
        <v>526</v>
      </c>
      <c r="E2068" s="6">
        <v>158063</v>
      </c>
      <c r="F2068" s="3" t="s">
        <v>2880</v>
      </c>
      <c r="G2068" s="8">
        <v>7000</v>
      </c>
      <c r="H2068" s="6">
        <v>142</v>
      </c>
      <c r="I2068" s="6">
        <v>157176</v>
      </c>
      <c r="J2068" s="13">
        <v>45138</v>
      </c>
      <c r="K2068" s="9">
        <v>2444.0079315192174</v>
      </c>
      <c r="L2068" s="4" t="s">
        <v>4628</v>
      </c>
      <c r="M2068" s="4" t="s">
        <v>4632</v>
      </c>
      <c r="N2068" s="4">
        <f>VLOOKUP(I2068,BaseModelo!$A$2:$E$5075,5)</f>
        <v>9</v>
      </c>
      <c r="P2068" s="15">
        <v>142.00000000000003</v>
      </c>
      <c r="Q2068" s="4">
        <f>VLOOKUP(I2068,BaseModelo!$A$2:$E$5075,3)</f>
        <v>147</v>
      </c>
      <c r="R2068" s="4">
        <f t="shared" si="640"/>
        <v>32283000</v>
      </c>
      <c r="S2068" s="16">
        <f t="shared" si="641"/>
        <v>2.168323885636403E-4</v>
      </c>
      <c r="T2068" s="4">
        <f t="shared" si="652"/>
        <v>3.0790199176036922E-2</v>
      </c>
      <c r="U2068" s="4">
        <f t="shared" si="653"/>
        <v>3.0790199176036929E-2</v>
      </c>
      <c r="V2068" s="6">
        <f t="shared" si="642"/>
        <v>0</v>
      </c>
      <c r="W2068" s="16" t="str">
        <f t="shared" si="643"/>
        <v/>
      </c>
      <c r="X2068" s="4" t="str">
        <f t="shared" si="654"/>
        <v/>
      </c>
      <c r="Y2068" s="4" t="str">
        <f t="shared" si="644"/>
        <v/>
      </c>
      <c r="Z2068" s="4">
        <f t="shared" si="645"/>
        <v>5305000</v>
      </c>
      <c r="AA2068" s="16">
        <f t="shared" si="646"/>
        <v>1.3195098963242225E-3</v>
      </c>
      <c r="AB2068" s="15">
        <f t="shared" si="655"/>
        <v>0.18737040527803958</v>
      </c>
      <c r="AC2068" s="15">
        <f t="shared" si="656"/>
        <v>0.18737040527803964</v>
      </c>
      <c r="AD2068" s="4">
        <v>158058</v>
      </c>
      <c r="AE2068" s="26">
        <v>1758.65</v>
      </c>
      <c r="AF2068" s="26">
        <v>951.72035338803312</v>
      </c>
      <c r="AG2068" s="4">
        <f t="shared" si="657"/>
        <v>3095000</v>
      </c>
      <c r="AH2068" s="16">
        <f t="shared" si="647"/>
        <v>2.2617124394184169E-3</v>
      </c>
      <c r="AI2068" s="15">
        <f t="shared" si="648"/>
        <v>0.32116316639741521</v>
      </c>
      <c r="AJ2068" s="15">
        <f t="shared" si="649"/>
        <v>0.32116316639741527</v>
      </c>
      <c r="AK2068" s="4">
        <f t="shared" si="650"/>
        <v>16319000</v>
      </c>
      <c r="AL2068" s="27">
        <f t="shared" si="651"/>
        <v>4.289478521968258E-4</v>
      </c>
      <c r="AM2068" s="15">
        <f t="shared" si="658"/>
        <v>6.0910595011949266E-2</v>
      </c>
      <c r="AN2068" s="15">
        <f t="shared" si="659"/>
        <v>1.3207389805273516E-5</v>
      </c>
    </row>
    <row r="2069" spans="1:40" x14ac:dyDescent="0.2">
      <c r="A2069" s="4" t="s">
        <v>4628</v>
      </c>
      <c r="B2069" s="3" t="s">
        <v>12</v>
      </c>
      <c r="C2069" s="6">
        <v>158058</v>
      </c>
      <c r="D2069" s="3" t="s">
        <v>526</v>
      </c>
      <c r="E2069" s="6">
        <v>158091</v>
      </c>
      <c r="F2069" s="3" t="s">
        <v>2883</v>
      </c>
      <c r="G2069" s="8">
        <v>7000</v>
      </c>
      <c r="H2069" s="6">
        <v>142</v>
      </c>
      <c r="I2069" s="6">
        <v>158084</v>
      </c>
      <c r="J2069" s="13">
        <v>45138</v>
      </c>
      <c r="K2069" s="9">
        <v>2444.0079315192174</v>
      </c>
      <c r="L2069" s="4" t="s">
        <v>4628</v>
      </c>
      <c r="M2069" s="4" t="s">
        <v>4632</v>
      </c>
      <c r="N2069" s="4">
        <f>VLOOKUP(I2069,BaseModelo!$A$2:$E$5075,5)</f>
        <v>4</v>
      </c>
      <c r="P2069" s="15">
        <v>142.00000000000003</v>
      </c>
      <c r="Q2069" s="4">
        <f>VLOOKUP(I2069,BaseModelo!$A$2:$E$5075,3)</f>
        <v>110</v>
      </c>
      <c r="R2069" s="4">
        <f t="shared" si="640"/>
        <v>32283000</v>
      </c>
      <c r="S2069" s="16">
        <f t="shared" si="641"/>
        <v>2.168323885636403E-4</v>
      </c>
      <c r="T2069" s="4">
        <f t="shared" si="652"/>
        <v>3.0790199176036922E-2</v>
      </c>
      <c r="U2069" s="4">
        <f t="shared" si="653"/>
        <v>3.0790199176036929E-2</v>
      </c>
      <c r="V2069" s="6">
        <f t="shared" si="642"/>
        <v>0</v>
      </c>
      <c r="W2069" s="16" t="str">
        <f t="shared" si="643"/>
        <v/>
      </c>
      <c r="X2069" s="4" t="str">
        <f t="shared" si="654"/>
        <v/>
      </c>
      <c r="Y2069" s="4" t="str">
        <f t="shared" si="644"/>
        <v/>
      </c>
      <c r="Z2069" s="4">
        <f t="shared" si="645"/>
        <v>2331000</v>
      </c>
      <c r="AA2069" s="16">
        <f t="shared" si="646"/>
        <v>3.003003003003003E-3</v>
      </c>
      <c r="AB2069" s="15">
        <f t="shared" si="655"/>
        <v>0.42642642642642642</v>
      </c>
      <c r="AC2069" s="15">
        <f t="shared" si="656"/>
        <v>0.42642642642642653</v>
      </c>
      <c r="AD2069" s="4">
        <v>158058</v>
      </c>
      <c r="AE2069" s="26">
        <v>1758.65</v>
      </c>
      <c r="AF2069" s="26">
        <v>951.72035338803312</v>
      </c>
      <c r="AG2069" s="4">
        <f t="shared" si="657"/>
        <v>858000</v>
      </c>
      <c r="AH2069" s="16">
        <f t="shared" si="647"/>
        <v>8.1585081585081581E-3</v>
      </c>
      <c r="AI2069" s="15">
        <f t="shared" si="648"/>
        <v>1.1585081585081585</v>
      </c>
      <c r="AJ2069" s="15">
        <f t="shared" si="649"/>
        <v>1.1585081585081587</v>
      </c>
      <c r="AK2069" s="4">
        <f t="shared" si="650"/>
        <v>16319000</v>
      </c>
      <c r="AL2069" s="27">
        <f t="shared" si="651"/>
        <v>4.289478521968258E-4</v>
      </c>
      <c r="AM2069" s="15">
        <f t="shared" si="658"/>
        <v>6.0910595011949266E-2</v>
      </c>
      <c r="AN2069" s="15">
        <f t="shared" si="659"/>
        <v>1.3207389805273516E-5</v>
      </c>
    </row>
    <row r="2070" spans="1:40" x14ac:dyDescent="0.2">
      <c r="A2070" s="4" t="s">
        <v>4627</v>
      </c>
      <c r="B2070" s="2" t="s">
        <v>9</v>
      </c>
      <c r="C2070" s="5">
        <v>158070</v>
      </c>
      <c r="D2070" s="2" t="s">
        <v>527</v>
      </c>
      <c r="E2070" s="5">
        <v>158071</v>
      </c>
      <c r="F2070" s="2" t="s">
        <v>2876</v>
      </c>
      <c r="G2070" s="7">
        <v>10000</v>
      </c>
      <c r="H2070" s="5">
        <v>142</v>
      </c>
      <c r="I2070" s="6">
        <v>157787</v>
      </c>
      <c r="J2070" s="13">
        <v>45138</v>
      </c>
      <c r="K2070" s="9">
        <v>10000</v>
      </c>
      <c r="L2070" s="4" t="s">
        <v>4627</v>
      </c>
      <c r="M2070" s="4" t="s">
        <v>4632</v>
      </c>
      <c r="N2070" s="4">
        <f>VLOOKUP(I2070,BaseModelo!$A$2:$E$5075,5)</f>
        <v>1</v>
      </c>
      <c r="P2070" s="15">
        <v>142.00000000000003</v>
      </c>
      <c r="Q2070" s="4">
        <f>VLOOKUP(I2070,BaseModelo!$A$2:$E$5075,3)</f>
        <v>90</v>
      </c>
      <c r="R2070" s="4">
        <f t="shared" si="640"/>
        <v>32283000</v>
      </c>
      <c r="S2070" s="16">
        <f t="shared" si="641"/>
        <v>3.0976055509091471E-4</v>
      </c>
      <c r="T2070" s="4">
        <f t="shared" si="652"/>
        <v>4.3985998822909891E-2</v>
      </c>
      <c r="U2070" s="4">
        <f t="shared" si="653"/>
        <v>4.3985998822909898E-2</v>
      </c>
      <c r="V2070" s="6">
        <f t="shared" si="642"/>
        <v>0</v>
      </c>
      <c r="W2070" s="16" t="str">
        <f t="shared" si="643"/>
        <v/>
      </c>
      <c r="X2070" s="4" t="str">
        <f t="shared" si="654"/>
        <v/>
      </c>
      <c r="Y2070" s="4" t="str">
        <f t="shared" si="644"/>
        <v/>
      </c>
      <c r="Z2070" s="4">
        <f t="shared" si="645"/>
        <v>771000</v>
      </c>
      <c r="AA2070" s="16">
        <f t="shared" si="646"/>
        <v>1.2970168612191959E-2</v>
      </c>
      <c r="AB2070" s="15">
        <f t="shared" si="655"/>
        <v>1.8417639429312582</v>
      </c>
      <c r="AC2070" s="15">
        <f t="shared" si="656"/>
        <v>1.8417639429312587</v>
      </c>
      <c r="AD2070" s="4">
        <v>158070</v>
      </c>
      <c r="AE2070" s="26">
        <v>2510.34</v>
      </c>
      <c r="AF2070" s="26">
        <v>2510.34</v>
      </c>
      <c r="AG2070" s="4">
        <f t="shared" si="657"/>
        <v>681000</v>
      </c>
      <c r="AH2070" s="16">
        <f t="shared" si="647"/>
        <v>1.4684287812041116E-2</v>
      </c>
      <c r="AI2070" s="15">
        <f t="shared" si="648"/>
        <v>2.0851688693098382</v>
      </c>
      <c r="AJ2070" s="15">
        <f t="shared" si="649"/>
        <v>2.0851688693098387</v>
      </c>
      <c r="AK2070" s="4">
        <f t="shared" si="650"/>
        <v>15073000</v>
      </c>
      <c r="AL2070" s="27">
        <f t="shared" si="651"/>
        <v>6.6343793538114506E-4</v>
      </c>
      <c r="AM2070" s="15">
        <f t="shared" si="658"/>
        <v>9.4208186824122603E-2</v>
      </c>
      <c r="AN2070" s="15">
        <f t="shared" si="659"/>
        <v>2.918198024474882E-5</v>
      </c>
    </row>
    <row r="2071" spans="1:40" x14ac:dyDescent="0.2">
      <c r="A2071" s="4" t="s">
        <v>4627</v>
      </c>
      <c r="B2071" s="3" t="s">
        <v>9</v>
      </c>
      <c r="C2071" s="6">
        <v>158070</v>
      </c>
      <c r="D2071" s="3" t="s">
        <v>527</v>
      </c>
      <c r="E2071" s="6">
        <v>158072</v>
      </c>
      <c r="F2071" s="3" t="s">
        <v>2884</v>
      </c>
      <c r="G2071" s="8">
        <v>10000</v>
      </c>
      <c r="H2071" s="6">
        <v>142</v>
      </c>
      <c r="I2071" s="6">
        <v>157785</v>
      </c>
      <c r="J2071" s="13">
        <v>45138</v>
      </c>
      <c r="K2071" s="9">
        <v>10000</v>
      </c>
      <c r="L2071" s="4" t="s">
        <v>4627</v>
      </c>
      <c r="M2071" s="4" t="s">
        <v>4632</v>
      </c>
      <c r="N2071" s="4">
        <f>VLOOKUP(I2071,BaseModelo!$A$2:$E$5075,5)</f>
        <v>1</v>
      </c>
      <c r="P2071" s="15">
        <v>142.00000000000003</v>
      </c>
      <c r="Q2071" s="4">
        <f>VLOOKUP(I2071,BaseModelo!$A$2:$E$5075,3)</f>
        <v>90</v>
      </c>
      <c r="R2071" s="4">
        <f t="shared" si="640"/>
        <v>32283000</v>
      </c>
      <c r="S2071" s="16">
        <f t="shared" si="641"/>
        <v>3.0976055509091471E-4</v>
      </c>
      <c r="T2071" s="4">
        <f t="shared" si="652"/>
        <v>4.3985998822909891E-2</v>
      </c>
      <c r="U2071" s="4">
        <f t="shared" si="653"/>
        <v>4.3985998822909898E-2</v>
      </c>
      <c r="V2071" s="6">
        <f t="shared" si="642"/>
        <v>0</v>
      </c>
      <c r="W2071" s="16" t="str">
        <f t="shared" si="643"/>
        <v/>
      </c>
      <c r="X2071" s="4" t="str">
        <f t="shared" si="654"/>
        <v/>
      </c>
      <c r="Y2071" s="4" t="str">
        <f t="shared" si="644"/>
        <v/>
      </c>
      <c r="Z2071" s="4">
        <f t="shared" si="645"/>
        <v>771000</v>
      </c>
      <c r="AA2071" s="16">
        <f t="shared" si="646"/>
        <v>1.2970168612191959E-2</v>
      </c>
      <c r="AB2071" s="15">
        <f t="shared" si="655"/>
        <v>1.8417639429312582</v>
      </c>
      <c r="AC2071" s="15">
        <f t="shared" si="656"/>
        <v>1.8417639429312587</v>
      </c>
      <c r="AD2071" s="4">
        <v>158070</v>
      </c>
      <c r="AE2071" s="26">
        <v>2510.34</v>
      </c>
      <c r="AF2071" s="26">
        <v>2510.34</v>
      </c>
      <c r="AG2071" s="4">
        <f t="shared" si="657"/>
        <v>681000</v>
      </c>
      <c r="AH2071" s="16">
        <f t="shared" si="647"/>
        <v>1.4684287812041116E-2</v>
      </c>
      <c r="AI2071" s="15">
        <f t="shared" si="648"/>
        <v>2.0851688693098382</v>
      </c>
      <c r="AJ2071" s="15">
        <f t="shared" si="649"/>
        <v>2.0851688693098387</v>
      </c>
      <c r="AK2071" s="4">
        <f t="shared" si="650"/>
        <v>15073000</v>
      </c>
      <c r="AL2071" s="27">
        <f t="shared" si="651"/>
        <v>6.6343793538114506E-4</v>
      </c>
      <c r="AM2071" s="15">
        <f t="shared" si="658"/>
        <v>9.4208186824122603E-2</v>
      </c>
      <c r="AN2071" s="15">
        <f t="shared" si="659"/>
        <v>2.918198024474882E-5</v>
      </c>
    </row>
    <row r="2072" spans="1:40" x14ac:dyDescent="0.2">
      <c r="A2072" s="4" t="s">
        <v>4627</v>
      </c>
      <c r="B2072" s="3" t="s">
        <v>9</v>
      </c>
      <c r="C2072" s="6">
        <v>158070</v>
      </c>
      <c r="D2072" s="3" t="s">
        <v>527</v>
      </c>
      <c r="E2072" s="6">
        <v>158073</v>
      </c>
      <c r="F2072" s="3" t="s">
        <v>2885</v>
      </c>
      <c r="G2072" s="8">
        <v>10000</v>
      </c>
      <c r="H2072" s="6">
        <v>142</v>
      </c>
      <c r="I2072" s="6">
        <v>157786</v>
      </c>
      <c r="J2072" s="13">
        <v>45138</v>
      </c>
      <c r="K2072" s="9">
        <v>10000</v>
      </c>
      <c r="L2072" s="4" t="s">
        <v>4627</v>
      </c>
      <c r="M2072" s="4" t="s">
        <v>4632</v>
      </c>
      <c r="N2072" s="4">
        <f>VLOOKUP(I2072,BaseModelo!$A$2:$E$5075,5)</f>
        <v>1</v>
      </c>
      <c r="P2072" s="15">
        <v>142.00000000000003</v>
      </c>
      <c r="Q2072" s="4">
        <f>VLOOKUP(I2072,BaseModelo!$A$2:$E$5075,3)</f>
        <v>90</v>
      </c>
      <c r="R2072" s="4">
        <f t="shared" si="640"/>
        <v>32283000</v>
      </c>
      <c r="S2072" s="16">
        <f t="shared" si="641"/>
        <v>3.0976055509091471E-4</v>
      </c>
      <c r="T2072" s="4">
        <f t="shared" si="652"/>
        <v>4.3985998822909891E-2</v>
      </c>
      <c r="U2072" s="4">
        <f t="shared" si="653"/>
        <v>4.3985998822909898E-2</v>
      </c>
      <c r="V2072" s="6">
        <f t="shared" si="642"/>
        <v>0</v>
      </c>
      <c r="W2072" s="16" t="str">
        <f t="shared" si="643"/>
        <v/>
      </c>
      <c r="X2072" s="4" t="str">
        <f t="shared" si="654"/>
        <v/>
      </c>
      <c r="Y2072" s="4" t="str">
        <f t="shared" si="644"/>
        <v/>
      </c>
      <c r="Z2072" s="4">
        <f t="shared" si="645"/>
        <v>771000</v>
      </c>
      <c r="AA2072" s="16">
        <f t="shared" si="646"/>
        <v>1.2970168612191959E-2</v>
      </c>
      <c r="AB2072" s="15">
        <f t="shared" si="655"/>
        <v>1.8417639429312582</v>
      </c>
      <c r="AC2072" s="15">
        <f t="shared" si="656"/>
        <v>1.8417639429312587</v>
      </c>
      <c r="AD2072" s="4">
        <v>158070</v>
      </c>
      <c r="AE2072" s="26">
        <v>2510.34</v>
      </c>
      <c r="AF2072" s="26">
        <v>2510.34</v>
      </c>
      <c r="AG2072" s="4">
        <f t="shared" si="657"/>
        <v>681000</v>
      </c>
      <c r="AH2072" s="16">
        <f t="shared" si="647"/>
        <v>1.4684287812041116E-2</v>
      </c>
      <c r="AI2072" s="15">
        <f t="shared" si="648"/>
        <v>2.0851688693098382</v>
      </c>
      <c r="AJ2072" s="15">
        <f t="shared" si="649"/>
        <v>2.0851688693098387</v>
      </c>
      <c r="AK2072" s="4">
        <f t="shared" si="650"/>
        <v>15073000</v>
      </c>
      <c r="AL2072" s="27">
        <f t="shared" si="651"/>
        <v>6.6343793538114506E-4</v>
      </c>
      <c r="AM2072" s="15">
        <f t="shared" si="658"/>
        <v>9.4208186824122603E-2</v>
      </c>
      <c r="AN2072" s="15">
        <f t="shared" si="659"/>
        <v>2.918198024474882E-5</v>
      </c>
    </row>
    <row r="2073" spans="1:40" x14ac:dyDescent="0.2">
      <c r="A2073" s="4" t="s">
        <v>4627</v>
      </c>
      <c r="B2073" s="3" t="s">
        <v>9</v>
      </c>
      <c r="C2073" s="6">
        <v>158070</v>
      </c>
      <c r="D2073" s="3" t="s">
        <v>527</v>
      </c>
      <c r="E2073" s="6">
        <v>158074</v>
      </c>
      <c r="F2073" s="3" t="s">
        <v>2886</v>
      </c>
      <c r="G2073" s="8">
        <v>10000</v>
      </c>
      <c r="H2073" s="6">
        <v>142</v>
      </c>
      <c r="I2073" s="6">
        <v>157789</v>
      </c>
      <c r="J2073" s="13">
        <v>45138</v>
      </c>
      <c r="K2073" s="9">
        <v>10000</v>
      </c>
      <c r="L2073" s="4" t="s">
        <v>4627</v>
      </c>
      <c r="M2073" s="4" t="s">
        <v>4632</v>
      </c>
      <c r="N2073" s="4">
        <f>VLOOKUP(I2073,BaseModelo!$A$2:$E$5075,5)</f>
        <v>1</v>
      </c>
      <c r="P2073" s="15">
        <v>142.00000000000003</v>
      </c>
      <c r="Q2073" s="4">
        <f>VLOOKUP(I2073,BaseModelo!$A$2:$E$5075,3)</f>
        <v>90</v>
      </c>
      <c r="R2073" s="4">
        <f t="shared" si="640"/>
        <v>32283000</v>
      </c>
      <c r="S2073" s="16">
        <f t="shared" si="641"/>
        <v>3.0976055509091471E-4</v>
      </c>
      <c r="T2073" s="4">
        <f t="shared" si="652"/>
        <v>4.3985998822909891E-2</v>
      </c>
      <c r="U2073" s="4">
        <f t="shared" si="653"/>
        <v>4.3985998822909898E-2</v>
      </c>
      <c r="V2073" s="6">
        <f t="shared" si="642"/>
        <v>0</v>
      </c>
      <c r="W2073" s="16" t="str">
        <f t="shared" si="643"/>
        <v/>
      </c>
      <c r="X2073" s="4" t="str">
        <f t="shared" si="654"/>
        <v/>
      </c>
      <c r="Y2073" s="4" t="str">
        <f t="shared" si="644"/>
        <v/>
      </c>
      <c r="Z2073" s="4">
        <f t="shared" si="645"/>
        <v>771000</v>
      </c>
      <c r="AA2073" s="16">
        <f t="shared" si="646"/>
        <v>1.2970168612191959E-2</v>
      </c>
      <c r="AB2073" s="15">
        <f t="shared" si="655"/>
        <v>1.8417639429312582</v>
      </c>
      <c r="AC2073" s="15">
        <f t="shared" si="656"/>
        <v>1.8417639429312587</v>
      </c>
      <c r="AD2073" s="4">
        <v>158070</v>
      </c>
      <c r="AE2073" s="26">
        <v>2510.34</v>
      </c>
      <c r="AF2073" s="26">
        <v>2510.34</v>
      </c>
      <c r="AG2073" s="4">
        <f t="shared" si="657"/>
        <v>681000</v>
      </c>
      <c r="AH2073" s="16">
        <f t="shared" si="647"/>
        <v>1.4684287812041116E-2</v>
      </c>
      <c r="AI2073" s="15">
        <f t="shared" si="648"/>
        <v>2.0851688693098382</v>
      </c>
      <c r="AJ2073" s="15">
        <f t="shared" si="649"/>
        <v>2.0851688693098387</v>
      </c>
      <c r="AK2073" s="4">
        <f t="shared" si="650"/>
        <v>15073000</v>
      </c>
      <c r="AL2073" s="27">
        <f t="shared" si="651"/>
        <v>6.6343793538114506E-4</v>
      </c>
      <c r="AM2073" s="15">
        <f t="shared" si="658"/>
        <v>9.4208186824122603E-2</v>
      </c>
      <c r="AN2073" s="15">
        <f t="shared" si="659"/>
        <v>2.918198024474882E-5</v>
      </c>
    </row>
    <row r="2074" spans="1:40" x14ac:dyDescent="0.2">
      <c r="A2074" s="4" t="s">
        <v>4627</v>
      </c>
      <c r="B2074" s="3" t="s">
        <v>9</v>
      </c>
      <c r="C2074" s="6">
        <v>158070</v>
      </c>
      <c r="D2074" s="3" t="s">
        <v>527</v>
      </c>
      <c r="E2074" s="6">
        <v>158075</v>
      </c>
      <c r="F2074" s="3" t="s">
        <v>2887</v>
      </c>
      <c r="G2074" s="8">
        <v>10000</v>
      </c>
      <c r="H2074" s="6">
        <v>142</v>
      </c>
      <c r="I2074" s="6">
        <v>157791</v>
      </c>
      <c r="J2074" s="13">
        <v>45138</v>
      </c>
      <c r="K2074" s="9">
        <v>10000</v>
      </c>
      <c r="L2074" s="4" t="s">
        <v>4627</v>
      </c>
      <c r="M2074" s="4" t="s">
        <v>4632</v>
      </c>
      <c r="N2074" s="4">
        <f>VLOOKUP(I2074,BaseModelo!$A$2:$E$5075,5)</f>
        <v>1</v>
      </c>
      <c r="P2074" s="15">
        <v>142.00000000000003</v>
      </c>
      <c r="Q2074" s="4">
        <f>VLOOKUP(I2074,BaseModelo!$A$2:$E$5075,3)</f>
        <v>90</v>
      </c>
      <c r="R2074" s="4">
        <f t="shared" si="640"/>
        <v>32283000</v>
      </c>
      <c r="S2074" s="16">
        <f t="shared" si="641"/>
        <v>3.0976055509091471E-4</v>
      </c>
      <c r="T2074" s="4">
        <f t="shared" si="652"/>
        <v>4.3985998822909891E-2</v>
      </c>
      <c r="U2074" s="4">
        <f t="shared" si="653"/>
        <v>4.3985998822909898E-2</v>
      </c>
      <c r="V2074" s="6">
        <f t="shared" si="642"/>
        <v>0</v>
      </c>
      <c r="W2074" s="16" t="str">
        <f t="shared" si="643"/>
        <v/>
      </c>
      <c r="X2074" s="4" t="str">
        <f t="shared" si="654"/>
        <v/>
      </c>
      <c r="Y2074" s="4" t="str">
        <f t="shared" si="644"/>
        <v/>
      </c>
      <c r="Z2074" s="4">
        <f t="shared" si="645"/>
        <v>771000</v>
      </c>
      <c r="AA2074" s="16">
        <f t="shared" si="646"/>
        <v>1.2970168612191959E-2</v>
      </c>
      <c r="AB2074" s="15">
        <f t="shared" si="655"/>
        <v>1.8417639429312582</v>
      </c>
      <c r="AC2074" s="15">
        <f t="shared" si="656"/>
        <v>1.8417639429312587</v>
      </c>
      <c r="AD2074" s="4">
        <v>158070</v>
      </c>
      <c r="AE2074" s="26">
        <v>2510.34</v>
      </c>
      <c r="AF2074" s="26">
        <v>2510.34</v>
      </c>
      <c r="AG2074" s="4">
        <f t="shared" si="657"/>
        <v>681000</v>
      </c>
      <c r="AH2074" s="16">
        <f t="shared" si="647"/>
        <v>1.4684287812041116E-2</v>
      </c>
      <c r="AI2074" s="15">
        <f t="shared" si="648"/>
        <v>2.0851688693098382</v>
      </c>
      <c r="AJ2074" s="15">
        <f t="shared" si="649"/>
        <v>2.0851688693098387</v>
      </c>
      <c r="AK2074" s="4">
        <f t="shared" si="650"/>
        <v>15073000</v>
      </c>
      <c r="AL2074" s="27">
        <f t="shared" si="651"/>
        <v>6.6343793538114506E-4</v>
      </c>
      <c r="AM2074" s="15">
        <f t="shared" si="658"/>
        <v>9.4208186824122603E-2</v>
      </c>
      <c r="AN2074" s="15">
        <f t="shared" si="659"/>
        <v>2.918198024474882E-5</v>
      </c>
    </row>
    <row r="2075" spans="1:40" x14ac:dyDescent="0.2">
      <c r="A2075" s="4" t="s">
        <v>4628</v>
      </c>
      <c r="B2075" s="2" t="s">
        <v>13</v>
      </c>
      <c r="C2075" s="5">
        <v>158096</v>
      </c>
      <c r="D2075" s="2" t="s">
        <v>528</v>
      </c>
      <c r="E2075" s="5">
        <v>158097</v>
      </c>
      <c r="F2075" s="2" t="s">
        <v>2877</v>
      </c>
      <c r="G2075" s="7">
        <v>8000</v>
      </c>
      <c r="H2075" s="5">
        <v>142</v>
      </c>
      <c r="I2075" s="6">
        <v>157611</v>
      </c>
      <c r="J2075" s="13">
        <v>45138</v>
      </c>
      <c r="K2075" s="9">
        <v>8000</v>
      </c>
      <c r="L2075" s="4" t="s">
        <v>4628</v>
      </c>
      <c r="M2075" s="4" t="s">
        <v>4632</v>
      </c>
      <c r="N2075" s="4">
        <f>VLOOKUP(I2075,BaseModelo!$A$2:$E$5075,5)</f>
        <v>7</v>
      </c>
      <c r="P2075" s="15">
        <v>142.00000000000003</v>
      </c>
      <c r="Q2075" s="4">
        <f>VLOOKUP(I2075,BaseModelo!$A$2:$E$5075,3)</f>
        <v>127</v>
      </c>
      <c r="R2075" s="4">
        <f t="shared" si="640"/>
        <v>32283000</v>
      </c>
      <c r="S2075" s="16">
        <f t="shared" si="641"/>
        <v>2.4780844407273179E-4</v>
      </c>
      <c r="T2075" s="4">
        <f t="shared" si="652"/>
        <v>3.5188799058327912E-2</v>
      </c>
      <c r="U2075" s="4">
        <f t="shared" si="653"/>
        <v>3.5188799058327919E-2</v>
      </c>
      <c r="V2075" s="6">
        <f t="shared" si="642"/>
        <v>0</v>
      </c>
      <c r="W2075" s="16" t="str">
        <f t="shared" si="643"/>
        <v/>
      </c>
      <c r="X2075" s="4" t="str">
        <f t="shared" si="654"/>
        <v/>
      </c>
      <c r="Y2075" s="4" t="str">
        <f t="shared" si="644"/>
        <v/>
      </c>
      <c r="Z2075" s="4">
        <f t="shared" si="645"/>
        <v>4022000</v>
      </c>
      <c r="AA2075" s="16">
        <f t="shared" si="646"/>
        <v>1.9890601690701142E-3</v>
      </c>
      <c r="AB2075" s="15">
        <f t="shared" si="655"/>
        <v>0.28244654400795621</v>
      </c>
      <c r="AC2075" s="15">
        <f t="shared" si="656"/>
        <v>0.28244654400795627</v>
      </c>
      <c r="AD2075" s="4">
        <v>158096</v>
      </c>
      <c r="AE2075" s="26">
        <v>2013.74</v>
      </c>
      <c r="AF2075" s="26">
        <v>2013.74</v>
      </c>
      <c r="AG2075" s="4">
        <f t="shared" si="657"/>
        <v>2184000</v>
      </c>
      <c r="AH2075" s="16">
        <f t="shared" si="647"/>
        <v>3.663003663003663E-3</v>
      </c>
      <c r="AI2075" s="15">
        <f t="shared" si="648"/>
        <v>0.52014652014652019</v>
      </c>
      <c r="AJ2075" s="15">
        <f t="shared" si="649"/>
        <v>0.5201465201465203</v>
      </c>
      <c r="AK2075" s="4">
        <f t="shared" si="650"/>
        <v>16319000</v>
      </c>
      <c r="AL2075" s="27">
        <f t="shared" si="651"/>
        <v>4.9022611679637234E-4</v>
      </c>
      <c r="AM2075" s="15">
        <f t="shared" si="658"/>
        <v>6.9612108585084875E-2</v>
      </c>
      <c r="AN2075" s="15">
        <f t="shared" si="659"/>
        <v>1.725046831709194E-5</v>
      </c>
    </row>
    <row r="2076" spans="1:40" x14ac:dyDescent="0.2">
      <c r="A2076" s="4" t="s">
        <v>4628</v>
      </c>
      <c r="B2076" s="3" t="s">
        <v>13</v>
      </c>
      <c r="C2076" s="6">
        <v>158096</v>
      </c>
      <c r="D2076" s="3" t="s">
        <v>528</v>
      </c>
      <c r="E2076" s="6">
        <v>158099</v>
      </c>
      <c r="F2076" s="3" t="s">
        <v>2888</v>
      </c>
      <c r="G2076" s="8">
        <v>5000</v>
      </c>
      <c r="H2076" s="6">
        <v>147</v>
      </c>
      <c r="I2076" s="6">
        <v>157362</v>
      </c>
      <c r="J2076" s="13">
        <v>45138</v>
      </c>
      <c r="K2076" s="9">
        <v>5000</v>
      </c>
      <c r="L2076" s="4" t="s">
        <v>4628</v>
      </c>
      <c r="M2076" s="4" t="s">
        <v>4632</v>
      </c>
      <c r="N2076" s="4">
        <f>VLOOKUP(I2076,BaseModelo!$A$2:$E$5075,5)</f>
        <v>8</v>
      </c>
      <c r="P2076" s="15">
        <v>147</v>
      </c>
      <c r="Q2076" s="4">
        <f>VLOOKUP(I2076,BaseModelo!$A$2:$E$5075,3)</f>
        <v>132</v>
      </c>
      <c r="R2076" s="4">
        <f t="shared" si="640"/>
        <v>32283000</v>
      </c>
      <c r="S2076" s="16">
        <f t="shared" si="641"/>
        <v>1.5488027754545735E-4</v>
      </c>
      <c r="T2076" s="4">
        <f t="shared" si="652"/>
        <v>2.2767400799182231E-2</v>
      </c>
      <c r="U2076" s="4">
        <f t="shared" si="653"/>
        <v>2.2767400799182231E-2</v>
      </c>
      <c r="V2076" s="6">
        <f t="shared" si="642"/>
        <v>0</v>
      </c>
      <c r="W2076" s="16" t="str">
        <f t="shared" si="643"/>
        <v/>
      </c>
      <c r="X2076" s="4" t="str">
        <f t="shared" si="654"/>
        <v/>
      </c>
      <c r="Y2076" s="4" t="str">
        <f t="shared" si="644"/>
        <v/>
      </c>
      <c r="Z2076" s="4">
        <f t="shared" si="645"/>
        <v>5836000</v>
      </c>
      <c r="AA2076" s="16">
        <f t="shared" si="646"/>
        <v>8.5675119945167924E-4</v>
      </c>
      <c r="AB2076" s="15">
        <f t="shared" si="655"/>
        <v>0.12594242631939684</v>
      </c>
      <c r="AC2076" s="15">
        <f t="shared" si="656"/>
        <v>0.12594242631939684</v>
      </c>
      <c r="AD2076" s="4">
        <v>158096</v>
      </c>
      <c r="AE2076" s="26">
        <v>1303.3399999999999</v>
      </c>
      <c r="AF2076" s="26">
        <v>1303.3399999999999</v>
      </c>
      <c r="AG2076" s="4">
        <f t="shared" si="657"/>
        <v>3421000</v>
      </c>
      <c r="AH2076" s="16">
        <f t="shared" si="647"/>
        <v>1.4615609470914938E-3</v>
      </c>
      <c r="AI2076" s="15">
        <f t="shared" si="648"/>
        <v>0.21484945922244958</v>
      </c>
      <c r="AJ2076" s="15">
        <f t="shared" si="649"/>
        <v>0.21484945922244958</v>
      </c>
      <c r="AK2076" s="4">
        <f t="shared" si="650"/>
        <v>16319000</v>
      </c>
      <c r="AL2076" s="27">
        <f t="shared" si="651"/>
        <v>3.0639132299773271E-4</v>
      </c>
      <c r="AM2076" s="15">
        <f t="shared" si="658"/>
        <v>4.5039524480666712E-2</v>
      </c>
      <c r="AN2076" s="15">
        <f t="shared" si="659"/>
        <v>6.9757340520810808E-6</v>
      </c>
    </row>
    <row r="2077" spans="1:40" x14ac:dyDescent="0.2">
      <c r="A2077" s="4" t="s">
        <v>4628</v>
      </c>
      <c r="B2077" s="3" t="s">
        <v>13</v>
      </c>
      <c r="C2077" s="6">
        <v>158096</v>
      </c>
      <c r="D2077" s="3" t="s">
        <v>528</v>
      </c>
      <c r="E2077" s="6">
        <v>158100</v>
      </c>
      <c r="F2077" s="3" t="s">
        <v>2889</v>
      </c>
      <c r="G2077" s="8">
        <v>6000</v>
      </c>
      <c r="H2077" s="6">
        <v>142</v>
      </c>
      <c r="I2077" s="6">
        <v>157609</v>
      </c>
      <c r="J2077" s="13">
        <v>45138</v>
      </c>
      <c r="K2077" s="9">
        <v>6000</v>
      </c>
      <c r="L2077" s="4" t="s">
        <v>4628</v>
      </c>
      <c r="M2077" s="4" t="s">
        <v>4632</v>
      </c>
      <c r="N2077" s="4">
        <f>VLOOKUP(I2077,BaseModelo!$A$2:$E$5075,5)</f>
        <v>7</v>
      </c>
      <c r="P2077" s="15">
        <v>142.00000000000003</v>
      </c>
      <c r="Q2077" s="4">
        <f>VLOOKUP(I2077,BaseModelo!$A$2:$E$5075,3)</f>
        <v>127</v>
      </c>
      <c r="R2077" s="4">
        <f t="shared" si="640"/>
        <v>32283000</v>
      </c>
      <c r="S2077" s="16">
        <f t="shared" si="641"/>
        <v>1.8585633305454884E-4</v>
      </c>
      <c r="T2077" s="4">
        <f t="shared" si="652"/>
        <v>2.6391599293745936E-2</v>
      </c>
      <c r="U2077" s="4">
        <f t="shared" si="653"/>
        <v>2.6391599293745942E-2</v>
      </c>
      <c r="V2077" s="6">
        <f t="shared" si="642"/>
        <v>0</v>
      </c>
      <c r="W2077" s="16" t="str">
        <f t="shared" si="643"/>
        <v/>
      </c>
      <c r="X2077" s="4" t="str">
        <f t="shared" si="654"/>
        <v/>
      </c>
      <c r="Y2077" s="4" t="str">
        <f t="shared" si="644"/>
        <v/>
      </c>
      <c r="Z2077" s="4">
        <f t="shared" si="645"/>
        <v>4022000</v>
      </c>
      <c r="AA2077" s="16">
        <f t="shared" si="646"/>
        <v>1.4917951268025858E-3</v>
      </c>
      <c r="AB2077" s="15">
        <f t="shared" si="655"/>
        <v>0.21183490800596719</v>
      </c>
      <c r="AC2077" s="15">
        <f t="shared" si="656"/>
        <v>0.21183490800596722</v>
      </c>
      <c r="AD2077" s="4">
        <v>158096</v>
      </c>
      <c r="AE2077" s="26">
        <v>1503.37</v>
      </c>
      <c r="AF2077" s="26">
        <v>1503.37</v>
      </c>
      <c r="AG2077" s="4">
        <f t="shared" si="657"/>
        <v>2184000</v>
      </c>
      <c r="AH2077" s="16">
        <f t="shared" si="647"/>
        <v>2.7472527472527475E-3</v>
      </c>
      <c r="AI2077" s="15">
        <f t="shared" si="648"/>
        <v>0.39010989010989017</v>
      </c>
      <c r="AJ2077" s="15">
        <f t="shared" si="649"/>
        <v>0.39010989010989022</v>
      </c>
      <c r="AK2077" s="4">
        <f t="shared" si="650"/>
        <v>16319000</v>
      </c>
      <c r="AL2077" s="27">
        <f t="shared" si="651"/>
        <v>3.6766958759727926E-4</v>
      </c>
      <c r="AM2077" s="15">
        <f t="shared" si="658"/>
        <v>5.2209081438813656E-2</v>
      </c>
      <c r="AN2077" s="15">
        <f t="shared" si="659"/>
        <v>9.7033884283642175E-6</v>
      </c>
    </row>
    <row r="2078" spans="1:40" x14ac:dyDescent="0.2">
      <c r="A2078" s="4" t="s">
        <v>4628</v>
      </c>
      <c r="B2078" s="3" t="s">
        <v>13</v>
      </c>
      <c r="C2078" s="6">
        <v>158096</v>
      </c>
      <c r="D2078" s="3" t="s">
        <v>528</v>
      </c>
      <c r="E2078" s="6">
        <v>158101</v>
      </c>
      <c r="F2078" s="3" t="s">
        <v>2890</v>
      </c>
      <c r="G2078" s="8">
        <v>6000</v>
      </c>
      <c r="H2078" s="6">
        <v>142</v>
      </c>
      <c r="I2078" s="6">
        <v>157612</v>
      </c>
      <c r="J2078" s="13">
        <v>45138</v>
      </c>
      <c r="K2078" s="9">
        <v>6000</v>
      </c>
      <c r="L2078" s="4" t="s">
        <v>4628</v>
      </c>
      <c r="M2078" s="4" t="s">
        <v>4632</v>
      </c>
      <c r="N2078" s="4">
        <f>VLOOKUP(I2078,BaseModelo!$A$2:$E$5075,5)</f>
        <v>9</v>
      </c>
      <c r="P2078" s="15">
        <v>142.00000000000003</v>
      </c>
      <c r="Q2078" s="4">
        <f>VLOOKUP(I2078,BaseModelo!$A$2:$E$5075,3)</f>
        <v>147</v>
      </c>
      <c r="R2078" s="4">
        <f t="shared" si="640"/>
        <v>32283000</v>
      </c>
      <c r="S2078" s="16">
        <f t="shared" si="641"/>
        <v>1.8585633305454884E-4</v>
      </c>
      <c r="T2078" s="4">
        <f t="shared" si="652"/>
        <v>2.6391599293745936E-2</v>
      </c>
      <c r="U2078" s="4">
        <f t="shared" si="653"/>
        <v>2.6391599293745942E-2</v>
      </c>
      <c r="V2078" s="6">
        <f t="shared" si="642"/>
        <v>0</v>
      </c>
      <c r="W2078" s="16" t="str">
        <f t="shared" si="643"/>
        <v/>
      </c>
      <c r="X2078" s="4" t="str">
        <f t="shared" si="654"/>
        <v/>
      </c>
      <c r="Y2078" s="4" t="str">
        <f t="shared" si="644"/>
        <v/>
      </c>
      <c r="Z2078" s="4">
        <f t="shared" si="645"/>
        <v>5305000</v>
      </c>
      <c r="AA2078" s="16">
        <f t="shared" si="646"/>
        <v>1.1310084825636192E-3</v>
      </c>
      <c r="AB2078" s="15">
        <f t="shared" si="655"/>
        <v>0.16060320452403393</v>
      </c>
      <c r="AC2078" s="15">
        <f t="shared" si="656"/>
        <v>0.16060320452403395</v>
      </c>
      <c r="AD2078" s="4">
        <v>158096</v>
      </c>
      <c r="AE2078" s="26">
        <v>1503.37</v>
      </c>
      <c r="AF2078" s="26">
        <v>1503.37</v>
      </c>
      <c r="AG2078" s="4">
        <f t="shared" si="657"/>
        <v>3095000</v>
      </c>
      <c r="AH2078" s="16">
        <f t="shared" si="647"/>
        <v>1.9386106623586429E-3</v>
      </c>
      <c r="AI2078" s="15">
        <f t="shared" si="648"/>
        <v>0.27528271405492727</v>
      </c>
      <c r="AJ2078" s="15">
        <f t="shared" si="649"/>
        <v>0.27528271405492732</v>
      </c>
      <c r="AK2078" s="4">
        <f t="shared" si="650"/>
        <v>16319000</v>
      </c>
      <c r="AL2078" s="27">
        <f t="shared" si="651"/>
        <v>3.6766958759727926E-4</v>
      </c>
      <c r="AM2078" s="15">
        <f t="shared" si="658"/>
        <v>5.2209081438813656E-2</v>
      </c>
      <c r="AN2078" s="15">
        <f t="shared" si="659"/>
        <v>9.7033884283642175E-6</v>
      </c>
    </row>
    <row r="2079" spans="1:40" x14ac:dyDescent="0.2">
      <c r="A2079" s="4" t="s">
        <v>4628</v>
      </c>
      <c r="B2079" s="3" t="s">
        <v>13</v>
      </c>
      <c r="C2079" s="6">
        <v>158096</v>
      </c>
      <c r="D2079" s="3" t="s">
        <v>528</v>
      </c>
      <c r="E2079" s="6">
        <v>158102</v>
      </c>
      <c r="F2079" s="3" t="s">
        <v>2891</v>
      </c>
      <c r="G2079" s="8">
        <v>5000</v>
      </c>
      <c r="H2079" s="6">
        <v>147</v>
      </c>
      <c r="I2079" s="6">
        <v>157363</v>
      </c>
      <c r="J2079" s="13">
        <v>45138</v>
      </c>
      <c r="K2079" s="9">
        <v>5000</v>
      </c>
      <c r="L2079" s="4" t="s">
        <v>4628</v>
      </c>
      <c r="M2079" s="4" t="s">
        <v>4632</v>
      </c>
      <c r="N2079" s="4">
        <f>VLOOKUP(I2079,BaseModelo!$A$2:$E$5075,5)</f>
        <v>8</v>
      </c>
      <c r="P2079" s="15">
        <v>147</v>
      </c>
      <c r="Q2079" s="4">
        <f>VLOOKUP(I2079,BaseModelo!$A$2:$E$5075,3)</f>
        <v>132</v>
      </c>
      <c r="R2079" s="4">
        <f t="shared" si="640"/>
        <v>32283000</v>
      </c>
      <c r="S2079" s="16">
        <f t="shared" si="641"/>
        <v>1.5488027754545735E-4</v>
      </c>
      <c r="T2079" s="4">
        <f t="shared" si="652"/>
        <v>2.2767400799182231E-2</v>
      </c>
      <c r="U2079" s="4">
        <f t="shared" si="653"/>
        <v>2.2767400799182231E-2</v>
      </c>
      <c r="V2079" s="6">
        <f t="shared" si="642"/>
        <v>0</v>
      </c>
      <c r="W2079" s="16" t="str">
        <f t="shared" si="643"/>
        <v/>
      </c>
      <c r="X2079" s="4" t="str">
        <f t="shared" si="654"/>
        <v/>
      </c>
      <c r="Y2079" s="4" t="str">
        <f t="shared" si="644"/>
        <v/>
      </c>
      <c r="Z2079" s="4">
        <f t="shared" si="645"/>
        <v>5836000</v>
      </c>
      <c r="AA2079" s="16">
        <f t="shared" si="646"/>
        <v>8.5675119945167924E-4</v>
      </c>
      <c r="AB2079" s="15">
        <f t="shared" si="655"/>
        <v>0.12594242631939684</v>
      </c>
      <c r="AC2079" s="15">
        <f t="shared" si="656"/>
        <v>0.12594242631939684</v>
      </c>
      <c r="AD2079" s="4">
        <v>158096</v>
      </c>
      <c r="AE2079" s="26">
        <v>1303.3399999999999</v>
      </c>
      <c r="AF2079" s="26">
        <v>1303.3399999999999</v>
      </c>
      <c r="AG2079" s="4">
        <f t="shared" si="657"/>
        <v>3421000</v>
      </c>
      <c r="AH2079" s="16">
        <f t="shared" si="647"/>
        <v>1.4615609470914938E-3</v>
      </c>
      <c r="AI2079" s="15">
        <f t="shared" si="648"/>
        <v>0.21484945922244958</v>
      </c>
      <c r="AJ2079" s="15">
        <f t="shared" si="649"/>
        <v>0.21484945922244958</v>
      </c>
      <c r="AK2079" s="4">
        <f t="shared" si="650"/>
        <v>16319000</v>
      </c>
      <c r="AL2079" s="27">
        <f t="shared" si="651"/>
        <v>3.0639132299773271E-4</v>
      </c>
      <c r="AM2079" s="15">
        <f t="shared" si="658"/>
        <v>4.5039524480666712E-2</v>
      </c>
      <c r="AN2079" s="15">
        <f t="shared" si="659"/>
        <v>6.9757340520810808E-6</v>
      </c>
    </row>
    <row r="2080" spans="1:40" x14ac:dyDescent="0.2">
      <c r="A2080" s="4" t="s">
        <v>4628</v>
      </c>
      <c r="B2080" s="3" t="s">
        <v>13</v>
      </c>
      <c r="C2080" s="6">
        <v>158096</v>
      </c>
      <c r="D2080" s="3" t="s">
        <v>528</v>
      </c>
      <c r="E2080" s="6">
        <v>158103</v>
      </c>
      <c r="F2080" s="3" t="s">
        <v>2892</v>
      </c>
      <c r="G2080" s="8">
        <v>6000</v>
      </c>
      <c r="H2080" s="6">
        <v>142</v>
      </c>
      <c r="I2080" s="6">
        <v>157613</v>
      </c>
      <c r="J2080" s="13">
        <v>45138</v>
      </c>
      <c r="K2080" s="9">
        <v>6000</v>
      </c>
      <c r="L2080" s="4" t="s">
        <v>4628</v>
      </c>
      <c r="M2080" s="4" t="s">
        <v>4632</v>
      </c>
      <c r="N2080" s="4">
        <f>VLOOKUP(I2080,BaseModelo!$A$2:$E$5075,5)</f>
        <v>8</v>
      </c>
      <c r="P2080" s="15">
        <v>142.00000000000003</v>
      </c>
      <c r="Q2080" s="4">
        <f>VLOOKUP(I2080,BaseModelo!$A$2:$E$5075,3)</f>
        <v>132</v>
      </c>
      <c r="R2080" s="4">
        <f t="shared" si="640"/>
        <v>32283000</v>
      </c>
      <c r="S2080" s="16">
        <f t="shared" si="641"/>
        <v>1.8585633305454884E-4</v>
      </c>
      <c r="T2080" s="4">
        <f t="shared" si="652"/>
        <v>2.6391599293745936E-2</v>
      </c>
      <c r="U2080" s="4">
        <f t="shared" si="653"/>
        <v>2.6391599293745942E-2</v>
      </c>
      <c r="V2080" s="6">
        <f t="shared" si="642"/>
        <v>0</v>
      </c>
      <c r="W2080" s="16" t="str">
        <f t="shared" si="643"/>
        <v/>
      </c>
      <c r="X2080" s="4" t="str">
        <f t="shared" si="654"/>
        <v/>
      </c>
      <c r="Y2080" s="4" t="str">
        <f t="shared" si="644"/>
        <v/>
      </c>
      <c r="Z2080" s="4">
        <f t="shared" si="645"/>
        <v>5836000</v>
      </c>
      <c r="AA2080" s="16">
        <f t="shared" si="646"/>
        <v>1.028101439342015E-3</v>
      </c>
      <c r="AB2080" s="15">
        <f t="shared" si="655"/>
        <v>0.14599040438656613</v>
      </c>
      <c r="AC2080" s="15">
        <f t="shared" si="656"/>
        <v>0.14599040438656616</v>
      </c>
      <c r="AD2080" s="4">
        <v>158096</v>
      </c>
      <c r="AE2080" s="26">
        <v>1503.37</v>
      </c>
      <c r="AF2080" s="26">
        <v>1503.37</v>
      </c>
      <c r="AG2080" s="4">
        <f t="shared" si="657"/>
        <v>3421000</v>
      </c>
      <c r="AH2080" s="16">
        <f t="shared" si="647"/>
        <v>1.7538731365097924E-3</v>
      </c>
      <c r="AI2080" s="15">
        <f t="shared" si="648"/>
        <v>0.24904998538439052</v>
      </c>
      <c r="AJ2080" s="15">
        <f t="shared" si="649"/>
        <v>0.24904998538439058</v>
      </c>
      <c r="AK2080" s="4">
        <f t="shared" si="650"/>
        <v>16319000</v>
      </c>
      <c r="AL2080" s="27">
        <f t="shared" si="651"/>
        <v>3.6766958759727926E-4</v>
      </c>
      <c r="AM2080" s="15">
        <f t="shared" si="658"/>
        <v>5.2209081438813656E-2</v>
      </c>
      <c r="AN2080" s="15">
        <f t="shared" si="659"/>
        <v>9.7033884283642175E-6</v>
      </c>
    </row>
    <row r="2081" spans="1:40" x14ac:dyDescent="0.2">
      <c r="A2081" s="4" t="s">
        <v>4627</v>
      </c>
      <c r="B2081" s="3" t="s">
        <v>9</v>
      </c>
      <c r="C2081" s="6">
        <v>158197</v>
      </c>
      <c r="D2081" s="3" t="s">
        <v>296</v>
      </c>
      <c r="E2081" s="6">
        <v>158205</v>
      </c>
      <c r="F2081" s="3" t="s">
        <v>2894</v>
      </c>
      <c r="G2081" s="8">
        <v>8000</v>
      </c>
      <c r="H2081" s="6">
        <v>142</v>
      </c>
      <c r="I2081" s="6">
        <v>157346</v>
      </c>
      <c r="J2081" s="13">
        <v>45138</v>
      </c>
      <c r="K2081" s="9">
        <v>8000</v>
      </c>
      <c r="L2081" s="4" t="s">
        <v>4627</v>
      </c>
      <c r="M2081" s="4" t="s">
        <v>4632</v>
      </c>
      <c r="N2081" s="4">
        <f>VLOOKUP(I2081,BaseModelo!$A$2:$E$5075,5)</f>
        <v>6</v>
      </c>
      <c r="P2081" s="15">
        <v>142.00000000000003</v>
      </c>
      <c r="Q2081" s="4">
        <f>VLOOKUP(I2081,BaseModelo!$A$2:$E$5075,3)</f>
        <v>115</v>
      </c>
      <c r="R2081" s="4">
        <f t="shared" si="640"/>
        <v>32283000</v>
      </c>
      <c r="S2081" s="16">
        <f t="shared" si="641"/>
        <v>2.4780844407273179E-4</v>
      </c>
      <c r="T2081" s="4">
        <f t="shared" si="652"/>
        <v>3.5188799058327912E-2</v>
      </c>
      <c r="U2081" s="4">
        <f t="shared" si="653"/>
        <v>3.5188799058327919E-2</v>
      </c>
      <c r="V2081" s="6">
        <f t="shared" si="642"/>
        <v>0</v>
      </c>
      <c r="W2081" s="16" t="str">
        <f t="shared" si="643"/>
        <v/>
      </c>
      <c r="X2081" s="4" t="str">
        <f t="shared" si="654"/>
        <v/>
      </c>
      <c r="Y2081" s="4" t="str">
        <f t="shared" si="644"/>
        <v/>
      </c>
      <c r="Z2081" s="4">
        <f t="shared" si="645"/>
        <v>4853000</v>
      </c>
      <c r="AA2081" s="16">
        <f t="shared" si="646"/>
        <v>1.6484648670925201E-3</v>
      </c>
      <c r="AB2081" s="15">
        <f t="shared" si="655"/>
        <v>0.23408201112713783</v>
      </c>
      <c r="AC2081" s="15">
        <f t="shared" si="656"/>
        <v>0.23408201112713789</v>
      </c>
      <c r="AD2081" s="4">
        <v>158197</v>
      </c>
      <c r="AE2081" s="26">
        <v>2013.74</v>
      </c>
      <c r="AF2081" s="26">
        <v>2013.74</v>
      </c>
      <c r="AG2081" s="4">
        <f t="shared" si="657"/>
        <v>1993000</v>
      </c>
      <c r="AH2081" s="16">
        <f t="shared" si="647"/>
        <v>4.014049172102358E-3</v>
      </c>
      <c r="AI2081" s="15">
        <f t="shared" si="648"/>
        <v>0.56999498243853486</v>
      </c>
      <c r="AJ2081" s="15">
        <f t="shared" si="649"/>
        <v>0.56999498243853497</v>
      </c>
      <c r="AK2081" s="4">
        <f t="shared" si="650"/>
        <v>15073000</v>
      </c>
      <c r="AL2081" s="27">
        <f t="shared" si="651"/>
        <v>5.3075034830491602E-4</v>
      </c>
      <c r="AM2081" s="15">
        <f t="shared" si="658"/>
        <v>7.5366549459298077E-2</v>
      </c>
      <c r="AN2081" s="15">
        <f t="shared" si="659"/>
        <v>1.8676467356639244E-5</v>
      </c>
    </row>
    <row r="2082" spans="1:40" x14ac:dyDescent="0.2">
      <c r="A2082" s="4" t="s">
        <v>4627</v>
      </c>
      <c r="B2082" s="3" t="s">
        <v>9</v>
      </c>
      <c r="C2082" s="6">
        <v>158197</v>
      </c>
      <c r="D2082" s="3" t="s">
        <v>296</v>
      </c>
      <c r="E2082" s="6">
        <v>158206</v>
      </c>
      <c r="F2082" s="3" t="s">
        <v>2895</v>
      </c>
      <c r="G2082" s="8">
        <v>8000</v>
      </c>
      <c r="H2082" s="6">
        <v>142</v>
      </c>
      <c r="I2082" s="6">
        <v>157345</v>
      </c>
      <c r="J2082" s="13">
        <v>45138</v>
      </c>
      <c r="K2082" s="9">
        <v>8000</v>
      </c>
      <c r="L2082" s="4" t="s">
        <v>4627</v>
      </c>
      <c r="M2082" s="4" t="s">
        <v>4632</v>
      </c>
      <c r="N2082" s="4">
        <f>VLOOKUP(I2082,BaseModelo!$A$2:$E$5075,5)</f>
        <v>6</v>
      </c>
      <c r="P2082" s="15">
        <v>142.00000000000003</v>
      </c>
      <c r="Q2082" s="4">
        <f>VLOOKUP(I2082,BaseModelo!$A$2:$E$5075,3)</f>
        <v>115</v>
      </c>
      <c r="R2082" s="4">
        <f t="shared" si="640"/>
        <v>32283000</v>
      </c>
      <c r="S2082" s="16">
        <f t="shared" si="641"/>
        <v>2.4780844407273179E-4</v>
      </c>
      <c r="T2082" s="4">
        <f t="shared" si="652"/>
        <v>3.5188799058327912E-2</v>
      </c>
      <c r="U2082" s="4">
        <f t="shared" si="653"/>
        <v>3.5188799058327919E-2</v>
      </c>
      <c r="V2082" s="6">
        <f t="shared" si="642"/>
        <v>0</v>
      </c>
      <c r="W2082" s="16" t="str">
        <f t="shared" si="643"/>
        <v/>
      </c>
      <c r="X2082" s="4" t="str">
        <f t="shared" si="654"/>
        <v/>
      </c>
      <c r="Y2082" s="4" t="str">
        <f t="shared" si="644"/>
        <v/>
      </c>
      <c r="Z2082" s="4">
        <f t="shared" si="645"/>
        <v>4853000</v>
      </c>
      <c r="AA2082" s="16">
        <f t="shared" si="646"/>
        <v>1.6484648670925201E-3</v>
      </c>
      <c r="AB2082" s="15">
        <f t="shared" si="655"/>
        <v>0.23408201112713783</v>
      </c>
      <c r="AC2082" s="15">
        <f t="shared" si="656"/>
        <v>0.23408201112713789</v>
      </c>
      <c r="AD2082" s="4">
        <v>158197</v>
      </c>
      <c r="AE2082" s="26">
        <v>2013.74</v>
      </c>
      <c r="AF2082" s="26">
        <v>2013.74</v>
      </c>
      <c r="AG2082" s="4">
        <f t="shared" si="657"/>
        <v>1993000</v>
      </c>
      <c r="AH2082" s="16">
        <f t="shared" si="647"/>
        <v>4.014049172102358E-3</v>
      </c>
      <c r="AI2082" s="15">
        <f t="shared" si="648"/>
        <v>0.56999498243853486</v>
      </c>
      <c r="AJ2082" s="15">
        <f t="shared" si="649"/>
        <v>0.56999498243853497</v>
      </c>
      <c r="AK2082" s="4">
        <f t="shared" si="650"/>
        <v>15073000</v>
      </c>
      <c r="AL2082" s="27">
        <f t="shared" si="651"/>
        <v>5.3075034830491602E-4</v>
      </c>
      <c r="AM2082" s="15">
        <f t="shared" si="658"/>
        <v>7.5366549459298077E-2</v>
      </c>
      <c r="AN2082" s="15">
        <f t="shared" si="659"/>
        <v>1.8676467356639244E-5</v>
      </c>
    </row>
    <row r="2083" spans="1:40" x14ac:dyDescent="0.2">
      <c r="A2083" s="4" t="s">
        <v>4627</v>
      </c>
      <c r="B2083" s="3" t="s">
        <v>9</v>
      </c>
      <c r="C2083" s="6">
        <v>158197</v>
      </c>
      <c r="D2083" s="3" t="s">
        <v>296</v>
      </c>
      <c r="E2083" s="6">
        <v>158207</v>
      </c>
      <c r="F2083" s="3" t="s">
        <v>2896</v>
      </c>
      <c r="G2083" s="8">
        <v>5000</v>
      </c>
      <c r="H2083" s="6">
        <v>147</v>
      </c>
      <c r="I2083" s="6">
        <v>157658</v>
      </c>
      <c r="J2083" s="13">
        <v>45138</v>
      </c>
      <c r="K2083" s="9">
        <v>5000</v>
      </c>
      <c r="L2083" s="4" t="s">
        <v>4627</v>
      </c>
      <c r="M2083" s="4" t="s">
        <v>4632</v>
      </c>
      <c r="N2083" s="4">
        <f>VLOOKUP(I2083,BaseModelo!$A$2:$E$5075,5)</f>
        <v>1</v>
      </c>
      <c r="P2083" s="15">
        <v>147</v>
      </c>
      <c r="Q2083" s="4">
        <f>VLOOKUP(I2083,BaseModelo!$A$2:$E$5075,3)</f>
        <v>90</v>
      </c>
      <c r="R2083" s="4">
        <f t="shared" si="640"/>
        <v>32283000</v>
      </c>
      <c r="S2083" s="16">
        <f t="shared" si="641"/>
        <v>1.5488027754545735E-4</v>
      </c>
      <c r="T2083" s="4">
        <f t="shared" si="652"/>
        <v>2.2767400799182231E-2</v>
      </c>
      <c r="U2083" s="4">
        <f t="shared" si="653"/>
        <v>2.2767400799182231E-2</v>
      </c>
      <c r="V2083" s="6">
        <f t="shared" si="642"/>
        <v>0</v>
      </c>
      <c r="W2083" s="16" t="str">
        <f t="shared" si="643"/>
        <v/>
      </c>
      <c r="X2083" s="4" t="str">
        <f t="shared" si="654"/>
        <v/>
      </c>
      <c r="Y2083" s="4" t="str">
        <f t="shared" si="644"/>
        <v/>
      </c>
      <c r="Z2083" s="4">
        <f t="shared" si="645"/>
        <v>771000</v>
      </c>
      <c r="AA2083" s="16">
        <f t="shared" si="646"/>
        <v>6.4850843060959796E-3</v>
      </c>
      <c r="AB2083" s="15">
        <f t="shared" si="655"/>
        <v>0.953307392996109</v>
      </c>
      <c r="AC2083" s="15">
        <f t="shared" si="656"/>
        <v>0.953307392996109</v>
      </c>
      <c r="AD2083" s="4">
        <v>158197</v>
      </c>
      <c r="AE2083" s="26">
        <v>1303.3399999999999</v>
      </c>
      <c r="AF2083" s="26">
        <v>1303.3399999999999</v>
      </c>
      <c r="AG2083" s="4">
        <f t="shared" si="657"/>
        <v>681000</v>
      </c>
      <c r="AH2083" s="16">
        <f t="shared" si="647"/>
        <v>7.3421439060205578E-3</v>
      </c>
      <c r="AI2083" s="15">
        <f t="shared" si="648"/>
        <v>1.079295154185022</v>
      </c>
      <c r="AJ2083" s="15">
        <f t="shared" si="649"/>
        <v>1.079295154185022</v>
      </c>
      <c r="AK2083" s="4">
        <f t="shared" si="650"/>
        <v>15073000</v>
      </c>
      <c r="AL2083" s="27">
        <f t="shared" si="651"/>
        <v>3.3171896769057253E-4</v>
      </c>
      <c r="AM2083" s="15">
        <f t="shared" si="658"/>
        <v>4.8762688250514163E-2</v>
      </c>
      <c r="AN2083" s="15">
        <f t="shared" si="659"/>
        <v>7.5523786901022457E-6</v>
      </c>
    </row>
    <row r="2084" spans="1:40" x14ac:dyDescent="0.2">
      <c r="A2084" s="4" t="s">
        <v>4628</v>
      </c>
      <c r="B2084" s="2" t="s">
        <v>4</v>
      </c>
      <c r="C2084" s="5">
        <v>158257</v>
      </c>
      <c r="D2084" s="2" t="s">
        <v>532</v>
      </c>
      <c r="E2084" s="5">
        <v>158258</v>
      </c>
      <c r="F2084" s="2" t="s">
        <v>2913</v>
      </c>
      <c r="G2084" s="7">
        <v>10000</v>
      </c>
      <c r="H2084" s="5">
        <v>115</v>
      </c>
      <c r="I2084" s="6">
        <v>157608</v>
      </c>
      <c r="J2084" s="13">
        <v>45138</v>
      </c>
      <c r="K2084" s="9">
        <v>10000</v>
      </c>
      <c r="L2084" s="4" t="s">
        <v>4628</v>
      </c>
      <c r="M2084" s="4" t="s">
        <v>4632</v>
      </c>
      <c r="N2084" s="4">
        <f>VLOOKUP(I2084,BaseModelo!$A$2:$E$5075,5)</f>
        <v>5</v>
      </c>
      <c r="P2084" s="15">
        <v>142.00000000000003</v>
      </c>
      <c r="Q2084" s="4">
        <f>VLOOKUP(I2084,BaseModelo!$A$2:$E$5075,3)</f>
        <v>110</v>
      </c>
      <c r="R2084" s="4">
        <f t="shared" si="640"/>
        <v>32283000</v>
      </c>
      <c r="S2084" s="16">
        <f t="shared" si="641"/>
        <v>3.0976055509091471E-4</v>
      </c>
      <c r="T2084" s="4">
        <f t="shared" si="652"/>
        <v>3.5622463835455191E-2</v>
      </c>
      <c r="U2084" s="4">
        <f t="shared" si="653"/>
        <v>4.3985998822909898E-2</v>
      </c>
      <c r="V2084" s="6">
        <f t="shared" si="642"/>
        <v>0</v>
      </c>
      <c r="W2084" s="16" t="str">
        <f t="shared" si="643"/>
        <v/>
      </c>
      <c r="X2084" s="4" t="str">
        <f t="shared" si="654"/>
        <v/>
      </c>
      <c r="Y2084" s="4" t="str">
        <f t="shared" si="644"/>
        <v/>
      </c>
      <c r="Z2084" s="4">
        <f t="shared" si="645"/>
        <v>4058000</v>
      </c>
      <c r="AA2084" s="16">
        <f t="shared" si="646"/>
        <v>2.4642681123706258E-3</v>
      </c>
      <c r="AB2084" s="15">
        <f t="shared" si="655"/>
        <v>0.28339083292262196</v>
      </c>
      <c r="AC2084" s="15">
        <f t="shared" si="656"/>
        <v>0.34992607195662895</v>
      </c>
      <c r="AD2084" s="4">
        <v>158257</v>
      </c>
      <c r="AE2084" s="26">
        <v>2000.01</v>
      </c>
      <c r="AF2084" s="26">
        <v>2000.01</v>
      </c>
      <c r="AG2084" s="4">
        <f t="shared" si="657"/>
        <v>2193000</v>
      </c>
      <c r="AH2084" s="16">
        <f t="shared" si="647"/>
        <v>4.5599635202918376E-3</v>
      </c>
      <c r="AI2084" s="15">
        <f t="shared" si="648"/>
        <v>0.5243958048335613</v>
      </c>
      <c r="AJ2084" s="15">
        <f t="shared" si="649"/>
        <v>0.64751481988144111</v>
      </c>
      <c r="AK2084" s="4">
        <f t="shared" si="650"/>
        <v>16319000</v>
      </c>
      <c r="AL2084" s="27">
        <f t="shared" si="651"/>
        <v>6.1278264599546543E-4</v>
      </c>
      <c r="AM2084" s="15">
        <f t="shared" si="658"/>
        <v>7.0470004289478527E-2</v>
      </c>
      <c r="AN2084" s="15">
        <f t="shared" si="659"/>
        <v>2.6953856745456156E-5</v>
      </c>
    </row>
    <row r="2085" spans="1:40" x14ac:dyDescent="0.2">
      <c r="A2085" s="4" t="s">
        <v>4628</v>
      </c>
      <c r="B2085" s="3" t="s">
        <v>4</v>
      </c>
      <c r="C2085" s="6">
        <v>158257</v>
      </c>
      <c r="D2085" s="3" t="s">
        <v>532</v>
      </c>
      <c r="E2085" s="6">
        <v>158260</v>
      </c>
      <c r="F2085" s="3" t="s">
        <v>2915</v>
      </c>
      <c r="G2085" s="8">
        <v>11000</v>
      </c>
      <c r="H2085" s="6">
        <v>105</v>
      </c>
      <c r="I2085" s="6">
        <v>157598</v>
      </c>
      <c r="J2085" s="13">
        <v>45138</v>
      </c>
      <c r="K2085" s="9">
        <v>11000</v>
      </c>
      <c r="L2085" s="4" t="s">
        <v>4628</v>
      </c>
      <c r="M2085" s="4" t="s">
        <v>4632</v>
      </c>
      <c r="N2085" s="4">
        <f>VLOOKUP(I2085,BaseModelo!$A$2:$E$5075,5)</f>
        <v>5</v>
      </c>
      <c r="P2085" s="15">
        <v>132</v>
      </c>
      <c r="Q2085" s="4">
        <f>VLOOKUP(I2085,BaseModelo!$A$2:$E$5075,3)</f>
        <v>110</v>
      </c>
      <c r="R2085" s="4">
        <f t="shared" si="640"/>
        <v>32283000</v>
      </c>
      <c r="S2085" s="16">
        <f t="shared" si="641"/>
        <v>3.4073661060000617E-4</v>
      </c>
      <c r="T2085" s="4">
        <f t="shared" si="652"/>
        <v>3.5777344113000646E-2</v>
      </c>
      <c r="U2085" s="4">
        <f t="shared" si="653"/>
        <v>4.4977232599200813E-2</v>
      </c>
      <c r="V2085" s="6">
        <f t="shared" si="642"/>
        <v>0</v>
      </c>
      <c r="W2085" s="16" t="str">
        <f t="shared" si="643"/>
        <v/>
      </c>
      <c r="X2085" s="4" t="str">
        <f t="shared" si="654"/>
        <v/>
      </c>
      <c r="Y2085" s="4" t="str">
        <f t="shared" si="644"/>
        <v/>
      </c>
      <c r="Z2085" s="4">
        <f t="shared" si="645"/>
        <v>4058000</v>
      </c>
      <c r="AA2085" s="16">
        <f t="shared" si="646"/>
        <v>2.7106949236076886E-3</v>
      </c>
      <c r="AB2085" s="15">
        <f t="shared" si="655"/>
        <v>0.28462296697880729</v>
      </c>
      <c r="AC2085" s="15">
        <f t="shared" si="656"/>
        <v>0.3578117299162149</v>
      </c>
      <c r="AD2085" s="4">
        <v>158257</v>
      </c>
      <c r="AE2085" s="26">
        <v>2006.93</v>
      </c>
      <c r="AF2085" s="26">
        <v>2006.93</v>
      </c>
      <c r="AG2085" s="4">
        <f t="shared" si="657"/>
        <v>2193000</v>
      </c>
      <c r="AH2085" s="16">
        <f t="shared" si="647"/>
        <v>5.0159598723210214E-3</v>
      </c>
      <c r="AI2085" s="15">
        <f t="shared" si="648"/>
        <v>0.52667578659370728</v>
      </c>
      <c r="AJ2085" s="15">
        <f t="shared" si="649"/>
        <v>0.66210670314637476</v>
      </c>
      <c r="AK2085" s="4">
        <f t="shared" si="650"/>
        <v>16319000</v>
      </c>
      <c r="AL2085" s="27">
        <f t="shared" si="651"/>
        <v>6.7406091059501192E-4</v>
      </c>
      <c r="AM2085" s="15">
        <f t="shared" si="658"/>
        <v>7.0776395612476256E-2</v>
      </c>
      <c r="AN2085" s="15">
        <f t="shared" si="659"/>
        <v>3.0317394361860955E-5</v>
      </c>
    </row>
    <row r="2086" spans="1:40" x14ac:dyDescent="0.2">
      <c r="A2086" s="4" t="s">
        <v>4628</v>
      </c>
      <c r="B2086" s="3" t="s">
        <v>4</v>
      </c>
      <c r="C2086" s="6">
        <v>158257</v>
      </c>
      <c r="D2086" s="3" t="s">
        <v>532</v>
      </c>
      <c r="E2086" s="6">
        <v>158262</v>
      </c>
      <c r="F2086" s="3" t="s">
        <v>2916</v>
      </c>
      <c r="G2086" s="8">
        <v>12000</v>
      </c>
      <c r="H2086" s="6">
        <v>100</v>
      </c>
      <c r="I2086" s="6">
        <v>157602</v>
      </c>
      <c r="J2086" s="13">
        <v>45138</v>
      </c>
      <c r="K2086" s="9">
        <v>12000</v>
      </c>
      <c r="L2086" s="4" t="s">
        <v>4628</v>
      </c>
      <c r="M2086" s="4" t="s">
        <v>4632</v>
      </c>
      <c r="N2086" s="4">
        <f>VLOOKUP(I2086,BaseModelo!$A$2:$E$5075,5)</f>
        <v>7</v>
      </c>
      <c r="P2086" s="15">
        <v>132</v>
      </c>
      <c r="Q2086" s="4">
        <f>VLOOKUP(I2086,BaseModelo!$A$2:$E$5075,3)</f>
        <v>127</v>
      </c>
      <c r="R2086" s="4">
        <f t="shared" si="640"/>
        <v>32283000</v>
      </c>
      <c r="S2086" s="16">
        <f t="shared" si="641"/>
        <v>3.7171266610909768E-4</v>
      </c>
      <c r="T2086" s="4">
        <f t="shared" si="652"/>
        <v>3.7171266610909769E-2</v>
      </c>
      <c r="U2086" s="4">
        <f t="shared" si="653"/>
        <v>4.9066071926400896E-2</v>
      </c>
      <c r="V2086" s="6">
        <f t="shared" si="642"/>
        <v>0</v>
      </c>
      <c r="W2086" s="16" t="str">
        <f t="shared" si="643"/>
        <v/>
      </c>
      <c r="X2086" s="4" t="str">
        <f t="shared" si="654"/>
        <v/>
      </c>
      <c r="Y2086" s="4" t="str">
        <f t="shared" si="644"/>
        <v/>
      </c>
      <c r="Z2086" s="4">
        <f t="shared" si="645"/>
        <v>4022000</v>
      </c>
      <c r="AA2086" s="16">
        <f t="shared" si="646"/>
        <v>2.9835902536051715E-3</v>
      </c>
      <c r="AB2086" s="15">
        <f t="shared" si="655"/>
        <v>0.29835902536051717</v>
      </c>
      <c r="AC2086" s="15">
        <f t="shared" si="656"/>
        <v>0.39383391347588265</v>
      </c>
      <c r="AD2086" s="4">
        <v>158257</v>
      </c>
      <c r="AE2086" s="26">
        <v>2082.81</v>
      </c>
      <c r="AF2086" s="26">
        <v>2082.81</v>
      </c>
      <c r="AG2086" s="4">
        <f t="shared" si="657"/>
        <v>2184000</v>
      </c>
      <c r="AH2086" s="16">
        <f t="shared" si="647"/>
        <v>5.4945054945054949E-3</v>
      </c>
      <c r="AI2086" s="15">
        <f t="shared" si="648"/>
        <v>0.5494505494505495</v>
      </c>
      <c r="AJ2086" s="15">
        <f t="shared" si="649"/>
        <v>0.72527472527472536</v>
      </c>
      <c r="AK2086" s="4">
        <f t="shared" si="650"/>
        <v>16319000</v>
      </c>
      <c r="AL2086" s="27">
        <f t="shared" si="651"/>
        <v>7.3533917519455851E-4</v>
      </c>
      <c r="AM2086" s="15">
        <f t="shared" si="658"/>
        <v>7.3533917519455858E-2</v>
      </c>
      <c r="AN2086" s="15">
        <f t="shared" si="659"/>
        <v>3.6080204860396516E-5</v>
      </c>
    </row>
    <row r="2087" spans="1:40" x14ac:dyDescent="0.2">
      <c r="A2087" s="4" t="s">
        <v>4628</v>
      </c>
      <c r="B2087" s="3" t="s">
        <v>4</v>
      </c>
      <c r="C2087" s="6">
        <v>158257</v>
      </c>
      <c r="D2087" s="3" t="s">
        <v>532</v>
      </c>
      <c r="E2087" s="6">
        <v>158263</v>
      </c>
      <c r="F2087" s="3" t="s">
        <v>2917</v>
      </c>
      <c r="G2087" s="8">
        <v>14000</v>
      </c>
      <c r="H2087" s="6">
        <v>95</v>
      </c>
      <c r="I2087" s="6">
        <v>157719</v>
      </c>
      <c r="J2087" s="13">
        <v>45138</v>
      </c>
      <c r="K2087" s="9">
        <v>14000</v>
      </c>
      <c r="L2087" s="4" t="s">
        <v>4628</v>
      </c>
      <c r="M2087" s="4" t="s">
        <v>4632</v>
      </c>
      <c r="N2087" s="4">
        <f>VLOOKUP(I2087,BaseModelo!$A$2:$E$5075,5)</f>
        <v>5</v>
      </c>
      <c r="P2087" s="15">
        <v>132</v>
      </c>
      <c r="Q2087" s="4">
        <f>VLOOKUP(I2087,BaseModelo!$A$2:$E$5075,3)</f>
        <v>110</v>
      </c>
      <c r="R2087" s="4">
        <f t="shared" si="640"/>
        <v>32283000</v>
      </c>
      <c r="S2087" s="16">
        <f t="shared" si="641"/>
        <v>4.336647771272806E-4</v>
      </c>
      <c r="T2087" s="4">
        <f t="shared" si="652"/>
        <v>4.119815382709166E-2</v>
      </c>
      <c r="U2087" s="4">
        <f t="shared" si="653"/>
        <v>5.7243750580801042E-2</v>
      </c>
      <c r="V2087" s="6">
        <f t="shared" si="642"/>
        <v>0</v>
      </c>
      <c r="W2087" s="16" t="str">
        <f t="shared" si="643"/>
        <v/>
      </c>
      <c r="X2087" s="4" t="str">
        <f t="shared" si="654"/>
        <v/>
      </c>
      <c r="Y2087" s="4" t="str">
        <f t="shared" si="644"/>
        <v/>
      </c>
      <c r="Z2087" s="4">
        <f t="shared" si="645"/>
        <v>4058000</v>
      </c>
      <c r="AA2087" s="16">
        <f t="shared" si="646"/>
        <v>3.4499753573188764E-3</v>
      </c>
      <c r="AB2087" s="15">
        <f t="shared" si="655"/>
        <v>0.32774765894529329</v>
      </c>
      <c r="AC2087" s="15">
        <f t="shared" si="656"/>
        <v>0.45539674716609169</v>
      </c>
      <c r="AD2087" s="4">
        <v>158257</v>
      </c>
      <c r="AE2087" s="26">
        <v>2289.6999999999998</v>
      </c>
      <c r="AF2087" s="26">
        <v>2289.6999999999998</v>
      </c>
      <c r="AG2087" s="4">
        <f t="shared" si="657"/>
        <v>2193000</v>
      </c>
      <c r="AH2087" s="16">
        <f t="shared" si="647"/>
        <v>6.3839489284085726E-3</v>
      </c>
      <c r="AI2087" s="15">
        <f t="shared" si="648"/>
        <v>0.60647514819881443</v>
      </c>
      <c r="AJ2087" s="15">
        <f t="shared" si="649"/>
        <v>0.84268125854993159</v>
      </c>
      <c r="AK2087" s="4">
        <f t="shared" si="650"/>
        <v>16319000</v>
      </c>
      <c r="AL2087" s="27">
        <f t="shared" si="651"/>
        <v>8.578957043936516E-4</v>
      </c>
      <c r="AM2087" s="15">
        <f t="shared" si="658"/>
        <v>8.1500091917396905E-2</v>
      </c>
      <c r="AN2087" s="15">
        <f t="shared" si="659"/>
        <v>4.9109167726650813E-5</v>
      </c>
    </row>
    <row r="2088" spans="1:40" x14ac:dyDescent="0.2">
      <c r="A2088" s="4" t="s">
        <v>4628</v>
      </c>
      <c r="B2088" s="3" t="s">
        <v>4</v>
      </c>
      <c r="C2088" s="6">
        <v>158257</v>
      </c>
      <c r="D2088" s="3" t="s">
        <v>532</v>
      </c>
      <c r="E2088" s="6">
        <v>158264</v>
      </c>
      <c r="F2088" s="3" t="s">
        <v>2918</v>
      </c>
      <c r="G2088" s="8">
        <v>7000</v>
      </c>
      <c r="H2088" s="6">
        <v>142</v>
      </c>
      <c r="I2088" s="6">
        <v>158022</v>
      </c>
      <c r="J2088" s="13">
        <v>45138</v>
      </c>
      <c r="K2088" s="9">
        <v>7000</v>
      </c>
      <c r="L2088" s="4" t="s">
        <v>4628</v>
      </c>
      <c r="M2088" s="4" t="s">
        <v>4632</v>
      </c>
      <c r="N2088" s="4">
        <f>VLOOKUP(I2088,BaseModelo!$A$2:$E$5075,5)</f>
        <v>6</v>
      </c>
      <c r="P2088" s="15">
        <v>142.00000000000003</v>
      </c>
      <c r="Q2088" s="4">
        <f>VLOOKUP(I2088,BaseModelo!$A$2:$E$5075,3)</f>
        <v>115</v>
      </c>
      <c r="R2088" s="4">
        <f t="shared" si="640"/>
        <v>32283000</v>
      </c>
      <c r="S2088" s="16">
        <f t="shared" si="641"/>
        <v>2.168323885636403E-4</v>
      </c>
      <c r="T2088" s="4">
        <f t="shared" si="652"/>
        <v>3.0790199176036922E-2</v>
      </c>
      <c r="U2088" s="4">
        <f t="shared" si="653"/>
        <v>3.0790199176036929E-2</v>
      </c>
      <c r="V2088" s="6">
        <f t="shared" si="642"/>
        <v>0</v>
      </c>
      <c r="W2088" s="16" t="str">
        <f t="shared" si="643"/>
        <v/>
      </c>
      <c r="X2088" s="4" t="str">
        <f t="shared" si="654"/>
        <v/>
      </c>
      <c r="Y2088" s="4" t="str">
        <f t="shared" si="644"/>
        <v/>
      </c>
      <c r="Z2088" s="4">
        <f t="shared" si="645"/>
        <v>4853000</v>
      </c>
      <c r="AA2088" s="16">
        <f t="shared" si="646"/>
        <v>1.4424067587059551E-3</v>
      </c>
      <c r="AB2088" s="15">
        <f t="shared" si="655"/>
        <v>0.20482175973624561</v>
      </c>
      <c r="AC2088" s="15">
        <f t="shared" si="656"/>
        <v>0.20482175973624567</v>
      </c>
      <c r="AD2088" s="4">
        <v>158257</v>
      </c>
      <c r="AE2088" s="26">
        <v>1758.65</v>
      </c>
      <c r="AF2088" s="26">
        <v>1758.65</v>
      </c>
      <c r="AG2088" s="4">
        <f t="shared" si="657"/>
        <v>2735000</v>
      </c>
      <c r="AH2088" s="16">
        <f t="shared" si="647"/>
        <v>2.5594149908592322E-3</v>
      </c>
      <c r="AI2088" s="15">
        <f t="shared" si="648"/>
        <v>0.363436928702011</v>
      </c>
      <c r="AJ2088" s="15">
        <f t="shared" si="649"/>
        <v>0.36343692870201105</v>
      </c>
      <c r="AK2088" s="4">
        <f t="shared" si="650"/>
        <v>16319000</v>
      </c>
      <c r="AL2088" s="27">
        <f t="shared" si="651"/>
        <v>4.289478521968258E-4</v>
      </c>
      <c r="AM2088" s="15">
        <f t="shared" si="658"/>
        <v>6.0910595011949266E-2</v>
      </c>
      <c r="AN2088" s="15">
        <f t="shared" si="659"/>
        <v>1.3207389805273516E-5</v>
      </c>
    </row>
    <row r="2089" spans="1:40" x14ac:dyDescent="0.2">
      <c r="A2089" s="4" t="s">
        <v>4627</v>
      </c>
      <c r="B2089" s="2" t="s">
        <v>17</v>
      </c>
      <c r="C2089" s="5">
        <v>158332</v>
      </c>
      <c r="D2089" s="2" t="s">
        <v>529</v>
      </c>
      <c r="E2089" s="5">
        <v>158333</v>
      </c>
      <c r="F2089" s="2" t="s">
        <v>2897</v>
      </c>
      <c r="G2089" s="7">
        <v>10000</v>
      </c>
      <c r="H2089" s="5">
        <v>142</v>
      </c>
      <c r="I2089" s="6">
        <v>157993</v>
      </c>
      <c r="J2089" s="13">
        <v>45138</v>
      </c>
      <c r="K2089" s="9">
        <v>5273.5102901721975</v>
      </c>
      <c r="L2089" s="4" t="s">
        <v>4627</v>
      </c>
      <c r="M2089" s="4" t="s">
        <v>4632</v>
      </c>
      <c r="N2089" s="4">
        <f>VLOOKUP(I2089,BaseModelo!$A$2:$E$5075,5)</f>
        <v>6</v>
      </c>
      <c r="P2089" s="15">
        <v>142.00000000000003</v>
      </c>
      <c r="Q2089" s="4">
        <f>VLOOKUP(I2089,BaseModelo!$A$2:$E$5075,3)</f>
        <v>115</v>
      </c>
      <c r="R2089" s="4">
        <f t="shared" si="640"/>
        <v>32283000</v>
      </c>
      <c r="S2089" s="16">
        <f t="shared" si="641"/>
        <v>3.0976055509091471E-4</v>
      </c>
      <c r="T2089" s="4">
        <f t="shared" si="652"/>
        <v>4.3985998822909891E-2</v>
      </c>
      <c r="U2089" s="4">
        <f t="shared" si="653"/>
        <v>4.3985998822909898E-2</v>
      </c>
      <c r="V2089" s="6">
        <f t="shared" si="642"/>
        <v>0</v>
      </c>
      <c r="W2089" s="16" t="str">
        <f t="shared" si="643"/>
        <v/>
      </c>
      <c r="X2089" s="4" t="str">
        <f t="shared" si="654"/>
        <v/>
      </c>
      <c r="Y2089" s="4" t="str">
        <f t="shared" si="644"/>
        <v/>
      </c>
      <c r="Z2089" s="4">
        <f t="shared" si="645"/>
        <v>4853000</v>
      </c>
      <c r="AA2089" s="16">
        <f t="shared" si="646"/>
        <v>2.0605810838656502E-3</v>
      </c>
      <c r="AB2089" s="15">
        <f t="shared" si="655"/>
        <v>0.29260251390892233</v>
      </c>
      <c r="AC2089" s="15">
        <f t="shared" si="656"/>
        <v>0.29260251390892239</v>
      </c>
      <c r="AD2089" s="4">
        <v>158332</v>
      </c>
      <c r="AE2089" s="26">
        <v>2510.34</v>
      </c>
      <c r="AF2089" s="26">
        <v>1987.1921443706301</v>
      </c>
      <c r="AG2089" s="4">
        <f t="shared" si="657"/>
        <v>1993000</v>
      </c>
      <c r="AH2089" s="16">
        <f t="shared" si="647"/>
        <v>5.0175614651279477E-3</v>
      </c>
      <c r="AI2089" s="15">
        <f t="shared" si="648"/>
        <v>0.71249372804816857</v>
      </c>
      <c r="AJ2089" s="15">
        <f t="shared" si="649"/>
        <v>0.71249372804816868</v>
      </c>
      <c r="AK2089" s="4">
        <f t="shared" si="650"/>
        <v>15073000</v>
      </c>
      <c r="AL2089" s="27">
        <f t="shared" si="651"/>
        <v>6.6343793538114506E-4</v>
      </c>
      <c r="AM2089" s="15">
        <f t="shared" si="658"/>
        <v>9.4208186824122603E-2</v>
      </c>
      <c r="AN2089" s="15">
        <f t="shared" si="659"/>
        <v>2.918198024474882E-5</v>
      </c>
    </row>
    <row r="2090" spans="1:40" x14ac:dyDescent="0.2">
      <c r="A2090" s="4" t="s">
        <v>4627</v>
      </c>
      <c r="B2090" s="3" t="s">
        <v>17</v>
      </c>
      <c r="C2090" s="6">
        <v>158332</v>
      </c>
      <c r="D2090" s="3" t="s">
        <v>529</v>
      </c>
      <c r="E2090" s="6">
        <v>158334</v>
      </c>
      <c r="F2090" s="3" t="s">
        <v>2899</v>
      </c>
      <c r="G2090" s="8">
        <v>9000</v>
      </c>
      <c r="H2090" s="6">
        <v>142</v>
      </c>
      <c r="I2090" s="6">
        <v>157995</v>
      </c>
      <c r="J2090" s="13">
        <v>45138</v>
      </c>
      <c r="K2090" s="9">
        <v>4746.1592611549777</v>
      </c>
      <c r="L2090" s="4" t="s">
        <v>4627</v>
      </c>
      <c r="M2090" s="4" t="s">
        <v>4632</v>
      </c>
      <c r="N2090" s="4">
        <f>VLOOKUP(I2090,BaseModelo!$A$2:$E$5075,5)</f>
        <v>8</v>
      </c>
      <c r="P2090" s="15">
        <v>142.00000000000003</v>
      </c>
      <c r="Q2090" s="4">
        <f>VLOOKUP(I2090,BaseModelo!$A$2:$E$5075,3)</f>
        <v>132</v>
      </c>
      <c r="R2090" s="4">
        <f t="shared" si="640"/>
        <v>32283000</v>
      </c>
      <c r="S2090" s="16">
        <f t="shared" si="641"/>
        <v>2.7878449958182325E-4</v>
      </c>
      <c r="T2090" s="4">
        <f t="shared" si="652"/>
        <v>3.9587398940618898E-2</v>
      </c>
      <c r="U2090" s="4">
        <f t="shared" si="653"/>
        <v>3.9587398940618912E-2</v>
      </c>
      <c r="V2090" s="6">
        <f t="shared" si="642"/>
        <v>0</v>
      </c>
      <c r="W2090" s="16" t="str">
        <f t="shared" si="643"/>
        <v/>
      </c>
      <c r="X2090" s="4" t="str">
        <f t="shared" si="654"/>
        <v/>
      </c>
      <c r="Y2090" s="4" t="str">
        <f t="shared" si="644"/>
        <v/>
      </c>
      <c r="Z2090" s="4">
        <f t="shared" si="645"/>
        <v>5836000</v>
      </c>
      <c r="AA2090" s="16">
        <f t="shared" si="646"/>
        <v>1.5421521590130226E-3</v>
      </c>
      <c r="AB2090" s="15">
        <f t="shared" si="655"/>
        <v>0.2189856065798492</v>
      </c>
      <c r="AC2090" s="15">
        <f t="shared" si="656"/>
        <v>0.21898560657984925</v>
      </c>
      <c r="AD2090" s="4">
        <v>158332</v>
      </c>
      <c r="AE2090" s="26">
        <v>2255.2800000000002</v>
      </c>
      <c r="AF2090" s="26">
        <v>1785.2859371066049</v>
      </c>
      <c r="AG2090" s="4">
        <f t="shared" si="657"/>
        <v>2254000</v>
      </c>
      <c r="AH2090" s="16">
        <f t="shared" si="647"/>
        <v>3.9929015084294583E-3</v>
      </c>
      <c r="AI2090" s="15">
        <f t="shared" si="648"/>
        <v>0.56699201419698309</v>
      </c>
      <c r="AJ2090" s="15">
        <f t="shared" si="649"/>
        <v>0.5669920141969832</v>
      </c>
      <c r="AK2090" s="4">
        <f t="shared" si="650"/>
        <v>15073000</v>
      </c>
      <c r="AL2090" s="27">
        <f t="shared" si="651"/>
        <v>5.9709414184303054E-4</v>
      </c>
      <c r="AM2090" s="15">
        <f t="shared" si="658"/>
        <v>8.478736814171034E-2</v>
      </c>
      <c r="AN2090" s="15">
        <f t="shared" si="659"/>
        <v>2.3637403998246546E-5</v>
      </c>
    </row>
    <row r="2091" spans="1:40" x14ac:dyDescent="0.2">
      <c r="A2091" s="4" t="s">
        <v>4627</v>
      </c>
      <c r="B2091" s="3" t="s">
        <v>17</v>
      </c>
      <c r="C2091" s="6">
        <v>158332</v>
      </c>
      <c r="D2091" s="3" t="s">
        <v>529</v>
      </c>
      <c r="E2091" s="6">
        <v>158335</v>
      </c>
      <c r="F2091" s="3" t="s">
        <v>2900</v>
      </c>
      <c r="G2091" s="8">
        <v>9000</v>
      </c>
      <c r="H2091" s="6">
        <v>142</v>
      </c>
      <c r="I2091" s="6">
        <v>157998</v>
      </c>
      <c r="J2091" s="13">
        <v>45138</v>
      </c>
      <c r="K2091" s="9">
        <v>4746.1592611549777</v>
      </c>
      <c r="L2091" s="4" t="s">
        <v>4627</v>
      </c>
      <c r="M2091" s="4" t="s">
        <v>4632</v>
      </c>
      <c r="N2091" s="4">
        <f>VLOOKUP(I2091,BaseModelo!$A$2:$E$5075,5)</f>
        <v>7</v>
      </c>
      <c r="P2091" s="15">
        <v>142.00000000000003</v>
      </c>
      <c r="Q2091" s="4">
        <f>VLOOKUP(I2091,BaseModelo!$A$2:$E$5075,3)</f>
        <v>127</v>
      </c>
      <c r="R2091" s="4">
        <f t="shared" si="640"/>
        <v>32283000</v>
      </c>
      <c r="S2091" s="16">
        <f t="shared" si="641"/>
        <v>2.7878449958182325E-4</v>
      </c>
      <c r="T2091" s="4">
        <f t="shared" si="652"/>
        <v>3.9587398940618898E-2</v>
      </c>
      <c r="U2091" s="4">
        <f t="shared" si="653"/>
        <v>3.9587398940618912E-2</v>
      </c>
      <c r="V2091" s="6">
        <f t="shared" si="642"/>
        <v>0</v>
      </c>
      <c r="W2091" s="16" t="str">
        <f t="shared" si="643"/>
        <v/>
      </c>
      <c r="X2091" s="4" t="str">
        <f t="shared" si="654"/>
        <v/>
      </c>
      <c r="Y2091" s="4" t="str">
        <f t="shared" si="644"/>
        <v/>
      </c>
      <c r="Z2091" s="4">
        <f t="shared" si="645"/>
        <v>4022000</v>
      </c>
      <c r="AA2091" s="16">
        <f t="shared" si="646"/>
        <v>2.2376926902038788E-3</v>
      </c>
      <c r="AB2091" s="15">
        <f t="shared" si="655"/>
        <v>0.31775236200895079</v>
      </c>
      <c r="AC2091" s="15">
        <f t="shared" si="656"/>
        <v>0.31775236200895085</v>
      </c>
      <c r="AD2091" s="4">
        <v>158332</v>
      </c>
      <c r="AE2091" s="26">
        <v>2255.2800000000002</v>
      </c>
      <c r="AF2091" s="26">
        <v>1785.2859371066049</v>
      </c>
      <c r="AG2091" s="4">
        <f t="shared" si="657"/>
        <v>1778000</v>
      </c>
      <c r="AH2091" s="16">
        <f t="shared" si="647"/>
        <v>5.0618672665916761E-3</v>
      </c>
      <c r="AI2091" s="15">
        <f t="shared" si="648"/>
        <v>0.71878515185601799</v>
      </c>
      <c r="AJ2091" s="15">
        <f t="shared" si="649"/>
        <v>0.7187851518560181</v>
      </c>
      <c r="AK2091" s="4">
        <f t="shared" si="650"/>
        <v>15073000</v>
      </c>
      <c r="AL2091" s="27">
        <f t="shared" si="651"/>
        <v>5.9709414184303054E-4</v>
      </c>
      <c r="AM2091" s="15">
        <f t="shared" si="658"/>
        <v>8.478736814171034E-2</v>
      </c>
      <c r="AN2091" s="15">
        <f t="shared" si="659"/>
        <v>2.3637403998246546E-5</v>
      </c>
    </row>
    <row r="2092" spans="1:40" x14ac:dyDescent="0.2">
      <c r="A2092" s="4" t="s">
        <v>4627</v>
      </c>
      <c r="B2092" s="3" t="s">
        <v>17</v>
      </c>
      <c r="C2092" s="6">
        <v>158332</v>
      </c>
      <c r="D2092" s="3" t="s">
        <v>529</v>
      </c>
      <c r="E2092" s="6">
        <v>158336</v>
      </c>
      <c r="F2092" s="3" t="s">
        <v>2901</v>
      </c>
      <c r="G2092" s="8">
        <v>5000</v>
      </c>
      <c r="H2092" s="6">
        <v>147</v>
      </c>
      <c r="I2092" s="6">
        <v>157997</v>
      </c>
      <c r="J2092" s="13">
        <v>45138</v>
      </c>
      <c r="K2092" s="9">
        <v>2636.7551450860988</v>
      </c>
      <c r="L2092" s="4" t="s">
        <v>4627</v>
      </c>
      <c r="M2092" s="4" t="s">
        <v>4632</v>
      </c>
      <c r="N2092" s="4">
        <f>VLOOKUP(I2092,BaseModelo!$A$2:$E$5075,5)</f>
        <v>6</v>
      </c>
      <c r="P2092" s="15">
        <v>147</v>
      </c>
      <c r="Q2092" s="4">
        <f>VLOOKUP(I2092,BaseModelo!$A$2:$E$5075,3)</f>
        <v>115</v>
      </c>
      <c r="R2092" s="4">
        <f t="shared" si="640"/>
        <v>32283000</v>
      </c>
      <c r="S2092" s="16">
        <f t="shared" si="641"/>
        <v>1.5488027754545735E-4</v>
      </c>
      <c r="T2092" s="4">
        <f t="shared" si="652"/>
        <v>2.2767400799182231E-2</v>
      </c>
      <c r="U2092" s="4">
        <f t="shared" si="653"/>
        <v>2.2767400799182231E-2</v>
      </c>
      <c r="V2092" s="6">
        <f t="shared" si="642"/>
        <v>0</v>
      </c>
      <c r="W2092" s="16" t="str">
        <f t="shared" si="643"/>
        <v/>
      </c>
      <c r="X2092" s="4" t="str">
        <f t="shared" si="654"/>
        <v/>
      </c>
      <c r="Y2092" s="4" t="str">
        <f t="shared" si="644"/>
        <v/>
      </c>
      <c r="Z2092" s="4">
        <f t="shared" si="645"/>
        <v>4853000</v>
      </c>
      <c r="AA2092" s="16">
        <f t="shared" si="646"/>
        <v>1.0302905419328251E-3</v>
      </c>
      <c r="AB2092" s="15">
        <f t="shared" si="655"/>
        <v>0.1514527096641253</v>
      </c>
      <c r="AC2092" s="15">
        <f t="shared" si="656"/>
        <v>0.1514527096641253</v>
      </c>
      <c r="AD2092" s="4">
        <v>158332</v>
      </c>
      <c r="AE2092" s="26">
        <v>1303.3399999999999</v>
      </c>
      <c r="AF2092" s="26">
        <v>1031.7275785128775</v>
      </c>
      <c r="AG2092" s="4">
        <f t="shared" si="657"/>
        <v>1993000</v>
      </c>
      <c r="AH2092" s="16">
        <f t="shared" si="647"/>
        <v>2.5087807325639738E-3</v>
      </c>
      <c r="AI2092" s="15">
        <f t="shared" si="648"/>
        <v>0.36879076768690416</v>
      </c>
      <c r="AJ2092" s="15">
        <f t="shared" si="649"/>
        <v>0.36879076768690416</v>
      </c>
      <c r="AK2092" s="4">
        <f t="shared" si="650"/>
        <v>15073000</v>
      </c>
      <c r="AL2092" s="27">
        <f t="shared" si="651"/>
        <v>3.3171896769057253E-4</v>
      </c>
      <c r="AM2092" s="15">
        <f t="shared" si="658"/>
        <v>4.8762688250514163E-2</v>
      </c>
      <c r="AN2092" s="15">
        <f t="shared" si="659"/>
        <v>7.5523786901022457E-6</v>
      </c>
    </row>
    <row r="2093" spans="1:40" x14ac:dyDescent="0.2">
      <c r="A2093" s="4" t="s">
        <v>4627</v>
      </c>
      <c r="B2093" s="3" t="s">
        <v>17</v>
      </c>
      <c r="C2093" s="6">
        <v>158332</v>
      </c>
      <c r="D2093" s="3" t="s">
        <v>529</v>
      </c>
      <c r="E2093" s="6">
        <v>158337</v>
      </c>
      <c r="F2093" s="3" t="s">
        <v>2902</v>
      </c>
      <c r="G2093" s="8">
        <v>5000</v>
      </c>
      <c r="H2093" s="6">
        <v>147</v>
      </c>
      <c r="I2093" s="6">
        <v>157996</v>
      </c>
      <c r="J2093" s="13">
        <v>45138</v>
      </c>
      <c r="K2093" s="9">
        <v>2636.7551450860988</v>
      </c>
      <c r="L2093" s="4" t="s">
        <v>4627</v>
      </c>
      <c r="M2093" s="4" t="s">
        <v>4632</v>
      </c>
      <c r="N2093" s="4">
        <f>VLOOKUP(I2093,BaseModelo!$A$2:$E$5075,5)</f>
        <v>10</v>
      </c>
      <c r="P2093" s="15">
        <v>147</v>
      </c>
      <c r="Q2093" s="4">
        <f>VLOOKUP(I2093,BaseModelo!$A$2:$E$5075,3)</f>
        <v>0</v>
      </c>
      <c r="R2093" s="4">
        <f t="shared" si="640"/>
        <v>32283000</v>
      </c>
      <c r="S2093" s="16">
        <f t="shared" si="641"/>
        <v>1.5488027754545735E-4</v>
      </c>
      <c r="T2093" s="4">
        <f t="shared" si="652"/>
        <v>2.2767400799182231E-2</v>
      </c>
      <c r="U2093" s="4">
        <f t="shared" si="653"/>
        <v>2.2767400799182231E-2</v>
      </c>
      <c r="V2093" s="6">
        <f t="shared" si="642"/>
        <v>0</v>
      </c>
      <c r="W2093" s="16" t="str">
        <f t="shared" si="643"/>
        <v/>
      </c>
      <c r="X2093" s="4" t="str">
        <f t="shared" si="654"/>
        <v/>
      </c>
      <c r="Y2093" s="4" t="str">
        <f t="shared" si="644"/>
        <v/>
      </c>
      <c r="Z2093" s="4">
        <f t="shared" si="645"/>
        <v>4121000</v>
      </c>
      <c r="AA2093" s="16">
        <f t="shared" si="646"/>
        <v>1.2132977432661976E-3</v>
      </c>
      <c r="AB2093" s="15">
        <f t="shared" si="655"/>
        <v>0.17835476826013105</v>
      </c>
      <c r="AC2093" s="15">
        <f t="shared" si="656"/>
        <v>0.17835476826013105</v>
      </c>
      <c r="AD2093" s="4">
        <v>158332</v>
      </c>
      <c r="AE2093" s="26">
        <v>1303.3399999999999</v>
      </c>
      <c r="AF2093" s="26">
        <v>1031.7275785128775</v>
      </c>
      <c r="AG2093" s="4">
        <f t="shared" si="657"/>
        <v>2105000</v>
      </c>
      <c r="AH2093" s="16">
        <f t="shared" si="647"/>
        <v>2.3752969121140144E-3</v>
      </c>
      <c r="AI2093" s="15">
        <f t="shared" si="648"/>
        <v>0.34916864608076009</v>
      </c>
      <c r="AJ2093" s="15">
        <f t="shared" si="649"/>
        <v>0.34916864608076009</v>
      </c>
      <c r="AK2093" s="4">
        <f t="shared" si="650"/>
        <v>15073000</v>
      </c>
      <c r="AL2093" s="27">
        <f t="shared" si="651"/>
        <v>3.3171896769057253E-4</v>
      </c>
      <c r="AM2093" s="15">
        <f t="shared" si="658"/>
        <v>4.8762688250514163E-2</v>
      </c>
      <c r="AN2093" s="15">
        <f t="shared" si="659"/>
        <v>7.5523786901022457E-6</v>
      </c>
    </row>
    <row r="2094" spans="1:40" x14ac:dyDescent="0.2">
      <c r="A2094" s="4" t="s">
        <v>4628</v>
      </c>
      <c r="B2094" s="3" t="s">
        <v>13</v>
      </c>
      <c r="C2094" s="6">
        <v>158338</v>
      </c>
      <c r="D2094" s="3" t="s">
        <v>342</v>
      </c>
      <c r="E2094" s="6">
        <v>158358</v>
      </c>
      <c r="F2094" s="3" t="s">
        <v>2939</v>
      </c>
      <c r="G2094" s="8">
        <v>7000</v>
      </c>
      <c r="H2094" s="6">
        <v>142</v>
      </c>
      <c r="I2094" s="6">
        <v>158050</v>
      </c>
      <c r="J2094" s="13">
        <v>45138</v>
      </c>
      <c r="K2094" s="9">
        <v>7000</v>
      </c>
      <c r="L2094" s="4" t="s">
        <v>4628</v>
      </c>
      <c r="M2094" s="4" t="s">
        <v>4632</v>
      </c>
      <c r="N2094" s="4">
        <f>VLOOKUP(I2094,BaseModelo!$A$2:$E$5075,5)</f>
        <v>7</v>
      </c>
      <c r="P2094" s="15">
        <v>142.00000000000003</v>
      </c>
      <c r="Q2094" s="4">
        <f>VLOOKUP(I2094,BaseModelo!$A$2:$E$5075,3)</f>
        <v>127</v>
      </c>
      <c r="R2094" s="4">
        <f t="shared" si="640"/>
        <v>32283000</v>
      </c>
      <c r="S2094" s="16">
        <f t="shared" si="641"/>
        <v>2.168323885636403E-4</v>
      </c>
      <c r="T2094" s="4">
        <f t="shared" si="652"/>
        <v>3.0790199176036922E-2</v>
      </c>
      <c r="U2094" s="4">
        <f t="shared" si="653"/>
        <v>3.0790199176036929E-2</v>
      </c>
      <c r="V2094" s="6">
        <f t="shared" si="642"/>
        <v>0</v>
      </c>
      <c r="W2094" s="16" t="str">
        <f t="shared" si="643"/>
        <v/>
      </c>
      <c r="X2094" s="4" t="str">
        <f t="shared" si="654"/>
        <v/>
      </c>
      <c r="Y2094" s="4" t="str">
        <f t="shared" si="644"/>
        <v/>
      </c>
      <c r="Z2094" s="4">
        <f t="shared" si="645"/>
        <v>4022000</v>
      </c>
      <c r="AA2094" s="16">
        <f t="shared" si="646"/>
        <v>1.7404276479363501E-3</v>
      </c>
      <c r="AB2094" s="15">
        <f t="shared" si="655"/>
        <v>0.24714072600696171</v>
      </c>
      <c r="AC2094" s="15">
        <f t="shared" si="656"/>
        <v>0.24714072600696177</v>
      </c>
      <c r="AD2094" s="4">
        <v>158338</v>
      </c>
      <c r="AE2094" s="26">
        <v>1758.65</v>
      </c>
      <c r="AF2094" s="26">
        <v>1758.65</v>
      </c>
      <c r="AG2094" s="4">
        <f t="shared" si="657"/>
        <v>2184000</v>
      </c>
      <c r="AH2094" s="16">
        <f t="shared" si="647"/>
        <v>3.205128205128205E-3</v>
      </c>
      <c r="AI2094" s="15">
        <f t="shared" si="648"/>
        <v>0.45512820512820512</v>
      </c>
      <c r="AJ2094" s="15">
        <f t="shared" si="649"/>
        <v>0.45512820512820518</v>
      </c>
      <c r="AK2094" s="4">
        <f t="shared" si="650"/>
        <v>16319000</v>
      </c>
      <c r="AL2094" s="27">
        <f t="shared" si="651"/>
        <v>4.289478521968258E-4</v>
      </c>
      <c r="AM2094" s="15">
        <f t="shared" si="658"/>
        <v>6.0910595011949266E-2</v>
      </c>
      <c r="AN2094" s="15">
        <f t="shared" si="659"/>
        <v>1.3207389805273516E-5</v>
      </c>
    </row>
    <row r="2095" spans="1:40" x14ac:dyDescent="0.2">
      <c r="A2095" s="4" t="s">
        <v>4628</v>
      </c>
      <c r="B2095" s="2" t="s">
        <v>6</v>
      </c>
      <c r="C2095" s="5">
        <v>158346</v>
      </c>
      <c r="D2095" s="2" t="s">
        <v>530</v>
      </c>
      <c r="E2095" s="5">
        <v>158347</v>
      </c>
      <c r="F2095" s="2" t="s">
        <v>2898</v>
      </c>
      <c r="G2095" s="7">
        <v>8000</v>
      </c>
      <c r="H2095" s="5">
        <v>142</v>
      </c>
      <c r="I2095" s="6">
        <v>158227</v>
      </c>
      <c r="J2095" s="13">
        <v>45138</v>
      </c>
      <c r="K2095" s="9">
        <v>3771.1746050539732</v>
      </c>
      <c r="L2095" s="4" t="s">
        <v>4628</v>
      </c>
      <c r="M2095" s="4" t="s">
        <v>4632</v>
      </c>
      <c r="N2095" s="4">
        <f>VLOOKUP(I2095,BaseModelo!$A$2:$E$5075,5)</f>
        <v>9</v>
      </c>
      <c r="P2095" s="15">
        <v>142.00000000000003</v>
      </c>
      <c r="Q2095" s="4">
        <f>VLOOKUP(I2095,BaseModelo!$A$2:$E$5075,3)</f>
        <v>147</v>
      </c>
      <c r="R2095" s="4">
        <f t="shared" si="640"/>
        <v>32283000</v>
      </c>
      <c r="S2095" s="16">
        <f t="shared" si="641"/>
        <v>2.4780844407273179E-4</v>
      </c>
      <c r="T2095" s="4">
        <f t="shared" si="652"/>
        <v>3.5188799058327912E-2</v>
      </c>
      <c r="U2095" s="4">
        <f t="shared" si="653"/>
        <v>3.5188799058327919E-2</v>
      </c>
      <c r="V2095" s="6">
        <f t="shared" si="642"/>
        <v>0</v>
      </c>
      <c r="W2095" s="16" t="str">
        <f t="shared" si="643"/>
        <v/>
      </c>
      <c r="X2095" s="4" t="str">
        <f t="shared" si="654"/>
        <v/>
      </c>
      <c r="Y2095" s="4" t="str">
        <f t="shared" si="644"/>
        <v/>
      </c>
      <c r="Z2095" s="4">
        <f t="shared" si="645"/>
        <v>5305000</v>
      </c>
      <c r="AA2095" s="16">
        <f t="shared" si="646"/>
        <v>1.5080113100848257E-3</v>
      </c>
      <c r="AB2095" s="15">
        <f t="shared" si="655"/>
        <v>0.21413760603204526</v>
      </c>
      <c r="AC2095" s="15">
        <f t="shared" si="656"/>
        <v>0.21413760603204529</v>
      </c>
      <c r="AD2095" s="4">
        <v>158346</v>
      </c>
      <c r="AE2095" s="26">
        <v>2013.74</v>
      </c>
      <c r="AF2095" s="26">
        <v>1487.564739569928</v>
      </c>
      <c r="AG2095" s="4">
        <f t="shared" si="657"/>
        <v>3095000</v>
      </c>
      <c r="AH2095" s="16">
        <f t="shared" si="647"/>
        <v>2.5848142164781908E-3</v>
      </c>
      <c r="AI2095" s="15">
        <f t="shared" si="648"/>
        <v>0.3670436187399031</v>
      </c>
      <c r="AJ2095" s="15">
        <f t="shared" si="649"/>
        <v>0.36704361873990315</v>
      </c>
      <c r="AK2095" s="4">
        <f t="shared" si="650"/>
        <v>16319000</v>
      </c>
      <c r="AL2095" s="27">
        <f t="shared" si="651"/>
        <v>4.9022611679637234E-4</v>
      </c>
      <c r="AM2095" s="15">
        <f t="shared" si="658"/>
        <v>6.9612108585084875E-2</v>
      </c>
      <c r="AN2095" s="15">
        <f t="shared" si="659"/>
        <v>1.725046831709194E-5</v>
      </c>
    </row>
    <row r="2096" spans="1:40" x14ac:dyDescent="0.2">
      <c r="A2096" s="4" t="s">
        <v>4628</v>
      </c>
      <c r="B2096" s="3" t="s">
        <v>6</v>
      </c>
      <c r="C2096" s="6">
        <v>158346</v>
      </c>
      <c r="D2096" s="3" t="s">
        <v>530</v>
      </c>
      <c r="E2096" s="6">
        <v>158348</v>
      </c>
      <c r="F2096" s="3" t="s">
        <v>2903</v>
      </c>
      <c r="G2096" s="8">
        <v>8000</v>
      </c>
      <c r="H2096" s="6">
        <v>142</v>
      </c>
      <c r="I2096" s="6">
        <v>158228</v>
      </c>
      <c r="J2096" s="13">
        <v>45138</v>
      </c>
      <c r="K2096" s="9">
        <v>3771.1746050539732</v>
      </c>
      <c r="L2096" s="4" t="s">
        <v>4628</v>
      </c>
      <c r="M2096" s="4" t="s">
        <v>4632</v>
      </c>
      <c r="N2096" s="4">
        <f>VLOOKUP(I2096,BaseModelo!$A$2:$E$5075,5)</f>
        <v>10</v>
      </c>
      <c r="P2096" s="15">
        <v>142.00000000000003</v>
      </c>
      <c r="Q2096" s="4">
        <f>VLOOKUP(I2096,BaseModelo!$A$2:$E$5075,3)</f>
        <v>0</v>
      </c>
      <c r="R2096" s="4">
        <f t="shared" si="640"/>
        <v>32283000</v>
      </c>
      <c r="S2096" s="16">
        <f t="shared" si="641"/>
        <v>2.4780844407273179E-4</v>
      </c>
      <c r="T2096" s="4">
        <f t="shared" si="652"/>
        <v>3.5188799058327912E-2</v>
      </c>
      <c r="U2096" s="4">
        <f t="shared" si="653"/>
        <v>3.5188799058327919E-2</v>
      </c>
      <c r="V2096" s="6">
        <f t="shared" si="642"/>
        <v>0</v>
      </c>
      <c r="W2096" s="16" t="str">
        <f t="shared" si="643"/>
        <v/>
      </c>
      <c r="X2096" s="4" t="str">
        <f t="shared" si="654"/>
        <v/>
      </c>
      <c r="Y2096" s="4" t="str">
        <f t="shared" si="644"/>
        <v/>
      </c>
      <c r="Z2096" s="4">
        <f t="shared" si="645"/>
        <v>4121000</v>
      </c>
      <c r="AA2096" s="16">
        <f t="shared" si="646"/>
        <v>1.9412763892259161E-3</v>
      </c>
      <c r="AB2096" s="15">
        <f t="shared" si="655"/>
        <v>0.27566124727008007</v>
      </c>
      <c r="AC2096" s="15">
        <f t="shared" si="656"/>
        <v>0.27566124727008012</v>
      </c>
      <c r="AD2096" s="4">
        <v>158346</v>
      </c>
      <c r="AE2096" s="26">
        <v>2013.74</v>
      </c>
      <c r="AF2096" s="26">
        <v>1487.564739569928</v>
      </c>
      <c r="AG2096" s="4">
        <f t="shared" si="657"/>
        <v>1846000</v>
      </c>
      <c r="AH2096" s="16">
        <f t="shared" si="647"/>
        <v>4.3336944745395447E-3</v>
      </c>
      <c r="AI2096" s="15">
        <f t="shared" si="648"/>
        <v>0.61538461538461531</v>
      </c>
      <c r="AJ2096" s="15">
        <f t="shared" si="649"/>
        <v>0.61538461538461542</v>
      </c>
      <c r="AK2096" s="4">
        <f t="shared" si="650"/>
        <v>16319000</v>
      </c>
      <c r="AL2096" s="27">
        <f t="shared" si="651"/>
        <v>4.9022611679637234E-4</v>
      </c>
      <c r="AM2096" s="15">
        <f t="shared" si="658"/>
        <v>6.9612108585084875E-2</v>
      </c>
      <c r="AN2096" s="15">
        <f t="shared" si="659"/>
        <v>1.725046831709194E-5</v>
      </c>
    </row>
    <row r="2097" spans="1:40" x14ac:dyDescent="0.2">
      <c r="A2097" s="4" t="s">
        <v>4628</v>
      </c>
      <c r="B2097" s="3" t="s">
        <v>6</v>
      </c>
      <c r="C2097" s="6">
        <v>158346</v>
      </c>
      <c r="D2097" s="3" t="s">
        <v>530</v>
      </c>
      <c r="E2097" s="6">
        <v>158350</v>
      </c>
      <c r="F2097" s="3" t="s">
        <v>2904</v>
      </c>
      <c r="G2097" s="8">
        <v>7000</v>
      </c>
      <c r="H2097" s="6">
        <v>142</v>
      </c>
      <c r="I2097" s="6">
        <v>158169</v>
      </c>
      <c r="J2097" s="13">
        <v>45138</v>
      </c>
      <c r="K2097" s="9">
        <v>3299.7777794222266</v>
      </c>
      <c r="L2097" s="4" t="s">
        <v>4628</v>
      </c>
      <c r="M2097" s="4" t="s">
        <v>4632</v>
      </c>
      <c r="N2097" s="4">
        <f>VLOOKUP(I2097,BaseModelo!$A$2:$E$5075,5)</f>
        <v>10</v>
      </c>
      <c r="P2097" s="15">
        <v>142.00000000000003</v>
      </c>
      <c r="Q2097" s="4">
        <f>VLOOKUP(I2097,BaseModelo!$A$2:$E$5075,3)</f>
        <v>0</v>
      </c>
      <c r="R2097" s="4">
        <f t="shared" si="640"/>
        <v>32283000</v>
      </c>
      <c r="S2097" s="16">
        <f t="shared" si="641"/>
        <v>2.168323885636403E-4</v>
      </c>
      <c r="T2097" s="4">
        <f t="shared" si="652"/>
        <v>3.0790199176036922E-2</v>
      </c>
      <c r="U2097" s="4">
        <f t="shared" si="653"/>
        <v>3.0790199176036929E-2</v>
      </c>
      <c r="V2097" s="6">
        <f t="shared" si="642"/>
        <v>0</v>
      </c>
      <c r="W2097" s="16" t="str">
        <f t="shared" si="643"/>
        <v/>
      </c>
      <c r="X2097" s="4" t="str">
        <f t="shared" si="654"/>
        <v/>
      </c>
      <c r="Y2097" s="4" t="str">
        <f t="shared" si="644"/>
        <v/>
      </c>
      <c r="Z2097" s="4">
        <f t="shared" si="645"/>
        <v>4121000</v>
      </c>
      <c r="AA2097" s="16">
        <f t="shared" si="646"/>
        <v>1.6986168405726766E-3</v>
      </c>
      <c r="AB2097" s="15">
        <f t="shared" si="655"/>
        <v>0.24120359136132008</v>
      </c>
      <c r="AC2097" s="15">
        <f t="shared" si="656"/>
        <v>0.24120359136132014</v>
      </c>
      <c r="AD2097" s="4">
        <v>158346</v>
      </c>
      <c r="AE2097" s="26">
        <v>1758.65</v>
      </c>
      <c r="AF2097" s="26">
        <v>1299.1278562498903</v>
      </c>
      <c r="AG2097" s="4">
        <f t="shared" si="657"/>
        <v>1846000</v>
      </c>
      <c r="AH2097" s="16">
        <f t="shared" si="647"/>
        <v>3.791982665222102E-3</v>
      </c>
      <c r="AI2097" s="15">
        <f t="shared" si="648"/>
        <v>0.53846153846153844</v>
      </c>
      <c r="AJ2097" s="15">
        <f t="shared" si="649"/>
        <v>0.53846153846153855</v>
      </c>
      <c r="AK2097" s="4">
        <f t="shared" si="650"/>
        <v>16319000</v>
      </c>
      <c r="AL2097" s="27">
        <f t="shared" si="651"/>
        <v>4.289478521968258E-4</v>
      </c>
      <c r="AM2097" s="15">
        <f t="shared" si="658"/>
        <v>6.0910595011949266E-2</v>
      </c>
      <c r="AN2097" s="15">
        <f t="shared" si="659"/>
        <v>1.3207389805273516E-5</v>
      </c>
    </row>
    <row r="2098" spans="1:40" x14ac:dyDescent="0.2">
      <c r="A2098" s="4" t="s">
        <v>4628</v>
      </c>
      <c r="B2098" s="3" t="s">
        <v>6</v>
      </c>
      <c r="C2098" s="6">
        <v>158346</v>
      </c>
      <c r="D2098" s="3" t="s">
        <v>530</v>
      </c>
      <c r="E2098" s="6">
        <v>158352</v>
      </c>
      <c r="F2098" s="3" t="s">
        <v>2905</v>
      </c>
      <c r="G2098" s="8">
        <v>8000</v>
      </c>
      <c r="H2098" s="6">
        <v>142</v>
      </c>
      <c r="I2098" s="6">
        <v>158166</v>
      </c>
      <c r="J2098" s="13">
        <v>45138</v>
      </c>
      <c r="K2098" s="9">
        <v>3771.1746050539732</v>
      </c>
      <c r="L2098" s="4" t="s">
        <v>4628</v>
      </c>
      <c r="M2098" s="4" t="s">
        <v>4632</v>
      </c>
      <c r="N2098" s="4">
        <f>VLOOKUP(I2098,BaseModelo!$A$2:$E$5075,5)</f>
        <v>10</v>
      </c>
      <c r="P2098" s="15">
        <v>142.00000000000003</v>
      </c>
      <c r="Q2098" s="4">
        <f>VLOOKUP(I2098,BaseModelo!$A$2:$E$5075,3)</f>
        <v>0</v>
      </c>
      <c r="R2098" s="4">
        <f t="shared" si="640"/>
        <v>32283000</v>
      </c>
      <c r="S2098" s="16">
        <f t="shared" si="641"/>
        <v>2.4780844407273179E-4</v>
      </c>
      <c r="T2098" s="4">
        <f t="shared" si="652"/>
        <v>3.5188799058327912E-2</v>
      </c>
      <c r="U2098" s="4">
        <f t="shared" si="653"/>
        <v>3.5188799058327919E-2</v>
      </c>
      <c r="V2098" s="6">
        <f t="shared" si="642"/>
        <v>0</v>
      </c>
      <c r="W2098" s="16" t="str">
        <f t="shared" si="643"/>
        <v/>
      </c>
      <c r="X2098" s="4" t="str">
        <f t="shared" si="654"/>
        <v/>
      </c>
      <c r="Y2098" s="4" t="str">
        <f t="shared" si="644"/>
        <v/>
      </c>
      <c r="Z2098" s="4">
        <f t="shared" si="645"/>
        <v>4121000</v>
      </c>
      <c r="AA2098" s="16">
        <f t="shared" si="646"/>
        <v>1.9412763892259161E-3</v>
      </c>
      <c r="AB2098" s="15">
        <f t="shared" si="655"/>
        <v>0.27566124727008007</v>
      </c>
      <c r="AC2098" s="15">
        <f t="shared" si="656"/>
        <v>0.27566124727008012</v>
      </c>
      <c r="AD2098" s="4">
        <v>158346</v>
      </c>
      <c r="AE2098" s="26">
        <v>2013.74</v>
      </c>
      <c r="AF2098" s="26">
        <v>1487.564739569928</v>
      </c>
      <c r="AG2098" s="4">
        <f t="shared" si="657"/>
        <v>1846000</v>
      </c>
      <c r="AH2098" s="16">
        <f t="shared" si="647"/>
        <v>4.3336944745395447E-3</v>
      </c>
      <c r="AI2098" s="15">
        <f t="shared" si="648"/>
        <v>0.61538461538461531</v>
      </c>
      <c r="AJ2098" s="15">
        <f t="shared" si="649"/>
        <v>0.61538461538461542</v>
      </c>
      <c r="AK2098" s="4">
        <f t="shared" si="650"/>
        <v>16319000</v>
      </c>
      <c r="AL2098" s="27">
        <f t="shared" si="651"/>
        <v>4.9022611679637234E-4</v>
      </c>
      <c r="AM2098" s="15">
        <f t="shared" si="658"/>
        <v>6.9612108585084875E-2</v>
      </c>
      <c r="AN2098" s="15">
        <f t="shared" si="659"/>
        <v>1.725046831709194E-5</v>
      </c>
    </row>
    <row r="2099" spans="1:40" x14ac:dyDescent="0.2">
      <c r="A2099" s="4" t="s">
        <v>4628</v>
      </c>
      <c r="B2099" s="3" t="s">
        <v>6</v>
      </c>
      <c r="C2099" s="6">
        <v>158346</v>
      </c>
      <c r="D2099" s="3" t="s">
        <v>530</v>
      </c>
      <c r="E2099" s="6">
        <v>158353</v>
      </c>
      <c r="F2099" s="3" t="s">
        <v>2906</v>
      </c>
      <c r="G2099" s="8">
        <v>7000</v>
      </c>
      <c r="H2099" s="6">
        <v>142</v>
      </c>
      <c r="I2099" s="6">
        <v>156072</v>
      </c>
      <c r="J2099" s="13">
        <v>45138</v>
      </c>
      <c r="K2099" s="9">
        <v>3299.7777794222266</v>
      </c>
      <c r="L2099" s="4" t="s">
        <v>4628</v>
      </c>
      <c r="M2099" s="4" t="s">
        <v>4632</v>
      </c>
      <c r="N2099" s="4">
        <f>VLOOKUP(I2099,BaseModelo!$A$2:$E$5075,5)</f>
        <v>6</v>
      </c>
      <c r="P2099" s="15">
        <v>142.00000000000003</v>
      </c>
      <c r="Q2099" s="4">
        <f>VLOOKUP(I2099,BaseModelo!$A$2:$E$5075,3)</f>
        <v>115</v>
      </c>
      <c r="R2099" s="4">
        <f t="shared" si="640"/>
        <v>32283000</v>
      </c>
      <c r="S2099" s="16">
        <f t="shared" si="641"/>
        <v>2.168323885636403E-4</v>
      </c>
      <c r="T2099" s="4">
        <f t="shared" si="652"/>
        <v>3.0790199176036922E-2</v>
      </c>
      <c r="U2099" s="4">
        <f t="shared" si="653"/>
        <v>3.0790199176036929E-2</v>
      </c>
      <c r="V2099" s="6">
        <f t="shared" si="642"/>
        <v>0</v>
      </c>
      <c r="W2099" s="16" t="str">
        <f t="shared" si="643"/>
        <v/>
      </c>
      <c r="X2099" s="4" t="str">
        <f t="shared" si="654"/>
        <v/>
      </c>
      <c r="Y2099" s="4" t="str">
        <f t="shared" si="644"/>
        <v/>
      </c>
      <c r="Z2099" s="4">
        <f t="shared" si="645"/>
        <v>4853000</v>
      </c>
      <c r="AA2099" s="16">
        <f t="shared" si="646"/>
        <v>1.4424067587059551E-3</v>
      </c>
      <c r="AB2099" s="15">
        <f t="shared" si="655"/>
        <v>0.20482175973624561</v>
      </c>
      <c r="AC2099" s="15">
        <f t="shared" si="656"/>
        <v>0.20482175973624567</v>
      </c>
      <c r="AD2099" s="4">
        <v>158346</v>
      </c>
      <c r="AE2099" s="26">
        <v>1758.65</v>
      </c>
      <c r="AF2099" s="26">
        <v>1299.1278562498903</v>
      </c>
      <c r="AG2099" s="4">
        <f t="shared" si="657"/>
        <v>2735000</v>
      </c>
      <c r="AH2099" s="16">
        <f t="shared" si="647"/>
        <v>2.5594149908592322E-3</v>
      </c>
      <c r="AI2099" s="15">
        <f t="shared" si="648"/>
        <v>0.363436928702011</v>
      </c>
      <c r="AJ2099" s="15">
        <f t="shared" si="649"/>
        <v>0.36343692870201105</v>
      </c>
      <c r="AK2099" s="4">
        <f t="shared" si="650"/>
        <v>16319000</v>
      </c>
      <c r="AL2099" s="27">
        <f t="shared" si="651"/>
        <v>4.289478521968258E-4</v>
      </c>
      <c r="AM2099" s="15">
        <f t="shared" si="658"/>
        <v>6.0910595011949266E-2</v>
      </c>
      <c r="AN2099" s="15">
        <f t="shared" si="659"/>
        <v>1.3207389805273516E-5</v>
      </c>
    </row>
    <row r="2100" spans="1:40" x14ac:dyDescent="0.2">
      <c r="A2100" s="4" t="s">
        <v>4628</v>
      </c>
      <c r="B2100" s="2" t="s">
        <v>6</v>
      </c>
      <c r="C2100" s="5">
        <v>158371</v>
      </c>
      <c r="D2100" s="2" t="s">
        <v>531</v>
      </c>
      <c r="E2100" s="5">
        <v>158372</v>
      </c>
      <c r="F2100" s="2" t="s">
        <v>2908</v>
      </c>
      <c r="G2100" s="7">
        <v>6000</v>
      </c>
      <c r="H2100" s="5">
        <v>142</v>
      </c>
      <c r="I2100" s="6">
        <v>157483</v>
      </c>
      <c r="J2100" s="13">
        <v>45138</v>
      </c>
      <c r="K2100" s="9">
        <v>6000</v>
      </c>
      <c r="L2100" s="4" t="s">
        <v>4628</v>
      </c>
      <c r="M2100" s="4" t="s">
        <v>4632</v>
      </c>
      <c r="N2100" s="4">
        <f>VLOOKUP(I2100,BaseModelo!$A$2:$E$5075,5)</f>
        <v>10</v>
      </c>
      <c r="P2100" s="15">
        <v>142.00000000000003</v>
      </c>
      <c r="Q2100" s="4">
        <f>VLOOKUP(I2100,BaseModelo!$A$2:$E$5075,3)</f>
        <v>0</v>
      </c>
      <c r="R2100" s="4">
        <f t="shared" si="640"/>
        <v>32283000</v>
      </c>
      <c r="S2100" s="16">
        <f t="shared" si="641"/>
        <v>1.8585633305454884E-4</v>
      </c>
      <c r="T2100" s="4">
        <f t="shared" si="652"/>
        <v>2.6391599293745936E-2</v>
      </c>
      <c r="U2100" s="4">
        <f t="shared" si="653"/>
        <v>2.6391599293745942E-2</v>
      </c>
      <c r="V2100" s="6">
        <f t="shared" si="642"/>
        <v>0</v>
      </c>
      <c r="W2100" s="16" t="str">
        <f t="shared" si="643"/>
        <v/>
      </c>
      <c r="X2100" s="4" t="str">
        <f t="shared" si="654"/>
        <v/>
      </c>
      <c r="Y2100" s="4" t="str">
        <f t="shared" si="644"/>
        <v/>
      </c>
      <c r="Z2100" s="4">
        <f t="shared" si="645"/>
        <v>4121000</v>
      </c>
      <c r="AA2100" s="16">
        <f t="shared" si="646"/>
        <v>1.4559572919194371E-3</v>
      </c>
      <c r="AB2100" s="15">
        <f t="shared" si="655"/>
        <v>0.20674593545256006</v>
      </c>
      <c r="AC2100" s="15">
        <f t="shared" si="656"/>
        <v>0.20674593545256012</v>
      </c>
      <c r="AD2100" s="4">
        <v>158371</v>
      </c>
      <c r="AE2100" s="26">
        <v>1503.37</v>
      </c>
      <c r="AF2100" s="26">
        <v>1503.37</v>
      </c>
      <c r="AG2100" s="4">
        <f t="shared" si="657"/>
        <v>1846000</v>
      </c>
      <c r="AH2100" s="16">
        <f t="shared" si="647"/>
        <v>3.2502708559046588E-3</v>
      </c>
      <c r="AI2100" s="15">
        <f t="shared" si="648"/>
        <v>0.46153846153846156</v>
      </c>
      <c r="AJ2100" s="15">
        <f t="shared" si="649"/>
        <v>0.46153846153846162</v>
      </c>
      <c r="AK2100" s="4">
        <f t="shared" si="650"/>
        <v>16319000</v>
      </c>
      <c r="AL2100" s="27">
        <f t="shared" si="651"/>
        <v>3.6766958759727926E-4</v>
      </c>
      <c r="AM2100" s="15">
        <f t="shared" si="658"/>
        <v>5.2209081438813656E-2</v>
      </c>
      <c r="AN2100" s="15">
        <f t="shared" si="659"/>
        <v>9.7033884283642175E-6</v>
      </c>
    </row>
    <row r="2101" spans="1:40" x14ac:dyDescent="0.2">
      <c r="A2101" s="4" t="s">
        <v>4628</v>
      </c>
      <c r="B2101" s="3" t="s">
        <v>6</v>
      </c>
      <c r="C2101" s="6">
        <v>158371</v>
      </c>
      <c r="D2101" s="3" t="s">
        <v>531</v>
      </c>
      <c r="E2101" s="6">
        <v>158373</v>
      </c>
      <c r="F2101" s="3" t="s">
        <v>2909</v>
      </c>
      <c r="G2101" s="8">
        <v>9000</v>
      </c>
      <c r="H2101" s="6">
        <v>142</v>
      </c>
      <c r="I2101" s="6">
        <v>157243</v>
      </c>
      <c r="J2101" s="13">
        <v>45138</v>
      </c>
      <c r="K2101" s="9">
        <v>9000</v>
      </c>
      <c r="L2101" s="4" t="s">
        <v>4628</v>
      </c>
      <c r="M2101" s="4" t="s">
        <v>4632</v>
      </c>
      <c r="N2101" s="4">
        <f>VLOOKUP(I2101,BaseModelo!$A$2:$E$5075,5)</f>
        <v>5</v>
      </c>
      <c r="P2101" s="15">
        <v>142.00000000000003</v>
      </c>
      <c r="Q2101" s="4">
        <f>VLOOKUP(I2101,BaseModelo!$A$2:$E$5075,3)</f>
        <v>110</v>
      </c>
      <c r="R2101" s="4">
        <f t="shared" si="640"/>
        <v>32283000</v>
      </c>
      <c r="S2101" s="16">
        <f t="shared" si="641"/>
        <v>2.7878449958182325E-4</v>
      </c>
      <c r="T2101" s="4">
        <f t="shared" si="652"/>
        <v>3.9587398940618898E-2</v>
      </c>
      <c r="U2101" s="4">
        <f t="shared" si="653"/>
        <v>3.9587398940618912E-2</v>
      </c>
      <c r="V2101" s="6">
        <f t="shared" si="642"/>
        <v>0</v>
      </c>
      <c r="W2101" s="16" t="str">
        <f t="shared" si="643"/>
        <v/>
      </c>
      <c r="X2101" s="4" t="str">
        <f t="shared" si="654"/>
        <v/>
      </c>
      <c r="Y2101" s="4" t="str">
        <f t="shared" si="644"/>
        <v/>
      </c>
      <c r="Z2101" s="4">
        <f t="shared" si="645"/>
        <v>4058000</v>
      </c>
      <c r="AA2101" s="16">
        <f t="shared" si="646"/>
        <v>2.2178413011335633E-3</v>
      </c>
      <c r="AB2101" s="15">
        <f t="shared" si="655"/>
        <v>0.31493346476096601</v>
      </c>
      <c r="AC2101" s="15">
        <f t="shared" si="656"/>
        <v>0.31493346476096606</v>
      </c>
      <c r="AD2101" s="4">
        <v>158371</v>
      </c>
      <c r="AE2101" s="26">
        <v>2255.2800000000002</v>
      </c>
      <c r="AF2101" s="26">
        <v>2255.2800000000002</v>
      </c>
      <c r="AG2101" s="4">
        <f t="shared" si="657"/>
        <v>2193000</v>
      </c>
      <c r="AH2101" s="16">
        <f t="shared" si="647"/>
        <v>4.1039671682626538E-3</v>
      </c>
      <c r="AI2101" s="15">
        <f t="shared" si="648"/>
        <v>0.58276333789329682</v>
      </c>
      <c r="AJ2101" s="15">
        <f t="shared" si="649"/>
        <v>0.58276333789329693</v>
      </c>
      <c r="AK2101" s="4">
        <f t="shared" si="650"/>
        <v>16319000</v>
      </c>
      <c r="AL2101" s="27">
        <f t="shared" si="651"/>
        <v>5.5150438139591883E-4</v>
      </c>
      <c r="AM2101" s="15">
        <f t="shared" si="658"/>
        <v>7.8313622158220478E-2</v>
      </c>
      <c r="AN2101" s="15">
        <f t="shared" si="659"/>
        <v>2.1832623963819486E-5</v>
      </c>
    </row>
    <row r="2102" spans="1:40" x14ac:dyDescent="0.2">
      <c r="A2102" s="4" t="s">
        <v>4628</v>
      </c>
      <c r="B2102" s="3" t="s">
        <v>6</v>
      </c>
      <c r="C2102" s="6">
        <v>158371</v>
      </c>
      <c r="D2102" s="3" t="s">
        <v>531</v>
      </c>
      <c r="E2102" s="6">
        <v>158374</v>
      </c>
      <c r="F2102" s="3" t="s">
        <v>2910</v>
      </c>
      <c r="G2102" s="8">
        <v>6000</v>
      </c>
      <c r="H2102" s="6">
        <v>142</v>
      </c>
      <c r="I2102" s="6">
        <v>157310</v>
      </c>
      <c r="J2102" s="13">
        <v>45138</v>
      </c>
      <c r="K2102" s="9">
        <v>6000</v>
      </c>
      <c r="L2102" s="4" t="s">
        <v>4628</v>
      </c>
      <c r="M2102" s="4" t="s">
        <v>4632</v>
      </c>
      <c r="N2102" s="4">
        <f>VLOOKUP(I2102,BaseModelo!$A$2:$E$5075,5)</f>
        <v>8</v>
      </c>
      <c r="P2102" s="15">
        <v>142.00000000000003</v>
      </c>
      <c r="Q2102" s="4">
        <f>VLOOKUP(I2102,BaseModelo!$A$2:$E$5075,3)</f>
        <v>132</v>
      </c>
      <c r="R2102" s="4">
        <f t="shared" si="640"/>
        <v>32283000</v>
      </c>
      <c r="S2102" s="16">
        <f t="shared" si="641"/>
        <v>1.8585633305454884E-4</v>
      </c>
      <c r="T2102" s="4">
        <f t="shared" si="652"/>
        <v>2.6391599293745936E-2</v>
      </c>
      <c r="U2102" s="4">
        <f t="shared" si="653"/>
        <v>2.6391599293745942E-2</v>
      </c>
      <c r="V2102" s="6">
        <f t="shared" si="642"/>
        <v>0</v>
      </c>
      <c r="W2102" s="16" t="str">
        <f t="shared" si="643"/>
        <v/>
      </c>
      <c r="X2102" s="4" t="str">
        <f t="shared" si="654"/>
        <v/>
      </c>
      <c r="Y2102" s="4" t="str">
        <f t="shared" si="644"/>
        <v/>
      </c>
      <c r="Z2102" s="4">
        <f t="shared" si="645"/>
        <v>5836000</v>
      </c>
      <c r="AA2102" s="16">
        <f t="shared" si="646"/>
        <v>1.028101439342015E-3</v>
      </c>
      <c r="AB2102" s="15">
        <f t="shared" si="655"/>
        <v>0.14599040438656613</v>
      </c>
      <c r="AC2102" s="15">
        <f t="shared" si="656"/>
        <v>0.14599040438656616</v>
      </c>
      <c r="AD2102" s="4">
        <v>158371</v>
      </c>
      <c r="AE2102" s="26">
        <v>1503.37</v>
      </c>
      <c r="AF2102" s="26">
        <v>1503.37</v>
      </c>
      <c r="AG2102" s="4">
        <f t="shared" si="657"/>
        <v>3421000</v>
      </c>
      <c r="AH2102" s="16">
        <f t="shared" si="647"/>
        <v>1.7538731365097924E-3</v>
      </c>
      <c r="AI2102" s="15">
        <f t="shared" si="648"/>
        <v>0.24904998538439052</v>
      </c>
      <c r="AJ2102" s="15">
        <f t="shared" si="649"/>
        <v>0.24904998538439058</v>
      </c>
      <c r="AK2102" s="4">
        <f t="shared" si="650"/>
        <v>16319000</v>
      </c>
      <c r="AL2102" s="27">
        <f t="shared" si="651"/>
        <v>3.6766958759727926E-4</v>
      </c>
      <c r="AM2102" s="15">
        <f t="shared" si="658"/>
        <v>5.2209081438813656E-2</v>
      </c>
      <c r="AN2102" s="15">
        <f t="shared" si="659"/>
        <v>9.7033884283642175E-6</v>
      </c>
    </row>
    <row r="2103" spans="1:40" x14ac:dyDescent="0.2">
      <c r="A2103" s="4" t="s">
        <v>4628</v>
      </c>
      <c r="B2103" s="3" t="s">
        <v>6</v>
      </c>
      <c r="C2103" s="6">
        <v>158371</v>
      </c>
      <c r="D2103" s="3" t="s">
        <v>531</v>
      </c>
      <c r="E2103" s="6">
        <v>158375</v>
      </c>
      <c r="F2103" s="3" t="s">
        <v>2911</v>
      </c>
      <c r="G2103" s="8">
        <v>5000</v>
      </c>
      <c r="H2103" s="6">
        <v>147</v>
      </c>
      <c r="I2103" s="6">
        <v>157937</v>
      </c>
      <c r="J2103" s="13">
        <v>45138</v>
      </c>
      <c r="K2103" s="9">
        <v>5000</v>
      </c>
      <c r="L2103" s="4" t="s">
        <v>4628</v>
      </c>
      <c r="M2103" s="4" t="s">
        <v>4632</v>
      </c>
      <c r="N2103" s="4">
        <f>VLOOKUP(I2103,BaseModelo!$A$2:$E$5075,5)</f>
        <v>10</v>
      </c>
      <c r="P2103" s="15">
        <v>147</v>
      </c>
      <c r="Q2103" s="4">
        <f>VLOOKUP(I2103,BaseModelo!$A$2:$E$5075,3)</f>
        <v>0</v>
      </c>
      <c r="R2103" s="4">
        <f t="shared" si="640"/>
        <v>32283000</v>
      </c>
      <c r="S2103" s="16">
        <f t="shared" si="641"/>
        <v>1.5488027754545735E-4</v>
      </c>
      <c r="T2103" s="4">
        <f t="shared" si="652"/>
        <v>2.2767400799182231E-2</v>
      </c>
      <c r="U2103" s="4">
        <f t="shared" si="653"/>
        <v>2.2767400799182231E-2</v>
      </c>
      <c r="V2103" s="6">
        <f t="shared" si="642"/>
        <v>0</v>
      </c>
      <c r="W2103" s="16" t="str">
        <f t="shared" si="643"/>
        <v/>
      </c>
      <c r="X2103" s="4" t="str">
        <f t="shared" si="654"/>
        <v/>
      </c>
      <c r="Y2103" s="4" t="str">
        <f t="shared" si="644"/>
        <v/>
      </c>
      <c r="Z2103" s="4">
        <f t="shared" si="645"/>
        <v>4121000</v>
      </c>
      <c r="AA2103" s="16">
        <f t="shared" si="646"/>
        <v>1.2132977432661976E-3</v>
      </c>
      <c r="AB2103" s="15">
        <f t="shared" si="655"/>
        <v>0.17835476826013105</v>
      </c>
      <c r="AC2103" s="15">
        <f t="shared" si="656"/>
        <v>0.17835476826013105</v>
      </c>
      <c r="AD2103" s="4">
        <v>158371</v>
      </c>
      <c r="AE2103" s="26">
        <v>1303.3399999999999</v>
      </c>
      <c r="AF2103" s="26">
        <v>1303.3399999999999</v>
      </c>
      <c r="AG2103" s="4">
        <f t="shared" si="657"/>
        <v>1846000</v>
      </c>
      <c r="AH2103" s="16">
        <f t="shared" si="647"/>
        <v>2.7085590465872156E-3</v>
      </c>
      <c r="AI2103" s="15">
        <f t="shared" si="648"/>
        <v>0.39815817984832069</v>
      </c>
      <c r="AJ2103" s="15">
        <f t="shared" si="649"/>
        <v>0.39815817984832069</v>
      </c>
      <c r="AK2103" s="4">
        <f t="shared" si="650"/>
        <v>16319000</v>
      </c>
      <c r="AL2103" s="27">
        <f t="shared" si="651"/>
        <v>3.0639132299773271E-4</v>
      </c>
      <c r="AM2103" s="15">
        <f t="shared" si="658"/>
        <v>4.5039524480666712E-2</v>
      </c>
      <c r="AN2103" s="15">
        <f t="shared" si="659"/>
        <v>6.9757340520810808E-6</v>
      </c>
    </row>
    <row r="2104" spans="1:40" x14ac:dyDescent="0.2">
      <c r="A2104" s="4" t="s">
        <v>4628</v>
      </c>
      <c r="B2104" s="3" t="s">
        <v>6</v>
      </c>
      <c r="C2104" s="6">
        <v>158371</v>
      </c>
      <c r="D2104" s="3" t="s">
        <v>531</v>
      </c>
      <c r="E2104" s="6">
        <v>158376</v>
      </c>
      <c r="F2104" s="3" t="s">
        <v>2912</v>
      </c>
      <c r="G2104" s="8">
        <v>9000</v>
      </c>
      <c r="H2104" s="6">
        <v>142</v>
      </c>
      <c r="I2104" s="6">
        <v>157558</v>
      </c>
      <c r="J2104" s="13">
        <v>45138</v>
      </c>
      <c r="K2104" s="9">
        <v>9000</v>
      </c>
      <c r="L2104" s="4" t="s">
        <v>4628</v>
      </c>
      <c r="M2104" s="4" t="s">
        <v>4632</v>
      </c>
      <c r="N2104" s="4">
        <f>VLOOKUP(I2104,BaseModelo!$A$2:$E$5075,5)</f>
        <v>9</v>
      </c>
      <c r="P2104" s="15">
        <v>142.00000000000003</v>
      </c>
      <c r="Q2104" s="4">
        <f>VLOOKUP(I2104,BaseModelo!$A$2:$E$5075,3)</f>
        <v>147</v>
      </c>
      <c r="R2104" s="4">
        <f t="shared" si="640"/>
        <v>32283000</v>
      </c>
      <c r="S2104" s="16">
        <f t="shared" si="641"/>
        <v>2.7878449958182325E-4</v>
      </c>
      <c r="T2104" s="4">
        <f t="shared" si="652"/>
        <v>3.9587398940618898E-2</v>
      </c>
      <c r="U2104" s="4">
        <f t="shared" si="653"/>
        <v>3.9587398940618912E-2</v>
      </c>
      <c r="V2104" s="6">
        <f t="shared" si="642"/>
        <v>0</v>
      </c>
      <c r="W2104" s="16" t="str">
        <f t="shared" si="643"/>
        <v/>
      </c>
      <c r="X2104" s="4" t="str">
        <f t="shared" si="654"/>
        <v/>
      </c>
      <c r="Y2104" s="4" t="str">
        <f t="shared" si="644"/>
        <v/>
      </c>
      <c r="Z2104" s="4">
        <f t="shared" si="645"/>
        <v>5305000</v>
      </c>
      <c r="AA2104" s="16">
        <f t="shared" si="646"/>
        <v>1.6965127238454288E-3</v>
      </c>
      <c r="AB2104" s="15">
        <f t="shared" si="655"/>
        <v>0.24090480678605089</v>
      </c>
      <c r="AC2104" s="15">
        <f t="shared" si="656"/>
        <v>0.24090480678605092</v>
      </c>
      <c r="AD2104" s="4">
        <v>158371</v>
      </c>
      <c r="AE2104" s="26">
        <v>2255.2800000000002</v>
      </c>
      <c r="AF2104" s="26">
        <v>2255.2800000000002</v>
      </c>
      <c r="AG2104" s="4">
        <f t="shared" si="657"/>
        <v>3095000</v>
      </c>
      <c r="AH2104" s="16">
        <f t="shared" si="647"/>
        <v>2.9079159935379646E-3</v>
      </c>
      <c r="AI2104" s="15">
        <f t="shared" si="648"/>
        <v>0.41292407108239099</v>
      </c>
      <c r="AJ2104" s="15">
        <f t="shared" si="649"/>
        <v>0.41292407108239104</v>
      </c>
      <c r="AK2104" s="4">
        <f t="shared" si="650"/>
        <v>16319000</v>
      </c>
      <c r="AL2104" s="27">
        <f t="shared" si="651"/>
        <v>5.5150438139591883E-4</v>
      </c>
      <c r="AM2104" s="15">
        <f t="shared" si="658"/>
        <v>7.8313622158220478E-2</v>
      </c>
      <c r="AN2104" s="15">
        <f t="shared" si="659"/>
        <v>2.1832623963819486E-5</v>
      </c>
    </row>
    <row r="2105" spans="1:40" x14ac:dyDescent="0.2">
      <c r="A2105" s="4" t="s">
        <v>4627</v>
      </c>
      <c r="B2105" s="2" t="s">
        <v>5</v>
      </c>
      <c r="C2105" s="5">
        <v>158394</v>
      </c>
      <c r="D2105" s="2" t="s">
        <v>533</v>
      </c>
      <c r="E2105" s="5">
        <v>158395</v>
      </c>
      <c r="F2105" s="2" t="s">
        <v>2914</v>
      </c>
      <c r="G2105" s="7">
        <v>10000</v>
      </c>
      <c r="H2105" s="5">
        <v>75</v>
      </c>
      <c r="I2105" s="6">
        <v>157711</v>
      </c>
      <c r="J2105" s="13">
        <v>45138</v>
      </c>
      <c r="K2105" s="9">
        <v>10000</v>
      </c>
      <c r="L2105" s="4" t="s">
        <v>4627</v>
      </c>
      <c r="M2105" s="4" t="s">
        <v>4632</v>
      </c>
      <c r="N2105" s="4">
        <f>VLOOKUP(I2105,BaseModelo!$A$2:$E$5075,5)</f>
        <v>5</v>
      </c>
      <c r="P2105" s="15">
        <v>142.00000000000003</v>
      </c>
      <c r="Q2105" s="4">
        <f>VLOOKUP(I2105,BaseModelo!$A$2:$E$5075,3)</f>
        <v>110</v>
      </c>
      <c r="R2105" s="4">
        <f t="shared" si="640"/>
        <v>32283000</v>
      </c>
      <c r="S2105" s="16">
        <f t="shared" si="641"/>
        <v>3.0976055509091471E-4</v>
      </c>
      <c r="T2105" s="4">
        <f t="shared" si="652"/>
        <v>2.3232041631818603E-2</v>
      </c>
      <c r="U2105" s="4">
        <f t="shared" si="653"/>
        <v>4.3985998822909898E-2</v>
      </c>
      <c r="V2105" s="6">
        <f t="shared" si="642"/>
        <v>0</v>
      </c>
      <c r="W2105" s="16" t="str">
        <f t="shared" si="643"/>
        <v/>
      </c>
      <c r="X2105" s="4" t="str">
        <f t="shared" si="654"/>
        <v/>
      </c>
      <c r="Y2105" s="4" t="str">
        <f t="shared" si="644"/>
        <v/>
      </c>
      <c r="Z2105" s="4">
        <f t="shared" si="645"/>
        <v>4058000</v>
      </c>
      <c r="AA2105" s="16">
        <f t="shared" si="646"/>
        <v>2.4642681123706258E-3</v>
      </c>
      <c r="AB2105" s="15">
        <f t="shared" si="655"/>
        <v>0.18482010842779692</v>
      </c>
      <c r="AC2105" s="15">
        <f t="shared" si="656"/>
        <v>0.34992607195662895</v>
      </c>
      <c r="AD2105" s="4">
        <v>158394</v>
      </c>
      <c r="AE2105" s="26">
        <v>1282.69</v>
      </c>
      <c r="AF2105" s="26">
        <v>1282.69</v>
      </c>
      <c r="AG2105" s="4">
        <f t="shared" si="657"/>
        <v>1768000</v>
      </c>
      <c r="AH2105" s="16">
        <f t="shared" si="647"/>
        <v>5.6561085972850677E-3</v>
      </c>
      <c r="AI2105" s="15">
        <f t="shared" si="648"/>
        <v>0.42420814479638008</v>
      </c>
      <c r="AJ2105" s="15">
        <f t="shared" si="649"/>
        <v>0.80316742081447978</v>
      </c>
      <c r="AK2105" s="4">
        <f t="shared" si="650"/>
        <v>15073000</v>
      </c>
      <c r="AL2105" s="27">
        <f t="shared" si="651"/>
        <v>6.6343793538114506E-4</v>
      </c>
      <c r="AM2105" s="15">
        <f t="shared" si="658"/>
        <v>4.9757845153585882E-2</v>
      </c>
      <c r="AN2105" s="15">
        <f t="shared" si="659"/>
        <v>2.918198024474882E-5</v>
      </c>
    </row>
    <row r="2106" spans="1:40" x14ac:dyDescent="0.2">
      <c r="A2106" s="4" t="s">
        <v>4627</v>
      </c>
      <c r="B2106" s="3" t="s">
        <v>5</v>
      </c>
      <c r="C2106" s="6">
        <v>158394</v>
      </c>
      <c r="D2106" s="3" t="s">
        <v>533</v>
      </c>
      <c r="E2106" s="6">
        <v>158396</v>
      </c>
      <c r="F2106" s="3" t="s">
        <v>2919</v>
      </c>
      <c r="G2106" s="8">
        <v>10000</v>
      </c>
      <c r="H2106" s="6">
        <v>75</v>
      </c>
      <c r="I2106" s="6">
        <v>157706</v>
      </c>
      <c r="J2106" s="13">
        <v>45138</v>
      </c>
      <c r="K2106" s="9">
        <v>10000</v>
      </c>
      <c r="L2106" s="4" t="s">
        <v>4627</v>
      </c>
      <c r="M2106" s="4" t="s">
        <v>4632</v>
      </c>
      <c r="N2106" s="4">
        <f>VLOOKUP(I2106,BaseModelo!$A$2:$E$5075,5)</f>
        <v>5</v>
      </c>
      <c r="P2106" s="15">
        <v>142.00000000000003</v>
      </c>
      <c r="Q2106" s="4">
        <f>VLOOKUP(I2106,BaseModelo!$A$2:$E$5075,3)</f>
        <v>110</v>
      </c>
      <c r="R2106" s="4">
        <f t="shared" si="640"/>
        <v>32283000</v>
      </c>
      <c r="S2106" s="16">
        <f t="shared" si="641"/>
        <v>3.0976055509091471E-4</v>
      </c>
      <c r="T2106" s="4">
        <f t="shared" si="652"/>
        <v>2.3232041631818603E-2</v>
      </c>
      <c r="U2106" s="4">
        <f t="shared" si="653"/>
        <v>4.3985998822909898E-2</v>
      </c>
      <c r="V2106" s="6">
        <f t="shared" si="642"/>
        <v>0</v>
      </c>
      <c r="W2106" s="16" t="str">
        <f t="shared" si="643"/>
        <v/>
      </c>
      <c r="X2106" s="4" t="str">
        <f t="shared" si="654"/>
        <v/>
      </c>
      <c r="Y2106" s="4" t="str">
        <f t="shared" si="644"/>
        <v/>
      </c>
      <c r="Z2106" s="4">
        <f t="shared" si="645"/>
        <v>4058000</v>
      </c>
      <c r="AA2106" s="16">
        <f t="shared" si="646"/>
        <v>2.4642681123706258E-3</v>
      </c>
      <c r="AB2106" s="15">
        <f t="shared" si="655"/>
        <v>0.18482010842779692</v>
      </c>
      <c r="AC2106" s="15">
        <f t="shared" si="656"/>
        <v>0.34992607195662895</v>
      </c>
      <c r="AD2106" s="4">
        <v>158394</v>
      </c>
      <c r="AE2106" s="26">
        <v>1282.69</v>
      </c>
      <c r="AF2106" s="26">
        <v>1282.69</v>
      </c>
      <c r="AG2106" s="4">
        <f t="shared" si="657"/>
        <v>1768000</v>
      </c>
      <c r="AH2106" s="16">
        <f t="shared" si="647"/>
        <v>5.6561085972850677E-3</v>
      </c>
      <c r="AI2106" s="15">
        <f t="shared" si="648"/>
        <v>0.42420814479638008</v>
      </c>
      <c r="AJ2106" s="15">
        <f t="shared" si="649"/>
        <v>0.80316742081447978</v>
      </c>
      <c r="AK2106" s="4">
        <f t="shared" si="650"/>
        <v>15073000</v>
      </c>
      <c r="AL2106" s="27">
        <f t="shared" si="651"/>
        <v>6.6343793538114506E-4</v>
      </c>
      <c r="AM2106" s="15">
        <f t="shared" si="658"/>
        <v>4.9757845153585882E-2</v>
      </c>
      <c r="AN2106" s="15">
        <f t="shared" si="659"/>
        <v>2.918198024474882E-5</v>
      </c>
    </row>
    <row r="2107" spans="1:40" x14ac:dyDescent="0.2">
      <c r="A2107" s="4" t="s">
        <v>4627</v>
      </c>
      <c r="B2107" s="3" t="s">
        <v>5</v>
      </c>
      <c r="C2107" s="6">
        <v>158394</v>
      </c>
      <c r="D2107" s="3" t="s">
        <v>533</v>
      </c>
      <c r="E2107" s="6">
        <v>158397</v>
      </c>
      <c r="F2107" s="3" t="s">
        <v>2920</v>
      </c>
      <c r="G2107" s="8">
        <v>7000</v>
      </c>
      <c r="H2107" s="6">
        <v>137</v>
      </c>
      <c r="I2107" s="6">
        <v>157818</v>
      </c>
      <c r="J2107" s="13">
        <v>45138</v>
      </c>
      <c r="K2107" s="9">
        <v>7000</v>
      </c>
      <c r="L2107" s="4" t="s">
        <v>4627</v>
      </c>
      <c r="M2107" s="4" t="s">
        <v>4632</v>
      </c>
      <c r="N2107" s="4">
        <f>VLOOKUP(I2107,BaseModelo!$A$2:$E$5075,5)</f>
        <v>6</v>
      </c>
      <c r="P2107" s="15">
        <v>142.00000000000003</v>
      </c>
      <c r="Q2107" s="4">
        <f>VLOOKUP(I2107,BaseModelo!$A$2:$E$5075,3)</f>
        <v>115</v>
      </c>
      <c r="R2107" s="4">
        <f t="shared" si="640"/>
        <v>32283000</v>
      </c>
      <c r="S2107" s="16">
        <f t="shared" si="641"/>
        <v>2.168323885636403E-4</v>
      </c>
      <c r="T2107" s="4">
        <f t="shared" si="652"/>
        <v>2.970603723321872E-2</v>
      </c>
      <c r="U2107" s="4">
        <f t="shared" si="653"/>
        <v>3.0790199176036929E-2</v>
      </c>
      <c r="V2107" s="6">
        <f t="shared" si="642"/>
        <v>0</v>
      </c>
      <c r="W2107" s="16" t="str">
        <f t="shared" si="643"/>
        <v/>
      </c>
      <c r="X2107" s="4" t="str">
        <f t="shared" si="654"/>
        <v/>
      </c>
      <c r="Y2107" s="4" t="str">
        <f t="shared" si="644"/>
        <v/>
      </c>
      <c r="Z2107" s="4">
        <f t="shared" si="645"/>
        <v>4853000</v>
      </c>
      <c r="AA2107" s="16">
        <f t="shared" si="646"/>
        <v>1.4424067587059551E-3</v>
      </c>
      <c r="AB2107" s="15">
        <f t="shared" si="655"/>
        <v>0.19760972594271584</v>
      </c>
      <c r="AC2107" s="15">
        <f t="shared" si="656"/>
        <v>0.20482175973624567</v>
      </c>
      <c r="AD2107" s="4">
        <v>158394</v>
      </c>
      <c r="AE2107" s="26">
        <v>1689.62</v>
      </c>
      <c r="AF2107" s="26">
        <v>1689.62</v>
      </c>
      <c r="AG2107" s="4">
        <f t="shared" si="657"/>
        <v>1993000</v>
      </c>
      <c r="AH2107" s="16">
        <f t="shared" si="647"/>
        <v>3.5122930255895636E-3</v>
      </c>
      <c r="AI2107" s="15">
        <f t="shared" si="648"/>
        <v>0.48118414450577018</v>
      </c>
      <c r="AJ2107" s="15">
        <f t="shared" si="649"/>
        <v>0.49874560963371811</v>
      </c>
      <c r="AK2107" s="4">
        <f t="shared" si="650"/>
        <v>15073000</v>
      </c>
      <c r="AL2107" s="27">
        <f t="shared" si="651"/>
        <v>4.6440655476680156E-4</v>
      </c>
      <c r="AM2107" s="15">
        <f t="shared" si="658"/>
        <v>6.3623698003051815E-2</v>
      </c>
      <c r="AN2107" s="15">
        <f t="shared" si="659"/>
        <v>1.4299170319926922E-5</v>
      </c>
    </row>
    <row r="2108" spans="1:40" x14ac:dyDescent="0.2">
      <c r="A2108" s="4" t="s">
        <v>4627</v>
      </c>
      <c r="B2108" s="3" t="s">
        <v>5</v>
      </c>
      <c r="C2108" s="6">
        <v>158394</v>
      </c>
      <c r="D2108" s="3" t="s">
        <v>533</v>
      </c>
      <c r="E2108" s="6">
        <v>158398</v>
      </c>
      <c r="F2108" s="3" t="s">
        <v>2921</v>
      </c>
      <c r="G2108" s="8">
        <v>50000</v>
      </c>
      <c r="H2108" s="6">
        <v>75</v>
      </c>
      <c r="I2108" s="6">
        <v>157714</v>
      </c>
      <c r="J2108" s="13">
        <v>45138</v>
      </c>
      <c r="K2108" s="9">
        <v>50000</v>
      </c>
      <c r="L2108" s="4" t="s">
        <v>4627</v>
      </c>
      <c r="M2108" s="4" t="s">
        <v>4632</v>
      </c>
      <c r="N2108" s="4">
        <f>VLOOKUP(I2108,BaseModelo!$A$2:$E$5075,5)</f>
        <v>4</v>
      </c>
      <c r="P2108" s="15">
        <v>75</v>
      </c>
      <c r="Q2108" s="4">
        <f>VLOOKUP(I2108,BaseModelo!$A$2:$E$5075,3)</f>
        <v>110</v>
      </c>
      <c r="R2108" s="4">
        <f t="shared" si="640"/>
        <v>32283000</v>
      </c>
      <c r="S2108" s="16">
        <f t="shared" si="641"/>
        <v>1.5488027754545735E-3</v>
      </c>
      <c r="T2108" s="4">
        <f t="shared" si="652"/>
        <v>0.11616020815909302</v>
      </c>
      <c r="U2108" s="4">
        <f t="shared" si="653"/>
        <v>0.11616020815909302</v>
      </c>
      <c r="V2108" s="6">
        <f t="shared" si="642"/>
        <v>0</v>
      </c>
      <c r="W2108" s="16" t="str">
        <f t="shared" si="643"/>
        <v/>
      </c>
      <c r="X2108" s="4" t="str">
        <f t="shared" si="654"/>
        <v/>
      </c>
      <c r="Y2108" s="4" t="str">
        <f t="shared" si="644"/>
        <v/>
      </c>
      <c r="Z2108" s="4">
        <f t="shared" si="645"/>
        <v>2331000</v>
      </c>
      <c r="AA2108" s="16">
        <f t="shared" si="646"/>
        <v>2.145002145002145E-2</v>
      </c>
      <c r="AB2108" s="15">
        <f t="shared" si="655"/>
        <v>1.6087516087516087</v>
      </c>
      <c r="AC2108" s="15">
        <f t="shared" si="656"/>
        <v>1.6087516087516087</v>
      </c>
      <c r="AD2108" s="4">
        <v>158394</v>
      </c>
      <c r="AE2108" s="26">
        <v>6386.28</v>
      </c>
      <c r="AF2108" s="26">
        <v>6386.28</v>
      </c>
      <c r="AG2108" s="4">
        <f t="shared" si="657"/>
        <v>1421000</v>
      </c>
      <c r="AH2108" s="16">
        <f t="shared" si="647"/>
        <v>3.5186488388458829E-2</v>
      </c>
      <c r="AI2108" s="15">
        <f t="shared" si="648"/>
        <v>2.6389866291344122</v>
      </c>
      <c r="AJ2108" s="15">
        <f t="shared" si="649"/>
        <v>2.6389866291344122</v>
      </c>
      <c r="AK2108" s="4">
        <f t="shared" si="650"/>
        <v>15073000</v>
      </c>
      <c r="AL2108" s="27">
        <f t="shared" si="651"/>
        <v>3.3171896769057254E-3</v>
      </c>
      <c r="AM2108" s="15">
        <f t="shared" si="658"/>
        <v>0.24878922576792942</v>
      </c>
      <c r="AN2108" s="15">
        <f t="shared" si="659"/>
        <v>3.8532544337256355E-4</v>
      </c>
    </row>
    <row r="2109" spans="1:40" x14ac:dyDescent="0.2">
      <c r="A2109" s="4" t="s">
        <v>4627</v>
      </c>
      <c r="B2109" s="3" t="s">
        <v>5</v>
      </c>
      <c r="C2109" s="6">
        <v>158394</v>
      </c>
      <c r="D2109" s="3" t="s">
        <v>533</v>
      </c>
      <c r="E2109" s="6">
        <v>158399</v>
      </c>
      <c r="F2109" s="3" t="s">
        <v>2922</v>
      </c>
      <c r="G2109" s="8">
        <v>10000</v>
      </c>
      <c r="H2109" s="6">
        <v>85</v>
      </c>
      <c r="I2109" s="6">
        <v>157717</v>
      </c>
      <c r="J2109" s="13">
        <v>45138</v>
      </c>
      <c r="K2109" s="9">
        <v>10000</v>
      </c>
      <c r="L2109" s="4" t="s">
        <v>4627</v>
      </c>
      <c r="M2109" s="4" t="s">
        <v>4632</v>
      </c>
      <c r="N2109" s="4">
        <f>VLOOKUP(I2109,BaseModelo!$A$2:$E$5075,5)</f>
        <v>8</v>
      </c>
      <c r="P2109" s="15">
        <v>142.00000000000003</v>
      </c>
      <c r="Q2109" s="4">
        <f>VLOOKUP(I2109,BaseModelo!$A$2:$E$5075,3)</f>
        <v>132</v>
      </c>
      <c r="R2109" s="4">
        <f t="shared" si="640"/>
        <v>32283000</v>
      </c>
      <c r="S2109" s="16">
        <f t="shared" si="641"/>
        <v>3.0976055509091471E-4</v>
      </c>
      <c r="T2109" s="4">
        <f t="shared" si="652"/>
        <v>2.6329647182727751E-2</v>
      </c>
      <c r="U2109" s="4">
        <f t="shared" si="653"/>
        <v>4.3985998822909898E-2</v>
      </c>
      <c r="V2109" s="6">
        <f t="shared" si="642"/>
        <v>0</v>
      </c>
      <c r="W2109" s="16" t="str">
        <f t="shared" si="643"/>
        <v/>
      </c>
      <c r="X2109" s="4" t="str">
        <f t="shared" si="654"/>
        <v/>
      </c>
      <c r="Y2109" s="4" t="str">
        <f t="shared" si="644"/>
        <v/>
      </c>
      <c r="Z2109" s="4">
        <f t="shared" si="645"/>
        <v>5836000</v>
      </c>
      <c r="AA2109" s="16">
        <f t="shared" si="646"/>
        <v>1.7135023989033585E-3</v>
      </c>
      <c r="AB2109" s="15">
        <f t="shared" si="655"/>
        <v>0.14564770390678547</v>
      </c>
      <c r="AC2109" s="15">
        <f t="shared" si="656"/>
        <v>0.24331734064427696</v>
      </c>
      <c r="AD2109" s="4">
        <v>158394</v>
      </c>
      <c r="AE2109" s="26">
        <v>1462.14</v>
      </c>
      <c r="AF2109" s="26">
        <v>1462.14</v>
      </c>
      <c r="AG2109" s="4">
        <f t="shared" si="657"/>
        <v>2254000</v>
      </c>
      <c r="AH2109" s="16">
        <f t="shared" si="647"/>
        <v>4.4365572315882874E-3</v>
      </c>
      <c r="AI2109" s="15">
        <f t="shared" si="648"/>
        <v>0.37710736468500444</v>
      </c>
      <c r="AJ2109" s="15">
        <f t="shared" si="649"/>
        <v>0.62999112688553693</v>
      </c>
      <c r="AK2109" s="4">
        <f t="shared" si="650"/>
        <v>15073000</v>
      </c>
      <c r="AL2109" s="27">
        <f t="shared" si="651"/>
        <v>6.6343793538114506E-4</v>
      </c>
      <c r="AM2109" s="15">
        <f t="shared" si="658"/>
        <v>5.639222450739733E-2</v>
      </c>
      <c r="AN2109" s="15">
        <f t="shared" si="659"/>
        <v>2.918198024474882E-5</v>
      </c>
    </row>
    <row r="2110" spans="1:40" x14ac:dyDescent="0.2">
      <c r="A2110" s="4" t="s">
        <v>4627</v>
      </c>
      <c r="B2110" s="3" t="s">
        <v>5</v>
      </c>
      <c r="C2110" s="6">
        <v>158394</v>
      </c>
      <c r="D2110" s="3" t="s">
        <v>533</v>
      </c>
      <c r="E2110" s="6">
        <v>158400</v>
      </c>
      <c r="F2110" s="3" t="s">
        <v>2923</v>
      </c>
      <c r="G2110" s="8">
        <v>50000</v>
      </c>
      <c r="H2110" s="6">
        <v>75</v>
      </c>
      <c r="I2110" s="6">
        <v>157707</v>
      </c>
      <c r="J2110" s="13">
        <v>45138</v>
      </c>
      <c r="K2110" s="9">
        <v>50000</v>
      </c>
      <c r="L2110" s="4" t="s">
        <v>4627</v>
      </c>
      <c r="M2110" s="4" t="s">
        <v>4632</v>
      </c>
      <c r="N2110" s="4">
        <f>VLOOKUP(I2110,BaseModelo!$A$2:$E$5075,5)</f>
        <v>7</v>
      </c>
      <c r="P2110" s="15">
        <v>75</v>
      </c>
      <c r="Q2110" s="4">
        <f>VLOOKUP(I2110,BaseModelo!$A$2:$E$5075,3)</f>
        <v>127</v>
      </c>
      <c r="R2110" s="4">
        <f t="shared" si="640"/>
        <v>32283000</v>
      </c>
      <c r="S2110" s="16">
        <f t="shared" si="641"/>
        <v>1.5488027754545735E-3</v>
      </c>
      <c r="T2110" s="4">
        <f t="shared" si="652"/>
        <v>0.11616020815909302</v>
      </c>
      <c r="U2110" s="4">
        <f t="shared" si="653"/>
        <v>0.11616020815909302</v>
      </c>
      <c r="V2110" s="6">
        <f t="shared" si="642"/>
        <v>0</v>
      </c>
      <c r="W2110" s="16" t="str">
        <f t="shared" si="643"/>
        <v/>
      </c>
      <c r="X2110" s="4" t="str">
        <f t="shared" si="654"/>
        <v/>
      </c>
      <c r="Y2110" s="4" t="str">
        <f t="shared" si="644"/>
        <v/>
      </c>
      <c r="Z2110" s="4">
        <f t="shared" si="645"/>
        <v>4022000</v>
      </c>
      <c r="AA2110" s="16">
        <f t="shared" si="646"/>
        <v>1.2431626056688214E-2</v>
      </c>
      <c r="AB2110" s="15">
        <f t="shared" si="655"/>
        <v>0.93237195425161612</v>
      </c>
      <c r="AC2110" s="15">
        <f t="shared" si="656"/>
        <v>0.93237195425161612</v>
      </c>
      <c r="AD2110" s="4">
        <v>158394</v>
      </c>
      <c r="AE2110" s="26">
        <v>6386.28</v>
      </c>
      <c r="AF2110" s="26">
        <v>6386.28</v>
      </c>
      <c r="AG2110" s="4">
        <f t="shared" si="657"/>
        <v>1778000</v>
      </c>
      <c r="AH2110" s="16">
        <f t="shared" si="647"/>
        <v>2.81214848143982E-2</v>
      </c>
      <c r="AI2110" s="15">
        <f t="shared" si="648"/>
        <v>2.1091113610798651</v>
      </c>
      <c r="AJ2110" s="15">
        <f t="shared" si="649"/>
        <v>2.1091113610798651</v>
      </c>
      <c r="AK2110" s="4">
        <f t="shared" si="650"/>
        <v>15073000</v>
      </c>
      <c r="AL2110" s="27">
        <f t="shared" si="651"/>
        <v>3.3171896769057254E-3</v>
      </c>
      <c r="AM2110" s="15">
        <f t="shared" si="658"/>
        <v>0.24878922576792942</v>
      </c>
      <c r="AN2110" s="15">
        <f t="shared" si="659"/>
        <v>3.8532544337256355E-4</v>
      </c>
    </row>
    <row r="2111" spans="1:40" x14ac:dyDescent="0.2">
      <c r="A2111" s="4" t="s">
        <v>4627</v>
      </c>
      <c r="B2111" s="2" t="s">
        <v>10</v>
      </c>
      <c r="C2111" s="5">
        <v>158408</v>
      </c>
      <c r="D2111" s="2" t="s">
        <v>536</v>
      </c>
      <c r="E2111" s="5">
        <v>158410</v>
      </c>
      <c r="F2111" s="2" t="s">
        <v>2936</v>
      </c>
      <c r="G2111" s="7">
        <v>7000</v>
      </c>
      <c r="H2111" s="5">
        <v>115</v>
      </c>
      <c r="I2111" s="6">
        <v>157491</v>
      </c>
      <c r="J2111" s="13">
        <v>45138</v>
      </c>
      <c r="K2111" s="9">
        <v>7000</v>
      </c>
      <c r="L2111" s="4" t="s">
        <v>4627</v>
      </c>
      <c r="M2111" s="4" t="s">
        <v>4632</v>
      </c>
      <c r="N2111" s="4">
        <f>VLOOKUP(I2111,BaseModelo!$A$2:$E$5075,5)</f>
        <v>8</v>
      </c>
      <c r="P2111" s="15">
        <v>142.00000000000003</v>
      </c>
      <c r="Q2111" s="4">
        <f>VLOOKUP(I2111,BaseModelo!$A$2:$E$5075,3)</f>
        <v>132</v>
      </c>
      <c r="R2111" s="4">
        <f t="shared" si="640"/>
        <v>32283000</v>
      </c>
      <c r="S2111" s="16">
        <f t="shared" si="641"/>
        <v>2.168323885636403E-4</v>
      </c>
      <c r="T2111" s="4">
        <f t="shared" si="652"/>
        <v>2.4935724684818635E-2</v>
      </c>
      <c r="U2111" s="4">
        <f t="shared" si="653"/>
        <v>3.0790199176036929E-2</v>
      </c>
      <c r="V2111" s="6">
        <f t="shared" si="642"/>
        <v>0</v>
      </c>
      <c r="W2111" s="16" t="str">
        <f t="shared" si="643"/>
        <v/>
      </c>
      <c r="X2111" s="4" t="str">
        <f t="shared" si="654"/>
        <v/>
      </c>
      <c r="Y2111" s="4" t="str">
        <f t="shared" si="644"/>
        <v/>
      </c>
      <c r="Z2111" s="4">
        <f t="shared" si="645"/>
        <v>5836000</v>
      </c>
      <c r="AA2111" s="16">
        <f t="shared" si="646"/>
        <v>1.199451679232351E-3</v>
      </c>
      <c r="AB2111" s="15">
        <f t="shared" si="655"/>
        <v>0.13793694311172036</v>
      </c>
      <c r="AC2111" s="15">
        <f t="shared" si="656"/>
        <v>0.17032213845099387</v>
      </c>
      <c r="AD2111" s="4">
        <v>158408</v>
      </c>
      <c r="AE2111" s="26">
        <v>1399.93</v>
      </c>
      <c r="AF2111" s="26">
        <v>1399.93</v>
      </c>
      <c r="AG2111" s="4">
        <f t="shared" si="657"/>
        <v>2254000</v>
      </c>
      <c r="AH2111" s="16">
        <f t="shared" si="647"/>
        <v>3.105590062111801E-3</v>
      </c>
      <c r="AI2111" s="15">
        <f t="shared" si="648"/>
        <v>0.3571428571428571</v>
      </c>
      <c r="AJ2111" s="15">
        <f t="shared" si="649"/>
        <v>0.44099378881987583</v>
      </c>
      <c r="AK2111" s="4">
        <f t="shared" si="650"/>
        <v>15073000</v>
      </c>
      <c r="AL2111" s="27">
        <f t="shared" si="651"/>
        <v>4.6440655476680156E-4</v>
      </c>
      <c r="AM2111" s="15">
        <f t="shared" si="658"/>
        <v>5.3406753798182181E-2</v>
      </c>
      <c r="AN2111" s="15">
        <f t="shared" si="659"/>
        <v>1.4299170319926922E-5</v>
      </c>
    </row>
    <row r="2112" spans="1:40" x14ac:dyDescent="0.2">
      <c r="A2112" s="4" t="s">
        <v>4627</v>
      </c>
      <c r="B2112" s="3" t="s">
        <v>10</v>
      </c>
      <c r="C2112" s="6">
        <v>158408</v>
      </c>
      <c r="D2112" s="3" t="s">
        <v>536</v>
      </c>
      <c r="E2112" s="6">
        <v>158411</v>
      </c>
      <c r="F2112" s="3" t="s">
        <v>2940</v>
      </c>
      <c r="G2112" s="8">
        <v>18000</v>
      </c>
      <c r="H2112" s="6">
        <v>100</v>
      </c>
      <c r="I2112" s="6">
        <v>158134</v>
      </c>
      <c r="J2112" s="13">
        <v>45138</v>
      </c>
      <c r="K2112" s="9">
        <v>18000</v>
      </c>
      <c r="L2112" s="4" t="s">
        <v>4627</v>
      </c>
      <c r="M2112" s="4" t="s">
        <v>4632</v>
      </c>
      <c r="N2112" s="4">
        <f>VLOOKUP(I2112,BaseModelo!$A$2:$E$5075,5)</f>
        <v>10</v>
      </c>
      <c r="P2112" s="15">
        <v>122</v>
      </c>
      <c r="Q2112" s="4">
        <f>VLOOKUP(I2112,BaseModelo!$A$2:$E$5075,3)</f>
        <v>0</v>
      </c>
      <c r="R2112" s="4">
        <f t="shared" si="640"/>
        <v>32283000</v>
      </c>
      <c r="S2112" s="16">
        <f t="shared" si="641"/>
        <v>5.575689991636465E-4</v>
      </c>
      <c r="T2112" s="4">
        <f t="shared" si="652"/>
        <v>5.5756899916364649E-2</v>
      </c>
      <c r="U2112" s="4">
        <f t="shared" si="653"/>
        <v>6.8023417897964872E-2</v>
      </c>
      <c r="V2112" s="6">
        <f t="shared" si="642"/>
        <v>0</v>
      </c>
      <c r="W2112" s="16" t="str">
        <f t="shared" si="643"/>
        <v/>
      </c>
      <c r="X2112" s="4" t="str">
        <f t="shared" si="654"/>
        <v/>
      </c>
      <c r="Y2112" s="4" t="str">
        <f t="shared" si="644"/>
        <v/>
      </c>
      <c r="Z2112" s="4">
        <f t="shared" si="645"/>
        <v>4121000</v>
      </c>
      <c r="AA2112" s="16">
        <f t="shared" si="646"/>
        <v>4.3678718757583111E-3</v>
      </c>
      <c r="AB2112" s="15">
        <f t="shared" si="655"/>
        <v>0.43678718757583113</v>
      </c>
      <c r="AC2112" s="15">
        <f t="shared" si="656"/>
        <v>0.532880368842514</v>
      </c>
      <c r="AD2112" s="4">
        <v>158408</v>
      </c>
      <c r="AE2112" s="26">
        <v>3117.25</v>
      </c>
      <c r="AF2112" s="26">
        <v>3117.25</v>
      </c>
      <c r="AG2112" s="4">
        <f t="shared" si="657"/>
        <v>2105000</v>
      </c>
      <c r="AH2112" s="16">
        <f t="shared" si="647"/>
        <v>8.5510688836104506E-3</v>
      </c>
      <c r="AI2112" s="15">
        <f t="shared" si="648"/>
        <v>0.85510688836104509</v>
      </c>
      <c r="AJ2112" s="15">
        <f t="shared" si="649"/>
        <v>1.0432304038004749</v>
      </c>
      <c r="AK2112" s="4">
        <f t="shared" si="650"/>
        <v>15073000</v>
      </c>
      <c r="AL2112" s="27">
        <f t="shared" si="651"/>
        <v>1.1941882836860611E-3</v>
      </c>
      <c r="AM2112" s="15">
        <f t="shared" si="658"/>
        <v>0.11941882836860611</v>
      </c>
      <c r="AN2112" s="15">
        <f t="shared" si="659"/>
        <v>8.1232768670030361E-5</v>
      </c>
    </row>
    <row r="2113" spans="1:40" x14ac:dyDescent="0.2">
      <c r="A2113" s="4" t="s">
        <v>4627</v>
      </c>
      <c r="B2113" s="3" t="s">
        <v>10</v>
      </c>
      <c r="C2113" s="6">
        <v>158408</v>
      </c>
      <c r="D2113" s="3" t="s">
        <v>536</v>
      </c>
      <c r="E2113" s="6">
        <v>158412</v>
      </c>
      <c r="F2113" s="3" t="s">
        <v>2941</v>
      </c>
      <c r="G2113" s="8">
        <v>15000</v>
      </c>
      <c r="H2113" s="6">
        <v>95</v>
      </c>
      <c r="I2113" s="6">
        <v>158143</v>
      </c>
      <c r="J2113" s="13">
        <v>45138</v>
      </c>
      <c r="K2113" s="9">
        <v>15000</v>
      </c>
      <c r="L2113" s="4" t="s">
        <v>4627</v>
      </c>
      <c r="M2113" s="4" t="s">
        <v>4632</v>
      </c>
      <c r="N2113" s="4">
        <f>VLOOKUP(I2113,BaseModelo!$A$2:$E$5075,5)</f>
        <v>10</v>
      </c>
      <c r="P2113" s="15">
        <v>132</v>
      </c>
      <c r="Q2113" s="4">
        <f>VLOOKUP(I2113,BaseModelo!$A$2:$E$5075,3)</f>
        <v>0</v>
      </c>
      <c r="R2113" s="4">
        <f t="shared" si="640"/>
        <v>32283000</v>
      </c>
      <c r="S2113" s="16">
        <f t="shared" si="641"/>
        <v>4.6464083263637206E-4</v>
      </c>
      <c r="T2113" s="4">
        <f t="shared" si="652"/>
        <v>4.4140879100455346E-2</v>
      </c>
      <c r="U2113" s="4">
        <f t="shared" si="653"/>
        <v>6.1332589908001112E-2</v>
      </c>
      <c r="V2113" s="6">
        <f t="shared" si="642"/>
        <v>0</v>
      </c>
      <c r="W2113" s="16" t="str">
        <f t="shared" si="643"/>
        <v/>
      </c>
      <c r="X2113" s="4" t="str">
        <f t="shared" si="654"/>
        <v/>
      </c>
      <c r="Y2113" s="4" t="str">
        <f t="shared" si="644"/>
        <v/>
      </c>
      <c r="Z2113" s="4">
        <f t="shared" si="645"/>
        <v>4121000</v>
      </c>
      <c r="AA2113" s="16">
        <f t="shared" si="646"/>
        <v>3.6398932297985924E-3</v>
      </c>
      <c r="AB2113" s="15">
        <f t="shared" si="655"/>
        <v>0.34578985683086627</v>
      </c>
      <c r="AC2113" s="15">
        <f t="shared" si="656"/>
        <v>0.48046590633341418</v>
      </c>
      <c r="AD2113" s="4">
        <v>158408</v>
      </c>
      <c r="AE2113" s="26">
        <v>2462.0500000000002</v>
      </c>
      <c r="AF2113" s="26">
        <v>2462.0500000000002</v>
      </c>
      <c r="AG2113" s="4">
        <f t="shared" si="657"/>
        <v>2105000</v>
      </c>
      <c r="AH2113" s="16">
        <f t="shared" si="647"/>
        <v>7.1258907363420431E-3</v>
      </c>
      <c r="AI2113" s="15">
        <f t="shared" si="648"/>
        <v>0.6769596199524941</v>
      </c>
      <c r="AJ2113" s="15">
        <f t="shared" si="649"/>
        <v>0.94061757719714967</v>
      </c>
      <c r="AK2113" s="4">
        <f t="shared" si="650"/>
        <v>15073000</v>
      </c>
      <c r="AL2113" s="27">
        <f t="shared" si="651"/>
        <v>9.9515690307171775E-4</v>
      </c>
      <c r="AM2113" s="15">
        <f t="shared" si="658"/>
        <v>9.4539905791813192E-2</v>
      </c>
      <c r="AN2113" s="15">
        <f t="shared" si="659"/>
        <v>6.1035550230214081E-5</v>
      </c>
    </row>
    <row r="2114" spans="1:40" x14ac:dyDescent="0.2">
      <c r="A2114" s="4" t="s">
        <v>4627</v>
      </c>
      <c r="B2114" s="3" t="s">
        <v>10</v>
      </c>
      <c r="C2114" s="6">
        <v>158408</v>
      </c>
      <c r="D2114" s="3" t="s">
        <v>536</v>
      </c>
      <c r="E2114" s="6">
        <v>158413</v>
      </c>
      <c r="F2114" s="3" t="s">
        <v>2942</v>
      </c>
      <c r="G2114" s="8">
        <v>10000</v>
      </c>
      <c r="H2114" s="6">
        <v>95</v>
      </c>
      <c r="I2114" s="6">
        <v>157487</v>
      </c>
      <c r="J2114" s="13">
        <v>45138</v>
      </c>
      <c r="K2114" s="9">
        <v>10000</v>
      </c>
      <c r="L2114" s="4" t="s">
        <v>4627</v>
      </c>
      <c r="M2114" s="4" t="s">
        <v>4632</v>
      </c>
      <c r="N2114" s="4">
        <f>VLOOKUP(I2114,BaseModelo!$A$2:$E$5075,5)</f>
        <v>8</v>
      </c>
      <c r="P2114" s="15">
        <v>142.00000000000003</v>
      </c>
      <c r="Q2114" s="4">
        <f>VLOOKUP(I2114,BaseModelo!$A$2:$E$5075,3)</f>
        <v>132</v>
      </c>
      <c r="R2114" s="4">
        <f t="shared" ref="R2114:R2177" si="660">SUMIFS($G:$G,$M:$M,M2114)</f>
        <v>32283000</v>
      </c>
      <c r="S2114" s="16">
        <f t="shared" ref="S2114:S2177" si="661">G2114/R2114</f>
        <v>3.0976055509091471E-4</v>
      </c>
      <c r="T2114" s="4">
        <f t="shared" si="652"/>
        <v>2.9427252733636899E-2</v>
      </c>
      <c r="U2114" s="4">
        <f t="shared" si="653"/>
        <v>4.3985998822909898E-2</v>
      </c>
      <c r="V2114" s="6">
        <f t="shared" ref="V2114:V2177" si="662">SUMIFS($G:$G,$O:$O,O2114)</f>
        <v>0</v>
      </c>
      <c r="W2114" s="16" t="str">
        <f t="shared" ref="W2114:W2177" si="663">IFERROR(G2114/V2114,"")</f>
        <v/>
      </c>
      <c r="X2114" s="4" t="str">
        <f t="shared" si="654"/>
        <v/>
      </c>
      <c r="Y2114" s="4" t="str">
        <f t="shared" ref="Y2114:Y2177" si="664">IFERROR(W2114*P2114,"")</f>
        <v/>
      </c>
      <c r="Z2114" s="4">
        <f t="shared" ref="Z2114:Z2177" si="665">SUMIFS($G:$G,$N:$N,N2114)</f>
        <v>5836000</v>
      </c>
      <c r="AA2114" s="16">
        <f t="shared" ref="AA2114:AA2177" si="666">IFERROR(G2114/Z2114,"")</f>
        <v>1.7135023989033585E-3</v>
      </c>
      <c r="AB2114" s="15">
        <f t="shared" si="655"/>
        <v>0.16278272789581905</v>
      </c>
      <c r="AC2114" s="15">
        <f t="shared" si="656"/>
        <v>0.24331734064427696</v>
      </c>
      <c r="AD2114" s="4">
        <v>158408</v>
      </c>
      <c r="AE2114" s="26">
        <v>1641.49</v>
      </c>
      <c r="AF2114" s="26">
        <v>1641.49</v>
      </c>
      <c r="AG2114" s="4">
        <f t="shared" si="657"/>
        <v>2254000</v>
      </c>
      <c r="AH2114" s="16">
        <f t="shared" ref="AH2114:AH2177" si="667">IFERROR($G2114/AG2114,"")</f>
        <v>4.4365572315882874E-3</v>
      </c>
      <c r="AI2114" s="15">
        <f t="shared" ref="AI2114:AI2177" si="668">IFERROR(AH2114*H2114,"")</f>
        <v>0.42147293700088728</v>
      </c>
      <c r="AJ2114" s="15">
        <f t="shared" ref="AJ2114:AJ2177" si="669">IFERROR(AH2114*P2114,"")</f>
        <v>0.62999112688553693</v>
      </c>
      <c r="AK2114" s="4">
        <f t="shared" ref="AK2114:AK2177" si="670">SUMIFS($G:$G,$A:$A,$A2114,$M:$M,$M2114)</f>
        <v>15073000</v>
      </c>
      <c r="AL2114" s="27">
        <f t="shared" ref="AL2114:AL2177" si="671">IFERROR($G2114/AK2114,"")</f>
        <v>6.6343793538114506E-4</v>
      </c>
      <c r="AM2114" s="15">
        <f t="shared" si="658"/>
        <v>6.3026603861208785E-2</v>
      </c>
      <c r="AN2114" s="15">
        <f t="shared" si="659"/>
        <v>2.918198024474882E-5</v>
      </c>
    </row>
    <row r="2115" spans="1:40" x14ac:dyDescent="0.2">
      <c r="A2115" s="4" t="s">
        <v>4627</v>
      </c>
      <c r="B2115" s="3" t="s">
        <v>10</v>
      </c>
      <c r="C2115" s="6">
        <v>158408</v>
      </c>
      <c r="D2115" s="3" t="s">
        <v>536</v>
      </c>
      <c r="E2115" s="6">
        <v>158691</v>
      </c>
      <c r="F2115" s="3" t="s">
        <v>2951</v>
      </c>
      <c r="G2115" s="8">
        <v>15000</v>
      </c>
      <c r="H2115" s="6">
        <v>90</v>
      </c>
      <c r="I2115" s="6">
        <v>158666</v>
      </c>
      <c r="J2115" s="13">
        <v>45138</v>
      </c>
      <c r="K2115" s="9">
        <v>15000</v>
      </c>
      <c r="L2115" s="4" t="s">
        <v>4627</v>
      </c>
      <c r="M2115" s="4" t="s">
        <v>4632</v>
      </c>
      <c r="N2115" s="4">
        <f>VLOOKUP(I2115,BaseModelo!$A$2:$E$5075,5)</f>
        <v>10</v>
      </c>
      <c r="P2115" s="15">
        <v>132</v>
      </c>
      <c r="Q2115" s="4">
        <f>VLOOKUP(I2115,BaseModelo!$A$2:$E$5075,3)</f>
        <v>0</v>
      </c>
      <c r="R2115" s="4">
        <f t="shared" si="660"/>
        <v>32283000</v>
      </c>
      <c r="S2115" s="16">
        <f t="shared" si="661"/>
        <v>4.6464083263637206E-4</v>
      </c>
      <c r="T2115" s="4">
        <f t="shared" ref="T2115:T2178" si="672">S2115*H2115</f>
        <v>4.1817674937273487E-2</v>
      </c>
      <c r="U2115" s="4">
        <f t="shared" ref="U2115:U2178" si="673">S2115*P2115</f>
        <v>6.1332589908001112E-2</v>
      </c>
      <c r="V2115" s="6">
        <f t="shared" si="662"/>
        <v>0</v>
      </c>
      <c r="W2115" s="16" t="str">
        <f t="shared" si="663"/>
        <v/>
      </c>
      <c r="X2115" s="4" t="str">
        <f t="shared" ref="X2115:X2178" si="674">IFERROR(W2115*H2115,"")</f>
        <v/>
      </c>
      <c r="Y2115" s="4" t="str">
        <f t="shared" si="664"/>
        <v/>
      </c>
      <c r="Z2115" s="4">
        <f t="shared" si="665"/>
        <v>4121000</v>
      </c>
      <c r="AA2115" s="16">
        <f t="shared" si="666"/>
        <v>3.6398932297985924E-3</v>
      </c>
      <c r="AB2115" s="15">
        <f t="shared" ref="AB2115:AB2178" si="675">IFERROR(AA2115*H2115,"")</f>
        <v>0.32759039068187334</v>
      </c>
      <c r="AC2115" s="15">
        <f t="shared" ref="AC2115:AC2178" si="676">IFERROR(AA2115*P2115,"")</f>
        <v>0.48046590633341418</v>
      </c>
      <c r="AD2115" s="4">
        <v>158408</v>
      </c>
      <c r="AE2115" s="26">
        <v>2324.0300000000002</v>
      </c>
      <c r="AF2115" s="26">
        <v>2324.0300000000002</v>
      </c>
      <c r="AG2115" s="4">
        <f t="shared" ref="AG2115:AG2178" si="677">SUMIFS($G:$G,$N:$N,$N2115,$A:$A,$A2115)</f>
        <v>2105000</v>
      </c>
      <c r="AH2115" s="16">
        <f t="shared" si="667"/>
        <v>7.1258907363420431E-3</v>
      </c>
      <c r="AI2115" s="15">
        <f t="shared" si="668"/>
        <v>0.64133016627078387</v>
      </c>
      <c r="AJ2115" s="15">
        <f t="shared" si="669"/>
        <v>0.94061757719714967</v>
      </c>
      <c r="AK2115" s="4">
        <f t="shared" si="670"/>
        <v>15073000</v>
      </c>
      <c r="AL2115" s="27">
        <f t="shared" si="671"/>
        <v>9.9515690307171775E-4</v>
      </c>
      <c r="AM2115" s="15">
        <f t="shared" ref="AM2115:AM2178" si="678">IFERROR(AL2115*H2115,"")</f>
        <v>8.9564121276454592E-2</v>
      </c>
      <c r="AN2115" s="15">
        <f t="shared" ref="AN2115:AN2178" si="679">IFERROR(AL2115*U2115,"")</f>
        <v>6.1035550230214081E-5</v>
      </c>
    </row>
    <row r="2116" spans="1:40" x14ac:dyDescent="0.2">
      <c r="A2116" s="4" t="s">
        <v>4627</v>
      </c>
      <c r="B2116" s="3" t="s">
        <v>5</v>
      </c>
      <c r="C2116" s="6">
        <v>158435</v>
      </c>
      <c r="D2116" s="3" t="s">
        <v>322</v>
      </c>
      <c r="E2116" s="6">
        <v>158566</v>
      </c>
      <c r="F2116" s="3" t="s">
        <v>2933</v>
      </c>
      <c r="G2116" s="8">
        <v>7000</v>
      </c>
      <c r="H2116" s="6">
        <v>142</v>
      </c>
      <c r="I2116" s="6">
        <v>157421</v>
      </c>
      <c r="J2116" s="13">
        <v>45138</v>
      </c>
      <c r="K2116" s="9">
        <v>7000</v>
      </c>
      <c r="L2116" s="4" t="s">
        <v>4627</v>
      </c>
      <c r="M2116" s="4" t="s">
        <v>4632</v>
      </c>
      <c r="N2116" s="4">
        <f>VLOOKUP(I2116,BaseModelo!$A$2:$E$5075,5)</f>
        <v>4</v>
      </c>
      <c r="P2116" s="15">
        <v>142.00000000000003</v>
      </c>
      <c r="Q2116" s="4">
        <f>VLOOKUP(I2116,BaseModelo!$A$2:$E$5075,3)</f>
        <v>110</v>
      </c>
      <c r="R2116" s="4">
        <f t="shared" si="660"/>
        <v>32283000</v>
      </c>
      <c r="S2116" s="16">
        <f t="shared" si="661"/>
        <v>2.168323885636403E-4</v>
      </c>
      <c r="T2116" s="4">
        <f t="shared" si="672"/>
        <v>3.0790199176036922E-2</v>
      </c>
      <c r="U2116" s="4">
        <f t="shared" si="673"/>
        <v>3.0790199176036929E-2</v>
      </c>
      <c r="V2116" s="6">
        <f t="shared" si="662"/>
        <v>0</v>
      </c>
      <c r="W2116" s="16" t="str">
        <f t="shared" si="663"/>
        <v/>
      </c>
      <c r="X2116" s="4" t="str">
        <f t="shared" si="674"/>
        <v/>
      </c>
      <c r="Y2116" s="4" t="str">
        <f t="shared" si="664"/>
        <v/>
      </c>
      <c r="Z2116" s="4">
        <f t="shared" si="665"/>
        <v>2331000</v>
      </c>
      <c r="AA2116" s="16">
        <f t="shared" si="666"/>
        <v>3.003003003003003E-3</v>
      </c>
      <c r="AB2116" s="15">
        <f t="shared" si="675"/>
        <v>0.42642642642642642</v>
      </c>
      <c r="AC2116" s="15">
        <f t="shared" si="676"/>
        <v>0.42642642642642653</v>
      </c>
      <c r="AD2116" s="4">
        <v>158435</v>
      </c>
      <c r="AE2116" s="26">
        <v>1758.65</v>
      </c>
      <c r="AF2116" s="26">
        <v>1758.65</v>
      </c>
      <c r="AG2116" s="4">
        <f t="shared" si="677"/>
        <v>1421000</v>
      </c>
      <c r="AH2116" s="16">
        <f t="shared" si="667"/>
        <v>4.9261083743842365E-3</v>
      </c>
      <c r="AI2116" s="15">
        <f t="shared" si="668"/>
        <v>0.69950738916256161</v>
      </c>
      <c r="AJ2116" s="15">
        <f t="shared" si="669"/>
        <v>0.69950738916256172</v>
      </c>
      <c r="AK2116" s="4">
        <f t="shared" si="670"/>
        <v>15073000</v>
      </c>
      <c r="AL2116" s="27">
        <f t="shared" si="671"/>
        <v>4.6440655476680156E-4</v>
      </c>
      <c r="AM2116" s="15">
        <f t="shared" si="678"/>
        <v>6.5945730776885828E-2</v>
      </c>
      <c r="AN2116" s="15">
        <f t="shared" si="679"/>
        <v>1.4299170319926922E-5</v>
      </c>
    </row>
    <row r="2117" spans="1:40" x14ac:dyDescent="0.2">
      <c r="A2117" s="4" t="s">
        <v>4627</v>
      </c>
      <c r="B2117" s="3" t="s">
        <v>5</v>
      </c>
      <c r="C2117" s="6">
        <v>158435</v>
      </c>
      <c r="D2117" s="3" t="s">
        <v>322</v>
      </c>
      <c r="E2117" s="6">
        <v>158567</v>
      </c>
      <c r="F2117" s="3" t="s">
        <v>2934</v>
      </c>
      <c r="G2117" s="8">
        <v>7000</v>
      </c>
      <c r="H2117" s="6">
        <v>142</v>
      </c>
      <c r="I2117" s="6">
        <v>157412</v>
      </c>
      <c r="J2117" s="13">
        <v>45138</v>
      </c>
      <c r="K2117" s="9">
        <v>7000</v>
      </c>
      <c r="L2117" s="4" t="s">
        <v>4627</v>
      </c>
      <c r="M2117" s="4" t="s">
        <v>4632</v>
      </c>
      <c r="N2117" s="4">
        <f>VLOOKUP(I2117,BaseModelo!$A$2:$E$5075,5)</f>
        <v>4</v>
      </c>
      <c r="P2117" s="15">
        <v>142.00000000000003</v>
      </c>
      <c r="Q2117" s="4">
        <f>VLOOKUP(I2117,BaseModelo!$A$2:$E$5075,3)</f>
        <v>110</v>
      </c>
      <c r="R2117" s="4">
        <f t="shared" si="660"/>
        <v>32283000</v>
      </c>
      <c r="S2117" s="16">
        <f t="shared" si="661"/>
        <v>2.168323885636403E-4</v>
      </c>
      <c r="T2117" s="4">
        <f t="shared" si="672"/>
        <v>3.0790199176036922E-2</v>
      </c>
      <c r="U2117" s="4">
        <f t="shared" si="673"/>
        <v>3.0790199176036929E-2</v>
      </c>
      <c r="V2117" s="6">
        <f t="shared" si="662"/>
        <v>0</v>
      </c>
      <c r="W2117" s="16" t="str">
        <f t="shared" si="663"/>
        <v/>
      </c>
      <c r="X2117" s="4" t="str">
        <f t="shared" si="674"/>
        <v/>
      </c>
      <c r="Y2117" s="4" t="str">
        <f t="shared" si="664"/>
        <v/>
      </c>
      <c r="Z2117" s="4">
        <f t="shared" si="665"/>
        <v>2331000</v>
      </c>
      <c r="AA2117" s="16">
        <f t="shared" si="666"/>
        <v>3.003003003003003E-3</v>
      </c>
      <c r="AB2117" s="15">
        <f t="shared" si="675"/>
        <v>0.42642642642642642</v>
      </c>
      <c r="AC2117" s="15">
        <f t="shared" si="676"/>
        <v>0.42642642642642653</v>
      </c>
      <c r="AD2117" s="4">
        <v>158435</v>
      </c>
      <c r="AE2117" s="26">
        <v>1758.65</v>
      </c>
      <c r="AF2117" s="26">
        <v>1758.65</v>
      </c>
      <c r="AG2117" s="4">
        <f t="shared" si="677"/>
        <v>1421000</v>
      </c>
      <c r="AH2117" s="16">
        <f t="shared" si="667"/>
        <v>4.9261083743842365E-3</v>
      </c>
      <c r="AI2117" s="15">
        <f t="shared" si="668"/>
        <v>0.69950738916256161</v>
      </c>
      <c r="AJ2117" s="15">
        <f t="shared" si="669"/>
        <v>0.69950738916256172</v>
      </c>
      <c r="AK2117" s="4">
        <f t="shared" si="670"/>
        <v>15073000</v>
      </c>
      <c r="AL2117" s="27">
        <f t="shared" si="671"/>
        <v>4.6440655476680156E-4</v>
      </c>
      <c r="AM2117" s="15">
        <f t="shared" si="678"/>
        <v>6.5945730776885828E-2</v>
      </c>
      <c r="AN2117" s="15">
        <f t="shared" si="679"/>
        <v>1.4299170319926922E-5</v>
      </c>
    </row>
    <row r="2118" spans="1:40" x14ac:dyDescent="0.2">
      <c r="A2118" s="4" t="s">
        <v>4628</v>
      </c>
      <c r="B2118" s="3" t="s">
        <v>13</v>
      </c>
      <c r="C2118" s="6">
        <v>158501</v>
      </c>
      <c r="D2118" s="3" t="s">
        <v>547</v>
      </c>
      <c r="E2118" s="6">
        <v>158642</v>
      </c>
      <c r="F2118" s="3" t="s">
        <v>3004</v>
      </c>
      <c r="G2118" s="8">
        <v>8000</v>
      </c>
      <c r="H2118" s="6">
        <v>142</v>
      </c>
      <c r="I2118" s="6">
        <v>158322</v>
      </c>
      <c r="J2118" s="13">
        <v>45138</v>
      </c>
      <c r="K2118" s="9">
        <v>8000</v>
      </c>
      <c r="L2118" s="4" t="s">
        <v>4628</v>
      </c>
      <c r="M2118" s="4" t="s">
        <v>4632</v>
      </c>
      <c r="N2118" s="4">
        <f>VLOOKUP(I2118,BaseModelo!$A$2:$E$5075,5)</f>
        <v>8</v>
      </c>
      <c r="P2118" s="15">
        <v>142.00000000000003</v>
      </c>
      <c r="Q2118" s="4">
        <f>VLOOKUP(I2118,BaseModelo!$A$2:$E$5075,3)</f>
        <v>132</v>
      </c>
      <c r="R2118" s="4">
        <f t="shared" si="660"/>
        <v>32283000</v>
      </c>
      <c r="S2118" s="16">
        <f t="shared" si="661"/>
        <v>2.4780844407273179E-4</v>
      </c>
      <c r="T2118" s="4">
        <f t="shared" si="672"/>
        <v>3.5188799058327912E-2</v>
      </c>
      <c r="U2118" s="4">
        <f t="shared" si="673"/>
        <v>3.5188799058327919E-2</v>
      </c>
      <c r="V2118" s="6">
        <f t="shared" si="662"/>
        <v>0</v>
      </c>
      <c r="W2118" s="16" t="str">
        <f t="shared" si="663"/>
        <v/>
      </c>
      <c r="X2118" s="4" t="str">
        <f t="shared" si="674"/>
        <v/>
      </c>
      <c r="Y2118" s="4" t="str">
        <f t="shared" si="664"/>
        <v/>
      </c>
      <c r="Z2118" s="4">
        <f t="shared" si="665"/>
        <v>5836000</v>
      </c>
      <c r="AA2118" s="16">
        <f t="shared" si="666"/>
        <v>1.3708019191226869E-3</v>
      </c>
      <c r="AB2118" s="15">
        <f t="shared" si="675"/>
        <v>0.19465387251542154</v>
      </c>
      <c r="AC2118" s="15">
        <f t="shared" si="676"/>
        <v>0.19465387251542157</v>
      </c>
      <c r="AD2118" s="4">
        <v>158501</v>
      </c>
      <c r="AE2118" s="26">
        <v>2013.74</v>
      </c>
      <c r="AF2118" s="26">
        <v>2013.74</v>
      </c>
      <c r="AG2118" s="4">
        <f t="shared" si="677"/>
        <v>3421000</v>
      </c>
      <c r="AH2118" s="16">
        <f t="shared" si="667"/>
        <v>2.3384975153463898E-3</v>
      </c>
      <c r="AI2118" s="15">
        <f t="shared" si="668"/>
        <v>0.33206664717918738</v>
      </c>
      <c r="AJ2118" s="15">
        <f t="shared" si="669"/>
        <v>0.33206664717918744</v>
      </c>
      <c r="AK2118" s="4">
        <f t="shared" si="670"/>
        <v>16319000</v>
      </c>
      <c r="AL2118" s="27">
        <f t="shared" si="671"/>
        <v>4.9022611679637234E-4</v>
      </c>
      <c r="AM2118" s="15">
        <f t="shared" si="678"/>
        <v>6.9612108585084875E-2</v>
      </c>
      <c r="AN2118" s="15">
        <f t="shared" si="679"/>
        <v>1.725046831709194E-5</v>
      </c>
    </row>
    <row r="2119" spans="1:40" x14ac:dyDescent="0.2">
      <c r="A2119" s="4" t="s">
        <v>4628</v>
      </c>
      <c r="B2119" s="3" t="s">
        <v>13</v>
      </c>
      <c r="C2119" s="6">
        <v>158501</v>
      </c>
      <c r="D2119" s="3" t="s">
        <v>547</v>
      </c>
      <c r="E2119" s="6">
        <v>159148</v>
      </c>
      <c r="F2119" s="3" t="s">
        <v>3011</v>
      </c>
      <c r="G2119" s="8">
        <v>5000</v>
      </c>
      <c r="H2119" s="6">
        <v>147</v>
      </c>
      <c r="I2119" s="6">
        <v>158901</v>
      </c>
      <c r="J2119" s="13">
        <v>45138</v>
      </c>
      <c r="K2119" s="9">
        <v>5000</v>
      </c>
      <c r="L2119" s="4" t="s">
        <v>4628</v>
      </c>
      <c r="M2119" s="4" t="s">
        <v>4632</v>
      </c>
      <c r="N2119" s="4">
        <f>VLOOKUP(I2119,BaseModelo!$A$2:$E$5075,5)</f>
        <v>9</v>
      </c>
      <c r="P2119" s="15">
        <v>147</v>
      </c>
      <c r="Q2119" s="4">
        <f>VLOOKUP(I2119,BaseModelo!$A$2:$E$5075,3)</f>
        <v>147</v>
      </c>
      <c r="R2119" s="4">
        <f t="shared" si="660"/>
        <v>32283000</v>
      </c>
      <c r="S2119" s="16">
        <f t="shared" si="661"/>
        <v>1.5488027754545735E-4</v>
      </c>
      <c r="T2119" s="4">
        <f t="shared" si="672"/>
        <v>2.2767400799182231E-2</v>
      </c>
      <c r="U2119" s="4">
        <f t="shared" si="673"/>
        <v>2.2767400799182231E-2</v>
      </c>
      <c r="V2119" s="6">
        <f t="shared" si="662"/>
        <v>0</v>
      </c>
      <c r="W2119" s="16" t="str">
        <f t="shared" si="663"/>
        <v/>
      </c>
      <c r="X2119" s="4" t="str">
        <f t="shared" si="674"/>
        <v/>
      </c>
      <c r="Y2119" s="4" t="str">
        <f t="shared" si="664"/>
        <v/>
      </c>
      <c r="Z2119" s="4">
        <f t="shared" si="665"/>
        <v>5305000</v>
      </c>
      <c r="AA2119" s="16">
        <f t="shared" si="666"/>
        <v>9.42507068803016E-4</v>
      </c>
      <c r="AB2119" s="15">
        <f t="shared" si="675"/>
        <v>0.13854853911404336</v>
      </c>
      <c r="AC2119" s="15">
        <f t="shared" si="676"/>
        <v>0.13854853911404336</v>
      </c>
      <c r="AD2119" s="4">
        <v>158501</v>
      </c>
      <c r="AE2119" s="26">
        <v>1303.3399999999999</v>
      </c>
      <c r="AF2119" s="26">
        <v>1303.3399999999999</v>
      </c>
      <c r="AG2119" s="4">
        <f t="shared" si="677"/>
        <v>3095000</v>
      </c>
      <c r="AH2119" s="16">
        <f t="shared" si="667"/>
        <v>1.6155088852988692E-3</v>
      </c>
      <c r="AI2119" s="15">
        <f t="shared" si="668"/>
        <v>0.23747980613893377</v>
      </c>
      <c r="AJ2119" s="15">
        <f t="shared" si="669"/>
        <v>0.23747980613893377</v>
      </c>
      <c r="AK2119" s="4">
        <f t="shared" si="670"/>
        <v>16319000</v>
      </c>
      <c r="AL2119" s="27">
        <f t="shared" si="671"/>
        <v>3.0639132299773271E-4</v>
      </c>
      <c r="AM2119" s="15">
        <f t="shared" si="678"/>
        <v>4.5039524480666712E-2</v>
      </c>
      <c r="AN2119" s="15">
        <f t="shared" si="679"/>
        <v>6.9757340520810808E-6</v>
      </c>
    </row>
    <row r="2120" spans="1:40" x14ac:dyDescent="0.2">
      <c r="A2120" s="4" t="s">
        <v>4627</v>
      </c>
      <c r="B2120" s="2" t="s">
        <v>5</v>
      </c>
      <c r="C2120" s="5">
        <v>158528</v>
      </c>
      <c r="D2120" s="2" t="s">
        <v>534</v>
      </c>
      <c r="E2120" s="5">
        <v>158529</v>
      </c>
      <c r="F2120" s="2" t="s">
        <v>2924</v>
      </c>
      <c r="G2120" s="7">
        <v>25000</v>
      </c>
      <c r="H2120" s="5">
        <v>75</v>
      </c>
      <c r="I2120" s="6">
        <v>157912</v>
      </c>
      <c r="J2120" s="13">
        <v>45138</v>
      </c>
      <c r="K2120" s="9">
        <v>25000</v>
      </c>
      <c r="L2120" s="4" t="s">
        <v>4627</v>
      </c>
      <c r="M2120" s="4" t="s">
        <v>4632</v>
      </c>
      <c r="N2120" s="4">
        <f>VLOOKUP(I2120,BaseModelo!$A$2:$E$5075,5)</f>
        <v>6</v>
      </c>
      <c r="P2120" s="15">
        <v>110.00000000000001</v>
      </c>
      <c r="Q2120" s="4">
        <f>VLOOKUP(I2120,BaseModelo!$A$2:$E$5075,3)</f>
        <v>115</v>
      </c>
      <c r="R2120" s="4">
        <f t="shared" si="660"/>
        <v>32283000</v>
      </c>
      <c r="S2120" s="16">
        <f t="shared" si="661"/>
        <v>7.7440138772728677E-4</v>
      </c>
      <c r="T2120" s="4">
        <f t="shared" si="672"/>
        <v>5.8080104079546509E-2</v>
      </c>
      <c r="U2120" s="4">
        <f t="shared" si="673"/>
        <v>8.5184152650001552E-2</v>
      </c>
      <c r="V2120" s="6">
        <f t="shared" si="662"/>
        <v>0</v>
      </c>
      <c r="W2120" s="16" t="str">
        <f t="shared" si="663"/>
        <v/>
      </c>
      <c r="X2120" s="4" t="str">
        <f t="shared" si="674"/>
        <v/>
      </c>
      <c r="Y2120" s="4" t="str">
        <f t="shared" si="664"/>
        <v/>
      </c>
      <c r="Z2120" s="4">
        <f t="shared" si="665"/>
        <v>4853000</v>
      </c>
      <c r="AA2120" s="16">
        <f t="shared" si="666"/>
        <v>5.1514527096641251E-3</v>
      </c>
      <c r="AB2120" s="15">
        <f t="shared" si="675"/>
        <v>0.3863589532248094</v>
      </c>
      <c r="AC2120" s="15">
        <f t="shared" si="676"/>
        <v>0.56665979806305389</v>
      </c>
      <c r="AD2120" s="4">
        <v>158528</v>
      </c>
      <c r="AE2120" s="26">
        <v>3193.06</v>
      </c>
      <c r="AF2120" s="26">
        <v>3193.06</v>
      </c>
      <c r="AG2120" s="4">
        <f t="shared" si="677"/>
        <v>1993000</v>
      </c>
      <c r="AH2120" s="16">
        <f t="shared" si="667"/>
        <v>1.2543903662819869E-2</v>
      </c>
      <c r="AI2120" s="15">
        <f t="shared" si="668"/>
        <v>0.94079277471149014</v>
      </c>
      <c r="AJ2120" s="15">
        <f t="shared" si="669"/>
        <v>1.3798294029101859</v>
      </c>
      <c r="AK2120" s="4">
        <f t="shared" si="670"/>
        <v>15073000</v>
      </c>
      <c r="AL2120" s="27">
        <f t="shared" si="671"/>
        <v>1.6585948384528627E-3</v>
      </c>
      <c r="AM2120" s="15">
        <f t="shared" si="678"/>
        <v>0.12439461288396471</v>
      </c>
      <c r="AN2120" s="15">
        <f t="shared" si="679"/>
        <v>1.4128599590327331E-4</v>
      </c>
    </row>
    <row r="2121" spans="1:40" x14ac:dyDescent="0.2">
      <c r="A2121" s="4" t="s">
        <v>4627</v>
      </c>
      <c r="B2121" s="3" t="s">
        <v>5</v>
      </c>
      <c r="C2121" s="6">
        <v>158528</v>
      </c>
      <c r="D2121" s="3" t="s">
        <v>534</v>
      </c>
      <c r="E2121" s="6">
        <v>158530</v>
      </c>
      <c r="F2121" s="3" t="s">
        <v>2925</v>
      </c>
      <c r="G2121" s="8">
        <v>25000</v>
      </c>
      <c r="H2121" s="6">
        <v>75</v>
      </c>
      <c r="I2121" s="6">
        <v>157728</v>
      </c>
      <c r="J2121" s="13">
        <v>45138</v>
      </c>
      <c r="K2121" s="9">
        <v>25000</v>
      </c>
      <c r="L2121" s="4" t="s">
        <v>4627</v>
      </c>
      <c r="M2121" s="4" t="s">
        <v>4632</v>
      </c>
      <c r="N2121" s="4">
        <f>VLOOKUP(I2121,BaseModelo!$A$2:$E$5075,5)</f>
        <v>4</v>
      </c>
      <c r="P2121" s="15">
        <v>110.00000000000001</v>
      </c>
      <c r="Q2121" s="4">
        <f>VLOOKUP(I2121,BaseModelo!$A$2:$E$5075,3)</f>
        <v>110</v>
      </c>
      <c r="R2121" s="4">
        <f t="shared" si="660"/>
        <v>32283000</v>
      </c>
      <c r="S2121" s="16">
        <f t="shared" si="661"/>
        <v>7.7440138772728677E-4</v>
      </c>
      <c r="T2121" s="4">
        <f t="shared" si="672"/>
        <v>5.8080104079546509E-2</v>
      </c>
      <c r="U2121" s="4">
        <f t="shared" si="673"/>
        <v>8.5184152650001552E-2</v>
      </c>
      <c r="V2121" s="6">
        <f t="shared" si="662"/>
        <v>0</v>
      </c>
      <c r="W2121" s="16" t="str">
        <f t="shared" si="663"/>
        <v/>
      </c>
      <c r="X2121" s="4" t="str">
        <f t="shared" si="674"/>
        <v/>
      </c>
      <c r="Y2121" s="4" t="str">
        <f t="shared" si="664"/>
        <v/>
      </c>
      <c r="Z2121" s="4">
        <f t="shared" si="665"/>
        <v>2331000</v>
      </c>
      <c r="AA2121" s="16">
        <f t="shared" si="666"/>
        <v>1.0725010725010725E-2</v>
      </c>
      <c r="AB2121" s="15">
        <f t="shared" si="675"/>
        <v>0.80437580437580436</v>
      </c>
      <c r="AC2121" s="15">
        <f t="shared" si="676"/>
        <v>1.1797511797511799</v>
      </c>
      <c r="AD2121" s="4">
        <v>158528</v>
      </c>
      <c r="AE2121" s="26">
        <v>3193.06</v>
      </c>
      <c r="AF2121" s="26">
        <v>3193.06</v>
      </c>
      <c r="AG2121" s="4">
        <f t="shared" si="677"/>
        <v>1421000</v>
      </c>
      <c r="AH2121" s="16">
        <f t="shared" si="667"/>
        <v>1.7593244194229415E-2</v>
      </c>
      <c r="AI2121" s="15">
        <f t="shared" si="668"/>
        <v>1.3194933145672061</v>
      </c>
      <c r="AJ2121" s="15">
        <f t="shared" si="669"/>
        <v>1.9352568613652359</v>
      </c>
      <c r="AK2121" s="4">
        <f t="shared" si="670"/>
        <v>15073000</v>
      </c>
      <c r="AL2121" s="27">
        <f t="shared" si="671"/>
        <v>1.6585948384528627E-3</v>
      </c>
      <c r="AM2121" s="15">
        <f t="shared" si="678"/>
        <v>0.12439461288396471</v>
      </c>
      <c r="AN2121" s="15">
        <f t="shared" si="679"/>
        <v>1.4128599590327331E-4</v>
      </c>
    </row>
    <row r="2122" spans="1:40" x14ac:dyDescent="0.2">
      <c r="A2122" s="4" t="s">
        <v>4627</v>
      </c>
      <c r="B2122" s="3" t="s">
        <v>5</v>
      </c>
      <c r="C2122" s="6">
        <v>158528</v>
      </c>
      <c r="D2122" s="3" t="s">
        <v>534</v>
      </c>
      <c r="E2122" s="6">
        <v>158532</v>
      </c>
      <c r="F2122" s="3" t="s">
        <v>2926</v>
      </c>
      <c r="G2122" s="8">
        <v>13000</v>
      </c>
      <c r="H2122" s="6">
        <v>75</v>
      </c>
      <c r="I2122" s="6">
        <v>157659</v>
      </c>
      <c r="J2122" s="13">
        <v>45138</v>
      </c>
      <c r="K2122" s="9">
        <v>13000</v>
      </c>
      <c r="L2122" s="4" t="s">
        <v>4627</v>
      </c>
      <c r="M2122" s="4" t="s">
        <v>4632</v>
      </c>
      <c r="N2122" s="4">
        <f>VLOOKUP(I2122,BaseModelo!$A$2:$E$5075,5)</f>
        <v>5</v>
      </c>
      <c r="P2122" s="15">
        <v>132</v>
      </c>
      <c r="Q2122" s="4">
        <f>VLOOKUP(I2122,BaseModelo!$A$2:$E$5075,3)</f>
        <v>110</v>
      </c>
      <c r="R2122" s="4">
        <f t="shared" si="660"/>
        <v>32283000</v>
      </c>
      <c r="S2122" s="16">
        <f t="shared" si="661"/>
        <v>4.0268872161818914E-4</v>
      </c>
      <c r="T2122" s="4">
        <f t="shared" si="672"/>
        <v>3.0201654121364187E-2</v>
      </c>
      <c r="U2122" s="4">
        <f t="shared" si="673"/>
        <v>5.3154911253600966E-2</v>
      </c>
      <c r="V2122" s="6">
        <f t="shared" si="662"/>
        <v>0</v>
      </c>
      <c r="W2122" s="16" t="str">
        <f t="shared" si="663"/>
        <v/>
      </c>
      <c r="X2122" s="4" t="str">
        <f t="shared" si="674"/>
        <v/>
      </c>
      <c r="Y2122" s="4" t="str">
        <f t="shared" si="664"/>
        <v/>
      </c>
      <c r="Z2122" s="4">
        <f t="shared" si="665"/>
        <v>4058000</v>
      </c>
      <c r="AA2122" s="16">
        <f t="shared" si="666"/>
        <v>3.2035485460818135E-3</v>
      </c>
      <c r="AB2122" s="15">
        <f t="shared" si="675"/>
        <v>0.24026614095613602</v>
      </c>
      <c r="AC2122" s="15">
        <f t="shared" si="676"/>
        <v>0.42286840808279941</v>
      </c>
      <c r="AD2122" s="4">
        <v>158528</v>
      </c>
      <c r="AE2122" s="26">
        <v>1662.04</v>
      </c>
      <c r="AF2122" s="26">
        <v>1662.04</v>
      </c>
      <c r="AG2122" s="4">
        <f t="shared" si="677"/>
        <v>1768000</v>
      </c>
      <c r="AH2122" s="16">
        <f t="shared" si="667"/>
        <v>7.3529411764705881E-3</v>
      </c>
      <c r="AI2122" s="15">
        <f t="shared" si="668"/>
        <v>0.55147058823529416</v>
      </c>
      <c r="AJ2122" s="15">
        <f t="shared" si="669"/>
        <v>0.97058823529411764</v>
      </c>
      <c r="AK2122" s="4">
        <f t="shared" si="670"/>
        <v>15073000</v>
      </c>
      <c r="AL2122" s="27">
        <f t="shared" si="671"/>
        <v>8.624693159954886E-4</v>
      </c>
      <c r="AM2122" s="15">
        <f t="shared" si="678"/>
        <v>6.4685198699661647E-2</v>
      </c>
      <c r="AN2122" s="15">
        <f t="shared" si="679"/>
        <v>4.5844479950694127E-5</v>
      </c>
    </row>
    <row r="2123" spans="1:40" x14ac:dyDescent="0.2">
      <c r="A2123" s="4" t="s">
        <v>4627</v>
      </c>
      <c r="B2123" s="3" t="s">
        <v>5</v>
      </c>
      <c r="C2123" s="6">
        <v>158528</v>
      </c>
      <c r="D2123" s="3" t="s">
        <v>534</v>
      </c>
      <c r="E2123" s="6">
        <v>158533</v>
      </c>
      <c r="F2123" s="3" t="s">
        <v>2927</v>
      </c>
      <c r="G2123" s="8">
        <v>30000</v>
      </c>
      <c r="H2123" s="6">
        <v>75</v>
      </c>
      <c r="I2123" s="6">
        <v>157681</v>
      </c>
      <c r="J2123" s="13">
        <v>45138</v>
      </c>
      <c r="K2123" s="9">
        <v>30000</v>
      </c>
      <c r="L2123" s="4" t="s">
        <v>4627</v>
      </c>
      <c r="M2123" s="4" t="s">
        <v>4632</v>
      </c>
      <c r="N2123" s="4">
        <f>VLOOKUP(I2123,BaseModelo!$A$2:$E$5075,5)</f>
        <v>7</v>
      </c>
      <c r="P2123" s="15">
        <v>100</v>
      </c>
      <c r="Q2123" s="4">
        <f>VLOOKUP(I2123,BaseModelo!$A$2:$E$5075,3)</f>
        <v>127</v>
      </c>
      <c r="R2123" s="4">
        <f t="shared" si="660"/>
        <v>32283000</v>
      </c>
      <c r="S2123" s="16">
        <f t="shared" si="661"/>
        <v>9.2928166527274413E-4</v>
      </c>
      <c r="T2123" s="4">
        <f t="shared" si="672"/>
        <v>6.9696124895455805E-2</v>
      </c>
      <c r="U2123" s="4">
        <f t="shared" si="673"/>
        <v>9.2928166527274411E-2</v>
      </c>
      <c r="V2123" s="6">
        <f t="shared" si="662"/>
        <v>0</v>
      </c>
      <c r="W2123" s="16" t="str">
        <f t="shared" si="663"/>
        <v/>
      </c>
      <c r="X2123" s="4" t="str">
        <f t="shared" si="674"/>
        <v/>
      </c>
      <c r="Y2123" s="4" t="str">
        <f t="shared" si="664"/>
        <v/>
      </c>
      <c r="Z2123" s="4">
        <f t="shared" si="665"/>
        <v>4022000</v>
      </c>
      <c r="AA2123" s="16">
        <f t="shared" si="666"/>
        <v>7.4589756340129286E-3</v>
      </c>
      <c r="AB2123" s="15">
        <f t="shared" si="675"/>
        <v>0.55942317255096963</v>
      </c>
      <c r="AC2123" s="15">
        <f t="shared" si="676"/>
        <v>0.74589756340129287</v>
      </c>
      <c r="AD2123" s="4">
        <v>158528</v>
      </c>
      <c r="AE2123" s="26">
        <v>3834.48</v>
      </c>
      <c r="AF2123" s="26">
        <v>3834.48</v>
      </c>
      <c r="AG2123" s="4">
        <f t="shared" si="677"/>
        <v>1778000</v>
      </c>
      <c r="AH2123" s="16">
        <f t="shared" si="667"/>
        <v>1.6872890888638921E-2</v>
      </c>
      <c r="AI2123" s="15">
        <f t="shared" si="668"/>
        <v>1.265466816647919</v>
      </c>
      <c r="AJ2123" s="15">
        <f t="shared" si="669"/>
        <v>1.6872890888638921</v>
      </c>
      <c r="AK2123" s="4">
        <f t="shared" si="670"/>
        <v>15073000</v>
      </c>
      <c r="AL2123" s="27">
        <f t="shared" si="671"/>
        <v>1.9903138061434355E-3</v>
      </c>
      <c r="AM2123" s="15">
        <f t="shared" si="678"/>
        <v>0.14927353546075767</v>
      </c>
      <c r="AN2123" s="15">
        <f t="shared" si="679"/>
        <v>1.8495621281883052E-4</v>
      </c>
    </row>
    <row r="2124" spans="1:40" x14ac:dyDescent="0.2">
      <c r="A2124" s="4" t="s">
        <v>4627</v>
      </c>
      <c r="B2124" s="3" t="s">
        <v>5</v>
      </c>
      <c r="C2124" s="6">
        <v>158528</v>
      </c>
      <c r="D2124" s="3" t="s">
        <v>534</v>
      </c>
      <c r="E2124" s="6">
        <v>158538</v>
      </c>
      <c r="F2124" s="3" t="s">
        <v>2928</v>
      </c>
      <c r="G2124" s="8">
        <v>7000</v>
      </c>
      <c r="H2124" s="6">
        <v>75</v>
      </c>
      <c r="I2124" s="6">
        <v>157661</v>
      </c>
      <c r="J2124" s="13">
        <v>45138</v>
      </c>
      <c r="K2124" s="9">
        <v>7000</v>
      </c>
      <c r="L2124" s="4" t="s">
        <v>4627</v>
      </c>
      <c r="M2124" s="4" t="s">
        <v>4632</v>
      </c>
      <c r="N2124" s="4">
        <f>VLOOKUP(I2124,BaseModelo!$A$2:$E$5075,5)</f>
        <v>5</v>
      </c>
      <c r="P2124" s="15">
        <v>142.00000000000003</v>
      </c>
      <c r="Q2124" s="4">
        <f>VLOOKUP(I2124,BaseModelo!$A$2:$E$5075,3)</f>
        <v>110</v>
      </c>
      <c r="R2124" s="4">
        <f t="shared" si="660"/>
        <v>32283000</v>
      </c>
      <c r="S2124" s="16">
        <f t="shared" si="661"/>
        <v>2.168323885636403E-4</v>
      </c>
      <c r="T2124" s="4">
        <f t="shared" si="672"/>
        <v>1.6262429142273022E-2</v>
      </c>
      <c r="U2124" s="4">
        <f t="shared" si="673"/>
        <v>3.0790199176036929E-2</v>
      </c>
      <c r="V2124" s="6">
        <f t="shared" si="662"/>
        <v>0</v>
      </c>
      <c r="W2124" s="16" t="str">
        <f t="shared" si="663"/>
        <v/>
      </c>
      <c r="X2124" s="4" t="str">
        <f t="shared" si="674"/>
        <v/>
      </c>
      <c r="Y2124" s="4" t="str">
        <f t="shared" si="664"/>
        <v/>
      </c>
      <c r="Z2124" s="4">
        <f t="shared" si="665"/>
        <v>4058000</v>
      </c>
      <c r="AA2124" s="16">
        <f t="shared" si="666"/>
        <v>1.7249876786594382E-3</v>
      </c>
      <c r="AB2124" s="15">
        <f t="shared" si="675"/>
        <v>0.12937407589945787</v>
      </c>
      <c r="AC2124" s="15">
        <f t="shared" si="676"/>
        <v>0.24494825036964027</v>
      </c>
      <c r="AD2124" s="4">
        <v>158528</v>
      </c>
      <c r="AE2124" s="26">
        <v>903.34</v>
      </c>
      <c r="AF2124" s="26">
        <v>903.34</v>
      </c>
      <c r="AG2124" s="4">
        <f t="shared" si="677"/>
        <v>1768000</v>
      </c>
      <c r="AH2124" s="16">
        <f t="shared" si="667"/>
        <v>3.9592760180995473E-3</v>
      </c>
      <c r="AI2124" s="15">
        <f t="shared" si="668"/>
        <v>0.29694570135746606</v>
      </c>
      <c r="AJ2124" s="15">
        <f t="shared" si="669"/>
        <v>0.56221719457013586</v>
      </c>
      <c r="AK2124" s="4">
        <f t="shared" si="670"/>
        <v>15073000</v>
      </c>
      <c r="AL2124" s="27">
        <f t="shared" si="671"/>
        <v>4.6440655476680156E-4</v>
      </c>
      <c r="AM2124" s="15">
        <f t="shared" si="678"/>
        <v>3.4830491607510117E-2</v>
      </c>
      <c r="AN2124" s="15">
        <f t="shared" si="679"/>
        <v>1.4299170319926922E-5</v>
      </c>
    </row>
    <row r="2125" spans="1:40" x14ac:dyDescent="0.2">
      <c r="A2125" s="4" t="s">
        <v>4627</v>
      </c>
      <c r="B2125" s="3" t="s">
        <v>5</v>
      </c>
      <c r="C2125" s="6">
        <v>158528</v>
      </c>
      <c r="D2125" s="3" t="s">
        <v>534</v>
      </c>
      <c r="E2125" s="6">
        <v>158539</v>
      </c>
      <c r="F2125" s="3" t="s">
        <v>2929</v>
      </c>
      <c r="G2125" s="8">
        <v>20000</v>
      </c>
      <c r="H2125" s="6">
        <v>85</v>
      </c>
      <c r="I2125" s="6">
        <v>157680</v>
      </c>
      <c r="J2125" s="13">
        <v>45138</v>
      </c>
      <c r="K2125" s="9">
        <v>20000</v>
      </c>
      <c r="L2125" s="4" t="s">
        <v>4627</v>
      </c>
      <c r="M2125" s="4" t="s">
        <v>4632</v>
      </c>
      <c r="N2125" s="4">
        <f>VLOOKUP(I2125,BaseModelo!$A$2:$E$5075,5)</f>
        <v>6</v>
      </c>
      <c r="P2125" s="15">
        <v>122</v>
      </c>
      <c r="Q2125" s="4">
        <f>VLOOKUP(I2125,BaseModelo!$A$2:$E$5075,3)</f>
        <v>115</v>
      </c>
      <c r="R2125" s="4">
        <f t="shared" si="660"/>
        <v>32283000</v>
      </c>
      <c r="S2125" s="16">
        <f t="shared" si="661"/>
        <v>6.1952111018182942E-4</v>
      </c>
      <c r="T2125" s="4">
        <f t="shared" si="672"/>
        <v>5.2659294365455502E-2</v>
      </c>
      <c r="U2125" s="4">
        <f t="shared" si="673"/>
        <v>7.5581575442183191E-2</v>
      </c>
      <c r="V2125" s="6">
        <f t="shared" si="662"/>
        <v>0</v>
      </c>
      <c r="W2125" s="16" t="str">
        <f t="shared" si="663"/>
        <v/>
      </c>
      <c r="X2125" s="4" t="str">
        <f t="shared" si="674"/>
        <v/>
      </c>
      <c r="Y2125" s="4" t="str">
        <f t="shared" si="664"/>
        <v/>
      </c>
      <c r="Z2125" s="4">
        <f t="shared" si="665"/>
        <v>4853000</v>
      </c>
      <c r="AA2125" s="16">
        <f t="shared" si="666"/>
        <v>4.1211621677313005E-3</v>
      </c>
      <c r="AB2125" s="15">
        <f t="shared" si="675"/>
        <v>0.35029878425716054</v>
      </c>
      <c r="AC2125" s="15">
        <f t="shared" si="676"/>
        <v>0.50278178446321864</v>
      </c>
      <c r="AD2125" s="4">
        <v>158528</v>
      </c>
      <c r="AE2125" s="26">
        <v>2910.31</v>
      </c>
      <c r="AF2125" s="26">
        <v>2910.31</v>
      </c>
      <c r="AG2125" s="4">
        <f t="shared" si="677"/>
        <v>1993000</v>
      </c>
      <c r="AH2125" s="16">
        <f t="shared" si="667"/>
        <v>1.0035122930255895E-2</v>
      </c>
      <c r="AI2125" s="15">
        <f t="shared" si="668"/>
        <v>0.85298544907175111</v>
      </c>
      <c r="AJ2125" s="15">
        <f t="shared" si="669"/>
        <v>1.2242849974912193</v>
      </c>
      <c r="AK2125" s="4">
        <f t="shared" si="670"/>
        <v>15073000</v>
      </c>
      <c r="AL2125" s="27">
        <f t="shared" si="671"/>
        <v>1.3268758707622901E-3</v>
      </c>
      <c r="AM2125" s="15">
        <f t="shared" si="678"/>
        <v>0.11278444901479466</v>
      </c>
      <c r="AN2125" s="15">
        <f t="shared" si="679"/>
        <v>1.0028736872843255E-4</v>
      </c>
    </row>
    <row r="2126" spans="1:40" x14ac:dyDescent="0.2">
      <c r="A2126" s="4" t="s">
        <v>4627</v>
      </c>
      <c r="B2126" s="3" t="s">
        <v>5</v>
      </c>
      <c r="C2126" s="6">
        <v>158528</v>
      </c>
      <c r="D2126" s="3" t="s">
        <v>534</v>
      </c>
      <c r="E2126" s="6">
        <v>158540</v>
      </c>
      <c r="F2126" s="3" t="s">
        <v>2930</v>
      </c>
      <c r="G2126" s="8">
        <v>7000</v>
      </c>
      <c r="H2126" s="6">
        <v>85</v>
      </c>
      <c r="I2126" s="6">
        <v>157676</v>
      </c>
      <c r="J2126" s="13">
        <v>45138</v>
      </c>
      <c r="K2126" s="9">
        <v>7000</v>
      </c>
      <c r="L2126" s="4" t="s">
        <v>4627</v>
      </c>
      <c r="M2126" s="4" t="s">
        <v>4632</v>
      </c>
      <c r="N2126" s="4">
        <f>VLOOKUP(I2126,BaseModelo!$A$2:$E$5075,5)</f>
        <v>9</v>
      </c>
      <c r="P2126" s="15">
        <v>142.00000000000003</v>
      </c>
      <c r="Q2126" s="4">
        <f>VLOOKUP(I2126,BaseModelo!$A$2:$E$5075,3)</f>
        <v>147</v>
      </c>
      <c r="R2126" s="4">
        <f t="shared" si="660"/>
        <v>32283000</v>
      </c>
      <c r="S2126" s="16">
        <f t="shared" si="661"/>
        <v>2.168323885636403E-4</v>
      </c>
      <c r="T2126" s="4">
        <f t="shared" si="672"/>
        <v>1.8430753027909426E-2</v>
      </c>
      <c r="U2126" s="4">
        <f t="shared" si="673"/>
        <v>3.0790199176036929E-2</v>
      </c>
      <c r="V2126" s="6">
        <f t="shared" si="662"/>
        <v>0</v>
      </c>
      <c r="W2126" s="16" t="str">
        <f t="shared" si="663"/>
        <v/>
      </c>
      <c r="X2126" s="4" t="str">
        <f t="shared" si="674"/>
        <v/>
      </c>
      <c r="Y2126" s="4" t="str">
        <f t="shared" si="664"/>
        <v/>
      </c>
      <c r="Z2126" s="4">
        <f t="shared" si="665"/>
        <v>5305000</v>
      </c>
      <c r="AA2126" s="16">
        <f t="shared" si="666"/>
        <v>1.3195098963242225E-3</v>
      </c>
      <c r="AB2126" s="15">
        <f t="shared" si="675"/>
        <v>0.11215834118755891</v>
      </c>
      <c r="AC2126" s="15">
        <f t="shared" si="676"/>
        <v>0.18737040527803964</v>
      </c>
      <c r="AD2126" s="4">
        <v>158528</v>
      </c>
      <c r="AE2126" s="26">
        <v>1027.67</v>
      </c>
      <c r="AF2126" s="26">
        <v>1027.67</v>
      </c>
      <c r="AG2126" s="4">
        <f t="shared" si="677"/>
        <v>2114000</v>
      </c>
      <c r="AH2126" s="16">
        <f t="shared" si="667"/>
        <v>3.3112582781456954E-3</v>
      </c>
      <c r="AI2126" s="15">
        <f t="shared" si="668"/>
        <v>0.2814569536423841</v>
      </c>
      <c r="AJ2126" s="15">
        <f t="shared" si="669"/>
        <v>0.47019867549668881</v>
      </c>
      <c r="AK2126" s="4">
        <f t="shared" si="670"/>
        <v>15073000</v>
      </c>
      <c r="AL2126" s="27">
        <f t="shared" si="671"/>
        <v>4.6440655476680156E-4</v>
      </c>
      <c r="AM2126" s="15">
        <f t="shared" si="678"/>
        <v>3.9474557155178135E-2</v>
      </c>
      <c r="AN2126" s="15">
        <f t="shared" si="679"/>
        <v>1.4299170319926922E-5</v>
      </c>
    </row>
    <row r="2127" spans="1:40" x14ac:dyDescent="0.2">
      <c r="A2127" s="4" t="s">
        <v>4627</v>
      </c>
      <c r="B2127" s="3" t="s">
        <v>5</v>
      </c>
      <c r="C2127" s="6">
        <v>158528</v>
      </c>
      <c r="D2127" s="3" t="s">
        <v>534</v>
      </c>
      <c r="E2127" s="6">
        <v>158562</v>
      </c>
      <c r="F2127" s="3" t="s">
        <v>2931</v>
      </c>
      <c r="G2127" s="8">
        <v>10000</v>
      </c>
      <c r="H2127" s="6">
        <v>75</v>
      </c>
      <c r="I2127" s="6">
        <v>157662</v>
      </c>
      <c r="J2127" s="13">
        <v>45138</v>
      </c>
      <c r="K2127" s="9">
        <v>10000</v>
      </c>
      <c r="L2127" s="4" t="s">
        <v>4627</v>
      </c>
      <c r="M2127" s="4" t="s">
        <v>4632</v>
      </c>
      <c r="N2127" s="4">
        <f>VLOOKUP(I2127,BaseModelo!$A$2:$E$5075,5)</f>
        <v>5</v>
      </c>
      <c r="P2127" s="15">
        <v>142.00000000000003</v>
      </c>
      <c r="Q2127" s="4">
        <f>VLOOKUP(I2127,BaseModelo!$A$2:$E$5075,3)</f>
        <v>110</v>
      </c>
      <c r="R2127" s="4">
        <f t="shared" si="660"/>
        <v>32283000</v>
      </c>
      <c r="S2127" s="16">
        <f t="shared" si="661"/>
        <v>3.0976055509091471E-4</v>
      </c>
      <c r="T2127" s="4">
        <f t="shared" si="672"/>
        <v>2.3232041631818603E-2</v>
      </c>
      <c r="U2127" s="4">
        <f t="shared" si="673"/>
        <v>4.3985998822909898E-2</v>
      </c>
      <c r="V2127" s="6">
        <f t="shared" si="662"/>
        <v>0</v>
      </c>
      <c r="W2127" s="16" t="str">
        <f t="shared" si="663"/>
        <v/>
      </c>
      <c r="X2127" s="4" t="str">
        <f t="shared" si="674"/>
        <v/>
      </c>
      <c r="Y2127" s="4" t="str">
        <f t="shared" si="664"/>
        <v/>
      </c>
      <c r="Z2127" s="4">
        <f t="shared" si="665"/>
        <v>4058000</v>
      </c>
      <c r="AA2127" s="16">
        <f t="shared" si="666"/>
        <v>2.4642681123706258E-3</v>
      </c>
      <c r="AB2127" s="15">
        <f t="shared" si="675"/>
        <v>0.18482010842779692</v>
      </c>
      <c r="AC2127" s="15">
        <f t="shared" si="676"/>
        <v>0.34992607195662895</v>
      </c>
      <c r="AD2127" s="4">
        <v>158528</v>
      </c>
      <c r="AE2127" s="26">
        <v>1282.69</v>
      </c>
      <c r="AF2127" s="26">
        <v>1282.69</v>
      </c>
      <c r="AG2127" s="4">
        <f t="shared" si="677"/>
        <v>1768000</v>
      </c>
      <c r="AH2127" s="16">
        <f t="shared" si="667"/>
        <v>5.6561085972850677E-3</v>
      </c>
      <c r="AI2127" s="15">
        <f t="shared" si="668"/>
        <v>0.42420814479638008</v>
      </c>
      <c r="AJ2127" s="15">
        <f t="shared" si="669"/>
        <v>0.80316742081447978</v>
      </c>
      <c r="AK2127" s="4">
        <f t="shared" si="670"/>
        <v>15073000</v>
      </c>
      <c r="AL2127" s="27">
        <f t="shared" si="671"/>
        <v>6.6343793538114506E-4</v>
      </c>
      <c r="AM2127" s="15">
        <f t="shared" si="678"/>
        <v>4.9757845153585882E-2</v>
      </c>
      <c r="AN2127" s="15">
        <f t="shared" si="679"/>
        <v>2.918198024474882E-5</v>
      </c>
    </row>
    <row r="2128" spans="1:40" x14ac:dyDescent="0.2">
      <c r="A2128" s="4" t="s">
        <v>4627</v>
      </c>
      <c r="B2128" s="3" t="s">
        <v>5</v>
      </c>
      <c r="C2128" s="6">
        <v>158528</v>
      </c>
      <c r="D2128" s="3" t="s">
        <v>534</v>
      </c>
      <c r="E2128" s="6">
        <v>158563</v>
      </c>
      <c r="F2128" s="3" t="s">
        <v>2932</v>
      </c>
      <c r="G2128" s="8">
        <v>18000</v>
      </c>
      <c r="H2128" s="6">
        <v>75</v>
      </c>
      <c r="I2128" s="6">
        <v>157675</v>
      </c>
      <c r="J2128" s="13">
        <v>45138</v>
      </c>
      <c r="K2128" s="9">
        <v>18000</v>
      </c>
      <c r="L2128" s="4" t="s">
        <v>4627</v>
      </c>
      <c r="M2128" s="4" t="s">
        <v>4632</v>
      </c>
      <c r="N2128" s="4">
        <f>VLOOKUP(I2128,BaseModelo!$A$2:$E$5075,5)</f>
        <v>5</v>
      </c>
      <c r="P2128" s="15">
        <v>122</v>
      </c>
      <c r="Q2128" s="4">
        <f>VLOOKUP(I2128,BaseModelo!$A$2:$E$5075,3)</f>
        <v>110</v>
      </c>
      <c r="R2128" s="4">
        <f t="shared" si="660"/>
        <v>32283000</v>
      </c>
      <c r="S2128" s="16">
        <f t="shared" si="661"/>
        <v>5.575689991636465E-4</v>
      </c>
      <c r="T2128" s="4">
        <f t="shared" si="672"/>
        <v>4.1817674937273487E-2</v>
      </c>
      <c r="U2128" s="4">
        <f t="shared" si="673"/>
        <v>6.8023417897964872E-2</v>
      </c>
      <c r="V2128" s="6">
        <f t="shared" si="662"/>
        <v>0</v>
      </c>
      <c r="W2128" s="16" t="str">
        <f t="shared" si="663"/>
        <v/>
      </c>
      <c r="X2128" s="4" t="str">
        <f t="shared" si="674"/>
        <v/>
      </c>
      <c r="Y2128" s="4" t="str">
        <f t="shared" si="664"/>
        <v/>
      </c>
      <c r="Z2128" s="4">
        <f t="shared" si="665"/>
        <v>4058000</v>
      </c>
      <c r="AA2128" s="16">
        <f t="shared" si="666"/>
        <v>4.4356826022671266E-3</v>
      </c>
      <c r="AB2128" s="15">
        <f t="shared" si="675"/>
        <v>0.33267619517003449</v>
      </c>
      <c r="AC2128" s="15">
        <f t="shared" si="676"/>
        <v>0.54115327747658948</v>
      </c>
      <c r="AD2128" s="4">
        <v>158528</v>
      </c>
      <c r="AE2128" s="26">
        <v>2303.4699999999998</v>
      </c>
      <c r="AF2128" s="26">
        <v>2303.4699999999998</v>
      </c>
      <c r="AG2128" s="4">
        <f t="shared" si="677"/>
        <v>1768000</v>
      </c>
      <c r="AH2128" s="16">
        <f t="shared" si="667"/>
        <v>1.0180995475113122E-2</v>
      </c>
      <c r="AI2128" s="15">
        <f t="shared" si="668"/>
        <v>0.76357466063348423</v>
      </c>
      <c r="AJ2128" s="15">
        <f t="shared" si="669"/>
        <v>1.2420814479638009</v>
      </c>
      <c r="AK2128" s="4">
        <f t="shared" si="670"/>
        <v>15073000</v>
      </c>
      <c r="AL2128" s="27">
        <f t="shared" si="671"/>
        <v>1.1941882836860611E-3</v>
      </c>
      <c r="AM2128" s="15">
        <f t="shared" si="678"/>
        <v>8.9564121276454578E-2</v>
      </c>
      <c r="AN2128" s="15">
        <f t="shared" si="679"/>
        <v>8.1232768670030361E-5</v>
      </c>
    </row>
    <row r="2129" spans="1:40" x14ac:dyDescent="0.2">
      <c r="A2129" s="4" t="s">
        <v>4627</v>
      </c>
      <c r="B2129" s="3" t="s">
        <v>3</v>
      </c>
      <c r="C2129" s="6">
        <v>158544</v>
      </c>
      <c r="D2129" s="3" t="s">
        <v>537</v>
      </c>
      <c r="E2129" s="6">
        <v>158546</v>
      </c>
      <c r="F2129" s="3" t="s">
        <v>2943</v>
      </c>
      <c r="G2129" s="8">
        <v>8000</v>
      </c>
      <c r="H2129" s="6">
        <v>142</v>
      </c>
      <c r="I2129" s="6">
        <v>157407</v>
      </c>
      <c r="J2129" s="13">
        <v>45138</v>
      </c>
      <c r="K2129" s="9">
        <v>8000</v>
      </c>
      <c r="L2129" s="4" t="s">
        <v>4627</v>
      </c>
      <c r="M2129" s="4" t="s">
        <v>4632</v>
      </c>
      <c r="N2129" s="4">
        <f>VLOOKUP(I2129,BaseModelo!$A$2:$E$5075,5)</f>
        <v>5</v>
      </c>
      <c r="P2129" s="15">
        <v>142.00000000000003</v>
      </c>
      <c r="Q2129" s="4">
        <f>VLOOKUP(I2129,BaseModelo!$A$2:$E$5075,3)</f>
        <v>110</v>
      </c>
      <c r="R2129" s="4">
        <f t="shared" si="660"/>
        <v>32283000</v>
      </c>
      <c r="S2129" s="16">
        <f t="shared" si="661"/>
        <v>2.4780844407273179E-4</v>
      </c>
      <c r="T2129" s="4">
        <f t="shared" si="672"/>
        <v>3.5188799058327912E-2</v>
      </c>
      <c r="U2129" s="4">
        <f t="shared" si="673"/>
        <v>3.5188799058327919E-2</v>
      </c>
      <c r="V2129" s="6">
        <f t="shared" si="662"/>
        <v>0</v>
      </c>
      <c r="W2129" s="16" t="str">
        <f t="shared" si="663"/>
        <v/>
      </c>
      <c r="X2129" s="4" t="str">
        <f t="shared" si="674"/>
        <v/>
      </c>
      <c r="Y2129" s="4" t="str">
        <f t="shared" si="664"/>
        <v/>
      </c>
      <c r="Z2129" s="4">
        <f t="shared" si="665"/>
        <v>4058000</v>
      </c>
      <c r="AA2129" s="16">
        <f t="shared" si="666"/>
        <v>1.9714144898965009E-3</v>
      </c>
      <c r="AB2129" s="15">
        <f t="shared" si="675"/>
        <v>0.27994085756530313</v>
      </c>
      <c r="AC2129" s="15">
        <f t="shared" si="676"/>
        <v>0.27994085756530318</v>
      </c>
      <c r="AD2129" s="4">
        <v>158544</v>
      </c>
      <c r="AE2129" s="26">
        <v>2013.74</v>
      </c>
      <c r="AF2129" s="26">
        <v>2013.74</v>
      </c>
      <c r="AG2129" s="4">
        <f t="shared" si="677"/>
        <v>1768000</v>
      </c>
      <c r="AH2129" s="16">
        <f t="shared" si="667"/>
        <v>4.5248868778280547E-3</v>
      </c>
      <c r="AI2129" s="15">
        <f t="shared" si="668"/>
        <v>0.64253393665158376</v>
      </c>
      <c r="AJ2129" s="15">
        <f t="shared" si="669"/>
        <v>0.64253393665158387</v>
      </c>
      <c r="AK2129" s="4">
        <f t="shared" si="670"/>
        <v>15073000</v>
      </c>
      <c r="AL2129" s="27">
        <f t="shared" si="671"/>
        <v>5.3075034830491602E-4</v>
      </c>
      <c r="AM2129" s="15">
        <f t="shared" si="678"/>
        <v>7.5366549459298077E-2</v>
      </c>
      <c r="AN2129" s="15">
        <f t="shared" si="679"/>
        <v>1.8676467356639244E-5</v>
      </c>
    </row>
    <row r="2130" spans="1:40" x14ac:dyDescent="0.2">
      <c r="A2130" s="4" t="s">
        <v>4627</v>
      </c>
      <c r="B2130" s="3" t="s">
        <v>3</v>
      </c>
      <c r="C2130" s="6">
        <v>158544</v>
      </c>
      <c r="D2130" s="3" t="s">
        <v>537</v>
      </c>
      <c r="E2130" s="6">
        <v>158547</v>
      </c>
      <c r="F2130" s="3" t="s">
        <v>2944</v>
      </c>
      <c r="G2130" s="8">
        <v>8000</v>
      </c>
      <c r="H2130" s="6">
        <v>142</v>
      </c>
      <c r="I2130" s="6">
        <v>157371</v>
      </c>
      <c r="J2130" s="13">
        <v>45138</v>
      </c>
      <c r="K2130" s="9">
        <v>8000</v>
      </c>
      <c r="L2130" s="4" t="s">
        <v>4627</v>
      </c>
      <c r="M2130" s="4" t="s">
        <v>4632</v>
      </c>
      <c r="N2130" s="4">
        <f>VLOOKUP(I2130,BaseModelo!$A$2:$E$5075,5)</f>
        <v>5</v>
      </c>
      <c r="P2130" s="15">
        <v>142.00000000000003</v>
      </c>
      <c r="Q2130" s="4">
        <f>VLOOKUP(I2130,BaseModelo!$A$2:$E$5075,3)</f>
        <v>110</v>
      </c>
      <c r="R2130" s="4">
        <f t="shared" si="660"/>
        <v>32283000</v>
      </c>
      <c r="S2130" s="16">
        <f t="shared" si="661"/>
        <v>2.4780844407273179E-4</v>
      </c>
      <c r="T2130" s="4">
        <f t="shared" si="672"/>
        <v>3.5188799058327912E-2</v>
      </c>
      <c r="U2130" s="4">
        <f t="shared" si="673"/>
        <v>3.5188799058327919E-2</v>
      </c>
      <c r="V2130" s="6">
        <f t="shared" si="662"/>
        <v>0</v>
      </c>
      <c r="W2130" s="16" t="str">
        <f t="shared" si="663"/>
        <v/>
      </c>
      <c r="X2130" s="4" t="str">
        <f t="shared" si="674"/>
        <v/>
      </c>
      <c r="Y2130" s="4" t="str">
        <f t="shared" si="664"/>
        <v/>
      </c>
      <c r="Z2130" s="4">
        <f t="shared" si="665"/>
        <v>4058000</v>
      </c>
      <c r="AA2130" s="16">
        <f t="shared" si="666"/>
        <v>1.9714144898965009E-3</v>
      </c>
      <c r="AB2130" s="15">
        <f t="shared" si="675"/>
        <v>0.27994085756530313</v>
      </c>
      <c r="AC2130" s="15">
        <f t="shared" si="676"/>
        <v>0.27994085756530318</v>
      </c>
      <c r="AD2130" s="4">
        <v>158544</v>
      </c>
      <c r="AE2130" s="26">
        <v>2013.74</v>
      </c>
      <c r="AF2130" s="26">
        <v>2013.74</v>
      </c>
      <c r="AG2130" s="4">
        <f t="shared" si="677"/>
        <v>1768000</v>
      </c>
      <c r="AH2130" s="16">
        <f t="shared" si="667"/>
        <v>4.5248868778280547E-3</v>
      </c>
      <c r="AI2130" s="15">
        <f t="shared" si="668"/>
        <v>0.64253393665158376</v>
      </c>
      <c r="AJ2130" s="15">
        <f t="shared" si="669"/>
        <v>0.64253393665158387</v>
      </c>
      <c r="AK2130" s="4">
        <f t="shared" si="670"/>
        <v>15073000</v>
      </c>
      <c r="AL2130" s="27">
        <f t="shared" si="671"/>
        <v>5.3075034830491602E-4</v>
      </c>
      <c r="AM2130" s="15">
        <f t="shared" si="678"/>
        <v>7.5366549459298077E-2</v>
      </c>
      <c r="AN2130" s="15">
        <f t="shared" si="679"/>
        <v>1.8676467356639244E-5</v>
      </c>
    </row>
    <row r="2131" spans="1:40" x14ac:dyDescent="0.2">
      <c r="A2131" s="4" t="s">
        <v>4627</v>
      </c>
      <c r="B2131" s="3" t="s">
        <v>3</v>
      </c>
      <c r="C2131" s="6">
        <v>158544</v>
      </c>
      <c r="D2131" s="3" t="s">
        <v>537</v>
      </c>
      <c r="E2131" s="6">
        <v>158548</v>
      </c>
      <c r="F2131" s="3" t="s">
        <v>2945</v>
      </c>
      <c r="G2131" s="8">
        <v>8000</v>
      </c>
      <c r="H2131" s="6">
        <v>142</v>
      </c>
      <c r="I2131" s="6">
        <v>157415</v>
      </c>
      <c r="J2131" s="13">
        <v>45138</v>
      </c>
      <c r="K2131" s="9">
        <v>8000</v>
      </c>
      <c r="L2131" s="4" t="s">
        <v>4627</v>
      </c>
      <c r="M2131" s="4" t="s">
        <v>4632</v>
      </c>
      <c r="N2131" s="4">
        <f>VLOOKUP(I2131,BaseModelo!$A$2:$E$5075,5)</f>
        <v>5</v>
      </c>
      <c r="P2131" s="15">
        <v>142.00000000000003</v>
      </c>
      <c r="Q2131" s="4">
        <f>VLOOKUP(I2131,BaseModelo!$A$2:$E$5075,3)</f>
        <v>110</v>
      </c>
      <c r="R2131" s="4">
        <f t="shared" si="660"/>
        <v>32283000</v>
      </c>
      <c r="S2131" s="16">
        <f t="shared" si="661"/>
        <v>2.4780844407273179E-4</v>
      </c>
      <c r="T2131" s="4">
        <f t="shared" si="672"/>
        <v>3.5188799058327912E-2</v>
      </c>
      <c r="U2131" s="4">
        <f t="shared" si="673"/>
        <v>3.5188799058327919E-2</v>
      </c>
      <c r="V2131" s="6">
        <f t="shared" si="662"/>
        <v>0</v>
      </c>
      <c r="W2131" s="16" t="str">
        <f t="shared" si="663"/>
        <v/>
      </c>
      <c r="X2131" s="4" t="str">
        <f t="shared" si="674"/>
        <v/>
      </c>
      <c r="Y2131" s="4" t="str">
        <f t="shared" si="664"/>
        <v/>
      </c>
      <c r="Z2131" s="4">
        <f t="shared" si="665"/>
        <v>4058000</v>
      </c>
      <c r="AA2131" s="16">
        <f t="shared" si="666"/>
        <v>1.9714144898965009E-3</v>
      </c>
      <c r="AB2131" s="15">
        <f t="shared" si="675"/>
        <v>0.27994085756530313</v>
      </c>
      <c r="AC2131" s="15">
        <f t="shared" si="676"/>
        <v>0.27994085756530318</v>
      </c>
      <c r="AD2131" s="4">
        <v>158544</v>
      </c>
      <c r="AE2131" s="26">
        <v>2013.74</v>
      </c>
      <c r="AF2131" s="26">
        <v>2013.74</v>
      </c>
      <c r="AG2131" s="4">
        <f t="shared" si="677"/>
        <v>1768000</v>
      </c>
      <c r="AH2131" s="16">
        <f t="shared" si="667"/>
        <v>4.5248868778280547E-3</v>
      </c>
      <c r="AI2131" s="15">
        <f t="shared" si="668"/>
        <v>0.64253393665158376</v>
      </c>
      <c r="AJ2131" s="15">
        <f t="shared" si="669"/>
        <v>0.64253393665158387</v>
      </c>
      <c r="AK2131" s="4">
        <f t="shared" si="670"/>
        <v>15073000</v>
      </c>
      <c r="AL2131" s="27">
        <f t="shared" si="671"/>
        <v>5.3075034830491602E-4</v>
      </c>
      <c r="AM2131" s="15">
        <f t="shared" si="678"/>
        <v>7.5366549459298077E-2</v>
      </c>
      <c r="AN2131" s="15">
        <f t="shared" si="679"/>
        <v>1.8676467356639244E-5</v>
      </c>
    </row>
    <row r="2132" spans="1:40" x14ac:dyDescent="0.2">
      <c r="A2132" s="4" t="s">
        <v>4627</v>
      </c>
      <c r="B2132" s="3" t="s">
        <v>3</v>
      </c>
      <c r="C2132" s="6">
        <v>158544</v>
      </c>
      <c r="D2132" s="3" t="s">
        <v>537</v>
      </c>
      <c r="E2132" s="6">
        <v>158549</v>
      </c>
      <c r="F2132" s="3" t="s">
        <v>2946</v>
      </c>
      <c r="G2132" s="8">
        <v>10000</v>
      </c>
      <c r="H2132" s="6">
        <v>142</v>
      </c>
      <c r="I2132" s="6">
        <v>157404</v>
      </c>
      <c r="J2132" s="13">
        <v>45138</v>
      </c>
      <c r="K2132" s="9">
        <v>10000</v>
      </c>
      <c r="L2132" s="4" t="s">
        <v>4627</v>
      </c>
      <c r="M2132" s="4" t="s">
        <v>4632</v>
      </c>
      <c r="N2132" s="4">
        <f>VLOOKUP(I2132,BaseModelo!$A$2:$E$5075,5)</f>
        <v>6</v>
      </c>
      <c r="P2132" s="15">
        <v>142.00000000000003</v>
      </c>
      <c r="Q2132" s="4">
        <f>VLOOKUP(I2132,BaseModelo!$A$2:$E$5075,3)</f>
        <v>115</v>
      </c>
      <c r="R2132" s="4">
        <f t="shared" si="660"/>
        <v>32283000</v>
      </c>
      <c r="S2132" s="16">
        <f t="shared" si="661"/>
        <v>3.0976055509091471E-4</v>
      </c>
      <c r="T2132" s="4">
        <f t="shared" si="672"/>
        <v>4.3985998822909891E-2</v>
      </c>
      <c r="U2132" s="4">
        <f t="shared" si="673"/>
        <v>4.3985998822909898E-2</v>
      </c>
      <c r="V2132" s="6">
        <f t="shared" si="662"/>
        <v>0</v>
      </c>
      <c r="W2132" s="16" t="str">
        <f t="shared" si="663"/>
        <v/>
      </c>
      <c r="X2132" s="4" t="str">
        <f t="shared" si="674"/>
        <v/>
      </c>
      <c r="Y2132" s="4" t="str">
        <f t="shared" si="664"/>
        <v/>
      </c>
      <c r="Z2132" s="4">
        <f t="shared" si="665"/>
        <v>4853000</v>
      </c>
      <c r="AA2132" s="16">
        <f t="shared" si="666"/>
        <v>2.0605810838656502E-3</v>
      </c>
      <c r="AB2132" s="15">
        <f t="shared" si="675"/>
        <v>0.29260251390892233</v>
      </c>
      <c r="AC2132" s="15">
        <f t="shared" si="676"/>
        <v>0.29260251390892239</v>
      </c>
      <c r="AD2132" s="4">
        <v>158544</v>
      </c>
      <c r="AE2132" s="26">
        <v>2510.34</v>
      </c>
      <c r="AF2132" s="26">
        <v>2510.34</v>
      </c>
      <c r="AG2132" s="4">
        <f t="shared" si="677"/>
        <v>1993000</v>
      </c>
      <c r="AH2132" s="16">
        <f t="shared" si="667"/>
        <v>5.0175614651279477E-3</v>
      </c>
      <c r="AI2132" s="15">
        <f t="shared" si="668"/>
        <v>0.71249372804816857</v>
      </c>
      <c r="AJ2132" s="15">
        <f t="shared" si="669"/>
        <v>0.71249372804816868</v>
      </c>
      <c r="AK2132" s="4">
        <f t="shared" si="670"/>
        <v>15073000</v>
      </c>
      <c r="AL2132" s="27">
        <f t="shared" si="671"/>
        <v>6.6343793538114506E-4</v>
      </c>
      <c r="AM2132" s="15">
        <f t="shared" si="678"/>
        <v>9.4208186824122603E-2</v>
      </c>
      <c r="AN2132" s="15">
        <f t="shared" si="679"/>
        <v>2.918198024474882E-5</v>
      </c>
    </row>
    <row r="2133" spans="1:40" x14ac:dyDescent="0.2">
      <c r="A2133" s="4" t="s">
        <v>4627</v>
      </c>
      <c r="B2133" s="3" t="s">
        <v>3</v>
      </c>
      <c r="C2133" s="6">
        <v>158544</v>
      </c>
      <c r="D2133" s="3" t="s">
        <v>537</v>
      </c>
      <c r="E2133" s="6">
        <v>158551</v>
      </c>
      <c r="F2133" s="3" t="s">
        <v>2947</v>
      </c>
      <c r="G2133" s="8">
        <v>8000</v>
      </c>
      <c r="H2133" s="6">
        <v>142</v>
      </c>
      <c r="I2133" s="6">
        <v>157409</v>
      </c>
      <c r="J2133" s="13">
        <v>45138</v>
      </c>
      <c r="K2133" s="9">
        <v>8000</v>
      </c>
      <c r="L2133" s="4" t="s">
        <v>4627</v>
      </c>
      <c r="M2133" s="4" t="s">
        <v>4632</v>
      </c>
      <c r="N2133" s="4">
        <f>VLOOKUP(I2133,BaseModelo!$A$2:$E$5075,5)</f>
        <v>9</v>
      </c>
      <c r="P2133" s="15">
        <v>142.00000000000003</v>
      </c>
      <c r="Q2133" s="4">
        <f>VLOOKUP(I2133,BaseModelo!$A$2:$E$5075,3)</f>
        <v>147</v>
      </c>
      <c r="R2133" s="4">
        <f t="shared" si="660"/>
        <v>32283000</v>
      </c>
      <c r="S2133" s="16">
        <f t="shared" si="661"/>
        <v>2.4780844407273179E-4</v>
      </c>
      <c r="T2133" s="4">
        <f t="shared" si="672"/>
        <v>3.5188799058327912E-2</v>
      </c>
      <c r="U2133" s="4">
        <f t="shared" si="673"/>
        <v>3.5188799058327919E-2</v>
      </c>
      <c r="V2133" s="6">
        <f t="shared" si="662"/>
        <v>0</v>
      </c>
      <c r="W2133" s="16" t="str">
        <f t="shared" si="663"/>
        <v/>
      </c>
      <c r="X2133" s="4" t="str">
        <f t="shared" si="674"/>
        <v/>
      </c>
      <c r="Y2133" s="4" t="str">
        <f t="shared" si="664"/>
        <v/>
      </c>
      <c r="Z2133" s="4">
        <f t="shared" si="665"/>
        <v>5305000</v>
      </c>
      <c r="AA2133" s="16">
        <f t="shared" si="666"/>
        <v>1.5080113100848257E-3</v>
      </c>
      <c r="AB2133" s="15">
        <f t="shared" si="675"/>
        <v>0.21413760603204526</v>
      </c>
      <c r="AC2133" s="15">
        <f t="shared" si="676"/>
        <v>0.21413760603204529</v>
      </c>
      <c r="AD2133" s="4">
        <v>158544</v>
      </c>
      <c r="AE2133" s="26">
        <v>2013.74</v>
      </c>
      <c r="AF2133" s="26">
        <v>2013.74</v>
      </c>
      <c r="AG2133" s="4">
        <f t="shared" si="677"/>
        <v>2114000</v>
      </c>
      <c r="AH2133" s="16">
        <f t="shared" si="667"/>
        <v>3.7842951750236518E-3</v>
      </c>
      <c r="AI2133" s="15">
        <f t="shared" si="668"/>
        <v>0.53736991485335861</v>
      </c>
      <c r="AJ2133" s="15">
        <f t="shared" si="669"/>
        <v>0.53736991485335872</v>
      </c>
      <c r="AK2133" s="4">
        <f t="shared" si="670"/>
        <v>15073000</v>
      </c>
      <c r="AL2133" s="27">
        <f t="shared" si="671"/>
        <v>5.3075034830491602E-4</v>
      </c>
      <c r="AM2133" s="15">
        <f t="shared" si="678"/>
        <v>7.5366549459298077E-2</v>
      </c>
      <c r="AN2133" s="15">
        <f t="shared" si="679"/>
        <v>1.8676467356639244E-5</v>
      </c>
    </row>
    <row r="2134" spans="1:40" x14ac:dyDescent="0.2">
      <c r="A2134" s="4" t="s">
        <v>4627</v>
      </c>
      <c r="B2134" s="3" t="s">
        <v>3</v>
      </c>
      <c r="C2134" s="6">
        <v>158544</v>
      </c>
      <c r="D2134" s="3" t="s">
        <v>537</v>
      </c>
      <c r="E2134" s="6">
        <v>158729</v>
      </c>
      <c r="F2134" s="3" t="s">
        <v>2952</v>
      </c>
      <c r="G2134" s="8">
        <v>8000</v>
      </c>
      <c r="H2134" s="6">
        <v>142</v>
      </c>
      <c r="I2134" s="6">
        <v>157383</v>
      </c>
      <c r="J2134" s="13">
        <v>45138</v>
      </c>
      <c r="K2134" s="9">
        <v>8000</v>
      </c>
      <c r="L2134" s="4" t="s">
        <v>4627</v>
      </c>
      <c r="M2134" s="4" t="s">
        <v>4632</v>
      </c>
      <c r="N2134" s="4">
        <f>VLOOKUP(I2134,BaseModelo!$A$2:$E$5075,5)</f>
        <v>2</v>
      </c>
      <c r="P2134" s="15">
        <v>142.00000000000003</v>
      </c>
      <c r="Q2134" s="4">
        <f>VLOOKUP(I2134,BaseModelo!$A$2:$E$5075,3)</f>
        <v>100</v>
      </c>
      <c r="R2134" s="4">
        <f t="shared" si="660"/>
        <v>32283000</v>
      </c>
      <c r="S2134" s="16">
        <f t="shared" si="661"/>
        <v>2.4780844407273179E-4</v>
      </c>
      <c r="T2134" s="4">
        <f t="shared" si="672"/>
        <v>3.5188799058327912E-2</v>
      </c>
      <c r="U2134" s="4">
        <f t="shared" si="673"/>
        <v>3.5188799058327919E-2</v>
      </c>
      <c r="V2134" s="6">
        <f t="shared" si="662"/>
        <v>0</v>
      </c>
      <c r="W2134" s="16" t="str">
        <f t="shared" si="663"/>
        <v/>
      </c>
      <c r="X2134" s="4" t="str">
        <f t="shared" si="674"/>
        <v/>
      </c>
      <c r="Y2134" s="4" t="str">
        <f t="shared" si="664"/>
        <v/>
      </c>
      <c r="Z2134" s="4">
        <f t="shared" si="665"/>
        <v>1578000</v>
      </c>
      <c r="AA2134" s="16">
        <f t="shared" si="666"/>
        <v>5.0697084917617234E-3</v>
      </c>
      <c r="AB2134" s="15">
        <f t="shared" si="675"/>
        <v>0.71989860583016474</v>
      </c>
      <c r="AC2134" s="15">
        <f t="shared" si="676"/>
        <v>0.71989860583016485</v>
      </c>
      <c r="AD2134" s="4">
        <v>158544</v>
      </c>
      <c r="AE2134" s="26">
        <v>2013.74</v>
      </c>
      <c r="AF2134" s="26">
        <v>2013.74</v>
      </c>
      <c r="AG2134" s="4">
        <f t="shared" si="677"/>
        <v>681000</v>
      </c>
      <c r="AH2134" s="16">
        <f t="shared" si="667"/>
        <v>1.1747430249632892E-2</v>
      </c>
      <c r="AI2134" s="15">
        <f t="shared" si="668"/>
        <v>1.6681350954478706</v>
      </c>
      <c r="AJ2134" s="15">
        <f t="shared" si="669"/>
        <v>1.6681350954478711</v>
      </c>
      <c r="AK2134" s="4">
        <f t="shared" si="670"/>
        <v>15073000</v>
      </c>
      <c r="AL2134" s="27">
        <f t="shared" si="671"/>
        <v>5.3075034830491602E-4</v>
      </c>
      <c r="AM2134" s="15">
        <f t="shared" si="678"/>
        <v>7.5366549459298077E-2</v>
      </c>
      <c r="AN2134" s="15">
        <f t="shared" si="679"/>
        <v>1.8676467356639244E-5</v>
      </c>
    </row>
    <row r="2135" spans="1:40" x14ac:dyDescent="0.2">
      <c r="A2135" s="4" t="s">
        <v>4628</v>
      </c>
      <c r="B2135" s="3" t="s">
        <v>13</v>
      </c>
      <c r="C2135" s="6">
        <v>158615</v>
      </c>
      <c r="D2135" s="3" t="s">
        <v>538</v>
      </c>
      <c r="E2135" s="6">
        <v>158620</v>
      </c>
      <c r="F2135" s="3" t="s">
        <v>2956</v>
      </c>
      <c r="G2135" s="8">
        <v>5000</v>
      </c>
      <c r="H2135" s="6">
        <v>147</v>
      </c>
      <c r="I2135" s="6">
        <v>158090</v>
      </c>
      <c r="J2135" s="13">
        <v>45138</v>
      </c>
      <c r="K2135" s="9">
        <v>5000</v>
      </c>
      <c r="L2135" s="4" t="s">
        <v>4628</v>
      </c>
      <c r="M2135" s="4" t="s">
        <v>4632</v>
      </c>
      <c r="N2135" s="4">
        <f>VLOOKUP(I2135,BaseModelo!$A$2:$E$5075,5)</f>
        <v>8</v>
      </c>
      <c r="P2135" s="15">
        <v>147</v>
      </c>
      <c r="Q2135" s="4">
        <f>VLOOKUP(I2135,BaseModelo!$A$2:$E$5075,3)</f>
        <v>132</v>
      </c>
      <c r="R2135" s="4">
        <f t="shared" si="660"/>
        <v>32283000</v>
      </c>
      <c r="S2135" s="16">
        <f t="shared" si="661"/>
        <v>1.5488027754545735E-4</v>
      </c>
      <c r="T2135" s="4">
        <f t="shared" si="672"/>
        <v>2.2767400799182231E-2</v>
      </c>
      <c r="U2135" s="4">
        <f t="shared" si="673"/>
        <v>2.2767400799182231E-2</v>
      </c>
      <c r="V2135" s="6">
        <f t="shared" si="662"/>
        <v>0</v>
      </c>
      <c r="W2135" s="16" t="str">
        <f t="shared" si="663"/>
        <v/>
      </c>
      <c r="X2135" s="4" t="str">
        <f t="shared" si="674"/>
        <v/>
      </c>
      <c r="Y2135" s="4" t="str">
        <f t="shared" si="664"/>
        <v/>
      </c>
      <c r="Z2135" s="4">
        <f t="shared" si="665"/>
        <v>5836000</v>
      </c>
      <c r="AA2135" s="16">
        <f t="shared" si="666"/>
        <v>8.5675119945167924E-4</v>
      </c>
      <c r="AB2135" s="15">
        <f t="shared" si="675"/>
        <v>0.12594242631939684</v>
      </c>
      <c r="AC2135" s="15">
        <f t="shared" si="676"/>
        <v>0.12594242631939684</v>
      </c>
      <c r="AD2135" s="4">
        <v>158615</v>
      </c>
      <c r="AE2135" s="26">
        <v>1303.3399999999999</v>
      </c>
      <c r="AF2135" s="26">
        <v>1303.3399999999999</v>
      </c>
      <c r="AG2135" s="4">
        <f t="shared" si="677"/>
        <v>3421000</v>
      </c>
      <c r="AH2135" s="16">
        <f t="shared" si="667"/>
        <v>1.4615609470914938E-3</v>
      </c>
      <c r="AI2135" s="15">
        <f t="shared" si="668"/>
        <v>0.21484945922244958</v>
      </c>
      <c r="AJ2135" s="15">
        <f t="shared" si="669"/>
        <v>0.21484945922244958</v>
      </c>
      <c r="AK2135" s="4">
        <f t="shared" si="670"/>
        <v>16319000</v>
      </c>
      <c r="AL2135" s="27">
        <f t="shared" si="671"/>
        <v>3.0639132299773271E-4</v>
      </c>
      <c r="AM2135" s="15">
        <f t="shared" si="678"/>
        <v>4.5039524480666712E-2</v>
      </c>
      <c r="AN2135" s="15">
        <f t="shared" si="679"/>
        <v>6.9757340520810808E-6</v>
      </c>
    </row>
    <row r="2136" spans="1:40" x14ac:dyDescent="0.2">
      <c r="A2136" s="4" t="s">
        <v>4628</v>
      </c>
      <c r="B2136" s="3" t="s">
        <v>13</v>
      </c>
      <c r="C2136" s="6">
        <v>158615</v>
      </c>
      <c r="D2136" s="3" t="s">
        <v>538</v>
      </c>
      <c r="E2136" s="6">
        <v>158624</v>
      </c>
      <c r="F2136" s="3" t="s">
        <v>2957</v>
      </c>
      <c r="G2136" s="8">
        <v>10000</v>
      </c>
      <c r="H2136" s="6">
        <v>142</v>
      </c>
      <c r="I2136" s="6">
        <v>158292</v>
      </c>
      <c r="J2136" s="13">
        <v>45138</v>
      </c>
      <c r="K2136" s="9">
        <v>10000</v>
      </c>
      <c r="L2136" s="4" t="s">
        <v>4628</v>
      </c>
      <c r="M2136" s="4" t="s">
        <v>4632</v>
      </c>
      <c r="N2136" s="4">
        <f>VLOOKUP(I2136,BaseModelo!$A$2:$E$5075,5)</f>
        <v>4</v>
      </c>
      <c r="P2136" s="15">
        <v>142.00000000000003</v>
      </c>
      <c r="Q2136" s="4">
        <f>VLOOKUP(I2136,BaseModelo!$A$2:$E$5075,3)</f>
        <v>110</v>
      </c>
      <c r="R2136" s="4">
        <f t="shared" si="660"/>
        <v>32283000</v>
      </c>
      <c r="S2136" s="16">
        <f t="shared" si="661"/>
        <v>3.0976055509091471E-4</v>
      </c>
      <c r="T2136" s="4">
        <f t="shared" si="672"/>
        <v>4.3985998822909891E-2</v>
      </c>
      <c r="U2136" s="4">
        <f t="shared" si="673"/>
        <v>4.3985998822909898E-2</v>
      </c>
      <c r="V2136" s="6">
        <f t="shared" si="662"/>
        <v>0</v>
      </c>
      <c r="W2136" s="16" t="str">
        <f t="shared" si="663"/>
        <v/>
      </c>
      <c r="X2136" s="4" t="str">
        <f t="shared" si="674"/>
        <v/>
      </c>
      <c r="Y2136" s="4" t="str">
        <f t="shared" si="664"/>
        <v/>
      </c>
      <c r="Z2136" s="4">
        <f t="shared" si="665"/>
        <v>2331000</v>
      </c>
      <c r="AA2136" s="16">
        <f t="shared" si="666"/>
        <v>4.2900042900042897E-3</v>
      </c>
      <c r="AB2136" s="15">
        <f t="shared" si="675"/>
        <v>0.60918060918060912</v>
      </c>
      <c r="AC2136" s="15">
        <f t="shared" si="676"/>
        <v>0.60918060918060923</v>
      </c>
      <c r="AD2136" s="4">
        <v>158615</v>
      </c>
      <c r="AE2136" s="26">
        <v>2510.34</v>
      </c>
      <c r="AF2136" s="26">
        <v>2510.34</v>
      </c>
      <c r="AG2136" s="4">
        <f t="shared" si="677"/>
        <v>858000</v>
      </c>
      <c r="AH2136" s="16">
        <f t="shared" si="667"/>
        <v>1.1655011655011656E-2</v>
      </c>
      <c r="AI2136" s="15">
        <f t="shared" si="668"/>
        <v>1.6550116550116551</v>
      </c>
      <c r="AJ2136" s="15">
        <f t="shared" si="669"/>
        <v>1.6550116550116554</v>
      </c>
      <c r="AK2136" s="4">
        <f t="shared" si="670"/>
        <v>16319000</v>
      </c>
      <c r="AL2136" s="27">
        <f t="shared" si="671"/>
        <v>6.1278264599546543E-4</v>
      </c>
      <c r="AM2136" s="15">
        <f t="shared" si="678"/>
        <v>8.7015135731356094E-2</v>
      </c>
      <c r="AN2136" s="15">
        <f t="shared" si="679"/>
        <v>2.6953856745456156E-5</v>
      </c>
    </row>
    <row r="2137" spans="1:40" x14ac:dyDescent="0.2">
      <c r="A2137" s="4" t="s">
        <v>4628</v>
      </c>
      <c r="B2137" s="3" t="s">
        <v>4</v>
      </c>
      <c r="C2137" s="6">
        <v>158632</v>
      </c>
      <c r="D2137" s="3" t="s">
        <v>36</v>
      </c>
      <c r="E2137" s="6">
        <v>158638</v>
      </c>
      <c r="F2137" s="3" t="s">
        <v>2948</v>
      </c>
      <c r="G2137" s="8">
        <v>6000</v>
      </c>
      <c r="H2137" s="6">
        <v>142</v>
      </c>
      <c r="I2137" s="6">
        <v>158354</v>
      </c>
      <c r="J2137" s="13">
        <v>45138</v>
      </c>
      <c r="K2137" s="9">
        <v>6000</v>
      </c>
      <c r="L2137" s="4" t="s">
        <v>4628</v>
      </c>
      <c r="M2137" s="4" t="s">
        <v>4632</v>
      </c>
      <c r="N2137" s="4">
        <f>VLOOKUP(I2137,BaseModelo!$A$2:$E$5075,5)</f>
        <v>6</v>
      </c>
      <c r="P2137" s="15">
        <v>142.00000000000003</v>
      </c>
      <c r="Q2137" s="4">
        <f>VLOOKUP(I2137,BaseModelo!$A$2:$E$5075,3)</f>
        <v>115</v>
      </c>
      <c r="R2137" s="4">
        <f t="shared" si="660"/>
        <v>32283000</v>
      </c>
      <c r="S2137" s="16">
        <f t="shared" si="661"/>
        <v>1.8585633305454884E-4</v>
      </c>
      <c r="T2137" s="4">
        <f t="shared" si="672"/>
        <v>2.6391599293745936E-2</v>
      </c>
      <c r="U2137" s="4">
        <f t="shared" si="673"/>
        <v>2.6391599293745942E-2</v>
      </c>
      <c r="V2137" s="6">
        <f t="shared" si="662"/>
        <v>0</v>
      </c>
      <c r="W2137" s="16" t="str">
        <f t="shared" si="663"/>
        <v/>
      </c>
      <c r="X2137" s="4" t="str">
        <f t="shared" si="674"/>
        <v/>
      </c>
      <c r="Y2137" s="4" t="str">
        <f t="shared" si="664"/>
        <v/>
      </c>
      <c r="Z2137" s="4">
        <f t="shared" si="665"/>
        <v>4853000</v>
      </c>
      <c r="AA2137" s="16">
        <f t="shared" si="666"/>
        <v>1.2363486503193901E-3</v>
      </c>
      <c r="AB2137" s="15">
        <f t="shared" si="675"/>
        <v>0.17556150834535339</v>
      </c>
      <c r="AC2137" s="15">
        <f t="shared" si="676"/>
        <v>0.17556150834535342</v>
      </c>
      <c r="AD2137" s="4">
        <v>158632</v>
      </c>
      <c r="AE2137" s="26">
        <v>1503.37</v>
      </c>
      <c r="AF2137" s="26">
        <v>1503.37</v>
      </c>
      <c r="AG2137" s="4">
        <f t="shared" si="677"/>
        <v>2735000</v>
      </c>
      <c r="AH2137" s="16">
        <f t="shared" si="667"/>
        <v>2.1937842778793418E-3</v>
      </c>
      <c r="AI2137" s="15">
        <f t="shared" si="668"/>
        <v>0.31151736745886655</v>
      </c>
      <c r="AJ2137" s="15">
        <f t="shared" si="669"/>
        <v>0.3115173674588666</v>
      </c>
      <c r="AK2137" s="4">
        <f t="shared" si="670"/>
        <v>16319000</v>
      </c>
      <c r="AL2137" s="27">
        <f t="shared" si="671"/>
        <v>3.6766958759727926E-4</v>
      </c>
      <c r="AM2137" s="15">
        <f t="shared" si="678"/>
        <v>5.2209081438813656E-2</v>
      </c>
      <c r="AN2137" s="15">
        <f t="shared" si="679"/>
        <v>9.7033884283642175E-6</v>
      </c>
    </row>
    <row r="2138" spans="1:40" x14ac:dyDescent="0.2">
      <c r="A2138" s="4" t="s">
        <v>4628</v>
      </c>
      <c r="B2138" s="3" t="s">
        <v>4</v>
      </c>
      <c r="C2138" s="6">
        <v>158632</v>
      </c>
      <c r="D2138" s="3" t="s">
        <v>36</v>
      </c>
      <c r="E2138" s="6">
        <v>158639</v>
      </c>
      <c r="F2138" s="3" t="s">
        <v>2949</v>
      </c>
      <c r="G2138" s="8">
        <v>6000</v>
      </c>
      <c r="H2138" s="6">
        <v>142</v>
      </c>
      <c r="I2138" s="6">
        <v>158356</v>
      </c>
      <c r="J2138" s="13">
        <v>45138</v>
      </c>
      <c r="K2138" s="9">
        <v>6000</v>
      </c>
      <c r="L2138" s="4" t="s">
        <v>4628</v>
      </c>
      <c r="M2138" s="4" t="s">
        <v>4632</v>
      </c>
      <c r="N2138" s="4">
        <f>VLOOKUP(I2138,BaseModelo!$A$2:$E$5075,5)</f>
        <v>5</v>
      </c>
      <c r="P2138" s="15">
        <v>142.00000000000003</v>
      </c>
      <c r="Q2138" s="4">
        <f>VLOOKUP(I2138,BaseModelo!$A$2:$E$5075,3)</f>
        <v>110</v>
      </c>
      <c r="R2138" s="4">
        <f t="shared" si="660"/>
        <v>32283000</v>
      </c>
      <c r="S2138" s="16">
        <f t="shared" si="661"/>
        <v>1.8585633305454884E-4</v>
      </c>
      <c r="T2138" s="4">
        <f t="shared" si="672"/>
        <v>2.6391599293745936E-2</v>
      </c>
      <c r="U2138" s="4">
        <f t="shared" si="673"/>
        <v>2.6391599293745942E-2</v>
      </c>
      <c r="V2138" s="6">
        <f t="shared" si="662"/>
        <v>0</v>
      </c>
      <c r="W2138" s="16" t="str">
        <f t="shared" si="663"/>
        <v/>
      </c>
      <c r="X2138" s="4" t="str">
        <f t="shared" si="674"/>
        <v/>
      </c>
      <c r="Y2138" s="4" t="str">
        <f t="shared" si="664"/>
        <v/>
      </c>
      <c r="Z2138" s="4">
        <f t="shared" si="665"/>
        <v>4058000</v>
      </c>
      <c r="AA2138" s="16">
        <f t="shared" si="666"/>
        <v>1.4785608674223755E-3</v>
      </c>
      <c r="AB2138" s="15">
        <f t="shared" si="675"/>
        <v>0.20995564317397733</v>
      </c>
      <c r="AC2138" s="15">
        <f t="shared" si="676"/>
        <v>0.20995564317397736</v>
      </c>
      <c r="AD2138" s="4">
        <v>158632</v>
      </c>
      <c r="AE2138" s="26">
        <v>1503.37</v>
      </c>
      <c r="AF2138" s="26">
        <v>1503.37</v>
      </c>
      <c r="AG2138" s="4">
        <f t="shared" si="677"/>
        <v>2193000</v>
      </c>
      <c r="AH2138" s="16">
        <f t="shared" si="667"/>
        <v>2.7359781121751026E-3</v>
      </c>
      <c r="AI2138" s="15">
        <f t="shared" si="668"/>
        <v>0.38850889192886456</v>
      </c>
      <c r="AJ2138" s="15">
        <f t="shared" si="669"/>
        <v>0.38850889192886462</v>
      </c>
      <c r="AK2138" s="4">
        <f t="shared" si="670"/>
        <v>16319000</v>
      </c>
      <c r="AL2138" s="27">
        <f t="shared" si="671"/>
        <v>3.6766958759727926E-4</v>
      </c>
      <c r="AM2138" s="15">
        <f t="shared" si="678"/>
        <v>5.2209081438813656E-2</v>
      </c>
      <c r="AN2138" s="15">
        <f t="shared" si="679"/>
        <v>9.7033884283642175E-6</v>
      </c>
    </row>
    <row r="2139" spans="1:40" x14ac:dyDescent="0.2">
      <c r="A2139" s="4" t="s">
        <v>4628</v>
      </c>
      <c r="B2139" s="3" t="s">
        <v>4</v>
      </c>
      <c r="C2139" s="6">
        <v>158632</v>
      </c>
      <c r="D2139" s="3" t="s">
        <v>36</v>
      </c>
      <c r="E2139" s="6">
        <v>158640</v>
      </c>
      <c r="F2139" s="3" t="s">
        <v>2950</v>
      </c>
      <c r="G2139" s="8">
        <v>6000</v>
      </c>
      <c r="H2139" s="6">
        <v>142</v>
      </c>
      <c r="I2139" s="6">
        <v>158579</v>
      </c>
      <c r="J2139" s="13">
        <v>45138</v>
      </c>
      <c r="K2139" s="9">
        <v>6000</v>
      </c>
      <c r="L2139" s="4" t="s">
        <v>4628</v>
      </c>
      <c r="M2139" s="4" t="s">
        <v>4632</v>
      </c>
      <c r="N2139" s="4">
        <f>VLOOKUP(I2139,BaseModelo!$A$2:$E$5075,5)</f>
        <v>9</v>
      </c>
      <c r="P2139" s="15">
        <v>142.00000000000003</v>
      </c>
      <c r="Q2139" s="4">
        <f>VLOOKUP(I2139,BaseModelo!$A$2:$E$5075,3)</f>
        <v>147</v>
      </c>
      <c r="R2139" s="4">
        <f t="shared" si="660"/>
        <v>32283000</v>
      </c>
      <c r="S2139" s="16">
        <f t="shared" si="661"/>
        <v>1.8585633305454884E-4</v>
      </c>
      <c r="T2139" s="4">
        <f t="shared" si="672"/>
        <v>2.6391599293745936E-2</v>
      </c>
      <c r="U2139" s="4">
        <f t="shared" si="673"/>
        <v>2.6391599293745942E-2</v>
      </c>
      <c r="V2139" s="6">
        <f t="shared" si="662"/>
        <v>0</v>
      </c>
      <c r="W2139" s="16" t="str">
        <f t="shared" si="663"/>
        <v/>
      </c>
      <c r="X2139" s="4" t="str">
        <f t="shared" si="674"/>
        <v/>
      </c>
      <c r="Y2139" s="4" t="str">
        <f t="shared" si="664"/>
        <v/>
      </c>
      <c r="Z2139" s="4">
        <f t="shared" si="665"/>
        <v>5305000</v>
      </c>
      <c r="AA2139" s="16">
        <f t="shared" si="666"/>
        <v>1.1310084825636192E-3</v>
      </c>
      <c r="AB2139" s="15">
        <f t="shared" si="675"/>
        <v>0.16060320452403393</v>
      </c>
      <c r="AC2139" s="15">
        <f t="shared" si="676"/>
        <v>0.16060320452403395</v>
      </c>
      <c r="AD2139" s="4">
        <v>158632</v>
      </c>
      <c r="AE2139" s="26">
        <v>1503.37</v>
      </c>
      <c r="AF2139" s="26">
        <v>1503.37</v>
      </c>
      <c r="AG2139" s="4">
        <f t="shared" si="677"/>
        <v>3095000</v>
      </c>
      <c r="AH2139" s="16">
        <f t="shared" si="667"/>
        <v>1.9386106623586429E-3</v>
      </c>
      <c r="AI2139" s="15">
        <f t="shared" si="668"/>
        <v>0.27528271405492727</v>
      </c>
      <c r="AJ2139" s="15">
        <f t="shared" si="669"/>
        <v>0.27528271405492732</v>
      </c>
      <c r="AK2139" s="4">
        <f t="shared" si="670"/>
        <v>16319000</v>
      </c>
      <c r="AL2139" s="27">
        <f t="shared" si="671"/>
        <v>3.6766958759727926E-4</v>
      </c>
      <c r="AM2139" s="15">
        <f t="shared" si="678"/>
        <v>5.2209081438813656E-2</v>
      </c>
      <c r="AN2139" s="15">
        <f t="shared" si="679"/>
        <v>9.7033884283642175E-6</v>
      </c>
    </row>
    <row r="2140" spans="1:40" x14ac:dyDescent="0.2">
      <c r="A2140" s="4" t="s">
        <v>4628</v>
      </c>
      <c r="B2140" s="2" t="s">
        <v>16</v>
      </c>
      <c r="C2140" s="5">
        <v>158643</v>
      </c>
      <c r="D2140" s="2" t="s">
        <v>540</v>
      </c>
      <c r="E2140" s="5">
        <v>158644</v>
      </c>
      <c r="F2140" s="2" t="s">
        <v>2963</v>
      </c>
      <c r="G2140" s="7">
        <v>21000</v>
      </c>
      <c r="H2140" s="5">
        <v>75</v>
      </c>
      <c r="I2140" s="6">
        <v>158232</v>
      </c>
      <c r="J2140" s="13">
        <v>45138</v>
      </c>
      <c r="K2140" s="9">
        <v>21000</v>
      </c>
      <c r="L2140" s="4" t="s">
        <v>4628</v>
      </c>
      <c r="M2140" s="4" t="s">
        <v>4632</v>
      </c>
      <c r="N2140" s="4">
        <f>VLOOKUP(I2140,BaseModelo!$A$2:$E$5075,5)</f>
        <v>9</v>
      </c>
      <c r="P2140" s="15">
        <v>110.00000000000001</v>
      </c>
      <c r="Q2140" s="4">
        <f>VLOOKUP(I2140,BaseModelo!$A$2:$E$5075,3)</f>
        <v>147</v>
      </c>
      <c r="R2140" s="4">
        <f t="shared" si="660"/>
        <v>32283000</v>
      </c>
      <c r="S2140" s="16">
        <f t="shared" si="661"/>
        <v>6.5049716569092093E-4</v>
      </c>
      <c r="T2140" s="4">
        <f t="shared" si="672"/>
        <v>4.8787287426819072E-2</v>
      </c>
      <c r="U2140" s="4">
        <f t="shared" si="673"/>
        <v>7.1554688226001306E-2</v>
      </c>
      <c r="V2140" s="6">
        <f t="shared" si="662"/>
        <v>0</v>
      </c>
      <c r="W2140" s="16" t="str">
        <f t="shared" si="663"/>
        <v/>
      </c>
      <c r="X2140" s="4" t="str">
        <f t="shared" si="674"/>
        <v/>
      </c>
      <c r="Y2140" s="4" t="str">
        <f t="shared" si="664"/>
        <v/>
      </c>
      <c r="Z2140" s="4">
        <f t="shared" si="665"/>
        <v>5305000</v>
      </c>
      <c r="AA2140" s="16">
        <f t="shared" si="666"/>
        <v>3.9585296889726677E-3</v>
      </c>
      <c r="AB2140" s="15">
        <f t="shared" si="675"/>
        <v>0.29688972667295005</v>
      </c>
      <c r="AC2140" s="15">
        <f t="shared" si="676"/>
        <v>0.43543826578699352</v>
      </c>
      <c r="AD2140" s="4">
        <v>158643</v>
      </c>
      <c r="AE2140" s="26">
        <v>2682.67</v>
      </c>
      <c r="AF2140" s="26">
        <v>2682.67</v>
      </c>
      <c r="AG2140" s="4">
        <f t="shared" si="677"/>
        <v>3095000</v>
      </c>
      <c r="AH2140" s="16">
        <f t="shared" si="667"/>
        <v>6.7851373182552504E-3</v>
      </c>
      <c r="AI2140" s="15">
        <f t="shared" si="668"/>
        <v>0.5088852988691438</v>
      </c>
      <c r="AJ2140" s="15">
        <f t="shared" si="669"/>
        <v>0.74636510500807762</v>
      </c>
      <c r="AK2140" s="4">
        <f t="shared" si="670"/>
        <v>16319000</v>
      </c>
      <c r="AL2140" s="27">
        <f t="shared" si="671"/>
        <v>1.2868435565904775E-3</v>
      </c>
      <c r="AM2140" s="15">
        <f t="shared" si="678"/>
        <v>9.6513266744285814E-2</v>
      </c>
      <c r="AN2140" s="15">
        <f t="shared" si="679"/>
        <v>9.2079689487470289E-5</v>
      </c>
    </row>
    <row r="2141" spans="1:40" x14ac:dyDescent="0.2">
      <c r="A2141" s="4" t="s">
        <v>4628</v>
      </c>
      <c r="B2141" s="3" t="s">
        <v>16</v>
      </c>
      <c r="C2141" s="6">
        <v>158643</v>
      </c>
      <c r="D2141" s="3" t="s">
        <v>540</v>
      </c>
      <c r="E2141" s="6">
        <v>158645</v>
      </c>
      <c r="F2141" s="3" t="s">
        <v>2964</v>
      </c>
      <c r="G2141" s="8">
        <v>70000</v>
      </c>
      <c r="H2141" s="6">
        <v>75</v>
      </c>
      <c r="I2141" s="6">
        <v>158125</v>
      </c>
      <c r="J2141" s="13">
        <v>45138</v>
      </c>
      <c r="K2141" s="9">
        <v>70000</v>
      </c>
      <c r="L2141" s="4" t="s">
        <v>4628</v>
      </c>
      <c r="M2141" s="4" t="s">
        <v>4632</v>
      </c>
      <c r="N2141" s="4">
        <f>VLOOKUP(I2141,BaseModelo!$A$2:$E$5075,5)</f>
        <v>6</v>
      </c>
      <c r="P2141" s="15">
        <v>75</v>
      </c>
      <c r="Q2141" s="4">
        <f>VLOOKUP(I2141,BaseModelo!$A$2:$E$5075,3)</f>
        <v>115</v>
      </c>
      <c r="R2141" s="4">
        <f t="shared" si="660"/>
        <v>32283000</v>
      </c>
      <c r="S2141" s="16">
        <f t="shared" si="661"/>
        <v>2.168323885636403E-3</v>
      </c>
      <c r="T2141" s="4">
        <f t="shared" si="672"/>
        <v>0.16262429142273022</v>
      </c>
      <c r="U2141" s="4">
        <f t="shared" si="673"/>
        <v>0.16262429142273022</v>
      </c>
      <c r="V2141" s="6">
        <f t="shared" si="662"/>
        <v>0</v>
      </c>
      <c r="W2141" s="16" t="str">
        <f t="shared" si="663"/>
        <v/>
      </c>
      <c r="X2141" s="4" t="str">
        <f t="shared" si="674"/>
        <v/>
      </c>
      <c r="Y2141" s="4" t="str">
        <f t="shared" si="664"/>
        <v/>
      </c>
      <c r="Z2141" s="4">
        <f t="shared" si="665"/>
        <v>4853000</v>
      </c>
      <c r="AA2141" s="16">
        <f t="shared" si="666"/>
        <v>1.4424067587059551E-2</v>
      </c>
      <c r="AB2141" s="15">
        <f t="shared" si="675"/>
        <v>1.0818050690294663</v>
      </c>
      <c r="AC2141" s="15">
        <f t="shared" si="676"/>
        <v>1.0818050690294663</v>
      </c>
      <c r="AD2141" s="4">
        <v>158643</v>
      </c>
      <c r="AE2141" s="26">
        <v>8937.92</v>
      </c>
      <c r="AF2141" s="26">
        <v>8937.92</v>
      </c>
      <c r="AG2141" s="4">
        <f t="shared" si="677"/>
        <v>2735000</v>
      </c>
      <c r="AH2141" s="16">
        <f t="shared" si="667"/>
        <v>2.5594149908592323E-2</v>
      </c>
      <c r="AI2141" s="15">
        <f t="shared" si="668"/>
        <v>1.9195612431444242</v>
      </c>
      <c r="AJ2141" s="15">
        <f t="shared" si="669"/>
        <v>1.9195612431444242</v>
      </c>
      <c r="AK2141" s="4">
        <f t="shared" si="670"/>
        <v>16319000</v>
      </c>
      <c r="AL2141" s="27">
        <f t="shared" si="671"/>
        <v>4.2894785219682579E-3</v>
      </c>
      <c r="AM2141" s="15">
        <f t="shared" si="678"/>
        <v>0.32171088914761936</v>
      </c>
      <c r="AN2141" s="15">
        <f t="shared" si="679"/>
        <v>6.97573405208108E-4</v>
      </c>
    </row>
    <row r="2142" spans="1:40" x14ac:dyDescent="0.2">
      <c r="A2142" s="4" t="s">
        <v>4628</v>
      </c>
      <c r="B2142" s="3" t="s">
        <v>16</v>
      </c>
      <c r="C2142" s="6">
        <v>158643</v>
      </c>
      <c r="D2142" s="3" t="s">
        <v>540</v>
      </c>
      <c r="E2142" s="6">
        <v>158646</v>
      </c>
      <c r="F2142" s="3" t="s">
        <v>2965</v>
      </c>
      <c r="G2142" s="8">
        <v>70000</v>
      </c>
      <c r="H2142" s="6">
        <v>80</v>
      </c>
      <c r="I2142" s="6">
        <v>158226</v>
      </c>
      <c r="J2142" s="13">
        <v>45138</v>
      </c>
      <c r="K2142" s="9">
        <v>70000</v>
      </c>
      <c r="L2142" s="4" t="s">
        <v>4628</v>
      </c>
      <c r="M2142" s="4" t="s">
        <v>4632</v>
      </c>
      <c r="N2142" s="4">
        <f>VLOOKUP(I2142,BaseModelo!$A$2:$E$5075,5)</f>
        <v>9</v>
      </c>
      <c r="P2142" s="15">
        <v>75</v>
      </c>
      <c r="Q2142" s="4">
        <f>VLOOKUP(I2142,BaseModelo!$A$2:$E$5075,3)</f>
        <v>147</v>
      </c>
      <c r="R2142" s="4">
        <f t="shared" si="660"/>
        <v>32283000</v>
      </c>
      <c r="S2142" s="16">
        <f t="shared" si="661"/>
        <v>2.168323885636403E-3</v>
      </c>
      <c r="T2142" s="4">
        <f t="shared" si="672"/>
        <v>0.17346591085091223</v>
      </c>
      <c r="U2142" s="4">
        <f t="shared" si="673"/>
        <v>0.16262429142273022</v>
      </c>
      <c r="V2142" s="6">
        <f t="shared" si="662"/>
        <v>0</v>
      </c>
      <c r="W2142" s="16" t="str">
        <f t="shared" si="663"/>
        <v/>
      </c>
      <c r="X2142" s="4" t="str">
        <f t="shared" si="674"/>
        <v/>
      </c>
      <c r="Y2142" s="4" t="str">
        <f t="shared" si="664"/>
        <v/>
      </c>
      <c r="Z2142" s="4">
        <f t="shared" si="665"/>
        <v>5305000</v>
      </c>
      <c r="AA2142" s="16">
        <f t="shared" si="666"/>
        <v>1.3195098963242224E-2</v>
      </c>
      <c r="AB2142" s="15">
        <f t="shared" si="675"/>
        <v>1.055607917059378</v>
      </c>
      <c r="AC2142" s="15">
        <f t="shared" si="676"/>
        <v>0.98963242224316683</v>
      </c>
      <c r="AD2142" s="4">
        <v>158643</v>
      </c>
      <c r="AE2142" s="26">
        <v>9558.4699999999993</v>
      </c>
      <c r="AF2142" s="26">
        <v>9558.4699999999993</v>
      </c>
      <c r="AG2142" s="4">
        <f t="shared" si="677"/>
        <v>3095000</v>
      </c>
      <c r="AH2142" s="16">
        <f t="shared" si="667"/>
        <v>2.2617124394184167E-2</v>
      </c>
      <c r="AI2142" s="15">
        <f t="shared" si="668"/>
        <v>1.8093699515347335</v>
      </c>
      <c r="AJ2142" s="15">
        <f t="shared" si="669"/>
        <v>1.6962843295638126</v>
      </c>
      <c r="AK2142" s="4">
        <f t="shared" si="670"/>
        <v>16319000</v>
      </c>
      <c r="AL2142" s="27">
        <f t="shared" si="671"/>
        <v>4.2894785219682579E-3</v>
      </c>
      <c r="AM2142" s="15">
        <f t="shared" si="678"/>
        <v>0.34315828175746066</v>
      </c>
      <c r="AN2142" s="15">
        <f t="shared" si="679"/>
        <v>6.97573405208108E-4</v>
      </c>
    </row>
    <row r="2143" spans="1:40" x14ac:dyDescent="0.2">
      <c r="A2143" s="4" t="s">
        <v>4628</v>
      </c>
      <c r="B2143" s="3" t="s">
        <v>16</v>
      </c>
      <c r="C2143" s="6">
        <v>158643</v>
      </c>
      <c r="D2143" s="3" t="s">
        <v>540</v>
      </c>
      <c r="E2143" s="6">
        <v>158647</v>
      </c>
      <c r="F2143" s="3" t="s">
        <v>2966</v>
      </c>
      <c r="G2143" s="8">
        <v>70000</v>
      </c>
      <c r="H2143" s="6">
        <v>75</v>
      </c>
      <c r="I2143" s="6">
        <v>157656</v>
      </c>
      <c r="J2143" s="13">
        <v>45138</v>
      </c>
      <c r="K2143" s="9">
        <v>70000</v>
      </c>
      <c r="L2143" s="4" t="s">
        <v>4628</v>
      </c>
      <c r="M2143" s="4" t="s">
        <v>4632</v>
      </c>
      <c r="N2143" s="4">
        <f>VLOOKUP(I2143,BaseModelo!$A$2:$E$5075,5)</f>
        <v>9</v>
      </c>
      <c r="P2143" s="15">
        <v>75</v>
      </c>
      <c r="Q2143" s="4">
        <f>VLOOKUP(I2143,BaseModelo!$A$2:$E$5075,3)</f>
        <v>147</v>
      </c>
      <c r="R2143" s="4">
        <f t="shared" si="660"/>
        <v>32283000</v>
      </c>
      <c r="S2143" s="16">
        <f t="shared" si="661"/>
        <v>2.168323885636403E-3</v>
      </c>
      <c r="T2143" s="4">
        <f t="shared" si="672"/>
        <v>0.16262429142273022</v>
      </c>
      <c r="U2143" s="4">
        <f t="shared" si="673"/>
        <v>0.16262429142273022</v>
      </c>
      <c r="V2143" s="6">
        <f t="shared" si="662"/>
        <v>0</v>
      </c>
      <c r="W2143" s="16" t="str">
        <f t="shared" si="663"/>
        <v/>
      </c>
      <c r="X2143" s="4" t="str">
        <f t="shared" si="674"/>
        <v/>
      </c>
      <c r="Y2143" s="4" t="str">
        <f t="shared" si="664"/>
        <v/>
      </c>
      <c r="Z2143" s="4">
        <f t="shared" si="665"/>
        <v>5305000</v>
      </c>
      <c r="AA2143" s="16">
        <f t="shared" si="666"/>
        <v>1.3195098963242224E-2</v>
      </c>
      <c r="AB2143" s="15">
        <f t="shared" si="675"/>
        <v>0.98963242224316683</v>
      </c>
      <c r="AC2143" s="15">
        <f t="shared" si="676"/>
        <v>0.98963242224316683</v>
      </c>
      <c r="AD2143" s="4">
        <v>158643</v>
      </c>
      <c r="AE2143" s="26">
        <v>8937.92</v>
      </c>
      <c r="AF2143" s="26">
        <v>8937.92</v>
      </c>
      <c r="AG2143" s="4">
        <f t="shared" si="677"/>
        <v>3095000</v>
      </c>
      <c r="AH2143" s="16">
        <f t="shared" si="667"/>
        <v>2.2617124394184167E-2</v>
      </c>
      <c r="AI2143" s="15">
        <f t="shared" si="668"/>
        <v>1.6962843295638126</v>
      </c>
      <c r="AJ2143" s="15">
        <f t="shared" si="669"/>
        <v>1.6962843295638126</v>
      </c>
      <c r="AK2143" s="4">
        <f t="shared" si="670"/>
        <v>16319000</v>
      </c>
      <c r="AL2143" s="27">
        <f t="shared" si="671"/>
        <v>4.2894785219682579E-3</v>
      </c>
      <c r="AM2143" s="15">
        <f t="shared" si="678"/>
        <v>0.32171088914761936</v>
      </c>
      <c r="AN2143" s="15">
        <f t="shared" si="679"/>
        <v>6.97573405208108E-4</v>
      </c>
    </row>
    <row r="2144" spans="1:40" x14ac:dyDescent="0.2">
      <c r="A2144" s="4" t="s">
        <v>4628</v>
      </c>
      <c r="B2144" s="3" t="s">
        <v>16</v>
      </c>
      <c r="C2144" s="6">
        <v>158643</v>
      </c>
      <c r="D2144" s="3" t="s">
        <v>540</v>
      </c>
      <c r="E2144" s="6">
        <v>158649</v>
      </c>
      <c r="F2144" s="3" t="s">
        <v>2967</v>
      </c>
      <c r="G2144" s="8">
        <v>24000</v>
      </c>
      <c r="H2144" s="6">
        <v>75</v>
      </c>
      <c r="I2144" s="6">
        <v>158216</v>
      </c>
      <c r="J2144" s="13">
        <v>45138</v>
      </c>
      <c r="K2144" s="9">
        <v>24000</v>
      </c>
      <c r="L2144" s="4" t="s">
        <v>4628</v>
      </c>
      <c r="M2144" s="4" t="s">
        <v>4632</v>
      </c>
      <c r="N2144" s="4">
        <f>VLOOKUP(I2144,BaseModelo!$A$2:$E$5075,5)</f>
        <v>9</v>
      </c>
      <c r="P2144" s="15">
        <v>110.00000000000001</v>
      </c>
      <c r="Q2144" s="4">
        <f>VLOOKUP(I2144,BaseModelo!$A$2:$E$5075,3)</f>
        <v>147</v>
      </c>
      <c r="R2144" s="4">
        <f t="shared" si="660"/>
        <v>32283000</v>
      </c>
      <c r="S2144" s="16">
        <f t="shared" si="661"/>
        <v>7.4342533221819537E-4</v>
      </c>
      <c r="T2144" s="4">
        <f t="shared" si="672"/>
        <v>5.5756899916364649E-2</v>
      </c>
      <c r="U2144" s="4">
        <f t="shared" si="673"/>
        <v>8.1776786544001501E-2</v>
      </c>
      <c r="V2144" s="6">
        <f t="shared" si="662"/>
        <v>0</v>
      </c>
      <c r="W2144" s="16" t="str">
        <f t="shared" si="663"/>
        <v/>
      </c>
      <c r="X2144" s="4" t="str">
        <f t="shared" si="674"/>
        <v/>
      </c>
      <c r="Y2144" s="4" t="str">
        <f t="shared" si="664"/>
        <v/>
      </c>
      <c r="Z2144" s="4">
        <f t="shared" si="665"/>
        <v>5305000</v>
      </c>
      <c r="AA2144" s="16">
        <f t="shared" si="666"/>
        <v>4.524033930254477E-3</v>
      </c>
      <c r="AB2144" s="15">
        <f t="shared" si="675"/>
        <v>0.33930254476908578</v>
      </c>
      <c r="AC2144" s="15">
        <f t="shared" si="676"/>
        <v>0.49764373232799253</v>
      </c>
      <c r="AD2144" s="4">
        <v>158643</v>
      </c>
      <c r="AE2144" s="26">
        <v>3075.76</v>
      </c>
      <c r="AF2144" s="26">
        <v>3075.76</v>
      </c>
      <c r="AG2144" s="4">
        <f t="shared" si="677"/>
        <v>3095000</v>
      </c>
      <c r="AH2144" s="16">
        <f t="shared" si="667"/>
        <v>7.7544426494345715E-3</v>
      </c>
      <c r="AI2144" s="15">
        <f t="shared" si="668"/>
        <v>0.5815831987075929</v>
      </c>
      <c r="AJ2144" s="15">
        <f t="shared" si="669"/>
        <v>0.85298869143780298</v>
      </c>
      <c r="AK2144" s="4">
        <f t="shared" si="670"/>
        <v>16319000</v>
      </c>
      <c r="AL2144" s="27">
        <f t="shared" si="671"/>
        <v>1.470678350389117E-3</v>
      </c>
      <c r="AM2144" s="15">
        <f t="shared" si="678"/>
        <v>0.11030087627918378</v>
      </c>
      <c r="AN2144" s="15">
        <f t="shared" si="679"/>
        <v>1.2026734953465506E-4</v>
      </c>
    </row>
    <row r="2145" spans="1:40" x14ac:dyDescent="0.2">
      <c r="A2145" s="4" t="s">
        <v>4628</v>
      </c>
      <c r="B2145" s="3" t="s">
        <v>11</v>
      </c>
      <c r="C2145" s="6">
        <v>158657</v>
      </c>
      <c r="D2145" s="3" t="s">
        <v>326</v>
      </c>
      <c r="E2145" s="6">
        <v>158701</v>
      </c>
      <c r="F2145" s="3" t="s">
        <v>2938</v>
      </c>
      <c r="G2145" s="8">
        <v>6000</v>
      </c>
      <c r="H2145" s="6">
        <v>142</v>
      </c>
      <c r="I2145" s="6">
        <v>158265</v>
      </c>
      <c r="J2145" s="13">
        <v>45138</v>
      </c>
      <c r="K2145" s="9">
        <v>6000</v>
      </c>
      <c r="L2145" s="4" t="s">
        <v>4628</v>
      </c>
      <c r="M2145" s="4" t="s">
        <v>4632</v>
      </c>
      <c r="N2145" s="4">
        <f>VLOOKUP(I2145,BaseModelo!$A$2:$E$5075,5)</f>
        <v>2</v>
      </c>
      <c r="P2145" s="15">
        <v>142.00000000000003</v>
      </c>
      <c r="Q2145" s="4">
        <f>VLOOKUP(I2145,BaseModelo!$A$2:$E$5075,3)</f>
        <v>100</v>
      </c>
      <c r="R2145" s="4">
        <f t="shared" si="660"/>
        <v>32283000</v>
      </c>
      <c r="S2145" s="16">
        <f t="shared" si="661"/>
        <v>1.8585633305454884E-4</v>
      </c>
      <c r="T2145" s="4">
        <f t="shared" si="672"/>
        <v>2.6391599293745936E-2</v>
      </c>
      <c r="U2145" s="4">
        <f t="shared" si="673"/>
        <v>2.6391599293745942E-2</v>
      </c>
      <c r="V2145" s="6">
        <f t="shared" si="662"/>
        <v>0</v>
      </c>
      <c r="W2145" s="16" t="str">
        <f t="shared" si="663"/>
        <v/>
      </c>
      <c r="X2145" s="4" t="str">
        <f t="shared" si="674"/>
        <v/>
      </c>
      <c r="Y2145" s="4" t="str">
        <f t="shared" si="664"/>
        <v/>
      </c>
      <c r="Z2145" s="4">
        <f t="shared" si="665"/>
        <v>1578000</v>
      </c>
      <c r="AA2145" s="16">
        <f t="shared" si="666"/>
        <v>3.8022813688212928E-3</v>
      </c>
      <c r="AB2145" s="15">
        <f t="shared" si="675"/>
        <v>0.53992395437262353</v>
      </c>
      <c r="AC2145" s="15">
        <f t="shared" si="676"/>
        <v>0.53992395437262364</v>
      </c>
      <c r="AD2145" s="4">
        <v>158657</v>
      </c>
      <c r="AE2145" s="26">
        <v>1503.37</v>
      </c>
      <c r="AF2145" s="26">
        <v>1503.37</v>
      </c>
      <c r="AG2145" s="4">
        <f t="shared" si="677"/>
        <v>832000</v>
      </c>
      <c r="AH2145" s="16">
        <f t="shared" si="667"/>
        <v>7.2115384615384619E-3</v>
      </c>
      <c r="AI2145" s="15">
        <f t="shared" si="668"/>
        <v>1.0240384615384617</v>
      </c>
      <c r="AJ2145" s="15">
        <f t="shared" si="669"/>
        <v>1.0240384615384619</v>
      </c>
      <c r="AK2145" s="4">
        <f t="shared" si="670"/>
        <v>16319000</v>
      </c>
      <c r="AL2145" s="27">
        <f t="shared" si="671"/>
        <v>3.6766958759727926E-4</v>
      </c>
      <c r="AM2145" s="15">
        <f t="shared" si="678"/>
        <v>5.2209081438813656E-2</v>
      </c>
      <c r="AN2145" s="15">
        <f t="shared" si="679"/>
        <v>9.7033884283642175E-6</v>
      </c>
    </row>
    <row r="2146" spans="1:40" x14ac:dyDescent="0.2">
      <c r="A2146" s="4" t="s">
        <v>4628</v>
      </c>
      <c r="B2146" s="3" t="s">
        <v>12</v>
      </c>
      <c r="C2146" s="6">
        <v>158718</v>
      </c>
      <c r="D2146" s="3" t="s">
        <v>313</v>
      </c>
      <c r="E2146" s="6">
        <v>158726</v>
      </c>
      <c r="F2146" s="3" t="s">
        <v>2958</v>
      </c>
      <c r="G2146" s="8">
        <v>8000</v>
      </c>
      <c r="H2146" s="6">
        <v>142</v>
      </c>
      <c r="I2146" s="6">
        <v>157530</v>
      </c>
      <c r="J2146" s="13">
        <v>45138</v>
      </c>
      <c r="K2146" s="9">
        <v>8000</v>
      </c>
      <c r="L2146" s="4" t="s">
        <v>4628</v>
      </c>
      <c r="M2146" s="4" t="s">
        <v>4632</v>
      </c>
      <c r="N2146" s="4">
        <f>VLOOKUP(I2146,BaseModelo!$A$2:$E$5075,5)</f>
        <v>10</v>
      </c>
      <c r="P2146" s="15">
        <v>142.00000000000003</v>
      </c>
      <c r="Q2146" s="4">
        <f>VLOOKUP(I2146,BaseModelo!$A$2:$E$5075,3)</f>
        <v>0</v>
      </c>
      <c r="R2146" s="4">
        <f t="shared" si="660"/>
        <v>32283000</v>
      </c>
      <c r="S2146" s="16">
        <f t="shared" si="661"/>
        <v>2.4780844407273179E-4</v>
      </c>
      <c r="T2146" s="4">
        <f t="shared" si="672"/>
        <v>3.5188799058327912E-2</v>
      </c>
      <c r="U2146" s="4">
        <f t="shared" si="673"/>
        <v>3.5188799058327919E-2</v>
      </c>
      <c r="V2146" s="6">
        <f t="shared" si="662"/>
        <v>0</v>
      </c>
      <c r="W2146" s="16" t="str">
        <f t="shared" si="663"/>
        <v/>
      </c>
      <c r="X2146" s="4" t="str">
        <f t="shared" si="674"/>
        <v/>
      </c>
      <c r="Y2146" s="4" t="str">
        <f t="shared" si="664"/>
        <v/>
      </c>
      <c r="Z2146" s="4">
        <f t="shared" si="665"/>
        <v>4121000</v>
      </c>
      <c r="AA2146" s="16">
        <f t="shared" si="666"/>
        <v>1.9412763892259161E-3</v>
      </c>
      <c r="AB2146" s="15">
        <f t="shared" si="675"/>
        <v>0.27566124727008007</v>
      </c>
      <c r="AC2146" s="15">
        <f t="shared" si="676"/>
        <v>0.27566124727008012</v>
      </c>
      <c r="AD2146" s="4">
        <v>158718</v>
      </c>
      <c r="AE2146" s="26">
        <v>2013.74</v>
      </c>
      <c r="AF2146" s="26">
        <v>2013.74</v>
      </c>
      <c r="AG2146" s="4">
        <f t="shared" si="677"/>
        <v>1846000</v>
      </c>
      <c r="AH2146" s="16">
        <f t="shared" si="667"/>
        <v>4.3336944745395447E-3</v>
      </c>
      <c r="AI2146" s="15">
        <f t="shared" si="668"/>
        <v>0.61538461538461531</v>
      </c>
      <c r="AJ2146" s="15">
        <f t="shared" si="669"/>
        <v>0.61538461538461542</v>
      </c>
      <c r="AK2146" s="4">
        <f t="shared" si="670"/>
        <v>16319000</v>
      </c>
      <c r="AL2146" s="27">
        <f t="shared" si="671"/>
        <v>4.9022611679637234E-4</v>
      </c>
      <c r="AM2146" s="15">
        <f t="shared" si="678"/>
        <v>6.9612108585084875E-2</v>
      </c>
      <c r="AN2146" s="15">
        <f t="shared" si="679"/>
        <v>1.725046831709194E-5</v>
      </c>
    </row>
    <row r="2147" spans="1:40" x14ac:dyDescent="0.2">
      <c r="A2147" s="4" t="s">
        <v>4628</v>
      </c>
      <c r="B2147" s="3" t="s">
        <v>12</v>
      </c>
      <c r="C2147" s="6">
        <v>158718</v>
      </c>
      <c r="D2147" s="3" t="s">
        <v>313</v>
      </c>
      <c r="E2147" s="6">
        <v>158727</v>
      </c>
      <c r="F2147" s="3" t="s">
        <v>2959</v>
      </c>
      <c r="G2147" s="8">
        <v>9000</v>
      </c>
      <c r="H2147" s="6">
        <v>142</v>
      </c>
      <c r="I2147" s="6">
        <v>157534</v>
      </c>
      <c r="J2147" s="13">
        <v>45138</v>
      </c>
      <c r="K2147" s="9">
        <v>9000</v>
      </c>
      <c r="L2147" s="4" t="s">
        <v>4628</v>
      </c>
      <c r="M2147" s="4" t="s">
        <v>4632</v>
      </c>
      <c r="N2147" s="4">
        <f>VLOOKUP(I2147,BaseModelo!$A$2:$E$5075,5)</f>
        <v>9</v>
      </c>
      <c r="P2147" s="15">
        <v>142.00000000000003</v>
      </c>
      <c r="Q2147" s="4">
        <f>VLOOKUP(I2147,BaseModelo!$A$2:$E$5075,3)</f>
        <v>147</v>
      </c>
      <c r="R2147" s="4">
        <f t="shared" si="660"/>
        <v>32283000</v>
      </c>
      <c r="S2147" s="16">
        <f t="shared" si="661"/>
        <v>2.7878449958182325E-4</v>
      </c>
      <c r="T2147" s="4">
        <f t="shared" si="672"/>
        <v>3.9587398940618898E-2</v>
      </c>
      <c r="U2147" s="4">
        <f t="shared" si="673"/>
        <v>3.9587398940618912E-2</v>
      </c>
      <c r="V2147" s="6">
        <f t="shared" si="662"/>
        <v>0</v>
      </c>
      <c r="W2147" s="16" t="str">
        <f t="shared" si="663"/>
        <v/>
      </c>
      <c r="X2147" s="4" t="str">
        <f t="shared" si="674"/>
        <v/>
      </c>
      <c r="Y2147" s="4" t="str">
        <f t="shared" si="664"/>
        <v/>
      </c>
      <c r="Z2147" s="4">
        <f t="shared" si="665"/>
        <v>5305000</v>
      </c>
      <c r="AA2147" s="16">
        <f t="shared" si="666"/>
        <v>1.6965127238454288E-3</v>
      </c>
      <c r="AB2147" s="15">
        <f t="shared" si="675"/>
        <v>0.24090480678605089</v>
      </c>
      <c r="AC2147" s="15">
        <f t="shared" si="676"/>
        <v>0.24090480678605092</v>
      </c>
      <c r="AD2147" s="4">
        <v>158718</v>
      </c>
      <c r="AE2147" s="26">
        <v>2255.2800000000002</v>
      </c>
      <c r="AF2147" s="26">
        <v>2255.2800000000002</v>
      </c>
      <c r="AG2147" s="4">
        <f t="shared" si="677"/>
        <v>3095000</v>
      </c>
      <c r="AH2147" s="16">
        <f t="shared" si="667"/>
        <v>2.9079159935379646E-3</v>
      </c>
      <c r="AI2147" s="15">
        <f t="shared" si="668"/>
        <v>0.41292407108239099</v>
      </c>
      <c r="AJ2147" s="15">
        <f t="shared" si="669"/>
        <v>0.41292407108239104</v>
      </c>
      <c r="AK2147" s="4">
        <f t="shared" si="670"/>
        <v>16319000</v>
      </c>
      <c r="AL2147" s="27">
        <f t="shared" si="671"/>
        <v>5.5150438139591883E-4</v>
      </c>
      <c r="AM2147" s="15">
        <f t="shared" si="678"/>
        <v>7.8313622158220478E-2</v>
      </c>
      <c r="AN2147" s="15">
        <f t="shared" si="679"/>
        <v>2.1832623963819486E-5</v>
      </c>
    </row>
    <row r="2148" spans="1:40" x14ac:dyDescent="0.2">
      <c r="A2148" s="4" t="s">
        <v>4628</v>
      </c>
      <c r="B2148" s="2" t="s">
        <v>13</v>
      </c>
      <c r="C2148" s="5">
        <v>158733</v>
      </c>
      <c r="D2148" s="2" t="s">
        <v>568</v>
      </c>
      <c r="E2148" s="5">
        <v>158734</v>
      </c>
      <c r="F2148" s="2" t="s">
        <v>3129</v>
      </c>
      <c r="G2148" s="7">
        <v>14000</v>
      </c>
      <c r="H2148" s="5">
        <v>147</v>
      </c>
      <c r="I2148" s="6">
        <v>157790</v>
      </c>
      <c r="J2148" s="13">
        <v>45138</v>
      </c>
      <c r="K2148" s="9">
        <v>8858.1773581119778</v>
      </c>
      <c r="L2148" s="4" t="s">
        <v>4628</v>
      </c>
      <c r="M2148" s="4" t="s">
        <v>4632</v>
      </c>
      <c r="N2148" s="4">
        <f>VLOOKUP(I2148,BaseModelo!$A$2:$E$5075,5)</f>
        <v>8</v>
      </c>
      <c r="P2148" s="15">
        <v>132</v>
      </c>
      <c r="Q2148" s="4">
        <f>VLOOKUP(I2148,BaseModelo!$A$2:$E$5075,3)</f>
        <v>132</v>
      </c>
      <c r="R2148" s="4">
        <f t="shared" si="660"/>
        <v>32283000</v>
      </c>
      <c r="S2148" s="16">
        <f t="shared" si="661"/>
        <v>4.336647771272806E-4</v>
      </c>
      <c r="T2148" s="4">
        <f t="shared" si="672"/>
        <v>6.3748722237710248E-2</v>
      </c>
      <c r="U2148" s="4">
        <f t="shared" si="673"/>
        <v>5.7243750580801042E-2</v>
      </c>
      <c r="V2148" s="6">
        <f t="shared" si="662"/>
        <v>0</v>
      </c>
      <c r="W2148" s="16" t="str">
        <f t="shared" si="663"/>
        <v/>
      </c>
      <c r="X2148" s="4" t="str">
        <f t="shared" si="674"/>
        <v/>
      </c>
      <c r="Y2148" s="4" t="str">
        <f t="shared" si="664"/>
        <v/>
      </c>
      <c r="Z2148" s="4">
        <f t="shared" si="665"/>
        <v>5836000</v>
      </c>
      <c r="AA2148" s="16">
        <f t="shared" si="666"/>
        <v>2.3989033584647019E-3</v>
      </c>
      <c r="AB2148" s="15">
        <f t="shared" si="675"/>
        <v>0.35263879369431117</v>
      </c>
      <c r="AC2148" s="15">
        <f t="shared" si="676"/>
        <v>0.31665524331734063</v>
      </c>
      <c r="AD2148" s="4">
        <v>158733</v>
      </c>
      <c r="AE2148" s="26">
        <v>3641.36</v>
      </c>
      <c r="AF2148" s="26">
        <v>3111.3997881681212</v>
      </c>
      <c r="AG2148" s="4">
        <f t="shared" si="677"/>
        <v>3421000</v>
      </c>
      <c r="AH2148" s="16">
        <f t="shared" si="667"/>
        <v>4.0923706518561824E-3</v>
      </c>
      <c r="AI2148" s="15">
        <f t="shared" si="668"/>
        <v>0.60157848582285878</v>
      </c>
      <c r="AJ2148" s="15">
        <f t="shared" si="669"/>
        <v>0.54019292604501612</v>
      </c>
      <c r="AK2148" s="4">
        <f t="shared" si="670"/>
        <v>16319000</v>
      </c>
      <c r="AL2148" s="27">
        <f t="shared" si="671"/>
        <v>8.578957043936516E-4</v>
      </c>
      <c r="AM2148" s="15">
        <f t="shared" si="678"/>
        <v>0.12611066854586678</v>
      </c>
      <c r="AN2148" s="15">
        <f t="shared" si="679"/>
        <v>4.9109167726650813E-5</v>
      </c>
    </row>
    <row r="2149" spans="1:40" x14ac:dyDescent="0.2">
      <c r="A2149" s="4" t="s">
        <v>4628</v>
      </c>
      <c r="B2149" s="3" t="s">
        <v>13</v>
      </c>
      <c r="C2149" s="6">
        <v>158733</v>
      </c>
      <c r="D2149" s="3" t="s">
        <v>568</v>
      </c>
      <c r="E2149" s="6">
        <v>158735</v>
      </c>
      <c r="F2149" s="3" t="s">
        <v>3179</v>
      </c>
      <c r="G2149" s="8">
        <v>34000</v>
      </c>
      <c r="H2149" s="6">
        <v>147</v>
      </c>
      <c r="I2149" s="6">
        <v>157795</v>
      </c>
      <c r="J2149" s="13">
        <v>45138</v>
      </c>
      <c r="K2149" s="9">
        <v>21512.716441129091</v>
      </c>
      <c r="L2149" s="4" t="s">
        <v>4628</v>
      </c>
      <c r="M2149" s="4" t="s">
        <v>4632</v>
      </c>
      <c r="N2149" s="4">
        <f>VLOOKUP(I2149,BaseModelo!$A$2:$E$5075,5)</f>
        <v>6</v>
      </c>
      <c r="P2149" s="15">
        <v>90</v>
      </c>
      <c r="Q2149" s="4">
        <f>VLOOKUP(I2149,BaseModelo!$A$2:$E$5075,3)</f>
        <v>115</v>
      </c>
      <c r="R2149" s="4">
        <f t="shared" si="660"/>
        <v>32283000</v>
      </c>
      <c r="S2149" s="16">
        <f t="shared" si="661"/>
        <v>1.05318588730911E-3</v>
      </c>
      <c r="T2149" s="4">
        <f t="shared" si="672"/>
        <v>0.15481832543443916</v>
      </c>
      <c r="U2149" s="4">
        <f t="shared" si="673"/>
        <v>9.4786729857819899E-2</v>
      </c>
      <c r="V2149" s="6">
        <f t="shared" si="662"/>
        <v>0</v>
      </c>
      <c r="W2149" s="16" t="str">
        <f t="shared" si="663"/>
        <v/>
      </c>
      <c r="X2149" s="4" t="str">
        <f t="shared" si="674"/>
        <v/>
      </c>
      <c r="Y2149" s="4" t="str">
        <f t="shared" si="664"/>
        <v/>
      </c>
      <c r="Z2149" s="4">
        <f t="shared" si="665"/>
        <v>4853000</v>
      </c>
      <c r="AA2149" s="16">
        <f t="shared" si="666"/>
        <v>7.0059756851432106E-3</v>
      </c>
      <c r="AB2149" s="15">
        <f t="shared" si="675"/>
        <v>1.029878425716052</v>
      </c>
      <c r="AC2149" s="15">
        <f t="shared" si="676"/>
        <v>0.63053781166288891</v>
      </c>
      <c r="AD2149" s="4">
        <v>158733</v>
      </c>
      <c r="AE2149" s="26">
        <v>8827.61</v>
      </c>
      <c r="AF2149" s="26">
        <v>7542.8476953750214</v>
      </c>
      <c r="AG2149" s="4">
        <f t="shared" si="677"/>
        <v>2735000</v>
      </c>
      <c r="AH2149" s="16">
        <f t="shared" si="667"/>
        <v>1.2431444241316271E-2</v>
      </c>
      <c r="AI2149" s="15">
        <f t="shared" si="668"/>
        <v>1.8274223034734918</v>
      </c>
      <c r="AJ2149" s="15">
        <f t="shared" si="669"/>
        <v>1.1188299817184644</v>
      </c>
      <c r="AK2149" s="4">
        <f t="shared" si="670"/>
        <v>16319000</v>
      </c>
      <c r="AL2149" s="27">
        <f t="shared" si="671"/>
        <v>2.0834609963845826E-3</v>
      </c>
      <c r="AM2149" s="15">
        <f t="shared" si="678"/>
        <v>0.30626876646853363</v>
      </c>
      <c r="AN2149" s="15">
        <f t="shared" si="679"/>
        <v>1.974844546336097E-4</v>
      </c>
    </row>
    <row r="2150" spans="1:40" x14ac:dyDescent="0.2">
      <c r="A2150" s="4" t="s">
        <v>4628</v>
      </c>
      <c r="B2150" s="3" t="s">
        <v>13</v>
      </c>
      <c r="C2150" s="6">
        <v>158733</v>
      </c>
      <c r="D2150" s="3" t="s">
        <v>568</v>
      </c>
      <c r="E2150" s="6">
        <v>158736</v>
      </c>
      <c r="F2150" s="3" t="s">
        <v>3180</v>
      </c>
      <c r="G2150" s="8">
        <v>20000</v>
      </c>
      <c r="H2150" s="6">
        <v>147</v>
      </c>
      <c r="I2150" s="6">
        <v>157948</v>
      </c>
      <c r="J2150" s="13">
        <v>45138</v>
      </c>
      <c r="K2150" s="9">
        <v>12654.539083017111</v>
      </c>
      <c r="L2150" s="4" t="s">
        <v>4628</v>
      </c>
      <c r="M2150" s="4" t="s">
        <v>4632</v>
      </c>
      <c r="N2150" s="4">
        <f>VLOOKUP(I2150,BaseModelo!$A$2:$E$5075,5)</f>
        <v>9</v>
      </c>
      <c r="P2150" s="15">
        <v>122</v>
      </c>
      <c r="Q2150" s="4">
        <f>VLOOKUP(I2150,BaseModelo!$A$2:$E$5075,3)</f>
        <v>147</v>
      </c>
      <c r="R2150" s="4">
        <f t="shared" si="660"/>
        <v>32283000</v>
      </c>
      <c r="S2150" s="16">
        <f t="shared" si="661"/>
        <v>6.1952111018182942E-4</v>
      </c>
      <c r="T2150" s="4">
        <f t="shared" si="672"/>
        <v>9.1069603196728924E-2</v>
      </c>
      <c r="U2150" s="4">
        <f t="shared" si="673"/>
        <v>7.5581575442183191E-2</v>
      </c>
      <c r="V2150" s="6">
        <f t="shared" si="662"/>
        <v>0</v>
      </c>
      <c r="W2150" s="16" t="str">
        <f t="shared" si="663"/>
        <v/>
      </c>
      <c r="X2150" s="4" t="str">
        <f t="shared" si="674"/>
        <v/>
      </c>
      <c r="Y2150" s="4" t="str">
        <f t="shared" si="664"/>
        <v/>
      </c>
      <c r="Z2150" s="4">
        <f t="shared" si="665"/>
        <v>5305000</v>
      </c>
      <c r="AA2150" s="16">
        <f t="shared" si="666"/>
        <v>3.770028275212064E-3</v>
      </c>
      <c r="AB2150" s="15">
        <f t="shared" si="675"/>
        <v>0.55419415645617343</v>
      </c>
      <c r="AC2150" s="15">
        <f t="shared" si="676"/>
        <v>0.4599434495758718</v>
      </c>
      <c r="AD2150" s="4">
        <v>158733</v>
      </c>
      <c r="AE2150" s="26">
        <v>5199.96</v>
      </c>
      <c r="AF2150" s="26">
        <v>4443.1625663166242</v>
      </c>
      <c r="AG2150" s="4">
        <f t="shared" si="677"/>
        <v>3095000</v>
      </c>
      <c r="AH2150" s="16">
        <f t="shared" si="667"/>
        <v>6.462035541195477E-3</v>
      </c>
      <c r="AI2150" s="15">
        <f t="shared" si="668"/>
        <v>0.94991922455573508</v>
      </c>
      <c r="AJ2150" s="15">
        <f t="shared" si="669"/>
        <v>0.78836833602584822</v>
      </c>
      <c r="AK2150" s="4">
        <f t="shared" si="670"/>
        <v>16319000</v>
      </c>
      <c r="AL2150" s="27">
        <f t="shared" si="671"/>
        <v>1.2255652919909309E-3</v>
      </c>
      <c r="AM2150" s="15">
        <f t="shared" si="678"/>
        <v>0.18015809792266685</v>
      </c>
      <c r="AN2150" s="15">
        <f t="shared" si="679"/>
        <v>9.2630155575933808E-5</v>
      </c>
    </row>
    <row r="2151" spans="1:40" x14ac:dyDescent="0.2">
      <c r="A2151" s="4" t="s">
        <v>4628</v>
      </c>
      <c r="B2151" s="3" t="s">
        <v>13</v>
      </c>
      <c r="C2151" s="6">
        <v>158733</v>
      </c>
      <c r="D2151" s="3" t="s">
        <v>568</v>
      </c>
      <c r="E2151" s="6">
        <v>158737</v>
      </c>
      <c r="F2151" s="3" t="s">
        <v>3181</v>
      </c>
      <c r="G2151" s="8">
        <v>5000</v>
      </c>
      <c r="H2151" s="6">
        <v>147</v>
      </c>
      <c r="I2151" s="6">
        <v>157794</v>
      </c>
      <c r="J2151" s="13">
        <v>45138</v>
      </c>
      <c r="K2151" s="9">
        <v>3163.6347707542777</v>
      </c>
      <c r="L2151" s="4" t="s">
        <v>4628</v>
      </c>
      <c r="M2151" s="4" t="s">
        <v>4632</v>
      </c>
      <c r="N2151" s="4">
        <f>VLOOKUP(I2151,BaseModelo!$A$2:$E$5075,5)</f>
        <v>6</v>
      </c>
      <c r="P2151" s="15">
        <v>147</v>
      </c>
      <c r="Q2151" s="4">
        <f>VLOOKUP(I2151,BaseModelo!$A$2:$E$5075,3)</f>
        <v>115</v>
      </c>
      <c r="R2151" s="4">
        <f t="shared" si="660"/>
        <v>32283000</v>
      </c>
      <c r="S2151" s="16">
        <f t="shared" si="661"/>
        <v>1.5488027754545735E-4</v>
      </c>
      <c r="T2151" s="4">
        <f t="shared" si="672"/>
        <v>2.2767400799182231E-2</v>
      </c>
      <c r="U2151" s="4">
        <f t="shared" si="673"/>
        <v>2.2767400799182231E-2</v>
      </c>
      <c r="V2151" s="6">
        <f t="shared" si="662"/>
        <v>0</v>
      </c>
      <c r="W2151" s="16" t="str">
        <f t="shared" si="663"/>
        <v/>
      </c>
      <c r="X2151" s="4" t="str">
        <f t="shared" si="674"/>
        <v/>
      </c>
      <c r="Y2151" s="4" t="str">
        <f t="shared" si="664"/>
        <v/>
      </c>
      <c r="Z2151" s="4">
        <f t="shared" si="665"/>
        <v>4853000</v>
      </c>
      <c r="AA2151" s="16">
        <f t="shared" si="666"/>
        <v>1.0302905419328251E-3</v>
      </c>
      <c r="AB2151" s="15">
        <f t="shared" si="675"/>
        <v>0.1514527096641253</v>
      </c>
      <c r="AC2151" s="15">
        <f t="shared" si="676"/>
        <v>0.1514527096641253</v>
      </c>
      <c r="AD2151" s="4">
        <v>158733</v>
      </c>
      <c r="AE2151" s="26">
        <v>1303.3399999999999</v>
      </c>
      <c r="AF2151" s="26">
        <v>1113.653085635872</v>
      </c>
      <c r="AG2151" s="4">
        <f t="shared" si="677"/>
        <v>2735000</v>
      </c>
      <c r="AH2151" s="16">
        <f t="shared" si="667"/>
        <v>1.8281535648994515E-3</v>
      </c>
      <c r="AI2151" s="15">
        <f t="shared" si="668"/>
        <v>0.26873857404021939</v>
      </c>
      <c r="AJ2151" s="15">
        <f t="shared" si="669"/>
        <v>0.26873857404021939</v>
      </c>
      <c r="AK2151" s="4">
        <f t="shared" si="670"/>
        <v>16319000</v>
      </c>
      <c r="AL2151" s="27">
        <f t="shared" si="671"/>
        <v>3.0639132299773271E-4</v>
      </c>
      <c r="AM2151" s="15">
        <f t="shared" si="678"/>
        <v>4.5039524480666712E-2</v>
      </c>
      <c r="AN2151" s="15">
        <f t="shared" si="679"/>
        <v>6.9757340520810808E-6</v>
      </c>
    </row>
    <row r="2152" spans="1:40" x14ac:dyDescent="0.2">
      <c r="A2152" s="4" t="s">
        <v>4628</v>
      </c>
      <c r="B2152" s="3" t="s">
        <v>13</v>
      </c>
      <c r="C2152" s="6">
        <v>158733</v>
      </c>
      <c r="D2152" s="3" t="s">
        <v>568</v>
      </c>
      <c r="E2152" s="6">
        <v>158738</v>
      </c>
      <c r="F2152" s="3" t="s">
        <v>3182</v>
      </c>
      <c r="G2152" s="8">
        <v>19000</v>
      </c>
      <c r="H2152" s="6">
        <v>147</v>
      </c>
      <c r="I2152" s="6">
        <v>158079</v>
      </c>
      <c r="J2152" s="13">
        <v>45138</v>
      </c>
      <c r="K2152" s="9">
        <v>12021.812128866255</v>
      </c>
      <c r="L2152" s="4" t="s">
        <v>4628</v>
      </c>
      <c r="M2152" s="4" t="s">
        <v>4632</v>
      </c>
      <c r="N2152" s="4">
        <f>VLOOKUP(I2152,BaseModelo!$A$2:$E$5075,5)</f>
        <v>4</v>
      </c>
      <c r="P2152" s="15">
        <v>122</v>
      </c>
      <c r="Q2152" s="4">
        <f>VLOOKUP(I2152,BaseModelo!$A$2:$E$5075,3)</f>
        <v>110</v>
      </c>
      <c r="R2152" s="4">
        <f t="shared" si="660"/>
        <v>32283000</v>
      </c>
      <c r="S2152" s="16">
        <f t="shared" si="661"/>
        <v>5.8854505467273801E-4</v>
      </c>
      <c r="T2152" s="4">
        <f t="shared" si="672"/>
        <v>8.6516123036892489E-2</v>
      </c>
      <c r="U2152" s="4">
        <f t="shared" si="673"/>
        <v>7.1802496670074031E-2</v>
      </c>
      <c r="V2152" s="6">
        <f t="shared" si="662"/>
        <v>0</v>
      </c>
      <c r="W2152" s="16" t="str">
        <f t="shared" si="663"/>
        <v/>
      </c>
      <c r="X2152" s="4" t="str">
        <f t="shared" si="674"/>
        <v/>
      </c>
      <c r="Y2152" s="4" t="str">
        <f t="shared" si="664"/>
        <v/>
      </c>
      <c r="Z2152" s="4">
        <f t="shared" si="665"/>
        <v>2331000</v>
      </c>
      <c r="AA2152" s="16">
        <f t="shared" si="666"/>
        <v>8.1510081510081517E-3</v>
      </c>
      <c r="AB2152" s="15">
        <f t="shared" si="675"/>
        <v>1.1981981981981984</v>
      </c>
      <c r="AC2152" s="15">
        <f t="shared" si="676"/>
        <v>0.99442299442299453</v>
      </c>
      <c r="AD2152" s="4">
        <v>158733</v>
      </c>
      <c r="AE2152" s="26">
        <v>4944.74</v>
      </c>
      <c r="AF2152" s="26">
        <v>4225.0870522404912</v>
      </c>
      <c r="AG2152" s="4">
        <f t="shared" si="677"/>
        <v>858000</v>
      </c>
      <c r="AH2152" s="16">
        <f t="shared" si="667"/>
        <v>2.2144522144522144E-2</v>
      </c>
      <c r="AI2152" s="15">
        <f t="shared" si="668"/>
        <v>3.255244755244755</v>
      </c>
      <c r="AJ2152" s="15">
        <f t="shared" si="669"/>
        <v>2.7016317016317015</v>
      </c>
      <c r="AK2152" s="4">
        <f t="shared" si="670"/>
        <v>16319000</v>
      </c>
      <c r="AL2152" s="27">
        <f t="shared" si="671"/>
        <v>1.1642870273913843E-3</v>
      </c>
      <c r="AM2152" s="15">
        <f t="shared" si="678"/>
        <v>0.17115019302653348</v>
      </c>
      <c r="AN2152" s="15">
        <f t="shared" si="679"/>
        <v>8.3598715407280259E-5</v>
      </c>
    </row>
    <row r="2153" spans="1:40" x14ac:dyDescent="0.2">
      <c r="A2153" s="4" t="s">
        <v>4627</v>
      </c>
      <c r="B2153" s="2" t="s">
        <v>8</v>
      </c>
      <c r="C2153" s="5">
        <v>158749</v>
      </c>
      <c r="D2153" s="2" t="s">
        <v>539</v>
      </c>
      <c r="E2153" s="5">
        <v>158750</v>
      </c>
      <c r="F2153" s="2" t="s">
        <v>2937</v>
      </c>
      <c r="G2153" s="7">
        <v>7000</v>
      </c>
      <c r="H2153" s="5">
        <v>142</v>
      </c>
      <c r="I2153" s="6">
        <v>156737</v>
      </c>
      <c r="J2153" s="13">
        <v>45138</v>
      </c>
      <c r="K2153" s="9">
        <v>3491.8259065817897</v>
      </c>
      <c r="L2153" s="4" t="s">
        <v>4627</v>
      </c>
      <c r="M2153" s="4" t="s">
        <v>4632</v>
      </c>
      <c r="N2153" s="4">
        <f>VLOOKUP(I2153,BaseModelo!$A$2:$E$5075,5)</f>
        <v>7</v>
      </c>
      <c r="P2153" s="15">
        <v>142.00000000000003</v>
      </c>
      <c r="Q2153" s="4">
        <f>VLOOKUP(I2153,BaseModelo!$A$2:$E$5075,3)</f>
        <v>127</v>
      </c>
      <c r="R2153" s="4">
        <f t="shared" si="660"/>
        <v>32283000</v>
      </c>
      <c r="S2153" s="16">
        <f t="shared" si="661"/>
        <v>2.168323885636403E-4</v>
      </c>
      <c r="T2153" s="4">
        <f t="shared" si="672"/>
        <v>3.0790199176036922E-2</v>
      </c>
      <c r="U2153" s="4">
        <f t="shared" si="673"/>
        <v>3.0790199176036929E-2</v>
      </c>
      <c r="V2153" s="6">
        <f t="shared" si="662"/>
        <v>0</v>
      </c>
      <c r="W2153" s="16" t="str">
        <f t="shared" si="663"/>
        <v/>
      </c>
      <c r="X2153" s="4" t="str">
        <f t="shared" si="674"/>
        <v/>
      </c>
      <c r="Y2153" s="4" t="str">
        <f t="shared" si="664"/>
        <v/>
      </c>
      <c r="Z2153" s="4">
        <f t="shared" si="665"/>
        <v>4022000</v>
      </c>
      <c r="AA2153" s="16">
        <f t="shared" si="666"/>
        <v>1.7404276479363501E-3</v>
      </c>
      <c r="AB2153" s="15">
        <f t="shared" si="675"/>
        <v>0.24714072600696171</v>
      </c>
      <c r="AC2153" s="15">
        <f t="shared" si="676"/>
        <v>0.24714072600696177</v>
      </c>
      <c r="AD2153" s="4">
        <v>158749</v>
      </c>
      <c r="AE2153" s="26">
        <v>1758.65</v>
      </c>
      <c r="AF2153" s="26">
        <v>1725.3566762671917</v>
      </c>
      <c r="AG2153" s="4">
        <f t="shared" si="677"/>
        <v>1778000</v>
      </c>
      <c r="AH2153" s="16">
        <f t="shared" si="667"/>
        <v>3.937007874015748E-3</v>
      </c>
      <c r="AI2153" s="15">
        <f t="shared" si="668"/>
        <v>0.55905511811023623</v>
      </c>
      <c r="AJ2153" s="15">
        <f t="shared" si="669"/>
        <v>0.55905511811023634</v>
      </c>
      <c r="AK2153" s="4">
        <f t="shared" si="670"/>
        <v>15073000</v>
      </c>
      <c r="AL2153" s="27">
        <f t="shared" si="671"/>
        <v>4.6440655476680156E-4</v>
      </c>
      <c r="AM2153" s="15">
        <f t="shared" si="678"/>
        <v>6.5945730776885828E-2</v>
      </c>
      <c r="AN2153" s="15">
        <f t="shared" si="679"/>
        <v>1.4299170319926922E-5</v>
      </c>
    </row>
    <row r="2154" spans="1:40" x14ac:dyDescent="0.2">
      <c r="A2154" s="4" t="s">
        <v>4627</v>
      </c>
      <c r="B2154" s="3" t="s">
        <v>8</v>
      </c>
      <c r="C2154" s="6">
        <v>158749</v>
      </c>
      <c r="D2154" s="3" t="s">
        <v>539</v>
      </c>
      <c r="E2154" s="6">
        <v>158751</v>
      </c>
      <c r="F2154" s="3" t="s">
        <v>2960</v>
      </c>
      <c r="G2154" s="8">
        <v>7000</v>
      </c>
      <c r="H2154" s="6">
        <v>142</v>
      </c>
      <c r="I2154" s="6">
        <v>157270</v>
      </c>
      <c r="J2154" s="13">
        <v>45138</v>
      </c>
      <c r="K2154" s="9">
        <v>3491.8259065817897</v>
      </c>
      <c r="L2154" s="4" t="s">
        <v>4627</v>
      </c>
      <c r="M2154" s="4" t="s">
        <v>4632</v>
      </c>
      <c r="N2154" s="4">
        <f>VLOOKUP(I2154,BaseModelo!$A$2:$E$5075,5)</f>
        <v>10</v>
      </c>
      <c r="P2154" s="15">
        <v>142.00000000000003</v>
      </c>
      <c r="Q2154" s="4">
        <f>VLOOKUP(I2154,BaseModelo!$A$2:$E$5075,3)</f>
        <v>0</v>
      </c>
      <c r="R2154" s="4">
        <f t="shared" si="660"/>
        <v>32283000</v>
      </c>
      <c r="S2154" s="16">
        <f t="shared" si="661"/>
        <v>2.168323885636403E-4</v>
      </c>
      <c r="T2154" s="4">
        <f t="shared" si="672"/>
        <v>3.0790199176036922E-2</v>
      </c>
      <c r="U2154" s="4">
        <f t="shared" si="673"/>
        <v>3.0790199176036929E-2</v>
      </c>
      <c r="V2154" s="6">
        <f t="shared" si="662"/>
        <v>0</v>
      </c>
      <c r="W2154" s="16" t="str">
        <f t="shared" si="663"/>
        <v/>
      </c>
      <c r="X2154" s="4" t="str">
        <f t="shared" si="674"/>
        <v/>
      </c>
      <c r="Y2154" s="4" t="str">
        <f t="shared" si="664"/>
        <v/>
      </c>
      <c r="Z2154" s="4">
        <f t="shared" si="665"/>
        <v>4121000</v>
      </c>
      <c r="AA2154" s="16">
        <f t="shared" si="666"/>
        <v>1.6986168405726766E-3</v>
      </c>
      <c r="AB2154" s="15">
        <f t="shared" si="675"/>
        <v>0.24120359136132008</v>
      </c>
      <c r="AC2154" s="15">
        <f t="shared" si="676"/>
        <v>0.24120359136132014</v>
      </c>
      <c r="AD2154" s="4">
        <v>158749</v>
      </c>
      <c r="AE2154" s="26">
        <v>1758.65</v>
      </c>
      <c r="AF2154" s="26">
        <v>1725.3566762671917</v>
      </c>
      <c r="AG2154" s="4">
        <f t="shared" si="677"/>
        <v>2105000</v>
      </c>
      <c r="AH2154" s="16">
        <f t="shared" si="667"/>
        <v>3.3254156769596198E-3</v>
      </c>
      <c r="AI2154" s="15">
        <f t="shared" si="668"/>
        <v>0.47220902612826604</v>
      </c>
      <c r="AJ2154" s="15">
        <f t="shared" si="669"/>
        <v>0.4722090261282661</v>
      </c>
      <c r="AK2154" s="4">
        <f t="shared" si="670"/>
        <v>15073000</v>
      </c>
      <c r="AL2154" s="27">
        <f t="shared" si="671"/>
        <v>4.6440655476680156E-4</v>
      </c>
      <c r="AM2154" s="15">
        <f t="shared" si="678"/>
        <v>6.5945730776885828E-2</v>
      </c>
      <c r="AN2154" s="15">
        <f t="shared" si="679"/>
        <v>1.4299170319926922E-5</v>
      </c>
    </row>
    <row r="2155" spans="1:40" x14ac:dyDescent="0.2">
      <c r="A2155" s="4" t="s">
        <v>4627</v>
      </c>
      <c r="B2155" s="3" t="s">
        <v>8</v>
      </c>
      <c r="C2155" s="6">
        <v>158749</v>
      </c>
      <c r="D2155" s="3" t="s">
        <v>539</v>
      </c>
      <c r="E2155" s="6">
        <v>158752</v>
      </c>
      <c r="F2155" s="3" t="s">
        <v>2961</v>
      </c>
      <c r="G2155" s="8">
        <v>7000</v>
      </c>
      <c r="H2155" s="6">
        <v>142</v>
      </c>
      <c r="I2155" s="6">
        <v>157557</v>
      </c>
      <c r="J2155" s="13">
        <v>45138</v>
      </c>
      <c r="K2155" s="9">
        <v>3491.8259065817897</v>
      </c>
      <c r="L2155" s="4" t="s">
        <v>4627</v>
      </c>
      <c r="M2155" s="4" t="s">
        <v>4632</v>
      </c>
      <c r="N2155" s="4">
        <f>VLOOKUP(I2155,BaseModelo!$A$2:$E$5075,5)</f>
        <v>9</v>
      </c>
      <c r="P2155" s="15">
        <v>142.00000000000003</v>
      </c>
      <c r="Q2155" s="4">
        <f>VLOOKUP(I2155,BaseModelo!$A$2:$E$5075,3)</f>
        <v>147</v>
      </c>
      <c r="R2155" s="4">
        <f t="shared" si="660"/>
        <v>32283000</v>
      </c>
      <c r="S2155" s="16">
        <f t="shared" si="661"/>
        <v>2.168323885636403E-4</v>
      </c>
      <c r="T2155" s="4">
        <f t="shared" si="672"/>
        <v>3.0790199176036922E-2</v>
      </c>
      <c r="U2155" s="4">
        <f t="shared" si="673"/>
        <v>3.0790199176036929E-2</v>
      </c>
      <c r="V2155" s="6">
        <f t="shared" si="662"/>
        <v>0</v>
      </c>
      <c r="W2155" s="16" t="str">
        <f t="shared" si="663"/>
        <v/>
      </c>
      <c r="X2155" s="4" t="str">
        <f t="shared" si="674"/>
        <v/>
      </c>
      <c r="Y2155" s="4" t="str">
        <f t="shared" si="664"/>
        <v/>
      </c>
      <c r="Z2155" s="4">
        <f t="shared" si="665"/>
        <v>5305000</v>
      </c>
      <c r="AA2155" s="16">
        <f t="shared" si="666"/>
        <v>1.3195098963242225E-3</v>
      </c>
      <c r="AB2155" s="15">
        <f t="shared" si="675"/>
        <v>0.18737040527803958</v>
      </c>
      <c r="AC2155" s="15">
        <f t="shared" si="676"/>
        <v>0.18737040527803964</v>
      </c>
      <c r="AD2155" s="4">
        <v>158749</v>
      </c>
      <c r="AE2155" s="26">
        <v>906.9</v>
      </c>
      <c r="AF2155" s="26">
        <v>889.73131078197252</v>
      </c>
      <c r="AG2155" s="4">
        <f t="shared" si="677"/>
        <v>2114000</v>
      </c>
      <c r="AH2155" s="16">
        <f t="shared" si="667"/>
        <v>3.3112582781456954E-3</v>
      </c>
      <c r="AI2155" s="15">
        <f t="shared" si="668"/>
        <v>0.47019867549668876</v>
      </c>
      <c r="AJ2155" s="15">
        <f t="shared" si="669"/>
        <v>0.47019867549668881</v>
      </c>
      <c r="AK2155" s="4">
        <f t="shared" si="670"/>
        <v>15073000</v>
      </c>
      <c r="AL2155" s="27">
        <f t="shared" si="671"/>
        <v>4.6440655476680156E-4</v>
      </c>
      <c r="AM2155" s="15">
        <f t="shared" si="678"/>
        <v>6.5945730776885828E-2</v>
      </c>
      <c r="AN2155" s="15">
        <f t="shared" si="679"/>
        <v>1.4299170319926922E-5</v>
      </c>
    </row>
    <row r="2156" spans="1:40" x14ac:dyDescent="0.2">
      <c r="A2156" s="4" t="s">
        <v>4627</v>
      </c>
      <c r="B2156" s="3" t="s">
        <v>8</v>
      </c>
      <c r="C2156" s="6">
        <v>158749</v>
      </c>
      <c r="D2156" s="3" t="s">
        <v>539</v>
      </c>
      <c r="E2156" s="6">
        <v>158753</v>
      </c>
      <c r="F2156" s="3" t="s">
        <v>2962</v>
      </c>
      <c r="G2156" s="8">
        <v>7000</v>
      </c>
      <c r="H2156" s="6">
        <v>142</v>
      </c>
      <c r="I2156" s="6">
        <v>156745</v>
      </c>
      <c r="J2156" s="13">
        <v>45138</v>
      </c>
      <c r="K2156" s="9">
        <v>3491.8259065817897</v>
      </c>
      <c r="L2156" s="4" t="s">
        <v>4627</v>
      </c>
      <c r="M2156" s="4" t="s">
        <v>4632</v>
      </c>
      <c r="N2156" s="4">
        <f>VLOOKUP(I2156,BaseModelo!$A$2:$E$5075,5)</f>
        <v>10</v>
      </c>
      <c r="P2156" s="15">
        <v>142.00000000000003</v>
      </c>
      <c r="Q2156" s="4">
        <f>VLOOKUP(I2156,BaseModelo!$A$2:$E$5075,3)</f>
        <v>0</v>
      </c>
      <c r="R2156" s="4">
        <f t="shared" si="660"/>
        <v>32283000</v>
      </c>
      <c r="S2156" s="16">
        <f t="shared" si="661"/>
        <v>2.168323885636403E-4</v>
      </c>
      <c r="T2156" s="4">
        <f t="shared" si="672"/>
        <v>3.0790199176036922E-2</v>
      </c>
      <c r="U2156" s="4">
        <f t="shared" si="673"/>
        <v>3.0790199176036929E-2</v>
      </c>
      <c r="V2156" s="6">
        <f t="shared" si="662"/>
        <v>0</v>
      </c>
      <c r="W2156" s="16" t="str">
        <f t="shared" si="663"/>
        <v/>
      </c>
      <c r="X2156" s="4" t="str">
        <f t="shared" si="674"/>
        <v/>
      </c>
      <c r="Y2156" s="4" t="str">
        <f t="shared" si="664"/>
        <v/>
      </c>
      <c r="Z2156" s="4">
        <f t="shared" si="665"/>
        <v>4121000</v>
      </c>
      <c r="AA2156" s="16">
        <f t="shared" si="666"/>
        <v>1.6986168405726766E-3</v>
      </c>
      <c r="AB2156" s="15">
        <f t="shared" si="675"/>
        <v>0.24120359136132008</v>
      </c>
      <c r="AC2156" s="15">
        <f t="shared" si="676"/>
        <v>0.24120359136132014</v>
      </c>
      <c r="AD2156" s="4">
        <v>158749</v>
      </c>
      <c r="AE2156" s="26">
        <v>1758.65</v>
      </c>
      <c r="AF2156" s="26">
        <v>1725.3566762671917</v>
      </c>
      <c r="AG2156" s="4">
        <f t="shared" si="677"/>
        <v>2105000</v>
      </c>
      <c r="AH2156" s="16">
        <f t="shared" si="667"/>
        <v>3.3254156769596198E-3</v>
      </c>
      <c r="AI2156" s="15">
        <f t="shared" si="668"/>
        <v>0.47220902612826604</v>
      </c>
      <c r="AJ2156" s="15">
        <f t="shared" si="669"/>
        <v>0.4722090261282661</v>
      </c>
      <c r="AK2156" s="4">
        <f t="shared" si="670"/>
        <v>15073000</v>
      </c>
      <c r="AL2156" s="27">
        <f t="shared" si="671"/>
        <v>4.6440655476680156E-4</v>
      </c>
      <c r="AM2156" s="15">
        <f t="shared" si="678"/>
        <v>6.5945730776885828E-2</v>
      </c>
      <c r="AN2156" s="15">
        <f t="shared" si="679"/>
        <v>1.4299170319926922E-5</v>
      </c>
    </row>
    <row r="2157" spans="1:40" x14ac:dyDescent="0.2">
      <c r="A2157" s="4" t="s">
        <v>4628</v>
      </c>
      <c r="B2157" s="3" t="s">
        <v>4</v>
      </c>
      <c r="C2157" s="6">
        <v>158850</v>
      </c>
      <c r="D2157" s="3" t="s">
        <v>332</v>
      </c>
      <c r="E2157" s="6">
        <v>158858</v>
      </c>
      <c r="F2157" s="3" t="s">
        <v>2973</v>
      </c>
      <c r="G2157" s="8">
        <v>6000</v>
      </c>
      <c r="H2157" s="6">
        <v>142</v>
      </c>
      <c r="I2157" s="6">
        <v>158746</v>
      </c>
      <c r="J2157" s="13">
        <v>45138</v>
      </c>
      <c r="K2157" s="9">
        <v>6000</v>
      </c>
      <c r="L2157" s="4" t="s">
        <v>4628</v>
      </c>
      <c r="M2157" s="4" t="s">
        <v>4632</v>
      </c>
      <c r="N2157" s="4">
        <f>VLOOKUP(I2157,BaseModelo!$A$2:$E$5075,5)</f>
        <v>3</v>
      </c>
      <c r="P2157" s="15">
        <v>142.00000000000003</v>
      </c>
      <c r="Q2157" s="4">
        <f>VLOOKUP(I2157,BaseModelo!$A$2:$E$5075,3)</f>
        <v>110</v>
      </c>
      <c r="R2157" s="4">
        <f t="shared" si="660"/>
        <v>32283000</v>
      </c>
      <c r="S2157" s="16">
        <f t="shared" si="661"/>
        <v>1.8585633305454884E-4</v>
      </c>
      <c r="T2157" s="4">
        <f t="shared" si="672"/>
        <v>2.6391599293745936E-2</v>
      </c>
      <c r="U2157" s="4">
        <f t="shared" si="673"/>
        <v>2.6391599293745942E-2</v>
      </c>
      <c r="V2157" s="6">
        <f t="shared" si="662"/>
        <v>0</v>
      </c>
      <c r="W2157" s="16" t="str">
        <f t="shared" si="663"/>
        <v/>
      </c>
      <c r="X2157" s="4" t="str">
        <f t="shared" si="674"/>
        <v/>
      </c>
      <c r="Y2157" s="4" t="str">
        <f t="shared" si="664"/>
        <v/>
      </c>
      <c r="Z2157" s="4">
        <f t="shared" si="665"/>
        <v>1992000</v>
      </c>
      <c r="AA2157" s="16">
        <f t="shared" si="666"/>
        <v>3.0120481927710845E-3</v>
      </c>
      <c r="AB2157" s="15">
        <f t="shared" si="675"/>
        <v>0.42771084337349402</v>
      </c>
      <c r="AC2157" s="15">
        <f t="shared" si="676"/>
        <v>0.42771084337349408</v>
      </c>
      <c r="AD2157" s="4">
        <v>158850</v>
      </c>
      <c r="AE2157" s="26">
        <v>1503.37</v>
      </c>
      <c r="AF2157" s="26">
        <v>1503.37</v>
      </c>
      <c r="AG2157" s="4">
        <f t="shared" si="677"/>
        <v>673000</v>
      </c>
      <c r="AH2157" s="16">
        <f t="shared" si="667"/>
        <v>8.9153046062407128E-3</v>
      </c>
      <c r="AI2157" s="15">
        <f t="shared" si="668"/>
        <v>1.2659732540861812</v>
      </c>
      <c r="AJ2157" s="15">
        <f t="shared" si="669"/>
        <v>1.2659732540861814</v>
      </c>
      <c r="AK2157" s="4">
        <f t="shared" si="670"/>
        <v>16319000</v>
      </c>
      <c r="AL2157" s="27">
        <f t="shared" si="671"/>
        <v>3.6766958759727926E-4</v>
      </c>
      <c r="AM2157" s="15">
        <f t="shared" si="678"/>
        <v>5.2209081438813656E-2</v>
      </c>
      <c r="AN2157" s="15">
        <f t="shared" si="679"/>
        <v>9.7033884283642175E-6</v>
      </c>
    </row>
    <row r="2158" spans="1:40" x14ac:dyDescent="0.2">
      <c r="A2158" s="4" t="s">
        <v>4628</v>
      </c>
      <c r="B2158" s="2" t="s">
        <v>4</v>
      </c>
      <c r="C2158" s="5">
        <v>158872</v>
      </c>
      <c r="D2158" s="2" t="s">
        <v>541</v>
      </c>
      <c r="E2158" s="5">
        <v>158873</v>
      </c>
      <c r="F2158" s="2" t="s">
        <v>2968</v>
      </c>
      <c r="G2158" s="7">
        <v>5000</v>
      </c>
      <c r="H2158" s="5">
        <v>147</v>
      </c>
      <c r="I2158" s="6">
        <v>157308</v>
      </c>
      <c r="J2158" s="13">
        <v>45138</v>
      </c>
      <c r="K2158" s="9">
        <v>5000</v>
      </c>
      <c r="L2158" s="4" t="s">
        <v>4628</v>
      </c>
      <c r="M2158" s="4" t="s">
        <v>4632</v>
      </c>
      <c r="N2158" s="4">
        <f>VLOOKUP(I2158,BaseModelo!$A$2:$E$5075,5)</f>
        <v>6</v>
      </c>
      <c r="P2158" s="15">
        <v>147</v>
      </c>
      <c r="Q2158" s="4">
        <f>VLOOKUP(I2158,BaseModelo!$A$2:$E$5075,3)</f>
        <v>115</v>
      </c>
      <c r="R2158" s="4">
        <f t="shared" si="660"/>
        <v>32283000</v>
      </c>
      <c r="S2158" s="16">
        <f t="shared" si="661"/>
        <v>1.5488027754545735E-4</v>
      </c>
      <c r="T2158" s="4">
        <f t="shared" si="672"/>
        <v>2.2767400799182231E-2</v>
      </c>
      <c r="U2158" s="4">
        <f t="shared" si="673"/>
        <v>2.2767400799182231E-2</v>
      </c>
      <c r="V2158" s="6">
        <f t="shared" si="662"/>
        <v>0</v>
      </c>
      <c r="W2158" s="16" t="str">
        <f t="shared" si="663"/>
        <v/>
      </c>
      <c r="X2158" s="4" t="str">
        <f t="shared" si="674"/>
        <v/>
      </c>
      <c r="Y2158" s="4" t="str">
        <f t="shared" si="664"/>
        <v/>
      </c>
      <c r="Z2158" s="4">
        <f t="shared" si="665"/>
        <v>4853000</v>
      </c>
      <c r="AA2158" s="16">
        <f t="shared" si="666"/>
        <v>1.0302905419328251E-3</v>
      </c>
      <c r="AB2158" s="15">
        <f t="shared" si="675"/>
        <v>0.1514527096641253</v>
      </c>
      <c r="AC2158" s="15">
        <f t="shared" si="676"/>
        <v>0.1514527096641253</v>
      </c>
      <c r="AD2158" s="4">
        <v>158872</v>
      </c>
      <c r="AE2158" s="26">
        <v>1303.3399999999999</v>
      </c>
      <c r="AF2158" s="26">
        <v>1303.3399999999999</v>
      </c>
      <c r="AG2158" s="4">
        <f t="shared" si="677"/>
        <v>2735000</v>
      </c>
      <c r="AH2158" s="16">
        <f t="shared" si="667"/>
        <v>1.8281535648994515E-3</v>
      </c>
      <c r="AI2158" s="15">
        <f t="shared" si="668"/>
        <v>0.26873857404021939</v>
      </c>
      <c r="AJ2158" s="15">
        <f t="shared" si="669"/>
        <v>0.26873857404021939</v>
      </c>
      <c r="AK2158" s="4">
        <f t="shared" si="670"/>
        <v>16319000</v>
      </c>
      <c r="AL2158" s="27">
        <f t="shared" si="671"/>
        <v>3.0639132299773271E-4</v>
      </c>
      <c r="AM2158" s="15">
        <f t="shared" si="678"/>
        <v>4.5039524480666712E-2</v>
      </c>
      <c r="AN2158" s="15">
        <f t="shared" si="679"/>
        <v>6.9757340520810808E-6</v>
      </c>
    </row>
    <row r="2159" spans="1:40" x14ac:dyDescent="0.2">
      <c r="A2159" s="4" t="s">
        <v>4628</v>
      </c>
      <c r="B2159" s="3" t="s">
        <v>4</v>
      </c>
      <c r="C2159" s="6">
        <v>158872</v>
      </c>
      <c r="D2159" s="3" t="s">
        <v>541</v>
      </c>
      <c r="E2159" s="6">
        <v>158875</v>
      </c>
      <c r="F2159" s="3" t="s">
        <v>2983</v>
      </c>
      <c r="G2159" s="8">
        <v>7000</v>
      </c>
      <c r="H2159" s="6">
        <v>142</v>
      </c>
      <c r="I2159" s="6">
        <v>157285</v>
      </c>
      <c r="J2159" s="13">
        <v>45138</v>
      </c>
      <c r="K2159" s="9">
        <v>7000</v>
      </c>
      <c r="L2159" s="4" t="s">
        <v>4628</v>
      </c>
      <c r="M2159" s="4" t="s">
        <v>4632</v>
      </c>
      <c r="N2159" s="4">
        <f>VLOOKUP(I2159,BaseModelo!$A$2:$E$5075,5)</f>
        <v>5</v>
      </c>
      <c r="P2159" s="15">
        <v>142.00000000000003</v>
      </c>
      <c r="Q2159" s="4">
        <f>VLOOKUP(I2159,BaseModelo!$A$2:$E$5075,3)</f>
        <v>110</v>
      </c>
      <c r="R2159" s="4">
        <f t="shared" si="660"/>
        <v>32283000</v>
      </c>
      <c r="S2159" s="16">
        <f t="shared" si="661"/>
        <v>2.168323885636403E-4</v>
      </c>
      <c r="T2159" s="4">
        <f t="shared" si="672"/>
        <v>3.0790199176036922E-2</v>
      </c>
      <c r="U2159" s="4">
        <f t="shared" si="673"/>
        <v>3.0790199176036929E-2</v>
      </c>
      <c r="V2159" s="6">
        <f t="shared" si="662"/>
        <v>0</v>
      </c>
      <c r="W2159" s="16" t="str">
        <f t="shared" si="663"/>
        <v/>
      </c>
      <c r="X2159" s="4" t="str">
        <f t="shared" si="674"/>
        <v/>
      </c>
      <c r="Y2159" s="4" t="str">
        <f t="shared" si="664"/>
        <v/>
      </c>
      <c r="Z2159" s="4">
        <f t="shared" si="665"/>
        <v>4058000</v>
      </c>
      <c r="AA2159" s="16">
        <f t="shared" si="666"/>
        <v>1.7249876786594382E-3</v>
      </c>
      <c r="AB2159" s="15">
        <f t="shared" si="675"/>
        <v>0.24494825036964021</v>
      </c>
      <c r="AC2159" s="15">
        <f t="shared" si="676"/>
        <v>0.24494825036964027</v>
      </c>
      <c r="AD2159" s="4">
        <v>158872</v>
      </c>
      <c r="AE2159" s="26">
        <v>1758.65</v>
      </c>
      <c r="AF2159" s="26">
        <v>1758.65</v>
      </c>
      <c r="AG2159" s="4">
        <f t="shared" si="677"/>
        <v>2193000</v>
      </c>
      <c r="AH2159" s="16">
        <f t="shared" si="667"/>
        <v>3.1919744642042863E-3</v>
      </c>
      <c r="AI2159" s="15">
        <f t="shared" si="668"/>
        <v>0.45326037391700869</v>
      </c>
      <c r="AJ2159" s="15">
        <f t="shared" si="669"/>
        <v>0.45326037391700874</v>
      </c>
      <c r="AK2159" s="4">
        <f t="shared" si="670"/>
        <v>16319000</v>
      </c>
      <c r="AL2159" s="27">
        <f t="shared" si="671"/>
        <v>4.289478521968258E-4</v>
      </c>
      <c r="AM2159" s="15">
        <f t="shared" si="678"/>
        <v>6.0910595011949266E-2</v>
      </c>
      <c r="AN2159" s="15">
        <f t="shared" si="679"/>
        <v>1.3207389805273516E-5</v>
      </c>
    </row>
    <row r="2160" spans="1:40" x14ac:dyDescent="0.2">
      <c r="A2160" s="4" t="s">
        <v>4628</v>
      </c>
      <c r="B2160" s="3" t="s">
        <v>4</v>
      </c>
      <c r="C2160" s="6">
        <v>158872</v>
      </c>
      <c r="D2160" s="3" t="s">
        <v>541</v>
      </c>
      <c r="E2160" s="6">
        <v>158876</v>
      </c>
      <c r="F2160" s="3" t="s">
        <v>2984</v>
      </c>
      <c r="G2160" s="8">
        <v>6000</v>
      </c>
      <c r="H2160" s="6">
        <v>142</v>
      </c>
      <c r="I2160" s="6">
        <v>157320</v>
      </c>
      <c r="J2160" s="13">
        <v>45138</v>
      </c>
      <c r="K2160" s="9">
        <v>6000</v>
      </c>
      <c r="L2160" s="4" t="s">
        <v>4628</v>
      </c>
      <c r="M2160" s="4" t="s">
        <v>4632</v>
      </c>
      <c r="N2160" s="4">
        <f>VLOOKUP(I2160,BaseModelo!$A$2:$E$5075,5)</f>
        <v>6</v>
      </c>
      <c r="P2160" s="15">
        <v>142.00000000000003</v>
      </c>
      <c r="Q2160" s="4">
        <f>VLOOKUP(I2160,BaseModelo!$A$2:$E$5075,3)</f>
        <v>115</v>
      </c>
      <c r="R2160" s="4">
        <f t="shared" si="660"/>
        <v>32283000</v>
      </c>
      <c r="S2160" s="16">
        <f t="shared" si="661"/>
        <v>1.8585633305454884E-4</v>
      </c>
      <c r="T2160" s="4">
        <f t="shared" si="672"/>
        <v>2.6391599293745936E-2</v>
      </c>
      <c r="U2160" s="4">
        <f t="shared" si="673"/>
        <v>2.6391599293745942E-2</v>
      </c>
      <c r="V2160" s="6">
        <f t="shared" si="662"/>
        <v>0</v>
      </c>
      <c r="W2160" s="16" t="str">
        <f t="shared" si="663"/>
        <v/>
      </c>
      <c r="X2160" s="4" t="str">
        <f t="shared" si="674"/>
        <v/>
      </c>
      <c r="Y2160" s="4" t="str">
        <f t="shared" si="664"/>
        <v/>
      </c>
      <c r="Z2160" s="4">
        <f t="shared" si="665"/>
        <v>4853000</v>
      </c>
      <c r="AA2160" s="16">
        <f t="shared" si="666"/>
        <v>1.2363486503193901E-3</v>
      </c>
      <c r="AB2160" s="15">
        <f t="shared" si="675"/>
        <v>0.17556150834535339</v>
      </c>
      <c r="AC2160" s="15">
        <f t="shared" si="676"/>
        <v>0.17556150834535342</v>
      </c>
      <c r="AD2160" s="4">
        <v>158872</v>
      </c>
      <c r="AE2160" s="26">
        <v>1503.37</v>
      </c>
      <c r="AF2160" s="26">
        <v>1503.37</v>
      </c>
      <c r="AG2160" s="4">
        <f t="shared" si="677"/>
        <v>2735000</v>
      </c>
      <c r="AH2160" s="16">
        <f t="shared" si="667"/>
        <v>2.1937842778793418E-3</v>
      </c>
      <c r="AI2160" s="15">
        <f t="shared" si="668"/>
        <v>0.31151736745886655</v>
      </c>
      <c r="AJ2160" s="15">
        <f t="shared" si="669"/>
        <v>0.3115173674588666</v>
      </c>
      <c r="AK2160" s="4">
        <f t="shared" si="670"/>
        <v>16319000</v>
      </c>
      <c r="AL2160" s="27">
        <f t="shared" si="671"/>
        <v>3.6766958759727926E-4</v>
      </c>
      <c r="AM2160" s="15">
        <f t="shared" si="678"/>
        <v>5.2209081438813656E-2</v>
      </c>
      <c r="AN2160" s="15">
        <f t="shared" si="679"/>
        <v>9.7033884283642175E-6</v>
      </c>
    </row>
    <row r="2161" spans="1:40" x14ac:dyDescent="0.2">
      <c r="A2161" s="4" t="s">
        <v>4628</v>
      </c>
      <c r="B2161" s="3" t="s">
        <v>4</v>
      </c>
      <c r="C2161" s="6">
        <v>158872</v>
      </c>
      <c r="D2161" s="3" t="s">
        <v>541</v>
      </c>
      <c r="E2161" s="6">
        <v>158877</v>
      </c>
      <c r="F2161" s="3" t="s">
        <v>2985</v>
      </c>
      <c r="G2161" s="8">
        <v>6000</v>
      </c>
      <c r="H2161" s="6">
        <v>142</v>
      </c>
      <c r="I2161" s="6">
        <v>157386</v>
      </c>
      <c r="J2161" s="13">
        <v>45138</v>
      </c>
      <c r="K2161" s="9">
        <v>6000</v>
      </c>
      <c r="L2161" s="4" t="s">
        <v>4628</v>
      </c>
      <c r="M2161" s="4" t="s">
        <v>4632</v>
      </c>
      <c r="N2161" s="4">
        <f>VLOOKUP(I2161,BaseModelo!$A$2:$E$5075,5)</f>
        <v>8</v>
      </c>
      <c r="P2161" s="15">
        <v>142.00000000000003</v>
      </c>
      <c r="Q2161" s="4">
        <f>VLOOKUP(I2161,BaseModelo!$A$2:$E$5075,3)</f>
        <v>132</v>
      </c>
      <c r="R2161" s="4">
        <f t="shared" si="660"/>
        <v>32283000</v>
      </c>
      <c r="S2161" s="16">
        <f t="shared" si="661"/>
        <v>1.8585633305454884E-4</v>
      </c>
      <c r="T2161" s="4">
        <f t="shared" si="672"/>
        <v>2.6391599293745936E-2</v>
      </c>
      <c r="U2161" s="4">
        <f t="shared" si="673"/>
        <v>2.6391599293745942E-2</v>
      </c>
      <c r="V2161" s="6">
        <f t="shared" si="662"/>
        <v>0</v>
      </c>
      <c r="W2161" s="16" t="str">
        <f t="shared" si="663"/>
        <v/>
      </c>
      <c r="X2161" s="4" t="str">
        <f t="shared" si="674"/>
        <v/>
      </c>
      <c r="Y2161" s="4" t="str">
        <f t="shared" si="664"/>
        <v/>
      </c>
      <c r="Z2161" s="4">
        <f t="shared" si="665"/>
        <v>5836000</v>
      </c>
      <c r="AA2161" s="16">
        <f t="shared" si="666"/>
        <v>1.028101439342015E-3</v>
      </c>
      <c r="AB2161" s="15">
        <f t="shared" si="675"/>
        <v>0.14599040438656613</v>
      </c>
      <c r="AC2161" s="15">
        <f t="shared" si="676"/>
        <v>0.14599040438656616</v>
      </c>
      <c r="AD2161" s="4">
        <v>158872</v>
      </c>
      <c r="AE2161" s="26">
        <v>1503.37</v>
      </c>
      <c r="AF2161" s="26">
        <v>1503.37</v>
      </c>
      <c r="AG2161" s="4">
        <f t="shared" si="677"/>
        <v>3421000</v>
      </c>
      <c r="AH2161" s="16">
        <f t="shared" si="667"/>
        <v>1.7538731365097924E-3</v>
      </c>
      <c r="AI2161" s="15">
        <f t="shared" si="668"/>
        <v>0.24904998538439052</v>
      </c>
      <c r="AJ2161" s="15">
        <f t="shared" si="669"/>
        <v>0.24904998538439058</v>
      </c>
      <c r="AK2161" s="4">
        <f t="shared" si="670"/>
        <v>16319000</v>
      </c>
      <c r="AL2161" s="27">
        <f t="shared" si="671"/>
        <v>3.6766958759727926E-4</v>
      </c>
      <c r="AM2161" s="15">
        <f t="shared" si="678"/>
        <v>5.2209081438813656E-2</v>
      </c>
      <c r="AN2161" s="15">
        <f t="shared" si="679"/>
        <v>9.7033884283642175E-6</v>
      </c>
    </row>
    <row r="2162" spans="1:40" x14ac:dyDescent="0.2">
      <c r="A2162" s="4" t="s">
        <v>4628</v>
      </c>
      <c r="B2162" s="3" t="s">
        <v>4</v>
      </c>
      <c r="C2162" s="6">
        <v>158872</v>
      </c>
      <c r="D2162" s="3" t="s">
        <v>541</v>
      </c>
      <c r="E2162" s="6">
        <v>158878</v>
      </c>
      <c r="F2162" s="3" t="s">
        <v>2986</v>
      </c>
      <c r="G2162" s="8">
        <v>5000</v>
      </c>
      <c r="H2162" s="6">
        <v>147</v>
      </c>
      <c r="I2162" s="6">
        <v>157803</v>
      </c>
      <c r="J2162" s="13">
        <v>45138</v>
      </c>
      <c r="K2162" s="9">
        <v>5000</v>
      </c>
      <c r="L2162" s="4" t="s">
        <v>4628</v>
      </c>
      <c r="M2162" s="4" t="s">
        <v>4632</v>
      </c>
      <c r="N2162" s="4">
        <f>VLOOKUP(I2162,BaseModelo!$A$2:$E$5075,5)</f>
        <v>6</v>
      </c>
      <c r="P2162" s="15">
        <v>147</v>
      </c>
      <c r="Q2162" s="4">
        <f>VLOOKUP(I2162,BaseModelo!$A$2:$E$5075,3)</f>
        <v>115</v>
      </c>
      <c r="R2162" s="4">
        <f t="shared" si="660"/>
        <v>32283000</v>
      </c>
      <c r="S2162" s="16">
        <f t="shared" si="661"/>
        <v>1.5488027754545735E-4</v>
      </c>
      <c r="T2162" s="4">
        <f t="shared" si="672"/>
        <v>2.2767400799182231E-2</v>
      </c>
      <c r="U2162" s="4">
        <f t="shared" si="673"/>
        <v>2.2767400799182231E-2</v>
      </c>
      <c r="V2162" s="6">
        <f t="shared" si="662"/>
        <v>0</v>
      </c>
      <c r="W2162" s="16" t="str">
        <f t="shared" si="663"/>
        <v/>
      </c>
      <c r="X2162" s="4" t="str">
        <f t="shared" si="674"/>
        <v/>
      </c>
      <c r="Y2162" s="4" t="str">
        <f t="shared" si="664"/>
        <v/>
      </c>
      <c r="Z2162" s="4">
        <f t="shared" si="665"/>
        <v>4853000</v>
      </c>
      <c r="AA2162" s="16">
        <f t="shared" si="666"/>
        <v>1.0302905419328251E-3</v>
      </c>
      <c r="AB2162" s="15">
        <f t="shared" si="675"/>
        <v>0.1514527096641253</v>
      </c>
      <c r="AC2162" s="15">
        <f t="shared" si="676"/>
        <v>0.1514527096641253</v>
      </c>
      <c r="AD2162" s="4">
        <v>158872</v>
      </c>
      <c r="AE2162" s="26">
        <v>1303.3399999999999</v>
      </c>
      <c r="AF2162" s="26">
        <v>1303.3399999999999</v>
      </c>
      <c r="AG2162" s="4">
        <f t="shared" si="677"/>
        <v>2735000</v>
      </c>
      <c r="AH2162" s="16">
        <f t="shared" si="667"/>
        <v>1.8281535648994515E-3</v>
      </c>
      <c r="AI2162" s="15">
        <f t="shared" si="668"/>
        <v>0.26873857404021939</v>
      </c>
      <c r="AJ2162" s="15">
        <f t="shared" si="669"/>
        <v>0.26873857404021939</v>
      </c>
      <c r="AK2162" s="4">
        <f t="shared" si="670"/>
        <v>16319000</v>
      </c>
      <c r="AL2162" s="27">
        <f t="shared" si="671"/>
        <v>3.0639132299773271E-4</v>
      </c>
      <c r="AM2162" s="15">
        <f t="shared" si="678"/>
        <v>4.5039524480666712E-2</v>
      </c>
      <c r="AN2162" s="15">
        <f t="shared" si="679"/>
        <v>6.9757340520810808E-6</v>
      </c>
    </row>
    <row r="2163" spans="1:40" x14ac:dyDescent="0.2">
      <c r="A2163" s="4" t="s">
        <v>4628</v>
      </c>
      <c r="B2163" s="3" t="s">
        <v>4</v>
      </c>
      <c r="C2163" s="6">
        <v>158872</v>
      </c>
      <c r="D2163" s="3" t="s">
        <v>541</v>
      </c>
      <c r="E2163" s="6">
        <v>158879</v>
      </c>
      <c r="F2163" s="3" t="s">
        <v>2987</v>
      </c>
      <c r="G2163" s="8">
        <v>6000</v>
      </c>
      <c r="H2163" s="6">
        <v>142</v>
      </c>
      <c r="I2163" s="6">
        <v>157398</v>
      </c>
      <c r="J2163" s="13">
        <v>45138</v>
      </c>
      <c r="K2163" s="9">
        <v>6000</v>
      </c>
      <c r="L2163" s="4" t="s">
        <v>4628</v>
      </c>
      <c r="M2163" s="4" t="s">
        <v>4632</v>
      </c>
      <c r="N2163" s="4">
        <f>VLOOKUP(I2163,BaseModelo!$A$2:$E$5075,5)</f>
        <v>8</v>
      </c>
      <c r="P2163" s="15">
        <v>142.00000000000003</v>
      </c>
      <c r="Q2163" s="4">
        <f>VLOOKUP(I2163,BaseModelo!$A$2:$E$5075,3)</f>
        <v>132</v>
      </c>
      <c r="R2163" s="4">
        <f t="shared" si="660"/>
        <v>32283000</v>
      </c>
      <c r="S2163" s="16">
        <f t="shared" si="661"/>
        <v>1.8585633305454884E-4</v>
      </c>
      <c r="T2163" s="4">
        <f t="shared" si="672"/>
        <v>2.6391599293745936E-2</v>
      </c>
      <c r="U2163" s="4">
        <f t="shared" si="673"/>
        <v>2.6391599293745942E-2</v>
      </c>
      <c r="V2163" s="6">
        <f t="shared" si="662"/>
        <v>0</v>
      </c>
      <c r="W2163" s="16" t="str">
        <f t="shared" si="663"/>
        <v/>
      </c>
      <c r="X2163" s="4" t="str">
        <f t="shared" si="674"/>
        <v/>
      </c>
      <c r="Y2163" s="4" t="str">
        <f t="shared" si="664"/>
        <v/>
      </c>
      <c r="Z2163" s="4">
        <f t="shared" si="665"/>
        <v>5836000</v>
      </c>
      <c r="AA2163" s="16">
        <f t="shared" si="666"/>
        <v>1.028101439342015E-3</v>
      </c>
      <c r="AB2163" s="15">
        <f t="shared" si="675"/>
        <v>0.14599040438656613</v>
      </c>
      <c r="AC2163" s="15">
        <f t="shared" si="676"/>
        <v>0.14599040438656616</v>
      </c>
      <c r="AD2163" s="4">
        <v>158872</v>
      </c>
      <c r="AE2163" s="26">
        <v>1503.37</v>
      </c>
      <c r="AF2163" s="26">
        <v>1503.37</v>
      </c>
      <c r="AG2163" s="4">
        <f t="shared" si="677"/>
        <v>3421000</v>
      </c>
      <c r="AH2163" s="16">
        <f t="shared" si="667"/>
        <v>1.7538731365097924E-3</v>
      </c>
      <c r="AI2163" s="15">
        <f t="shared" si="668"/>
        <v>0.24904998538439052</v>
      </c>
      <c r="AJ2163" s="15">
        <f t="shared" si="669"/>
        <v>0.24904998538439058</v>
      </c>
      <c r="AK2163" s="4">
        <f t="shared" si="670"/>
        <v>16319000</v>
      </c>
      <c r="AL2163" s="27">
        <f t="shared" si="671"/>
        <v>3.6766958759727926E-4</v>
      </c>
      <c r="AM2163" s="15">
        <f t="shared" si="678"/>
        <v>5.2209081438813656E-2</v>
      </c>
      <c r="AN2163" s="15">
        <f t="shared" si="679"/>
        <v>9.7033884283642175E-6</v>
      </c>
    </row>
    <row r="2164" spans="1:40" x14ac:dyDescent="0.2">
      <c r="A2164" s="4" t="s">
        <v>4628</v>
      </c>
      <c r="B2164" s="2" t="s">
        <v>6</v>
      </c>
      <c r="C2164" s="5">
        <v>158913</v>
      </c>
      <c r="D2164" s="2" t="s">
        <v>542</v>
      </c>
      <c r="E2164" s="5">
        <v>158914</v>
      </c>
      <c r="F2164" s="2" t="s">
        <v>2969</v>
      </c>
      <c r="G2164" s="7">
        <v>8000</v>
      </c>
      <c r="H2164" s="5">
        <v>142</v>
      </c>
      <c r="I2164" s="6">
        <v>158739</v>
      </c>
      <c r="J2164" s="13">
        <v>45138</v>
      </c>
      <c r="K2164" s="9">
        <v>4210.3721298118617</v>
      </c>
      <c r="L2164" s="4" t="s">
        <v>4628</v>
      </c>
      <c r="M2164" s="4" t="s">
        <v>4632</v>
      </c>
      <c r="N2164" s="4">
        <f>VLOOKUP(I2164,BaseModelo!$A$2:$E$5075,5)</f>
        <v>6</v>
      </c>
      <c r="P2164" s="15">
        <v>142.00000000000003</v>
      </c>
      <c r="Q2164" s="4">
        <f>VLOOKUP(I2164,BaseModelo!$A$2:$E$5075,3)</f>
        <v>115</v>
      </c>
      <c r="R2164" s="4">
        <f t="shared" si="660"/>
        <v>32283000</v>
      </c>
      <c r="S2164" s="16">
        <f t="shared" si="661"/>
        <v>2.4780844407273179E-4</v>
      </c>
      <c r="T2164" s="4">
        <f t="shared" si="672"/>
        <v>3.5188799058327912E-2</v>
      </c>
      <c r="U2164" s="4">
        <f t="shared" si="673"/>
        <v>3.5188799058327919E-2</v>
      </c>
      <c r="V2164" s="6">
        <f t="shared" si="662"/>
        <v>0</v>
      </c>
      <c r="W2164" s="16" t="str">
        <f t="shared" si="663"/>
        <v/>
      </c>
      <c r="X2164" s="4" t="str">
        <f t="shared" si="674"/>
        <v/>
      </c>
      <c r="Y2164" s="4" t="str">
        <f t="shared" si="664"/>
        <v/>
      </c>
      <c r="Z2164" s="4">
        <f t="shared" si="665"/>
        <v>4853000</v>
      </c>
      <c r="AA2164" s="16">
        <f t="shared" si="666"/>
        <v>1.6484648670925201E-3</v>
      </c>
      <c r="AB2164" s="15">
        <f t="shared" si="675"/>
        <v>0.23408201112713783</v>
      </c>
      <c r="AC2164" s="15">
        <f t="shared" si="676"/>
        <v>0.23408201112713789</v>
      </c>
      <c r="AD2164" s="4">
        <v>158913</v>
      </c>
      <c r="AE2164" s="26">
        <v>2013.74</v>
      </c>
      <c r="AF2164" s="26">
        <v>1487.5222169782712</v>
      </c>
      <c r="AG2164" s="4">
        <f t="shared" si="677"/>
        <v>2735000</v>
      </c>
      <c r="AH2164" s="16">
        <f t="shared" si="667"/>
        <v>2.9250457038391227E-3</v>
      </c>
      <c r="AI2164" s="15">
        <f t="shared" si="668"/>
        <v>0.41535648994515539</v>
      </c>
      <c r="AJ2164" s="15">
        <f t="shared" si="669"/>
        <v>0.4153564899451555</v>
      </c>
      <c r="AK2164" s="4">
        <f t="shared" si="670"/>
        <v>16319000</v>
      </c>
      <c r="AL2164" s="27">
        <f t="shared" si="671"/>
        <v>4.9022611679637234E-4</v>
      </c>
      <c r="AM2164" s="15">
        <f t="shared" si="678"/>
        <v>6.9612108585084875E-2</v>
      </c>
      <c r="AN2164" s="15">
        <f t="shared" si="679"/>
        <v>1.725046831709194E-5</v>
      </c>
    </row>
    <row r="2165" spans="1:40" x14ac:dyDescent="0.2">
      <c r="A2165" s="4" t="s">
        <v>4628</v>
      </c>
      <c r="B2165" s="3" t="s">
        <v>6</v>
      </c>
      <c r="C2165" s="6">
        <v>158913</v>
      </c>
      <c r="D2165" s="3" t="s">
        <v>542</v>
      </c>
      <c r="E2165" s="6">
        <v>158915</v>
      </c>
      <c r="F2165" s="3" t="s">
        <v>2974</v>
      </c>
      <c r="G2165" s="8">
        <v>8000</v>
      </c>
      <c r="H2165" s="6">
        <v>142</v>
      </c>
      <c r="I2165" s="6">
        <v>158626</v>
      </c>
      <c r="J2165" s="13">
        <v>45138</v>
      </c>
      <c r="K2165" s="9">
        <v>4210.3721298118617</v>
      </c>
      <c r="L2165" s="4" t="s">
        <v>4628</v>
      </c>
      <c r="M2165" s="4" t="s">
        <v>4632</v>
      </c>
      <c r="N2165" s="4">
        <f>VLOOKUP(I2165,BaseModelo!$A$2:$E$5075,5)</f>
        <v>7</v>
      </c>
      <c r="P2165" s="15">
        <v>142.00000000000003</v>
      </c>
      <c r="Q2165" s="4">
        <f>VLOOKUP(I2165,BaseModelo!$A$2:$E$5075,3)</f>
        <v>127</v>
      </c>
      <c r="R2165" s="4">
        <f t="shared" si="660"/>
        <v>32283000</v>
      </c>
      <c r="S2165" s="16">
        <f t="shared" si="661"/>
        <v>2.4780844407273179E-4</v>
      </c>
      <c r="T2165" s="4">
        <f t="shared" si="672"/>
        <v>3.5188799058327912E-2</v>
      </c>
      <c r="U2165" s="4">
        <f t="shared" si="673"/>
        <v>3.5188799058327919E-2</v>
      </c>
      <c r="V2165" s="6">
        <f t="shared" si="662"/>
        <v>0</v>
      </c>
      <c r="W2165" s="16" t="str">
        <f t="shared" si="663"/>
        <v/>
      </c>
      <c r="X2165" s="4" t="str">
        <f t="shared" si="674"/>
        <v/>
      </c>
      <c r="Y2165" s="4" t="str">
        <f t="shared" si="664"/>
        <v/>
      </c>
      <c r="Z2165" s="4">
        <f t="shared" si="665"/>
        <v>4022000</v>
      </c>
      <c r="AA2165" s="16">
        <f t="shared" si="666"/>
        <v>1.9890601690701142E-3</v>
      </c>
      <c r="AB2165" s="15">
        <f t="shared" si="675"/>
        <v>0.28244654400795621</v>
      </c>
      <c r="AC2165" s="15">
        <f t="shared" si="676"/>
        <v>0.28244654400795627</v>
      </c>
      <c r="AD2165" s="4">
        <v>158913</v>
      </c>
      <c r="AE2165" s="26">
        <v>2013.74</v>
      </c>
      <c r="AF2165" s="26">
        <v>1487.5222169782712</v>
      </c>
      <c r="AG2165" s="4">
        <f t="shared" si="677"/>
        <v>2184000</v>
      </c>
      <c r="AH2165" s="16">
        <f t="shared" si="667"/>
        <v>3.663003663003663E-3</v>
      </c>
      <c r="AI2165" s="15">
        <f t="shared" si="668"/>
        <v>0.52014652014652019</v>
      </c>
      <c r="AJ2165" s="15">
        <f t="shared" si="669"/>
        <v>0.5201465201465203</v>
      </c>
      <c r="AK2165" s="4">
        <f t="shared" si="670"/>
        <v>16319000</v>
      </c>
      <c r="AL2165" s="27">
        <f t="shared" si="671"/>
        <v>4.9022611679637234E-4</v>
      </c>
      <c r="AM2165" s="15">
        <f t="shared" si="678"/>
        <v>6.9612108585084875E-2</v>
      </c>
      <c r="AN2165" s="15">
        <f t="shared" si="679"/>
        <v>1.725046831709194E-5</v>
      </c>
    </row>
    <row r="2166" spans="1:40" x14ac:dyDescent="0.2">
      <c r="A2166" s="4" t="s">
        <v>4628</v>
      </c>
      <c r="B2166" s="3" t="s">
        <v>6</v>
      </c>
      <c r="C2166" s="6">
        <v>158913</v>
      </c>
      <c r="D2166" s="3" t="s">
        <v>542</v>
      </c>
      <c r="E2166" s="6">
        <v>158916</v>
      </c>
      <c r="F2166" s="3" t="s">
        <v>2975</v>
      </c>
      <c r="G2166" s="8">
        <v>6000</v>
      </c>
      <c r="H2166" s="6">
        <v>142</v>
      </c>
      <c r="I2166" s="6">
        <v>158164</v>
      </c>
      <c r="J2166" s="13">
        <v>45138</v>
      </c>
      <c r="K2166" s="9">
        <v>3157.7790973588958</v>
      </c>
      <c r="L2166" s="4" t="s">
        <v>4628</v>
      </c>
      <c r="M2166" s="4" t="s">
        <v>4632</v>
      </c>
      <c r="N2166" s="4">
        <f>VLOOKUP(I2166,BaseModelo!$A$2:$E$5075,5)</f>
        <v>9</v>
      </c>
      <c r="P2166" s="15">
        <v>142.00000000000003</v>
      </c>
      <c r="Q2166" s="4">
        <f>VLOOKUP(I2166,BaseModelo!$A$2:$E$5075,3)</f>
        <v>147</v>
      </c>
      <c r="R2166" s="4">
        <f t="shared" si="660"/>
        <v>32283000</v>
      </c>
      <c r="S2166" s="16">
        <f t="shared" si="661"/>
        <v>1.8585633305454884E-4</v>
      </c>
      <c r="T2166" s="4">
        <f t="shared" si="672"/>
        <v>2.6391599293745936E-2</v>
      </c>
      <c r="U2166" s="4">
        <f t="shared" si="673"/>
        <v>2.6391599293745942E-2</v>
      </c>
      <c r="V2166" s="6">
        <f t="shared" si="662"/>
        <v>0</v>
      </c>
      <c r="W2166" s="16" t="str">
        <f t="shared" si="663"/>
        <v/>
      </c>
      <c r="X2166" s="4" t="str">
        <f t="shared" si="674"/>
        <v/>
      </c>
      <c r="Y2166" s="4" t="str">
        <f t="shared" si="664"/>
        <v/>
      </c>
      <c r="Z2166" s="4">
        <f t="shared" si="665"/>
        <v>5305000</v>
      </c>
      <c r="AA2166" s="16">
        <f t="shared" si="666"/>
        <v>1.1310084825636192E-3</v>
      </c>
      <c r="AB2166" s="15">
        <f t="shared" si="675"/>
        <v>0.16060320452403393</v>
      </c>
      <c r="AC2166" s="15">
        <f t="shared" si="676"/>
        <v>0.16060320452403395</v>
      </c>
      <c r="AD2166" s="4">
        <v>158913</v>
      </c>
      <c r="AE2166" s="26">
        <v>1503.37</v>
      </c>
      <c r="AF2166" s="26">
        <v>1110.5188730117211</v>
      </c>
      <c r="AG2166" s="4">
        <f t="shared" si="677"/>
        <v>3095000</v>
      </c>
      <c r="AH2166" s="16">
        <f t="shared" si="667"/>
        <v>1.9386106623586429E-3</v>
      </c>
      <c r="AI2166" s="15">
        <f t="shared" si="668"/>
        <v>0.27528271405492727</v>
      </c>
      <c r="AJ2166" s="15">
        <f t="shared" si="669"/>
        <v>0.27528271405492732</v>
      </c>
      <c r="AK2166" s="4">
        <f t="shared" si="670"/>
        <v>16319000</v>
      </c>
      <c r="AL2166" s="27">
        <f t="shared" si="671"/>
        <v>3.6766958759727926E-4</v>
      </c>
      <c r="AM2166" s="15">
        <f t="shared" si="678"/>
        <v>5.2209081438813656E-2</v>
      </c>
      <c r="AN2166" s="15">
        <f t="shared" si="679"/>
        <v>9.7033884283642175E-6</v>
      </c>
    </row>
    <row r="2167" spans="1:40" x14ac:dyDescent="0.2">
      <c r="A2167" s="4" t="s">
        <v>4628</v>
      </c>
      <c r="B2167" s="3" t="s">
        <v>6</v>
      </c>
      <c r="C2167" s="6">
        <v>158913</v>
      </c>
      <c r="D2167" s="3" t="s">
        <v>542</v>
      </c>
      <c r="E2167" s="6">
        <v>158917</v>
      </c>
      <c r="F2167" s="3" t="s">
        <v>2976</v>
      </c>
      <c r="G2167" s="8">
        <v>7000</v>
      </c>
      <c r="H2167" s="6">
        <v>142</v>
      </c>
      <c r="I2167" s="6">
        <v>158755</v>
      </c>
      <c r="J2167" s="13">
        <v>45138</v>
      </c>
      <c r="K2167" s="9">
        <v>3684.0756135853785</v>
      </c>
      <c r="L2167" s="4" t="s">
        <v>4628</v>
      </c>
      <c r="M2167" s="4" t="s">
        <v>4632</v>
      </c>
      <c r="N2167" s="4">
        <f>VLOOKUP(I2167,BaseModelo!$A$2:$E$5075,5)</f>
        <v>9</v>
      </c>
      <c r="P2167" s="15">
        <v>142.00000000000003</v>
      </c>
      <c r="Q2167" s="4">
        <f>VLOOKUP(I2167,BaseModelo!$A$2:$E$5075,3)</f>
        <v>147</v>
      </c>
      <c r="R2167" s="4">
        <f t="shared" si="660"/>
        <v>32283000</v>
      </c>
      <c r="S2167" s="16">
        <f t="shared" si="661"/>
        <v>2.168323885636403E-4</v>
      </c>
      <c r="T2167" s="4">
        <f t="shared" si="672"/>
        <v>3.0790199176036922E-2</v>
      </c>
      <c r="U2167" s="4">
        <f t="shared" si="673"/>
        <v>3.0790199176036929E-2</v>
      </c>
      <c r="V2167" s="6">
        <f t="shared" si="662"/>
        <v>0</v>
      </c>
      <c r="W2167" s="16" t="str">
        <f t="shared" si="663"/>
        <v/>
      </c>
      <c r="X2167" s="4" t="str">
        <f t="shared" si="674"/>
        <v/>
      </c>
      <c r="Y2167" s="4" t="str">
        <f t="shared" si="664"/>
        <v/>
      </c>
      <c r="Z2167" s="4">
        <f t="shared" si="665"/>
        <v>5305000</v>
      </c>
      <c r="AA2167" s="16">
        <f t="shared" si="666"/>
        <v>1.3195098963242225E-3</v>
      </c>
      <c r="AB2167" s="15">
        <f t="shared" si="675"/>
        <v>0.18737040527803958</v>
      </c>
      <c r="AC2167" s="15">
        <f t="shared" si="676"/>
        <v>0.18737040527803964</v>
      </c>
      <c r="AD2167" s="4">
        <v>158913</v>
      </c>
      <c r="AE2167" s="26">
        <v>1758.65</v>
      </c>
      <c r="AF2167" s="26">
        <v>1299.0907201966672</v>
      </c>
      <c r="AG2167" s="4">
        <f t="shared" si="677"/>
        <v>3095000</v>
      </c>
      <c r="AH2167" s="16">
        <f t="shared" si="667"/>
        <v>2.2617124394184169E-3</v>
      </c>
      <c r="AI2167" s="15">
        <f t="shared" si="668"/>
        <v>0.32116316639741521</v>
      </c>
      <c r="AJ2167" s="15">
        <f t="shared" si="669"/>
        <v>0.32116316639741527</v>
      </c>
      <c r="AK2167" s="4">
        <f t="shared" si="670"/>
        <v>16319000</v>
      </c>
      <c r="AL2167" s="27">
        <f t="shared" si="671"/>
        <v>4.289478521968258E-4</v>
      </c>
      <c r="AM2167" s="15">
        <f t="shared" si="678"/>
        <v>6.0910595011949266E-2</v>
      </c>
      <c r="AN2167" s="15">
        <f t="shared" si="679"/>
        <v>1.3207389805273516E-5</v>
      </c>
    </row>
    <row r="2168" spans="1:40" x14ac:dyDescent="0.2">
      <c r="A2168" s="4" t="s">
        <v>4628</v>
      </c>
      <c r="B2168" s="3" t="s">
        <v>6</v>
      </c>
      <c r="C2168" s="6">
        <v>158913</v>
      </c>
      <c r="D2168" s="3" t="s">
        <v>542</v>
      </c>
      <c r="E2168" s="6">
        <v>158918</v>
      </c>
      <c r="F2168" s="3" t="s">
        <v>2977</v>
      </c>
      <c r="G2168" s="8">
        <v>7000</v>
      </c>
      <c r="H2168" s="6">
        <v>142</v>
      </c>
      <c r="I2168" s="6">
        <v>158769</v>
      </c>
      <c r="J2168" s="13">
        <v>45138</v>
      </c>
      <c r="K2168" s="9">
        <v>3684.0756135853785</v>
      </c>
      <c r="L2168" s="4" t="s">
        <v>4628</v>
      </c>
      <c r="M2168" s="4" t="s">
        <v>4632</v>
      </c>
      <c r="N2168" s="4">
        <f>VLOOKUP(I2168,BaseModelo!$A$2:$E$5075,5)</f>
        <v>8</v>
      </c>
      <c r="P2168" s="15">
        <v>142.00000000000003</v>
      </c>
      <c r="Q2168" s="4">
        <f>VLOOKUP(I2168,BaseModelo!$A$2:$E$5075,3)</f>
        <v>132</v>
      </c>
      <c r="R2168" s="4">
        <f t="shared" si="660"/>
        <v>32283000</v>
      </c>
      <c r="S2168" s="16">
        <f t="shared" si="661"/>
        <v>2.168323885636403E-4</v>
      </c>
      <c r="T2168" s="4">
        <f t="shared" si="672"/>
        <v>3.0790199176036922E-2</v>
      </c>
      <c r="U2168" s="4">
        <f t="shared" si="673"/>
        <v>3.0790199176036929E-2</v>
      </c>
      <c r="V2168" s="6">
        <f t="shared" si="662"/>
        <v>0</v>
      </c>
      <c r="W2168" s="16" t="str">
        <f t="shared" si="663"/>
        <v/>
      </c>
      <c r="X2168" s="4" t="str">
        <f t="shared" si="674"/>
        <v/>
      </c>
      <c r="Y2168" s="4" t="str">
        <f t="shared" si="664"/>
        <v/>
      </c>
      <c r="Z2168" s="4">
        <f t="shared" si="665"/>
        <v>5836000</v>
      </c>
      <c r="AA2168" s="16">
        <f t="shared" si="666"/>
        <v>1.199451679232351E-3</v>
      </c>
      <c r="AB2168" s="15">
        <f t="shared" si="675"/>
        <v>0.17032213845099384</v>
      </c>
      <c r="AC2168" s="15">
        <f t="shared" si="676"/>
        <v>0.17032213845099387</v>
      </c>
      <c r="AD2168" s="4">
        <v>158913</v>
      </c>
      <c r="AE2168" s="26">
        <v>1758.65</v>
      </c>
      <c r="AF2168" s="26">
        <v>1299.0907201966672</v>
      </c>
      <c r="AG2168" s="4">
        <f t="shared" si="677"/>
        <v>3421000</v>
      </c>
      <c r="AH2168" s="16">
        <f t="shared" si="667"/>
        <v>2.0461853259280912E-3</v>
      </c>
      <c r="AI2168" s="15">
        <f t="shared" si="668"/>
        <v>0.29055831628178896</v>
      </c>
      <c r="AJ2168" s="15">
        <f t="shared" si="669"/>
        <v>0.29055831628178902</v>
      </c>
      <c r="AK2168" s="4">
        <f t="shared" si="670"/>
        <v>16319000</v>
      </c>
      <c r="AL2168" s="27">
        <f t="shared" si="671"/>
        <v>4.289478521968258E-4</v>
      </c>
      <c r="AM2168" s="15">
        <f t="shared" si="678"/>
        <v>6.0910595011949266E-2</v>
      </c>
      <c r="AN2168" s="15">
        <f t="shared" si="679"/>
        <v>1.3207389805273516E-5</v>
      </c>
    </row>
    <row r="2169" spans="1:40" x14ac:dyDescent="0.2">
      <c r="A2169" s="4" t="s">
        <v>4628</v>
      </c>
      <c r="B2169" s="3" t="s">
        <v>6</v>
      </c>
      <c r="C2169" s="6">
        <v>158913</v>
      </c>
      <c r="D2169" s="3" t="s">
        <v>542</v>
      </c>
      <c r="E2169" s="6">
        <v>158919</v>
      </c>
      <c r="F2169" s="3" t="s">
        <v>2978</v>
      </c>
      <c r="G2169" s="8">
        <v>6000</v>
      </c>
      <c r="H2169" s="6">
        <v>142</v>
      </c>
      <c r="I2169" s="6">
        <v>158742</v>
      </c>
      <c r="J2169" s="13">
        <v>45138</v>
      </c>
      <c r="K2169" s="9">
        <v>3157.7790973588958</v>
      </c>
      <c r="L2169" s="4" t="s">
        <v>4628</v>
      </c>
      <c r="M2169" s="4" t="s">
        <v>4632</v>
      </c>
      <c r="N2169" s="4">
        <f>VLOOKUP(I2169,BaseModelo!$A$2:$E$5075,5)</f>
        <v>9</v>
      </c>
      <c r="P2169" s="15">
        <v>142.00000000000003</v>
      </c>
      <c r="Q2169" s="4">
        <f>VLOOKUP(I2169,BaseModelo!$A$2:$E$5075,3)</f>
        <v>147</v>
      </c>
      <c r="R2169" s="4">
        <f t="shared" si="660"/>
        <v>32283000</v>
      </c>
      <c r="S2169" s="16">
        <f t="shared" si="661"/>
        <v>1.8585633305454884E-4</v>
      </c>
      <c r="T2169" s="4">
        <f t="shared" si="672"/>
        <v>2.6391599293745936E-2</v>
      </c>
      <c r="U2169" s="4">
        <f t="shared" si="673"/>
        <v>2.6391599293745942E-2</v>
      </c>
      <c r="V2169" s="6">
        <f t="shared" si="662"/>
        <v>0</v>
      </c>
      <c r="W2169" s="16" t="str">
        <f t="shared" si="663"/>
        <v/>
      </c>
      <c r="X2169" s="4" t="str">
        <f t="shared" si="674"/>
        <v/>
      </c>
      <c r="Y2169" s="4" t="str">
        <f t="shared" si="664"/>
        <v/>
      </c>
      <c r="Z2169" s="4">
        <f t="shared" si="665"/>
        <v>5305000</v>
      </c>
      <c r="AA2169" s="16">
        <f t="shared" si="666"/>
        <v>1.1310084825636192E-3</v>
      </c>
      <c r="AB2169" s="15">
        <f t="shared" si="675"/>
        <v>0.16060320452403393</v>
      </c>
      <c r="AC2169" s="15">
        <f t="shared" si="676"/>
        <v>0.16060320452403395</v>
      </c>
      <c r="AD2169" s="4">
        <v>158913</v>
      </c>
      <c r="AE2169" s="26">
        <v>1503.37</v>
      </c>
      <c r="AF2169" s="26">
        <v>1110.5188730117211</v>
      </c>
      <c r="AG2169" s="4">
        <f t="shared" si="677"/>
        <v>3095000</v>
      </c>
      <c r="AH2169" s="16">
        <f t="shared" si="667"/>
        <v>1.9386106623586429E-3</v>
      </c>
      <c r="AI2169" s="15">
        <f t="shared" si="668"/>
        <v>0.27528271405492727</v>
      </c>
      <c r="AJ2169" s="15">
        <f t="shared" si="669"/>
        <v>0.27528271405492732</v>
      </c>
      <c r="AK2169" s="4">
        <f t="shared" si="670"/>
        <v>16319000</v>
      </c>
      <c r="AL2169" s="27">
        <f t="shared" si="671"/>
        <v>3.6766958759727926E-4</v>
      </c>
      <c r="AM2169" s="15">
        <f t="shared" si="678"/>
        <v>5.2209081438813656E-2</v>
      </c>
      <c r="AN2169" s="15">
        <f t="shared" si="679"/>
        <v>9.7033884283642175E-6</v>
      </c>
    </row>
    <row r="2170" spans="1:40" x14ac:dyDescent="0.2">
      <c r="A2170" s="4" t="s">
        <v>4628</v>
      </c>
      <c r="B2170" s="2" t="s">
        <v>16</v>
      </c>
      <c r="C2170" s="5">
        <v>158922</v>
      </c>
      <c r="D2170" s="2" t="s">
        <v>550</v>
      </c>
      <c r="E2170" s="5">
        <v>158923</v>
      </c>
      <c r="F2170" s="2" t="s">
        <v>3018</v>
      </c>
      <c r="G2170" s="7">
        <v>20000</v>
      </c>
      <c r="H2170" s="5">
        <v>110</v>
      </c>
      <c r="I2170" s="6">
        <v>158673</v>
      </c>
      <c r="J2170" s="13">
        <v>45138</v>
      </c>
      <c r="K2170" s="9">
        <v>20000</v>
      </c>
      <c r="L2170" s="4" t="s">
        <v>4628</v>
      </c>
      <c r="M2170" s="4" t="s">
        <v>4632</v>
      </c>
      <c r="N2170" s="4">
        <f>VLOOKUP(I2170,BaseModelo!$A$2:$E$5075,5)</f>
        <v>9</v>
      </c>
      <c r="P2170" s="15">
        <v>122</v>
      </c>
      <c r="Q2170" s="4">
        <f>VLOOKUP(I2170,BaseModelo!$A$2:$E$5075,3)</f>
        <v>147</v>
      </c>
      <c r="R2170" s="4">
        <f t="shared" si="660"/>
        <v>32283000</v>
      </c>
      <c r="S2170" s="16">
        <f t="shared" si="661"/>
        <v>6.1952111018182942E-4</v>
      </c>
      <c r="T2170" s="4">
        <f t="shared" si="672"/>
        <v>6.8147322120001241E-2</v>
      </c>
      <c r="U2170" s="4">
        <f t="shared" si="673"/>
        <v>7.5581575442183191E-2</v>
      </c>
      <c r="V2170" s="6">
        <f t="shared" si="662"/>
        <v>0</v>
      </c>
      <c r="W2170" s="16" t="str">
        <f t="shared" si="663"/>
        <v/>
      </c>
      <c r="X2170" s="4" t="str">
        <f t="shared" si="674"/>
        <v/>
      </c>
      <c r="Y2170" s="4" t="str">
        <f t="shared" si="664"/>
        <v/>
      </c>
      <c r="Z2170" s="4">
        <f t="shared" si="665"/>
        <v>5305000</v>
      </c>
      <c r="AA2170" s="16">
        <f t="shared" si="666"/>
        <v>3.770028275212064E-3</v>
      </c>
      <c r="AB2170" s="15">
        <f t="shared" si="675"/>
        <v>0.41470311027332701</v>
      </c>
      <c r="AC2170" s="15">
        <f t="shared" si="676"/>
        <v>0.4599434495758718</v>
      </c>
      <c r="AD2170" s="4">
        <v>158922</v>
      </c>
      <c r="AE2170" s="26">
        <v>3820.7</v>
      </c>
      <c r="AF2170" s="26">
        <v>3820.7</v>
      </c>
      <c r="AG2170" s="4">
        <f t="shared" si="677"/>
        <v>3095000</v>
      </c>
      <c r="AH2170" s="16">
        <f t="shared" si="667"/>
        <v>6.462035541195477E-3</v>
      </c>
      <c r="AI2170" s="15">
        <f t="shared" si="668"/>
        <v>0.71082390953150243</v>
      </c>
      <c r="AJ2170" s="15">
        <f t="shared" si="669"/>
        <v>0.78836833602584822</v>
      </c>
      <c r="AK2170" s="4">
        <f t="shared" si="670"/>
        <v>16319000</v>
      </c>
      <c r="AL2170" s="27">
        <f t="shared" si="671"/>
        <v>1.2255652919909309E-3</v>
      </c>
      <c r="AM2170" s="15">
        <f t="shared" si="678"/>
        <v>0.13481218211900239</v>
      </c>
      <c r="AN2170" s="15">
        <f t="shared" si="679"/>
        <v>9.2630155575933808E-5</v>
      </c>
    </row>
    <row r="2171" spans="1:40" x14ac:dyDescent="0.2">
      <c r="A2171" s="4" t="s">
        <v>4628</v>
      </c>
      <c r="B2171" s="3" t="s">
        <v>16</v>
      </c>
      <c r="C2171" s="6">
        <v>158922</v>
      </c>
      <c r="D2171" s="3" t="s">
        <v>550</v>
      </c>
      <c r="E2171" s="6">
        <v>158924</v>
      </c>
      <c r="F2171" s="3" t="s">
        <v>3022</v>
      </c>
      <c r="G2171" s="8">
        <v>10000</v>
      </c>
      <c r="H2171" s="6">
        <v>110</v>
      </c>
      <c r="I2171" s="6">
        <v>158717</v>
      </c>
      <c r="J2171" s="13">
        <v>45138</v>
      </c>
      <c r="K2171" s="9">
        <v>10000</v>
      </c>
      <c r="L2171" s="4" t="s">
        <v>4628</v>
      </c>
      <c r="M2171" s="4" t="s">
        <v>4632</v>
      </c>
      <c r="N2171" s="4">
        <f>VLOOKUP(I2171,BaseModelo!$A$2:$E$5075,5)</f>
        <v>6</v>
      </c>
      <c r="P2171" s="15">
        <v>142.00000000000003</v>
      </c>
      <c r="Q2171" s="4">
        <f>VLOOKUP(I2171,BaseModelo!$A$2:$E$5075,3)</f>
        <v>115</v>
      </c>
      <c r="R2171" s="4">
        <f t="shared" si="660"/>
        <v>32283000</v>
      </c>
      <c r="S2171" s="16">
        <f t="shared" si="661"/>
        <v>3.0976055509091471E-4</v>
      </c>
      <c r="T2171" s="4">
        <f t="shared" si="672"/>
        <v>3.4073661060000621E-2</v>
      </c>
      <c r="U2171" s="4">
        <f t="shared" si="673"/>
        <v>4.3985998822909898E-2</v>
      </c>
      <c r="V2171" s="6">
        <f t="shared" si="662"/>
        <v>0</v>
      </c>
      <c r="W2171" s="16" t="str">
        <f t="shared" si="663"/>
        <v/>
      </c>
      <c r="X2171" s="4" t="str">
        <f t="shared" si="674"/>
        <v/>
      </c>
      <c r="Y2171" s="4" t="str">
        <f t="shared" si="664"/>
        <v/>
      </c>
      <c r="Z2171" s="4">
        <f t="shared" si="665"/>
        <v>4853000</v>
      </c>
      <c r="AA2171" s="16">
        <f t="shared" si="666"/>
        <v>2.0605810838656502E-3</v>
      </c>
      <c r="AB2171" s="15">
        <f t="shared" si="675"/>
        <v>0.22666391922522153</v>
      </c>
      <c r="AC2171" s="15">
        <f t="shared" si="676"/>
        <v>0.29260251390892239</v>
      </c>
      <c r="AD2171" s="4">
        <v>158922</v>
      </c>
      <c r="AE2171" s="26">
        <v>1917.29</v>
      </c>
      <c r="AF2171" s="26">
        <v>1917.29</v>
      </c>
      <c r="AG2171" s="4">
        <f t="shared" si="677"/>
        <v>2735000</v>
      </c>
      <c r="AH2171" s="16">
        <f t="shared" si="667"/>
        <v>3.6563071297989031E-3</v>
      </c>
      <c r="AI2171" s="15">
        <f t="shared" si="668"/>
        <v>0.40219378427787933</v>
      </c>
      <c r="AJ2171" s="15">
        <f t="shared" si="669"/>
        <v>0.5191956124314443</v>
      </c>
      <c r="AK2171" s="4">
        <f t="shared" si="670"/>
        <v>16319000</v>
      </c>
      <c r="AL2171" s="27">
        <f t="shared" si="671"/>
        <v>6.1278264599546543E-4</v>
      </c>
      <c r="AM2171" s="15">
        <f t="shared" si="678"/>
        <v>6.7406091059501197E-2</v>
      </c>
      <c r="AN2171" s="15">
        <f t="shared" si="679"/>
        <v>2.6953856745456156E-5</v>
      </c>
    </row>
    <row r="2172" spans="1:40" x14ac:dyDescent="0.2">
      <c r="A2172" s="4" t="s">
        <v>4628</v>
      </c>
      <c r="B2172" s="3" t="s">
        <v>16</v>
      </c>
      <c r="C2172" s="6">
        <v>158922</v>
      </c>
      <c r="D2172" s="3" t="s">
        <v>550</v>
      </c>
      <c r="E2172" s="6">
        <v>158925</v>
      </c>
      <c r="F2172" s="3" t="s">
        <v>3023</v>
      </c>
      <c r="G2172" s="8">
        <v>17000</v>
      </c>
      <c r="H2172" s="6">
        <v>110</v>
      </c>
      <c r="I2172" s="6">
        <v>158675</v>
      </c>
      <c r="J2172" s="13">
        <v>45138</v>
      </c>
      <c r="K2172" s="9">
        <v>17000</v>
      </c>
      <c r="L2172" s="4" t="s">
        <v>4628</v>
      </c>
      <c r="M2172" s="4" t="s">
        <v>4632</v>
      </c>
      <c r="N2172" s="4">
        <f>VLOOKUP(I2172,BaseModelo!$A$2:$E$5075,5)</f>
        <v>7</v>
      </c>
      <c r="P2172" s="15">
        <v>122</v>
      </c>
      <c r="Q2172" s="4">
        <f>VLOOKUP(I2172,BaseModelo!$A$2:$E$5075,3)</f>
        <v>127</v>
      </c>
      <c r="R2172" s="4">
        <f t="shared" si="660"/>
        <v>32283000</v>
      </c>
      <c r="S2172" s="16">
        <f t="shared" si="661"/>
        <v>5.2659294365455498E-4</v>
      </c>
      <c r="T2172" s="4">
        <f t="shared" si="672"/>
        <v>5.7925223802001047E-2</v>
      </c>
      <c r="U2172" s="4">
        <f t="shared" si="673"/>
        <v>6.4244339125855712E-2</v>
      </c>
      <c r="V2172" s="6">
        <f t="shared" si="662"/>
        <v>0</v>
      </c>
      <c r="W2172" s="16" t="str">
        <f t="shared" si="663"/>
        <v/>
      </c>
      <c r="X2172" s="4" t="str">
        <f t="shared" si="674"/>
        <v/>
      </c>
      <c r="Y2172" s="4" t="str">
        <f t="shared" si="664"/>
        <v/>
      </c>
      <c r="Z2172" s="4">
        <f t="shared" si="665"/>
        <v>4022000</v>
      </c>
      <c r="AA2172" s="16">
        <f t="shared" si="666"/>
        <v>4.2267528592739934E-3</v>
      </c>
      <c r="AB2172" s="15">
        <f t="shared" si="675"/>
        <v>0.46494281452013925</v>
      </c>
      <c r="AC2172" s="15">
        <f t="shared" si="676"/>
        <v>0.51566384883142724</v>
      </c>
      <c r="AD2172" s="4">
        <v>158922</v>
      </c>
      <c r="AE2172" s="26">
        <v>3248.16</v>
      </c>
      <c r="AF2172" s="26">
        <v>3248.16</v>
      </c>
      <c r="AG2172" s="4">
        <f t="shared" si="677"/>
        <v>2184000</v>
      </c>
      <c r="AH2172" s="16">
        <f t="shared" si="667"/>
        <v>7.783882783882784E-3</v>
      </c>
      <c r="AI2172" s="15">
        <f t="shared" si="668"/>
        <v>0.85622710622710629</v>
      </c>
      <c r="AJ2172" s="15">
        <f t="shared" si="669"/>
        <v>0.94963369963369959</v>
      </c>
      <c r="AK2172" s="4">
        <f t="shared" si="670"/>
        <v>16319000</v>
      </c>
      <c r="AL2172" s="27">
        <f t="shared" si="671"/>
        <v>1.0417304981922913E-3</v>
      </c>
      <c r="AM2172" s="15">
        <f t="shared" si="678"/>
        <v>0.11459035480115204</v>
      </c>
      <c r="AN2172" s="15">
        <f t="shared" si="679"/>
        <v>6.6925287403612181E-5</v>
      </c>
    </row>
    <row r="2173" spans="1:40" x14ac:dyDescent="0.2">
      <c r="A2173" s="4" t="s">
        <v>4628</v>
      </c>
      <c r="B2173" s="3" t="s">
        <v>16</v>
      </c>
      <c r="C2173" s="6">
        <v>158922</v>
      </c>
      <c r="D2173" s="3" t="s">
        <v>550</v>
      </c>
      <c r="E2173" s="6">
        <v>158926</v>
      </c>
      <c r="F2173" s="3" t="s">
        <v>3024</v>
      </c>
      <c r="G2173" s="8">
        <v>17000</v>
      </c>
      <c r="H2173" s="6">
        <v>110</v>
      </c>
      <c r="I2173" s="6">
        <v>158678</v>
      </c>
      <c r="J2173" s="13">
        <v>45138</v>
      </c>
      <c r="K2173" s="9">
        <v>17000</v>
      </c>
      <c r="L2173" s="4" t="s">
        <v>4628</v>
      </c>
      <c r="M2173" s="4" t="s">
        <v>4632</v>
      </c>
      <c r="N2173" s="4">
        <f>VLOOKUP(I2173,BaseModelo!$A$2:$E$5075,5)</f>
        <v>7</v>
      </c>
      <c r="P2173" s="15">
        <v>122</v>
      </c>
      <c r="Q2173" s="4">
        <f>VLOOKUP(I2173,BaseModelo!$A$2:$E$5075,3)</f>
        <v>127</v>
      </c>
      <c r="R2173" s="4">
        <f t="shared" si="660"/>
        <v>32283000</v>
      </c>
      <c r="S2173" s="16">
        <f t="shared" si="661"/>
        <v>5.2659294365455498E-4</v>
      </c>
      <c r="T2173" s="4">
        <f t="shared" si="672"/>
        <v>5.7925223802001047E-2</v>
      </c>
      <c r="U2173" s="4">
        <f t="shared" si="673"/>
        <v>6.4244339125855712E-2</v>
      </c>
      <c r="V2173" s="6">
        <f t="shared" si="662"/>
        <v>0</v>
      </c>
      <c r="W2173" s="16" t="str">
        <f t="shared" si="663"/>
        <v/>
      </c>
      <c r="X2173" s="4" t="str">
        <f t="shared" si="674"/>
        <v/>
      </c>
      <c r="Y2173" s="4" t="str">
        <f t="shared" si="664"/>
        <v/>
      </c>
      <c r="Z2173" s="4">
        <f t="shared" si="665"/>
        <v>4022000</v>
      </c>
      <c r="AA2173" s="16">
        <f t="shared" si="666"/>
        <v>4.2267528592739934E-3</v>
      </c>
      <c r="AB2173" s="15">
        <f t="shared" si="675"/>
        <v>0.46494281452013925</v>
      </c>
      <c r="AC2173" s="15">
        <f t="shared" si="676"/>
        <v>0.51566384883142724</v>
      </c>
      <c r="AD2173" s="4">
        <v>158922</v>
      </c>
      <c r="AE2173" s="26">
        <v>3248.16</v>
      </c>
      <c r="AF2173" s="26">
        <v>3248.16</v>
      </c>
      <c r="AG2173" s="4">
        <f t="shared" si="677"/>
        <v>2184000</v>
      </c>
      <c r="AH2173" s="16">
        <f t="shared" si="667"/>
        <v>7.783882783882784E-3</v>
      </c>
      <c r="AI2173" s="15">
        <f t="shared" si="668"/>
        <v>0.85622710622710629</v>
      </c>
      <c r="AJ2173" s="15">
        <f t="shared" si="669"/>
        <v>0.94963369963369959</v>
      </c>
      <c r="AK2173" s="4">
        <f t="shared" si="670"/>
        <v>16319000</v>
      </c>
      <c r="AL2173" s="27">
        <f t="shared" si="671"/>
        <v>1.0417304981922913E-3</v>
      </c>
      <c r="AM2173" s="15">
        <f t="shared" si="678"/>
        <v>0.11459035480115204</v>
      </c>
      <c r="AN2173" s="15">
        <f t="shared" si="679"/>
        <v>6.6925287403612181E-5</v>
      </c>
    </row>
    <row r="2174" spans="1:40" x14ac:dyDescent="0.2">
      <c r="A2174" s="4" t="s">
        <v>4628</v>
      </c>
      <c r="B2174" s="3" t="s">
        <v>16</v>
      </c>
      <c r="C2174" s="6">
        <v>158922</v>
      </c>
      <c r="D2174" s="3" t="s">
        <v>550</v>
      </c>
      <c r="E2174" s="6">
        <v>158927</v>
      </c>
      <c r="F2174" s="3" t="s">
        <v>3025</v>
      </c>
      <c r="G2174" s="8">
        <v>16000</v>
      </c>
      <c r="H2174" s="6">
        <v>115</v>
      </c>
      <c r="I2174" s="6">
        <v>158677</v>
      </c>
      <c r="J2174" s="13">
        <v>45138</v>
      </c>
      <c r="K2174" s="9">
        <v>16000</v>
      </c>
      <c r="L2174" s="4" t="s">
        <v>4628</v>
      </c>
      <c r="M2174" s="4" t="s">
        <v>4632</v>
      </c>
      <c r="N2174" s="4">
        <f>VLOOKUP(I2174,BaseModelo!$A$2:$E$5075,5)</f>
        <v>10</v>
      </c>
      <c r="P2174" s="15">
        <v>122</v>
      </c>
      <c r="Q2174" s="4">
        <f>VLOOKUP(I2174,BaseModelo!$A$2:$E$5075,3)</f>
        <v>0</v>
      </c>
      <c r="R2174" s="4">
        <f t="shared" si="660"/>
        <v>32283000</v>
      </c>
      <c r="S2174" s="16">
        <f t="shared" si="661"/>
        <v>4.9561688814546358E-4</v>
      </c>
      <c r="T2174" s="4">
        <f t="shared" si="672"/>
        <v>5.699594213672831E-2</v>
      </c>
      <c r="U2174" s="4">
        <f t="shared" si="673"/>
        <v>6.046526035374656E-2</v>
      </c>
      <c r="V2174" s="6">
        <f t="shared" si="662"/>
        <v>0</v>
      </c>
      <c r="W2174" s="16" t="str">
        <f t="shared" si="663"/>
        <v/>
      </c>
      <c r="X2174" s="4" t="str">
        <f t="shared" si="674"/>
        <v/>
      </c>
      <c r="Y2174" s="4" t="str">
        <f t="shared" si="664"/>
        <v/>
      </c>
      <c r="Z2174" s="4">
        <f t="shared" si="665"/>
        <v>4121000</v>
      </c>
      <c r="AA2174" s="16">
        <f t="shared" si="666"/>
        <v>3.8825527784518321E-3</v>
      </c>
      <c r="AB2174" s="15">
        <f t="shared" si="675"/>
        <v>0.44649356952196068</v>
      </c>
      <c r="AC2174" s="15">
        <f t="shared" si="676"/>
        <v>0.47367143897112352</v>
      </c>
      <c r="AD2174" s="4">
        <v>158922</v>
      </c>
      <c r="AE2174" s="26">
        <v>3200.02</v>
      </c>
      <c r="AF2174" s="26">
        <v>3200.02</v>
      </c>
      <c r="AG2174" s="4">
        <f t="shared" si="677"/>
        <v>1846000</v>
      </c>
      <c r="AH2174" s="16">
        <f t="shared" si="667"/>
        <v>8.6673889490790895E-3</v>
      </c>
      <c r="AI2174" s="15">
        <f t="shared" si="668"/>
        <v>0.99674972914409532</v>
      </c>
      <c r="AJ2174" s="15">
        <f t="shared" si="669"/>
        <v>1.057421451787649</v>
      </c>
      <c r="AK2174" s="4">
        <f t="shared" si="670"/>
        <v>16319000</v>
      </c>
      <c r="AL2174" s="27">
        <f t="shared" si="671"/>
        <v>9.8045223359274469E-4</v>
      </c>
      <c r="AM2174" s="15">
        <f t="shared" si="678"/>
        <v>0.11275200686316564</v>
      </c>
      <c r="AN2174" s="15">
        <f t="shared" si="679"/>
        <v>5.9283299568597645E-5</v>
      </c>
    </row>
    <row r="2175" spans="1:40" x14ac:dyDescent="0.2">
      <c r="A2175" s="4" t="s">
        <v>4628</v>
      </c>
      <c r="B2175" s="3" t="s">
        <v>16</v>
      </c>
      <c r="C2175" s="6">
        <v>158922</v>
      </c>
      <c r="D2175" s="3" t="s">
        <v>550</v>
      </c>
      <c r="E2175" s="6">
        <v>158928</v>
      </c>
      <c r="F2175" s="3" t="s">
        <v>3026</v>
      </c>
      <c r="G2175" s="8">
        <v>21000</v>
      </c>
      <c r="H2175" s="6">
        <v>110</v>
      </c>
      <c r="I2175" s="6">
        <v>158674</v>
      </c>
      <c r="J2175" s="13">
        <v>45138</v>
      </c>
      <c r="K2175" s="9">
        <v>21000</v>
      </c>
      <c r="L2175" s="4" t="s">
        <v>4628</v>
      </c>
      <c r="M2175" s="4" t="s">
        <v>4632</v>
      </c>
      <c r="N2175" s="4">
        <f>VLOOKUP(I2175,BaseModelo!$A$2:$E$5075,5)</f>
        <v>8</v>
      </c>
      <c r="P2175" s="15">
        <v>110.00000000000001</v>
      </c>
      <c r="Q2175" s="4">
        <f>VLOOKUP(I2175,BaseModelo!$A$2:$E$5075,3)</f>
        <v>132</v>
      </c>
      <c r="R2175" s="4">
        <f t="shared" si="660"/>
        <v>32283000</v>
      </c>
      <c r="S2175" s="16">
        <f t="shared" si="661"/>
        <v>6.5049716569092093E-4</v>
      </c>
      <c r="T2175" s="4">
        <f t="shared" si="672"/>
        <v>7.1554688226001306E-2</v>
      </c>
      <c r="U2175" s="4">
        <f t="shared" si="673"/>
        <v>7.1554688226001306E-2</v>
      </c>
      <c r="V2175" s="6">
        <f t="shared" si="662"/>
        <v>0</v>
      </c>
      <c r="W2175" s="16" t="str">
        <f t="shared" si="663"/>
        <v/>
      </c>
      <c r="X2175" s="4" t="str">
        <f t="shared" si="674"/>
        <v/>
      </c>
      <c r="Y2175" s="4" t="str">
        <f t="shared" si="664"/>
        <v/>
      </c>
      <c r="Z2175" s="4">
        <f t="shared" si="665"/>
        <v>5836000</v>
      </c>
      <c r="AA2175" s="16">
        <f t="shared" si="666"/>
        <v>3.5983550376970526E-3</v>
      </c>
      <c r="AB2175" s="15">
        <f t="shared" si="675"/>
        <v>0.39581905414667579</v>
      </c>
      <c r="AC2175" s="15">
        <f t="shared" si="676"/>
        <v>0.39581905414667584</v>
      </c>
      <c r="AD2175" s="4">
        <v>158922</v>
      </c>
      <c r="AE2175" s="26">
        <v>4006.87</v>
      </c>
      <c r="AF2175" s="26">
        <v>4006.87</v>
      </c>
      <c r="AG2175" s="4">
        <f t="shared" si="677"/>
        <v>3421000</v>
      </c>
      <c r="AH2175" s="16">
        <f t="shared" si="667"/>
        <v>6.1385559777842732E-3</v>
      </c>
      <c r="AI2175" s="15">
        <f t="shared" si="668"/>
        <v>0.67524115755627001</v>
      </c>
      <c r="AJ2175" s="15">
        <f t="shared" si="669"/>
        <v>0.67524115755627012</v>
      </c>
      <c r="AK2175" s="4">
        <f t="shared" si="670"/>
        <v>16319000</v>
      </c>
      <c r="AL2175" s="27">
        <f t="shared" si="671"/>
        <v>1.2868435565904775E-3</v>
      </c>
      <c r="AM2175" s="15">
        <f t="shared" si="678"/>
        <v>0.14155279122495251</v>
      </c>
      <c r="AN2175" s="15">
        <f t="shared" si="679"/>
        <v>9.2079689487470289E-5</v>
      </c>
    </row>
    <row r="2176" spans="1:40" x14ac:dyDescent="0.2">
      <c r="A2176" s="4" t="s">
        <v>4628</v>
      </c>
      <c r="B2176" s="3" t="s">
        <v>16</v>
      </c>
      <c r="C2176" s="6">
        <v>158922</v>
      </c>
      <c r="D2176" s="3" t="s">
        <v>550</v>
      </c>
      <c r="E2176" s="6">
        <v>158929</v>
      </c>
      <c r="F2176" s="3" t="s">
        <v>3027</v>
      </c>
      <c r="G2176" s="8">
        <v>22000</v>
      </c>
      <c r="H2176" s="6">
        <v>110</v>
      </c>
      <c r="I2176" s="6">
        <v>158818</v>
      </c>
      <c r="J2176" s="13">
        <v>45138</v>
      </c>
      <c r="K2176" s="9">
        <v>22000</v>
      </c>
      <c r="L2176" s="4" t="s">
        <v>4628</v>
      </c>
      <c r="M2176" s="4" t="s">
        <v>4632</v>
      </c>
      <c r="N2176" s="4">
        <f>VLOOKUP(I2176,BaseModelo!$A$2:$E$5075,5)</f>
        <v>8</v>
      </c>
      <c r="P2176" s="15">
        <v>110.00000000000001</v>
      </c>
      <c r="Q2176" s="4">
        <f>VLOOKUP(I2176,BaseModelo!$A$2:$E$5075,3)</f>
        <v>132</v>
      </c>
      <c r="R2176" s="4">
        <f t="shared" si="660"/>
        <v>32283000</v>
      </c>
      <c r="S2176" s="16">
        <f t="shared" si="661"/>
        <v>6.8147322120001234E-4</v>
      </c>
      <c r="T2176" s="4">
        <f t="shared" si="672"/>
        <v>7.4962054332001357E-2</v>
      </c>
      <c r="U2176" s="4">
        <f t="shared" si="673"/>
        <v>7.4962054332001371E-2</v>
      </c>
      <c r="V2176" s="6">
        <f t="shared" si="662"/>
        <v>0</v>
      </c>
      <c r="W2176" s="16" t="str">
        <f t="shared" si="663"/>
        <v/>
      </c>
      <c r="X2176" s="4" t="str">
        <f t="shared" si="674"/>
        <v/>
      </c>
      <c r="Y2176" s="4" t="str">
        <f t="shared" si="664"/>
        <v/>
      </c>
      <c r="Z2176" s="4">
        <f t="shared" si="665"/>
        <v>5836000</v>
      </c>
      <c r="AA2176" s="16">
        <f t="shared" si="666"/>
        <v>3.7697052775873888E-3</v>
      </c>
      <c r="AB2176" s="15">
        <f t="shared" si="675"/>
        <v>0.41466758053461278</v>
      </c>
      <c r="AC2176" s="15">
        <f t="shared" si="676"/>
        <v>0.41466758053461283</v>
      </c>
      <c r="AD2176" s="4">
        <v>158922</v>
      </c>
      <c r="AE2176" s="26">
        <v>4207.01</v>
      </c>
      <c r="AF2176" s="26">
        <v>4207.01</v>
      </c>
      <c r="AG2176" s="4">
        <f t="shared" si="677"/>
        <v>3421000</v>
      </c>
      <c r="AH2176" s="16">
        <f t="shared" si="667"/>
        <v>6.4308681672025723E-3</v>
      </c>
      <c r="AI2176" s="15">
        <f t="shared" si="668"/>
        <v>0.707395498392283</v>
      </c>
      <c r="AJ2176" s="15">
        <f t="shared" si="669"/>
        <v>0.707395498392283</v>
      </c>
      <c r="AK2176" s="4">
        <f t="shared" si="670"/>
        <v>16319000</v>
      </c>
      <c r="AL2176" s="27">
        <f t="shared" si="671"/>
        <v>1.3481218211900238E-3</v>
      </c>
      <c r="AM2176" s="15">
        <f t="shared" si="678"/>
        <v>0.14829340033090263</v>
      </c>
      <c r="AN2176" s="15">
        <f t="shared" si="679"/>
        <v>1.0105798120620321E-4</v>
      </c>
    </row>
    <row r="2177" spans="1:40" x14ac:dyDescent="0.2">
      <c r="A2177" s="4" t="s">
        <v>4627</v>
      </c>
      <c r="B2177" s="2" t="s">
        <v>3</v>
      </c>
      <c r="C2177" s="5">
        <v>158931</v>
      </c>
      <c r="D2177" s="2" t="s">
        <v>543</v>
      </c>
      <c r="E2177" s="5">
        <v>158932</v>
      </c>
      <c r="F2177" s="2" t="s">
        <v>2970</v>
      </c>
      <c r="G2177" s="7">
        <v>57000</v>
      </c>
      <c r="H2177" s="5">
        <v>75</v>
      </c>
      <c r="I2177" s="6">
        <v>158247</v>
      </c>
      <c r="J2177" s="13">
        <v>45138</v>
      </c>
      <c r="K2177" s="9">
        <v>57000</v>
      </c>
      <c r="L2177" s="4" t="s">
        <v>4627</v>
      </c>
      <c r="M2177" s="4" t="s">
        <v>4632</v>
      </c>
      <c r="N2177" s="4">
        <f>VLOOKUP(I2177,BaseModelo!$A$2:$E$5075,5)</f>
        <v>4</v>
      </c>
      <c r="P2177" s="15">
        <v>75</v>
      </c>
      <c r="Q2177" s="4">
        <f>VLOOKUP(I2177,BaseModelo!$A$2:$E$5075,3)</f>
        <v>110</v>
      </c>
      <c r="R2177" s="4">
        <f t="shared" si="660"/>
        <v>32283000</v>
      </c>
      <c r="S2177" s="16">
        <f t="shared" si="661"/>
        <v>1.7656351640182139E-3</v>
      </c>
      <c r="T2177" s="4">
        <f t="shared" si="672"/>
        <v>0.13242263730136605</v>
      </c>
      <c r="U2177" s="4">
        <f t="shared" si="673"/>
        <v>0.13242263730136605</v>
      </c>
      <c r="V2177" s="6">
        <f t="shared" si="662"/>
        <v>0</v>
      </c>
      <c r="W2177" s="16" t="str">
        <f t="shared" si="663"/>
        <v/>
      </c>
      <c r="X2177" s="4" t="str">
        <f t="shared" si="674"/>
        <v/>
      </c>
      <c r="Y2177" s="4" t="str">
        <f t="shared" si="664"/>
        <v/>
      </c>
      <c r="Z2177" s="4">
        <f t="shared" si="665"/>
        <v>2331000</v>
      </c>
      <c r="AA2177" s="16">
        <f t="shared" si="666"/>
        <v>2.4453024453024452E-2</v>
      </c>
      <c r="AB2177" s="15">
        <f t="shared" si="675"/>
        <v>1.8339768339768339</v>
      </c>
      <c r="AC2177" s="15">
        <f t="shared" si="676"/>
        <v>1.8339768339768339</v>
      </c>
      <c r="AD2177" s="4">
        <v>158931</v>
      </c>
      <c r="AE2177" s="26">
        <v>7289.62</v>
      </c>
      <c r="AF2177" s="26">
        <v>7289.62</v>
      </c>
      <c r="AG2177" s="4">
        <f t="shared" si="677"/>
        <v>1421000</v>
      </c>
      <c r="AH2177" s="16">
        <f t="shared" si="667"/>
        <v>4.0112596762843067E-2</v>
      </c>
      <c r="AI2177" s="15">
        <f t="shared" si="668"/>
        <v>3.0084447572132298</v>
      </c>
      <c r="AJ2177" s="15">
        <f t="shared" si="669"/>
        <v>3.0084447572132298</v>
      </c>
      <c r="AK2177" s="4">
        <f t="shared" si="670"/>
        <v>15073000</v>
      </c>
      <c r="AL2177" s="27">
        <f t="shared" si="671"/>
        <v>3.781596231672527E-3</v>
      </c>
      <c r="AM2177" s="15">
        <f t="shared" si="678"/>
        <v>0.28361971737543951</v>
      </c>
      <c r="AN2177" s="15">
        <f t="shared" si="679"/>
        <v>5.0076894620698371E-4</v>
      </c>
    </row>
    <row r="2178" spans="1:40" x14ac:dyDescent="0.2">
      <c r="A2178" s="4" t="s">
        <v>4627</v>
      </c>
      <c r="B2178" s="3" t="s">
        <v>3</v>
      </c>
      <c r="C2178" s="6">
        <v>158931</v>
      </c>
      <c r="D2178" s="3" t="s">
        <v>543</v>
      </c>
      <c r="E2178" s="6">
        <v>158933</v>
      </c>
      <c r="F2178" s="3" t="s">
        <v>2988</v>
      </c>
      <c r="G2178" s="8">
        <v>6000</v>
      </c>
      <c r="H2178" s="6">
        <v>142</v>
      </c>
      <c r="I2178" s="6">
        <v>158246</v>
      </c>
      <c r="J2178" s="13">
        <v>45138</v>
      </c>
      <c r="K2178" s="9">
        <v>6000</v>
      </c>
      <c r="L2178" s="4" t="s">
        <v>4627</v>
      </c>
      <c r="M2178" s="4" t="s">
        <v>4632</v>
      </c>
      <c r="N2178" s="4">
        <f>VLOOKUP(I2178,BaseModelo!$A$2:$E$5075,5)</f>
        <v>4</v>
      </c>
      <c r="P2178" s="15">
        <v>142.00000000000003</v>
      </c>
      <c r="Q2178" s="4">
        <f>VLOOKUP(I2178,BaseModelo!$A$2:$E$5075,3)</f>
        <v>110</v>
      </c>
      <c r="R2178" s="4">
        <f t="shared" ref="R2178:R2241" si="680">SUMIFS($G:$G,$M:$M,M2178)</f>
        <v>32283000</v>
      </c>
      <c r="S2178" s="16">
        <f t="shared" ref="S2178:S2241" si="681">G2178/R2178</f>
        <v>1.8585633305454884E-4</v>
      </c>
      <c r="T2178" s="4">
        <f t="shared" si="672"/>
        <v>2.6391599293745936E-2</v>
      </c>
      <c r="U2178" s="4">
        <f t="shared" si="673"/>
        <v>2.6391599293745942E-2</v>
      </c>
      <c r="V2178" s="6">
        <f t="shared" ref="V2178:V2241" si="682">SUMIFS($G:$G,$O:$O,O2178)</f>
        <v>0</v>
      </c>
      <c r="W2178" s="16" t="str">
        <f t="shared" ref="W2178:W2241" si="683">IFERROR(G2178/V2178,"")</f>
        <v/>
      </c>
      <c r="X2178" s="4" t="str">
        <f t="shared" si="674"/>
        <v/>
      </c>
      <c r="Y2178" s="4" t="str">
        <f t="shared" ref="Y2178:Y2241" si="684">IFERROR(W2178*P2178,"")</f>
        <v/>
      </c>
      <c r="Z2178" s="4">
        <f t="shared" ref="Z2178:Z2241" si="685">SUMIFS($G:$G,$N:$N,N2178)</f>
        <v>2331000</v>
      </c>
      <c r="AA2178" s="16">
        <f t="shared" ref="AA2178:AA2241" si="686">IFERROR(G2178/Z2178,"")</f>
        <v>2.5740025740025739E-3</v>
      </c>
      <c r="AB2178" s="15">
        <f t="shared" si="675"/>
        <v>0.36550836550836552</v>
      </c>
      <c r="AC2178" s="15">
        <f t="shared" si="676"/>
        <v>0.36550836550836557</v>
      </c>
      <c r="AD2178" s="4">
        <v>158931</v>
      </c>
      <c r="AE2178" s="26">
        <v>1503.37</v>
      </c>
      <c r="AF2178" s="26">
        <v>1503.37</v>
      </c>
      <c r="AG2178" s="4">
        <f t="shared" si="677"/>
        <v>1421000</v>
      </c>
      <c r="AH2178" s="16">
        <f t="shared" ref="AH2178:AH2241" si="687">IFERROR($G2178/AG2178,"")</f>
        <v>4.22237860661506E-3</v>
      </c>
      <c r="AI2178" s="15">
        <f t="shared" ref="AI2178:AI2241" si="688">IFERROR(AH2178*H2178,"")</f>
        <v>0.59957776213933855</v>
      </c>
      <c r="AJ2178" s="15">
        <f t="shared" ref="AJ2178:AJ2241" si="689">IFERROR(AH2178*P2178,"")</f>
        <v>0.59957776213933867</v>
      </c>
      <c r="AK2178" s="4">
        <f t="shared" ref="AK2178:AK2241" si="690">SUMIFS($G:$G,$A:$A,$A2178,$M:$M,$M2178)</f>
        <v>15073000</v>
      </c>
      <c r="AL2178" s="27">
        <f t="shared" ref="AL2178:AL2241" si="691">IFERROR($G2178/AK2178,"")</f>
        <v>3.9806276122868704E-4</v>
      </c>
      <c r="AM2178" s="15">
        <f t="shared" si="678"/>
        <v>5.6524912094473558E-2</v>
      </c>
      <c r="AN2178" s="15">
        <f t="shared" si="679"/>
        <v>1.0505512888109577E-5</v>
      </c>
    </row>
    <row r="2179" spans="1:40" x14ac:dyDescent="0.2">
      <c r="A2179" s="4" t="s">
        <v>4627</v>
      </c>
      <c r="B2179" s="3" t="s">
        <v>3</v>
      </c>
      <c r="C2179" s="6">
        <v>158931</v>
      </c>
      <c r="D2179" s="3" t="s">
        <v>543</v>
      </c>
      <c r="E2179" s="6">
        <v>158934</v>
      </c>
      <c r="F2179" s="3" t="s">
        <v>2989</v>
      </c>
      <c r="G2179" s="8">
        <v>6000</v>
      </c>
      <c r="H2179" s="6">
        <v>110</v>
      </c>
      <c r="I2179" s="6">
        <v>158240</v>
      </c>
      <c r="J2179" s="13">
        <v>45138</v>
      </c>
      <c r="K2179" s="9">
        <v>6000</v>
      </c>
      <c r="L2179" s="4" t="s">
        <v>4627</v>
      </c>
      <c r="M2179" s="4" t="s">
        <v>4632</v>
      </c>
      <c r="N2179" s="4">
        <f>VLOOKUP(I2179,BaseModelo!$A$2:$E$5075,5)</f>
        <v>7</v>
      </c>
      <c r="P2179" s="15">
        <v>142.00000000000003</v>
      </c>
      <c r="Q2179" s="4">
        <f>VLOOKUP(I2179,BaseModelo!$A$2:$E$5075,3)</f>
        <v>127</v>
      </c>
      <c r="R2179" s="4">
        <f t="shared" si="680"/>
        <v>32283000</v>
      </c>
      <c r="S2179" s="16">
        <f t="shared" si="681"/>
        <v>1.8585633305454884E-4</v>
      </c>
      <c r="T2179" s="4">
        <f t="shared" ref="T2179:T2242" si="692">S2179*H2179</f>
        <v>2.0444196636000372E-2</v>
      </c>
      <c r="U2179" s="4">
        <f t="shared" ref="U2179:U2242" si="693">S2179*P2179</f>
        <v>2.6391599293745942E-2</v>
      </c>
      <c r="V2179" s="6">
        <f t="shared" si="682"/>
        <v>0</v>
      </c>
      <c r="W2179" s="16" t="str">
        <f t="shared" si="683"/>
        <v/>
      </c>
      <c r="X2179" s="4" t="str">
        <f t="shared" ref="X2179:X2242" si="694">IFERROR(W2179*H2179,"")</f>
        <v/>
      </c>
      <c r="Y2179" s="4" t="str">
        <f t="shared" si="684"/>
        <v/>
      </c>
      <c r="Z2179" s="4">
        <f t="shared" si="685"/>
        <v>4022000</v>
      </c>
      <c r="AA2179" s="16">
        <f t="shared" si="686"/>
        <v>1.4917951268025858E-3</v>
      </c>
      <c r="AB2179" s="15">
        <f t="shared" ref="AB2179:AB2242" si="695">IFERROR(AA2179*H2179,"")</f>
        <v>0.16409746394828442</v>
      </c>
      <c r="AC2179" s="15">
        <f t="shared" ref="AC2179:AC2242" si="696">IFERROR(AA2179*P2179,"")</f>
        <v>0.21183490800596722</v>
      </c>
      <c r="AD2179" s="4">
        <v>158931</v>
      </c>
      <c r="AE2179" s="26">
        <v>1144.83</v>
      </c>
      <c r="AF2179" s="26">
        <v>1144.83</v>
      </c>
      <c r="AG2179" s="4">
        <f t="shared" ref="AG2179:AG2242" si="697">SUMIFS($G:$G,$N:$N,$N2179,$A:$A,$A2179)</f>
        <v>1778000</v>
      </c>
      <c r="AH2179" s="16">
        <f t="shared" si="687"/>
        <v>3.3745781777277839E-3</v>
      </c>
      <c r="AI2179" s="15">
        <f t="shared" si="688"/>
        <v>0.37120359955005622</v>
      </c>
      <c r="AJ2179" s="15">
        <f t="shared" si="689"/>
        <v>0.4791901012373454</v>
      </c>
      <c r="AK2179" s="4">
        <f t="shared" si="690"/>
        <v>15073000</v>
      </c>
      <c r="AL2179" s="27">
        <f t="shared" si="691"/>
        <v>3.9806276122868704E-4</v>
      </c>
      <c r="AM2179" s="15">
        <f t="shared" ref="AM2179:AM2242" si="698">IFERROR(AL2179*H2179,"")</f>
        <v>4.3786903735155577E-2</v>
      </c>
      <c r="AN2179" s="15">
        <f t="shared" ref="AN2179:AN2242" si="699">IFERROR(AL2179*U2179,"")</f>
        <v>1.0505512888109577E-5</v>
      </c>
    </row>
    <row r="2180" spans="1:40" x14ac:dyDescent="0.2">
      <c r="A2180" s="4" t="s">
        <v>4627</v>
      </c>
      <c r="B2180" s="3" t="s">
        <v>3</v>
      </c>
      <c r="C2180" s="6">
        <v>158931</v>
      </c>
      <c r="D2180" s="3" t="s">
        <v>543</v>
      </c>
      <c r="E2180" s="6">
        <v>158935</v>
      </c>
      <c r="F2180" s="3" t="s">
        <v>2990</v>
      </c>
      <c r="G2180" s="8">
        <v>13000</v>
      </c>
      <c r="H2180" s="6">
        <v>75</v>
      </c>
      <c r="I2180" s="6">
        <v>158268</v>
      </c>
      <c r="J2180" s="13">
        <v>45138</v>
      </c>
      <c r="K2180" s="9">
        <v>13000</v>
      </c>
      <c r="L2180" s="4" t="s">
        <v>4627</v>
      </c>
      <c r="M2180" s="4" t="s">
        <v>4632</v>
      </c>
      <c r="N2180" s="4">
        <f>VLOOKUP(I2180,BaseModelo!$A$2:$E$5075,5)</f>
        <v>5</v>
      </c>
      <c r="P2180" s="15">
        <v>132</v>
      </c>
      <c r="Q2180" s="4">
        <f>VLOOKUP(I2180,BaseModelo!$A$2:$E$5075,3)</f>
        <v>110</v>
      </c>
      <c r="R2180" s="4">
        <f t="shared" si="680"/>
        <v>32283000</v>
      </c>
      <c r="S2180" s="16">
        <f t="shared" si="681"/>
        <v>4.0268872161818914E-4</v>
      </c>
      <c r="T2180" s="4">
        <f t="shared" si="692"/>
        <v>3.0201654121364187E-2</v>
      </c>
      <c r="U2180" s="4">
        <f t="shared" si="693"/>
        <v>5.3154911253600966E-2</v>
      </c>
      <c r="V2180" s="6">
        <f t="shared" si="682"/>
        <v>0</v>
      </c>
      <c r="W2180" s="16" t="str">
        <f t="shared" si="683"/>
        <v/>
      </c>
      <c r="X2180" s="4" t="str">
        <f t="shared" si="694"/>
        <v/>
      </c>
      <c r="Y2180" s="4" t="str">
        <f t="shared" si="684"/>
        <v/>
      </c>
      <c r="Z2180" s="4">
        <f t="shared" si="685"/>
        <v>4058000</v>
      </c>
      <c r="AA2180" s="16">
        <f t="shared" si="686"/>
        <v>3.2035485460818135E-3</v>
      </c>
      <c r="AB2180" s="15">
        <f t="shared" si="695"/>
        <v>0.24026614095613602</v>
      </c>
      <c r="AC2180" s="15">
        <f t="shared" si="696"/>
        <v>0.42286840808279941</v>
      </c>
      <c r="AD2180" s="4">
        <v>158931</v>
      </c>
      <c r="AE2180" s="26">
        <v>1662.04</v>
      </c>
      <c r="AF2180" s="26">
        <v>1662.04</v>
      </c>
      <c r="AG2180" s="4">
        <f t="shared" si="697"/>
        <v>1768000</v>
      </c>
      <c r="AH2180" s="16">
        <f t="shared" si="687"/>
        <v>7.3529411764705881E-3</v>
      </c>
      <c r="AI2180" s="15">
        <f t="shared" si="688"/>
        <v>0.55147058823529416</v>
      </c>
      <c r="AJ2180" s="15">
        <f t="shared" si="689"/>
        <v>0.97058823529411764</v>
      </c>
      <c r="AK2180" s="4">
        <f t="shared" si="690"/>
        <v>15073000</v>
      </c>
      <c r="AL2180" s="27">
        <f t="shared" si="691"/>
        <v>8.624693159954886E-4</v>
      </c>
      <c r="AM2180" s="15">
        <f t="shared" si="698"/>
        <v>6.4685198699661647E-2</v>
      </c>
      <c r="AN2180" s="15">
        <f t="shared" si="699"/>
        <v>4.5844479950694127E-5</v>
      </c>
    </row>
    <row r="2181" spans="1:40" x14ac:dyDescent="0.2">
      <c r="A2181" s="4" t="s">
        <v>4627</v>
      </c>
      <c r="B2181" s="3" t="s">
        <v>3</v>
      </c>
      <c r="C2181" s="6">
        <v>158931</v>
      </c>
      <c r="D2181" s="3" t="s">
        <v>543</v>
      </c>
      <c r="E2181" s="6">
        <v>158936</v>
      </c>
      <c r="F2181" s="3" t="s">
        <v>2991</v>
      </c>
      <c r="G2181" s="8">
        <v>40000</v>
      </c>
      <c r="H2181" s="6">
        <v>75</v>
      </c>
      <c r="I2181" s="6">
        <v>158245</v>
      </c>
      <c r="J2181" s="13">
        <v>45138</v>
      </c>
      <c r="K2181" s="9">
        <v>40000</v>
      </c>
      <c r="L2181" s="4" t="s">
        <v>4627</v>
      </c>
      <c r="M2181" s="4" t="s">
        <v>4632</v>
      </c>
      <c r="N2181" s="4">
        <f>VLOOKUP(I2181,BaseModelo!$A$2:$E$5075,5)</f>
        <v>4</v>
      </c>
      <c r="P2181" s="15">
        <v>85.000000000000014</v>
      </c>
      <c r="Q2181" s="4">
        <f>VLOOKUP(I2181,BaseModelo!$A$2:$E$5075,3)</f>
        <v>110</v>
      </c>
      <c r="R2181" s="4">
        <f t="shared" si="680"/>
        <v>32283000</v>
      </c>
      <c r="S2181" s="16">
        <f t="shared" si="681"/>
        <v>1.2390422203636588E-3</v>
      </c>
      <c r="T2181" s="4">
        <f t="shared" si="692"/>
        <v>9.2928166527274411E-2</v>
      </c>
      <c r="U2181" s="4">
        <f t="shared" si="693"/>
        <v>0.10531858873091102</v>
      </c>
      <c r="V2181" s="6">
        <f t="shared" si="682"/>
        <v>0</v>
      </c>
      <c r="W2181" s="16" t="str">
        <f t="shared" si="683"/>
        <v/>
      </c>
      <c r="X2181" s="4" t="str">
        <f t="shared" si="694"/>
        <v/>
      </c>
      <c r="Y2181" s="4" t="str">
        <f t="shared" si="684"/>
        <v/>
      </c>
      <c r="Z2181" s="4">
        <f t="shared" si="685"/>
        <v>2331000</v>
      </c>
      <c r="AA2181" s="16">
        <f t="shared" si="686"/>
        <v>1.7160017160017159E-2</v>
      </c>
      <c r="AB2181" s="15">
        <f t="shared" si="695"/>
        <v>1.287001287001287</v>
      </c>
      <c r="AC2181" s="15">
        <f t="shared" si="696"/>
        <v>1.4586014586014588</v>
      </c>
      <c r="AD2181" s="4">
        <v>158931</v>
      </c>
      <c r="AE2181" s="26">
        <v>5117.3599999999997</v>
      </c>
      <c r="AF2181" s="26">
        <v>5117.3599999999997</v>
      </c>
      <c r="AG2181" s="4">
        <f t="shared" si="697"/>
        <v>1421000</v>
      </c>
      <c r="AH2181" s="16">
        <f t="shared" si="687"/>
        <v>2.8149190710767064E-2</v>
      </c>
      <c r="AI2181" s="15">
        <f t="shared" si="688"/>
        <v>2.1111893033075297</v>
      </c>
      <c r="AJ2181" s="15">
        <f t="shared" si="689"/>
        <v>2.3926812104152009</v>
      </c>
      <c r="AK2181" s="4">
        <f t="shared" si="690"/>
        <v>15073000</v>
      </c>
      <c r="AL2181" s="27">
        <f t="shared" si="691"/>
        <v>2.6537517415245802E-3</v>
      </c>
      <c r="AM2181" s="15">
        <f t="shared" si="698"/>
        <v>0.19903138061434353</v>
      </c>
      <c r="AN2181" s="15">
        <f t="shared" si="699"/>
        <v>2.7948938825956616E-4</v>
      </c>
    </row>
    <row r="2182" spans="1:40" x14ac:dyDescent="0.2">
      <c r="A2182" s="4" t="s">
        <v>4627</v>
      </c>
      <c r="B2182" s="3" t="s">
        <v>3</v>
      </c>
      <c r="C2182" s="6">
        <v>158931</v>
      </c>
      <c r="D2182" s="3" t="s">
        <v>543</v>
      </c>
      <c r="E2182" s="6">
        <v>158937</v>
      </c>
      <c r="F2182" s="3" t="s">
        <v>2992</v>
      </c>
      <c r="G2182" s="8">
        <v>9000</v>
      </c>
      <c r="H2182" s="6">
        <v>105</v>
      </c>
      <c r="I2182" s="6">
        <v>158238</v>
      </c>
      <c r="J2182" s="13">
        <v>45138</v>
      </c>
      <c r="K2182" s="9">
        <v>9000</v>
      </c>
      <c r="L2182" s="4" t="s">
        <v>4627</v>
      </c>
      <c r="M2182" s="4" t="s">
        <v>4632</v>
      </c>
      <c r="N2182" s="4">
        <f>VLOOKUP(I2182,BaseModelo!$A$2:$E$5075,5)</f>
        <v>7</v>
      </c>
      <c r="P2182" s="15">
        <v>142.00000000000003</v>
      </c>
      <c r="Q2182" s="4">
        <f>VLOOKUP(I2182,BaseModelo!$A$2:$E$5075,3)</f>
        <v>127</v>
      </c>
      <c r="R2182" s="4">
        <f t="shared" si="680"/>
        <v>32283000</v>
      </c>
      <c r="S2182" s="16">
        <f t="shared" si="681"/>
        <v>2.7878449958182325E-4</v>
      </c>
      <c r="T2182" s="4">
        <f t="shared" si="692"/>
        <v>2.927237245609144E-2</v>
      </c>
      <c r="U2182" s="4">
        <f t="shared" si="693"/>
        <v>3.9587398940618912E-2</v>
      </c>
      <c r="V2182" s="6">
        <f t="shared" si="682"/>
        <v>0</v>
      </c>
      <c r="W2182" s="16" t="str">
        <f t="shared" si="683"/>
        <v/>
      </c>
      <c r="X2182" s="4" t="str">
        <f t="shared" si="694"/>
        <v/>
      </c>
      <c r="Y2182" s="4" t="str">
        <f t="shared" si="684"/>
        <v/>
      </c>
      <c r="Z2182" s="4">
        <f t="shared" si="685"/>
        <v>4022000</v>
      </c>
      <c r="AA2182" s="16">
        <f t="shared" si="686"/>
        <v>2.2376926902038788E-3</v>
      </c>
      <c r="AB2182" s="15">
        <f t="shared" si="695"/>
        <v>0.23495773247140728</v>
      </c>
      <c r="AC2182" s="15">
        <f t="shared" si="696"/>
        <v>0.31775236200895085</v>
      </c>
      <c r="AD2182" s="4">
        <v>158931</v>
      </c>
      <c r="AE2182" s="26">
        <v>1634.38</v>
      </c>
      <c r="AF2182" s="26">
        <v>1634.38</v>
      </c>
      <c r="AG2182" s="4">
        <f t="shared" si="697"/>
        <v>1778000</v>
      </c>
      <c r="AH2182" s="16">
        <f t="shared" si="687"/>
        <v>5.0618672665916761E-3</v>
      </c>
      <c r="AI2182" s="15">
        <f t="shared" si="688"/>
        <v>0.53149606299212604</v>
      </c>
      <c r="AJ2182" s="15">
        <f t="shared" si="689"/>
        <v>0.7187851518560181</v>
      </c>
      <c r="AK2182" s="4">
        <f t="shared" si="690"/>
        <v>15073000</v>
      </c>
      <c r="AL2182" s="27">
        <f t="shared" si="691"/>
        <v>5.9709414184303054E-4</v>
      </c>
      <c r="AM2182" s="15">
        <f t="shared" si="698"/>
        <v>6.269488489351821E-2</v>
      </c>
      <c r="AN2182" s="15">
        <f t="shared" si="699"/>
        <v>2.3637403998246546E-5</v>
      </c>
    </row>
    <row r="2183" spans="1:40" x14ac:dyDescent="0.2">
      <c r="A2183" s="4" t="s">
        <v>4627</v>
      </c>
      <c r="B2183" s="2" t="s">
        <v>5</v>
      </c>
      <c r="C2183" s="5">
        <v>158960</v>
      </c>
      <c r="D2183" s="2" t="s">
        <v>548</v>
      </c>
      <c r="E2183" s="5">
        <v>158961</v>
      </c>
      <c r="F2183" s="2" t="s">
        <v>3002</v>
      </c>
      <c r="G2183" s="7">
        <v>8000</v>
      </c>
      <c r="H2183" s="5">
        <v>110</v>
      </c>
      <c r="I2183" s="6">
        <v>158541</v>
      </c>
      <c r="J2183" s="13">
        <v>45138</v>
      </c>
      <c r="K2183" s="9">
        <v>5715.7294020139088</v>
      </c>
      <c r="L2183" s="4" t="s">
        <v>4627</v>
      </c>
      <c r="M2183" s="4" t="s">
        <v>4632</v>
      </c>
      <c r="N2183" s="4">
        <f>VLOOKUP(I2183,BaseModelo!$A$2:$E$5075,5)</f>
        <v>7</v>
      </c>
      <c r="P2183" s="15">
        <v>142.00000000000003</v>
      </c>
      <c r="Q2183" s="4">
        <f>VLOOKUP(I2183,BaseModelo!$A$2:$E$5075,3)</f>
        <v>127</v>
      </c>
      <c r="R2183" s="4">
        <f t="shared" si="680"/>
        <v>32283000</v>
      </c>
      <c r="S2183" s="16">
        <f t="shared" si="681"/>
        <v>2.4780844407273179E-4</v>
      </c>
      <c r="T2183" s="4">
        <f t="shared" si="692"/>
        <v>2.7258928848000498E-2</v>
      </c>
      <c r="U2183" s="4">
        <f t="shared" si="693"/>
        <v>3.5188799058327919E-2</v>
      </c>
      <c r="V2183" s="6">
        <f t="shared" si="682"/>
        <v>0</v>
      </c>
      <c r="W2183" s="16" t="str">
        <f t="shared" si="683"/>
        <v/>
      </c>
      <c r="X2183" s="4" t="str">
        <f t="shared" si="694"/>
        <v/>
      </c>
      <c r="Y2183" s="4" t="str">
        <f t="shared" si="684"/>
        <v/>
      </c>
      <c r="Z2183" s="4">
        <f t="shared" si="685"/>
        <v>4022000</v>
      </c>
      <c r="AA2183" s="16">
        <f t="shared" si="686"/>
        <v>1.9890601690701142E-3</v>
      </c>
      <c r="AB2183" s="15">
        <f t="shared" si="695"/>
        <v>0.21879661859771257</v>
      </c>
      <c r="AC2183" s="15">
        <f t="shared" si="696"/>
        <v>0.28244654400795627</v>
      </c>
      <c r="AD2183" s="4">
        <v>158960</v>
      </c>
      <c r="AE2183" s="26">
        <v>1530.98</v>
      </c>
      <c r="AF2183" s="26">
        <v>1530.98</v>
      </c>
      <c r="AG2183" s="4">
        <f t="shared" si="697"/>
        <v>1778000</v>
      </c>
      <c r="AH2183" s="16">
        <f t="shared" si="687"/>
        <v>4.4994375703037125E-3</v>
      </c>
      <c r="AI2183" s="15">
        <f t="shared" si="688"/>
        <v>0.49493813273340836</v>
      </c>
      <c r="AJ2183" s="15">
        <f t="shared" si="689"/>
        <v>0.63892013498312727</v>
      </c>
      <c r="AK2183" s="4">
        <f t="shared" si="690"/>
        <v>15073000</v>
      </c>
      <c r="AL2183" s="27">
        <f t="shared" si="691"/>
        <v>5.3075034830491602E-4</v>
      </c>
      <c r="AM2183" s="15">
        <f t="shared" si="698"/>
        <v>5.8382538313540761E-2</v>
      </c>
      <c r="AN2183" s="15">
        <f t="shared" si="699"/>
        <v>1.8676467356639244E-5</v>
      </c>
    </row>
    <row r="2184" spans="1:40" x14ac:dyDescent="0.2">
      <c r="A2184" s="4" t="s">
        <v>4627</v>
      </c>
      <c r="B2184" s="3" t="s">
        <v>5</v>
      </c>
      <c r="C2184" s="6">
        <v>158960</v>
      </c>
      <c r="D2184" s="3" t="s">
        <v>548</v>
      </c>
      <c r="E2184" s="6">
        <v>158962</v>
      </c>
      <c r="F2184" s="3" t="s">
        <v>3005</v>
      </c>
      <c r="G2184" s="8">
        <v>10000</v>
      </c>
      <c r="H2184" s="6">
        <v>100</v>
      </c>
      <c r="I2184" s="6">
        <v>158406</v>
      </c>
      <c r="J2184" s="13">
        <v>45138</v>
      </c>
      <c r="K2184" s="9">
        <v>7144.661752517386</v>
      </c>
      <c r="L2184" s="4" t="s">
        <v>4627</v>
      </c>
      <c r="M2184" s="4" t="s">
        <v>4632</v>
      </c>
      <c r="N2184" s="4">
        <f>VLOOKUP(I2184,BaseModelo!$A$2:$E$5075,5)</f>
        <v>3</v>
      </c>
      <c r="P2184" s="15">
        <v>142.00000000000003</v>
      </c>
      <c r="Q2184" s="4">
        <f>VLOOKUP(I2184,BaseModelo!$A$2:$E$5075,3)</f>
        <v>110</v>
      </c>
      <c r="R2184" s="4">
        <f t="shared" si="680"/>
        <v>32283000</v>
      </c>
      <c r="S2184" s="16">
        <f t="shared" si="681"/>
        <v>3.0976055509091471E-4</v>
      </c>
      <c r="T2184" s="4">
        <f t="shared" si="692"/>
        <v>3.0976055509091473E-2</v>
      </c>
      <c r="U2184" s="4">
        <f t="shared" si="693"/>
        <v>4.3985998822909898E-2</v>
      </c>
      <c r="V2184" s="6">
        <f t="shared" si="682"/>
        <v>0</v>
      </c>
      <c r="W2184" s="16" t="str">
        <f t="shared" si="683"/>
        <v/>
      </c>
      <c r="X2184" s="4" t="str">
        <f t="shared" si="694"/>
        <v/>
      </c>
      <c r="Y2184" s="4" t="str">
        <f t="shared" si="684"/>
        <v/>
      </c>
      <c r="Z2184" s="4">
        <f t="shared" si="685"/>
        <v>1992000</v>
      </c>
      <c r="AA2184" s="16">
        <f t="shared" si="686"/>
        <v>5.0200803212851405E-3</v>
      </c>
      <c r="AB2184" s="15">
        <f t="shared" si="695"/>
        <v>0.50200803212851408</v>
      </c>
      <c r="AC2184" s="15">
        <f t="shared" si="696"/>
        <v>0.71285140562249005</v>
      </c>
      <c r="AD2184" s="4">
        <v>158960</v>
      </c>
      <c r="AE2184" s="26">
        <v>1738.06</v>
      </c>
      <c r="AF2184" s="26">
        <v>1738.06</v>
      </c>
      <c r="AG2184" s="4">
        <f t="shared" si="697"/>
        <v>1267000</v>
      </c>
      <c r="AH2184" s="16">
        <f t="shared" si="687"/>
        <v>7.8926598263614842E-3</v>
      </c>
      <c r="AI2184" s="15">
        <f t="shared" si="688"/>
        <v>0.78926598263614844</v>
      </c>
      <c r="AJ2184" s="15">
        <f t="shared" si="689"/>
        <v>1.1207576953433309</v>
      </c>
      <c r="AK2184" s="4">
        <f t="shared" si="690"/>
        <v>15073000</v>
      </c>
      <c r="AL2184" s="27">
        <f t="shared" si="691"/>
        <v>6.6343793538114506E-4</v>
      </c>
      <c r="AM2184" s="15">
        <f t="shared" si="698"/>
        <v>6.6343793538114509E-2</v>
      </c>
      <c r="AN2184" s="15">
        <f t="shared" si="699"/>
        <v>2.918198024474882E-5</v>
      </c>
    </row>
    <row r="2185" spans="1:40" x14ac:dyDescent="0.2">
      <c r="A2185" s="4" t="s">
        <v>4627</v>
      </c>
      <c r="B2185" s="3" t="s">
        <v>5</v>
      </c>
      <c r="C2185" s="6">
        <v>158960</v>
      </c>
      <c r="D2185" s="3" t="s">
        <v>548</v>
      </c>
      <c r="E2185" s="6">
        <v>158963</v>
      </c>
      <c r="F2185" s="3" t="s">
        <v>3006</v>
      </c>
      <c r="G2185" s="8">
        <v>8000</v>
      </c>
      <c r="H2185" s="6">
        <v>110</v>
      </c>
      <c r="I2185" s="6">
        <v>158415</v>
      </c>
      <c r="J2185" s="13">
        <v>45138</v>
      </c>
      <c r="K2185" s="9">
        <v>5715.7294020139088</v>
      </c>
      <c r="L2185" s="4" t="s">
        <v>4627</v>
      </c>
      <c r="M2185" s="4" t="s">
        <v>4632</v>
      </c>
      <c r="N2185" s="4">
        <f>VLOOKUP(I2185,BaseModelo!$A$2:$E$5075,5)</f>
        <v>4</v>
      </c>
      <c r="P2185" s="15">
        <v>142.00000000000003</v>
      </c>
      <c r="Q2185" s="4">
        <f>VLOOKUP(I2185,BaseModelo!$A$2:$E$5075,3)</f>
        <v>110</v>
      </c>
      <c r="R2185" s="4">
        <f t="shared" si="680"/>
        <v>32283000</v>
      </c>
      <c r="S2185" s="16">
        <f t="shared" si="681"/>
        <v>2.4780844407273179E-4</v>
      </c>
      <c r="T2185" s="4">
        <f t="shared" si="692"/>
        <v>2.7258928848000498E-2</v>
      </c>
      <c r="U2185" s="4">
        <f t="shared" si="693"/>
        <v>3.5188799058327919E-2</v>
      </c>
      <c r="V2185" s="6">
        <f t="shared" si="682"/>
        <v>0</v>
      </c>
      <c r="W2185" s="16" t="str">
        <f t="shared" si="683"/>
        <v/>
      </c>
      <c r="X2185" s="4" t="str">
        <f t="shared" si="694"/>
        <v/>
      </c>
      <c r="Y2185" s="4" t="str">
        <f t="shared" si="684"/>
        <v/>
      </c>
      <c r="Z2185" s="4">
        <f t="shared" si="685"/>
        <v>2331000</v>
      </c>
      <c r="AA2185" s="16">
        <f t="shared" si="686"/>
        <v>3.432003432003432E-3</v>
      </c>
      <c r="AB2185" s="15">
        <f t="shared" si="695"/>
        <v>0.37752037752037754</v>
      </c>
      <c r="AC2185" s="15">
        <f t="shared" si="696"/>
        <v>0.48734448734448743</v>
      </c>
      <c r="AD2185" s="4">
        <v>158960</v>
      </c>
      <c r="AE2185" s="26">
        <v>1098.81</v>
      </c>
      <c r="AF2185" s="26">
        <v>1098.81</v>
      </c>
      <c r="AG2185" s="4">
        <f t="shared" si="697"/>
        <v>1421000</v>
      </c>
      <c r="AH2185" s="16">
        <f t="shared" si="687"/>
        <v>5.629838142153413E-3</v>
      </c>
      <c r="AI2185" s="15">
        <f t="shared" si="688"/>
        <v>0.61928219563687548</v>
      </c>
      <c r="AJ2185" s="15">
        <f t="shared" si="689"/>
        <v>0.79943701618578478</v>
      </c>
      <c r="AK2185" s="4">
        <f t="shared" si="690"/>
        <v>15073000</v>
      </c>
      <c r="AL2185" s="27">
        <f t="shared" si="691"/>
        <v>5.3075034830491602E-4</v>
      </c>
      <c r="AM2185" s="15">
        <f t="shared" si="698"/>
        <v>5.8382538313540761E-2</v>
      </c>
      <c r="AN2185" s="15">
        <f t="shared" si="699"/>
        <v>1.8676467356639244E-5</v>
      </c>
    </row>
    <row r="2186" spans="1:40" x14ac:dyDescent="0.2">
      <c r="A2186" s="4" t="s">
        <v>4627</v>
      </c>
      <c r="B2186" s="3" t="s">
        <v>5</v>
      </c>
      <c r="C2186" s="6">
        <v>158960</v>
      </c>
      <c r="D2186" s="3" t="s">
        <v>548</v>
      </c>
      <c r="E2186" s="6">
        <v>158964</v>
      </c>
      <c r="F2186" s="3" t="s">
        <v>3007</v>
      </c>
      <c r="G2186" s="8">
        <v>10000</v>
      </c>
      <c r="H2186" s="6">
        <v>100</v>
      </c>
      <c r="I2186" s="6">
        <v>158417</v>
      </c>
      <c r="J2186" s="13">
        <v>45138</v>
      </c>
      <c r="K2186" s="9">
        <v>7144.661752517386</v>
      </c>
      <c r="L2186" s="4" t="s">
        <v>4627</v>
      </c>
      <c r="M2186" s="4" t="s">
        <v>4632</v>
      </c>
      <c r="N2186" s="4">
        <f>VLOOKUP(I2186,BaseModelo!$A$2:$E$5075,5)</f>
        <v>6</v>
      </c>
      <c r="P2186" s="15">
        <v>142.00000000000003</v>
      </c>
      <c r="Q2186" s="4">
        <f>VLOOKUP(I2186,BaseModelo!$A$2:$E$5075,3)</f>
        <v>115</v>
      </c>
      <c r="R2186" s="4">
        <f t="shared" si="680"/>
        <v>32283000</v>
      </c>
      <c r="S2186" s="16">
        <f t="shared" si="681"/>
        <v>3.0976055509091471E-4</v>
      </c>
      <c r="T2186" s="4">
        <f t="shared" si="692"/>
        <v>3.0976055509091473E-2</v>
      </c>
      <c r="U2186" s="4">
        <f t="shared" si="693"/>
        <v>4.3985998822909898E-2</v>
      </c>
      <c r="V2186" s="6">
        <f t="shared" si="682"/>
        <v>0</v>
      </c>
      <c r="W2186" s="16" t="str">
        <f t="shared" si="683"/>
        <v/>
      </c>
      <c r="X2186" s="4" t="str">
        <f t="shared" si="694"/>
        <v/>
      </c>
      <c r="Y2186" s="4" t="str">
        <f t="shared" si="684"/>
        <v/>
      </c>
      <c r="Z2186" s="4">
        <f t="shared" si="685"/>
        <v>4853000</v>
      </c>
      <c r="AA2186" s="16">
        <f t="shared" si="686"/>
        <v>2.0605810838656502E-3</v>
      </c>
      <c r="AB2186" s="15">
        <f t="shared" si="695"/>
        <v>0.20605810838656502</v>
      </c>
      <c r="AC2186" s="15">
        <f t="shared" si="696"/>
        <v>0.29260251390892239</v>
      </c>
      <c r="AD2186" s="4">
        <v>158960</v>
      </c>
      <c r="AE2186" s="26">
        <v>1738.06</v>
      </c>
      <c r="AF2186" s="26">
        <v>1738.06</v>
      </c>
      <c r="AG2186" s="4">
        <f t="shared" si="697"/>
        <v>1993000</v>
      </c>
      <c r="AH2186" s="16">
        <f t="shared" si="687"/>
        <v>5.0175614651279477E-3</v>
      </c>
      <c r="AI2186" s="15">
        <f t="shared" si="688"/>
        <v>0.50175614651279477</v>
      </c>
      <c r="AJ2186" s="15">
        <f t="shared" si="689"/>
        <v>0.71249372804816868</v>
      </c>
      <c r="AK2186" s="4">
        <f t="shared" si="690"/>
        <v>15073000</v>
      </c>
      <c r="AL2186" s="27">
        <f t="shared" si="691"/>
        <v>6.6343793538114506E-4</v>
      </c>
      <c r="AM2186" s="15">
        <f t="shared" si="698"/>
        <v>6.6343793538114509E-2</v>
      </c>
      <c r="AN2186" s="15">
        <f t="shared" si="699"/>
        <v>2.918198024474882E-5</v>
      </c>
    </row>
    <row r="2187" spans="1:40" x14ac:dyDescent="0.2">
      <c r="A2187" s="4" t="s">
        <v>4627</v>
      </c>
      <c r="B2187" s="3" t="s">
        <v>5</v>
      </c>
      <c r="C2187" s="6">
        <v>158960</v>
      </c>
      <c r="D2187" s="3" t="s">
        <v>548</v>
      </c>
      <c r="E2187" s="6">
        <v>158965</v>
      </c>
      <c r="F2187" s="3" t="s">
        <v>3008</v>
      </c>
      <c r="G2187" s="8">
        <v>8000</v>
      </c>
      <c r="H2187" s="6">
        <v>142</v>
      </c>
      <c r="I2187" s="6">
        <v>158543</v>
      </c>
      <c r="J2187" s="13">
        <v>45138</v>
      </c>
      <c r="K2187" s="9">
        <v>5715.7294020139088</v>
      </c>
      <c r="L2187" s="4" t="s">
        <v>4627</v>
      </c>
      <c r="M2187" s="4" t="s">
        <v>4632</v>
      </c>
      <c r="N2187" s="4">
        <f>VLOOKUP(I2187,BaseModelo!$A$2:$E$5075,5)</f>
        <v>4</v>
      </c>
      <c r="P2187" s="15">
        <v>142.00000000000003</v>
      </c>
      <c r="Q2187" s="4">
        <f>VLOOKUP(I2187,BaseModelo!$A$2:$E$5075,3)</f>
        <v>110</v>
      </c>
      <c r="R2187" s="4">
        <f t="shared" si="680"/>
        <v>32283000</v>
      </c>
      <c r="S2187" s="16">
        <f t="shared" si="681"/>
        <v>2.4780844407273179E-4</v>
      </c>
      <c r="T2187" s="4">
        <f t="shared" si="692"/>
        <v>3.5188799058327912E-2</v>
      </c>
      <c r="U2187" s="4">
        <f t="shared" si="693"/>
        <v>3.5188799058327919E-2</v>
      </c>
      <c r="V2187" s="6">
        <f t="shared" si="682"/>
        <v>0</v>
      </c>
      <c r="W2187" s="16" t="str">
        <f t="shared" si="683"/>
        <v/>
      </c>
      <c r="X2187" s="4" t="str">
        <f t="shared" si="694"/>
        <v/>
      </c>
      <c r="Y2187" s="4" t="str">
        <f t="shared" si="684"/>
        <v/>
      </c>
      <c r="Z2187" s="4">
        <f t="shared" si="685"/>
        <v>2331000</v>
      </c>
      <c r="AA2187" s="16">
        <f t="shared" si="686"/>
        <v>3.432003432003432E-3</v>
      </c>
      <c r="AB2187" s="15">
        <f t="shared" si="695"/>
        <v>0.48734448734448738</v>
      </c>
      <c r="AC2187" s="15">
        <f t="shared" si="696"/>
        <v>0.48734448734448743</v>
      </c>
      <c r="AD2187" s="4">
        <v>158960</v>
      </c>
      <c r="AE2187" s="26">
        <v>2013.74</v>
      </c>
      <c r="AF2187" s="26">
        <v>2013.74</v>
      </c>
      <c r="AG2187" s="4">
        <f t="shared" si="697"/>
        <v>1421000</v>
      </c>
      <c r="AH2187" s="16">
        <f t="shared" si="687"/>
        <v>5.629838142153413E-3</v>
      </c>
      <c r="AI2187" s="15">
        <f t="shared" si="688"/>
        <v>0.79943701618578467</v>
      </c>
      <c r="AJ2187" s="15">
        <f t="shared" si="689"/>
        <v>0.79943701618578478</v>
      </c>
      <c r="AK2187" s="4">
        <f t="shared" si="690"/>
        <v>15073000</v>
      </c>
      <c r="AL2187" s="27">
        <f t="shared" si="691"/>
        <v>5.3075034830491602E-4</v>
      </c>
      <c r="AM2187" s="15">
        <f t="shared" si="698"/>
        <v>7.5366549459298077E-2</v>
      </c>
      <c r="AN2187" s="15">
        <f t="shared" si="699"/>
        <v>1.8676467356639244E-5</v>
      </c>
    </row>
    <row r="2188" spans="1:40" x14ac:dyDescent="0.2">
      <c r="A2188" s="4" t="s">
        <v>4627</v>
      </c>
      <c r="B2188" s="3" t="s">
        <v>5</v>
      </c>
      <c r="C2188" s="6">
        <v>158960</v>
      </c>
      <c r="D2188" s="3" t="s">
        <v>548</v>
      </c>
      <c r="E2188" s="6">
        <v>158966</v>
      </c>
      <c r="F2188" s="3" t="s">
        <v>3009</v>
      </c>
      <c r="G2188" s="8">
        <v>8000</v>
      </c>
      <c r="H2188" s="6">
        <v>110</v>
      </c>
      <c r="I2188" s="6">
        <v>158416</v>
      </c>
      <c r="J2188" s="13">
        <v>45138</v>
      </c>
      <c r="K2188" s="9">
        <v>5715.7294020139088</v>
      </c>
      <c r="L2188" s="4" t="s">
        <v>4627</v>
      </c>
      <c r="M2188" s="4" t="s">
        <v>4632</v>
      </c>
      <c r="N2188" s="4">
        <f>VLOOKUP(I2188,BaseModelo!$A$2:$E$5075,5)</f>
        <v>7</v>
      </c>
      <c r="P2188" s="15">
        <v>142.00000000000003</v>
      </c>
      <c r="Q2188" s="4">
        <f>VLOOKUP(I2188,BaseModelo!$A$2:$E$5075,3)</f>
        <v>127</v>
      </c>
      <c r="R2188" s="4">
        <f t="shared" si="680"/>
        <v>32283000</v>
      </c>
      <c r="S2188" s="16">
        <f t="shared" si="681"/>
        <v>2.4780844407273179E-4</v>
      </c>
      <c r="T2188" s="4">
        <f t="shared" si="692"/>
        <v>2.7258928848000498E-2</v>
      </c>
      <c r="U2188" s="4">
        <f t="shared" si="693"/>
        <v>3.5188799058327919E-2</v>
      </c>
      <c r="V2188" s="6">
        <f t="shared" si="682"/>
        <v>0</v>
      </c>
      <c r="W2188" s="16" t="str">
        <f t="shared" si="683"/>
        <v/>
      </c>
      <c r="X2188" s="4" t="str">
        <f t="shared" si="694"/>
        <v/>
      </c>
      <c r="Y2188" s="4" t="str">
        <f t="shared" si="684"/>
        <v/>
      </c>
      <c r="Z2188" s="4">
        <f t="shared" si="685"/>
        <v>4022000</v>
      </c>
      <c r="AA2188" s="16">
        <f t="shared" si="686"/>
        <v>1.9890601690701142E-3</v>
      </c>
      <c r="AB2188" s="15">
        <f t="shared" si="695"/>
        <v>0.21879661859771257</v>
      </c>
      <c r="AC2188" s="15">
        <f t="shared" si="696"/>
        <v>0.28244654400795627</v>
      </c>
      <c r="AD2188" s="4">
        <v>158960</v>
      </c>
      <c r="AE2188" s="26">
        <v>1098.81</v>
      </c>
      <c r="AF2188" s="26">
        <v>1098.81</v>
      </c>
      <c r="AG2188" s="4">
        <f t="shared" si="697"/>
        <v>1778000</v>
      </c>
      <c r="AH2188" s="16">
        <f t="shared" si="687"/>
        <v>4.4994375703037125E-3</v>
      </c>
      <c r="AI2188" s="15">
        <f t="shared" si="688"/>
        <v>0.49493813273340836</v>
      </c>
      <c r="AJ2188" s="15">
        <f t="shared" si="689"/>
        <v>0.63892013498312727</v>
      </c>
      <c r="AK2188" s="4">
        <f t="shared" si="690"/>
        <v>15073000</v>
      </c>
      <c r="AL2188" s="27">
        <f t="shared" si="691"/>
        <v>5.3075034830491602E-4</v>
      </c>
      <c r="AM2188" s="15">
        <f t="shared" si="698"/>
        <v>5.8382538313540761E-2</v>
      </c>
      <c r="AN2188" s="15">
        <f t="shared" si="699"/>
        <v>1.8676467356639244E-5</v>
      </c>
    </row>
    <row r="2189" spans="1:40" x14ac:dyDescent="0.2">
      <c r="A2189" s="4" t="s">
        <v>4627</v>
      </c>
      <c r="B2189" s="3" t="s">
        <v>5</v>
      </c>
      <c r="C2189" s="6">
        <v>158960</v>
      </c>
      <c r="D2189" s="3" t="s">
        <v>548</v>
      </c>
      <c r="E2189" s="6">
        <v>158967</v>
      </c>
      <c r="F2189" s="3" t="s">
        <v>3010</v>
      </c>
      <c r="G2189" s="8">
        <v>7000</v>
      </c>
      <c r="H2189" s="6">
        <v>142</v>
      </c>
      <c r="I2189" s="6">
        <v>158542</v>
      </c>
      <c r="J2189" s="13">
        <v>45138</v>
      </c>
      <c r="K2189" s="9">
        <v>5001.2632267621702</v>
      </c>
      <c r="L2189" s="4" t="s">
        <v>4627</v>
      </c>
      <c r="M2189" s="4" t="s">
        <v>4632</v>
      </c>
      <c r="N2189" s="4">
        <f>VLOOKUP(I2189,BaseModelo!$A$2:$E$5075,5)</f>
        <v>6</v>
      </c>
      <c r="P2189" s="15">
        <v>142.00000000000003</v>
      </c>
      <c r="Q2189" s="4">
        <f>VLOOKUP(I2189,BaseModelo!$A$2:$E$5075,3)</f>
        <v>115</v>
      </c>
      <c r="R2189" s="4">
        <f t="shared" si="680"/>
        <v>32283000</v>
      </c>
      <c r="S2189" s="16">
        <f t="shared" si="681"/>
        <v>2.168323885636403E-4</v>
      </c>
      <c r="T2189" s="4">
        <f t="shared" si="692"/>
        <v>3.0790199176036922E-2</v>
      </c>
      <c r="U2189" s="4">
        <f t="shared" si="693"/>
        <v>3.0790199176036929E-2</v>
      </c>
      <c r="V2189" s="6">
        <f t="shared" si="682"/>
        <v>0</v>
      </c>
      <c r="W2189" s="16" t="str">
        <f t="shared" si="683"/>
        <v/>
      </c>
      <c r="X2189" s="4" t="str">
        <f t="shared" si="694"/>
        <v/>
      </c>
      <c r="Y2189" s="4" t="str">
        <f t="shared" si="684"/>
        <v/>
      </c>
      <c r="Z2189" s="4">
        <f t="shared" si="685"/>
        <v>4853000</v>
      </c>
      <c r="AA2189" s="16">
        <f t="shared" si="686"/>
        <v>1.4424067587059551E-3</v>
      </c>
      <c r="AB2189" s="15">
        <f t="shared" si="695"/>
        <v>0.20482175973624561</v>
      </c>
      <c r="AC2189" s="15">
        <f t="shared" si="696"/>
        <v>0.20482175973624567</v>
      </c>
      <c r="AD2189" s="4">
        <v>158960</v>
      </c>
      <c r="AE2189" s="26">
        <v>1758.65</v>
      </c>
      <c r="AF2189" s="26">
        <v>1758.65</v>
      </c>
      <c r="AG2189" s="4">
        <f t="shared" si="697"/>
        <v>1993000</v>
      </c>
      <c r="AH2189" s="16">
        <f t="shared" si="687"/>
        <v>3.5122930255895636E-3</v>
      </c>
      <c r="AI2189" s="15">
        <f t="shared" si="688"/>
        <v>0.498745609633718</v>
      </c>
      <c r="AJ2189" s="15">
        <f t="shared" si="689"/>
        <v>0.49874560963371811</v>
      </c>
      <c r="AK2189" s="4">
        <f t="shared" si="690"/>
        <v>15073000</v>
      </c>
      <c r="AL2189" s="27">
        <f t="shared" si="691"/>
        <v>4.6440655476680156E-4</v>
      </c>
      <c r="AM2189" s="15">
        <f t="shared" si="698"/>
        <v>6.5945730776885828E-2</v>
      </c>
      <c r="AN2189" s="15">
        <f t="shared" si="699"/>
        <v>1.4299170319926922E-5</v>
      </c>
    </row>
    <row r="2190" spans="1:40" x14ac:dyDescent="0.2">
      <c r="A2190" s="4" t="s">
        <v>4628</v>
      </c>
      <c r="B2190" s="2" t="s">
        <v>6</v>
      </c>
      <c r="C2190" s="5">
        <v>158969</v>
      </c>
      <c r="D2190" s="2" t="s">
        <v>544</v>
      </c>
      <c r="E2190" s="5">
        <v>158970</v>
      </c>
      <c r="F2190" s="2" t="s">
        <v>2971</v>
      </c>
      <c r="G2190" s="7">
        <v>8000</v>
      </c>
      <c r="H2190" s="5">
        <v>142</v>
      </c>
      <c r="I2190" s="6">
        <v>158405</v>
      </c>
      <c r="J2190" s="13">
        <v>45138</v>
      </c>
      <c r="K2190" s="9">
        <v>8000</v>
      </c>
      <c r="L2190" s="4" t="s">
        <v>4628</v>
      </c>
      <c r="M2190" s="4" t="s">
        <v>4632</v>
      </c>
      <c r="N2190" s="4">
        <f>VLOOKUP(I2190,BaseModelo!$A$2:$E$5075,5)</f>
        <v>10</v>
      </c>
      <c r="P2190" s="15">
        <v>142.00000000000003</v>
      </c>
      <c r="Q2190" s="4">
        <f>VLOOKUP(I2190,BaseModelo!$A$2:$E$5075,3)</f>
        <v>0</v>
      </c>
      <c r="R2190" s="4">
        <f t="shared" si="680"/>
        <v>32283000</v>
      </c>
      <c r="S2190" s="16">
        <f t="shared" si="681"/>
        <v>2.4780844407273179E-4</v>
      </c>
      <c r="T2190" s="4">
        <f t="shared" si="692"/>
        <v>3.5188799058327912E-2</v>
      </c>
      <c r="U2190" s="4">
        <f t="shared" si="693"/>
        <v>3.5188799058327919E-2</v>
      </c>
      <c r="V2190" s="6">
        <f t="shared" si="682"/>
        <v>0</v>
      </c>
      <c r="W2190" s="16" t="str">
        <f t="shared" si="683"/>
        <v/>
      </c>
      <c r="X2190" s="4" t="str">
        <f t="shared" si="694"/>
        <v/>
      </c>
      <c r="Y2190" s="4" t="str">
        <f t="shared" si="684"/>
        <v/>
      </c>
      <c r="Z2190" s="4">
        <f t="shared" si="685"/>
        <v>4121000</v>
      </c>
      <c r="AA2190" s="16">
        <f t="shared" si="686"/>
        <v>1.9412763892259161E-3</v>
      </c>
      <c r="AB2190" s="15">
        <f t="shared" si="695"/>
        <v>0.27566124727008007</v>
      </c>
      <c r="AC2190" s="15">
        <f t="shared" si="696"/>
        <v>0.27566124727008012</v>
      </c>
      <c r="AD2190" s="4">
        <v>158969</v>
      </c>
      <c r="AE2190" s="26">
        <v>2013.74</v>
      </c>
      <c r="AF2190" s="26">
        <v>2013.74</v>
      </c>
      <c r="AG2190" s="4">
        <f t="shared" si="697"/>
        <v>1846000</v>
      </c>
      <c r="AH2190" s="16">
        <f t="shared" si="687"/>
        <v>4.3336944745395447E-3</v>
      </c>
      <c r="AI2190" s="15">
        <f t="shared" si="688"/>
        <v>0.61538461538461531</v>
      </c>
      <c r="AJ2190" s="15">
        <f t="shared" si="689"/>
        <v>0.61538461538461542</v>
      </c>
      <c r="AK2190" s="4">
        <f t="shared" si="690"/>
        <v>16319000</v>
      </c>
      <c r="AL2190" s="27">
        <f t="shared" si="691"/>
        <v>4.9022611679637234E-4</v>
      </c>
      <c r="AM2190" s="15">
        <f t="shared" si="698"/>
        <v>6.9612108585084875E-2</v>
      </c>
      <c r="AN2190" s="15">
        <f t="shared" si="699"/>
        <v>1.725046831709194E-5</v>
      </c>
    </row>
    <row r="2191" spans="1:40" x14ac:dyDescent="0.2">
      <c r="A2191" s="4" t="s">
        <v>4628</v>
      </c>
      <c r="B2191" s="3" t="s">
        <v>6</v>
      </c>
      <c r="C2191" s="6">
        <v>158969</v>
      </c>
      <c r="D2191" s="3" t="s">
        <v>544</v>
      </c>
      <c r="E2191" s="6">
        <v>158971</v>
      </c>
      <c r="F2191" s="3" t="s">
        <v>2979</v>
      </c>
      <c r="G2191" s="8">
        <v>5000</v>
      </c>
      <c r="H2191" s="6">
        <v>147</v>
      </c>
      <c r="I2191" s="6">
        <v>158527</v>
      </c>
      <c r="J2191" s="13">
        <v>45138</v>
      </c>
      <c r="K2191" s="9">
        <v>5000</v>
      </c>
      <c r="L2191" s="4" t="s">
        <v>4628</v>
      </c>
      <c r="M2191" s="4" t="s">
        <v>4632</v>
      </c>
      <c r="N2191" s="4">
        <f>VLOOKUP(I2191,BaseModelo!$A$2:$E$5075,5)</f>
        <v>9</v>
      </c>
      <c r="P2191" s="15">
        <v>147</v>
      </c>
      <c r="Q2191" s="4">
        <f>VLOOKUP(I2191,BaseModelo!$A$2:$E$5075,3)</f>
        <v>147</v>
      </c>
      <c r="R2191" s="4">
        <f t="shared" si="680"/>
        <v>32283000</v>
      </c>
      <c r="S2191" s="16">
        <f t="shared" si="681"/>
        <v>1.5488027754545735E-4</v>
      </c>
      <c r="T2191" s="4">
        <f t="shared" si="692"/>
        <v>2.2767400799182231E-2</v>
      </c>
      <c r="U2191" s="4">
        <f t="shared" si="693"/>
        <v>2.2767400799182231E-2</v>
      </c>
      <c r="V2191" s="6">
        <f t="shared" si="682"/>
        <v>0</v>
      </c>
      <c r="W2191" s="16" t="str">
        <f t="shared" si="683"/>
        <v/>
      </c>
      <c r="X2191" s="4" t="str">
        <f t="shared" si="694"/>
        <v/>
      </c>
      <c r="Y2191" s="4" t="str">
        <f t="shared" si="684"/>
        <v/>
      </c>
      <c r="Z2191" s="4">
        <f t="shared" si="685"/>
        <v>5305000</v>
      </c>
      <c r="AA2191" s="16">
        <f t="shared" si="686"/>
        <v>9.42507068803016E-4</v>
      </c>
      <c r="AB2191" s="15">
        <f t="shared" si="695"/>
        <v>0.13854853911404336</v>
      </c>
      <c r="AC2191" s="15">
        <f t="shared" si="696"/>
        <v>0.13854853911404336</v>
      </c>
      <c r="AD2191" s="4">
        <v>158969</v>
      </c>
      <c r="AE2191" s="26">
        <v>1303.3399999999999</v>
      </c>
      <c r="AF2191" s="26">
        <v>1303.3399999999999</v>
      </c>
      <c r="AG2191" s="4">
        <f t="shared" si="697"/>
        <v>3095000</v>
      </c>
      <c r="AH2191" s="16">
        <f t="shared" si="687"/>
        <v>1.6155088852988692E-3</v>
      </c>
      <c r="AI2191" s="15">
        <f t="shared" si="688"/>
        <v>0.23747980613893377</v>
      </c>
      <c r="AJ2191" s="15">
        <f t="shared" si="689"/>
        <v>0.23747980613893377</v>
      </c>
      <c r="AK2191" s="4">
        <f t="shared" si="690"/>
        <v>16319000</v>
      </c>
      <c r="AL2191" s="27">
        <f t="shared" si="691"/>
        <v>3.0639132299773271E-4</v>
      </c>
      <c r="AM2191" s="15">
        <f t="shared" si="698"/>
        <v>4.5039524480666712E-2</v>
      </c>
      <c r="AN2191" s="15">
        <f t="shared" si="699"/>
        <v>6.9757340520810808E-6</v>
      </c>
    </row>
    <row r="2192" spans="1:40" x14ac:dyDescent="0.2">
      <c r="A2192" s="4" t="s">
        <v>4628</v>
      </c>
      <c r="B2192" s="3" t="s">
        <v>6</v>
      </c>
      <c r="C2192" s="6">
        <v>158969</v>
      </c>
      <c r="D2192" s="3" t="s">
        <v>544</v>
      </c>
      <c r="E2192" s="6">
        <v>158972</v>
      </c>
      <c r="F2192" s="3" t="s">
        <v>2980</v>
      </c>
      <c r="G2192" s="8">
        <v>6000</v>
      </c>
      <c r="H2192" s="6">
        <v>142</v>
      </c>
      <c r="I2192" s="6">
        <v>158612</v>
      </c>
      <c r="J2192" s="13">
        <v>45138</v>
      </c>
      <c r="K2192" s="9">
        <v>6000</v>
      </c>
      <c r="L2192" s="4" t="s">
        <v>4628</v>
      </c>
      <c r="M2192" s="4" t="s">
        <v>4632</v>
      </c>
      <c r="N2192" s="4">
        <f>VLOOKUP(I2192,BaseModelo!$A$2:$E$5075,5)</f>
        <v>10</v>
      </c>
      <c r="P2192" s="15">
        <v>142.00000000000003</v>
      </c>
      <c r="Q2192" s="4">
        <f>VLOOKUP(I2192,BaseModelo!$A$2:$E$5075,3)</f>
        <v>0</v>
      </c>
      <c r="R2192" s="4">
        <f t="shared" si="680"/>
        <v>32283000</v>
      </c>
      <c r="S2192" s="16">
        <f t="shared" si="681"/>
        <v>1.8585633305454884E-4</v>
      </c>
      <c r="T2192" s="4">
        <f t="shared" si="692"/>
        <v>2.6391599293745936E-2</v>
      </c>
      <c r="U2192" s="4">
        <f t="shared" si="693"/>
        <v>2.6391599293745942E-2</v>
      </c>
      <c r="V2192" s="6">
        <f t="shared" si="682"/>
        <v>0</v>
      </c>
      <c r="W2192" s="16" t="str">
        <f t="shared" si="683"/>
        <v/>
      </c>
      <c r="X2192" s="4" t="str">
        <f t="shared" si="694"/>
        <v/>
      </c>
      <c r="Y2192" s="4" t="str">
        <f t="shared" si="684"/>
        <v/>
      </c>
      <c r="Z2192" s="4">
        <f t="shared" si="685"/>
        <v>4121000</v>
      </c>
      <c r="AA2192" s="16">
        <f t="shared" si="686"/>
        <v>1.4559572919194371E-3</v>
      </c>
      <c r="AB2192" s="15">
        <f t="shared" si="695"/>
        <v>0.20674593545256006</v>
      </c>
      <c r="AC2192" s="15">
        <f t="shared" si="696"/>
        <v>0.20674593545256012</v>
      </c>
      <c r="AD2192" s="4">
        <v>158969</v>
      </c>
      <c r="AE2192" s="26">
        <v>1503.37</v>
      </c>
      <c r="AF2192" s="26">
        <v>1503.37</v>
      </c>
      <c r="AG2192" s="4">
        <f t="shared" si="697"/>
        <v>1846000</v>
      </c>
      <c r="AH2192" s="16">
        <f t="shared" si="687"/>
        <v>3.2502708559046588E-3</v>
      </c>
      <c r="AI2192" s="15">
        <f t="shared" si="688"/>
        <v>0.46153846153846156</v>
      </c>
      <c r="AJ2192" s="15">
        <f t="shared" si="689"/>
        <v>0.46153846153846162</v>
      </c>
      <c r="AK2192" s="4">
        <f t="shared" si="690"/>
        <v>16319000</v>
      </c>
      <c r="AL2192" s="27">
        <f t="shared" si="691"/>
        <v>3.6766958759727926E-4</v>
      </c>
      <c r="AM2192" s="15">
        <f t="shared" si="698"/>
        <v>5.2209081438813656E-2</v>
      </c>
      <c r="AN2192" s="15">
        <f t="shared" si="699"/>
        <v>9.7033884283642175E-6</v>
      </c>
    </row>
    <row r="2193" spans="1:40" x14ac:dyDescent="0.2">
      <c r="A2193" s="4" t="s">
        <v>4628</v>
      </c>
      <c r="B2193" s="3" t="s">
        <v>6</v>
      </c>
      <c r="C2193" s="6">
        <v>158969</v>
      </c>
      <c r="D2193" s="3" t="s">
        <v>544</v>
      </c>
      <c r="E2193" s="6">
        <v>158973</v>
      </c>
      <c r="F2193" s="3" t="s">
        <v>2981</v>
      </c>
      <c r="G2193" s="8">
        <v>8000</v>
      </c>
      <c r="H2193" s="6">
        <v>142</v>
      </c>
      <c r="I2193" s="6">
        <v>158584</v>
      </c>
      <c r="J2193" s="13">
        <v>45138</v>
      </c>
      <c r="K2193" s="9">
        <v>8000</v>
      </c>
      <c r="L2193" s="4" t="s">
        <v>4628</v>
      </c>
      <c r="M2193" s="4" t="s">
        <v>4632</v>
      </c>
      <c r="N2193" s="4">
        <f>VLOOKUP(I2193,BaseModelo!$A$2:$E$5075,5)</f>
        <v>9</v>
      </c>
      <c r="P2193" s="15">
        <v>142.00000000000003</v>
      </c>
      <c r="Q2193" s="4">
        <f>VLOOKUP(I2193,BaseModelo!$A$2:$E$5075,3)</f>
        <v>147</v>
      </c>
      <c r="R2193" s="4">
        <f t="shared" si="680"/>
        <v>32283000</v>
      </c>
      <c r="S2193" s="16">
        <f t="shared" si="681"/>
        <v>2.4780844407273179E-4</v>
      </c>
      <c r="T2193" s="4">
        <f t="shared" si="692"/>
        <v>3.5188799058327912E-2</v>
      </c>
      <c r="U2193" s="4">
        <f t="shared" si="693"/>
        <v>3.5188799058327919E-2</v>
      </c>
      <c r="V2193" s="6">
        <f t="shared" si="682"/>
        <v>0</v>
      </c>
      <c r="W2193" s="16" t="str">
        <f t="shared" si="683"/>
        <v/>
      </c>
      <c r="X2193" s="4" t="str">
        <f t="shared" si="694"/>
        <v/>
      </c>
      <c r="Y2193" s="4" t="str">
        <f t="shared" si="684"/>
        <v/>
      </c>
      <c r="Z2193" s="4">
        <f t="shared" si="685"/>
        <v>5305000</v>
      </c>
      <c r="AA2193" s="16">
        <f t="shared" si="686"/>
        <v>1.5080113100848257E-3</v>
      </c>
      <c r="AB2193" s="15">
        <f t="shared" si="695"/>
        <v>0.21413760603204526</v>
      </c>
      <c r="AC2193" s="15">
        <f t="shared" si="696"/>
        <v>0.21413760603204529</v>
      </c>
      <c r="AD2193" s="4">
        <v>158969</v>
      </c>
      <c r="AE2193" s="26">
        <v>2013.74</v>
      </c>
      <c r="AF2193" s="26">
        <v>2013.74</v>
      </c>
      <c r="AG2193" s="4">
        <f t="shared" si="697"/>
        <v>3095000</v>
      </c>
      <c r="AH2193" s="16">
        <f t="shared" si="687"/>
        <v>2.5848142164781908E-3</v>
      </c>
      <c r="AI2193" s="15">
        <f t="shared" si="688"/>
        <v>0.3670436187399031</v>
      </c>
      <c r="AJ2193" s="15">
        <f t="shared" si="689"/>
        <v>0.36704361873990315</v>
      </c>
      <c r="AK2193" s="4">
        <f t="shared" si="690"/>
        <v>16319000</v>
      </c>
      <c r="AL2193" s="27">
        <f t="shared" si="691"/>
        <v>4.9022611679637234E-4</v>
      </c>
      <c r="AM2193" s="15">
        <f t="shared" si="698"/>
        <v>6.9612108585084875E-2</v>
      </c>
      <c r="AN2193" s="15">
        <f t="shared" si="699"/>
        <v>1.725046831709194E-5</v>
      </c>
    </row>
    <row r="2194" spans="1:40" x14ac:dyDescent="0.2">
      <c r="A2194" s="4" t="s">
        <v>4628</v>
      </c>
      <c r="B2194" s="3" t="s">
        <v>6</v>
      </c>
      <c r="C2194" s="6">
        <v>158969</v>
      </c>
      <c r="D2194" s="3" t="s">
        <v>544</v>
      </c>
      <c r="E2194" s="6">
        <v>158974</v>
      </c>
      <c r="F2194" s="3" t="s">
        <v>2982</v>
      </c>
      <c r="G2194" s="8">
        <v>8000</v>
      </c>
      <c r="H2194" s="6">
        <v>142</v>
      </c>
      <c r="I2194" s="6">
        <v>158582</v>
      </c>
      <c r="J2194" s="13">
        <v>45138</v>
      </c>
      <c r="K2194" s="9">
        <v>8000</v>
      </c>
      <c r="L2194" s="4" t="s">
        <v>4628</v>
      </c>
      <c r="M2194" s="4" t="s">
        <v>4632</v>
      </c>
      <c r="N2194" s="4">
        <f>VLOOKUP(I2194,BaseModelo!$A$2:$E$5075,5)</f>
        <v>9</v>
      </c>
      <c r="P2194" s="15">
        <v>142.00000000000003</v>
      </c>
      <c r="Q2194" s="4">
        <f>VLOOKUP(I2194,BaseModelo!$A$2:$E$5075,3)</f>
        <v>147</v>
      </c>
      <c r="R2194" s="4">
        <f t="shared" si="680"/>
        <v>32283000</v>
      </c>
      <c r="S2194" s="16">
        <f t="shared" si="681"/>
        <v>2.4780844407273179E-4</v>
      </c>
      <c r="T2194" s="4">
        <f t="shared" si="692"/>
        <v>3.5188799058327912E-2</v>
      </c>
      <c r="U2194" s="4">
        <f t="shared" si="693"/>
        <v>3.5188799058327919E-2</v>
      </c>
      <c r="V2194" s="6">
        <f t="shared" si="682"/>
        <v>0</v>
      </c>
      <c r="W2194" s="16" t="str">
        <f t="shared" si="683"/>
        <v/>
      </c>
      <c r="X2194" s="4" t="str">
        <f t="shared" si="694"/>
        <v/>
      </c>
      <c r="Y2194" s="4" t="str">
        <f t="shared" si="684"/>
        <v/>
      </c>
      <c r="Z2194" s="4">
        <f t="shared" si="685"/>
        <v>5305000</v>
      </c>
      <c r="AA2194" s="16">
        <f t="shared" si="686"/>
        <v>1.5080113100848257E-3</v>
      </c>
      <c r="AB2194" s="15">
        <f t="shared" si="695"/>
        <v>0.21413760603204526</v>
      </c>
      <c r="AC2194" s="15">
        <f t="shared" si="696"/>
        <v>0.21413760603204529</v>
      </c>
      <c r="AD2194" s="4">
        <v>158969</v>
      </c>
      <c r="AE2194" s="26">
        <v>2013.74</v>
      </c>
      <c r="AF2194" s="26">
        <v>2013.74</v>
      </c>
      <c r="AG2194" s="4">
        <f t="shared" si="697"/>
        <v>3095000</v>
      </c>
      <c r="AH2194" s="16">
        <f t="shared" si="687"/>
        <v>2.5848142164781908E-3</v>
      </c>
      <c r="AI2194" s="15">
        <f t="shared" si="688"/>
        <v>0.3670436187399031</v>
      </c>
      <c r="AJ2194" s="15">
        <f t="shared" si="689"/>
        <v>0.36704361873990315</v>
      </c>
      <c r="AK2194" s="4">
        <f t="shared" si="690"/>
        <v>16319000</v>
      </c>
      <c r="AL2194" s="27">
        <f t="shared" si="691"/>
        <v>4.9022611679637234E-4</v>
      </c>
      <c r="AM2194" s="15">
        <f t="shared" si="698"/>
        <v>6.9612108585084875E-2</v>
      </c>
      <c r="AN2194" s="15">
        <f t="shared" si="699"/>
        <v>1.725046831709194E-5</v>
      </c>
    </row>
    <row r="2195" spans="1:40" x14ac:dyDescent="0.2">
      <c r="A2195" s="4" t="s">
        <v>4628</v>
      </c>
      <c r="B2195" s="2" t="s">
        <v>4</v>
      </c>
      <c r="C2195" s="5">
        <v>158982</v>
      </c>
      <c r="D2195" s="2" t="s">
        <v>549</v>
      </c>
      <c r="E2195" s="5">
        <v>158983</v>
      </c>
      <c r="F2195" s="2" t="s">
        <v>3003</v>
      </c>
      <c r="G2195" s="7">
        <v>15000</v>
      </c>
      <c r="H2195" s="5">
        <v>95</v>
      </c>
      <c r="I2195" s="6">
        <v>158808</v>
      </c>
      <c r="J2195" s="13">
        <v>45138</v>
      </c>
      <c r="K2195" s="9">
        <v>15000</v>
      </c>
      <c r="L2195" s="4" t="s">
        <v>4628</v>
      </c>
      <c r="M2195" s="4" t="s">
        <v>4632</v>
      </c>
      <c r="N2195" s="4">
        <f>VLOOKUP(I2195,BaseModelo!$A$2:$E$5075,5)</f>
        <v>4</v>
      </c>
      <c r="P2195" s="15">
        <v>132</v>
      </c>
      <c r="Q2195" s="4">
        <f>VLOOKUP(I2195,BaseModelo!$A$2:$E$5075,3)</f>
        <v>110</v>
      </c>
      <c r="R2195" s="4">
        <f t="shared" si="680"/>
        <v>32283000</v>
      </c>
      <c r="S2195" s="16">
        <f t="shared" si="681"/>
        <v>4.6464083263637206E-4</v>
      </c>
      <c r="T2195" s="4">
        <f t="shared" si="692"/>
        <v>4.4140879100455346E-2</v>
      </c>
      <c r="U2195" s="4">
        <f t="shared" si="693"/>
        <v>6.1332589908001112E-2</v>
      </c>
      <c r="V2195" s="6">
        <f t="shared" si="682"/>
        <v>0</v>
      </c>
      <c r="W2195" s="16" t="str">
        <f t="shared" si="683"/>
        <v/>
      </c>
      <c r="X2195" s="4" t="str">
        <f t="shared" si="694"/>
        <v/>
      </c>
      <c r="Y2195" s="4" t="str">
        <f t="shared" si="684"/>
        <v/>
      </c>
      <c r="Z2195" s="4">
        <f t="shared" si="685"/>
        <v>2331000</v>
      </c>
      <c r="AA2195" s="16">
        <f t="shared" si="686"/>
        <v>6.4350064350064346E-3</v>
      </c>
      <c r="AB2195" s="15">
        <f t="shared" si="695"/>
        <v>0.61132561132561125</v>
      </c>
      <c r="AC2195" s="15">
        <f t="shared" si="696"/>
        <v>0.84942084942084939</v>
      </c>
      <c r="AD2195" s="4">
        <v>158982</v>
      </c>
      <c r="AE2195" s="26">
        <v>2462.0500000000002</v>
      </c>
      <c r="AF2195" s="26">
        <v>2462.0500000000002</v>
      </c>
      <c r="AG2195" s="4">
        <f t="shared" si="697"/>
        <v>858000</v>
      </c>
      <c r="AH2195" s="16">
        <f t="shared" si="687"/>
        <v>1.7482517482517484E-2</v>
      </c>
      <c r="AI2195" s="15">
        <f t="shared" si="688"/>
        <v>1.6608391608391611</v>
      </c>
      <c r="AJ2195" s="15">
        <f t="shared" si="689"/>
        <v>2.3076923076923079</v>
      </c>
      <c r="AK2195" s="4">
        <f t="shared" si="690"/>
        <v>16319000</v>
      </c>
      <c r="AL2195" s="27">
        <f t="shared" si="691"/>
        <v>9.1917396899319809E-4</v>
      </c>
      <c r="AM2195" s="15">
        <f t="shared" si="698"/>
        <v>8.7321527054353823E-2</v>
      </c>
      <c r="AN2195" s="15">
        <f t="shared" si="699"/>
        <v>5.637532009436955E-5</v>
      </c>
    </row>
    <row r="2196" spans="1:40" x14ac:dyDescent="0.2">
      <c r="A2196" s="4" t="s">
        <v>4628</v>
      </c>
      <c r="B2196" s="3" t="s">
        <v>4</v>
      </c>
      <c r="C2196" s="6">
        <v>158982</v>
      </c>
      <c r="D2196" s="3" t="s">
        <v>549</v>
      </c>
      <c r="E2196" s="6">
        <v>158984</v>
      </c>
      <c r="F2196" s="3" t="s">
        <v>3013</v>
      </c>
      <c r="G2196" s="8">
        <v>40000</v>
      </c>
      <c r="H2196" s="6">
        <v>95</v>
      </c>
      <c r="I2196" s="6">
        <v>158609</v>
      </c>
      <c r="J2196" s="13">
        <v>45138</v>
      </c>
      <c r="K2196" s="9">
        <v>40000</v>
      </c>
      <c r="L2196" s="4" t="s">
        <v>4628</v>
      </c>
      <c r="M2196" s="4" t="s">
        <v>4632</v>
      </c>
      <c r="N2196" s="4">
        <f>VLOOKUP(I2196,BaseModelo!$A$2:$E$5075,5)</f>
        <v>9</v>
      </c>
      <c r="P2196" s="15">
        <v>85.000000000000014</v>
      </c>
      <c r="Q2196" s="4">
        <f>VLOOKUP(I2196,BaseModelo!$A$2:$E$5075,3)</f>
        <v>147</v>
      </c>
      <c r="R2196" s="4">
        <f t="shared" si="680"/>
        <v>32283000</v>
      </c>
      <c r="S2196" s="16">
        <f t="shared" si="681"/>
        <v>1.2390422203636588E-3</v>
      </c>
      <c r="T2196" s="4">
        <f t="shared" si="692"/>
        <v>0.11770901093454759</v>
      </c>
      <c r="U2196" s="4">
        <f t="shared" si="693"/>
        <v>0.10531858873091102</v>
      </c>
      <c r="V2196" s="6">
        <f t="shared" si="682"/>
        <v>0</v>
      </c>
      <c r="W2196" s="16" t="str">
        <f t="shared" si="683"/>
        <v/>
      </c>
      <c r="X2196" s="4" t="str">
        <f t="shared" si="694"/>
        <v/>
      </c>
      <c r="Y2196" s="4" t="str">
        <f t="shared" si="684"/>
        <v/>
      </c>
      <c r="Z2196" s="4">
        <f t="shared" si="685"/>
        <v>5305000</v>
      </c>
      <c r="AA2196" s="16">
        <f t="shared" si="686"/>
        <v>7.540056550424128E-3</v>
      </c>
      <c r="AB2196" s="15">
        <f t="shared" si="695"/>
        <v>0.71630537229029212</v>
      </c>
      <c r="AC2196" s="15">
        <f t="shared" si="696"/>
        <v>0.640904806786051</v>
      </c>
      <c r="AD2196" s="4">
        <v>158982</v>
      </c>
      <c r="AE2196" s="26">
        <v>6537.92</v>
      </c>
      <c r="AF2196" s="26">
        <v>6537.92</v>
      </c>
      <c r="AG2196" s="4">
        <f t="shared" si="697"/>
        <v>3095000</v>
      </c>
      <c r="AH2196" s="16">
        <f t="shared" si="687"/>
        <v>1.2924071082390954E-2</v>
      </c>
      <c r="AI2196" s="15">
        <f t="shared" si="688"/>
        <v>1.2277867528271407</v>
      </c>
      <c r="AJ2196" s="15">
        <f t="shared" si="689"/>
        <v>1.0985460420032314</v>
      </c>
      <c r="AK2196" s="4">
        <f t="shared" si="690"/>
        <v>16319000</v>
      </c>
      <c r="AL2196" s="27">
        <f t="shared" si="691"/>
        <v>2.4511305839818617E-3</v>
      </c>
      <c r="AM2196" s="15">
        <f t="shared" si="698"/>
        <v>0.23285740547827685</v>
      </c>
      <c r="AN2196" s="15">
        <f t="shared" si="699"/>
        <v>2.5814961390014345E-4</v>
      </c>
    </row>
    <row r="2197" spans="1:40" x14ac:dyDescent="0.2">
      <c r="A2197" s="4" t="s">
        <v>4628</v>
      </c>
      <c r="B2197" s="3" t="s">
        <v>4</v>
      </c>
      <c r="C2197" s="6">
        <v>158982</v>
      </c>
      <c r="D2197" s="3" t="s">
        <v>549</v>
      </c>
      <c r="E2197" s="6">
        <v>158985</v>
      </c>
      <c r="F2197" s="3" t="s">
        <v>3014</v>
      </c>
      <c r="G2197" s="8">
        <v>29000</v>
      </c>
      <c r="H2197" s="6">
        <v>90</v>
      </c>
      <c r="I2197" s="6">
        <v>158611</v>
      </c>
      <c r="J2197" s="13">
        <v>45138</v>
      </c>
      <c r="K2197" s="9">
        <v>29000</v>
      </c>
      <c r="L2197" s="4" t="s">
        <v>4628</v>
      </c>
      <c r="M2197" s="4" t="s">
        <v>4632</v>
      </c>
      <c r="N2197" s="4">
        <f>VLOOKUP(I2197,BaseModelo!$A$2:$E$5075,5)</f>
        <v>4</v>
      </c>
      <c r="P2197" s="15">
        <v>100</v>
      </c>
      <c r="Q2197" s="4">
        <f>VLOOKUP(I2197,BaseModelo!$A$2:$E$5075,3)</f>
        <v>110</v>
      </c>
      <c r="R2197" s="4">
        <f t="shared" si="680"/>
        <v>32283000</v>
      </c>
      <c r="S2197" s="16">
        <f t="shared" si="681"/>
        <v>8.9830560976365272E-4</v>
      </c>
      <c r="T2197" s="4">
        <f t="shared" si="692"/>
        <v>8.0847504878728743E-2</v>
      </c>
      <c r="U2197" s="4">
        <f t="shared" si="693"/>
        <v>8.983056097636527E-2</v>
      </c>
      <c r="V2197" s="6">
        <f t="shared" si="682"/>
        <v>0</v>
      </c>
      <c r="W2197" s="16" t="str">
        <f t="shared" si="683"/>
        <v/>
      </c>
      <c r="X2197" s="4" t="str">
        <f t="shared" si="694"/>
        <v/>
      </c>
      <c r="Y2197" s="4" t="str">
        <f t="shared" si="684"/>
        <v/>
      </c>
      <c r="Z2197" s="4">
        <f t="shared" si="685"/>
        <v>2331000</v>
      </c>
      <c r="AA2197" s="16">
        <f t="shared" si="686"/>
        <v>1.2441012441012441E-2</v>
      </c>
      <c r="AB2197" s="15">
        <f t="shared" si="695"/>
        <v>1.1196911196911197</v>
      </c>
      <c r="AC2197" s="15">
        <f t="shared" si="696"/>
        <v>1.2441012441012442</v>
      </c>
      <c r="AD2197" s="4">
        <v>158982</v>
      </c>
      <c r="AE2197" s="26">
        <v>4489.54</v>
      </c>
      <c r="AF2197" s="26">
        <v>4489.54</v>
      </c>
      <c r="AG2197" s="4">
        <f t="shared" si="697"/>
        <v>858000</v>
      </c>
      <c r="AH2197" s="16">
        <f t="shared" si="687"/>
        <v>3.37995337995338E-2</v>
      </c>
      <c r="AI2197" s="15">
        <f t="shared" si="688"/>
        <v>3.0419580419580421</v>
      </c>
      <c r="AJ2197" s="15">
        <f t="shared" si="689"/>
        <v>3.3799533799533799</v>
      </c>
      <c r="AK2197" s="4">
        <f t="shared" si="690"/>
        <v>16319000</v>
      </c>
      <c r="AL2197" s="27">
        <f t="shared" si="691"/>
        <v>1.7770696733868496E-3</v>
      </c>
      <c r="AM2197" s="15">
        <f t="shared" si="698"/>
        <v>0.15993627060481647</v>
      </c>
      <c r="AN2197" s="15">
        <f t="shared" si="699"/>
        <v>1.596351656544269E-4</v>
      </c>
    </row>
    <row r="2198" spans="1:40" x14ac:dyDescent="0.2">
      <c r="A2198" s="4" t="s">
        <v>4628</v>
      </c>
      <c r="B2198" s="3" t="s">
        <v>4</v>
      </c>
      <c r="C2198" s="6">
        <v>158982</v>
      </c>
      <c r="D2198" s="3" t="s">
        <v>549</v>
      </c>
      <c r="E2198" s="6">
        <v>158986</v>
      </c>
      <c r="F2198" s="3" t="s">
        <v>3015</v>
      </c>
      <c r="G2198" s="8">
        <v>40000</v>
      </c>
      <c r="H2198" s="6">
        <v>95</v>
      </c>
      <c r="I2198" s="6">
        <v>158809</v>
      </c>
      <c r="J2198" s="13">
        <v>45138</v>
      </c>
      <c r="K2198" s="9">
        <v>40000</v>
      </c>
      <c r="L2198" s="4" t="s">
        <v>4628</v>
      </c>
      <c r="M2198" s="4" t="s">
        <v>4632</v>
      </c>
      <c r="N2198" s="4">
        <f>VLOOKUP(I2198,BaseModelo!$A$2:$E$5075,5)</f>
        <v>5</v>
      </c>
      <c r="P2198" s="15">
        <v>85.000000000000014</v>
      </c>
      <c r="Q2198" s="4">
        <f>VLOOKUP(I2198,BaseModelo!$A$2:$E$5075,3)</f>
        <v>110</v>
      </c>
      <c r="R2198" s="4">
        <f t="shared" si="680"/>
        <v>32283000</v>
      </c>
      <c r="S2198" s="16">
        <f t="shared" si="681"/>
        <v>1.2390422203636588E-3</v>
      </c>
      <c r="T2198" s="4">
        <f t="shared" si="692"/>
        <v>0.11770901093454759</v>
      </c>
      <c r="U2198" s="4">
        <f t="shared" si="693"/>
        <v>0.10531858873091102</v>
      </c>
      <c r="V2198" s="6">
        <f t="shared" si="682"/>
        <v>0</v>
      </c>
      <c r="W2198" s="16" t="str">
        <f t="shared" si="683"/>
        <v/>
      </c>
      <c r="X2198" s="4" t="str">
        <f t="shared" si="694"/>
        <v/>
      </c>
      <c r="Y2198" s="4" t="str">
        <f t="shared" si="684"/>
        <v/>
      </c>
      <c r="Z2198" s="4">
        <f t="shared" si="685"/>
        <v>4058000</v>
      </c>
      <c r="AA2198" s="16">
        <f t="shared" si="686"/>
        <v>9.857072449482503E-3</v>
      </c>
      <c r="AB2198" s="15">
        <f t="shared" si="695"/>
        <v>0.93642188270083782</v>
      </c>
      <c r="AC2198" s="15">
        <f t="shared" si="696"/>
        <v>0.83785115820601286</v>
      </c>
      <c r="AD2198" s="4">
        <v>158982</v>
      </c>
      <c r="AE2198" s="26">
        <v>6537.92</v>
      </c>
      <c r="AF2198" s="26">
        <v>6537.92</v>
      </c>
      <c r="AG2198" s="4">
        <f t="shared" si="697"/>
        <v>2193000</v>
      </c>
      <c r="AH2198" s="16">
        <f t="shared" si="687"/>
        <v>1.823985408116735E-2</v>
      </c>
      <c r="AI2198" s="15">
        <f t="shared" si="688"/>
        <v>1.7327861377108982</v>
      </c>
      <c r="AJ2198" s="15">
        <f t="shared" si="689"/>
        <v>1.5503875968992251</v>
      </c>
      <c r="AK2198" s="4">
        <f t="shared" si="690"/>
        <v>16319000</v>
      </c>
      <c r="AL2198" s="27">
        <f t="shared" si="691"/>
        <v>2.4511305839818617E-3</v>
      </c>
      <c r="AM2198" s="15">
        <f t="shared" si="698"/>
        <v>0.23285740547827685</v>
      </c>
      <c r="AN2198" s="15">
        <f t="shared" si="699"/>
        <v>2.5814961390014345E-4</v>
      </c>
    </row>
    <row r="2199" spans="1:40" x14ac:dyDescent="0.2">
      <c r="A2199" s="4" t="s">
        <v>4628</v>
      </c>
      <c r="B2199" s="3" t="s">
        <v>4</v>
      </c>
      <c r="C2199" s="6">
        <v>158982</v>
      </c>
      <c r="D2199" s="3" t="s">
        <v>549</v>
      </c>
      <c r="E2199" s="6">
        <v>158987</v>
      </c>
      <c r="F2199" s="3" t="s">
        <v>3016</v>
      </c>
      <c r="G2199" s="8">
        <v>29000</v>
      </c>
      <c r="H2199" s="6">
        <v>95</v>
      </c>
      <c r="I2199" s="6">
        <v>158608</v>
      </c>
      <c r="J2199" s="13">
        <v>45138</v>
      </c>
      <c r="K2199" s="9">
        <v>29000</v>
      </c>
      <c r="L2199" s="4" t="s">
        <v>4628</v>
      </c>
      <c r="M2199" s="4" t="s">
        <v>4632</v>
      </c>
      <c r="N2199" s="4">
        <f>VLOOKUP(I2199,BaseModelo!$A$2:$E$5075,5)</f>
        <v>7</v>
      </c>
      <c r="P2199" s="15">
        <v>100</v>
      </c>
      <c r="Q2199" s="4">
        <f>VLOOKUP(I2199,BaseModelo!$A$2:$E$5075,3)</f>
        <v>127</v>
      </c>
      <c r="R2199" s="4">
        <f t="shared" si="680"/>
        <v>32283000</v>
      </c>
      <c r="S2199" s="16">
        <f t="shared" si="681"/>
        <v>8.9830560976365272E-4</v>
      </c>
      <c r="T2199" s="4">
        <f t="shared" si="692"/>
        <v>8.5339032927547007E-2</v>
      </c>
      <c r="U2199" s="4">
        <f t="shared" si="693"/>
        <v>8.983056097636527E-2</v>
      </c>
      <c r="V2199" s="6">
        <f t="shared" si="682"/>
        <v>0</v>
      </c>
      <c r="W2199" s="16" t="str">
        <f t="shared" si="683"/>
        <v/>
      </c>
      <c r="X2199" s="4" t="str">
        <f t="shared" si="694"/>
        <v/>
      </c>
      <c r="Y2199" s="4" t="str">
        <f t="shared" si="684"/>
        <v/>
      </c>
      <c r="Z2199" s="4">
        <f t="shared" si="685"/>
        <v>4022000</v>
      </c>
      <c r="AA2199" s="16">
        <f t="shared" si="686"/>
        <v>7.2103431128791645E-3</v>
      </c>
      <c r="AB2199" s="15">
        <f t="shared" si="695"/>
        <v>0.6849825957235206</v>
      </c>
      <c r="AC2199" s="15">
        <f t="shared" si="696"/>
        <v>0.7210343112879164</v>
      </c>
      <c r="AD2199" s="4">
        <v>158982</v>
      </c>
      <c r="AE2199" s="26">
        <v>4751.76</v>
      </c>
      <c r="AF2199" s="26">
        <v>4751.76</v>
      </c>
      <c r="AG2199" s="4">
        <f t="shared" si="697"/>
        <v>2184000</v>
      </c>
      <c r="AH2199" s="16">
        <f t="shared" si="687"/>
        <v>1.3278388278388278E-2</v>
      </c>
      <c r="AI2199" s="15">
        <f t="shared" si="688"/>
        <v>1.2614468864468864</v>
      </c>
      <c r="AJ2199" s="15">
        <f t="shared" si="689"/>
        <v>1.3278388278388278</v>
      </c>
      <c r="AK2199" s="4">
        <f t="shared" si="690"/>
        <v>16319000</v>
      </c>
      <c r="AL2199" s="27">
        <f t="shared" si="691"/>
        <v>1.7770696733868496E-3</v>
      </c>
      <c r="AM2199" s="15">
        <f t="shared" si="698"/>
        <v>0.16882161897175071</v>
      </c>
      <c r="AN2199" s="15">
        <f t="shared" si="699"/>
        <v>1.596351656544269E-4</v>
      </c>
    </row>
    <row r="2200" spans="1:40" x14ac:dyDescent="0.2">
      <c r="A2200" s="4" t="s">
        <v>4628</v>
      </c>
      <c r="B2200" s="3" t="s">
        <v>4</v>
      </c>
      <c r="C2200" s="6">
        <v>158982</v>
      </c>
      <c r="D2200" s="3" t="s">
        <v>549</v>
      </c>
      <c r="E2200" s="6">
        <v>158988</v>
      </c>
      <c r="F2200" s="3" t="s">
        <v>3017</v>
      </c>
      <c r="G2200" s="8">
        <v>8000</v>
      </c>
      <c r="H2200" s="6">
        <v>142</v>
      </c>
      <c r="I2200" s="6">
        <v>158607</v>
      </c>
      <c r="J2200" s="13">
        <v>45138</v>
      </c>
      <c r="K2200" s="9">
        <v>8000</v>
      </c>
      <c r="L2200" s="4" t="s">
        <v>4628</v>
      </c>
      <c r="M2200" s="4" t="s">
        <v>4632</v>
      </c>
      <c r="N2200" s="4">
        <f>VLOOKUP(I2200,BaseModelo!$A$2:$E$5075,5)</f>
        <v>4</v>
      </c>
      <c r="P2200" s="15">
        <v>142.00000000000003</v>
      </c>
      <c r="Q2200" s="4">
        <f>VLOOKUP(I2200,BaseModelo!$A$2:$E$5075,3)</f>
        <v>110</v>
      </c>
      <c r="R2200" s="4">
        <f t="shared" si="680"/>
        <v>32283000</v>
      </c>
      <c r="S2200" s="16">
        <f t="shared" si="681"/>
        <v>2.4780844407273179E-4</v>
      </c>
      <c r="T2200" s="4">
        <f t="shared" si="692"/>
        <v>3.5188799058327912E-2</v>
      </c>
      <c r="U2200" s="4">
        <f t="shared" si="693"/>
        <v>3.5188799058327919E-2</v>
      </c>
      <c r="V2200" s="6">
        <f t="shared" si="682"/>
        <v>0</v>
      </c>
      <c r="W2200" s="16" t="str">
        <f t="shared" si="683"/>
        <v/>
      </c>
      <c r="X2200" s="4" t="str">
        <f t="shared" si="694"/>
        <v/>
      </c>
      <c r="Y2200" s="4" t="str">
        <f t="shared" si="684"/>
        <v/>
      </c>
      <c r="Z2200" s="4">
        <f t="shared" si="685"/>
        <v>2331000</v>
      </c>
      <c r="AA2200" s="16">
        <f t="shared" si="686"/>
        <v>3.432003432003432E-3</v>
      </c>
      <c r="AB2200" s="15">
        <f t="shared" si="695"/>
        <v>0.48734448734448738</v>
      </c>
      <c r="AC2200" s="15">
        <f t="shared" si="696"/>
        <v>0.48734448734448743</v>
      </c>
      <c r="AD2200" s="4">
        <v>158982</v>
      </c>
      <c r="AE2200" s="26">
        <v>2013.74</v>
      </c>
      <c r="AF2200" s="26">
        <v>2013.74</v>
      </c>
      <c r="AG2200" s="4">
        <f t="shared" si="697"/>
        <v>858000</v>
      </c>
      <c r="AH2200" s="16">
        <f t="shared" si="687"/>
        <v>9.324009324009324E-3</v>
      </c>
      <c r="AI2200" s="15">
        <f t="shared" si="688"/>
        <v>1.324009324009324</v>
      </c>
      <c r="AJ2200" s="15">
        <f t="shared" si="689"/>
        <v>1.3240093240093243</v>
      </c>
      <c r="AK2200" s="4">
        <f t="shared" si="690"/>
        <v>16319000</v>
      </c>
      <c r="AL2200" s="27">
        <f t="shared" si="691"/>
        <v>4.9022611679637234E-4</v>
      </c>
      <c r="AM2200" s="15">
        <f t="shared" si="698"/>
        <v>6.9612108585084875E-2</v>
      </c>
      <c r="AN2200" s="15">
        <f t="shared" si="699"/>
        <v>1.725046831709194E-5</v>
      </c>
    </row>
    <row r="2201" spans="1:40" x14ac:dyDescent="0.2">
      <c r="A2201" s="4" t="s">
        <v>4627</v>
      </c>
      <c r="B2201" s="2" t="s">
        <v>17</v>
      </c>
      <c r="C2201" s="5">
        <v>158992</v>
      </c>
      <c r="D2201" s="2" t="s">
        <v>545</v>
      </c>
      <c r="E2201" s="5">
        <v>158993</v>
      </c>
      <c r="F2201" s="2" t="s">
        <v>2972</v>
      </c>
      <c r="G2201" s="7">
        <v>10000</v>
      </c>
      <c r="H2201" s="5">
        <v>142</v>
      </c>
      <c r="I2201" s="6">
        <v>158367</v>
      </c>
      <c r="J2201" s="13">
        <v>45138</v>
      </c>
      <c r="K2201" s="9">
        <v>6893.951973793457</v>
      </c>
      <c r="L2201" s="4" t="s">
        <v>4627</v>
      </c>
      <c r="M2201" s="4" t="s">
        <v>4632</v>
      </c>
      <c r="N2201" s="4">
        <f>VLOOKUP(I2201,BaseModelo!$A$2:$E$5075,5)</f>
        <v>8</v>
      </c>
      <c r="P2201" s="15">
        <v>142.00000000000003</v>
      </c>
      <c r="Q2201" s="4">
        <f>VLOOKUP(I2201,BaseModelo!$A$2:$E$5075,3)</f>
        <v>132</v>
      </c>
      <c r="R2201" s="4">
        <f t="shared" si="680"/>
        <v>32283000</v>
      </c>
      <c r="S2201" s="16">
        <f t="shared" si="681"/>
        <v>3.0976055509091471E-4</v>
      </c>
      <c r="T2201" s="4">
        <f t="shared" si="692"/>
        <v>4.3985998822909891E-2</v>
      </c>
      <c r="U2201" s="4">
        <f t="shared" si="693"/>
        <v>4.3985998822909898E-2</v>
      </c>
      <c r="V2201" s="6">
        <f t="shared" si="682"/>
        <v>0</v>
      </c>
      <c r="W2201" s="16" t="str">
        <f t="shared" si="683"/>
        <v/>
      </c>
      <c r="X2201" s="4" t="str">
        <f t="shared" si="694"/>
        <v/>
      </c>
      <c r="Y2201" s="4" t="str">
        <f t="shared" si="684"/>
        <v/>
      </c>
      <c r="Z2201" s="4">
        <f t="shared" si="685"/>
        <v>5836000</v>
      </c>
      <c r="AA2201" s="16">
        <f t="shared" si="686"/>
        <v>1.7135023989033585E-3</v>
      </c>
      <c r="AB2201" s="15">
        <f t="shared" si="695"/>
        <v>0.2433173406442769</v>
      </c>
      <c r="AC2201" s="15">
        <f t="shared" si="696"/>
        <v>0.24331734064427696</v>
      </c>
      <c r="AD2201" s="4">
        <v>158992</v>
      </c>
      <c r="AE2201" s="26">
        <v>2510.34</v>
      </c>
      <c r="AF2201" s="26">
        <v>2264.5454305655667</v>
      </c>
      <c r="AG2201" s="4">
        <f t="shared" si="697"/>
        <v>2254000</v>
      </c>
      <c r="AH2201" s="16">
        <f t="shared" si="687"/>
        <v>4.4365572315882874E-3</v>
      </c>
      <c r="AI2201" s="15">
        <f t="shared" si="688"/>
        <v>0.62999112688553682</v>
      </c>
      <c r="AJ2201" s="15">
        <f t="shared" si="689"/>
        <v>0.62999112688553693</v>
      </c>
      <c r="AK2201" s="4">
        <f t="shared" si="690"/>
        <v>15073000</v>
      </c>
      <c r="AL2201" s="27">
        <f t="shared" si="691"/>
        <v>6.6343793538114506E-4</v>
      </c>
      <c r="AM2201" s="15">
        <f t="shared" si="698"/>
        <v>9.4208186824122603E-2</v>
      </c>
      <c r="AN2201" s="15">
        <f t="shared" si="699"/>
        <v>2.918198024474882E-5</v>
      </c>
    </row>
    <row r="2202" spans="1:40" x14ac:dyDescent="0.2">
      <c r="A2202" s="4" t="s">
        <v>4627</v>
      </c>
      <c r="B2202" s="3" t="s">
        <v>17</v>
      </c>
      <c r="C2202" s="6">
        <v>158992</v>
      </c>
      <c r="D2202" s="3" t="s">
        <v>545</v>
      </c>
      <c r="E2202" s="6">
        <v>158994</v>
      </c>
      <c r="F2202" s="3" t="s">
        <v>2993</v>
      </c>
      <c r="G2202" s="8">
        <v>7000</v>
      </c>
      <c r="H2202" s="6">
        <v>142</v>
      </c>
      <c r="I2202" s="6">
        <v>158377</v>
      </c>
      <c r="J2202" s="13">
        <v>45138</v>
      </c>
      <c r="K2202" s="9">
        <v>4825.7663816554204</v>
      </c>
      <c r="L2202" s="4" t="s">
        <v>4627</v>
      </c>
      <c r="M2202" s="4" t="s">
        <v>4632</v>
      </c>
      <c r="N2202" s="4">
        <f>VLOOKUP(I2202,BaseModelo!$A$2:$E$5075,5)</f>
        <v>7</v>
      </c>
      <c r="P2202" s="15">
        <v>142.00000000000003</v>
      </c>
      <c r="Q2202" s="4">
        <f>VLOOKUP(I2202,BaseModelo!$A$2:$E$5075,3)</f>
        <v>127</v>
      </c>
      <c r="R2202" s="4">
        <f t="shared" si="680"/>
        <v>32283000</v>
      </c>
      <c r="S2202" s="16">
        <f t="shared" si="681"/>
        <v>2.168323885636403E-4</v>
      </c>
      <c r="T2202" s="4">
        <f t="shared" si="692"/>
        <v>3.0790199176036922E-2</v>
      </c>
      <c r="U2202" s="4">
        <f t="shared" si="693"/>
        <v>3.0790199176036929E-2</v>
      </c>
      <c r="V2202" s="6">
        <f t="shared" si="682"/>
        <v>0</v>
      </c>
      <c r="W2202" s="16" t="str">
        <f t="shared" si="683"/>
        <v/>
      </c>
      <c r="X2202" s="4" t="str">
        <f t="shared" si="694"/>
        <v/>
      </c>
      <c r="Y2202" s="4" t="str">
        <f t="shared" si="684"/>
        <v/>
      </c>
      <c r="Z2202" s="4">
        <f t="shared" si="685"/>
        <v>4022000</v>
      </c>
      <c r="AA2202" s="16">
        <f t="shared" si="686"/>
        <v>1.7404276479363501E-3</v>
      </c>
      <c r="AB2202" s="15">
        <f t="shared" si="695"/>
        <v>0.24714072600696171</v>
      </c>
      <c r="AC2202" s="15">
        <f t="shared" si="696"/>
        <v>0.24714072600696177</v>
      </c>
      <c r="AD2202" s="4">
        <v>158992</v>
      </c>
      <c r="AE2202" s="26">
        <v>1758.65</v>
      </c>
      <c r="AF2202" s="26">
        <v>1586.4555484373166</v>
      </c>
      <c r="AG2202" s="4">
        <f t="shared" si="697"/>
        <v>1778000</v>
      </c>
      <c r="AH2202" s="16">
        <f t="shared" si="687"/>
        <v>3.937007874015748E-3</v>
      </c>
      <c r="AI2202" s="15">
        <f t="shared" si="688"/>
        <v>0.55905511811023623</v>
      </c>
      <c r="AJ2202" s="15">
        <f t="shared" si="689"/>
        <v>0.55905511811023634</v>
      </c>
      <c r="AK2202" s="4">
        <f t="shared" si="690"/>
        <v>15073000</v>
      </c>
      <c r="AL2202" s="27">
        <f t="shared" si="691"/>
        <v>4.6440655476680156E-4</v>
      </c>
      <c r="AM2202" s="15">
        <f t="shared" si="698"/>
        <v>6.5945730776885828E-2</v>
      </c>
      <c r="AN2202" s="15">
        <f t="shared" si="699"/>
        <v>1.4299170319926922E-5</v>
      </c>
    </row>
    <row r="2203" spans="1:40" x14ac:dyDescent="0.2">
      <c r="A2203" s="4" t="s">
        <v>4627</v>
      </c>
      <c r="B2203" s="3" t="s">
        <v>17</v>
      </c>
      <c r="C2203" s="6">
        <v>158992</v>
      </c>
      <c r="D2203" s="3" t="s">
        <v>545</v>
      </c>
      <c r="E2203" s="6">
        <v>158995</v>
      </c>
      <c r="F2203" s="3" t="s">
        <v>2994</v>
      </c>
      <c r="G2203" s="8">
        <v>7000</v>
      </c>
      <c r="H2203" s="6">
        <v>142</v>
      </c>
      <c r="I2203" s="6">
        <v>158578</v>
      </c>
      <c r="J2203" s="13">
        <v>45138</v>
      </c>
      <c r="K2203" s="9">
        <v>4825.7663816554204</v>
      </c>
      <c r="L2203" s="4" t="s">
        <v>4627</v>
      </c>
      <c r="M2203" s="4" t="s">
        <v>4632</v>
      </c>
      <c r="N2203" s="4">
        <f>VLOOKUP(I2203,BaseModelo!$A$2:$E$5075,5)</f>
        <v>9</v>
      </c>
      <c r="P2203" s="15">
        <v>142.00000000000003</v>
      </c>
      <c r="Q2203" s="4">
        <f>VLOOKUP(I2203,BaseModelo!$A$2:$E$5075,3)</f>
        <v>147</v>
      </c>
      <c r="R2203" s="4">
        <f t="shared" si="680"/>
        <v>32283000</v>
      </c>
      <c r="S2203" s="16">
        <f t="shared" si="681"/>
        <v>2.168323885636403E-4</v>
      </c>
      <c r="T2203" s="4">
        <f t="shared" si="692"/>
        <v>3.0790199176036922E-2</v>
      </c>
      <c r="U2203" s="4">
        <f t="shared" si="693"/>
        <v>3.0790199176036929E-2</v>
      </c>
      <c r="V2203" s="6">
        <f t="shared" si="682"/>
        <v>0</v>
      </c>
      <c r="W2203" s="16" t="str">
        <f t="shared" si="683"/>
        <v/>
      </c>
      <c r="X2203" s="4" t="str">
        <f t="shared" si="694"/>
        <v/>
      </c>
      <c r="Y2203" s="4" t="str">
        <f t="shared" si="684"/>
        <v/>
      </c>
      <c r="Z2203" s="4">
        <f t="shared" si="685"/>
        <v>5305000</v>
      </c>
      <c r="AA2203" s="16">
        <f t="shared" si="686"/>
        <v>1.3195098963242225E-3</v>
      </c>
      <c r="AB2203" s="15">
        <f t="shared" si="695"/>
        <v>0.18737040527803958</v>
      </c>
      <c r="AC2203" s="15">
        <f t="shared" si="696"/>
        <v>0.18737040527803964</v>
      </c>
      <c r="AD2203" s="4">
        <v>158992</v>
      </c>
      <c r="AE2203" s="26">
        <v>1758.65</v>
      </c>
      <c r="AF2203" s="26">
        <v>1586.4555484373166</v>
      </c>
      <c r="AG2203" s="4">
        <f t="shared" si="697"/>
        <v>2114000</v>
      </c>
      <c r="AH2203" s="16">
        <f t="shared" si="687"/>
        <v>3.3112582781456954E-3</v>
      </c>
      <c r="AI2203" s="15">
        <f t="shared" si="688"/>
        <v>0.47019867549668876</v>
      </c>
      <c r="AJ2203" s="15">
        <f t="shared" si="689"/>
        <v>0.47019867549668881</v>
      </c>
      <c r="AK2203" s="4">
        <f t="shared" si="690"/>
        <v>15073000</v>
      </c>
      <c r="AL2203" s="27">
        <f t="shared" si="691"/>
        <v>4.6440655476680156E-4</v>
      </c>
      <c r="AM2203" s="15">
        <f t="shared" si="698"/>
        <v>6.5945730776885828E-2</v>
      </c>
      <c r="AN2203" s="15">
        <f t="shared" si="699"/>
        <v>1.4299170319926922E-5</v>
      </c>
    </row>
    <row r="2204" spans="1:40" x14ac:dyDescent="0.2">
      <c r="A2204" s="4" t="s">
        <v>4627</v>
      </c>
      <c r="B2204" s="3" t="s">
        <v>17</v>
      </c>
      <c r="C2204" s="6">
        <v>158992</v>
      </c>
      <c r="D2204" s="3" t="s">
        <v>545</v>
      </c>
      <c r="E2204" s="6">
        <v>158996</v>
      </c>
      <c r="F2204" s="3" t="s">
        <v>2995</v>
      </c>
      <c r="G2204" s="8">
        <v>7000</v>
      </c>
      <c r="H2204" s="6">
        <v>142</v>
      </c>
      <c r="I2204" s="6">
        <v>158599</v>
      </c>
      <c r="J2204" s="13">
        <v>45138</v>
      </c>
      <c r="K2204" s="9">
        <v>4825.7663816554204</v>
      </c>
      <c r="L2204" s="4" t="s">
        <v>4627</v>
      </c>
      <c r="M2204" s="4" t="s">
        <v>4632</v>
      </c>
      <c r="N2204" s="4">
        <f>VLOOKUP(I2204,BaseModelo!$A$2:$E$5075,5)</f>
        <v>10</v>
      </c>
      <c r="P2204" s="15">
        <v>142.00000000000003</v>
      </c>
      <c r="Q2204" s="4">
        <f>VLOOKUP(I2204,BaseModelo!$A$2:$E$5075,3)</f>
        <v>0</v>
      </c>
      <c r="R2204" s="4">
        <f t="shared" si="680"/>
        <v>32283000</v>
      </c>
      <c r="S2204" s="16">
        <f t="shared" si="681"/>
        <v>2.168323885636403E-4</v>
      </c>
      <c r="T2204" s="4">
        <f t="shared" si="692"/>
        <v>3.0790199176036922E-2</v>
      </c>
      <c r="U2204" s="4">
        <f t="shared" si="693"/>
        <v>3.0790199176036929E-2</v>
      </c>
      <c r="V2204" s="6">
        <f t="shared" si="682"/>
        <v>0</v>
      </c>
      <c r="W2204" s="16" t="str">
        <f t="shared" si="683"/>
        <v/>
      </c>
      <c r="X2204" s="4" t="str">
        <f t="shared" si="694"/>
        <v/>
      </c>
      <c r="Y2204" s="4" t="str">
        <f t="shared" si="684"/>
        <v/>
      </c>
      <c r="Z2204" s="4">
        <f t="shared" si="685"/>
        <v>4121000</v>
      </c>
      <c r="AA2204" s="16">
        <f t="shared" si="686"/>
        <v>1.6986168405726766E-3</v>
      </c>
      <c r="AB2204" s="15">
        <f t="shared" si="695"/>
        <v>0.24120359136132008</v>
      </c>
      <c r="AC2204" s="15">
        <f t="shared" si="696"/>
        <v>0.24120359136132014</v>
      </c>
      <c r="AD2204" s="4">
        <v>158992</v>
      </c>
      <c r="AE2204" s="26">
        <v>1758.65</v>
      </c>
      <c r="AF2204" s="26">
        <v>1586.4555484373166</v>
      </c>
      <c r="AG2204" s="4">
        <f t="shared" si="697"/>
        <v>2105000</v>
      </c>
      <c r="AH2204" s="16">
        <f t="shared" si="687"/>
        <v>3.3254156769596198E-3</v>
      </c>
      <c r="AI2204" s="15">
        <f t="shared" si="688"/>
        <v>0.47220902612826604</v>
      </c>
      <c r="AJ2204" s="15">
        <f t="shared" si="689"/>
        <v>0.4722090261282661</v>
      </c>
      <c r="AK2204" s="4">
        <f t="shared" si="690"/>
        <v>15073000</v>
      </c>
      <c r="AL2204" s="27">
        <f t="shared" si="691"/>
        <v>4.6440655476680156E-4</v>
      </c>
      <c r="AM2204" s="15">
        <f t="shared" si="698"/>
        <v>6.5945730776885828E-2</v>
      </c>
      <c r="AN2204" s="15">
        <f t="shared" si="699"/>
        <v>1.4299170319926922E-5</v>
      </c>
    </row>
    <row r="2205" spans="1:40" x14ac:dyDescent="0.2">
      <c r="A2205" s="4" t="s">
        <v>4627</v>
      </c>
      <c r="B2205" s="3" t="s">
        <v>17</v>
      </c>
      <c r="C2205" s="6">
        <v>158992</v>
      </c>
      <c r="D2205" s="3" t="s">
        <v>545</v>
      </c>
      <c r="E2205" s="6">
        <v>159005</v>
      </c>
      <c r="F2205" s="3" t="s">
        <v>2996</v>
      </c>
      <c r="G2205" s="8">
        <v>7000</v>
      </c>
      <c r="H2205" s="6">
        <v>142</v>
      </c>
      <c r="I2205" s="6">
        <v>158369</v>
      </c>
      <c r="J2205" s="13">
        <v>45138</v>
      </c>
      <c r="K2205" s="9">
        <v>4825.7663816554204</v>
      </c>
      <c r="L2205" s="4" t="s">
        <v>4627</v>
      </c>
      <c r="M2205" s="4" t="s">
        <v>4632</v>
      </c>
      <c r="N2205" s="4">
        <f>VLOOKUP(I2205,BaseModelo!$A$2:$E$5075,5)</f>
        <v>8</v>
      </c>
      <c r="P2205" s="15">
        <v>142.00000000000003</v>
      </c>
      <c r="Q2205" s="4">
        <f>VLOOKUP(I2205,BaseModelo!$A$2:$E$5075,3)</f>
        <v>132</v>
      </c>
      <c r="R2205" s="4">
        <f t="shared" si="680"/>
        <v>32283000</v>
      </c>
      <c r="S2205" s="16">
        <f t="shared" si="681"/>
        <v>2.168323885636403E-4</v>
      </c>
      <c r="T2205" s="4">
        <f t="shared" si="692"/>
        <v>3.0790199176036922E-2</v>
      </c>
      <c r="U2205" s="4">
        <f t="shared" si="693"/>
        <v>3.0790199176036929E-2</v>
      </c>
      <c r="V2205" s="6">
        <f t="shared" si="682"/>
        <v>0</v>
      </c>
      <c r="W2205" s="16" t="str">
        <f t="shared" si="683"/>
        <v/>
      </c>
      <c r="X2205" s="4" t="str">
        <f t="shared" si="694"/>
        <v/>
      </c>
      <c r="Y2205" s="4" t="str">
        <f t="shared" si="684"/>
        <v/>
      </c>
      <c r="Z2205" s="4">
        <f t="shared" si="685"/>
        <v>5836000</v>
      </c>
      <c r="AA2205" s="16">
        <f t="shared" si="686"/>
        <v>1.199451679232351E-3</v>
      </c>
      <c r="AB2205" s="15">
        <f t="shared" si="695"/>
        <v>0.17032213845099384</v>
      </c>
      <c r="AC2205" s="15">
        <f t="shared" si="696"/>
        <v>0.17032213845099387</v>
      </c>
      <c r="AD2205" s="4">
        <v>158992</v>
      </c>
      <c r="AE2205" s="26">
        <v>1758.65</v>
      </c>
      <c r="AF2205" s="26">
        <v>1586.4555484373166</v>
      </c>
      <c r="AG2205" s="4">
        <f t="shared" si="697"/>
        <v>2254000</v>
      </c>
      <c r="AH2205" s="16">
        <f t="shared" si="687"/>
        <v>3.105590062111801E-3</v>
      </c>
      <c r="AI2205" s="15">
        <f t="shared" si="688"/>
        <v>0.44099378881987572</v>
      </c>
      <c r="AJ2205" s="15">
        <f t="shared" si="689"/>
        <v>0.44099378881987583</v>
      </c>
      <c r="AK2205" s="4">
        <f t="shared" si="690"/>
        <v>15073000</v>
      </c>
      <c r="AL2205" s="27">
        <f t="shared" si="691"/>
        <v>4.6440655476680156E-4</v>
      </c>
      <c r="AM2205" s="15">
        <f t="shared" si="698"/>
        <v>6.5945730776885828E-2</v>
      </c>
      <c r="AN2205" s="15">
        <f t="shared" si="699"/>
        <v>1.4299170319926922E-5</v>
      </c>
    </row>
    <row r="2206" spans="1:40" x14ac:dyDescent="0.2">
      <c r="A2206" s="4" t="s">
        <v>4627</v>
      </c>
      <c r="B2206" s="3" t="s">
        <v>10</v>
      </c>
      <c r="C2206" s="6">
        <v>159033</v>
      </c>
      <c r="D2206" s="3" t="s">
        <v>356</v>
      </c>
      <c r="E2206" s="6">
        <v>159130</v>
      </c>
      <c r="F2206" s="3" t="s">
        <v>3012</v>
      </c>
      <c r="G2206" s="8">
        <v>5000</v>
      </c>
      <c r="H2206" s="6">
        <v>147</v>
      </c>
      <c r="I2206" s="6">
        <v>159022</v>
      </c>
      <c r="J2206" s="13">
        <v>45138</v>
      </c>
      <c r="K2206" s="9">
        <v>5000</v>
      </c>
      <c r="L2206" s="4" t="s">
        <v>4627</v>
      </c>
      <c r="M2206" s="4" t="s">
        <v>4632</v>
      </c>
      <c r="N2206" s="4">
        <f>VLOOKUP(I2206,BaseModelo!$A$2:$E$5075,5)</f>
        <v>10</v>
      </c>
      <c r="P2206" s="15">
        <v>147</v>
      </c>
      <c r="Q2206" s="4">
        <f>VLOOKUP(I2206,BaseModelo!$A$2:$E$5075,3)</f>
        <v>0</v>
      </c>
      <c r="R2206" s="4">
        <f t="shared" si="680"/>
        <v>32283000</v>
      </c>
      <c r="S2206" s="16">
        <f t="shared" si="681"/>
        <v>1.5488027754545735E-4</v>
      </c>
      <c r="T2206" s="4">
        <f t="shared" si="692"/>
        <v>2.2767400799182231E-2</v>
      </c>
      <c r="U2206" s="4">
        <f t="shared" si="693"/>
        <v>2.2767400799182231E-2</v>
      </c>
      <c r="V2206" s="6">
        <f t="shared" si="682"/>
        <v>0</v>
      </c>
      <c r="W2206" s="16" t="str">
        <f t="shared" si="683"/>
        <v/>
      </c>
      <c r="X2206" s="4" t="str">
        <f t="shared" si="694"/>
        <v/>
      </c>
      <c r="Y2206" s="4" t="str">
        <f t="shared" si="684"/>
        <v/>
      </c>
      <c r="Z2206" s="4">
        <f t="shared" si="685"/>
        <v>4121000</v>
      </c>
      <c r="AA2206" s="16">
        <f t="shared" si="686"/>
        <v>1.2132977432661976E-3</v>
      </c>
      <c r="AB2206" s="15">
        <f t="shared" si="695"/>
        <v>0.17835476826013105</v>
      </c>
      <c r="AC2206" s="15">
        <f t="shared" si="696"/>
        <v>0.17835476826013105</v>
      </c>
      <c r="AD2206" s="4">
        <v>159033</v>
      </c>
      <c r="AE2206" s="26">
        <v>1303.3399999999999</v>
      </c>
      <c r="AF2206" s="26">
        <v>1303.3399999999999</v>
      </c>
      <c r="AG2206" s="4">
        <f t="shared" si="697"/>
        <v>2105000</v>
      </c>
      <c r="AH2206" s="16">
        <f t="shared" si="687"/>
        <v>2.3752969121140144E-3</v>
      </c>
      <c r="AI2206" s="15">
        <f t="shared" si="688"/>
        <v>0.34916864608076009</v>
      </c>
      <c r="AJ2206" s="15">
        <f t="shared" si="689"/>
        <v>0.34916864608076009</v>
      </c>
      <c r="AK2206" s="4">
        <f t="shared" si="690"/>
        <v>15073000</v>
      </c>
      <c r="AL2206" s="27">
        <f t="shared" si="691"/>
        <v>3.3171896769057253E-4</v>
      </c>
      <c r="AM2206" s="15">
        <f t="shared" si="698"/>
        <v>4.8762688250514163E-2</v>
      </c>
      <c r="AN2206" s="15">
        <f t="shared" si="699"/>
        <v>7.5523786901022457E-6</v>
      </c>
    </row>
    <row r="2207" spans="1:40" x14ac:dyDescent="0.2">
      <c r="A2207" s="4" t="s">
        <v>4627</v>
      </c>
      <c r="B2207" s="2" t="s">
        <v>7</v>
      </c>
      <c r="C2207" s="5">
        <v>159044</v>
      </c>
      <c r="D2207" s="2" t="s">
        <v>546</v>
      </c>
      <c r="E2207" s="5">
        <v>159045</v>
      </c>
      <c r="F2207" s="2" t="s">
        <v>2997</v>
      </c>
      <c r="G2207" s="7">
        <v>10000</v>
      </c>
      <c r="H2207" s="5">
        <v>142</v>
      </c>
      <c r="I2207" s="6">
        <v>159018</v>
      </c>
      <c r="J2207" s="13">
        <v>45138</v>
      </c>
      <c r="K2207" s="9">
        <v>6803.412561753762</v>
      </c>
      <c r="L2207" s="4" t="s">
        <v>4627</v>
      </c>
      <c r="M2207" s="4" t="s">
        <v>4632</v>
      </c>
      <c r="N2207" s="4">
        <f>VLOOKUP(I2207,BaseModelo!$A$2:$E$5075,5)</f>
        <v>7</v>
      </c>
      <c r="P2207" s="15">
        <v>142.00000000000003</v>
      </c>
      <c r="Q2207" s="4">
        <f>VLOOKUP(I2207,BaseModelo!$A$2:$E$5075,3)</f>
        <v>127</v>
      </c>
      <c r="R2207" s="4">
        <f t="shared" si="680"/>
        <v>32283000</v>
      </c>
      <c r="S2207" s="16">
        <f t="shared" si="681"/>
        <v>3.0976055509091471E-4</v>
      </c>
      <c r="T2207" s="4">
        <f t="shared" si="692"/>
        <v>4.3985998822909891E-2</v>
      </c>
      <c r="U2207" s="4">
        <f t="shared" si="693"/>
        <v>4.3985998822909898E-2</v>
      </c>
      <c r="V2207" s="6">
        <f t="shared" si="682"/>
        <v>0</v>
      </c>
      <c r="W2207" s="16" t="str">
        <f t="shared" si="683"/>
        <v/>
      </c>
      <c r="X2207" s="4" t="str">
        <f t="shared" si="694"/>
        <v/>
      </c>
      <c r="Y2207" s="4" t="str">
        <f t="shared" si="684"/>
        <v/>
      </c>
      <c r="Z2207" s="4">
        <f t="shared" si="685"/>
        <v>4022000</v>
      </c>
      <c r="AA2207" s="16">
        <f t="shared" si="686"/>
        <v>2.4863252113376429E-3</v>
      </c>
      <c r="AB2207" s="15">
        <f t="shared" si="695"/>
        <v>0.35305818000994527</v>
      </c>
      <c r="AC2207" s="15">
        <f t="shared" si="696"/>
        <v>0.35305818000994538</v>
      </c>
      <c r="AD2207" s="4">
        <v>159044</v>
      </c>
      <c r="AE2207" s="26">
        <v>2510.34</v>
      </c>
      <c r="AF2207" s="26">
        <v>2264.6469764527956</v>
      </c>
      <c r="AG2207" s="4">
        <f t="shared" si="697"/>
        <v>1778000</v>
      </c>
      <c r="AH2207" s="16">
        <f t="shared" si="687"/>
        <v>5.6242969628796397E-3</v>
      </c>
      <c r="AI2207" s="15">
        <f t="shared" si="688"/>
        <v>0.79865016872890882</v>
      </c>
      <c r="AJ2207" s="15">
        <f t="shared" si="689"/>
        <v>0.79865016872890904</v>
      </c>
      <c r="AK2207" s="4">
        <f t="shared" si="690"/>
        <v>15073000</v>
      </c>
      <c r="AL2207" s="27">
        <f t="shared" si="691"/>
        <v>6.6343793538114506E-4</v>
      </c>
      <c r="AM2207" s="15">
        <f t="shared" si="698"/>
        <v>9.4208186824122603E-2</v>
      </c>
      <c r="AN2207" s="15">
        <f t="shared" si="699"/>
        <v>2.918198024474882E-5</v>
      </c>
    </row>
    <row r="2208" spans="1:40" x14ac:dyDescent="0.2">
      <c r="A2208" s="4" t="s">
        <v>4627</v>
      </c>
      <c r="B2208" s="3" t="s">
        <v>7</v>
      </c>
      <c r="C2208" s="6">
        <v>159044</v>
      </c>
      <c r="D2208" s="3" t="s">
        <v>546</v>
      </c>
      <c r="E2208" s="6">
        <v>159046</v>
      </c>
      <c r="F2208" s="3" t="s">
        <v>2998</v>
      </c>
      <c r="G2208" s="8">
        <v>7000</v>
      </c>
      <c r="H2208" s="6">
        <v>142</v>
      </c>
      <c r="I2208" s="6">
        <v>158209</v>
      </c>
      <c r="J2208" s="13">
        <v>45138</v>
      </c>
      <c r="K2208" s="9">
        <v>4762.3887932276339</v>
      </c>
      <c r="L2208" s="4" t="s">
        <v>4627</v>
      </c>
      <c r="M2208" s="4" t="s">
        <v>4632</v>
      </c>
      <c r="N2208" s="4">
        <f>VLOOKUP(I2208,BaseModelo!$A$2:$E$5075,5)</f>
        <v>4</v>
      </c>
      <c r="P2208" s="15">
        <v>142.00000000000003</v>
      </c>
      <c r="Q2208" s="4">
        <f>VLOOKUP(I2208,BaseModelo!$A$2:$E$5075,3)</f>
        <v>110</v>
      </c>
      <c r="R2208" s="4">
        <f t="shared" si="680"/>
        <v>32283000</v>
      </c>
      <c r="S2208" s="16">
        <f t="shared" si="681"/>
        <v>2.168323885636403E-4</v>
      </c>
      <c r="T2208" s="4">
        <f t="shared" si="692"/>
        <v>3.0790199176036922E-2</v>
      </c>
      <c r="U2208" s="4">
        <f t="shared" si="693"/>
        <v>3.0790199176036929E-2</v>
      </c>
      <c r="V2208" s="6">
        <f t="shared" si="682"/>
        <v>0</v>
      </c>
      <c r="W2208" s="16" t="str">
        <f t="shared" si="683"/>
        <v/>
      </c>
      <c r="X2208" s="4" t="str">
        <f t="shared" si="694"/>
        <v/>
      </c>
      <c r="Y2208" s="4" t="str">
        <f t="shared" si="684"/>
        <v/>
      </c>
      <c r="Z2208" s="4">
        <f t="shared" si="685"/>
        <v>2331000</v>
      </c>
      <c r="AA2208" s="16">
        <f t="shared" si="686"/>
        <v>3.003003003003003E-3</v>
      </c>
      <c r="AB2208" s="15">
        <f t="shared" si="695"/>
        <v>0.42642642642642642</v>
      </c>
      <c r="AC2208" s="15">
        <f t="shared" si="696"/>
        <v>0.42642642642642653</v>
      </c>
      <c r="AD2208" s="4">
        <v>159044</v>
      </c>
      <c r="AE2208" s="26">
        <v>1758.65</v>
      </c>
      <c r="AF2208" s="26">
        <v>1586.5266876752587</v>
      </c>
      <c r="AG2208" s="4">
        <f t="shared" si="697"/>
        <v>1421000</v>
      </c>
      <c r="AH2208" s="16">
        <f t="shared" si="687"/>
        <v>4.9261083743842365E-3</v>
      </c>
      <c r="AI2208" s="15">
        <f t="shared" si="688"/>
        <v>0.69950738916256161</v>
      </c>
      <c r="AJ2208" s="15">
        <f t="shared" si="689"/>
        <v>0.69950738916256172</v>
      </c>
      <c r="AK2208" s="4">
        <f t="shared" si="690"/>
        <v>15073000</v>
      </c>
      <c r="AL2208" s="27">
        <f t="shared" si="691"/>
        <v>4.6440655476680156E-4</v>
      </c>
      <c r="AM2208" s="15">
        <f t="shared" si="698"/>
        <v>6.5945730776885828E-2</v>
      </c>
      <c r="AN2208" s="15">
        <f t="shared" si="699"/>
        <v>1.4299170319926922E-5</v>
      </c>
    </row>
    <row r="2209" spans="1:40" x14ac:dyDescent="0.2">
      <c r="A2209" s="4" t="s">
        <v>4627</v>
      </c>
      <c r="B2209" s="3" t="s">
        <v>7</v>
      </c>
      <c r="C2209" s="6">
        <v>159044</v>
      </c>
      <c r="D2209" s="3" t="s">
        <v>546</v>
      </c>
      <c r="E2209" s="6">
        <v>159047</v>
      </c>
      <c r="F2209" s="3" t="s">
        <v>2999</v>
      </c>
      <c r="G2209" s="8">
        <v>6000</v>
      </c>
      <c r="H2209" s="6">
        <v>142</v>
      </c>
      <c r="I2209" s="6">
        <v>158221</v>
      </c>
      <c r="J2209" s="13">
        <v>45138</v>
      </c>
      <c r="K2209" s="9">
        <v>4082.0475370522572</v>
      </c>
      <c r="L2209" s="4" t="s">
        <v>4627</v>
      </c>
      <c r="M2209" s="4" t="s">
        <v>4632</v>
      </c>
      <c r="N2209" s="4">
        <f>VLOOKUP(I2209,BaseModelo!$A$2:$E$5075,5)</f>
        <v>6</v>
      </c>
      <c r="P2209" s="15">
        <v>142.00000000000003</v>
      </c>
      <c r="Q2209" s="4">
        <f>VLOOKUP(I2209,BaseModelo!$A$2:$E$5075,3)</f>
        <v>115</v>
      </c>
      <c r="R2209" s="4">
        <f t="shared" si="680"/>
        <v>32283000</v>
      </c>
      <c r="S2209" s="16">
        <f t="shared" si="681"/>
        <v>1.8585633305454884E-4</v>
      </c>
      <c r="T2209" s="4">
        <f t="shared" si="692"/>
        <v>2.6391599293745936E-2</v>
      </c>
      <c r="U2209" s="4">
        <f t="shared" si="693"/>
        <v>2.6391599293745942E-2</v>
      </c>
      <c r="V2209" s="6">
        <f t="shared" si="682"/>
        <v>0</v>
      </c>
      <c r="W2209" s="16" t="str">
        <f t="shared" si="683"/>
        <v/>
      </c>
      <c r="X2209" s="4" t="str">
        <f t="shared" si="694"/>
        <v/>
      </c>
      <c r="Y2209" s="4" t="str">
        <f t="shared" si="684"/>
        <v/>
      </c>
      <c r="Z2209" s="4">
        <f t="shared" si="685"/>
        <v>4853000</v>
      </c>
      <c r="AA2209" s="16">
        <f t="shared" si="686"/>
        <v>1.2363486503193901E-3</v>
      </c>
      <c r="AB2209" s="15">
        <f t="shared" si="695"/>
        <v>0.17556150834535339</v>
      </c>
      <c r="AC2209" s="15">
        <f t="shared" si="696"/>
        <v>0.17556150834535342</v>
      </c>
      <c r="AD2209" s="4">
        <v>159044</v>
      </c>
      <c r="AE2209" s="26">
        <v>1503.37</v>
      </c>
      <c r="AF2209" s="26">
        <v>1356.2315562791648</v>
      </c>
      <c r="AG2209" s="4">
        <f t="shared" si="697"/>
        <v>1993000</v>
      </c>
      <c r="AH2209" s="16">
        <f t="shared" si="687"/>
        <v>3.0105368790767687E-3</v>
      </c>
      <c r="AI2209" s="15">
        <f t="shared" si="688"/>
        <v>0.42749623682890114</v>
      </c>
      <c r="AJ2209" s="15">
        <f t="shared" si="689"/>
        <v>0.42749623682890125</v>
      </c>
      <c r="AK2209" s="4">
        <f t="shared" si="690"/>
        <v>15073000</v>
      </c>
      <c r="AL2209" s="27">
        <f t="shared" si="691"/>
        <v>3.9806276122868704E-4</v>
      </c>
      <c r="AM2209" s="15">
        <f t="shared" si="698"/>
        <v>5.6524912094473558E-2</v>
      </c>
      <c r="AN2209" s="15">
        <f t="shared" si="699"/>
        <v>1.0505512888109577E-5</v>
      </c>
    </row>
    <row r="2210" spans="1:40" x14ac:dyDescent="0.2">
      <c r="A2210" s="4" t="s">
        <v>4627</v>
      </c>
      <c r="B2210" s="3" t="s">
        <v>7</v>
      </c>
      <c r="C2210" s="6">
        <v>159044</v>
      </c>
      <c r="D2210" s="3" t="s">
        <v>546</v>
      </c>
      <c r="E2210" s="6">
        <v>159048</v>
      </c>
      <c r="F2210" s="3" t="s">
        <v>3000</v>
      </c>
      <c r="G2210" s="8">
        <v>7000</v>
      </c>
      <c r="H2210" s="6">
        <v>142</v>
      </c>
      <c r="I2210" s="6">
        <v>158056</v>
      </c>
      <c r="J2210" s="13">
        <v>45138</v>
      </c>
      <c r="K2210" s="9">
        <v>4762.3887932276339</v>
      </c>
      <c r="L2210" s="4" t="s">
        <v>4627</v>
      </c>
      <c r="M2210" s="4" t="s">
        <v>4632</v>
      </c>
      <c r="N2210" s="4">
        <f>VLOOKUP(I2210,BaseModelo!$A$2:$E$5075,5)</f>
        <v>3</v>
      </c>
      <c r="P2210" s="15">
        <v>142.00000000000003</v>
      </c>
      <c r="Q2210" s="4">
        <f>VLOOKUP(I2210,BaseModelo!$A$2:$E$5075,3)</f>
        <v>110</v>
      </c>
      <c r="R2210" s="4">
        <f t="shared" si="680"/>
        <v>32283000</v>
      </c>
      <c r="S2210" s="16">
        <f t="shared" si="681"/>
        <v>2.168323885636403E-4</v>
      </c>
      <c r="T2210" s="4">
        <f t="shared" si="692"/>
        <v>3.0790199176036922E-2</v>
      </c>
      <c r="U2210" s="4">
        <f t="shared" si="693"/>
        <v>3.0790199176036929E-2</v>
      </c>
      <c r="V2210" s="6">
        <f t="shared" si="682"/>
        <v>0</v>
      </c>
      <c r="W2210" s="16" t="str">
        <f t="shared" si="683"/>
        <v/>
      </c>
      <c r="X2210" s="4" t="str">
        <f t="shared" si="694"/>
        <v/>
      </c>
      <c r="Y2210" s="4" t="str">
        <f t="shared" si="684"/>
        <v/>
      </c>
      <c r="Z2210" s="4">
        <f t="shared" si="685"/>
        <v>1992000</v>
      </c>
      <c r="AA2210" s="16">
        <f t="shared" si="686"/>
        <v>3.5140562248995983E-3</v>
      </c>
      <c r="AB2210" s="15">
        <f t="shared" si="695"/>
        <v>0.49899598393574296</v>
      </c>
      <c r="AC2210" s="15">
        <f t="shared" si="696"/>
        <v>0.49899598393574307</v>
      </c>
      <c r="AD2210" s="4">
        <v>159044</v>
      </c>
      <c r="AE2210" s="26">
        <v>1758.65</v>
      </c>
      <c r="AF2210" s="26">
        <v>1586.5266876752587</v>
      </c>
      <c r="AG2210" s="4">
        <f t="shared" si="697"/>
        <v>1267000</v>
      </c>
      <c r="AH2210" s="16">
        <f t="shared" si="687"/>
        <v>5.5248618784530384E-3</v>
      </c>
      <c r="AI2210" s="15">
        <f t="shared" si="688"/>
        <v>0.78453038674033149</v>
      </c>
      <c r="AJ2210" s="15">
        <f t="shared" si="689"/>
        <v>0.7845303867403316</v>
      </c>
      <c r="AK2210" s="4">
        <f t="shared" si="690"/>
        <v>15073000</v>
      </c>
      <c r="AL2210" s="27">
        <f t="shared" si="691"/>
        <v>4.6440655476680156E-4</v>
      </c>
      <c r="AM2210" s="15">
        <f t="shared" si="698"/>
        <v>6.5945730776885828E-2</v>
      </c>
      <c r="AN2210" s="15">
        <f t="shared" si="699"/>
        <v>1.4299170319926922E-5</v>
      </c>
    </row>
    <row r="2211" spans="1:40" x14ac:dyDescent="0.2">
      <c r="A2211" s="4" t="s">
        <v>4627</v>
      </c>
      <c r="B2211" s="3" t="s">
        <v>7</v>
      </c>
      <c r="C2211" s="6">
        <v>159044</v>
      </c>
      <c r="D2211" s="3" t="s">
        <v>546</v>
      </c>
      <c r="E2211" s="6">
        <v>159049</v>
      </c>
      <c r="F2211" s="3" t="s">
        <v>3001</v>
      </c>
      <c r="G2211" s="8">
        <v>7000</v>
      </c>
      <c r="H2211" s="6">
        <v>142</v>
      </c>
      <c r="I2211" s="6">
        <v>158360</v>
      </c>
      <c r="J2211" s="13">
        <v>45138</v>
      </c>
      <c r="K2211" s="9">
        <v>4762.3887932276339</v>
      </c>
      <c r="L2211" s="4" t="s">
        <v>4627</v>
      </c>
      <c r="M2211" s="4" t="s">
        <v>4632</v>
      </c>
      <c r="N2211" s="4">
        <f>VLOOKUP(I2211,BaseModelo!$A$2:$E$5075,5)</f>
        <v>5</v>
      </c>
      <c r="P2211" s="15">
        <v>142.00000000000003</v>
      </c>
      <c r="Q2211" s="4">
        <f>VLOOKUP(I2211,BaseModelo!$A$2:$E$5075,3)</f>
        <v>110</v>
      </c>
      <c r="R2211" s="4">
        <f t="shared" si="680"/>
        <v>32283000</v>
      </c>
      <c r="S2211" s="16">
        <f t="shared" si="681"/>
        <v>2.168323885636403E-4</v>
      </c>
      <c r="T2211" s="4">
        <f t="shared" si="692"/>
        <v>3.0790199176036922E-2</v>
      </c>
      <c r="U2211" s="4">
        <f t="shared" si="693"/>
        <v>3.0790199176036929E-2</v>
      </c>
      <c r="V2211" s="6">
        <f t="shared" si="682"/>
        <v>0</v>
      </c>
      <c r="W2211" s="16" t="str">
        <f t="shared" si="683"/>
        <v/>
      </c>
      <c r="X2211" s="4" t="str">
        <f t="shared" si="694"/>
        <v/>
      </c>
      <c r="Y2211" s="4" t="str">
        <f t="shared" si="684"/>
        <v/>
      </c>
      <c r="Z2211" s="4">
        <f t="shared" si="685"/>
        <v>4058000</v>
      </c>
      <c r="AA2211" s="16">
        <f t="shared" si="686"/>
        <v>1.7249876786594382E-3</v>
      </c>
      <c r="AB2211" s="15">
        <f t="shared" si="695"/>
        <v>0.24494825036964021</v>
      </c>
      <c r="AC2211" s="15">
        <f t="shared" si="696"/>
        <v>0.24494825036964027</v>
      </c>
      <c r="AD2211" s="4">
        <v>159044</v>
      </c>
      <c r="AE2211" s="26">
        <v>1758.65</v>
      </c>
      <c r="AF2211" s="26">
        <v>1586.5266876752587</v>
      </c>
      <c r="AG2211" s="4">
        <f t="shared" si="697"/>
        <v>1768000</v>
      </c>
      <c r="AH2211" s="16">
        <f t="shared" si="687"/>
        <v>3.9592760180995473E-3</v>
      </c>
      <c r="AI2211" s="15">
        <f t="shared" si="688"/>
        <v>0.56221719457013575</v>
      </c>
      <c r="AJ2211" s="15">
        <f t="shared" si="689"/>
        <v>0.56221719457013586</v>
      </c>
      <c r="AK2211" s="4">
        <f t="shared" si="690"/>
        <v>15073000</v>
      </c>
      <c r="AL2211" s="27">
        <f t="shared" si="691"/>
        <v>4.6440655476680156E-4</v>
      </c>
      <c r="AM2211" s="15">
        <f t="shared" si="698"/>
        <v>6.5945730776885828E-2</v>
      </c>
      <c r="AN2211" s="15">
        <f t="shared" si="699"/>
        <v>1.4299170319926922E-5</v>
      </c>
    </row>
    <row r="2212" spans="1:40" x14ac:dyDescent="0.2">
      <c r="A2212" s="4" t="s">
        <v>4627</v>
      </c>
      <c r="B2212" s="3" t="s">
        <v>3</v>
      </c>
      <c r="C2212" s="6">
        <v>159156</v>
      </c>
      <c r="D2212" s="3" t="s">
        <v>375</v>
      </c>
      <c r="E2212" s="6">
        <v>159336</v>
      </c>
      <c r="F2212" s="3" t="s">
        <v>3054</v>
      </c>
      <c r="G2212" s="8">
        <v>8000</v>
      </c>
      <c r="H2212" s="6">
        <v>142</v>
      </c>
      <c r="I2212" s="6">
        <v>158706</v>
      </c>
      <c r="J2212" s="13">
        <v>45138</v>
      </c>
      <c r="K2212" s="9">
        <v>8000</v>
      </c>
      <c r="L2212" s="4" t="s">
        <v>4627</v>
      </c>
      <c r="M2212" s="4" t="s">
        <v>4632</v>
      </c>
      <c r="N2212" s="4">
        <f>VLOOKUP(I2212,BaseModelo!$A$2:$E$5075,5)</f>
        <v>5</v>
      </c>
      <c r="P2212" s="15">
        <v>142.00000000000003</v>
      </c>
      <c r="Q2212" s="4">
        <f>VLOOKUP(I2212,BaseModelo!$A$2:$E$5075,3)</f>
        <v>110</v>
      </c>
      <c r="R2212" s="4">
        <f t="shared" si="680"/>
        <v>32283000</v>
      </c>
      <c r="S2212" s="16">
        <f t="shared" si="681"/>
        <v>2.4780844407273179E-4</v>
      </c>
      <c r="T2212" s="4">
        <f t="shared" si="692"/>
        <v>3.5188799058327912E-2</v>
      </c>
      <c r="U2212" s="4">
        <f t="shared" si="693"/>
        <v>3.5188799058327919E-2</v>
      </c>
      <c r="V2212" s="6">
        <f t="shared" si="682"/>
        <v>0</v>
      </c>
      <c r="W2212" s="16" t="str">
        <f t="shared" si="683"/>
        <v/>
      </c>
      <c r="X2212" s="4" t="str">
        <f t="shared" si="694"/>
        <v/>
      </c>
      <c r="Y2212" s="4" t="str">
        <f t="shared" si="684"/>
        <v/>
      </c>
      <c r="Z2212" s="4">
        <f t="shared" si="685"/>
        <v>4058000</v>
      </c>
      <c r="AA2212" s="16">
        <f t="shared" si="686"/>
        <v>1.9714144898965009E-3</v>
      </c>
      <c r="AB2212" s="15">
        <f t="shared" si="695"/>
        <v>0.27994085756530313</v>
      </c>
      <c r="AC2212" s="15">
        <f t="shared" si="696"/>
        <v>0.27994085756530318</v>
      </c>
      <c r="AD2212" s="4">
        <v>159156</v>
      </c>
      <c r="AE2212" s="26">
        <v>2013.74</v>
      </c>
      <c r="AF2212" s="26">
        <v>2013.74</v>
      </c>
      <c r="AG2212" s="4">
        <f t="shared" si="697"/>
        <v>1768000</v>
      </c>
      <c r="AH2212" s="16">
        <f t="shared" si="687"/>
        <v>4.5248868778280547E-3</v>
      </c>
      <c r="AI2212" s="15">
        <f t="shared" si="688"/>
        <v>0.64253393665158376</v>
      </c>
      <c r="AJ2212" s="15">
        <f t="shared" si="689"/>
        <v>0.64253393665158387</v>
      </c>
      <c r="AK2212" s="4">
        <f t="shared" si="690"/>
        <v>15073000</v>
      </c>
      <c r="AL2212" s="27">
        <f t="shared" si="691"/>
        <v>5.3075034830491602E-4</v>
      </c>
      <c r="AM2212" s="15">
        <f t="shared" si="698"/>
        <v>7.5366549459298077E-2</v>
      </c>
      <c r="AN2212" s="15">
        <f t="shared" si="699"/>
        <v>1.8676467356639244E-5</v>
      </c>
    </row>
    <row r="2213" spans="1:40" x14ac:dyDescent="0.2">
      <c r="A2213" s="4" t="s">
        <v>4627</v>
      </c>
      <c r="B2213" s="3" t="s">
        <v>3</v>
      </c>
      <c r="C2213" s="6">
        <v>159156</v>
      </c>
      <c r="D2213" s="3" t="s">
        <v>375</v>
      </c>
      <c r="E2213" s="6">
        <v>159337</v>
      </c>
      <c r="F2213" s="3" t="s">
        <v>3055</v>
      </c>
      <c r="G2213" s="8">
        <v>8000</v>
      </c>
      <c r="H2213" s="6">
        <v>142</v>
      </c>
      <c r="I2213" s="6">
        <v>158705</v>
      </c>
      <c r="J2213" s="13">
        <v>45138</v>
      </c>
      <c r="K2213" s="9">
        <v>8000</v>
      </c>
      <c r="L2213" s="4" t="s">
        <v>4627</v>
      </c>
      <c r="M2213" s="4" t="s">
        <v>4632</v>
      </c>
      <c r="N2213" s="4">
        <f>VLOOKUP(I2213,BaseModelo!$A$2:$E$5075,5)</f>
        <v>5</v>
      </c>
      <c r="P2213" s="15">
        <v>142.00000000000003</v>
      </c>
      <c r="Q2213" s="4">
        <f>VLOOKUP(I2213,BaseModelo!$A$2:$E$5075,3)</f>
        <v>110</v>
      </c>
      <c r="R2213" s="4">
        <f t="shared" si="680"/>
        <v>32283000</v>
      </c>
      <c r="S2213" s="16">
        <f t="shared" si="681"/>
        <v>2.4780844407273179E-4</v>
      </c>
      <c r="T2213" s="4">
        <f t="shared" si="692"/>
        <v>3.5188799058327912E-2</v>
      </c>
      <c r="U2213" s="4">
        <f t="shared" si="693"/>
        <v>3.5188799058327919E-2</v>
      </c>
      <c r="V2213" s="6">
        <f t="shared" si="682"/>
        <v>0</v>
      </c>
      <c r="W2213" s="16" t="str">
        <f t="shared" si="683"/>
        <v/>
      </c>
      <c r="X2213" s="4" t="str">
        <f t="shared" si="694"/>
        <v/>
      </c>
      <c r="Y2213" s="4" t="str">
        <f t="shared" si="684"/>
        <v/>
      </c>
      <c r="Z2213" s="4">
        <f t="shared" si="685"/>
        <v>4058000</v>
      </c>
      <c r="AA2213" s="16">
        <f t="shared" si="686"/>
        <v>1.9714144898965009E-3</v>
      </c>
      <c r="AB2213" s="15">
        <f t="shared" si="695"/>
        <v>0.27994085756530313</v>
      </c>
      <c r="AC2213" s="15">
        <f t="shared" si="696"/>
        <v>0.27994085756530318</v>
      </c>
      <c r="AD2213" s="4">
        <v>159156</v>
      </c>
      <c r="AE2213" s="26">
        <v>2013.74</v>
      </c>
      <c r="AF2213" s="26">
        <v>2013.74</v>
      </c>
      <c r="AG2213" s="4">
        <f t="shared" si="697"/>
        <v>1768000</v>
      </c>
      <c r="AH2213" s="16">
        <f t="shared" si="687"/>
        <v>4.5248868778280547E-3</v>
      </c>
      <c r="AI2213" s="15">
        <f t="shared" si="688"/>
        <v>0.64253393665158376</v>
      </c>
      <c r="AJ2213" s="15">
        <f t="shared" si="689"/>
        <v>0.64253393665158387</v>
      </c>
      <c r="AK2213" s="4">
        <f t="shared" si="690"/>
        <v>15073000</v>
      </c>
      <c r="AL2213" s="27">
        <f t="shared" si="691"/>
        <v>5.3075034830491602E-4</v>
      </c>
      <c r="AM2213" s="15">
        <f t="shared" si="698"/>
        <v>7.5366549459298077E-2</v>
      </c>
      <c r="AN2213" s="15">
        <f t="shared" si="699"/>
        <v>1.8676467356639244E-5</v>
      </c>
    </row>
    <row r="2214" spans="1:40" x14ac:dyDescent="0.2">
      <c r="A2214" s="4" t="s">
        <v>4627</v>
      </c>
      <c r="B2214" s="2" t="s">
        <v>10</v>
      </c>
      <c r="C2214" s="5">
        <v>159164</v>
      </c>
      <c r="D2214" s="2" t="s">
        <v>551</v>
      </c>
      <c r="E2214" s="5">
        <v>159165</v>
      </c>
      <c r="F2214" s="2" t="s">
        <v>3019</v>
      </c>
      <c r="G2214" s="7">
        <v>10000</v>
      </c>
      <c r="H2214" s="5">
        <v>115</v>
      </c>
      <c r="I2214" s="6">
        <v>158789</v>
      </c>
      <c r="J2214" s="13">
        <v>45138</v>
      </c>
      <c r="K2214" s="9">
        <v>10000</v>
      </c>
      <c r="L2214" s="4" t="s">
        <v>4627</v>
      </c>
      <c r="M2214" s="4" t="s">
        <v>4632</v>
      </c>
      <c r="N2214" s="4">
        <f>VLOOKUP(I2214,BaseModelo!$A$2:$E$5075,5)</f>
        <v>10</v>
      </c>
      <c r="P2214" s="15">
        <v>142.00000000000003</v>
      </c>
      <c r="Q2214" s="4">
        <f>VLOOKUP(I2214,BaseModelo!$A$2:$E$5075,3)</f>
        <v>0</v>
      </c>
      <c r="R2214" s="4">
        <f t="shared" si="680"/>
        <v>32283000</v>
      </c>
      <c r="S2214" s="16">
        <f t="shared" si="681"/>
        <v>3.0976055509091471E-4</v>
      </c>
      <c r="T2214" s="4">
        <f t="shared" si="692"/>
        <v>3.5622463835455191E-2</v>
      </c>
      <c r="U2214" s="4">
        <f t="shared" si="693"/>
        <v>4.3985998822909898E-2</v>
      </c>
      <c r="V2214" s="6">
        <f t="shared" si="682"/>
        <v>0</v>
      </c>
      <c r="W2214" s="16" t="str">
        <f t="shared" si="683"/>
        <v/>
      </c>
      <c r="X2214" s="4" t="str">
        <f t="shared" si="694"/>
        <v/>
      </c>
      <c r="Y2214" s="4" t="str">
        <f t="shared" si="684"/>
        <v/>
      </c>
      <c r="Z2214" s="4">
        <f t="shared" si="685"/>
        <v>4121000</v>
      </c>
      <c r="AA2214" s="16">
        <f t="shared" si="686"/>
        <v>2.4265954865323952E-3</v>
      </c>
      <c r="AB2214" s="15">
        <f t="shared" si="695"/>
        <v>0.27905848095122543</v>
      </c>
      <c r="AC2214" s="15">
        <f t="shared" si="696"/>
        <v>0.34457655908760021</v>
      </c>
      <c r="AD2214" s="4">
        <v>159164</v>
      </c>
      <c r="AE2214" s="26">
        <v>2000.01</v>
      </c>
      <c r="AF2214" s="26">
        <v>2000.01</v>
      </c>
      <c r="AG2214" s="4">
        <f t="shared" si="697"/>
        <v>2105000</v>
      </c>
      <c r="AH2214" s="16">
        <f t="shared" si="687"/>
        <v>4.7505938242280287E-3</v>
      </c>
      <c r="AI2214" s="15">
        <f t="shared" si="688"/>
        <v>0.54631828978622332</v>
      </c>
      <c r="AJ2214" s="15">
        <f t="shared" si="689"/>
        <v>0.67458432304038018</v>
      </c>
      <c r="AK2214" s="4">
        <f t="shared" si="690"/>
        <v>15073000</v>
      </c>
      <c r="AL2214" s="27">
        <f t="shared" si="691"/>
        <v>6.6343793538114506E-4</v>
      </c>
      <c r="AM2214" s="15">
        <f t="shared" si="698"/>
        <v>7.6295362568831682E-2</v>
      </c>
      <c r="AN2214" s="15">
        <f t="shared" si="699"/>
        <v>2.918198024474882E-5</v>
      </c>
    </row>
    <row r="2215" spans="1:40" x14ac:dyDescent="0.2">
      <c r="A2215" s="4" t="s">
        <v>4627</v>
      </c>
      <c r="B2215" s="3" t="s">
        <v>10</v>
      </c>
      <c r="C2215" s="6">
        <v>159164</v>
      </c>
      <c r="D2215" s="3" t="s">
        <v>551</v>
      </c>
      <c r="E2215" s="6">
        <v>159168</v>
      </c>
      <c r="F2215" s="3" t="s">
        <v>3042</v>
      </c>
      <c r="G2215" s="8">
        <v>5000</v>
      </c>
      <c r="H2215" s="6">
        <v>105</v>
      </c>
      <c r="I2215" s="6">
        <v>158787</v>
      </c>
      <c r="J2215" s="13">
        <v>45138</v>
      </c>
      <c r="K2215" s="9">
        <v>5000</v>
      </c>
      <c r="L2215" s="4" t="s">
        <v>4627</v>
      </c>
      <c r="M2215" s="4" t="s">
        <v>4632</v>
      </c>
      <c r="N2215" s="4">
        <f>VLOOKUP(I2215,BaseModelo!$A$2:$E$5075,5)</f>
        <v>8</v>
      </c>
      <c r="P2215" s="15">
        <v>147</v>
      </c>
      <c r="Q2215" s="4">
        <f>VLOOKUP(I2215,BaseModelo!$A$2:$E$5075,3)</f>
        <v>132</v>
      </c>
      <c r="R2215" s="4">
        <f t="shared" si="680"/>
        <v>32283000</v>
      </c>
      <c r="S2215" s="16">
        <f t="shared" si="681"/>
        <v>1.5488027754545735E-4</v>
      </c>
      <c r="T2215" s="4">
        <f t="shared" si="692"/>
        <v>1.6262429142273022E-2</v>
      </c>
      <c r="U2215" s="4">
        <f t="shared" si="693"/>
        <v>2.2767400799182231E-2</v>
      </c>
      <c r="V2215" s="6">
        <f t="shared" si="682"/>
        <v>0</v>
      </c>
      <c r="W2215" s="16" t="str">
        <f t="shared" si="683"/>
        <v/>
      </c>
      <c r="X2215" s="4" t="str">
        <f t="shared" si="694"/>
        <v/>
      </c>
      <c r="Y2215" s="4" t="str">
        <f t="shared" si="684"/>
        <v/>
      </c>
      <c r="Z2215" s="4">
        <f t="shared" si="685"/>
        <v>5836000</v>
      </c>
      <c r="AA2215" s="16">
        <f t="shared" si="686"/>
        <v>8.5675119945167924E-4</v>
      </c>
      <c r="AB2215" s="15">
        <f t="shared" si="695"/>
        <v>8.9958875942426325E-2</v>
      </c>
      <c r="AC2215" s="15">
        <f t="shared" si="696"/>
        <v>0.12594242631939684</v>
      </c>
      <c r="AD2215" s="4">
        <v>159164</v>
      </c>
      <c r="AE2215" s="26">
        <v>917.21</v>
      </c>
      <c r="AF2215" s="26">
        <v>917.21</v>
      </c>
      <c r="AG2215" s="4">
        <f t="shared" si="697"/>
        <v>2254000</v>
      </c>
      <c r="AH2215" s="16">
        <f t="shared" si="687"/>
        <v>2.2182786157941437E-3</v>
      </c>
      <c r="AI2215" s="15">
        <f t="shared" si="688"/>
        <v>0.23291925465838509</v>
      </c>
      <c r="AJ2215" s="15">
        <f t="shared" si="689"/>
        <v>0.32608695652173914</v>
      </c>
      <c r="AK2215" s="4">
        <f t="shared" si="690"/>
        <v>15073000</v>
      </c>
      <c r="AL2215" s="27">
        <f t="shared" si="691"/>
        <v>3.3171896769057253E-4</v>
      </c>
      <c r="AM2215" s="15">
        <f t="shared" si="698"/>
        <v>3.4830491607510117E-2</v>
      </c>
      <c r="AN2215" s="15">
        <f t="shared" si="699"/>
        <v>7.5523786901022457E-6</v>
      </c>
    </row>
    <row r="2216" spans="1:40" x14ac:dyDescent="0.2">
      <c r="A2216" s="4" t="s">
        <v>4627</v>
      </c>
      <c r="B2216" s="3" t="s">
        <v>10</v>
      </c>
      <c r="C2216" s="6">
        <v>159164</v>
      </c>
      <c r="D2216" s="3" t="s">
        <v>551</v>
      </c>
      <c r="E2216" s="6">
        <v>159169</v>
      </c>
      <c r="F2216" s="3" t="s">
        <v>3043</v>
      </c>
      <c r="G2216" s="8">
        <v>10000</v>
      </c>
      <c r="H2216" s="6">
        <v>147</v>
      </c>
      <c r="I2216" s="6">
        <v>158785</v>
      </c>
      <c r="J2216" s="13">
        <v>45138</v>
      </c>
      <c r="K2216" s="9">
        <v>10000</v>
      </c>
      <c r="L2216" s="4" t="s">
        <v>4627</v>
      </c>
      <c r="M2216" s="4" t="s">
        <v>4632</v>
      </c>
      <c r="N2216" s="4">
        <f>VLOOKUP(I2216,BaseModelo!$A$2:$E$5075,5)</f>
        <v>8</v>
      </c>
      <c r="P2216" s="15">
        <v>142.00000000000003</v>
      </c>
      <c r="Q2216" s="4">
        <f>VLOOKUP(I2216,BaseModelo!$A$2:$E$5075,3)</f>
        <v>132</v>
      </c>
      <c r="R2216" s="4">
        <f t="shared" si="680"/>
        <v>32283000</v>
      </c>
      <c r="S2216" s="16">
        <f t="shared" si="681"/>
        <v>3.0976055509091471E-4</v>
      </c>
      <c r="T2216" s="4">
        <f t="shared" si="692"/>
        <v>4.5534801598364462E-2</v>
      </c>
      <c r="U2216" s="4">
        <f t="shared" si="693"/>
        <v>4.3985998822909898E-2</v>
      </c>
      <c r="V2216" s="6">
        <f t="shared" si="682"/>
        <v>0</v>
      </c>
      <c r="W2216" s="16" t="str">
        <f t="shared" si="683"/>
        <v/>
      </c>
      <c r="X2216" s="4" t="str">
        <f t="shared" si="694"/>
        <v/>
      </c>
      <c r="Y2216" s="4" t="str">
        <f t="shared" si="684"/>
        <v/>
      </c>
      <c r="Z2216" s="4">
        <f t="shared" si="685"/>
        <v>5836000</v>
      </c>
      <c r="AA2216" s="16">
        <f t="shared" si="686"/>
        <v>1.7135023989033585E-3</v>
      </c>
      <c r="AB2216" s="15">
        <f t="shared" si="695"/>
        <v>0.25188485263879368</v>
      </c>
      <c r="AC2216" s="15">
        <f t="shared" si="696"/>
        <v>0.24331734064427696</v>
      </c>
      <c r="AD2216" s="4">
        <v>159164</v>
      </c>
      <c r="AE2216" s="26">
        <v>2606.85</v>
      </c>
      <c r="AF2216" s="26">
        <v>2606.85</v>
      </c>
      <c r="AG2216" s="4">
        <f t="shared" si="697"/>
        <v>2254000</v>
      </c>
      <c r="AH2216" s="16">
        <f t="shared" si="687"/>
        <v>4.4365572315882874E-3</v>
      </c>
      <c r="AI2216" s="15">
        <f t="shared" si="688"/>
        <v>0.65217391304347827</v>
      </c>
      <c r="AJ2216" s="15">
        <f t="shared" si="689"/>
        <v>0.62999112688553693</v>
      </c>
      <c r="AK2216" s="4">
        <f t="shared" si="690"/>
        <v>15073000</v>
      </c>
      <c r="AL2216" s="27">
        <f t="shared" si="691"/>
        <v>6.6343793538114506E-4</v>
      </c>
      <c r="AM2216" s="15">
        <f t="shared" si="698"/>
        <v>9.7525376501028327E-2</v>
      </c>
      <c r="AN2216" s="15">
        <f t="shared" si="699"/>
        <v>2.918198024474882E-5</v>
      </c>
    </row>
    <row r="2217" spans="1:40" x14ac:dyDescent="0.2">
      <c r="A2217" s="4" t="s">
        <v>4627</v>
      </c>
      <c r="B2217" s="3" t="s">
        <v>10</v>
      </c>
      <c r="C2217" s="6">
        <v>159164</v>
      </c>
      <c r="D2217" s="3" t="s">
        <v>551</v>
      </c>
      <c r="E2217" s="6">
        <v>159170</v>
      </c>
      <c r="F2217" s="3" t="s">
        <v>3044</v>
      </c>
      <c r="G2217" s="8">
        <v>10000</v>
      </c>
      <c r="H2217" s="6">
        <v>147</v>
      </c>
      <c r="I2217" s="6">
        <v>158782</v>
      </c>
      <c r="J2217" s="13">
        <v>45138</v>
      </c>
      <c r="K2217" s="9">
        <v>10000</v>
      </c>
      <c r="L2217" s="4" t="s">
        <v>4627</v>
      </c>
      <c r="M2217" s="4" t="s">
        <v>4632</v>
      </c>
      <c r="N2217" s="4">
        <f>VLOOKUP(I2217,BaseModelo!$A$2:$E$5075,5)</f>
        <v>8</v>
      </c>
      <c r="P2217" s="15">
        <v>142.00000000000003</v>
      </c>
      <c r="Q2217" s="4">
        <f>VLOOKUP(I2217,BaseModelo!$A$2:$E$5075,3)</f>
        <v>132</v>
      </c>
      <c r="R2217" s="4">
        <f t="shared" si="680"/>
        <v>32283000</v>
      </c>
      <c r="S2217" s="16">
        <f t="shared" si="681"/>
        <v>3.0976055509091471E-4</v>
      </c>
      <c r="T2217" s="4">
        <f t="shared" si="692"/>
        <v>4.5534801598364462E-2</v>
      </c>
      <c r="U2217" s="4">
        <f t="shared" si="693"/>
        <v>4.3985998822909898E-2</v>
      </c>
      <c r="V2217" s="6">
        <f t="shared" si="682"/>
        <v>0</v>
      </c>
      <c r="W2217" s="16" t="str">
        <f t="shared" si="683"/>
        <v/>
      </c>
      <c r="X2217" s="4" t="str">
        <f t="shared" si="694"/>
        <v/>
      </c>
      <c r="Y2217" s="4" t="str">
        <f t="shared" si="684"/>
        <v/>
      </c>
      <c r="Z2217" s="4">
        <f t="shared" si="685"/>
        <v>5836000</v>
      </c>
      <c r="AA2217" s="16">
        <f t="shared" si="686"/>
        <v>1.7135023989033585E-3</v>
      </c>
      <c r="AB2217" s="15">
        <f t="shared" si="695"/>
        <v>0.25188485263879368</v>
      </c>
      <c r="AC2217" s="15">
        <f t="shared" si="696"/>
        <v>0.24331734064427696</v>
      </c>
      <c r="AD2217" s="4">
        <v>159164</v>
      </c>
      <c r="AE2217" s="26">
        <v>2606.85</v>
      </c>
      <c r="AF2217" s="26">
        <v>2606.85</v>
      </c>
      <c r="AG2217" s="4">
        <f t="shared" si="697"/>
        <v>2254000</v>
      </c>
      <c r="AH2217" s="16">
        <f t="shared" si="687"/>
        <v>4.4365572315882874E-3</v>
      </c>
      <c r="AI2217" s="15">
        <f t="shared" si="688"/>
        <v>0.65217391304347827</v>
      </c>
      <c r="AJ2217" s="15">
        <f t="shared" si="689"/>
        <v>0.62999112688553693</v>
      </c>
      <c r="AK2217" s="4">
        <f t="shared" si="690"/>
        <v>15073000</v>
      </c>
      <c r="AL2217" s="27">
        <f t="shared" si="691"/>
        <v>6.6343793538114506E-4</v>
      </c>
      <c r="AM2217" s="15">
        <f t="shared" si="698"/>
        <v>9.7525376501028327E-2</v>
      </c>
      <c r="AN2217" s="15">
        <f t="shared" si="699"/>
        <v>2.918198024474882E-5</v>
      </c>
    </row>
    <row r="2218" spans="1:40" x14ac:dyDescent="0.2">
      <c r="A2218" s="4" t="s">
        <v>4627</v>
      </c>
      <c r="B2218" s="3" t="s">
        <v>10</v>
      </c>
      <c r="C2218" s="6">
        <v>159164</v>
      </c>
      <c r="D2218" s="3" t="s">
        <v>551</v>
      </c>
      <c r="E2218" s="6">
        <v>159171</v>
      </c>
      <c r="F2218" s="3" t="s">
        <v>3045</v>
      </c>
      <c r="G2218" s="8">
        <v>5000</v>
      </c>
      <c r="H2218" s="6">
        <v>122</v>
      </c>
      <c r="I2218" s="6">
        <v>159000</v>
      </c>
      <c r="J2218" s="13">
        <v>45138</v>
      </c>
      <c r="K2218" s="9">
        <v>5000</v>
      </c>
      <c r="L2218" s="4" t="s">
        <v>4627</v>
      </c>
      <c r="M2218" s="4" t="s">
        <v>4632</v>
      </c>
      <c r="N2218" s="4">
        <f>VLOOKUP(I2218,BaseModelo!$A$2:$E$5075,5)</f>
        <v>10</v>
      </c>
      <c r="P2218" s="15">
        <v>147</v>
      </c>
      <c r="Q2218" s="4">
        <f>VLOOKUP(I2218,BaseModelo!$A$2:$E$5075,3)</f>
        <v>0</v>
      </c>
      <c r="R2218" s="4">
        <f t="shared" si="680"/>
        <v>32283000</v>
      </c>
      <c r="S2218" s="16">
        <f t="shared" si="681"/>
        <v>1.5488027754545735E-4</v>
      </c>
      <c r="T2218" s="4">
        <f t="shared" si="692"/>
        <v>1.8895393860545798E-2</v>
      </c>
      <c r="U2218" s="4">
        <f t="shared" si="693"/>
        <v>2.2767400799182231E-2</v>
      </c>
      <c r="V2218" s="6">
        <f t="shared" si="682"/>
        <v>0</v>
      </c>
      <c r="W2218" s="16" t="str">
        <f t="shared" si="683"/>
        <v/>
      </c>
      <c r="X2218" s="4" t="str">
        <f t="shared" si="694"/>
        <v/>
      </c>
      <c r="Y2218" s="4" t="str">
        <f t="shared" si="684"/>
        <v/>
      </c>
      <c r="Z2218" s="4">
        <f t="shared" si="685"/>
        <v>4121000</v>
      </c>
      <c r="AA2218" s="16">
        <f t="shared" si="686"/>
        <v>1.2132977432661976E-3</v>
      </c>
      <c r="AB2218" s="15">
        <f t="shared" si="695"/>
        <v>0.14802232467847612</v>
      </c>
      <c r="AC2218" s="15">
        <f t="shared" si="696"/>
        <v>0.17835476826013105</v>
      </c>
      <c r="AD2218" s="4">
        <v>159164</v>
      </c>
      <c r="AE2218" s="26">
        <v>1068.94</v>
      </c>
      <c r="AF2218" s="26">
        <v>1068.94</v>
      </c>
      <c r="AG2218" s="4">
        <f t="shared" si="697"/>
        <v>2105000</v>
      </c>
      <c r="AH2218" s="16">
        <f t="shared" si="687"/>
        <v>2.3752969121140144E-3</v>
      </c>
      <c r="AI2218" s="15">
        <f t="shared" si="688"/>
        <v>0.28978622327790976</v>
      </c>
      <c r="AJ2218" s="15">
        <f t="shared" si="689"/>
        <v>0.34916864608076009</v>
      </c>
      <c r="AK2218" s="4">
        <f t="shared" si="690"/>
        <v>15073000</v>
      </c>
      <c r="AL2218" s="27">
        <f t="shared" si="691"/>
        <v>3.3171896769057253E-4</v>
      </c>
      <c r="AM2218" s="15">
        <f t="shared" si="698"/>
        <v>4.0469714058249846E-2</v>
      </c>
      <c r="AN2218" s="15">
        <f t="shared" si="699"/>
        <v>7.5523786901022457E-6</v>
      </c>
    </row>
    <row r="2219" spans="1:40" x14ac:dyDescent="0.2">
      <c r="A2219" s="4" t="s">
        <v>4627</v>
      </c>
      <c r="B2219" s="3" t="s">
        <v>10</v>
      </c>
      <c r="C2219" s="6">
        <v>159164</v>
      </c>
      <c r="D2219" s="3" t="s">
        <v>551</v>
      </c>
      <c r="E2219" s="6">
        <v>159254</v>
      </c>
      <c r="F2219" s="3" t="s">
        <v>3046</v>
      </c>
      <c r="G2219" s="8">
        <v>10000</v>
      </c>
      <c r="H2219" s="6">
        <v>115</v>
      </c>
      <c r="I2219" s="6">
        <v>158784</v>
      </c>
      <c r="J2219" s="13">
        <v>45138</v>
      </c>
      <c r="K2219" s="9">
        <v>10000</v>
      </c>
      <c r="L2219" s="4" t="s">
        <v>4627</v>
      </c>
      <c r="M2219" s="4" t="s">
        <v>4632</v>
      </c>
      <c r="N2219" s="4">
        <f>VLOOKUP(I2219,BaseModelo!$A$2:$E$5075,5)</f>
        <v>6</v>
      </c>
      <c r="P2219" s="15">
        <v>142.00000000000003</v>
      </c>
      <c r="Q2219" s="4">
        <f>VLOOKUP(I2219,BaseModelo!$A$2:$E$5075,3)</f>
        <v>115</v>
      </c>
      <c r="R2219" s="4">
        <f t="shared" si="680"/>
        <v>32283000</v>
      </c>
      <c r="S2219" s="16">
        <f t="shared" si="681"/>
        <v>3.0976055509091471E-4</v>
      </c>
      <c r="T2219" s="4">
        <f t="shared" si="692"/>
        <v>3.5622463835455191E-2</v>
      </c>
      <c r="U2219" s="4">
        <f t="shared" si="693"/>
        <v>4.3985998822909898E-2</v>
      </c>
      <c r="V2219" s="6">
        <f t="shared" si="682"/>
        <v>0</v>
      </c>
      <c r="W2219" s="16" t="str">
        <f t="shared" si="683"/>
        <v/>
      </c>
      <c r="X2219" s="4" t="str">
        <f t="shared" si="694"/>
        <v/>
      </c>
      <c r="Y2219" s="4" t="str">
        <f t="shared" si="684"/>
        <v/>
      </c>
      <c r="Z2219" s="4">
        <f t="shared" si="685"/>
        <v>4853000</v>
      </c>
      <c r="AA2219" s="16">
        <f t="shared" si="686"/>
        <v>2.0605810838656502E-3</v>
      </c>
      <c r="AB2219" s="15">
        <f t="shared" si="695"/>
        <v>0.23696682464454977</v>
      </c>
      <c r="AC2219" s="15">
        <f t="shared" si="696"/>
        <v>0.29260251390892239</v>
      </c>
      <c r="AD2219" s="4">
        <v>159164</v>
      </c>
      <c r="AE2219" s="26">
        <v>2000.01</v>
      </c>
      <c r="AF2219" s="26">
        <v>2000.01</v>
      </c>
      <c r="AG2219" s="4">
        <f t="shared" si="697"/>
        <v>1993000</v>
      </c>
      <c r="AH2219" s="16">
        <f t="shared" si="687"/>
        <v>5.0175614651279477E-3</v>
      </c>
      <c r="AI2219" s="15">
        <f t="shared" si="688"/>
        <v>0.57701956848971403</v>
      </c>
      <c r="AJ2219" s="15">
        <f t="shared" si="689"/>
        <v>0.71249372804816868</v>
      </c>
      <c r="AK2219" s="4">
        <f t="shared" si="690"/>
        <v>15073000</v>
      </c>
      <c r="AL2219" s="27">
        <f t="shared" si="691"/>
        <v>6.6343793538114506E-4</v>
      </c>
      <c r="AM2219" s="15">
        <f t="shared" si="698"/>
        <v>7.6295362568831682E-2</v>
      </c>
      <c r="AN2219" s="15">
        <f t="shared" si="699"/>
        <v>2.918198024474882E-5</v>
      </c>
    </row>
    <row r="2220" spans="1:40" x14ac:dyDescent="0.2">
      <c r="A2220" s="4" t="s">
        <v>4627</v>
      </c>
      <c r="B2220" s="3" t="s">
        <v>10</v>
      </c>
      <c r="C2220" s="6">
        <v>159164</v>
      </c>
      <c r="D2220" s="3" t="s">
        <v>551</v>
      </c>
      <c r="E2220" s="6">
        <v>159255</v>
      </c>
      <c r="F2220" s="3" t="s">
        <v>3047</v>
      </c>
      <c r="G2220" s="8">
        <v>5000</v>
      </c>
      <c r="H2220" s="6">
        <v>122</v>
      </c>
      <c r="I2220" s="6">
        <v>158882</v>
      </c>
      <c r="J2220" s="13">
        <v>45138</v>
      </c>
      <c r="K2220" s="9">
        <v>5000</v>
      </c>
      <c r="L2220" s="4" t="s">
        <v>4627</v>
      </c>
      <c r="M2220" s="4" t="s">
        <v>4632</v>
      </c>
      <c r="N2220" s="4">
        <f>VLOOKUP(I2220,BaseModelo!$A$2:$E$5075,5)</f>
        <v>10</v>
      </c>
      <c r="P2220" s="15">
        <v>147</v>
      </c>
      <c r="Q2220" s="4">
        <f>VLOOKUP(I2220,BaseModelo!$A$2:$E$5075,3)</f>
        <v>0</v>
      </c>
      <c r="R2220" s="4">
        <f t="shared" si="680"/>
        <v>32283000</v>
      </c>
      <c r="S2220" s="16">
        <f t="shared" si="681"/>
        <v>1.5488027754545735E-4</v>
      </c>
      <c r="T2220" s="4">
        <f t="shared" si="692"/>
        <v>1.8895393860545798E-2</v>
      </c>
      <c r="U2220" s="4">
        <f t="shared" si="693"/>
        <v>2.2767400799182231E-2</v>
      </c>
      <c r="V2220" s="6">
        <f t="shared" si="682"/>
        <v>0</v>
      </c>
      <c r="W2220" s="16" t="str">
        <f t="shared" si="683"/>
        <v/>
      </c>
      <c r="X2220" s="4" t="str">
        <f t="shared" si="694"/>
        <v/>
      </c>
      <c r="Y2220" s="4" t="str">
        <f t="shared" si="684"/>
        <v/>
      </c>
      <c r="Z2220" s="4">
        <f t="shared" si="685"/>
        <v>4121000</v>
      </c>
      <c r="AA2220" s="16">
        <f t="shared" si="686"/>
        <v>1.2132977432661976E-3</v>
      </c>
      <c r="AB2220" s="15">
        <f t="shared" si="695"/>
        <v>0.14802232467847612</v>
      </c>
      <c r="AC2220" s="15">
        <f t="shared" si="696"/>
        <v>0.17835476826013105</v>
      </c>
      <c r="AD2220" s="4">
        <v>159164</v>
      </c>
      <c r="AE2220" s="26">
        <v>1068.94</v>
      </c>
      <c r="AF2220" s="26">
        <v>1068.94</v>
      </c>
      <c r="AG2220" s="4">
        <f t="shared" si="697"/>
        <v>2105000</v>
      </c>
      <c r="AH2220" s="16">
        <f t="shared" si="687"/>
        <v>2.3752969121140144E-3</v>
      </c>
      <c r="AI2220" s="15">
        <f t="shared" si="688"/>
        <v>0.28978622327790976</v>
      </c>
      <c r="AJ2220" s="15">
        <f t="shared" si="689"/>
        <v>0.34916864608076009</v>
      </c>
      <c r="AK2220" s="4">
        <f t="shared" si="690"/>
        <v>15073000</v>
      </c>
      <c r="AL2220" s="27">
        <f t="shared" si="691"/>
        <v>3.3171896769057253E-4</v>
      </c>
      <c r="AM2220" s="15">
        <f t="shared" si="698"/>
        <v>4.0469714058249846E-2</v>
      </c>
      <c r="AN2220" s="15">
        <f t="shared" si="699"/>
        <v>7.5523786901022457E-6</v>
      </c>
    </row>
    <row r="2221" spans="1:40" x14ac:dyDescent="0.2">
      <c r="A2221" s="4" t="s">
        <v>4627</v>
      </c>
      <c r="B2221" s="3" t="s">
        <v>9</v>
      </c>
      <c r="C2221" s="6">
        <v>159196</v>
      </c>
      <c r="D2221" s="3" t="s">
        <v>28</v>
      </c>
      <c r="E2221" s="6">
        <v>159324</v>
      </c>
      <c r="F2221" s="3" t="s">
        <v>3038</v>
      </c>
      <c r="G2221" s="8">
        <v>5000</v>
      </c>
      <c r="H2221" s="6">
        <v>147</v>
      </c>
      <c r="I2221" s="6">
        <v>159025</v>
      </c>
      <c r="J2221" s="13">
        <v>45138</v>
      </c>
      <c r="K2221" s="9">
        <v>5000</v>
      </c>
      <c r="L2221" s="4" t="s">
        <v>4627</v>
      </c>
      <c r="M2221" s="4" t="s">
        <v>4632</v>
      </c>
      <c r="N2221" s="4">
        <f>VLOOKUP(I2221,BaseModelo!$A$2:$E$5075,5)</f>
        <v>1</v>
      </c>
      <c r="P2221" s="15">
        <v>147</v>
      </c>
      <c r="Q2221" s="4">
        <f>VLOOKUP(I2221,BaseModelo!$A$2:$E$5075,3)</f>
        <v>90</v>
      </c>
      <c r="R2221" s="4">
        <f t="shared" si="680"/>
        <v>32283000</v>
      </c>
      <c r="S2221" s="16">
        <f t="shared" si="681"/>
        <v>1.5488027754545735E-4</v>
      </c>
      <c r="T2221" s="4">
        <f t="shared" si="692"/>
        <v>2.2767400799182231E-2</v>
      </c>
      <c r="U2221" s="4">
        <f t="shared" si="693"/>
        <v>2.2767400799182231E-2</v>
      </c>
      <c r="V2221" s="6">
        <f t="shared" si="682"/>
        <v>0</v>
      </c>
      <c r="W2221" s="16" t="str">
        <f t="shared" si="683"/>
        <v/>
      </c>
      <c r="X2221" s="4" t="str">
        <f t="shared" si="694"/>
        <v/>
      </c>
      <c r="Y2221" s="4" t="str">
        <f t="shared" si="684"/>
        <v/>
      </c>
      <c r="Z2221" s="4">
        <f t="shared" si="685"/>
        <v>771000</v>
      </c>
      <c r="AA2221" s="16">
        <f t="shared" si="686"/>
        <v>6.4850843060959796E-3</v>
      </c>
      <c r="AB2221" s="15">
        <f t="shared" si="695"/>
        <v>0.953307392996109</v>
      </c>
      <c r="AC2221" s="15">
        <f t="shared" si="696"/>
        <v>0.953307392996109</v>
      </c>
      <c r="AD2221" s="4">
        <v>159196</v>
      </c>
      <c r="AE2221" s="26">
        <v>1303.3399999999999</v>
      </c>
      <c r="AF2221" s="26">
        <v>1303.3399999999999</v>
      </c>
      <c r="AG2221" s="4">
        <f t="shared" si="697"/>
        <v>681000</v>
      </c>
      <c r="AH2221" s="16">
        <f t="shared" si="687"/>
        <v>7.3421439060205578E-3</v>
      </c>
      <c r="AI2221" s="15">
        <f t="shared" si="688"/>
        <v>1.079295154185022</v>
      </c>
      <c r="AJ2221" s="15">
        <f t="shared" si="689"/>
        <v>1.079295154185022</v>
      </c>
      <c r="AK2221" s="4">
        <f t="shared" si="690"/>
        <v>15073000</v>
      </c>
      <c r="AL2221" s="27">
        <f t="shared" si="691"/>
        <v>3.3171896769057253E-4</v>
      </c>
      <c r="AM2221" s="15">
        <f t="shared" si="698"/>
        <v>4.8762688250514163E-2</v>
      </c>
      <c r="AN2221" s="15">
        <f t="shared" si="699"/>
        <v>7.5523786901022457E-6</v>
      </c>
    </row>
    <row r="2222" spans="1:40" x14ac:dyDescent="0.2">
      <c r="A2222" s="4" t="s">
        <v>4627</v>
      </c>
      <c r="B2222" s="3" t="s">
        <v>9</v>
      </c>
      <c r="C2222" s="6">
        <v>159196</v>
      </c>
      <c r="D2222" s="3" t="s">
        <v>28</v>
      </c>
      <c r="E2222" s="6">
        <v>159325</v>
      </c>
      <c r="F2222" s="3" t="s">
        <v>3039</v>
      </c>
      <c r="G2222" s="8">
        <v>5000</v>
      </c>
      <c r="H2222" s="6">
        <v>147</v>
      </c>
      <c r="I2222" s="6">
        <v>159026</v>
      </c>
      <c r="J2222" s="13">
        <v>45138</v>
      </c>
      <c r="K2222" s="9">
        <v>5000</v>
      </c>
      <c r="L2222" s="4" t="s">
        <v>4627</v>
      </c>
      <c r="M2222" s="4" t="s">
        <v>4632</v>
      </c>
      <c r="N2222" s="4">
        <f>VLOOKUP(I2222,BaseModelo!$A$2:$E$5075,5)</f>
        <v>1</v>
      </c>
      <c r="P2222" s="15">
        <v>147</v>
      </c>
      <c r="Q2222" s="4">
        <f>VLOOKUP(I2222,BaseModelo!$A$2:$E$5075,3)</f>
        <v>90</v>
      </c>
      <c r="R2222" s="4">
        <f t="shared" si="680"/>
        <v>32283000</v>
      </c>
      <c r="S2222" s="16">
        <f t="shared" si="681"/>
        <v>1.5488027754545735E-4</v>
      </c>
      <c r="T2222" s="4">
        <f t="shared" si="692"/>
        <v>2.2767400799182231E-2</v>
      </c>
      <c r="U2222" s="4">
        <f t="shared" si="693"/>
        <v>2.2767400799182231E-2</v>
      </c>
      <c r="V2222" s="6">
        <f t="shared" si="682"/>
        <v>0</v>
      </c>
      <c r="W2222" s="16" t="str">
        <f t="shared" si="683"/>
        <v/>
      </c>
      <c r="X2222" s="4" t="str">
        <f t="shared" si="694"/>
        <v/>
      </c>
      <c r="Y2222" s="4" t="str">
        <f t="shared" si="684"/>
        <v/>
      </c>
      <c r="Z2222" s="4">
        <f t="shared" si="685"/>
        <v>771000</v>
      </c>
      <c r="AA2222" s="16">
        <f t="shared" si="686"/>
        <v>6.4850843060959796E-3</v>
      </c>
      <c r="AB2222" s="15">
        <f t="shared" si="695"/>
        <v>0.953307392996109</v>
      </c>
      <c r="AC2222" s="15">
        <f t="shared" si="696"/>
        <v>0.953307392996109</v>
      </c>
      <c r="AD2222" s="4">
        <v>159196</v>
      </c>
      <c r="AE2222" s="26">
        <v>1303.3399999999999</v>
      </c>
      <c r="AF2222" s="26">
        <v>1303.3399999999999</v>
      </c>
      <c r="AG2222" s="4">
        <f t="shared" si="697"/>
        <v>681000</v>
      </c>
      <c r="AH2222" s="16">
        <f t="shared" si="687"/>
        <v>7.3421439060205578E-3</v>
      </c>
      <c r="AI2222" s="15">
        <f t="shared" si="688"/>
        <v>1.079295154185022</v>
      </c>
      <c r="AJ2222" s="15">
        <f t="shared" si="689"/>
        <v>1.079295154185022</v>
      </c>
      <c r="AK2222" s="4">
        <f t="shared" si="690"/>
        <v>15073000</v>
      </c>
      <c r="AL2222" s="27">
        <f t="shared" si="691"/>
        <v>3.3171896769057253E-4</v>
      </c>
      <c r="AM2222" s="15">
        <f t="shared" si="698"/>
        <v>4.8762688250514163E-2</v>
      </c>
      <c r="AN2222" s="15">
        <f t="shared" si="699"/>
        <v>7.5523786901022457E-6</v>
      </c>
    </row>
    <row r="2223" spans="1:40" x14ac:dyDescent="0.2">
      <c r="A2223" s="4" t="s">
        <v>4627</v>
      </c>
      <c r="B2223" s="3" t="s">
        <v>9</v>
      </c>
      <c r="C2223" s="6">
        <v>159196</v>
      </c>
      <c r="D2223" s="3" t="s">
        <v>28</v>
      </c>
      <c r="E2223" s="6">
        <v>159326</v>
      </c>
      <c r="F2223" s="3" t="s">
        <v>3040</v>
      </c>
      <c r="G2223" s="8">
        <v>5000</v>
      </c>
      <c r="H2223" s="6">
        <v>147</v>
      </c>
      <c r="I2223" s="6">
        <v>159027</v>
      </c>
      <c r="J2223" s="13">
        <v>45138</v>
      </c>
      <c r="K2223" s="9">
        <v>5000</v>
      </c>
      <c r="L2223" s="4" t="s">
        <v>4627</v>
      </c>
      <c r="M2223" s="4" t="s">
        <v>4632</v>
      </c>
      <c r="N2223" s="4">
        <f>VLOOKUP(I2223,BaseModelo!$A$2:$E$5075,5)</f>
        <v>1</v>
      </c>
      <c r="P2223" s="15">
        <v>147</v>
      </c>
      <c r="Q2223" s="4">
        <f>VLOOKUP(I2223,BaseModelo!$A$2:$E$5075,3)</f>
        <v>90</v>
      </c>
      <c r="R2223" s="4">
        <f t="shared" si="680"/>
        <v>32283000</v>
      </c>
      <c r="S2223" s="16">
        <f t="shared" si="681"/>
        <v>1.5488027754545735E-4</v>
      </c>
      <c r="T2223" s="4">
        <f t="shared" si="692"/>
        <v>2.2767400799182231E-2</v>
      </c>
      <c r="U2223" s="4">
        <f t="shared" si="693"/>
        <v>2.2767400799182231E-2</v>
      </c>
      <c r="V2223" s="6">
        <f t="shared" si="682"/>
        <v>0</v>
      </c>
      <c r="W2223" s="16" t="str">
        <f t="shared" si="683"/>
        <v/>
      </c>
      <c r="X2223" s="4" t="str">
        <f t="shared" si="694"/>
        <v/>
      </c>
      <c r="Y2223" s="4" t="str">
        <f t="shared" si="684"/>
        <v/>
      </c>
      <c r="Z2223" s="4">
        <f t="shared" si="685"/>
        <v>771000</v>
      </c>
      <c r="AA2223" s="16">
        <f t="shared" si="686"/>
        <v>6.4850843060959796E-3</v>
      </c>
      <c r="AB2223" s="15">
        <f t="shared" si="695"/>
        <v>0.953307392996109</v>
      </c>
      <c r="AC2223" s="15">
        <f t="shared" si="696"/>
        <v>0.953307392996109</v>
      </c>
      <c r="AD2223" s="4">
        <v>159196</v>
      </c>
      <c r="AE2223" s="26">
        <v>1303.3399999999999</v>
      </c>
      <c r="AF2223" s="26">
        <v>1303.3399999999999</v>
      </c>
      <c r="AG2223" s="4">
        <f t="shared" si="697"/>
        <v>681000</v>
      </c>
      <c r="AH2223" s="16">
        <f t="shared" si="687"/>
        <v>7.3421439060205578E-3</v>
      </c>
      <c r="AI2223" s="15">
        <f t="shared" si="688"/>
        <v>1.079295154185022</v>
      </c>
      <c r="AJ2223" s="15">
        <f t="shared" si="689"/>
        <v>1.079295154185022</v>
      </c>
      <c r="AK2223" s="4">
        <f t="shared" si="690"/>
        <v>15073000</v>
      </c>
      <c r="AL2223" s="27">
        <f t="shared" si="691"/>
        <v>3.3171896769057253E-4</v>
      </c>
      <c r="AM2223" s="15">
        <f t="shared" si="698"/>
        <v>4.8762688250514163E-2</v>
      </c>
      <c r="AN2223" s="15">
        <f t="shared" si="699"/>
        <v>7.5523786901022457E-6</v>
      </c>
    </row>
    <row r="2224" spans="1:40" x14ac:dyDescent="0.2">
      <c r="A2224" s="4" t="s">
        <v>4627</v>
      </c>
      <c r="B2224" s="3" t="s">
        <v>9</v>
      </c>
      <c r="C2224" s="6">
        <v>159196</v>
      </c>
      <c r="D2224" s="3" t="s">
        <v>28</v>
      </c>
      <c r="E2224" s="6">
        <v>159327</v>
      </c>
      <c r="F2224" s="3" t="s">
        <v>3041</v>
      </c>
      <c r="G2224" s="8">
        <v>6000</v>
      </c>
      <c r="H2224" s="6">
        <v>142</v>
      </c>
      <c r="I2224" s="6">
        <v>159024</v>
      </c>
      <c r="J2224" s="13">
        <v>45138</v>
      </c>
      <c r="K2224" s="9">
        <v>6000</v>
      </c>
      <c r="L2224" s="4" t="s">
        <v>4627</v>
      </c>
      <c r="M2224" s="4" t="s">
        <v>4632</v>
      </c>
      <c r="N2224" s="4">
        <f>VLOOKUP(I2224,BaseModelo!$A$2:$E$5075,5)</f>
        <v>1</v>
      </c>
      <c r="P2224" s="15">
        <v>142.00000000000003</v>
      </c>
      <c r="Q2224" s="4">
        <f>VLOOKUP(I2224,BaseModelo!$A$2:$E$5075,3)</f>
        <v>90</v>
      </c>
      <c r="R2224" s="4">
        <f t="shared" si="680"/>
        <v>32283000</v>
      </c>
      <c r="S2224" s="16">
        <f t="shared" si="681"/>
        <v>1.8585633305454884E-4</v>
      </c>
      <c r="T2224" s="4">
        <f t="shared" si="692"/>
        <v>2.6391599293745936E-2</v>
      </c>
      <c r="U2224" s="4">
        <f t="shared" si="693"/>
        <v>2.6391599293745942E-2</v>
      </c>
      <c r="V2224" s="6">
        <f t="shared" si="682"/>
        <v>0</v>
      </c>
      <c r="W2224" s="16" t="str">
        <f t="shared" si="683"/>
        <v/>
      </c>
      <c r="X2224" s="4" t="str">
        <f t="shared" si="694"/>
        <v/>
      </c>
      <c r="Y2224" s="4" t="str">
        <f t="shared" si="684"/>
        <v/>
      </c>
      <c r="Z2224" s="4">
        <f t="shared" si="685"/>
        <v>771000</v>
      </c>
      <c r="AA2224" s="16">
        <f t="shared" si="686"/>
        <v>7.7821011673151752E-3</v>
      </c>
      <c r="AB2224" s="15">
        <f t="shared" si="695"/>
        <v>1.1050583657587549</v>
      </c>
      <c r="AC2224" s="15">
        <f t="shared" si="696"/>
        <v>1.1050583657587552</v>
      </c>
      <c r="AD2224" s="4">
        <v>159196</v>
      </c>
      <c r="AE2224" s="26">
        <v>1503.37</v>
      </c>
      <c r="AF2224" s="26">
        <v>1503.37</v>
      </c>
      <c r="AG2224" s="4">
        <f t="shared" si="697"/>
        <v>681000</v>
      </c>
      <c r="AH2224" s="16">
        <f t="shared" si="687"/>
        <v>8.8105726872246704E-3</v>
      </c>
      <c r="AI2224" s="15">
        <f t="shared" si="688"/>
        <v>1.2511013215859033</v>
      </c>
      <c r="AJ2224" s="15">
        <f t="shared" si="689"/>
        <v>1.2511013215859035</v>
      </c>
      <c r="AK2224" s="4">
        <f t="shared" si="690"/>
        <v>15073000</v>
      </c>
      <c r="AL2224" s="27">
        <f t="shared" si="691"/>
        <v>3.9806276122868704E-4</v>
      </c>
      <c r="AM2224" s="15">
        <f t="shared" si="698"/>
        <v>5.6524912094473558E-2</v>
      </c>
      <c r="AN2224" s="15">
        <f t="shared" si="699"/>
        <v>1.0505512888109577E-5</v>
      </c>
    </row>
    <row r="2225" spans="1:40" x14ac:dyDescent="0.2">
      <c r="A2225" s="4" t="s">
        <v>4627</v>
      </c>
      <c r="B2225" s="2" t="s">
        <v>3</v>
      </c>
      <c r="C2225" s="5">
        <v>159218</v>
      </c>
      <c r="D2225" s="2" t="s">
        <v>552</v>
      </c>
      <c r="E2225" s="5">
        <v>159219</v>
      </c>
      <c r="F2225" s="2" t="s">
        <v>3020</v>
      </c>
      <c r="G2225" s="7">
        <v>6000</v>
      </c>
      <c r="H2225" s="5">
        <v>142</v>
      </c>
      <c r="I2225" s="6">
        <v>158694</v>
      </c>
      <c r="J2225" s="13">
        <v>45138</v>
      </c>
      <c r="K2225" s="9">
        <v>6000</v>
      </c>
      <c r="L2225" s="4" t="s">
        <v>4627</v>
      </c>
      <c r="M2225" s="4" t="s">
        <v>4632</v>
      </c>
      <c r="N2225" s="4">
        <f>VLOOKUP(I2225,BaseModelo!$A$2:$E$5075,5)</f>
        <v>2</v>
      </c>
      <c r="P2225" s="15">
        <v>142.00000000000003</v>
      </c>
      <c r="Q2225" s="4">
        <f>VLOOKUP(I2225,BaseModelo!$A$2:$E$5075,3)</f>
        <v>100</v>
      </c>
      <c r="R2225" s="4">
        <f t="shared" si="680"/>
        <v>32283000</v>
      </c>
      <c r="S2225" s="16">
        <f t="shared" si="681"/>
        <v>1.8585633305454884E-4</v>
      </c>
      <c r="T2225" s="4">
        <f t="shared" si="692"/>
        <v>2.6391599293745936E-2</v>
      </c>
      <c r="U2225" s="4">
        <f t="shared" si="693"/>
        <v>2.6391599293745942E-2</v>
      </c>
      <c r="V2225" s="6">
        <f t="shared" si="682"/>
        <v>0</v>
      </c>
      <c r="W2225" s="16" t="str">
        <f t="shared" si="683"/>
        <v/>
      </c>
      <c r="X2225" s="4" t="str">
        <f t="shared" si="694"/>
        <v/>
      </c>
      <c r="Y2225" s="4" t="str">
        <f t="shared" si="684"/>
        <v/>
      </c>
      <c r="Z2225" s="4">
        <f t="shared" si="685"/>
        <v>1578000</v>
      </c>
      <c r="AA2225" s="16">
        <f t="shared" si="686"/>
        <v>3.8022813688212928E-3</v>
      </c>
      <c r="AB2225" s="15">
        <f t="shared" si="695"/>
        <v>0.53992395437262353</v>
      </c>
      <c r="AC2225" s="15">
        <f t="shared" si="696"/>
        <v>0.53992395437262364</v>
      </c>
      <c r="AD2225" s="4">
        <v>159218</v>
      </c>
      <c r="AE2225" s="26">
        <v>1503.37</v>
      </c>
      <c r="AF2225" s="26">
        <v>1503.37</v>
      </c>
      <c r="AG2225" s="4">
        <f t="shared" si="697"/>
        <v>681000</v>
      </c>
      <c r="AH2225" s="16">
        <f t="shared" si="687"/>
        <v>8.8105726872246704E-3</v>
      </c>
      <c r="AI2225" s="15">
        <f t="shared" si="688"/>
        <v>1.2511013215859033</v>
      </c>
      <c r="AJ2225" s="15">
        <f t="shared" si="689"/>
        <v>1.2511013215859035</v>
      </c>
      <c r="AK2225" s="4">
        <f t="shared" si="690"/>
        <v>15073000</v>
      </c>
      <c r="AL2225" s="27">
        <f t="shared" si="691"/>
        <v>3.9806276122868704E-4</v>
      </c>
      <c r="AM2225" s="15">
        <f t="shared" si="698"/>
        <v>5.6524912094473558E-2</v>
      </c>
      <c r="AN2225" s="15">
        <f t="shared" si="699"/>
        <v>1.0505512888109577E-5</v>
      </c>
    </row>
    <row r="2226" spans="1:40" x14ac:dyDescent="0.2">
      <c r="A2226" s="4" t="s">
        <v>4627</v>
      </c>
      <c r="B2226" s="3" t="s">
        <v>3</v>
      </c>
      <c r="C2226" s="6">
        <v>159218</v>
      </c>
      <c r="D2226" s="3" t="s">
        <v>552</v>
      </c>
      <c r="E2226" s="6">
        <v>159222</v>
      </c>
      <c r="F2226" s="3" t="s">
        <v>3028</v>
      </c>
      <c r="G2226" s="8">
        <v>6000</v>
      </c>
      <c r="H2226" s="6">
        <v>142</v>
      </c>
      <c r="I2226" s="6">
        <v>158696</v>
      </c>
      <c r="J2226" s="13">
        <v>45138</v>
      </c>
      <c r="K2226" s="9">
        <v>6000</v>
      </c>
      <c r="L2226" s="4" t="s">
        <v>4627</v>
      </c>
      <c r="M2226" s="4" t="s">
        <v>4632</v>
      </c>
      <c r="N2226" s="4">
        <f>VLOOKUP(I2226,BaseModelo!$A$2:$E$5075,5)</f>
        <v>4</v>
      </c>
      <c r="P2226" s="15">
        <v>142.00000000000003</v>
      </c>
      <c r="Q2226" s="4">
        <f>VLOOKUP(I2226,BaseModelo!$A$2:$E$5075,3)</f>
        <v>110</v>
      </c>
      <c r="R2226" s="4">
        <f t="shared" si="680"/>
        <v>32283000</v>
      </c>
      <c r="S2226" s="16">
        <f t="shared" si="681"/>
        <v>1.8585633305454884E-4</v>
      </c>
      <c r="T2226" s="4">
        <f t="shared" si="692"/>
        <v>2.6391599293745936E-2</v>
      </c>
      <c r="U2226" s="4">
        <f t="shared" si="693"/>
        <v>2.6391599293745942E-2</v>
      </c>
      <c r="V2226" s="6">
        <f t="shared" si="682"/>
        <v>0</v>
      </c>
      <c r="W2226" s="16" t="str">
        <f t="shared" si="683"/>
        <v/>
      </c>
      <c r="X2226" s="4" t="str">
        <f t="shared" si="694"/>
        <v/>
      </c>
      <c r="Y2226" s="4" t="str">
        <f t="shared" si="684"/>
        <v/>
      </c>
      <c r="Z2226" s="4">
        <f t="shared" si="685"/>
        <v>2331000</v>
      </c>
      <c r="AA2226" s="16">
        <f t="shared" si="686"/>
        <v>2.5740025740025739E-3</v>
      </c>
      <c r="AB2226" s="15">
        <f t="shared" si="695"/>
        <v>0.36550836550836552</v>
      </c>
      <c r="AC2226" s="15">
        <f t="shared" si="696"/>
        <v>0.36550836550836557</v>
      </c>
      <c r="AD2226" s="4">
        <v>159218</v>
      </c>
      <c r="AE2226" s="26">
        <v>1503.37</v>
      </c>
      <c r="AF2226" s="26">
        <v>1503.37</v>
      </c>
      <c r="AG2226" s="4">
        <f t="shared" si="697"/>
        <v>1421000</v>
      </c>
      <c r="AH2226" s="16">
        <f t="shared" si="687"/>
        <v>4.22237860661506E-3</v>
      </c>
      <c r="AI2226" s="15">
        <f t="shared" si="688"/>
        <v>0.59957776213933855</v>
      </c>
      <c r="AJ2226" s="15">
        <f t="shared" si="689"/>
        <v>0.59957776213933867</v>
      </c>
      <c r="AK2226" s="4">
        <f t="shared" si="690"/>
        <v>15073000</v>
      </c>
      <c r="AL2226" s="27">
        <f t="shared" si="691"/>
        <v>3.9806276122868704E-4</v>
      </c>
      <c r="AM2226" s="15">
        <f t="shared" si="698"/>
        <v>5.6524912094473558E-2</v>
      </c>
      <c r="AN2226" s="15">
        <f t="shared" si="699"/>
        <v>1.0505512888109577E-5</v>
      </c>
    </row>
    <row r="2227" spans="1:40" x14ac:dyDescent="0.2">
      <c r="A2227" s="4" t="s">
        <v>4627</v>
      </c>
      <c r="B2227" s="3" t="s">
        <v>3</v>
      </c>
      <c r="C2227" s="6">
        <v>159218</v>
      </c>
      <c r="D2227" s="3" t="s">
        <v>552</v>
      </c>
      <c r="E2227" s="6">
        <v>159223</v>
      </c>
      <c r="F2227" s="3" t="s">
        <v>3029</v>
      </c>
      <c r="G2227" s="8">
        <v>6000</v>
      </c>
      <c r="H2227" s="6">
        <v>142</v>
      </c>
      <c r="I2227" s="6">
        <v>158669</v>
      </c>
      <c r="J2227" s="13">
        <v>45138</v>
      </c>
      <c r="K2227" s="9">
        <v>6000</v>
      </c>
      <c r="L2227" s="4" t="s">
        <v>4627</v>
      </c>
      <c r="M2227" s="4" t="s">
        <v>4632</v>
      </c>
      <c r="N2227" s="4">
        <f>VLOOKUP(I2227,BaseModelo!$A$2:$E$5075,5)</f>
        <v>7</v>
      </c>
      <c r="P2227" s="15">
        <v>142.00000000000003</v>
      </c>
      <c r="Q2227" s="4">
        <f>VLOOKUP(I2227,BaseModelo!$A$2:$E$5075,3)</f>
        <v>127</v>
      </c>
      <c r="R2227" s="4">
        <f t="shared" si="680"/>
        <v>32283000</v>
      </c>
      <c r="S2227" s="16">
        <f t="shared" si="681"/>
        <v>1.8585633305454884E-4</v>
      </c>
      <c r="T2227" s="4">
        <f t="shared" si="692"/>
        <v>2.6391599293745936E-2</v>
      </c>
      <c r="U2227" s="4">
        <f t="shared" si="693"/>
        <v>2.6391599293745942E-2</v>
      </c>
      <c r="V2227" s="6">
        <f t="shared" si="682"/>
        <v>0</v>
      </c>
      <c r="W2227" s="16" t="str">
        <f t="shared" si="683"/>
        <v/>
      </c>
      <c r="X2227" s="4" t="str">
        <f t="shared" si="694"/>
        <v/>
      </c>
      <c r="Y2227" s="4" t="str">
        <f t="shared" si="684"/>
        <v/>
      </c>
      <c r="Z2227" s="4">
        <f t="shared" si="685"/>
        <v>4022000</v>
      </c>
      <c r="AA2227" s="16">
        <f t="shared" si="686"/>
        <v>1.4917951268025858E-3</v>
      </c>
      <c r="AB2227" s="15">
        <f t="shared" si="695"/>
        <v>0.21183490800596719</v>
      </c>
      <c r="AC2227" s="15">
        <f t="shared" si="696"/>
        <v>0.21183490800596722</v>
      </c>
      <c r="AD2227" s="4">
        <v>159218</v>
      </c>
      <c r="AE2227" s="26">
        <v>1503.37</v>
      </c>
      <c r="AF2227" s="26">
        <v>1503.37</v>
      </c>
      <c r="AG2227" s="4">
        <f t="shared" si="697"/>
        <v>1778000</v>
      </c>
      <c r="AH2227" s="16">
        <f t="shared" si="687"/>
        <v>3.3745781777277839E-3</v>
      </c>
      <c r="AI2227" s="15">
        <f t="shared" si="688"/>
        <v>0.47919010123734529</v>
      </c>
      <c r="AJ2227" s="15">
        <f t="shared" si="689"/>
        <v>0.4791901012373454</v>
      </c>
      <c r="AK2227" s="4">
        <f t="shared" si="690"/>
        <v>15073000</v>
      </c>
      <c r="AL2227" s="27">
        <f t="shared" si="691"/>
        <v>3.9806276122868704E-4</v>
      </c>
      <c r="AM2227" s="15">
        <f t="shared" si="698"/>
        <v>5.6524912094473558E-2</v>
      </c>
      <c r="AN2227" s="15">
        <f t="shared" si="699"/>
        <v>1.0505512888109577E-5</v>
      </c>
    </row>
    <row r="2228" spans="1:40" x14ac:dyDescent="0.2">
      <c r="A2228" s="4" t="s">
        <v>4627</v>
      </c>
      <c r="B2228" s="3" t="s">
        <v>3</v>
      </c>
      <c r="C2228" s="6">
        <v>159218</v>
      </c>
      <c r="D2228" s="3" t="s">
        <v>552</v>
      </c>
      <c r="E2228" s="6">
        <v>159225</v>
      </c>
      <c r="F2228" s="3" t="s">
        <v>3030</v>
      </c>
      <c r="G2228" s="8">
        <v>6000</v>
      </c>
      <c r="H2228" s="6">
        <v>142</v>
      </c>
      <c r="I2228" s="6">
        <v>158697</v>
      </c>
      <c r="J2228" s="13">
        <v>45138</v>
      </c>
      <c r="K2228" s="9">
        <v>6000</v>
      </c>
      <c r="L2228" s="4" t="s">
        <v>4627</v>
      </c>
      <c r="M2228" s="4" t="s">
        <v>4632</v>
      </c>
      <c r="N2228" s="4">
        <f>VLOOKUP(I2228,BaseModelo!$A$2:$E$5075,5)</f>
        <v>5</v>
      </c>
      <c r="P2228" s="15">
        <v>142.00000000000003</v>
      </c>
      <c r="Q2228" s="4">
        <f>VLOOKUP(I2228,BaseModelo!$A$2:$E$5075,3)</f>
        <v>110</v>
      </c>
      <c r="R2228" s="4">
        <f t="shared" si="680"/>
        <v>32283000</v>
      </c>
      <c r="S2228" s="16">
        <f t="shared" si="681"/>
        <v>1.8585633305454884E-4</v>
      </c>
      <c r="T2228" s="4">
        <f t="shared" si="692"/>
        <v>2.6391599293745936E-2</v>
      </c>
      <c r="U2228" s="4">
        <f t="shared" si="693"/>
        <v>2.6391599293745942E-2</v>
      </c>
      <c r="V2228" s="6">
        <f t="shared" si="682"/>
        <v>0</v>
      </c>
      <c r="W2228" s="16" t="str">
        <f t="shared" si="683"/>
        <v/>
      </c>
      <c r="X2228" s="4" t="str">
        <f t="shared" si="694"/>
        <v/>
      </c>
      <c r="Y2228" s="4" t="str">
        <f t="shared" si="684"/>
        <v/>
      </c>
      <c r="Z2228" s="4">
        <f t="shared" si="685"/>
        <v>4058000</v>
      </c>
      <c r="AA2228" s="16">
        <f t="shared" si="686"/>
        <v>1.4785608674223755E-3</v>
      </c>
      <c r="AB2228" s="15">
        <f t="shared" si="695"/>
        <v>0.20995564317397733</v>
      </c>
      <c r="AC2228" s="15">
        <f t="shared" si="696"/>
        <v>0.20995564317397736</v>
      </c>
      <c r="AD2228" s="4">
        <v>159218</v>
      </c>
      <c r="AE2228" s="26">
        <v>1503.37</v>
      </c>
      <c r="AF2228" s="26">
        <v>1503.37</v>
      </c>
      <c r="AG2228" s="4">
        <f t="shared" si="697"/>
        <v>1768000</v>
      </c>
      <c r="AH2228" s="16">
        <f t="shared" si="687"/>
        <v>3.3936651583710408E-3</v>
      </c>
      <c r="AI2228" s="15">
        <f t="shared" si="688"/>
        <v>0.48190045248868779</v>
      </c>
      <c r="AJ2228" s="15">
        <f t="shared" si="689"/>
        <v>0.4819004524886879</v>
      </c>
      <c r="AK2228" s="4">
        <f t="shared" si="690"/>
        <v>15073000</v>
      </c>
      <c r="AL2228" s="27">
        <f t="shared" si="691"/>
        <v>3.9806276122868704E-4</v>
      </c>
      <c r="AM2228" s="15">
        <f t="shared" si="698"/>
        <v>5.6524912094473558E-2</v>
      </c>
      <c r="AN2228" s="15">
        <f t="shared" si="699"/>
        <v>1.0505512888109577E-5</v>
      </c>
    </row>
    <row r="2229" spans="1:40" x14ac:dyDescent="0.2">
      <c r="A2229" s="4" t="s">
        <v>4627</v>
      </c>
      <c r="B2229" s="3" t="s">
        <v>3</v>
      </c>
      <c r="C2229" s="6">
        <v>159218</v>
      </c>
      <c r="D2229" s="3" t="s">
        <v>552</v>
      </c>
      <c r="E2229" s="6">
        <v>159226</v>
      </c>
      <c r="F2229" s="3" t="s">
        <v>3031</v>
      </c>
      <c r="G2229" s="8">
        <v>6000</v>
      </c>
      <c r="H2229" s="6">
        <v>142</v>
      </c>
      <c r="I2229" s="6">
        <v>158700</v>
      </c>
      <c r="J2229" s="13">
        <v>45138</v>
      </c>
      <c r="K2229" s="9">
        <v>6000</v>
      </c>
      <c r="L2229" s="4" t="s">
        <v>4627</v>
      </c>
      <c r="M2229" s="4" t="s">
        <v>4632</v>
      </c>
      <c r="N2229" s="4">
        <f>VLOOKUP(I2229,BaseModelo!$A$2:$E$5075,5)</f>
        <v>5</v>
      </c>
      <c r="P2229" s="15">
        <v>142.00000000000003</v>
      </c>
      <c r="Q2229" s="4">
        <f>VLOOKUP(I2229,BaseModelo!$A$2:$E$5075,3)</f>
        <v>110</v>
      </c>
      <c r="R2229" s="4">
        <f t="shared" si="680"/>
        <v>32283000</v>
      </c>
      <c r="S2229" s="16">
        <f t="shared" si="681"/>
        <v>1.8585633305454884E-4</v>
      </c>
      <c r="T2229" s="4">
        <f t="shared" si="692"/>
        <v>2.6391599293745936E-2</v>
      </c>
      <c r="U2229" s="4">
        <f t="shared" si="693"/>
        <v>2.6391599293745942E-2</v>
      </c>
      <c r="V2229" s="6">
        <f t="shared" si="682"/>
        <v>0</v>
      </c>
      <c r="W2229" s="16" t="str">
        <f t="shared" si="683"/>
        <v/>
      </c>
      <c r="X2229" s="4" t="str">
        <f t="shared" si="694"/>
        <v/>
      </c>
      <c r="Y2229" s="4" t="str">
        <f t="shared" si="684"/>
        <v/>
      </c>
      <c r="Z2229" s="4">
        <f t="shared" si="685"/>
        <v>4058000</v>
      </c>
      <c r="AA2229" s="16">
        <f t="shared" si="686"/>
        <v>1.4785608674223755E-3</v>
      </c>
      <c r="AB2229" s="15">
        <f t="shared" si="695"/>
        <v>0.20995564317397733</v>
      </c>
      <c r="AC2229" s="15">
        <f t="shared" si="696"/>
        <v>0.20995564317397736</v>
      </c>
      <c r="AD2229" s="4">
        <v>159218</v>
      </c>
      <c r="AE2229" s="26">
        <v>1503.37</v>
      </c>
      <c r="AF2229" s="26">
        <v>1503.37</v>
      </c>
      <c r="AG2229" s="4">
        <f t="shared" si="697"/>
        <v>1768000</v>
      </c>
      <c r="AH2229" s="16">
        <f t="shared" si="687"/>
        <v>3.3936651583710408E-3</v>
      </c>
      <c r="AI2229" s="15">
        <f t="shared" si="688"/>
        <v>0.48190045248868779</v>
      </c>
      <c r="AJ2229" s="15">
        <f t="shared" si="689"/>
        <v>0.4819004524886879</v>
      </c>
      <c r="AK2229" s="4">
        <f t="shared" si="690"/>
        <v>15073000</v>
      </c>
      <c r="AL2229" s="27">
        <f t="shared" si="691"/>
        <v>3.9806276122868704E-4</v>
      </c>
      <c r="AM2229" s="15">
        <f t="shared" si="698"/>
        <v>5.6524912094473558E-2</v>
      </c>
      <c r="AN2229" s="15">
        <f t="shared" si="699"/>
        <v>1.0505512888109577E-5</v>
      </c>
    </row>
    <row r="2230" spans="1:40" x14ac:dyDescent="0.2">
      <c r="A2230" s="4" t="s">
        <v>4627</v>
      </c>
      <c r="B2230" s="3" t="s">
        <v>3</v>
      </c>
      <c r="C2230" s="6">
        <v>159218</v>
      </c>
      <c r="D2230" s="3" t="s">
        <v>552</v>
      </c>
      <c r="E2230" s="6">
        <v>159227</v>
      </c>
      <c r="F2230" s="3" t="s">
        <v>3032</v>
      </c>
      <c r="G2230" s="8">
        <v>6000</v>
      </c>
      <c r="H2230" s="6">
        <v>142</v>
      </c>
      <c r="I2230" s="6">
        <v>158702</v>
      </c>
      <c r="J2230" s="13">
        <v>45138</v>
      </c>
      <c r="K2230" s="9">
        <v>6000</v>
      </c>
      <c r="L2230" s="4" t="s">
        <v>4627</v>
      </c>
      <c r="M2230" s="4" t="s">
        <v>4632</v>
      </c>
      <c r="N2230" s="4">
        <f>VLOOKUP(I2230,BaseModelo!$A$2:$E$5075,5)</f>
        <v>5</v>
      </c>
      <c r="P2230" s="15">
        <v>142.00000000000003</v>
      </c>
      <c r="Q2230" s="4">
        <f>VLOOKUP(I2230,BaseModelo!$A$2:$E$5075,3)</f>
        <v>110</v>
      </c>
      <c r="R2230" s="4">
        <f t="shared" si="680"/>
        <v>32283000</v>
      </c>
      <c r="S2230" s="16">
        <f t="shared" si="681"/>
        <v>1.8585633305454884E-4</v>
      </c>
      <c r="T2230" s="4">
        <f t="shared" si="692"/>
        <v>2.6391599293745936E-2</v>
      </c>
      <c r="U2230" s="4">
        <f t="shared" si="693"/>
        <v>2.6391599293745942E-2</v>
      </c>
      <c r="V2230" s="6">
        <f t="shared" si="682"/>
        <v>0</v>
      </c>
      <c r="W2230" s="16" t="str">
        <f t="shared" si="683"/>
        <v/>
      </c>
      <c r="X2230" s="4" t="str">
        <f t="shared" si="694"/>
        <v/>
      </c>
      <c r="Y2230" s="4" t="str">
        <f t="shared" si="684"/>
        <v/>
      </c>
      <c r="Z2230" s="4">
        <f t="shared" si="685"/>
        <v>4058000</v>
      </c>
      <c r="AA2230" s="16">
        <f t="shared" si="686"/>
        <v>1.4785608674223755E-3</v>
      </c>
      <c r="AB2230" s="15">
        <f t="shared" si="695"/>
        <v>0.20995564317397733</v>
      </c>
      <c r="AC2230" s="15">
        <f t="shared" si="696"/>
        <v>0.20995564317397736</v>
      </c>
      <c r="AD2230" s="4">
        <v>159218</v>
      </c>
      <c r="AE2230" s="26">
        <v>1503.37</v>
      </c>
      <c r="AF2230" s="26">
        <v>1503.37</v>
      </c>
      <c r="AG2230" s="4">
        <f t="shared" si="697"/>
        <v>1768000</v>
      </c>
      <c r="AH2230" s="16">
        <f t="shared" si="687"/>
        <v>3.3936651583710408E-3</v>
      </c>
      <c r="AI2230" s="15">
        <f t="shared" si="688"/>
        <v>0.48190045248868779</v>
      </c>
      <c r="AJ2230" s="15">
        <f t="shared" si="689"/>
        <v>0.4819004524886879</v>
      </c>
      <c r="AK2230" s="4">
        <f t="shared" si="690"/>
        <v>15073000</v>
      </c>
      <c r="AL2230" s="27">
        <f t="shared" si="691"/>
        <v>3.9806276122868704E-4</v>
      </c>
      <c r="AM2230" s="15">
        <f t="shared" si="698"/>
        <v>5.6524912094473558E-2</v>
      </c>
      <c r="AN2230" s="15">
        <f t="shared" si="699"/>
        <v>1.0505512888109577E-5</v>
      </c>
    </row>
    <row r="2231" spans="1:40" x14ac:dyDescent="0.2">
      <c r="A2231" s="4" t="s">
        <v>4627</v>
      </c>
      <c r="B2231" s="3" t="s">
        <v>3</v>
      </c>
      <c r="C2231" s="6">
        <v>159218</v>
      </c>
      <c r="D2231" s="3" t="s">
        <v>552</v>
      </c>
      <c r="E2231" s="6">
        <v>159228</v>
      </c>
      <c r="F2231" s="3" t="s">
        <v>3033</v>
      </c>
      <c r="G2231" s="8">
        <v>6000</v>
      </c>
      <c r="H2231" s="6">
        <v>142</v>
      </c>
      <c r="I2231" s="6">
        <v>158703</v>
      </c>
      <c r="J2231" s="13">
        <v>45138</v>
      </c>
      <c r="K2231" s="9">
        <v>6000</v>
      </c>
      <c r="L2231" s="4" t="s">
        <v>4627</v>
      </c>
      <c r="M2231" s="4" t="s">
        <v>4632</v>
      </c>
      <c r="N2231" s="4">
        <f>VLOOKUP(I2231,BaseModelo!$A$2:$E$5075,5)</f>
        <v>3</v>
      </c>
      <c r="P2231" s="15">
        <v>142.00000000000003</v>
      </c>
      <c r="Q2231" s="4">
        <f>VLOOKUP(I2231,BaseModelo!$A$2:$E$5075,3)</f>
        <v>110</v>
      </c>
      <c r="R2231" s="4">
        <f t="shared" si="680"/>
        <v>32283000</v>
      </c>
      <c r="S2231" s="16">
        <f t="shared" si="681"/>
        <v>1.8585633305454884E-4</v>
      </c>
      <c r="T2231" s="4">
        <f t="shared" si="692"/>
        <v>2.6391599293745936E-2</v>
      </c>
      <c r="U2231" s="4">
        <f t="shared" si="693"/>
        <v>2.6391599293745942E-2</v>
      </c>
      <c r="V2231" s="6">
        <f t="shared" si="682"/>
        <v>0</v>
      </c>
      <c r="W2231" s="16" t="str">
        <f t="shared" si="683"/>
        <v/>
      </c>
      <c r="X2231" s="4" t="str">
        <f t="shared" si="694"/>
        <v/>
      </c>
      <c r="Y2231" s="4" t="str">
        <f t="shared" si="684"/>
        <v/>
      </c>
      <c r="Z2231" s="4">
        <f t="shared" si="685"/>
        <v>1992000</v>
      </c>
      <c r="AA2231" s="16">
        <f t="shared" si="686"/>
        <v>3.0120481927710845E-3</v>
      </c>
      <c r="AB2231" s="15">
        <f t="shared" si="695"/>
        <v>0.42771084337349402</v>
      </c>
      <c r="AC2231" s="15">
        <f t="shared" si="696"/>
        <v>0.42771084337349408</v>
      </c>
      <c r="AD2231" s="4">
        <v>159218</v>
      </c>
      <c r="AE2231" s="26">
        <v>1503.37</v>
      </c>
      <c r="AF2231" s="26">
        <v>1503.37</v>
      </c>
      <c r="AG2231" s="4">
        <f t="shared" si="697"/>
        <v>1267000</v>
      </c>
      <c r="AH2231" s="16">
        <f t="shared" si="687"/>
        <v>4.7355958958168907E-3</v>
      </c>
      <c r="AI2231" s="15">
        <f t="shared" si="688"/>
        <v>0.67245461720599853</v>
      </c>
      <c r="AJ2231" s="15">
        <f t="shared" si="689"/>
        <v>0.67245461720599864</v>
      </c>
      <c r="AK2231" s="4">
        <f t="shared" si="690"/>
        <v>15073000</v>
      </c>
      <c r="AL2231" s="27">
        <f t="shared" si="691"/>
        <v>3.9806276122868704E-4</v>
      </c>
      <c r="AM2231" s="15">
        <f t="shared" si="698"/>
        <v>5.6524912094473558E-2</v>
      </c>
      <c r="AN2231" s="15">
        <f t="shared" si="699"/>
        <v>1.0505512888109577E-5</v>
      </c>
    </row>
    <row r="2232" spans="1:40" x14ac:dyDescent="0.2">
      <c r="A2232" s="4" t="s">
        <v>4627</v>
      </c>
      <c r="B2232" s="2" t="s">
        <v>8</v>
      </c>
      <c r="C2232" s="5">
        <v>159229</v>
      </c>
      <c r="D2232" s="2" t="s">
        <v>553</v>
      </c>
      <c r="E2232" s="5">
        <v>159230</v>
      </c>
      <c r="F2232" s="2" t="s">
        <v>3021</v>
      </c>
      <c r="G2232" s="7">
        <v>8000</v>
      </c>
      <c r="H2232" s="5">
        <v>142</v>
      </c>
      <c r="I2232" s="6">
        <v>158126</v>
      </c>
      <c r="J2232" s="13">
        <v>45138</v>
      </c>
      <c r="K2232" s="9">
        <v>8000</v>
      </c>
      <c r="L2232" s="4" t="s">
        <v>4627</v>
      </c>
      <c r="M2232" s="4" t="s">
        <v>4632</v>
      </c>
      <c r="N2232" s="4">
        <f>VLOOKUP(I2232,BaseModelo!$A$2:$E$5075,5)</f>
        <v>6</v>
      </c>
      <c r="P2232" s="15">
        <v>142.00000000000003</v>
      </c>
      <c r="Q2232" s="4">
        <f>VLOOKUP(I2232,BaseModelo!$A$2:$E$5075,3)</f>
        <v>115</v>
      </c>
      <c r="R2232" s="4">
        <f t="shared" si="680"/>
        <v>32283000</v>
      </c>
      <c r="S2232" s="16">
        <f t="shared" si="681"/>
        <v>2.4780844407273179E-4</v>
      </c>
      <c r="T2232" s="4">
        <f t="shared" si="692"/>
        <v>3.5188799058327912E-2</v>
      </c>
      <c r="U2232" s="4">
        <f t="shared" si="693"/>
        <v>3.5188799058327919E-2</v>
      </c>
      <c r="V2232" s="6">
        <f t="shared" si="682"/>
        <v>0</v>
      </c>
      <c r="W2232" s="16" t="str">
        <f t="shared" si="683"/>
        <v/>
      </c>
      <c r="X2232" s="4" t="str">
        <f t="shared" si="694"/>
        <v/>
      </c>
      <c r="Y2232" s="4" t="str">
        <f t="shared" si="684"/>
        <v/>
      </c>
      <c r="Z2232" s="4">
        <f t="shared" si="685"/>
        <v>4853000</v>
      </c>
      <c r="AA2232" s="16">
        <f t="shared" si="686"/>
        <v>1.6484648670925201E-3</v>
      </c>
      <c r="AB2232" s="15">
        <f t="shared" si="695"/>
        <v>0.23408201112713783</v>
      </c>
      <c r="AC2232" s="15">
        <f t="shared" si="696"/>
        <v>0.23408201112713789</v>
      </c>
      <c r="AD2232" s="4">
        <v>159229</v>
      </c>
      <c r="AE2232" s="26">
        <v>2013.74</v>
      </c>
      <c r="AF2232" s="26">
        <v>2013.74</v>
      </c>
      <c r="AG2232" s="4">
        <f t="shared" si="697"/>
        <v>1993000</v>
      </c>
      <c r="AH2232" s="16">
        <f t="shared" si="687"/>
        <v>4.014049172102358E-3</v>
      </c>
      <c r="AI2232" s="15">
        <f t="shared" si="688"/>
        <v>0.56999498243853486</v>
      </c>
      <c r="AJ2232" s="15">
        <f t="shared" si="689"/>
        <v>0.56999498243853497</v>
      </c>
      <c r="AK2232" s="4">
        <f t="shared" si="690"/>
        <v>15073000</v>
      </c>
      <c r="AL2232" s="27">
        <f t="shared" si="691"/>
        <v>5.3075034830491602E-4</v>
      </c>
      <c r="AM2232" s="15">
        <f t="shared" si="698"/>
        <v>7.5366549459298077E-2</v>
      </c>
      <c r="AN2232" s="15">
        <f t="shared" si="699"/>
        <v>1.8676467356639244E-5</v>
      </c>
    </row>
    <row r="2233" spans="1:40" x14ac:dyDescent="0.2">
      <c r="A2233" s="4" t="s">
        <v>4627</v>
      </c>
      <c r="B2233" s="3" t="s">
        <v>8</v>
      </c>
      <c r="C2233" s="6">
        <v>159229</v>
      </c>
      <c r="D2233" s="3" t="s">
        <v>553</v>
      </c>
      <c r="E2233" s="6">
        <v>159231</v>
      </c>
      <c r="F2233" s="3" t="s">
        <v>3034</v>
      </c>
      <c r="G2233" s="8">
        <v>7000</v>
      </c>
      <c r="H2233" s="6">
        <v>142</v>
      </c>
      <c r="I2233" s="6">
        <v>157986</v>
      </c>
      <c r="J2233" s="13">
        <v>45138</v>
      </c>
      <c r="K2233" s="9">
        <v>7000</v>
      </c>
      <c r="L2233" s="4" t="s">
        <v>4627</v>
      </c>
      <c r="M2233" s="4" t="s">
        <v>4632</v>
      </c>
      <c r="N2233" s="4">
        <f>VLOOKUP(I2233,BaseModelo!$A$2:$E$5075,5)</f>
        <v>10</v>
      </c>
      <c r="P2233" s="15">
        <v>142.00000000000003</v>
      </c>
      <c r="Q2233" s="4">
        <f>VLOOKUP(I2233,BaseModelo!$A$2:$E$5075,3)</f>
        <v>0</v>
      </c>
      <c r="R2233" s="4">
        <f t="shared" si="680"/>
        <v>32283000</v>
      </c>
      <c r="S2233" s="16">
        <f t="shared" si="681"/>
        <v>2.168323885636403E-4</v>
      </c>
      <c r="T2233" s="4">
        <f t="shared" si="692"/>
        <v>3.0790199176036922E-2</v>
      </c>
      <c r="U2233" s="4">
        <f t="shared" si="693"/>
        <v>3.0790199176036929E-2</v>
      </c>
      <c r="V2233" s="6">
        <f t="shared" si="682"/>
        <v>0</v>
      </c>
      <c r="W2233" s="16" t="str">
        <f t="shared" si="683"/>
        <v/>
      </c>
      <c r="X2233" s="4" t="str">
        <f t="shared" si="694"/>
        <v/>
      </c>
      <c r="Y2233" s="4" t="str">
        <f t="shared" si="684"/>
        <v/>
      </c>
      <c r="Z2233" s="4">
        <f t="shared" si="685"/>
        <v>4121000</v>
      </c>
      <c r="AA2233" s="16">
        <f t="shared" si="686"/>
        <v>1.6986168405726766E-3</v>
      </c>
      <c r="AB2233" s="15">
        <f t="shared" si="695"/>
        <v>0.24120359136132008</v>
      </c>
      <c r="AC2233" s="15">
        <f t="shared" si="696"/>
        <v>0.24120359136132014</v>
      </c>
      <c r="AD2233" s="4">
        <v>159229</v>
      </c>
      <c r="AE2233" s="26">
        <v>1758.65</v>
      </c>
      <c r="AF2233" s="26">
        <v>1758.65</v>
      </c>
      <c r="AG2233" s="4">
        <f t="shared" si="697"/>
        <v>2105000</v>
      </c>
      <c r="AH2233" s="16">
        <f t="shared" si="687"/>
        <v>3.3254156769596198E-3</v>
      </c>
      <c r="AI2233" s="15">
        <f t="shared" si="688"/>
        <v>0.47220902612826604</v>
      </c>
      <c r="AJ2233" s="15">
        <f t="shared" si="689"/>
        <v>0.4722090261282661</v>
      </c>
      <c r="AK2233" s="4">
        <f t="shared" si="690"/>
        <v>15073000</v>
      </c>
      <c r="AL2233" s="27">
        <f t="shared" si="691"/>
        <v>4.6440655476680156E-4</v>
      </c>
      <c r="AM2233" s="15">
        <f t="shared" si="698"/>
        <v>6.5945730776885828E-2</v>
      </c>
      <c r="AN2233" s="15">
        <f t="shared" si="699"/>
        <v>1.4299170319926922E-5</v>
      </c>
    </row>
    <row r="2234" spans="1:40" x14ac:dyDescent="0.2">
      <c r="A2234" s="4" t="s">
        <v>4627</v>
      </c>
      <c r="B2234" s="3" t="s">
        <v>8</v>
      </c>
      <c r="C2234" s="6">
        <v>159229</v>
      </c>
      <c r="D2234" s="3" t="s">
        <v>553</v>
      </c>
      <c r="E2234" s="6">
        <v>159233</v>
      </c>
      <c r="F2234" s="3" t="s">
        <v>3035</v>
      </c>
      <c r="G2234" s="8">
        <v>7000</v>
      </c>
      <c r="H2234" s="6">
        <v>142</v>
      </c>
      <c r="I2234" s="6">
        <v>157987</v>
      </c>
      <c r="J2234" s="13">
        <v>45138</v>
      </c>
      <c r="K2234" s="9">
        <v>7000</v>
      </c>
      <c r="L2234" s="4" t="s">
        <v>4627</v>
      </c>
      <c r="M2234" s="4" t="s">
        <v>4632</v>
      </c>
      <c r="N2234" s="4">
        <f>VLOOKUP(I2234,BaseModelo!$A$2:$E$5075,5)</f>
        <v>10</v>
      </c>
      <c r="P2234" s="15">
        <v>142.00000000000003</v>
      </c>
      <c r="Q2234" s="4">
        <f>VLOOKUP(I2234,BaseModelo!$A$2:$E$5075,3)</f>
        <v>0</v>
      </c>
      <c r="R2234" s="4">
        <f t="shared" si="680"/>
        <v>32283000</v>
      </c>
      <c r="S2234" s="16">
        <f t="shared" si="681"/>
        <v>2.168323885636403E-4</v>
      </c>
      <c r="T2234" s="4">
        <f t="shared" si="692"/>
        <v>3.0790199176036922E-2</v>
      </c>
      <c r="U2234" s="4">
        <f t="shared" si="693"/>
        <v>3.0790199176036929E-2</v>
      </c>
      <c r="V2234" s="6">
        <f t="shared" si="682"/>
        <v>0</v>
      </c>
      <c r="W2234" s="16" t="str">
        <f t="shared" si="683"/>
        <v/>
      </c>
      <c r="X2234" s="4" t="str">
        <f t="shared" si="694"/>
        <v/>
      </c>
      <c r="Y2234" s="4" t="str">
        <f t="shared" si="684"/>
        <v/>
      </c>
      <c r="Z2234" s="4">
        <f t="shared" si="685"/>
        <v>4121000</v>
      </c>
      <c r="AA2234" s="16">
        <f t="shared" si="686"/>
        <v>1.6986168405726766E-3</v>
      </c>
      <c r="AB2234" s="15">
        <f t="shared" si="695"/>
        <v>0.24120359136132008</v>
      </c>
      <c r="AC2234" s="15">
        <f t="shared" si="696"/>
        <v>0.24120359136132014</v>
      </c>
      <c r="AD2234" s="4">
        <v>159229</v>
      </c>
      <c r="AE2234" s="26">
        <v>1758.65</v>
      </c>
      <c r="AF2234" s="26">
        <v>1758.65</v>
      </c>
      <c r="AG2234" s="4">
        <f t="shared" si="697"/>
        <v>2105000</v>
      </c>
      <c r="AH2234" s="16">
        <f t="shared" si="687"/>
        <v>3.3254156769596198E-3</v>
      </c>
      <c r="AI2234" s="15">
        <f t="shared" si="688"/>
        <v>0.47220902612826604</v>
      </c>
      <c r="AJ2234" s="15">
        <f t="shared" si="689"/>
        <v>0.4722090261282661</v>
      </c>
      <c r="AK2234" s="4">
        <f t="shared" si="690"/>
        <v>15073000</v>
      </c>
      <c r="AL2234" s="27">
        <f t="shared" si="691"/>
        <v>4.6440655476680156E-4</v>
      </c>
      <c r="AM2234" s="15">
        <f t="shared" si="698"/>
        <v>6.5945730776885828E-2</v>
      </c>
      <c r="AN2234" s="15">
        <f t="shared" si="699"/>
        <v>1.4299170319926922E-5</v>
      </c>
    </row>
    <row r="2235" spans="1:40" x14ac:dyDescent="0.2">
      <c r="A2235" s="4" t="s">
        <v>4627</v>
      </c>
      <c r="B2235" s="3" t="s">
        <v>8</v>
      </c>
      <c r="C2235" s="6">
        <v>159229</v>
      </c>
      <c r="D2235" s="3" t="s">
        <v>553</v>
      </c>
      <c r="E2235" s="6">
        <v>159234</v>
      </c>
      <c r="F2235" s="3" t="s">
        <v>3036</v>
      </c>
      <c r="G2235" s="8">
        <v>8000</v>
      </c>
      <c r="H2235" s="6">
        <v>142</v>
      </c>
      <c r="I2235" s="6">
        <v>158131</v>
      </c>
      <c r="J2235" s="13">
        <v>45138</v>
      </c>
      <c r="K2235" s="9">
        <v>8000</v>
      </c>
      <c r="L2235" s="4" t="s">
        <v>4627</v>
      </c>
      <c r="M2235" s="4" t="s">
        <v>4632</v>
      </c>
      <c r="N2235" s="4">
        <f>VLOOKUP(I2235,BaseModelo!$A$2:$E$5075,5)</f>
        <v>5</v>
      </c>
      <c r="P2235" s="15">
        <v>142.00000000000003</v>
      </c>
      <c r="Q2235" s="4">
        <f>VLOOKUP(I2235,BaseModelo!$A$2:$E$5075,3)</f>
        <v>110</v>
      </c>
      <c r="R2235" s="4">
        <f t="shared" si="680"/>
        <v>32283000</v>
      </c>
      <c r="S2235" s="16">
        <f t="shared" si="681"/>
        <v>2.4780844407273179E-4</v>
      </c>
      <c r="T2235" s="4">
        <f t="shared" si="692"/>
        <v>3.5188799058327912E-2</v>
      </c>
      <c r="U2235" s="4">
        <f t="shared" si="693"/>
        <v>3.5188799058327919E-2</v>
      </c>
      <c r="V2235" s="6">
        <f t="shared" si="682"/>
        <v>0</v>
      </c>
      <c r="W2235" s="16" t="str">
        <f t="shared" si="683"/>
        <v/>
      </c>
      <c r="X2235" s="4" t="str">
        <f t="shared" si="694"/>
        <v/>
      </c>
      <c r="Y2235" s="4" t="str">
        <f t="shared" si="684"/>
        <v/>
      </c>
      <c r="Z2235" s="4">
        <f t="shared" si="685"/>
        <v>4058000</v>
      </c>
      <c r="AA2235" s="16">
        <f t="shared" si="686"/>
        <v>1.9714144898965009E-3</v>
      </c>
      <c r="AB2235" s="15">
        <f t="shared" si="695"/>
        <v>0.27994085756530313</v>
      </c>
      <c r="AC2235" s="15">
        <f t="shared" si="696"/>
        <v>0.27994085756530318</v>
      </c>
      <c r="AD2235" s="4">
        <v>159229</v>
      </c>
      <c r="AE2235" s="26">
        <v>2013.74</v>
      </c>
      <c r="AF2235" s="26">
        <v>2013.74</v>
      </c>
      <c r="AG2235" s="4">
        <f t="shared" si="697"/>
        <v>1768000</v>
      </c>
      <c r="AH2235" s="16">
        <f t="shared" si="687"/>
        <v>4.5248868778280547E-3</v>
      </c>
      <c r="AI2235" s="15">
        <f t="shared" si="688"/>
        <v>0.64253393665158376</v>
      </c>
      <c r="AJ2235" s="15">
        <f t="shared" si="689"/>
        <v>0.64253393665158387</v>
      </c>
      <c r="AK2235" s="4">
        <f t="shared" si="690"/>
        <v>15073000</v>
      </c>
      <c r="AL2235" s="27">
        <f t="shared" si="691"/>
        <v>5.3075034830491602E-4</v>
      </c>
      <c r="AM2235" s="15">
        <f t="shared" si="698"/>
        <v>7.5366549459298077E-2</v>
      </c>
      <c r="AN2235" s="15">
        <f t="shared" si="699"/>
        <v>1.8676467356639244E-5</v>
      </c>
    </row>
    <row r="2236" spans="1:40" x14ac:dyDescent="0.2">
      <c r="A2236" s="4" t="s">
        <v>4627</v>
      </c>
      <c r="B2236" s="3" t="s">
        <v>8</v>
      </c>
      <c r="C2236" s="6">
        <v>159229</v>
      </c>
      <c r="D2236" s="3" t="s">
        <v>553</v>
      </c>
      <c r="E2236" s="6">
        <v>159235</v>
      </c>
      <c r="F2236" s="3" t="s">
        <v>3037</v>
      </c>
      <c r="G2236" s="8">
        <v>5000</v>
      </c>
      <c r="H2236" s="6">
        <v>147</v>
      </c>
      <c r="I2236" s="6">
        <v>157946</v>
      </c>
      <c r="J2236" s="13">
        <v>45138</v>
      </c>
      <c r="K2236" s="9">
        <v>5000</v>
      </c>
      <c r="L2236" s="4" t="s">
        <v>4627</v>
      </c>
      <c r="M2236" s="4" t="s">
        <v>4632</v>
      </c>
      <c r="N2236" s="4">
        <f>VLOOKUP(I2236,BaseModelo!$A$2:$E$5075,5)</f>
        <v>8</v>
      </c>
      <c r="P2236" s="15">
        <v>147</v>
      </c>
      <c r="Q2236" s="4">
        <f>VLOOKUP(I2236,BaseModelo!$A$2:$E$5075,3)</f>
        <v>132</v>
      </c>
      <c r="R2236" s="4">
        <f t="shared" si="680"/>
        <v>32283000</v>
      </c>
      <c r="S2236" s="16">
        <f t="shared" si="681"/>
        <v>1.5488027754545735E-4</v>
      </c>
      <c r="T2236" s="4">
        <f t="shared" si="692"/>
        <v>2.2767400799182231E-2</v>
      </c>
      <c r="U2236" s="4">
        <f t="shared" si="693"/>
        <v>2.2767400799182231E-2</v>
      </c>
      <c r="V2236" s="6">
        <f t="shared" si="682"/>
        <v>0</v>
      </c>
      <c r="W2236" s="16" t="str">
        <f t="shared" si="683"/>
        <v/>
      </c>
      <c r="X2236" s="4" t="str">
        <f t="shared" si="694"/>
        <v/>
      </c>
      <c r="Y2236" s="4" t="str">
        <f t="shared" si="684"/>
        <v/>
      </c>
      <c r="Z2236" s="4">
        <f t="shared" si="685"/>
        <v>5836000</v>
      </c>
      <c r="AA2236" s="16">
        <f t="shared" si="686"/>
        <v>8.5675119945167924E-4</v>
      </c>
      <c r="AB2236" s="15">
        <f t="shared" si="695"/>
        <v>0.12594242631939684</v>
      </c>
      <c r="AC2236" s="15">
        <f t="shared" si="696"/>
        <v>0.12594242631939684</v>
      </c>
      <c r="AD2236" s="4">
        <v>159229</v>
      </c>
      <c r="AE2236" s="26">
        <v>1303.3399999999999</v>
      </c>
      <c r="AF2236" s="26">
        <v>1303.3399999999999</v>
      </c>
      <c r="AG2236" s="4">
        <f t="shared" si="697"/>
        <v>2254000</v>
      </c>
      <c r="AH2236" s="16">
        <f t="shared" si="687"/>
        <v>2.2182786157941437E-3</v>
      </c>
      <c r="AI2236" s="15">
        <f t="shared" si="688"/>
        <v>0.32608695652173914</v>
      </c>
      <c r="AJ2236" s="15">
        <f t="shared" si="689"/>
        <v>0.32608695652173914</v>
      </c>
      <c r="AK2236" s="4">
        <f t="shared" si="690"/>
        <v>15073000</v>
      </c>
      <c r="AL2236" s="27">
        <f t="shared" si="691"/>
        <v>3.3171896769057253E-4</v>
      </c>
      <c r="AM2236" s="15">
        <f t="shared" si="698"/>
        <v>4.8762688250514163E-2</v>
      </c>
      <c r="AN2236" s="15">
        <f t="shared" si="699"/>
        <v>7.5523786901022457E-6</v>
      </c>
    </row>
    <row r="2237" spans="1:40" x14ac:dyDescent="0.2">
      <c r="A2237" s="4" t="s">
        <v>4627</v>
      </c>
      <c r="B2237" s="3" t="s">
        <v>10</v>
      </c>
      <c r="C2237" s="6">
        <v>159256</v>
      </c>
      <c r="D2237" s="3" t="s">
        <v>96</v>
      </c>
      <c r="E2237" s="6">
        <v>159608</v>
      </c>
      <c r="F2237" s="3" t="s">
        <v>3098</v>
      </c>
      <c r="G2237" s="8">
        <v>5000</v>
      </c>
      <c r="H2237" s="6">
        <v>147</v>
      </c>
      <c r="I2237" s="6">
        <v>159173</v>
      </c>
      <c r="J2237" s="13">
        <v>45138</v>
      </c>
      <c r="K2237" s="9">
        <v>3954.769944646695</v>
      </c>
      <c r="L2237" s="4" t="s">
        <v>4627</v>
      </c>
      <c r="M2237" s="4" t="s">
        <v>4632</v>
      </c>
      <c r="N2237" s="4">
        <f>VLOOKUP(I2237,BaseModelo!$A$2:$E$5075,5)</f>
        <v>8</v>
      </c>
      <c r="P2237" s="15">
        <v>147</v>
      </c>
      <c r="Q2237" s="4">
        <f>VLOOKUP(I2237,BaseModelo!$A$2:$E$5075,3)</f>
        <v>132</v>
      </c>
      <c r="R2237" s="4">
        <f t="shared" si="680"/>
        <v>32283000</v>
      </c>
      <c r="S2237" s="16">
        <f t="shared" si="681"/>
        <v>1.5488027754545735E-4</v>
      </c>
      <c r="T2237" s="4">
        <f t="shared" si="692"/>
        <v>2.2767400799182231E-2</v>
      </c>
      <c r="U2237" s="4">
        <f t="shared" si="693"/>
        <v>2.2767400799182231E-2</v>
      </c>
      <c r="V2237" s="6">
        <f t="shared" si="682"/>
        <v>0</v>
      </c>
      <c r="W2237" s="16" t="str">
        <f t="shared" si="683"/>
        <v/>
      </c>
      <c r="X2237" s="4" t="str">
        <f t="shared" si="694"/>
        <v/>
      </c>
      <c r="Y2237" s="4" t="str">
        <f t="shared" si="684"/>
        <v/>
      </c>
      <c r="Z2237" s="4">
        <f t="shared" si="685"/>
        <v>5836000</v>
      </c>
      <c r="AA2237" s="16">
        <f t="shared" si="686"/>
        <v>8.5675119945167924E-4</v>
      </c>
      <c r="AB2237" s="15">
        <f t="shared" si="695"/>
        <v>0.12594242631939684</v>
      </c>
      <c r="AC2237" s="15">
        <f t="shared" si="696"/>
        <v>0.12594242631939684</v>
      </c>
      <c r="AD2237" s="4">
        <v>159256</v>
      </c>
      <c r="AE2237" s="26">
        <v>1104.8599999999999</v>
      </c>
      <c r="AF2237" s="26">
        <v>1073.0684844274106</v>
      </c>
      <c r="AG2237" s="4">
        <f t="shared" si="697"/>
        <v>2254000</v>
      </c>
      <c r="AH2237" s="16">
        <f t="shared" si="687"/>
        <v>2.2182786157941437E-3</v>
      </c>
      <c r="AI2237" s="15">
        <f t="shared" si="688"/>
        <v>0.32608695652173914</v>
      </c>
      <c r="AJ2237" s="15">
        <f t="shared" si="689"/>
        <v>0.32608695652173914</v>
      </c>
      <c r="AK2237" s="4">
        <f t="shared" si="690"/>
        <v>15073000</v>
      </c>
      <c r="AL2237" s="27">
        <f t="shared" si="691"/>
        <v>3.3171896769057253E-4</v>
      </c>
      <c r="AM2237" s="15">
        <f t="shared" si="698"/>
        <v>4.8762688250514163E-2</v>
      </c>
      <c r="AN2237" s="15">
        <f t="shared" si="699"/>
        <v>7.5523786901022457E-6</v>
      </c>
    </row>
    <row r="2238" spans="1:40" x14ac:dyDescent="0.2">
      <c r="A2238" s="4" t="s">
        <v>4628</v>
      </c>
      <c r="B2238" s="2" t="s">
        <v>12</v>
      </c>
      <c r="C2238" s="5">
        <v>159338</v>
      </c>
      <c r="D2238" s="2" t="s">
        <v>554</v>
      </c>
      <c r="E2238" s="5">
        <v>159339</v>
      </c>
      <c r="F2238" s="2" t="s">
        <v>3048</v>
      </c>
      <c r="G2238" s="7">
        <v>7000</v>
      </c>
      <c r="H2238" s="5">
        <v>142</v>
      </c>
      <c r="I2238" s="6">
        <v>158839</v>
      </c>
      <c r="J2238" s="13">
        <v>45138</v>
      </c>
      <c r="K2238" s="9">
        <v>7000</v>
      </c>
      <c r="L2238" s="4" t="s">
        <v>4628</v>
      </c>
      <c r="M2238" s="4" t="s">
        <v>4632</v>
      </c>
      <c r="N2238" s="4">
        <f>VLOOKUP(I2238,BaseModelo!$A$2:$E$5075,5)</f>
        <v>9</v>
      </c>
      <c r="P2238" s="15">
        <v>142.00000000000003</v>
      </c>
      <c r="Q2238" s="4">
        <f>VLOOKUP(I2238,BaseModelo!$A$2:$E$5075,3)</f>
        <v>147</v>
      </c>
      <c r="R2238" s="4">
        <f t="shared" si="680"/>
        <v>32283000</v>
      </c>
      <c r="S2238" s="16">
        <f t="shared" si="681"/>
        <v>2.168323885636403E-4</v>
      </c>
      <c r="T2238" s="4">
        <f t="shared" si="692"/>
        <v>3.0790199176036922E-2</v>
      </c>
      <c r="U2238" s="4">
        <f t="shared" si="693"/>
        <v>3.0790199176036929E-2</v>
      </c>
      <c r="V2238" s="6">
        <f t="shared" si="682"/>
        <v>0</v>
      </c>
      <c r="W2238" s="16" t="str">
        <f t="shared" si="683"/>
        <v/>
      </c>
      <c r="X2238" s="4" t="str">
        <f t="shared" si="694"/>
        <v/>
      </c>
      <c r="Y2238" s="4" t="str">
        <f t="shared" si="684"/>
        <v/>
      </c>
      <c r="Z2238" s="4">
        <f t="shared" si="685"/>
        <v>5305000</v>
      </c>
      <c r="AA2238" s="16">
        <f t="shared" si="686"/>
        <v>1.3195098963242225E-3</v>
      </c>
      <c r="AB2238" s="15">
        <f t="shared" si="695"/>
        <v>0.18737040527803958</v>
      </c>
      <c r="AC2238" s="15">
        <f t="shared" si="696"/>
        <v>0.18737040527803964</v>
      </c>
      <c r="AD2238" s="4">
        <v>159338</v>
      </c>
      <c r="AE2238" s="26">
        <v>1758.65</v>
      </c>
      <c r="AF2238" s="26">
        <v>1758.65</v>
      </c>
      <c r="AG2238" s="4">
        <f t="shared" si="697"/>
        <v>3095000</v>
      </c>
      <c r="AH2238" s="16">
        <f t="shared" si="687"/>
        <v>2.2617124394184169E-3</v>
      </c>
      <c r="AI2238" s="15">
        <f t="shared" si="688"/>
        <v>0.32116316639741521</v>
      </c>
      <c r="AJ2238" s="15">
        <f t="shared" si="689"/>
        <v>0.32116316639741527</v>
      </c>
      <c r="AK2238" s="4">
        <f t="shared" si="690"/>
        <v>16319000</v>
      </c>
      <c r="AL2238" s="27">
        <f t="shared" si="691"/>
        <v>4.289478521968258E-4</v>
      </c>
      <c r="AM2238" s="15">
        <f t="shared" si="698"/>
        <v>6.0910595011949266E-2</v>
      </c>
      <c r="AN2238" s="15">
        <f t="shared" si="699"/>
        <v>1.3207389805273516E-5</v>
      </c>
    </row>
    <row r="2239" spans="1:40" x14ac:dyDescent="0.2">
      <c r="A2239" s="4" t="s">
        <v>4628</v>
      </c>
      <c r="B2239" s="3" t="s">
        <v>12</v>
      </c>
      <c r="C2239" s="6">
        <v>159338</v>
      </c>
      <c r="D2239" s="3" t="s">
        <v>554</v>
      </c>
      <c r="E2239" s="6">
        <v>159341</v>
      </c>
      <c r="F2239" s="3" t="s">
        <v>3056</v>
      </c>
      <c r="G2239" s="8">
        <v>7000</v>
      </c>
      <c r="H2239" s="6">
        <v>142</v>
      </c>
      <c r="I2239" s="6">
        <v>158819</v>
      </c>
      <c r="J2239" s="13">
        <v>45138</v>
      </c>
      <c r="K2239" s="9">
        <v>7000</v>
      </c>
      <c r="L2239" s="4" t="s">
        <v>4628</v>
      </c>
      <c r="M2239" s="4" t="s">
        <v>4632</v>
      </c>
      <c r="N2239" s="4">
        <f>VLOOKUP(I2239,BaseModelo!$A$2:$E$5075,5)</f>
        <v>10</v>
      </c>
      <c r="P2239" s="15">
        <v>142.00000000000003</v>
      </c>
      <c r="Q2239" s="4">
        <f>VLOOKUP(I2239,BaseModelo!$A$2:$E$5075,3)</f>
        <v>0</v>
      </c>
      <c r="R2239" s="4">
        <f t="shared" si="680"/>
        <v>32283000</v>
      </c>
      <c r="S2239" s="16">
        <f t="shared" si="681"/>
        <v>2.168323885636403E-4</v>
      </c>
      <c r="T2239" s="4">
        <f t="shared" si="692"/>
        <v>3.0790199176036922E-2</v>
      </c>
      <c r="U2239" s="4">
        <f t="shared" si="693"/>
        <v>3.0790199176036929E-2</v>
      </c>
      <c r="V2239" s="6">
        <f t="shared" si="682"/>
        <v>0</v>
      </c>
      <c r="W2239" s="16" t="str">
        <f t="shared" si="683"/>
        <v/>
      </c>
      <c r="X2239" s="4" t="str">
        <f t="shared" si="694"/>
        <v/>
      </c>
      <c r="Y2239" s="4" t="str">
        <f t="shared" si="684"/>
        <v/>
      </c>
      <c r="Z2239" s="4">
        <f t="shared" si="685"/>
        <v>4121000</v>
      </c>
      <c r="AA2239" s="16">
        <f t="shared" si="686"/>
        <v>1.6986168405726766E-3</v>
      </c>
      <c r="AB2239" s="15">
        <f t="shared" si="695"/>
        <v>0.24120359136132008</v>
      </c>
      <c r="AC2239" s="15">
        <f t="shared" si="696"/>
        <v>0.24120359136132014</v>
      </c>
      <c r="AD2239" s="4">
        <v>159338</v>
      </c>
      <c r="AE2239" s="26">
        <v>1758.65</v>
      </c>
      <c r="AF2239" s="26">
        <v>1758.65</v>
      </c>
      <c r="AG2239" s="4">
        <f t="shared" si="697"/>
        <v>1846000</v>
      </c>
      <c r="AH2239" s="16">
        <f t="shared" si="687"/>
        <v>3.791982665222102E-3</v>
      </c>
      <c r="AI2239" s="15">
        <f t="shared" si="688"/>
        <v>0.53846153846153844</v>
      </c>
      <c r="AJ2239" s="15">
        <f t="shared" si="689"/>
        <v>0.53846153846153855</v>
      </c>
      <c r="AK2239" s="4">
        <f t="shared" si="690"/>
        <v>16319000</v>
      </c>
      <c r="AL2239" s="27">
        <f t="shared" si="691"/>
        <v>4.289478521968258E-4</v>
      </c>
      <c r="AM2239" s="15">
        <f t="shared" si="698"/>
        <v>6.0910595011949266E-2</v>
      </c>
      <c r="AN2239" s="15">
        <f t="shared" si="699"/>
        <v>1.3207389805273516E-5</v>
      </c>
    </row>
    <row r="2240" spans="1:40" x14ac:dyDescent="0.2">
      <c r="A2240" s="4" t="s">
        <v>4628</v>
      </c>
      <c r="B2240" s="3" t="s">
        <v>12</v>
      </c>
      <c r="C2240" s="6">
        <v>159338</v>
      </c>
      <c r="D2240" s="3" t="s">
        <v>554</v>
      </c>
      <c r="E2240" s="6">
        <v>159342</v>
      </c>
      <c r="F2240" s="3" t="s">
        <v>3057</v>
      </c>
      <c r="G2240" s="8">
        <v>7000</v>
      </c>
      <c r="H2240" s="6">
        <v>142</v>
      </c>
      <c r="I2240" s="6">
        <v>158823</v>
      </c>
      <c r="J2240" s="13">
        <v>45138</v>
      </c>
      <c r="K2240" s="9">
        <v>7000</v>
      </c>
      <c r="L2240" s="4" t="s">
        <v>4628</v>
      </c>
      <c r="M2240" s="4" t="s">
        <v>4632</v>
      </c>
      <c r="N2240" s="4">
        <f>VLOOKUP(I2240,BaseModelo!$A$2:$E$5075,5)</f>
        <v>10</v>
      </c>
      <c r="P2240" s="15">
        <v>142.00000000000003</v>
      </c>
      <c r="Q2240" s="4">
        <f>VLOOKUP(I2240,BaseModelo!$A$2:$E$5075,3)</f>
        <v>0</v>
      </c>
      <c r="R2240" s="4">
        <f t="shared" si="680"/>
        <v>32283000</v>
      </c>
      <c r="S2240" s="16">
        <f t="shared" si="681"/>
        <v>2.168323885636403E-4</v>
      </c>
      <c r="T2240" s="4">
        <f t="shared" si="692"/>
        <v>3.0790199176036922E-2</v>
      </c>
      <c r="U2240" s="4">
        <f t="shared" si="693"/>
        <v>3.0790199176036929E-2</v>
      </c>
      <c r="V2240" s="6">
        <f t="shared" si="682"/>
        <v>0</v>
      </c>
      <c r="W2240" s="16" t="str">
        <f t="shared" si="683"/>
        <v/>
      </c>
      <c r="X2240" s="4" t="str">
        <f t="shared" si="694"/>
        <v/>
      </c>
      <c r="Y2240" s="4" t="str">
        <f t="shared" si="684"/>
        <v/>
      </c>
      <c r="Z2240" s="4">
        <f t="shared" si="685"/>
        <v>4121000</v>
      </c>
      <c r="AA2240" s="16">
        <f t="shared" si="686"/>
        <v>1.6986168405726766E-3</v>
      </c>
      <c r="AB2240" s="15">
        <f t="shared" si="695"/>
        <v>0.24120359136132008</v>
      </c>
      <c r="AC2240" s="15">
        <f t="shared" si="696"/>
        <v>0.24120359136132014</v>
      </c>
      <c r="AD2240" s="4">
        <v>159338</v>
      </c>
      <c r="AE2240" s="26">
        <v>1758.65</v>
      </c>
      <c r="AF2240" s="26">
        <v>1758.65</v>
      </c>
      <c r="AG2240" s="4">
        <f t="shared" si="697"/>
        <v>1846000</v>
      </c>
      <c r="AH2240" s="16">
        <f t="shared" si="687"/>
        <v>3.791982665222102E-3</v>
      </c>
      <c r="AI2240" s="15">
        <f t="shared" si="688"/>
        <v>0.53846153846153844</v>
      </c>
      <c r="AJ2240" s="15">
        <f t="shared" si="689"/>
        <v>0.53846153846153855</v>
      </c>
      <c r="AK2240" s="4">
        <f t="shared" si="690"/>
        <v>16319000</v>
      </c>
      <c r="AL2240" s="27">
        <f t="shared" si="691"/>
        <v>4.289478521968258E-4</v>
      </c>
      <c r="AM2240" s="15">
        <f t="shared" si="698"/>
        <v>6.0910595011949266E-2</v>
      </c>
      <c r="AN2240" s="15">
        <f t="shared" si="699"/>
        <v>1.3207389805273516E-5</v>
      </c>
    </row>
    <row r="2241" spans="1:40" x14ac:dyDescent="0.2">
      <c r="A2241" s="4" t="s">
        <v>4628</v>
      </c>
      <c r="B2241" s="3" t="s">
        <v>12</v>
      </c>
      <c r="C2241" s="6">
        <v>159338</v>
      </c>
      <c r="D2241" s="3" t="s">
        <v>554</v>
      </c>
      <c r="E2241" s="6">
        <v>159343</v>
      </c>
      <c r="F2241" s="3" t="s">
        <v>3058</v>
      </c>
      <c r="G2241" s="8">
        <v>7000</v>
      </c>
      <c r="H2241" s="6">
        <v>142</v>
      </c>
      <c r="I2241" s="6">
        <v>158981</v>
      </c>
      <c r="J2241" s="13">
        <v>45138</v>
      </c>
      <c r="K2241" s="9">
        <v>7000</v>
      </c>
      <c r="L2241" s="4" t="s">
        <v>4628</v>
      </c>
      <c r="M2241" s="4" t="s">
        <v>4632</v>
      </c>
      <c r="N2241" s="4">
        <f>VLOOKUP(I2241,BaseModelo!$A$2:$E$5075,5)</f>
        <v>8</v>
      </c>
      <c r="P2241" s="15">
        <v>142.00000000000003</v>
      </c>
      <c r="Q2241" s="4">
        <f>VLOOKUP(I2241,BaseModelo!$A$2:$E$5075,3)</f>
        <v>132</v>
      </c>
      <c r="R2241" s="4">
        <f t="shared" si="680"/>
        <v>32283000</v>
      </c>
      <c r="S2241" s="16">
        <f t="shared" si="681"/>
        <v>2.168323885636403E-4</v>
      </c>
      <c r="T2241" s="4">
        <f t="shared" si="692"/>
        <v>3.0790199176036922E-2</v>
      </c>
      <c r="U2241" s="4">
        <f t="shared" si="693"/>
        <v>3.0790199176036929E-2</v>
      </c>
      <c r="V2241" s="6">
        <f t="shared" si="682"/>
        <v>0</v>
      </c>
      <c r="W2241" s="16" t="str">
        <f t="shared" si="683"/>
        <v/>
      </c>
      <c r="X2241" s="4" t="str">
        <f t="shared" si="694"/>
        <v/>
      </c>
      <c r="Y2241" s="4" t="str">
        <f t="shared" si="684"/>
        <v/>
      </c>
      <c r="Z2241" s="4">
        <f t="shared" si="685"/>
        <v>5836000</v>
      </c>
      <c r="AA2241" s="16">
        <f t="shared" si="686"/>
        <v>1.199451679232351E-3</v>
      </c>
      <c r="AB2241" s="15">
        <f t="shared" si="695"/>
        <v>0.17032213845099384</v>
      </c>
      <c r="AC2241" s="15">
        <f t="shared" si="696"/>
        <v>0.17032213845099387</v>
      </c>
      <c r="AD2241" s="4">
        <v>159338</v>
      </c>
      <c r="AE2241" s="26">
        <v>1758.65</v>
      </c>
      <c r="AF2241" s="26">
        <v>1758.65</v>
      </c>
      <c r="AG2241" s="4">
        <f t="shared" si="697"/>
        <v>3421000</v>
      </c>
      <c r="AH2241" s="16">
        <f t="shared" si="687"/>
        <v>2.0461853259280912E-3</v>
      </c>
      <c r="AI2241" s="15">
        <f t="shared" si="688"/>
        <v>0.29055831628178896</v>
      </c>
      <c r="AJ2241" s="15">
        <f t="shared" si="689"/>
        <v>0.29055831628178902</v>
      </c>
      <c r="AK2241" s="4">
        <f t="shared" si="690"/>
        <v>16319000</v>
      </c>
      <c r="AL2241" s="27">
        <f t="shared" si="691"/>
        <v>4.289478521968258E-4</v>
      </c>
      <c r="AM2241" s="15">
        <f t="shared" si="698"/>
        <v>6.0910595011949266E-2</v>
      </c>
      <c r="AN2241" s="15">
        <f t="shared" si="699"/>
        <v>1.3207389805273516E-5</v>
      </c>
    </row>
    <row r="2242" spans="1:40" x14ac:dyDescent="0.2">
      <c r="A2242" s="4" t="s">
        <v>4628</v>
      </c>
      <c r="B2242" s="3" t="s">
        <v>12</v>
      </c>
      <c r="C2242" s="6">
        <v>159338</v>
      </c>
      <c r="D2242" s="3" t="s">
        <v>554</v>
      </c>
      <c r="E2242" s="6">
        <v>159345</v>
      </c>
      <c r="F2242" s="3" t="s">
        <v>3059</v>
      </c>
      <c r="G2242" s="8">
        <v>8000</v>
      </c>
      <c r="H2242" s="6">
        <v>142</v>
      </c>
      <c r="I2242" s="6">
        <v>159063</v>
      </c>
      <c r="J2242" s="13">
        <v>45138</v>
      </c>
      <c r="K2242" s="9">
        <v>8000</v>
      </c>
      <c r="L2242" s="4" t="s">
        <v>4628</v>
      </c>
      <c r="M2242" s="4" t="s">
        <v>4632</v>
      </c>
      <c r="N2242" s="4">
        <f>VLOOKUP(I2242,BaseModelo!$A$2:$E$5075,5)</f>
        <v>10</v>
      </c>
      <c r="P2242" s="15">
        <v>142.00000000000003</v>
      </c>
      <c r="Q2242" s="4">
        <f>VLOOKUP(I2242,BaseModelo!$A$2:$E$5075,3)</f>
        <v>0</v>
      </c>
      <c r="R2242" s="4">
        <f t="shared" ref="R2242:R2305" si="700">SUMIFS($G:$G,$M:$M,M2242)</f>
        <v>32283000</v>
      </c>
      <c r="S2242" s="16">
        <f t="shared" ref="S2242:S2305" si="701">G2242/R2242</f>
        <v>2.4780844407273179E-4</v>
      </c>
      <c r="T2242" s="4">
        <f t="shared" si="692"/>
        <v>3.5188799058327912E-2</v>
      </c>
      <c r="U2242" s="4">
        <f t="shared" si="693"/>
        <v>3.5188799058327919E-2</v>
      </c>
      <c r="V2242" s="6">
        <f t="shared" ref="V2242:V2305" si="702">SUMIFS($G:$G,$O:$O,O2242)</f>
        <v>0</v>
      </c>
      <c r="W2242" s="16" t="str">
        <f t="shared" ref="W2242:W2305" si="703">IFERROR(G2242/V2242,"")</f>
        <v/>
      </c>
      <c r="X2242" s="4" t="str">
        <f t="shared" si="694"/>
        <v/>
      </c>
      <c r="Y2242" s="4" t="str">
        <f t="shared" ref="Y2242:Y2305" si="704">IFERROR(W2242*P2242,"")</f>
        <v/>
      </c>
      <c r="Z2242" s="4">
        <f t="shared" ref="Z2242:Z2305" si="705">SUMIFS($G:$G,$N:$N,N2242)</f>
        <v>4121000</v>
      </c>
      <c r="AA2242" s="16">
        <f t="shared" ref="AA2242:AA2305" si="706">IFERROR(G2242/Z2242,"")</f>
        <v>1.9412763892259161E-3</v>
      </c>
      <c r="AB2242" s="15">
        <f t="shared" si="695"/>
        <v>0.27566124727008007</v>
      </c>
      <c r="AC2242" s="15">
        <f t="shared" si="696"/>
        <v>0.27566124727008012</v>
      </c>
      <c r="AD2242" s="4">
        <v>159338</v>
      </c>
      <c r="AE2242" s="26">
        <v>2013.74</v>
      </c>
      <c r="AF2242" s="26">
        <v>2013.74</v>
      </c>
      <c r="AG2242" s="4">
        <f t="shared" si="697"/>
        <v>1846000</v>
      </c>
      <c r="AH2242" s="16">
        <f t="shared" ref="AH2242:AH2305" si="707">IFERROR($G2242/AG2242,"")</f>
        <v>4.3336944745395447E-3</v>
      </c>
      <c r="AI2242" s="15">
        <f t="shared" ref="AI2242:AI2305" si="708">IFERROR(AH2242*H2242,"")</f>
        <v>0.61538461538461531</v>
      </c>
      <c r="AJ2242" s="15">
        <f t="shared" ref="AJ2242:AJ2305" si="709">IFERROR(AH2242*P2242,"")</f>
        <v>0.61538461538461542</v>
      </c>
      <c r="AK2242" s="4">
        <f t="shared" ref="AK2242:AK2305" si="710">SUMIFS($G:$G,$A:$A,$A2242,$M:$M,$M2242)</f>
        <v>16319000</v>
      </c>
      <c r="AL2242" s="27">
        <f t="shared" ref="AL2242:AL2305" si="711">IFERROR($G2242/AK2242,"")</f>
        <v>4.9022611679637234E-4</v>
      </c>
      <c r="AM2242" s="15">
        <f t="shared" si="698"/>
        <v>6.9612108585084875E-2</v>
      </c>
      <c r="AN2242" s="15">
        <f t="shared" si="699"/>
        <v>1.725046831709194E-5</v>
      </c>
    </row>
    <row r="2243" spans="1:40" x14ac:dyDescent="0.2">
      <c r="A2243" s="4" t="s">
        <v>4628</v>
      </c>
      <c r="B2243" s="3" t="s">
        <v>12</v>
      </c>
      <c r="C2243" s="6">
        <v>159349</v>
      </c>
      <c r="D2243" s="3" t="s">
        <v>345</v>
      </c>
      <c r="E2243" s="6">
        <v>159358</v>
      </c>
      <c r="F2243" s="3" t="s">
        <v>3065</v>
      </c>
      <c r="G2243" s="8">
        <v>7000</v>
      </c>
      <c r="H2243" s="6">
        <v>142</v>
      </c>
      <c r="I2243" s="6">
        <v>159302</v>
      </c>
      <c r="J2243" s="13">
        <v>45138</v>
      </c>
      <c r="K2243" s="9">
        <v>7000</v>
      </c>
      <c r="L2243" s="4" t="s">
        <v>4628</v>
      </c>
      <c r="M2243" s="4" t="s">
        <v>4632</v>
      </c>
      <c r="N2243" s="4">
        <f>VLOOKUP(I2243,BaseModelo!$A$2:$E$5075,5)</f>
        <v>8</v>
      </c>
      <c r="P2243" s="15">
        <v>142.00000000000003</v>
      </c>
      <c r="Q2243" s="4">
        <f>VLOOKUP(I2243,BaseModelo!$A$2:$E$5075,3)</f>
        <v>132</v>
      </c>
      <c r="R2243" s="4">
        <f t="shared" si="700"/>
        <v>32283000</v>
      </c>
      <c r="S2243" s="16">
        <f t="shared" si="701"/>
        <v>2.168323885636403E-4</v>
      </c>
      <c r="T2243" s="4">
        <f t="shared" ref="T2243:T2306" si="712">S2243*H2243</f>
        <v>3.0790199176036922E-2</v>
      </c>
      <c r="U2243" s="4">
        <f t="shared" ref="U2243:U2306" si="713">S2243*P2243</f>
        <v>3.0790199176036929E-2</v>
      </c>
      <c r="V2243" s="6">
        <f t="shared" si="702"/>
        <v>0</v>
      </c>
      <c r="W2243" s="16" t="str">
        <f t="shared" si="703"/>
        <v/>
      </c>
      <c r="X2243" s="4" t="str">
        <f t="shared" ref="X2243:X2306" si="714">IFERROR(W2243*H2243,"")</f>
        <v/>
      </c>
      <c r="Y2243" s="4" t="str">
        <f t="shared" si="704"/>
        <v/>
      </c>
      <c r="Z2243" s="4">
        <f t="shared" si="705"/>
        <v>5836000</v>
      </c>
      <c r="AA2243" s="16">
        <f t="shared" si="706"/>
        <v>1.199451679232351E-3</v>
      </c>
      <c r="AB2243" s="15">
        <f t="shared" ref="AB2243:AB2306" si="715">IFERROR(AA2243*H2243,"")</f>
        <v>0.17032213845099384</v>
      </c>
      <c r="AC2243" s="15">
        <f t="shared" ref="AC2243:AC2306" si="716">IFERROR(AA2243*P2243,"")</f>
        <v>0.17032213845099387</v>
      </c>
      <c r="AD2243" s="4">
        <v>159349</v>
      </c>
      <c r="AE2243" s="26">
        <v>1758.65</v>
      </c>
      <c r="AF2243" s="26">
        <v>1758.65</v>
      </c>
      <c r="AG2243" s="4">
        <f t="shared" ref="AG2243:AG2306" si="717">SUMIFS($G:$G,$N:$N,$N2243,$A:$A,$A2243)</f>
        <v>3421000</v>
      </c>
      <c r="AH2243" s="16">
        <f t="shared" si="707"/>
        <v>2.0461853259280912E-3</v>
      </c>
      <c r="AI2243" s="15">
        <f t="shared" si="708"/>
        <v>0.29055831628178896</v>
      </c>
      <c r="AJ2243" s="15">
        <f t="shared" si="709"/>
        <v>0.29055831628178902</v>
      </c>
      <c r="AK2243" s="4">
        <f t="shared" si="710"/>
        <v>16319000</v>
      </c>
      <c r="AL2243" s="27">
        <f t="shared" si="711"/>
        <v>4.289478521968258E-4</v>
      </c>
      <c r="AM2243" s="15">
        <f t="shared" ref="AM2243:AM2306" si="718">IFERROR(AL2243*H2243,"")</f>
        <v>6.0910595011949266E-2</v>
      </c>
      <c r="AN2243" s="15">
        <f t="shared" ref="AN2243:AN2306" si="719">IFERROR(AL2243*U2243,"")</f>
        <v>1.3207389805273516E-5</v>
      </c>
    </row>
    <row r="2244" spans="1:40" x14ac:dyDescent="0.2">
      <c r="A2244" s="4" t="s">
        <v>4628</v>
      </c>
      <c r="B2244" s="3" t="s">
        <v>12</v>
      </c>
      <c r="C2244" s="6">
        <v>159349</v>
      </c>
      <c r="D2244" s="3" t="s">
        <v>345</v>
      </c>
      <c r="E2244" s="6">
        <v>159359</v>
      </c>
      <c r="F2244" s="3" t="s">
        <v>3066</v>
      </c>
      <c r="G2244" s="8">
        <v>7000</v>
      </c>
      <c r="H2244" s="6">
        <v>142</v>
      </c>
      <c r="I2244" s="6">
        <v>159181</v>
      </c>
      <c r="J2244" s="13">
        <v>45138</v>
      </c>
      <c r="K2244" s="9">
        <v>7000</v>
      </c>
      <c r="L2244" s="4" t="s">
        <v>4628</v>
      </c>
      <c r="M2244" s="4" t="s">
        <v>4632</v>
      </c>
      <c r="N2244" s="4">
        <f>VLOOKUP(I2244,BaseModelo!$A$2:$E$5075,5)</f>
        <v>9</v>
      </c>
      <c r="P2244" s="15">
        <v>142.00000000000003</v>
      </c>
      <c r="Q2244" s="4">
        <f>VLOOKUP(I2244,BaseModelo!$A$2:$E$5075,3)</f>
        <v>147</v>
      </c>
      <c r="R2244" s="4">
        <f t="shared" si="700"/>
        <v>32283000</v>
      </c>
      <c r="S2244" s="16">
        <f t="shared" si="701"/>
        <v>2.168323885636403E-4</v>
      </c>
      <c r="T2244" s="4">
        <f t="shared" si="712"/>
        <v>3.0790199176036922E-2</v>
      </c>
      <c r="U2244" s="4">
        <f t="shared" si="713"/>
        <v>3.0790199176036929E-2</v>
      </c>
      <c r="V2244" s="6">
        <f t="shared" si="702"/>
        <v>0</v>
      </c>
      <c r="W2244" s="16" t="str">
        <f t="shared" si="703"/>
        <v/>
      </c>
      <c r="X2244" s="4" t="str">
        <f t="shared" si="714"/>
        <v/>
      </c>
      <c r="Y2244" s="4" t="str">
        <f t="shared" si="704"/>
        <v/>
      </c>
      <c r="Z2244" s="4">
        <f t="shared" si="705"/>
        <v>5305000</v>
      </c>
      <c r="AA2244" s="16">
        <f t="shared" si="706"/>
        <v>1.3195098963242225E-3</v>
      </c>
      <c r="AB2244" s="15">
        <f t="shared" si="715"/>
        <v>0.18737040527803958</v>
      </c>
      <c r="AC2244" s="15">
        <f t="shared" si="716"/>
        <v>0.18737040527803964</v>
      </c>
      <c r="AD2244" s="4">
        <v>159349</v>
      </c>
      <c r="AE2244" s="26">
        <v>1758.65</v>
      </c>
      <c r="AF2244" s="26">
        <v>1758.65</v>
      </c>
      <c r="AG2244" s="4">
        <f t="shared" si="717"/>
        <v>3095000</v>
      </c>
      <c r="AH2244" s="16">
        <f t="shared" si="707"/>
        <v>2.2617124394184169E-3</v>
      </c>
      <c r="AI2244" s="15">
        <f t="shared" si="708"/>
        <v>0.32116316639741521</v>
      </c>
      <c r="AJ2244" s="15">
        <f t="shared" si="709"/>
        <v>0.32116316639741527</v>
      </c>
      <c r="AK2244" s="4">
        <f t="shared" si="710"/>
        <v>16319000</v>
      </c>
      <c r="AL2244" s="27">
        <f t="shared" si="711"/>
        <v>4.289478521968258E-4</v>
      </c>
      <c r="AM2244" s="15">
        <f t="shared" si="718"/>
        <v>6.0910595011949266E-2</v>
      </c>
      <c r="AN2244" s="15">
        <f t="shared" si="719"/>
        <v>1.3207389805273516E-5</v>
      </c>
    </row>
    <row r="2245" spans="1:40" x14ac:dyDescent="0.2">
      <c r="A2245" s="4" t="s">
        <v>4628</v>
      </c>
      <c r="B2245" s="2" t="s">
        <v>12</v>
      </c>
      <c r="C2245" s="5">
        <v>159375</v>
      </c>
      <c r="D2245" s="2" t="s">
        <v>555</v>
      </c>
      <c r="E2245" s="5">
        <v>159376</v>
      </c>
      <c r="F2245" s="2" t="s">
        <v>3049</v>
      </c>
      <c r="G2245" s="7">
        <v>7000</v>
      </c>
      <c r="H2245" s="5">
        <v>142</v>
      </c>
      <c r="I2245" s="6">
        <v>157525</v>
      </c>
      <c r="J2245" s="13">
        <v>45138</v>
      </c>
      <c r="K2245" s="9">
        <v>7000</v>
      </c>
      <c r="L2245" s="4" t="s">
        <v>4628</v>
      </c>
      <c r="M2245" s="4" t="s">
        <v>4632</v>
      </c>
      <c r="N2245" s="4">
        <f>VLOOKUP(I2245,BaseModelo!$A$2:$E$5075,5)</f>
        <v>10</v>
      </c>
      <c r="P2245" s="15">
        <v>142.00000000000003</v>
      </c>
      <c r="Q2245" s="4">
        <f>VLOOKUP(I2245,BaseModelo!$A$2:$E$5075,3)</f>
        <v>0</v>
      </c>
      <c r="R2245" s="4">
        <f t="shared" si="700"/>
        <v>32283000</v>
      </c>
      <c r="S2245" s="16">
        <f t="shared" si="701"/>
        <v>2.168323885636403E-4</v>
      </c>
      <c r="T2245" s="4">
        <f t="shared" si="712"/>
        <v>3.0790199176036922E-2</v>
      </c>
      <c r="U2245" s="4">
        <f t="shared" si="713"/>
        <v>3.0790199176036929E-2</v>
      </c>
      <c r="V2245" s="6">
        <f t="shared" si="702"/>
        <v>0</v>
      </c>
      <c r="W2245" s="16" t="str">
        <f t="shared" si="703"/>
        <v/>
      </c>
      <c r="X2245" s="4" t="str">
        <f t="shared" si="714"/>
        <v/>
      </c>
      <c r="Y2245" s="4" t="str">
        <f t="shared" si="704"/>
        <v/>
      </c>
      <c r="Z2245" s="4">
        <f t="shared" si="705"/>
        <v>4121000</v>
      </c>
      <c r="AA2245" s="16">
        <f t="shared" si="706"/>
        <v>1.6986168405726766E-3</v>
      </c>
      <c r="AB2245" s="15">
        <f t="shared" si="715"/>
        <v>0.24120359136132008</v>
      </c>
      <c r="AC2245" s="15">
        <f t="shared" si="716"/>
        <v>0.24120359136132014</v>
      </c>
      <c r="AD2245" s="4">
        <v>159375</v>
      </c>
      <c r="AE2245" s="26">
        <v>1758.65</v>
      </c>
      <c r="AF2245" s="26">
        <v>1758.65</v>
      </c>
      <c r="AG2245" s="4">
        <f t="shared" si="717"/>
        <v>1846000</v>
      </c>
      <c r="AH2245" s="16">
        <f t="shared" si="707"/>
        <v>3.791982665222102E-3</v>
      </c>
      <c r="AI2245" s="15">
        <f t="shared" si="708"/>
        <v>0.53846153846153844</v>
      </c>
      <c r="AJ2245" s="15">
        <f t="shared" si="709"/>
        <v>0.53846153846153855</v>
      </c>
      <c r="AK2245" s="4">
        <f t="shared" si="710"/>
        <v>16319000</v>
      </c>
      <c r="AL2245" s="27">
        <f t="shared" si="711"/>
        <v>4.289478521968258E-4</v>
      </c>
      <c r="AM2245" s="15">
        <f t="shared" si="718"/>
        <v>6.0910595011949266E-2</v>
      </c>
      <c r="AN2245" s="15">
        <f t="shared" si="719"/>
        <v>1.3207389805273516E-5</v>
      </c>
    </row>
    <row r="2246" spans="1:40" x14ac:dyDescent="0.2">
      <c r="A2246" s="4" t="s">
        <v>4628</v>
      </c>
      <c r="B2246" s="3" t="s">
        <v>12</v>
      </c>
      <c r="C2246" s="6">
        <v>159375</v>
      </c>
      <c r="D2246" s="3" t="s">
        <v>555</v>
      </c>
      <c r="E2246" s="6">
        <v>159377</v>
      </c>
      <c r="F2246" s="3" t="s">
        <v>3060</v>
      </c>
      <c r="G2246" s="8">
        <v>7000</v>
      </c>
      <c r="H2246" s="6">
        <v>142</v>
      </c>
      <c r="I2246" s="6">
        <v>157177</v>
      </c>
      <c r="J2246" s="13">
        <v>45138</v>
      </c>
      <c r="K2246" s="9">
        <v>7000</v>
      </c>
      <c r="L2246" s="4" t="s">
        <v>4628</v>
      </c>
      <c r="M2246" s="4" t="s">
        <v>4632</v>
      </c>
      <c r="N2246" s="4">
        <f>VLOOKUP(I2246,BaseModelo!$A$2:$E$5075,5)</f>
        <v>10</v>
      </c>
      <c r="P2246" s="15">
        <v>142.00000000000003</v>
      </c>
      <c r="Q2246" s="4">
        <f>VLOOKUP(I2246,BaseModelo!$A$2:$E$5075,3)</f>
        <v>0</v>
      </c>
      <c r="R2246" s="4">
        <f t="shared" si="700"/>
        <v>32283000</v>
      </c>
      <c r="S2246" s="16">
        <f t="shared" si="701"/>
        <v>2.168323885636403E-4</v>
      </c>
      <c r="T2246" s="4">
        <f t="shared" si="712"/>
        <v>3.0790199176036922E-2</v>
      </c>
      <c r="U2246" s="4">
        <f t="shared" si="713"/>
        <v>3.0790199176036929E-2</v>
      </c>
      <c r="V2246" s="6">
        <f t="shared" si="702"/>
        <v>0</v>
      </c>
      <c r="W2246" s="16" t="str">
        <f t="shared" si="703"/>
        <v/>
      </c>
      <c r="X2246" s="4" t="str">
        <f t="shared" si="714"/>
        <v/>
      </c>
      <c r="Y2246" s="4" t="str">
        <f t="shared" si="704"/>
        <v/>
      </c>
      <c r="Z2246" s="4">
        <f t="shared" si="705"/>
        <v>4121000</v>
      </c>
      <c r="AA2246" s="16">
        <f t="shared" si="706"/>
        <v>1.6986168405726766E-3</v>
      </c>
      <c r="AB2246" s="15">
        <f t="shared" si="715"/>
        <v>0.24120359136132008</v>
      </c>
      <c r="AC2246" s="15">
        <f t="shared" si="716"/>
        <v>0.24120359136132014</v>
      </c>
      <c r="AD2246" s="4">
        <v>159375</v>
      </c>
      <c r="AE2246" s="26">
        <v>1758.65</v>
      </c>
      <c r="AF2246" s="26">
        <v>1758.65</v>
      </c>
      <c r="AG2246" s="4">
        <f t="shared" si="717"/>
        <v>1846000</v>
      </c>
      <c r="AH2246" s="16">
        <f t="shared" si="707"/>
        <v>3.791982665222102E-3</v>
      </c>
      <c r="AI2246" s="15">
        <f t="shared" si="708"/>
        <v>0.53846153846153844</v>
      </c>
      <c r="AJ2246" s="15">
        <f t="shared" si="709"/>
        <v>0.53846153846153855</v>
      </c>
      <c r="AK2246" s="4">
        <f t="shared" si="710"/>
        <v>16319000</v>
      </c>
      <c r="AL2246" s="27">
        <f t="shared" si="711"/>
        <v>4.289478521968258E-4</v>
      </c>
      <c r="AM2246" s="15">
        <f t="shared" si="718"/>
        <v>6.0910595011949266E-2</v>
      </c>
      <c r="AN2246" s="15">
        <f t="shared" si="719"/>
        <v>1.3207389805273516E-5</v>
      </c>
    </row>
    <row r="2247" spans="1:40" x14ac:dyDescent="0.2">
      <c r="A2247" s="4" t="s">
        <v>4628</v>
      </c>
      <c r="B2247" s="3" t="s">
        <v>12</v>
      </c>
      <c r="C2247" s="6">
        <v>159375</v>
      </c>
      <c r="D2247" s="3" t="s">
        <v>555</v>
      </c>
      <c r="E2247" s="6">
        <v>159378</v>
      </c>
      <c r="F2247" s="3" t="s">
        <v>3061</v>
      </c>
      <c r="G2247" s="8">
        <v>7000</v>
      </c>
      <c r="H2247" s="6">
        <v>142</v>
      </c>
      <c r="I2247" s="6">
        <v>158847</v>
      </c>
      <c r="J2247" s="13">
        <v>45138</v>
      </c>
      <c r="K2247" s="9">
        <v>7000</v>
      </c>
      <c r="L2247" s="4" t="s">
        <v>4628</v>
      </c>
      <c r="M2247" s="4" t="s">
        <v>4632</v>
      </c>
      <c r="N2247" s="4">
        <f>VLOOKUP(I2247,BaseModelo!$A$2:$E$5075,5)</f>
        <v>10</v>
      </c>
      <c r="P2247" s="15">
        <v>142.00000000000003</v>
      </c>
      <c r="Q2247" s="4">
        <f>VLOOKUP(I2247,BaseModelo!$A$2:$E$5075,3)</f>
        <v>0</v>
      </c>
      <c r="R2247" s="4">
        <f t="shared" si="700"/>
        <v>32283000</v>
      </c>
      <c r="S2247" s="16">
        <f t="shared" si="701"/>
        <v>2.168323885636403E-4</v>
      </c>
      <c r="T2247" s="4">
        <f t="shared" si="712"/>
        <v>3.0790199176036922E-2</v>
      </c>
      <c r="U2247" s="4">
        <f t="shared" si="713"/>
        <v>3.0790199176036929E-2</v>
      </c>
      <c r="V2247" s="6">
        <f t="shared" si="702"/>
        <v>0</v>
      </c>
      <c r="W2247" s="16" t="str">
        <f t="shared" si="703"/>
        <v/>
      </c>
      <c r="X2247" s="4" t="str">
        <f t="shared" si="714"/>
        <v/>
      </c>
      <c r="Y2247" s="4" t="str">
        <f t="shared" si="704"/>
        <v/>
      </c>
      <c r="Z2247" s="4">
        <f t="shared" si="705"/>
        <v>4121000</v>
      </c>
      <c r="AA2247" s="16">
        <f t="shared" si="706"/>
        <v>1.6986168405726766E-3</v>
      </c>
      <c r="AB2247" s="15">
        <f t="shared" si="715"/>
        <v>0.24120359136132008</v>
      </c>
      <c r="AC2247" s="15">
        <f t="shared" si="716"/>
        <v>0.24120359136132014</v>
      </c>
      <c r="AD2247" s="4">
        <v>159375</v>
      </c>
      <c r="AE2247" s="26">
        <v>1758.65</v>
      </c>
      <c r="AF2247" s="26">
        <v>1758.65</v>
      </c>
      <c r="AG2247" s="4">
        <f t="shared" si="717"/>
        <v>1846000</v>
      </c>
      <c r="AH2247" s="16">
        <f t="shared" si="707"/>
        <v>3.791982665222102E-3</v>
      </c>
      <c r="AI2247" s="15">
        <f t="shared" si="708"/>
        <v>0.53846153846153844</v>
      </c>
      <c r="AJ2247" s="15">
        <f t="shared" si="709"/>
        <v>0.53846153846153855</v>
      </c>
      <c r="AK2247" s="4">
        <f t="shared" si="710"/>
        <v>16319000</v>
      </c>
      <c r="AL2247" s="27">
        <f t="shared" si="711"/>
        <v>4.289478521968258E-4</v>
      </c>
      <c r="AM2247" s="15">
        <f t="shared" si="718"/>
        <v>6.0910595011949266E-2</v>
      </c>
      <c r="AN2247" s="15">
        <f t="shared" si="719"/>
        <v>1.3207389805273516E-5</v>
      </c>
    </row>
    <row r="2248" spans="1:40" x14ac:dyDescent="0.2">
      <c r="A2248" s="4" t="s">
        <v>4628</v>
      </c>
      <c r="B2248" s="3" t="s">
        <v>12</v>
      </c>
      <c r="C2248" s="6">
        <v>159375</v>
      </c>
      <c r="D2248" s="3" t="s">
        <v>555</v>
      </c>
      <c r="E2248" s="6">
        <v>159379</v>
      </c>
      <c r="F2248" s="3" t="s">
        <v>3062</v>
      </c>
      <c r="G2248" s="8">
        <v>7000</v>
      </c>
      <c r="H2248" s="6">
        <v>142</v>
      </c>
      <c r="I2248" s="6">
        <v>159061</v>
      </c>
      <c r="J2248" s="13">
        <v>45138</v>
      </c>
      <c r="K2248" s="9">
        <v>7000</v>
      </c>
      <c r="L2248" s="4" t="s">
        <v>4628</v>
      </c>
      <c r="M2248" s="4" t="s">
        <v>4632</v>
      </c>
      <c r="N2248" s="4">
        <f>VLOOKUP(I2248,BaseModelo!$A$2:$E$5075,5)</f>
        <v>10</v>
      </c>
      <c r="P2248" s="15">
        <v>142.00000000000003</v>
      </c>
      <c r="Q2248" s="4">
        <f>VLOOKUP(I2248,BaseModelo!$A$2:$E$5075,3)</f>
        <v>0</v>
      </c>
      <c r="R2248" s="4">
        <f t="shared" si="700"/>
        <v>32283000</v>
      </c>
      <c r="S2248" s="16">
        <f t="shared" si="701"/>
        <v>2.168323885636403E-4</v>
      </c>
      <c r="T2248" s="4">
        <f t="shared" si="712"/>
        <v>3.0790199176036922E-2</v>
      </c>
      <c r="U2248" s="4">
        <f t="shared" si="713"/>
        <v>3.0790199176036929E-2</v>
      </c>
      <c r="V2248" s="6">
        <f t="shared" si="702"/>
        <v>0</v>
      </c>
      <c r="W2248" s="16" t="str">
        <f t="shared" si="703"/>
        <v/>
      </c>
      <c r="X2248" s="4" t="str">
        <f t="shared" si="714"/>
        <v/>
      </c>
      <c r="Y2248" s="4" t="str">
        <f t="shared" si="704"/>
        <v/>
      </c>
      <c r="Z2248" s="4">
        <f t="shared" si="705"/>
        <v>4121000</v>
      </c>
      <c r="AA2248" s="16">
        <f t="shared" si="706"/>
        <v>1.6986168405726766E-3</v>
      </c>
      <c r="AB2248" s="15">
        <f t="shared" si="715"/>
        <v>0.24120359136132008</v>
      </c>
      <c r="AC2248" s="15">
        <f t="shared" si="716"/>
        <v>0.24120359136132014</v>
      </c>
      <c r="AD2248" s="4">
        <v>159375</v>
      </c>
      <c r="AE2248" s="26">
        <v>1758.65</v>
      </c>
      <c r="AF2248" s="26">
        <v>1758.65</v>
      </c>
      <c r="AG2248" s="4">
        <f t="shared" si="717"/>
        <v>1846000</v>
      </c>
      <c r="AH2248" s="16">
        <f t="shared" si="707"/>
        <v>3.791982665222102E-3</v>
      </c>
      <c r="AI2248" s="15">
        <f t="shared" si="708"/>
        <v>0.53846153846153844</v>
      </c>
      <c r="AJ2248" s="15">
        <f t="shared" si="709"/>
        <v>0.53846153846153855</v>
      </c>
      <c r="AK2248" s="4">
        <f t="shared" si="710"/>
        <v>16319000</v>
      </c>
      <c r="AL2248" s="27">
        <f t="shared" si="711"/>
        <v>4.289478521968258E-4</v>
      </c>
      <c r="AM2248" s="15">
        <f t="shared" si="718"/>
        <v>6.0910595011949266E-2</v>
      </c>
      <c r="AN2248" s="15">
        <f t="shared" si="719"/>
        <v>1.3207389805273516E-5</v>
      </c>
    </row>
    <row r="2249" spans="1:40" x14ac:dyDescent="0.2">
      <c r="A2249" s="4" t="s">
        <v>4628</v>
      </c>
      <c r="B2249" s="3" t="s">
        <v>12</v>
      </c>
      <c r="C2249" s="6">
        <v>159375</v>
      </c>
      <c r="D2249" s="3" t="s">
        <v>555</v>
      </c>
      <c r="E2249" s="6">
        <v>159380</v>
      </c>
      <c r="F2249" s="3" t="s">
        <v>3063</v>
      </c>
      <c r="G2249" s="8">
        <v>7000</v>
      </c>
      <c r="H2249" s="6">
        <v>142</v>
      </c>
      <c r="I2249" s="6">
        <v>159062</v>
      </c>
      <c r="J2249" s="13">
        <v>45138</v>
      </c>
      <c r="K2249" s="9">
        <v>7000</v>
      </c>
      <c r="L2249" s="4" t="s">
        <v>4628</v>
      </c>
      <c r="M2249" s="4" t="s">
        <v>4632</v>
      </c>
      <c r="N2249" s="4">
        <f>VLOOKUP(I2249,BaseModelo!$A$2:$E$5075,5)</f>
        <v>9</v>
      </c>
      <c r="P2249" s="15">
        <v>142.00000000000003</v>
      </c>
      <c r="Q2249" s="4">
        <f>VLOOKUP(I2249,BaseModelo!$A$2:$E$5075,3)</f>
        <v>147</v>
      </c>
      <c r="R2249" s="4">
        <f t="shared" si="700"/>
        <v>32283000</v>
      </c>
      <c r="S2249" s="16">
        <f t="shared" si="701"/>
        <v>2.168323885636403E-4</v>
      </c>
      <c r="T2249" s="4">
        <f t="shared" si="712"/>
        <v>3.0790199176036922E-2</v>
      </c>
      <c r="U2249" s="4">
        <f t="shared" si="713"/>
        <v>3.0790199176036929E-2</v>
      </c>
      <c r="V2249" s="6">
        <f t="shared" si="702"/>
        <v>0</v>
      </c>
      <c r="W2249" s="16" t="str">
        <f t="shared" si="703"/>
        <v/>
      </c>
      <c r="X2249" s="4" t="str">
        <f t="shared" si="714"/>
        <v/>
      </c>
      <c r="Y2249" s="4" t="str">
        <f t="shared" si="704"/>
        <v/>
      </c>
      <c r="Z2249" s="4">
        <f t="shared" si="705"/>
        <v>5305000</v>
      </c>
      <c r="AA2249" s="16">
        <f t="shared" si="706"/>
        <v>1.3195098963242225E-3</v>
      </c>
      <c r="AB2249" s="15">
        <f t="shared" si="715"/>
        <v>0.18737040527803958</v>
      </c>
      <c r="AC2249" s="15">
        <f t="shared" si="716"/>
        <v>0.18737040527803964</v>
      </c>
      <c r="AD2249" s="4">
        <v>159375</v>
      </c>
      <c r="AE2249" s="26">
        <v>1758.65</v>
      </c>
      <c r="AF2249" s="26">
        <v>1758.65</v>
      </c>
      <c r="AG2249" s="4">
        <f t="shared" si="717"/>
        <v>3095000</v>
      </c>
      <c r="AH2249" s="16">
        <f t="shared" si="707"/>
        <v>2.2617124394184169E-3</v>
      </c>
      <c r="AI2249" s="15">
        <f t="shared" si="708"/>
        <v>0.32116316639741521</v>
      </c>
      <c r="AJ2249" s="15">
        <f t="shared" si="709"/>
        <v>0.32116316639741527</v>
      </c>
      <c r="AK2249" s="4">
        <f t="shared" si="710"/>
        <v>16319000</v>
      </c>
      <c r="AL2249" s="27">
        <f t="shared" si="711"/>
        <v>4.289478521968258E-4</v>
      </c>
      <c r="AM2249" s="15">
        <f t="shared" si="718"/>
        <v>6.0910595011949266E-2</v>
      </c>
      <c r="AN2249" s="15">
        <f t="shared" si="719"/>
        <v>1.3207389805273516E-5</v>
      </c>
    </row>
    <row r="2250" spans="1:40" x14ac:dyDescent="0.2">
      <c r="A2250" s="4" t="s">
        <v>4628</v>
      </c>
      <c r="B2250" s="3" t="s">
        <v>12</v>
      </c>
      <c r="C2250" s="6">
        <v>159375</v>
      </c>
      <c r="D2250" s="3" t="s">
        <v>555</v>
      </c>
      <c r="E2250" s="6">
        <v>159381</v>
      </c>
      <c r="F2250" s="3" t="s">
        <v>3064</v>
      </c>
      <c r="G2250" s="8">
        <v>7000</v>
      </c>
      <c r="H2250" s="6">
        <v>142</v>
      </c>
      <c r="I2250" s="6">
        <v>159142</v>
      </c>
      <c r="J2250" s="13">
        <v>45138</v>
      </c>
      <c r="K2250" s="9">
        <v>7000</v>
      </c>
      <c r="L2250" s="4" t="s">
        <v>4628</v>
      </c>
      <c r="M2250" s="4" t="s">
        <v>4632</v>
      </c>
      <c r="N2250" s="4">
        <f>VLOOKUP(I2250,BaseModelo!$A$2:$E$5075,5)</f>
        <v>10</v>
      </c>
      <c r="P2250" s="15">
        <v>142.00000000000003</v>
      </c>
      <c r="Q2250" s="4">
        <f>VLOOKUP(I2250,BaseModelo!$A$2:$E$5075,3)</f>
        <v>0</v>
      </c>
      <c r="R2250" s="4">
        <f t="shared" si="700"/>
        <v>32283000</v>
      </c>
      <c r="S2250" s="16">
        <f t="shared" si="701"/>
        <v>2.168323885636403E-4</v>
      </c>
      <c r="T2250" s="4">
        <f t="shared" si="712"/>
        <v>3.0790199176036922E-2</v>
      </c>
      <c r="U2250" s="4">
        <f t="shared" si="713"/>
        <v>3.0790199176036929E-2</v>
      </c>
      <c r="V2250" s="6">
        <f t="shared" si="702"/>
        <v>0</v>
      </c>
      <c r="W2250" s="16" t="str">
        <f t="shared" si="703"/>
        <v/>
      </c>
      <c r="X2250" s="4" t="str">
        <f t="shared" si="714"/>
        <v/>
      </c>
      <c r="Y2250" s="4" t="str">
        <f t="shared" si="704"/>
        <v/>
      </c>
      <c r="Z2250" s="4">
        <f t="shared" si="705"/>
        <v>4121000</v>
      </c>
      <c r="AA2250" s="16">
        <f t="shared" si="706"/>
        <v>1.6986168405726766E-3</v>
      </c>
      <c r="AB2250" s="15">
        <f t="shared" si="715"/>
        <v>0.24120359136132008</v>
      </c>
      <c r="AC2250" s="15">
        <f t="shared" si="716"/>
        <v>0.24120359136132014</v>
      </c>
      <c r="AD2250" s="4">
        <v>159375</v>
      </c>
      <c r="AE2250" s="26">
        <v>1758.65</v>
      </c>
      <c r="AF2250" s="26">
        <v>1758.65</v>
      </c>
      <c r="AG2250" s="4">
        <f t="shared" si="717"/>
        <v>1846000</v>
      </c>
      <c r="AH2250" s="16">
        <f t="shared" si="707"/>
        <v>3.791982665222102E-3</v>
      </c>
      <c r="AI2250" s="15">
        <f t="shared" si="708"/>
        <v>0.53846153846153844</v>
      </c>
      <c r="AJ2250" s="15">
        <f t="shared" si="709"/>
        <v>0.53846153846153855</v>
      </c>
      <c r="AK2250" s="4">
        <f t="shared" si="710"/>
        <v>16319000</v>
      </c>
      <c r="AL2250" s="27">
        <f t="shared" si="711"/>
        <v>4.289478521968258E-4</v>
      </c>
      <c r="AM2250" s="15">
        <f t="shared" si="718"/>
        <v>6.0910595011949266E-2</v>
      </c>
      <c r="AN2250" s="15">
        <f t="shared" si="719"/>
        <v>1.3207389805273516E-5</v>
      </c>
    </row>
    <row r="2251" spans="1:40" x14ac:dyDescent="0.2">
      <c r="A2251" s="4" t="s">
        <v>4627</v>
      </c>
      <c r="B2251" s="2" t="s">
        <v>5</v>
      </c>
      <c r="C2251" s="5">
        <v>159388</v>
      </c>
      <c r="D2251" s="2" t="s">
        <v>556</v>
      </c>
      <c r="E2251" s="5">
        <v>159389</v>
      </c>
      <c r="F2251" s="2" t="s">
        <v>3050</v>
      </c>
      <c r="G2251" s="7">
        <v>7000</v>
      </c>
      <c r="H2251" s="5">
        <v>117</v>
      </c>
      <c r="I2251" s="6">
        <v>158386</v>
      </c>
      <c r="J2251" s="13">
        <v>45138</v>
      </c>
      <c r="K2251" s="9">
        <v>7000</v>
      </c>
      <c r="L2251" s="4" t="s">
        <v>4627</v>
      </c>
      <c r="M2251" s="4" t="s">
        <v>4632</v>
      </c>
      <c r="N2251" s="4">
        <f>VLOOKUP(I2251,BaseModelo!$A$2:$E$5075,5)</f>
        <v>3</v>
      </c>
      <c r="P2251" s="15">
        <v>142.00000000000003</v>
      </c>
      <c r="Q2251" s="4">
        <f>VLOOKUP(I2251,BaseModelo!$A$2:$E$5075,3)</f>
        <v>110</v>
      </c>
      <c r="R2251" s="4">
        <f t="shared" si="700"/>
        <v>32283000</v>
      </c>
      <c r="S2251" s="16">
        <f t="shared" si="701"/>
        <v>2.168323885636403E-4</v>
      </c>
      <c r="T2251" s="4">
        <f t="shared" si="712"/>
        <v>2.5369389461945915E-2</v>
      </c>
      <c r="U2251" s="4">
        <f t="shared" si="713"/>
        <v>3.0790199176036929E-2</v>
      </c>
      <c r="V2251" s="6">
        <f t="shared" si="702"/>
        <v>0</v>
      </c>
      <c r="W2251" s="16" t="str">
        <f t="shared" si="703"/>
        <v/>
      </c>
      <c r="X2251" s="4" t="str">
        <f t="shared" si="714"/>
        <v/>
      </c>
      <c r="Y2251" s="4" t="str">
        <f t="shared" si="704"/>
        <v/>
      </c>
      <c r="Z2251" s="4">
        <f t="shared" si="705"/>
        <v>1992000</v>
      </c>
      <c r="AA2251" s="16">
        <f t="shared" si="706"/>
        <v>3.5140562248995983E-3</v>
      </c>
      <c r="AB2251" s="15">
        <f t="shared" si="715"/>
        <v>0.41114457831325302</v>
      </c>
      <c r="AC2251" s="15">
        <f t="shared" si="716"/>
        <v>0.49899598393574307</v>
      </c>
      <c r="AD2251" s="4">
        <v>159388</v>
      </c>
      <c r="AE2251" s="26">
        <v>1427.63</v>
      </c>
      <c r="AF2251" s="26">
        <v>1427.63</v>
      </c>
      <c r="AG2251" s="4">
        <f t="shared" si="717"/>
        <v>1267000</v>
      </c>
      <c r="AH2251" s="16">
        <f t="shared" si="707"/>
        <v>5.5248618784530384E-3</v>
      </c>
      <c r="AI2251" s="15">
        <f t="shared" si="708"/>
        <v>0.64640883977900554</v>
      </c>
      <c r="AJ2251" s="15">
        <f t="shared" si="709"/>
        <v>0.7845303867403316</v>
      </c>
      <c r="AK2251" s="4">
        <f t="shared" si="710"/>
        <v>15073000</v>
      </c>
      <c r="AL2251" s="27">
        <f t="shared" si="711"/>
        <v>4.6440655476680156E-4</v>
      </c>
      <c r="AM2251" s="15">
        <f t="shared" si="718"/>
        <v>5.4335566907715779E-2</v>
      </c>
      <c r="AN2251" s="15">
        <f t="shared" si="719"/>
        <v>1.4299170319926922E-5</v>
      </c>
    </row>
    <row r="2252" spans="1:40" x14ac:dyDescent="0.2">
      <c r="A2252" s="4" t="s">
        <v>4627</v>
      </c>
      <c r="B2252" s="3" t="s">
        <v>5</v>
      </c>
      <c r="C2252" s="6">
        <v>159388</v>
      </c>
      <c r="D2252" s="3" t="s">
        <v>556</v>
      </c>
      <c r="E2252" s="6">
        <v>159390</v>
      </c>
      <c r="F2252" s="3" t="s">
        <v>3072</v>
      </c>
      <c r="G2252" s="8">
        <v>8000</v>
      </c>
      <c r="H2252" s="6">
        <v>110</v>
      </c>
      <c r="I2252" s="6">
        <v>158379</v>
      </c>
      <c r="J2252" s="13">
        <v>45138</v>
      </c>
      <c r="K2252" s="9">
        <v>8000</v>
      </c>
      <c r="L2252" s="4" t="s">
        <v>4627</v>
      </c>
      <c r="M2252" s="4" t="s">
        <v>4632</v>
      </c>
      <c r="N2252" s="4">
        <f>VLOOKUP(I2252,BaseModelo!$A$2:$E$5075,5)</f>
        <v>5</v>
      </c>
      <c r="P2252" s="15">
        <v>142.00000000000003</v>
      </c>
      <c r="Q2252" s="4">
        <f>VLOOKUP(I2252,BaseModelo!$A$2:$E$5075,3)</f>
        <v>110</v>
      </c>
      <c r="R2252" s="4">
        <f t="shared" si="700"/>
        <v>32283000</v>
      </c>
      <c r="S2252" s="16">
        <f t="shared" si="701"/>
        <v>2.4780844407273179E-4</v>
      </c>
      <c r="T2252" s="4">
        <f t="shared" si="712"/>
        <v>2.7258928848000498E-2</v>
      </c>
      <c r="U2252" s="4">
        <f t="shared" si="713"/>
        <v>3.5188799058327919E-2</v>
      </c>
      <c r="V2252" s="6">
        <f t="shared" si="702"/>
        <v>0</v>
      </c>
      <c r="W2252" s="16" t="str">
        <f t="shared" si="703"/>
        <v/>
      </c>
      <c r="X2252" s="4" t="str">
        <f t="shared" si="714"/>
        <v/>
      </c>
      <c r="Y2252" s="4" t="str">
        <f t="shared" si="704"/>
        <v/>
      </c>
      <c r="Z2252" s="4">
        <f t="shared" si="705"/>
        <v>4058000</v>
      </c>
      <c r="AA2252" s="16">
        <f t="shared" si="706"/>
        <v>1.9714144898965009E-3</v>
      </c>
      <c r="AB2252" s="15">
        <f t="shared" si="715"/>
        <v>0.21685559388861508</v>
      </c>
      <c r="AC2252" s="15">
        <f t="shared" si="716"/>
        <v>0.27994085756530318</v>
      </c>
      <c r="AD2252" s="4">
        <v>159388</v>
      </c>
      <c r="AE2252" s="26">
        <v>1530.98</v>
      </c>
      <c r="AF2252" s="26">
        <v>1530.98</v>
      </c>
      <c r="AG2252" s="4">
        <f t="shared" si="717"/>
        <v>1768000</v>
      </c>
      <c r="AH2252" s="16">
        <f t="shared" si="707"/>
        <v>4.5248868778280547E-3</v>
      </c>
      <c r="AI2252" s="15">
        <f t="shared" si="708"/>
        <v>0.49773755656108604</v>
      </c>
      <c r="AJ2252" s="15">
        <f t="shared" si="709"/>
        <v>0.64253393665158387</v>
      </c>
      <c r="AK2252" s="4">
        <f t="shared" si="710"/>
        <v>15073000</v>
      </c>
      <c r="AL2252" s="27">
        <f t="shared" si="711"/>
        <v>5.3075034830491602E-4</v>
      </c>
      <c r="AM2252" s="15">
        <f t="shared" si="718"/>
        <v>5.8382538313540761E-2</v>
      </c>
      <c r="AN2252" s="15">
        <f t="shared" si="719"/>
        <v>1.8676467356639244E-5</v>
      </c>
    </row>
    <row r="2253" spans="1:40" x14ac:dyDescent="0.2">
      <c r="A2253" s="4" t="s">
        <v>4627</v>
      </c>
      <c r="B2253" s="3" t="s">
        <v>5</v>
      </c>
      <c r="C2253" s="6">
        <v>159388</v>
      </c>
      <c r="D2253" s="3" t="s">
        <v>556</v>
      </c>
      <c r="E2253" s="6">
        <v>159391</v>
      </c>
      <c r="F2253" s="3" t="s">
        <v>3073</v>
      </c>
      <c r="G2253" s="8">
        <v>10000</v>
      </c>
      <c r="H2253" s="6">
        <v>100</v>
      </c>
      <c r="I2253" s="6">
        <v>158380</v>
      </c>
      <c r="J2253" s="13">
        <v>45138</v>
      </c>
      <c r="K2253" s="9">
        <v>10000</v>
      </c>
      <c r="L2253" s="4" t="s">
        <v>4627</v>
      </c>
      <c r="M2253" s="4" t="s">
        <v>4632</v>
      </c>
      <c r="N2253" s="4">
        <f>VLOOKUP(I2253,BaseModelo!$A$2:$E$5075,5)</f>
        <v>4</v>
      </c>
      <c r="P2253" s="15">
        <v>142.00000000000003</v>
      </c>
      <c r="Q2253" s="4">
        <f>VLOOKUP(I2253,BaseModelo!$A$2:$E$5075,3)</f>
        <v>110</v>
      </c>
      <c r="R2253" s="4">
        <f t="shared" si="700"/>
        <v>32283000</v>
      </c>
      <c r="S2253" s="16">
        <f t="shared" si="701"/>
        <v>3.0976055509091471E-4</v>
      </c>
      <c r="T2253" s="4">
        <f t="shared" si="712"/>
        <v>3.0976055509091473E-2</v>
      </c>
      <c r="U2253" s="4">
        <f t="shared" si="713"/>
        <v>4.3985998822909898E-2</v>
      </c>
      <c r="V2253" s="6">
        <f t="shared" si="702"/>
        <v>0</v>
      </c>
      <c r="W2253" s="16" t="str">
        <f t="shared" si="703"/>
        <v/>
      </c>
      <c r="X2253" s="4" t="str">
        <f t="shared" si="714"/>
        <v/>
      </c>
      <c r="Y2253" s="4" t="str">
        <f t="shared" si="704"/>
        <v/>
      </c>
      <c r="Z2253" s="4">
        <f t="shared" si="705"/>
        <v>2331000</v>
      </c>
      <c r="AA2253" s="16">
        <f t="shared" si="706"/>
        <v>4.2900042900042897E-3</v>
      </c>
      <c r="AB2253" s="15">
        <f t="shared" si="715"/>
        <v>0.42900042900042895</v>
      </c>
      <c r="AC2253" s="15">
        <f t="shared" si="716"/>
        <v>0.60918060918060923</v>
      </c>
      <c r="AD2253" s="4">
        <v>159388</v>
      </c>
      <c r="AE2253" s="26">
        <v>1738.06</v>
      </c>
      <c r="AF2253" s="26">
        <v>1738.06</v>
      </c>
      <c r="AG2253" s="4">
        <f t="shared" si="717"/>
        <v>1421000</v>
      </c>
      <c r="AH2253" s="16">
        <f t="shared" si="707"/>
        <v>7.0372976776917661E-3</v>
      </c>
      <c r="AI2253" s="15">
        <f t="shared" si="708"/>
        <v>0.70372976776917662</v>
      </c>
      <c r="AJ2253" s="15">
        <f t="shared" si="709"/>
        <v>0.999296270232231</v>
      </c>
      <c r="AK2253" s="4">
        <f t="shared" si="710"/>
        <v>15073000</v>
      </c>
      <c r="AL2253" s="27">
        <f t="shared" si="711"/>
        <v>6.6343793538114506E-4</v>
      </c>
      <c r="AM2253" s="15">
        <f t="shared" si="718"/>
        <v>6.6343793538114509E-2</v>
      </c>
      <c r="AN2253" s="15">
        <f t="shared" si="719"/>
        <v>2.918198024474882E-5</v>
      </c>
    </row>
    <row r="2254" spans="1:40" x14ac:dyDescent="0.2">
      <c r="A2254" s="4" t="s">
        <v>4627</v>
      </c>
      <c r="B2254" s="3" t="s">
        <v>5</v>
      </c>
      <c r="C2254" s="6">
        <v>159388</v>
      </c>
      <c r="D2254" s="3" t="s">
        <v>556</v>
      </c>
      <c r="E2254" s="6">
        <v>159392</v>
      </c>
      <c r="F2254" s="3" t="s">
        <v>3074</v>
      </c>
      <c r="G2254" s="8">
        <v>7000</v>
      </c>
      <c r="H2254" s="6">
        <v>117</v>
      </c>
      <c r="I2254" s="6">
        <v>158381</v>
      </c>
      <c r="J2254" s="13">
        <v>45138</v>
      </c>
      <c r="K2254" s="9">
        <v>7000</v>
      </c>
      <c r="L2254" s="4" t="s">
        <v>4627</v>
      </c>
      <c r="M2254" s="4" t="s">
        <v>4632</v>
      </c>
      <c r="N2254" s="4">
        <f>VLOOKUP(I2254,BaseModelo!$A$2:$E$5075,5)</f>
        <v>3</v>
      </c>
      <c r="P2254" s="15">
        <v>142.00000000000003</v>
      </c>
      <c r="Q2254" s="4">
        <f>VLOOKUP(I2254,BaseModelo!$A$2:$E$5075,3)</f>
        <v>110</v>
      </c>
      <c r="R2254" s="4">
        <f t="shared" si="700"/>
        <v>32283000</v>
      </c>
      <c r="S2254" s="16">
        <f t="shared" si="701"/>
        <v>2.168323885636403E-4</v>
      </c>
      <c r="T2254" s="4">
        <f t="shared" si="712"/>
        <v>2.5369389461945915E-2</v>
      </c>
      <c r="U2254" s="4">
        <f t="shared" si="713"/>
        <v>3.0790199176036929E-2</v>
      </c>
      <c r="V2254" s="6">
        <f t="shared" si="702"/>
        <v>0</v>
      </c>
      <c r="W2254" s="16" t="str">
        <f t="shared" si="703"/>
        <v/>
      </c>
      <c r="X2254" s="4" t="str">
        <f t="shared" si="714"/>
        <v/>
      </c>
      <c r="Y2254" s="4" t="str">
        <f t="shared" si="704"/>
        <v/>
      </c>
      <c r="Z2254" s="4">
        <f t="shared" si="705"/>
        <v>1992000</v>
      </c>
      <c r="AA2254" s="16">
        <f t="shared" si="706"/>
        <v>3.5140562248995983E-3</v>
      </c>
      <c r="AB2254" s="15">
        <f t="shared" si="715"/>
        <v>0.41114457831325302</v>
      </c>
      <c r="AC2254" s="15">
        <f t="shared" si="716"/>
        <v>0.49899598393574307</v>
      </c>
      <c r="AD2254" s="4">
        <v>159388</v>
      </c>
      <c r="AE2254" s="26">
        <v>1427.63</v>
      </c>
      <c r="AF2254" s="26">
        <v>1427.63</v>
      </c>
      <c r="AG2254" s="4">
        <f t="shared" si="717"/>
        <v>1267000</v>
      </c>
      <c r="AH2254" s="16">
        <f t="shared" si="707"/>
        <v>5.5248618784530384E-3</v>
      </c>
      <c r="AI2254" s="15">
        <f t="shared" si="708"/>
        <v>0.64640883977900554</v>
      </c>
      <c r="AJ2254" s="15">
        <f t="shared" si="709"/>
        <v>0.7845303867403316</v>
      </c>
      <c r="AK2254" s="4">
        <f t="shared" si="710"/>
        <v>15073000</v>
      </c>
      <c r="AL2254" s="27">
        <f t="shared" si="711"/>
        <v>4.6440655476680156E-4</v>
      </c>
      <c r="AM2254" s="15">
        <f t="shared" si="718"/>
        <v>5.4335566907715779E-2</v>
      </c>
      <c r="AN2254" s="15">
        <f t="shared" si="719"/>
        <v>1.4299170319926922E-5</v>
      </c>
    </row>
    <row r="2255" spans="1:40" x14ac:dyDescent="0.2">
      <c r="A2255" s="4" t="s">
        <v>4627</v>
      </c>
      <c r="B2255" s="3" t="s">
        <v>5</v>
      </c>
      <c r="C2255" s="6">
        <v>159388</v>
      </c>
      <c r="D2255" s="3" t="s">
        <v>556</v>
      </c>
      <c r="E2255" s="6">
        <v>159393</v>
      </c>
      <c r="F2255" s="3" t="s">
        <v>3075</v>
      </c>
      <c r="G2255" s="8">
        <v>8000</v>
      </c>
      <c r="H2255" s="6">
        <v>110</v>
      </c>
      <c r="I2255" s="6">
        <v>158385</v>
      </c>
      <c r="J2255" s="13">
        <v>45138</v>
      </c>
      <c r="K2255" s="9">
        <v>8000</v>
      </c>
      <c r="L2255" s="4" t="s">
        <v>4627</v>
      </c>
      <c r="M2255" s="4" t="s">
        <v>4632</v>
      </c>
      <c r="N2255" s="4">
        <f>VLOOKUP(I2255,BaseModelo!$A$2:$E$5075,5)</f>
        <v>5</v>
      </c>
      <c r="P2255" s="15">
        <v>142.00000000000003</v>
      </c>
      <c r="Q2255" s="4">
        <f>VLOOKUP(I2255,BaseModelo!$A$2:$E$5075,3)</f>
        <v>110</v>
      </c>
      <c r="R2255" s="4">
        <f t="shared" si="700"/>
        <v>32283000</v>
      </c>
      <c r="S2255" s="16">
        <f t="shared" si="701"/>
        <v>2.4780844407273179E-4</v>
      </c>
      <c r="T2255" s="4">
        <f t="shared" si="712"/>
        <v>2.7258928848000498E-2</v>
      </c>
      <c r="U2255" s="4">
        <f t="shared" si="713"/>
        <v>3.5188799058327919E-2</v>
      </c>
      <c r="V2255" s="6">
        <f t="shared" si="702"/>
        <v>0</v>
      </c>
      <c r="W2255" s="16" t="str">
        <f t="shared" si="703"/>
        <v/>
      </c>
      <c r="X2255" s="4" t="str">
        <f t="shared" si="714"/>
        <v/>
      </c>
      <c r="Y2255" s="4" t="str">
        <f t="shared" si="704"/>
        <v/>
      </c>
      <c r="Z2255" s="4">
        <f t="shared" si="705"/>
        <v>4058000</v>
      </c>
      <c r="AA2255" s="16">
        <f t="shared" si="706"/>
        <v>1.9714144898965009E-3</v>
      </c>
      <c r="AB2255" s="15">
        <f t="shared" si="715"/>
        <v>0.21685559388861508</v>
      </c>
      <c r="AC2255" s="15">
        <f t="shared" si="716"/>
        <v>0.27994085756530318</v>
      </c>
      <c r="AD2255" s="4">
        <v>159388</v>
      </c>
      <c r="AE2255" s="26">
        <v>1530.98</v>
      </c>
      <c r="AF2255" s="26">
        <v>1530.98</v>
      </c>
      <c r="AG2255" s="4">
        <f t="shared" si="717"/>
        <v>1768000</v>
      </c>
      <c r="AH2255" s="16">
        <f t="shared" si="707"/>
        <v>4.5248868778280547E-3</v>
      </c>
      <c r="AI2255" s="15">
        <f t="shared" si="708"/>
        <v>0.49773755656108604</v>
      </c>
      <c r="AJ2255" s="15">
        <f t="shared" si="709"/>
        <v>0.64253393665158387</v>
      </c>
      <c r="AK2255" s="4">
        <f t="shared" si="710"/>
        <v>15073000</v>
      </c>
      <c r="AL2255" s="27">
        <f t="shared" si="711"/>
        <v>5.3075034830491602E-4</v>
      </c>
      <c r="AM2255" s="15">
        <f t="shared" si="718"/>
        <v>5.8382538313540761E-2</v>
      </c>
      <c r="AN2255" s="15">
        <f t="shared" si="719"/>
        <v>1.8676467356639244E-5</v>
      </c>
    </row>
    <row r="2256" spans="1:40" x14ac:dyDescent="0.2">
      <c r="A2256" s="4" t="s">
        <v>4627</v>
      </c>
      <c r="B2256" s="3" t="s">
        <v>5</v>
      </c>
      <c r="C2256" s="6">
        <v>159388</v>
      </c>
      <c r="D2256" s="3" t="s">
        <v>556</v>
      </c>
      <c r="E2256" s="6">
        <v>159394</v>
      </c>
      <c r="F2256" s="3" t="s">
        <v>3076</v>
      </c>
      <c r="G2256" s="8">
        <v>7000</v>
      </c>
      <c r="H2256" s="6">
        <v>142</v>
      </c>
      <c r="I2256" s="6">
        <v>158382</v>
      </c>
      <c r="J2256" s="13">
        <v>45138</v>
      </c>
      <c r="K2256" s="9">
        <v>7000</v>
      </c>
      <c r="L2256" s="4" t="s">
        <v>4627</v>
      </c>
      <c r="M2256" s="4" t="s">
        <v>4632</v>
      </c>
      <c r="N2256" s="4">
        <f>VLOOKUP(I2256,BaseModelo!$A$2:$E$5075,5)</f>
        <v>2</v>
      </c>
      <c r="P2256" s="15">
        <v>142.00000000000003</v>
      </c>
      <c r="Q2256" s="4">
        <f>VLOOKUP(I2256,BaseModelo!$A$2:$E$5075,3)</f>
        <v>100</v>
      </c>
      <c r="R2256" s="4">
        <f t="shared" si="700"/>
        <v>32283000</v>
      </c>
      <c r="S2256" s="16">
        <f t="shared" si="701"/>
        <v>2.168323885636403E-4</v>
      </c>
      <c r="T2256" s="4">
        <f t="shared" si="712"/>
        <v>3.0790199176036922E-2</v>
      </c>
      <c r="U2256" s="4">
        <f t="shared" si="713"/>
        <v>3.0790199176036929E-2</v>
      </c>
      <c r="V2256" s="6">
        <f t="shared" si="702"/>
        <v>0</v>
      </c>
      <c r="W2256" s="16" t="str">
        <f t="shared" si="703"/>
        <v/>
      </c>
      <c r="X2256" s="4" t="str">
        <f t="shared" si="714"/>
        <v/>
      </c>
      <c r="Y2256" s="4" t="str">
        <f t="shared" si="704"/>
        <v/>
      </c>
      <c r="Z2256" s="4">
        <f t="shared" si="705"/>
        <v>1578000</v>
      </c>
      <c r="AA2256" s="16">
        <f t="shared" si="706"/>
        <v>4.4359949302915083E-3</v>
      </c>
      <c r="AB2256" s="15">
        <f t="shared" si="715"/>
        <v>0.62991128010139419</v>
      </c>
      <c r="AC2256" s="15">
        <f t="shared" si="716"/>
        <v>0.6299112801013943</v>
      </c>
      <c r="AD2256" s="4">
        <v>159388</v>
      </c>
      <c r="AE2256" s="26">
        <v>1758.65</v>
      </c>
      <c r="AF2256" s="26">
        <v>1758.65</v>
      </c>
      <c r="AG2256" s="4">
        <f t="shared" si="717"/>
        <v>681000</v>
      </c>
      <c r="AH2256" s="16">
        <f t="shared" si="707"/>
        <v>1.0279001468428781E-2</v>
      </c>
      <c r="AI2256" s="15">
        <f t="shared" si="708"/>
        <v>1.459618208516887</v>
      </c>
      <c r="AJ2256" s="15">
        <f t="shared" si="709"/>
        <v>1.4596182085168872</v>
      </c>
      <c r="AK2256" s="4">
        <f t="shared" si="710"/>
        <v>15073000</v>
      </c>
      <c r="AL2256" s="27">
        <f t="shared" si="711"/>
        <v>4.6440655476680156E-4</v>
      </c>
      <c r="AM2256" s="15">
        <f t="shared" si="718"/>
        <v>6.5945730776885828E-2</v>
      </c>
      <c r="AN2256" s="15">
        <f t="shared" si="719"/>
        <v>1.4299170319926922E-5</v>
      </c>
    </row>
    <row r="2257" spans="1:40" x14ac:dyDescent="0.2">
      <c r="A2257" s="4" t="s">
        <v>4628</v>
      </c>
      <c r="B2257" s="2" t="s">
        <v>12</v>
      </c>
      <c r="C2257" s="5">
        <v>159397</v>
      </c>
      <c r="D2257" s="2" t="s">
        <v>557</v>
      </c>
      <c r="E2257" s="5">
        <v>159398</v>
      </c>
      <c r="F2257" s="2" t="s">
        <v>3051</v>
      </c>
      <c r="G2257" s="7">
        <v>7000</v>
      </c>
      <c r="H2257" s="5">
        <v>142</v>
      </c>
      <c r="I2257" s="6">
        <v>158865</v>
      </c>
      <c r="J2257" s="13">
        <v>45138</v>
      </c>
      <c r="K2257" s="9">
        <v>7000</v>
      </c>
      <c r="L2257" s="4" t="s">
        <v>4628</v>
      </c>
      <c r="M2257" s="4" t="s">
        <v>4632</v>
      </c>
      <c r="N2257" s="4">
        <f>VLOOKUP(I2257,BaseModelo!$A$2:$E$5075,5)</f>
        <v>9</v>
      </c>
      <c r="P2257" s="15">
        <v>142.00000000000003</v>
      </c>
      <c r="Q2257" s="4">
        <f>VLOOKUP(I2257,BaseModelo!$A$2:$E$5075,3)</f>
        <v>147</v>
      </c>
      <c r="R2257" s="4">
        <f t="shared" si="700"/>
        <v>32283000</v>
      </c>
      <c r="S2257" s="16">
        <f t="shared" si="701"/>
        <v>2.168323885636403E-4</v>
      </c>
      <c r="T2257" s="4">
        <f t="shared" si="712"/>
        <v>3.0790199176036922E-2</v>
      </c>
      <c r="U2257" s="4">
        <f t="shared" si="713"/>
        <v>3.0790199176036929E-2</v>
      </c>
      <c r="V2257" s="6">
        <f t="shared" si="702"/>
        <v>0</v>
      </c>
      <c r="W2257" s="16" t="str">
        <f t="shared" si="703"/>
        <v/>
      </c>
      <c r="X2257" s="4" t="str">
        <f t="shared" si="714"/>
        <v/>
      </c>
      <c r="Y2257" s="4" t="str">
        <f t="shared" si="704"/>
        <v/>
      </c>
      <c r="Z2257" s="4">
        <f t="shared" si="705"/>
        <v>5305000</v>
      </c>
      <c r="AA2257" s="16">
        <f t="shared" si="706"/>
        <v>1.3195098963242225E-3</v>
      </c>
      <c r="AB2257" s="15">
        <f t="shared" si="715"/>
        <v>0.18737040527803958</v>
      </c>
      <c r="AC2257" s="15">
        <f t="shared" si="716"/>
        <v>0.18737040527803964</v>
      </c>
      <c r="AD2257" s="4">
        <v>159397</v>
      </c>
      <c r="AE2257" s="26">
        <v>1758.65</v>
      </c>
      <c r="AF2257" s="26">
        <v>1758.65</v>
      </c>
      <c r="AG2257" s="4">
        <f t="shared" si="717"/>
        <v>3095000</v>
      </c>
      <c r="AH2257" s="16">
        <f t="shared" si="707"/>
        <v>2.2617124394184169E-3</v>
      </c>
      <c r="AI2257" s="15">
        <f t="shared" si="708"/>
        <v>0.32116316639741521</v>
      </c>
      <c r="AJ2257" s="15">
        <f t="shared" si="709"/>
        <v>0.32116316639741527</v>
      </c>
      <c r="AK2257" s="4">
        <f t="shared" si="710"/>
        <v>16319000</v>
      </c>
      <c r="AL2257" s="27">
        <f t="shared" si="711"/>
        <v>4.289478521968258E-4</v>
      </c>
      <c r="AM2257" s="15">
        <f t="shared" si="718"/>
        <v>6.0910595011949266E-2</v>
      </c>
      <c r="AN2257" s="15">
        <f t="shared" si="719"/>
        <v>1.3207389805273516E-5</v>
      </c>
    </row>
    <row r="2258" spans="1:40" x14ac:dyDescent="0.2">
      <c r="A2258" s="4" t="s">
        <v>4628</v>
      </c>
      <c r="B2258" s="3" t="s">
        <v>12</v>
      </c>
      <c r="C2258" s="6">
        <v>159397</v>
      </c>
      <c r="D2258" s="3" t="s">
        <v>557</v>
      </c>
      <c r="E2258" s="6">
        <v>159399</v>
      </c>
      <c r="F2258" s="3" t="s">
        <v>3067</v>
      </c>
      <c r="G2258" s="8">
        <v>7000</v>
      </c>
      <c r="H2258" s="6">
        <v>142</v>
      </c>
      <c r="I2258" s="6">
        <v>158867</v>
      </c>
      <c r="J2258" s="13">
        <v>45138</v>
      </c>
      <c r="K2258" s="9">
        <v>7000</v>
      </c>
      <c r="L2258" s="4" t="s">
        <v>4628</v>
      </c>
      <c r="M2258" s="4" t="s">
        <v>4632</v>
      </c>
      <c r="N2258" s="4">
        <f>VLOOKUP(I2258,BaseModelo!$A$2:$E$5075,5)</f>
        <v>10</v>
      </c>
      <c r="P2258" s="15">
        <v>142.00000000000003</v>
      </c>
      <c r="Q2258" s="4">
        <f>VLOOKUP(I2258,BaseModelo!$A$2:$E$5075,3)</f>
        <v>0</v>
      </c>
      <c r="R2258" s="4">
        <f t="shared" si="700"/>
        <v>32283000</v>
      </c>
      <c r="S2258" s="16">
        <f t="shared" si="701"/>
        <v>2.168323885636403E-4</v>
      </c>
      <c r="T2258" s="4">
        <f t="shared" si="712"/>
        <v>3.0790199176036922E-2</v>
      </c>
      <c r="U2258" s="4">
        <f t="shared" si="713"/>
        <v>3.0790199176036929E-2</v>
      </c>
      <c r="V2258" s="6">
        <f t="shared" si="702"/>
        <v>0</v>
      </c>
      <c r="W2258" s="16" t="str">
        <f t="shared" si="703"/>
        <v/>
      </c>
      <c r="X2258" s="4" t="str">
        <f t="shared" si="714"/>
        <v/>
      </c>
      <c r="Y2258" s="4" t="str">
        <f t="shared" si="704"/>
        <v/>
      </c>
      <c r="Z2258" s="4">
        <f t="shared" si="705"/>
        <v>4121000</v>
      </c>
      <c r="AA2258" s="16">
        <f t="shared" si="706"/>
        <v>1.6986168405726766E-3</v>
      </c>
      <c r="AB2258" s="15">
        <f t="shared" si="715"/>
        <v>0.24120359136132008</v>
      </c>
      <c r="AC2258" s="15">
        <f t="shared" si="716"/>
        <v>0.24120359136132014</v>
      </c>
      <c r="AD2258" s="4">
        <v>159397</v>
      </c>
      <c r="AE2258" s="26">
        <v>1758.65</v>
      </c>
      <c r="AF2258" s="26">
        <v>1758.65</v>
      </c>
      <c r="AG2258" s="4">
        <f t="shared" si="717"/>
        <v>1846000</v>
      </c>
      <c r="AH2258" s="16">
        <f t="shared" si="707"/>
        <v>3.791982665222102E-3</v>
      </c>
      <c r="AI2258" s="15">
        <f t="shared" si="708"/>
        <v>0.53846153846153844</v>
      </c>
      <c r="AJ2258" s="15">
        <f t="shared" si="709"/>
        <v>0.53846153846153855</v>
      </c>
      <c r="AK2258" s="4">
        <f t="shared" si="710"/>
        <v>16319000</v>
      </c>
      <c r="AL2258" s="27">
        <f t="shared" si="711"/>
        <v>4.289478521968258E-4</v>
      </c>
      <c r="AM2258" s="15">
        <f t="shared" si="718"/>
        <v>6.0910595011949266E-2</v>
      </c>
      <c r="AN2258" s="15">
        <f t="shared" si="719"/>
        <v>1.3207389805273516E-5</v>
      </c>
    </row>
    <row r="2259" spans="1:40" x14ac:dyDescent="0.2">
      <c r="A2259" s="4" t="s">
        <v>4628</v>
      </c>
      <c r="B2259" s="3" t="s">
        <v>12</v>
      </c>
      <c r="C2259" s="6">
        <v>159397</v>
      </c>
      <c r="D2259" s="3" t="s">
        <v>557</v>
      </c>
      <c r="E2259" s="6">
        <v>159400</v>
      </c>
      <c r="F2259" s="3" t="s">
        <v>3068</v>
      </c>
      <c r="G2259" s="8">
        <v>7000</v>
      </c>
      <c r="H2259" s="6">
        <v>142</v>
      </c>
      <c r="I2259" s="6">
        <v>158871</v>
      </c>
      <c r="J2259" s="13">
        <v>45138</v>
      </c>
      <c r="K2259" s="9">
        <v>7000</v>
      </c>
      <c r="L2259" s="4" t="s">
        <v>4628</v>
      </c>
      <c r="M2259" s="4" t="s">
        <v>4632</v>
      </c>
      <c r="N2259" s="4">
        <f>VLOOKUP(I2259,BaseModelo!$A$2:$E$5075,5)</f>
        <v>10</v>
      </c>
      <c r="P2259" s="15">
        <v>142.00000000000003</v>
      </c>
      <c r="Q2259" s="4">
        <f>VLOOKUP(I2259,BaseModelo!$A$2:$E$5075,3)</f>
        <v>0</v>
      </c>
      <c r="R2259" s="4">
        <f t="shared" si="700"/>
        <v>32283000</v>
      </c>
      <c r="S2259" s="16">
        <f t="shared" si="701"/>
        <v>2.168323885636403E-4</v>
      </c>
      <c r="T2259" s="4">
        <f t="shared" si="712"/>
        <v>3.0790199176036922E-2</v>
      </c>
      <c r="U2259" s="4">
        <f t="shared" si="713"/>
        <v>3.0790199176036929E-2</v>
      </c>
      <c r="V2259" s="6">
        <f t="shared" si="702"/>
        <v>0</v>
      </c>
      <c r="W2259" s="16" t="str">
        <f t="shared" si="703"/>
        <v/>
      </c>
      <c r="X2259" s="4" t="str">
        <f t="shared" si="714"/>
        <v/>
      </c>
      <c r="Y2259" s="4" t="str">
        <f t="shared" si="704"/>
        <v/>
      </c>
      <c r="Z2259" s="4">
        <f t="shared" si="705"/>
        <v>4121000</v>
      </c>
      <c r="AA2259" s="16">
        <f t="shared" si="706"/>
        <v>1.6986168405726766E-3</v>
      </c>
      <c r="AB2259" s="15">
        <f t="shared" si="715"/>
        <v>0.24120359136132008</v>
      </c>
      <c r="AC2259" s="15">
        <f t="shared" si="716"/>
        <v>0.24120359136132014</v>
      </c>
      <c r="AD2259" s="4">
        <v>159397</v>
      </c>
      <c r="AE2259" s="26">
        <v>1758.65</v>
      </c>
      <c r="AF2259" s="26">
        <v>1758.65</v>
      </c>
      <c r="AG2259" s="4">
        <f t="shared" si="717"/>
        <v>1846000</v>
      </c>
      <c r="AH2259" s="16">
        <f t="shared" si="707"/>
        <v>3.791982665222102E-3</v>
      </c>
      <c r="AI2259" s="15">
        <f t="shared" si="708"/>
        <v>0.53846153846153844</v>
      </c>
      <c r="AJ2259" s="15">
        <f t="shared" si="709"/>
        <v>0.53846153846153855</v>
      </c>
      <c r="AK2259" s="4">
        <f t="shared" si="710"/>
        <v>16319000</v>
      </c>
      <c r="AL2259" s="27">
        <f t="shared" si="711"/>
        <v>4.289478521968258E-4</v>
      </c>
      <c r="AM2259" s="15">
        <f t="shared" si="718"/>
        <v>6.0910595011949266E-2</v>
      </c>
      <c r="AN2259" s="15">
        <f t="shared" si="719"/>
        <v>1.3207389805273516E-5</v>
      </c>
    </row>
    <row r="2260" spans="1:40" x14ac:dyDescent="0.2">
      <c r="A2260" s="4" t="s">
        <v>4628</v>
      </c>
      <c r="B2260" s="3" t="s">
        <v>12</v>
      </c>
      <c r="C2260" s="6">
        <v>159397</v>
      </c>
      <c r="D2260" s="3" t="s">
        <v>557</v>
      </c>
      <c r="E2260" s="6">
        <v>159401</v>
      </c>
      <c r="F2260" s="3" t="s">
        <v>3069</v>
      </c>
      <c r="G2260" s="8">
        <v>7000</v>
      </c>
      <c r="H2260" s="6">
        <v>142</v>
      </c>
      <c r="I2260" s="6">
        <v>159058</v>
      </c>
      <c r="J2260" s="13">
        <v>45138</v>
      </c>
      <c r="K2260" s="9">
        <v>7000</v>
      </c>
      <c r="L2260" s="4" t="s">
        <v>4628</v>
      </c>
      <c r="M2260" s="4" t="s">
        <v>4632</v>
      </c>
      <c r="N2260" s="4">
        <f>VLOOKUP(I2260,BaseModelo!$A$2:$E$5075,5)</f>
        <v>10</v>
      </c>
      <c r="P2260" s="15">
        <v>142.00000000000003</v>
      </c>
      <c r="Q2260" s="4">
        <f>VLOOKUP(I2260,BaseModelo!$A$2:$E$5075,3)</f>
        <v>0</v>
      </c>
      <c r="R2260" s="4">
        <f t="shared" si="700"/>
        <v>32283000</v>
      </c>
      <c r="S2260" s="16">
        <f t="shared" si="701"/>
        <v>2.168323885636403E-4</v>
      </c>
      <c r="T2260" s="4">
        <f t="shared" si="712"/>
        <v>3.0790199176036922E-2</v>
      </c>
      <c r="U2260" s="4">
        <f t="shared" si="713"/>
        <v>3.0790199176036929E-2</v>
      </c>
      <c r="V2260" s="6">
        <f t="shared" si="702"/>
        <v>0</v>
      </c>
      <c r="W2260" s="16" t="str">
        <f t="shared" si="703"/>
        <v/>
      </c>
      <c r="X2260" s="4" t="str">
        <f t="shared" si="714"/>
        <v/>
      </c>
      <c r="Y2260" s="4" t="str">
        <f t="shared" si="704"/>
        <v/>
      </c>
      <c r="Z2260" s="4">
        <f t="shared" si="705"/>
        <v>4121000</v>
      </c>
      <c r="AA2260" s="16">
        <f t="shared" si="706"/>
        <v>1.6986168405726766E-3</v>
      </c>
      <c r="AB2260" s="15">
        <f t="shared" si="715"/>
        <v>0.24120359136132008</v>
      </c>
      <c r="AC2260" s="15">
        <f t="shared" si="716"/>
        <v>0.24120359136132014</v>
      </c>
      <c r="AD2260" s="4">
        <v>159397</v>
      </c>
      <c r="AE2260" s="26">
        <v>1758.65</v>
      </c>
      <c r="AF2260" s="26">
        <v>1758.65</v>
      </c>
      <c r="AG2260" s="4">
        <f t="shared" si="717"/>
        <v>1846000</v>
      </c>
      <c r="AH2260" s="16">
        <f t="shared" si="707"/>
        <v>3.791982665222102E-3</v>
      </c>
      <c r="AI2260" s="15">
        <f t="shared" si="708"/>
        <v>0.53846153846153844</v>
      </c>
      <c r="AJ2260" s="15">
        <f t="shared" si="709"/>
        <v>0.53846153846153855</v>
      </c>
      <c r="AK2260" s="4">
        <f t="shared" si="710"/>
        <v>16319000</v>
      </c>
      <c r="AL2260" s="27">
        <f t="shared" si="711"/>
        <v>4.289478521968258E-4</v>
      </c>
      <c r="AM2260" s="15">
        <f t="shared" si="718"/>
        <v>6.0910595011949266E-2</v>
      </c>
      <c r="AN2260" s="15">
        <f t="shared" si="719"/>
        <v>1.3207389805273516E-5</v>
      </c>
    </row>
    <row r="2261" spans="1:40" x14ac:dyDescent="0.2">
      <c r="A2261" s="4" t="s">
        <v>4628</v>
      </c>
      <c r="B2261" s="3" t="s">
        <v>12</v>
      </c>
      <c r="C2261" s="6">
        <v>159397</v>
      </c>
      <c r="D2261" s="3" t="s">
        <v>557</v>
      </c>
      <c r="E2261" s="6">
        <v>159402</v>
      </c>
      <c r="F2261" s="3" t="s">
        <v>3070</v>
      </c>
      <c r="G2261" s="8">
        <v>7000</v>
      </c>
      <c r="H2261" s="6">
        <v>142</v>
      </c>
      <c r="I2261" s="6">
        <v>158860</v>
      </c>
      <c r="J2261" s="13">
        <v>45138</v>
      </c>
      <c r="K2261" s="9">
        <v>7000</v>
      </c>
      <c r="L2261" s="4" t="s">
        <v>4628</v>
      </c>
      <c r="M2261" s="4" t="s">
        <v>4632</v>
      </c>
      <c r="N2261" s="4">
        <f>VLOOKUP(I2261,BaseModelo!$A$2:$E$5075,5)</f>
        <v>10</v>
      </c>
      <c r="P2261" s="15">
        <v>142.00000000000003</v>
      </c>
      <c r="Q2261" s="4">
        <f>VLOOKUP(I2261,BaseModelo!$A$2:$E$5075,3)</f>
        <v>0</v>
      </c>
      <c r="R2261" s="4">
        <f t="shared" si="700"/>
        <v>32283000</v>
      </c>
      <c r="S2261" s="16">
        <f t="shared" si="701"/>
        <v>2.168323885636403E-4</v>
      </c>
      <c r="T2261" s="4">
        <f t="shared" si="712"/>
        <v>3.0790199176036922E-2</v>
      </c>
      <c r="U2261" s="4">
        <f t="shared" si="713"/>
        <v>3.0790199176036929E-2</v>
      </c>
      <c r="V2261" s="6">
        <f t="shared" si="702"/>
        <v>0</v>
      </c>
      <c r="W2261" s="16" t="str">
        <f t="shared" si="703"/>
        <v/>
      </c>
      <c r="X2261" s="4" t="str">
        <f t="shared" si="714"/>
        <v/>
      </c>
      <c r="Y2261" s="4" t="str">
        <f t="shared" si="704"/>
        <v/>
      </c>
      <c r="Z2261" s="4">
        <f t="shared" si="705"/>
        <v>4121000</v>
      </c>
      <c r="AA2261" s="16">
        <f t="shared" si="706"/>
        <v>1.6986168405726766E-3</v>
      </c>
      <c r="AB2261" s="15">
        <f t="shared" si="715"/>
        <v>0.24120359136132008</v>
      </c>
      <c r="AC2261" s="15">
        <f t="shared" si="716"/>
        <v>0.24120359136132014</v>
      </c>
      <c r="AD2261" s="4">
        <v>159397</v>
      </c>
      <c r="AE2261" s="26">
        <v>1758.65</v>
      </c>
      <c r="AF2261" s="26">
        <v>1758.65</v>
      </c>
      <c r="AG2261" s="4">
        <f t="shared" si="717"/>
        <v>1846000</v>
      </c>
      <c r="AH2261" s="16">
        <f t="shared" si="707"/>
        <v>3.791982665222102E-3</v>
      </c>
      <c r="AI2261" s="15">
        <f t="shared" si="708"/>
        <v>0.53846153846153844</v>
      </c>
      <c r="AJ2261" s="15">
        <f t="shared" si="709"/>
        <v>0.53846153846153855</v>
      </c>
      <c r="AK2261" s="4">
        <f t="shared" si="710"/>
        <v>16319000</v>
      </c>
      <c r="AL2261" s="27">
        <f t="shared" si="711"/>
        <v>4.289478521968258E-4</v>
      </c>
      <c r="AM2261" s="15">
        <f t="shared" si="718"/>
        <v>6.0910595011949266E-2</v>
      </c>
      <c r="AN2261" s="15">
        <f t="shared" si="719"/>
        <v>1.3207389805273516E-5</v>
      </c>
    </row>
    <row r="2262" spans="1:40" x14ac:dyDescent="0.2">
      <c r="A2262" s="4" t="s">
        <v>4628</v>
      </c>
      <c r="B2262" s="3" t="s">
        <v>12</v>
      </c>
      <c r="C2262" s="6">
        <v>159397</v>
      </c>
      <c r="D2262" s="3" t="s">
        <v>557</v>
      </c>
      <c r="E2262" s="6">
        <v>159403</v>
      </c>
      <c r="F2262" s="3" t="s">
        <v>3071</v>
      </c>
      <c r="G2262" s="8">
        <v>7000</v>
      </c>
      <c r="H2262" s="6">
        <v>142</v>
      </c>
      <c r="I2262" s="6">
        <v>159144</v>
      </c>
      <c r="J2262" s="13">
        <v>45138</v>
      </c>
      <c r="K2262" s="9">
        <v>7000</v>
      </c>
      <c r="L2262" s="4" t="s">
        <v>4628</v>
      </c>
      <c r="M2262" s="4" t="s">
        <v>4632</v>
      </c>
      <c r="N2262" s="4">
        <f>VLOOKUP(I2262,BaseModelo!$A$2:$E$5075,5)</f>
        <v>10</v>
      </c>
      <c r="P2262" s="15">
        <v>142.00000000000003</v>
      </c>
      <c r="Q2262" s="4">
        <f>VLOOKUP(I2262,BaseModelo!$A$2:$E$5075,3)</f>
        <v>0</v>
      </c>
      <c r="R2262" s="4">
        <f t="shared" si="700"/>
        <v>32283000</v>
      </c>
      <c r="S2262" s="16">
        <f t="shared" si="701"/>
        <v>2.168323885636403E-4</v>
      </c>
      <c r="T2262" s="4">
        <f t="shared" si="712"/>
        <v>3.0790199176036922E-2</v>
      </c>
      <c r="U2262" s="4">
        <f t="shared" si="713"/>
        <v>3.0790199176036929E-2</v>
      </c>
      <c r="V2262" s="6">
        <f t="shared" si="702"/>
        <v>0</v>
      </c>
      <c r="W2262" s="16" t="str">
        <f t="shared" si="703"/>
        <v/>
      </c>
      <c r="X2262" s="4" t="str">
        <f t="shared" si="714"/>
        <v/>
      </c>
      <c r="Y2262" s="4" t="str">
        <f t="shared" si="704"/>
        <v/>
      </c>
      <c r="Z2262" s="4">
        <f t="shared" si="705"/>
        <v>4121000</v>
      </c>
      <c r="AA2262" s="16">
        <f t="shared" si="706"/>
        <v>1.6986168405726766E-3</v>
      </c>
      <c r="AB2262" s="15">
        <f t="shared" si="715"/>
        <v>0.24120359136132008</v>
      </c>
      <c r="AC2262" s="15">
        <f t="shared" si="716"/>
        <v>0.24120359136132014</v>
      </c>
      <c r="AD2262" s="4">
        <v>159397</v>
      </c>
      <c r="AE2262" s="26">
        <v>1758.65</v>
      </c>
      <c r="AF2262" s="26">
        <v>1758.65</v>
      </c>
      <c r="AG2262" s="4">
        <f t="shared" si="717"/>
        <v>1846000</v>
      </c>
      <c r="AH2262" s="16">
        <f t="shared" si="707"/>
        <v>3.791982665222102E-3</v>
      </c>
      <c r="AI2262" s="15">
        <f t="shared" si="708"/>
        <v>0.53846153846153844</v>
      </c>
      <c r="AJ2262" s="15">
        <f t="shared" si="709"/>
        <v>0.53846153846153855</v>
      </c>
      <c r="AK2262" s="4">
        <f t="shared" si="710"/>
        <v>16319000</v>
      </c>
      <c r="AL2262" s="27">
        <f t="shared" si="711"/>
        <v>4.289478521968258E-4</v>
      </c>
      <c r="AM2262" s="15">
        <f t="shared" si="718"/>
        <v>6.0910595011949266E-2</v>
      </c>
      <c r="AN2262" s="15">
        <f t="shared" si="719"/>
        <v>1.3207389805273516E-5</v>
      </c>
    </row>
    <row r="2263" spans="1:40" x14ac:dyDescent="0.2">
      <c r="A2263" s="4" t="s">
        <v>4628</v>
      </c>
      <c r="B2263" s="3" t="s">
        <v>12</v>
      </c>
      <c r="C2263" s="6">
        <v>159410</v>
      </c>
      <c r="D2263" s="3" t="s">
        <v>339</v>
      </c>
      <c r="E2263" s="6">
        <v>159431</v>
      </c>
      <c r="F2263" s="3" t="s">
        <v>3077</v>
      </c>
      <c r="G2263" s="8">
        <v>6000</v>
      </c>
      <c r="H2263" s="6">
        <v>142</v>
      </c>
      <c r="I2263" s="6">
        <v>159151</v>
      </c>
      <c r="J2263" s="13">
        <v>45138</v>
      </c>
      <c r="K2263" s="9">
        <v>6000</v>
      </c>
      <c r="L2263" s="4" t="s">
        <v>4628</v>
      </c>
      <c r="M2263" s="4" t="s">
        <v>4632</v>
      </c>
      <c r="N2263" s="4">
        <f>VLOOKUP(I2263,BaseModelo!$A$2:$E$5075,5)</f>
        <v>2</v>
      </c>
      <c r="P2263" s="15">
        <v>142.00000000000003</v>
      </c>
      <c r="Q2263" s="4">
        <f>VLOOKUP(I2263,BaseModelo!$A$2:$E$5075,3)</f>
        <v>100</v>
      </c>
      <c r="R2263" s="4">
        <f t="shared" si="700"/>
        <v>32283000</v>
      </c>
      <c r="S2263" s="16">
        <f t="shared" si="701"/>
        <v>1.8585633305454884E-4</v>
      </c>
      <c r="T2263" s="4">
        <f t="shared" si="712"/>
        <v>2.6391599293745936E-2</v>
      </c>
      <c r="U2263" s="4">
        <f t="shared" si="713"/>
        <v>2.6391599293745942E-2</v>
      </c>
      <c r="V2263" s="6">
        <f t="shared" si="702"/>
        <v>0</v>
      </c>
      <c r="W2263" s="16" t="str">
        <f t="shared" si="703"/>
        <v/>
      </c>
      <c r="X2263" s="4" t="str">
        <f t="shared" si="714"/>
        <v/>
      </c>
      <c r="Y2263" s="4" t="str">
        <f t="shared" si="704"/>
        <v/>
      </c>
      <c r="Z2263" s="4">
        <f t="shared" si="705"/>
        <v>1578000</v>
      </c>
      <c r="AA2263" s="16">
        <f t="shared" si="706"/>
        <v>3.8022813688212928E-3</v>
      </c>
      <c r="AB2263" s="15">
        <f t="shared" si="715"/>
        <v>0.53992395437262353</v>
      </c>
      <c r="AC2263" s="15">
        <f t="shared" si="716"/>
        <v>0.53992395437262364</v>
      </c>
      <c r="AD2263" s="4">
        <v>159410</v>
      </c>
      <c r="AE2263" s="26">
        <v>1503.37</v>
      </c>
      <c r="AF2263" s="26">
        <v>1503.37</v>
      </c>
      <c r="AG2263" s="4">
        <f t="shared" si="717"/>
        <v>832000</v>
      </c>
      <c r="AH2263" s="16">
        <f t="shared" si="707"/>
        <v>7.2115384615384619E-3</v>
      </c>
      <c r="AI2263" s="15">
        <f t="shared" si="708"/>
        <v>1.0240384615384617</v>
      </c>
      <c r="AJ2263" s="15">
        <f t="shared" si="709"/>
        <v>1.0240384615384619</v>
      </c>
      <c r="AK2263" s="4">
        <f t="shared" si="710"/>
        <v>16319000</v>
      </c>
      <c r="AL2263" s="27">
        <f t="shared" si="711"/>
        <v>3.6766958759727926E-4</v>
      </c>
      <c r="AM2263" s="15">
        <f t="shared" si="718"/>
        <v>5.2209081438813656E-2</v>
      </c>
      <c r="AN2263" s="15">
        <f t="shared" si="719"/>
        <v>9.7033884283642175E-6</v>
      </c>
    </row>
    <row r="2264" spans="1:40" x14ac:dyDescent="0.2">
      <c r="A2264" s="4" t="s">
        <v>4627</v>
      </c>
      <c r="B2264" s="2" t="s">
        <v>7</v>
      </c>
      <c r="C2264" s="5">
        <v>159432</v>
      </c>
      <c r="D2264" s="2" t="s">
        <v>558</v>
      </c>
      <c r="E2264" s="5">
        <v>159433</v>
      </c>
      <c r="F2264" s="2" t="s">
        <v>3052</v>
      </c>
      <c r="G2264" s="7">
        <v>5000</v>
      </c>
      <c r="H2264" s="5">
        <v>147</v>
      </c>
      <c r="I2264" s="6">
        <v>158890</v>
      </c>
      <c r="J2264" s="13">
        <v>45138</v>
      </c>
      <c r="K2264" s="9">
        <v>5000</v>
      </c>
      <c r="L2264" s="4" t="s">
        <v>4627</v>
      </c>
      <c r="M2264" s="4" t="s">
        <v>4632</v>
      </c>
      <c r="N2264" s="4">
        <f>VLOOKUP(I2264,BaseModelo!$A$2:$E$5075,5)</f>
        <v>9</v>
      </c>
      <c r="P2264" s="15">
        <v>147</v>
      </c>
      <c r="Q2264" s="4">
        <f>VLOOKUP(I2264,BaseModelo!$A$2:$E$5075,3)</f>
        <v>147</v>
      </c>
      <c r="R2264" s="4">
        <f t="shared" si="700"/>
        <v>32283000</v>
      </c>
      <c r="S2264" s="16">
        <f t="shared" si="701"/>
        <v>1.5488027754545735E-4</v>
      </c>
      <c r="T2264" s="4">
        <f t="shared" si="712"/>
        <v>2.2767400799182231E-2</v>
      </c>
      <c r="U2264" s="4">
        <f t="shared" si="713"/>
        <v>2.2767400799182231E-2</v>
      </c>
      <c r="V2264" s="6">
        <f t="shared" si="702"/>
        <v>0</v>
      </c>
      <c r="W2264" s="16" t="str">
        <f t="shared" si="703"/>
        <v/>
      </c>
      <c r="X2264" s="4" t="str">
        <f t="shared" si="714"/>
        <v/>
      </c>
      <c r="Y2264" s="4" t="str">
        <f t="shared" si="704"/>
        <v/>
      </c>
      <c r="Z2264" s="4">
        <f t="shared" si="705"/>
        <v>5305000</v>
      </c>
      <c r="AA2264" s="16">
        <f t="shared" si="706"/>
        <v>9.42507068803016E-4</v>
      </c>
      <c r="AB2264" s="15">
        <f t="shared" si="715"/>
        <v>0.13854853911404336</v>
      </c>
      <c r="AC2264" s="15">
        <f t="shared" si="716"/>
        <v>0.13854853911404336</v>
      </c>
      <c r="AD2264" s="4">
        <v>159432</v>
      </c>
      <c r="AE2264" s="26">
        <v>1303.3399999999999</v>
      </c>
      <c r="AF2264" s="26">
        <v>1303.3399999999999</v>
      </c>
      <c r="AG2264" s="4">
        <f t="shared" si="717"/>
        <v>2114000</v>
      </c>
      <c r="AH2264" s="16">
        <f t="shared" si="707"/>
        <v>2.3651844843897824E-3</v>
      </c>
      <c r="AI2264" s="15">
        <f t="shared" si="708"/>
        <v>0.34768211920529801</v>
      </c>
      <c r="AJ2264" s="15">
        <f t="shared" si="709"/>
        <v>0.34768211920529801</v>
      </c>
      <c r="AK2264" s="4">
        <f t="shared" si="710"/>
        <v>15073000</v>
      </c>
      <c r="AL2264" s="27">
        <f t="shared" si="711"/>
        <v>3.3171896769057253E-4</v>
      </c>
      <c r="AM2264" s="15">
        <f t="shared" si="718"/>
        <v>4.8762688250514163E-2</v>
      </c>
      <c r="AN2264" s="15">
        <f t="shared" si="719"/>
        <v>7.5523786901022457E-6</v>
      </c>
    </row>
    <row r="2265" spans="1:40" x14ac:dyDescent="0.2">
      <c r="A2265" s="4" t="s">
        <v>4627</v>
      </c>
      <c r="B2265" s="3" t="s">
        <v>7</v>
      </c>
      <c r="C2265" s="6">
        <v>159432</v>
      </c>
      <c r="D2265" s="3" t="s">
        <v>558</v>
      </c>
      <c r="E2265" s="6">
        <v>159434</v>
      </c>
      <c r="F2265" s="3" t="s">
        <v>3078</v>
      </c>
      <c r="G2265" s="8">
        <v>8000</v>
      </c>
      <c r="H2265" s="6">
        <v>142</v>
      </c>
      <c r="I2265" s="6">
        <v>158887</v>
      </c>
      <c r="J2265" s="13">
        <v>45138</v>
      </c>
      <c r="K2265" s="9">
        <v>8000</v>
      </c>
      <c r="L2265" s="4" t="s">
        <v>4627</v>
      </c>
      <c r="M2265" s="4" t="s">
        <v>4632</v>
      </c>
      <c r="N2265" s="4">
        <f>VLOOKUP(I2265,BaseModelo!$A$2:$E$5075,5)</f>
        <v>8</v>
      </c>
      <c r="P2265" s="15">
        <v>142.00000000000003</v>
      </c>
      <c r="Q2265" s="4">
        <f>VLOOKUP(I2265,BaseModelo!$A$2:$E$5075,3)</f>
        <v>132</v>
      </c>
      <c r="R2265" s="4">
        <f t="shared" si="700"/>
        <v>32283000</v>
      </c>
      <c r="S2265" s="16">
        <f t="shared" si="701"/>
        <v>2.4780844407273179E-4</v>
      </c>
      <c r="T2265" s="4">
        <f t="shared" si="712"/>
        <v>3.5188799058327912E-2</v>
      </c>
      <c r="U2265" s="4">
        <f t="shared" si="713"/>
        <v>3.5188799058327919E-2</v>
      </c>
      <c r="V2265" s="6">
        <f t="shared" si="702"/>
        <v>0</v>
      </c>
      <c r="W2265" s="16" t="str">
        <f t="shared" si="703"/>
        <v/>
      </c>
      <c r="X2265" s="4" t="str">
        <f t="shared" si="714"/>
        <v/>
      </c>
      <c r="Y2265" s="4" t="str">
        <f t="shared" si="704"/>
        <v/>
      </c>
      <c r="Z2265" s="4">
        <f t="shared" si="705"/>
        <v>5836000</v>
      </c>
      <c r="AA2265" s="16">
        <f t="shared" si="706"/>
        <v>1.3708019191226869E-3</v>
      </c>
      <c r="AB2265" s="15">
        <f t="shared" si="715"/>
        <v>0.19465387251542154</v>
      </c>
      <c r="AC2265" s="15">
        <f t="shared" si="716"/>
        <v>0.19465387251542157</v>
      </c>
      <c r="AD2265" s="4">
        <v>159432</v>
      </c>
      <c r="AE2265" s="26">
        <v>2013.74</v>
      </c>
      <c r="AF2265" s="26">
        <v>2013.74</v>
      </c>
      <c r="AG2265" s="4">
        <f t="shared" si="717"/>
        <v>2254000</v>
      </c>
      <c r="AH2265" s="16">
        <f t="shared" si="707"/>
        <v>3.5492457852706301E-3</v>
      </c>
      <c r="AI2265" s="15">
        <f t="shared" si="708"/>
        <v>0.50399290150842946</v>
      </c>
      <c r="AJ2265" s="15">
        <f t="shared" si="709"/>
        <v>0.50399290150842957</v>
      </c>
      <c r="AK2265" s="4">
        <f t="shared" si="710"/>
        <v>15073000</v>
      </c>
      <c r="AL2265" s="27">
        <f t="shared" si="711"/>
        <v>5.3075034830491602E-4</v>
      </c>
      <c r="AM2265" s="15">
        <f t="shared" si="718"/>
        <v>7.5366549459298077E-2</v>
      </c>
      <c r="AN2265" s="15">
        <f t="shared" si="719"/>
        <v>1.8676467356639244E-5</v>
      </c>
    </row>
    <row r="2266" spans="1:40" x14ac:dyDescent="0.2">
      <c r="A2266" s="4" t="s">
        <v>4627</v>
      </c>
      <c r="B2266" s="3" t="s">
        <v>7</v>
      </c>
      <c r="C2266" s="6">
        <v>159432</v>
      </c>
      <c r="D2266" s="3" t="s">
        <v>558</v>
      </c>
      <c r="E2266" s="6">
        <v>159435</v>
      </c>
      <c r="F2266" s="3" t="s">
        <v>3079</v>
      </c>
      <c r="G2266" s="8">
        <v>9000</v>
      </c>
      <c r="H2266" s="6">
        <v>142</v>
      </c>
      <c r="I2266" s="6">
        <v>158903</v>
      </c>
      <c r="J2266" s="13">
        <v>45138</v>
      </c>
      <c r="K2266" s="9">
        <v>9000</v>
      </c>
      <c r="L2266" s="4" t="s">
        <v>4627</v>
      </c>
      <c r="M2266" s="4" t="s">
        <v>4632</v>
      </c>
      <c r="N2266" s="4">
        <f>VLOOKUP(I2266,BaseModelo!$A$2:$E$5075,5)</f>
        <v>8</v>
      </c>
      <c r="P2266" s="15">
        <v>142.00000000000003</v>
      </c>
      <c r="Q2266" s="4">
        <f>VLOOKUP(I2266,BaseModelo!$A$2:$E$5075,3)</f>
        <v>132</v>
      </c>
      <c r="R2266" s="4">
        <f t="shared" si="700"/>
        <v>32283000</v>
      </c>
      <c r="S2266" s="16">
        <f t="shared" si="701"/>
        <v>2.7878449958182325E-4</v>
      </c>
      <c r="T2266" s="4">
        <f t="shared" si="712"/>
        <v>3.9587398940618898E-2</v>
      </c>
      <c r="U2266" s="4">
        <f t="shared" si="713"/>
        <v>3.9587398940618912E-2</v>
      </c>
      <c r="V2266" s="6">
        <f t="shared" si="702"/>
        <v>0</v>
      </c>
      <c r="W2266" s="16" t="str">
        <f t="shared" si="703"/>
        <v/>
      </c>
      <c r="X2266" s="4" t="str">
        <f t="shared" si="714"/>
        <v/>
      </c>
      <c r="Y2266" s="4" t="str">
        <f t="shared" si="704"/>
        <v/>
      </c>
      <c r="Z2266" s="4">
        <f t="shared" si="705"/>
        <v>5836000</v>
      </c>
      <c r="AA2266" s="16">
        <f t="shared" si="706"/>
        <v>1.5421521590130226E-3</v>
      </c>
      <c r="AB2266" s="15">
        <f t="shared" si="715"/>
        <v>0.2189856065798492</v>
      </c>
      <c r="AC2266" s="15">
        <f t="shared" si="716"/>
        <v>0.21898560657984925</v>
      </c>
      <c r="AD2266" s="4">
        <v>159432</v>
      </c>
      <c r="AE2266" s="26">
        <v>2255.2800000000002</v>
      </c>
      <c r="AF2266" s="26">
        <v>2255.2800000000002</v>
      </c>
      <c r="AG2266" s="4">
        <f t="shared" si="717"/>
        <v>2254000</v>
      </c>
      <c r="AH2266" s="16">
        <f t="shared" si="707"/>
        <v>3.9929015084294583E-3</v>
      </c>
      <c r="AI2266" s="15">
        <f t="shared" si="708"/>
        <v>0.56699201419698309</v>
      </c>
      <c r="AJ2266" s="15">
        <f t="shared" si="709"/>
        <v>0.5669920141969832</v>
      </c>
      <c r="AK2266" s="4">
        <f t="shared" si="710"/>
        <v>15073000</v>
      </c>
      <c r="AL2266" s="27">
        <f t="shared" si="711"/>
        <v>5.9709414184303054E-4</v>
      </c>
      <c r="AM2266" s="15">
        <f t="shared" si="718"/>
        <v>8.478736814171034E-2</v>
      </c>
      <c r="AN2266" s="15">
        <f t="shared" si="719"/>
        <v>2.3637403998246546E-5</v>
      </c>
    </row>
    <row r="2267" spans="1:40" x14ac:dyDescent="0.2">
      <c r="A2267" s="4" t="s">
        <v>4627</v>
      </c>
      <c r="B2267" s="3" t="s">
        <v>7</v>
      </c>
      <c r="C2267" s="6">
        <v>159432</v>
      </c>
      <c r="D2267" s="3" t="s">
        <v>558</v>
      </c>
      <c r="E2267" s="6">
        <v>159436</v>
      </c>
      <c r="F2267" s="3" t="s">
        <v>3080</v>
      </c>
      <c r="G2267" s="8">
        <v>7000</v>
      </c>
      <c r="H2267" s="6">
        <v>142</v>
      </c>
      <c r="I2267" s="6">
        <v>158904</v>
      </c>
      <c r="J2267" s="13">
        <v>45138</v>
      </c>
      <c r="K2267" s="9">
        <v>7000</v>
      </c>
      <c r="L2267" s="4" t="s">
        <v>4627</v>
      </c>
      <c r="M2267" s="4" t="s">
        <v>4632</v>
      </c>
      <c r="N2267" s="4">
        <f>VLOOKUP(I2267,BaseModelo!$A$2:$E$5075,5)</f>
        <v>7</v>
      </c>
      <c r="P2267" s="15">
        <v>142.00000000000003</v>
      </c>
      <c r="Q2267" s="4">
        <f>VLOOKUP(I2267,BaseModelo!$A$2:$E$5075,3)</f>
        <v>127</v>
      </c>
      <c r="R2267" s="4">
        <f t="shared" si="700"/>
        <v>32283000</v>
      </c>
      <c r="S2267" s="16">
        <f t="shared" si="701"/>
        <v>2.168323885636403E-4</v>
      </c>
      <c r="T2267" s="4">
        <f t="shared" si="712"/>
        <v>3.0790199176036922E-2</v>
      </c>
      <c r="U2267" s="4">
        <f t="shared" si="713"/>
        <v>3.0790199176036929E-2</v>
      </c>
      <c r="V2267" s="6">
        <f t="shared" si="702"/>
        <v>0</v>
      </c>
      <c r="W2267" s="16" t="str">
        <f t="shared" si="703"/>
        <v/>
      </c>
      <c r="X2267" s="4" t="str">
        <f t="shared" si="714"/>
        <v/>
      </c>
      <c r="Y2267" s="4" t="str">
        <f t="shared" si="704"/>
        <v/>
      </c>
      <c r="Z2267" s="4">
        <f t="shared" si="705"/>
        <v>4022000</v>
      </c>
      <c r="AA2267" s="16">
        <f t="shared" si="706"/>
        <v>1.7404276479363501E-3</v>
      </c>
      <c r="AB2267" s="15">
        <f t="shared" si="715"/>
        <v>0.24714072600696171</v>
      </c>
      <c r="AC2267" s="15">
        <f t="shared" si="716"/>
        <v>0.24714072600696177</v>
      </c>
      <c r="AD2267" s="4">
        <v>159432</v>
      </c>
      <c r="AE2267" s="26">
        <v>1758.65</v>
      </c>
      <c r="AF2267" s="26">
        <v>1758.65</v>
      </c>
      <c r="AG2267" s="4">
        <f t="shared" si="717"/>
        <v>1778000</v>
      </c>
      <c r="AH2267" s="16">
        <f t="shared" si="707"/>
        <v>3.937007874015748E-3</v>
      </c>
      <c r="AI2267" s="15">
        <f t="shared" si="708"/>
        <v>0.55905511811023623</v>
      </c>
      <c r="AJ2267" s="15">
        <f t="shared" si="709"/>
        <v>0.55905511811023634</v>
      </c>
      <c r="AK2267" s="4">
        <f t="shared" si="710"/>
        <v>15073000</v>
      </c>
      <c r="AL2267" s="27">
        <f t="shared" si="711"/>
        <v>4.6440655476680156E-4</v>
      </c>
      <c r="AM2267" s="15">
        <f t="shared" si="718"/>
        <v>6.5945730776885828E-2</v>
      </c>
      <c r="AN2267" s="15">
        <f t="shared" si="719"/>
        <v>1.4299170319926922E-5</v>
      </c>
    </row>
    <row r="2268" spans="1:40" x14ac:dyDescent="0.2">
      <c r="A2268" s="4" t="s">
        <v>4627</v>
      </c>
      <c r="B2268" s="3" t="s">
        <v>7</v>
      </c>
      <c r="C2268" s="6">
        <v>159432</v>
      </c>
      <c r="D2268" s="3" t="s">
        <v>558</v>
      </c>
      <c r="E2268" s="6">
        <v>159437</v>
      </c>
      <c r="F2268" s="3" t="s">
        <v>3081</v>
      </c>
      <c r="G2268" s="8">
        <v>7000</v>
      </c>
      <c r="H2268" s="6">
        <v>142</v>
      </c>
      <c r="I2268" s="6">
        <v>158900</v>
      </c>
      <c r="J2268" s="13">
        <v>45138</v>
      </c>
      <c r="K2268" s="9">
        <v>7000</v>
      </c>
      <c r="L2268" s="4" t="s">
        <v>4627</v>
      </c>
      <c r="M2268" s="4" t="s">
        <v>4632</v>
      </c>
      <c r="N2268" s="4">
        <f>VLOOKUP(I2268,BaseModelo!$A$2:$E$5075,5)</f>
        <v>5</v>
      </c>
      <c r="P2268" s="15">
        <v>142.00000000000003</v>
      </c>
      <c r="Q2268" s="4">
        <f>VLOOKUP(I2268,BaseModelo!$A$2:$E$5075,3)</f>
        <v>110</v>
      </c>
      <c r="R2268" s="4">
        <f t="shared" si="700"/>
        <v>32283000</v>
      </c>
      <c r="S2268" s="16">
        <f t="shared" si="701"/>
        <v>2.168323885636403E-4</v>
      </c>
      <c r="T2268" s="4">
        <f t="shared" si="712"/>
        <v>3.0790199176036922E-2</v>
      </c>
      <c r="U2268" s="4">
        <f t="shared" si="713"/>
        <v>3.0790199176036929E-2</v>
      </c>
      <c r="V2268" s="6">
        <f t="shared" si="702"/>
        <v>0</v>
      </c>
      <c r="W2268" s="16" t="str">
        <f t="shared" si="703"/>
        <v/>
      </c>
      <c r="X2268" s="4" t="str">
        <f t="shared" si="714"/>
        <v/>
      </c>
      <c r="Y2268" s="4" t="str">
        <f t="shared" si="704"/>
        <v/>
      </c>
      <c r="Z2268" s="4">
        <f t="shared" si="705"/>
        <v>4058000</v>
      </c>
      <c r="AA2268" s="16">
        <f t="shared" si="706"/>
        <v>1.7249876786594382E-3</v>
      </c>
      <c r="AB2268" s="15">
        <f t="shared" si="715"/>
        <v>0.24494825036964021</v>
      </c>
      <c r="AC2268" s="15">
        <f t="shared" si="716"/>
        <v>0.24494825036964027</v>
      </c>
      <c r="AD2268" s="4">
        <v>159432</v>
      </c>
      <c r="AE2268" s="26">
        <v>1758.65</v>
      </c>
      <c r="AF2268" s="26">
        <v>1758.65</v>
      </c>
      <c r="AG2268" s="4">
        <f t="shared" si="717"/>
        <v>1768000</v>
      </c>
      <c r="AH2268" s="16">
        <f t="shared" si="707"/>
        <v>3.9592760180995473E-3</v>
      </c>
      <c r="AI2268" s="15">
        <f t="shared" si="708"/>
        <v>0.56221719457013575</v>
      </c>
      <c r="AJ2268" s="15">
        <f t="shared" si="709"/>
        <v>0.56221719457013586</v>
      </c>
      <c r="AK2268" s="4">
        <f t="shared" si="710"/>
        <v>15073000</v>
      </c>
      <c r="AL2268" s="27">
        <f t="shared" si="711"/>
        <v>4.6440655476680156E-4</v>
      </c>
      <c r="AM2268" s="15">
        <f t="shared" si="718"/>
        <v>6.5945730776885828E-2</v>
      </c>
      <c r="AN2268" s="15">
        <f t="shared" si="719"/>
        <v>1.4299170319926922E-5</v>
      </c>
    </row>
    <row r="2269" spans="1:40" x14ac:dyDescent="0.2">
      <c r="A2269" s="4" t="s">
        <v>4627</v>
      </c>
      <c r="B2269" s="2" t="s">
        <v>7</v>
      </c>
      <c r="C2269" s="5">
        <v>159454</v>
      </c>
      <c r="D2269" s="2" t="s">
        <v>559</v>
      </c>
      <c r="E2269" s="5">
        <v>159455</v>
      </c>
      <c r="F2269" s="2" t="s">
        <v>3053</v>
      </c>
      <c r="G2269" s="7">
        <v>10000</v>
      </c>
      <c r="H2269" s="5">
        <v>142</v>
      </c>
      <c r="I2269" s="6">
        <v>158846</v>
      </c>
      <c r="J2269" s="13">
        <v>45138</v>
      </c>
      <c r="K2269" s="9">
        <v>10000</v>
      </c>
      <c r="L2269" s="4" t="s">
        <v>4627</v>
      </c>
      <c r="M2269" s="4" t="s">
        <v>4632</v>
      </c>
      <c r="N2269" s="4">
        <f>VLOOKUP(I2269,BaseModelo!$A$2:$E$5075,5)</f>
        <v>8</v>
      </c>
      <c r="P2269" s="15">
        <v>142.00000000000003</v>
      </c>
      <c r="Q2269" s="4">
        <f>VLOOKUP(I2269,BaseModelo!$A$2:$E$5075,3)</f>
        <v>132</v>
      </c>
      <c r="R2269" s="4">
        <f t="shared" si="700"/>
        <v>32283000</v>
      </c>
      <c r="S2269" s="16">
        <f t="shared" si="701"/>
        <v>3.0976055509091471E-4</v>
      </c>
      <c r="T2269" s="4">
        <f t="shared" si="712"/>
        <v>4.3985998822909891E-2</v>
      </c>
      <c r="U2269" s="4">
        <f t="shared" si="713"/>
        <v>4.3985998822909898E-2</v>
      </c>
      <c r="V2269" s="6">
        <f t="shared" si="702"/>
        <v>0</v>
      </c>
      <c r="W2269" s="16" t="str">
        <f t="shared" si="703"/>
        <v/>
      </c>
      <c r="X2269" s="4" t="str">
        <f t="shared" si="714"/>
        <v/>
      </c>
      <c r="Y2269" s="4" t="str">
        <f t="shared" si="704"/>
        <v/>
      </c>
      <c r="Z2269" s="4">
        <f t="shared" si="705"/>
        <v>5836000</v>
      </c>
      <c r="AA2269" s="16">
        <f t="shared" si="706"/>
        <v>1.7135023989033585E-3</v>
      </c>
      <c r="AB2269" s="15">
        <f t="shared" si="715"/>
        <v>0.2433173406442769</v>
      </c>
      <c r="AC2269" s="15">
        <f t="shared" si="716"/>
        <v>0.24331734064427696</v>
      </c>
      <c r="AD2269" s="4">
        <v>159454</v>
      </c>
      <c r="AE2269" s="26">
        <v>2510.34</v>
      </c>
      <c r="AF2269" s="26">
        <v>2510.34</v>
      </c>
      <c r="AG2269" s="4">
        <f t="shared" si="717"/>
        <v>2254000</v>
      </c>
      <c r="AH2269" s="16">
        <f t="shared" si="707"/>
        <v>4.4365572315882874E-3</v>
      </c>
      <c r="AI2269" s="15">
        <f t="shared" si="708"/>
        <v>0.62999112688553682</v>
      </c>
      <c r="AJ2269" s="15">
        <f t="shared" si="709"/>
        <v>0.62999112688553693</v>
      </c>
      <c r="AK2269" s="4">
        <f t="shared" si="710"/>
        <v>15073000</v>
      </c>
      <c r="AL2269" s="27">
        <f t="shared" si="711"/>
        <v>6.6343793538114506E-4</v>
      </c>
      <c r="AM2269" s="15">
        <f t="shared" si="718"/>
        <v>9.4208186824122603E-2</v>
      </c>
      <c r="AN2269" s="15">
        <f t="shared" si="719"/>
        <v>2.918198024474882E-5</v>
      </c>
    </row>
    <row r="2270" spans="1:40" x14ac:dyDescent="0.2">
      <c r="A2270" s="4" t="s">
        <v>4627</v>
      </c>
      <c r="B2270" s="3" t="s">
        <v>7</v>
      </c>
      <c r="C2270" s="6">
        <v>159454</v>
      </c>
      <c r="D2270" s="3" t="s">
        <v>559</v>
      </c>
      <c r="E2270" s="6">
        <v>159456</v>
      </c>
      <c r="F2270" s="3" t="s">
        <v>3082</v>
      </c>
      <c r="G2270" s="8">
        <v>10000</v>
      </c>
      <c r="H2270" s="6">
        <v>142</v>
      </c>
      <c r="I2270" s="6">
        <v>158862</v>
      </c>
      <c r="J2270" s="13">
        <v>45138</v>
      </c>
      <c r="K2270" s="9">
        <v>10000</v>
      </c>
      <c r="L2270" s="4" t="s">
        <v>4627</v>
      </c>
      <c r="M2270" s="4" t="s">
        <v>4632</v>
      </c>
      <c r="N2270" s="4">
        <f>VLOOKUP(I2270,BaseModelo!$A$2:$E$5075,5)</f>
        <v>10</v>
      </c>
      <c r="P2270" s="15">
        <v>142.00000000000003</v>
      </c>
      <c r="Q2270" s="4">
        <f>VLOOKUP(I2270,BaseModelo!$A$2:$E$5075,3)</f>
        <v>0</v>
      </c>
      <c r="R2270" s="4">
        <f t="shared" si="700"/>
        <v>32283000</v>
      </c>
      <c r="S2270" s="16">
        <f t="shared" si="701"/>
        <v>3.0976055509091471E-4</v>
      </c>
      <c r="T2270" s="4">
        <f t="shared" si="712"/>
        <v>4.3985998822909891E-2</v>
      </c>
      <c r="U2270" s="4">
        <f t="shared" si="713"/>
        <v>4.3985998822909898E-2</v>
      </c>
      <c r="V2270" s="6">
        <f t="shared" si="702"/>
        <v>0</v>
      </c>
      <c r="W2270" s="16" t="str">
        <f t="shared" si="703"/>
        <v/>
      </c>
      <c r="X2270" s="4" t="str">
        <f t="shared" si="714"/>
        <v/>
      </c>
      <c r="Y2270" s="4" t="str">
        <f t="shared" si="704"/>
        <v/>
      </c>
      <c r="Z2270" s="4">
        <f t="shared" si="705"/>
        <v>4121000</v>
      </c>
      <c r="AA2270" s="16">
        <f t="shared" si="706"/>
        <v>2.4265954865323952E-3</v>
      </c>
      <c r="AB2270" s="15">
        <f t="shared" si="715"/>
        <v>0.3445765590876001</v>
      </c>
      <c r="AC2270" s="15">
        <f t="shared" si="716"/>
        <v>0.34457655908760021</v>
      </c>
      <c r="AD2270" s="4">
        <v>159454</v>
      </c>
      <c r="AE2270" s="26">
        <v>2510.34</v>
      </c>
      <c r="AF2270" s="26">
        <v>2510.34</v>
      </c>
      <c r="AG2270" s="4">
        <f t="shared" si="717"/>
        <v>2105000</v>
      </c>
      <c r="AH2270" s="16">
        <f t="shared" si="707"/>
        <v>4.7505938242280287E-3</v>
      </c>
      <c r="AI2270" s="15">
        <f t="shared" si="708"/>
        <v>0.67458432304038007</v>
      </c>
      <c r="AJ2270" s="15">
        <f t="shared" si="709"/>
        <v>0.67458432304038018</v>
      </c>
      <c r="AK2270" s="4">
        <f t="shared" si="710"/>
        <v>15073000</v>
      </c>
      <c r="AL2270" s="27">
        <f t="shared" si="711"/>
        <v>6.6343793538114506E-4</v>
      </c>
      <c r="AM2270" s="15">
        <f t="shared" si="718"/>
        <v>9.4208186824122603E-2</v>
      </c>
      <c r="AN2270" s="15">
        <f t="shared" si="719"/>
        <v>2.918198024474882E-5</v>
      </c>
    </row>
    <row r="2271" spans="1:40" x14ac:dyDescent="0.2">
      <c r="A2271" s="4" t="s">
        <v>4627</v>
      </c>
      <c r="B2271" s="3" t="s">
        <v>7</v>
      </c>
      <c r="C2271" s="6">
        <v>159454</v>
      </c>
      <c r="D2271" s="3" t="s">
        <v>559</v>
      </c>
      <c r="E2271" s="6">
        <v>159457</v>
      </c>
      <c r="F2271" s="3" t="s">
        <v>3083</v>
      </c>
      <c r="G2271" s="8">
        <v>10000</v>
      </c>
      <c r="H2271" s="6">
        <v>142</v>
      </c>
      <c r="I2271" s="6">
        <v>158844</v>
      </c>
      <c r="J2271" s="13">
        <v>45138</v>
      </c>
      <c r="K2271" s="9">
        <v>10000</v>
      </c>
      <c r="L2271" s="4" t="s">
        <v>4627</v>
      </c>
      <c r="M2271" s="4" t="s">
        <v>4632</v>
      </c>
      <c r="N2271" s="4">
        <f>VLOOKUP(I2271,BaseModelo!$A$2:$E$5075,5)</f>
        <v>8</v>
      </c>
      <c r="P2271" s="15">
        <v>142.00000000000003</v>
      </c>
      <c r="Q2271" s="4">
        <f>VLOOKUP(I2271,BaseModelo!$A$2:$E$5075,3)</f>
        <v>132</v>
      </c>
      <c r="R2271" s="4">
        <f t="shared" si="700"/>
        <v>32283000</v>
      </c>
      <c r="S2271" s="16">
        <f t="shared" si="701"/>
        <v>3.0976055509091471E-4</v>
      </c>
      <c r="T2271" s="4">
        <f t="shared" si="712"/>
        <v>4.3985998822909891E-2</v>
      </c>
      <c r="U2271" s="4">
        <f t="shared" si="713"/>
        <v>4.3985998822909898E-2</v>
      </c>
      <c r="V2271" s="6">
        <f t="shared" si="702"/>
        <v>0</v>
      </c>
      <c r="W2271" s="16" t="str">
        <f t="shared" si="703"/>
        <v/>
      </c>
      <c r="X2271" s="4" t="str">
        <f t="shared" si="714"/>
        <v/>
      </c>
      <c r="Y2271" s="4" t="str">
        <f t="shared" si="704"/>
        <v/>
      </c>
      <c r="Z2271" s="4">
        <f t="shared" si="705"/>
        <v>5836000</v>
      </c>
      <c r="AA2271" s="16">
        <f t="shared" si="706"/>
        <v>1.7135023989033585E-3</v>
      </c>
      <c r="AB2271" s="15">
        <f t="shared" si="715"/>
        <v>0.2433173406442769</v>
      </c>
      <c r="AC2271" s="15">
        <f t="shared" si="716"/>
        <v>0.24331734064427696</v>
      </c>
      <c r="AD2271" s="4">
        <v>159454</v>
      </c>
      <c r="AE2271" s="26">
        <v>2510.34</v>
      </c>
      <c r="AF2271" s="26">
        <v>2510.34</v>
      </c>
      <c r="AG2271" s="4">
        <f t="shared" si="717"/>
        <v>2254000</v>
      </c>
      <c r="AH2271" s="16">
        <f t="shared" si="707"/>
        <v>4.4365572315882874E-3</v>
      </c>
      <c r="AI2271" s="15">
        <f t="shared" si="708"/>
        <v>0.62999112688553682</v>
      </c>
      <c r="AJ2271" s="15">
        <f t="shared" si="709"/>
        <v>0.62999112688553693</v>
      </c>
      <c r="AK2271" s="4">
        <f t="shared" si="710"/>
        <v>15073000</v>
      </c>
      <c r="AL2271" s="27">
        <f t="shared" si="711"/>
        <v>6.6343793538114506E-4</v>
      </c>
      <c r="AM2271" s="15">
        <f t="shared" si="718"/>
        <v>9.4208186824122603E-2</v>
      </c>
      <c r="AN2271" s="15">
        <f t="shared" si="719"/>
        <v>2.918198024474882E-5</v>
      </c>
    </row>
    <row r="2272" spans="1:40" x14ac:dyDescent="0.2">
      <c r="A2272" s="4" t="s">
        <v>4627</v>
      </c>
      <c r="B2272" s="3" t="s">
        <v>7</v>
      </c>
      <c r="C2272" s="6">
        <v>159454</v>
      </c>
      <c r="D2272" s="3" t="s">
        <v>559</v>
      </c>
      <c r="E2272" s="6">
        <v>159458</v>
      </c>
      <c r="F2272" s="3" t="s">
        <v>3084</v>
      </c>
      <c r="G2272" s="8">
        <v>8000</v>
      </c>
      <c r="H2272" s="6">
        <v>142</v>
      </c>
      <c r="I2272" s="6">
        <v>159177</v>
      </c>
      <c r="J2272" s="13">
        <v>45138</v>
      </c>
      <c r="K2272" s="9">
        <v>8000</v>
      </c>
      <c r="L2272" s="4" t="s">
        <v>4627</v>
      </c>
      <c r="M2272" s="4" t="s">
        <v>4632</v>
      </c>
      <c r="N2272" s="4">
        <f>VLOOKUP(I2272,BaseModelo!$A$2:$E$5075,5)</f>
        <v>10</v>
      </c>
      <c r="P2272" s="15">
        <v>142.00000000000003</v>
      </c>
      <c r="Q2272" s="4">
        <f>VLOOKUP(I2272,BaseModelo!$A$2:$E$5075,3)</f>
        <v>0</v>
      </c>
      <c r="R2272" s="4">
        <f t="shared" si="700"/>
        <v>32283000</v>
      </c>
      <c r="S2272" s="16">
        <f t="shared" si="701"/>
        <v>2.4780844407273179E-4</v>
      </c>
      <c r="T2272" s="4">
        <f t="shared" si="712"/>
        <v>3.5188799058327912E-2</v>
      </c>
      <c r="U2272" s="4">
        <f t="shared" si="713"/>
        <v>3.5188799058327919E-2</v>
      </c>
      <c r="V2272" s="6">
        <f t="shared" si="702"/>
        <v>0</v>
      </c>
      <c r="W2272" s="16" t="str">
        <f t="shared" si="703"/>
        <v/>
      </c>
      <c r="X2272" s="4" t="str">
        <f t="shared" si="714"/>
        <v/>
      </c>
      <c r="Y2272" s="4" t="str">
        <f t="shared" si="704"/>
        <v/>
      </c>
      <c r="Z2272" s="4">
        <f t="shared" si="705"/>
        <v>4121000</v>
      </c>
      <c r="AA2272" s="16">
        <f t="shared" si="706"/>
        <v>1.9412763892259161E-3</v>
      </c>
      <c r="AB2272" s="15">
        <f t="shared" si="715"/>
        <v>0.27566124727008007</v>
      </c>
      <c r="AC2272" s="15">
        <f t="shared" si="716"/>
        <v>0.27566124727008012</v>
      </c>
      <c r="AD2272" s="4">
        <v>159454</v>
      </c>
      <c r="AE2272" s="26">
        <v>2013.74</v>
      </c>
      <c r="AF2272" s="26">
        <v>2013.74</v>
      </c>
      <c r="AG2272" s="4">
        <f t="shared" si="717"/>
        <v>2105000</v>
      </c>
      <c r="AH2272" s="16">
        <f t="shared" si="707"/>
        <v>3.8004750593824228E-3</v>
      </c>
      <c r="AI2272" s="15">
        <f t="shared" si="708"/>
        <v>0.53966745843230401</v>
      </c>
      <c r="AJ2272" s="15">
        <f t="shared" si="709"/>
        <v>0.53966745843230413</v>
      </c>
      <c r="AK2272" s="4">
        <f t="shared" si="710"/>
        <v>15073000</v>
      </c>
      <c r="AL2272" s="27">
        <f t="shared" si="711"/>
        <v>5.3075034830491602E-4</v>
      </c>
      <c r="AM2272" s="15">
        <f t="shared" si="718"/>
        <v>7.5366549459298077E-2</v>
      </c>
      <c r="AN2272" s="15">
        <f t="shared" si="719"/>
        <v>1.8676467356639244E-5</v>
      </c>
    </row>
    <row r="2273" spans="1:40" x14ac:dyDescent="0.2">
      <c r="A2273" s="4" t="s">
        <v>4627</v>
      </c>
      <c r="B2273" s="3" t="s">
        <v>7</v>
      </c>
      <c r="C2273" s="6">
        <v>159454</v>
      </c>
      <c r="D2273" s="3" t="s">
        <v>559</v>
      </c>
      <c r="E2273" s="6">
        <v>159459</v>
      </c>
      <c r="F2273" s="3" t="s">
        <v>3085</v>
      </c>
      <c r="G2273" s="8">
        <v>5000</v>
      </c>
      <c r="H2273" s="6">
        <v>147</v>
      </c>
      <c r="I2273" s="6">
        <v>158907</v>
      </c>
      <c r="J2273" s="13">
        <v>45138</v>
      </c>
      <c r="K2273" s="9">
        <v>5000</v>
      </c>
      <c r="L2273" s="4" t="s">
        <v>4627</v>
      </c>
      <c r="M2273" s="4" t="s">
        <v>4632</v>
      </c>
      <c r="N2273" s="4">
        <f>VLOOKUP(I2273,BaseModelo!$A$2:$E$5075,5)</f>
        <v>5</v>
      </c>
      <c r="P2273" s="15">
        <v>147</v>
      </c>
      <c r="Q2273" s="4">
        <f>VLOOKUP(I2273,BaseModelo!$A$2:$E$5075,3)</f>
        <v>110</v>
      </c>
      <c r="R2273" s="4">
        <f t="shared" si="700"/>
        <v>32283000</v>
      </c>
      <c r="S2273" s="16">
        <f t="shared" si="701"/>
        <v>1.5488027754545735E-4</v>
      </c>
      <c r="T2273" s="4">
        <f t="shared" si="712"/>
        <v>2.2767400799182231E-2</v>
      </c>
      <c r="U2273" s="4">
        <f t="shared" si="713"/>
        <v>2.2767400799182231E-2</v>
      </c>
      <c r="V2273" s="6">
        <f t="shared" si="702"/>
        <v>0</v>
      </c>
      <c r="W2273" s="16" t="str">
        <f t="shared" si="703"/>
        <v/>
      </c>
      <c r="X2273" s="4" t="str">
        <f t="shared" si="714"/>
        <v/>
      </c>
      <c r="Y2273" s="4" t="str">
        <f t="shared" si="704"/>
        <v/>
      </c>
      <c r="Z2273" s="4">
        <f t="shared" si="705"/>
        <v>4058000</v>
      </c>
      <c r="AA2273" s="16">
        <f t="shared" si="706"/>
        <v>1.2321340561853129E-3</v>
      </c>
      <c r="AB2273" s="15">
        <f t="shared" si="715"/>
        <v>0.18112370625924099</v>
      </c>
      <c r="AC2273" s="15">
        <f t="shared" si="716"/>
        <v>0.18112370625924099</v>
      </c>
      <c r="AD2273" s="4">
        <v>159454</v>
      </c>
      <c r="AE2273" s="26">
        <v>1303.3399999999999</v>
      </c>
      <c r="AF2273" s="26">
        <v>1303.3399999999999</v>
      </c>
      <c r="AG2273" s="4">
        <f t="shared" si="717"/>
        <v>1768000</v>
      </c>
      <c r="AH2273" s="16">
        <f t="shared" si="707"/>
        <v>2.8280542986425339E-3</v>
      </c>
      <c r="AI2273" s="15">
        <f t="shared" si="708"/>
        <v>0.41572398190045246</v>
      </c>
      <c r="AJ2273" s="15">
        <f t="shared" si="709"/>
        <v>0.41572398190045246</v>
      </c>
      <c r="AK2273" s="4">
        <f t="shared" si="710"/>
        <v>15073000</v>
      </c>
      <c r="AL2273" s="27">
        <f t="shared" si="711"/>
        <v>3.3171896769057253E-4</v>
      </c>
      <c r="AM2273" s="15">
        <f t="shared" si="718"/>
        <v>4.8762688250514163E-2</v>
      </c>
      <c r="AN2273" s="15">
        <f t="shared" si="719"/>
        <v>7.5523786901022457E-6</v>
      </c>
    </row>
    <row r="2274" spans="1:40" x14ac:dyDescent="0.2">
      <c r="A2274" s="4" t="s">
        <v>4628</v>
      </c>
      <c r="B2274" s="2" t="s">
        <v>16</v>
      </c>
      <c r="C2274" s="5">
        <v>159478</v>
      </c>
      <c r="D2274" s="2" t="s">
        <v>564</v>
      </c>
      <c r="E2274" s="5">
        <v>159479</v>
      </c>
      <c r="F2274" s="2" t="s">
        <v>3108</v>
      </c>
      <c r="G2274" s="7">
        <v>70000</v>
      </c>
      <c r="H2274" s="5">
        <v>75</v>
      </c>
      <c r="I2274" s="6">
        <v>159406</v>
      </c>
      <c r="J2274" s="13">
        <v>45138</v>
      </c>
      <c r="K2274" s="9">
        <v>70000</v>
      </c>
      <c r="L2274" s="4" t="s">
        <v>4628</v>
      </c>
      <c r="M2274" s="4" t="s">
        <v>4632</v>
      </c>
      <c r="N2274" s="4">
        <f>VLOOKUP(I2274,BaseModelo!$A$2:$E$5075,5)</f>
        <v>8</v>
      </c>
      <c r="P2274" s="15">
        <v>75</v>
      </c>
      <c r="Q2274" s="4">
        <f>VLOOKUP(I2274,BaseModelo!$A$2:$E$5075,3)</f>
        <v>132</v>
      </c>
      <c r="R2274" s="4">
        <f t="shared" si="700"/>
        <v>32283000</v>
      </c>
      <c r="S2274" s="16">
        <f t="shared" si="701"/>
        <v>2.168323885636403E-3</v>
      </c>
      <c r="T2274" s="4">
        <f t="shared" si="712"/>
        <v>0.16262429142273022</v>
      </c>
      <c r="U2274" s="4">
        <f t="shared" si="713"/>
        <v>0.16262429142273022</v>
      </c>
      <c r="V2274" s="6">
        <f t="shared" si="702"/>
        <v>0</v>
      </c>
      <c r="W2274" s="16" t="str">
        <f t="shared" si="703"/>
        <v/>
      </c>
      <c r="X2274" s="4" t="str">
        <f t="shared" si="714"/>
        <v/>
      </c>
      <c r="Y2274" s="4" t="str">
        <f t="shared" si="704"/>
        <v/>
      </c>
      <c r="Z2274" s="4">
        <f t="shared" si="705"/>
        <v>5836000</v>
      </c>
      <c r="AA2274" s="16">
        <f t="shared" si="706"/>
        <v>1.1994516792323509E-2</v>
      </c>
      <c r="AB2274" s="15">
        <f t="shared" si="715"/>
        <v>0.8995887594242632</v>
      </c>
      <c r="AC2274" s="15">
        <f t="shared" si="716"/>
        <v>0.8995887594242632</v>
      </c>
      <c r="AD2274" s="4">
        <v>159478</v>
      </c>
      <c r="AE2274" s="26">
        <v>8937.92</v>
      </c>
      <c r="AF2274" s="26">
        <v>8937.92</v>
      </c>
      <c r="AG2274" s="4">
        <f t="shared" si="717"/>
        <v>3421000</v>
      </c>
      <c r="AH2274" s="16">
        <f t="shared" si="707"/>
        <v>2.0461853259280911E-2</v>
      </c>
      <c r="AI2274" s="15">
        <f t="shared" si="708"/>
        <v>1.5346389944460683</v>
      </c>
      <c r="AJ2274" s="15">
        <f t="shared" si="709"/>
        <v>1.5346389944460683</v>
      </c>
      <c r="AK2274" s="4">
        <f t="shared" si="710"/>
        <v>16319000</v>
      </c>
      <c r="AL2274" s="27">
        <f t="shared" si="711"/>
        <v>4.2894785219682579E-3</v>
      </c>
      <c r="AM2274" s="15">
        <f t="shared" si="718"/>
        <v>0.32171088914761936</v>
      </c>
      <c r="AN2274" s="15">
        <f t="shared" si="719"/>
        <v>6.97573405208108E-4</v>
      </c>
    </row>
    <row r="2275" spans="1:40" x14ac:dyDescent="0.2">
      <c r="A2275" s="4" t="s">
        <v>4628</v>
      </c>
      <c r="B2275" s="3" t="s">
        <v>16</v>
      </c>
      <c r="C2275" s="6">
        <v>159478</v>
      </c>
      <c r="D2275" s="3" t="s">
        <v>564</v>
      </c>
      <c r="E2275" s="6">
        <v>159480</v>
      </c>
      <c r="F2275" s="3" t="s">
        <v>3112</v>
      </c>
      <c r="G2275" s="8">
        <v>10000</v>
      </c>
      <c r="H2275" s="6">
        <v>75</v>
      </c>
      <c r="I2275" s="6">
        <v>157541</v>
      </c>
      <c r="J2275" s="13">
        <v>45138</v>
      </c>
      <c r="K2275" s="9">
        <v>10000</v>
      </c>
      <c r="L2275" s="4" t="s">
        <v>4628</v>
      </c>
      <c r="M2275" s="4" t="s">
        <v>4632</v>
      </c>
      <c r="N2275" s="4">
        <f>VLOOKUP(I2275,BaseModelo!$A$2:$E$5075,5)</f>
        <v>9</v>
      </c>
      <c r="P2275" s="15">
        <v>142.00000000000003</v>
      </c>
      <c r="Q2275" s="4">
        <f>VLOOKUP(I2275,BaseModelo!$A$2:$E$5075,3)</f>
        <v>147</v>
      </c>
      <c r="R2275" s="4">
        <f t="shared" si="700"/>
        <v>32283000</v>
      </c>
      <c r="S2275" s="16">
        <f t="shared" si="701"/>
        <v>3.0976055509091471E-4</v>
      </c>
      <c r="T2275" s="4">
        <f t="shared" si="712"/>
        <v>2.3232041631818603E-2</v>
      </c>
      <c r="U2275" s="4">
        <f t="shared" si="713"/>
        <v>4.3985998822909898E-2</v>
      </c>
      <c r="V2275" s="6">
        <f t="shared" si="702"/>
        <v>0</v>
      </c>
      <c r="W2275" s="16" t="str">
        <f t="shared" si="703"/>
        <v/>
      </c>
      <c r="X2275" s="4" t="str">
        <f t="shared" si="714"/>
        <v/>
      </c>
      <c r="Y2275" s="4" t="str">
        <f t="shared" si="704"/>
        <v/>
      </c>
      <c r="Z2275" s="4">
        <f t="shared" si="705"/>
        <v>5305000</v>
      </c>
      <c r="AA2275" s="16">
        <f t="shared" si="706"/>
        <v>1.885014137606032E-3</v>
      </c>
      <c r="AB2275" s="15">
        <f t="shared" si="715"/>
        <v>0.14137606032045241</v>
      </c>
      <c r="AC2275" s="15">
        <f t="shared" si="716"/>
        <v>0.2676720075400566</v>
      </c>
      <c r="AD2275" s="4">
        <v>159478</v>
      </c>
      <c r="AE2275" s="26">
        <v>1282.69</v>
      </c>
      <c r="AF2275" s="26">
        <v>1282.69</v>
      </c>
      <c r="AG2275" s="4">
        <f t="shared" si="717"/>
        <v>3095000</v>
      </c>
      <c r="AH2275" s="16">
        <f t="shared" si="707"/>
        <v>3.2310177705977385E-3</v>
      </c>
      <c r="AI2275" s="15">
        <f t="shared" si="708"/>
        <v>0.24232633279483037</v>
      </c>
      <c r="AJ2275" s="15">
        <f t="shared" si="709"/>
        <v>0.45880452342487893</v>
      </c>
      <c r="AK2275" s="4">
        <f t="shared" si="710"/>
        <v>16319000</v>
      </c>
      <c r="AL2275" s="27">
        <f t="shared" si="711"/>
        <v>6.1278264599546543E-4</v>
      </c>
      <c r="AM2275" s="15">
        <f t="shared" si="718"/>
        <v>4.5958698449659906E-2</v>
      </c>
      <c r="AN2275" s="15">
        <f t="shared" si="719"/>
        <v>2.6953856745456156E-5</v>
      </c>
    </row>
    <row r="2276" spans="1:40" x14ac:dyDescent="0.2">
      <c r="A2276" s="4" t="s">
        <v>4628</v>
      </c>
      <c r="B2276" s="3" t="s">
        <v>16</v>
      </c>
      <c r="C2276" s="6">
        <v>159478</v>
      </c>
      <c r="D2276" s="3" t="s">
        <v>564</v>
      </c>
      <c r="E2276" s="6">
        <v>159481</v>
      </c>
      <c r="F2276" s="3" t="s">
        <v>3113</v>
      </c>
      <c r="G2276" s="8">
        <v>10000</v>
      </c>
      <c r="H2276" s="6">
        <v>75</v>
      </c>
      <c r="I2276" s="6">
        <v>158945</v>
      </c>
      <c r="J2276" s="13">
        <v>45138</v>
      </c>
      <c r="K2276" s="9">
        <v>10000</v>
      </c>
      <c r="L2276" s="4" t="s">
        <v>4628</v>
      </c>
      <c r="M2276" s="4" t="s">
        <v>4632</v>
      </c>
      <c r="N2276" s="4">
        <f>VLOOKUP(I2276,BaseModelo!$A$2:$E$5075,5)</f>
        <v>8</v>
      </c>
      <c r="P2276" s="15">
        <v>142.00000000000003</v>
      </c>
      <c r="Q2276" s="4">
        <f>VLOOKUP(I2276,BaseModelo!$A$2:$E$5075,3)</f>
        <v>132</v>
      </c>
      <c r="R2276" s="4">
        <f t="shared" si="700"/>
        <v>32283000</v>
      </c>
      <c r="S2276" s="16">
        <f t="shared" si="701"/>
        <v>3.0976055509091471E-4</v>
      </c>
      <c r="T2276" s="4">
        <f t="shared" si="712"/>
        <v>2.3232041631818603E-2</v>
      </c>
      <c r="U2276" s="4">
        <f t="shared" si="713"/>
        <v>4.3985998822909898E-2</v>
      </c>
      <c r="V2276" s="6">
        <f t="shared" si="702"/>
        <v>0</v>
      </c>
      <c r="W2276" s="16" t="str">
        <f t="shared" si="703"/>
        <v/>
      </c>
      <c r="X2276" s="4" t="str">
        <f t="shared" si="714"/>
        <v/>
      </c>
      <c r="Y2276" s="4" t="str">
        <f t="shared" si="704"/>
        <v/>
      </c>
      <c r="Z2276" s="4">
        <f t="shared" si="705"/>
        <v>5836000</v>
      </c>
      <c r="AA2276" s="16">
        <f t="shared" si="706"/>
        <v>1.7135023989033585E-3</v>
      </c>
      <c r="AB2276" s="15">
        <f t="shared" si="715"/>
        <v>0.12851267991775189</v>
      </c>
      <c r="AC2276" s="15">
        <f t="shared" si="716"/>
        <v>0.24331734064427696</v>
      </c>
      <c r="AD2276" s="4">
        <v>159478</v>
      </c>
      <c r="AE2276" s="26">
        <v>1282.69</v>
      </c>
      <c r="AF2276" s="26">
        <v>1282.69</v>
      </c>
      <c r="AG2276" s="4">
        <f t="shared" si="717"/>
        <v>3421000</v>
      </c>
      <c r="AH2276" s="16">
        <f t="shared" si="707"/>
        <v>2.9231218941829875E-3</v>
      </c>
      <c r="AI2276" s="15">
        <f t="shared" si="708"/>
        <v>0.21923414206372407</v>
      </c>
      <c r="AJ2276" s="15">
        <f t="shared" si="709"/>
        <v>0.41508330897398432</v>
      </c>
      <c r="AK2276" s="4">
        <f t="shared" si="710"/>
        <v>16319000</v>
      </c>
      <c r="AL2276" s="27">
        <f t="shared" si="711"/>
        <v>6.1278264599546543E-4</v>
      </c>
      <c r="AM2276" s="15">
        <f t="shared" si="718"/>
        <v>4.5958698449659906E-2</v>
      </c>
      <c r="AN2276" s="15">
        <f t="shared" si="719"/>
        <v>2.6953856745456156E-5</v>
      </c>
    </row>
    <row r="2277" spans="1:40" x14ac:dyDescent="0.2">
      <c r="A2277" s="4" t="s">
        <v>4628</v>
      </c>
      <c r="B2277" s="3" t="s">
        <v>16</v>
      </c>
      <c r="C2277" s="6">
        <v>159478</v>
      </c>
      <c r="D2277" s="3" t="s">
        <v>564</v>
      </c>
      <c r="E2277" s="6">
        <v>159482</v>
      </c>
      <c r="F2277" s="3" t="s">
        <v>3114</v>
      </c>
      <c r="G2277" s="8">
        <v>50000</v>
      </c>
      <c r="H2277" s="6">
        <v>80</v>
      </c>
      <c r="I2277" s="6">
        <v>157538</v>
      </c>
      <c r="J2277" s="13">
        <v>45138</v>
      </c>
      <c r="K2277" s="9">
        <v>50000</v>
      </c>
      <c r="L2277" s="4" t="s">
        <v>4628</v>
      </c>
      <c r="M2277" s="4" t="s">
        <v>4632</v>
      </c>
      <c r="N2277" s="4">
        <f>VLOOKUP(I2277,BaseModelo!$A$2:$E$5075,5)</f>
        <v>8</v>
      </c>
      <c r="P2277" s="15">
        <v>75</v>
      </c>
      <c r="Q2277" s="4">
        <f>VLOOKUP(I2277,BaseModelo!$A$2:$E$5075,3)</f>
        <v>132</v>
      </c>
      <c r="R2277" s="4">
        <f t="shared" si="700"/>
        <v>32283000</v>
      </c>
      <c r="S2277" s="16">
        <f t="shared" si="701"/>
        <v>1.5488027754545735E-3</v>
      </c>
      <c r="T2277" s="4">
        <f t="shared" si="712"/>
        <v>0.12390422203636589</v>
      </c>
      <c r="U2277" s="4">
        <f t="shared" si="713"/>
        <v>0.11616020815909302</v>
      </c>
      <c r="V2277" s="6">
        <f t="shared" si="702"/>
        <v>0</v>
      </c>
      <c r="W2277" s="16" t="str">
        <f t="shared" si="703"/>
        <v/>
      </c>
      <c r="X2277" s="4" t="str">
        <f t="shared" si="714"/>
        <v/>
      </c>
      <c r="Y2277" s="4" t="str">
        <f t="shared" si="704"/>
        <v/>
      </c>
      <c r="Z2277" s="4">
        <f t="shared" si="705"/>
        <v>5836000</v>
      </c>
      <c r="AA2277" s="16">
        <f t="shared" si="706"/>
        <v>8.5675119945167917E-3</v>
      </c>
      <c r="AB2277" s="15">
        <f t="shared" si="715"/>
        <v>0.68540095956134328</v>
      </c>
      <c r="AC2277" s="15">
        <f t="shared" si="716"/>
        <v>0.64256339958875941</v>
      </c>
      <c r="AD2277" s="4">
        <v>159478</v>
      </c>
      <c r="AE2277" s="26">
        <v>6827.64</v>
      </c>
      <c r="AF2277" s="26">
        <v>6827.64</v>
      </c>
      <c r="AG2277" s="4">
        <f t="shared" si="717"/>
        <v>3421000</v>
      </c>
      <c r="AH2277" s="16">
        <f t="shared" si="707"/>
        <v>1.4615609470914937E-2</v>
      </c>
      <c r="AI2277" s="15">
        <f t="shared" si="708"/>
        <v>1.1692487576731949</v>
      </c>
      <c r="AJ2277" s="15">
        <f t="shared" si="709"/>
        <v>1.0961707103186202</v>
      </c>
      <c r="AK2277" s="4">
        <f t="shared" si="710"/>
        <v>16319000</v>
      </c>
      <c r="AL2277" s="27">
        <f t="shared" si="711"/>
        <v>3.0639132299773273E-3</v>
      </c>
      <c r="AM2277" s="15">
        <f t="shared" si="718"/>
        <v>0.24511305839818617</v>
      </c>
      <c r="AN2277" s="15">
        <f t="shared" si="719"/>
        <v>3.5590479857556536E-4</v>
      </c>
    </row>
    <row r="2278" spans="1:40" x14ac:dyDescent="0.2">
      <c r="A2278" s="4" t="s">
        <v>4628</v>
      </c>
      <c r="B2278" s="3" t="s">
        <v>16</v>
      </c>
      <c r="C2278" s="6">
        <v>159478</v>
      </c>
      <c r="D2278" s="3" t="s">
        <v>564</v>
      </c>
      <c r="E2278" s="6">
        <v>159483</v>
      </c>
      <c r="F2278" s="3" t="s">
        <v>3115</v>
      </c>
      <c r="G2278" s="8">
        <v>10000</v>
      </c>
      <c r="H2278" s="6">
        <v>80</v>
      </c>
      <c r="I2278" s="6">
        <v>157537</v>
      </c>
      <c r="J2278" s="13">
        <v>45138</v>
      </c>
      <c r="K2278" s="9">
        <v>10000</v>
      </c>
      <c r="L2278" s="4" t="s">
        <v>4628</v>
      </c>
      <c r="M2278" s="4" t="s">
        <v>4632</v>
      </c>
      <c r="N2278" s="4">
        <f>VLOOKUP(I2278,BaseModelo!$A$2:$E$5075,5)</f>
        <v>6</v>
      </c>
      <c r="P2278" s="15">
        <v>142.00000000000003</v>
      </c>
      <c r="Q2278" s="4">
        <f>VLOOKUP(I2278,BaseModelo!$A$2:$E$5075,3)</f>
        <v>115</v>
      </c>
      <c r="R2278" s="4">
        <f t="shared" si="700"/>
        <v>32283000</v>
      </c>
      <c r="S2278" s="16">
        <f t="shared" si="701"/>
        <v>3.0976055509091471E-4</v>
      </c>
      <c r="T2278" s="4">
        <f t="shared" si="712"/>
        <v>2.4780844407273177E-2</v>
      </c>
      <c r="U2278" s="4">
        <f t="shared" si="713"/>
        <v>4.3985998822909898E-2</v>
      </c>
      <c r="V2278" s="6">
        <f t="shared" si="702"/>
        <v>0</v>
      </c>
      <c r="W2278" s="16" t="str">
        <f t="shared" si="703"/>
        <v/>
      </c>
      <c r="X2278" s="4" t="str">
        <f t="shared" si="714"/>
        <v/>
      </c>
      <c r="Y2278" s="4" t="str">
        <f t="shared" si="704"/>
        <v/>
      </c>
      <c r="Z2278" s="4">
        <f t="shared" si="705"/>
        <v>4853000</v>
      </c>
      <c r="AA2278" s="16">
        <f t="shared" si="706"/>
        <v>2.0605810838656502E-3</v>
      </c>
      <c r="AB2278" s="15">
        <f t="shared" si="715"/>
        <v>0.164846486709252</v>
      </c>
      <c r="AC2278" s="15">
        <f t="shared" si="716"/>
        <v>0.29260251390892239</v>
      </c>
      <c r="AD2278" s="4">
        <v>159478</v>
      </c>
      <c r="AE2278" s="26">
        <v>1365.58</v>
      </c>
      <c r="AF2278" s="26">
        <v>1365.58</v>
      </c>
      <c r="AG2278" s="4">
        <f t="shared" si="717"/>
        <v>2735000</v>
      </c>
      <c r="AH2278" s="16">
        <f t="shared" si="707"/>
        <v>3.6563071297989031E-3</v>
      </c>
      <c r="AI2278" s="15">
        <f t="shared" si="708"/>
        <v>0.29250457038391225</v>
      </c>
      <c r="AJ2278" s="15">
        <f t="shared" si="709"/>
        <v>0.5191956124314443</v>
      </c>
      <c r="AK2278" s="4">
        <f t="shared" si="710"/>
        <v>16319000</v>
      </c>
      <c r="AL2278" s="27">
        <f t="shared" si="711"/>
        <v>6.1278264599546543E-4</v>
      </c>
      <c r="AM2278" s="15">
        <f t="shared" si="718"/>
        <v>4.9022611679637236E-2</v>
      </c>
      <c r="AN2278" s="15">
        <f t="shared" si="719"/>
        <v>2.6953856745456156E-5</v>
      </c>
    </row>
    <row r="2279" spans="1:40" x14ac:dyDescent="0.2">
      <c r="A2279" s="4" t="s">
        <v>4627</v>
      </c>
      <c r="B2279" s="2" t="s">
        <v>9</v>
      </c>
      <c r="C2279" s="5">
        <v>159519</v>
      </c>
      <c r="D2279" s="2" t="s">
        <v>560</v>
      </c>
      <c r="E2279" s="5">
        <v>159520</v>
      </c>
      <c r="F2279" s="2" t="s">
        <v>3086</v>
      </c>
      <c r="G2279" s="7">
        <v>6000</v>
      </c>
      <c r="H2279" s="5">
        <v>142</v>
      </c>
      <c r="I2279" s="6">
        <v>159308</v>
      </c>
      <c r="J2279" s="13">
        <v>45138</v>
      </c>
      <c r="K2279" s="9">
        <v>6000</v>
      </c>
      <c r="L2279" s="4" t="s">
        <v>4627</v>
      </c>
      <c r="M2279" s="4" t="s">
        <v>4632</v>
      </c>
      <c r="N2279" s="4">
        <f>VLOOKUP(I2279,BaseModelo!$A$2:$E$5075,5)</f>
        <v>1</v>
      </c>
      <c r="P2279" s="15">
        <v>142.00000000000003</v>
      </c>
      <c r="Q2279" s="4">
        <f>VLOOKUP(I2279,BaseModelo!$A$2:$E$5075,3)</f>
        <v>90</v>
      </c>
      <c r="R2279" s="4">
        <f t="shared" si="700"/>
        <v>32283000</v>
      </c>
      <c r="S2279" s="16">
        <f t="shared" si="701"/>
        <v>1.8585633305454884E-4</v>
      </c>
      <c r="T2279" s="4">
        <f t="shared" si="712"/>
        <v>2.6391599293745936E-2</v>
      </c>
      <c r="U2279" s="4">
        <f t="shared" si="713"/>
        <v>2.6391599293745942E-2</v>
      </c>
      <c r="V2279" s="6">
        <f t="shared" si="702"/>
        <v>0</v>
      </c>
      <c r="W2279" s="16" t="str">
        <f t="shared" si="703"/>
        <v/>
      </c>
      <c r="X2279" s="4" t="str">
        <f t="shared" si="714"/>
        <v/>
      </c>
      <c r="Y2279" s="4" t="str">
        <f t="shared" si="704"/>
        <v/>
      </c>
      <c r="Z2279" s="4">
        <f t="shared" si="705"/>
        <v>771000</v>
      </c>
      <c r="AA2279" s="16">
        <f t="shared" si="706"/>
        <v>7.7821011673151752E-3</v>
      </c>
      <c r="AB2279" s="15">
        <f t="shared" si="715"/>
        <v>1.1050583657587549</v>
      </c>
      <c r="AC2279" s="15">
        <f t="shared" si="716"/>
        <v>1.1050583657587552</v>
      </c>
      <c r="AD2279" s="4">
        <v>159519</v>
      </c>
      <c r="AE2279" s="26">
        <v>1503.37</v>
      </c>
      <c r="AF2279" s="26">
        <v>1503.37</v>
      </c>
      <c r="AG2279" s="4">
        <f t="shared" si="717"/>
        <v>681000</v>
      </c>
      <c r="AH2279" s="16">
        <f t="shared" si="707"/>
        <v>8.8105726872246704E-3</v>
      </c>
      <c r="AI2279" s="15">
        <f t="shared" si="708"/>
        <v>1.2511013215859033</v>
      </c>
      <c r="AJ2279" s="15">
        <f t="shared" si="709"/>
        <v>1.2511013215859035</v>
      </c>
      <c r="AK2279" s="4">
        <f t="shared" si="710"/>
        <v>15073000</v>
      </c>
      <c r="AL2279" s="27">
        <f t="shared" si="711"/>
        <v>3.9806276122868704E-4</v>
      </c>
      <c r="AM2279" s="15">
        <f t="shared" si="718"/>
        <v>5.6524912094473558E-2</v>
      </c>
      <c r="AN2279" s="15">
        <f t="shared" si="719"/>
        <v>1.0505512888109577E-5</v>
      </c>
    </row>
    <row r="2280" spans="1:40" x14ac:dyDescent="0.2">
      <c r="A2280" s="4" t="s">
        <v>4627</v>
      </c>
      <c r="B2280" s="3" t="s">
        <v>9</v>
      </c>
      <c r="C2280" s="6">
        <v>159519</v>
      </c>
      <c r="D2280" s="3" t="s">
        <v>560</v>
      </c>
      <c r="E2280" s="6">
        <v>159521</v>
      </c>
      <c r="F2280" s="3" t="s">
        <v>3089</v>
      </c>
      <c r="G2280" s="8">
        <v>10000</v>
      </c>
      <c r="H2280" s="6">
        <v>142</v>
      </c>
      <c r="I2280" s="6">
        <v>159298</v>
      </c>
      <c r="J2280" s="13">
        <v>45138</v>
      </c>
      <c r="K2280" s="9">
        <v>10000</v>
      </c>
      <c r="L2280" s="4" t="s">
        <v>4627</v>
      </c>
      <c r="M2280" s="4" t="s">
        <v>4632</v>
      </c>
      <c r="N2280" s="4">
        <f>VLOOKUP(I2280,BaseModelo!$A$2:$E$5075,5)</f>
        <v>1</v>
      </c>
      <c r="P2280" s="15">
        <v>142.00000000000003</v>
      </c>
      <c r="Q2280" s="4">
        <f>VLOOKUP(I2280,BaseModelo!$A$2:$E$5075,3)</f>
        <v>90</v>
      </c>
      <c r="R2280" s="4">
        <f t="shared" si="700"/>
        <v>32283000</v>
      </c>
      <c r="S2280" s="16">
        <f t="shared" si="701"/>
        <v>3.0976055509091471E-4</v>
      </c>
      <c r="T2280" s="4">
        <f t="shared" si="712"/>
        <v>4.3985998822909891E-2</v>
      </c>
      <c r="U2280" s="4">
        <f t="shared" si="713"/>
        <v>4.3985998822909898E-2</v>
      </c>
      <c r="V2280" s="6">
        <f t="shared" si="702"/>
        <v>0</v>
      </c>
      <c r="W2280" s="16" t="str">
        <f t="shared" si="703"/>
        <v/>
      </c>
      <c r="X2280" s="4" t="str">
        <f t="shared" si="714"/>
        <v/>
      </c>
      <c r="Y2280" s="4" t="str">
        <f t="shared" si="704"/>
        <v/>
      </c>
      <c r="Z2280" s="4">
        <f t="shared" si="705"/>
        <v>771000</v>
      </c>
      <c r="AA2280" s="16">
        <f t="shared" si="706"/>
        <v>1.2970168612191959E-2</v>
      </c>
      <c r="AB2280" s="15">
        <f t="shared" si="715"/>
        <v>1.8417639429312582</v>
      </c>
      <c r="AC2280" s="15">
        <f t="shared" si="716"/>
        <v>1.8417639429312587</v>
      </c>
      <c r="AD2280" s="4">
        <v>159519</v>
      </c>
      <c r="AE2280" s="26">
        <v>2510.34</v>
      </c>
      <c r="AF2280" s="26">
        <v>2510.34</v>
      </c>
      <c r="AG2280" s="4">
        <f t="shared" si="717"/>
        <v>681000</v>
      </c>
      <c r="AH2280" s="16">
        <f t="shared" si="707"/>
        <v>1.4684287812041116E-2</v>
      </c>
      <c r="AI2280" s="15">
        <f t="shared" si="708"/>
        <v>2.0851688693098382</v>
      </c>
      <c r="AJ2280" s="15">
        <f t="shared" si="709"/>
        <v>2.0851688693098387</v>
      </c>
      <c r="AK2280" s="4">
        <f t="shared" si="710"/>
        <v>15073000</v>
      </c>
      <c r="AL2280" s="27">
        <f t="shared" si="711"/>
        <v>6.6343793538114506E-4</v>
      </c>
      <c r="AM2280" s="15">
        <f t="shared" si="718"/>
        <v>9.4208186824122603E-2</v>
      </c>
      <c r="AN2280" s="15">
        <f t="shared" si="719"/>
        <v>2.918198024474882E-5</v>
      </c>
    </row>
    <row r="2281" spans="1:40" x14ac:dyDescent="0.2">
      <c r="A2281" s="4" t="s">
        <v>4627</v>
      </c>
      <c r="B2281" s="3" t="s">
        <v>9</v>
      </c>
      <c r="C2281" s="6">
        <v>159519</v>
      </c>
      <c r="D2281" s="3" t="s">
        <v>560</v>
      </c>
      <c r="E2281" s="6">
        <v>159522</v>
      </c>
      <c r="F2281" s="3" t="s">
        <v>3090</v>
      </c>
      <c r="G2281" s="8">
        <v>10000</v>
      </c>
      <c r="H2281" s="6">
        <v>142</v>
      </c>
      <c r="I2281" s="6">
        <v>159300</v>
      </c>
      <c r="J2281" s="13">
        <v>45138</v>
      </c>
      <c r="K2281" s="9">
        <v>10000</v>
      </c>
      <c r="L2281" s="4" t="s">
        <v>4627</v>
      </c>
      <c r="M2281" s="4" t="s">
        <v>4632</v>
      </c>
      <c r="N2281" s="4">
        <f>VLOOKUP(I2281,BaseModelo!$A$2:$E$5075,5)</f>
        <v>1</v>
      </c>
      <c r="P2281" s="15">
        <v>142.00000000000003</v>
      </c>
      <c r="Q2281" s="4">
        <f>VLOOKUP(I2281,BaseModelo!$A$2:$E$5075,3)</f>
        <v>90</v>
      </c>
      <c r="R2281" s="4">
        <f t="shared" si="700"/>
        <v>32283000</v>
      </c>
      <c r="S2281" s="16">
        <f t="shared" si="701"/>
        <v>3.0976055509091471E-4</v>
      </c>
      <c r="T2281" s="4">
        <f t="shared" si="712"/>
        <v>4.3985998822909891E-2</v>
      </c>
      <c r="U2281" s="4">
        <f t="shared" si="713"/>
        <v>4.3985998822909898E-2</v>
      </c>
      <c r="V2281" s="6">
        <f t="shared" si="702"/>
        <v>0</v>
      </c>
      <c r="W2281" s="16" t="str">
        <f t="shared" si="703"/>
        <v/>
      </c>
      <c r="X2281" s="4" t="str">
        <f t="shared" si="714"/>
        <v/>
      </c>
      <c r="Y2281" s="4" t="str">
        <f t="shared" si="704"/>
        <v/>
      </c>
      <c r="Z2281" s="4">
        <f t="shared" si="705"/>
        <v>771000</v>
      </c>
      <c r="AA2281" s="16">
        <f t="shared" si="706"/>
        <v>1.2970168612191959E-2</v>
      </c>
      <c r="AB2281" s="15">
        <f t="shared" si="715"/>
        <v>1.8417639429312582</v>
      </c>
      <c r="AC2281" s="15">
        <f t="shared" si="716"/>
        <v>1.8417639429312587</v>
      </c>
      <c r="AD2281" s="4">
        <v>159519</v>
      </c>
      <c r="AE2281" s="26">
        <v>2510.34</v>
      </c>
      <c r="AF2281" s="26">
        <v>2510.34</v>
      </c>
      <c r="AG2281" s="4">
        <f t="shared" si="717"/>
        <v>681000</v>
      </c>
      <c r="AH2281" s="16">
        <f t="shared" si="707"/>
        <v>1.4684287812041116E-2</v>
      </c>
      <c r="AI2281" s="15">
        <f t="shared" si="708"/>
        <v>2.0851688693098382</v>
      </c>
      <c r="AJ2281" s="15">
        <f t="shared" si="709"/>
        <v>2.0851688693098387</v>
      </c>
      <c r="AK2281" s="4">
        <f t="shared" si="710"/>
        <v>15073000</v>
      </c>
      <c r="AL2281" s="27">
        <f t="shared" si="711"/>
        <v>6.6343793538114506E-4</v>
      </c>
      <c r="AM2281" s="15">
        <f t="shared" si="718"/>
        <v>9.4208186824122603E-2</v>
      </c>
      <c r="AN2281" s="15">
        <f t="shared" si="719"/>
        <v>2.918198024474882E-5</v>
      </c>
    </row>
    <row r="2282" spans="1:40" x14ac:dyDescent="0.2">
      <c r="A2282" s="4" t="s">
        <v>4627</v>
      </c>
      <c r="B2282" s="3" t="s">
        <v>9</v>
      </c>
      <c r="C2282" s="6">
        <v>159519</v>
      </c>
      <c r="D2282" s="3" t="s">
        <v>560</v>
      </c>
      <c r="E2282" s="6">
        <v>159523</v>
      </c>
      <c r="F2282" s="3" t="s">
        <v>3091</v>
      </c>
      <c r="G2282" s="8">
        <v>10000</v>
      </c>
      <c r="H2282" s="6">
        <v>142</v>
      </c>
      <c r="I2282" s="6">
        <v>159299</v>
      </c>
      <c r="J2282" s="13">
        <v>45138</v>
      </c>
      <c r="K2282" s="9">
        <v>10000</v>
      </c>
      <c r="L2282" s="4" t="s">
        <v>4627</v>
      </c>
      <c r="M2282" s="4" t="s">
        <v>4632</v>
      </c>
      <c r="N2282" s="4">
        <f>VLOOKUP(I2282,BaseModelo!$A$2:$E$5075,5)</f>
        <v>1</v>
      </c>
      <c r="P2282" s="15">
        <v>142.00000000000003</v>
      </c>
      <c r="Q2282" s="4">
        <f>VLOOKUP(I2282,BaseModelo!$A$2:$E$5075,3)</f>
        <v>90</v>
      </c>
      <c r="R2282" s="4">
        <f t="shared" si="700"/>
        <v>32283000</v>
      </c>
      <c r="S2282" s="16">
        <f t="shared" si="701"/>
        <v>3.0976055509091471E-4</v>
      </c>
      <c r="T2282" s="4">
        <f t="shared" si="712"/>
        <v>4.3985998822909891E-2</v>
      </c>
      <c r="U2282" s="4">
        <f t="shared" si="713"/>
        <v>4.3985998822909898E-2</v>
      </c>
      <c r="V2282" s="6">
        <f t="shared" si="702"/>
        <v>0</v>
      </c>
      <c r="W2282" s="16" t="str">
        <f t="shared" si="703"/>
        <v/>
      </c>
      <c r="X2282" s="4" t="str">
        <f t="shared" si="714"/>
        <v/>
      </c>
      <c r="Y2282" s="4" t="str">
        <f t="shared" si="704"/>
        <v/>
      </c>
      <c r="Z2282" s="4">
        <f t="shared" si="705"/>
        <v>771000</v>
      </c>
      <c r="AA2282" s="16">
        <f t="shared" si="706"/>
        <v>1.2970168612191959E-2</v>
      </c>
      <c r="AB2282" s="15">
        <f t="shared" si="715"/>
        <v>1.8417639429312582</v>
      </c>
      <c r="AC2282" s="15">
        <f t="shared" si="716"/>
        <v>1.8417639429312587</v>
      </c>
      <c r="AD2282" s="4">
        <v>159519</v>
      </c>
      <c r="AE2282" s="26">
        <v>2510.34</v>
      </c>
      <c r="AF2282" s="26">
        <v>2510.34</v>
      </c>
      <c r="AG2282" s="4">
        <f t="shared" si="717"/>
        <v>681000</v>
      </c>
      <c r="AH2282" s="16">
        <f t="shared" si="707"/>
        <v>1.4684287812041116E-2</v>
      </c>
      <c r="AI2282" s="15">
        <f t="shared" si="708"/>
        <v>2.0851688693098382</v>
      </c>
      <c r="AJ2282" s="15">
        <f t="shared" si="709"/>
        <v>2.0851688693098387</v>
      </c>
      <c r="AK2282" s="4">
        <f t="shared" si="710"/>
        <v>15073000</v>
      </c>
      <c r="AL2282" s="27">
        <f t="shared" si="711"/>
        <v>6.6343793538114506E-4</v>
      </c>
      <c r="AM2282" s="15">
        <f t="shared" si="718"/>
        <v>9.4208186824122603E-2</v>
      </c>
      <c r="AN2282" s="15">
        <f t="shared" si="719"/>
        <v>2.918198024474882E-5</v>
      </c>
    </row>
    <row r="2283" spans="1:40" x14ac:dyDescent="0.2">
      <c r="A2283" s="4" t="s">
        <v>4627</v>
      </c>
      <c r="B2283" s="3" t="s">
        <v>3</v>
      </c>
      <c r="C2283" s="6">
        <v>159551</v>
      </c>
      <c r="D2283" s="3" t="s">
        <v>561</v>
      </c>
      <c r="E2283" s="6">
        <v>159560</v>
      </c>
      <c r="F2283" s="3" t="s">
        <v>3088</v>
      </c>
      <c r="G2283" s="8">
        <v>6000</v>
      </c>
      <c r="H2283" s="6">
        <v>142</v>
      </c>
      <c r="I2283" s="6">
        <v>159404</v>
      </c>
      <c r="J2283" s="13">
        <v>45138</v>
      </c>
      <c r="K2283" s="9">
        <v>6000</v>
      </c>
      <c r="L2283" s="4" t="s">
        <v>4627</v>
      </c>
      <c r="M2283" s="4" t="s">
        <v>4632</v>
      </c>
      <c r="N2283" s="4">
        <f>VLOOKUP(I2283,BaseModelo!$A$2:$E$5075,5)</f>
        <v>5</v>
      </c>
      <c r="P2283" s="15">
        <v>142.00000000000003</v>
      </c>
      <c r="Q2283" s="4">
        <f>VLOOKUP(I2283,BaseModelo!$A$2:$E$5075,3)</f>
        <v>110</v>
      </c>
      <c r="R2283" s="4">
        <f t="shared" si="700"/>
        <v>32283000</v>
      </c>
      <c r="S2283" s="16">
        <f t="shared" si="701"/>
        <v>1.8585633305454884E-4</v>
      </c>
      <c r="T2283" s="4">
        <f t="shared" si="712"/>
        <v>2.6391599293745936E-2</v>
      </c>
      <c r="U2283" s="4">
        <f t="shared" si="713"/>
        <v>2.6391599293745942E-2</v>
      </c>
      <c r="V2283" s="6">
        <f t="shared" si="702"/>
        <v>0</v>
      </c>
      <c r="W2283" s="16" t="str">
        <f t="shared" si="703"/>
        <v/>
      </c>
      <c r="X2283" s="4" t="str">
        <f t="shared" si="714"/>
        <v/>
      </c>
      <c r="Y2283" s="4" t="str">
        <f t="shared" si="704"/>
        <v/>
      </c>
      <c r="Z2283" s="4">
        <f t="shared" si="705"/>
        <v>4058000</v>
      </c>
      <c r="AA2283" s="16">
        <f t="shared" si="706"/>
        <v>1.4785608674223755E-3</v>
      </c>
      <c r="AB2283" s="15">
        <f t="shared" si="715"/>
        <v>0.20995564317397733</v>
      </c>
      <c r="AC2283" s="15">
        <f t="shared" si="716"/>
        <v>0.20995564317397736</v>
      </c>
      <c r="AD2283" s="4">
        <v>159551</v>
      </c>
      <c r="AE2283" s="26">
        <v>1378.55</v>
      </c>
      <c r="AF2283" s="26">
        <v>1378.55</v>
      </c>
      <c r="AG2283" s="4">
        <f t="shared" si="717"/>
        <v>1768000</v>
      </c>
      <c r="AH2283" s="16">
        <f t="shared" si="707"/>
        <v>3.3936651583710408E-3</v>
      </c>
      <c r="AI2283" s="15">
        <f t="shared" si="708"/>
        <v>0.48190045248868779</v>
      </c>
      <c r="AJ2283" s="15">
        <f t="shared" si="709"/>
        <v>0.4819004524886879</v>
      </c>
      <c r="AK2283" s="4">
        <f t="shared" si="710"/>
        <v>15073000</v>
      </c>
      <c r="AL2283" s="27">
        <f t="shared" si="711"/>
        <v>3.9806276122868704E-4</v>
      </c>
      <c r="AM2283" s="15">
        <f t="shared" si="718"/>
        <v>5.6524912094473558E-2</v>
      </c>
      <c r="AN2283" s="15">
        <f t="shared" si="719"/>
        <v>1.0505512888109577E-5</v>
      </c>
    </row>
    <row r="2284" spans="1:40" x14ac:dyDescent="0.2">
      <c r="A2284" s="4" t="s">
        <v>4628</v>
      </c>
      <c r="B2284" s="2" t="s">
        <v>13</v>
      </c>
      <c r="C2284" s="5">
        <v>159564</v>
      </c>
      <c r="D2284" s="2" t="s">
        <v>563</v>
      </c>
      <c r="E2284" s="5">
        <v>159565</v>
      </c>
      <c r="F2284" s="2" t="s">
        <v>3097</v>
      </c>
      <c r="G2284" s="7">
        <v>10000</v>
      </c>
      <c r="H2284" s="5">
        <v>142</v>
      </c>
      <c r="I2284" s="6">
        <v>157766</v>
      </c>
      <c r="J2284" s="13">
        <v>45138</v>
      </c>
      <c r="K2284" s="9">
        <v>6365.787560940822</v>
      </c>
      <c r="L2284" s="4" t="s">
        <v>4628</v>
      </c>
      <c r="M2284" s="4" t="s">
        <v>4632</v>
      </c>
      <c r="N2284" s="4">
        <f>VLOOKUP(I2284,BaseModelo!$A$2:$E$5075,5)</f>
        <v>7</v>
      </c>
      <c r="P2284" s="15">
        <v>142.00000000000003</v>
      </c>
      <c r="Q2284" s="4">
        <f>VLOOKUP(I2284,BaseModelo!$A$2:$E$5075,3)</f>
        <v>127</v>
      </c>
      <c r="R2284" s="4">
        <f t="shared" si="700"/>
        <v>32283000</v>
      </c>
      <c r="S2284" s="16">
        <f t="shared" si="701"/>
        <v>3.0976055509091471E-4</v>
      </c>
      <c r="T2284" s="4">
        <f t="shared" si="712"/>
        <v>4.3985998822909891E-2</v>
      </c>
      <c r="U2284" s="4">
        <f t="shared" si="713"/>
        <v>4.3985998822909898E-2</v>
      </c>
      <c r="V2284" s="6">
        <f t="shared" si="702"/>
        <v>0</v>
      </c>
      <c r="W2284" s="16" t="str">
        <f t="shared" si="703"/>
        <v/>
      </c>
      <c r="X2284" s="4" t="str">
        <f t="shared" si="714"/>
        <v/>
      </c>
      <c r="Y2284" s="4" t="str">
        <f t="shared" si="704"/>
        <v/>
      </c>
      <c r="Z2284" s="4">
        <f t="shared" si="705"/>
        <v>4022000</v>
      </c>
      <c r="AA2284" s="16">
        <f t="shared" si="706"/>
        <v>2.4863252113376429E-3</v>
      </c>
      <c r="AB2284" s="15">
        <f t="shared" si="715"/>
        <v>0.35305818000994527</v>
      </c>
      <c r="AC2284" s="15">
        <f t="shared" si="716"/>
        <v>0.35305818000994538</v>
      </c>
      <c r="AD2284" s="4">
        <v>159564</v>
      </c>
      <c r="AE2284" s="26">
        <v>2510.34</v>
      </c>
      <c r="AF2284" s="26">
        <v>2510.34</v>
      </c>
      <c r="AG2284" s="4">
        <f t="shared" si="717"/>
        <v>2184000</v>
      </c>
      <c r="AH2284" s="16">
        <f t="shared" si="707"/>
        <v>4.578754578754579E-3</v>
      </c>
      <c r="AI2284" s="15">
        <f t="shared" si="708"/>
        <v>0.6501831501831502</v>
      </c>
      <c r="AJ2284" s="15">
        <f t="shared" si="709"/>
        <v>0.65018315018315032</v>
      </c>
      <c r="AK2284" s="4">
        <f t="shared" si="710"/>
        <v>16319000</v>
      </c>
      <c r="AL2284" s="27">
        <f t="shared" si="711"/>
        <v>6.1278264599546543E-4</v>
      </c>
      <c r="AM2284" s="15">
        <f t="shared" si="718"/>
        <v>8.7015135731356094E-2</v>
      </c>
      <c r="AN2284" s="15">
        <f t="shared" si="719"/>
        <v>2.6953856745456156E-5</v>
      </c>
    </row>
    <row r="2285" spans="1:40" x14ac:dyDescent="0.2">
      <c r="A2285" s="4" t="s">
        <v>4628</v>
      </c>
      <c r="B2285" s="3" t="s">
        <v>13</v>
      </c>
      <c r="C2285" s="6">
        <v>159564</v>
      </c>
      <c r="D2285" s="3" t="s">
        <v>563</v>
      </c>
      <c r="E2285" s="6">
        <v>159566</v>
      </c>
      <c r="F2285" s="3" t="s">
        <v>3101</v>
      </c>
      <c r="G2285" s="8">
        <v>20000</v>
      </c>
      <c r="H2285" s="6">
        <v>122</v>
      </c>
      <c r="I2285" s="6">
        <v>157764</v>
      </c>
      <c r="J2285" s="13">
        <v>45138</v>
      </c>
      <c r="K2285" s="9">
        <v>12731.575121881644</v>
      </c>
      <c r="L2285" s="4" t="s">
        <v>4628</v>
      </c>
      <c r="M2285" s="4" t="s">
        <v>4632</v>
      </c>
      <c r="N2285" s="4">
        <f>VLOOKUP(I2285,BaseModelo!$A$2:$E$5075,5)</f>
        <v>10</v>
      </c>
      <c r="P2285" s="15">
        <v>122</v>
      </c>
      <c r="Q2285" s="4">
        <f>VLOOKUP(I2285,BaseModelo!$A$2:$E$5075,3)</f>
        <v>0</v>
      </c>
      <c r="R2285" s="4">
        <f t="shared" si="700"/>
        <v>32283000</v>
      </c>
      <c r="S2285" s="16">
        <f t="shared" si="701"/>
        <v>6.1952111018182942E-4</v>
      </c>
      <c r="T2285" s="4">
        <f t="shared" si="712"/>
        <v>7.5581575442183191E-2</v>
      </c>
      <c r="U2285" s="4">
        <f t="shared" si="713"/>
        <v>7.5581575442183191E-2</v>
      </c>
      <c r="V2285" s="6">
        <f t="shared" si="702"/>
        <v>0</v>
      </c>
      <c r="W2285" s="16" t="str">
        <f t="shared" si="703"/>
        <v/>
      </c>
      <c r="X2285" s="4" t="str">
        <f t="shared" si="714"/>
        <v/>
      </c>
      <c r="Y2285" s="4" t="str">
        <f t="shared" si="704"/>
        <v/>
      </c>
      <c r="Z2285" s="4">
        <f t="shared" si="705"/>
        <v>4121000</v>
      </c>
      <c r="AA2285" s="16">
        <f t="shared" si="706"/>
        <v>4.8531909730647905E-3</v>
      </c>
      <c r="AB2285" s="15">
        <f t="shared" si="715"/>
        <v>0.59208929871390448</v>
      </c>
      <c r="AC2285" s="15">
        <f t="shared" si="716"/>
        <v>0.59208929871390448</v>
      </c>
      <c r="AD2285" s="4">
        <v>159564</v>
      </c>
      <c r="AE2285" s="26">
        <v>4262.03</v>
      </c>
      <c r="AF2285" s="26">
        <v>4262.03</v>
      </c>
      <c r="AG2285" s="4">
        <f t="shared" si="717"/>
        <v>1846000</v>
      </c>
      <c r="AH2285" s="16">
        <f t="shared" si="707"/>
        <v>1.0834236186348862E-2</v>
      </c>
      <c r="AI2285" s="15">
        <f t="shared" si="708"/>
        <v>1.3217768147345612</v>
      </c>
      <c r="AJ2285" s="15">
        <f t="shared" si="709"/>
        <v>1.3217768147345612</v>
      </c>
      <c r="AK2285" s="4">
        <f t="shared" si="710"/>
        <v>16319000</v>
      </c>
      <c r="AL2285" s="27">
        <f t="shared" si="711"/>
        <v>1.2255652919909309E-3</v>
      </c>
      <c r="AM2285" s="15">
        <f t="shared" si="718"/>
        <v>0.14951896562289357</v>
      </c>
      <c r="AN2285" s="15">
        <f t="shared" si="719"/>
        <v>9.2630155575933808E-5</v>
      </c>
    </row>
    <row r="2286" spans="1:40" x14ac:dyDescent="0.2">
      <c r="A2286" s="4" t="s">
        <v>4628</v>
      </c>
      <c r="B2286" s="3" t="s">
        <v>13</v>
      </c>
      <c r="C2286" s="6">
        <v>159564</v>
      </c>
      <c r="D2286" s="3" t="s">
        <v>563</v>
      </c>
      <c r="E2286" s="6">
        <v>159567</v>
      </c>
      <c r="F2286" s="3" t="s">
        <v>3102</v>
      </c>
      <c r="G2286" s="8">
        <v>7000</v>
      </c>
      <c r="H2286" s="6">
        <v>142</v>
      </c>
      <c r="I2286" s="6">
        <v>157952</v>
      </c>
      <c r="J2286" s="13">
        <v>45138</v>
      </c>
      <c r="K2286" s="9">
        <v>4456.0512926585752</v>
      </c>
      <c r="L2286" s="4" t="s">
        <v>4628</v>
      </c>
      <c r="M2286" s="4" t="s">
        <v>4632</v>
      </c>
      <c r="N2286" s="4">
        <f>VLOOKUP(I2286,BaseModelo!$A$2:$E$5075,5)</f>
        <v>7</v>
      </c>
      <c r="P2286" s="15">
        <v>142.00000000000003</v>
      </c>
      <c r="Q2286" s="4">
        <f>VLOOKUP(I2286,BaseModelo!$A$2:$E$5075,3)</f>
        <v>127</v>
      </c>
      <c r="R2286" s="4">
        <f t="shared" si="700"/>
        <v>32283000</v>
      </c>
      <c r="S2286" s="16">
        <f t="shared" si="701"/>
        <v>2.168323885636403E-4</v>
      </c>
      <c r="T2286" s="4">
        <f t="shared" si="712"/>
        <v>3.0790199176036922E-2</v>
      </c>
      <c r="U2286" s="4">
        <f t="shared" si="713"/>
        <v>3.0790199176036929E-2</v>
      </c>
      <c r="V2286" s="6">
        <f t="shared" si="702"/>
        <v>0</v>
      </c>
      <c r="W2286" s="16" t="str">
        <f t="shared" si="703"/>
        <v/>
      </c>
      <c r="X2286" s="4" t="str">
        <f t="shared" si="714"/>
        <v/>
      </c>
      <c r="Y2286" s="4" t="str">
        <f t="shared" si="704"/>
        <v/>
      </c>
      <c r="Z2286" s="4">
        <f t="shared" si="705"/>
        <v>4022000</v>
      </c>
      <c r="AA2286" s="16">
        <f t="shared" si="706"/>
        <v>1.7404276479363501E-3</v>
      </c>
      <c r="AB2286" s="15">
        <f t="shared" si="715"/>
        <v>0.24714072600696171</v>
      </c>
      <c r="AC2286" s="15">
        <f t="shared" si="716"/>
        <v>0.24714072600696177</v>
      </c>
      <c r="AD2286" s="4">
        <v>159564</v>
      </c>
      <c r="AE2286" s="26">
        <v>1134.2</v>
      </c>
      <c r="AF2286" s="26">
        <v>1134.2</v>
      </c>
      <c r="AG2286" s="4">
        <f t="shared" si="717"/>
        <v>2184000</v>
      </c>
      <c r="AH2286" s="16">
        <f t="shared" si="707"/>
        <v>3.205128205128205E-3</v>
      </c>
      <c r="AI2286" s="15">
        <f t="shared" si="708"/>
        <v>0.45512820512820512</v>
      </c>
      <c r="AJ2286" s="15">
        <f t="shared" si="709"/>
        <v>0.45512820512820518</v>
      </c>
      <c r="AK2286" s="4">
        <f t="shared" si="710"/>
        <v>16319000</v>
      </c>
      <c r="AL2286" s="27">
        <f t="shared" si="711"/>
        <v>4.289478521968258E-4</v>
      </c>
      <c r="AM2286" s="15">
        <f t="shared" si="718"/>
        <v>6.0910595011949266E-2</v>
      </c>
      <c r="AN2286" s="15">
        <f t="shared" si="719"/>
        <v>1.3207389805273516E-5</v>
      </c>
    </row>
    <row r="2287" spans="1:40" x14ac:dyDescent="0.2">
      <c r="A2287" s="4" t="s">
        <v>4628</v>
      </c>
      <c r="B2287" s="3" t="s">
        <v>13</v>
      </c>
      <c r="C2287" s="6">
        <v>159564</v>
      </c>
      <c r="D2287" s="3" t="s">
        <v>563</v>
      </c>
      <c r="E2287" s="6">
        <v>159568</v>
      </c>
      <c r="F2287" s="3" t="s">
        <v>3103</v>
      </c>
      <c r="G2287" s="8">
        <v>5000</v>
      </c>
      <c r="H2287" s="6">
        <v>147</v>
      </c>
      <c r="I2287" s="6">
        <v>158053</v>
      </c>
      <c r="J2287" s="13">
        <v>45138</v>
      </c>
      <c r="K2287" s="9">
        <v>3182.893780470411</v>
      </c>
      <c r="L2287" s="4" t="s">
        <v>4628</v>
      </c>
      <c r="M2287" s="4" t="s">
        <v>4632</v>
      </c>
      <c r="N2287" s="4">
        <f>VLOOKUP(I2287,BaseModelo!$A$2:$E$5075,5)</f>
        <v>7</v>
      </c>
      <c r="P2287" s="15">
        <v>147</v>
      </c>
      <c r="Q2287" s="4">
        <f>VLOOKUP(I2287,BaseModelo!$A$2:$E$5075,3)</f>
        <v>127</v>
      </c>
      <c r="R2287" s="4">
        <f t="shared" si="700"/>
        <v>32283000</v>
      </c>
      <c r="S2287" s="16">
        <f t="shared" si="701"/>
        <v>1.5488027754545735E-4</v>
      </c>
      <c r="T2287" s="4">
        <f t="shared" si="712"/>
        <v>2.2767400799182231E-2</v>
      </c>
      <c r="U2287" s="4">
        <f t="shared" si="713"/>
        <v>2.2767400799182231E-2</v>
      </c>
      <c r="V2287" s="6">
        <f t="shared" si="702"/>
        <v>0</v>
      </c>
      <c r="W2287" s="16" t="str">
        <f t="shared" si="703"/>
        <v/>
      </c>
      <c r="X2287" s="4" t="str">
        <f t="shared" si="714"/>
        <v/>
      </c>
      <c r="Y2287" s="4" t="str">
        <f t="shared" si="704"/>
        <v/>
      </c>
      <c r="Z2287" s="4">
        <f t="shared" si="705"/>
        <v>4022000</v>
      </c>
      <c r="AA2287" s="16">
        <f t="shared" si="706"/>
        <v>1.2431626056688214E-3</v>
      </c>
      <c r="AB2287" s="15">
        <f t="shared" si="715"/>
        <v>0.18274490303331675</v>
      </c>
      <c r="AC2287" s="15">
        <f t="shared" si="716"/>
        <v>0.18274490303331675</v>
      </c>
      <c r="AD2287" s="4">
        <v>159564</v>
      </c>
      <c r="AE2287" s="26">
        <v>1303.3399999999999</v>
      </c>
      <c r="AF2287" s="26">
        <v>1303.3399999999999</v>
      </c>
      <c r="AG2287" s="4">
        <f t="shared" si="717"/>
        <v>2184000</v>
      </c>
      <c r="AH2287" s="16">
        <f t="shared" si="707"/>
        <v>2.2893772893772895E-3</v>
      </c>
      <c r="AI2287" s="15">
        <f t="shared" si="708"/>
        <v>0.33653846153846156</v>
      </c>
      <c r="AJ2287" s="15">
        <f t="shared" si="709"/>
        <v>0.33653846153846156</v>
      </c>
      <c r="AK2287" s="4">
        <f t="shared" si="710"/>
        <v>16319000</v>
      </c>
      <c r="AL2287" s="27">
        <f t="shared" si="711"/>
        <v>3.0639132299773271E-4</v>
      </c>
      <c r="AM2287" s="15">
        <f t="shared" si="718"/>
        <v>4.5039524480666712E-2</v>
      </c>
      <c r="AN2287" s="15">
        <f t="shared" si="719"/>
        <v>6.9757340520810808E-6</v>
      </c>
    </row>
    <row r="2288" spans="1:40" x14ac:dyDescent="0.2">
      <c r="A2288" s="4" t="s">
        <v>4628</v>
      </c>
      <c r="B2288" s="3" t="s">
        <v>13</v>
      </c>
      <c r="C2288" s="6">
        <v>159564</v>
      </c>
      <c r="D2288" s="3" t="s">
        <v>563</v>
      </c>
      <c r="E2288" s="6">
        <v>159569</v>
      </c>
      <c r="F2288" s="3" t="s">
        <v>3104</v>
      </c>
      <c r="G2288" s="8">
        <v>5000</v>
      </c>
      <c r="H2288" s="6">
        <v>147</v>
      </c>
      <c r="I2288" s="6">
        <v>159267</v>
      </c>
      <c r="J2288" s="13">
        <v>45138</v>
      </c>
      <c r="K2288" s="9">
        <v>3182.893780470411</v>
      </c>
      <c r="L2288" s="4" t="s">
        <v>4628</v>
      </c>
      <c r="M2288" s="4" t="s">
        <v>4632</v>
      </c>
      <c r="N2288" s="4">
        <f>VLOOKUP(I2288,BaseModelo!$A$2:$E$5075,5)</f>
        <v>10</v>
      </c>
      <c r="P2288" s="15">
        <v>147</v>
      </c>
      <c r="Q2288" s="4">
        <f>VLOOKUP(I2288,BaseModelo!$A$2:$E$5075,3)</f>
        <v>0</v>
      </c>
      <c r="R2288" s="4">
        <f t="shared" si="700"/>
        <v>32283000</v>
      </c>
      <c r="S2288" s="16">
        <f t="shared" si="701"/>
        <v>1.5488027754545735E-4</v>
      </c>
      <c r="T2288" s="4">
        <f t="shared" si="712"/>
        <v>2.2767400799182231E-2</v>
      </c>
      <c r="U2288" s="4">
        <f t="shared" si="713"/>
        <v>2.2767400799182231E-2</v>
      </c>
      <c r="V2288" s="6">
        <f t="shared" si="702"/>
        <v>0</v>
      </c>
      <c r="W2288" s="16" t="str">
        <f t="shared" si="703"/>
        <v/>
      </c>
      <c r="X2288" s="4" t="str">
        <f t="shared" si="714"/>
        <v/>
      </c>
      <c r="Y2288" s="4" t="str">
        <f t="shared" si="704"/>
        <v/>
      </c>
      <c r="Z2288" s="4">
        <f t="shared" si="705"/>
        <v>4121000</v>
      </c>
      <c r="AA2288" s="16">
        <f t="shared" si="706"/>
        <v>1.2132977432661976E-3</v>
      </c>
      <c r="AB2288" s="15">
        <f t="shared" si="715"/>
        <v>0.17835476826013105</v>
      </c>
      <c r="AC2288" s="15">
        <f t="shared" si="716"/>
        <v>0.17835476826013105</v>
      </c>
      <c r="AD2288" s="4">
        <v>159564</v>
      </c>
      <c r="AE2288" s="26">
        <v>1303.3399999999999</v>
      </c>
      <c r="AF2288" s="26">
        <v>1303.3399999999999</v>
      </c>
      <c r="AG2288" s="4">
        <f t="shared" si="717"/>
        <v>1846000</v>
      </c>
      <c r="AH2288" s="16">
        <f t="shared" si="707"/>
        <v>2.7085590465872156E-3</v>
      </c>
      <c r="AI2288" s="15">
        <f t="shared" si="708"/>
        <v>0.39815817984832069</v>
      </c>
      <c r="AJ2288" s="15">
        <f t="shared" si="709"/>
        <v>0.39815817984832069</v>
      </c>
      <c r="AK2288" s="4">
        <f t="shared" si="710"/>
        <v>16319000</v>
      </c>
      <c r="AL2288" s="27">
        <f t="shared" si="711"/>
        <v>3.0639132299773271E-4</v>
      </c>
      <c r="AM2288" s="15">
        <f t="shared" si="718"/>
        <v>4.5039524480666712E-2</v>
      </c>
      <c r="AN2288" s="15">
        <f t="shared" si="719"/>
        <v>6.9757340520810808E-6</v>
      </c>
    </row>
    <row r="2289" spans="1:40" x14ac:dyDescent="0.2">
      <c r="A2289" s="4" t="s">
        <v>4628</v>
      </c>
      <c r="B2289" s="3" t="s">
        <v>13</v>
      </c>
      <c r="C2289" s="6">
        <v>159564</v>
      </c>
      <c r="D2289" s="3" t="s">
        <v>563</v>
      </c>
      <c r="E2289" s="6">
        <v>159570</v>
      </c>
      <c r="F2289" s="3" t="s">
        <v>3105</v>
      </c>
      <c r="G2289" s="8">
        <v>10000</v>
      </c>
      <c r="H2289" s="6">
        <v>142</v>
      </c>
      <c r="I2289" s="6">
        <v>158813</v>
      </c>
      <c r="J2289" s="13">
        <v>45138</v>
      </c>
      <c r="K2289" s="9">
        <v>6365.787560940822</v>
      </c>
      <c r="L2289" s="4" t="s">
        <v>4628</v>
      </c>
      <c r="M2289" s="4" t="s">
        <v>4632</v>
      </c>
      <c r="N2289" s="4">
        <f>VLOOKUP(I2289,BaseModelo!$A$2:$E$5075,5)</f>
        <v>9</v>
      </c>
      <c r="P2289" s="15">
        <v>142.00000000000003</v>
      </c>
      <c r="Q2289" s="4">
        <f>VLOOKUP(I2289,BaseModelo!$A$2:$E$5075,3)</f>
        <v>147</v>
      </c>
      <c r="R2289" s="4">
        <f t="shared" si="700"/>
        <v>32283000</v>
      </c>
      <c r="S2289" s="16">
        <f t="shared" si="701"/>
        <v>3.0976055509091471E-4</v>
      </c>
      <c r="T2289" s="4">
        <f t="shared" si="712"/>
        <v>4.3985998822909891E-2</v>
      </c>
      <c r="U2289" s="4">
        <f t="shared" si="713"/>
        <v>4.3985998822909898E-2</v>
      </c>
      <c r="V2289" s="6">
        <f t="shared" si="702"/>
        <v>0</v>
      </c>
      <c r="W2289" s="16" t="str">
        <f t="shared" si="703"/>
        <v/>
      </c>
      <c r="X2289" s="4" t="str">
        <f t="shared" si="714"/>
        <v/>
      </c>
      <c r="Y2289" s="4" t="str">
        <f t="shared" si="704"/>
        <v/>
      </c>
      <c r="Z2289" s="4">
        <f t="shared" si="705"/>
        <v>5305000</v>
      </c>
      <c r="AA2289" s="16">
        <f t="shared" si="706"/>
        <v>1.885014137606032E-3</v>
      </c>
      <c r="AB2289" s="15">
        <f t="shared" si="715"/>
        <v>0.26767200754005654</v>
      </c>
      <c r="AC2289" s="15">
        <f t="shared" si="716"/>
        <v>0.2676720075400566</v>
      </c>
      <c r="AD2289" s="4">
        <v>159564</v>
      </c>
      <c r="AE2289" s="26">
        <v>2510.34</v>
      </c>
      <c r="AF2289" s="26">
        <v>2510.34</v>
      </c>
      <c r="AG2289" s="4">
        <f t="shared" si="717"/>
        <v>3095000</v>
      </c>
      <c r="AH2289" s="16">
        <f t="shared" si="707"/>
        <v>3.2310177705977385E-3</v>
      </c>
      <c r="AI2289" s="15">
        <f t="shared" si="708"/>
        <v>0.45880452342487887</v>
      </c>
      <c r="AJ2289" s="15">
        <f t="shared" si="709"/>
        <v>0.45880452342487893</v>
      </c>
      <c r="AK2289" s="4">
        <f t="shared" si="710"/>
        <v>16319000</v>
      </c>
      <c r="AL2289" s="27">
        <f t="shared" si="711"/>
        <v>6.1278264599546543E-4</v>
      </c>
      <c r="AM2289" s="15">
        <f t="shared" si="718"/>
        <v>8.7015135731356094E-2</v>
      </c>
      <c r="AN2289" s="15">
        <f t="shared" si="719"/>
        <v>2.6953856745456156E-5</v>
      </c>
    </row>
    <row r="2290" spans="1:40" x14ac:dyDescent="0.2">
      <c r="A2290" s="4" t="s">
        <v>4627</v>
      </c>
      <c r="B2290" s="3" t="s">
        <v>9</v>
      </c>
      <c r="C2290" s="6">
        <v>159616</v>
      </c>
      <c r="D2290" s="3" t="s">
        <v>51</v>
      </c>
      <c r="E2290" s="6">
        <v>159639</v>
      </c>
      <c r="F2290" s="3" t="s">
        <v>3099</v>
      </c>
      <c r="G2290" s="8">
        <v>10000</v>
      </c>
      <c r="H2290" s="6">
        <v>142</v>
      </c>
      <c r="I2290" s="6">
        <v>159109</v>
      </c>
      <c r="J2290" s="13">
        <v>45138</v>
      </c>
      <c r="K2290" s="9">
        <v>10000</v>
      </c>
      <c r="L2290" s="4" t="s">
        <v>4627</v>
      </c>
      <c r="M2290" s="4" t="s">
        <v>4632</v>
      </c>
      <c r="N2290" s="4">
        <f>VLOOKUP(I2290,BaseModelo!$A$2:$E$5075,5)</f>
        <v>1</v>
      </c>
      <c r="P2290" s="15">
        <v>142.00000000000003</v>
      </c>
      <c r="Q2290" s="4">
        <f>VLOOKUP(I2290,BaseModelo!$A$2:$E$5075,3)</f>
        <v>90</v>
      </c>
      <c r="R2290" s="4">
        <f t="shared" si="700"/>
        <v>32283000</v>
      </c>
      <c r="S2290" s="16">
        <f t="shared" si="701"/>
        <v>3.0976055509091471E-4</v>
      </c>
      <c r="T2290" s="4">
        <f t="shared" si="712"/>
        <v>4.3985998822909891E-2</v>
      </c>
      <c r="U2290" s="4">
        <f t="shared" si="713"/>
        <v>4.3985998822909898E-2</v>
      </c>
      <c r="V2290" s="6">
        <f t="shared" si="702"/>
        <v>0</v>
      </c>
      <c r="W2290" s="16" t="str">
        <f t="shared" si="703"/>
        <v/>
      </c>
      <c r="X2290" s="4" t="str">
        <f t="shared" si="714"/>
        <v/>
      </c>
      <c r="Y2290" s="4" t="str">
        <f t="shared" si="704"/>
        <v/>
      </c>
      <c r="Z2290" s="4">
        <f t="shared" si="705"/>
        <v>771000</v>
      </c>
      <c r="AA2290" s="16">
        <f t="shared" si="706"/>
        <v>1.2970168612191959E-2</v>
      </c>
      <c r="AB2290" s="15">
        <f t="shared" si="715"/>
        <v>1.8417639429312582</v>
      </c>
      <c r="AC2290" s="15">
        <f t="shared" si="716"/>
        <v>1.8417639429312587</v>
      </c>
      <c r="AD2290" s="4">
        <v>159616</v>
      </c>
      <c r="AE2290" s="26">
        <v>2510.34</v>
      </c>
      <c r="AF2290" s="26">
        <v>2510.34</v>
      </c>
      <c r="AG2290" s="4">
        <f t="shared" si="717"/>
        <v>681000</v>
      </c>
      <c r="AH2290" s="16">
        <f t="shared" si="707"/>
        <v>1.4684287812041116E-2</v>
      </c>
      <c r="AI2290" s="15">
        <f t="shared" si="708"/>
        <v>2.0851688693098382</v>
      </c>
      <c r="AJ2290" s="15">
        <f t="shared" si="709"/>
        <v>2.0851688693098387</v>
      </c>
      <c r="AK2290" s="4">
        <f t="shared" si="710"/>
        <v>15073000</v>
      </c>
      <c r="AL2290" s="27">
        <f t="shared" si="711"/>
        <v>6.6343793538114506E-4</v>
      </c>
      <c r="AM2290" s="15">
        <f t="shared" si="718"/>
        <v>9.4208186824122603E-2</v>
      </c>
      <c r="AN2290" s="15">
        <f t="shared" si="719"/>
        <v>2.918198024474882E-5</v>
      </c>
    </row>
    <row r="2291" spans="1:40" x14ac:dyDescent="0.2">
      <c r="A2291" s="4" t="s">
        <v>4627</v>
      </c>
      <c r="B2291" s="3" t="s">
        <v>9</v>
      </c>
      <c r="C2291" s="6">
        <v>159616</v>
      </c>
      <c r="D2291" s="3" t="s">
        <v>51</v>
      </c>
      <c r="E2291" s="6">
        <v>159640</v>
      </c>
      <c r="F2291" s="3" t="s">
        <v>3100</v>
      </c>
      <c r="G2291" s="8">
        <v>10000</v>
      </c>
      <c r="H2291" s="6">
        <v>142</v>
      </c>
      <c r="I2291" s="6">
        <v>159115</v>
      </c>
      <c r="J2291" s="13">
        <v>45138</v>
      </c>
      <c r="K2291" s="9">
        <v>10000</v>
      </c>
      <c r="L2291" s="4" t="s">
        <v>4627</v>
      </c>
      <c r="M2291" s="4" t="s">
        <v>4632</v>
      </c>
      <c r="N2291" s="4">
        <f>VLOOKUP(I2291,BaseModelo!$A$2:$E$5075,5)</f>
        <v>1</v>
      </c>
      <c r="P2291" s="15">
        <v>142.00000000000003</v>
      </c>
      <c r="Q2291" s="4">
        <f>VLOOKUP(I2291,BaseModelo!$A$2:$E$5075,3)</f>
        <v>90</v>
      </c>
      <c r="R2291" s="4">
        <f t="shared" si="700"/>
        <v>32283000</v>
      </c>
      <c r="S2291" s="16">
        <f t="shared" si="701"/>
        <v>3.0976055509091471E-4</v>
      </c>
      <c r="T2291" s="4">
        <f t="shared" si="712"/>
        <v>4.3985998822909891E-2</v>
      </c>
      <c r="U2291" s="4">
        <f t="shared" si="713"/>
        <v>4.3985998822909898E-2</v>
      </c>
      <c r="V2291" s="6">
        <f t="shared" si="702"/>
        <v>0</v>
      </c>
      <c r="W2291" s="16" t="str">
        <f t="shared" si="703"/>
        <v/>
      </c>
      <c r="X2291" s="4" t="str">
        <f t="shared" si="714"/>
        <v/>
      </c>
      <c r="Y2291" s="4" t="str">
        <f t="shared" si="704"/>
        <v/>
      </c>
      <c r="Z2291" s="4">
        <f t="shared" si="705"/>
        <v>771000</v>
      </c>
      <c r="AA2291" s="16">
        <f t="shared" si="706"/>
        <v>1.2970168612191959E-2</v>
      </c>
      <c r="AB2291" s="15">
        <f t="shared" si="715"/>
        <v>1.8417639429312582</v>
      </c>
      <c r="AC2291" s="15">
        <f t="shared" si="716"/>
        <v>1.8417639429312587</v>
      </c>
      <c r="AD2291" s="4">
        <v>159616</v>
      </c>
      <c r="AE2291" s="26">
        <v>2510.34</v>
      </c>
      <c r="AF2291" s="26">
        <v>2510.34</v>
      </c>
      <c r="AG2291" s="4">
        <f t="shared" si="717"/>
        <v>681000</v>
      </c>
      <c r="AH2291" s="16">
        <f t="shared" si="707"/>
        <v>1.4684287812041116E-2</v>
      </c>
      <c r="AI2291" s="15">
        <f t="shared" si="708"/>
        <v>2.0851688693098382</v>
      </c>
      <c r="AJ2291" s="15">
        <f t="shared" si="709"/>
        <v>2.0851688693098387</v>
      </c>
      <c r="AK2291" s="4">
        <f t="shared" si="710"/>
        <v>15073000</v>
      </c>
      <c r="AL2291" s="27">
        <f t="shared" si="711"/>
        <v>6.6343793538114506E-4</v>
      </c>
      <c r="AM2291" s="15">
        <f t="shared" si="718"/>
        <v>9.4208186824122603E-2</v>
      </c>
      <c r="AN2291" s="15">
        <f t="shared" si="719"/>
        <v>2.918198024474882E-5</v>
      </c>
    </row>
    <row r="2292" spans="1:40" x14ac:dyDescent="0.2">
      <c r="A2292" s="4" t="s">
        <v>4627</v>
      </c>
      <c r="B2292" s="2" t="s">
        <v>17</v>
      </c>
      <c r="C2292" s="5">
        <v>159643</v>
      </c>
      <c r="D2292" s="2" t="s">
        <v>562</v>
      </c>
      <c r="E2292" s="5">
        <v>159644</v>
      </c>
      <c r="F2292" s="2" t="s">
        <v>3087</v>
      </c>
      <c r="G2292" s="7">
        <v>10000</v>
      </c>
      <c r="H2292" s="5">
        <v>142</v>
      </c>
      <c r="I2292" s="6">
        <v>159517</v>
      </c>
      <c r="J2292" s="13">
        <v>45138</v>
      </c>
      <c r="K2292" s="9">
        <v>9049.7906825200862</v>
      </c>
      <c r="L2292" s="4" t="s">
        <v>4627</v>
      </c>
      <c r="M2292" s="4" t="s">
        <v>4632</v>
      </c>
      <c r="N2292" s="4">
        <f>VLOOKUP(I2292,BaseModelo!$A$2:$E$5075,5)</f>
        <v>8</v>
      </c>
      <c r="P2292" s="15">
        <v>142.00000000000003</v>
      </c>
      <c r="Q2292" s="4">
        <f>VLOOKUP(I2292,BaseModelo!$A$2:$E$5075,3)</f>
        <v>132</v>
      </c>
      <c r="R2292" s="4">
        <f t="shared" si="700"/>
        <v>32283000</v>
      </c>
      <c r="S2292" s="16">
        <f t="shared" si="701"/>
        <v>3.0976055509091471E-4</v>
      </c>
      <c r="T2292" s="4">
        <f t="shared" si="712"/>
        <v>4.3985998822909891E-2</v>
      </c>
      <c r="U2292" s="4">
        <f t="shared" si="713"/>
        <v>4.3985998822909898E-2</v>
      </c>
      <c r="V2292" s="6">
        <f t="shared" si="702"/>
        <v>0</v>
      </c>
      <c r="W2292" s="16" t="str">
        <f t="shared" si="703"/>
        <v/>
      </c>
      <c r="X2292" s="4" t="str">
        <f t="shared" si="714"/>
        <v/>
      </c>
      <c r="Y2292" s="4" t="str">
        <f t="shared" si="704"/>
        <v/>
      </c>
      <c r="Z2292" s="4">
        <f t="shared" si="705"/>
        <v>5836000</v>
      </c>
      <c r="AA2292" s="16">
        <f t="shared" si="706"/>
        <v>1.7135023989033585E-3</v>
      </c>
      <c r="AB2292" s="15">
        <f t="shared" si="715"/>
        <v>0.2433173406442769</v>
      </c>
      <c r="AC2292" s="15">
        <f t="shared" si="716"/>
        <v>0.24331734064427696</v>
      </c>
      <c r="AD2292" s="4">
        <v>159643</v>
      </c>
      <c r="AE2292" s="26">
        <v>2510.34</v>
      </c>
      <c r="AF2292" s="26">
        <v>2510.34</v>
      </c>
      <c r="AG2292" s="4">
        <f t="shared" si="717"/>
        <v>2254000</v>
      </c>
      <c r="AH2292" s="16">
        <f t="shared" si="707"/>
        <v>4.4365572315882874E-3</v>
      </c>
      <c r="AI2292" s="15">
        <f t="shared" si="708"/>
        <v>0.62999112688553682</v>
      </c>
      <c r="AJ2292" s="15">
        <f t="shared" si="709"/>
        <v>0.62999112688553693</v>
      </c>
      <c r="AK2292" s="4">
        <f t="shared" si="710"/>
        <v>15073000</v>
      </c>
      <c r="AL2292" s="27">
        <f t="shared" si="711"/>
        <v>6.6343793538114506E-4</v>
      </c>
      <c r="AM2292" s="15">
        <f t="shared" si="718"/>
        <v>9.4208186824122603E-2</v>
      </c>
      <c r="AN2292" s="15">
        <f t="shared" si="719"/>
        <v>2.918198024474882E-5</v>
      </c>
    </row>
    <row r="2293" spans="1:40" x14ac:dyDescent="0.2">
      <c r="A2293" s="4" t="s">
        <v>4627</v>
      </c>
      <c r="B2293" s="3" t="s">
        <v>17</v>
      </c>
      <c r="C2293" s="6">
        <v>159643</v>
      </c>
      <c r="D2293" s="3" t="s">
        <v>562</v>
      </c>
      <c r="E2293" s="6">
        <v>159645</v>
      </c>
      <c r="F2293" s="3" t="s">
        <v>3092</v>
      </c>
      <c r="G2293" s="8">
        <v>10000</v>
      </c>
      <c r="H2293" s="6">
        <v>142</v>
      </c>
      <c r="I2293" s="6">
        <v>159518</v>
      </c>
      <c r="J2293" s="13">
        <v>45138</v>
      </c>
      <c r="K2293" s="9">
        <v>9049.7906825200862</v>
      </c>
      <c r="L2293" s="4" t="s">
        <v>4627</v>
      </c>
      <c r="M2293" s="4" t="s">
        <v>4632</v>
      </c>
      <c r="N2293" s="4">
        <f>VLOOKUP(I2293,BaseModelo!$A$2:$E$5075,5)</f>
        <v>9</v>
      </c>
      <c r="P2293" s="15">
        <v>142.00000000000003</v>
      </c>
      <c r="Q2293" s="4">
        <f>VLOOKUP(I2293,BaseModelo!$A$2:$E$5075,3)</f>
        <v>147</v>
      </c>
      <c r="R2293" s="4">
        <f t="shared" si="700"/>
        <v>32283000</v>
      </c>
      <c r="S2293" s="16">
        <f t="shared" si="701"/>
        <v>3.0976055509091471E-4</v>
      </c>
      <c r="T2293" s="4">
        <f t="shared" si="712"/>
        <v>4.3985998822909891E-2</v>
      </c>
      <c r="U2293" s="4">
        <f t="shared" si="713"/>
        <v>4.3985998822909898E-2</v>
      </c>
      <c r="V2293" s="6">
        <f t="shared" si="702"/>
        <v>0</v>
      </c>
      <c r="W2293" s="16" t="str">
        <f t="shared" si="703"/>
        <v/>
      </c>
      <c r="X2293" s="4" t="str">
        <f t="shared" si="714"/>
        <v/>
      </c>
      <c r="Y2293" s="4" t="str">
        <f t="shared" si="704"/>
        <v/>
      </c>
      <c r="Z2293" s="4">
        <f t="shared" si="705"/>
        <v>5305000</v>
      </c>
      <c r="AA2293" s="16">
        <f t="shared" si="706"/>
        <v>1.885014137606032E-3</v>
      </c>
      <c r="AB2293" s="15">
        <f t="shared" si="715"/>
        <v>0.26767200754005654</v>
      </c>
      <c r="AC2293" s="15">
        <f t="shared" si="716"/>
        <v>0.2676720075400566</v>
      </c>
      <c r="AD2293" s="4">
        <v>159643</v>
      </c>
      <c r="AE2293" s="26">
        <v>2510.34</v>
      </c>
      <c r="AF2293" s="26">
        <v>2510.34</v>
      </c>
      <c r="AG2293" s="4">
        <f t="shared" si="717"/>
        <v>2114000</v>
      </c>
      <c r="AH2293" s="16">
        <f t="shared" si="707"/>
        <v>4.7303689687795648E-3</v>
      </c>
      <c r="AI2293" s="15">
        <f t="shared" si="708"/>
        <v>0.67171239356669821</v>
      </c>
      <c r="AJ2293" s="15">
        <f t="shared" si="709"/>
        <v>0.67171239356669832</v>
      </c>
      <c r="AK2293" s="4">
        <f t="shared" si="710"/>
        <v>15073000</v>
      </c>
      <c r="AL2293" s="27">
        <f t="shared" si="711"/>
        <v>6.6343793538114506E-4</v>
      </c>
      <c r="AM2293" s="15">
        <f t="shared" si="718"/>
        <v>9.4208186824122603E-2</v>
      </c>
      <c r="AN2293" s="15">
        <f t="shared" si="719"/>
        <v>2.918198024474882E-5</v>
      </c>
    </row>
    <row r="2294" spans="1:40" x14ac:dyDescent="0.2">
      <c r="A2294" s="4" t="s">
        <v>4627</v>
      </c>
      <c r="B2294" s="3" t="s">
        <v>17</v>
      </c>
      <c r="C2294" s="6">
        <v>159643</v>
      </c>
      <c r="D2294" s="3" t="s">
        <v>562</v>
      </c>
      <c r="E2294" s="6">
        <v>159646</v>
      </c>
      <c r="F2294" s="3" t="s">
        <v>3093</v>
      </c>
      <c r="G2294" s="8">
        <v>8000</v>
      </c>
      <c r="H2294" s="6">
        <v>142</v>
      </c>
      <c r="I2294" s="6">
        <v>159525</v>
      </c>
      <c r="J2294" s="13">
        <v>45138</v>
      </c>
      <c r="K2294" s="9">
        <v>7239.8325460160695</v>
      </c>
      <c r="L2294" s="4" t="s">
        <v>4627</v>
      </c>
      <c r="M2294" s="4" t="s">
        <v>4632</v>
      </c>
      <c r="N2294" s="4">
        <f>VLOOKUP(I2294,BaseModelo!$A$2:$E$5075,5)</f>
        <v>8</v>
      </c>
      <c r="P2294" s="15">
        <v>142.00000000000003</v>
      </c>
      <c r="Q2294" s="4">
        <f>VLOOKUP(I2294,BaseModelo!$A$2:$E$5075,3)</f>
        <v>132</v>
      </c>
      <c r="R2294" s="4">
        <f t="shared" si="700"/>
        <v>32283000</v>
      </c>
      <c r="S2294" s="16">
        <f t="shared" si="701"/>
        <v>2.4780844407273179E-4</v>
      </c>
      <c r="T2294" s="4">
        <f t="shared" si="712"/>
        <v>3.5188799058327912E-2</v>
      </c>
      <c r="U2294" s="4">
        <f t="shared" si="713"/>
        <v>3.5188799058327919E-2</v>
      </c>
      <c r="V2294" s="6">
        <f t="shared" si="702"/>
        <v>0</v>
      </c>
      <c r="W2294" s="16" t="str">
        <f t="shared" si="703"/>
        <v/>
      </c>
      <c r="X2294" s="4" t="str">
        <f t="shared" si="714"/>
        <v/>
      </c>
      <c r="Y2294" s="4" t="str">
        <f t="shared" si="704"/>
        <v/>
      </c>
      <c r="Z2294" s="4">
        <f t="shared" si="705"/>
        <v>5836000</v>
      </c>
      <c r="AA2294" s="16">
        <f t="shared" si="706"/>
        <v>1.3708019191226869E-3</v>
      </c>
      <c r="AB2294" s="15">
        <f t="shared" si="715"/>
        <v>0.19465387251542154</v>
      </c>
      <c r="AC2294" s="15">
        <f t="shared" si="716"/>
        <v>0.19465387251542157</v>
      </c>
      <c r="AD2294" s="4">
        <v>159643</v>
      </c>
      <c r="AE2294" s="26">
        <v>2013.74</v>
      </c>
      <c r="AF2294" s="26">
        <v>2013.74</v>
      </c>
      <c r="AG2294" s="4">
        <f t="shared" si="717"/>
        <v>2254000</v>
      </c>
      <c r="AH2294" s="16">
        <f t="shared" si="707"/>
        <v>3.5492457852706301E-3</v>
      </c>
      <c r="AI2294" s="15">
        <f t="shared" si="708"/>
        <v>0.50399290150842946</v>
      </c>
      <c r="AJ2294" s="15">
        <f t="shared" si="709"/>
        <v>0.50399290150842957</v>
      </c>
      <c r="AK2294" s="4">
        <f t="shared" si="710"/>
        <v>15073000</v>
      </c>
      <c r="AL2294" s="27">
        <f t="shared" si="711"/>
        <v>5.3075034830491602E-4</v>
      </c>
      <c r="AM2294" s="15">
        <f t="shared" si="718"/>
        <v>7.5366549459298077E-2</v>
      </c>
      <c r="AN2294" s="15">
        <f t="shared" si="719"/>
        <v>1.8676467356639244E-5</v>
      </c>
    </row>
    <row r="2295" spans="1:40" x14ac:dyDescent="0.2">
      <c r="A2295" s="4" t="s">
        <v>4627</v>
      </c>
      <c r="B2295" s="3" t="s">
        <v>17</v>
      </c>
      <c r="C2295" s="6">
        <v>159643</v>
      </c>
      <c r="D2295" s="3" t="s">
        <v>562</v>
      </c>
      <c r="E2295" s="6">
        <v>159647</v>
      </c>
      <c r="F2295" s="3" t="s">
        <v>3094</v>
      </c>
      <c r="G2295" s="8">
        <v>7000</v>
      </c>
      <c r="H2295" s="6">
        <v>142</v>
      </c>
      <c r="I2295" s="6">
        <v>158884</v>
      </c>
      <c r="J2295" s="13">
        <v>45138</v>
      </c>
      <c r="K2295" s="9">
        <v>6334.8534777640607</v>
      </c>
      <c r="L2295" s="4" t="s">
        <v>4627</v>
      </c>
      <c r="M2295" s="4" t="s">
        <v>4632</v>
      </c>
      <c r="N2295" s="4">
        <f>VLOOKUP(I2295,BaseModelo!$A$2:$E$5075,5)</f>
        <v>8</v>
      </c>
      <c r="P2295" s="15">
        <v>142.00000000000003</v>
      </c>
      <c r="Q2295" s="4">
        <f>VLOOKUP(I2295,BaseModelo!$A$2:$E$5075,3)</f>
        <v>132</v>
      </c>
      <c r="R2295" s="4">
        <f t="shared" si="700"/>
        <v>32283000</v>
      </c>
      <c r="S2295" s="16">
        <f t="shared" si="701"/>
        <v>2.168323885636403E-4</v>
      </c>
      <c r="T2295" s="4">
        <f t="shared" si="712"/>
        <v>3.0790199176036922E-2</v>
      </c>
      <c r="U2295" s="4">
        <f t="shared" si="713"/>
        <v>3.0790199176036929E-2</v>
      </c>
      <c r="V2295" s="6">
        <f t="shared" si="702"/>
        <v>0</v>
      </c>
      <c r="W2295" s="16" t="str">
        <f t="shared" si="703"/>
        <v/>
      </c>
      <c r="X2295" s="4" t="str">
        <f t="shared" si="714"/>
        <v/>
      </c>
      <c r="Y2295" s="4" t="str">
        <f t="shared" si="704"/>
        <v/>
      </c>
      <c r="Z2295" s="4">
        <f t="shared" si="705"/>
        <v>5836000</v>
      </c>
      <c r="AA2295" s="16">
        <f t="shared" si="706"/>
        <v>1.199451679232351E-3</v>
      </c>
      <c r="AB2295" s="15">
        <f t="shared" si="715"/>
        <v>0.17032213845099384</v>
      </c>
      <c r="AC2295" s="15">
        <f t="shared" si="716"/>
        <v>0.17032213845099387</v>
      </c>
      <c r="AD2295" s="4">
        <v>159643</v>
      </c>
      <c r="AE2295" s="26">
        <v>1758.65</v>
      </c>
      <c r="AF2295" s="26">
        <v>1758.65</v>
      </c>
      <c r="AG2295" s="4">
        <f t="shared" si="717"/>
        <v>2254000</v>
      </c>
      <c r="AH2295" s="16">
        <f t="shared" si="707"/>
        <v>3.105590062111801E-3</v>
      </c>
      <c r="AI2295" s="15">
        <f t="shared" si="708"/>
        <v>0.44099378881987572</v>
      </c>
      <c r="AJ2295" s="15">
        <f t="shared" si="709"/>
        <v>0.44099378881987583</v>
      </c>
      <c r="AK2295" s="4">
        <f t="shared" si="710"/>
        <v>15073000</v>
      </c>
      <c r="AL2295" s="27">
        <f t="shared" si="711"/>
        <v>4.6440655476680156E-4</v>
      </c>
      <c r="AM2295" s="15">
        <f t="shared" si="718"/>
        <v>6.5945730776885828E-2</v>
      </c>
      <c r="AN2295" s="15">
        <f t="shared" si="719"/>
        <v>1.4299170319926922E-5</v>
      </c>
    </row>
    <row r="2296" spans="1:40" x14ac:dyDescent="0.2">
      <c r="A2296" s="4" t="s">
        <v>4627</v>
      </c>
      <c r="B2296" s="3" t="s">
        <v>17</v>
      </c>
      <c r="C2296" s="6">
        <v>159643</v>
      </c>
      <c r="D2296" s="3" t="s">
        <v>562</v>
      </c>
      <c r="E2296" s="6">
        <v>159648</v>
      </c>
      <c r="F2296" s="3" t="s">
        <v>3095</v>
      </c>
      <c r="G2296" s="8">
        <v>7000</v>
      </c>
      <c r="H2296" s="6">
        <v>142</v>
      </c>
      <c r="I2296" s="6">
        <v>158881</v>
      </c>
      <c r="J2296" s="13">
        <v>45138</v>
      </c>
      <c r="K2296" s="9">
        <v>6334.8534777640607</v>
      </c>
      <c r="L2296" s="4" t="s">
        <v>4627</v>
      </c>
      <c r="M2296" s="4" t="s">
        <v>4632</v>
      </c>
      <c r="N2296" s="4">
        <f>VLOOKUP(I2296,BaseModelo!$A$2:$E$5075,5)</f>
        <v>8</v>
      </c>
      <c r="P2296" s="15">
        <v>142.00000000000003</v>
      </c>
      <c r="Q2296" s="4">
        <f>VLOOKUP(I2296,BaseModelo!$A$2:$E$5075,3)</f>
        <v>132</v>
      </c>
      <c r="R2296" s="4">
        <f t="shared" si="700"/>
        <v>32283000</v>
      </c>
      <c r="S2296" s="16">
        <f t="shared" si="701"/>
        <v>2.168323885636403E-4</v>
      </c>
      <c r="T2296" s="4">
        <f t="shared" si="712"/>
        <v>3.0790199176036922E-2</v>
      </c>
      <c r="U2296" s="4">
        <f t="shared" si="713"/>
        <v>3.0790199176036929E-2</v>
      </c>
      <c r="V2296" s="6">
        <f t="shared" si="702"/>
        <v>0</v>
      </c>
      <c r="W2296" s="16" t="str">
        <f t="shared" si="703"/>
        <v/>
      </c>
      <c r="X2296" s="4" t="str">
        <f t="shared" si="714"/>
        <v/>
      </c>
      <c r="Y2296" s="4" t="str">
        <f t="shared" si="704"/>
        <v/>
      </c>
      <c r="Z2296" s="4">
        <f t="shared" si="705"/>
        <v>5836000</v>
      </c>
      <c r="AA2296" s="16">
        <f t="shared" si="706"/>
        <v>1.199451679232351E-3</v>
      </c>
      <c r="AB2296" s="15">
        <f t="shared" si="715"/>
        <v>0.17032213845099384</v>
      </c>
      <c r="AC2296" s="15">
        <f t="shared" si="716"/>
        <v>0.17032213845099387</v>
      </c>
      <c r="AD2296" s="4">
        <v>159643</v>
      </c>
      <c r="AE2296" s="26">
        <v>1758.65</v>
      </c>
      <c r="AF2296" s="26">
        <v>1758.65</v>
      </c>
      <c r="AG2296" s="4">
        <f t="shared" si="717"/>
        <v>2254000</v>
      </c>
      <c r="AH2296" s="16">
        <f t="shared" si="707"/>
        <v>3.105590062111801E-3</v>
      </c>
      <c r="AI2296" s="15">
        <f t="shared" si="708"/>
        <v>0.44099378881987572</v>
      </c>
      <c r="AJ2296" s="15">
        <f t="shared" si="709"/>
        <v>0.44099378881987583</v>
      </c>
      <c r="AK2296" s="4">
        <f t="shared" si="710"/>
        <v>15073000</v>
      </c>
      <c r="AL2296" s="27">
        <f t="shared" si="711"/>
        <v>4.6440655476680156E-4</v>
      </c>
      <c r="AM2296" s="15">
        <f t="shared" si="718"/>
        <v>6.5945730776885828E-2</v>
      </c>
      <c r="AN2296" s="15">
        <f t="shared" si="719"/>
        <v>1.4299170319926922E-5</v>
      </c>
    </row>
    <row r="2297" spans="1:40" x14ac:dyDescent="0.2">
      <c r="A2297" s="4" t="s">
        <v>4627</v>
      </c>
      <c r="B2297" s="3" t="s">
        <v>17</v>
      </c>
      <c r="C2297" s="6">
        <v>159643</v>
      </c>
      <c r="D2297" s="3" t="s">
        <v>562</v>
      </c>
      <c r="E2297" s="6">
        <v>159649</v>
      </c>
      <c r="F2297" s="3" t="s">
        <v>3096</v>
      </c>
      <c r="G2297" s="8">
        <v>7000</v>
      </c>
      <c r="H2297" s="6">
        <v>142</v>
      </c>
      <c r="I2297" s="6">
        <v>158889</v>
      </c>
      <c r="J2297" s="13">
        <v>45138</v>
      </c>
      <c r="K2297" s="9">
        <v>6334.8534777640607</v>
      </c>
      <c r="L2297" s="4" t="s">
        <v>4627</v>
      </c>
      <c r="M2297" s="4" t="s">
        <v>4632</v>
      </c>
      <c r="N2297" s="4">
        <f>VLOOKUP(I2297,BaseModelo!$A$2:$E$5075,5)</f>
        <v>6</v>
      </c>
      <c r="P2297" s="15">
        <v>142.00000000000003</v>
      </c>
      <c r="Q2297" s="4">
        <f>VLOOKUP(I2297,BaseModelo!$A$2:$E$5075,3)</f>
        <v>115</v>
      </c>
      <c r="R2297" s="4">
        <f t="shared" si="700"/>
        <v>32283000</v>
      </c>
      <c r="S2297" s="16">
        <f t="shared" si="701"/>
        <v>2.168323885636403E-4</v>
      </c>
      <c r="T2297" s="4">
        <f t="shared" si="712"/>
        <v>3.0790199176036922E-2</v>
      </c>
      <c r="U2297" s="4">
        <f t="shared" si="713"/>
        <v>3.0790199176036929E-2</v>
      </c>
      <c r="V2297" s="6">
        <f t="shared" si="702"/>
        <v>0</v>
      </c>
      <c r="W2297" s="16" t="str">
        <f t="shared" si="703"/>
        <v/>
      </c>
      <c r="X2297" s="4" t="str">
        <f t="shared" si="714"/>
        <v/>
      </c>
      <c r="Y2297" s="4" t="str">
        <f t="shared" si="704"/>
        <v/>
      </c>
      <c r="Z2297" s="4">
        <f t="shared" si="705"/>
        <v>4853000</v>
      </c>
      <c r="AA2297" s="16">
        <f t="shared" si="706"/>
        <v>1.4424067587059551E-3</v>
      </c>
      <c r="AB2297" s="15">
        <f t="shared" si="715"/>
        <v>0.20482175973624561</v>
      </c>
      <c r="AC2297" s="15">
        <f t="shared" si="716"/>
        <v>0.20482175973624567</v>
      </c>
      <c r="AD2297" s="4">
        <v>159643</v>
      </c>
      <c r="AE2297" s="26">
        <v>1758.65</v>
      </c>
      <c r="AF2297" s="26">
        <v>1758.65</v>
      </c>
      <c r="AG2297" s="4">
        <f t="shared" si="717"/>
        <v>1993000</v>
      </c>
      <c r="AH2297" s="16">
        <f t="shared" si="707"/>
        <v>3.5122930255895636E-3</v>
      </c>
      <c r="AI2297" s="15">
        <f t="shared" si="708"/>
        <v>0.498745609633718</v>
      </c>
      <c r="AJ2297" s="15">
        <f t="shared" si="709"/>
        <v>0.49874560963371811</v>
      </c>
      <c r="AK2297" s="4">
        <f t="shared" si="710"/>
        <v>15073000</v>
      </c>
      <c r="AL2297" s="27">
        <f t="shared" si="711"/>
        <v>4.6440655476680156E-4</v>
      </c>
      <c r="AM2297" s="15">
        <f t="shared" si="718"/>
        <v>6.5945730776885828E-2</v>
      </c>
      <c r="AN2297" s="15">
        <f t="shared" si="719"/>
        <v>1.4299170319926922E-5</v>
      </c>
    </row>
    <row r="2298" spans="1:40" x14ac:dyDescent="0.2">
      <c r="A2298" s="4" t="s">
        <v>4628</v>
      </c>
      <c r="B2298" s="2" t="s">
        <v>13</v>
      </c>
      <c r="C2298" s="5">
        <v>159659</v>
      </c>
      <c r="D2298" s="2" t="s">
        <v>565</v>
      </c>
      <c r="E2298" s="5">
        <v>159660</v>
      </c>
      <c r="F2298" s="2" t="s">
        <v>3109</v>
      </c>
      <c r="G2298" s="7">
        <v>11000</v>
      </c>
      <c r="H2298" s="5">
        <v>142</v>
      </c>
      <c r="I2298" s="6">
        <v>159126</v>
      </c>
      <c r="J2298" s="13">
        <v>45138</v>
      </c>
      <c r="K2298" s="9">
        <v>6364.4456014146081</v>
      </c>
      <c r="L2298" s="4" t="s">
        <v>4628</v>
      </c>
      <c r="M2298" s="4" t="s">
        <v>4632</v>
      </c>
      <c r="N2298" s="4">
        <f>VLOOKUP(I2298,BaseModelo!$A$2:$E$5075,5)</f>
        <v>10</v>
      </c>
      <c r="P2298" s="15">
        <v>132</v>
      </c>
      <c r="Q2298" s="4">
        <f>VLOOKUP(I2298,BaseModelo!$A$2:$E$5075,3)</f>
        <v>0</v>
      </c>
      <c r="R2298" s="4">
        <f t="shared" si="700"/>
        <v>32283000</v>
      </c>
      <c r="S2298" s="16">
        <f t="shared" si="701"/>
        <v>3.4073661060000617E-4</v>
      </c>
      <c r="T2298" s="4">
        <f t="shared" si="712"/>
        <v>4.8384598705200878E-2</v>
      </c>
      <c r="U2298" s="4">
        <f t="shared" si="713"/>
        <v>4.4977232599200813E-2</v>
      </c>
      <c r="V2298" s="6">
        <f t="shared" si="702"/>
        <v>0</v>
      </c>
      <c r="W2298" s="16" t="str">
        <f t="shared" si="703"/>
        <v/>
      </c>
      <c r="X2298" s="4" t="str">
        <f t="shared" si="714"/>
        <v/>
      </c>
      <c r="Y2298" s="4" t="str">
        <f t="shared" si="704"/>
        <v/>
      </c>
      <c r="Z2298" s="4">
        <f t="shared" si="705"/>
        <v>4121000</v>
      </c>
      <c r="AA2298" s="16">
        <f t="shared" si="706"/>
        <v>2.6692550351856345E-3</v>
      </c>
      <c r="AB2298" s="15">
        <f t="shared" si="715"/>
        <v>0.37903421499636009</v>
      </c>
      <c r="AC2298" s="15">
        <f t="shared" si="716"/>
        <v>0.35234166464450378</v>
      </c>
      <c r="AD2298" s="4">
        <v>159659</v>
      </c>
      <c r="AE2298" s="26">
        <v>2751.86</v>
      </c>
      <c r="AF2298" s="26">
        <v>2751.86</v>
      </c>
      <c r="AG2298" s="4">
        <f t="shared" si="717"/>
        <v>1846000</v>
      </c>
      <c r="AH2298" s="16">
        <f t="shared" si="707"/>
        <v>5.9588299024918743E-3</v>
      </c>
      <c r="AI2298" s="15">
        <f t="shared" si="708"/>
        <v>0.84615384615384615</v>
      </c>
      <c r="AJ2298" s="15">
        <f t="shared" si="709"/>
        <v>0.78656554712892746</v>
      </c>
      <c r="AK2298" s="4">
        <f t="shared" si="710"/>
        <v>16319000</v>
      </c>
      <c r="AL2298" s="27">
        <f t="shared" si="711"/>
        <v>6.7406091059501192E-4</v>
      </c>
      <c r="AM2298" s="15">
        <f t="shared" si="718"/>
        <v>9.5716649304491697E-2</v>
      </c>
      <c r="AN2298" s="15">
        <f t="shared" si="719"/>
        <v>3.0317394361860955E-5</v>
      </c>
    </row>
    <row r="2299" spans="1:40" x14ac:dyDescent="0.2">
      <c r="A2299" s="4" t="s">
        <v>4628</v>
      </c>
      <c r="B2299" s="3" t="s">
        <v>13</v>
      </c>
      <c r="C2299" s="6">
        <v>159659</v>
      </c>
      <c r="D2299" s="3" t="s">
        <v>565</v>
      </c>
      <c r="E2299" s="6">
        <v>159661</v>
      </c>
      <c r="F2299" s="3" t="s">
        <v>3116</v>
      </c>
      <c r="G2299" s="8">
        <v>11000</v>
      </c>
      <c r="H2299" s="6">
        <v>142</v>
      </c>
      <c r="I2299" s="6">
        <v>159125</v>
      </c>
      <c r="J2299" s="13">
        <v>45138</v>
      </c>
      <c r="K2299" s="9">
        <v>6364.4456014146081</v>
      </c>
      <c r="L2299" s="4" t="s">
        <v>4628</v>
      </c>
      <c r="M2299" s="4" t="s">
        <v>4632</v>
      </c>
      <c r="N2299" s="4">
        <f>VLOOKUP(I2299,BaseModelo!$A$2:$E$5075,5)</f>
        <v>9</v>
      </c>
      <c r="P2299" s="15">
        <v>132</v>
      </c>
      <c r="Q2299" s="4">
        <f>VLOOKUP(I2299,BaseModelo!$A$2:$E$5075,3)</f>
        <v>147</v>
      </c>
      <c r="R2299" s="4">
        <f t="shared" si="700"/>
        <v>32283000</v>
      </c>
      <c r="S2299" s="16">
        <f t="shared" si="701"/>
        <v>3.4073661060000617E-4</v>
      </c>
      <c r="T2299" s="4">
        <f t="shared" si="712"/>
        <v>4.8384598705200878E-2</v>
      </c>
      <c r="U2299" s="4">
        <f t="shared" si="713"/>
        <v>4.4977232599200813E-2</v>
      </c>
      <c r="V2299" s="6">
        <f t="shared" si="702"/>
        <v>0</v>
      </c>
      <c r="W2299" s="16" t="str">
        <f t="shared" si="703"/>
        <v/>
      </c>
      <c r="X2299" s="4" t="str">
        <f t="shared" si="714"/>
        <v/>
      </c>
      <c r="Y2299" s="4" t="str">
        <f t="shared" si="704"/>
        <v/>
      </c>
      <c r="Z2299" s="4">
        <f t="shared" si="705"/>
        <v>5305000</v>
      </c>
      <c r="AA2299" s="16">
        <f t="shared" si="706"/>
        <v>2.0735155513666352E-3</v>
      </c>
      <c r="AB2299" s="15">
        <f t="shared" si="715"/>
        <v>0.29443920829406223</v>
      </c>
      <c r="AC2299" s="15">
        <f t="shared" si="716"/>
        <v>0.27370405278039583</v>
      </c>
      <c r="AD2299" s="4">
        <v>159659</v>
      </c>
      <c r="AE2299" s="26">
        <v>2751.86</v>
      </c>
      <c r="AF2299" s="26">
        <v>2751.86</v>
      </c>
      <c r="AG2299" s="4">
        <f t="shared" si="717"/>
        <v>3095000</v>
      </c>
      <c r="AH2299" s="16">
        <f t="shared" si="707"/>
        <v>3.5541195476575119E-3</v>
      </c>
      <c r="AI2299" s="15">
        <f t="shared" si="708"/>
        <v>0.50468497576736671</v>
      </c>
      <c r="AJ2299" s="15">
        <f t="shared" si="709"/>
        <v>0.46914378029079157</v>
      </c>
      <c r="AK2299" s="4">
        <f t="shared" si="710"/>
        <v>16319000</v>
      </c>
      <c r="AL2299" s="27">
        <f t="shared" si="711"/>
        <v>6.7406091059501192E-4</v>
      </c>
      <c r="AM2299" s="15">
        <f t="shared" si="718"/>
        <v>9.5716649304491697E-2</v>
      </c>
      <c r="AN2299" s="15">
        <f t="shared" si="719"/>
        <v>3.0317394361860955E-5</v>
      </c>
    </row>
    <row r="2300" spans="1:40" x14ac:dyDescent="0.2">
      <c r="A2300" s="4" t="s">
        <v>4628</v>
      </c>
      <c r="B2300" s="3" t="s">
        <v>13</v>
      </c>
      <c r="C2300" s="6">
        <v>159659</v>
      </c>
      <c r="D2300" s="3" t="s">
        <v>565</v>
      </c>
      <c r="E2300" s="6">
        <v>159662</v>
      </c>
      <c r="F2300" s="3" t="s">
        <v>3117</v>
      </c>
      <c r="G2300" s="8">
        <v>15000</v>
      </c>
      <c r="H2300" s="6">
        <v>137</v>
      </c>
      <c r="I2300" s="6">
        <v>159076</v>
      </c>
      <c r="J2300" s="13">
        <v>45138</v>
      </c>
      <c r="K2300" s="9">
        <v>8678.7894564744656</v>
      </c>
      <c r="L2300" s="4" t="s">
        <v>4628</v>
      </c>
      <c r="M2300" s="4" t="s">
        <v>4632</v>
      </c>
      <c r="N2300" s="4">
        <f>VLOOKUP(I2300,BaseModelo!$A$2:$E$5075,5)</f>
        <v>8</v>
      </c>
      <c r="P2300" s="15">
        <v>132</v>
      </c>
      <c r="Q2300" s="4">
        <f>VLOOKUP(I2300,BaseModelo!$A$2:$E$5075,3)</f>
        <v>132</v>
      </c>
      <c r="R2300" s="4">
        <f t="shared" si="700"/>
        <v>32283000</v>
      </c>
      <c r="S2300" s="16">
        <f t="shared" si="701"/>
        <v>4.6464083263637206E-4</v>
      </c>
      <c r="T2300" s="4">
        <f t="shared" si="712"/>
        <v>6.3655794071182978E-2</v>
      </c>
      <c r="U2300" s="4">
        <f t="shared" si="713"/>
        <v>6.1332589908001112E-2</v>
      </c>
      <c r="V2300" s="6">
        <f t="shared" si="702"/>
        <v>0</v>
      </c>
      <c r="W2300" s="16" t="str">
        <f t="shared" si="703"/>
        <v/>
      </c>
      <c r="X2300" s="4" t="str">
        <f t="shared" si="714"/>
        <v/>
      </c>
      <c r="Y2300" s="4" t="str">
        <f t="shared" si="704"/>
        <v/>
      </c>
      <c r="Z2300" s="4">
        <f t="shared" si="705"/>
        <v>5836000</v>
      </c>
      <c r="AA2300" s="16">
        <f t="shared" si="706"/>
        <v>2.5702535983550376E-3</v>
      </c>
      <c r="AB2300" s="15">
        <f t="shared" si="715"/>
        <v>0.35212474297464014</v>
      </c>
      <c r="AC2300" s="15">
        <f t="shared" si="716"/>
        <v>0.33927347498286498</v>
      </c>
      <c r="AD2300" s="4">
        <v>159659</v>
      </c>
      <c r="AE2300" s="26">
        <v>3620.63</v>
      </c>
      <c r="AF2300" s="26">
        <v>3620.63</v>
      </c>
      <c r="AG2300" s="4">
        <f t="shared" si="717"/>
        <v>3421000</v>
      </c>
      <c r="AH2300" s="16">
        <f t="shared" si="707"/>
        <v>4.3846828412744815E-3</v>
      </c>
      <c r="AI2300" s="15">
        <f t="shared" si="708"/>
        <v>0.60070154925460395</v>
      </c>
      <c r="AJ2300" s="15">
        <f t="shared" si="709"/>
        <v>0.5787781350482315</v>
      </c>
      <c r="AK2300" s="4">
        <f t="shared" si="710"/>
        <v>16319000</v>
      </c>
      <c r="AL2300" s="27">
        <f t="shared" si="711"/>
        <v>9.1917396899319809E-4</v>
      </c>
      <c r="AM2300" s="15">
        <f t="shared" si="718"/>
        <v>0.12592683375206815</v>
      </c>
      <c r="AN2300" s="15">
        <f t="shared" si="719"/>
        <v>5.637532009436955E-5</v>
      </c>
    </row>
    <row r="2301" spans="1:40" x14ac:dyDescent="0.2">
      <c r="A2301" s="4" t="s">
        <v>4628</v>
      </c>
      <c r="B2301" s="3" t="s">
        <v>13</v>
      </c>
      <c r="C2301" s="6">
        <v>159659</v>
      </c>
      <c r="D2301" s="3" t="s">
        <v>565</v>
      </c>
      <c r="E2301" s="6">
        <v>159663</v>
      </c>
      <c r="F2301" s="3" t="s">
        <v>3118</v>
      </c>
      <c r="G2301" s="8">
        <v>10000</v>
      </c>
      <c r="H2301" s="6">
        <v>147</v>
      </c>
      <c r="I2301" s="6">
        <v>159129</v>
      </c>
      <c r="J2301" s="13">
        <v>45138</v>
      </c>
      <c r="K2301" s="9">
        <v>5785.8596376496444</v>
      </c>
      <c r="L2301" s="4" t="s">
        <v>4628</v>
      </c>
      <c r="M2301" s="4" t="s">
        <v>4632</v>
      </c>
      <c r="N2301" s="4">
        <f>VLOOKUP(I2301,BaseModelo!$A$2:$E$5075,5)</f>
        <v>7</v>
      </c>
      <c r="P2301" s="15">
        <v>142.00000000000003</v>
      </c>
      <c r="Q2301" s="4">
        <f>VLOOKUP(I2301,BaseModelo!$A$2:$E$5075,3)</f>
        <v>127</v>
      </c>
      <c r="R2301" s="4">
        <f t="shared" si="700"/>
        <v>32283000</v>
      </c>
      <c r="S2301" s="16">
        <f t="shared" si="701"/>
        <v>3.0976055509091471E-4</v>
      </c>
      <c r="T2301" s="4">
        <f t="shared" si="712"/>
        <v>4.5534801598364462E-2</v>
      </c>
      <c r="U2301" s="4">
        <f t="shared" si="713"/>
        <v>4.3985998822909898E-2</v>
      </c>
      <c r="V2301" s="6">
        <f t="shared" si="702"/>
        <v>0</v>
      </c>
      <c r="W2301" s="16" t="str">
        <f t="shared" si="703"/>
        <v/>
      </c>
      <c r="X2301" s="4" t="str">
        <f t="shared" si="714"/>
        <v/>
      </c>
      <c r="Y2301" s="4" t="str">
        <f t="shared" si="704"/>
        <v/>
      </c>
      <c r="Z2301" s="4">
        <f t="shared" si="705"/>
        <v>4022000</v>
      </c>
      <c r="AA2301" s="16">
        <f t="shared" si="706"/>
        <v>2.4863252113376429E-3</v>
      </c>
      <c r="AB2301" s="15">
        <f t="shared" si="715"/>
        <v>0.3654898060666335</v>
      </c>
      <c r="AC2301" s="15">
        <f t="shared" si="716"/>
        <v>0.35305818000994538</v>
      </c>
      <c r="AD2301" s="4">
        <v>159659</v>
      </c>
      <c r="AE2301" s="26">
        <v>1275.1400000000001</v>
      </c>
      <c r="AF2301" s="26">
        <v>1275.1400000000001</v>
      </c>
      <c r="AG2301" s="4">
        <f t="shared" si="717"/>
        <v>2184000</v>
      </c>
      <c r="AH2301" s="16">
        <f t="shared" si="707"/>
        <v>4.578754578754579E-3</v>
      </c>
      <c r="AI2301" s="15">
        <f t="shared" si="708"/>
        <v>0.67307692307692313</v>
      </c>
      <c r="AJ2301" s="15">
        <f t="shared" si="709"/>
        <v>0.65018315018315032</v>
      </c>
      <c r="AK2301" s="4">
        <f t="shared" si="710"/>
        <v>16319000</v>
      </c>
      <c r="AL2301" s="27">
        <f t="shared" si="711"/>
        <v>6.1278264599546543E-4</v>
      </c>
      <c r="AM2301" s="15">
        <f t="shared" si="718"/>
        <v>9.0079048961333424E-2</v>
      </c>
      <c r="AN2301" s="15">
        <f t="shared" si="719"/>
        <v>2.6953856745456156E-5</v>
      </c>
    </row>
    <row r="2302" spans="1:40" x14ac:dyDescent="0.2">
      <c r="A2302" s="4" t="s">
        <v>4628</v>
      </c>
      <c r="B2302" s="3" t="s">
        <v>13</v>
      </c>
      <c r="C2302" s="6">
        <v>159659</v>
      </c>
      <c r="D2302" s="3" t="s">
        <v>565</v>
      </c>
      <c r="E2302" s="6">
        <v>159664</v>
      </c>
      <c r="F2302" s="3" t="s">
        <v>3119</v>
      </c>
      <c r="G2302" s="8">
        <v>16000</v>
      </c>
      <c r="H2302" s="6">
        <v>137</v>
      </c>
      <c r="I2302" s="6">
        <v>159075</v>
      </c>
      <c r="J2302" s="13">
        <v>45138</v>
      </c>
      <c r="K2302" s="9">
        <v>9257.3754202394302</v>
      </c>
      <c r="L2302" s="4" t="s">
        <v>4628</v>
      </c>
      <c r="M2302" s="4" t="s">
        <v>4632</v>
      </c>
      <c r="N2302" s="4">
        <f>VLOOKUP(I2302,BaseModelo!$A$2:$E$5075,5)</f>
        <v>6</v>
      </c>
      <c r="P2302" s="15">
        <v>122</v>
      </c>
      <c r="Q2302" s="4">
        <f>VLOOKUP(I2302,BaseModelo!$A$2:$E$5075,3)</f>
        <v>115</v>
      </c>
      <c r="R2302" s="4">
        <f t="shared" si="700"/>
        <v>32283000</v>
      </c>
      <c r="S2302" s="16">
        <f t="shared" si="701"/>
        <v>4.9561688814546358E-4</v>
      </c>
      <c r="T2302" s="4">
        <f t="shared" si="712"/>
        <v>6.7899513675928516E-2</v>
      </c>
      <c r="U2302" s="4">
        <f t="shared" si="713"/>
        <v>6.046526035374656E-2</v>
      </c>
      <c r="V2302" s="6">
        <f t="shared" si="702"/>
        <v>0</v>
      </c>
      <c r="W2302" s="16" t="str">
        <f t="shared" si="703"/>
        <v/>
      </c>
      <c r="X2302" s="4" t="str">
        <f t="shared" si="714"/>
        <v/>
      </c>
      <c r="Y2302" s="4" t="str">
        <f t="shared" si="704"/>
        <v/>
      </c>
      <c r="Z2302" s="4">
        <f t="shared" si="705"/>
        <v>4853000</v>
      </c>
      <c r="AA2302" s="16">
        <f t="shared" si="706"/>
        <v>3.2969297341850401E-3</v>
      </c>
      <c r="AB2302" s="15">
        <f t="shared" si="715"/>
        <v>0.45167937358335047</v>
      </c>
      <c r="AC2302" s="15">
        <f t="shared" si="716"/>
        <v>0.40222542757057489</v>
      </c>
      <c r="AD2302" s="4">
        <v>159659</v>
      </c>
      <c r="AE2302" s="26">
        <v>1896.3</v>
      </c>
      <c r="AF2302" s="26">
        <v>1896.3</v>
      </c>
      <c r="AG2302" s="4">
        <f t="shared" si="717"/>
        <v>2735000</v>
      </c>
      <c r="AH2302" s="16">
        <f t="shared" si="707"/>
        <v>5.8500914076782453E-3</v>
      </c>
      <c r="AI2302" s="15">
        <f t="shared" si="708"/>
        <v>0.80146252285191966</v>
      </c>
      <c r="AJ2302" s="15">
        <f t="shared" si="709"/>
        <v>0.71371115173674593</v>
      </c>
      <c r="AK2302" s="4">
        <f t="shared" si="710"/>
        <v>16319000</v>
      </c>
      <c r="AL2302" s="27">
        <f t="shared" si="711"/>
        <v>9.8045223359274469E-4</v>
      </c>
      <c r="AM2302" s="15">
        <f t="shared" si="718"/>
        <v>0.13432195600220603</v>
      </c>
      <c r="AN2302" s="15">
        <f t="shared" si="719"/>
        <v>5.9283299568597645E-5</v>
      </c>
    </row>
    <row r="2303" spans="1:40" x14ac:dyDescent="0.2">
      <c r="A2303" s="4" t="s">
        <v>4628</v>
      </c>
      <c r="B2303" s="3" t="s">
        <v>6</v>
      </c>
      <c r="C2303" s="6">
        <v>159686</v>
      </c>
      <c r="D2303" s="3" t="s">
        <v>380</v>
      </c>
      <c r="E2303" s="6">
        <v>159694</v>
      </c>
      <c r="F2303" s="3" t="s">
        <v>3106</v>
      </c>
      <c r="G2303" s="8">
        <v>6000</v>
      </c>
      <c r="H2303" s="6">
        <v>142</v>
      </c>
      <c r="I2303" s="6">
        <v>159607</v>
      </c>
      <c r="J2303" s="13">
        <v>45138</v>
      </c>
      <c r="K2303" s="9">
        <v>6000</v>
      </c>
      <c r="L2303" s="4" t="s">
        <v>4628</v>
      </c>
      <c r="M2303" s="4" t="s">
        <v>4632</v>
      </c>
      <c r="N2303" s="4">
        <f>VLOOKUP(I2303,BaseModelo!$A$2:$E$5075,5)</f>
        <v>8</v>
      </c>
      <c r="P2303" s="15">
        <v>142.00000000000003</v>
      </c>
      <c r="Q2303" s="4">
        <f>VLOOKUP(I2303,BaseModelo!$A$2:$E$5075,3)</f>
        <v>132</v>
      </c>
      <c r="R2303" s="4">
        <f t="shared" si="700"/>
        <v>32283000</v>
      </c>
      <c r="S2303" s="16">
        <f t="shared" si="701"/>
        <v>1.8585633305454884E-4</v>
      </c>
      <c r="T2303" s="4">
        <f t="shared" si="712"/>
        <v>2.6391599293745936E-2</v>
      </c>
      <c r="U2303" s="4">
        <f t="shared" si="713"/>
        <v>2.6391599293745942E-2</v>
      </c>
      <c r="V2303" s="6">
        <f t="shared" si="702"/>
        <v>0</v>
      </c>
      <c r="W2303" s="16" t="str">
        <f t="shared" si="703"/>
        <v/>
      </c>
      <c r="X2303" s="4" t="str">
        <f t="shared" si="714"/>
        <v/>
      </c>
      <c r="Y2303" s="4" t="str">
        <f t="shared" si="704"/>
        <v/>
      </c>
      <c r="Z2303" s="4">
        <f t="shared" si="705"/>
        <v>5836000</v>
      </c>
      <c r="AA2303" s="16">
        <f t="shared" si="706"/>
        <v>1.028101439342015E-3</v>
      </c>
      <c r="AB2303" s="15">
        <f t="shared" si="715"/>
        <v>0.14599040438656613</v>
      </c>
      <c r="AC2303" s="15">
        <f t="shared" si="716"/>
        <v>0.14599040438656616</v>
      </c>
      <c r="AD2303" s="4">
        <v>159686</v>
      </c>
      <c r="AE2303" s="26">
        <v>1503.37</v>
      </c>
      <c r="AF2303" s="26">
        <v>1503.37</v>
      </c>
      <c r="AG2303" s="4">
        <f t="shared" si="717"/>
        <v>3421000</v>
      </c>
      <c r="AH2303" s="16">
        <f t="shared" si="707"/>
        <v>1.7538731365097924E-3</v>
      </c>
      <c r="AI2303" s="15">
        <f t="shared" si="708"/>
        <v>0.24904998538439052</v>
      </c>
      <c r="AJ2303" s="15">
        <f t="shared" si="709"/>
        <v>0.24904998538439058</v>
      </c>
      <c r="AK2303" s="4">
        <f t="shared" si="710"/>
        <v>16319000</v>
      </c>
      <c r="AL2303" s="27">
        <f t="shared" si="711"/>
        <v>3.6766958759727926E-4</v>
      </c>
      <c r="AM2303" s="15">
        <f t="shared" si="718"/>
        <v>5.2209081438813656E-2</v>
      </c>
      <c r="AN2303" s="15">
        <f t="shared" si="719"/>
        <v>9.7033884283642175E-6</v>
      </c>
    </row>
    <row r="2304" spans="1:40" x14ac:dyDescent="0.2">
      <c r="A2304" s="4" t="s">
        <v>4628</v>
      </c>
      <c r="B2304" s="3" t="s">
        <v>6</v>
      </c>
      <c r="C2304" s="6">
        <v>159686</v>
      </c>
      <c r="D2304" s="3" t="s">
        <v>380</v>
      </c>
      <c r="E2304" s="6">
        <v>159695</v>
      </c>
      <c r="F2304" s="3" t="s">
        <v>3107</v>
      </c>
      <c r="G2304" s="8">
        <v>6000</v>
      </c>
      <c r="H2304" s="6">
        <v>142</v>
      </c>
      <c r="I2304" s="6">
        <v>159563</v>
      </c>
      <c r="J2304" s="13">
        <v>45138</v>
      </c>
      <c r="K2304" s="9">
        <v>6000</v>
      </c>
      <c r="L2304" s="4" t="s">
        <v>4628</v>
      </c>
      <c r="M2304" s="4" t="s">
        <v>4632</v>
      </c>
      <c r="N2304" s="4">
        <f>VLOOKUP(I2304,BaseModelo!$A$2:$E$5075,5)</f>
        <v>9</v>
      </c>
      <c r="P2304" s="15">
        <v>142.00000000000003</v>
      </c>
      <c r="Q2304" s="4">
        <f>VLOOKUP(I2304,BaseModelo!$A$2:$E$5075,3)</f>
        <v>147</v>
      </c>
      <c r="R2304" s="4">
        <f t="shared" si="700"/>
        <v>32283000</v>
      </c>
      <c r="S2304" s="16">
        <f t="shared" si="701"/>
        <v>1.8585633305454884E-4</v>
      </c>
      <c r="T2304" s="4">
        <f t="shared" si="712"/>
        <v>2.6391599293745936E-2</v>
      </c>
      <c r="U2304" s="4">
        <f t="shared" si="713"/>
        <v>2.6391599293745942E-2</v>
      </c>
      <c r="V2304" s="6">
        <f t="shared" si="702"/>
        <v>0</v>
      </c>
      <c r="W2304" s="16" t="str">
        <f t="shared" si="703"/>
        <v/>
      </c>
      <c r="X2304" s="4" t="str">
        <f t="shared" si="714"/>
        <v/>
      </c>
      <c r="Y2304" s="4" t="str">
        <f t="shared" si="704"/>
        <v/>
      </c>
      <c r="Z2304" s="4">
        <f t="shared" si="705"/>
        <v>5305000</v>
      </c>
      <c r="AA2304" s="16">
        <f t="shared" si="706"/>
        <v>1.1310084825636192E-3</v>
      </c>
      <c r="AB2304" s="15">
        <f t="shared" si="715"/>
        <v>0.16060320452403393</v>
      </c>
      <c r="AC2304" s="15">
        <f t="shared" si="716"/>
        <v>0.16060320452403395</v>
      </c>
      <c r="AD2304" s="4">
        <v>159686</v>
      </c>
      <c r="AE2304" s="26">
        <v>1503.37</v>
      </c>
      <c r="AF2304" s="26">
        <v>1503.37</v>
      </c>
      <c r="AG2304" s="4">
        <f t="shared" si="717"/>
        <v>3095000</v>
      </c>
      <c r="AH2304" s="16">
        <f t="shared" si="707"/>
        <v>1.9386106623586429E-3</v>
      </c>
      <c r="AI2304" s="15">
        <f t="shared" si="708"/>
        <v>0.27528271405492727</v>
      </c>
      <c r="AJ2304" s="15">
        <f t="shared" si="709"/>
        <v>0.27528271405492732</v>
      </c>
      <c r="AK2304" s="4">
        <f t="shared" si="710"/>
        <v>16319000</v>
      </c>
      <c r="AL2304" s="27">
        <f t="shared" si="711"/>
        <v>3.6766958759727926E-4</v>
      </c>
      <c r="AM2304" s="15">
        <f t="shared" si="718"/>
        <v>5.2209081438813656E-2</v>
      </c>
      <c r="AN2304" s="15">
        <f t="shared" si="719"/>
        <v>9.7033884283642175E-6</v>
      </c>
    </row>
    <row r="2305" spans="1:40" x14ac:dyDescent="0.2">
      <c r="A2305" s="4" t="s">
        <v>4628</v>
      </c>
      <c r="B2305" s="2" t="s">
        <v>6</v>
      </c>
      <c r="C2305" s="5">
        <v>159753</v>
      </c>
      <c r="D2305" s="2" t="s">
        <v>566</v>
      </c>
      <c r="E2305" s="5">
        <v>159754</v>
      </c>
      <c r="F2305" s="2" t="s">
        <v>3110</v>
      </c>
      <c r="G2305" s="7">
        <v>8000</v>
      </c>
      <c r="H2305" s="5">
        <v>142</v>
      </c>
      <c r="I2305" s="6">
        <v>159332</v>
      </c>
      <c r="J2305" s="13">
        <v>45138</v>
      </c>
      <c r="K2305" s="9">
        <v>3251.69889643954</v>
      </c>
      <c r="L2305" s="4" t="s">
        <v>4628</v>
      </c>
      <c r="M2305" s="4" t="s">
        <v>4632</v>
      </c>
      <c r="N2305" s="4">
        <f>VLOOKUP(I2305,BaseModelo!$A$2:$E$5075,5)</f>
        <v>9</v>
      </c>
      <c r="P2305" s="15">
        <v>142.00000000000003</v>
      </c>
      <c r="Q2305" s="4">
        <f>VLOOKUP(I2305,BaseModelo!$A$2:$E$5075,3)</f>
        <v>147</v>
      </c>
      <c r="R2305" s="4">
        <f t="shared" si="700"/>
        <v>32283000</v>
      </c>
      <c r="S2305" s="16">
        <f t="shared" si="701"/>
        <v>2.4780844407273179E-4</v>
      </c>
      <c r="T2305" s="4">
        <f t="shared" si="712"/>
        <v>3.5188799058327912E-2</v>
      </c>
      <c r="U2305" s="4">
        <f t="shared" si="713"/>
        <v>3.5188799058327919E-2</v>
      </c>
      <c r="V2305" s="6">
        <f t="shared" si="702"/>
        <v>0</v>
      </c>
      <c r="W2305" s="16" t="str">
        <f t="shared" si="703"/>
        <v/>
      </c>
      <c r="X2305" s="4" t="str">
        <f t="shared" si="714"/>
        <v/>
      </c>
      <c r="Y2305" s="4" t="str">
        <f t="shared" si="704"/>
        <v/>
      </c>
      <c r="Z2305" s="4">
        <f t="shared" si="705"/>
        <v>5305000</v>
      </c>
      <c r="AA2305" s="16">
        <f t="shared" si="706"/>
        <v>1.5080113100848257E-3</v>
      </c>
      <c r="AB2305" s="15">
        <f t="shared" si="715"/>
        <v>0.21413760603204526</v>
      </c>
      <c r="AC2305" s="15">
        <f t="shared" si="716"/>
        <v>0.21413760603204529</v>
      </c>
      <c r="AD2305" s="4">
        <v>159753</v>
      </c>
      <c r="AE2305" s="26">
        <v>2013.74</v>
      </c>
      <c r="AF2305" s="26">
        <v>1200.7092860071548</v>
      </c>
      <c r="AG2305" s="4">
        <f t="shared" si="717"/>
        <v>3095000</v>
      </c>
      <c r="AH2305" s="16">
        <f t="shared" si="707"/>
        <v>2.5848142164781908E-3</v>
      </c>
      <c r="AI2305" s="15">
        <f t="shared" si="708"/>
        <v>0.3670436187399031</v>
      </c>
      <c r="AJ2305" s="15">
        <f t="shared" si="709"/>
        <v>0.36704361873990315</v>
      </c>
      <c r="AK2305" s="4">
        <f t="shared" si="710"/>
        <v>16319000</v>
      </c>
      <c r="AL2305" s="27">
        <f t="shared" si="711"/>
        <v>4.9022611679637234E-4</v>
      </c>
      <c r="AM2305" s="15">
        <f t="shared" si="718"/>
        <v>6.9612108585084875E-2</v>
      </c>
      <c r="AN2305" s="15">
        <f t="shared" si="719"/>
        <v>1.725046831709194E-5</v>
      </c>
    </row>
    <row r="2306" spans="1:40" x14ac:dyDescent="0.2">
      <c r="A2306" s="4" t="s">
        <v>4628</v>
      </c>
      <c r="B2306" s="3" t="s">
        <v>6</v>
      </c>
      <c r="C2306" s="6">
        <v>159753</v>
      </c>
      <c r="D2306" s="3" t="s">
        <v>566</v>
      </c>
      <c r="E2306" s="6">
        <v>159755</v>
      </c>
      <c r="F2306" s="3" t="s">
        <v>3120</v>
      </c>
      <c r="G2306" s="8">
        <v>8000</v>
      </c>
      <c r="H2306" s="6">
        <v>142</v>
      </c>
      <c r="I2306" s="6">
        <v>159328</v>
      </c>
      <c r="J2306" s="13">
        <v>45138</v>
      </c>
      <c r="K2306" s="9">
        <v>3251.69889643954</v>
      </c>
      <c r="L2306" s="4" t="s">
        <v>4628</v>
      </c>
      <c r="M2306" s="4" t="s">
        <v>4632</v>
      </c>
      <c r="N2306" s="4">
        <f>VLOOKUP(I2306,BaseModelo!$A$2:$E$5075,5)</f>
        <v>9</v>
      </c>
      <c r="P2306" s="15">
        <v>142.00000000000003</v>
      </c>
      <c r="Q2306" s="4">
        <f>VLOOKUP(I2306,BaseModelo!$A$2:$E$5075,3)</f>
        <v>147</v>
      </c>
      <c r="R2306" s="4">
        <f t="shared" ref="R2306:R2369" si="720">SUMIFS($G:$G,$M:$M,M2306)</f>
        <v>32283000</v>
      </c>
      <c r="S2306" s="16">
        <f t="shared" ref="S2306:S2369" si="721">G2306/R2306</f>
        <v>2.4780844407273179E-4</v>
      </c>
      <c r="T2306" s="4">
        <f t="shared" si="712"/>
        <v>3.5188799058327912E-2</v>
      </c>
      <c r="U2306" s="4">
        <f t="shared" si="713"/>
        <v>3.5188799058327919E-2</v>
      </c>
      <c r="V2306" s="6">
        <f t="shared" ref="V2306:V2369" si="722">SUMIFS($G:$G,$O:$O,O2306)</f>
        <v>0</v>
      </c>
      <c r="W2306" s="16" t="str">
        <f t="shared" ref="W2306:W2369" si="723">IFERROR(G2306/V2306,"")</f>
        <v/>
      </c>
      <c r="X2306" s="4" t="str">
        <f t="shared" si="714"/>
        <v/>
      </c>
      <c r="Y2306" s="4" t="str">
        <f t="shared" ref="Y2306:Y2369" si="724">IFERROR(W2306*P2306,"")</f>
        <v/>
      </c>
      <c r="Z2306" s="4">
        <f t="shared" ref="Z2306:Z2369" si="725">SUMIFS($G:$G,$N:$N,N2306)</f>
        <v>5305000</v>
      </c>
      <c r="AA2306" s="16">
        <f t="shared" ref="AA2306:AA2369" si="726">IFERROR(G2306/Z2306,"")</f>
        <v>1.5080113100848257E-3</v>
      </c>
      <c r="AB2306" s="15">
        <f t="shared" si="715"/>
        <v>0.21413760603204526</v>
      </c>
      <c r="AC2306" s="15">
        <f t="shared" si="716"/>
        <v>0.21413760603204529</v>
      </c>
      <c r="AD2306" s="4">
        <v>159753</v>
      </c>
      <c r="AE2306" s="26">
        <v>2013.74</v>
      </c>
      <c r="AF2306" s="26">
        <v>1200.7092860071548</v>
      </c>
      <c r="AG2306" s="4">
        <f t="shared" si="717"/>
        <v>3095000</v>
      </c>
      <c r="AH2306" s="16">
        <f t="shared" ref="AH2306:AH2369" si="727">IFERROR($G2306/AG2306,"")</f>
        <v>2.5848142164781908E-3</v>
      </c>
      <c r="AI2306" s="15">
        <f t="shared" ref="AI2306:AI2369" si="728">IFERROR(AH2306*H2306,"")</f>
        <v>0.3670436187399031</v>
      </c>
      <c r="AJ2306" s="15">
        <f t="shared" ref="AJ2306:AJ2369" si="729">IFERROR(AH2306*P2306,"")</f>
        <v>0.36704361873990315</v>
      </c>
      <c r="AK2306" s="4">
        <f t="shared" ref="AK2306:AK2369" si="730">SUMIFS($G:$G,$A:$A,$A2306,$M:$M,$M2306)</f>
        <v>16319000</v>
      </c>
      <c r="AL2306" s="27">
        <f t="shared" ref="AL2306:AL2369" si="731">IFERROR($G2306/AK2306,"")</f>
        <v>4.9022611679637234E-4</v>
      </c>
      <c r="AM2306" s="15">
        <f t="shared" si="718"/>
        <v>6.9612108585084875E-2</v>
      </c>
      <c r="AN2306" s="15">
        <f t="shared" si="719"/>
        <v>1.725046831709194E-5</v>
      </c>
    </row>
    <row r="2307" spans="1:40" x14ac:dyDescent="0.2">
      <c r="A2307" s="4" t="s">
        <v>4628</v>
      </c>
      <c r="B2307" s="3" t="s">
        <v>6</v>
      </c>
      <c r="C2307" s="6">
        <v>159753</v>
      </c>
      <c r="D2307" s="3" t="s">
        <v>566</v>
      </c>
      <c r="E2307" s="6">
        <v>159756</v>
      </c>
      <c r="F2307" s="3" t="s">
        <v>3121</v>
      </c>
      <c r="G2307" s="8">
        <v>6000</v>
      </c>
      <c r="H2307" s="6">
        <v>142</v>
      </c>
      <c r="I2307" s="6">
        <v>159373</v>
      </c>
      <c r="J2307" s="13">
        <v>45138</v>
      </c>
      <c r="K2307" s="9">
        <v>2438.7741723296549</v>
      </c>
      <c r="L2307" s="4" t="s">
        <v>4628</v>
      </c>
      <c r="M2307" s="4" t="s">
        <v>4632</v>
      </c>
      <c r="N2307" s="4">
        <f>VLOOKUP(I2307,BaseModelo!$A$2:$E$5075,5)</f>
        <v>10</v>
      </c>
      <c r="P2307" s="15">
        <v>142.00000000000003</v>
      </c>
      <c r="Q2307" s="4">
        <f>VLOOKUP(I2307,BaseModelo!$A$2:$E$5075,3)</f>
        <v>0</v>
      </c>
      <c r="R2307" s="4">
        <f t="shared" si="720"/>
        <v>32283000</v>
      </c>
      <c r="S2307" s="16">
        <f t="shared" si="721"/>
        <v>1.8585633305454884E-4</v>
      </c>
      <c r="T2307" s="4">
        <f t="shared" ref="T2307:T2370" si="732">S2307*H2307</f>
        <v>2.6391599293745936E-2</v>
      </c>
      <c r="U2307" s="4">
        <f t="shared" ref="U2307:U2370" si="733">S2307*P2307</f>
        <v>2.6391599293745942E-2</v>
      </c>
      <c r="V2307" s="6">
        <f t="shared" si="722"/>
        <v>0</v>
      </c>
      <c r="W2307" s="16" t="str">
        <f t="shared" si="723"/>
        <v/>
      </c>
      <c r="X2307" s="4" t="str">
        <f t="shared" ref="X2307:X2370" si="734">IFERROR(W2307*H2307,"")</f>
        <v/>
      </c>
      <c r="Y2307" s="4" t="str">
        <f t="shared" si="724"/>
        <v/>
      </c>
      <c r="Z2307" s="4">
        <f t="shared" si="725"/>
        <v>4121000</v>
      </c>
      <c r="AA2307" s="16">
        <f t="shared" si="726"/>
        <v>1.4559572919194371E-3</v>
      </c>
      <c r="AB2307" s="15">
        <f t="shared" ref="AB2307:AB2370" si="735">IFERROR(AA2307*H2307,"")</f>
        <v>0.20674593545256006</v>
      </c>
      <c r="AC2307" s="15">
        <f t="shared" ref="AC2307:AC2370" si="736">IFERROR(AA2307*P2307,"")</f>
        <v>0.20674593545256012</v>
      </c>
      <c r="AD2307" s="4">
        <v>159753</v>
      </c>
      <c r="AE2307" s="26">
        <v>1503.37</v>
      </c>
      <c r="AF2307" s="26">
        <v>896.39691286093341</v>
      </c>
      <c r="AG2307" s="4">
        <f t="shared" ref="AG2307:AG2370" si="737">SUMIFS($G:$G,$N:$N,$N2307,$A:$A,$A2307)</f>
        <v>1846000</v>
      </c>
      <c r="AH2307" s="16">
        <f t="shared" si="727"/>
        <v>3.2502708559046588E-3</v>
      </c>
      <c r="AI2307" s="15">
        <f t="shared" si="728"/>
        <v>0.46153846153846156</v>
      </c>
      <c r="AJ2307" s="15">
        <f t="shared" si="729"/>
        <v>0.46153846153846162</v>
      </c>
      <c r="AK2307" s="4">
        <f t="shared" si="730"/>
        <v>16319000</v>
      </c>
      <c r="AL2307" s="27">
        <f t="shared" si="731"/>
        <v>3.6766958759727926E-4</v>
      </c>
      <c r="AM2307" s="15">
        <f t="shared" ref="AM2307:AM2370" si="738">IFERROR(AL2307*H2307,"")</f>
        <v>5.2209081438813656E-2</v>
      </c>
      <c r="AN2307" s="15">
        <f t="shared" ref="AN2307:AN2370" si="739">IFERROR(AL2307*U2307,"")</f>
        <v>9.7033884283642175E-6</v>
      </c>
    </row>
    <row r="2308" spans="1:40" x14ac:dyDescent="0.2">
      <c r="A2308" s="4" t="s">
        <v>4628</v>
      </c>
      <c r="B2308" s="3" t="s">
        <v>6</v>
      </c>
      <c r="C2308" s="6">
        <v>159753</v>
      </c>
      <c r="D2308" s="3" t="s">
        <v>566</v>
      </c>
      <c r="E2308" s="6">
        <v>159758</v>
      </c>
      <c r="F2308" s="3" t="s">
        <v>3122</v>
      </c>
      <c r="G2308" s="8">
        <v>7000</v>
      </c>
      <c r="H2308" s="6">
        <v>142</v>
      </c>
      <c r="I2308" s="6">
        <v>158627</v>
      </c>
      <c r="J2308" s="13">
        <v>45138</v>
      </c>
      <c r="K2308" s="9">
        <v>2845.2365343845977</v>
      </c>
      <c r="L2308" s="4" t="s">
        <v>4628</v>
      </c>
      <c r="M2308" s="4" t="s">
        <v>4632</v>
      </c>
      <c r="N2308" s="4">
        <f>VLOOKUP(I2308,BaseModelo!$A$2:$E$5075,5)</f>
        <v>10</v>
      </c>
      <c r="P2308" s="15">
        <v>142.00000000000003</v>
      </c>
      <c r="Q2308" s="4">
        <f>VLOOKUP(I2308,BaseModelo!$A$2:$E$5075,3)</f>
        <v>0</v>
      </c>
      <c r="R2308" s="4">
        <f t="shared" si="720"/>
        <v>32283000</v>
      </c>
      <c r="S2308" s="16">
        <f t="shared" si="721"/>
        <v>2.168323885636403E-4</v>
      </c>
      <c r="T2308" s="4">
        <f t="shared" si="732"/>
        <v>3.0790199176036922E-2</v>
      </c>
      <c r="U2308" s="4">
        <f t="shared" si="733"/>
        <v>3.0790199176036929E-2</v>
      </c>
      <c r="V2308" s="6">
        <f t="shared" si="722"/>
        <v>0</v>
      </c>
      <c r="W2308" s="16" t="str">
        <f t="shared" si="723"/>
        <v/>
      </c>
      <c r="X2308" s="4" t="str">
        <f t="shared" si="734"/>
        <v/>
      </c>
      <c r="Y2308" s="4" t="str">
        <f t="shared" si="724"/>
        <v/>
      </c>
      <c r="Z2308" s="4">
        <f t="shared" si="725"/>
        <v>4121000</v>
      </c>
      <c r="AA2308" s="16">
        <f t="shared" si="726"/>
        <v>1.6986168405726766E-3</v>
      </c>
      <c r="AB2308" s="15">
        <f t="shared" si="735"/>
        <v>0.24120359136132008</v>
      </c>
      <c r="AC2308" s="15">
        <f t="shared" si="736"/>
        <v>0.24120359136132014</v>
      </c>
      <c r="AD2308" s="4">
        <v>159753</v>
      </c>
      <c r="AE2308" s="26">
        <v>1758.65</v>
      </c>
      <c r="AF2308" s="26">
        <v>1048.6097439771186</v>
      </c>
      <c r="AG2308" s="4">
        <f t="shared" si="737"/>
        <v>1846000</v>
      </c>
      <c r="AH2308" s="16">
        <f t="shared" si="727"/>
        <v>3.791982665222102E-3</v>
      </c>
      <c r="AI2308" s="15">
        <f t="shared" si="728"/>
        <v>0.53846153846153844</v>
      </c>
      <c r="AJ2308" s="15">
        <f t="shared" si="729"/>
        <v>0.53846153846153855</v>
      </c>
      <c r="AK2308" s="4">
        <f t="shared" si="730"/>
        <v>16319000</v>
      </c>
      <c r="AL2308" s="27">
        <f t="shared" si="731"/>
        <v>4.289478521968258E-4</v>
      </c>
      <c r="AM2308" s="15">
        <f t="shared" si="738"/>
        <v>6.0910595011949266E-2</v>
      </c>
      <c r="AN2308" s="15">
        <f t="shared" si="739"/>
        <v>1.3207389805273516E-5</v>
      </c>
    </row>
    <row r="2309" spans="1:40" x14ac:dyDescent="0.2">
      <c r="A2309" s="4" t="s">
        <v>4628</v>
      </c>
      <c r="B2309" s="3" t="s">
        <v>6</v>
      </c>
      <c r="C2309" s="6">
        <v>159753</v>
      </c>
      <c r="D2309" s="3" t="s">
        <v>566</v>
      </c>
      <c r="E2309" s="6">
        <v>159759</v>
      </c>
      <c r="F2309" s="3" t="s">
        <v>3123</v>
      </c>
      <c r="G2309" s="8">
        <v>7000</v>
      </c>
      <c r="H2309" s="6">
        <v>142</v>
      </c>
      <c r="I2309" s="6">
        <v>159715</v>
      </c>
      <c r="J2309" s="13">
        <v>45138</v>
      </c>
      <c r="K2309" s="9">
        <v>2845.2365343845977</v>
      </c>
      <c r="L2309" s="4" t="s">
        <v>4628</v>
      </c>
      <c r="M2309" s="4" t="s">
        <v>4632</v>
      </c>
      <c r="N2309" s="4">
        <f>VLOOKUP(I2309,BaseModelo!$A$2:$E$5075,5)</f>
        <v>10</v>
      </c>
      <c r="P2309" s="15">
        <v>142.00000000000003</v>
      </c>
      <c r="Q2309" s="4">
        <f>VLOOKUP(I2309,BaseModelo!$A$2:$E$5075,3)</f>
        <v>0</v>
      </c>
      <c r="R2309" s="4">
        <f t="shared" si="720"/>
        <v>32283000</v>
      </c>
      <c r="S2309" s="16">
        <f t="shared" si="721"/>
        <v>2.168323885636403E-4</v>
      </c>
      <c r="T2309" s="4">
        <f t="shared" si="732"/>
        <v>3.0790199176036922E-2</v>
      </c>
      <c r="U2309" s="4">
        <f t="shared" si="733"/>
        <v>3.0790199176036929E-2</v>
      </c>
      <c r="V2309" s="6">
        <f t="shared" si="722"/>
        <v>0</v>
      </c>
      <c r="W2309" s="16" t="str">
        <f t="shared" si="723"/>
        <v/>
      </c>
      <c r="X2309" s="4" t="str">
        <f t="shared" si="734"/>
        <v/>
      </c>
      <c r="Y2309" s="4" t="str">
        <f t="shared" si="724"/>
        <v/>
      </c>
      <c r="Z2309" s="4">
        <f t="shared" si="725"/>
        <v>4121000</v>
      </c>
      <c r="AA2309" s="16">
        <f t="shared" si="726"/>
        <v>1.6986168405726766E-3</v>
      </c>
      <c r="AB2309" s="15">
        <f t="shared" si="735"/>
        <v>0.24120359136132008</v>
      </c>
      <c r="AC2309" s="15">
        <f t="shared" si="736"/>
        <v>0.24120359136132014</v>
      </c>
      <c r="AD2309" s="4">
        <v>159753</v>
      </c>
      <c r="AE2309" s="26">
        <v>1758.65</v>
      </c>
      <c r="AF2309" s="26">
        <v>1048.6097439771186</v>
      </c>
      <c r="AG2309" s="4">
        <f t="shared" si="737"/>
        <v>1846000</v>
      </c>
      <c r="AH2309" s="16">
        <f t="shared" si="727"/>
        <v>3.791982665222102E-3</v>
      </c>
      <c r="AI2309" s="15">
        <f t="shared" si="728"/>
        <v>0.53846153846153844</v>
      </c>
      <c r="AJ2309" s="15">
        <f t="shared" si="729"/>
        <v>0.53846153846153855</v>
      </c>
      <c r="AK2309" s="4">
        <f t="shared" si="730"/>
        <v>16319000</v>
      </c>
      <c r="AL2309" s="27">
        <f t="shared" si="731"/>
        <v>4.289478521968258E-4</v>
      </c>
      <c r="AM2309" s="15">
        <f t="shared" si="738"/>
        <v>6.0910595011949266E-2</v>
      </c>
      <c r="AN2309" s="15">
        <f t="shared" si="739"/>
        <v>1.3207389805273516E-5</v>
      </c>
    </row>
    <row r="2310" spans="1:40" x14ac:dyDescent="0.2">
      <c r="A2310" s="4" t="s">
        <v>4627</v>
      </c>
      <c r="B2310" s="2" t="s">
        <v>17</v>
      </c>
      <c r="C2310" s="5">
        <v>159805</v>
      </c>
      <c r="D2310" s="2" t="s">
        <v>567</v>
      </c>
      <c r="E2310" s="5">
        <v>159806</v>
      </c>
      <c r="F2310" s="2" t="s">
        <v>3111</v>
      </c>
      <c r="G2310" s="7">
        <v>6000</v>
      </c>
      <c r="H2310" s="5">
        <v>142</v>
      </c>
      <c r="I2310" s="6">
        <v>159408</v>
      </c>
      <c r="J2310" s="13">
        <v>45138</v>
      </c>
      <c r="K2310" s="9">
        <v>6000</v>
      </c>
      <c r="L2310" s="4" t="s">
        <v>4627</v>
      </c>
      <c r="M2310" s="4" t="s">
        <v>4632</v>
      </c>
      <c r="N2310" s="4">
        <f>VLOOKUP(I2310,BaseModelo!$A$2:$E$5075,5)</f>
        <v>7</v>
      </c>
      <c r="P2310" s="15">
        <v>142.00000000000003</v>
      </c>
      <c r="Q2310" s="4">
        <f>VLOOKUP(I2310,BaseModelo!$A$2:$E$5075,3)</f>
        <v>127</v>
      </c>
      <c r="R2310" s="4">
        <f t="shared" si="720"/>
        <v>32283000</v>
      </c>
      <c r="S2310" s="16">
        <f t="shared" si="721"/>
        <v>1.8585633305454884E-4</v>
      </c>
      <c r="T2310" s="4">
        <f t="shared" si="732"/>
        <v>2.6391599293745936E-2</v>
      </c>
      <c r="U2310" s="4">
        <f t="shared" si="733"/>
        <v>2.6391599293745942E-2</v>
      </c>
      <c r="V2310" s="6">
        <f t="shared" si="722"/>
        <v>0</v>
      </c>
      <c r="W2310" s="16" t="str">
        <f t="shared" si="723"/>
        <v/>
      </c>
      <c r="X2310" s="4" t="str">
        <f t="shared" si="734"/>
        <v/>
      </c>
      <c r="Y2310" s="4" t="str">
        <f t="shared" si="724"/>
        <v/>
      </c>
      <c r="Z2310" s="4">
        <f t="shared" si="725"/>
        <v>4022000</v>
      </c>
      <c r="AA2310" s="16">
        <f t="shared" si="726"/>
        <v>1.4917951268025858E-3</v>
      </c>
      <c r="AB2310" s="15">
        <f t="shared" si="735"/>
        <v>0.21183490800596719</v>
      </c>
      <c r="AC2310" s="15">
        <f t="shared" si="736"/>
        <v>0.21183490800596722</v>
      </c>
      <c r="AD2310" s="4">
        <v>159805</v>
      </c>
      <c r="AE2310" s="26">
        <v>1503.37</v>
      </c>
      <c r="AF2310" s="26">
        <v>1503.37</v>
      </c>
      <c r="AG2310" s="4">
        <f t="shared" si="737"/>
        <v>1778000</v>
      </c>
      <c r="AH2310" s="16">
        <f t="shared" si="727"/>
        <v>3.3745781777277839E-3</v>
      </c>
      <c r="AI2310" s="15">
        <f t="shared" si="728"/>
        <v>0.47919010123734529</v>
      </c>
      <c r="AJ2310" s="15">
        <f t="shared" si="729"/>
        <v>0.4791901012373454</v>
      </c>
      <c r="AK2310" s="4">
        <f t="shared" si="730"/>
        <v>15073000</v>
      </c>
      <c r="AL2310" s="27">
        <f t="shared" si="731"/>
        <v>3.9806276122868704E-4</v>
      </c>
      <c r="AM2310" s="15">
        <f t="shared" si="738"/>
        <v>5.6524912094473558E-2</v>
      </c>
      <c r="AN2310" s="15">
        <f t="shared" si="739"/>
        <v>1.0505512888109577E-5</v>
      </c>
    </row>
    <row r="2311" spans="1:40" x14ac:dyDescent="0.2">
      <c r="A2311" s="4" t="s">
        <v>4627</v>
      </c>
      <c r="B2311" s="3" t="s">
        <v>17</v>
      </c>
      <c r="C2311" s="6">
        <v>159805</v>
      </c>
      <c r="D2311" s="3" t="s">
        <v>567</v>
      </c>
      <c r="E2311" s="6">
        <v>159807</v>
      </c>
      <c r="F2311" s="3" t="s">
        <v>3124</v>
      </c>
      <c r="G2311" s="8">
        <v>10000</v>
      </c>
      <c r="H2311" s="6">
        <v>142</v>
      </c>
      <c r="I2311" s="6">
        <v>159385</v>
      </c>
      <c r="J2311" s="13">
        <v>45138</v>
      </c>
      <c r="K2311" s="9">
        <v>10000</v>
      </c>
      <c r="L2311" s="4" t="s">
        <v>4627</v>
      </c>
      <c r="M2311" s="4" t="s">
        <v>4632</v>
      </c>
      <c r="N2311" s="4">
        <f>VLOOKUP(I2311,BaseModelo!$A$2:$E$5075,5)</f>
        <v>10</v>
      </c>
      <c r="P2311" s="15">
        <v>142.00000000000003</v>
      </c>
      <c r="Q2311" s="4">
        <f>VLOOKUP(I2311,BaseModelo!$A$2:$E$5075,3)</f>
        <v>0</v>
      </c>
      <c r="R2311" s="4">
        <f t="shared" si="720"/>
        <v>32283000</v>
      </c>
      <c r="S2311" s="16">
        <f t="shared" si="721"/>
        <v>3.0976055509091471E-4</v>
      </c>
      <c r="T2311" s="4">
        <f t="shared" si="732"/>
        <v>4.3985998822909891E-2</v>
      </c>
      <c r="U2311" s="4">
        <f t="shared" si="733"/>
        <v>4.3985998822909898E-2</v>
      </c>
      <c r="V2311" s="6">
        <f t="shared" si="722"/>
        <v>0</v>
      </c>
      <c r="W2311" s="16" t="str">
        <f t="shared" si="723"/>
        <v/>
      </c>
      <c r="X2311" s="4" t="str">
        <f t="shared" si="734"/>
        <v/>
      </c>
      <c r="Y2311" s="4" t="str">
        <f t="shared" si="724"/>
        <v/>
      </c>
      <c r="Z2311" s="4">
        <f t="shared" si="725"/>
        <v>4121000</v>
      </c>
      <c r="AA2311" s="16">
        <f t="shared" si="726"/>
        <v>2.4265954865323952E-3</v>
      </c>
      <c r="AB2311" s="15">
        <f t="shared" si="735"/>
        <v>0.3445765590876001</v>
      </c>
      <c r="AC2311" s="15">
        <f t="shared" si="736"/>
        <v>0.34457655908760021</v>
      </c>
      <c r="AD2311" s="4">
        <v>159805</v>
      </c>
      <c r="AE2311" s="26">
        <v>2510.34</v>
      </c>
      <c r="AF2311" s="26">
        <v>2510.34</v>
      </c>
      <c r="AG2311" s="4">
        <f t="shared" si="737"/>
        <v>2105000</v>
      </c>
      <c r="AH2311" s="16">
        <f t="shared" si="727"/>
        <v>4.7505938242280287E-3</v>
      </c>
      <c r="AI2311" s="15">
        <f t="shared" si="728"/>
        <v>0.67458432304038007</v>
      </c>
      <c r="AJ2311" s="15">
        <f t="shared" si="729"/>
        <v>0.67458432304038018</v>
      </c>
      <c r="AK2311" s="4">
        <f t="shared" si="730"/>
        <v>15073000</v>
      </c>
      <c r="AL2311" s="27">
        <f t="shared" si="731"/>
        <v>6.6343793538114506E-4</v>
      </c>
      <c r="AM2311" s="15">
        <f t="shared" si="738"/>
        <v>9.4208186824122603E-2</v>
      </c>
      <c r="AN2311" s="15">
        <f t="shared" si="739"/>
        <v>2.918198024474882E-5</v>
      </c>
    </row>
    <row r="2312" spans="1:40" x14ac:dyDescent="0.2">
      <c r="A2312" s="4" t="s">
        <v>4627</v>
      </c>
      <c r="B2312" s="3" t="s">
        <v>17</v>
      </c>
      <c r="C2312" s="6">
        <v>159805</v>
      </c>
      <c r="D2312" s="3" t="s">
        <v>567</v>
      </c>
      <c r="E2312" s="6">
        <v>159808</v>
      </c>
      <c r="F2312" s="3" t="s">
        <v>3125</v>
      </c>
      <c r="G2312" s="8">
        <v>7000</v>
      </c>
      <c r="H2312" s="6">
        <v>142</v>
      </c>
      <c r="I2312" s="6">
        <v>159396</v>
      </c>
      <c r="J2312" s="13">
        <v>45138</v>
      </c>
      <c r="K2312" s="9">
        <v>7000</v>
      </c>
      <c r="L2312" s="4" t="s">
        <v>4627</v>
      </c>
      <c r="M2312" s="4" t="s">
        <v>4632</v>
      </c>
      <c r="N2312" s="4">
        <f>VLOOKUP(I2312,BaseModelo!$A$2:$E$5075,5)</f>
        <v>10</v>
      </c>
      <c r="P2312" s="15">
        <v>142.00000000000003</v>
      </c>
      <c r="Q2312" s="4">
        <f>VLOOKUP(I2312,BaseModelo!$A$2:$E$5075,3)</f>
        <v>0</v>
      </c>
      <c r="R2312" s="4">
        <f t="shared" si="720"/>
        <v>32283000</v>
      </c>
      <c r="S2312" s="16">
        <f t="shared" si="721"/>
        <v>2.168323885636403E-4</v>
      </c>
      <c r="T2312" s="4">
        <f t="shared" si="732"/>
        <v>3.0790199176036922E-2</v>
      </c>
      <c r="U2312" s="4">
        <f t="shared" si="733"/>
        <v>3.0790199176036929E-2</v>
      </c>
      <c r="V2312" s="6">
        <f t="shared" si="722"/>
        <v>0</v>
      </c>
      <c r="W2312" s="16" t="str">
        <f t="shared" si="723"/>
        <v/>
      </c>
      <c r="X2312" s="4" t="str">
        <f t="shared" si="734"/>
        <v/>
      </c>
      <c r="Y2312" s="4" t="str">
        <f t="shared" si="724"/>
        <v/>
      </c>
      <c r="Z2312" s="4">
        <f t="shared" si="725"/>
        <v>4121000</v>
      </c>
      <c r="AA2312" s="16">
        <f t="shared" si="726"/>
        <v>1.6986168405726766E-3</v>
      </c>
      <c r="AB2312" s="15">
        <f t="shared" si="735"/>
        <v>0.24120359136132008</v>
      </c>
      <c r="AC2312" s="15">
        <f t="shared" si="736"/>
        <v>0.24120359136132014</v>
      </c>
      <c r="AD2312" s="4">
        <v>159805</v>
      </c>
      <c r="AE2312" s="26">
        <v>1758.65</v>
      </c>
      <c r="AF2312" s="26">
        <v>1758.65</v>
      </c>
      <c r="AG2312" s="4">
        <f t="shared" si="737"/>
        <v>2105000</v>
      </c>
      <c r="AH2312" s="16">
        <f t="shared" si="727"/>
        <v>3.3254156769596198E-3</v>
      </c>
      <c r="AI2312" s="15">
        <f t="shared" si="728"/>
        <v>0.47220902612826604</v>
      </c>
      <c r="AJ2312" s="15">
        <f t="shared" si="729"/>
        <v>0.4722090261282661</v>
      </c>
      <c r="AK2312" s="4">
        <f t="shared" si="730"/>
        <v>15073000</v>
      </c>
      <c r="AL2312" s="27">
        <f t="shared" si="731"/>
        <v>4.6440655476680156E-4</v>
      </c>
      <c r="AM2312" s="15">
        <f t="shared" si="738"/>
        <v>6.5945730776885828E-2</v>
      </c>
      <c r="AN2312" s="15">
        <f t="shared" si="739"/>
        <v>1.4299170319926922E-5</v>
      </c>
    </row>
    <row r="2313" spans="1:40" x14ac:dyDescent="0.2">
      <c r="A2313" s="4" t="s">
        <v>4627</v>
      </c>
      <c r="B2313" s="3" t="s">
        <v>17</v>
      </c>
      <c r="C2313" s="6">
        <v>159805</v>
      </c>
      <c r="D2313" s="3" t="s">
        <v>567</v>
      </c>
      <c r="E2313" s="6">
        <v>159809</v>
      </c>
      <c r="F2313" s="3" t="s">
        <v>3126</v>
      </c>
      <c r="G2313" s="8">
        <v>9000</v>
      </c>
      <c r="H2313" s="6">
        <v>142</v>
      </c>
      <c r="I2313" s="6">
        <v>159405</v>
      </c>
      <c r="J2313" s="13">
        <v>45138</v>
      </c>
      <c r="K2313" s="9">
        <v>9000</v>
      </c>
      <c r="L2313" s="4" t="s">
        <v>4627</v>
      </c>
      <c r="M2313" s="4" t="s">
        <v>4632</v>
      </c>
      <c r="N2313" s="4">
        <f>VLOOKUP(I2313,BaseModelo!$A$2:$E$5075,5)</f>
        <v>8</v>
      </c>
      <c r="P2313" s="15">
        <v>142.00000000000003</v>
      </c>
      <c r="Q2313" s="4">
        <f>VLOOKUP(I2313,BaseModelo!$A$2:$E$5075,3)</f>
        <v>132</v>
      </c>
      <c r="R2313" s="4">
        <f t="shared" si="720"/>
        <v>32283000</v>
      </c>
      <c r="S2313" s="16">
        <f t="shared" si="721"/>
        <v>2.7878449958182325E-4</v>
      </c>
      <c r="T2313" s="4">
        <f t="shared" si="732"/>
        <v>3.9587398940618898E-2</v>
      </c>
      <c r="U2313" s="4">
        <f t="shared" si="733"/>
        <v>3.9587398940618912E-2</v>
      </c>
      <c r="V2313" s="6">
        <f t="shared" si="722"/>
        <v>0</v>
      </c>
      <c r="W2313" s="16" t="str">
        <f t="shared" si="723"/>
        <v/>
      </c>
      <c r="X2313" s="4" t="str">
        <f t="shared" si="734"/>
        <v/>
      </c>
      <c r="Y2313" s="4" t="str">
        <f t="shared" si="724"/>
        <v/>
      </c>
      <c r="Z2313" s="4">
        <f t="shared" si="725"/>
        <v>5836000</v>
      </c>
      <c r="AA2313" s="16">
        <f t="shared" si="726"/>
        <v>1.5421521590130226E-3</v>
      </c>
      <c r="AB2313" s="15">
        <f t="shared" si="735"/>
        <v>0.2189856065798492</v>
      </c>
      <c r="AC2313" s="15">
        <f t="shared" si="736"/>
        <v>0.21898560657984925</v>
      </c>
      <c r="AD2313" s="4">
        <v>159805</v>
      </c>
      <c r="AE2313" s="26">
        <v>2255.2800000000002</v>
      </c>
      <c r="AF2313" s="26">
        <v>2255.2800000000002</v>
      </c>
      <c r="AG2313" s="4">
        <f t="shared" si="737"/>
        <v>2254000</v>
      </c>
      <c r="AH2313" s="16">
        <f t="shared" si="727"/>
        <v>3.9929015084294583E-3</v>
      </c>
      <c r="AI2313" s="15">
        <f t="shared" si="728"/>
        <v>0.56699201419698309</v>
      </c>
      <c r="AJ2313" s="15">
        <f t="shared" si="729"/>
        <v>0.5669920141969832</v>
      </c>
      <c r="AK2313" s="4">
        <f t="shared" si="730"/>
        <v>15073000</v>
      </c>
      <c r="AL2313" s="27">
        <f t="shared" si="731"/>
        <v>5.9709414184303054E-4</v>
      </c>
      <c r="AM2313" s="15">
        <f t="shared" si="738"/>
        <v>8.478736814171034E-2</v>
      </c>
      <c r="AN2313" s="15">
        <f t="shared" si="739"/>
        <v>2.3637403998246546E-5</v>
      </c>
    </row>
    <row r="2314" spans="1:40" x14ac:dyDescent="0.2">
      <c r="A2314" s="4" t="s">
        <v>4627</v>
      </c>
      <c r="B2314" s="3" t="s">
        <v>17</v>
      </c>
      <c r="C2314" s="6">
        <v>159805</v>
      </c>
      <c r="D2314" s="3" t="s">
        <v>567</v>
      </c>
      <c r="E2314" s="6">
        <v>159810</v>
      </c>
      <c r="F2314" s="3" t="s">
        <v>3127</v>
      </c>
      <c r="G2314" s="8">
        <v>10000</v>
      </c>
      <c r="H2314" s="6">
        <v>142</v>
      </c>
      <c r="I2314" s="6">
        <v>159452</v>
      </c>
      <c r="J2314" s="13">
        <v>45138</v>
      </c>
      <c r="K2314" s="9">
        <v>10000</v>
      </c>
      <c r="L2314" s="4" t="s">
        <v>4627</v>
      </c>
      <c r="M2314" s="4" t="s">
        <v>4632</v>
      </c>
      <c r="N2314" s="4">
        <f>VLOOKUP(I2314,BaseModelo!$A$2:$E$5075,5)</f>
        <v>7</v>
      </c>
      <c r="P2314" s="15">
        <v>142.00000000000003</v>
      </c>
      <c r="Q2314" s="4">
        <f>VLOOKUP(I2314,BaseModelo!$A$2:$E$5075,3)</f>
        <v>127</v>
      </c>
      <c r="R2314" s="4">
        <f t="shared" si="720"/>
        <v>32283000</v>
      </c>
      <c r="S2314" s="16">
        <f t="shared" si="721"/>
        <v>3.0976055509091471E-4</v>
      </c>
      <c r="T2314" s="4">
        <f t="shared" si="732"/>
        <v>4.3985998822909891E-2</v>
      </c>
      <c r="U2314" s="4">
        <f t="shared" si="733"/>
        <v>4.3985998822909898E-2</v>
      </c>
      <c r="V2314" s="6">
        <f t="shared" si="722"/>
        <v>0</v>
      </c>
      <c r="W2314" s="16" t="str">
        <f t="shared" si="723"/>
        <v/>
      </c>
      <c r="X2314" s="4" t="str">
        <f t="shared" si="734"/>
        <v/>
      </c>
      <c r="Y2314" s="4" t="str">
        <f t="shared" si="724"/>
        <v/>
      </c>
      <c r="Z2314" s="4">
        <f t="shared" si="725"/>
        <v>4022000</v>
      </c>
      <c r="AA2314" s="16">
        <f t="shared" si="726"/>
        <v>2.4863252113376429E-3</v>
      </c>
      <c r="AB2314" s="15">
        <f t="shared" si="735"/>
        <v>0.35305818000994527</v>
      </c>
      <c r="AC2314" s="15">
        <f t="shared" si="736"/>
        <v>0.35305818000994538</v>
      </c>
      <c r="AD2314" s="4">
        <v>159805</v>
      </c>
      <c r="AE2314" s="26">
        <v>2510.34</v>
      </c>
      <c r="AF2314" s="26">
        <v>2510.34</v>
      </c>
      <c r="AG2314" s="4">
        <f t="shared" si="737"/>
        <v>1778000</v>
      </c>
      <c r="AH2314" s="16">
        <f t="shared" si="727"/>
        <v>5.6242969628796397E-3</v>
      </c>
      <c r="AI2314" s="15">
        <f t="shared" si="728"/>
        <v>0.79865016872890882</v>
      </c>
      <c r="AJ2314" s="15">
        <f t="shared" si="729"/>
        <v>0.79865016872890904</v>
      </c>
      <c r="AK2314" s="4">
        <f t="shared" si="730"/>
        <v>15073000</v>
      </c>
      <c r="AL2314" s="27">
        <f t="shared" si="731"/>
        <v>6.6343793538114506E-4</v>
      </c>
      <c r="AM2314" s="15">
        <f t="shared" si="738"/>
        <v>9.4208186824122603E-2</v>
      </c>
      <c r="AN2314" s="15">
        <f t="shared" si="739"/>
        <v>2.918198024474882E-5</v>
      </c>
    </row>
    <row r="2315" spans="1:40" x14ac:dyDescent="0.2">
      <c r="A2315" s="4" t="s">
        <v>4627</v>
      </c>
      <c r="B2315" s="3" t="s">
        <v>17</v>
      </c>
      <c r="C2315" s="6">
        <v>159805</v>
      </c>
      <c r="D2315" s="3" t="s">
        <v>567</v>
      </c>
      <c r="E2315" s="6">
        <v>159811</v>
      </c>
      <c r="F2315" s="3" t="s">
        <v>3128</v>
      </c>
      <c r="G2315" s="8">
        <v>7000</v>
      </c>
      <c r="H2315" s="6">
        <v>142</v>
      </c>
      <c r="I2315" s="6">
        <v>159387</v>
      </c>
      <c r="J2315" s="13">
        <v>45138</v>
      </c>
      <c r="K2315" s="9">
        <v>7000</v>
      </c>
      <c r="L2315" s="4" t="s">
        <v>4627</v>
      </c>
      <c r="M2315" s="4" t="s">
        <v>4632</v>
      </c>
      <c r="N2315" s="4">
        <f>VLOOKUP(I2315,BaseModelo!$A$2:$E$5075,5)</f>
        <v>10</v>
      </c>
      <c r="P2315" s="15">
        <v>142.00000000000003</v>
      </c>
      <c r="Q2315" s="4">
        <f>VLOOKUP(I2315,BaseModelo!$A$2:$E$5075,3)</f>
        <v>0</v>
      </c>
      <c r="R2315" s="4">
        <f t="shared" si="720"/>
        <v>32283000</v>
      </c>
      <c r="S2315" s="16">
        <f t="shared" si="721"/>
        <v>2.168323885636403E-4</v>
      </c>
      <c r="T2315" s="4">
        <f t="shared" si="732"/>
        <v>3.0790199176036922E-2</v>
      </c>
      <c r="U2315" s="4">
        <f t="shared" si="733"/>
        <v>3.0790199176036929E-2</v>
      </c>
      <c r="V2315" s="6">
        <f t="shared" si="722"/>
        <v>0</v>
      </c>
      <c r="W2315" s="16" t="str">
        <f t="shared" si="723"/>
        <v/>
      </c>
      <c r="X2315" s="4" t="str">
        <f t="shared" si="734"/>
        <v/>
      </c>
      <c r="Y2315" s="4" t="str">
        <f t="shared" si="724"/>
        <v/>
      </c>
      <c r="Z2315" s="4">
        <f t="shared" si="725"/>
        <v>4121000</v>
      </c>
      <c r="AA2315" s="16">
        <f t="shared" si="726"/>
        <v>1.6986168405726766E-3</v>
      </c>
      <c r="AB2315" s="15">
        <f t="shared" si="735"/>
        <v>0.24120359136132008</v>
      </c>
      <c r="AC2315" s="15">
        <f t="shared" si="736"/>
        <v>0.24120359136132014</v>
      </c>
      <c r="AD2315" s="4">
        <v>159805</v>
      </c>
      <c r="AE2315" s="26">
        <v>1758.65</v>
      </c>
      <c r="AF2315" s="26">
        <v>1758.65</v>
      </c>
      <c r="AG2315" s="4">
        <f t="shared" si="737"/>
        <v>2105000</v>
      </c>
      <c r="AH2315" s="16">
        <f t="shared" si="727"/>
        <v>3.3254156769596198E-3</v>
      </c>
      <c r="AI2315" s="15">
        <f t="shared" si="728"/>
        <v>0.47220902612826604</v>
      </c>
      <c r="AJ2315" s="15">
        <f t="shared" si="729"/>
        <v>0.4722090261282661</v>
      </c>
      <c r="AK2315" s="4">
        <f t="shared" si="730"/>
        <v>15073000</v>
      </c>
      <c r="AL2315" s="27">
        <f t="shared" si="731"/>
        <v>4.6440655476680156E-4</v>
      </c>
      <c r="AM2315" s="15">
        <f t="shared" si="738"/>
        <v>6.5945730776885828E-2</v>
      </c>
      <c r="AN2315" s="15">
        <f t="shared" si="739"/>
        <v>1.4299170319926922E-5</v>
      </c>
    </row>
    <row r="2316" spans="1:40" x14ac:dyDescent="0.2">
      <c r="A2316" s="4" t="s">
        <v>4628</v>
      </c>
      <c r="B2316" s="2" t="s">
        <v>15</v>
      </c>
      <c r="C2316" s="5">
        <v>159812</v>
      </c>
      <c r="D2316" s="2" t="s">
        <v>569</v>
      </c>
      <c r="E2316" s="5">
        <v>159813</v>
      </c>
      <c r="F2316" s="2" t="s">
        <v>3130</v>
      </c>
      <c r="G2316" s="7">
        <v>8000</v>
      </c>
      <c r="H2316" s="5">
        <v>100</v>
      </c>
      <c r="I2316" s="6">
        <v>159370</v>
      </c>
      <c r="J2316" s="13">
        <v>45138</v>
      </c>
      <c r="K2316" s="9">
        <v>8000</v>
      </c>
      <c r="L2316" s="4" t="s">
        <v>4628</v>
      </c>
      <c r="M2316" s="4" t="s">
        <v>4632</v>
      </c>
      <c r="N2316" s="4">
        <f>VLOOKUP(I2316,BaseModelo!$A$2:$E$5075,5)</f>
        <v>9</v>
      </c>
      <c r="P2316" s="15">
        <v>142.00000000000003</v>
      </c>
      <c r="Q2316" s="4">
        <f>VLOOKUP(I2316,BaseModelo!$A$2:$E$5075,3)</f>
        <v>147</v>
      </c>
      <c r="R2316" s="4">
        <f t="shared" si="720"/>
        <v>32283000</v>
      </c>
      <c r="S2316" s="16">
        <f t="shared" si="721"/>
        <v>2.4780844407273179E-4</v>
      </c>
      <c r="T2316" s="4">
        <f t="shared" si="732"/>
        <v>2.478084440727318E-2</v>
      </c>
      <c r="U2316" s="4">
        <f t="shared" si="733"/>
        <v>3.5188799058327919E-2</v>
      </c>
      <c r="V2316" s="6">
        <f t="shared" si="722"/>
        <v>0</v>
      </c>
      <c r="W2316" s="16" t="str">
        <f t="shared" si="723"/>
        <v/>
      </c>
      <c r="X2316" s="4" t="str">
        <f t="shared" si="734"/>
        <v/>
      </c>
      <c r="Y2316" s="4" t="str">
        <f t="shared" si="724"/>
        <v/>
      </c>
      <c r="Z2316" s="4">
        <f t="shared" si="725"/>
        <v>5305000</v>
      </c>
      <c r="AA2316" s="16">
        <f t="shared" si="726"/>
        <v>1.5080113100848257E-3</v>
      </c>
      <c r="AB2316" s="15">
        <f t="shared" si="735"/>
        <v>0.15080113100848258</v>
      </c>
      <c r="AC2316" s="15">
        <f t="shared" si="736"/>
        <v>0.21413760603204529</v>
      </c>
      <c r="AD2316" s="4">
        <v>159812</v>
      </c>
      <c r="AE2316" s="26">
        <v>1393.15</v>
      </c>
      <c r="AF2316" s="26">
        <v>1393.15</v>
      </c>
      <c r="AG2316" s="4">
        <f t="shared" si="737"/>
        <v>3095000</v>
      </c>
      <c r="AH2316" s="16">
        <f t="shared" si="727"/>
        <v>2.5848142164781908E-3</v>
      </c>
      <c r="AI2316" s="15">
        <f t="shared" si="728"/>
        <v>0.25848142164781907</v>
      </c>
      <c r="AJ2316" s="15">
        <f t="shared" si="729"/>
        <v>0.36704361873990315</v>
      </c>
      <c r="AK2316" s="4">
        <f t="shared" si="730"/>
        <v>16319000</v>
      </c>
      <c r="AL2316" s="27">
        <f t="shared" si="731"/>
        <v>4.9022611679637234E-4</v>
      </c>
      <c r="AM2316" s="15">
        <f t="shared" si="738"/>
        <v>4.9022611679637236E-2</v>
      </c>
      <c r="AN2316" s="15">
        <f t="shared" si="739"/>
        <v>1.725046831709194E-5</v>
      </c>
    </row>
    <row r="2317" spans="1:40" x14ac:dyDescent="0.2">
      <c r="A2317" s="4" t="s">
        <v>4628</v>
      </c>
      <c r="B2317" s="3" t="s">
        <v>15</v>
      </c>
      <c r="C2317" s="6">
        <v>159812</v>
      </c>
      <c r="D2317" s="3" t="s">
        <v>569</v>
      </c>
      <c r="E2317" s="6">
        <v>159814</v>
      </c>
      <c r="F2317" s="3" t="s">
        <v>3143</v>
      </c>
      <c r="G2317" s="8">
        <v>7000</v>
      </c>
      <c r="H2317" s="6">
        <v>100</v>
      </c>
      <c r="I2317" s="6">
        <v>159368</v>
      </c>
      <c r="J2317" s="13">
        <v>45138</v>
      </c>
      <c r="K2317" s="9">
        <v>7000</v>
      </c>
      <c r="L2317" s="4" t="s">
        <v>4628</v>
      </c>
      <c r="M2317" s="4" t="s">
        <v>4632</v>
      </c>
      <c r="N2317" s="4">
        <f>VLOOKUP(I2317,BaseModelo!$A$2:$E$5075,5)</f>
        <v>9</v>
      </c>
      <c r="P2317" s="15">
        <v>142.00000000000003</v>
      </c>
      <c r="Q2317" s="4">
        <f>VLOOKUP(I2317,BaseModelo!$A$2:$E$5075,3)</f>
        <v>147</v>
      </c>
      <c r="R2317" s="4">
        <f t="shared" si="720"/>
        <v>32283000</v>
      </c>
      <c r="S2317" s="16">
        <f t="shared" si="721"/>
        <v>2.168323885636403E-4</v>
      </c>
      <c r="T2317" s="4">
        <f t="shared" si="732"/>
        <v>2.1683238856364029E-2</v>
      </c>
      <c r="U2317" s="4">
        <f t="shared" si="733"/>
        <v>3.0790199176036929E-2</v>
      </c>
      <c r="V2317" s="6">
        <f t="shared" si="722"/>
        <v>0</v>
      </c>
      <c r="W2317" s="16" t="str">
        <f t="shared" si="723"/>
        <v/>
      </c>
      <c r="X2317" s="4" t="str">
        <f t="shared" si="734"/>
        <v/>
      </c>
      <c r="Y2317" s="4" t="str">
        <f t="shared" si="724"/>
        <v/>
      </c>
      <c r="Z2317" s="4">
        <f t="shared" si="725"/>
        <v>5305000</v>
      </c>
      <c r="AA2317" s="16">
        <f t="shared" si="726"/>
        <v>1.3195098963242225E-3</v>
      </c>
      <c r="AB2317" s="15">
        <f t="shared" si="735"/>
        <v>0.13195098963242224</v>
      </c>
      <c r="AC2317" s="15">
        <f t="shared" si="736"/>
        <v>0.18737040527803964</v>
      </c>
      <c r="AD2317" s="4">
        <v>159812</v>
      </c>
      <c r="AE2317" s="26">
        <v>1220.7</v>
      </c>
      <c r="AF2317" s="26">
        <v>1220.7</v>
      </c>
      <c r="AG2317" s="4">
        <f t="shared" si="737"/>
        <v>3095000</v>
      </c>
      <c r="AH2317" s="16">
        <f t="shared" si="727"/>
        <v>2.2617124394184169E-3</v>
      </c>
      <c r="AI2317" s="15">
        <f t="shared" si="728"/>
        <v>0.22617124394184168</v>
      </c>
      <c r="AJ2317" s="15">
        <f t="shared" si="729"/>
        <v>0.32116316639741527</v>
      </c>
      <c r="AK2317" s="4">
        <f t="shared" si="730"/>
        <v>16319000</v>
      </c>
      <c r="AL2317" s="27">
        <f t="shared" si="731"/>
        <v>4.289478521968258E-4</v>
      </c>
      <c r="AM2317" s="15">
        <f t="shared" si="738"/>
        <v>4.2894785219682582E-2</v>
      </c>
      <c r="AN2317" s="15">
        <f t="shared" si="739"/>
        <v>1.3207389805273516E-5</v>
      </c>
    </row>
    <row r="2318" spans="1:40" x14ac:dyDescent="0.2">
      <c r="A2318" s="4" t="s">
        <v>4628</v>
      </c>
      <c r="B2318" s="3" t="s">
        <v>15</v>
      </c>
      <c r="C2318" s="6">
        <v>159812</v>
      </c>
      <c r="D2318" s="3" t="s">
        <v>569</v>
      </c>
      <c r="E2318" s="6">
        <v>159815</v>
      </c>
      <c r="F2318" s="3" t="s">
        <v>3144</v>
      </c>
      <c r="G2318" s="8">
        <v>7000</v>
      </c>
      <c r="H2318" s="6">
        <v>100</v>
      </c>
      <c r="I2318" s="6">
        <v>159113</v>
      </c>
      <c r="J2318" s="13">
        <v>45138</v>
      </c>
      <c r="K2318" s="9">
        <v>7000</v>
      </c>
      <c r="L2318" s="4" t="s">
        <v>4628</v>
      </c>
      <c r="M2318" s="4" t="s">
        <v>4632</v>
      </c>
      <c r="N2318" s="4">
        <f>VLOOKUP(I2318,BaseModelo!$A$2:$E$5075,5)</f>
        <v>6</v>
      </c>
      <c r="P2318" s="15">
        <v>142.00000000000003</v>
      </c>
      <c r="Q2318" s="4">
        <f>VLOOKUP(I2318,BaseModelo!$A$2:$E$5075,3)</f>
        <v>115</v>
      </c>
      <c r="R2318" s="4">
        <f t="shared" si="720"/>
        <v>32283000</v>
      </c>
      <c r="S2318" s="16">
        <f t="shared" si="721"/>
        <v>2.168323885636403E-4</v>
      </c>
      <c r="T2318" s="4">
        <f t="shared" si="732"/>
        <v>2.1683238856364029E-2</v>
      </c>
      <c r="U2318" s="4">
        <f t="shared" si="733"/>
        <v>3.0790199176036929E-2</v>
      </c>
      <c r="V2318" s="6">
        <f t="shared" si="722"/>
        <v>0</v>
      </c>
      <c r="W2318" s="16" t="str">
        <f t="shared" si="723"/>
        <v/>
      </c>
      <c r="X2318" s="4" t="str">
        <f t="shared" si="734"/>
        <v/>
      </c>
      <c r="Y2318" s="4" t="str">
        <f t="shared" si="724"/>
        <v/>
      </c>
      <c r="Z2318" s="4">
        <f t="shared" si="725"/>
        <v>4853000</v>
      </c>
      <c r="AA2318" s="16">
        <f t="shared" si="726"/>
        <v>1.4424067587059551E-3</v>
      </c>
      <c r="AB2318" s="15">
        <f t="shared" si="735"/>
        <v>0.1442406758705955</v>
      </c>
      <c r="AC2318" s="15">
        <f t="shared" si="736"/>
        <v>0.20482175973624567</v>
      </c>
      <c r="AD2318" s="4">
        <v>159812</v>
      </c>
      <c r="AE2318" s="26">
        <v>1220.7</v>
      </c>
      <c r="AF2318" s="26">
        <v>1220.7</v>
      </c>
      <c r="AG2318" s="4">
        <f t="shared" si="737"/>
        <v>2735000</v>
      </c>
      <c r="AH2318" s="16">
        <f t="shared" si="727"/>
        <v>2.5594149908592322E-3</v>
      </c>
      <c r="AI2318" s="15">
        <f t="shared" si="728"/>
        <v>0.25594149908592323</v>
      </c>
      <c r="AJ2318" s="15">
        <f t="shared" si="729"/>
        <v>0.36343692870201105</v>
      </c>
      <c r="AK2318" s="4">
        <f t="shared" si="730"/>
        <v>16319000</v>
      </c>
      <c r="AL2318" s="27">
        <f t="shared" si="731"/>
        <v>4.289478521968258E-4</v>
      </c>
      <c r="AM2318" s="15">
        <f t="shared" si="738"/>
        <v>4.2894785219682582E-2</v>
      </c>
      <c r="AN2318" s="15">
        <f t="shared" si="739"/>
        <v>1.3207389805273516E-5</v>
      </c>
    </row>
    <row r="2319" spans="1:40" x14ac:dyDescent="0.2">
      <c r="A2319" s="4" t="s">
        <v>4628</v>
      </c>
      <c r="B2319" s="3" t="s">
        <v>15</v>
      </c>
      <c r="C2319" s="6">
        <v>159812</v>
      </c>
      <c r="D2319" s="3" t="s">
        <v>569</v>
      </c>
      <c r="E2319" s="6">
        <v>159816</v>
      </c>
      <c r="F2319" s="3" t="s">
        <v>3145</v>
      </c>
      <c r="G2319" s="8">
        <v>7000</v>
      </c>
      <c r="H2319" s="6">
        <v>100</v>
      </c>
      <c r="I2319" s="6">
        <v>159114</v>
      </c>
      <c r="J2319" s="13">
        <v>45138</v>
      </c>
      <c r="K2319" s="9">
        <v>7000</v>
      </c>
      <c r="L2319" s="4" t="s">
        <v>4628</v>
      </c>
      <c r="M2319" s="4" t="s">
        <v>4632</v>
      </c>
      <c r="N2319" s="4">
        <f>VLOOKUP(I2319,BaseModelo!$A$2:$E$5075,5)</f>
        <v>6</v>
      </c>
      <c r="P2319" s="15">
        <v>142.00000000000003</v>
      </c>
      <c r="Q2319" s="4">
        <f>VLOOKUP(I2319,BaseModelo!$A$2:$E$5075,3)</f>
        <v>115</v>
      </c>
      <c r="R2319" s="4">
        <f t="shared" si="720"/>
        <v>32283000</v>
      </c>
      <c r="S2319" s="16">
        <f t="shared" si="721"/>
        <v>2.168323885636403E-4</v>
      </c>
      <c r="T2319" s="4">
        <f t="shared" si="732"/>
        <v>2.1683238856364029E-2</v>
      </c>
      <c r="U2319" s="4">
        <f t="shared" si="733"/>
        <v>3.0790199176036929E-2</v>
      </c>
      <c r="V2319" s="6">
        <f t="shared" si="722"/>
        <v>0</v>
      </c>
      <c r="W2319" s="16" t="str">
        <f t="shared" si="723"/>
        <v/>
      </c>
      <c r="X2319" s="4" t="str">
        <f t="shared" si="734"/>
        <v/>
      </c>
      <c r="Y2319" s="4" t="str">
        <f t="shared" si="724"/>
        <v/>
      </c>
      <c r="Z2319" s="4">
        <f t="shared" si="725"/>
        <v>4853000</v>
      </c>
      <c r="AA2319" s="16">
        <f t="shared" si="726"/>
        <v>1.4424067587059551E-3</v>
      </c>
      <c r="AB2319" s="15">
        <f t="shared" si="735"/>
        <v>0.1442406758705955</v>
      </c>
      <c r="AC2319" s="15">
        <f t="shared" si="736"/>
        <v>0.20482175973624567</v>
      </c>
      <c r="AD2319" s="4">
        <v>159812</v>
      </c>
      <c r="AE2319" s="26">
        <v>1220.7</v>
      </c>
      <c r="AF2319" s="26">
        <v>1220.7</v>
      </c>
      <c r="AG2319" s="4">
        <f t="shared" si="737"/>
        <v>2735000</v>
      </c>
      <c r="AH2319" s="16">
        <f t="shared" si="727"/>
        <v>2.5594149908592322E-3</v>
      </c>
      <c r="AI2319" s="15">
        <f t="shared" si="728"/>
        <v>0.25594149908592323</v>
      </c>
      <c r="AJ2319" s="15">
        <f t="shared" si="729"/>
        <v>0.36343692870201105</v>
      </c>
      <c r="AK2319" s="4">
        <f t="shared" si="730"/>
        <v>16319000</v>
      </c>
      <c r="AL2319" s="27">
        <f t="shared" si="731"/>
        <v>4.289478521968258E-4</v>
      </c>
      <c r="AM2319" s="15">
        <f t="shared" si="738"/>
        <v>4.2894785219682582E-2</v>
      </c>
      <c r="AN2319" s="15">
        <f t="shared" si="739"/>
        <v>1.3207389805273516E-5</v>
      </c>
    </row>
    <row r="2320" spans="1:40" x14ac:dyDescent="0.2">
      <c r="A2320" s="4" t="s">
        <v>4628</v>
      </c>
      <c r="B2320" s="3" t="s">
        <v>15</v>
      </c>
      <c r="C2320" s="6">
        <v>159812</v>
      </c>
      <c r="D2320" s="3" t="s">
        <v>569</v>
      </c>
      <c r="E2320" s="6">
        <v>159817</v>
      </c>
      <c r="F2320" s="3" t="s">
        <v>3146</v>
      </c>
      <c r="G2320" s="8">
        <v>7000</v>
      </c>
      <c r="H2320" s="6">
        <v>100</v>
      </c>
      <c r="I2320" s="6">
        <v>159724</v>
      </c>
      <c r="J2320" s="13">
        <v>45138</v>
      </c>
      <c r="K2320" s="9">
        <v>7000</v>
      </c>
      <c r="L2320" s="4" t="s">
        <v>4628</v>
      </c>
      <c r="M2320" s="4" t="s">
        <v>4632</v>
      </c>
      <c r="N2320" s="4">
        <f>VLOOKUP(I2320,BaseModelo!$A$2:$E$5075,5)</f>
        <v>5</v>
      </c>
      <c r="P2320" s="15">
        <v>142.00000000000003</v>
      </c>
      <c r="Q2320" s="4">
        <f>VLOOKUP(I2320,BaseModelo!$A$2:$E$5075,3)</f>
        <v>110</v>
      </c>
      <c r="R2320" s="4">
        <f t="shared" si="720"/>
        <v>32283000</v>
      </c>
      <c r="S2320" s="16">
        <f t="shared" si="721"/>
        <v>2.168323885636403E-4</v>
      </c>
      <c r="T2320" s="4">
        <f t="shared" si="732"/>
        <v>2.1683238856364029E-2</v>
      </c>
      <c r="U2320" s="4">
        <f t="shared" si="733"/>
        <v>3.0790199176036929E-2</v>
      </c>
      <c r="V2320" s="6">
        <f t="shared" si="722"/>
        <v>0</v>
      </c>
      <c r="W2320" s="16" t="str">
        <f t="shared" si="723"/>
        <v/>
      </c>
      <c r="X2320" s="4" t="str">
        <f t="shared" si="734"/>
        <v/>
      </c>
      <c r="Y2320" s="4" t="str">
        <f t="shared" si="724"/>
        <v/>
      </c>
      <c r="Z2320" s="4">
        <f t="shared" si="725"/>
        <v>4058000</v>
      </c>
      <c r="AA2320" s="16">
        <f t="shared" si="726"/>
        <v>1.7249876786594382E-3</v>
      </c>
      <c r="AB2320" s="15">
        <f t="shared" si="735"/>
        <v>0.17249876786594381</v>
      </c>
      <c r="AC2320" s="15">
        <f t="shared" si="736"/>
        <v>0.24494825036964027</v>
      </c>
      <c r="AD2320" s="4">
        <v>159812</v>
      </c>
      <c r="AE2320" s="26">
        <v>1220.7</v>
      </c>
      <c r="AF2320" s="26">
        <v>1220.7</v>
      </c>
      <c r="AG2320" s="4">
        <f t="shared" si="737"/>
        <v>2193000</v>
      </c>
      <c r="AH2320" s="16">
        <f t="shared" si="727"/>
        <v>3.1919744642042863E-3</v>
      </c>
      <c r="AI2320" s="15">
        <f t="shared" si="728"/>
        <v>0.31919744642042863</v>
      </c>
      <c r="AJ2320" s="15">
        <f t="shared" si="729"/>
        <v>0.45326037391700874</v>
      </c>
      <c r="AK2320" s="4">
        <f t="shared" si="730"/>
        <v>16319000</v>
      </c>
      <c r="AL2320" s="27">
        <f t="shared" si="731"/>
        <v>4.289478521968258E-4</v>
      </c>
      <c r="AM2320" s="15">
        <f t="shared" si="738"/>
        <v>4.2894785219682582E-2</v>
      </c>
      <c r="AN2320" s="15">
        <f t="shared" si="739"/>
        <v>1.3207389805273516E-5</v>
      </c>
    </row>
    <row r="2321" spans="1:40" x14ac:dyDescent="0.2">
      <c r="A2321" s="4" t="s">
        <v>4627</v>
      </c>
      <c r="B2321" s="2" t="s">
        <v>3</v>
      </c>
      <c r="C2321" s="5">
        <v>159839</v>
      </c>
      <c r="D2321" s="2" t="s">
        <v>570</v>
      </c>
      <c r="E2321" s="5">
        <v>159840</v>
      </c>
      <c r="F2321" s="2" t="s">
        <v>3131</v>
      </c>
      <c r="G2321" s="7">
        <v>30000</v>
      </c>
      <c r="H2321" s="5">
        <v>80</v>
      </c>
      <c r="I2321" s="6">
        <v>159083</v>
      </c>
      <c r="J2321" s="13">
        <v>45138</v>
      </c>
      <c r="K2321" s="9">
        <v>30000</v>
      </c>
      <c r="L2321" s="4" t="s">
        <v>4627</v>
      </c>
      <c r="M2321" s="4" t="s">
        <v>4632</v>
      </c>
      <c r="N2321" s="4">
        <f>VLOOKUP(I2321,BaseModelo!$A$2:$E$5075,5)</f>
        <v>2</v>
      </c>
      <c r="P2321" s="15">
        <v>100</v>
      </c>
      <c r="Q2321" s="4">
        <f>VLOOKUP(I2321,BaseModelo!$A$2:$E$5075,3)</f>
        <v>100</v>
      </c>
      <c r="R2321" s="4">
        <f t="shared" si="720"/>
        <v>32283000</v>
      </c>
      <c r="S2321" s="16">
        <f t="shared" si="721"/>
        <v>9.2928166527274413E-4</v>
      </c>
      <c r="T2321" s="4">
        <f t="shared" si="732"/>
        <v>7.4342533221819523E-2</v>
      </c>
      <c r="U2321" s="4">
        <f t="shared" si="733"/>
        <v>9.2928166527274411E-2</v>
      </c>
      <c r="V2321" s="6">
        <f t="shared" si="722"/>
        <v>0</v>
      </c>
      <c r="W2321" s="16" t="str">
        <f t="shared" si="723"/>
        <v/>
      </c>
      <c r="X2321" s="4" t="str">
        <f t="shared" si="734"/>
        <v/>
      </c>
      <c r="Y2321" s="4" t="str">
        <f t="shared" si="724"/>
        <v/>
      </c>
      <c r="Z2321" s="4">
        <f t="shared" si="725"/>
        <v>1578000</v>
      </c>
      <c r="AA2321" s="16">
        <f t="shared" si="726"/>
        <v>1.9011406844106463E-2</v>
      </c>
      <c r="AB2321" s="15">
        <f t="shared" si="735"/>
        <v>1.520912547528517</v>
      </c>
      <c r="AC2321" s="15">
        <f t="shared" si="736"/>
        <v>1.9011406844106464</v>
      </c>
      <c r="AD2321" s="4">
        <v>159839</v>
      </c>
      <c r="AE2321" s="26">
        <v>4096.63</v>
      </c>
      <c r="AF2321" s="26">
        <v>4096.63</v>
      </c>
      <c r="AG2321" s="4">
        <f t="shared" si="737"/>
        <v>681000</v>
      </c>
      <c r="AH2321" s="16">
        <f t="shared" si="727"/>
        <v>4.405286343612335E-2</v>
      </c>
      <c r="AI2321" s="15">
        <f t="shared" si="728"/>
        <v>3.5242290748898681</v>
      </c>
      <c r="AJ2321" s="15">
        <f t="shared" si="729"/>
        <v>4.4052863436123353</v>
      </c>
      <c r="AK2321" s="4">
        <f t="shared" si="730"/>
        <v>15073000</v>
      </c>
      <c r="AL2321" s="27">
        <f t="shared" si="731"/>
        <v>1.9903138061434355E-3</v>
      </c>
      <c r="AM2321" s="15">
        <f t="shared" si="738"/>
        <v>0.15922510449147484</v>
      </c>
      <c r="AN2321" s="15">
        <f t="shared" si="739"/>
        <v>1.8495621281883052E-4</v>
      </c>
    </row>
    <row r="2322" spans="1:40" x14ac:dyDescent="0.2">
      <c r="A2322" s="4" t="s">
        <v>4627</v>
      </c>
      <c r="B2322" s="3" t="s">
        <v>3</v>
      </c>
      <c r="C2322" s="6">
        <v>159839</v>
      </c>
      <c r="D2322" s="3" t="s">
        <v>570</v>
      </c>
      <c r="E2322" s="6">
        <v>159841</v>
      </c>
      <c r="F2322" s="3" t="s">
        <v>3151</v>
      </c>
      <c r="G2322" s="8">
        <v>22000</v>
      </c>
      <c r="H2322" s="6">
        <v>80</v>
      </c>
      <c r="I2322" s="6">
        <v>159077</v>
      </c>
      <c r="J2322" s="13">
        <v>45138</v>
      </c>
      <c r="K2322" s="9">
        <v>22000</v>
      </c>
      <c r="L2322" s="4" t="s">
        <v>4627</v>
      </c>
      <c r="M2322" s="4" t="s">
        <v>4632</v>
      </c>
      <c r="N2322" s="4">
        <f>VLOOKUP(I2322,BaseModelo!$A$2:$E$5075,5)</f>
        <v>3</v>
      </c>
      <c r="P2322" s="15">
        <v>110.00000000000001</v>
      </c>
      <c r="Q2322" s="4">
        <f>VLOOKUP(I2322,BaseModelo!$A$2:$E$5075,3)</f>
        <v>110</v>
      </c>
      <c r="R2322" s="4">
        <f t="shared" si="720"/>
        <v>32283000</v>
      </c>
      <c r="S2322" s="16">
        <f t="shared" si="721"/>
        <v>6.8147322120001234E-4</v>
      </c>
      <c r="T2322" s="4">
        <f t="shared" si="732"/>
        <v>5.4517857696000989E-2</v>
      </c>
      <c r="U2322" s="4">
        <f t="shared" si="733"/>
        <v>7.4962054332001371E-2</v>
      </c>
      <c r="V2322" s="6">
        <f t="shared" si="722"/>
        <v>0</v>
      </c>
      <c r="W2322" s="16" t="str">
        <f t="shared" si="723"/>
        <v/>
      </c>
      <c r="X2322" s="4" t="str">
        <f t="shared" si="734"/>
        <v/>
      </c>
      <c r="Y2322" s="4" t="str">
        <f t="shared" si="724"/>
        <v/>
      </c>
      <c r="Z2322" s="4">
        <f t="shared" si="725"/>
        <v>1992000</v>
      </c>
      <c r="AA2322" s="16">
        <f t="shared" si="726"/>
        <v>1.104417670682731E-2</v>
      </c>
      <c r="AB2322" s="15">
        <f t="shared" si="735"/>
        <v>0.88353413654618473</v>
      </c>
      <c r="AC2322" s="15">
        <f t="shared" si="736"/>
        <v>1.2148594377510042</v>
      </c>
      <c r="AD2322" s="4">
        <v>159839</v>
      </c>
      <c r="AE2322" s="26">
        <v>3006.8</v>
      </c>
      <c r="AF2322" s="26">
        <v>3006.8</v>
      </c>
      <c r="AG2322" s="4">
        <f t="shared" si="737"/>
        <v>1267000</v>
      </c>
      <c r="AH2322" s="16">
        <f t="shared" si="727"/>
        <v>1.7363851617995266E-2</v>
      </c>
      <c r="AI2322" s="15">
        <f t="shared" si="728"/>
        <v>1.3891081294396213</v>
      </c>
      <c r="AJ2322" s="15">
        <f t="shared" si="729"/>
        <v>1.9100236779794795</v>
      </c>
      <c r="AK2322" s="4">
        <f t="shared" si="730"/>
        <v>15073000</v>
      </c>
      <c r="AL2322" s="27">
        <f t="shared" si="731"/>
        <v>1.4595634578385191E-3</v>
      </c>
      <c r="AM2322" s="15">
        <f t="shared" si="738"/>
        <v>0.11676507662708153</v>
      </c>
      <c r="AN2322" s="15">
        <f t="shared" si="739"/>
        <v>1.0941187522749486E-4</v>
      </c>
    </row>
    <row r="2323" spans="1:40" x14ac:dyDescent="0.2">
      <c r="A2323" s="4" t="s">
        <v>4627</v>
      </c>
      <c r="B2323" s="3" t="s">
        <v>3</v>
      </c>
      <c r="C2323" s="6">
        <v>159839</v>
      </c>
      <c r="D2323" s="3" t="s">
        <v>570</v>
      </c>
      <c r="E2323" s="6">
        <v>159842</v>
      </c>
      <c r="F2323" s="3" t="s">
        <v>3152</v>
      </c>
      <c r="G2323" s="8">
        <v>6000</v>
      </c>
      <c r="H2323" s="6">
        <v>80</v>
      </c>
      <c r="I2323" s="6">
        <v>159071</v>
      </c>
      <c r="J2323" s="13">
        <v>45138</v>
      </c>
      <c r="K2323" s="9">
        <v>6000</v>
      </c>
      <c r="L2323" s="4" t="s">
        <v>4627</v>
      </c>
      <c r="M2323" s="4" t="s">
        <v>4632</v>
      </c>
      <c r="N2323" s="4">
        <f>VLOOKUP(I2323,BaseModelo!$A$2:$E$5075,5)</f>
        <v>2</v>
      </c>
      <c r="P2323" s="15">
        <v>142.00000000000003</v>
      </c>
      <c r="Q2323" s="4">
        <f>VLOOKUP(I2323,BaseModelo!$A$2:$E$5075,3)</f>
        <v>100</v>
      </c>
      <c r="R2323" s="4">
        <f t="shared" si="720"/>
        <v>32283000</v>
      </c>
      <c r="S2323" s="16">
        <f t="shared" si="721"/>
        <v>1.8585633305454884E-4</v>
      </c>
      <c r="T2323" s="4">
        <f t="shared" si="732"/>
        <v>1.4868506644363908E-2</v>
      </c>
      <c r="U2323" s="4">
        <f t="shared" si="733"/>
        <v>2.6391599293745942E-2</v>
      </c>
      <c r="V2323" s="6">
        <f t="shared" si="722"/>
        <v>0</v>
      </c>
      <c r="W2323" s="16" t="str">
        <f t="shared" si="723"/>
        <v/>
      </c>
      <c r="X2323" s="4" t="str">
        <f t="shared" si="734"/>
        <v/>
      </c>
      <c r="Y2323" s="4" t="str">
        <f t="shared" si="724"/>
        <v/>
      </c>
      <c r="Z2323" s="4">
        <f t="shared" si="725"/>
        <v>1578000</v>
      </c>
      <c r="AA2323" s="16">
        <f t="shared" si="726"/>
        <v>3.8022813688212928E-3</v>
      </c>
      <c r="AB2323" s="15">
        <f t="shared" si="735"/>
        <v>0.30418250950570341</v>
      </c>
      <c r="AC2323" s="15">
        <f t="shared" si="736"/>
        <v>0.53992395437262364</v>
      </c>
      <c r="AD2323" s="4">
        <v>159839</v>
      </c>
      <c r="AE2323" s="26">
        <v>827.6</v>
      </c>
      <c r="AF2323" s="26">
        <v>827.6</v>
      </c>
      <c r="AG2323" s="4">
        <f t="shared" si="737"/>
        <v>681000</v>
      </c>
      <c r="AH2323" s="16">
        <f t="shared" si="727"/>
        <v>8.8105726872246704E-3</v>
      </c>
      <c r="AI2323" s="15">
        <f t="shared" si="728"/>
        <v>0.70484581497797361</v>
      </c>
      <c r="AJ2323" s="15">
        <f t="shared" si="729"/>
        <v>1.2511013215859035</v>
      </c>
      <c r="AK2323" s="4">
        <f t="shared" si="730"/>
        <v>15073000</v>
      </c>
      <c r="AL2323" s="27">
        <f t="shared" si="731"/>
        <v>3.9806276122868704E-4</v>
      </c>
      <c r="AM2323" s="15">
        <f t="shared" si="738"/>
        <v>3.1845020898294961E-2</v>
      </c>
      <c r="AN2323" s="15">
        <f t="shared" si="739"/>
        <v>1.0505512888109577E-5</v>
      </c>
    </row>
    <row r="2324" spans="1:40" x14ac:dyDescent="0.2">
      <c r="A2324" s="4" t="s">
        <v>4627</v>
      </c>
      <c r="B2324" s="3" t="s">
        <v>3</v>
      </c>
      <c r="C2324" s="6">
        <v>159839</v>
      </c>
      <c r="D2324" s="3" t="s">
        <v>570</v>
      </c>
      <c r="E2324" s="6">
        <v>159843</v>
      </c>
      <c r="F2324" s="3" t="s">
        <v>3153</v>
      </c>
      <c r="G2324" s="8">
        <v>9000</v>
      </c>
      <c r="H2324" s="6">
        <v>80</v>
      </c>
      <c r="I2324" s="6">
        <v>159080</v>
      </c>
      <c r="J2324" s="13">
        <v>45138</v>
      </c>
      <c r="K2324" s="9">
        <v>9000</v>
      </c>
      <c r="L2324" s="4" t="s">
        <v>4627</v>
      </c>
      <c r="M2324" s="4" t="s">
        <v>4632</v>
      </c>
      <c r="N2324" s="4">
        <f>VLOOKUP(I2324,BaseModelo!$A$2:$E$5075,5)</f>
        <v>4</v>
      </c>
      <c r="P2324" s="15">
        <v>142.00000000000003</v>
      </c>
      <c r="Q2324" s="4">
        <f>VLOOKUP(I2324,BaseModelo!$A$2:$E$5075,3)</f>
        <v>110</v>
      </c>
      <c r="R2324" s="4">
        <f t="shared" si="720"/>
        <v>32283000</v>
      </c>
      <c r="S2324" s="16">
        <f t="shared" si="721"/>
        <v>2.7878449958182325E-4</v>
      </c>
      <c r="T2324" s="4">
        <f t="shared" si="732"/>
        <v>2.2302759966545859E-2</v>
      </c>
      <c r="U2324" s="4">
        <f t="shared" si="733"/>
        <v>3.9587398940618912E-2</v>
      </c>
      <c r="V2324" s="6">
        <f t="shared" si="722"/>
        <v>0</v>
      </c>
      <c r="W2324" s="16" t="str">
        <f t="shared" si="723"/>
        <v/>
      </c>
      <c r="X2324" s="4" t="str">
        <f t="shared" si="734"/>
        <v/>
      </c>
      <c r="Y2324" s="4" t="str">
        <f t="shared" si="724"/>
        <v/>
      </c>
      <c r="Z2324" s="4">
        <f t="shared" si="725"/>
        <v>2331000</v>
      </c>
      <c r="AA2324" s="16">
        <f t="shared" si="726"/>
        <v>3.8610038610038611E-3</v>
      </c>
      <c r="AB2324" s="15">
        <f t="shared" si="735"/>
        <v>0.30888030888030887</v>
      </c>
      <c r="AC2324" s="15">
        <f t="shared" si="736"/>
        <v>0.54826254826254839</v>
      </c>
      <c r="AD2324" s="4">
        <v>159839</v>
      </c>
      <c r="AE2324" s="26">
        <v>1234.51</v>
      </c>
      <c r="AF2324" s="26">
        <v>1234.51</v>
      </c>
      <c r="AG2324" s="4">
        <f t="shared" si="737"/>
        <v>1421000</v>
      </c>
      <c r="AH2324" s="16">
        <f t="shared" si="727"/>
        <v>6.3335679099225895E-3</v>
      </c>
      <c r="AI2324" s="15">
        <f t="shared" si="728"/>
        <v>0.50668543279380718</v>
      </c>
      <c r="AJ2324" s="15">
        <f t="shared" si="729"/>
        <v>0.89936664320900794</v>
      </c>
      <c r="AK2324" s="4">
        <f t="shared" si="730"/>
        <v>15073000</v>
      </c>
      <c r="AL2324" s="27">
        <f t="shared" si="731"/>
        <v>5.9709414184303054E-4</v>
      </c>
      <c r="AM2324" s="15">
        <f t="shared" si="738"/>
        <v>4.7767531347442445E-2</v>
      </c>
      <c r="AN2324" s="15">
        <f t="shared" si="739"/>
        <v>2.3637403998246546E-5</v>
      </c>
    </row>
    <row r="2325" spans="1:40" x14ac:dyDescent="0.2">
      <c r="A2325" s="4" t="s">
        <v>4627</v>
      </c>
      <c r="B2325" s="3" t="s">
        <v>3</v>
      </c>
      <c r="C2325" s="6">
        <v>159839</v>
      </c>
      <c r="D2325" s="3" t="s">
        <v>570</v>
      </c>
      <c r="E2325" s="6">
        <v>159844</v>
      </c>
      <c r="F2325" s="3" t="s">
        <v>3154</v>
      </c>
      <c r="G2325" s="8">
        <v>18000</v>
      </c>
      <c r="H2325" s="6">
        <v>80</v>
      </c>
      <c r="I2325" s="6">
        <v>159082</v>
      </c>
      <c r="J2325" s="13">
        <v>45138</v>
      </c>
      <c r="K2325" s="9">
        <v>18000</v>
      </c>
      <c r="L2325" s="4" t="s">
        <v>4627</v>
      </c>
      <c r="M2325" s="4" t="s">
        <v>4632</v>
      </c>
      <c r="N2325" s="4">
        <f>VLOOKUP(I2325,BaseModelo!$A$2:$E$5075,5)</f>
        <v>4</v>
      </c>
      <c r="P2325" s="15">
        <v>122</v>
      </c>
      <c r="Q2325" s="4">
        <f>VLOOKUP(I2325,BaseModelo!$A$2:$E$5075,3)</f>
        <v>110</v>
      </c>
      <c r="R2325" s="4">
        <f t="shared" si="720"/>
        <v>32283000</v>
      </c>
      <c r="S2325" s="16">
        <f t="shared" si="721"/>
        <v>5.575689991636465E-4</v>
      </c>
      <c r="T2325" s="4">
        <f t="shared" si="732"/>
        <v>4.4605519933091718E-2</v>
      </c>
      <c r="U2325" s="4">
        <f t="shared" si="733"/>
        <v>6.8023417897964872E-2</v>
      </c>
      <c r="V2325" s="6">
        <f t="shared" si="722"/>
        <v>0</v>
      </c>
      <c r="W2325" s="16" t="str">
        <f t="shared" si="723"/>
        <v/>
      </c>
      <c r="X2325" s="4" t="str">
        <f t="shared" si="734"/>
        <v/>
      </c>
      <c r="Y2325" s="4" t="str">
        <f t="shared" si="724"/>
        <v/>
      </c>
      <c r="Z2325" s="4">
        <f t="shared" si="725"/>
        <v>2331000</v>
      </c>
      <c r="AA2325" s="16">
        <f t="shared" si="726"/>
        <v>7.7220077220077222E-3</v>
      </c>
      <c r="AB2325" s="15">
        <f t="shared" si="735"/>
        <v>0.61776061776061775</v>
      </c>
      <c r="AC2325" s="15">
        <f t="shared" si="736"/>
        <v>0.94208494208494209</v>
      </c>
      <c r="AD2325" s="4">
        <v>159839</v>
      </c>
      <c r="AE2325" s="26">
        <v>2468.96</v>
      </c>
      <c r="AF2325" s="26">
        <v>2468.96</v>
      </c>
      <c r="AG2325" s="4">
        <f t="shared" si="737"/>
        <v>1421000</v>
      </c>
      <c r="AH2325" s="16">
        <f t="shared" si="727"/>
        <v>1.2667135819845179E-2</v>
      </c>
      <c r="AI2325" s="15">
        <f t="shared" si="728"/>
        <v>1.0133708655876144</v>
      </c>
      <c r="AJ2325" s="15">
        <f t="shared" si="729"/>
        <v>1.5453905700211119</v>
      </c>
      <c r="AK2325" s="4">
        <f t="shared" si="730"/>
        <v>15073000</v>
      </c>
      <c r="AL2325" s="27">
        <f t="shared" si="731"/>
        <v>1.1941882836860611E-3</v>
      </c>
      <c r="AM2325" s="15">
        <f t="shared" si="738"/>
        <v>9.553506269488489E-2</v>
      </c>
      <c r="AN2325" s="15">
        <f t="shared" si="739"/>
        <v>8.1232768670030361E-5</v>
      </c>
    </row>
    <row r="2326" spans="1:40" x14ac:dyDescent="0.2">
      <c r="A2326" s="4" t="s">
        <v>4627</v>
      </c>
      <c r="B2326" s="3" t="s">
        <v>3</v>
      </c>
      <c r="C2326" s="6">
        <v>159839</v>
      </c>
      <c r="D2326" s="3" t="s">
        <v>570</v>
      </c>
      <c r="E2326" s="6">
        <v>159845</v>
      </c>
      <c r="F2326" s="3" t="s">
        <v>3155</v>
      </c>
      <c r="G2326" s="8">
        <v>6000</v>
      </c>
      <c r="H2326" s="6">
        <v>80</v>
      </c>
      <c r="I2326" s="6">
        <v>159147</v>
      </c>
      <c r="J2326" s="13">
        <v>45138</v>
      </c>
      <c r="K2326" s="9">
        <v>6000</v>
      </c>
      <c r="L2326" s="4" t="s">
        <v>4627</v>
      </c>
      <c r="M2326" s="4" t="s">
        <v>4632</v>
      </c>
      <c r="N2326" s="4">
        <f>VLOOKUP(I2326,BaseModelo!$A$2:$E$5075,5)</f>
        <v>3</v>
      </c>
      <c r="P2326" s="15">
        <v>142.00000000000003</v>
      </c>
      <c r="Q2326" s="4">
        <f>VLOOKUP(I2326,BaseModelo!$A$2:$E$5075,3)</f>
        <v>110</v>
      </c>
      <c r="R2326" s="4">
        <f t="shared" si="720"/>
        <v>32283000</v>
      </c>
      <c r="S2326" s="16">
        <f t="shared" si="721"/>
        <v>1.8585633305454884E-4</v>
      </c>
      <c r="T2326" s="4">
        <f t="shared" si="732"/>
        <v>1.4868506644363908E-2</v>
      </c>
      <c r="U2326" s="4">
        <f t="shared" si="733"/>
        <v>2.6391599293745942E-2</v>
      </c>
      <c r="V2326" s="6">
        <f t="shared" si="722"/>
        <v>0</v>
      </c>
      <c r="W2326" s="16" t="str">
        <f t="shared" si="723"/>
        <v/>
      </c>
      <c r="X2326" s="4" t="str">
        <f t="shared" si="734"/>
        <v/>
      </c>
      <c r="Y2326" s="4" t="str">
        <f t="shared" si="724"/>
        <v/>
      </c>
      <c r="Z2326" s="4">
        <f t="shared" si="725"/>
        <v>1992000</v>
      </c>
      <c r="AA2326" s="16">
        <f t="shared" si="726"/>
        <v>3.0120481927710845E-3</v>
      </c>
      <c r="AB2326" s="15">
        <f t="shared" si="735"/>
        <v>0.24096385542168675</v>
      </c>
      <c r="AC2326" s="15">
        <f t="shared" si="736"/>
        <v>0.42771084337349408</v>
      </c>
      <c r="AD2326" s="4">
        <v>159839</v>
      </c>
      <c r="AE2326" s="26">
        <v>827.6</v>
      </c>
      <c r="AF2326" s="26">
        <v>827.6</v>
      </c>
      <c r="AG2326" s="4">
        <f t="shared" si="737"/>
        <v>1267000</v>
      </c>
      <c r="AH2326" s="16">
        <f t="shared" si="727"/>
        <v>4.7355958958168907E-3</v>
      </c>
      <c r="AI2326" s="15">
        <f t="shared" si="728"/>
        <v>0.37884767166535127</v>
      </c>
      <c r="AJ2326" s="15">
        <f t="shared" si="729"/>
        <v>0.67245461720599864</v>
      </c>
      <c r="AK2326" s="4">
        <f t="shared" si="730"/>
        <v>15073000</v>
      </c>
      <c r="AL2326" s="27">
        <f t="shared" si="731"/>
        <v>3.9806276122868704E-4</v>
      </c>
      <c r="AM2326" s="15">
        <f t="shared" si="738"/>
        <v>3.1845020898294961E-2</v>
      </c>
      <c r="AN2326" s="15">
        <f t="shared" si="739"/>
        <v>1.0505512888109577E-5</v>
      </c>
    </row>
    <row r="2327" spans="1:40" x14ac:dyDescent="0.2">
      <c r="A2327" s="4" t="s">
        <v>4627</v>
      </c>
      <c r="B2327" s="2" t="s">
        <v>5</v>
      </c>
      <c r="C2327" s="5">
        <v>159849</v>
      </c>
      <c r="D2327" s="2" t="s">
        <v>571</v>
      </c>
      <c r="E2327" s="5">
        <v>159850</v>
      </c>
      <c r="F2327" s="2" t="s">
        <v>3132</v>
      </c>
      <c r="G2327" s="7">
        <v>15000</v>
      </c>
      <c r="H2327" s="5">
        <v>90</v>
      </c>
      <c r="I2327" s="6">
        <v>159238</v>
      </c>
      <c r="J2327" s="13">
        <v>45138</v>
      </c>
      <c r="K2327" s="9">
        <v>4764.2872763129126</v>
      </c>
      <c r="L2327" s="4" t="s">
        <v>4627</v>
      </c>
      <c r="M2327" s="4" t="s">
        <v>4632</v>
      </c>
      <c r="N2327" s="4">
        <f>VLOOKUP(I2327,BaseModelo!$A$2:$E$5075,5)</f>
        <v>6</v>
      </c>
      <c r="P2327" s="15">
        <v>132</v>
      </c>
      <c r="Q2327" s="4">
        <f>VLOOKUP(I2327,BaseModelo!$A$2:$E$5075,3)</f>
        <v>115</v>
      </c>
      <c r="R2327" s="4">
        <f t="shared" si="720"/>
        <v>32283000</v>
      </c>
      <c r="S2327" s="16">
        <f t="shared" si="721"/>
        <v>4.6464083263637206E-4</v>
      </c>
      <c r="T2327" s="4">
        <f t="shared" si="732"/>
        <v>4.1817674937273487E-2</v>
      </c>
      <c r="U2327" s="4">
        <f t="shared" si="733"/>
        <v>6.1332589908001112E-2</v>
      </c>
      <c r="V2327" s="6">
        <f t="shared" si="722"/>
        <v>0</v>
      </c>
      <c r="W2327" s="16" t="str">
        <f t="shared" si="723"/>
        <v/>
      </c>
      <c r="X2327" s="4" t="str">
        <f t="shared" si="734"/>
        <v/>
      </c>
      <c r="Y2327" s="4" t="str">
        <f t="shared" si="724"/>
        <v/>
      </c>
      <c r="Z2327" s="4">
        <f t="shared" si="725"/>
        <v>4853000</v>
      </c>
      <c r="AA2327" s="16">
        <f t="shared" si="726"/>
        <v>3.0908716257984753E-3</v>
      </c>
      <c r="AB2327" s="15">
        <f t="shared" si="735"/>
        <v>0.27817844632186278</v>
      </c>
      <c r="AC2327" s="15">
        <f t="shared" si="736"/>
        <v>0.40799505460539875</v>
      </c>
      <c r="AD2327" s="4">
        <v>159849</v>
      </c>
      <c r="AE2327" s="26">
        <v>2324.0300000000002</v>
      </c>
      <c r="AF2327" s="26">
        <v>1214.8138751343668</v>
      </c>
      <c r="AG2327" s="4">
        <f t="shared" si="737"/>
        <v>1993000</v>
      </c>
      <c r="AH2327" s="16">
        <f t="shared" si="727"/>
        <v>7.526342197691922E-3</v>
      </c>
      <c r="AI2327" s="15">
        <f t="shared" si="728"/>
        <v>0.67737079779227294</v>
      </c>
      <c r="AJ2327" s="15">
        <f t="shared" si="729"/>
        <v>0.99347717009533365</v>
      </c>
      <c r="AK2327" s="4">
        <f t="shared" si="730"/>
        <v>15073000</v>
      </c>
      <c r="AL2327" s="27">
        <f t="shared" si="731"/>
        <v>9.9515690307171775E-4</v>
      </c>
      <c r="AM2327" s="15">
        <f t="shared" si="738"/>
        <v>8.9564121276454592E-2</v>
      </c>
      <c r="AN2327" s="15">
        <f t="shared" si="739"/>
        <v>6.1035550230214081E-5</v>
      </c>
    </row>
    <row r="2328" spans="1:40" x14ac:dyDescent="0.2">
      <c r="A2328" s="4" t="s">
        <v>4627</v>
      </c>
      <c r="B2328" s="3" t="s">
        <v>5</v>
      </c>
      <c r="C2328" s="6">
        <v>159849</v>
      </c>
      <c r="D2328" s="3" t="s">
        <v>571</v>
      </c>
      <c r="E2328" s="6">
        <v>159852</v>
      </c>
      <c r="F2328" s="3" t="s">
        <v>3183</v>
      </c>
      <c r="G2328" s="8">
        <v>8000</v>
      </c>
      <c r="H2328" s="6">
        <v>90</v>
      </c>
      <c r="I2328" s="6">
        <v>159307</v>
      </c>
      <c r="J2328" s="13">
        <v>45138</v>
      </c>
      <c r="K2328" s="9">
        <v>2540.9532140335536</v>
      </c>
      <c r="L2328" s="4" t="s">
        <v>4627</v>
      </c>
      <c r="M2328" s="4" t="s">
        <v>4632</v>
      </c>
      <c r="N2328" s="4">
        <f>VLOOKUP(I2328,BaseModelo!$A$2:$E$5075,5)</f>
        <v>7</v>
      </c>
      <c r="P2328" s="15">
        <v>142.00000000000003</v>
      </c>
      <c r="Q2328" s="4">
        <f>VLOOKUP(I2328,BaseModelo!$A$2:$E$5075,3)</f>
        <v>127</v>
      </c>
      <c r="R2328" s="4">
        <f t="shared" si="720"/>
        <v>32283000</v>
      </c>
      <c r="S2328" s="16">
        <f t="shared" si="721"/>
        <v>2.4780844407273179E-4</v>
      </c>
      <c r="T2328" s="4">
        <f t="shared" si="732"/>
        <v>2.2302759966545863E-2</v>
      </c>
      <c r="U2328" s="4">
        <f t="shared" si="733"/>
        <v>3.5188799058327919E-2</v>
      </c>
      <c r="V2328" s="6">
        <f t="shared" si="722"/>
        <v>0</v>
      </c>
      <c r="W2328" s="16" t="str">
        <f t="shared" si="723"/>
        <v/>
      </c>
      <c r="X2328" s="4" t="str">
        <f t="shared" si="734"/>
        <v/>
      </c>
      <c r="Y2328" s="4" t="str">
        <f t="shared" si="724"/>
        <v/>
      </c>
      <c r="Z2328" s="4">
        <f t="shared" si="725"/>
        <v>4022000</v>
      </c>
      <c r="AA2328" s="16">
        <f t="shared" si="726"/>
        <v>1.9890601690701142E-3</v>
      </c>
      <c r="AB2328" s="15">
        <f t="shared" si="735"/>
        <v>0.17901541521631029</v>
      </c>
      <c r="AC2328" s="15">
        <f t="shared" si="736"/>
        <v>0.28244654400795627</v>
      </c>
      <c r="AD2328" s="4">
        <v>159849</v>
      </c>
      <c r="AE2328" s="26">
        <v>1241.3900000000001</v>
      </c>
      <c r="AF2328" s="26">
        <v>648.89773215193065</v>
      </c>
      <c r="AG2328" s="4">
        <f t="shared" si="737"/>
        <v>1778000</v>
      </c>
      <c r="AH2328" s="16">
        <f t="shared" si="727"/>
        <v>4.4994375703037125E-3</v>
      </c>
      <c r="AI2328" s="15">
        <f t="shared" si="728"/>
        <v>0.4049493813273341</v>
      </c>
      <c r="AJ2328" s="15">
        <f t="shared" si="729"/>
        <v>0.63892013498312727</v>
      </c>
      <c r="AK2328" s="4">
        <f t="shared" si="730"/>
        <v>15073000</v>
      </c>
      <c r="AL2328" s="27">
        <f t="shared" si="731"/>
        <v>5.3075034830491602E-4</v>
      </c>
      <c r="AM2328" s="15">
        <f t="shared" si="738"/>
        <v>4.7767531347442445E-2</v>
      </c>
      <c r="AN2328" s="15">
        <f t="shared" si="739"/>
        <v>1.8676467356639244E-5</v>
      </c>
    </row>
    <row r="2329" spans="1:40" x14ac:dyDescent="0.2">
      <c r="A2329" s="4" t="s">
        <v>4627</v>
      </c>
      <c r="B2329" s="3" t="s">
        <v>5</v>
      </c>
      <c r="C2329" s="6">
        <v>159849</v>
      </c>
      <c r="D2329" s="3" t="s">
        <v>571</v>
      </c>
      <c r="E2329" s="6">
        <v>159853</v>
      </c>
      <c r="F2329" s="3" t="s">
        <v>3184</v>
      </c>
      <c r="G2329" s="8">
        <v>15000</v>
      </c>
      <c r="H2329" s="6">
        <v>90</v>
      </c>
      <c r="I2329" s="6">
        <v>159312</v>
      </c>
      <c r="J2329" s="13">
        <v>45138</v>
      </c>
      <c r="K2329" s="9">
        <v>4764.2872763129126</v>
      </c>
      <c r="L2329" s="4" t="s">
        <v>4627</v>
      </c>
      <c r="M2329" s="4" t="s">
        <v>4632</v>
      </c>
      <c r="N2329" s="4">
        <f>VLOOKUP(I2329,BaseModelo!$A$2:$E$5075,5)</f>
        <v>3</v>
      </c>
      <c r="P2329" s="15">
        <v>132</v>
      </c>
      <c r="Q2329" s="4">
        <f>VLOOKUP(I2329,BaseModelo!$A$2:$E$5075,3)</f>
        <v>110</v>
      </c>
      <c r="R2329" s="4">
        <f t="shared" si="720"/>
        <v>32283000</v>
      </c>
      <c r="S2329" s="16">
        <f t="shared" si="721"/>
        <v>4.6464083263637206E-4</v>
      </c>
      <c r="T2329" s="4">
        <f t="shared" si="732"/>
        <v>4.1817674937273487E-2</v>
      </c>
      <c r="U2329" s="4">
        <f t="shared" si="733"/>
        <v>6.1332589908001112E-2</v>
      </c>
      <c r="V2329" s="6">
        <f t="shared" si="722"/>
        <v>0</v>
      </c>
      <c r="W2329" s="16" t="str">
        <f t="shared" si="723"/>
        <v/>
      </c>
      <c r="X2329" s="4" t="str">
        <f t="shared" si="734"/>
        <v/>
      </c>
      <c r="Y2329" s="4" t="str">
        <f t="shared" si="724"/>
        <v/>
      </c>
      <c r="Z2329" s="4">
        <f t="shared" si="725"/>
        <v>1992000</v>
      </c>
      <c r="AA2329" s="16">
        <f t="shared" si="726"/>
        <v>7.5301204819277108E-3</v>
      </c>
      <c r="AB2329" s="15">
        <f t="shared" si="735"/>
        <v>0.67771084337349397</v>
      </c>
      <c r="AC2329" s="15">
        <f t="shared" si="736"/>
        <v>0.99397590361445787</v>
      </c>
      <c r="AD2329" s="4">
        <v>159849</v>
      </c>
      <c r="AE2329" s="26">
        <v>2324.0300000000002</v>
      </c>
      <c r="AF2329" s="26">
        <v>1214.8138751343668</v>
      </c>
      <c r="AG2329" s="4">
        <f t="shared" si="737"/>
        <v>1267000</v>
      </c>
      <c r="AH2329" s="16">
        <f t="shared" si="727"/>
        <v>1.1838989739542225E-2</v>
      </c>
      <c r="AI2329" s="15">
        <f t="shared" si="728"/>
        <v>1.0655090765588002</v>
      </c>
      <c r="AJ2329" s="15">
        <f t="shared" si="729"/>
        <v>1.5627466456195738</v>
      </c>
      <c r="AK2329" s="4">
        <f t="shared" si="730"/>
        <v>15073000</v>
      </c>
      <c r="AL2329" s="27">
        <f t="shared" si="731"/>
        <v>9.9515690307171775E-4</v>
      </c>
      <c r="AM2329" s="15">
        <f t="shared" si="738"/>
        <v>8.9564121276454592E-2</v>
      </c>
      <c r="AN2329" s="15">
        <f t="shared" si="739"/>
        <v>6.1035550230214081E-5</v>
      </c>
    </row>
    <row r="2330" spans="1:40" x14ac:dyDescent="0.2">
      <c r="A2330" s="4" t="s">
        <v>4627</v>
      </c>
      <c r="B2330" s="3" t="s">
        <v>5</v>
      </c>
      <c r="C2330" s="6">
        <v>159849</v>
      </c>
      <c r="D2330" s="3" t="s">
        <v>571</v>
      </c>
      <c r="E2330" s="6">
        <v>159854</v>
      </c>
      <c r="F2330" s="3" t="s">
        <v>3185</v>
      </c>
      <c r="G2330" s="8">
        <v>20000</v>
      </c>
      <c r="H2330" s="6">
        <v>90</v>
      </c>
      <c r="I2330" s="6">
        <v>159192</v>
      </c>
      <c r="J2330" s="13">
        <v>45138</v>
      </c>
      <c r="K2330" s="9">
        <v>6352.3830350838844</v>
      </c>
      <c r="L2330" s="4" t="s">
        <v>4627</v>
      </c>
      <c r="M2330" s="4" t="s">
        <v>4632</v>
      </c>
      <c r="N2330" s="4">
        <f>VLOOKUP(I2330,BaseModelo!$A$2:$E$5075,5)</f>
        <v>2</v>
      </c>
      <c r="P2330" s="15">
        <v>122</v>
      </c>
      <c r="Q2330" s="4">
        <f>VLOOKUP(I2330,BaseModelo!$A$2:$E$5075,3)</f>
        <v>100</v>
      </c>
      <c r="R2330" s="4">
        <f t="shared" si="720"/>
        <v>32283000</v>
      </c>
      <c r="S2330" s="16">
        <f t="shared" si="721"/>
        <v>6.1952111018182942E-4</v>
      </c>
      <c r="T2330" s="4">
        <f t="shared" si="732"/>
        <v>5.5756899916364649E-2</v>
      </c>
      <c r="U2330" s="4">
        <f t="shared" si="733"/>
        <v>7.5581575442183191E-2</v>
      </c>
      <c r="V2330" s="6">
        <f t="shared" si="722"/>
        <v>0</v>
      </c>
      <c r="W2330" s="16" t="str">
        <f t="shared" si="723"/>
        <v/>
      </c>
      <c r="X2330" s="4" t="str">
        <f t="shared" si="734"/>
        <v/>
      </c>
      <c r="Y2330" s="4" t="str">
        <f t="shared" si="724"/>
        <v/>
      </c>
      <c r="Z2330" s="4">
        <f t="shared" si="725"/>
        <v>1578000</v>
      </c>
      <c r="AA2330" s="16">
        <f t="shared" si="726"/>
        <v>1.2674271229404309E-2</v>
      </c>
      <c r="AB2330" s="15">
        <f t="shared" si="735"/>
        <v>1.1406844106463878</v>
      </c>
      <c r="AC2330" s="15">
        <f t="shared" si="736"/>
        <v>1.5462610899873257</v>
      </c>
      <c r="AD2330" s="4">
        <v>159849</v>
      </c>
      <c r="AE2330" s="26">
        <v>3089.74</v>
      </c>
      <c r="AF2330" s="26">
        <v>1615.0647894208155</v>
      </c>
      <c r="AG2330" s="4">
        <f t="shared" si="737"/>
        <v>681000</v>
      </c>
      <c r="AH2330" s="16">
        <f t="shared" si="727"/>
        <v>2.9368575624082231E-2</v>
      </c>
      <c r="AI2330" s="15">
        <f t="shared" si="728"/>
        <v>2.643171806167401</v>
      </c>
      <c r="AJ2330" s="15">
        <f t="shared" si="729"/>
        <v>3.5829662261380322</v>
      </c>
      <c r="AK2330" s="4">
        <f t="shared" si="730"/>
        <v>15073000</v>
      </c>
      <c r="AL2330" s="27">
        <f t="shared" si="731"/>
        <v>1.3268758707622901E-3</v>
      </c>
      <c r="AM2330" s="15">
        <f t="shared" si="738"/>
        <v>0.11941882836860611</v>
      </c>
      <c r="AN2330" s="15">
        <f t="shared" si="739"/>
        <v>1.0028736872843255E-4</v>
      </c>
    </row>
    <row r="2331" spans="1:40" x14ac:dyDescent="0.2">
      <c r="A2331" s="4" t="s">
        <v>4627</v>
      </c>
      <c r="B2331" s="3" t="s">
        <v>5</v>
      </c>
      <c r="C2331" s="6">
        <v>159849</v>
      </c>
      <c r="D2331" s="3" t="s">
        <v>571</v>
      </c>
      <c r="E2331" s="6">
        <v>159855</v>
      </c>
      <c r="F2331" s="3" t="s">
        <v>3186</v>
      </c>
      <c r="G2331" s="8">
        <v>6000</v>
      </c>
      <c r="H2331" s="6">
        <v>137</v>
      </c>
      <c r="I2331" s="6">
        <v>159207</v>
      </c>
      <c r="J2331" s="13">
        <v>45138</v>
      </c>
      <c r="K2331" s="9">
        <v>1905.7149105251651</v>
      </c>
      <c r="L2331" s="4" t="s">
        <v>4627</v>
      </c>
      <c r="M2331" s="4" t="s">
        <v>4632</v>
      </c>
      <c r="N2331" s="4">
        <f>VLOOKUP(I2331,BaseModelo!$A$2:$E$5075,5)</f>
        <v>5</v>
      </c>
      <c r="P2331" s="15">
        <v>142.00000000000003</v>
      </c>
      <c r="Q2331" s="4">
        <f>VLOOKUP(I2331,BaseModelo!$A$2:$E$5075,3)</f>
        <v>110</v>
      </c>
      <c r="R2331" s="4">
        <f t="shared" si="720"/>
        <v>32283000</v>
      </c>
      <c r="S2331" s="16">
        <f t="shared" si="721"/>
        <v>1.8585633305454884E-4</v>
      </c>
      <c r="T2331" s="4">
        <f t="shared" si="732"/>
        <v>2.5462317628473192E-2</v>
      </c>
      <c r="U2331" s="4">
        <f t="shared" si="733"/>
        <v>2.6391599293745942E-2</v>
      </c>
      <c r="V2331" s="6">
        <f t="shared" si="722"/>
        <v>0</v>
      </c>
      <c r="W2331" s="16" t="str">
        <f t="shared" si="723"/>
        <v/>
      </c>
      <c r="X2331" s="4" t="str">
        <f t="shared" si="734"/>
        <v/>
      </c>
      <c r="Y2331" s="4" t="str">
        <f t="shared" si="724"/>
        <v/>
      </c>
      <c r="Z2331" s="4">
        <f t="shared" si="725"/>
        <v>4058000</v>
      </c>
      <c r="AA2331" s="16">
        <f t="shared" si="726"/>
        <v>1.4785608674223755E-3</v>
      </c>
      <c r="AB2331" s="15">
        <f t="shared" si="735"/>
        <v>0.20256283883686546</v>
      </c>
      <c r="AC2331" s="15">
        <f t="shared" si="736"/>
        <v>0.20995564317397736</v>
      </c>
      <c r="AD2331" s="4">
        <v>159849</v>
      </c>
      <c r="AE2331" s="26">
        <v>1448.23</v>
      </c>
      <c r="AF2331" s="26">
        <v>757.01686225472292</v>
      </c>
      <c r="AG2331" s="4">
        <f t="shared" si="737"/>
        <v>1768000</v>
      </c>
      <c r="AH2331" s="16">
        <f t="shared" si="727"/>
        <v>3.3936651583710408E-3</v>
      </c>
      <c r="AI2331" s="15">
        <f t="shared" si="728"/>
        <v>0.46493212669683259</v>
      </c>
      <c r="AJ2331" s="15">
        <f t="shared" si="729"/>
        <v>0.4819004524886879</v>
      </c>
      <c r="AK2331" s="4">
        <f t="shared" si="730"/>
        <v>15073000</v>
      </c>
      <c r="AL2331" s="27">
        <f t="shared" si="731"/>
        <v>3.9806276122868704E-4</v>
      </c>
      <c r="AM2331" s="15">
        <f t="shared" si="738"/>
        <v>5.4534598288330127E-2</v>
      </c>
      <c r="AN2331" s="15">
        <f t="shared" si="739"/>
        <v>1.0505512888109577E-5</v>
      </c>
    </row>
    <row r="2332" spans="1:40" x14ac:dyDescent="0.2">
      <c r="A2332" s="4" t="s">
        <v>4627</v>
      </c>
      <c r="B2332" s="3" t="s">
        <v>5</v>
      </c>
      <c r="C2332" s="6">
        <v>159849</v>
      </c>
      <c r="D2332" s="3" t="s">
        <v>571</v>
      </c>
      <c r="E2332" s="6">
        <v>159856</v>
      </c>
      <c r="F2332" s="3" t="s">
        <v>3187</v>
      </c>
      <c r="G2332" s="8">
        <v>30000</v>
      </c>
      <c r="H2332" s="6">
        <v>85</v>
      </c>
      <c r="I2332" s="6">
        <v>159220</v>
      </c>
      <c r="J2332" s="13">
        <v>45138</v>
      </c>
      <c r="K2332" s="9">
        <v>9528.5745526258252</v>
      </c>
      <c r="L2332" s="4" t="s">
        <v>4627</v>
      </c>
      <c r="M2332" s="4" t="s">
        <v>4632</v>
      </c>
      <c r="N2332" s="4">
        <f>VLOOKUP(I2332,BaseModelo!$A$2:$E$5075,5)</f>
        <v>4</v>
      </c>
      <c r="P2332" s="15">
        <v>100</v>
      </c>
      <c r="Q2332" s="4">
        <f>VLOOKUP(I2332,BaseModelo!$A$2:$E$5075,3)</f>
        <v>110</v>
      </c>
      <c r="R2332" s="4">
        <f t="shared" si="720"/>
        <v>32283000</v>
      </c>
      <c r="S2332" s="16">
        <f t="shared" si="721"/>
        <v>9.2928166527274413E-4</v>
      </c>
      <c r="T2332" s="4">
        <f t="shared" si="732"/>
        <v>7.8988941548183256E-2</v>
      </c>
      <c r="U2332" s="4">
        <f t="shared" si="733"/>
        <v>9.2928166527274411E-2</v>
      </c>
      <c r="V2332" s="6">
        <f t="shared" si="722"/>
        <v>0</v>
      </c>
      <c r="W2332" s="16" t="str">
        <f t="shared" si="723"/>
        <v/>
      </c>
      <c r="X2332" s="4" t="str">
        <f t="shared" si="734"/>
        <v/>
      </c>
      <c r="Y2332" s="4" t="str">
        <f t="shared" si="724"/>
        <v/>
      </c>
      <c r="Z2332" s="4">
        <f t="shared" si="725"/>
        <v>2331000</v>
      </c>
      <c r="AA2332" s="16">
        <f t="shared" si="726"/>
        <v>1.2870012870012869E-2</v>
      </c>
      <c r="AB2332" s="15">
        <f t="shared" si="735"/>
        <v>1.0939510939510939</v>
      </c>
      <c r="AC2332" s="15">
        <f t="shared" si="736"/>
        <v>1.287001287001287</v>
      </c>
      <c r="AD2332" s="4">
        <v>159849</v>
      </c>
      <c r="AE2332" s="26">
        <v>4372.32</v>
      </c>
      <c r="AF2332" s="26">
        <v>2285.4933036697003</v>
      </c>
      <c r="AG2332" s="4">
        <f t="shared" si="737"/>
        <v>1421000</v>
      </c>
      <c r="AH2332" s="16">
        <f t="shared" si="727"/>
        <v>2.1111893033075299E-2</v>
      </c>
      <c r="AI2332" s="15">
        <f t="shared" si="728"/>
        <v>1.7945109078114003</v>
      </c>
      <c r="AJ2332" s="15">
        <f t="shared" si="729"/>
        <v>2.1111893033075297</v>
      </c>
      <c r="AK2332" s="4">
        <f t="shared" si="730"/>
        <v>15073000</v>
      </c>
      <c r="AL2332" s="27">
        <f t="shared" si="731"/>
        <v>1.9903138061434355E-3</v>
      </c>
      <c r="AM2332" s="15">
        <f t="shared" si="738"/>
        <v>0.16917667352219201</v>
      </c>
      <c r="AN2332" s="15">
        <f t="shared" si="739"/>
        <v>1.8495621281883052E-4</v>
      </c>
    </row>
    <row r="2333" spans="1:40" x14ac:dyDescent="0.2">
      <c r="A2333" s="4" t="s">
        <v>4627</v>
      </c>
      <c r="B2333" s="3" t="s">
        <v>5</v>
      </c>
      <c r="C2333" s="6">
        <v>159849</v>
      </c>
      <c r="D2333" s="3" t="s">
        <v>571</v>
      </c>
      <c r="E2333" s="6">
        <v>159857</v>
      </c>
      <c r="F2333" s="3" t="s">
        <v>3188</v>
      </c>
      <c r="G2333" s="8">
        <v>20000</v>
      </c>
      <c r="H2333" s="6">
        <v>90</v>
      </c>
      <c r="I2333" s="6">
        <v>159215</v>
      </c>
      <c r="J2333" s="13">
        <v>45138</v>
      </c>
      <c r="K2333" s="9">
        <v>6352.3830350838844</v>
      </c>
      <c r="L2333" s="4" t="s">
        <v>4627</v>
      </c>
      <c r="M2333" s="4" t="s">
        <v>4632</v>
      </c>
      <c r="N2333" s="4">
        <f>VLOOKUP(I2333,BaseModelo!$A$2:$E$5075,5)</f>
        <v>7</v>
      </c>
      <c r="P2333" s="15">
        <v>122</v>
      </c>
      <c r="Q2333" s="4">
        <f>VLOOKUP(I2333,BaseModelo!$A$2:$E$5075,3)</f>
        <v>127</v>
      </c>
      <c r="R2333" s="4">
        <f t="shared" si="720"/>
        <v>32283000</v>
      </c>
      <c r="S2333" s="16">
        <f t="shared" si="721"/>
        <v>6.1952111018182942E-4</v>
      </c>
      <c r="T2333" s="4">
        <f t="shared" si="732"/>
        <v>5.5756899916364649E-2</v>
      </c>
      <c r="U2333" s="4">
        <f t="shared" si="733"/>
        <v>7.5581575442183191E-2</v>
      </c>
      <c r="V2333" s="6">
        <f t="shared" si="722"/>
        <v>0</v>
      </c>
      <c r="W2333" s="16" t="str">
        <f t="shared" si="723"/>
        <v/>
      </c>
      <c r="X2333" s="4" t="str">
        <f t="shared" si="734"/>
        <v/>
      </c>
      <c r="Y2333" s="4" t="str">
        <f t="shared" si="724"/>
        <v/>
      </c>
      <c r="Z2333" s="4">
        <f t="shared" si="725"/>
        <v>4022000</v>
      </c>
      <c r="AA2333" s="16">
        <f t="shared" si="726"/>
        <v>4.9726504226752857E-3</v>
      </c>
      <c r="AB2333" s="15">
        <f t="shared" si="735"/>
        <v>0.4475385380407757</v>
      </c>
      <c r="AC2333" s="15">
        <f t="shared" si="736"/>
        <v>0.60666335156638485</v>
      </c>
      <c r="AD2333" s="4">
        <v>159849</v>
      </c>
      <c r="AE2333" s="26">
        <v>3089.74</v>
      </c>
      <c r="AF2333" s="26">
        <v>1615.0647894208155</v>
      </c>
      <c r="AG2333" s="4">
        <f t="shared" si="737"/>
        <v>1778000</v>
      </c>
      <c r="AH2333" s="16">
        <f t="shared" si="727"/>
        <v>1.1248593925759279E-2</v>
      </c>
      <c r="AI2333" s="15">
        <f t="shared" si="728"/>
        <v>1.0123734533183351</v>
      </c>
      <c r="AJ2333" s="15">
        <f t="shared" si="729"/>
        <v>1.3723284589426321</v>
      </c>
      <c r="AK2333" s="4">
        <f t="shared" si="730"/>
        <v>15073000</v>
      </c>
      <c r="AL2333" s="27">
        <f t="shared" si="731"/>
        <v>1.3268758707622901E-3</v>
      </c>
      <c r="AM2333" s="15">
        <f t="shared" si="738"/>
        <v>0.11941882836860611</v>
      </c>
      <c r="AN2333" s="15">
        <f t="shared" si="739"/>
        <v>1.0028736872843255E-4</v>
      </c>
    </row>
    <row r="2334" spans="1:40" x14ac:dyDescent="0.2">
      <c r="A2334" s="4" t="s">
        <v>4627</v>
      </c>
      <c r="B2334" s="2" t="s">
        <v>10</v>
      </c>
      <c r="C2334" s="5">
        <v>159863</v>
      </c>
      <c r="D2334" s="2" t="s">
        <v>572</v>
      </c>
      <c r="E2334" s="5">
        <v>159864</v>
      </c>
      <c r="F2334" s="2" t="s">
        <v>3133</v>
      </c>
      <c r="G2334" s="7">
        <v>6000</v>
      </c>
      <c r="H2334" s="5">
        <v>105</v>
      </c>
      <c r="I2334" s="6">
        <v>159747</v>
      </c>
      <c r="J2334" s="13">
        <v>45138</v>
      </c>
      <c r="K2334" s="9">
        <v>6000</v>
      </c>
      <c r="L2334" s="4" t="s">
        <v>4627</v>
      </c>
      <c r="M2334" s="4" t="s">
        <v>4632</v>
      </c>
      <c r="N2334" s="4">
        <f>VLOOKUP(I2334,BaseModelo!$A$2:$E$5075,5)</f>
        <v>10</v>
      </c>
      <c r="P2334" s="15">
        <v>142.00000000000003</v>
      </c>
      <c r="Q2334" s="4">
        <f>VLOOKUP(I2334,BaseModelo!$A$2:$E$5075,3)</f>
        <v>0</v>
      </c>
      <c r="R2334" s="4">
        <f t="shared" si="720"/>
        <v>32283000</v>
      </c>
      <c r="S2334" s="16">
        <f t="shared" si="721"/>
        <v>1.8585633305454884E-4</v>
      </c>
      <c r="T2334" s="4">
        <f t="shared" si="732"/>
        <v>1.9514914970727628E-2</v>
      </c>
      <c r="U2334" s="4">
        <f t="shared" si="733"/>
        <v>2.6391599293745942E-2</v>
      </c>
      <c r="V2334" s="6">
        <f t="shared" si="722"/>
        <v>0</v>
      </c>
      <c r="W2334" s="16" t="str">
        <f t="shared" si="723"/>
        <v/>
      </c>
      <c r="X2334" s="4" t="str">
        <f t="shared" si="734"/>
        <v/>
      </c>
      <c r="Y2334" s="4" t="str">
        <f t="shared" si="724"/>
        <v/>
      </c>
      <c r="Z2334" s="4">
        <f t="shared" si="725"/>
        <v>4121000</v>
      </c>
      <c r="AA2334" s="16">
        <f t="shared" si="726"/>
        <v>1.4559572919194371E-3</v>
      </c>
      <c r="AB2334" s="15">
        <f t="shared" si="735"/>
        <v>0.15287551565154089</v>
      </c>
      <c r="AC2334" s="15">
        <f t="shared" si="736"/>
        <v>0.20674593545256012</v>
      </c>
      <c r="AD2334" s="4">
        <v>159863</v>
      </c>
      <c r="AE2334" s="26">
        <v>1089.76</v>
      </c>
      <c r="AF2334" s="26">
        <v>1089.76</v>
      </c>
      <c r="AG2334" s="4">
        <f t="shared" si="737"/>
        <v>2105000</v>
      </c>
      <c r="AH2334" s="16">
        <f t="shared" si="727"/>
        <v>2.8503562945368173E-3</v>
      </c>
      <c r="AI2334" s="15">
        <f t="shared" si="728"/>
        <v>0.29928741092636579</v>
      </c>
      <c r="AJ2334" s="15">
        <f t="shared" si="729"/>
        <v>0.40475059382422812</v>
      </c>
      <c r="AK2334" s="4">
        <f t="shared" si="730"/>
        <v>15073000</v>
      </c>
      <c r="AL2334" s="27">
        <f t="shared" si="731"/>
        <v>3.9806276122868704E-4</v>
      </c>
      <c r="AM2334" s="15">
        <f t="shared" si="738"/>
        <v>4.179658992901214E-2</v>
      </c>
      <c r="AN2334" s="15">
        <f t="shared" si="739"/>
        <v>1.0505512888109577E-5</v>
      </c>
    </row>
    <row r="2335" spans="1:40" x14ac:dyDescent="0.2">
      <c r="A2335" s="4" t="s">
        <v>4627</v>
      </c>
      <c r="B2335" s="3" t="s">
        <v>10</v>
      </c>
      <c r="C2335" s="6">
        <v>159863</v>
      </c>
      <c r="D2335" s="3" t="s">
        <v>572</v>
      </c>
      <c r="E2335" s="6">
        <v>159865</v>
      </c>
      <c r="F2335" s="3" t="s">
        <v>3165</v>
      </c>
      <c r="G2335" s="8">
        <v>30000</v>
      </c>
      <c r="H2335" s="6">
        <v>110</v>
      </c>
      <c r="I2335" s="6">
        <v>159744</v>
      </c>
      <c r="J2335" s="13">
        <v>45138</v>
      </c>
      <c r="K2335" s="9">
        <v>30000</v>
      </c>
      <c r="L2335" s="4" t="s">
        <v>4627</v>
      </c>
      <c r="M2335" s="4" t="s">
        <v>4632</v>
      </c>
      <c r="N2335" s="4">
        <f>VLOOKUP(I2335,BaseModelo!$A$2:$E$5075,5)</f>
        <v>9</v>
      </c>
      <c r="P2335" s="15">
        <v>100</v>
      </c>
      <c r="Q2335" s="4">
        <f>VLOOKUP(I2335,BaseModelo!$A$2:$E$5075,3)</f>
        <v>147</v>
      </c>
      <c r="R2335" s="4">
        <f t="shared" si="720"/>
        <v>32283000</v>
      </c>
      <c r="S2335" s="16">
        <f t="shared" si="721"/>
        <v>9.2928166527274413E-4</v>
      </c>
      <c r="T2335" s="4">
        <f t="shared" si="732"/>
        <v>0.10222098318000185</v>
      </c>
      <c r="U2335" s="4">
        <f t="shared" si="733"/>
        <v>9.2928166527274411E-2</v>
      </c>
      <c r="V2335" s="6">
        <f t="shared" si="722"/>
        <v>0</v>
      </c>
      <c r="W2335" s="16" t="str">
        <f t="shared" si="723"/>
        <v/>
      </c>
      <c r="X2335" s="4" t="str">
        <f t="shared" si="734"/>
        <v/>
      </c>
      <c r="Y2335" s="4" t="str">
        <f t="shared" si="724"/>
        <v/>
      </c>
      <c r="Z2335" s="4">
        <f t="shared" si="725"/>
        <v>5305000</v>
      </c>
      <c r="AA2335" s="16">
        <f t="shared" si="726"/>
        <v>5.6550424128180964E-3</v>
      </c>
      <c r="AB2335" s="15">
        <f t="shared" si="735"/>
        <v>0.62205466540999066</v>
      </c>
      <c r="AC2335" s="15">
        <f t="shared" si="736"/>
        <v>0.56550424128180965</v>
      </c>
      <c r="AD2335" s="4">
        <v>159863</v>
      </c>
      <c r="AE2335" s="26">
        <v>5724.04</v>
      </c>
      <c r="AF2335" s="26">
        <v>5724.04</v>
      </c>
      <c r="AG2335" s="4">
        <f t="shared" si="737"/>
        <v>2114000</v>
      </c>
      <c r="AH2335" s="16">
        <f t="shared" si="727"/>
        <v>1.4191106906338695E-2</v>
      </c>
      <c r="AI2335" s="15">
        <f t="shared" si="728"/>
        <v>1.5610217596972564</v>
      </c>
      <c r="AJ2335" s="15">
        <f t="shared" si="729"/>
        <v>1.4191106906338695</v>
      </c>
      <c r="AK2335" s="4">
        <f t="shared" si="730"/>
        <v>15073000</v>
      </c>
      <c r="AL2335" s="27">
        <f t="shared" si="731"/>
        <v>1.9903138061434355E-3</v>
      </c>
      <c r="AM2335" s="15">
        <f t="shared" si="738"/>
        <v>0.2189345186757779</v>
      </c>
      <c r="AN2335" s="15">
        <f t="shared" si="739"/>
        <v>1.8495621281883052E-4</v>
      </c>
    </row>
    <row r="2336" spans="1:40" x14ac:dyDescent="0.2">
      <c r="A2336" s="4" t="s">
        <v>4627</v>
      </c>
      <c r="B2336" s="3" t="s">
        <v>10</v>
      </c>
      <c r="C2336" s="6">
        <v>159863</v>
      </c>
      <c r="D2336" s="3" t="s">
        <v>572</v>
      </c>
      <c r="E2336" s="6">
        <v>159866</v>
      </c>
      <c r="F2336" s="3" t="s">
        <v>3166</v>
      </c>
      <c r="G2336" s="8">
        <v>5000</v>
      </c>
      <c r="H2336" s="6">
        <v>105</v>
      </c>
      <c r="I2336" s="6">
        <v>159749</v>
      </c>
      <c r="J2336" s="13">
        <v>45138</v>
      </c>
      <c r="K2336" s="9">
        <v>5000</v>
      </c>
      <c r="L2336" s="4" t="s">
        <v>4627</v>
      </c>
      <c r="M2336" s="4" t="s">
        <v>4632</v>
      </c>
      <c r="N2336" s="4">
        <f>VLOOKUP(I2336,BaseModelo!$A$2:$E$5075,5)</f>
        <v>8</v>
      </c>
      <c r="P2336" s="15">
        <v>147</v>
      </c>
      <c r="Q2336" s="4">
        <f>VLOOKUP(I2336,BaseModelo!$A$2:$E$5075,3)</f>
        <v>132</v>
      </c>
      <c r="R2336" s="4">
        <f t="shared" si="720"/>
        <v>32283000</v>
      </c>
      <c r="S2336" s="16">
        <f t="shared" si="721"/>
        <v>1.5488027754545735E-4</v>
      </c>
      <c r="T2336" s="4">
        <f t="shared" si="732"/>
        <v>1.6262429142273022E-2</v>
      </c>
      <c r="U2336" s="4">
        <f t="shared" si="733"/>
        <v>2.2767400799182231E-2</v>
      </c>
      <c r="V2336" s="6">
        <f t="shared" si="722"/>
        <v>0</v>
      </c>
      <c r="W2336" s="16" t="str">
        <f t="shared" si="723"/>
        <v/>
      </c>
      <c r="X2336" s="4" t="str">
        <f t="shared" si="734"/>
        <v/>
      </c>
      <c r="Y2336" s="4" t="str">
        <f t="shared" si="724"/>
        <v/>
      </c>
      <c r="Z2336" s="4">
        <f t="shared" si="725"/>
        <v>5836000</v>
      </c>
      <c r="AA2336" s="16">
        <f t="shared" si="726"/>
        <v>8.5675119945167924E-4</v>
      </c>
      <c r="AB2336" s="15">
        <f t="shared" si="735"/>
        <v>8.9958875942426325E-2</v>
      </c>
      <c r="AC2336" s="15">
        <f t="shared" si="736"/>
        <v>0.12594242631939684</v>
      </c>
      <c r="AD2336" s="4">
        <v>159863</v>
      </c>
      <c r="AE2336" s="26">
        <v>917.21</v>
      </c>
      <c r="AF2336" s="26">
        <v>917.21</v>
      </c>
      <c r="AG2336" s="4">
        <f t="shared" si="737"/>
        <v>2254000</v>
      </c>
      <c r="AH2336" s="16">
        <f t="shared" si="727"/>
        <v>2.2182786157941437E-3</v>
      </c>
      <c r="AI2336" s="15">
        <f t="shared" si="728"/>
        <v>0.23291925465838509</v>
      </c>
      <c r="AJ2336" s="15">
        <f t="shared" si="729"/>
        <v>0.32608695652173914</v>
      </c>
      <c r="AK2336" s="4">
        <f t="shared" si="730"/>
        <v>15073000</v>
      </c>
      <c r="AL2336" s="27">
        <f t="shared" si="731"/>
        <v>3.3171896769057253E-4</v>
      </c>
      <c r="AM2336" s="15">
        <f t="shared" si="738"/>
        <v>3.4830491607510117E-2</v>
      </c>
      <c r="AN2336" s="15">
        <f t="shared" si="739"/>
        <v>7.5523786901022457E-6</v>
      </c>
    </row>
    <row r="2337" spans="1:40" x14ac:dyDescent="0.2">
      <c r="A2337" s="4" t="s">
        <v>4627</v>
      </c>
      <c r="B2337" s="3" t="s">
        <v>10</v>
      </c>
      <c r="C2337" s="6">
        <v>159863</v>
      </c>
      <c r="D2337" s="3" t="s">
        <v>572</v>
      </c>
      <c r="E2337" s="6">
        <v>159867</v>
      </c>
      <c r="F2337" s="3" t="s">
        <v>3167</v>
      </c>
      <c r="G2337" s="8">
        <v>6000</v>
      </c>
      <c r="H2337" s="6">
        <v>105</v>
      </c>
      <c r="I2337" s="6">
        <v>159745</v>
      </c>
      <c r="J2337" s="13">
        <v>45138</v>
      </c>
      <c r="K2337" s="9">
        <v>6000</v>
      </c>
      <c r="L2337" s="4" t="s">
        <v>4627</v>
      </c>
      <c r="M2337" s="4" t="s">
        <v>4632</v>
      </c>
      <c r="N2337" s="4">
        <f>VLOOKUP(I2337,BaseModelo!$A$2:$E$5075,5)</f>
        <v>9</v>
      </c>
      <c r="P2337" s="15">
        <v>142.00000000000003</v>
      </c>
      <c r="Q2337" s="4">
        <f>VLOOKUP(I2337,BaseModelo!$A$2:$E$5075,3)</f>
        <v>147</v>
      </c>
      <c r="R2337" s="4">
        <f t="shared" si="720"/>
        <v>32283000</v>
      </c>
      <c r="S2337" s="16">
        <f t="shared" si="721"/>
        <v>1.8585633305454884E-4</v>
      </c>
      <c r="T2337" s="4">
        <f t="shared" si="732"/>
        <v>1.9514914970727628E-2</v>
      </c>
      <c r="U2337" s="4">
        <f t="shared" si="733"/>
        <v>2.6391599293745942E-2</v>
      </c>
      <c r="V2337" s="6">
        <f t="shared" si="722"/>
        <v>0</v>
      </c>
      <c r="W2337" s="16" t="str">
        <f t="shared" si="723"/>
        <v/>
      </c>
      <c r="X2337" s="4" t="str">
        <f t="shared" si="734"/>
        <v/>
      </c>
      <c r="Y2337" s="4" t="str">
        <f t="shared" si="724"/>
        <v/>
      </c>
      <c r="Z2337" s="4">
        <f t="shared" si="725"/>
        <v>5305000</v>
      </c>
      <c r="AA2337" s="16">
        <f t="shared" si="726"/>
        <v>1.1310084825636192E-3</v>
      </c>
      <c r="AB2337" s="15">
        <f t="shared" si="735"/>
        <v>0.11875589066918002</v>
      </c>
      <c r="AC2337" s="15">
        <f t="shared" si="736"/>
        <v>0.16060320452403395</v>
      </c>
      <c r="AD2337" s="4">
        <v>159863</v>
      </c>
      <c r="AE2337" s="26">
        <v>1089.76</v>
      </c>
      <c r="AF2337" s="26">
        <v>1089.76</v>
      </c>
      <c r="AG2337" s="4">
        <f t="shared" si="737"/>
        <v>2114000</v>
      </c>
      <c r="AH2337" s="16">
        <f t="shared" si="727"/>
        <v>2.8382213812677389E-3</v>
      </c>
      <c r="AI2337" s="15">
        <f t="shared" si="728"/>
        <v>0.29801324503311261</v>
      </c>
      <c r="AJ2337" s="15">
        <f t="shared" si="729"/>
        <v>0.40302743614001901</v>
      </c>
      <c r="AK2337" s="4">
        <f t="shared" si="730"/>
        <v>15073000</v>
      </c>
      <c r="AL2337" s="27">
        <f t="shared" si="731"/>
        <v>3.9806276122868704E-4</v>
      </c>
      <c r="AM2337" s="15">
        <f t="shared" si="738"/>
        <v>4.179658992901214E-2</v>
      </c>
      <c r="AN2337" s="15">
        <f t="shared" si="739"/>
        <v>1.0505512888109577E-5</v>
      </c>
    </row>
    <row r="2338" spans="1:40" x14ac:dyDescent="0.2">
      <c r="A2338" s="4" t="s">
        <v>4627</v>
      </c>
      <c r="B2338" s="3" t="s">
        <v>10</v>
      </c>
      <c r="C2338" s="6">
        <v>159863</v>
      </c>
      <c r="D2338" s="3" t="s">
        <v>572</v>
      </c>
      <c r="E2338" s="6">
        <v>159868</v>
      </c>
      <c r="F2338" s="3" t="s">
        <v>3168</v>
      </c>
      <c r="G2338" s="8">
        <v>15000</v>
      </c>
      <c r="H2338" s="6">
        <v>110</v>
      </c>
      <c r="I2338" s="6">
        <v>159750</v>
      </c>
      <c r="J2338" s="13">
        <v>45138</v>
      </c>
      <c r="K2338" s="9">
        <v>15000</v>
      </c>
      <c r="L2338" s="4" t="s">
        <v>4627</v>
      </c>
      <c r="M2338" s="4" t="s">
        <v>4632</v>
      </c>
      <c r="N2338" s="4">
        <f>VLOOKUP(I2338,BaseModelo!$A$2:$E$5075,5)</f>
        <v>10</v>
      </c>
      <c r="P2338" s="15">
        <v>132</v>
      </c>
      <c r="Q2338" s="4">
        <f>VLOOKUP(I2338,BaseModelo!$A$2:$E$5075,3)</f>
        <v>0</v>
      </c>
      <c r="R2338" s="4">
        <f t="shared" si="720"/>
        <v>32283000</v>
      </c>
      <c r="S2338" s="16">
        <f t="shared" si="721"/>
        <v>4.6464083263637206E-4</v>
      </c>
      <c r="T2338" s="4">
        <f t="shared" si="732"/>
        <v>5.1110491590000924E-2</v>
      </c>
      <c r="U2338" s="4">
        <f t="shared" si="733"/>
        <v>6.1332589908001112E-2</v>
      </c>
      <c r="V2338" s="6">
        <f t="shared" si="722"/>
        <v>0</v>
      </c>
      <c r="W2338" s="16" t="str">
        <f t="shared" si="723"/>
        <v/>
      </c>
      <c r="X2338" s="4" t="str">
        <f t="shared" si="734"/>
        <v/>
      </c>
      <c r="Y2338" s="4" t="str">
        <f t="shared" si="724"/>
        <v/>
      </c>
      <c r="Z2338" s="4">
        <f t="shared" si="725"/>
        <v>4121000</v>
      </c>
      <c r="AA2338" s="16">
        <f t="shared" si="726"/>
        <v>3.6398932297985924E-3</v>
      </c>
      <c r="AB2338" s="15">
        <f t="shared" si="735"/>
        <v>0.40038825527784516</v>
      </c>
      <c r="AC2338" s="15">
        <f t="shared" si="736"/>
        <v>0.48046590633341418</v>
      </c>
      <c r="AD2338" s="4">
        <v>159863</v>
      </c>
      <c r="AE2338" s="26">
        <v>2862</v>
      </c>
      <c r="AF2338" s="26">
        <v>2862</v>
      </c>
      <c r="AG2338" s="4">
        <f t="shared" si="737"/>
        <v>2105000</v>
      </c>
      <c r="AH2338" s="16">
        <f t="shared" si="727"/>
        <v>7.1258907363420431E-3</v>
      </c>
      <c r="AI2338" s="15">
        <f t="shared" si="728"/>
        <v>0.78384798099762476</v>
      </c>
      <c r="AJ2338" s="15">
        <f t="shared" si="729"/>
        <v>0.94061757719714967</v>
      </c>
      <c r="AK2338" s="4">
        <f t="shared" si="730"/>
        <v>15073000</v>
      </c>
      <c r="AL2338" s="27">
        <f t="shared" si="731"/>
        <v>9.9515690307171775E-4</v>
      </c>
      <c r="AM2338" s="15">
        <f t="shared" si="738"/>
        <v>0.10946725933788895</v>
      </c>
      <c r="AN2338" s="15">
        <f t="shared" si="739"/>
        <v>6.1035550230214081E-5</v>
      </c>
    </row>
    <row r="2339" spans="1:40" x14ac:dyDescent="0.2">
      <c r="A2339" s="4" t="s">
        <v>4627</v>
      </c>
      <c r="B2339" s="3" t="s">
        <v>10</v>
      </c>
      <c r="C2339" s="6">
        <v>159863</v>
      </c>
      <c r="D2339" s="3" t="s">
        <v>572</v>
      </c>
      <c r="E2339" s="6">
        <v>159869</v>
      </c>
      <c r="F2339" s="3" t="s">
        <v>3169</v>
      </c>
      <c r="G2339" s="8">
        <v>30000</v>
      </c>
      <c r="H2339" s="6">
        <v>110</v>
      </c>
      <c r="I2339" s="6">
        <v>159748</v>
      </c>
      <c r="J2339" s="13">
        <v>45138</v>
      </c>
      <c r="K2339" s="9">
        <v>30000</v>
      </c>
      <c r="L2339" s="4" t="s">
        <v>4627</v>
      </c>
      <c r="M2339" s="4" t="s">
        <v>4632</v>
      </c>
      <c r="N2339" s="4">
        <f>VLOOKUP(I2339,BaseModelo!$A$2:$E$5075,5)</f>
        <v>10</v>
      </c>
      <c r="P2339" s="15">
        <v>100</v>
      </c>
      <c r="Q2339" s="4">
        <f>VLOOKUP(I2339,BaseModelo!$A$2:$E$5075,3)</f>
        <v>0</v>
      </c>
      <c r="R2339" s="4">
        <f t="shared" si="720"/>
        <v>32283000</v>
      </c>
      <c r="S2339" s="16">
        <f t="shared" si="721"/>
        <v>9.2928166527274413E-4</v>
      </c>
      <c r="T2339" s="4">
        <f t="shared" si="732"/>
        <v>0.10222098318000185</v>
      </c>
      <c r="U2339" s="4">
        <f t="shared" si="733"/>
        <v>9.2928166527274411E-2</v>
      </c>
      <c r="V2339" s="6">
        <f t="shared" si="722"/>
        <v>0</v>
      </c>
      <c r="W2339" s="16" t="str">
        <f t="shared" si="723"/>
        <v/>
      </c>
      <c r="X2339" s="4" t="str">
        <f t="shared" si="734"/>
        <v/>
      </c>
      <c r="Y2339" s="4" t="str">
        <f t="shared" si="724"/>
        <v/>
      </c>
      <c r="Z2339" s="4">
        <f t="shared" si="725"/>
        <v>4121000</v>
      </c>
      <c r="AA2339" s="16">
        <f t="shared" si="726"/>
        <v>7.2797864595971849E-3</v>
      </c>
      <c r="AB2339" s="15">
        <f t="shared" si="735"/>
        <v>0.80077651055569032</v>
      </c>
      <c r="AC2339" s="15">
        <f t="shared" si="736"/>
        <v>0.72797864595971851</v>
      </c>
      <c r="AD2339" s="4">
        <v>159863</v>
      </c>
      <c r="AE2339" s="26">
        <v>5724.04</v>
      </c>
      <c r="AF2339" s="26">
        <v>5724.04</v>
      </c>
      <c r="AG2339" s="4">
        <f t="shared" si="737"/>
        <v>2105000</v>
      </c>
      <c r="AH2339" s="16">
        <f t="shared" si="727"/>
        <v>1.4251781472684086E-2</v>
      </c>
      <c r="AI2339" s="15">
        <f t="shared" si="728"/>
        <v>1.5676959619952495</v>
      </c>
      <c r="AJ2339" s="15">
        <f t="shared" si="729"/>
        <v>1.4251781472684086</v>
      </c>
      <c r="AK2339" s="4">
        <f t="shared" si="730"/>
        <v>15073000</v>
      </c>
      <c r="AL2339" s="27">
        <f t="shared" si="731"/>
        <v>1.9903138061434355E-3</v>
      </c>
      <c r="AM2339" s="15">
        <f t="shared" si="738"/>
        <v>0.2189345186757779</v>
      </c>
      <c r="AN2339" s="15">
        <f t="shared" si="739"/>
        <v>1.8495621281883052E-4</v>
      </c>
    </row>
    <row r="2340" spans="1:40" x14ac:dyDescent="0.2">
      <c r="A2340" s="4" t="s">
        <v>4627</v>
      </c>
      <c r="B2340" s="2" t="s">
        <v>10</v>
      </c>
      <c r="C2340" s="5">
        <v>159899</v>
      </c>
      <c r="D2340" s="2" t="s">
        <v>573</v>
      </c>
      <c r="E2340" s="5">
        <v>159900</v>
      </c>
      <c r="F2340" s="2" t="s">
        <v>3134</v>
      </c>
      <c r="G2340" s="7">
        <v>5000</v>
      </c>
      <c r="H2340" s="5">
        <v>147</v>
      </c>
      <c r="I2340" s="6">
        <v>159065</v>
      </c>
      <c r="J2340" s="13">
        <v>45138</v>
      </c>
      <c r="K2340" s="9">
        <v>5000</v>
      </c>
      <c r="L2340" s="4" t="s">
        <v>4627</v>
      </c>
      <c r="M2340" s="4" t="s">
        <v>4632</v>
      </c>
      <c r="N2340" s="4">
        <f>VLOOKUP(I2340,BaseModelo!$A$2:$E$5075,5)</f>
        <v>10</v>
      </c>
      <c r="P2340" s="15">
        <v>147</v>
      </c>
      <c r="Q2340" s="4">
        <f>VLOOKUP(I2340,BaseModelo!$A$2:$E$5075,3)</f>
        <v>0</v>
      </c>
      <c r="R2340" s="4">
        <f t="shared" si="720"/>
        <v>32283000</v>
      </c>
      <c r="S2340" s="16">
        <f t="shared" si="721"/>
        <v>1.5488027754545735E-4</v>
      </c>
      <c r="T2340" s="4">
        <f t="shared" si="732"/>
        <v>2.2767400799182231E-2</v>
      </c>
      <c r="U2340" s="4">
        <f t="shared" si="733"/>
        <v>2.2767400799182231E-2</v>
      </c>
      <c r="V2340" s="6">
        <f t="shared" si="722"/>
        <v>0</v>
      </c>
      <c r="W2340" s="16" t="str">
        <f t="shared" si="723"/>
        <v/>
      </c>
      <c r="X2340" s="4" t="str">
        <f t="shared" si="734"/>
        <v/>
      </c>
      <c r="Y2340" s="4" t="str">
        <f t="shared" si="724"/>
        <v/>
      </c>
      <c r="Z2340" s="4">
        <f t="shared" si="725"/>
        <v>4121000</v>
      </c>
      <c r="AA2340" s="16">
        <f t="shared" si="726"/>
        <v>1.2132977432661976E-3</v>
      </c>
      <c r="AB2340" s="15">
        <f t="shared" si="735"/>
        <v>0.17835476826013105</v>
      </c>
      <c r="AC2340" s="15">
        <f t="shared" si="736"/>
        <v>0.17835476826013105</v>
      </c>
      <c r="AD2340" s="4">
        <v>159899</v>
      </c>
      <c r="AE2340" s="26">
        <v>1303.3399999999999</v>
      </c>
      <c r="AF2340" s="26">
        <v>1303.3399999999999</v>
      </c>
      <c r="AG2340" s="4">
        <f t="shared" si="737"/>
        <v>2105000</v>
      </c>
      <c r="AH2340" s="16">
        <f t="shared" si="727"/>
        <v>2.3752969121140144E-3</v>
      </c>
      <c r="AI2340" s="15">
        <f t="shared" si="728"/>
        <v>0.34916864608076009</v>
      </c>
      <c r="AJ2340" s="15">
        <f t="shared" si="729"/>
        <v>0.34916864608076009</v>
      </c>
      <c r="AK2340" s="4">
        <f t="shared" si="730"/>
        <v>15073000</v>
      </c>
      <c r="AL2340" s="27">
        <f t="shared" si="731"/>
        <v>3.3171896769057253E-4</v>
      </c>
      <c r="AM2340" s="15">
        <f t="shared" si="738"/>
        <v>4.8762688250514163E-2</v>
      </c>
      <c r="AN2340" s="15">
        <f t="shared" si="739"/>
        <v>7.5523786901022457E-6</v>
      </c>
    </row>
    <row r="2341" spans="1:40" x14ac:dyDescent="0.2">
      <c r="A2341" s="4" t="s">
        <v>4627</v>
      </c>
      <c r="B2341" s="3" t="s">
        <v>10</v>
      </c>
      <c r="C2341" s="6">
        <v>159899</v>
      </c>
      <c r="D2341" s="3" t="s">
        <v>573</v>
      </c>
      <c r="E2341" s="6">
        <v>159918</v>
      </c>
      <c r="F2341" s="3" t="s">
        <v>3161</v>
      </c>
      <c r="G2341" s="8">
        <v>9000</v>
      </c>
      <c r="H2341" s="6">
        <v>142</v>
      </c>
      <c r="I2341" s="6">
        <v>158920</v>
      </c>
      <c r="J2341" s="13">
        <v>45138</v>
      </c>
      <c r="K2341" s="9">
        <v>9000</v>
      </c>
      <c r="L2341" s="4" t="s">
        <v>4627</v>
      </c>
      <c r="M2341" s="4" t="s">
        <v>4632</v>
      </c>
      <c r="N2341" s="4">
        <f>VLOOKUP(I2341,BaseModelo!$A$2:$E$5075,5)</f>
        <v>10</v>
      </c>
      <c r="P2341" s="15">
        <v>142.00000000000003</v>
      </c>
      <c r="Q2341" s="4">
        <f>VLOOKUP(I2341,BaseModelo!$A$2:$E$5075,3)</f>
        <v>0</v>
      </c>
      <c r="R2341" s="4">
        <f t="shared" si="720"/>
        <v>32283000</v>
      </c>
      <c r="S2341" s="16">
        <f t="shared" si="721"/>
        <v>2.7878449958182325E-4</v>
      </c>
      <c r="T2341" s="4">
        <f t="shared" si="732"/>
        <v>3.9587398940618898E-2</v>
      </c>
      <c r="U2341" s="4">
        <f t="shared" si="733"/>
        <v>3.9587398940618912E-2</v>
      </c>
      <c r="V2341" s="6">
        <f t="shared" si="722"/>
        <v>0</v>
      </c>
      <c r="W2341" s="16" t="str">
        <f t="shared" si="723"/>
        <v/>
      </c>
      <c r="X2341" s="4" t="str">
        <f t="shared" si="734"/>
        <v/>
      </c>
      <c r="Y2341" s="4" t="str">
        <f t="shared" si="724"/>
        <v/>
      </c>
      <c r="Z2341" s="4">
        <f t="shared" si="725"/>
        <v>4121000</v>
      </c>
      <c r="AA2341" s="16">
        <f t="shared" si="726"/>
        <v>2.1839359378791555E-3</v>
      </c>
      <c r="AB2341" s="15">
        <f t="shared" si="735"/>
        <v>0.31011890317884011</v>
      </c>
      <c r="AC2341" s="15">
        <f t="shared" si="736"/>
        <v>0.31011890317884017</v>
      </c>
      <c r="AD2341" s="4">
        <v>159899</v>
      </c>
      <c r="AE2341" s="26">
        <v>2255.2800000000002</v>
      </c>
      <c r="AF2341" s="26">
        <v>2255.2800000000002</v>
      </c>
      <c r="AG2341" s="4">
        <f t="shared" si="737"/>
        <v>2105000</v>
      </c>
      <c r="AH2341" s="16">
        <f t="shared" si="727"/>
        <v>4.2755344418052253E-3</v>
      </c>
      <c r="AI2341" s="15">
        <f t="shared" si="728"/>
        <v>0.60712589073634204</v>
      </c>
      <c r="AJ2341" s="15">
        <f t="shared" si="729"/>
        <v>0.60712589073634216</v>
      </c>
      <c r="AK2341" s="4">
        <f t="shared" si="730"/>
        <v>15073000</v>
      </c>
      <c r="AL2341" s="27">
        <f t="shared" si="731"/>
        <v>5.9709414184303054E-4</v>
      </c>
      <c r="AM2341" s="15">
        <f t="shared" si="738"/>
        <v>8.478736814171034E-2</v>
      </c>
      <c r="AN2341" s="15">
        <f t="shared" si="739"/>
        <v>2.3637403998246546E-5</v>
      </c>
    </row>
    <row r="2342" spans="1:40" x14ac:dyDescent="0.2">
      <c r="A2342" s="4" t="s">
        <v>4627</v>
      </c>
      <c r="B2342" s="3" t="s">
        <v>10</v>
      </c>
      <c r="C2342" s="6">
        <v>159899</v>
      </c>
      <c r="D2342" s="3" t="s">
        <v>573</v>
      </c>
      <c r="E2342" s="6">
        <v>159919</v>
      </c>
      <c r="F2342" s="3" t="s">
        <v>3162</v>
      </c>
      <c r="G2342" s="8">
        <v>10000</v>
      </c>
      <c r="H2342" s="6">
        <v>142</v>
      </c>
      <c r="I2342" s="6">
        <v>159066</v>
      </c>
      <c r="J2342" s="13">
        <v>45138</v>
      </c>
      <c r="K2342" s="9">
        <v>10000</v>
      </c>
      <c r="L2342" s="4" t="s">
        <v>4627</v>
      </c>
      <c r="M2342" s="4" t="s">
        <v>4632</v>
      </c>
      <c r="N2342" s="4">
        <f>VLOOKUP(I2342,BaseModelo!$A$2:$E$5075,5)</f>
        <v>10</v>
      </c>
      <c r="P2342" s="15">
        <v>142.00000000000003</v>
      </c>
      <c r="Q2342" s="4">
        <f>VLOOKUP(I2342,BaseModelo!$A$2:$E$5075,3)</f>
        <v>0</v>
      </c>
      <c r="R2342" s="4">
        <f t="shared" si="720"/>
        <v>32283000</v>
      </c>
      <c r="S2342" s="16">
        <f t="shared" si="721"/>
        <v>3.0976055509091471E-4</v>
      </c>
      <c r="T2342" s="4">
        <f t="shared" si="732"/>
        <v>4.3985998822909891E-2</v>
      </c>
      <c r="U2342" s="4">
        <f t="shared" si="733"/>
        <v>4.3985998822909898E-2</v>
      </c>
      <c r="V2342" s="6">
        <f t="shared" si="722"/>
        <v>0</v>
      </c>
      <c r="W2342" s="16" t="str">
        <f t="shared" si="723"/>
        <v/>
      </c>
      <c r="X2342" s="4" t="str">
        <f t="shared" si="734"/>
        <v/>
      </c>
      <c r="Y2342" s="4" t="str">
        <f t="shared" si="724"/>
        <v/>
      </c>
      <c r="Z2342" s="4">
        <f t="shared" si="725"/>
        <v>4121000</v>
      </c>
      <c r="AA2342" s="16">
        <f t="shared" si="726"/>
        <v>2.4265954865323952E-3</v>
      </c>
      <c r="AB2342" s="15">
        <f t="shared" si="735"/>
        <v>0.3445765590876001</v>
      </c>
      <c r="AC2342" s="15">
        <f t="shared" si="736"/>
        <v>0.34457655908760021</v>
      </c>
      <c r="AD2342" s="4">
        <v>159899</v>
      </c>
      <c r="AE2342" s="26">
        <v>2510.34</v>
      </c>
      <c r="AF2342" s="26">
        <v>2510.34</v>
      </c>
      <c r="AG2342" s="4">
        <f t="shared" si="737"/>
        <v>2105000</v>
      </c>
      <c r="AH2342" s="16">
        <f t="shared" si="727"/>
        <v>4.7505938242280287E-3</v>
      </c>
      <c r="AI2342" s="15">
        <f t="shared" si="728"/>
        <v>0.67458432304038007</v>
      </c>
      <c r="AJ2342" s="15">
        <f t="shared" si="729"/>
        <v>0.67458432304038018</v>
      </c>
      <c r="AK2342" s="4">
        <f t="shared" si="730"/>
        <v>15073000</v>
      </c>
      <c r="AL2342" s="27">
        <f t="shared" si="731"/>
        <v>6.6343793538114506E-4</v>
      </c>
      <c r="AM2342" s="15">
        <f t="shared" si="738"/>
        <v>9.4208186824122603E-2</v>
      </c>
      <c r="AN2342" s="15">
        <f t="shared" si="739"/>
        <v>2.918198024474882E-5</v>
      </c>
    </row>
    <row r="2343" spans="1:40" x14ac:dyDescent="0.2">
      <c r="A2343" s="4" t="s">
        <v>4627</v>
      </c>
      <c r="B2343" s="3" t="s">
        <v>10</v>
      </c>
      <c r="C2343" s="6">
        <v>159899</v>
      </c>
      <c r="D2343" s="3" t="s">
        <v>573</v>
      </c>
      <c r="E2343" s="6">
        <v>159920</v>
      </c>
      <c r="F2343" s="3" t="s">
        <v>3163</v>
      </c>
      <c r="G2343" s="8">
        <v>7000</v>
      </c>
      <c r="H2343" s="6">
        <v>142</v>
      </c>
      <c r="I2343" s="6">
        <v>159152</v>
      </c>
      <c r="J2343" s="13">
        <v>45138</v>
      </c>
      <c r="K2343" s="9">
        <v>7000</v>
      </c>
      <c r="L2343" s="4" t="s">
        <v>4627</v>
      </c>
      <c r="M2343" s="4" t="s">
        <v>4632</v>
      </c>
      <c r="N2343" s="4">
        <f>VLOOKUP(I2343,BaseModelo!$A$2:$E$5075,5)</f>
        <v>10</v>
      </c>
      <c r="P2343" s="15">
        <v>142.00000000000003</v>
      </c>
      <c r="Q2343" s="4">
        <f>VLOOKUP(I2343,BaseModelo!$A$2:$E$5075,3)</f>
        <v>0</v>
      </c>
      <c r="R2343" s="4">
        <f t="shared" si="720"/>
        <v>32283000</v>
      </c>
      <c r="S2343" s="16">
        <f t="shared" si="721"/>
        <v>2.168323885636403E-4</v>
      </c>
      <c r="T2343" s="4">
        <f t="shared" si="732"/>
        <v>3.0790199176036922E-2</v>
      </c>
      <c r="U2343" s="4">
        <f t="shared" si="733"/>
        <v>3.0790199176036929E-2</v>
      </c>
      <c r="V2343" s="6">
        <f t="shared" si="722"/>
        <v>0</v>
      </c>
      <c r="W2343" s="16" t="str">
        <f t="shared" si="723"/>
        <v/>
      </c>
      <c r="X2343" s="4" t="str">
        <f t="shared" si="734"/>
        <v/>
      </c>
      <c r="Y2343" s="4" t="str">
        <f t="shared" si="724"/>
        <v/>
      </c>
      <c r="Z2343" s="4">
        <f t="shared" si="725"/>
        <v>4121000</v>
      </c>
      <c r="AA2343" s="16">
        <f t="shared" si="726"/>
        <v>1.6986168405726766E-3</v>
      </c>
      <c r="AB2343" s="15">
        <f t="shared" si="735"/>
        <v>0.24120359136132008</v>
      </c>
      <c r="AC2343" s="15">
        <f t="shared" si="736"/>
        <v>0.24120359136132014</v>
      </c>
      <c r="AD2343" s="4">
        <v>159899</v>
      </c>
      <c r="AE2343" s="26">
        <v>1758.65</v>
      </c>
      <c r="AF2343" s="26">
        <v>1758.65</v>
      </c>
      <c r="AG2343" s="4">
        <f t="shared" si="737"/>
        <v>2105000</v>
      </c>
      <c r="AH2343" s="16">
        <f t="shared" si="727"/>
        <v>3.3254156769596198E-3</v>
      </c>
      <c r="AI2343" s="15">
        <f t="shared" si="728"/>
        <v>0.47220902612826604</v>
      </c>
      <c r="AJ2343" s="15">
        <f t="shared" si="729"/>
        <v>0.4722090261282661</v>
      </c>
      <c r="AK2343" s="4">
        <f t="shared" si="730"/>
        <v>15073000</v>
      </c>
      <c r="AL2343" s="27">
        <f t="shared" si="731"/>
        <v>4.6440655476680156E-4</v>
      </c>
      <c r="AM2343" s="15">
        <f t="shared" si="738"/>
        <v>6.5945730776885828E-2</v>
      </c>
      <c r="AN2343" s="15">
        <f t="shared" si="739"/>
        <v>1.4299170319926922E-5</v>
      </c>
    </row>
    <row r="2344" spans="1:40" x14ac:dyDescent="0.2">
      <c r="A2344" s="4" t="s">
        <v>4627</v>
      </c>
      <c r="B2344" s="3" t="s">
        <v>10</v>
      </c>
      <c r="C2344" s="6">
        <v>159899</v>
      </c>
      <c r="D2344" s="3" t="s">
        <v>573</v>
      </c>
      <c r="E2344" s="6">
        <v>159921</v>
      </c>
      <c r="F2344" s="3" t="s">
        <v>3164</v>
      </c>
      <c r="G2344" s="8">
        <v>6000</v>
      </c>
      <c r="H2344" s="6">
        <v>142</v>
      </c>
      <c r="I2344" s="6">
        <v>159820</v>
      </c>
      <c r="J2344" s="13">
        <v>45138</v>
      </c>
      <c r="K2344" s="9">
        <v>6000</v>
      </c>
      <c r="L2344" s="4" t="s">
        <v>4627</v>
      </c>
      <c r="M2344" s="4" t="s">
        <v>4632</v>
      </c>
      <c r="N2344" s="4">
        <f>VLOOKUP(I2344,BaseModelo!$A$2:$E$5075,5)</f>
        <v>10</v>
      </c>
      <c r="P2344" s="15">
        <v>142.00000000000003</v>
      </c>
      <c r="Q2344" s="4">
        <f>VLOOKUP(I2344,BaseModelo!$A$2:$E$5075,3)</f>
        <v>0</v>
      </c>
      <c r="R2344" s="4">
        <f t="shared" si="720"/>
        <v>32283000</v>
      </c>
      <c r="S2344" s="16">
        <f t="shared" si="721"/>
        <v>1.8585633305454884E-4</v>
      </c>
      <c r="T2344" s="4">
        <f t="shared" si="732"/>
        <v>2.6391599293745936E-2</v>
      </c>
      <c r="U2344" s="4">
        <f t="shared" si="733"/>
        <v>2.6391599293745942E-2</v>
      </c>
      <c r="V2344" s="6">
        <f t="shared" si="722"/>
        <v>0</v>
      </c>
      <c r="W2344" s="16" t="str">
        <f t="shared" si="723"/>
        <v/>
      </c>
      <c r="X2344" s="4" t="str">
        <f t="shared" si="734"/>
        <v/>
      </c>
      <c r="Y2344" s="4" t="str">
        <f t="shared" si="724"/>
        <v/>
      </c>
      <c r="Z2344" s="4">
        <f t="shared" si="725"/>
        <v>4121000</v>
      </c>
      <c r="AA2344" s="16">
        <f t="shared" si="726"/>
        <v>1.4559572919194371E-3</v>
      </c>
      <c r="AB2344" s="15">
        <f t="shared" si="735"/>
        <v>0.20674593545256006</v>
      </c>
      <c r="AC2344" s="15">
        <f t="shared" si="736"/>
        <v>0.20674593545256012</v>
      </c>
      <c r="AD2344" s="4">
        <v>159899</v>
      </c>
      <c r="AE2344" s="26">
        <v>1503.37</v>
      </c>
      <c r="AF2344" s="26">
        <v>1503.37</v>
      </c>
      <c r="AG2344" s="4">
        <f t="shared" si="737"/>
        <v>2105000</v>
      </c>
      <c r="AH2344" s="16">
        <f t="shared" si="727"/>
        <v>2.8503562945368173E-3</v>
      </c>
      <c r="AI2344" s="15">
        <f t="shared" si="728"/>
        <v>0.40475059382422807</v>
      </c>
      <c r="AJ2344" s="15">
        <f t="shared" si="729"/>
        <v>0.40475059382422812</v>
      </c>
      <c r="AK2344" s="4">
        <f t="shared" si="730"/>
        <v>15073000</v>
      </c>
      <c r="AL2344" s="27">
        <f t="shared" si="731"/>
        <v>3.9806276122868704E-4</v>
      </c>
      <c r="AM2344" s="15">
        <f t="shared" si="738"/>
        <v>5.6524912094473558E-2</v>
      </c>
      <c r="AN2344" s="15">
        <f t="shared" si="739"/>
        <v>1.0505512888109577E-5</v>
      </c>
    </row>
    <row r="2345" spans="1:40" x14ac:dyDescent="0.2">
      <c r="A2345" s="4" t="s">
        <v>4628</v>
      </c>
      <c r="B2345" s="2" t="s">
        <v>15</v>
      </c>
      <c r="C2345" s="5">
        <v>159903</v>
      </c>
      <c r="D2345" s="2" t="s">
        <v>574</v>
      </c>
      <c r="E2345" s="5">
        <v>159904</v>
      </c>
      <c r="F2345" s="2" t="s">
        <v>3135</v>
      </c>
      <c r="G2345" s="7">
        <v>5000</v>
      </c>
      <c r="H2345" s="5">
        <v>80</v>
      </c>
      <c r="I2345" s="6">
        <v>159500</v>
      </c>
      <c r="J2345" s="13">
        <v>45138</v>
      </c>
      <c r="K2345" s="9">
        <v>5000</v>
      </c>
      <c r="L2345" s="4" t="s">
        <v>4628</v>
      </c>
      <c r="M2345" s="4" t="s">
        <v>4632</v>
      </c>
      <c r="N2345" s="4">
        <f>VLOOKUP(I2345,BaseModelo!$A$2:$E$5075,5)</f>
        <v>8</v>
      </c>
      <c r="P2345" s="15">
        <v>147</v>
      </c>
      <c r="Q2345" s="4">
        <f>VLOOKUP(I2345,BaseModelo!$A$2:$E$5075,3)</f>
        <v>132</v>
      </c>
      <c r="R2345" s="4">
        <f t="shared" si="720"/>
        <v>32283000</v>
      </c>
      <c r="S2345" s="16">
        <f t="shared" si="721"/>
        <v>1.5488027754545735E-4</v>
      </c>
      <c r="T2345" s="4">
        <f t="shared" si="732"/>
        <v>1.2390422203636588E-2</v>
      </c>
      <c r="U2345" s="4">
        <f t="shared" si="733"/>
        <v>2.2767400799182231E-2</v>
      </c>
      <c r="V2345" s="6">
        <f t="shared" si="722"/>
        <v>0</v>
      </c>
      <c r="W2345" s="16" t="str">
        <f t="shared" si="723"/>
        <v/>
      </c>
      <c r="X2345" s="4" t="str">
        <f t="shared" si="734"/>
        <v/>
      </c>
      <c r="Y2345" s="4" t="str">
        <f t="shared" si="724"/>
        <v/>
      </c>
      <c r="Z2345" s="4">
        <f t="shared" si="725"/>
        <v>5836000</v>
      </c>
      <c r="AA2345" s="16">
        <f t="shared" si="726"/>
        <v>8.5675119945167924E-4</v>
      </c>
      <c r="AB2345" s="15">
        <f t="shared" si="735"/>
        <v>6.8540095956134334E-2</v>
      </c>
      <c r="AC2345" s="15">
        <f t="shared" si="736"/>
        <v>0.12594242631939684</v>
      </c>
      <c r="AD2345" s="4">
        <v>159903</v>
      </c>
      <c r="AE2345" s="26">
        <v>684.41</v>
      </c>
      <c r="AF2345" s="26">
        <v>684.41</v>
      </c>
      <c r="AG2345" s="4">
        <f t="shared" si="737"/>
        <v>3421000</v>
      </c>
      <c r="AH2345" s="16">
        <f t="shared" si="727"/>
        <v>1.4615609470914938E-3</v>
      </c>
      <c r="AI2345" s="15">
        <f t="shared" si="728"/>
        <v>0.1169248757673195</v>
      </c>
      <c r="AJ2345" s="15">
        <f t="shared" si="729"/>
        <v>0.21484945922244958</v>
      </c>
      <c r="AK2345" s="4">
        <f t="shared" si="730"/>
        <v>16319000</v>
      </c>
      <c r="AL2345" s="27">
        <f t="shared" si="731"/>
        <v>3.0639132299773271E-4</v>
      </c>
      <c r="AM2345" s="15">
        <f t="shared" si="738"/>
        <v>2.4511305839818618E-2</v>
      </c>
      <c r="AN2345" s="15">
        <f t="shared" si="739"/>
        <v>6.9757340520810808E-6</v>
      </c>
    </row>
    <row r="2346" spans="1:40" x14ac:dyDescent="0.2">
      <c r="A2346" s="4" t="s">
        <v>4628</v>
      </c>
      <c r="B2346" s="3" t="s">
        <v>15</v>
      </c>
      <c r="C2346" s="6">
        <v>159903</v>
      </c>
      <c r="D2346" s="3" t="s">
        <v>574</v>
      </c>
      <c r="E2346" s="6">
        <v>159905</v>
      </c>
      <c r="F2346" s="3" t="s">
        <v>3189</v>
      </c>
      <c r="G2346" s="8">
        <v>19000</v>
      </c>
      <c r="H2346" s="6">
        <v>75</v>
      </c>
      <c r="I2346" s="6">
        <v>159509</v>
      </c>
      <c r="J2346" s="13">
        <v>45138</v>
      </c>
      <c r="K2346" s="9">
        <v>19000</v>
      </c>
      <c r="L2346" s="4" t="s">
        <v>4628</v>
      </c>
      <c r="M2346" s="4" t="s">
        <v>4632</v>
      </c>
      <c r="N2346" s="4">
        <f>VLOOKUP(I2346,BaseModelo!$A$2:$E$5075,5)</f>
        <v>6</v>
      </c>
      <c r="P2346" s="15">
        <v>122</v>
      </c>
      <c r="Q2346" s="4">
        <f>VLOOKUP(I2346,BaseModelo!$A$2:$E$5075,3)</f>
        <v>115</v>
      </c>
      <c r="R2346" s="4">
        <f t="shared" si="720"/>
        <v>32283000</v>
      </c>
      <c r="S2346" s="16">
        <f t="shared" si="721"/>
        <v>5.8854505467273801E-4</v>
      </c>
      <c r="T2346" s="4">
        <f t="shared" si="732"/>
        <v>4.4140879100455353E-2</v>
      </c>
      <c r="U2346" s="4">
        <f t="shared" si="733"/>
        <v>7.1802496670074031E-2</v>
      </c>
      <c r="V2346" s="6">
        <f t="shared" si="722"/>
        <v>0</v>
      </c>
      <c r="W2346" s="16" t="str">
        <f t="shared" si="723"/>
        <v/>
      </c>
      <c r="X2346" s="4" t="str">
        <f t="shared" si="734"/>
        <v/>
      </c>
      <c r="Y2346" s="4" t="str">
        <f t="shared" si="724"/>
        <v/>
      </c>
      <c r="Z2346" s="4">
        <f t="shared" si="725"/>
        <v>4853000</v>
      </c>
      <c r="AA2346" s="16">
        <f t="shared" si="726"/>
        <v>3.9151040593447348E-3</v>
      </c>
      <c r="AB2346" s="15">
        <f t="shared" si="735"/>
        <v>0.2936328044508551</v>
      </c>
      <c r="AC2346" s="15">
        <f t="shared" si="736"/>
        <v>0.47764269524005765</v>
      </c>
      <c r="AD2346" s="4">
        <v>159903</v>
      </c>
      <c r="AE2346" s="26">
        <v>2434.3200000000002</v>
      </c>
      <c r="AF2346" s="26">
        <v>2434.3200000000002</v>
      </c>
      <c r="AG2346" s="4">
        <f t="shared" si="737"/>
        <v>2735000</v>
      </c>
      <c r="AH2346" s="16">
        <f t="shared" si="727"/>
        <v>6.9469835466179162E-3</v>
      </c>
      <c r="AI2346" s="15">
        <f t="shared" si="728"/>
        <v>0.5210237659963437</v>
      </c>
      <c r="AJ2346" s="15">
        <f t="shared" si="729"/>
        <v>0.84753199268738577</v>
      </c>
      <c r="AK2346" s="4">
        <f t="shared" si="730"/>
        <v>16319000</v>
      </c>
      <c r="AL2346" s="27">
        <f t="shared" si="731"/>
        <v>1.1642870273913843E-3</v>
      </c>
      <c r="AM2346" s="15">
        <f t="shared" si="738"/>
        <v>8.7321527054353823E-2</v>
      </c>
      <c r="AN2346" s="15">
        <f t="shared" si="739"/>
        <v>8.3598715407280259E-5</v>
      </c>
    </row>
    <row r="2347" spans="1:40" x14ac:dyDescent="0.2">
      <c r="A2347" s="4" t="s">
        <v>4628</v>
      </c>
      <c r="B2347" s="3" t="s">
        <v>15</v>
      </c>
      <c r="C2347" s="6">
        <v>159903</v>
      </c>
      <c r="D2347" s="3" t="s">
        <v>574</v>
      </c>
      <c r="E2347" s="6">
        <v>159906</v>
      </c>
      <c r="F2347" s="3" t="s">
        <v>3190</v>
      </c>
      <c r="G2347" s="8">
        <v>60000</v>
      </c>
      <c r="H2347" s="6">
        <v>80</v>
      </c>
      <c r="I2347" s="6">
        <v>159501</v>
      </c>
      <c r="J2347" s="13">
        <v>45138</v>
      </c>
      <c r="K2347" s="9">
        <v>60000</v>
      </c>
      <c r="L2347" s="4" t="s">
        <v>4628</v>
      </c>
      <c r="M2347" s="4" t="s">
        <v>4632</v>
      </c>
      <c r="N2347" s="4">
        <f>VLOOKUP(I2347,BaseModelo!$A$2:$E$5075,5)</f>
        <v>5</v>
      </c>
      <c r="P2347" s="15">
        <v>75</v>
      </c>
      <c r="Q2347" s="4">
        <f>VLOOKUP(I2347,BaseModelo!$A$2:$E$5075,3)</f>
        <v>110</v>
      </c>
      <c r="R2347" s="4">
        <f t="shared" si="720"/>
        <v>32283000</v>
      </c>
      <c r="S2347" s="16">
        <f t="shared" si="721"/>
        <v>1.8585633305454883E-3</v>
      </c>
      <c r="T2347" s="4">
        <f t="shared" si="732"/>
        <v>0.14868506644363905</v>
      </c>
      <c r="U2347" s="4">
        <f t="shared" si="733"/>
        <v>0.13939224979091161</v>
      </c>
      <c r="V2347" s="6">
        <f t="shared" si="722"/>
        <v>0</v>
      </c>
      <c r="W2347" s="16" t="str">
        <f t="shared" si="723"/>
        <v/>
      </c>
      <c r="X2347" s="4" t="str">
        <f t="shared" si="734"/>
        <v/>
      </c>
      <c r="Y2347" s="4" t="str">
        <f t="shared" si="724"/>
        <v/>
      </c>
      <c r="Z2347" s="4">
        <f t="shared" si="725"/>
        <v>4058000</v>
      </c>
      <c r="AA2347" s="16">
        <f t="shared" si="726"/>
        <v>1.4785608674223755E-2</v>
      </c>
      <c r="AB2347" s="15">
        <f t="shared" si="735"/>
        <v>1.1828486939379004</v>
      </c>
      <c r="AC2347" s="15">
        <f t="shared" si="736"/>
        <v>1.1089206505667817</v>
      </c>
      <c r="AD2347" s="4">
        <v>159903</v>
      </c>
      <c r="AE2347" s="26">
        <v>8193.08</v>
      </c>
      <c r="AF2347" s="26">
        <v>8193.08</v>
      </c>
      <c r="AG2347" s="4">
        <f t="shared" si="737"/>
        <v>2193000</v>
      </c>
      <c r="AH2347" s="16">
        <f t="shared" si="727"/>
        <v>2.7359781121751026E-2</v>
      </c>
      <c r="AI2347" s="15">
        <f t="shared" si="728"/>
        <v>2.188782489740082</v>
      </c>
      <c r="AJ2347" s="15">
        <f t="shared" si="729"/>
        <v>2.0519835841313268</v>
      </c>
      <c r="AK2347" s="4">
        <f t="shared" si="730"/>
        <v>16319000</v>
      </c>
      <c r="AL2347" s="27">
        <f t="shared" si="731"/>
        <v>3.6766958759727924E-3</v>
      </c>
      <c r="AM2347" s="15">
        <f t="shared" si="738"/>
        <v>0.29413567007782337</v>
      </c>
      <c r="AN2347" s="15">
        <f t="shared" si="739"/>
        <v>5.1250290994881407E-4</v>
      </c>
    </row>
    <row r="2348" spans="1:40" x14ac:dyDescent="0.2">
      <c r="A2348" s="4" t="s">
        <v>4628</v>
      </c>
      <c r="B2348" s="3" t="s">
        <v>15</v>
      </c>
      <c r="C2348" s="6">
        <v>159903</v>
      </c>
      <c r="D2348" s="3" t="s">
        <v>574</v>
      </c>
      <c r="E2348" s="6">
        <v>159907</v>
      </c>
      <c r="F2348" s="3" t="s">
        <v>3191</v>
      </c>
      <c r="G2348" s="8">
        <v>50000</v>
      </c>
      <c r="H2348" s="6">
        <v>75</v>
      </c>
      <c r="I2348" s="6">
        <v>159549</v>
      </c>
      <c r="J2348" s="13">
        <v>45138</v>
      </c>
      <c r="K2348" s="9">
        <v>50000</v>
      </c>
      <c r="L2348" s="4" t="s">
        <v>4628</v>
      </c>
      <c r="M2348" s="4" t="s">
        <v>4632</v>
      </c>
      <c r="N2348" s="4">
        <f>VLOOKUP(I2348,BaseModelo!$A$2:$E$5075,5)</f>
        <v>6</v>
      </c>
      <c r="P2348" s="15">
        <v>75</v>
      </c>
      <c r="Q2348" s="4">
        <f>VLOOKUP(I2348,BaseModelo!$A$2:$E$5075,3)</f>
        <v>115</v>
      </c>
      <c r="R2348" s="4">
        <f t="shared" si="720"/>
        <v>32283000</v>
      </c>
      <c r="S2348" s="16">
        <f t="shared" si="721"/>
        <v>1.5488027754545735E-3</v>
      </c>
      <c r="T2348" s="4">
        <f t="shared" si="732"/>
        <v>0.11616020815909302</v>
      </c>
      <c r="U2348" s="4">
        <f t="shared" si="733"/>
        <v>0.11616020815909302</v>
      </c>
      <c r="V2348" s="6">
        <f t="shared" si="722"/>
        <v>0</v>
      </c>
      <c r="W2348" s="16" t="str">
        <f t="shared" si="723"/>
        <v/>
      </c>
      <c r="X2348" s="4" t="str">
        <f t="shared" si="734"/>
        <v/>
      </c>
      <c r="Y2348" s="4" t="str">
        <f t="shared" si="724"/>
        <v/>
      </c>
      <c r="Z2348" s="4">
        <f t="shared" si="725"/>
        <v>4853000</v>
      </c>
      <c r="AA2348" s="16">
        <f t="shared" si="726"/>
        <v>1.030290541932825E-2</v>
      </c>
      <c r="AB2348" s="15">
        <f t="shared" si="735"/>
        <v>0.7727179064496188</v>
      </c>
      <c r="AC2348" s="15">
        <f t="shared" si="736"/>
        <v>0.7727179064496188</v>
      </c>
      <c r="AD2348" s="4">
        <v>159903</v>
      </c>
      <c r="AE2348" s="26">
        <v>6386.28</v>
      </c>
      <c r="AF2348" s="26">
        <v>6386.28</v>
      </c>
      <c r="AG2348" s="4">
        <f t="shared" si="737"/>
        <v>2735000</v>
      </c>
      <c r="AH2348" s="16">
        <f t="shared" si="727"/>
        <v>1.8281535648994516E-2</v>
      </c>
      <c r="AI2348" s="15">
        <f t="shared" si="728"/>
        <v>1.3711151736745888</v>
      </c>
      <c r="AJ2348" s="15">
        <f t="shared" si="729"/>
        <v>1.3711151736745888</v>
      </c>
      <c r="AK2348" s="4">
        <f t="shared" si="730"/>
        <v>16319000</v>
      </c>
      <c r="AL2348" s="27">
        <f t="shared" si="731"/>
        <v>3.0639132299773273E-3</v>
      </c>
      <c r="AM2348" s="15">
        <f t="shared" si="738"/>
        <v>0.22979349224829954</v>
      </c>
      <c r="AN2348" s="15">
        <f t="shared" si="739"/>
        <v>3.5590479857556536E-4</v>
      </c>
    </row>
    <row r="2349" spans="1:40" x14ac:dyDescent="0.2">
      <c r="A2349" s="4" t="s">
        <v>4628</v>
      </c>
      <c r="B2349" s="3" t="s">
        <v>15</v>
      </c>
      <c r="C2349" s="6">
        <v>159903</v>
      </c>
      <c r="D2349" s="3" t="s">
        <v>574</v>
      </c>
      <c r="E2349" s="6">
        <v>159908</v>
      </c>
      <c r="F2349" s="3" t="s">
        <v>3192</v>
      </c>
      <c r="G2349" s="8">
        <v>7000</v>
      </c>
      <c r="H2349" s="6">
        <v>142</v>
      </c>
      <c r="I2349" s="6">
        <v>159558</v>
      </c>
      <c r="J2349" s="13">
        <v>45138</v>
      </c>
      <c r="K2349" s="9">
        <v>7000</v>
      </c>
      <c r="L2349" s="4" t="s">
        <v>4628</v>
      </c>
      <c r="M2349" s="4" t="s">
        <v>4632</v>
      </c>
      <c r="N2349" s="4">
        <f>VLOOKUP(I2349,BaseModelo!$A$2:$E$5075,5)</f>
        <v>9</v>
      </c>
      <c r="P2349" s="15">
        <v>142.00000000000003</v>
      </c>
      <c r="Q2349" s="4">
        <f>VLOOKUP(I2349,BaseModelo!$A$2:$E$5075,3)</f>
        <v>147</v>
      </c>
      <c r="R2349" s="4">
        <f t="shared" si="720"/>
        <v>32283000</v>
      </c>
      <c r="S2349" s="16">
        <f t="shared" si="721"/>
        <v>2.168323885636403E-4</v>
      </c>
      <c r="T2349" s="4">
        <f t="shared" si="732"/>
        <v>3.0790199176036922E-2</v>
      </c>
      <c r="U2349" s="4">
        <f t="shared" si="733"/>
        <v>3.0790199176036929E-2</v>
      </c>
      <c r="V2349" s="6">
        <f t="shared" si="722"/>
        <v>0</v>
      </c>
      <c r="W2349" s="16" t="str">
        <f t="shared" si="723"/>
        <v/>
      </c>
      <c r="X2349" s="4" t="str">
        <f t="shared" si="734"/>
        <v/>
      </c>
      <c r="Y2349" s="4" t="str">
        <f t="shared" si="724"/>
        <v/>
      </c>
      <c r="Z2349" s="4">
        <f t="shared" si="725"/>
        <v>5305000</v>
      </c>
      <c r="AA2349" s="16">
        <f t="shared" si="726"/>
        <v>1.3195098963242225E-3</v>
      </c>
      <c r="AB2349" s="15">
        <f t="shared" si="735"/>
        <v>0.18737040527803958</v>
      </c>
      <c r="AC2349" s="15">
        <f t="shared" si="736"/>
        <v>0.18737040527803964</v>
      </c>
      <c r="AD2349" s="4">
        <v>159903</v>
      </c>
      <c r="AE2349" s="26">
        <v>1758.65</v>
      </c>
      <c r="AF2349" s="26">
        <v>1758.65</v>
      </c>
      <c r="AG2349" s="4">
        <f t="shared" si="737"/>
        <v>3095000</v>
      </c>
      <c r="AH2349" s="16">
        <f t="shared" si="727"/>
        <v>2.2617124394184169E-3</v>
      </c>
      <c r="AI2349" s="15">
        <f t="shared" si="728"/>
        <v>0.32116316639741521</v>
      </c>
      <c r="AJ2349" s="15">
        <f t="shared" si="729"/>
        <v>0.32116316639741527</v>
      </c>
      <c r="AK2349" s="4">
        <f t="shared" si="730"/>
        <v>16319000</v>
      </c>
      <c r="AL2349" s="27">
        <f t="shared" si="731"/>
        <v>4.289478521968258E-4</v>
      </c>
      <c r="AM2349" s="15">
        <f t="shared" si="738"/>
        <v>6.0910595011949266E-2</v>
      </c>
      <c r="AN2349" s="15">
        <f t="shared" si="739"/>
        <v>1.3207389805273516E-5</v>
      </c>
    </row>
    <row r="2350" spans="1:40" x14ac:dyDescent="0.2">
      <c r="A2350" s="4" t="s">
        <v>4628</v>
      </c>
      <c r="B2350" s="3" t="s">
        <v>15</v>
      </c>
      <c r="C2350" s="6">
        <v>159903</v>
      </c>
      <c r="D2350" s="3" t="s">
        <v>574</v>
      </c>
      <c r="E2350" s="6">
        <v>159909</v>
      </c>
      <c r="F2350" s="3" t="s">
        <v>3193</v>
      </c>
      <c r="G2350" s="8">
        <v>49000</v>
      </c>
      <c r="H2350" s="6">
        <v>75</v>
      </c>
      <c r="I2350" s="6">
        <v>159557</v>
      </c>
      <c r="J2350" s="13">
        <v>45138</v>
      </c>
      <c r="K2350" s="9">
        <v>49000</v>
      </c>
      <c r="L2350" s="4" t="s">
        <v>4628</v>
      </c>
      <c r="M2350" s="4" t="s">
        <v>4632</v>
      </c>
      <c r="N2350" s="4">
        <f>VLOOKUP(I2350,BaseModelo!$A$2:$E$5075,5)</f>
        <v>8</v>
      </c>
      <c r="P2350" s="15">
        <v>75</v>
      </c>
      <c r="Q2350" s="4">
        <f>VLOOKUP(I2350,BaseModelo!$A$2:$E$5075,3)</f>
        <v>132</v>
      </c>
      <c r="R2350" s="4">
        <f t="shared" si="720"/>
        <v>32283000</v>
      </c>
      <c r="S2350" s="16">
        <f t="shared" si="721"/>
        <v>1.517826719945482E-3</v>
      </c>
      <c r="T2350" s="4">
        <f t="shared" si="732"/>
        <v>0.11383700399591115</v>
      </c>
      <c r="U2350" s="4">
        <f t="shared" si="733"/>
        <v>0.11383700399591115</v>
      </c>
      <c r="V2350" s="6">
        <f t="shared" si="722"/>
        <v>0</v>
      </c>
      <c r="W2350" s="16" t="str">
        <f t="shared" si="723"/>
        <v/>
      </c>
      <c r="X2350" s="4" t="str">
        <f t="shared" si="734"/>
        <v/>
      </c>
      <c r="Y2350" s="4" t="str">
        <f t="shared" si="724"/>
        <v/>
      </c>
      <c r="Z2350" s="4">
        <f t="shared" si="725"/>
        <v>5836000</v>
      </c>
      <c r="AA2350" s="16">
        <f t="shared" si="726"/>
        <v>8.396161754626456E-3</v>
      </c>
      <c r="AB2350" s="15">
        <f t="shared" si="735"/>
        <v>0.62971213159698425</v>
      </c>
      <c r="AC2350" s="15">
        <f t="shared" si="736"/>
        <v>0.62971213159698425</v>
      </c>
      <c r="AD2350" s="4">
        <v>159903</v>
      </c>
      <c r="AE2350" s="26">
        <v>6269</v>
      </c>
      <c r="AF2350" s="26">
        <v>6269</v>
      </c>
      <c r="AG2350" s="4">
        <f t="shared" si="737"/>
        <v>3421000</v>
      </c>
      <c r="AH2350" s="16">
        <f t="shared" si="727"/>
        <v>1.4323297281496639E-2</v>
      </c>
      <c r="AI2350" s="15">
        <f t="shared" si="728"/>
        <v>1.074247296112248</v>
      </c>
      <c r="AJ2350" s="15">
        <f t="shared" si="729"/>
        <v>1.074247296112248</v>
      </c>
      <c r="AK2350" s="4">
        <f t="shared" si="730"/>
        <v>16319000</v>
      </c>
      <c r="AL2350" s="27">
        <f t="shared" si="731"/>
        <v>3.0026349653777804E-3</v>
      </c>
      <c r="AM2350" s="15">
        <f t="shared" si="738"/>
        <v>0.22519762240333352</v>
      </c>
      <c r="AN2350" s="15">
        <f t="shared" si="739"/>
        <v>3.4181096855197295E-4</v>
      </c>
    </row>
    <row r="2351" spans="1:40" x14ac:dyDescent="0.2">
      <c r="A2351" s="4" t="s">
        <v>4628</v>
      </c>
      <c r="B2351" s="3" t="s">
        <v>15</v>
      </c>
      <c r="C2351" s="6">
        <v>159903</v>
      </c>
      <c r="D2351" s="3" t="s">
        <v>574</v>
      </c>
      <c r="E2351" s="6">
        <v>159910</v>
      </c>
      <c r="F2351" s="3" t="s">
        <v>3194</v>
      </c>
      <c r="G2351" s="8">
        <v>13000</v>
      </c>
      <c r="H2351" s="6">
        <v>75</v>
      </c>
      <c r="I2351" s="6">
        <v>159502</v>
      </c>
      <c r="J2351" s="13">
        <v>45138</v>
      </c>
      <c r="K2351" s="9">
        <v>13000</v>
      </c>
      <c r="L2351" s="4" t="s">
        <v>4628</v>
      </c>
      <c r="M2351" s="4" t="s">
        <v>4632</v>
      </c>
      <c r="N2351" s="4">
        <f>VLOOKUP(I2351,BaseModelo!$A$2:$E$5075,5)</f>
        <v>7</v>
      </c>
      <c r="P2351" s="15">
        <v>132</v>
      </c>
      <c r="Q2351" s="4">
        <f>VLOOKUP(I2351,BaseModelo!$A$2:$E$5075,3)</f>
        <v>127</v>
      </c>
      <c r="R2351" s="4">
        <f t="shared" si="720"/>
        <v>32283000</v>
      </c>
      <c r="S2351" s="16">
        <f t="shared" si="721"/>
        <v>4.0268872161818914E-4</v>
      </c>
      <c r="T2351" s="4">
        <f t="shared" si="732"/>
        <v>3.0201654121364187E-2</v>
      </c>
      <c r="U2351" s="4">
        <f t="shared" si="733"/>
        <v>5.3154911253600966E-2</v>
      </c>
      <c r="V2351" s="6">
        <f t="shared" si="722"/>
        <v>0</v>
      </c>
      <c r="W2351" s="16" t="str">
        <f t="shared" si="723"/>
        <v/>
      </c>
      <c r="X2351" s="4" t="str">
        <f t="shared" si="734"/>
        <v/>
      </c>
      <c r="Y2351" s="4" t="str">
        <f t="shared" si="724"/>
        <v/>
      </c>
      <c r="Z2351" s="4">
        <f t="shared" si="725"/>
        <v>4022000</v>
      </c>
      <c r="AA2351" s="16">
        <f t="shared" si="726"/>
        <v>3.2322227747389356E-3</v>
      </c>
      <c r="AB2351" s="15">
        <f t="shared" si="735"/>
        <v>0.24241670810542018</v>
      </c>
      <c r="AC2351" s="15">
        <f t="shared" si="736"/>
        <v>0.42665340626553949</v>
      </c>
      <c r="AD2351" s="4">
        <v>159903</v>
      </c>
      <c r="AE2351" s="26">
        <v>1662.04</v>
      </c>
      <c r="AF2351" s="26">
        <v>1662.04</v>
      </c>
      <c r="AG2351" s="4">
        <f t="shared" si="737"/>
        <v>2184000</v>
      </c>
      <c r="AH2351" s="16">
        <f t="shared" si="727"/>
        <v>5.9523809523809521E-3</v>
      </c>
      <c r="AI2351" s="15">
        <f t="shared" si="728"/>
        <v>0.4464285714285714</v>
      </c>
      <c r="AJ2351" s="15">
        <f t="shared" si="729"/>
        <v>0.7857142857142857</v>
      </c>
      <c r="AK2351" s="4">
        <f t="shared" si="730"/>
        <v>16319000</v>
      </c>
      <c r="AL2351" s="27">
        <f t="shared" si="731"/>
        <v>7.96617439794105E-4</v>
      </c>
      <c r="AM2351" s="15">
        <f t="shared" si="738"/>
        <v>5.9746307984557878E-2</v>
      </c>
      <c r="AN2351" s="15">
        <f t="shared" si="739"/>
        <v>4.2344129315326459E-5</v>
      </c>
    </row>
    <row r="2352" spans="1:40" x14ac:dyDescent="0.2">
      <c r="A2352" s="4" t="s">
        <v>4628</v>
      </c>
      <c r="B2352" s="3" t="s">
        <v>15</v>
      </c>
      <c r="C2352" s="6">
        <v>159903</v>
      </c>
      <c r="D2352" s="3" t="s">
        <v>574</v>
      </c>
      <c r="E2352" s="6">
        <v>159911</v>
      </c>
      <c r="F2352" s="3" t="s">
        <v>3195</v>
      </c>
      <c r="G2352" s="8">
        <v>20000</v>
      </c>
      <c r="H2352" s="6">
        <v>80</v>
      </c>
      <c r="I2352" s="6">
        <v>159510</v>
      </c>
      <c r="J2352" s="13">
        <v>45138</v>
      </c>
      <c r="K2352" s="9">
        <v>20000</v>
      </c>
      <c r="L2352" s="4" t="s">
        <v>4628</v>
      </c>
      <c r="M2352" s="4" t="s">
        <v>4632</v>
      </c>
      <c r="N2352" s="4">
        <f>VLOOKUP(I2352,BaseModelo!$A$2:$E$5075,5)</f>
        <v>8</v>
      </c>
      <c r="P2352" s="15">
        <v>122</v>
      </c>
      <c r="Q2352" s="4">
        <f>VLOOKUP(I2352,BaseModelo!$A$2:$E$5075,3)</f>
        <v>132</v>
      </c>
      <c r="R2352" s="4">
        <f t="shared" si="720"/>
        <v>32283000</v>
      </c>
      <c r="S2352" s="16">
        <f t="shared" si="721"/>
        <v>6.1952111018182942E-4</v>
      </c>
      <c r="T2352" s="4">
        <f t="shared" si="732"/>
        <v>4.9561688814546354E-2</v>
      </c>
      <c r="U2352" s="4">
        <f t="shared" si="733"/>
        <v>7.5581575442183191E-2</v>
      </c>
      <c r="V2352" s="6">
        <f t="shared" si="722"/>
        <v>0</v>
      </c>
      <c r="W2352" s="16" t="str">
        <f t="shared" si="723"/>
        <v/>
      </c>
      <c r="X2352" s="4" t="str">
        <f t="shared" si="734"/>
        <v/>
      </c>
      <c r="Y2352" s="4" t="str">
        <f t="shared" si="724"/>
        <v/>
      </c>
      <c r="Z2352" s="4">
        <f t="shared" si="725"/>
        <v>5836000</v>
      </c>
      <c r="AA2352" s="16">
        <f t="shared" si="726"/>
        <v>3.4270047978067169E-3</v>
      </c>
      <c r="AB2352" s="15">
        <f t="shared" si="735"/>
        <v>0.27416038382453733</v>
      </c>
      <c r="AC2352" s="15">
        <f t="shared" si="736"/>
        <v>0.41809458533241944</v>
      </c>
      <c r="AD2352" s="4">
        <v>159903</v>
      </c>
      <c r="AE2352" s="26">
        <v>2731.04</v>
      </c>
      <c r="AF2352" s="26">
        <v>2731.04</v>
      </c>
      <c r="AG2352" s="4">
        <f t="shared" si="737"/>
        <v>3421000</v>
      </c>
      <c r="AH2352" s="16">
        <f t="shared" si="727"/>
        <v>5.846243788365975E-3</v>
      </c>
      <c r="AI2352" s="15">
        <f t="shared" si="728"/>
        <v>0.46769950306927799</v>
      </c>
      <c r="AJ2352" s="15">
        <f t="shared" si="729"/>
        <v>0.71324174218064895</v>
      </c>
      <c r="AK2352" s="4">
        <f t="shared" si="730"/>
        <v>16319000</v>
      </c>
      <c r="AL2352" s="27">
        <f t="shared" si="731"/>
        <v>1.2255652919909309E-3</v>
      </c>
      <c r="AM2352" s="15">
        <f t="shared" si="738"/>
        <v>9.8045223359274472E-2</v>
      </c>
      <c r="AN2352" s="15">
        <f t="shared" si="739"/>
        <v>9.2630155575933808E-5</v>
      </c>
    </row>
    <row r="2353" spans="1:40" x14ac:dyDescent="0.2">
      <c r="A2353" s="4" t="s">
        <v>4628</v>
      </c>
      <c r="B2353" s="3" t="s">
        <v>15</v>
      </c>
      <c r="C2353" s="6">
        <v>159903</v>
      </c>
      <c r="D2353" s="3" t="s">
        <v>574</v>
      </c>
      <c r="E2353" s="6">
        <v>159912</v>
      </c>
      <c r="F2353" s="3" t="s">
        <v>3196</v>
      </c>
      <c r="G2353" s="8">
        <v>20000</v>
      </c>
      <c r="H2353" s="6">
        <v>80</v>
      </c>
      <c r="I2353" s="6">
        <v>159507</v>
      </c>
      <c r="J2353" s="13">
        <v>45138</v>
      </c>
      <c r="K2353" s="9">
        <v>20000</v>
      </c>
      <c r="L2353" s="4" t="s">
        <v>4628</v>
      </c>
      <c r="M2353" s="4" t="s">
        <v>4632</v>
      </c>
      <c r="N2353" s="4">
        <f>VLOOKUP(I2353,BaseModelo!$A$2:$E$5075,5)</f>
        <v>8</v>
      </c>
      <c r="P2353" s="15">
        <v>122</v>
      </c>
      <c r="Q2353" s="4">
        <f>VLOOKUP(I2353,BaseModelo!$A$2:$E$5075,3)</f>
        <v>132</v>
      </c>
      <c r="R2353" s="4">
        <f t="shared" si="720"/>
        <v>32283000</v>
      </c>
      <c r="S2353" s="16">
        <f t="shared" si="721"/>
        <v>6.1952111018182942E-4</v>
      </c>
      <c r="T2353" s="4">
        <f t="shared" si="732"/>
        <v>4.9561688814546354E-2</v>
      </c>
      <c r="U2353" s="4">
        <f t="shared" si="733"/>
        <v>7.5581575442183191E-2</v>
      </c>
      <c r="V2353" s="6">
        <f t="shared" si="722"/>
        <v>0</v>
      </c>
      <c r="W2353" s="16" t="str">
        <f t="shared" si="723"/>
        <v/>
      </c>
      <c r="X2353" s="4" t="str">
        <f t="shared" si="734"/>
        <v/>
      </c>
      <c r="Y2353" s="4" t="str">
        <f t="shared" si="724"/>
        <v/>
      </c>
      <c r="Z2353" s="4">
        <f t="shared" si="725"/>
        <v>5836000</v>
      </c>
      <c r="AA2353" s="16">
        <f t="shared" si="726"/>
        <v>3.4270047978067169E-3</v>
      </c>
      <c r="AB2353" s="15">
        <f t="shared" si="735"/>
        <v>0.27416038382453733</v>
      </c>
      <c r="AC2353" s="15">
        <f t="shared" si="736"/>
        <v>0.41809458533241944</v>
      </c>
      <c r="AD2353" s="4">
        <v>159903</v>
      </c>
      <c r="AE2353" s="26">
        <v>2731.04</v>
      </c>
      <c r="AF2353" s="26">
        <v>2731.04</v>
      </c>
      <c r="AG2353" s="4">
        <f t="shared" si="737"/>
        <v>3421000</v>
      </c>
      <c r="AH2353" s="16">
        <f t="shared" si="727"/>
        <v>5.846243788365975E-3</v>
      </c>
      <c r="AI2353" s="15">
        <f t="shared" si="728"/>
        <v>0.46769950306927799</v>
      </c>
      <c r="AJ2353" s="15">
        <f t="shared" si="729"/>
        <v>0.71324174218064895</v>
      </c>
      <c r="AK2353" s="4">
        <f t="shared" si="730"/>
        <v>16319000</v>
      </c>
      <c r="AL2353" s="27">
        <f t="shared" si="731"/>
        <v>1.2255652919909309E-3</v>
      </c>
      <c r="AM2353" s="15">
        <f t="shared" si="738"/>
        <v>9.8045223359274472E-2</v>
      </c>
      <c r="AN2353" s="15">
        <f t="shared" si="739"/>
        <v>9.2630155575933808E-5</v>
      </c>
    </row>
    <row r="2354" spans="1:40" x14ac:dyDescent="0.2">
      <c r="A2354" s="4" t="s">
        <v>4628</v>
      </c>
      <c r="B2354" s="3" t="s">
        <v>15</v>
      </c>
      <c r="C2354" s="6">
        <v>159903</v>
      </c>
      <c r="D2354" s="3" t="s">
        <v>574</v>
      </c>
      <c r="E2354" s="6">
        <v>159913</v>
      </c>
      <c r="F2354" s="3" t="s">
        <v>3197</v>
      </c>
      <c r="G2354" s="8">
        <v>14000</v>
      </c>
      <c r="H2354" s="6">
        <v>80</v>
      </c>
      <c r="I2354" s="6">
        <v>159499</v>
      </c>
      <c r="J2354" s="13">
        <v>45138</v>
      </c>
      <c r="K2354" s="9">
        <v>14000</v>
      </c>
      <c r="L2354" s="4" t="s">
        <v>4628</v>
      </c>
      <c r="M2354" s="4" t="s">
        <v>4632</v>
      </c>
      <c r="N2354" s="4">
        <f>VLOOKUP(I2354,BaseModelo!$A$2:$E$5075,5)</f>
        <v>8</v>
      </c>
      <c r="P2354" s="15">
        <v>132</v>
      </c>
      <c r="Q2354" s="4">
        <f>VLOOKUP(I2354,BaseModelo!$A$2:$E$5075,3)</f>
        <v>132</v>
      </c>
      <c r="R2354" s="4">
        <f t="shared" si="720"/>
        <v>32283000</v>
      </c>
      <c r="S2354" s="16">
        <f t="shared" si="721"/>
        <v>4.336647771272806E-4</v>
      </c>
      <c r="T2354" s="4">
        <f t="shared" si="732"/>
        <v>3.4693182170182447E-2</v>
      </c>
      <c r="U2354" s="4">
        <f t="shared" si="733"/>
        <v>5.7243750580801042E-2</v>
      </c>
      <c r="V2354" s="6">
        <f t="shared" si="722"/>
        <v>0</v>
      </c>
      <c r="W2354" s="16" t="str">
        <f t="shared" si="723"/>
        <v/>
      </c>
      <c r="X2354" s="4" t="str">
        <f t="shared" si="734"/>
        <v/>
      </c>
      <c r="Y2354" s="4" t="str">
        <f t="shared" si="724"/>
        <v/>
      </c>
      <c r="Z2354" s="4">
        <f t="shared" si="725"/>
        <v>5836000</v>
      </c>
      <c r="AA2354" s="16">
        <f t="shared" si="726"/>
        <v>2.3989033584647019E-3</v>
      </c>
      <c r="AB2354" s="15">
        <f t="shared" si="735"/>
        <v>0.19191226867717615</v>
      </c>
      <c r="AC2354" s="15">
        <f t="shared" si="736"/>
        <v>0.31665524331734063</v>
      </c>
      <c r="AD2354" s="4">
        <v>159903</v>
      </c>
      <c r="AE2354" s="26">
        <v>1917.19</v>
      </c>
      <c r="AF2354" s="26">
        <v>1917.19</v>
      </c>
      <c r="AG2354" s="4">
        <f t="shared" si="737"/>
        <v>3421000</v>
      </c>
      <c r="AH2354" s="16">
        <f t="shared" si="727"/>
        <v>4.0923706518561824E-3</v>
      </c>
      <c r="AI2354" s="15">
        <f t="shared" si="728"/>
        <v>0.32738965214849458</v>
      </c>
      <c r="AJ2354" s="15">
        <f t="shared" si="729"/>
        <v>0.54019292604501612</v>
      </c>
      <c r="AK2354" s="4">
        <f t="shared" si="730"/>
        <v>16319000</v>
      </c>
      <c r="AL2354" s="27">
        <f t="shared" si="731"/>
        <v>8.578957043936516E-4</v>
      </c>
      <c r="AM2354" s="15">
        <f t="shared" si="738"/>
        <v>6.8631656351492126E-2</v>
      </c>
      <c r="AN2354" s="15">
        <f t="shared" si="739"/>
        <v>4.9109167726650813E-5</v>
      </c>
    </row>
    <row r="2355" spans="1:40" x14ac:dyDescent="0.2">
      <c r="A2355" s="4" t="s">
        <v>4628</v>
      </c>
      <c r="B2355" s="3" t="s">
        <v>15</v>
      </c>
      <c r="C2355" s="6">
        <v>159903</v>
      </c>
      <c r="D2355" s="3" t="s">
        <v>574</v>
      </c>
      <c r="E2355" s="6">
        <v>159914</v>
      </c>
      <c r="F2355" s="3" t="s">
        <v>3198</v>
      </c>
      <c r="G2355" s="8">
        <v>19000</v>
      </c>
      <c r="H2355" s="6">
        <v>75</v>
      </c>
      <c r="I2355" s="6">
        <v>159505</v>
      </c>
      <c r="J2355" s="13">
        <v>45138</v>
      </c>
      <c r="K2355" s="9">
        <v>19000</v>
      </c>
      <c r="L2355" s="4" t="s">
        <v>4628</v>
      </c>
      <c r="M2355" s="4" t="s">
        <v>4632</v>
      </c>
      <c r="N2355" s="4">
        <f>VLOOKUP(I2355,BaseModelo!$A$2:$E$5075,5)</f>
        <v>7</v>
      </c>
      <c r="P2355" s="15">
        <v>122</v>
      </c>
      <c r="Q2355" s="4">
        <f>VLOOKUP(I2355,BaseModelo!$A$2:$E$5075,3)</f>
        <v>127</v>
      </c>
      <c r="R2355" s="4">
        <f t="shared" si="720"/>
        <v>32283000</v>
      </c>
      <c r="S2355" s="16">
        <f t="shared" si="721"/>
        <v>5.8854505467273801E-4</v>
      </c>
      <c r="T2355" s="4">
        <f t="shared" si="732"/>
        <v>4.4140879100455353E-2</v>
      </c>
      <c r="U2355" s="4">
        <f t="shared" si="733"/>
        <v>7.1802496670074031E-2</v>
      </c>
      <c r="V2355" s="6">
        <f t="shared" si="722"/>
        <v>0</v>
      </c>
      <c r="W2355" s="16" t="str">
        <f t="shared" si="723"/>
        <v/>
      </c>
      <c r="X2355" s="4" t="str">
        <f t="shared" si="734"/>
        <v/>
      </c>
      <c r="Y2355" s="4" t="str">
        <f t="shared" si="724"/>
        <v/>
      </c>
      <c r="Z2355" s="4">
        <f t="shared" si="725"/>
        <v>4022000</v>
      </c>
      <c r="AA2355" s="16">
        <f t="shared" si="726"/>
        <v>4.7240179015415216E-3</v>
      </c>
      <c r="AB2355" s="15">
        <f t="shared" si="735"/>
        <v>0.35430134261561413</v>
      </c>
      <c r="AC2355" s="15">
        <f t="shared" si="736"/>
        <v>0.57633018398806568</v>
      </c>
      <c r="AD2355" s="4">
        <v>159903</v>
      </c>
      <c r="AE2355" s="26">
        <v>2434.3200000000002</v>
      </c>
      <c r="AF2355" s="26">
        <v>2434.3200000000002</v>
      </c>
      <c r="AG2355" s="4">
        <f t="shared" si="737"/>
        <v>2184000</v>
      </c>
      <c r="AH2355" s="16">
        <f t="shared" si="727"/>
        <v>8.6996336996337E-3</v>
      </c>
      <c r="AI2355" s="15">
        <f t="shared" si="728"/>
        <v>0.65247252747252749</v>
      </c>
      <c r="AJ2355" s="15">
        <f t="shared" si="729"/>
        <v>1.0613553113553114</v>
      </c>
      <c r="AK2355" s="4">
        <f t="shared" si="730"/>
        <v>16319000</v>
      </c>
      <c r="AL2355" s="27">
        <f t="shared" si="731"/>
        <v>1.1642870273913843E-3</v>
      </c>
      <c r="AM2355" s="15">
        <f t="shared" si="738"/>
        <v>8.7321527054353823E-2</v>
      </c>
      <c r="AN2355" s="15">
        <f t="shared" si="739"/>
        <v>8.3598715407280259E-5</v>
      </c>
    </row>
    <row r="2356" spans="1:40" x14ac:dyDescent="0.2">
      <c r="A2356" s="4" t="s">
        <v>4628</v>
      </c>
      <c r="B2356" s="2" t="s">
        <v>12</v>
      </c>
      <c r="C2356" s="5">
        <v>159924</v>
      </c>
      <c r="D2356" s="2" t="s">
        <v>575</v>
      </c>
      <c r="E2356" s="5">
        <v>159925</v>
      </c>
      <c r="F2356" s="2" t="s">
        <v>3136</v>
      </c>
      <c r="G2356" s="7">
        <v>7000</v>
      </c>
      <c r="H2356" s="5">
        <v>142</v>
      </c>
      <c r="I2356" s="6">
        <v>159828</v>
      </c>
      <c r="J2356" s="13">
        <v>45138</v>
      </c>
      <c r="K2356" s="9">
        <v>7000</v>
      </c>
      <c r="L2356" s="4" t="s">
        <v>4628</v>
      </c>
      <c r="M2356" s="4" t="s">
        <v>4632</v>
      </c>
      <c r="N2356" s="4">
        <f>VLOOKUP(I2356,BaseModelo!$A$2:$E$5075,5)</f>
        <v>9</v>
      </c>
      <c r="P2356" s="15">
        <v>142.00000000000003</v>
      </c>
      <c r="Q2356" s="4">
        <f>VLOOKUP(I2356,BaseModelo!$A$2:$E$5075,3)</f>
        <v>147</v>
      </c>
      <c r="R2356" s="4">
        <f t="shared" si="720"/>
        <v>32283000</v>
      </c>
      <c r="S2356" s="16">
        <f t="shared" si="721"/>
        <v>2.168323885636403E-4</v>
      </c>
      <c r="T2356" s="4">
        <f t="shared" si="732"/>
        <v>3.0790199176036922E-2</v>
      </c>
      <c r="U2356" s="4">
        <f t="shared" si="733"/>
        <v>3.0790199176036929E-2</v>
      </c>
      <c r="V2356" s="6">
        <f t="shared" si="722"/>
        <v>0</v>
      </c>
      <c r="W2356" s="16" t="str">
        <f t="shared" si="723"/>
        <v/>
      </c>
      <c r="X2356" s="4" t="str">
        <f t="shared" si="734"/>
        <v/>
      </c>
      <c r="Y2356" s="4" t="str">
        <f t="shared" si="724"/>
        <v/>
      </c>
      <c r="Z2356" s="4">
        <f t="shared" si="725"/>
        <v>5305000</v>
      </c>
      <c r="AA2356" s="16">
        <f t="shared" si="726"/>
        <v>1.3195098963242225E-3</v>
      </c>
      <c r="AB2356" s="15">
        <f t="shared" si="735"/>
        <v>0.18737040527803958</v>
      </c>
      <c r="AC2356" s="15">
        <f t="shared" si="736"/>
        <v>0.18737040527803964</v>
      </c>
      <c r="AD2356" s="4">
        <v>159924</v>
      </c>
      <c r="AE2356" s="26">
        <v>1758.65</v>
      </c>
      <c r="AF2356" s="26">
        <v>1758.65</v>
      </c>
      <c r="AG2356" s="4">
        <f t="shared" si="737"/>
        <v>3095000</v>
      </c>
      <c r="AH2356" s="16">
        <f t="shared" si="727"/>
        <v>2.2617124394184169E-3</v>
      </c>
      <c r="AI2356" s="15">
        <f t="shared" si="728"/>
        <v>0.32116316639741521</v>
      </c>
      <c r="AJ2356" s="15">
        <f t="shared" si="729"/>
        <v>0.32116316639741527</v>
      </c>
      <c r="AK2356" s="4">
        <f t="shared" si="730"/>
        <v>16319000</v>
      </c>
      <c r="AL2356" s="27">
        <f t="shared" si="731"/>
        <v>4.289478521968258E-4</v>
      </c>
      <c r="AM2356" s="15">
        <f t="shared" si="738"/>
        <v>6.0910595011949266E-2</v>
      </c>
      <c r="AN2356" s="15">
        <f t="shared" si="739"/>
        <v>1.3207389805273516E-5</v>
      </c>
    </row>
    <row r="2357" spans="1:40" x14ac:dyDescent="0.2">
      <c r="A2357" s="4" t="s">
        <v>4628</v>
      </c>
      <c r="B2357" s="3" t="s">
        <v>12</v>
      </c>
      <c r="C2357" s="6">
        <v>159924</v>
      </c>
      <c r="D2357" s="3" t="s">
        <v>575</v>
      </c>
      <c r="E2357" s="6">
        <v>159926</v>
      </c>
      <c r="F2357" s="3" t="s">
        <v>3147</v>
      </c>
      <c r="G2357" s="8">
        <v>7000</v>
      </c>
      <c r="H2357" s="6">
        <v>142</v>
      </c>
      <c r="I2357" s="6">
        <v>159825</v>
      </c>
      <c r="J2357" s="13">
        <v>45138</v>
      </c>
      <c r="K2357" s="9">
        <v>7000</v>
      </c>
      <c r="L2357" s="4" t="s">
        <v>4628</v>
      </c>
      <c r="M2357" s="4" t="s">
        <v>4632</v>
      </c>
      <c r="N2357" s="4">
        <f>VLOOKUP(I2357,BaseModelo!$A$2:$E$5075,5)</f>
        <v>9</v>
      </c>
      <c r="P2357" s="15">
        <v>142.00000000000003</v>
      </c>
      <c r="Q2357" s="4">
        <f>VLOOKUP(I2357,BaseModelo!$A$2:$E$5075,3)</f>
        <v>147</v>
      </c>
      <c r="R2357" s="4">
        <f t="shared" si="720"/>
        <v>32283000</v>
      </c>
      <c r="S2357" s="16">
        <f t="shared" si="721"/>
        <v>2.168323885636403E-4</v>
      </c>
      <c r="T2357" s="4">
        <f t="shared" si="732"/>
        <v>3.0790199176036922E-2</v>
      </c>
      <c r="U2357" s="4">
        <f t="shared" si="733"/>
        <v>3.0790199176036929E-2</v>
      </c>
      <c r="V2357" s="6">
        <f t="shared" si="722"/>
        <v>0</v>
      </c>
      <c r="W2357" s="16" t="str">
        <f t="shared" si="723"/>
        <v/>
      </c>
      <c r="X2357" s="4" t="str">
        <f t="shared" si="734"/>
        <v/>
      </c>
      <c r="Y2357" s="4" t="str">
        <f t="shared" si="724"/>
        <v/>
      </c>
      <c r="Z2357" s="4">
        <f t="shared" si="725"/>
        <v>5305000</v>
      </c>
      <c r="AA2357" s="16">
        <f t="shared" si="726"/>
        <v>1.3195098963242225E-3</v>
      </c>
      <c r="AB2357" s="15">
        <f t="shared" si="735"/>
        <v>0.18737040527803958</v>
      </c>
      <c r="AC2357" s="15">
        <f t="shared" si="736"/>
        <v>0.18737040527803964</v>
      </c>
      <c r="AD2357" s="4">
        <v>159924</v>
      </c>
      <c r="AE2357" s="26">
        <v>1758.65</v>
      </c>
      <c r="AF2357" s="26">
        <v>1758.65</v>
      </c>
      <c r="AG2357" s="4">
        <f t="shared" si="737"/>
        <v>3095000</v>
      </c>
      <c r="AH2357" s="16">
        <f t="shared" si="727"/>
        <v>2.2617124394184169E-3</v>
      </c>
      <c r="AI2357" s="15">
        <f t="shared" si="728"/>
        <v>0.32116316639741521</v>
      </c>
      <c r="AJ2357" s="15">
        <f t="shared" si="729"/>
        <v>0.32116316639741527</v>
      </c>
      <c r="AK2357" s="4">
        <f t="shared" si="730"/>
        <v>16319000</v>
      </c>
      <c r="AL2357" s="27">
        <f t="shared" si="731"/>
        <v>4.289478521968258E-4</v>
      </c>
      <c r="AM2357" s="15">
        <f t="shared" si="738"/>
        <v>6.0910595011949266E-2</v>
      </c>
      <c r="AN2357" s="15">
        <f t="shared" si="739"/>
        <v>1.3207389805273516E-5</v>
      </c>
    </row>
    <row r="2358" spans="1:40" x14ac:dyDescent="0.2">
      <c r="A2358" s="4" t="s">
        <v>4628</v>
      </c>
      <c r="B2358" s="3" t="s">
        <v>12</v>
      </c>
      <c r="C2358" s="6">
        <v>159924</v>
      </c>
      <c r="D2358" s="3" t="s">
        <v>575</v>
      </c>
      <c r="E2358" s="6">
        <v>159927</v>
      </c>
      <c r="F2358" s="3" t="s">
        <v>3148</v>
      </c>
      <c r="G2358" s="8">
        <v>7000</v>
      </c>
      <c r="H2358" s="6">
        <v>142</v>
      </c>
      <c r="I2358" s="6">
        <v>159822</v>
      </c>
      <c r="J2358" s="13">
        <v>45138</v>
      </c>
      <c r="K2358" s="9">
        <v>7000</v>
      </c>
      <c r="L2358" s="4" t="s">
        <v>4628</v>
      </c>
      <c r="M2358" s="4" t="s">
        <v>4632</v>
      </c>
      <c r="N2358" s="4">
        <f>VLOOKUP(I2358,BaseModelo!$A$2:$E$5075,5)</f>
        <v>9</v>
      </c>
      <c r="P2358" s="15">
        <v>142.00000000000003</v>
      </c>
      <c r="Q2358" s="4">
        <f>VLOOKUP(I2358,BaseModelo!$A$2:$E$5075,3)</f>
        <v>147</v>
      </c>
      <c r="R2358" s="4">
        <f t="shared" si="720"/>
        <v>32283000</v>
      </c>
      <c r="S2358" s="16">
        <f t="shared" si="721"/>
        <v>2.168323885636403E-4</v>
      </c>
      <c r="T2358" s="4">
        <f t="shared" si="732"/>
        <v>3.0790199176036922E-2</v>
      </c>
      <c r="U2358" s="4">
        <f t="shared" si="733"/>
        <v>3.0790199176036929E-2</v>
      </c>
      <c r="V2358" s="6">
        <f t="shared" si="722"/>
        <v>0</v>
      </c>
      <c r="W2358" s="16" t="str">
        <f t="shared" si="723"/>
        <v/>
      </c>
      <c r="X2358" s="4" t="str">
        <f t="shared" si="734"/>
        <v/>
      </c>
      <c r="Y2358" s="4" t="str">
        <f t="shared" si="724"/>
        <v/>
      </c>
      <c r="Z2358" s="4">
        <f t="shared" si="725"/>
        <v>5305000</v>
      </c>
      <c r="AA2358" s="16">
        <f t="shared" si="726"/>
        <v>1.3195098963242225E-3</v>
      </c>
      <c r="AB2358" s="15">
        <f t="shared" si="735"/>
        <v>0.18737040527803958</v>
      </c>
      <c r="AC2358" s="15">
        <f t="shared" si="736"/>
        <v>0.18737040527803964</v>
      </c>
      <c r="AD2358" s="4">
        <v>159924</v>
      </c>
      <c r="AE2358" s="26">
        <v>1758.65</v>
      </c>
      <c r="AF2358" s="26">
        <v>1758.65</v>
      </c>
      <c r="AG2358" s="4">
        <f t="shared" si="737"/>
        <v>3095000</v>
      </c>
      <c r="AH2358" s="16">
        <f t="shared" si="727"/>
        <v>2.2617124394184169E-3</v>
      </c>
      <c r="AI2358" s="15">
        <f t="shared" si="728"/>
        <v>0.32116316639741521</v>
      </c>
      <c r="AJ2358" s="15">
        <f t="shared" si="729"/>
        <v>0.32116316639741527</v>
      </c>
      <c r="AK2358" s="4">
        <f t="shared" si="730"/>
        <v>16319000</v>
      </c>
      <c r="AL2358" s="27">
        <f t="shared" si="731"/>
        <v>4.289478521968258E-4</v>
      </c>
      <c r="AM2358" s="15">
        <f t="shared" si="738"/>
        <v>6.0910595011949266E-2</v>
      </c>
      <c r="AN2358" s="15">
        <f t="shared" si="739"/>
        <v>1.3207389805273516E-5</v>
      </c>
    </row>
    <row r="2359" spans="1:40" x14ac:dyDescent="0.2">
      <c r="A2359" s="4" t="s">
        <v>4628</v>
      </c>
      <c r="B2359" s="3" t="s">
        <v>12</v>
      </c>
      <c r="C2359" s="6">
        <v>159924</v>
      </c>
      <c r="D2359" s="3" t="s">
        <v>575</v>
      </c>
      <c r="E2359" s="6">
        <v>159928</v>
      </c>
      <c r="F2359" s="3" t="s">
        <v>3149</v>
      </c>
      <c r="G2359" s="8">
        <v>7000</v>
      </c>
      <c r="H2359" s="6">
        <v>142</v>
      </c>
      <c r="I2359" s="6">
        <v>159823</v>
      </c>
      <c r="J2359" s="13">
        <v>45138</v>
      </c>
      <c r="K2359" s="9">
        <v>7000</v>
      </c>
      <c r="L2359" s="4" t="s">
        <v>4628</v>
      </c>
      <c r="M2359" s="4" t="s">
        <v>4632</v>
      </c>
      <c r="N2359" s="4">
        <f>VLOOKUP(I2359,BaseModelo!$A$2:$E$5075,5)</f>
        <v>9</v>
      </c>
      <c r="P2359" s="15">
        <v>142.00000000000003</v>
      </c>
      <c r="Q2359" s="4">
        <f>VLOOKUP(I2359,BaseModelo!$A$2:$E$5075,3)</f>
        <v>147</v>
      </c>
      <c r="R2359" s="4">
        <f t="shared" si="720"/>
        <v>32283000</v>
      </c>
      <c r="S2359" s="16">
        <f t="shared" si="721"/>
        <v>2.168323885636403E-4</v>
      </c>
      <c r="T2359" s="4">
        <f t="shared" si="732"/>
        <v>3.0790199176036922E-2</v>
      </c>
      <c r="U2359" s="4">
        <f t="shared" si="733"/>
        <v>3.0790199176036929E-2</v>
      </c>
      <c r="V2359" s="6">
        <f t="shared" si="722"/>
        <v>0</v>
      </c>
      <c r="W2359" s="16" t="str">
        <f t="shared" si="723"/>
        <v/>
      </c>
      <c r="X2359" s="4" t="str">
        <f t="shared" si="734"/>
        <v/>
      </c>
      <c r="Y2359" s="4" t="str">
        <f t="shared" si="724"/>
        <v/>
      </c>
      <c r="Z2359" s="4">
        <f t="shared" si="725"/>
        <v>5305000</v>
      </c>
      <c r="AA2359" s="16">
        <f t="shared" si="726"/>
        <v>1.3195098963242225E-3</v>
      </c>
      <c r="AB2359" s="15">
        <f t="shared" si="735"/>
        <v>0.18737040527803958</v>
      </c>
      <c r="AC2359" s="15">
        <f t="shared" si="736"/>
        <v>0.18737040527803964</v>
      </c>
      <c r="AD2359" s="4">
        <v>159924</v>
      </c>
      <c r="AE2359" s="26">
        <v>1758.65</v>
      </c>
      <c r="AF2359" s="26">
        <v>1758.65</v>
      </c>
      <c r="AG2359" s="4">
        <f t="shared" si="737"/>
        <v>3095000</v>
      </c>
      <c r="AH2359" s="16">
        <f t="shared" si="727"/>
        <v>2.2617124394184169E-3</v>
      </c>
      <c r="AI2359" s="15">
        <f t="shared" si="728"/>
        <v>0.32116316639741521</v>
      </c>
      <c r="AJ2359" s="15">
        <f t="shared" si="729"/>
        <v>0.32116316639741527</v>
      </c>
      <c r="AK2359" s="4">
        <f t="shared" si="730"/>
        <v>16319000</v>
      </c>
      <c r="AL2359" s="27">
        <f t="shared" si="731"/>
        <v>4.289478521968258E-4</v>
      </c>
      <c r="AM2359" s="15">
        <f t="shared" si="738"/>
        <v>6.0910595011949266E-2</v>
      </c>
      <c r="AN2359" s="15">
        <f t="shared" si="739"/>
        <v>1.3207389805273516E-5</v>
      </c>
    </row>
    <row r="2360" spans="1:40" x14ac:dyDescent="0.2">
      <c r="A2360" s="4" t="s">
        <v>4628</v>
      </c>
      <c r="B2360" s="3" t="s">
        <v>12</v>
      </c>
      <c r="C2360" s="6">
        <v>159924</v>
      </c>
      <c r="D2360" s="3" t="s">
        <v>575</v>
      </c>
      <c r="E2360" s="6">
        <v>159929</v>
      </c>
      <c r="F2360" s="3" t="s">
        <v>3150</v>
      </c>
      <c r="G2360" s="8">
        <v>7000</v>
      </c>
      <c r="H2360" s="6">
        <v>142</v>
      </c>
      <c r="I2360" s="6">
        <v>159821</v>
      </c>
      <c r="J2360" s="13">
        <v>45138</v>
      </c>
      <c r="K2360" s="9">
        <v>7000</v>
      </c>
      <c r="L2360" s="4" t="s">
        <v>4628</v>
      </c>
      <c r="M2360" s="4" t="s">
        <v>4632</v>
      </c>
      <c r="N2360" s="4">
        <f>VLOOKUP(I2360,BaseModelo!$A$2:$E$5075,5)</f>
        <v>10</v>
      </c>
      <c r="P2360" s="15">
        <v>142.00000000000003</v>
      </c>
      <c r="Q2360" s="4">
        <f>VLOOKUP(I2360,BaseModelo!$A$2:$E$5075,3)</f>
        <v>0</v>
      </c>
      <c r="R2360" s="4">
        <f t="shared" si="720"/>
        <v>32283000</v>
      </c>
      <c r="S2360" s="16">
        <f t="shared" si="721"/>
        <v>2.168323885636403E-4</v>
      </c>
      <c r="T2360" s="4">
        <f t="shared" si="732"/>
        <v>3.0790199176036922E-2</v>
      </c>
      <c r="U2360" s="4">
        <f t="shared" si="733"/>
        <v>3.0790199176036929E-2</v>
      </c>
      <c r="V2360" s="6">
        <f t="shared" si="722"/>
        <v>0</v>
      </c>
      <c r="W2360" s="16" t="str">
        <f t="shared" si="723"/>
        <v/>
      </c>
      <c r="X2360" s="4" t="str">
        <f t="shared" si="734"/>
        <v/>
      </c>
      <c r="Y2360" s="4" t="str">
        <f t="shared" si="724"/>
        <v/>
      </c>
      <c r="Z2360" s="4">
        <f t="shared" si="725"/>
        <v>4121000</v>
      </c>
      <c r="AA2360" s="16">
        <f t="shared" si="726"/>
        <v>1.6986168405726766E-3</v>
      </c>
      <c r="AB2360" s="15">
        <f t="shared" si="735"/>
        <v>0.24120359136132008</v>
      </c>
      <c r="AC2360" s="15">
        <f t="shared" si="736"/>
        <v>0.24120359136132014</v>
      </c>
      <c r="AD2360" s="4">
        <v>159924</v>
      </c>
      <c r="AE2360" s="26">
        <v>1758.65</v>
      </c>
      <c r="AF2360" s="26">
        <v>1758.65</v>
      </c>
      <c r="AG2360" s="4">
        <f t="shared" si="737"/>
        <v>1846000</v>
      </c>
      <c r="AH2360" s="16">
        <f t="shared" si="727"/>
        <v>3.791982665222102E-3</v>
      </c>
      <c r="AI2360" s="15">
        <f t="shared" si="728"/>
        <v>0.53846153846153844</v>
      </c>
      <c r="AJ2360" s="15">
        <f t="shared" si="729"/>
        <v>0.53846153846153855</v>
      </c>
      <c r="AK2360" s="4">
        <f t="shared" si="730"/>
        <v>16319000</v>
      </c>
      <c r="AL2360" s="27">
        <f t="shared" si="731"/>
        <v>4.289478521968258E-4</v>
      </c>
      <c r="AM2360" s="15">
        <f t="shared" si="738"/>
        <v>6.0910595011949266E-2</v>
      </c>
      <c r="AN2360" s="15">
        <f t="shared" si="739"/>
        <v>1.3207389805273516E-5</v>
      </c>
    </row>
    <row r="2361" spans="1:40" x14ac:dyDescent="0.2">
      <c r="A2361" s="4" t="s">
        <v>4627</v>
      </c>
      <c r="B2361" s="2" t="s">
        <v>8</v>
      </c>
      <c r="C2361" s="5">
        <v>159932</v>
      </c>
      <c r="D2361" s="2" t="s">
        <v>576</v>
      </c>
      <c r="E2361" s="5">
        <v>159933</v>
      </c>
      <c r="F2361" s="2" t="s">
        <v>3137</v>
      </c>
      <c r="G2361" s="7">
        <v>10000</v>
      </c>
      <c r="H2361" s="5">
        <v>142</v>
      </c>
      <c r="I2361" s="6">
        <v>159584</v>
      </c>
      <c r="J2361" s="13">
        <v>45138</v>
      </c>
      <c r="K2361" s="9">
        <v>10000</v>
      </c>
      <c r="L2361" s="4" t="s">
        <v>4627</v>
      </c>
      <c r="M2361" s="4" t="s">
        <v>4632</v>
      </c>
      <c r="N2361" s="4">
        <f>VLOOKUP(I2361,BaseModelo!$A$2:$E$5075,5)</f>
        <v>6</v>
      </c>
      <c r="P2361" s="15">
        <v>142.00000000000003</v>
      </c>
      <c r="Q2361" s="4">
        <f>VLOOKUP(I2361,BaseModelo!$A$2:$E$5075,3)</f>
        <v>115</v>
      </c>
      <c r="R2361" s="4">
        <f t="shared" si="720"/>
        <v>32283000</v>
      </c>
      <c r="S2361" s="16">
        <f t="shared" si="721"/>
        <v>3.0976055509091471E-4</v>
      </c>
      <c r="T2361" s="4">
        <f t="shared" si="732"/>
        <v>4.3985998822909891E-2</v>
      </c>
      <c r="U2361" s="4">
        <f t="shared" si="733"/>
        <v>4.3985998822909898E-2</v>
      </c>
      <c r="V2361" s="6">
        <f t="shared" si="722"/>
        <v>0</v>
      </c>
      <c r="W2361" s="16" t="str">
        <f t="shared" si="723"/>
        <v/>
      </c>
      <c r="X2361" s="4" t="str">
        <f t="shared" si="734"/>
        <v/>
      </c>
      <c r="Y2361" s="4" t="str">
        <f t="shared" si="724"/>
        <v/>
      </c>
      <c r="Z2361" s="4">
        <f t="shared" si="725"/>
        <v>4853000</v>
      </c>
      <c r="AA2361" s="16">
        <f t="shared" si="726"/>
        <v>2.0605810838656502E-3</v>
      </c>
      <c r="AB2361" s="15">
        <f t="shared" si="735"/>
        <v>0.29260251390892233</v>
      </c>
      <c r="AC2361" s="15">
        <f t="shared" si="736"/>
        <v>0.29260251390892239</v>
      </c>
      <c r="AD2361" s="4">
        <v>159932</v>
      </c>
      <c r="AE2361" s="26">
        <v>2510.34</v>
      </c>
      <c r="AF2361" s="26">
        <v>2510.34</v>
      </c>
      <c r="AG2361" s="4">
        <f t="shared" si="737"/>
        <v>1993000</v>
      </c>
      <c r="AH2361" s="16">
        <f t="shared" si="727"/>
        <v>5.0175614651279477E-3</v>
      </c>
      <c r="AI2361" s="15">
        <f t="shared" si="728"/>
        <v>0.71249372804816857</v>
      </c>
      <c r="AJ2361" s="15">
        <f t="shared" si="729"/>
        <v>0.71249372804816868</v>
      </c>
      <c r="AK2361" s="4">
        <f t="shared" si="730"/>
        <v>15073000</v>
      </c>
      <c r="AL2361" s="27">
        <f t="shared" si="731"/>
        <v>6.6343793538114506E-4</v>
      </c>
      <c r="AM2361" s="15">
        <f t="shared" si="738"/>
        <v>9.4208186824122603E-2</v>
      </c>
      <c r="AN2361" s="15">
        <f t="shared" si="739"/>
        <v>2.918198024474882E-5</v>
      </c>
    </row>
    <row r="2362" spans="1:40" x14ac:dyDescent="0.2">
      <c r="A2362" s="4" t="s">
        <v>4627</v>
      </c>
      <c r="B2362" s="3" t="s">
        <v>8</v>
      </c>
      <c r="C2362" s="6">
        <v>159932</v>
      </c>
      <c r="D2362" s="3" t="s">
        <v>576</v>
      </c>
      <c r="E2362" s="6">
        <v>159934</v>
      </c>
      <c r="F2362" s="3" t="s">
        <v>3170</v>
      </c>
      <c r="G2362" s="8">
        <v>10000</v>
      </c>
      <c r="H2362" s="6">
        <v>142</v>
      </c>
      <c r="I2362" s="6">
        <v>159606</v>
      </c>
      <c r="J2362" s="13">
        <v>45138</v>
      </c>
      <c r="K2362" s="9">
        <v>10000</v>
      </c>
      <c r="L2362" s="4" t="s">
        <v>4627</v>
      </c>
      <c r="M2362" s="4" t="s">
        <v>4632</v>
      </c>
      <c r="N2362" s="4">
        <f>VLOOKUP(I2362,BaseModelo!$A$2:$E$5075,5)</f>
        <v>8</v>
      </c>
      <c r="P2362" s="15">
        <v>142.00000000000003</v>
      </c>
      <c r="Q2362" s="4">
        <f>VLOOKUP(I2362,BaseModelo!$A$2:$E$5075,3)</f>
        <v>132</v>
      </c>
      <c r="R2362" s="4">
        <f t="shared" si="720"/>
        <v>32283000</v>
      </c>
      <c r="S2362" s="16">
        <f t="shared" si="721"/>
        <v>3.0976055509091471E-4</v>
      </c>
      <c r="T2362" s="4">
        <f t="shared" si="732"/>
        <v>4.3985998822909891E-2</v>
      </c>
      <c r="U2362" s="4">
        <f t="shared" si="733"/>
        <v>4.3985998822909898E-2</v>
      </c>
      <c r="V2362" s="6">
        <f t="shared" si="722"/>
        <v>0</v>
      </c>
      <c r="W2362" s="16" t="str">
        <f t="shared" si="723"/>
        <v/>
      </c>
      <c r="X2362" s="4" t="str">
        <f t="shared" si="734"/>
        <v/>
      </c>
      <c r="Y2362" s="4" t="str">
        <f t="shared" si="724"/>
        <v/>
      </c>
      <c r="Z2362" s="4">
        <f t="shared" si="725"/>
        <v>5836000</v>
      </c>
      <c r="AA2362" s="16">
        <f t="shared" si="726"/>
        <v>1.7135023989033585E-3</v>
      </c>
      <c r="AB2362" s="15">
        <f t="shared" si="735"/>
        <v>0.2433173406442769</v>
      </c>
      <c r="AC2362" s="15">
        <f t="shared" si="736"/>
        <v>0.24331734064427696</v>
      </c>
      <c r="AD2362" s="4">
        <v>159932</v>
      </c>
      <c r="AE2362" s="26">
        <v>2510.34</v>
      </c>
      <c r="AF2362" s="26">
        <v>2510.34</v>
      </c>
      <c r="AG2362" s="4">
        <f t="shared" si="737"/>
        <v>2254000</v>
      </c>
      <c r="AH2362" s="16">
        <f t="shared" si="727"/>
        <v>4.4365572315882874E-3</v>
      </c>
      <c r="AI2362" s="15">
        <f t="shared" si="728"/>
        <v>0.62999112688553682</v>
      </c>
      <c r="AJ2362" s="15">
        <f t="shared" si="729"/>
        <v>0.62999112688553693</v>
      </c>
      <c r="AK2362" s="4">
        <f t="shared" si="730"/>
        <v>15073000</v>
      </c>
      <c r="AL2362" s="27">
        <f t="shared" si="731"/>
        <v>6.6343793538114506E-4</v>
      </c>
      <c r="AM2362" s="15">
        <f t="shared" si="738"/>
        <v>9.4208186824122603E-2</v>
      </c>
      <c r="AN2362" s="15">
        <f t="shared" si="739"/>
        <v>2.918198024474882E-5</v>
      </c>
    </row>
    <row r="2363" spans="1:40" x14ac:dyDescent="0.2">
      <c r="A2363" s="4" t="s">
        <v>4627</v>
      </c>
      <c r="B2363" s="3" t="s">
        <v>8</v>
      </c>
      <c r="C2363" s="6">
        <v>159932</v>
      </c>
      <c r="D2363" s="3" t="s">
        <v>576</v>
      </c>
      <c r="E2363" s="6">
        <v>159935</v>
      </c>
      <c r="F2363" s="3" t="s">
        <v>3171</v>
      </c>
      <c r="G2363" s="8">
        <v>7000</v>
      </c>
      <c r="H2363" s="6">
        <v>142</v>
      </c>
      <c r="I2363" s="6">
        <v>159791</v>
      </c>
      <c r="J2363" s="13">
        <v>45138</v>
      </c>
      <c r="K2363" s="9">
        <v>7000</v>
      </c>
      <c r="L2363" s="4" t="s">
        <v>4627</v>
      </c>
      <c r="M2363" s="4" t="s">
        <v>4632</v>
      </c>
      <c r="N2363" s="4">
        <f>VLOOKUP(I2363,BaseModelo!$A$2:$E$5075,5)</f>
        <v>5</v>
      </c>
      <c r="P2363" s="15">
        <v>142.00000000000003</v>
      </c>
      <c r="Q2363" s="4">
        <f>VLOOKUP(I2363,BaseModelo!$A$2:$E$5075,3)</f>
        <v>110</v>
      </c>
      <c r="R2363" s="4">
        <f t="shared" si="720"/>
        <v>32283000</v>
      </c>
      <c r="S2363" s="16">
        <f t="shared" si="721"/>
        <v>2.168323885636403E-4</v>
      </c>
      <c r="T2363" s="4">
        <f t="shared" si="732"/>
        <v>3.0790199176036922E-2</v>
      </c>
      <c r="U2363" s="4">
        <f t="shared" si="733"/>
        <v>3.0790199176036929E-2</v>
      </c>
      <c r="V2363" s="6">
        <f t="shared" si="722"/>
        <v>0</v>
      </c>
      <c r="W2363" s="16" t="str">
        <f t="shared" si="723"/>
        <v/>
      </c>
      <c r="X2363" s="4" t="str">
        <f t="shared" si="734"/>
        <v/>
      </c>
      <c r="Y2363" s="4" t="str">
        <f t="shared" si="724"/>
        <v/>
      </c>
      <c r="Z2363" s="4">
        <f t="shared" si="725"/>
        <v>4058000</v>
      </c>
      <c r="AA2363" s="16">
        <f t="shared" si="726"/>
        <v>1.7249876786594382E-3</v>
      </c>
      <c r="AB2363" s="15">
        <f t="shared" si="735"/>
        <v>0.24494825036964021</v>
      </c>
      <c r="AC2363" s="15">
        <f t="shared" si="736"/>
        <v>0.24494825036964027</v>
      </c>
      <c r="AD2363" s="4">
        <v>159932</v>
      </c>
      <c r="AE2363" s="26">
        <v>1758.65</v>
      </c>
      <c r="AF2363" s="26">
        <v>1758.65</v>
      </c>
      <c r="AG2363" s="4">
        <f t="shared" si="737"/>
        <v>1768000</v>
      </c>
      <c r="AH2363" s="16">
        <f t="shared" si="727"/>
        <v>3.9592760180995473E-3</v>
      </c>
      <c r="AI2363" s="15">
        <f t="shared" si="728"/>
        <v>0.56221719457013575</v>
      </c>
      <c r="AJ2363" s="15">
        <f t="shared" si="729"/>
        <v>0.56221719457013586</v>
      </c>
      <c r="AK2363" s="4">
        <f t="shared" si="730"/>
        <v>15073000</v>
      </c>
      <c r="AL2363" s="27">
        <f t="shared" si="731"/>
        <v>4.6440655476680156E-4</v>
      </c>
      <c r="AM2363" s="15">
        <f t="shared" si="738"/>
        <v>6.5945730776885828E-2</v>
      </c>
      <c r="AN2363" s="15">
        <f t="shared" si="739"/>
        <v>1.4299170319926922E-5</v>
      </c>
    </row>
    <row r="2364" spans="1:40" x14ac:dyDescent="0.2">
      <c r="A2364" s="4" t="s">
        <v>4627</v>
      </c>
      <c r="B2364" s="3" t="s">
        <v>8</v>
      </c>
      <c r="C2364" s="6">
        <v>159932</v>
      </c>
      <c r="D2364" s="3" t="s">
        <v>576</v>
      </c>
      <c r="E2364" s="6">
        <v>159936</v>
      </c>
      <c r="F2364" s="3" t="s">
        <v>3172</v>
      </c>
      <c r="G2364" s="8">
        <v>10000</v>
      </c>
      <c r="H2364" s="6">
        <v>142</v>
      </c>
      <c r="I2364" s="6">
        <v>159547</v>
      </c>
      <c r="J2364" s="13">
        <v>45138</v>
      </c>
      <c r="K2364" s="9">
        <v>10000</v>
      </c>
      <c r="L2364" s="4" t="s">
        <v>4627</v>
      </c>
      <c r="M2364" s="4" t="s">
        <v>4632</v>
      </c>
      <c r="N2364" s="4">
        <f>VLOOKUP(I2364,BaseModelo!$A$2:$E$5075,5)</f>
        <v>6</v>
      </c>
      <c r="P2364" s="15">
        <v>142.00000000000003</v>
      </c>
      <c r="Q2364" s="4">
        <f>VLOOKUP(I2364,BaseModelo!$A$2:$E$5075,3)</f>
        <v>115</v>
      </c>
      <c r="R2364" s="4">
        <f t="shared" si="720"/>
        <v>32283000</v>
      </c>
      <c r="S2364" s="16">
        <f t="shared" si="721"/>
        <v>3.0976055509091471E-4</v>
      </c>
      <c r="T2364" s="4">
        <f t="shared" si="732"/>
        <v>4.3985998822909891E-2</v>
      </c>
      <c r="U2364" s="4">
        <f t="shared" si="733"/>
        <v>4.3985998822909898E-2</v>
      </c>
      <c r="V2364" s="6">
        <f t="shared" si="722"/>
        <v>0</v>
      </c>
      <c r="W2364" s="16" t="str">
        <f t="shared" si="723"/>
        <v/>
      </c>
      <c r="X2364" s="4" t="str">
        <f t="shared" si="734"/>
        <v/>
      </c>
      <c r="Y2364" s="4" t="str">
        <f t="shared" si="724"/>
        <v/>
      </c>
      <c r="Z2364" s="4">
        <f t="shared" si="725"/>
        <v>4853000</v>
      </c>
      <c r="AA2364" s="16">
        <f t="shared" si="726"/>
        <v>2.0605810838656502E-3</v>
      </c>
      <c r="AB2364" s="15">
        <f t="shared" si="735"/>
        <v>0.29260251390892233</v>
      </c>
      <c r="AC2364" s="15">
        <f t="shared" si="736"/>
        <v>0.29260251390892239</v>
      </c>
      <c r="AD2364" s="4">
        <v>159932</v>
      </c>
      <c r="AE2364" s="26">
        <v>2510.34</v>
      </c>
      <c r="AF2364" s="26">
        <v>2510.34</v>
      </c>
      <c r="AG2364" s="4">
        <f t="shared" si="737"/>
        <v>1993000</v>
      </c>
      <c r="AH2364" s="16">
        <f t="shared" si="727"/>
        <v>5.0175614651279477E-3</v>
      </c>
      <c r="AI2364" s="15">
        <f t="shared" si="728"/>
        <v>0.71249372804816857</v>
      </c>
      <c r="AJ2364" s="15">
        <f t="shared" si="729"/>
        <v>0.71249372804816868</v>
      </c>
      <c r="AK2364" s="4">
        <f t="shared" si="730"/>
        <v>15073000</v>
      </c>
      <c r="AL2364" s="27">
        <f t="shared" si="731"/>
        <v>6.6343793538114506E-4</v>
      </c>
      <c r="AM2364" s="15">
        <f t="shared" si="738"/>
        <v>9.4208186824122603E-2</v>
      </c>
      <c r="AN2364" s="15">
        <f t="shared" si="739"/>
        <v>2.918198024474882E-5</v>
      </c>
    </row>
    <row r="2365" spans="1:40" x14ac:dyDescent="0.2">
      <c r="A2365" s="4" t="s">
        <v>4627</v>
      </c>
      <c r="B2365" s="3" t="s">
        <v>8</v>
      </c>
      <c r="C2365" s="6">
        <v>159932</v>
      </c>
      <c r="D2365" s="3" t="s">
        <v>576</v>
      </c>
      <c r="E2365" s="6">
        <v>159937</v>
      </c>
      <c r="F2365" s="3" t="s">
        <v>3173</v>
      </c>
      <c r="G2365" s="8">
        <v>6000</v>
      </c>
      <c r="H2365" s="6">
        <v>142</v>
      </c>
      <c r="I2365" s="6">
        <v>159772</v>
      </c>
      <c r="J2365" s="13">
        <v>45138</v>
      </c>
      <c r="K2365" s="9">
        <v>6000</v>
      </c>
      <c r="L2365" s="4" t="s">
        <v>4627</v>
      </c>
      <c r="M2365" s="4" t="s">
        <v>4632</v>
      </c>
      <c r="N2365" s="4">
        <f>VLOOKUP(I2365,BaseModelo!$A$2:$E$5075,5)</f>
        <v>3</v>
      </c>
      <c r="P2365" s="15">
        <v>142.00000000000003</v>
      </c>
      <c r="Q2365" s="4">
        <f>VLOOKUP(I2365,BaseModelo!$A$2:$E$5075,3)</f>
        <v>110</v>
      </c>
      <c r="R2365" s="4">
        <f t="shared" si="720"/>
        <v>32283000</v>
      </c>
      <c r="S2365" s="16">
        <f t="shared" si="721"/>
        <v>1.8585633305454884E-4</v>
      </c>
      <c r="T2365" s="4">
        <f t="shared" si="732"/>
        <v>2.6391599293745936E-2</v>
      </c>
      <c r="U2365" s="4">
        <f t="shared" si="733"/>
        <v>2.6391599293745942E-2</v>
      </c>
      <c r="V2365" s="6">
        <f t="shared" si="722"/>
        <v>0</v>
      </c>
      <c r="W2365" s="16" t="str">
        <f t="shared" si="723"/>
        <v/>
      </c>
      <c r="X2365" s="4" t="str">
        <f t="shared" si="734"/>
        <v/>
      </c>
      <c r="Y2365" s="4" t="str">
        <f t="shared" si="724"/>
        <v/>
      </c>
      <c r="Z2365" s="4">
        <f t="shared" si="725"/>
        <v>1992000</v>
      </c>
      <c r="AA2365" s="16">
        <f t="shared" si="726"/>
        <v>3.0120481927710845E-3</v>
      </c>
      <c r="AB2365" s="15">
        <f t="shared" si="735"/>
        <v>0.42771084337349402</v>
      </c>
      <c r="AC2365" s="15">
        <f t="shared" si="736"/>
        <v>0.42771084337349408</v>
      </c>
      <c r="AD2365" s="4">
        <v>159932</v>
      </c>
      <c r="AE2365" s="26">
        <v>1503.37</v>
      </c>
      <c r="AF2365" s="26">
        <v>1503.37</v>
      </c>
      <c r="AG2365" s="4">
        <f t="shared" si="737"/>
        <v>1267000</v>
      </c>
      <c r="AH2365" s="16">
        <f t="shared" si="727"/>
        <v>4.7355958958168907E-3</v>
      </c>
      <c r="AI2365" s="15">
        <f t="shared" si="728"/>
        <v>0.67245461720599853</v>
      </c>
      <c r="AJ2365" s="15">
        <f t="shared" si="729"/>
        <v>0.67245461720599864</v>
      </c>
      <c r="AK2365" s="4">
        <f t="shared" si="730"/>
        <v>15073000</v>
      </c>
      <c r="AL2365" s="27">
        <f t="shared" si="731"/>
        <v>3.9806276122868704E-4</v>
      </c>
      <c r="AM2365" s="15">
        <f t="shared" si="738"/>
        <v>5.6524912094473558E-2</v>
      </c>
      <c r="AN2365" s="15">
        <f t="shared" si="739"/>
        <v>1.0505512888109577E-5</v>
      </c>
    </row>
    <row r="2366" spans="1:40" x14ac:dyDescent="0.2">
      <c r="A2366" s="4" t="s">
        <v>4628</v>
      </c>
      <c r="B2366" s="2" t="s">
        <v>12</v>
      </c>
      <c r="C2366" s="5">
        <v>159971</v>
      </c>
      <c r="D2366" s="2" t="s">
        <v>577</v>
      </c>
      <c r="E2366" s="5">
        <v>159972</v>
      </c>
      <c r="F2366" s="2" t="s">
        <v>3138</v>
      </c>
      <c r="G2366" s="7">
        <v>7000</v>
      </c>
      <c r="H2366" s="5">
        <v>142</v>
      </c>
      <c r="I2366" s="6">
        <v>147489</v>
      </c>
      <c r="J2366" s="13">
        <v>45138</v>
      </c>
      <c r="K2366" s="9">
        <v>7000</v>
      </c>
      <c r="L2366" s="4" t="s">
        <v>4628</v>
      </c>
      <c r="M2366" s="4" t="s">
        <v>4632</v>
      </c>
      <c r="N2366" s="4">
        <f>VLOOKUP(I2366,BaseModelo!$A$2:$E$5075,5)</f>
        <v>10</v>
      </c>
      <c r="P2366" s="15">
        <v>142.00000000000003</v>
      </c>
      <c r="Q2366" s="4">
        <f>VLOOKUP(I2366,BaseModelo!$A$2:$E$5075,3)</f>
        <v>0</v>
      </c>
      <c r="R2366" s="4">
        <f t="shared" si="720"/>
        <v>32283000</v>
      </c>
      <c r="S2366" s="16">
        <f t="shared" si="721"/>
        <v>2.168323885636403E-4</v>
      </c>
      <c r="T2366" s="4">
        <f t="shared" si="732"/>
        <v>3.0790199176036922E-2</v>
      </c>
      <c r="U2366" s="4">
        <f t="shared" si="733"/>
        <v>3.0790199176036929E-2</v>
      </c>
      <c r="V2366" s="6">
        <f t="shared" si="722"/>
        <v>0</v>
      </c>
      <c r="W2366" s="16" t="str">
        <f t="shared" si="723"/>
        <v/>
      </c>
      <c r="X2366" s="4" t="str">
        <f t="shared" si="734"/>
        <v/>
      </c>
      <c r="Y2366" s="4" t="str">
        <f t="shared" si="724"/>
        <v/>
      </c>
      <c r="Z2366" s="4">
        <f t="shared" si="725"/>
        <v>4121000</v>
      </c>
      <c r="AA2366" s="16">
        <f t="shared" si="726"/>
        <v>1.6986168405726766E-3</v>
      </c>
      <c r="AB2366" s="15">
        <f t="shared" si="735"/>
        <v>0.24120359136132008</v>
      </c>
      <c r="AC2366" s="15">
        <f t="shared" si="736"/>
        <v>0.24120359136132014</v>
      </c>
      <c r="AD2366" s="4">
        <v>159971</v>
      </c>
      <c r="AE2366" s="26">
        <v>1758.65</v>
      </c>
      <c r="AF2366" s="26">
        <v>1758.65</v>
      </c>
      <c r="AG2366" s="4">
        <f t="shared" si="737"/>
        <v>1846000</v>
      </c>
      <c r="AH2366" s="16">
        <f t="shared" si="727"/>
        <v>3.791982665222102E-3</v>
      </c>
      <c r="AI2366" s="15">
        <f t="shared" si="728"/>
        <v>0.53846153846153844</v>
      </c>
      <c r="AJ2366" s="15">
        <f t="shared" si="729"/>
        <v>0.53846153846153855</v>
      </c>
      <c r="AK2366" s="4">
        <f t="shared" si="730"/>
        <v>16319000</v>
      </c>
      <c r="AL2366" s="27">
        <f t="shared" si="731"/>
        <v>4.289478521968258E-4</v>
      </c>
      <c r="AM2366" s="15">
        <f t="shared" si="738"/>
        <v>6.0910595011949266E-2</v>
      </c>
      <c r="AN2366" s="15">
        <f t="shared" si="739"/>
        <v>1.3207389805273516E-5</v>
      </c>
    </row>
    <row r="2367" spans="1:40" x14ac:dyDescent="0.2">
      <c r="A2367" s="4" t="s">
        <v>4628</v>
      </c>
      <c r="B2367" s="3" t="s">
        <v>12</v>
      </c>
      <c r="C2367" s="6">
        <v>159971</v>
      </c>
      <c r="D2367" s="3" t="s">
        <v>577</v>
      </c>
      <c r="E2367" s="6">
        <v>159974</v>
      </c>
      <c r="F2367" s="3" t="s">
        <v>3156</v>
      </c>
      <c r="G2367" s="8">
        <v>7000</v>
      </c>
      <c r="H2367" s="6">
        <v>142</v>
      </c>
      <c r="I2367" s="6">
        <v>147487</v>
      </c>
      <c r="J2367" s="13">
        <v>45138</v>
      </c>
      <c r="K2367" s="9">
        <v>7000</v>
      </c>
      <c r="L2367" s="4" t="s">
        <v>4628</v>
      </c>
      <c r="M2367" s="4" t="s">
        <v>4632</v>
      </c>
      <c r="N2367" s="4">
        <f>VLOOKUP(I2367,BaseModelo!$A$2:$E$5075,5)</f>
        <v>9</v>
      </c>
      <c r="P2367" s="15">
        <v>142.00000000000003</v>
      </c>
      <c r="Q2367" s="4">
        <f>VLOOKUP(I2367,BaseModelo!$A$2:$E$5075,3)</f>
        <v>147</v>
      </c>
      <c r="R2367" s="4">
        <f t="shared" si="720"/>
        <v>32283000</v>
      </c>
      <c r="S2367" s="16">
        <f t="shared" si="721"/>
        <v>2.168323885636403E-4</v>
      </c>
      <c r="T2367" s="4">
        <f t="shared" si="732"/>
        <v>3.0790199176036922E-2</v>
      </c>
      <c r="U2367" s="4">
        <f t="shared" si="733"/>
        <v>3.0790199176036929E-2</v>
      </c>
      <c r="V2367" s="6">
        <f t="shared" si="722"/>
        <v>0</v>
      </c>
      <c r="W2367" s="16" t="str">
        <f t="shared" si="723"/>
        <v/>
      </c>
      <c r="X2367" s="4" t="str">
        <f t="shared" si="734"/>
        <v/>
      </c>
      <c r="Y2367" s="4" t="str">
        <f t="shared" si="724"/>
        <v/>
      </c>
      <c r="Z2367" s="4">
        <f t="shared" si="725"/>
        <v>5305000</v>
      </c>
      <c r="AA2367" s="16">
        <f t="shared" si="726"/>
        <v>1.3195098963242225E-3</v>
      </c>
      <c r="AB2367" s="15">
        <f t="shared" si="735"/>
        <v>0.18737040527803958</v>
      </c>
      <c r="AC2367" s="15">
        <f t="shared" si="736"/>
        <v>0.18737040527803964</v>
      </c>
      <c r="AD2367" s="4">
        <v>159971</v>
      </c>
      <c r="AE2367" s="26">
        <v>1758.65</v>
      </c>
      <c r="AF2367" s="26">
        <v>1758.65</v>
      </c>
      <c r="AG2367" s="4">
        <f t="shared" si="737"/>
        <v>3095000</v>
      </c>
      <c r="AH2367" s="16">
        <f t="shared" si="727"/>
        <v>2.2617124394184169E-3</v>
      </c>
      <c r="AI2367" s="15">
        <f t="shared" si="728"/>
        <v>0.32116316639741521</v>
      </c>
      <c r="AJ2367" s="15">
        <f t="shared" si="729"/>
        <v>0.32116316639741527</v>
      </c>
      <c r="AK2367" s="4">
        <f t="shared" si="730"/>
        <v>16319000</v>
      </c>
      <c r="AL2367" s="27">
        <f t="shared" si="731"/>
        <v>4.289478521968258E-4</v>
      </c>
      <c r="AM2367" s="15">
        <f t="shared" si="738"/>
        <v>6.0910595011949266E-2</v>
      </c>
      <c r="AN2367" s="15">
        <f t="shared" si="739"/>
        <v>1.3207389805273516E-5</v>
      </c>
    </row>
    <row r="2368" spans="1:40" x14ac:dyDescent="0.2">
      <c r="A2368" s="4" t="s">
        <v>4628</v>
      </c>
      <c r="B2368" s="3" t="s">
        <v>12</v>
      </c>
      <c r="C2368" s="6">
        <v>159971</v>
      </c>
      <c r="D2368" s="3" t="s">
        <v>577</v>
      </c>
      <c r="E2368" s="6">
        <v>159975</v>
      </c>
      <c r="F2368" s="3" t="s">
        <v>3157</v>
      </c>
      <c r="G2368" s="8">
        <v>7000</v>
      </c>
      <c r="H2368" s="6">
        <v>142</v>
      </c>
      <c r="I2368" s="6">
        <v>159792</v>
      </c>
      <c r="J2368" s="13">
        <v>45138</v>
      </c>
      <c r="K2368" s="9">
        <v>7000</v>
      </c>
      <c r="L2368" s="4" t="s">
        <v>4628</v>
      </c>
      <c r="M2368" s="4" t="s">
        <v>4632</v>
      </c>
      <c r="N2368" s="4">
        <f>VLOOKUP(I2368,BaseModelo!$A$2:$E$5075,5)</f>
        <v>5</v>
      </c>
      <c r="P2368" s="15">
        <v>142.00000000000003</v>
      </c>
      <c r="Q2368" s="4">
        <f>VLOOKUP(I2368,BaseModelo!$A$2:$E$5075,3)</f>
        <v>110</v>
      </c>
      <c r="R2368" s="4">
        <f t="shared" si="720"/>
        <v>32283000</v>
      </c>
      <c r="S2368" s="16">
        <f t="shared" si="721"/>
        <v>2.168323885636403E-4</v>
      </c>
      <c r="T2368" s="4">
        <f t="shared" si="732"/>
        <v>3.0790199176036922E-2</v>
      </c>
      <c r="U2368" s="4">
        <f t="shared" si="733"/>
        <v>3.0790199176036929E-2</v>
      </c>
      <c r="V2368" s="6">
        <f t="shared" si="722"/>
        <v>0</v>
      </c>
      <c r="W2368" s="16" t="str">
        <f t="shared" si="723"/>
        <v/>
      </c>
      <c r="X2368" s="4" t="str">
        <f t="shared" si="734"/>
        <v/>
      </c>
      <c r="Y2368" s="4" t="str">
        <f t="shared" si="724"/>
        <v/>
      </c>
      <c r="Z2368" s="4">
        <f t="shared" si="725"/>
        <v>4058000</v>
      </c>
      <c r="AA2368" s="16">
        <f t="shared" si="726"/>
        <v>1.7249876786594382E-3</v>
      </c>
      <c r="AB2368" s="15">
        <f t="shared" si="735"/>
        <v>0.24494825036964021</v>
      </c>
      <c r="AC2368" s="15">
        <f t="shared" si="736"/>
        <v>0.24494825036964027</v>
      </c>
      <c r="AD2368" s="4">
        <v>159971</v>
      </c>
      <c r="AE2368" s="26">
        <v>1758.65</v>
      </c>
      <c r="AF2368" s="26">
        <v>1758.65</v>
      </c>
      <c r="AG2368" s="4">
        <f t="shared" si="737"/>
        <v>2193000</v>
      </c>
      <c r="AH2368" s="16">
        <f t="shared" si="727"/>
        <v>3.1919744642042863E-3</v>
      </c>
      <c r="AI2368" s="15">
        <f t="shared" si="728"/>
        <v>0.45326037391700869</v>
      </c>
      <c r="AJ2368" s="15">
        <f t="shared" si="729"/>
        <v>0.45326037391700874</v>
      </c>
      <c r="AK2368" s="4">
        <f t="shared" si="730"/>
        <v>16319000</v>
      </c>
      <c r="AL2368" s="27">
        <f t="shared" si="731"/>
        <v>4.289478521968258E-4</v>
      </c>
      <c r="AM2368" s="15">
        <f t="shared" si="738"/>
        <v>6.0910595011949266E-2</v>
      </c>
      <c r="AN2368" s="15">
        <f t="shared" si="739"/>
        <v>1.3207389805273516E-5</v>
      </c>
    </row>
    <row r="2369" spans="1:40" x14ac:dyDescent="0.2">
      <c r="A2369" s="4" t="s">
        <v>4628</v>
      </c>
      <c r="B2369" s="3" t="s">
        <v>12</v>
      </c>
      <c r="C2369" s="6">
        <v>159971</v>
      </c>
      <c r="D2369" s="3" t="s">
        <v>577</v>
      </c>
      <c r="E2369" s="6">
        <v>159976</v>
      </c>
      <c r="F2369" s="3" t="s">
        <v>3158</v>
      </c>
      <c r="G2369" s="8">
        <v>6000</v>
      </c>
      <c r="H2369" s="6">
        <v>142</v>
      </c>
      <c r="I2369" s="6">
        <v>159838</v>
      </c>
      <c r="J2369" s="13">
        <v>45138</v>
      </c>
      <c r="K2369" s="9">
        <v>6000</v>
      </c>
      <c r="L2369" s="4" t="s">
        <v>4628</v>
      </c>
      <c r="M2369" s="4" t="s">
        <v>4632</v>
      </c>
      <c r="N2369" s="4">
        <f>VLOOKUP(I2369,BaseModelo!$A$2:$E$5075,5)</f>
        <v>10</v>
      </c>
      <c r="P2369" s="15">
        <v>142.00000000000003</v>
      </c>
      <c r="Q2369" s="4">
        <f>VLOOKUP(I2369,BaseModelo!$A$2:$E$5075,3)</f>
        <v>0</v>
      </c>
      <c r="R2369" s="4">
        <f t="shared" si="720"/>
        <v>32283000</v>
      </c>
      <c r="S2369" s="16">
        <f t="shared" si="721"/>
        <v>1.8585633305454884E-4</v>
      </c>
      <c r="T2369" s="4">
        <f t="shared" si="732"/>
        <v>2.6391599293745936E-2</v>
      </c>
      <c r="U2369" s="4">
        <f t="shared" si="733"/>
        <v>2.6391599293745942E-2</v>
      </c>
      <c r="V2369" s="6">
        <f t="shared" si="722"/>
        <v>0</v>
      </c>
      <c r="W2369" s="16" t="str">
        <f t="shared" si="723"/>
        <v/>
      </c>
      <c r="X2369" s="4" t="str">
        <f t="shared" si="734"/>
        <v/>
      </c>
      <c r="Y2369" s="4" t="str">
        <f t="shared" si="724"/>
        <v/>
      </c>
      <c r="Z2369" s="4">
        <f t="shared" si="725"/>
        <v>4121000</v>
      </c>
      <c r="AA2369" s="16">
        <f t="shared" si="726"/>
        <v>1.4559572919194371E-3</v>
      </c>
      <c r="AB2369" s="15">
        <f t="shared" si="735"/>
        <v>0.20674593545256006</v>
      </c>
      <c r="AC2369" s="15">
        <f t="shared" si="736"/>
        <v>0.20674593545256012</v>
      </c>
      <c r="AD2369" s="4">
        <v>159971</v>
      </c>
      <c r="AE2369" s="26">
        <v>1503.37</v>
      </c>
      <c r="AF2369" s="26">
        <v>1503.37</v>
      </c>
      <c r="AG2369" s="4">
        <f t="shared" si="737"/>
        <v>1846000</v>
      </c>
      <c r="AH2369" s="16">
        <f t="shared" si="727"/>
        <v>3.2502708559046588E-3</v>
      </c>
      <c r="AI2369" s="15">
        <f t="shared" si="728"/>
        <v>0.46153846153846156</v>
      </c>
      <c r="AJ2369" s="15">
        <f t="shared" si="729"/>
        <v>0.46153846153846162</v>
      </c>
      <c r="AK2369" s="4">
        <f t="shared" si="730"/>
        <v>16319000</v>
      </c>
      <c r="AL2369" s="27">
        <f t="shared" si="731"/>
        <v>3.6766958759727926E-4</v>
      </c>
      <c r="AM2369" s="15">
        <f t="shared" si="738"/>
        <v>5.2209081438813656E-2</v>
      </c>
      <c r="AN2369" s="15">
        <f t="shared" si="739"/>
        <v>9.7033884283642175E-6</v>
      </c>
    </row>
    <row r="2370" spans="1:40" x14ac:dyDescent="0.2">
      <c r="A2370" s="4" t="s">
        <v>4628</v>
      </c>
      <c r="B2370" s="3" t="s">
        <v>12</v>
      </c>
      <c r="C2370" s="6">
        <v>159971</v>
      </c>
      <c r="D2370" s="3" t="s">
        <v>577</v>
      </c>
      <c r="E2370" s="6">
        <v>159977</v>
      </c>
      <c r="F2370" s="3" t="s">
        <v>3159</v>
      </c>
      <c r="G2370" s="8">
        <v>7000</v>
      </c>
      <c r="H2370" s="6">
        <v>142</v>
      </c>
      <c r="I2370" s="6">
        <v>147492</v>
      </c>
      <c r="J2370" s="13">
        <v>45138</v>
      </c>
      <c r="K2370" s="9">
        <v>7000</v>
      </c>
      <c r="L2370" s="4" t="s">
        <v>4628</v>
      </c>
      <c r="M2370" s="4" t="s">
        <v>4632</v>
      </c>
      <c r="N2370" s="4">
        <f>VLOOKUP(I2370,BaseModelo!$A$2:$E$5075,5)</f>
        <v>10</v>
      </c>
      <c r="P2370" s="15">
        <v>142.00000000000003</v>
      </c>
      <c r="Q2370" s="4">
        <f>VLOOKUP(I2370,BaseModelo!$A$2:$E$5075,3)</f>
        <v>0</v>
      </c>
      <c r="R2370" s="4">
        <f t="shared" ref="R2370:R2433" si="740">SUMIFS($G:$G,$M:$M,M2370)</f>
        <v>32283000</v>
      </c>
      <c r="S2370" s="16">
        <f t="shared" ref="S2370:S2433" si="741">G2370/R2370</f>
        <v>2.168323885636403E-4</v>
      </c>
      <c r="T2370" s="4">
        <f t="shared" si="732"/>
        <v>3.0790199176036922E-2</v>
      </c>
      <c r="U2370" s="4">
        <f t="shared" si="733"/>
        <v>3.0790199176036929E-2</v>
      </c>
      <c r="V2370" s="6">
        <f t="shared" ref="V2370:V2433" si="742">SUMIFS($G:$G,$O:$O,O2370)</f>
        <v>0</v>
      </c>
      <c r="W2370" s="16" t="str">
        <f t="shared" ref="W2370:W2433" si="743">IFERROR(G2370/V2370,"")</f>
        <v/>
      </c>
      <c r="X2370" s="4" t="str">
        <f t="shared" si="734"/>
        <v/>
      </c>
      <c r="Y2370" s="4" t="str">
        <f t="shared" ref="Y2370:Y2433" si="744">IFERROR(W2370*P2370,"")</f>
        <v/>
      </c>
      <c r="Z2370" s="4">
        <f t="shared" ref="Z2370:Z2433" si="745">SUMIFS($G:$G,$N:$N,N2370)</f>
        <v>4121000</v>
      </c>
      <c r="AA2370" s="16">
        <f t="shared" ref="AA2370:AA2433" si="746">IFERROR(G2370/Z2370,"")</f>
        <v>1.6986168405726766E-3</v>
      </c>
      <c r="AB2370" s="15">
        <f t="shared" si="735"/>
        <v>0.24120359136132008</v>
      </c>
      <c r="AC2370" s="15">
        <f t="shared" si="736"/>
        <v>0.24120359136132014</v>
      </c>
      <c r="AD2370" s="4">
        <v>159971</v>
      </c>
      <c r="AE2370" s="26">
        <v>1758.65</v>
      </c>
      <c r="AF2370" s="26">
        <v>1758.65</v>
      </c>
      <c r="AG2370" s="4">
        <f t="shared" si="737"/>
        <v>1846000</v>
      </c>
      <c r="AH2370" s="16">
        <f t="shared" ref="AH2370:AH2433" si="747">IFERROR($G2370/AG2370,"")</f>
        <v>3.791982665222102E-3</v>
      </c>
      <c r="AI2370" s="15">
        <f t="shared" ref="AI2370:AI2433" si="748">IFERROR(AH2370*H2370,"")</f>
        <v>0.53846153846153844</v>
      </c>
      <c r="AJ2370" s="15">
        <f t="shared" ref="AJ2370:AJ2433" si="749">IFERROR(AH2370*P2370,"")</f>
        <v>0.53846153846153855</v>
      </c>
      <c r="AK2370" s="4">
        <f t="shared" ref="AK2370:AK2433" si="750">SUMIFS($G:$G,$A:$A,$A2370,$M:$M,$M2370)</f>
        <v>16319000</v>
      </c>
      <c r="AL2370" s="27">
        <f t="shared" ref="AL2370:AL2433" si="751">IFERROR($G2370/AK2370,"")</f>
        <v>4.289478521968258E-4</v>
      </c>
      <c r="AM2370" s="15">
        <f t="shared" si="738"/>
        <v>6.0910595011949266E-2</v>
      </c>
      <c r="AN2370" s="15">
        <f t="shared" si="739"/>
        <v>1.3207389805273516E-5</v>
      </c>
    </row>
    <row r="2371" spans="1:40" x14ac:dyDescent="0.2">
      <c r="A2371" s="4" t="s">
        <v>4628</v>
      </c>
      <c r="B2371" s="3" t="s">
        <v>12</v>
      </c>
      <c r="C2371" s="6">
        <v>159971</v>
      </c>
      <c r="D2371" s="3" t="s">
        <v>577</v>
      </c>
      <c r="E2371" s="6">
        <v>159978</v>
      </c>
      <c r="F2371" s="3" t="s">
        <v>3160</v>
      </c>
      <c r="G2371" s="8">
        <v>7000</v>
      </c>
      <c r="H2371" s="6">
        <v>142</v>
      </c>
      <c r="I2371" s="6">
        <v>159797</v>
      </c>
      <c r="J2371" s="13">
        <v>45138</v>
      </c>
      <c r="K2371" s="9">
        <v>7000</v>
      </c>
      <c r="L2371" s="4" t="s">
        <v>4628</v>
      </c>
      <c r="M2371" s="4" t="s">
        <v>4632</v>
      </c>
      <c r="N2371" s="4">
        <f>VLOOKUP(I2371,BaseModelo!$A$2:$E$5075,5)</f>
        <v>9</v>
      </c>
      <c r="P2371" s="15">
        <v>142.00000000000003</v>
      </c>
      <c r="Q2371" s="4">
        <f>VLOOKUP(I2371,BaseModelo!$A$2:$E$5075,3)</f>
        <v>147</v>
      </c>
      <c r="R2371" s="4">
        <f t="shared" si="740"/>
        <v>32283000</v>
      </c>
      <c r="S2371" s="16">
        <f t="shared" si="741"/>
        <v>2.168323885636403E-4</v>
      </c>
      <c r="T2371" s="4">
        <f t="shared" ref="T2371:T2434" si="752">S2371*H2371</f>
        <v>3.0790199176036922E-2</v>
      </c>
      <c r="U2371" s="4">
        <f t="shared" ref="U2371:U2434" si="753">S2371*P2371</f>
        <v>3.0790199176036929E-2</v>
      </c>
      <c r="V2371" s="6">
        <f t="shared" si="742"/>
        <v>0</v>
      </c>
      <c r="W2371" s="16" t="str">
        <f t="shared" si="743"/>
        <v/>
      </c>
      <c r="X2371" s="4" t="str">
        <f t="shared" ref="X2371:X2434" si="754">IFERROR(W2371*H2371,"")</f>
        <v/>
      </c>
      <c r="Y2371" s="4" t="str">
        <f t="shared" si="744"/>
        <v/>
      </c>
      <c r="Z2371" s="4">
        <f t="shared" si="745"/>
        <v>5305000</v>
      </c>
      <c r="AA2371" s="16">
        <f t="shared" si="746"/>
        <v>1.3195098963242225E-3</v>
      </c>
      <c r="AB2371" s="15">
        <f t="shared" ref="AB2371:AB2434" si="755">IFERROR(AA2371*H2371,"")</f>
        <v>0.18737040527803958</v>
      </c>
      <c r="AC2371" s="15">
        <f t="shared" ref="AC2371:AC2434" si="756">IFERROR(AA2371*P2371,"")</f>
        <v>0.18737040527803964</v>
      </c>
      <c r="AD2371" s="4">
        <v>159971</v>
      </c>
      <c r="AE2371" s="26">
        <v>1758.65</v>
      </c>
      <c r="AF2371" s="26">
        <v>1758.65</v>
      </c>
      <c r="AG2371" s="4">
        <f t="shared" ref="AG2371:AG2434" si="757">SUMIFS($G:$G,$N:$N,$N2371,$A:$A,$A2371)</f>
        <v>3095000</v>
      </c>
      <c r="AH2371" s="16">
        <f t="shared" si="747"/>
        <v>2.2617124394184169E-3</v>
      </c>
      <c r="AI2371" s="15">
        <f t="shared" si="748"/>
        <v>0.32116316639741521</v>
      </c>
      <c r="AJ2371" s="15">
        <f t="shared" si="749"/>
        <v>0.32116316639741527</v>
      </c>
      <c r="AK2371" s="4">
        <f t="shared" si="750"/>
        <v>16319000</v>
      </c>
      <c r="AL2371" s="27">
        <f t="shared" si="751"/>
        <v>4.289478521968258E-4</v>
      </c>
      <c r="AM2371" s="15">
        <f t="shared" ref="AM2371:AM2434" si="758">IFERROR(AL2371*H2371,"")</f>
        <v>6.0910595011949266E-2</v>
      </c>
      <c r="AN2371" s="15">
        <f t="shared" ref="AN2371:AN2434" si="759">IFERROR(AL2371*U2371,"")</f>
        <v>1.3207389805273516E-5</v>
      </c>
    </row>
    <row r="2372" spans="1:40" x14ac:dyDescent="0.2">
      <c r="A2372" s="4" t="s">
        <v>4628</v>
      </c>
      <c r="B2372" s="2" t="s">
        <v>4</v>
      </c>
      <c r="C2372" s="5">
        <v>160026</v>
      </c>
      <c r="D2372" s="2" t="s">
        <v>578</v>
      </c>
      <c r="E2372" s="5">
        <v>160027</v>
      </c>
      <c r="F2372" s="2" t="s">
        <v>3139</v>
      </c>
      <c r="G2372" s="7">
        <v>6000</v>
      </c>
      <c r="H2372" s="5">
        <v>142</v>
      </c>
      <c r="I2372" s="6">
        <v>159150</v>
      </c>
      <c r="J2372" s="13">
        <v>45138</v>
      </c>
      <c r="K2372" s="9">
        <v>6000</v>
      </c>
      <c r="L2372" s="4" t="s">
        <v>4628</v>
      </c>
      <c r="M2372" s="4" t="s">
        <v>4632</v>
      </c>
      <c r="N2372" s="4">
        <f>VLOOKUP(I2372,BaseModelo!$A$2:$E$5075,5)</f>
        <v>2</v>
      </c>
      <c r="P2372" s="15">
        <v>142.00000000000003</v>
      </c>
      <c r="Q2372" s="4">
        <f>VLOOKUP(I2372,BaseModelo!$A$2:$E$5075,3)</f>
        <v>100</v>
      </c>
      <c r="R2372" s="4">
        <f t="shared" si="740"/>
        <v>32283000</v>
      </c>
      <c r="S2372" s="16">
        <f t="shared" si="741"/>
        <v>1.8585633305454884E-4</v>
      </c>
      <c r="T2372" s="4">
        <f t="shared" si="752"/>
        <v>2.6391599293745936E-2</v>
      </c>
      <c r="U2372" s="4">
        <f t="shared" si="753"/>
        <v>2.6391599293745942E-2</v>
      </c>
      <c r="V2372" s="6">
        <f t="shared" si="742"/>
        <v>0</v>
      </c>
      <c r="W2372" s="16" t="str">
        <f t="shared" si="743"/>
        <v/>
      </c>
      <c r="X2372" s="4" t="str">
        <f t="shared" si="754"/>
        <v/>
      </c>
      <c r="Y2372" s="4" t="str">
        <f t="shared" si="744"/>
        <v/>
      </c>
      <c r="Z2372" s="4">
        <f t="shared" si="745"/>
        <v>1578000</v>
      </c>
      <c r="AA2372" s="16">
        <f t="shared" si="746"/>
        <v>3.8022813688212928E-3</v>
      </c>
      <c r="AB2372" s="15">
        <f t="shared" si="755"/>
        <v>0.53992395437262353</v>
      </c>
      <c r="AC2372" s="15">
        <f t="shared" si="756"/>
        <v>0.53992395437262364</v>
      </c>
      <c r="AD2372" s="4">
        <v>160026</v>
      </c>
      <c r="AE2372" s="26">
        <v>1503.37</v>
      </c>
      <c r="AF2372" s="26">
        <v>1503.37</v>
      </c>
      <c r="AG2372" s="4">
        <f t="shared" si="757"/>
        <v>832000</v>
      </c>
      <c r="AH2372" s="16">
        <f t="shared" si="747"/>
        <v>7.2115384615384619E-3</v>
      </c>
      <c r="AI2372" s="15">
        <f t="shared" si="748"/>
        <v>1.0240384615384617</v>
      </c>
      <c r="AJ2372" s="15">
        <f t="shared" si="749"/>
        <v>1.0240384615384619</v>
      </c>
      <c r="AK2372" s="4">
        <f t="shared" si="750"/>
        <v>16319000</v>
      </c>
      <c r="AL2372" s="27">
        <f t="shared" si="751"/>
        <v>3.6766958759727926E-4</v>
      </c>
      <c r="AM2372" s="15">
        <f t="shared" si="758"/>
        <v>5.2209081438813656E-2</v>
      </c>
      <c r="AN2372" s="15">
        <f t="shared" si="759"/>
        <v>9.7033884283642175E-6</v>
      </c>
    </row>
    <row r="2373" spans="1:40" x14ac:dyDescent="0.2">
      <c r="A2373" s="4" t="s">
        <v>4628</v>
      </c>
      <c r="B2373" s="3" t="s">
        <v>4</v>
      </c>
      <c r="C2373" s="6">
        <v>160026</v>
      </c>
      <c r="D2373" s="3" t="s">
        <v>578</v>
      </c>
      <c r="E2373" s="6">
        <v>160030</v>
      </c>
      <c r="F2373" s="3" t="s">
        <v>3199</v>
      </c>
      <c r="G2373" s="8">
        <v>6000</v>
      </c>
      <c r="H2373" s="6">
        <v>142</v>
      </c>
      <c r="I2373" s="6">
        <v>159153</v>
      </c>
      <c r="J2373" s="13">
        <v>45138</v>
      </c>
      <c r="K2373" s="9">
        <v>6000</v>
      </c>
      <c r="L2373" s="4" t="s">
        <v>4628</v>
      </c>
      <c r="M2373" s="4" t="s">
        <v>4632</v>
      </c>
      <c r="N2373" s="4">
        <f>VLOOKUP(I2373,BaseModelo!$A$2:$E$5075,5)</f>
        <v>6</v>
      </c>
      <c r="P2373" s="15">
        <v>142.00000000000003</v>
      </c>
      <c r="Q2373" s="4">
        <f>VLOOKUP(I2373,BaseModelo!$A$2:$E$5075,3)</f>
        <v>115</v>
      </c>
      <c r="R2373" s="4">
        <f t="shared" si="740"/>
        <v>32283000</v>
      </c>
      <c r="S2373" s="16">
        <f t="shared" si="741"/>
        <v>1.8585633305454884E-4</v>
      </c>
      <c r="T2373" s="4">
        <f t="shared" si="752"/>
        <v>2.6391599293745936E-2</v>
      </c>
      <c r="U2373" s="4">
        <f t="shared" si="753"/>
        <v>2.6391599293745942E-2</v>
      </c>
      <c r="V2373" s="6">
        <f t="shared" si="742"/>
        <v>0</v>
      </c>
      <c r="W2373" s="16" t="str">
        <f t="shared" si="743"/>
        <v/>
      </c>
      <c r="X2373" s="4" t="str">
        <f t="shared" si="754"/>
        <v/>
      </c>
      <c r="Y2373" s="4" t="str">
        <f t="shared" si="744"/>
        <v/>
      </c>
      <c r="Z2373" s="4">
        <f t="shared" si="745"/>
        <v>4853000</v>
      </c>
      <c r="AA2373" s="16">
        <f t="shared" si="746"/>
        <v>1.2363486503193901E-3</v>
      </c>
      <c r="AB2373" s="15">
        <f t="shared" si="755"/>
        <v>0.17556150834535339</v>
      </c>
      <c r="AC2373" s="15">
        <f t="shared" si="756"/>
        <v>0.17556150834535342</v>
      </c>
      <c r="AD2373" s="4">
        <v>160026</v>
      </c>
      <c r="AE2373" s="26">
        <v>1503.37</v>
      </c>
      <c r="AF2373" s="26">
        <v>1503.37</v>
      </c>
      <c r="AG2373" s="4">
        <f t="shared" si="757"/>
        <v>2735000</v>
      </c>
      <c r="AH2373" s="16">
        <f t="shared" si="747"/>
        <v>2.1937842778793418E-3</v>
      </c>
      <c r="AI2373" s="15">
        <f t="shared" si="748"/>
        <v>0.31151736745886655</v>
      </c>
      <c r="AJ2373" s="15">
        <f t="shared" si="749"/>
        <v>0.3115173674588666</v>
      </c>
      <c r="AK2373" s="4">
        <f t="shared" si="750"/>
        <v>16319000</v>
      </c>
      <c r="AL2373" s="27">
        <f t="shared" si="751"/>
        <v>3.6766958759727926E-4</v>
      </c>
      <c r="AM2373" s="15">
        <f t="shared" si="758"/>
        <v>5.2209081438813656E-2</v>
      </c>
      <c r="AN2373" s="15">
        <f t="shared" si="759"/>
        <v>9.7033884283642175E-6</v>
      </c>
    </row>
    <row r="2374" spans="1:40" x14ac:dyDescent="0.2">
      <c r="A2374" s="4" t="s">
        <v>4628</v>
      </c>
      <c r="B2374" s="3" t="s">
        <v>4</v>
      </c>
      <c r="C2374" s="6">
        <v>160026</v>
      </c>
      <c r="D2374" s="3" t="s">
        <v>578</v>
      </c>
      <c r="E2374" s="6">
        <v>160031</v>
      </c>
      <c r="F2374" s="3" t="s">
        <v>3200</v>
      </c>
      <c r="G2374" s="8">
        <v>6000</v>
      </c>
      <c r="H2374" s="6">
        <v>142</v>
      </c>
      <c r="I2374" s="6">
        <v>159561</v>
      </c>
      <c r="J2374" s="13">
        <v>45138</v>
      </c>
      <c r="K2374" s="9">
        <v>6000</v>
      </c>
      <c r="L2374" s="4" t="s">
        <v>4628</v>
      </c>
      <c r="M2374" s="4" t="s">
        <v>4632</v>
      </c>
      <c r="N2374" s="4">
        <f>VLOOKUP(I2374,BaseModelo!$A$2:$E$5075,5)</f>
        <v>9</v>
      </c>
      <c r="P2374" s="15">
        <v>142.00000000000003</v>
      </c>
      <c r="Q2374" s="4">
        <f>VLOOKUP(I2374,BaseModelo!$A$2:$E$5075,3)</f>
        <v>147</v>
      </c>
      <c r="R2374" s="4">
        <f t="shared" si="740"/>
        <v>32283000</v>
      </c>
      <c r="S2374" s="16">
        <f t="shared" si="741"/>
        <v>1.8585633305454884E-4</v>
      </c>
      <c r="T2374" s="4">
        <f t="shared" si="752"/>
        <v>2.6391599293745936E-2</v>
      </c>
      <c r="U2374" s="4">
        <f t="shared" si="753"/>
        <v>2.6391599293745942E-2</v>
      </c>
      <c r="V2374" s="6">
        <f t="shared" si="742"/>
        <v>0</v>
      </c>
      <c r="W2374" s="16" t="str">
        <f t="shared" si="743"/>
        <v/>
      </c>
      <c r="X2374" s="4" t="str">
        <f t="shared" si="754"/>
        <v/>
      </c>
      <c r="Y2374" s="4" t="str">
        <f t="shared" si="744"/>
        <v/>
      </c>
      <c r="Z2374" s="4">
        <f t="shared" si="745"/>
        <v>5305000</v>
      </c>
      <c r="AA2374" s="16">
        <f t="shared" si="746"/>
        <v>1.1310084825636192E-3</v>
      </c>
      <c r="AB2374" s="15">
        <f t="shared" si="755"/>
        <v>0.16060320452403393</v>
      </c>
      <c r="AC2374" s="15">
        <f t="shared" si="756"/>
        <v>0.16060320452403395</v>
      </c>
      <c r="AD2374" s="4">
        <v>160026</v>
      </c>
      <c r="AE2374" s="26">
        <v>1503.37</v>
      </c>
      <c r="AF2374" s="26">
        <v>1503.37</v>
      </c>
      <c r="AG2374" s="4">
        <f t="shared" si="757"/>
        <v>3095000</v>
      </c>
      <c r="AH2374" s="16">
        <f t="shared" si="747"/>
        <v>1.9386106623586429E-3</v>
      </c>
      <c r="AI2374" s="15">
        <f t="shared" si="748"/>
        <v>0.27528271405492727</v>
      </c>
      <c r="AJ2374" s="15">
        <f t="shared" si="749"/>
        <v>0.27528271405492732</v>
      </c>
      <c r="AK2374" s="4">
        <f t="shared" si="750"/>
        <v>16319000</v>
      </c>
      <c r="AL2374" s="27">
        <f t="shared" si="751"/>
        <v>3.6766958759727926E-4</v>
      </c>
      <c r="AM2374" s="15">
        <f t="shared" si="758"/>
        <v>5.2209081438813656E-2</v>
      </c>
      <c r="AN2374" s="15">
        <f t="shared" si="759"/>
        <v>9.7033884283642175E-6</v>
      </c>
    </row>
    <row r="2375" spans="1:40" x14ac:dyDescent="0.2">
      <c r="A2375" s="4" t="s">
        <v>4628</v>
      </c>
      <c r="B2375" s="3" t="s">
        <v>4</v>
      </c>
      <c r="C2375" s="6">
        <v>160026</v>
      </c>
      <c r="D2375" s="3" t="s">
        <v>578</v>
      </c>
      <c r="E2375" s="6">
        <v>160032</v>
      </c>
      <c r="F2375" s="3" t="s">
        <v>3201</v>
      </c>
      <c r="G2375" s="8">
        <v>6000</v>
      </c>
      <c r="H2375" s="6">
        <v>142</v>
      </c>
      <c r="I2375" s="6">
        <v>159717</v>
      </c>
      <c r="J2375" s="13">
        <v>45138</v>
      </c>
      <c r="K2375" s="9">
        <v>6000</v>
      </c>
      <c r="L2375" s="4" t="s">
        <v>4628</v>
      </c>
      <c r="M2375" s="4" t="s">
        <v>4632</v>
      </c>
      <c r="N2375" s="4">
        <f>VLOOKUP(I2375,BaseModelo!$A$2:$E$5075,5)</f>
        <v>7</v>
      </c>
      <c r="P2375" s="15">
        <v>142.00000000000003</v>
      </c>
      <c r="Q2375" s="4">
        <f>VLOOKUP(I2375,BaseModelo!$A$2:$E$5075,3)</f>
        <v>127</v>
      </c>
      <c r="R2375" s="4">
        <f t="shared" si="740"/>
        <v>32283000</v>
      </c>
      <c r="S2375" s="16">
        <f t="shared" si="741"/>
        <v>1.8585633305454884E-4</v>
      </c>
      <c r="T2375" s="4">
        <f t="shared" si="752"/>
        <v>2.6391599293745936E-2</v>
      </c>
      <c r="U2375" s="4">
        <f t="shared" si="753"/>
        <v>2.6391599293745942E-2</v>
      </c>
      <c r="V2375" s="6">
        <f t="shared" si="742"/>
        <v>0</v>
      </c>
      <c r="W2375" s="16" t="str">
        <f t="shared" si="743"/>
        <v/>
      </c>
      <c r="X2375" s="4" t="str">
        <f t="shared" si="754"/>
        <v/>
      </c>
      <c r="Y2375" s="4" t="str">
        <f t="shared" si="744"/>
        <v/>
      </c>
      <c r="Z2375" s="4">
        <f t="shared" si="745"/>
        <v>4022000</v>
      </c>
      <c r="AA2375" s="16">
        <f t="shared" si="746"/>
        <v>1.4917951268025858E-3</v>
      </c>
      <c r="AB2375" s="15">
        <f t="shared" si="755"/>
        <v>0.21183490800596719</v>
      </c>
      <c r="AC2375" s="15">
        <f t="shared" si="756"/>
        <v>0.21183490800596722</v>
      </c>
      <c r="AD2375" s="4">
        <v>160026</v>
      </c>
      <c r="AE2375" s="26">
        <v>1503.37</v>
      </c>
      <c r="AF2375" s="26">
        <v>1503.37</v>
      </c>
      <c r="AG2375" s="4">
        <f t="shared" si="757"/>
        <v>2184000</v>
      </c>
      <c r="AH2375" s="16">
        <f t="shared" si="747"/>
        <v>2.7472527472527475E-3</v>
      </c>
      <c r="AI2375" s="15">
        <f t="shared" si="748"/>
        <v>0.39010989010989017</v>
      </c>
      <c r="AJ2375" s="15">
        <f t="shared" si="749"/>
        <v>0.39010989010989022</v>
      </c>
      <c r="AK2375" s="4">
        <f t="shared" si="750"/>
        <v>16319000</v>
      </c>
      <c r="AL2375" s="27">
        <f t="shared" si="751"/>
        <v>3.6766958759727926E-4</v>
      </c>
      <c r="AM2375" s="15">
        <f t="shared" si="758"/>
        <v>5.2209081438813656E-2</v>
      </c>
      <c r="AN2375" s="15">
        <f t="shared" si="759"/>
        <v>9.7033884283642175E-6</v>
      </c>
    </row>
    <row r="2376" spans="1:40" x14ac:dyDescent="0.2">
      <c r="A2376" s="4" t="s">
        <v>4627</v>
      </c>
      <c r="B2376" s="2" t="s">
        <v>17</v>
      </c>
      <c r="C2376" s="5">
        <v>160041</v>
      </c>
      <c r="D2376" s="2" t="s">
        <v>579</v>
      </c>
      <c r="E2376" s="5">
        <v>160042</v>
      </c>
      <c r="F2376" s="2" t="s">
        <v>3140</v>
      </c>
      <c r="G2376" s="7">
        <v>8000</v>
      </c>
      <c r="H2376" s="5">
        <v>142</v>
      </c>
      <c r="I2376" s="6">
        <v>159670</v>
      </c>
      <c r="J2376" s="13">
        <v>45138</v>
      </c>
      <c r="K2376" s="9">
        <v>8000</v>
      </c>
      <c r="L2376" s="4" t="s">
        <v>4627</v>
      </c>
      <c r="M2376" s="4" t="s">
        <v>4632</v>
      </c>
      <c r="N2376" s="4">
        <f>VLOOKUP(I2376,BaseModelo!$A$2:$E$5075,5)</f>
        <v>6</v>
      </c>
      <c r="P2376" s="15">
        <v>142.00000000000003</v>
      </c>
      <c r="Q2376" s="4">
        <f>VLOOKUP(I2376,BaseModelo!$A$2:$E$5075,3)</f>
        <v>115</v>
      </c>
      <c r="R2376" s="4">
        <f t="shared" si="740"/>
        <v>32283000</v>
      </c>
      <c r="S2376" s="16">
        <f t="shared" si="741"/>
        <v>2.4780844407273179E-4</v>
      </c>
      <c r="T2376" s="4">
        <f t="shared" si="752"/>
        <v>3.5188799058327912E-2</v>
      </c>
      <c r="U2376" s="4">
        <f t="shared" si="753"/>
        <v>3.5188799058327919E-2</v>
      </c>
      <c r="V2376" s="6">
        <f t="shared" si="742"/>
        <v>0</v>
      </c>
      <c r="W2376" s="16" t="str">
        <f t="shared" si="743"/>
        <v/>
      </c>
      <c r="X2376" s="4" t="str">
        <f t="shared" si="754"/>
        <v/>
      </c>
      <c r="Y2376" s="4" t="str">
        <f t="shared" si="744"/>
        <v/>
      </c>
      <c r="Z2376" s="4">
        <f t="shared" si="745"/>
        <v>4853000</v>
      </c>
      <c r="AA2376" s="16">
        <f t="shared" si="746"/>
        <v>1.6484648670925201E-3</v>
      </c>
      <c r="AB2376" s="15">
        <f t="shared" si="755"/>
        <v>0.23408201112713783</v>
      </c>
      <c r="AC2376" s="15">
        <f t="shared" si="756"/>
        <v>0.23408201112713789</v>
      </c>
      <c r="AD2376" s="4">
        <v>160041</v>
      </c>
      <c r="AE2376" s="26">
        <v>2013.74</v>
      </c>
      <c r="AF2376" s="26">
        <v>2013.74</v>
      </c>
      <c r="AG2376" s="4">
        <f t="shared" si="757"/>
        <v>1993000</v>
      </c>
      <c r="AH2376" s="16">
        <f t="shared" si="747"/>
        <v>4.014049172102358E-3</v>
      </c>
      <c r="AI2376" s="15">
        <f t="shared" si="748"/>
        <v>0.56999498243853486</v>
      </c>
      <c r="AJ2376" s="15">
        <f t="shared" si="749"/>
        <v>0.56999498243853497</v>
      </c>
      <c r="AK2376" s="4">
        <f t="shared" si="750"/>
        <v>15073000</v>
      </c>
      <c r="AL2376" s="27">
        <f t="shared" si="751"/>
        <v>5.3075034830491602E-4</v>
      </c>
      <c r="AM2376" s="15">
        <f t="shared" si="758"/>
        <v>7.5366549459298077E-2</v>
      </c>
      <c r="AN2376" s="15">
        <f t="shared" si="759"/>
        <v>1.8676467356639244E-5</v>
      </c>
    </row>
    <row r="2377" spans="1:40" x14ac:dyDescent="0.2">
      <c r="A2377" s="4" t="s">
        <v>4627</v>
      </c>
      <c r="B2377" s="3" t="s">
        <v>17</v>
      </c>
      <c r="C2377" s="6">
        <v>160041</v>
      </c>
      <c r="D2377" s="3" t="s">
        <v>579</v>
      </c>
      <c r="E2377" s="6">
        <v>160044</v>
      </c>
      <c r="F2377" s="3" t="s">
        <v>3174</v>
      </c>
      <c r="G2377" s="8">
        <v>7000</v>
      </c>
      <c r="H2377" s="6">
        <v>142</v>
      </c>
      <c r="I2377" s="6">
        <v>159668</v>
      </c>
      <c r="J2377" s="13">
        <v>45138</v>
      </c>
      <c r="K2377" s="9">
        <v>7000</v>
      </c>
      <c r="L2377" s="4" t="s">
        <v>4627</v>
      </c>
      <c r="M2377" s="4" t="s">
        <v>4632</v>
      </c>
      <c r="N2377" s="4">
        <f>VLOOKUP(I2377,BaseModelo!$A$2:$E$5075,5)</f>
        <v>10</v>
      </c>
      <c r="P2377" s="15">
        <v>142.00000000000003</v>
      </c>
      <c r="Q2377" s="4">
        <f>VLOOKUP(I2377,BaseModelo!$A$2:$E$5075,3)</f>
        <v>0</v>
      </c>
      <c r="R2377" s="4">
        <f t="shared" si="740"/>
        <v>32283000</v>
      </c>
      <c r="S2377" s="16">
        <f t="shared" si="741"/>
        <v>2.168323885636403E-4</v>
      </c>
      <c r="T2377" s="4">
        <f t="shared" si="752"/>
        <v>3.0790199176036922E-2</v>
      </c>
      <c r="U2377" s="4">
        <f t="shared" si="753"/>
        <v>3.0790199176036929E-2</v>
      </c>
      <c r="V2377" s="6">
        <f t="shared" si="742"/>
        <v>0</v>
      </c>
      <c r="W2377" s="16" t="str">
        <f t="shared" si="743"/>
        <v/>
      </c>
      <c r="X2377" s="4" t="str">
        <f t="shared" si="754"/>
        <v/>
      </c>
      <c r="Y2377" s="4" t="str">
        <f t="shared" si="744"/>
        <v/>
      </c>
      <c r="Z2377" s="4">
        <f t="shared" si="745"/>
        <v>4121000</v>
      </c>
      <c r="AA2377" s="16">
        <f t="shared" si="746"/>
        <v>1.6986168405726766E-3</v>
      </c>
      <c r="AB2377" s="15">
        <f t="shared" si="755"/>
        <v>0.24120359136132008</v>
      </c>
      <c r="AC2377" s="15">
        <f t="shared" si="756"/>
        <v>0.24120359136132014</v>
      </c>
      <c r="AD2377" s="4">
        <v>160041</v>
      </c>
      <c r="AE2377" s="26">
        <v>1758.65</v>
      </c>
      <c r="AF2377" s="26">
        <v>1758.65</v>
      </c>
      <c r="AG2377" s="4">
        <f t="shared" si="757"/>
        <v>2105000</v>
      </c>
      <c r="AH2377" s="16">
        <f t="shared" si="747"/>
        <v>3.3254156769596198E-3</v>
      </c>
      <c r="AI2377" s="15">
        <f t="shared" si="748"/>
        <v>0.47220902612826604</v>
      </c>
      <c r="AJ2377" s="15">
        <f t="shared" si="749"/>
        <v>0.4722090261282661</v>
      </c>
      <c r="AK2377" s="4">
        <f t="shared" si="750"/>
        <v>15073000</v>
      </c>
      <c r="AL2377" s="27">
        <f t="shared" si="751"/>
        <v>4.6440655476680156E-4</v>
      </c>
      <c r="AM2377" s="15">
        <f t="shared" si="758"/>
        <v>6.5945730776885828E-2</v>
      </c>
      <c r="AN2377" s="15">
        <f t="shared" si="759"/>
        <v>1.4299170319926922E-5</v>
      </c>
    </row>
    <row r="2378" spans="1:40" x14ac:dyDescent="0.2">
      <c r="A2378" s="4" t="s">
        <v>4627</v>
      </c>
      <c r="B2378" s="3" t="s">
        <v>17</v>
      </c>
      <c r="C2378" s="6">
        <v>160041</v>
      </c>
      <c r="D2378" s="3" t="s">
        <v>579</v>
      </c>
      <c r="E2378" s="6">
        <v>160045</v>
      </c>
      <c r="F2378" s="3" t="s">
        <v>3175</v>
      </c>
      <c r="G2378" s="8">
        <v>10000</v>
      </c>
      <c r="H2378" s="6">
        <v>142</v>
      </c>
      <c r="I2378" s="6">
        <v>159679</v>
      </c>
      <c r="J2378" s="13">
        <v>45138</v>
      </c>
      <c r="K2378" s="9">
        <v>10000</v>
      </c>
      <c r="L2378" s="4" t="s">
        <v>4627</v>
      </c>
      <c r="M2378" s="4" t="s">
        <v>4632</v>
      </c>
      <c r="N2378" s="4">
        <f>VLOOKUP(I2378,BaseModelo!$A$2:$E$5075,5)</f>
        <v>10</v>
      </c>
      <c r="P2378" s="15">
        <v>142.00000000000003</v>
      </c>
      <c r="Q2378" s="4">
        <f>VLOOKUP(I2378,BaseModelo!$A$2:$E$5075,3)</f>
        <v>0</v>
      </c>
      <c r="R2378" s="4">
        <f t="shared" si="740"/>
        <v>32283000</v>
      </c>
      <c r="S2378" s="16">
        <f t="shared" si="741"/>
        <v>3.0976055509091471E-4</v>
      </c>
      <c r="T2378" s="4">
        <f t="shared" si="752"/>
        <v>4.3985998822909891E-2</v>
      </c>
      <c r="U2378" s="4">
        <f t="shared" si="753"/>
        <v>4.3985998822909898E-2</v>
      </c>
      <c r="V2378" s="6">
        <f t="shared" si="742"/>
        <v>0</v>
      </c>
      <c r="W2378" s="16" t="str">
        <f t="shared" si="743"/>
        <v/>
      </c>
      <c r="X2378" s="4" t="str">
        <f t="shared" si="754"/>
        <v/>
      </c>
      <c r="Y2378" s="4" t="str">
        <f t="shared" si="744"/>
        <v/>
      </c>
      <c r="Z2378" s="4">
        <f t="shared" si="745"/>
        <v>4121000</v>
      </c>
      <c r="AA2378" s="16">
        <f t="shared" si="746"/>
        <v>2.4265954865323952E-3</v>
      </c>
      <c r="AB2378" s="15">
        <f t="shared" si="755"/>
        <v>0.3445765590876001</v>
      </c>
      <c r="AC2378" s="15">
        <f t="shared" si="756"/>
        <v>0.34457655908760021</v>
      </c>
      <c r="AD2378" s="4">
        <v>160041</v>
      </c>
      <c r="AE2378" s="26">
        <v>2510.34</v>
      </c>
      <c r="AF2378" s="26">
        <v>2510.34</v>
      </c>
      <c r="AG2378" s="4">
        <f t="shared" si="757"/>
        <v>2105000</v>
      </c>
      <c r="AH2378" s="16">
        <f t="shared" si="747"/>
        <v>4.7505938242280287E-3</v>
      </c>
      <c r="AI2378" s="15">
        <f t="shared" si="748"/>
        <v>0.67458432304038007</v>
      </c>
      <c r="AJ2378" s="15">
        <f t="shared" si="749"/>
        <v>0.67458432304038018</v>
      </c>
      <c r="AK2378" s="4">
        <f t="shared" si="750"/>
        <v>15073000</v>
      </c>
      <c r="AL2378" s="27">
        <f t="shared" si="751"/>
        <v>6.6343793538114506E-4</v>
      </c>
      <c r="AM2378" s="15">
        <f t="shared" si="758"/>
        <v>9.4208186824122603E-2</v>
      </c>
      <c r="AN2378" s="15">
        <f t="shared" si="759"/>
        <v>2.918198024474882E-5</v>
      </c>
    </row>
    <row r="2379" spans="1:40" x14ac:dyDescent="0.2">
      <c r="A2379" s="4" t="s">
        <v>4627</v>
      </c>
      <c r="B2379" s="3" t="s">
        <v>17</v>
      </c>
      <c r="C2379" s="6">
        <v>160041</v>
      </c>
      <c r="D2379" s="3" t="s">
        <v>579</v>
      </c>
      <c r="E2379" s="6">
        <v>160046</v>
      </c>
      <c r="F2379" s="3" t="s">
        <v>3176</v>
      </c>
      <c r="G2379" s="8">
        <v>7000</v>
      </c>
      <c r="H2379" s="6">
        <v>142</v>
      </c>
      <c r="I2379" s="6">
        <v>159680</v>
      </c>
      <c r="J2379" s="13">
        <v>45138</v>
      </c>
      <c r="K2379" s="9">
        <v>7000</v>
      </c>
      <c r="L2379" s="4" t="s">
        <v>4627</v>
      </c>
      <c r="M2379" s="4" t="s">
        <v>4632</v>
      </c>
      <c r="N2379" s="4">
        <f>VLOOKUP(I2379,BaseModelo!$A$2:$E$5075,5)</f>
        <v>8</v>
      </c>
      <c r="P2379" s="15">
        <v>142.00000000000003</v>
      </c>
      <c r="Q2379" s="4">
        <f>VLOOKUP(I2379,BaseModelo!$A$2:$E$5075,3)</f>
        <v>132</v>
      </c>
      <c r="R2379" s="4">
        <f t="shared" si="740"/>
        <v>32283000</v>
      </c>
      <c r="S2379" s="16">
        <f t="shared" si="741"/>
        <v>2.168323885636403E-4</v>
      </c>
      <c r="T2379" s="4">
        <f t="shared" si="752"/>
        <v>3.0790199176036922E-2</v>
      </c>
      <c r="U2379" s="4">
        <f t="shared" si="753"/>
        <v>3.0790199176036929E-2</v>
      </c>
      <c r="V2379" s="6">
        <f t="shared" si="742"/>
        <v>0</v>
      </c>
      <c r="W2379" s="16" t="str">
        <f t="shared" si="743"/>
        <v/>
      </c>
      <c r="X2379" s="4" t="str">
        <f t="shared" si="754"/>
        <v/>
      </c>
      <c r="Y2379" s="4" t="str">
        <f t="shared" si="744"/>
        <v/>
      </c>
      <c r="Z2379" s="4">
        <f t="shared" si="745"/>
        <v>5836000</v>
      </c>
      <c r="AA2379" s="16">
        <f t="shared" si="746"/>
        <v>1.199451679232351E-3</v>
      </c>
      <c r="AB2379" s="15">
        <f t="shared" si="755"/>
        <v>0.17032213845099384</v>
      </c>
      <c r="AC2379" s="15">
        <f t="shared" si="756"/>
        <v>0.17032213845099387</v>
      </c>
      <c r="AD2379" s="4">
        <v>160041</v>
      </c>
      <c r="AE2379" s="26">
        <v>1758.65</v>
      </c>
      <c r="AF2379" s="26">
        <v>1758.65</v>
      </c>
      <c r="AG2379" s="4">
        <f t="shared" si="757"/>
        <v>2254000</v>
      </c>
      <c r="AH2379" s="16">
        <f t="shared" si="747"/>
        <v>3.105590062111801E-3</v>
      </c>
      <c r="AI2379" s="15">
        <f t="shared" si="748"/>
        <v>0.44099378881987572</v>
      </c>
      <c r="AJ2379" s="15">
        <f t="shared" si="749"/>
        <v>0.44099378881987583</v>
      </c>
      <c r="AK2379" s="4">
        <f t="shared" si="750"/>
        <v>15073000</v>
      </c>
      <c r="AL2379" s="27">
        <f t="shared" si="751"/>
        <v>4.6440655476680156E-4</v>
      </c>
      <c r="AM2379" s="15">
        <f t="shared" si="758"/>
        <v>6.5945730776885828E-2</v>
      </c>
      <c r="AN2379" s="15">
        <f t="shared" si="759"/>
        <v>1.4299170319926922E-5</v>
      </c>
    </row>
    <row r="2380" spans="1:40" x14ac:dyDescent="0.2">
      <c r="A2380" s="4" t="s">
        <v>4627</v>
      </c>
      <c r="B2380" s="3" t="s">
        <v>17</v>
      </c>
      <c r="C2380" s="6">
        <v>160041</v>
      </c>
      <c r="D2380" s="3" t="s">
        <v>579</v>
      </c>
      <c r="E2380" s="6">
        <v>160047</v>
      </c>
      <c r="F2380" s="3" t="s">
        <v>3177</v>
      </c>
      <c r="G2380" s="8">
        <v>10000</v>
      </c>
      <c r="H2380" s="6">
        <v>142</v>
      </c>
      <c r="I2380" s="6">
        <v>159684</v>
      </c>
      <c r="J2380" s="13">
        <v>45138</v>
      </c>
      <c r="K2380" s="9">
        <v>10000</v>
      </c>
      <c r="L2380" s="4" t="s">
        <v>4627</v>
      </c>
      <c r="M2380" s="4" t="s">
        <v>4632</v>
      </c>
      <c r="N2380" s="4">
        <f>VLOOKUP(I2380,BaseModelo!$A$2:$E$5075,5)</f>
        <v>10</v>
      </c>
      <c r="P2380" s="15">
        <v>142.00000000000003</v>
      </c>
      <c r="Q2380" s="4">
        <f>VLOOKUP(I2380,BaseModelo!$A$2:$E$5075,3)</f>
        <v>0</v>
      </c>
      <c r="R2380" s="4">
        <f t="shared" si="740"/>
        <v>32283000</v>
      </c>
      <c r="S2380" s="16">
        <f t="shared" si="741"/>
        <v>3.0976055509091471E-4</v>
      </c>
      <c r="T2380" s="4">
        <f t="shared" si="752"/>
        <v>4.3985998822909891E-2</v>
      </c>
      <c r="U2380" s="4">
        <f t="shared" si="753"/>
        <v>4.3985998822909898E-2</v>
      </c>
      <c r="V2380" s="6">
        <f t="shared" si="742"/>
        <v>0</v>
      </c>
      <c r="W2380" s="16" t="str">
        <f t="shared" si="743"/>
        <v/>
      </c>
      <c r="X2380" s="4" t="str">
        <f t="shared" si="754"/>
        <v/>
      </c>
      <c r="Y2380" s="4" t="str">
        <f t="shared" si="744"/>
        <v/>
      </c>
      <c r="Z2380" s="4">
        <f t="shared" si="745"/>
        <v>4121000</v>
      </c>
      <c r="AA2380" s="16">
        <f t="shared" si="746"/>
        <v>2.4265954865323952E-3</v>
      </c>
      <c r="AB2380" s="15">
        <f t="shared" si="755"/>
        <v>0.3445765590876001</v>
      </c>
      <c r="AC2380" s="15">
        <f t="shared" si="756"/>
        <v>0.34457655908760021</v>
      </c>
      <c r="AD2380" s="4">
        <v>160041</v>
      </c>
      <c r="AE2380" s="26">
        <v>2510.34</v>
      </c>
      <c r="AF2380" s="26">
        <v>2510.34</v>
      </c>
      <c r="AG2380" s="4">
        <f t="shared" si="757"/>
        <v>2105000</v>
      </c>
      <c r="AH2380" s="16">
        <f t="shared" si="747"/>
        <v>4.7505938242280287E-3</v>
      </c>
      <c r="AI2380" s="15">
        <f t="shared" si="748"/>
        <v>0.67458432304038007</v>
      </c>
      <c r="AJ2380" s="15">
        <f t="shared" si="749"/>
        <v>0.67458432304038018</v>
      </c>
      <c r="AK2380" s="4">
        <f t="shared" si="750"/>
        <v>15073000</v>
      </c>
      <c r="AL2380" s="27">
        <f t="shared" si="751"/>
        <v>6.6343793538114506E-4</v>
      </c>
      <c r="AM2380" s="15">
        <f t="shared" si="758"/>
        <v>9.4208186824122603E-2</v>
      </c>
      <c r="AN2380" s="15">
        <f t="shared" si="759"/>
        <v>2.918198024474882E-5</v>
      </c>
    </row>
    <row r="2381" spans="1:40" x14ac:dyDescent="0.2">
      <c r="A2381" s="4" t="s">
        <v>4627</v>
      </c>
      <c r="B2381" s="3" t="s">
        <v>17</v>
      </c>
      <c r="C2381" s="6">
        <v>160041</v>
      </c>
      <c r="D2381" s="3" t="s">
        <v>579</v>
      </c>
      <c r="E2381" s="6">
        <v>160050</v>
      </c>
      <c r="F2381" s="3" t="s">
        <v>3178</v>
      </c>
      <c r="G2381" s="8">
        <v>7000</v>
      </c>
      <c r="H2381" s="6">
        <v>142</v>
      </c>
      <c r="I2381" s="6">
        <v>159682</v>
      </c>
      <c r="J2381" s="13">
        <v>45138</v>
      </c>
      <c r="K2381" s="9">
        <v>7000</v>
      </c>
      <c r="L2381" s="4" t="s">
        <v>4627</v>
      </c>
      <c r="M2381" s="4" t="s">
        <v>4632</v>
      </c>
      <c r="N2381" s="4">
        <f>VLOOKUP(I2381,BaseModelo!$A$2:$E$5075,5)</f>
        <v>10</v>
      </c>
      <c r="P2381" s="15">
        <v>142.00000000000003</v>
      </c>
      <c r="Q2381" s="4">
        <f>VLOOKUP(I2381,BaseModelo!$A$2:$E$5075,3)</f>
        <v>0</v>
      </c>
      <c r="R2381" s="4">
        <f t="shared" si="740"/>
        <v>32283000</v>
      </c>
      <c r="S2381" s="16">
        <f t="shared" si="741"/>
        <v>2.168323885636403E-4</v>
      </c>
      <c r="T2381" s="4">
        <f t="shared" si="752"/>
        <v>3.0790199176036922E-2</v>
      </c>
      <c r="U2381" s="4">
        <f t="shared" si="753"/>
        <v>3.0790199176036929E-2</v>
      </c>
      <c r="V2381" s="6">
        <f t="shared" si="742"/>
        <v>0</v>
      </c>
      <c r="W2381" s="16" t="str">
        <f t="shared" si="743"/>
        <v/>
      </c>
      <c r="X2381" s="4" t="str">
        <f t="shared" si="754"/>
        <v/>
      </c>
      <c r="Y2381" s="4" t="str">
        <f t="shared" si="744"/>
        <v/>
      </c>
      <c r="Z2381" s="4">
        <f t="shared" si="745"/>
        <v>4121000</v>
      </c>
      <c r="AA2381" s="16">
        <f t="shared" si="746"/>
        <v>1.6986168405726766E-3</v>
      </c>
      <c r="AB2381" s="15">
        <f t="shared" si="755"/>
        <v>0.24120359136132008</v>
      </c>
      <c r="AC2381" s="15">
        <f t="shared" si="756"/>
        <v>0.24120359136132014</v>
      </c>
      <c r="AD2381" s="4">
        <v>160041</v>
      </c>
      <c r="AE2381" s="26">
        <v>1758.65</v>
      </c>
      <c r="AF2381" s="26">
        <v>1758.65</v>
      </c>
      <c r="AG2381" s="4">
        <f t="shared" si="757"/>
        <v>2105000</v>
      </c>
      <c r="AH2381" s="16">
        <f t="shared" si="747"/>
        <v>3.3254156769596198E-3</v>
      </c>
      <c r="AI2381" s="15">
        <f t="shared" si="748"/>
        <v>0.47220902612826604</v>
      </c>
      <c r="AJ2381" s="15">
        <f t="shared" si="749"/>
        <v>0.4722090261282661</v>
      </c>
      <c r="AK2381" s="4">
        <f t="shared" si="750"/>
        <v>15073000</v>
      </c>
      <c r="AL2381" s="27">
        <f t="shared" si="751"/>
        <v>4.6440655476680156E-4</v>
      </c>
      <c r="AM2381" s="15">
        <f t="shared" si="758"/>
        <v>6.5945730776885828E-2</v>
      </c>
      <c r="AN2381" s="15">
        <f t="shared" si="759"/>
        <v>1.4299170319926922E-5</v>
      </c>
    </row>
    <row r="2382" spans="1:40" x14ac:dyDescent="0.2">
      <c r="A2382" s="4" t="s">
        <v>4628</v>
      </c>
      <c r="B2382" s="2" t="s">
        <v>4</v>
      </c>
      <c r="C2382" s="5">
        <v>160048</v>
      </c>
      <c r="D2382" s="2" t="s">
        <v>580</v>
      </c>
      <c r="E2382" s="5">
        <v>160049</v>
      </c>
      <c r="F2382" s="2" t="s">
        <v>3141</v>
      </c>
      <c r="G2382" s="7">
        <v>7000</v>
      </c>
      <c r="H2382" s="5">
        <v>142</v>
      </c>
      <c r="I2382" s="6">
        <v>159116</v>
      </c>
      <c r="J2382" s="13">
        <v>45138</v>
      </c>
      <c r="K2382" s="9">
        <v>7000</v>
      </c>
      <c r="L2382" s="4" t="s">
        <v>4628</v>
      </c>
      <c r="M2382" s="4" t="s">
        <v>4632</v>
      </c>
      <c r="N2382" s="4">
        <f>VLOOKUP(I2382,BaseModelo!$A$2:$E$5075,5)</f>
        <v>6</v>
      </c>
      <c r="P2382" s="15">
        <v>142.00000000000003</v>
      </c>
      <c r="Q2382" s="4">
        <f>VLOOKUP(I2382,BaseModelo!$A$2:$E$5075,3)</f>
        <v>115</v>
      </c>
      <c r="R2382" s="4">
        <f t="shared" si="740"/>
        <v>32283000</v>
      </c>
      <c r="S2382" s="16">
        <f t="shared" si="741"/>
        <v>2.168323885636403E-4</v>
      </c>
      <c r="T2382" s="4">
        <f t="shared" si="752"/>
        <v>3.0790199176036922E-2</v>
      </c>
      <c r="U2382" s="4">
        <f t="shared" si="753"/>
        <v>3.0790199176036929E-2</v>
      </c>
      <c r="V2382" s="6">
        <f t="shared" si="742"/>
        <v>0</v>
      </c>
      <c r="W2382" s="16" t="str">
        <f t="shared" si="743"/>
        <v/>
      </c>
      <c r="X2382" s="4" t="str">
        <f t="shared" si="754"/>
        <v/>
      </c>
      <c r="Y2382" s="4" t="str">
        <f t="shared" si="744"/>
        <v/>
      </c>
      <c r="Z2382" s="4">
        <f t="shared" si="745"/>
        <v>4853000</v>
      </c>
      <c r="AA2382" s="16">
        <f t="shared" si="746"/>
        <v>1.4424067587059551E-3</v>
      </c>
      <c r="AB2382" s="15">
        <f t="shared" si="755"/>
        <v>0.20482175973624561</v>
      </c>
      <c r="AC2382" s="15">
        <f t="shared" si="756"/>
        <v>0.20482175973624567</v>
      </c>
      <c r="AD2382" s="4">
        <v>160048</v>
      </c>
      <c r="AE2382" s="26">
        <v>1758.65</v>
      </c>
      <c r="AF2382" s="26">
        <v>1758.65</v>
      </c>
      <c r="AG2382" s="4">
        <f t="shared" si="757"/>
        <v>2735000</v>
      </c>
      <c r="AH2382" s="16">
        <f t="shared" si="747"/>
        <v>2.5594149908592322E-3</v>
      </c>
      <c r="AI2382" s="15">
        <f t="shared" si="748"/>
        <v>0.363436928702011</v>
      </c>
      <c r="AJ2382" s="15">
        <f t="shared" si="749"/>
        <v>0.36343692870201105</v>
      </c>
      <c r="AK2382" s="4">
        <f t="shared" si="750"/>
        <v>16319000</v>
      </c>
      <c r="AL2382" s="27">
        <f t="shared" si="751"/>
        <v>4.289478521968258E-4</v>
      </c>
      <c r="AM2382" s="15">
        <f t="shared" si="758"/>
        <v>6.0910595011949266E-2</v>
      </c>
      <c r="AN2382" s="15">
        <f t="shared" si="759"/>
        <v>1.3207389805273516E-5</v>
      </c>
    </row>
    <row r="2383" spans="1:40" x14ac:dyDescent="0.2">
      <c r="A2383" s="4" t="s">
        <v>4628</v>
      </c>
      <c r="B2383" s="3" t="s">
        <v>4</v>
      </c>
      <c r="C2383" s="6">
        <v>160048</v>
      </c>
      <c r="D2383" s="3" t="s">
        <v>580</v>
      </c>
      <c r="E2383" s="6">
        <v>160051</v>
      </c>
      <c r="F2383" s="3" t="s">
        <v>3202</v>
      </c>
      <c r="G2383" s="8">
        <v>11000</v>
      </c>
      <c r="H2383" s="6">
        <v>115</v>
      </c>
      <c r="I2383" s="6">
        <v>159124</v>
      </c>
      <c r="J2383" s="13">
        <v>45138</v>
      </c>
      <c r="K2383" s="9">
        <v>11000</v>
      </c>
      <c r="L2383" s="4" t="s">
        <v>4628</v>
      </c>
      <c r="M2383" s="4" t="s">
        <v>4632</v>
      </c>
      <c r="N2383" s="4">
        <f>VLOOKUP(I2383,BaseModelo!$A$2:$E$5075,5)</f>
        <v>6</v>
      </c>
      <c r="P2383" s="15">
        <v>132</v>
      </c>
      <c r="Q2383" s="4">
        <f>VLOOKUP(I2383,BaseModelo!$A$2:$E$5075,3)</f>
        <v>115</v>
      </c>
      <c r="R2383" s="4">
        <f t="shared" si="740"/>
        <v>32283000</v>
      </c>
      <c r="S2383" s="16">
        <f t="shared" si="741"/>
        <v>3.4073661060000617E-4</v>
      </c>
      <c r="T2383" s="4">
        <f t="shared" si="752"/>
        <v>3.9184710219000711E-2</v>
      </c>
      <c r="U2383" s="4">
        <f t="shared" si="753"/>
        <v>4.4977232599200813E-2</v>
      </c>
      <c r="V2383" s="6">
        <f t="shared" si="742"/>
        <v>0</v>
      </c>
      <c r="W2383" s="16" t="str">
        <f t="shared" si="743"/>
        <v/>
      </c>
      <c r="X2383" s="4" t="str">
        <f t="shared" si="754"/>
        <v/>
      </c>
      <c r="Y2383" s="4" t="str">
        <f t="shared" si="744"/>
        <v/>
      </c>
      <c r="Z2383" s="4">
        <f t="shared" si="745"/>
        <v>4853000</v>
      </c>
      <c r="AA2383" s="16">
        <f t="shared" si="746"/>
        <v>2.266639192252215E-3</v>
      </c>
      <c r="AB2383" s="15">
        <f t="shared" si="755"/>
        <v>0.26066350710900471</v>
      </c>
      <c r="AC2383" s="15">
        <f t="shared" si="756"/>
        <v>0.29919637337729238</v>
      </c>
      <c r="AD2383" s="4">
        <v>160048</v>
      </c>
      <c r="AE2383" s="26">
        <v>2199.9899999999998</v>
      </c>
      <c r="AF2383" s="26">
        <v>2199.9899999999998</v>
      </c>
      <c r="AG2383" s="4">
        <f t="shared" si="757"/>
        <v>2735000</v>
      </c>
      <c r="AH2383" s="16">
        <f t="shared" si="747"/>
        <v>4.0219378427787935E-3</v>
      </c>
      <c r="AI2383" s="15">
        <f t="shared" si="748"/>
        <v>0.46252285191956127</v>
      </c>
      <c r="AJ2383" s="15">
        <f t="shared" si="749"/>
        <v>0.53089579524680075</v>
      </c>
      <c r="AK2383" s="4">
        <f t="shared" si="750"/>
        <v>16319000</v>
      </c>
      <c r="AL2383" s="27">
        <f t="shared" si="751"/>
        <v>6.7406091059501192E-4</v>
      </c>
      <c r="AM2383" s="15">
        <f t="shared" si="758"/>
        <v>7.7517004718426374E-2</v>
      </c>
      <c r="AN2383" s="15">
        <f t="shared" si="759"/>
        <v>3.0317394361860955E-5</v>
      </c>
    </row>
    <row r="2384" spans="1:40" x14ac:dyDescent="0.2">
      <c r="A2384" s="4" t="s">
        <v>4628</v>
      </c>
      <c r="B2384" s="3" t="s">
        <v>4</v>
      </c>
      <c r="C2384" s="6">
        <v>160048</v>
      </c>
      <c r="D2384" s="3" t="s">
        <v>580</v>
      </c>
      <c r="E2384" s="6">
        <v>160052</v>
      </c>
      <c r="F2384" s="3" t="s">
        <v>3203</v>
      </c>
      <c r="G2384" s="8">
        <v>7000</v>
      </c>
      <c r="H2384" s="6">
        <v>110</v>
      </c>
      <c r="I2384" s="6">
        <v>159110</v>
      </c>
      <c r="J2384" s="13">
        <v>45138</v>
      </c>
      <c r="K2384" s="9">
        <v>7000</v>
      </c>
      <c r="L2384" s="4" t="s">
        <v>4628</v>
      </c>
      <c r="M2384" s="4" t="s">
        <v>4632</v>
      </c>
      <c r="N2384" s="4">
        <f>VLOOKUP(I2384,BaseModelo!$A$2:$E$5075,5)</f>
        <v>6</v>
      </c>
      <c r="P2384" s="15">
        <v>142.00000000000003</v>
      </c>
      <c r="Q2384" s="4">
        <f>VLOOKUP(I2384,BaseModelo!$A$2:$E$5075,3)</f>
        <v>115</v>
      </c>
      <c r="R2384" s="4">
        <f t="shared" si="740"/>
        <v>32283000</v>
      </c>
      <c r="S2384" s="16">
        <f t="shared" si="741"/>
        <v>2.168323885636403E-4</v>
      </c>
      <c r="T2384" s="4">
        <f t="shared" si="752"/>
        <v>2.3851562742000433E-2</v>
      </c>
      <c r="U2384" s="4">
        <f t="shared" si="753"/>
        <v>3.0790199176036929E-2</v>
      </c>
      <c r="V2384" s="6">
        <f t="shared" si="742"/>
        <v>0</v>
      </c>
      <c r="W2384" s="16" t="str">
        <f t="shared" si="743"/>
        <v/>
      </c>
      <c r="X2384" s="4" t="str">
        <f t="shared" si="754"/>
        <v/>
      </c>
      <c r="Y2384" s="4" t="str">
        <f t="shared" si="744"/>
        <v/>
      </c>
      <c r="Z2384" s="4">
        <f t="shared" si="745"/>
        <v>4853000</v>
      </c>
      <c r="AA2384" s="16">
        <f t="shared" si="746"/>
        <v>1.4424067587059551E-3</v>
      </c>
      <c r="AB2384" s="15">
        <f t="shared" si="755"/>
        <v>0.15866474345765505</v>
      </c>
      <c r="AC2384" s="15">
        <f t="shared" si="756"/>
        <v>0.20482175973624567</v>
      </c>
      <c r="AD2384" s="4">
        <v>160048</v>
      </c>
      <c r="AE2384" s="26">
        <v>1344.78</v>
      </c>
      <c r="AF2384" s="26">
        <v>1344.78</v>
      </c>
      <c r="AG2384" s="4">
        <f t="shared" si="757"/>
        <v>2735000</v>
      </c>
      <c r="AH2384" s="16">
        <f t="shared" si="747"/>
        <v>2.5594149908592322E-3</v>
      </c>
      <c r="AI2384" s="15">
        <f t="shared" si="748"/>
        <v>0.28153564899451555</v>
      </c>
      <c r="AJ2384" s="15">
        <f t="shared" si="749"/>
        <v>0.36343692870201105</v>
      </c>
      <c r="AK2384" s="4">
        <f t="shared" si="750"/>
        <v>16319000</v>
      </c>
      <c r="AL2384" s="27">
        <f t="shared" si="751"/>
        <v>4.289478521968258E-4</v>
      </c>
      <c r="AM2384" s="15">
        <f t="shared" si="758"/>
        <v>4.7184263741650835E-2</v>
      </c>
      <c r="AN2384" s="15">
        <f t="shared" si="759"/>
        <v>1.3207389805273516E-5</v>
      </c>
    </row>
    <row r="2385" spans="1:40" x14ac:dyDescent="0.2">
      <c r="A2385" s="4" t="s">
        <v>4628</v>
      </c>
      <c r="B2385" s="3" t="s">
        <v>4</v>
      </c>
      <c r="C2385" s="6">
        <v>160048</v>
      </c>
      <c r="D2385" s="3" t="s">
        <v>580</v>
      </c>
      <c r="E2385" s="6">
        <v>160053</v>
      </c>
      <c r="F2385" s="3" t="s">
        <v>3204</v>
      </c>
      <c r="G2385" s="8">
        <v>7000</v>
      </c>
      <c r="H2385" s="6">
        <v>122</v>
      </c>
      <c r="I2385" s="6">
        <v>159015</v>
      </c>
      <c r="J2385" s="13">
        <v>45138</v>
      </c>
      <c r="K2385" s="9">
        <v>7000</v>
      </c>
      <c r="L2385" s="4" t="s">
        <v>4628</v>
      </c>
      <c r="M2385" s="4" t="s">
        <v>4632</v>
      </c>
      <c r="N2385" s="4">
        <f>VLOOKUP(I2385,BaseModelo!$A$2:$E$5075,5)</f>
        <v>7</v>
      </c>
      <c r="P2385" s="15">
        <v>142.00000000000003</v>
      </c>
      <c r="Q2385" s="4">
        <f>VLOOKUP(I2385,BaseModelo!$A$2:$E$5075,3)</f>
        <v>127</v>
      </c>
      <c r="R2385" s="4">
        <f t="shared" si="740"/>
        <v>32283000</v>
      </c>
      <c r="S2385" s="16">
        <f t="shared" si="741"/>
        <v>2.168323885636403E-4</v>
      </c>
      <c r="T2385" s="4">
        <f t="shared" si="752"/>
        <v>2.6453551404764117E-2</v>
      </c>
      <c r="U2385" s="4">
        <f t="shared" si="753"/>
        <v>3.0790199176036929E-2</v>
      </c>
      <c r="V2385" s="6">
        <f t="shared" si="742"/>
        <v>0</v>
      </c>
      <c r="W2385" s="16" t="str">
        <f t="shared" si="743"/>
        <v/>
      </c>
      <c r="X2385" s="4" t="str">
        <f t="shared" si="754"/>
        <v/>
      </c>
      <c r="Y2385" s="4" t="str">
        <f t="shared" si="744"/>
        <v/>
      </c>
      <c r="Z2385" s="4">
        <f t="shared" si="745"/>
        <v>4022000</v>
      </c>
      <c r="AA2385" s="16">
        <f t="shared" si="746"/>
        <v>1.7404276479363501E-3</v>
      </c>
      <c r="AB2385" s="15">
        <f t="shared" si="755"/>
        <v>0.21233217304823471</v>
      </c>
      <c r="AC2385" s="15">
        <f t="shared" si="756"/>
        <v>0.24714072600696177</v>
      </c>
      <c r="AD2385" s="4">
        <v>160048</v>
      </c>
      <c r="AE2385" s="26">
        <v>1496.57</v>
      </c>
      <c r="AF2385" s="26">
        <v>1496.57</v>
      </c>
      <c r="AG2385" s="4">
        <f t="shared" si="757"/>
        <v>2184000</v>
      </c>
      <c r="AH2385" s="16">
        <f t="shared" si="747"/>
        <v>3.205128205128205E-3</v>
      </c>
      <c r="AI2385" s="15">
        <f t="shared" si="748"/>
        <v>0.39102564102564102</v>
      </c>
      <c r="AJ2385" s="15">
        <f t="shared" si="749"/>
        <v>0.45512820512820518</v>
      </c>
      <c r="AK2385" s="4">
        <f t="shared" si="750"/>
        <v>16319000</v>
      </c>
      <c r="AL2385" s="27">
        <f t="shared" si="751"/>
        <v>4.289478521968258E-4</v>
      </c>
      <c r="AM2385" s="15">
        <f t="shared" si="758"/>
        <v>5.2331637968012747E-2</v>
      </c>
      <c r="AN2385" s="15">
        <f t="shared" si="759"/>
        <v>1.3207389805273516E-5</v>
      </c>
    </row>
    <row r="2386" spans="1:40" x14ac:dyDescent="0.2">
      <c r="A2386" s="4" t="s">
        <v>4628</v>
      </c>
      <c r="B2386" s="3" t="s">
        <v>4</v>
      </c>
      <c r="C2386" s="6">
        <v>160048</v>
      </c>
      <c r="D2386" s="3" t="s">
        <v>580</v>
      </c>
      <c r="E2386" s="6">
        <v>160054</v>
      </c>
      <c r="F2386" s="3" t="s">
        <v>3205</v>
      </c>
      <c r="G2386" s="8">
        <v>11000</v>
      </c>
      <c r="H2386" s="6">
        <v>115</v>
      </c>
      <c r="I2386" s="6">
        <v>159006</v>
      </c>
      <c r="J2386" s="13">
        <v>45138</v>
      </c>
      <c r="K2386" s="9">
        <v>11000</v>
      </c>
      <c r="L2386" s="4" t="s">
        <v>4628</v>
      </c>
      <c r="M2386" s="4" t="s">
        <v>4632</v>
      </c>
      <c r="N2386" s="4">
        <f>VLOOKUP(I2386,BaseModelo!$A$2:$E$5075,5)</f>
        <v>9</v>
      </c>
      <c r="P2386" s="15">
        <v>132</v>
      </c>
      <c r="Q2386" s="4">
        <f>VLOOKUP(I2386,BaseModelo!$A$2:$E$5075,3)</f>
        <v>147</v>
      </c>
      <c r="R2386" s="4">
        <f t="shared" si="740"/>
        <v>32283000</v>
      </c>
      <c r="S2386" s="16">
        <f t="shared" si="741"/>
        <v>3.4073661060000617E-4</v>
      </c>
      <c r="T2386" s="4">
        <f t="shared" si="752"/>
        <v>3.9184710219000711E-2</v>
      </c>
      <c r="U2386" s="4">
        <f t="shared" si="753"/>
        <v>4.4977232599200813E-2</v>
      </c>
      <c r="V2386" s="6">
        <f t="shared" si="742"/>
        <v>0</v>
      </c>
      <c r="W2386" s="16" t="str">
        <f t="shared" si="743"/>
        <v/>
      </c>
      <c r="X2386" s="4" t="str">
        <f t="shared" si="754"/>
        <v/>
      </c>
      <c r="Y2386" s="4" t="str">
        <f t="shared" si="744"/>
        <v/>
      </c>
      <c r="Z2386" s="4">
        <f t="shared" si="745"/>
        <v>5305000</v>
      </c>
      <c r="AA2386" s="16">
        <f t="shared" si="746"/>
        <v>2.0735155513666352E-3</v>
      </c>
      <c r="AB2386" s="15">
        <f t="shared" si="755"/>
        <v>0.23845428840716304</v>
      </c>
      <c r="AC2386" s="15">
        <f t="shared" si="756"/>
        <v>0.27370405278039583</v>
      </c>
      <c r="AD2386" s="4">
        <v>160048</v>
      </c>
      <c r="AE2386" s="26">
        <v>2199.9899999999998</v>
      </c>
      <c r="AF2386" s="26">
        <v>2199.9899999999998</v>
      </c>
      <c r="AG2386" s="4">
        <f t="shared" si="757"/>
        <v>3095000</v>
      </c>
      <c r="AH2386" s="16">
        <f t="shared" si="747"/>
        <v>3.5541195476575119E-3</v>
      </c>
      <c r="AI2386" s="15">
        <f t="shared" si="748"/>
        <v>0.40872374798061389</v>
      </c>
      <c r="AJ2386" s="15">
        <f t="shared" si="749"/>
        <v>0.46914378029079157</v>
      </c>
      <c r="AK2386" s="4">
        <f t="shared" si="750"/>
        <v>16319000</v>
      </c>
      <c r="AL2386" s="27">
        <f t="shared" si="751"/>
        <v>6.7406091059501192E-4</v>
      </c>
      <c r="AM2386" s="15">
        <f t="shared" si="758"/>
        <v>7.7517004718426374E-2</v>
      </c>
      <c r="AN2386" s="15">
        <f t="shared" si="759"/>
        <v>3.0317394361860955E-5</v>
      </c>
    </row>
    <row r="2387" spans="1:40" x14ac:dyDescent="0.2">
      <c r="A2387" s="4" t="s">
        <v>4628</v>
      </c>
      <c r="B2387" s="2" t="s">
        <v>15</v>
      </c>
      <c r="C2387" s="5">
        <v>160060</v>
      </c>
      <c r="D2387" s="2" t="s">
        <v>581</v>
      </c>
      <c r="E2387" s="5">
        <v>160061</v>
      </c>
      <c r="F2387" s="2" t="s">
        <v>3142</v>
      </c>
      <c r="G2387" s="7">
        <v>33000</v>
      </c>
      <c r="H2387" s="5">
        <v>75</v>
      </c>
      <c r="I2387" s="6">
        <v>159079</v>
      </c>
      <c r="J2387" s="13">
        <v>45138</v>
      </c>
      <c r="K2387" s="9">
        <v>33000</v>
      </c>
      <c r="L2387" s="4" t="s">
        <v>4628</v>
      </c>
      <c r="M2387" s="4" t="s">
        <v>4632</v>
      </c>
      <c r="N2387" s="4">
        <f>VLOOKUP(I2387,BaseModelo!$A$2:$E$5075,5)</f>
        <v>7</v>
      </c>
      <c r="P2387" s="15">
        <v>90</v>
      </c>
      <c r="Q2387" s="4">
        <f>VLOOKUP(I2387,BaseModelo!$A$2:$E$5075,3)</f>
        <v>127</v>
      </c>
      <c r="R2387" s="4">
        <f t="shared" si="740"/>
        <v>32283000</v>
      </c>
      <c r="S2387" s="16">
        <f t="shared" si="741"/>
        <v>1.0222098318000187E-3</v>
      </c>
      <c r="T2387" s="4">
        <f t="shared" si="752"/>
        <v>7.6665737385001403E-2</v>
      </c>
      <c r="U2387" s="4">
        <f t="shared" si="753"/>
        <v>9.1998884862001681E-2</v>
      </c>
      <c r="V2387" s="6">
        <f t="shared" si="742"/>
        <v>0</v>
      </c>
      <c r="W2387" s="16" t="str">
        <f t="shared" si="743"/>
        <v/>
      </c>
      <c r="X2387" s="4" t="str">
        <f t="shared" si="754"/>
        <v/>
      </c>
      <c r="Y2387" s="4" t="str">
        <f t="shared" si="744"/>
        <v/>
      </c>
      <c r="Z2387" s="4">
        <f t="shared" si="745"/>
        <v>4022000</v>
      </c>
      <c r="AA2387" s="16">
        <f t="shared" si="746"/>
        <v>8.2048731974142218E-3</v>
      </c>
      <c r="AB2387" s="15">
        <f t="shared" si="755"/>
        <v>0.61536548980606665</v>
      </c>
      <c r="AC2387" s="15">
        <f t="shared" si="756"/>
        <v>0.73843858776728</v>
      </c>
      <c r="AD2387" s="4">
        <v>160060</v>
      </c>
      <c r="AE2387" s="26">
        <v>4213.84</v>
      </c>
      <c r="AF2387" s="26">
        <v>4213.84</v>
      </c>
      <c r="AG2387" s="4">
        <f t="shared" si="757"/>
        <v>2184000</v>
      </c>
      <c r="AH2387" s="16">
        <f t="shared" si="747"/>
        <v>1.510989010989011E-2</v>
      </c>
      <c r="AI2387" s="15">
        <f t="shared" si="748"/>
        <v>1.1332417582417582</v>
      </c>
      <c r="AJ2387" s="15">
        <f t="shared" si="749"/>
        <v>1.3598901098901099</v>
      </c>
      <c r="AK2387" s="4">
        <f t="shared" si="750"/>
        <v>16319000</v>
      </c>
      <c r="AL2387" s="27">
        <f t="shared" si="751"/>
        <v>2.0221827317850358E-3</v>
      </c>
      <c r="AM2387" s="15">
        <f t="shared" si="758"/>
        <v>0.15166370488387768</v>
      </c>
      <c r="AN2387" s="15">
        <f t="shared" si="759"/>
        <v>1.8603855631141953E-4</v>
      </c>
    </row>
    <row r="2388" spans="1:40" x14ac:dyDescent="0.2">
      <c r="A2388" s="4" t="s">
        <v>4628</v>
      </c>
      <c r="B2388" s="3" t="s">
        <v>15</v>
      </c>
      <c r="C2388" s="6">
        <v>160060</v>
      </c>
      <c r="D2388" s="3" t="s">
        <v>581</v>
      </c>
      <c r="E2388" s="6">
        <v>160062</v>
      </c>
      <c r="F2388" s="3" t="s">
        <v>3206</v>
      </c>
      <c r="G2388" s="8">
        <v>6000</v>
      </c>
      <c r="H2388" s="6">
        <v>75</v>
      </c>
      <c r="I2388" s="6">
        <v>159902</v>
      </c>
      <c r="J2388" s="13">
        <v>45138</v>
      </c>
      <c r="K2388" s="9">
        <v>6000</v>
      </c>
      <c r="L2388" s="4" t="s">
        <v>4628</v>
      </c>
      <c r="M2388" s="4" t="s">
        <v>4632</v>
      </c>
      <c r="N2388" s="4">
        <f>VLOOKUP(I2388,BaseModelo!$A$2:$E$5075,5)</f>
        <v>8</v>
      </c>
      <c r="P2388" s="15">
        <v>142.00000000000003</v>
      </c>
      <c r="Q2388" s="4">
        <f>VLOOKUP(I2388,BaseModelo!$A$2:$E$5075,3)</f>
        <v>132</v>
      </c>
      <c r="R2388" s="4">
        <f t="shared" si="740"/>
        <v>32283000</v>
      </c>
      <c r="S2388" s="16">
        <f t="shared" si="741"/>
        <v>1.8585633305454884E-4</v>
      </c>
      <c r="T2388" s="4">
        <f t="shared" si="752"/>
        <v>1.3939224979091162E-2</v>
      </c>
      <c r="U2388" s="4">
        <f t="shared" si="753"/>
        <v>2.6391599293745942E-2</v>
      </c>
      <c r="V2388" s="6">
        <f t="shared" si="742"/>
        <v>0</v>
      </c>
      <c r="W2388" s="16" t="str">
        <f t="shared" si="743"/>
        <v/>
      </c>
      <c r="X2388" s="4" t="str">
        <f t="shared" si="754"/>
        <v/>
      </c>
      <c r="Y2388" s="4" t="str">
        <f t="shared" si="744"/>
        <v/>
      </c>
      <c r="Z2388" s="4">
        <f t="shared" si="745"/>
        <v>5836000</v>
      </c>
      <c r="AA2388" s="16">
        <f t="shared" si="746"/>
        <v>1.028101439342015E-3</v>
      </c>
      <c r="AB2388" s="15">
        <f t="shared" si="755"/>
        <v>7.7107607950651122E-2</v>
      </c>
      <c r="AC2388" s="15">
        <f t="shared" si="756"/>
        <v>0.14599040438656616</v>
      </c>
      <c r="AD2388" s="4">
        <v>160060</v>
      </c>
      <c r="AE2388" s="26">
        <v>772.49</v>
      </c>
      <c r="AF2388" s="26">
        <v>772.49</v>
      </c>
      <c r="AG2388" s="4">
        <f t="shared" si="757"/>
        <v>3421000</v>
      </c>
      <c r="AH2388" s="16">
        <f t="shared" si="747"/>
        <v>1.7538731365097924E-3</v>
      </c>
      <c r="AI2388" s="15">
        <f t="shared" si="748"/>
        <v>0.13154048523823442</v>
      </c>
      <c r="AJ2388" s="15">
        <f t="shared" si="749"/>
        <v>0.24904998538439058</v>
      </c>
      <c r="AK2388" s="4">
        <f t="shared" si="750"/>
        <v>16319000</v>
      </c>
      <c r="AL2388" s="27">
        <f t="shared" si="751"/>
        <v>3.6766958759727926E-4</v>
      </c>
      <c r="AM2388" s="15">
        <f t="shared" si="758"/>
        <v>2.7575219069795945E-2</v>
      </c>
      <c r="AN2388" s="15">
        <f t="shared" si="759"/>
        <v>9.7033884283642175E-6</v>
      </c>
    </row>
    <row r="2389" spans="1:40" x14ac:dyDescent="0.2">
      <c r="A2389" s="4" t="s">
        <v>4628</v>
      </c>
      <c r="B2389" s="3" t="s">
        <v>15</v>
      </c>
      <c r="C2389" s="6">
        <v>160060</v>
      </c>
      <c r="D2389" s="3" t="s">
        <v>581</v>
      </c>
      <c r="E2389" s="6">
        <v>160063</v>
      </c>
      <c r="F2389" s="3" t="s">
        <v>3207</v>
      </c>
      <c r="G2389" s="8">
        <v>6000</v>
      </c>
      <c r="H2389" s="6">
        <v>80</v>
      </c>
      <c r="I2389" s="6">
        <v>159835</v>
      </c>
      <c r="J2389" s="13">
        <v>45138</v>
      </c>
      <c r="K2389" s="9">
        <v>6000</v>
      </c>
      <c r="L2389" s="4" t="s">
        <v>4628</v>
      </c>
      <c r="M2389" s="4" t="s">
        <v>4632</v>
      </c>
      <c r="N2389" s="4">
        <f>VLOOKUP(I2389,BaseModelo!$A$2:$E$5075,5)</f>
        <v>9</v>
      </c>
      <c r="P2389" s="15">
        <v>142.00000000000003</v>
      </c>
      <c r="Q2389" s="4">
        <f>VLOOKUP(I2389,BaseModelo!$A$2:$E$5075,3)</f>
        <v>147</v>
      </c>
      <c r="R2389" s="4">
        <f t="shared" si="740"/>
        <v>32283000</v>
      </c>
      <c r="S2389" s="16">
        <f t="shared" si="741"/>
        <v>1.8585633305454884E-4</v>
      </c>
      <c r="T2389" s="4">
        <f t="shared" si="752"/>
        <v>1.4868506644363908E-2</v>
      </c>
      <c r="U2389" s="4">
        <f t="shared" si="753"/>
        <v>2.6391599293745942E-2</v>
      </c>
      <c r="V2389" s="6">
        <f t="shared" si="742"/>
        <v>0</v>
      </c>
      <c r="W2389" s="16" t="str">
        <f t="shared" si="743"/>
        <v/>
      </c>
      <c r="X2389" s="4" t="str">
        <f t="shared" si="754"/>
        <v/>
      </c>
      <c r="Y2389" s="4" t="str">
        <f t="shared" si="744"/>
        <v/>
      </c>
      <c r="Z2389" s="4">
        <f t="shared" si="745"/>
        <v>5305000</v>
      </c>
      <c r="AA2389" s="16">
        <f t="shared" si="746"/>
        <v>1.1310084825636192E-3</v>
      </c>
      <c r="AB2389" s="15">
        <f t="shared" si="755"/>
        <v>9.0480678605089543E-2</v>
      </c>
      <c r="AC2389" s="15">
        <f t="shared" si="756"/>
        <v>0.16060320452403395</v>
      </c>
      <c r="AD2389" s="4">
        <v>160060</v>
      </c>
      <c r="AE2389" s="26">
        <v>827.6</v>
      </c>
      <c r="AF2389" s="26">
        <v>827.6</v>
      </c>
      <c r="AG2389" s="4">
        <f t="shared" si="757"/>
        <v>3095000</v>
      </c>
      <c r="AH2389" s="16">
        <f t="shared" si="747"/>
        <v>1.9386106623586429E-3</v>
      </c>
      <c r="AI2389" s="15">
        <f t="shared" si="748"/>
        <v>0.15508885298869143</v>
      </c>
      <c r="AJ2389" s="15">
        <f t="shared" si="749"/>
        <v>0.27528271405492732</v>
      </c>
      <c r="AK2389" s="4">
        <f t="shared" si="750"/>
        <v>16319000</v>
      </c>
      <c r="AL2389" s="27">
        <f t="shared" si="751"/>
        <v>3.6766958759727926E-4</v>
      </c>
      <c r="AM2389" s="15">
        <f t="shared" si="758"/>
        <v>2.9413567007782339E-2</v>
      </c>
      <c r="AN2389" s="15">
        <f t="shared" si="759"/>
        <v>9.7033884283642175E-6</v>
      </c>
    </row>
    <row r="2390" spans="1:40" x14ac:dyDescent="0.2">
      <c r="A2390" s="4" t="s">
        <v>4628</v>
      </c>
      <c r="B2390" s="3" t="s">
        <v>15</v>
      </c>
      <c r="C2390" s="6">
        <v>160060</v>
      </c>
      <c r="D2390" s="3" t="s">
        <v>581</v>
      </c>
      <c r="E2390" s="6">
        <v>160064</v>
      </c>
      <c r="F2390" s="3" t="s">
        <v>3208</v>
      </c>
      <c r="G2390" s="8">
        <v>6000</v>
      </c>
      <c r="H2390" s="6">
        <v>75</v>
      </c>
      <c r="I2390" s="6">
        <v>159901</v>
      </c>
      <c r="J2390" s="13">
        <v>45138</v>
      </c>
      <c r="K2390" s="9">
        <v>6000</v>
      </c>
      <c r="L2390" s="4" t="s">
        <v>4628</v>
      </c>
      <c r="M2390" s="4" t="s">
        <v>4632</v>
      </c>
      <c r="N2390" s="4">
        <f>VLOOKUP(I2390,BaseModelo!$A$2:$E$5075,5)</f>
        <v>6</v>
      </c>
      <c r="P2390" s="15">
        <v>142.00000000000003</v>
      </c>
      <c r="Q2390" s="4">
        <f>VLOOKUP(I2390,BaseModelo!$A$2:$E$5075,3)</f>
        <v>115</v>
      </c>
      <c r="R2390" s="4">
        <f t="shared" si="740"/>
        <v>32283000</v>
      </c>
      <c r="S2390" s="16">
        <f t="shared" si="741"/>
        <v>1.8585633305454884E-4</v>
      </c>
      <c r="T2390" s="4">
        <f t="shared" si="752"/>
        <v>1.3939224979091162E-2</v>
      </c>
      <c r="U2390" s="4">
        <f t="shared" si="753"/>
        <v>2.6391599293745942E-2</v>
      </c>
      <c r="V2390" s="6">
        <f t="shared" si="742"/>
        <v>0</v>
      </c>
      <c r="W2390" s="16" t="str">
        <f t="shared" si="743"/>
        <v/>
      </c>
      <c r="X2390" s="4" t="str">
        <f t="shared" si="754"/>
        <v/>
      </c>
      <c r="Y2390" s="4" t="str">
        <f t="shared" si="744"/>
        <v/>
      </c>
      <c r="Z2390" s="4">
        <f t="shared" si="745"/>
        <v>4853000</v>
      </c>
      <c r="AA2390" s="16">
        <f t="shared" si="746"/>
        <v>1.2363486503193901E-3</v>
      </c>
      <c r="AB2390" s="15">
        <f t="shared" si="755"/>
        <v>9.2726148773954256E-2</v>
      </c>
      <c r="AC2390" s="15">
        <f t="shared" si="756"/>
        <v>0.17556150834535342</v>
      </c>
      <c r="AD2390" s="4">
        <v>160060</v>
      </c>
      <c r="AE2390" s="26">
        <v>772.49</v>
      </c>
      <c r="AF2390" s="26">
        <v>772.49</v>
      </c>
      <c r="AG2390" s="4">
        <f t="shared" si="757"/>
        <v>2735000</v>
      </c>
      <c r="AH2390" s="16">
        <f t="shared" si="747"/>
        <v>2.1937842778793418E-3</v>
      </c>
      <c r="AI2390" s="15">
        <f t="shared" si="748"/>
        <v>0.16453382084095064</v>
      </c>
      <c r="AJ2390" s="15">
        <f t="shared" si="749"/>
        <v>0.3115173674588666</v>
      </c>
      <c r="AK2390" s="4">
        <f t="shared" si="750"/>
        <v>16319000</v>
      </c>
      <c r="AL2390" s="27">
        <f t="shared" si="751"/>
        <v>3.6766958759727926E-4</v>
      </c>
      <c r="AM2390" s="15">
        <f t="shared" si="758"/>
        <v>2.7575219069795945E-2</v>
      </c>
      <c r="AN2390" s="15">
        <f t="shared" si="759"/>
        <v>9.7033884283642175E-6</v>
      </c>
    </row>
    <row r="2391" spans="1:40" x14ac:dyDescent="0.2">
      <c r="A2391" s="4" t="s">
        <v>4628</v>
      </c>
      <c r="B2391" s="3" t="s">
        <v>15</v>
      </c>
      <c r="C2391" s="6">
        <v>160060</v>
      </c>
      <c r="D2391" s="3" t="s">
        <v>581</v>
      </c>
      <c r="E2391" s="6">
        <v>160065</v>
      </c>
      <c r="F2391" s="3" t="s">
        <v>3209</v>
      </c>
      <c r="G2391" s="8">
        <v>10000</v>
      </c>
      <c r="H2391" s="6">
        <v>142</v>
      </c>
      <c r="I2391" s="6">
        <v>159834</v>
      </c>
      <c r="J2391" s="13">
        <v>45138</v>
      </c>
      <c r="K2391" s="9">
        <v>10000</v>
      </c>
      <c r="L2391" s="4" t="s">
        <v>4628</v>
      </c>
      <c r="M2391" s="4" t="s">
        <v>4632</v>
      </c>
      <c r="N2391" s="4">
        <f>VLOOKUP(I2391,BaseModelo!$A$2:$E$5075,5)</f>
        <v>8</v>
      </c>
      <c r="P2391" s="15">
        <v>142.00000000000003</v>
      </c>
      <c r="Q2391" s="4">
        <f>VLOOKUP(I2391,BaseModelo!$A$2:$E$5075,3)</f>
        <v>132</v>
      </c>
      <c r="R2391" s="4">
        <f t="shared" si="740"/>
        <v>32283000</v>
      </c>
      <c r="S2391" s="16">
        <f t="shared" si="741"/>
        <v>3.0976055509091471E-4</v>
      </c>
      <c r="T2391" s="4">
        <f t="shared" si="752"/>
        <v>4.3985998822909891E-2</v>
      </c>
      <c r="U2391" s="4">
        <f t="shared" si="753"/>
        <v>4.3985998822909898E-2</v>
      </c>
      <c r="V2391" s="6">
        <f t="shared" si="742"/>
        <v>0</v>
      </c>
      <c r="W2391" s="16" t="str">
        <f t="shared" si="743"/>
        <v/>
      </c>
      <c r="X2391" s="4" t="str">
        <f t="shared" si="754"/>
        <v/>
      </c>
      <c r="Y2391" s="4" t="str">
        <f t="shared" si="744"/>
        <v/>
      </c>
      <c r="Z2391" s="4">
        <f t="shared" si="745"/>
        <v>5836000</v>
      </c>
      <c r="AA2391" s="16">
        <f t="shared" si="746"/>
        <v>1.7135023989033585E-3</v>
      </c>
      <c r="AB2391" s="15">
        <f t="shared" si="755"/>
        <v>0.2433173406442769</v>
      </c>
      <c r="AC2391" s="15">
        <f t="shared" si="756"/>
        <v>0.24331734064427696</v>
      </c>
      <c r="AD2391" s="4">
        <v>160060</v>
      </c>
      <c r="AE2391" s="26">
        <v>2510.34</v>
      </c>
      <c r="AF2391" s="26">
        <v>2510.34</v>
      </c>
      <c r="AG2391" s="4">
        <f t="shared" si="757"/>
        <v>3421000</v>
      </c>
      <c r="AH2391" s="16">
        <f t="shared" si="747"/>
        <v>2.9231218941829875E-3</v>
      </c>
      <c r="AI2391" s="15">
        <f t="shared" si="748"/>
        <v>0.41508330897398421</v>
      </c>
      <c r="AJ2391" s="15">
        <f t="shared" si="749"/>
        <v>0.41508330897398432</v>
      </c>
      <c r="AK2391" s="4">
        <f t="shared" si="750"/>
        <v>16319000</v>
      </c>
      <c r="AL2391" s="27">
        <f t="shared" si="751"/>
        <v>6.1278264599546543E-4</v>
      </c>
      <c r="AM2391" s="15">
        <f t="shared" si="758"/>
        <v>8.7015135731356094E-2</v>
      </c>
      <c r="AN2391" s="15">
        <f t="shared" si="759"/>
        <v>2.6953856745456156E-5</v>
      </c>
    </row>
    <row r="2392" spans="1:40" x14ac:dyDescent="0.2">
      <c r="A2392" s="4" t="s">
        <v>4628</v>
      </c>
      <c r="B2392" s="3" t="s">
        <v>15</v>
      </c>
      <c r="C2392" s="6">
        <v>160060</v>
      </c>
      <c r="D2392" s="3" t="s">
        <v>581</v>
      </c>
      <c r="E2392" s="6">
        <v>160066</v>
      </c>
      <c r="F2392" s="3" t="s">
        <v>3210</v>
      </c>
      <c r="G2392" s="8">
        <v>15000</v>
      </c>
      <c r="H2392" s="6">
        <v>75</v>
      </c>
      <c r="I2392" s="6">
        <v>159832</v>
      </c>
      <c r="J2392" s="13">
        <v>45138</v>
      </c>
      <c r="K2392" s="9">
        <v>15000</v>
      </c>
      <c r="L2392" s="4" t="s">
        <v>4628</v>
      </c>
      <c r="M2392" s="4" t="s">
        <v>4632</v>
      </c>
      <c r="N2392" s="4">
        <f>VLOOKUP(I2392,BaseModelo!$A$2:$E$5075,5)</f>
        <v>9</v>
      </c>
      <c r="P2392" s="15">
        <v>132</v>
      </c>
      <c r="Q2392" s="4">
        <f>VLOOKUP(I2392,BaseModelo!$A$2:$E$5075,3)</f>
        <v>147</v>
      </c>
      <c r="R2392" s="4">
        <f t="shared" si="740"/>
        <v>32283000</v>
      </c>
      <c r="S2392" s="16">
        <f t="shared" si="741"/>
        <v>4.6464083263637206E-4</v>
      </c>
      <c r="T2392" s="4">
        <f t="shared" si="752"/>
        <v>3.4848062447727902E-2</v>
      </c>
      <c r="U2392" s="4">
        <f t="shared" si="753"/>
        <v>6.1332589908001112E-2</v>
      </c>
      <c r="V2392" s="6">
        <f t="shared" si="742"/>
        <v>0</v>
      </c>
      <c r="W2392" s="16" t="str">
        <f t="shared" si="743"/>
        <v/>
      </c>
      <c r="X2392" s="4" t="str">
        <f t="shared" si="754"/>
        <v/>
      </c>
      <c r="Y2392" s="4" t="str">
        <f t="shared" si="744"/>
        <v/>
      </c>
      <c r="Z2392" s="4">
        <f t="shared" si="745"/>
        <v>5305000</v>
      </c>
      <c r="AA2392" s="16">
        <f t="shared" si="746"/>
        <v>2.8275212064090482E-3</v>
      </c>
      <c r="AB2392" s="15">
        <f t="shared" si="755"/>
        <v>0.21206409048067862</v>
      </c>
      <c r="AC2392" s="15">
        <f t="shared" si="756"/>
        <v>0.37323279924599434</v>
      </c>
      <c r="AD2392" s="4">
        <v>160060</v>
      </c>
      <c r="AE2392" s="26">
        <v>1924.13</v>
      </c>
      <c r="AF2392" s="26">
        <v>1924.13</v>
      </c>
      <c r="AG2392" s="4">
        <f t="shared" si="757"/>
        <v>3095000</v>
      </c>
      <c r="AH2392" s="16">
        <f t="shared" si="747"/>
        <v>4.8465266558966073E-3</v>
      </c>
      <c r="AI2392" s="15">
        <f t="shared" si="748"/>
        <v>0.36348949919224555</v>
      </c>
      <c r="AJ2392" s="15">
        <f t="shared" si="749"/>
        <v>0.63974151857835215</v>
      </c>
      <c r="AK2392" s="4">
        <f t="shared" si="750"/>
        <v>16319000</v>
      </c>
      <c r="AL2392" s="27">
        <f t="shared" si="751"/>
        <v>9.1917396899319809E-4</v>
      </c>
      <c r="AM2392" s="15">
        <f t="shared" si="758"/>
        <v>6.8938047674489855E-2</v>
      </c>
      <c r="AN2392" s="15">
        <f t="shared" si="759"/>
        <v>5.637532009436955E-5</v>
      </c>
    </row>
    <row r="2393" spans="1:40" x14ac:dyDescent="0.2">
      <c r="A2393" s="4" t="s">
        <v>4628</v>
      </c>
      <c r="B2393" s="3" t="s">
        <v>13</v>
      </c>
      <c r="C2393" s="6">
        <v>160083</v>
      </c>
      <c r="D2393" s="3" t="s">
        <v>582</v>
      </c>
      <c r="E2393" s="6">
        <v>160089</v>
      </c>
      <c r="F2393" s="3" t="s">
        <v>3211</v>
      </c>
      <c r="G2393" s="8">
        <v>6000</v>
      </c>
      <c r="H2393" s="6">
        <v>142</v>
      </c>
      <c r="I2393" s="6">
        <v>159952</v>
      </c>
      <c r="J2393" s="13">
        <v>45138</v>
      </c>
      <c r="K2393" s="9">
        <v>3435.5911515833068</v>
      </c>
      <c r="L2393" s="4" t="s">
        <v>4628</v>
      </c>
      <c r="M2393" s="4" t="s">
        <v>4632</v>
      </c>
      <c r="N2393" s="4">
        <f>VLOOKUP(I2393,BaseModelo!$A$2:$E$5075,5)</f>
        <v>7</v>
      </c>
      <c r="P2393" s="15">
        <v>142.00000000000003</v>
      </c>
      <c r="Q2393" s="4">
        <f>VLOOKUP(I2393,BaseModelo!$A$2:$E$5075,3)</f>
        <v>127</v>
      </c>
      <c r="R2393" s="4">
        <f t="shared" si="740"/>
        <v>32283000</v>
      </c>
      <c r="S2393" s="16">
        <f t="shared" si="741"/>
        <v>1.8585633305454884E-4</v>
      </c>
      <c r="T2393" s="4">
        <f t="shared" si="752"/>
        <v>2.6391599293745936E-2</v>
      </c>
      <c r="U2393" s="4">
        <f t="shared" si="753"/>
        <v>2.6391599293745942E-2</v>
      </c>
      <c r="V2393" s="6">
        <f t="shared" si="742"/>
        <v>0</v>
      </c>
      <c r="W2393" s="16" t="str">
        <f t="shared" si="743"/>
        <v/>
      </c>
      <c r="X2393" s="4" t="str">
        <f t="shared" si="754"/>
        <v/>
      </c>
      <c r="Y2393" s="4" t="str">
        <f t="shared" si="744"/>
        <v/>
      </c>
      <c r="Z2393" s="4">
        <f t="shared" si="745"/>
        <v>4022000</v>
      </c>
      <c r="AA2393" s="16">
        <f t="shared" si="746"/>
        <v>1.4917951268025858E-3</v>
      </c>
      <c r="AB2393" s="15">
        <f t="shared" si="755"/>
        <v>0.21183490800596719</v>
      </c>
      <c r="AC2393" s="15">
        <f t="shared" si="756"/>
        <v>0.21183490800596722</v>
      </c>
      <c r="AD2393" s="4">
        <v>160083</v>
      </c>
      <c r="AE2393" s="26">
        <v>1503.37</v>
      </c>
      <c r="AF2393" s="26">
        <v>1203.5218912982402</v>
      </c>
      <c r="AG2393" s="4">
        <f t="shared" si="757"/>
        <v>2184000</v>
      </c>
      <c r="AH2393" s="16">
        <f t="shared" si="747"/>
        <v>2.7472527472527475E-3</v>
      </c>
      <c r="AI2393" s="15">
        <f t="shared" si="748"/>
        <v>0.39010989010989017</v>
      </c>
      <c r="AJ2393" s="15">
        <f t="shared" si="749"/>
        <v>0.39010989010989022</v>
      </c>
      <c r="AK2393" s="4">
        <f t="shared" si="750"/>
        <v>16319000</v>
      </c>
      <c r="AL2393" s="27">
        <f t="shared" si="751"/>
        <v>3.6766958759727926E-4</v>
      </c>
      <c r="AM2393" s="15">
        <f t="shared" si="758"/>
        <v>5.2209081438813656E-2</v>
      </c>
      <c r="AN2393" s="15">
        <f t="shared" si="759"/>
        <v>9.7033884283642175E-6</v>
      </c>
    </row>
    <row r="2394" spans="1:40" x14ac:dyDescent="0.2">
      <c r="A2394" s="4" t="s">
        <v>4628</v>
      </c>
      <c r="B2394" s="3" t="s">
        <v>13</v>
      </c>
      <c r="C2394" s="6">
        <v>160083</v>
      </c>
      <c r="D2394" s="3" t="s">
        <v>582</v>
      </c>
      <c r="E2394" s="6">
        <v>160090</v>
      </c>
      <c r="F2394" s="3" t="s">
        <v>3212</v>
      </c>
      <c r="G2394" s="8">
        <v>6000</v>
      </c>
      <c r="H2394" s="6">
        <v>142</v>
      </c>
      <c r="I2394" s="6">
        <v>159964</v>
      </c>
      <c r="J2394" s="13">
        <v>45138</v>
      </c>
      <c r="K2394" s="9">
        <v>3435.5911515833068</v>
      </c>
      <c r="L2394" s="4" t="s">
        <v>4628</v>
      </c>
      <c r="M2394" s="4" t="s">
        <v>4632</v>
      </c>
      <c r="N2394" s="4">
        <f>VLOOKUP(I2394,BaseModelo!$A$2:$E$5075,5)</f>
        <v>6</v>
      </c>
      <c r="P2394" s="15">
        <v>142.00000000000003</v>
      </c>
      <c r="Q2394" s="4">
        <f>VLOOKUP(I2394,BaseModelo!$A$2:$E$5075,3)</f>
        <v>115</v>
      </c>
      <c r="R2394" s="4">
        <f t="shared" si="740"/>
        <v>32283000</v>
      </c>
      <c r="S2394" s="16">
        <f t="shared" si="741"/>
        <v>1.8585633305454884E-4</v>
      </c>
      <c r="T2394" s="4">
        <f t="shared" si="752"/>
        <v>2.6391599293745936E-2</v>
      </c>
      <c r="U2394" s="4">
        <f t="shared" si="753"/>
        <v>2.6391599293745942E-2</v>
      </c>
      <c r="V2394" s="6">
        <f t="shared" si="742"/>
        <v>0</v>
      </c>
      <c r="W2394" s="16" t="str">
        <f t="shared" si="743"/>
        <v/>
      </c>
      <c r="X2394" s="4" t="str">
        <f t="shared" si="754"/>
        <v/>
      </c>
      <c r="Y2394" s="4" t="str">
        <f t="shared" si="744"/>
        <v/>
      </c>
      <c r="Z2394" s="4">
        <f t="shared" si="745"/>
        <v>4853000</v>
      </c>
      <c r="AA2394" s="16">
        <f t="shared" si="746"/>
        <v>1.2363486503193901E-3</v>
      </c>
      <c r="AB2394" s="15">
        <f t="shared" si="755"/>
        <v>0.17556150834535339</v>
      </c>
      <c r="AC2394" s="15">
        <f t="shared" si="756"/>
        <v>0.17556150834535342</v>
      </c>
      <c r="AD2394" s="4">
        <v>160083</v>
      </c>
      <c r="AE2394" s="26">
        <v>1503.37</v>
      </c>
      <c r="AF2394" s="26">
        <v>1203.5218912982402</v>
      </c>
      <c r="AG2394" s="4">
        <f t="shared" si="757"/>
        <v>2735000</v>
      </c>
      <c r="AH2394" s="16">
        <f t="shared" si="747"/>
        <v>2.1937842778793418E-3</v>
      </c>
      <c r="AI2394" s="15">
        <f t="shared" si="748"/>
        <v>0.31151736745886655</v>
      </c>
      <c r="AJ2394" s="15">
        <f t="shared" si="749"/>
        <v>0.3115173674588666</v>
      </c>
      <c r="AK2394" s="4">
        <f t="shared" si="750"/>
        <v>16319000</v>
      </c>
      <c r="AL2394" s="27">
        <f t="shared" si="751"/>
        <v>3.6766958759727926E-4</v>
      </c>
      <c r="AM2394" s="15">
        <f t="shared" si="758"/>
        <v>5.2209081438813656E-2</v>
      </c>
      <c r="AN2394" s="15">
        <f t="shared" si="759"/>
        <v>9.7033884283642175E-6</v>
      </c>
    </row>
    <row r="2395" spans="1:40" x14ac:dyDescent="0.2">
      <c r="A2395" s="4" t="s">
        <v>4628</v>
      </c>
      <c r="B2395" s="3" t="s">
        <v>13</v>
      </c>
      <c r="C2395" s="6">
        <v>160083</v>
      </c>
      <c r="D2395" s="3" t="s">
        <v>582</v>
      </c>
      <c r="E2395" s="6">
        <v>160093</v>
      </c>
      <c r="F2395" s="3" t="s">
        <v>3213</v>
      </c>
      <c r="G2395" s="8">
        <v>6000</v>
      </c>
      <c r="H2395" s="6">
        <v>142</v>
      </c>
      <c r="I2395" s="6">
        <v>159960</v>
      </c>
      <c r="J2395" s="13">
        <v>45138</v>
      </c>
      <c r="K2395" s="9">
        <v>3435.5911515833068</v>
      </c>
      <c r="L2395" s="4" t="s">
        <v>4628</v>
      </c>
      <c r="M2395" s="4" t="s">
        <v>4632</v>
      </c>
      <c r="N2395" s="4">
        <f>VLOOKUP(I2395,BaseModelo!$A$2:$E$5075,5)</f>
        <v>7</v>
      </c>
      <c r="P2395" s="15">
        <v>142.00000000000003</v>
      </c>
      <c r="Q2395" s="4">
        <f>VLOOKUP(I2395,BaseModelo!$A$2:$E$5075,3)</f>
        <v>127</v>
      </c>
      <c r="R2395" s="4">
        <f t="shared" si="740"/>
        <v>32283000</v>
      </c>
      <c r="S2395" s="16">
        <f t="shared" si="741"/>
        <v>1.8585633305454884E-4</v>
      </c>
      <c r="T2395" s="4">
        <f t="shared" si="752"/>
        <v>2.6391599293745936E-2</v>
      </c>
      <c r="U2395" s="4">
        <f t="shared" si="753"/>
        <v>2.6391599293745942E-2</v>
      </c>
      <c r="V2395" s="6">
        <f t="shared" si="742"/>
        <v>0</v>
      </c>
      <c r="W2395" s="16" t="str">
        <f t="shared" si="743"/>
        <v/>
      </c>
      <c r="X2395" s="4" t="str">
        <f t="shared" si="754"/>
        <v/>
      </c>
      <c r="Y2395" s="4" t="str">
        <f t="shared" si="744"/>
        <v/>
      </c>
      <c r="Z2395" s="4">
        <f t="shared" si="745"/>
        <v>4022000</v>
      </c>
      <c r="AA2395" s="16">
        <f t="shared" si="746"/>
        <v>1.4917951268025858E-3</v>
      </c>
      <c r="AB2395" s="15">
        <f t="shared" si="755"/>
        <v>0.21183490800596719</v>
      </c>
      <c r="AC2395" s="15">
        <f t="shared" si="756"/>
        <v>0.21183490800596722</v>
      </c>
      <c r="AD2395" s="4">
        <v>160083</v>
      </c>
      <c r="AE2395" s="26">
        <v>1503.37</v>
      </c>
      <c r="AF2395" s="26">
        <v>1203.5218912982402</v>
      </c>
      <c r="AG2395" s="4">
        <f t="shared" si="757"/>
        <v>2184000</v>
      </c>
      <c r="AH2395" s="16">
        <f t="shared" si="747"/>
        <v>2.7472527472527475E-3</v>
      </c>
      <c r="AI2395" s="15">
        <f t="shared" si="748"/>
        <v>0.39010989010989017</v>
      </c>
      <c r="AJ2395" s="15">
        <f t="shared" si="749"/>
        <v>0.39010989010989022</v>
      </c>
      <c r="AK2395" s="4">
        <f t="shared" si="750"/>
        <v>16319000</v>
      </c>
      <c r="AL2395" s="27">
        <f t="shared" si="751"/>
        <v>3.6766958759727926E-4</v>
      </c>
      <c r="AM2395" s="15">
        <f t="shared" si="758"/>
        <v>5.2209081438813656E-2</v>
      </c>
      <c r="AN2395" s="15">
        <f t="shared" si="759"/>
        <v>9.7033884283642175E-6</v>
      </c>
    </row>
    <row r="2396" spans="1:40" x14ac:dyDescent="0.2">
      <c r="A2396" s="4" t="s">
        <v>4629</v>
      </c>
      <c r="B2396" s="3" t="s">
        <v>14</v>
      </c>
      <c r="C2396" s="6">
        <v>152486</v>
      </c>
      <c r="D2396" s="3" t="s">
        <v>89</v>
      </c>
      <c r="E2396" s="6">
        <v>161931</v>
      </c>
      <c r="F2396" s="3" t="s">
        <v>3380</v>
      </c>
      <c r="G2396" s="8">
        <v>5000</v>
      </c>
      <c r="H2396" s="6">
        <v>147</v>
      </c>
      <c r="I2396" s="6">
        <v>140847</v>
      </c>
      <c r="J2396" s="13">
        <v>45169</v>
      </c>
      <c r="K2396" s="9">
        <v>4173.9091990907382</v>
      </c>
      <c r="L2396" s="4" t="s">
        <v>4629</v>
      </c>
      <c r="M2396" s="4" t="s">
        <v>4632</v>
      </c>
      <c r="N2396" s="4">
        <f>VLOOKUP(I2396,BaseModelo!$A$2:$E$5075,5)</f>
        <v>9</v>
      </c>
      <c r="P2396" s="15">
        <v>147</v>
      </c>
      <c r="Q2396" s="4">
        <f>VLOOKUP(I2396,BaseModelo!$A$2:$E$5075,3)</f>
        <v>147</v>
      </c>
      <c r="R2396" s="4">
        <f t="shared" si="740"/>
        <v>32283000</v>
      </c>
      <c r="S2396" s="16">
        <f t="shared" si="741"/>
        <v>1.5488027754545735E-4</v>
      </c>
      <c r="T2396" s="4">
        <f t="shared" si="752"/>
        <v>2.2767400799182231E-2</v>
      </c>
      <c r="U2396" s="4">
        <f t="shared" si="753"/>
        <v>2.2767400799182231E-2</v>
      </c>
      <c r="V2396" s="6">
        <f t="shared" si="742"/>
        <v>0</v>
      </c>
      <c r="W2396" s="16" t="str">
        <f t="shared" si="743"/>
        <v/>
      </c>
      <c r="X2396" s="4" t="str">
        <f t="shared" si="754"/>
        <v/>
      </c>
      <c r="Y2396" s="4" t="str">
        <f t="shared" si="744"/>
        <v/>
      </c>
      <c r="Z2396" s="4">
        <f t="shared" si="745"/>
        <v>5305000</v>
      </c>
      <c r="AA2396" s="16">
        <f t="shared" si="746"/>
        <v>9.42507068803016E-4</v>
      </c>
      <c r="AB2396" s="15">
        <f t="shared" si="755"/>
        <v>0.13854853911404336</v>
      </c>
      <c r="AC2396" s="15">
        <f t="shared" si="756"/>
        <v>0.13854853911404336</v>
      </c>
      <c r="AD2396" s="4">
        <v>152486</v>
      </c>
      <c r="AE2396" s="26">
        <v>1303.3399999999999</v>
      </c>
      <c r="AF2396" s="26">
        <v>1269.9915458038363</v>
      </c>
      <c r="AG2396" s="4">
        <f t="shared" si="757"/>
        <v>96000</v>
      </c>
      <c r="AH2396" s="16">
        <f t="shared" si="747"/>
        <v>5.2083333333333336E-2</v>
      </c>
      <c r="AI2396" s="15">
        <f t="shared" si="748"/>
        <v>7.65625</v>
      </c>
      <c r="AJ2396" s="15">
        <f t="shared" si="749"/>
        <v>7.65625</v>
      </c>
      <c r="AK2396" s="4">
        <f t="shared" si="750"/>
        <v>891000</v>
      </c>
      <c r="AL2396" s="27">
        <f t="shared" si="751"/>
        <v>5.6116722783389446E-3</v>
      </c>
      <c r="AM2396" s="15">
        <f t="shared" si="758"/>
        <v>0.82491582491582482</v>
      </c>
      <c r="AN2396" s="15">
        <f t="shared" si="759"/>
        <v>1.2776319191460286E-4</v>
      </c>
    </row>
    <row r="2397" spans="1:40" x14ac:dyDescent="0.2">
      <c r="A2397" s="4" t="s">
        <v>4629</v>
      </c>
      <c r="B2397" s="3" t="s">
        <v>14</v>
      </c>
      <c r="C2397" s="6">
        <v>152486</v>
      </c>
      <c r="D2397" s="3" t="s">
        <v>89</v>
      </c>
      <c r="E2397" s="6">
        <v>161932</v>
      </c>
      <c r="F2397" s="3" t="s">
        <v>3381</v>
      </c>
      <c r="G2397" s="8">
        <v>5000</v>
      </c>
      <c r="H2397" s="6">
        <v>147</v>
      </c>
      <c r="I2397" s="6">
        <v>161545</v>
      </c>
      <c r="J2397" s="13">
        <v>45169</v>
      </c>
      <c r="K2397" s="9">
        <v>4173.9091990907382</v>
      </c>
      <c r="L2397" s="4" t="s">
        <v>4629</v>
      </c>
      <c r="M2397" s="4" t="s">
        <v>4632</v>
      </c>
      <c r="N2397" s="4">
        <f>VLOOKUP(I2397,BaseModelo!$A$2:$E$5075,5)</f>
        <v>10</v>
      </c>
      <c r="P2397" s="15">
        <v>147</v>
      </c>
      <c r="Q2397" s="4">
        <f>VLOOKUP(I2397,BaseModelo!$A$2:$E$5075,3)</f>
        <v>0</v>
      </c>
      <c r="R2397" s="4">
        <f t="shared" si="740"/>
        <v>32283000</v>
      </c>
      <c r="S2397" s="16">
        <f t="shared" si="741"/>
        <v>1.5488027754545735E-4</v>
      </c>
      <c r="T2397" s="4">
        <f t="shared" si="752"/>
        <v>2.2767400799182231E-2</v>
      </c>
      <c r="U2397" s="4">
        <f t="shared" si="753"/>
        <v>2.2767400799182231E-2</v>
      </c>
      <c r="V2397" s="6">
        <f t="shared" si="742"/>
        <v>0</v>
      </c>
      <c r="W2397" s="16" t="str">
        <f t="shared" si="743"/>
        <v/>
      </c>
      <c r="X2397" s="4" t="str">
        <f t="shared" si="754"/>
        <v/>
      </c>
      <c r="Y2397" s="4" t="str">
        <f t="shared" si="744"/>
        <v/>
      </c>
      <c r="Z2397" s="4">
        <f t="shared" si="745"/>
        <v>4121000</v>
      </c>
      <c r="AA2397" s="16">
        <f t="shared" si="746"/>
        <v>1.2132977432661976E-3</v>
      </c>
      <c r="AB2397" s="15">
        <f t="shared" si="755"/>
        <v>0.17835476826013105</v>
      </c>
      <c r="AC2397" s="15">
        <f t="shared" si="756"/>
        <v>0.17835476826013105</v>
      </c>
      <c r="AD2397" s="4">
        <v>152486</v>
      </c>
      <c r="AE2397" s="26">
        <v>1303.3399999999999</v>
      </c>
      <c r="AF2397" s="26">
        <v>1269.9915458038363</v>
      </c>
      <c r="AG2397" s="4">
        <f t="shared" si="757"/>
        <v>170000</v>
      </c>
      <c r="AH2397" s="16">
        <f t="shared" si="747"/>
        <v>2.9411764705882353E-2</v>
      </c>
      <c r="AI2397" s="15">
        <f t="shared" si="748"/>
        <v>4.3235294117647056</v>
      </c>
      <c r="AJ2397" s="15">
        <f t="shared" si="749"/>
        <v>4.3235294117647056</v>
      </c>
      <c r="AK2397" s="4">
        <f t="shared" si="750"/>
        <v>891000</v>
      </c>
      <c r="AL2397" s="27">
        <f t="shared" si="751"/>
        <v>5.6116722783389446E-3</v>
      </c>
      <c r="AM2397" s="15">
        <f t="shared" si="758"/>
        <v>0.82491582491582482</v>
      </c>
      <c r="AN2397" s="15">
        <f t="shared" si="759"/>
        <v>1.2776319191460286E-4</v>
      </c>
    </row>
    <row r="2398" spans="1:40" x14ac:dyDescent="0.2">
      <c r="A2398" s="4" t="s">
        <v>4627</v>
      </c>
      <c r="B2398" s="3" t="s">
        <v>5</v>
      </c>
      <c r="C2398" s="6">
        <v>159987</v>
      </c>
      <c r="D2398" s="3" t="s">
        <v>584</v>
      </c>
      <c r="E2398" s="6">
        <v>160191</v>
      </c>
      <c r="F2398" s="3" t="s">
        <v>3221</v>
      </c>
      <c r="G2398" s="8">
        <v>6000</v>
      </c>
      <c r="H2398" s="6">
        <v>142</v>
      </c>
      <c r="I2398" s="6">
        <v>159930</v>
      </c>
      <c r="J2398" s="13">
        <v>45169</v>
      </c>
      <c r="K2398" s="9">
        <v>5169.4485906345453</v>
      </c>
      <c r="L2398" s="4" t="s">
        <v>4627</v>
      </c>
      <c r="M2398" s="4" t="s">
        <v>4632</v>
      </c>
      <c r="N2398" s="4">
        <f>VLOOKUP(I2398,BaseModelo!$A$2:$E$5075,5)</f>
        <v>6</v>
      </c>
      <c r="P2398" s="15">
        <v>142.00000000000003</v>
      </c>
      <c r="Q2398" s="4">
        <f>VLOOKUP(I2398,BaseModelo!$A$2:$E$5075,3)</f>
        <v>115</v>
      </c>
      <c r="R2398" s="4">
        <f t="shared" si="740"/>
        <v>32283000</v>
      </c>
      <c r="S2398" s="16">
        <f t="shared" si="741"/>
        <v>1.8585633305454884E-4</v>
      </c>
      <c r="T2398" s="4">
        <f t="shared" si="752"/>
        <v>2.6391599293745936E-2</v>
      </c>
      <c r="U2398" s="4">
        <f t="shared" si="753"/>
        <v>2.6391599293745942E-2</v>
      </c>
      <c r="V2398" s="6">
        <f t="shared" si="742"/>
        <v>0</v>
      </c>
      <c r="W2398" s="16" t="str">
        <f t="shared" si="743"/>
        <v/>
      </c>
      <c r="X2398" s="4" t="str">
        <f t="shared" si="754"/>
        <v/>
      </c>
      <c r="Y2398" s="4" t="str">
        <f t="shared" si="744"/>
        <v/>
      </c>
      <c r="Z2398" s="4">
        <f t="shared" si="745"/>
        <v>4853000</v>
      </c>
      <c r="AA2398" s="16">
        <f t="shared" si="746"/>
        <v>1.2363486503193901E-3</v>
      </c>
      <c r="AB2398" s="15">
        <f t="shared" si="755"/>
        <v>0.17556150834535339</v>
      </c>
      <c r="AC2398" s="15">
        <f t="shared" si="756"/>
        <v>0.17556150834535342</v>
      </c>
      <c r="AD2398" s="4">
        <v>159987</v>
      </c>
      <c r="AE2398" s="26">
        <v>1503.37</v>
      </c>
      <c r="AF2398" s="26">
        <v>1466.008233728229</v>
      </c>
      <c r="AG2398" s="4">
        <f t="shared" si="757"/>
        <v>1993000</v>
      </c>
      <c r="AH2398" s="16">
        <f t="shared" si="747"/>
        <v>3.0105368790767687E-3</v>
      </c>
      <c r="AI2398" s="15">
        <f t="shared" si="748"/>
        <v>0.42749623682890114</v>
      </c>
      <c r="AJ2398" s="15">
        <f t="shared" si="749"/>
        <v>0.42749623682890125</v>
      </c>
      <c r="AK2398" s="4">
        <f t="shared" si="750"/>
        <v>15073000</v>
      </c>
      <c r="AL2398" s="27">
        <f t="shared" si="751"/>
        <v>3.9806276122868704E-4</v>
      </c>
      <c r="AM2398" s="15">
        <f t="shared" si="758"/>
        <v>5.6524912094473558E-2</v>
      </c>
      <c r="AN2398" s="15">
        <f t="shared" si="759"/>
        <v>1.0505512888109577E-5</v>
      </c>
    </row>
    <row r="2399" spans="1:40" x14ac:dyDescent="0.2">
      <c r="A2399" s="4" t="s">
        <v>4628</v>
      </c>
      <c r="B2399" s="3" t="s">
        <v>4</v>
      </c>
      <c r="C2399" s="6">
        <v>160098</v>
      </c>
      <c r="D2399" s="3" t="s">
        <v>361</v>
      </c>
      <c r="E2399" s="6">
        <v>160106</v>
      </c>
      <c r="F2399" s="3" t="s">
        <v>3216</v>
      </c>
      <c r="G2399" s="8">
        <v>8000</v>
      </c>
      <c r="H2399" s="6">
        <v>142</v>
      </c>
      <c r="I2399" s="6">
        <v>159582</v>
      </c>
      <c r="J2399" s="13">
        <v>45169</v>
      </c>
      <c r="K2399" s="9">
        <v>7630.3593677199715</v>
      </c>
      <c r="L2399" s="4" t="s">
        <v>4628</v>
      </c>
      <c r="M2399" s="4" t="s">
        <v>4632</v>
      </c>
      <c r="N2399" s="4">
        <f>VLOOKUP(I2399,BaseModelo!$A$2:$E$5075,5)</f>
        <v>4</v>
      </c>
      <c r="P2399" s="15">
        <v>142.00000000000003</v>
      </c>
      <c r="Q2399" s="4">
        <f>VLOOKUP(I2399,BaseModelo!$A$2:$E$5075,3)</f>
        <v>110</v>
      </c>
      <c r="R2399" s="4">
        <f t="shared" si="740"/>
        <v>32283000</v>
      </c>
      <c r="S2399" s="16">
        <f t="shared" si="741"/>
        <v>2.4780844407273179E-4</v>
      </c>
      <c r="T2399" s="4">
        <f t="shared" si="752"/>
        <v>3.5188799058327912E-2</v>
      </c>
      <c r="U2399" s="4">
        <f t="shared" si="753"/>
        <v>3.5188799058327919E-2</v>
      </c>
      <c r="V2399" s="6">
        <f t="shared" si="742"/>
        <v>0</v>
      </c>
      <c r="W2399" s="16" t="str">
        <f t="shared" si="743"/>
        <v/>
      </c>
      <c r="X2399" s="4" t="str">
        <f t="shared" si="754"/>
        <v/>
      </c>
      <c r="Y2399" s="4" t="str">
        <f t="shared" si="744"/>
        <v/>
      </c>
      <c r="Z2399" s="4">
        <f t="shared" si="745"/>
        <v>2331000</v>
      </c>
      <c r="AA2399" s="16">
        <f t="shared" si="746"/>
        <v>3.432003432003432E-3</v>
      </c>
      <c r="AB2399" s="15">
        <f t="shared" si="755"/>
        <v>0.48734448734448738</v>
      </c>
      <c r="AC2399" s="15">
        <f t="shared" si="756"/>
        <v>0.48734448734448743</v>
      </c>
      <c r="AD2399" s="4">
        <v>160098</v>
      </c>
      <c r="AE2399" s="26">
        <v>2013.74</v>
      </c>
      <c r="AF2399" s="26">
        <v>2013.74</v>
      </c>
      <c r="AG2399" s="4">
        <f t="shared" si="757"/>
        <v>858000</v>
      </c>
      <c r="AH2399" s="16">
        <f t="shared" si="747"/>
        <v>9.324009324009324E-3</v>
      </c>
      <c r="AI2399" s="15">
        <f t="shared" si="748"/>
        <v>1.324009324009324</v>
      </c>
      <c r="AJ2399" s="15">
        <f t="shared" si="749"/>
        <v>1.3240093240093243</v>
      </c>
      <c r="AK2399" s="4">
        <f t="shared" si="750"/>
        <v>16319000</v>
      </c>
      <c r="AL2399" s="27">
        <f t="shared" si="751"/>
        <v>4.9022611679637234E-4</v>
      </c>
      <c r="AM2399" s="15">
        <f t="shared" si="758"/>
        <v>6.9612108585084875E-2</v>
      </c>
      <c r="AN2399" s="15">
        <f t="shared" si="759"/>
        <v>1.725046831709194E-5</v>
      </c>
    </row>
    <row r="2400" spans="1:40" x14ac:dyDescent="0.2">
      <c r="A2400" s="4" t="s">
        <v>4628</v>
      </c>
      <c r="B2400" s="2" t="s">
        <v>15</v>
      </c>
      <c r="C2400" s="5">
        <v>160255</v>
      </c>
      <c r="D2400" s="2" t="s">
        <v>583</v>
      </c>
      <c r="E2400" s="5">
        <v>160256</v>
      </c>
      <c r="F2400" s="2" t="s">
        <v>3214</v>
      </c>
      <c r="G2400" s="7">
        <v>10000</v>
      </c>
      <c r="H2400" s="5">
        <v>142</v>
      </c>
      <c r="I2400" s="6">
        <v>159674</v>
      </c>
      <c r="J2400" s="13">
        <v>45169</v>
      </c>
      <c r="K2400" s="9">
        <v>10000</v>
      </c>
      <c r="L2400" s="4" t="s">
        <v>4628</v>
      </c>
      <c r="M2400" s="4" t="s">
        <v>4632</v>
      </c>
      <c r="N2400" s="4">
        <f>VLOOKUP(I2400,BaseModelo!$A$2:$E$5075,5)</f>
        <v>5</v>
      </c>
      <c r="P2400" s="15">
        <v>142.00000000000003</v>
      </c>
      <c r="Q2400" s="4">
        <f>VLOOKUP(I2400,BaseModelo!$A$2:$E$5075,3)</f>
        <v>110</v>
      </c>
      <c r="R2400" s="4">
        <f t="shared" si="740"/>
        <v>32283000</v>
      </c>
      <c r="S2400" s="16">
        <f t="shared" si="741"/>
        <v>3.0976055509091471E-4</v>
      </c>
      <c r="T2400" s="4">
        <f t="shared" si="752"/>
        <v>4.3985998822909891E-2</v>
      </c>
      <c r="U2400" s="4">
        <f t="shared" si="753"/>
        <v>4.3985998822909898E-2</v>
      </c>
      <c r="V2400" s="6">
        <f t="shared" si="742"/>
        <v>0</v>
      </c>
      <c r="W2400" s="16" t="str">
        <f t="shared" si="743"/>
        <v/>
      </c>
      <c r="X2400" s="4" t="str">
        <f t="shared" si="754"/>
        <v/>
      </c>
      <c r="Y2400" s="4" t="str">
        <f t="shared" si="744"/>
        <v/>
      </c>
      <c r="Z2400" s="4">
        <f t="shared" si="745"/>
        <v>4058000</v>
      </c>
      <c r="AA2400" s="16">
        <f t="shared" si="746"/>
        <v>2.4642681123706258E-3</v>
      </c>
      <c r="AB2400" s="15">
        <f t="shared" si="755"/>
        <v>0.34992607195662884</v>
      </c>
      <c r="AC2400" s="15">
        <f t="shared" si="756"/>
        <v>0.34992607195662895</v>
      </c>
      <c r="AD2400" s="4">
        <v>160255</v>
      </c>
      <c r="AE2400" s="26">
        <v>2510.34</v>
      </c>
      <c r="AF2400" s="26">
        <v>2510.34</v>
      </c>
      <c r="AG2400" s="4">
        <f t="shared" si="757"/>
        <v>2193000</v>
      </c>
      <c r="AH2400" s="16">
        <f t="shared" si="747"/>
        <v>4.5599635202918376E-3</v>
      </c>
      <c r="AI2400" s="15">
        <f t="shared" si="748"/>
        <v>0.64751481988144088</v>
      </c>
      <c r="AJ2400" s="15">
        <f t="shared" si="749"/>
        <v>0.64751481988144111</v>
      </c>
      <c r="AK2400" s="4">
        <f t="shared" si="750"/>
        <v>16319000</v>
      </c>
      <c r="AL2400" s="27">
        <f t="shared" si="751"/>
        <v>6.1278264599546543E-4</v>
      </c>
      <c r="AM2400" s="15">
        <f t="shared" si="758"/>
        <v>8.7015135731356094E-2</v>
      </c>
      <c r="AN2400" s="15">
        <f t="shared" si="759"/>
        <v>2.6953856745456156E-5</v>
      </c>
    </row>
    <row r="2401" spans="1:40" x14ac:dyDescent="0.2">
      <c r="A2401" s="4" t="s">
        <v>4628</v>
      </c>
      <c r="B2401" s="3" t="s">
        <v>15</v>
      </c>
      <c r="C2401" s="6">
        <v>160255</v>
      </c>
      <c r="D2401" s="3" t="s">
        <v>583</v>
      </c>
      <c r="E2401" s="6">
        <v>160257</v>
      </c>
      <c r="F2401" s="3" t="s">
        <v>3217</v>
      </c>
      <c r="G2401" s="8">
        <v>10000</v>
      </c>
      <c r="H2401" s="6">
        <v>142</v>
      </c>
      <c r="I2401" s="6">
        <v>159720</v>
      </c>
      <c r="J2401" s="13">
        <v>45169</v>
      </c>
      <c r="K2401" s="9">
        <v>10000</v>
      </c>
      <c r="L2401" s="4" t="s">
        <v>4628</v>
      </c>
      <c r="M2401" s="4" t="s">
        <v>4632</v>
      </c>
      <c r="N2401" s="4">
        <f>VLOOKUP(I2401,BaseModelo!$A$2:$E$5075,5)</f>
        <v>5</v>
      </c>
      <c r="P2401" s="15">
        <v>142.00000000000003</v>
      </c>
      <c r="Q2401" s="4">
        <f>VLOOKUP(I2401,BaseModelo!$A$2:$E$5075,3)</f>
        <v>110</v>
      </c>
      <c r="R2401" s="4">
        <f t="shared" si="740"/>
        <v>32283000</v>
      </c>
      <c r="S2401" s="16">
        <f t="shared" si="741"/>
        <v>3.0976055509091471E-4</v>
      </c>
      <c r="T2401" s="4">
        <f t="shared" si="752"/>
        <v>4.3985998822909891E-2</v>
      </c>
      <c r="U2401" s="4">
        <f t="shared" si="753"/>
        <v>4.3985998822909898E-2</v>
      </c>
      <c r="V2401" s="6">
        <f t="shared" si="742"/>
        <v>0</v>
      </c>
      <c r="W2401" s="16" t="str">
        <f t="shared" si="743"/>
        <v/>
      </c>
      <c r="X2401" s="4" t="str">
        <f t="shared" si="754"/>
        <v/>
      </c>
      <c r="Y2401" s="4" t="str">
        <f t="shared" si="744"/>
        <v/>
      </c>
      <c r="Z2401" s="4">
        <f t="shared" si="745"/>
        <v>4058000</v>
      </c>
      <c r="AA2401" s="16">
        <f t="shared" si="746"/>
        <v>2.4642681123706258E-3</v>
      </c>
      <c r="AB2401" s="15">
        <f t="shared" si="755"/>
        <v>0.34992607195662884</v>
      </c>
      <c r="AC2401" s="15">
        <f t="shared" si="756"/>
        <v>0.34992607195662895</v>
      </c>
      <c r="AD2401" s="4">
        <v>160255</v>
      </c>
      <c r="AE2401" s="26">
        <v>2510.34</v>
      </c>
      <c r="AF2401" s="26">
        <v>2510.34</v>
      </c>
      <c r="AG2401" s="4">
        <f t="shared" si="757"/>
        <v>2193000</v>
      </c>
      <c r="AH2401" s="16">
        <f t="shared" si="747"/>
        <v>4.5599635202918376E-3</v>
      </c>
      <c r="AI2401" s="15">
        <f t="shared" si="748"/>
        <v>0.64751481988144088</v>
      </c>
      <c r="AJ2401" s="15">
        <f t="shared" si="749"/>
        <v>0.64751481988144111</v>
      </c>
      <c r="AK2401" s="4">
        <f t="shared" si="750"/>
        <v>16319000</v>
      </c>
      <c r="AL2401" s="27">
        <f t="shared" si="751"/>
        <v>6.1278264599546543E-4</v>
      </c>
      <c r="AM2401" s="15">
        <f t="shared" si="758"/>
        <v>8.7015135731356094E-2</v>
      </c>
      <c r="AN2401" s="15">
        <f t="shared" si="759"/>
        <v>2.6953856745456156E-5</v>
      </c>
    </row>
    <row r="2402" spans="1:40" x14ac:dyDescent="0.2">
      <c r="A2402" s="4" t="s">
        <v>4628</v>
      </c>
      <c r="B2402" s="3" t="s">
        <v>15</v>
      </c>
      <c r="C2402" s="6">
        <v>160255</v>
      </c>
      <c r="D2402" s="3" t="s">
        <v>583</v>
      </c>
      <c r="E2402" s="6">
        <v>160258</v>
      </c>
      <c r="F2402" s="3" t="s">
        <v>3218</v>
      </c>
      <c r="G2402" s="8">
        <v>10000</v>
      </c>
      <c r="H2402" s="6">
        <v>142</v>
      </c>
      <c r="I2402" s="6">
        <v>159673</v>
      </c>
      <c r="J2402" s="13">
        <v>45169</v>
      </c>
      <c r="K2402" s="9">
        <v>10000</v>
      </c>
      <c r="L2402" s="4" t="s">
        <v>4628</v>
      </c>
      <c r="M2402" s="4" t="s">
        <v>4632</v>
      </c>
      <c r="N2402" s="4">
        <f>VLOOKUP(I2402,BaseModelo!$A$2:$E$5075,5)</f>
        <v>8</v>
      </c>
      <c r="P2402" s="15">
        <v>142.00000000000003</v>
      </c>
      <c r="Q2402" s="4">
        <f>VLOOKUP(I2402,BaseModelo!$A$2:$E$5075,3)</f>
        <v>132</v>
      </c>
      <c r="R2402" s="4">
        <f t="shared" si="740"/>
        <v>32283000</v>
      </c>
      <c r="S2402" s="16">
        <f t="shared" si="741"/>
        <v>3.0976055509091471E-4</v>
      </c>
      <c r="T2402" s="4">
        <f t="shared" si="752"/>
        <v>4.3985998822909891E-2</v>
      </c>
      <c r="U2402" s="4">
        <f t="shared" si="753"/>
        <v>4.3985998822909898E-2</v>
      </c>
      <c r="V2402" s="6">
        <f t="shared" si="742"/>
        <v>0</v>
      </c>
      <c r="W2402" s="16" t="str">
        <f t="shared" si="743"/>
        <v/>
      </c>
      <c r="X2402" s="4" t="str">
        <f t="shared" si="754"/>
        <v/>
      </c>
      <c r="Y2402" s="4" t="str">
        <f t="shared" si="744"/>
        <v/>
      </c>
      <c r="Z2402" s="4">
        <f t="shared" si="745"/>
        <v>5836000</v>
      </c>
      <c r="AA2402" s="16">
        <f t="shared" si="746"/>
        <v>1.7135023989033585E-3</v>
      </c>
      <c r="AB2402" s="15">
        <f t="shared" si="755"/>
        <v>0.2433173406442769</v>
      </c>
      <c r="AC2402" s="15">
        <f t="shared" si="756"/>
        <v>0.24331734064427696</v>
      </c>
      <c r="AD2402" s="4">
        <v>160255</v>
      </c>
      <c r="AE2402" s="26">
        <v>2510.34</v>
      </c>
      <c r="AF2402" s="26">
        <v>2510.34</v>
      </c>
      <c r="AG2402" s="4">
        <f t="shared" si="757"/>
        <v>3421000</v>
      </c>
      <c r="AH2402" s="16">
        <f t="shared" si="747"/>
        <v>2.9231218941829875E-3</v>
      </c>
      <c r="AI2402" s="15">
        <f t="shared" si="748"/>
        <v>0.41508330897398421</v>
      </c>
      <c r="AJ2402" s="15">
        <f t="shared" si="749"/>
        <v>0.41508330897398432</v>
      </c>
      <c r="AK2402" s="4">
        <f t="shared" si="750"/>
        <v>16319000</v>
      </c>
      <c r="AL2402" s="27">
        <f t="shared" si="751"/>
        <v>6.1278264599546543E-4</v>
      </c>
      <c r="AM2402" s="15">
        <f t="shared" si="758"/>
        <v>8.7015135731356094E-2</v>
      </c>
      <c r="AN2402" s="15">
        <f t="shared" si="759"/>
        <v>2.6953856745456156E-5</v>
      </c>
    </row>
    <row r="2403" spans="1:40" x14ac:dyDescent="0.2">
      <c r="A2403" s="4" t="s">
        <v>4628</v>
      </c>
      <c r="B2403" s="3" t="s">
        <v>15</v>
      </c>
      <c r="C2403" s="6">
        <v>160255</v>
      </c>
      <c r="D2403" s="3" t="s">
        <v>583</v>
      </c>
      <c r="E2403" s="6">
        <v>160259</v>
      </c>
      <c r="F2403" s="3" t="s">
        <v>3219</v>
      </c>
      <c r="G2403" s="8">
        <v>9000</v>
      </c>
      <c r="H2403" s="6">
        <v>142</v>
      </c>
      <c r="I2403" s="6">
        <v>159675</v>
      </c>
      <c r="J2403" s="13">
        <v>45169</v>
      </c>
      <c r="K2403" s="9">
        <v>9000</v>
      </c>
      <c r="L2403" s="4" t="s">
        <v>4628</v>
      </c>
      <c r="M2403" s="4" t="s">
        <v>4632</v>
      </c>
      <c r="N2403" s="4">
        <f>VLOOKUP(I2403,BaseModelo!$A$2:$E$5075,5)</f>
        <v>8</v>
      </c>
      <c r="P2403" s="15">
        <v>142.00000000000003</v>
      </c>
      <c r="Q2403" s="4">
        <f>VLOOKUP(I2403,BaseModelo!$A$2:$E$5075,3)</f>
        <v>132</v>
      </c>
      <c r="R2403" s="4">
        <f t="shared" si="740"/>
        <v>32283000</v>
      </c>
      <c r="S2403" s="16">
        <f t="shared" si="741"/>
        <v>2.7878449958182325E-4</v>
      </c>
      <c r="T2403" s="4">
        <f t="shared" si="752"/>
        <v>3.9587398940618898E-2</v>
      </c>
      <c r="U2403" s="4">
        <f t="shared" si="753"/>
        <v>3.9587398940618912E-2</v>
      </c>
      <c r="V2403" s="6">
        <f t="shared" si="742"/>
        <v>0</v>
      </c>
      <c r="W2403" s="16" t="str">
        <f t="shared" si="743"/>
        <v/>
      </c>
      <c r="X2403" s="4" t="str">
        <f t="shared" si="754"/>
        <v/>
      </c>
      <c r="Y2403" s="4" t="str">
        <f t="shared" si="744"/>
        <v/>
      </c>
      <c r="Z2403" s="4">
        <f t="shared" si="745"/>
        <v>5836000</v>
      </c>
      <c r="AA2403" s="16">
        <f t="shared" si="746"/>
        <v>1.5421521590130226E-3</v>
      </c>
      <c r="AB2403" s="15">
        <f t="shared" si="755"/>
        <v>0.2189856065798492</v>
      </c>
      <c r="AC2403" s="15">
        <f t="shared" si="756"/>
        <v>0.21898560657984925</v>
      </c>
      <c r="AD2403" s="4">
        <v>160255</v>
      </c>
      <c r="AE2403" s="26">
        <v>2255.2800000000002</v>
      </c>
      <c r="AF2403" s="26">
        <v>2255.2800000000002</v>
      </c>
      <c r="AG2403" s="4">
        <f t="shared" si="757"/>
        <v>3421000</v>
      </c>
      <c r="AH2403" s="16">
        <f t="shared" si="747"/>
        <v>2.6308097047646889E-3</v>
      </c>
      <c r="AI2403" s="15">
        <f t="shared" si="748"/>
        <v>0.3735749780765858</v>
      </c>
      <c r="AJ2403" s="15">
        <f t="shared" si="749"/>
        <v>0.37357497807658591</v>
      </c>
      <c r="AK2403" s="4">
        <f t="shared" si="750"/>
        <v>16319000</v>
      </c>
      <c r="AL2403" s="27">
        <f t="shared" si="751"/>
        <v>5.5150438139591883E-4</v>
      </c>
      <c r="AM2403" s="15">
        <f t="shared" si="758"/>
        <v>7.8313622158220478E-2</v>
      </c>
      <c r="AN2403" s="15">
        <f t="shared" si="759"/>
        <v>2.1832623963819486E-5</v>
      </c>
    </row>
    <row r="2404" spans="1:40" x14ac:dyDescent="0.2">
      <c r="A2404" s="4" t="s">
        <v>4628</v>
      </c>
      <c r="B2404" s="3" t="s">
        <v>15</v>
      </c>
      <c r="C2404" s="6">
        <v>160255</v>
      </c>
      <c r="D2404" s="3" t="s">
        <v>583</v>
      </c>
      <c r="E2404" s="6">
        <v>160260</v>
      </c>
      <c r="F2404" s="3" t="s">
        <v>3220</v>
      </c>
      <c r="G2404" s="8">
        <v>10000</v>
      </c>
      <c r="H2404" s="6">
        <v>142</v>
      </c>
      <c r="I2404" s="6">
        <v>160181</v>
      </c>
      <c r="J2404" s="13">
        <v>45169</v>
      </c>
      <c r="K2404" s="9">
        <v>10000</v>
      </c>
      <c r="L2404" s="4" t="s">
        <v>4628</v>
      </c>
      <c r="M2404" s="4" t="s">
        <v>4632</v>
      </c>
      <c r="N2404" s="4">
        <f>VLOOKUP(I2404,BaseModelo!$A$2:$E$5075,5)</f>
        <v>7</v>
      </c>
      <c r="P2404" s="15">
        <v>142.00000000000003</v>
      </c>
      <c r="Q2404" s="4">
        <f>VLOOKUP(I2404,BaseModelo!$A$2:$E$5075,3)</f>
        <v>127</v>
      </c>
      <c r="R2404" s="4">
        <f t="shared" si="740"/>
        <v>32283000</v>
      </c>
      <c r="S2404" s="16">
        <f t="shared" si="741"/>
        <v>3.0976055509091471E-4</v>
      </c>
      <c r="T2404" s="4">
        <f t="shared" si="752"/>
        <v>4.3985998822909891E-2</v>
      </c>
      <c r="U2404" s="4">
        <f t="shared" si="753"/>
        <v>4.3985998822909898E-2</v>
      </c>
      <c r="V2404" s="6">
        <f t="shared" si="742"/>
        <v>0</v>
      </c>
      <c r="W2404" s="16" t="str">
        <f t="shared" si="743"/>
        <v/>
      </c>
      <c r="X2404" s="4" t="str">
        <f t="shared" si="754"/>
        <v/>
      </c>
      <c r="Y2404" s="4" t="str">
        <f t="shared" si="744"/>
        <v/>
      </c>
      <c r="Z2404" s="4">
        <f t="shared" si="745"/>
        <v>4022000</v>
      </c>
      <c r="AA2404" s="16">
        <f t="shared" si="746"/>
        <v>2.4863252113376429E-3</v>
      </c>
      <c r="AB2404" s="15">
        <f t="shared" si="755"/>
        <v>0.35305818000994527</v>
      </c>
      <c r="AC2404" s="15">
        <f t="shared" si="756"/>
        <v>0.35305818000994538</v>
      </c>
      <c r="AD2404" s="4">
        <v>160255</v>
      </c>
      <c r="AE2404" s="26">
        <v>2510.34</v>
      </c>
      <c r="AF2404" s="26">
        <v>2510.34</v>
      </c>
      <c r="AG2404" s="4">
        <f t="shared" si="757"/>
        <v>2184000</v>
      </c>
      <c r="AH2404" s="16">
        <f t="shared" si="747"/>
        <v>4.578754578754579E-3</v>
      </c>
      <c r="AI2404" s="15">
        <f t="shared" si="748"/>
        <v>0.6501831501831502</v>
      </c>
      <c r="AJ2404" s="15">
        <f t="shared" si="749"/>
        <v>0.65018315018315032</v>
      </c>
      <c r="AK2404" s="4">
        <f t="shared" si="750"/>
        <v>16319000</v>
      </c>
      <c r="AL2404" s="27">
        <f t="shared" si="751"/>
        <v>6.1278264599546543E-4</v>
      </c>
      <c r="AM2404" s="15">
        <f t="shared" si="758"/>
        <v>8.7015135731356094E-2</v>
      </c>
      <c r="AN2404" s="15">
        <f t="shared" si="759"/>
        <v>2.6953856745456156E-5</v>
      </c>
    </row>
    <row r="2405" spans="1:40" x14ac:dyDescent="0.2">
      <c r="A2405" s="4" t="s">
        <v>4628</v>
      </c>
      <c r="B2405" s="3" t="s">
        <v>4</v>
      </c>
      <c r="C2405" s="6">
        <v>160274</v>
      </c>
      <c r="D2405" s="3" t="s">
        <v>22</v>
      </c>
      <c r="E2405" s="6">
        <v>160282</v>
      </c>
      <c r="F2405" s="3" t="s">
        <v>3226</v>
      </c>
      <c r="G2405" s="8">
        <v>6000</v>
      </c>
      <c r="H2405" s="6">
        <v>142</v>
      </c>
      <c r="I2405" s="6">
        <v>159598</v>
      </c>
      <c r="J2405" s="13">
        <v>45169</v>
      </c>
      <c r="K2405" s="9">
        <v>6000</v>
      </c>
      <c r="L2405" s="4" t="s">
        <v>4628</v>
      </c>
      <c r="M2405" s="4" t="s">
        <v>4632</v>
      </c>
      <c r="N2405" s="4">
        <f>VLOOKUP(I2405,BaseModelo!$A$2:$E$5075,5)</f>
        <v>7</v>
      </c>
      <c r="P2405" s="15">
        <v>142.00000000000003</v>
      </c>
      <c r="Q2405" s="4">
        <f>VLOOKUP(I2405,BaseModelo!$A$2:$E$5075,3)</f>
        <v>127</v>
      </c>
      <c r="R2405" s="4">
        <f t="shared" si="740"/>
        <v>32283000</v>
      </c>
      <c r="S2405" s="16">
        <f t="shared" si="741"/>
        <v>1.8585633305454884E-4</v>
      </c>
      <c r="T2405" s="4">
        <f t="shared" si="752"/>
        <v>2.6391599293745936E-2</v>
      </c>
      <c r="U2405" s="4">
        <f t="shared" si="753"/>
        <v>2.6391599293745942E-2</v>
      </c>
      <c r="V2405" s="6">
        <f t="shared" si="742"/>
        <v>0</v>
      </c>
      <c r="W2405" s="16" t="str">
        <f t="shared" si="743"/>
        <v/>
      </c>
      <c r="X2405" s="4" t="str">
        <f t="shared" si="754"/>
        <v/>
      </c>
      <c r="Y2405" s="4" t="str">
        <f t="shared" si="744"/>
        <v/>
      </c>
      <c r="Z2405" s="4">
        <f t="shared" si="745"/>
        <v>4022000</v>
      </c>
      <c r="AA2405" s="16">
        <f t="shared" si="746"/>
        <v>1.4917951268025858E-3</v>
      </c>
      <c r="AB2405" s="15">
        <f t="shared" si="755"/>
        <v>0.21183490800596719</v>
      </c>
      <c r="AC2405" s="15">
        <f t="shared" si="756"/>
        <v>0.21183490800596722</v>
      </c>
      <c r="AD2405" s="4">
        <v>160274</v>
      </c>
      <c r="AE2405" s="26">
        <v>1503.37</v>
      </c>
      <c r="AF2405" s="26">
        <v>1503.37</v>
      </c>
      <c r="AG2405" s="4">
        <f t="shared" si="757"/>
        <v>2184000</v>
      </c>
      <c r="AH2405" s="16">
        <f t="shared" si="747"/>
        <v>2.7472527472527475E-3</v>
      </c>
      <c r="AI2405" s="15">
        <f t="shared" si="748"/>
        <v>0.39010989010989017</v>
      </c>
      <c r="AJ2405" s="15">
        <f t="shared" si="749"/>
        <v>0.39010989010989022</v>
      </c>
      <c r="AK2405" s="4">
        <f t="shared" si="750"/>
        <v>16319000</v>
      </c>
      <c r="AL2405" s="27">
        <f t="shared" si="751"/>
        <v>3.6766958759727926E-4</v>
      </c>
      <c r="AM2405" s="15">
        <f t="shared" si="758"/>
        <v>5.2209081438813656E-2</v>
      </c>
      <c r="AN2405" s="15">
        <f t="shared" si="759"/>
        <v>9.7033884283642175E-6</v>
      </c>
    </row>
    <row r="2406" spans="1:40" x14ac:dyDescent="0.2">
      <c r="A2406" s="4" t="s">
        <v>4628</v>
      </c>
      <c r="B2406" s="3" t="s">
        <v>4</v>
      </c>
      <c r="C2406" s="6">
        <v>160274</v>
      </c>
      <c r="D2406" s="3" t="s">
        <v>22</v>
      </c>
      <c r="E2406" s="6">
        <v>160283</v>
      </c>
      <c r="F2406" s="3" t="s">
        <v>3227</v>
      </c>
      <c r="G2406" s="8">
        <v>5000</v>
      </c>
      <c r="H2406" s="6">
        <v>147</v>
      </c>
      <c r="I2406" s="6">
        <v>159599</v>
      </c>
      <c r="J2406" s="13">
        <v>45169</v>
      </c>
      <c r="K2406" s="9">
        <v>5000</v>
      </c>
      <c r="L2406" s="4" t="s">
        <v>4628</v>
      </c>
      <c r="M2406" s="4" t="s">
        <v>4632</v>
      </c>
      <c r="N2406" s="4">
        <f>VLOOKUP(I2406,BaseModelo!$A$2:$E$5075,5)</f>
        <v>6</v>
      </c>
      <c r="P2406" s="15">
        <v>147</v>
      </c>
      <c r="Q2406" s="4">
        <f>VLOOKUP(I2406,BaseModelo!$A$2:$E$5075,3)</f>
        <v>115</v>
      </c>
      <c r="R2406" s="4">
        <f t="shared" si="740"/>
        <v>32283000</v>
      </c>
      <c r="S2406" s="16">
        <f t="shared" si="741"/>
        <v>1.5488027754545735E-4</v>
      </c>
      <c r="T2406" s="4">
        <f t="shared" si="752"/>
        <v>2.2767400799182231E-2</v>
      </c>
      <c r="U2406" s="4">
        <f t="shared" si="753"/>
        <v>2.2767400799182231E-2</v>
      </c>
      <c r="V2406" s="6">
        <f t="shared" si="742"/>
        <v>0</v>
      </c>
      <c r="W2406" s="16" t="str">
        <f t="shared" si="743"/>
        <v/>
      </c>
      <c r="X2406" s="4" t="str">
        <f t="shared" si="754"/>
        <v/>
      </c>
      <c r="Y2406" s="4" t="str">
        <f t="shared" si="744"/>
        <v/>
      </c>
      <c r="Z2406" s="4">
        <f t="shared" si="745"/>
        <v>4853000</v>
      </c>
      <c r="AA2406" s="16">
        <f t="shared" si="746"/>
        <v>1.0302905419328251E-3</v>
      </c>
      <c r="AB2406" s="15">
        <f t="shared" si="755"/>
        <v>0.1514527096641253</v>
      </c>
      <c r="AC2406" s="15">
        <f t="shared" si="756"/>
        <v>0.1514527096641253</v>
      </c>
      <c r="AD2406" s="4">
        <v>160274</v>
      </c>
      <c r="AE2406" s="26">
        <v>1303.3399999999999</v>
      </c>
      <c r="AF2406" s="26">
        <v>1303.3399999999999</v>
      </c>
      <c r="AG2406" s="4">
        <f t="shared" si="757"/>
        <v>2735000</v>
      </c>
      <c r="AH2406" s="16">
        <f t="shared" si="747"/>
        <v>1.8281535648994515E-3</v>
      </c>
      <c r="AI2406" s="15">
        <f t="shared" si="748"/>
        <v>0.26873857404021939</v>
      </c>
      <c r="AJ2406" s="15">
        <f t="shared" si="749"/>
        <v>0.26873857404021939</v>
      </c>
      <c r="AK2406" s="4">
        <f t="shared" si="750"/>
        <v>16319000</v>
      </c>
      <c r="AL2406" s="27">
        <f t="shared" si="751"/>
        <v>3.0639132299773271E-4</v>
      </c>
      <c r="AM2406" s="15">
        <f t="shared" si="758"/>
        <v>4.5039524480666712E-2</v>
      </c>
      <c r="AN2406" s="15">
        <f t="shared" si="759"/>
        <v>6.9757340520810808E-6</v>
      </c>
    </row>
    <row r="2407" spans="1:40" x14ac:dyDescent="0.2">
      <c r="A2407" s="4" t="s">
        <v>4627</v>
      </c>
      <c r="B2407" s="2" t="s">
        <v>17</v>
      </c>
      <c r="C2407" s="5">
        <v>160320</v>
      </c>
      <c r="D2407" s="2" t="s">
        <v>585</v>
      </c>
      <c r="E2407" s="5">
        <v>160321</v>
      </c>
      <c r="F2407" s="2" t="s">
        <v>3215</v>
      </c>
      <c r="G2407" s="7">
        <v>7000</v>
      </c>
      <c r="H2407" s="5">
        <v>142</v>
      </c>
      <c r="I2407" s="6">
        <v>159497</v>
      </c>
      <c r="J2407" s="13">
        <v>45169</v>
      </c>
      <c r="K2407" s="9">
        <v>5530.4426510902695</v>
      </c>
      <c r="L2407" s="4" t="s">
        <v>4627</v>
      </c>
      <c r="M2407" s="4" t="s">
        <v>4632</v>
      </c>
      <c r="N2407" s="4">
        <f>VLOOKUP(I2407,BaseModelo!$A$2:$E$5075,5)</f>
        <v>10</v>
      </c>
      <c r="P2407" s="15">
        <v>142.00000000000003</v>
      </c>
      <c r="Q2407" s="4">
        <f>VLOOKUP(I2407,BaseModelo!$A$2:$E$5075,3)</f>
        <v>0</v>
      </c>
      <c r="R2407" s="4">
        <f t="shared" si="740"/>
        <v>32283000</v>
      </c>
      <c r="S2407" s="16">
        <f t="shared" si="741"/>
        <v>2.168323885636403E-4</v>
      </c>
      <c r="T2407" s="4">
        <f t="shared" si="752"/>
        <v>3.0790199176036922E-2</v>
      </c>
      <c r="U2407" s="4">
        <f t="shared" si="753"/>
        <v>3.0790199176036929E-2</v>
      </c>
      <c r="V2407" s="6">
        <f t="shared" si="742"/>
        <v>0</v>
      </c>
      <c r="W2407" s="16" t="str">
        <f t="shared" si="743"/>
        <v/>
      </c>
      <c r="X2407" s="4" t="str">
        <f t="shared" si="754"/>
        <v/>
      </c>
      <c r="Y2407" s="4" t="str">
        <f t="shared" si="744"/>
        <v/>
      </c>
      <c r="Z2407" s="4">
        <f t="shared" si="745"/>
        <v>4121000</v>
      </c>
      <c r="AA2407" s="16">
        <f t="shared" si="746"/>
        <v>1.6986168405726766E-3</v>
      </c>
      <c r="AB2407" s="15">
        <f t="shared" si="755"/>
        <v>0.24120359136132008</v>
      </c>
      <c r="AC2407" s="15">
        <f t="shared" si="756"/>
        <v>0.24120359136132014</v>
      </c>
      <c r="AD2407" s="4">
        <v>160320</v>
      </c>
      <c r="AE2407" s="26">
        <v>1758.65</v>
      </c>
      <c r="AF2407" s="26">
        <v>1657.235475181458</v>
      </c>
      <c r="AG2407" s="4">
        <f t="shared" si="757"/>
        <v>2105000</v>
      </c>
      <c r="AH2407" s="16">
        <f t="shared" si="747"/>
        <v>3.3254156769596198E-3</v>
      </c>
      <c r="AI2407" s="15">
        <f t="shared" si="748"/>
        <v>0.47220902612826604</v>
      </c>
      <c r="AJ2407" s="15">
        <f t="shared" si="749"/>
        <v>0.4722090261282661</v>
      </c>
      <c r="AK2407" s="4">
        <f t="shared" si="750"/>
        <v>15073000</v>
      </c>
      <c r="AL2407" s="27">
        <f t="shared" si="751"/>
        <v>4.6440655476680156E-4</v>
      </c>
      <c r="AM2407" s="15">
        <f t="shared" si="758"/>
        <v>6.5945730776885828E-2</v>
      </c>
      <c r="AN2407" s="15">
        <f t="shared" si="759"/>
        <v>1.4299170319926922E-5</v>
      </c>
    </row>
    <row r="2408" spans="1:40" x14ac:dyDescent="0.2">
      <c r="A2408" s="4" t="s">
        <v>4627</v>
      </c>
      <c r="B2408" s="3" t="s">
        <v>17</v>
      </c>
      <c r="C2408" s="6">
        <v>160320</v>
      </c>
      <c r="D2408" s="3" t="s">
        <v>585</v>
      </c>
      <c r="E2408" s="6">
        <v>160322</v>
      </c>
      <c r="F2408" s="3" t="s">
        <v>3222</v>
      </c>
      <c r="G2408" s="8">
        <v>7000</v>
      </c>
      <c r="H2408" s="6">
        <v>142</v>
      </c>
      <c r="I2408" s="6">
        <v>159527</v>
      </c>
      <c r="J2408" s="13">
        <v>45169</v>
      </c>
      <c r="K2408" s="9">
        <v>5530.4426510902695</v>
      </c>
      <c r="L2408" s="4" t="s">
        <v>4627</v>
      </c>
      <c r="M2408" s="4" t="s">
        <v>4632</v>
      </c>
      <c r="N2408" s="4">
        <f>VLOOKUP(I2408,BaseModelo!$A$2:$E$5075,5)</f>
        <v>9</v>
      </c>
      <c r="P2408" s="15">
        <v>142.00000000000003</v>
      </c>
      <c r="Q2408" s="4">
        <f>VLOOKUP(I2408,BaseModelo!$A$2:$E$5075,3)</f>
        <v>147</v>
      </c>
      <c r="R2408" s="4">
        <f t="shared" si="740"/>
        <v>32283000</v>
      </c>
      <c r="S2408" s="16">
        <f t="shared" si="741"/>
        <v>2.168323885636403E-4</v>
      </c>
      <c r="T2408" s="4">
        <f t="shared" si="752"/>
        <v>3.0790199176036922E-2</v>
      </c>
      <c r="U2408" s="4">
        <f t="shared" si="753"/>
        <v>3.0790199176036929E-2</v>
      </c>
      <c r="V2408" s="6">
        <f t="shared" si="742"/>
        <v>0</v>
      </c>
      <c r="W2408" s="16" t="str">
        <f t="shared" si="743"/>
        <v/>
      </c>
      <c r="X2408" s="4" t="str">
        <f t="shared" si="754"/>
        <v/>
      </c>
      <c r="Y2408" s="4" t="str">
        <f t="shared" si="744"/>
        <v/>
      </c>
      <c r="Z2408" s="4">
        <f t="shared" si="745"/>
        <v>5305000</v>
      </c>
      <c r="AA2408" s="16">
        <f t="shared" si="746"/>
        <v>1.3195098963242225E-3</v>
      </c>
      <c r="AB2408" s="15">
        <f t="shared" si="755"/>
        <v>0.18737040527803958</v>
      </c>
      <c r="AC2408" s="15">
        <f t="shared" si="756"/>
        <v>0.18737040527803964</v>
      </c>
      <c r="AD2408" s="4">
        <v>160320</v>
      </c>
      <c r="AE2408" s="26">
        <v>1758.65</v>
      </c>
      <c r="AF2408" s="26">
        <v>1657.235475181458</v>
      </c>
      <c r="AG2408" s="4">
        <f t="shared" si="757"/>
        <v>2114000</v>
      </c>
      <c r="AH2408" s="16">
        <f t="shared" si="747"/>
        <v>3.3112582781456954E-3</v>
      </c>
      <c r="AI2408" s="15">
        <f t="shared" si="748"/>
        <v>0.47019867549668876</v>
      </c>
      <c r="AJ2408" s="15">
        <f t="shared" si="749"/>
        <v>0.47019867549668881</v>
      </c>
      <c r="AK2408" s="4">
        <f t="shared" si="750"/>
        <v>15073000</v>
      </c>
      <c r="AL2408" s="27">
        <f t="shared" si="751"/>
        <v>4.6440655476680156E-4</v>
      </c>
      <c r="AM2408" s="15">
        <f t="shared" si="758"/>
        <v>6.5945730776885828E-2</v>
      </c>
      <c r="AN2408" s="15">
        <f t="shared" si="759"/>
        <v>1.4299170319926922E-5</v>
      </c>
    </row>
    <row r="2409" spans="1:40" x14ac:dyDescent="0.2">
      <c r="A2409" s="4" t="s">
        <v>4627</v>
      </c>
      <c r="B2409" s="3" t="s">
        <v>17</v>
      </c>
      <c r="C2409" s="6">
        <v>160320</v>
      </c>
      <c r="D2409" s="3" t="s">
        <v>585</v>
      </c>
      <c r="E2409" s="6">
        <v>160323</v>
      </c>
      <c r="F2409" s="3" t="s">
        <v>3223</v>
      </c>
      <c r="G2409" s="8">
        <v>9000</v>
      </c>
      <c r="H2409" s="6">
        <v>142</v>
      </c>
      <c r="I2409" s="6">
        <v>159498</v>
      </c>
      <c r="J2409" s="13">
        <v>45169</v>
      </c>
      <c r="K2409" s="9">
        <v>7110.5691228303458</v>
      </c>
      <c r="L2409" s="4" t="s">
        <v>4627</v>
      </c>
      <c r="M2409" s="4" t="s">
        <v>4632</v>
      </c>
      <c r="N2409" s="4">
        <f>VLOOKUP(I2409,BaseModelo!$A$2:$E$5075,5)</f>
        <v>7</v>
      </c>
      <c r="P2409" s="15">
        <v>142.00000000000003</v>
      </c>
      <c r="Q2409" s="4">
        <f>VLOOKUP(I2409,BaseModelo!$A$2:$E$5075,3)</f>
        <v>127</v>
      </c>
      <c r="R2409" s="4">
        <f t="shared" si="740"/>
        <v>32283000</v>
      </c>
      <c r="S2409" s="16">
        <f t="shared" si="741"/>
        <v>2.7878449958182325E-4</v>
      </c>
      <c r="T2409" s="4">
        <f t="shared" si="752"/>
        <v>3.9587398940618898E-2</v>
      </c>
      <c r="U2409" s="4">
        <f t="shared" si="753"/>
        <v>3.9587398940618912E-2</v>
      </c>
      <c r="V2409" s="6">
        <f t="shared" si="742"/>
        <v>0</v>
      </c>
      <c r="W2409" s="16" t="str">
        <f t="shared" si="743"/>
        <v/>
      </c>
      <c r="X2409" s="4" t="str">
        <f t="shared" si="754"/>
        <v/>
      </c>
      <c r="Y2409" s="4" t="str">
        <f t="shared" si="744"/>
        <v/>
      </c>
      <c r="Z2409" s="4">
        <f t="shared" si="745"/>
        <v>4022000</v>
      </c>
      <c r="AA2409" s="16">
        <f t="shared" si="746"/>
        <v>2.2376926902038788E-3</v>
      </c>
      <c r="AB2409" s="15">
        <f t="shared" si="755"/>
        <v>0.31775236200895079</v>
      </c>
      <c r="AC2409" s="15">
        <f t="shared" si="756"/>
        <v>0.31775236200895085</v>
      </c>
      <c r="AD2409" s="4">
        <v>160320</v>
      </c>
      <c r="AE2409" s="26">
        <v>2255.2800000000002</v>
      </c>
      <c r="AF2409" s="26">
        <v>2125.226749192414</v>
      </c>
      <c r="AG2409" s="4">
        <f t="shared" si="757"/>
        <v>1778000</v>
      </c>
      <c r="AH2409" s="16">
        <f t="shared" si="747"/>
        <v>5.0618672665916761E-3</v>
      </c>
      <c r="AI2409" s="15">
        <f t="shared" si="748"/>
        <v>0.71878515185601799</v>
      </c>
      <c r="AJ2409" s="15">
        <f t="shared" si="749"/>
        <v>0.7187851518560181</v>
      </c>
      <c r="AK2409" s="4">
        <f t="shared" si="750"/>
        <v>15073000</v>
      </c>
      <c r="AL2409" s="27">
        <f t="shared" si="751"/>
        <v>5.9709414184303054E-4</v>
      </c>
      <c r="AM2409" s="15">
        <f t="shared" si="758"/>
        <v>8.478736814171034E-2</v>
      </c>
      <c r="AN2409" s="15">
        <f t="shared" si="759"/>
        <v>2.3637403998246546E-5</v>
      </c>
    </row>
    <row r="2410" spans="1:40" x14ac:dyDescent="0.2">
      <c r="A2410" s="4" t="s">
        <v>4627</v>
      </c>
      <c r="B2410" s="3" t="s">
        <v>17</v>
      </c>
      <c r="C2410" s="6">
        <v>160320</v>
      </c>
      <c r="D2410" s="3" t="s">
        <v>585</v>
      </c>
      <c r="E2410" s="6">
        <v>160324</v>
      </c>
      <c r="F2410" s="3" t="s">
        <v>3224</v>
      </c>
      <c r="G2410" s="8">
        <v>7000</v>
      </c>
      <c r="H2410" s="6">
        <v>142</v>
      </c>
      <c r="I2410" s="6">
        <v>159833</v>
      </c>
      <c r="J2410" s="13">
        <v>45169</v>
      </c>
      <c r="K2410" s="9">
        <v>5530.4426510902695</v>
      </c>
      <c r="L2410" s="4" t="s">
        <v>4627</v>
      </c>
      <c r="M2410" s="4" t="s">
        <v>4632</v>
      </c>
      <c r="N2410" s="4">
        <f>VLOOKUP(I2410,BaseModelo!$A$2:$E$5075,5)</f>
        <v>6</v>
      </c>
      <c r="P2410" s="15">
        <v>142.00000000000003</v>
      </c>
      <c r="Q2410" s="4">
        <f>VLOOKUP(I2410,BaseModelo!$A$2:$E$5075,3)</f>
        <v>115</v>
      </c>
      <c r="R2410" s="4">
        <f t="shared" si="740"/>
        <v>32283000</v>
      </c>
      <c r="S2410" s="16">
        <f t="shared" si="741"/>
        <v>2.168323885636403E-4</v>
      </c>
      <c r="T2410" s="4">
        <f t="shared" si="752"/>
        <v>3.0790199176036922E-2</v>
      </c>
      <c r="U2410" s="4">
        <f t="shared" si="753"/>
        <v>3.0790199176036929E-2</v>
      </c>
      <c r="V2410" s="6">
        <f t="shared" si="742"/>
        <v>0</v>
      </c>
      <c r="W2410" s="16" t="str">
        <f t="shared" si="743"/>
        <v/>
      </c>
      <c r="X2410" s="4" t="str">
        <f t="shared" si="754"/>
        <v/>
      </c>
      <c r="Y2410" s="4" t="str">
        <f t="shared" si="744"/>
        <v/>
      </c>
      <c r="Z2410" s="4">
        <f t="shared" si="745"/>
        <v>4853000</v>
      </c>
      <c r="AA2410" s="16">
        <f t="shared" si="746"/>
        <v>1.4424067587059551E-3</v>
      </c>
      <c r="AB2410" s="15">
        <f t="shared" si="755"/>
        <v>0.20482175973624561</v>
      </c>
      <c r="AC2410" s="15">
        <f t="shared" si="756"/>
        <v>0.20482175973624567</v>
      </c>
      <c r="AD2410" s="4">
        <v>160320</v>
      </c>
      <c r="AE2410" s="26">
        <v>1758.65</v>
      </c>
      <c r="AF2410" s="26">
        <v>1657.235475181458</v>
      </c>
      <c r="AG2410" s="4">
        <f t="shared" si="757"/>
        <v>1993000</v>
      </c>
      <c r="AH2410" s="16">
        <f t="shared" si="747"/>
        <v>3.5122930255895636E-3</v>
      </c>
      <c r="AI2410" s="15">
        <f t="shared" si="748"/>
        <v>0.498745609633718</v>
      </c>
      <c r="AJ2410" s="15">
        <f t="shared" si="749"/>
        <v>0.49874560963371811</v>
      </c>
      <c r="AK2410" s="4">
        <f t="shared" si="750"/>
        <v>15073000</v>
      </c>
      <c r="AL2410" s="27">
        <f t="shared" si="751"/>
        <v>4.6440655476680156E-4</v>
      </c>
      <c r="AM2410" s="15">
        <f t="shared" si="758"/>
        <v>6.5945730776885828E-2</v>
      </c>
      <c r="AN2410" s="15">
        <f t="shared" si="759"/>
        <v>1.4299170319926922E-5</v>
      </c>
    </row>
    <row r="2411" spans="1:40" x14ac:dyDescent="0.2">
      <c r="A2411" s="4" t="s">
        <v>4627</v>
      </c>
      <c r="B2411" s="3" t="s">
        <v>17</v>
      </c>
      <c r="C2411" s="6">
        <v>160320</v>
      </c>
      <c r="D2411" s="3" t="s">
        <v>585</v>
      </c>
      <c r="E2411" s="6">
        <v>160326</v>
      </c>
      <c r="F2411" s="3" t="s">
        <v>3225</v>
      </c>
      <c r="G2411" s="8">
        <v>7000</v>
      </c>
      <c r="H2411" s="6">
        <v>142</v>
      </c>
      <c r="I2411" s="6">
        <v>159529</v>
      </c>
      <c r="J2411" s="13">
        <v>45169</v>
      </c>
      <c r="K2411" s="9">
        <v>5530.4426510902695</v>
      </c>
      <c r="L2411" s="4" t="s">
        <v>4627</v>
      </c>
      <c r="M2411" s="4" t="s">
        <v>4632</v>
      </c>
      <c r="N2411" s="4">
        <f>VLOOKUP(I2411,BaseModelo!$A$2:$E$5075,5)</f>
        <v>8</v>
      </c>
      <c r="P2411" s="15">
        <v>142.00000000000003</v>
      </c>
      <c r="Q2411" s="4">
        <f>VLOOKUP(I2411,BaseModelo!$A$2:$E$5075,3)</f>
        <v>132</v>
      </c>
      <c r="R2411" s="4">
        <f t="shared" si="740"/>
        <v>32283000</v>
      </c>
      <c r="S2411" s="16">
        <f t="shared" si="741"/>
        <v>2.168323885636403E-4</v>
      </c>
      <c r="T2411" s="4">
        <f t="shared" si="752"/>
        <v>3.0790199176036922E-2</v>
      </c>
      <c r="U2411" s="4">
        <f t="shared" si="753"/>
        <v>3.0790199176036929E-2</v>
      </c>
      <c r="V2411" s="6">
        <f t="shared" si="742"/>
        <v>0</v>
      </c>
      <c r="W2411" s="16" t="str">
        <f t="shared" si="743"/>
        <v/>
      </c>
      <c r="X2411" s="4" t="str">
        <f t="shared" si="754"/>
        <v/>
      </c>
      <c r="Y2411" s="4" t="str">
        <f t="shared" si="744"/>
        <v/>
      </c>
      <c r="Z2411" s="4">
        <f t="shared" si="745"/>
        <v>5836000</v>
      </c>
      <c r="AA2411" s="16">
        <f t="shared" si="746"/>
        <v>1.199451679232351E-3</v>
      </c>
      <c r="AB2411" s="15">
        <f t="shared" si="755"/>
        <v>0.17032213845099384</v>
      </c>
      <c r="AC2411" s="15">
        <f t="shared" si="756"/>
        <v>0.17032213845099387</v>
      </c>
      <c r="AD2411" s="4">
        <v>160320</v>
      </c>
      <c r="AE2411" s="26">
        <v>1758.65</v>
      </c>
      <c r="AF2411" s="26">
        <v>1657.235475181458</v>
      </c>
      <c r="AG2411" s="4">
        <f t="shared" si="757"/>
        <v>2254000</v>
      </c>
      <c r="AH2411" s="16">
        <f t="shared" si="747"/>
        <v>3.105590062111801E-3</v>
      </c>
      <c r="AI2411" s="15">
        <f t="shared" si="748"/>
        <v>0.44099378881987572</v>
      </c>
      <c r="AJ2411" s="15">
        <f t="shared" si="749"/>
        <v>0.44099378881987583</v>
      </c>
      <c r="AK2411" s="4">
        <f t="shared" si="750"/>
        <v>15073000</v>
      </c>
      <c r="AL2411" s="27">
        <f t="shared" si="751"/>
        <v>4.6440655476680156E-4</v>
      </c>
      <c r="AM2411" s="15">
        <f t="shared" si="758"/>
        <v>6.5945730776885828E-2</v>
      </c>
      <c r="AN2411" s="15">
        <f t="shared" si="759"/>
        <v>1.4299170319926922E-5</v>
      </c>
    </row>
    <row r="2412" spans="1:40" x14ac:dyDescent="0.2">
      <c r="A2412" s="4" t="s">
        <v>4629</v>
      </c>
      <c r="B2412" s="3" t="s">
        <v>2</v>
      </c>
      <c r="C2412" s="6">
        <v>160353</v>
      </c>
      <c r="D2412" s="3" t="s">
        <v>402</v>
      </c>
      <c r="E2412" s="6">
        <v>160360</v>
      </c>
      <c r="F2412" s="3" t="s">
        <v>3228</v>
      </c>
      <c r="G2412" s="8">
        <v>5000</v>
      </c>
      <c r="H2412" s="6">
        <v>147</v>
      </c>
      <c r="I2412" s="6">
        <v>160172</v>
      </c>
      <c r="J2412" s="13">
        <v>45169</v>
      </c>
      <c r="K2412" s="9">
        <v>4454.7488608736312</v>
      </c>
      <c r="L2412" s="4" t="s">
        <v>4629</v>
      </c>
      <c r="M2412" s="4" t="s">
        <v>4632</v>
      </c>
      <c r="N2412" s="4">
        <f>VLOOKUP(I2412,BaseModelo!$A$2:$E$5075,5)</f>
        <v>10</v>
      </c>
      <c r="P2412" s="15">
        <v>147</v>
      </c>
      <c r="Q2412" s="4">
        <f>VLOOKUP(I2412,BaseModelo!$A$2:$E$5075,3)</f>
        <v>0</v>
      </c>
      <c r="R2412" s="4">
        <f t="shared" si="740"/>
        <v>32283000</v>
      </c>
      <c r="S2412" s="16">
        <f t="shared" si="741"/>
        <v>1.5488027754545735E-4</v>
      </c>
      <c r="T2412" s="4">
        <f t="shared" si="752"/>
        <v>2.2767400799182231E-2</v>
      </c>
      <c r="U2412" s="4">
        <f t="shared" si="753"/>
        <v>2.2767400799182231E-2</v>
      </c>
      <c r="V2412" s="6">
        <f t="shared" si="742"/>
        <v>0</v>
      </c>
      <c r="W2412" s="16" t="str">
        <f t="shared" si="743"/>
        <v/>
      </c>
      <c r="X2412" s="4" t="str">
        <f t="shared" si="754"/>
        <v/>
      </c>
      <c r="Y2412" s="4" t="str">
        <f t="shared" si="744"/>
        <v/>
      </c>
      <c r="Z2412" s="4">
        <f t="shared" si="745"/>
        <v>4121000</v>
      </c>
      <c r="AA2412" s="16">
        <f t="shared" si="746"/>
        <v>1.2132977432661976E-3</v>
      </c>
      <c r="AB2412" s="15">
        <f t="shared" si="755"/>
        <v>0.17835476826013105</v>
      </c>
      <c r="AC2412" s="15">
        <f t="shared" si="756"/>
        <v>0.17835476826013105</v>
      </c>
      <c r="AD2412" s="4">
        <v>160353</v>
      </c>
      <c r="AE2412" s="26">
        <v>1303.3399999999999</v>
      </c>
      <c r="AF2412" s="26">
        <v>1303.3399999999999</v>
      </c>
      <c r="AG2412" s="4">
        <f t="shared" si="757"/>
        <v>170000</v>
      </c>
      <c r="AH2412" s="16">
        <f t="shared" si="747"/>
        <v>2.9411764705882353E-2</v>
      </c>
      <c r="AI2412" s="15">
        <f t="shared" si="748"/>
        <v>4.3235294117647056</v>
      </c>
      <c r="AJ2412" s="15">
        <f t="shared" si="749"/>
        <v>4.3235294117647056</v>
      </c>
      <c r="AK2412" s="4">
        <f t="shared" si="750"/>
        <v>891000</v>
      </c>
      <c r="AL2412" s="27">
        <f t="shared" si="751"/>
        <v>5.6116722783389446E-3</v>
      </c>
      <c r="AM2412" s="15">
        <f t="shared" si="758"/>
        <v>0.82491582491582482</v>
      </c>
      <c r="AN2412" s="15">
        <f t="shared" si="759"/>
        <v>1.2776319191460286E-4</v>
      </c>
    </row>
    <row r="2413" spans="1:40" x14ac:dyDescent="0.2">
      <c r="A2413" s="4" t="s">
        <v>4627</v>
      </c>
      <c r="B2413" s="2" t="s">
        <v>5</v>
      </c>
      <c r="C2413" s="5">
        <v>160473</v>
      </c>
      <c r="D2413" s="2" t="s">
        <v>586</v>
      </c>
      <c r="E2413" s="5">
        <v>160474</v>
      </c>
      <c r="F2413" s="2" t="s">
        <v>3229</v>
      </c>
      <c r="G2413" s="7">
        <v>10000</v>
      </c>
      <c r="H2413" s="5">
        <v>100</v>
      </c>
      <c r="I2413" s="6">
        <v>159585</v>
      </c>
      <c r="J2413" s="13">
        <v>45169</v>
      </c>
      <c r="K2413" s="9">
        <v>10000</v>
      </c>
      <c r="L2413" s="4" t="s">
        <v>4627</v>
      </c>
      <c r="M2413" s="4" t="s">
        <v>4632</v>
      </c>
      <c r="N2413" s="4">
        <f>VLOOKUP(I2413,BaseModelo!$A$2:$E$5075,5)</f>
        <v>7</v>
      </c>
      <c r="P2413" s="15">
        <v>142.00000000000003</v>
      </c>
      <c r="Q2413" s="4">
        <f>VLOOKUP(I2413,BaseModelo!$A$2:$E$5075,3)</f>
        <v>127</v>
      </c>
      <c r="R2413" s="4">
        <f t="shared" si="740"/>
        <v>32283000</v>
      </c>
      <c r="S2413" s="16">
        <f t="shared" si="741"/>
        <v>3.0976055509091471E-4</v>
      </c>
      <c r="T2413" s="4">
        <f t="shared" si="752"/>
        <v>3.0976055509091473E-2</v>
      </c>
      <c r="U2413" s="4">
        <f t="shared" si="753"/>
        <v>4.3985998822909898E-2</v>
      </c>
      <c r="V2413" s="6">
        <f t="shared" si="742"/>
        <v>0</v>
      </c>
      <c r="W2413" s="16" t="str">
        <f t="shared" si="743"/>
        <v/>
      </c>
      <c r="X2413" s="4" t="str">
        <f t="shared" si="754"/>
        <v/>
      </c>
      <c r="Y2413" s="4" t="str">
        <f t="shared" si="744"/>
        <v/>
      </c>
      <c r="Z2413" s="4">
        <f t="shared" si="745"/>
        <v>4022000</v>
      </c>
      <c r="AA2413" s="16">
        <f t="shared" si="746"/>
        <v>2.4863252113376429E-3</v>
      </c>
      <c r="AB2413" s="15">
        <f t="shared" si="755"/>
        <v>0.24863252113376427</v>
      </c>
      <c r="AC2413" s="15">
        <f t="shared" si="756"/>
        <v>0.35305818000994538</v>
      </c>
      <c r="AD2413" s="4">
        <v>160473</v>
      </c>
      <c r="AE2413" s="26">
        <v>1738.06</v>
      </c>
      <c r="AF2413" s="26">
        <v>1738.06</v>
      </c>
      <c r="AG2413" s="4">
        <f t="shared" si="757"/>
        <v>1778000</v>
      </c>
      <c r="AH2413" s="16">
        <f t="shared" si="747"/>
        <v>5.6242969628796397E-3</v>
      </c>
      <c r="AI2413" s="15">
        <f t="shared" si="748"/>
        <v>0.56242969628796402</v>
      </c>
      <c r="AJ2413" s="15">
        <f t="shared" si="749"/>
        <v>0.79865016872890904</v>
      </c>
      <c r="AK2413" s="4">
        <f t="shared" si="750"/>
        <v>15073000</v>
      </c>
      <c r="AL2413" s="27">
        <f t="shared" si="751"/>
        <v>6.6343793538114506E-4</v>
      </c>
      <c r="AM2413" s="15">
        <f t="shared" si="758"/>
        <v>6.6343793538114509E-2</v>
      </c>
      <c r="AN2413" s="15">
        <f t="shared" si="759"/>
        <v>2.918198024474882E-5</v>
      </c>
    </row>
    <row r="2414" spans="1:40" x14ac:dyDescent="0.2">
      <c r="A2414" s="4" t="s">
        <v>4627</v>
      </c>
      <c r="B2414" s="3" t="s">
        <v>5</v>
      </c>
      <c r="C2414" s="6">
        <v>160473</v>
      </c>
      <c r="D2414" s="3" t="s">
        <v>586</v>
      </c>
      <c r="E2414" s="6">
        <v>160476</v>
      </c>
      <c r="F2414" s="3" t="s">
        <v>3232</v>
      </c>
      <c r="G2414" s="8">
        <v>7000</v>
      </c>
      <c r="H2414" s="6">
        <v>90</v>
      </c>
      <c r="I2414" s="6">
        <v>159513</v>
      </c>
      <c r="J2414" s="13">
        <v>45169</v>
      </c>
      <c r="K2414" s="9">
        <v>7000</v>
      </c>
      <c r="L2414" s="4" t="s">
        <v>4627</v>
      </c>
      <c r="M2414" s="4" t="s">
        <v>4632</v>
      </c>
      <c r="N2414" s="4">
        <f>VLOOKUP(I2414,BaseModelo!$A$2:$E$5075,5)</f>
        <v>6</v>
      </c>
      <c r="P2414" s="15">
        <v>142.00000000000003</v>
      </c>
      <c r="Q2414" s="4">
        <f>VLOOKUP(I2414,BaseModelo!$A$2:$E$5075,3)</f>
        <v>115</v>
      </c>
      <c r="R2414" s="4">
        <f t="shared" si="740"/>
        <v>32283000</v>
      </c>
      <c r="S2414" s="16">
        <f t="shared" si="741"/>
        <v>2.168323885636403E-4</v>
      </c>
      <c r="T2414" s="4">
        <f t="shared" si="752"/>
        <v>1.9514914970727628E-2</v>
      </c>
      <c r="U2414" s="4">
        <f t="shared" si="753"/>
        <v>3.0790199176036929E-2</v>
      </c>
      <c r="V2414" s="6">
        <f t="shared" si="742"/>
        <v>0</v>
      </c>
      <c r="W2414" s="16" t="str">
        <f t="shared" si="743"/>
        <v/>
      </c>
      <c r="X2414" s="4" t="str">
        <f t="shared" si="754"/>
        <v/>
      </c>
      <c r="Y2414" s="4" t="str">
        <f t="shared" si="744"/>
        <v/>
      </c>
      <c r="Z2414" s="4">
        <f t="shared" si="745"/>
        <v>4853000</v>
      </c>
      <c r="AA2414" s="16">
        <f t="shared" si="746"/>
        <v>1.4424067587059551E-3</v>
      </c>
      <c r="AB2414" s="15">
        <f t="shared" si="755"/>
        <v>0.12981660828353594</v>
      </c>
      <c r="AC2414" s="15">
        <f t="shared" si="756"/>
        <v>0.20482175973624567</v>
      </c>
      <c r="AD2414" s="4">
        <v>160473</v>
      </c>
      <c r="AE2414" s="26">
        <v>1082.68</v>
      </c>
      <c r="AF2414" s="26">
        <v>1082.68</v>
      </c>
      <c r="AG2414" s="4">
        <f t="shared" si="757"/>
        <v>1993000</v>
      </c>
      <c r="AH2414" s="16">
        <f t="shared" si="747"/>
        <v>3.5122930255895636E-3</v>
      </c>
      <c r="AI2414" s="15">
        <f t="shared" si="748"/>
        <v>0.31610637230306071</v>
      </c>
      <c r="AJ2414" s="15">
        <f t="shared" si="749"/>
        <v>0.49874560963371811</v>
      </c>
      <c r="AK2414" s="4">
        <f t="shared" si="750"/>
        <v>15073000</v>
      </c>
      <c r="AL2414" s="27">
        <f t="shared" si="751"/>
        <v>4.6440655476680156E-4</v>
      </c>
      <c r="AM2414" s="15">
        <f t="shared" si="758"/>
        <v>4.179658992901214E-2</v>
      </c>
      <c r="AN2414" s="15">
        <f t="shared" si="759"/>
        <v>1.4299170319926922E-5</v>
      </c>
    </row>
    <row r="2415" spans="1:40" x14ac:dyDescent="0.2">
      <c r="A2415" s="4" t="s">
        <v>4627</v>
      </c>
      <c r="B2415" s="3" t="s">
        <v>5</v>
      </c>
      <c r="C2415" s="6">
        <v>160473</v>
      </c>
      <c r="D2415" s="3" t="s">
        <v>586</v>
      </c>
      <c r="E2415" s="6">
        <v>160477</v>
      </c>
      <c r="F2415" s="3" t="s">
        <v>3233</v>
      </c>
      <c r="G2415" s="8">
        <v>7000</v>
      </c>
      <c r="H2415" s="6">
        <v>142</v>
      </c>
      <c r="I2415" s="6">
        <v>159515</v>
      </c>
      <c r="J2415" s="13">
        <v>45169</v>
      </c>
      <c r="K2415" s="9">
        <v>7000</v>
      </c>
      <c r="L2415" s="4" t="s">
        <v>4627</v>
      </c>
      <c r="M2415" s="4" t="s">
        <v>4632</v>
      </c>
      <c r="N2415" s="4">
        <f>VLOOKUP(I2415,BaseModelo!$A$2:$E$5075,5)</f>
        <v>6</v>
      </c>
      <c r="P2415" s="15">
        <v>142.00000000000003</v>
      </c>
      <c r="Q2415" s="4">
        <f>VLOOKUP(I2415,BaseModelo!$A$2:$E$5075,3)</f>
        <v>115</v>
      </c>
      <c r="R2415" s="4">
        <f t="shared" si="740"/>
        <v>32283000</v>
      </c>
      <c r="S2415" s="16">
        <f t="shared" si="741"/>
        <v>2.168323885636403E-4</v>
      </c>
      <c r="T2415" s="4">
        <f t="shared" si="752"/>
        <v>3.0790199176036922E-2</v>
      </c>
      <c r="U2415" s="4">
        <f t="shared" si="753"/>
        <v>3.0790199176036929E-2</v>
      </c>
      <c r="V2415" s="6">
        <f t="shared" si="742"/>
        <v>0</v>
      </c>
      <c r="W2415" s="16" t="str">
        <f t="shared" si="743"/>
        <v/>
      </c>
      <c r="X2415" s="4" t="str">
        <f t="shared" si="754"/>
        <v/>
      </c>
      <c r="Y2415" s="4" t="str">
        <f t="shared" si="744"/>
        <v/>
      </c>
      <c r="Z2415" s="4">
        <f t="shared" si="745"/>
        <v>4853000</v>
      </c>
      <c r="AA2415" s="16">
        <f t="shared" si="746"/>
        <v>1.4424067587059551E-3</v>
      </c>
      <c r="AB2415" s="15">
        <f t="shared" si="755"/>
        <v>0.20482175973624561</v>
      </c>
      <c r="AC2415" s="15">
        <f t="shared" si="756"/>
        <v>0.20482175973624567</v>
      </c>
      <c r="AD2415" s="4">
        <v>160473</v>
      </c>
      <c r="AE2415" s="26">
        <v>1758.65</v>
      </c>
      <c r="AF2415" s="26">
        <v>1758.65</v>
      </c>
      <c r="AG2415" s="4">
        <f t="shared" si="757"/>
        <v>1993000</v>
      </c>
      <c r="AH2415" s="16">
        <f t="shared" si="747"/>
        <v>3.5122930255895636E-3</v>
      </c>
      <c r="AI2415" s="15">
        <f t="shared" si="748"/>
        <v>0.498745609633718</v>
      </c>
      <c r="AJ2415" s="15">
        <f t="shared" si="749"/>
        <v>0.49874560963371811</v>
      </c>
      <c r="AK2415" s="4">
        <f t="shared" si="750"/>
        <v>15073000</v>
      </c>
      <c r="AL2415" s="27">
        <f t="shared" si="751"/>
        <v>4.6440655476680156E-4</v>
      </c>
      <c r="AM2415" s="15">
        <f t="shared" si="758"/>
        <v>6.5945730776885828E-2</v>
      </c>
      <c r="AN2415" s="15">
        <f t="shared" si="759"/>
        <v>1.4299170319926922E-5</v>
      </c>
    </row>
    <row r="2416" spans="1:40" x14ac:dyDescent="0.2">
      <c r="A2416" s="4" t="s">
        <v>4627</v>
      </c>
      <c r="B2416" s="3" t="s">
        <v>5</v>
      </c>
      <c r="C2416" s="6">
        <v>160473</v>
      </c>
      <c r="D2416" s="3" t="s">
        <v>586</v>
      </c>
      <c r="E2416" s="6">
        <v>160478</v>
      </c>
      <c r="F2416" s="3" t="s">
        <v>3234</v>
      </c>
      <c r="G2416" s="8">
        <v>10000</v>
      </c>
      <c r="H2416" s="6">
        <v>90</v>
      </c>
      <c r="I2416" s="6">
        <v>160115</v>
      </c>
      <c r="J2416" s="13">
        <v>45169</v>
      </c>
      <c r="K2416" s="9">
        <v>10000</v>
      </c>
      <c r="L2416" s="4" t="s">
        <v>4627</v>
      </c>
      <c r="M2416" s="4" t="s">
        <v>4632</v>
      </c>
      <c r="N2416" s="4">
        <f>VLOOKUP(I2416,BaseModelo!$A$2:$E$5075,5)</f>
        <v>6</v>
      </c>
      <c r="P2416" s="15">
        <v>142.00000000000003</v>
      </c>
      <c r="Q2416" s="4">
        <f>VLOOKUP(I2416,BaseModelo!$A$2:$E$5075,3)</f>
        <v>115</v>
      </c>
      <c r="R2416" s="4">
        <f t="shared" si="740"/>
        <v>32283000</v>
      </c>
      <c r="S2416" s="16">
        <f t="shared" si="741"/>
        <v>3.0976055509091471E-4</v>
      </c>
      <c r="T2416" s="4">
        <f t="shared" si="752"/>
        <v>2.7878449958182325E-2</v>
      </c>
      <c r="U2416" s="4">
        <f t="shared" si="753"/>
        <v>4.3985998822909898E-2</v>
      </c>
      <c r="V2416" s="6">
        <f t="shared" si="742"/>
        <v>0</v>
      </c>
      <c r="W2416" s="16" t="str">
        <f t="shared" si="743"/>
        <v/>
      </c>
      <c r="X2416" s="4" t="str">
        <f t="shared" si="754"/>
        <v/>
      </c>
      <c r="Y2416" s="4" t="str">
        <f t="shared" si="744"/>
        <v/>
      </c>
      <c r="Z2416" s="4">
        <f t="shared" si="745"/>
        <v>4853000</v>
      </c>
      <c r="AA2416" s="16">
        <f t="shared" si="746"/>
        <v>2.0605810838656502E-3</v>
      </c>
      <c r="AB2416" s="15">
        <f t="shared" si="755"/>
        <v>0.18545229754790851</v>
      </c>
      <c r="AC2416" s="15">
        <f t="shared" si="756"/>
        <v>0.29260251390892239</v>
      </c>
      <c r="AD2416" s="4">
        <v>160473</v>
      </c>
      <c r="AE2416" s="26">
        <v>1544.8</v>
      </c>
      <c r="AF2416" s="26">
        <v>1544.8</v>
      </c>
      <c r="AG2416" s="4">
        <f t="shared" si="757"/>
        <v>1993000</v>
      </c>
      <c r="AH2416" s="16">
        <f t="shared" si="747"/>
        <v>5.0175614651279477E-3</v>
      </c>
      <c r="AI2416" s="15">
        <f t="shared" si="748"/>
        <v>0.45158053186151531</v>
      </c>
      <c r="AJ2416" s="15">
        <f t="shared" si="749"/>
        <v>0.71249372804816868</v>
      </c>
      <c r="AK2416" s="4">
        <f t="shared" si="750"/>
        <v>15073000</v>
      </c>
      <c r="AL2416" s="27">
        <f t="shared" si="751"/>
        <v>6.6343793538114506E-4</v>
      </c>
      <c r="AM2416" s="15">
        <f t="shared" si="758"/>
        <v>5.9709414184303054E-2</v>
      </c>
      <c r="AN2416" s="15">
        <f t="shared" si="759"/>
        <v>2.918198024474882E-5</v>
      </c>
    </row>
    <row r="2417" spans="1:40" x14ac:dyDescent="0.2">
      <c r="A2417" s="4" t="s">
        <v>4627</v>
      </c>
      <c r="B2417" s="3" t="s">
        <v>5</v>
      </c>
      <c r="C2417" s="6">
        <v>160473</v>
      </c>
      <c r="D2417" s="3" t="s">
        <v>586</v>
      </c>
      <c r="E2417" s="6">
        <v>160479</v>
      </c>
      <c r="F2417" s="3" t="s">
        <v>3235</v>
      </c>
      <c r="G2417" s="8">
        <v>10000</v>
      </c>
      <c r="H2417" s="6">
        <v>90</v>
      </c>
      <c r="I2417" s="6">
        <v>160142</v>
      </c>
      <c r="J2417" s="13">
        <v>45169</v>
      </c>
      <c r="K2417" s="9">
        <v>10000</v>
      </c>
      <c r="L2417" s="4" t="s">
        <v>4627</v>
      </c>
      <c r="M2417" s="4" t="s">
        <v>4632</v>
      </c>
      <c r="N2417" s="4">
        <f>VLOOKUP(I2417,BaseModelo!$A$2:$E$5075,5)</f>
        <v>6</v>
      </c>
      <c r="P2417" s="15">
        <v>142.00000000000003</v>
      </c>
      <c r="Q2417" s="4">
        <f>VLOOKUP(I2417,BaseModelo!$A$2:$E$5075,3)</f>
        <v>115</v>
      </c>
      <c r="R2417" s="4">
        <f t="shared" si="740"/>
        <v>32283000</v>
      </c>
      <c r="S2417" s="16">
        <f t="shared" si="741"/>
        <v>3.0976055509091471E-4</v>
      </c>
      <c r="T2417" s="4">
        <f t="shared" si="752"/>
        <v>2.7878449958182325E-2</v>
      </c>
      <c r="U2417" s="4">
        <f t="shared" si="753"/>
        <v>4.3985998822909898E-2</v>
      </c>
      <c r="V2417" s="6">
        <f t="shared" si="742"/>
        <v>0</v>
      </c>
      <c r="W2417" s="16" t="str">
        <f t="shared" si="743"/>
        <v/>
      </c>
      <c r="X2417" s="4" t="str">
        <f t="shared" si="754"/>
        <v/>
      </c>
      <c r="Y2417" s="4" t="str">
        <f t="shared" si="744"/>
        <v/>
      </c>
      <c r="Z2417" s="4">
        <f t="shared" si="745"/>
        <v>4853000</v>
      </c>
      <c r="AA2417" s="16">
        <f t="shared" si="746"/>
        <v>2.0605810838656502E-3</v>
      </c>
      <c r="AB2417" s="15">
        <f t="shared" si="755"/>
        <v>0.18545229754790851</v>
      </c>
      <c r="AC2417" s="15">
        <f t="shared" si="756"/>
        <v>0.29260251390892239</v>
      </c>
      <c r="AD2417" s="4">
        <v>160473</v>
      </c>
      <c r="AE2417" s="26">
        <v>1544.8</v>
      </c>
      <c r="AF2417" s="26">
        <v>1544.8</v>
      </c>
      <c r="AG2417" s="4">
        <f t="shared" si="757"/>
        <v>1993000</v>
      </c>
      <c r="AH2417" s="16">
        <f t="shared" si="747"/>
        <v>5.0175614651279477E-3</v>
      </c>
      <c r="AI2417" s="15">
        <f t="shared" si="748"/>
        <v>0.45158053186151531</v>
      </c>
      <c r="AJ2417" s="15">
        <f t="shared" si="749"/>
        <v>0.71249372804816868</v>
      </c>
      <c r="AK2417" s="4">
        <f t="shared" si="750"/>
        <v>15073000</v>
      </c>
      <c r="AL2417" s="27">
        <f t="shared" si="751"/>
        <v>6.6343793538114506E-4</v>
      </c>
      <c r="AM2417" s="15">
        <f t="shared" si="758"/>
        <v>5.9709414184303054E-2</v>
      </c>
      <c r="AN2417" s="15">
        <f t="shared" si="759"/>
        <v>2.918198024474882E-5</v>
      </c>
    </row>
    <row r="2418" spans="1:40" x14ac:dyDescent="0.2">
      <c r="A2418" s="4" t="s">
        <v>4627</v>
      </c>
      <c r="B2418" s="3" t="s">
        <v>5</v>
      </c>
      <c r="C2418" s="6">
        <v>160473</v>
      </c>
      <c r="D2418" s="3" t="s">
        <v>586</v>
      </c>
      <c r="E2418" s="6">
        <v>160480</v>
      </c>
      <c r="F2418" s="3" t="s">
        <v>3236</v>
      </c>
      <c r="G2418" s="8">
        <v>7000</v>
      </c>
      <c r="H2418" s="6">
        <v>142</v>
      </c>
      <c r="I2418" s="6">
        <v>160143</v>
      </c>
      <c r="J2418" s="13">
        <v>45169</v>
      </c>
      <c r="K2418" s="9">
        <v>7000</v>
      </c>
      <c r="L2418" s="4" t="s">
        <v>4627</v>
      </c>
      <c r="M2418" s="4" t="s">
        <v>4632</v>
      </c>
      <c r="N2418" s="4">
        <f>VLOOKUP(I2418,BaseModelo!$A$2:$E$5075,5)</f>
        <v>5</v>
      </c>
      <c r="P2418" s="15">
        <v>142.00000000000003</v>
      </c>
      <c r="Q2418" s="4">
        <f>VLOOKUP(I2418,BaseModelo!$A$2:$E$5075,3)</f>
        <v>110</v>
      </c>
      <c r="R2418" s="4">
        <f t="shared" si="740"/>
        <v>32283000</v>
      </c>
      <c r="S2418" s="16">
        <f t="shared" si="741"/>
        <v>2.168323885636403E-4</v>
      </c>
      <c r="T2418" s="4">
        <f t="shared" si="752"/>
        <v>3.0790199176036922E-2</v>
      </c>
      <c r="U2418" s="4">
        <f t="shared" si="753"/>
        <v>3.0790199176036929E-2</v>
      </c>
      <c r="V2418" s="6">
        <f t="shared" si="742"/>
        <v>0</v>
      </c>
      <c r="W2418" s="16" t="str">
        <f t="shared" si="743"/>
        <v/>
      </c>
      <c r="X2418" s="4" t="str">
        <f t="shared" si="754"/>
        <v/>
      </c>
      <c r="Y2418" s="4" t="str">
        <f t="shared" si="744"/>
        <v/>
      </c>
      <c r="Z2418" s="4">
        <f t="shared" si="745"/>
        <v>4058000</v>
      </c>
      <c r="AA2418" s="16">
        <f t="shared" si="746"/>
        <v>1.7249876786594382E-3</v>
      </c>
      <c r="AB2418" s="15">
        <f t="shared" si="755"/>
        <v>0.24494825036964021</v>
      </c>
      <c r="AC2418" s="15">
        <f t="shared" si="756"/>
        <v>0.24494825036964027</v>
      </c>
      <c r="AD2418" s="4">
        <v>160473</v>
      </c>
      <c r="AE2418" s="26">
        <v>1758.65</v>
      </c>
      <c r="AF2418" s="26">
        <v>1758.65</v>
      </c>
      <c r="AG2418" s="4">
        <f t="shared" si="757"/>
        <v>1768000</v>
      </c>
      <c r="AH2418" s="16">
        <f t="shared" si="747"/>
        <v>3.9592760180995473E-3</v>
      </c>
      <c r="AI2418" s="15">
        <f t="shared" si="748"/>
        <v>0.56221719457013575</v>
      </c>
      <c r="AJ2418" s="15">
        <f t="shared" si="749"/>
        <v>0.56221719457013586</v>
      </c>
      <c r="AK2418" s="4">
        <f t="shared" si="750"/>
        <v>15073000</v>
      </c>
      <c r="AL2418" s="27">
        <f t="shared" si="751"/>
        <v>4.6440655476680156E-4</v>
      </c>
      <c r="AM2418" s="15">
        <f t="shared" si="758"/>
        <v>6.5945730776885828E-2</v>
      </c>
      <c r="AN2418" s="15">
        <f t="shared" si="759"/>
        <v>1.4299170319926922E-5</v>
      </c>
    </row>
    <row r="2419" spans="1:40" x14ac:dyDescent="0.2">
      <c r="A2419" s="4" t="s">
        <v>4627</v>
      </c>
      <c r="B2419" s="3" t="s">
        <v>5</v>
      </c>
      <c r="C2419" s="6">
        <v>160473</v>
      </c>
      <c r="D2419" s="3" t="s">
        <v>586</v>
      </c>
      <c r="E2419" s="6">
        <v>160481</v>
      </c>
      <c r="F2419" s="3" t="s">
        <v>3237</v>
      </c>
      <c r="G2419" s="8">
        <v>7000</v>
      </c>
      <c r="H2419" s="6">
        <v>100</v>
      </c>
      <c r="I2419" s="6">
        <v>160121</v>
      </c>
      <c r="J2419" s="13">
        <v>45169</v>
      </c>
      <c r="K2419" s="9">
        <v>7000</v>
      </c>
      <c r="L2419" s="4" t="s">
        <v>4627</v>
      </c>
      <c r="M2419" s="4" t="s">
        <v>4632</v>
      </c>
      <c r="N2419" s="4">
        <f>VLOOKUP(I2419,BaseModelo!$A$2:$E$5075,5)</f>
        <v>9</v>
      </c>
      <c r="P2419" s="15">
        <v>142.00000000000003</v>
      </c>
      <c r="Q2419" s="4">
        <f>VLOOKUP(I2419,BaseModelo!$A$2:$E$5075,3)</f>
        <v>147</v>
      </c>
      <c r="R2419" s="4">
        <f t="shared" si="740"/>
        <v>32283000</v>
      </c>
      <c r="S2419" s="16">
        <f t="shared" si="741"/>
        <v>2.168323885636403E-4</v>
      </c>
      <c r="T2419" s="4">
        <f t="shared" si="752"/>
        <v>2.1683238856364029E-2</v>
      </c>
      <c r="U2419" s="4">
        <f t="shared" si="753"/>
        <v>3.0790199176036929E-2</v>
      </c>
      <c r="V2419" s="6">
        <f t="shared" si="742"/>
        <v>0</v>
      </c>
      <c r="W2419" s="16" t="str">
        <f t="shared" si="743"/>
        <v/>
      </c>
      <c r="X2419" s="4" t="str">
        <f t="shared" si="754"/>
        <v/>
      </c>
      <c r="Y2419" s="4" t="str">
        <f t="shared" si="744"/>
        <v/>
      </c>
      <c r="Z2419" s="4">
        <f t="shared" si="745"/>
        <v>5305000</v>
      </c>
      <c r="AA2419" s="16">
        <f t="shared" si="746"/>
        <v>1.3195098963242225E-3</v>
      </c>
      <c r="AB2419" s="15">
        <f t="shared" si="755"/>
        <v>0.13195098963242224</v>
      </c>
      <c r="AC2419" s="15">
        <f t="shared" si="756"/>
        <v>0.18737040527803964</v>
      </c>
      <c r="AD2419" s="4">
        <v>160473</v>
      </c>
      <c r="AE2419" s="26">
        <v>1220.7</v>
      </c>
      <c r="AF2419" s="26">
        <v>1220.7</v>
      </c>
      <c r="AG2419" s="4">
        <f t="shared" si="757"/>
        <v>2114000</v>
      </c>
      <c r="AH2419" s="16">
        <f t="shared" si="747"/>
        <v>3.3112582781456954E-3</v>
      </c>
      <c r="AI2419" s="15">
        <f t="shared" si="748"/>
        <v>0.33112582781456956</v>
      </c>
      <c r="AJ2419" s="15">
        <f t="shared" si="749"/>
        <v>0.47019867549668881</v>
      </c>
      <c r="AK2419" s="4">
        <f t="shared" si="750"/>
        <v>15073000</v>
      </c>
      <c r="AL2419" s="27">
        <f t="shared" si="751"/>
        <v>4.6440655476680156E-4</v>
      </c>
      <c r="AM2419" s="15">
        <f t="shared" si="758"/>
        <v>4.6440655476680158E-2</v>
      </c>
      <c r="AN2419" s="15">
        <f t="shared" si="759"/>
        <v>1.4299170319926922E-5</v>
      </c>
    </row>
    <row r="2420" spans="1:40" x14ac:dyDescent="0.2">
      <c r="A2420" s="4" t="s">
        <v>4627</v>
      </c>
      <c r="B2420" s="3" t="s">
        <v>5</v>
      </c>
      <c r="C2420" s="6">
        <v>160473</v>
      </c>
      <c r="D2420" s="3" t="s">
        <v>586</v>
      </c>
      <c r="E2420" s="6">
        <v>160482</v>
      </c>
      <c r="F2420" s="3" t="s">
        <v>3238</v>
      </c>
      <c r="G2420" s="8">
        <v>7000</v>
      </c>
      <c r="H2420" s="6">
        <v>142</v>
      </c>
      <c r="I2420" s="6">
        <v>160133</v>
      </c>
      <c r="J2420" s="13">
        <v>45169</v>
      </c>
      <c r="K2420" s="9">
        <v>7000</v>
      </c>
      <c r="L2420" s="4" t="s">
        <v>4627</v>
      </c>
      <c r="M2420" s="4" t="s">
        <v>4632</v>
      </c>
      <c r="N2420" s="4">
        <f>VLOOKUP(I2420,BaseModelo!$A$2:$E$5075,5)</f>
        <v>6</v>
      </c>
      <c r="P2420" s="15">
        <v>142.00000000000003</v>
      </c>
      <c r="Q2420" s="4">
        <f>VLOOKUP(I2420,BaseModelo!$A$2:$E$5075,3)</f>
        <v>115</v>
      </c>
      <c r="R2420" s="4">
        <f t="shared" si="740"/>
        <v>32283000</v>
      </c>
      <c r="S2420" s="16">
        <f t="shared" si="741"/>
        <v>2.168323885636403E-4</v>
      </c>
      <c r="T2420" s="4">
        <f t="shared" si="752"/>
        <v>3.0790199176036922E-2</v>
      </c>
      <c r="U2420" s="4">
        <f t="shared" si="753"/>
        <v>3.0790199176036929E-2</v>
      </c>
      <c r="V2420" s="6">
        <f t="shared" si="742"/>
        <v>0</v>
      </c>
      <c r="W2420" s="16" t="str">
        <f t="shared" si="743"/>
        <v/>
      </c>
      <c r="X2420" s="4" t="str">
        <f t="shared" si="754"/>
        <v/>
      </c>
      <c r="Y2420" s="4" t="str">
        <f t="shared" si="744"/>
        <v/>
      </c>
      <c r="Z2420" s="4">
        <f t="shared" si="745"/>
        <v>4853000</v>
      </c>
      <c r="AA2420" s="16">
        <f t="shared" si="746"/>
        <v>1.4424067587059551E-3</v>
      </c>
      <c r="AB2420" s="15">
        <f t="shared" si="755"/>
        <v>0.20482175973624561</v>
      </c>
      <c r="AC2420" s="15">
        <f t="shared" si="756"/>
        <v>0.20482175973624567</v>
      </c>
      <c r="AD2420" s="4">
        <v>160473</v>
      </c>
      <c r="AE2420" s="26">
        <v>1541.11</v>
      </c>
      <c r="AF2420" s="26">
        <v>1541.11</v>
      </c>
      <c r="AG2420" s="4">
        <f t="shared" si="757"/>
        <v>1993000</v>
      </c>
      <c r="AH2420" s="16">
        <f t="shared" si="747"/>
        <v>3.5122930255895636E-3</v>
      </c>
      <c r="AI2420" s="15">
        <f t="shared" si="748"/>
        <v>0.498745609633718</v>
      </c>
      <c r="AJ2420" s="15">
        <f t="shared" si="749"/>
        <v>0.49874560963371811</v>
      </c>
      <c r="AK2420" s="4">
        <f t="shared" si="750"/>
        <v>15073000</v>
      </c>
      <c r="AL2420" s="27">
        <f t="shared" si="751"/>
        <v>4.6440655476680156E-4</v>
      </c>
      <c r="AM2420" s="15">
        <f t="shared" si="758"/>
        <v>6.5945730776885828E-2</v>
      </c>
      <c r="AN2420" s="15">
        <f t="shared" si="759"/>
        <v>1.4299170319926922E-5</v>
      </c>
    </row>
    <row r="2421" spans="1:40" x14ac:dyDescent="0.2">
      <c r="A2421" s="4" t="s">
        <v>4628</v>
      </c>
      <c r="B2421" s="2" t="s">
        <v>4</v>
      </c>
      <c r="C2421" s="5">
        <v>160484</v>
      </c>
      <c r="D2421" s="2" t="s">
        <v>587</v>
      </c>
      <c r="E2421" s="5">
        <v>160485</v>
      </c>
      <c r="F2421" s="2" t="s">
        <v>3230</v>
      </c>
      <c r="G2421" s="7">
        <v>8000</v>
      </c>
      <c r="H2421" s="5">
        <v>110</v>
      </c>
      <c r="I2421" s="6">
        <v>160336</v>
      </c>
      <c r="J2421" s="13">
        <v>45169</v>
      </c>
      <c r="K2421" s="9">
        <v>8000</v>
      </c>
      <c r="L2421" s="4" t="s">
        <v>4628</v>
      </c>
      <c r="M2421" s="4" t="s">
        <v>4632</v>
      </c>
      <c r="N2421" s="4">
        <f>VLOOKUP(I2421,BaseModelo!$A$2:$E$5075,5)</f>
        <v>9</v>
      </c>
      <c r="P2421" s="15">
        <v>142.00000000000003</v>
      </c>
      <c r="Q2421" s="4">
        <f>VLOOKUP(I2421,BaseModelo!$A$2:$E$5075,3)</f>
        <v>147</v>
      </c>
      <c r="R2421" s="4">
        <f t="shared" si="740"/>
        <v>32283000</v>
      </c>
      <c r="S2421" s="16">
        <f t="shared" si="741"/>
        <v>2.4780844407273179E-4</v>
      </c>
      <c r="T2421" s="4">
        <f t="shared" si="752"/>
        <v>2.7258928848000498E-2</v>
      </c>
      <c r="U2421" s="4">
        <f t="shared" si="753"/>
        <v>3.5188799058327919E-2</v>
      </c>
      <c r="V2421" s="6">
        <f t="shared" si="742"/>
        <v>0</v>
      </c>
      <c r="W2421" s="16" t="str">
        <f t="shared" si="743"/>
        <v/>
      </c>
      <c r="X2421" s="4" t="str">
        <f t="shared" si="754"/>
        <v/>
      </c>
      <c r="Y2421" s="4" t="str">
        <f t="shared" si="744"/>
        <v/>
      </c>
      <c r="Z2421" s="4">
        <f t="shared" si="745"/>
        <v>5305000</v>
      </c>
      <c r="AA2421" s="16">
        <f t="shared" si="746"/>
        <v>1.5080113100848257E-3</v>
      </c>
      <c r="AB2421" s="15">
        <f t="shared" si="755"/>
        <v>0.16588124410933083</v>
      </c>
      <c r="AC2421" s="15">
        <f t="shared" si="756"/>
        <v>0.21413760603204529</v>
      </c>
      <c r="AD2421" s="4">
        <v>160484</v>
      </c>
      <c r="AE2421" s="26">
        <v>1530.98</v>
      </c>
      <c r="AF2421" s="26">
        <v>1530.98</v>
      </c>
      <c r="AG2421" s="4">
        <f t="shared" si="757"/>
        <v>3095000</v>
      </c>
      <c r="AH2421" s="16">
        <f t="shared" si="747"/>
        <v>2.5848142164781908E-3</v>
      </c>
      <c r="AI2421" s="15">
        <f t="shared" si="748"/>
        <v>0.28432956381260099</v>
      </c>
      <c r="AJ2421" s="15">
        <f t="shared" si="749"/>
        <v>0.36704361873990315</v>
      </c>
      <c r="AK2421" s="4">
        <f t="shared" si="750"/>
        <v>16319000</v>
      </c>
      <c r="AL2421" s="27">
        <f t="shared" si="751"/>
        <v>4.9022611679637234E-4</v>
      </c>
      <c r="AM2421" s="15">
        <f t="shared" si="758"/>
        <v>5.392487284760096E-2</v>
      </c>
      <c r="AN2421" s="15">
        <f t="shared" si="759"/>
        <v>1.725046831709194E-5</v>
      </c>
    </row>
    <row r="2422" spans="1:40" x14ac:dyDescent="0.2">
      <c r="A2422" s="4" t="s">
        <v>4628</v>
      </c>
      <c r="B2422" s="3" t="s">
        <v>4</v>
      </c>
      <c r="C2422" s="6">
        <v>160484</v>
      </c>
      <c r="D2422" s="3" t="s">
        <v>587</v>
      </c>
      <c r="E2422" s="6">
        <v>160486</v>
      </c>
      <c r="F2422" s="3" t="s">
        <v>3239</v>
      </c>
      <c r="G2422" s="8">
        <v>15000</v>
      </c>
      <c r="H2422" s="6">
        <v>85</v>
      </c>
      <c r="I2422" s="6">
        <v>160337</v>
      </c>
      <c r="J2422" s="13">
        <v>45169</v>
      </c>
      <c r="K2422" s="9">
        <v>15000</v>
      </c>
      <c r="L2422" s="4" t="s">
        <v>4628</v>
      </c>
      <c r="M2422" s="4" t="s">
        <v>4632</v>
      </c>
      <c r="N2422" s="4">
        <f>VLOOKUP(I2422,BaseModelo!$A$2:$E$5075,5)</f>
        <v>5</v>
      </c>
      <c r="P2422" s="15">
        <v>132</v>
      </c>
      <c r="Q2422" s="4">
        <f>VLOOKUP(I2422,BaseModelo!$A$2:$E$5075,3)</f>
        <v>110</v>
      </c>
      <c r="R2422" s="4">
        <f t="shared" si="740"/>
        <v>32283000</v>
      </c>
      <c r="S2422" s="16">
        <f t="shared" si="741"/>
        <v>4.6464083263637206E-4</v>
      </c>
      <c r="T2422" s="4">
        <f t="shared" si="752"/>
        <v>3.9494470774091628E-2</v>
      </c>
      <c r="U2422" s="4">
        <f t="shared" si="753"/>
        <v>6.1332589908001112E-2</v>
      </c>
      <c r="V2422" s="6">
        <f t="shared" si="742"/>
        <v>0</v>
      </c>
      <c r="W2422" s="16" t="str">
        <f t="shared" si="743"/>
        <v/>
      </c>
      <c r="X2422" s="4" t="str">
        <f t="shared" si="754"/>
        <v/>
      </c>
      <c r="Y2422" s="4" t="str">
        <f t="shared" si="744"/>
        <v/>
      </c>
      <c r="Z2422" s="4">
        <f t="shared" si="745"/>
        <v>4058000</v>
      </c>
      <c r="AA2422" s="16">
        <f t="shared" si="746"/>
        <v>3.6964021685559388E-3</v>
      </c>
      <c r="AB2422" s="15">
        <f t="shared" si="755"/>
        <v>0.31419418432725482</v>
      </c>
      <c r="AC2422" s="15">
        <f t="shared" si="756"/>
        <v>0.48792508624938391</v>
      </c>
      <c r="AD2422" s="4">
        <v>160484</v>
      </c>
      <c r="AE2422" s="26">
        <v>2186.2399999999998</v>
      </c>
      <c r="AF2422" s="26">
        <v>2186.2399999999998</v>
      </c>
      <c r="AG2422" s="4">
        <f t="shared" si="757"/>
        <v>2193000</v>
      </c>
      <c r="AH2422" s="16">
        <f t="shared" si="747"/>
        <v>6.8399452804377564E-3</v>
      </c>
      <c r="AI2422" s="15">
        <f t="shared" si="748"/>
        <v>0.58139534883720934</v>
      </c>
      <c r="AJ2422" s="15">
        <f t="shared" si="749"/>
        <v>0.90287277701778379</v>
      </c>
      <c r="AK2422" s="4">
        <f t="shared" si="750"/>
        <v>16319000</v>
      </c>
      <c r="AL2422" s="27">
        <f t="shared" si="751"/>
        <v>9.1917396899319809E-4</v>
      </c>
      <c r="AM2422" s="15">
        <f t="shared" si="758"/>
        <v>7.8129787364421832E-2</v>
      </c>
      <c r="AN2422" s="15">
        <f t="shared" si="759"/>
        <v>5.637532009436955E-5</v>
      </c>
    </row>
    <row r="2423" spans="1:40" x14ac:dyDescent="0.2">
      <c r="A2423" s="4" t="s">
        <v>4628</v>
      </c>
      <c r="B2423" s="3" t="s">
        <v>4</v>
      </c>
      <c r="C2423" s="6">
        <v>160484</v>
      </c>
      <c r="D2423" s="3" t="s">
        <v>587</v>
      </c>
      <c r="E2423" s="6">
        <v>160487</v>
      </c>
      <c r="F2423" s="3" t="s">
        <v>3240</v>
      </c>
      <c r="G2423" s="8">
        <v>11000</v>
      </c>
      <c r="H2423" s="6">
        <v>100</v>
      </c>
      <c r="I2423" s="6">
        <v>160332</v>
      </c>
      <c r="J2423" s="13">
        <v>45169</v>
      </c>
      <c r="K2423" s="9">
        <v>11000</v>
      </c>
      <c r="L2423" s="4" t="s">
        <v>4628</v>
      </c>
      <c r="M2423" s="4" t="s">
        <v>4632</v>
      </c>
      <c r="N2423" s="4">
        <f>VLOOKUP(I2423,BaseModelo!$A$2:$E$5075,5)</f>
        <v>6</v>
      </c>
      <c r="P2423" s="15">
        <v>132</v>
      </c>
      <c r="Q2423" s="4">
        <f>VLOOKUP(I2423,BaseModelo!$A$2:$E$5075,3)</f>
        <v>115</v>
      </c>
      <c r="R2423" s="4">
        <f t="shared" si="740"/>
        <v>32283000</v>
      </c>
      <c r="S2423" s="16">
        <f t="shared" si="741"/>
        <v>3.4073661060000617E-4</v>
      </c>
      <c r="T2423" s="4">
        <f t="shared" si="752"/>
        <v>3.4073661060000614E-2</v>
      </c>
      <c r="U2423" s="4">
        <f t="shared" si="753"/>
        <v>4.4977232599200813E-2</v>
      </c>
      <c r="V2423" s="6">
        <f t="shared" si="742"/>
        <v>0</v>
      </c>
      <c r="W2423" s="16" t="str">
        <f t="shared" si="743"/>
        <v/>
      </c>
      <c r="X2423" s="4" t="str">
        <f t="shared" si="754"/>
        <v/>
      </c>
      <c r="Y2423" s="4" t="str">
        <f t="shared" si="744"/>
        <v/>
      </c>
      <c r="Z2423" s="4">
        <f t="shared" si="745"/>
        <v>4853000</v>
      </c>
      <c r="AA2423" s="16">
        <f t="shared" si="746"/>
        <v>2.266639192252215E-3</v>
      </c>
      <c r="AB2423" s="15">
        <f t="shared" si="755"/>
        <v>0.2266639192252215</v>
      </c>
      <c r="AC2423" s="15">
        <f t="shared" si="756"/>
        <v>0.29919637337729238</v>
      </c>
      <c r="AD2423" s="4">
        <v>160484</v>
      </c>
      <c r="AE2423" s="26">
        <v>1910.34</v>
      </c>
      <c r="AF2423" s="26">
        <v>1910.34</v>
      </c>
      <c r="AG2423" s="4">
        <f t="shared" si="757"/>
        <v>2735000</v>
      </c>
      <c r="AH2423" s="16">
        <f t="shared" si="747"/>
        <v>4.0219378427787935E-3</v>
      </c>
      <c r="AI2423" s="15">
        <f t="shared" si="748"/>
        <v>0.40219378427787933</v>
      </c>
      <c r="AJ2423" s="15">
        <f t="shared" si="749"/>
        <v>0.53089579524680075</v>
      </c>
      <c r="AK2423" s="4">
        <f t="shared" si="750"/>
        <v>16319000</v>
      </c>
      <c r="AL2423" s="27">
        <f t="shared" si="751"/>
        <v>6.7406091059501192E-4</v>
      </c>
      <c r="AM2423" s="15">
        <f t="shared" si="758"/>
        <v>6.7406091059501197E-2</v>
      </c>
      <c r="AN2423" s="15">
        <f t="shared" si="759"/>
        <v>3.0317394361860955E-5</v>
      </c>
    </row>
    <row r="2424" spans="1:40" x14ac:dyDescent="0.2">
      <c r="A2424" s="4" t="s">
        <v>4628</v>
      </c>
      <c r="B2424" s="3" t="s">
        <v>4</v>
      </c>
      <c r="C2424" s="6">
        <v>160484</v>
      </c>
      <c r="D2424" s="3" t="s">
        <v>587</v>
      </c>
      <c r="E2424" s="6">
        <v>160488</v>
      </c>
      <c r="F2424" s="3" t="s">
        <v>3241</v>
      </c>
      <c r="G2424" s="8">
        <v>11000</v>
      </c>
      <c r="H2424" s="6">
        <v>110</v>
      </c>
      <c r="I2424" s="6">
        <v>160338</v>
      </c>
      <c r="J2424" s="13">
        <v>45169</v>
      </c>
      <c r="K2424" s="9">
        <v>11000</v>
      </c>
      <c r="L2424" s="4" t="s">
        <v>4628</v>
      </c>
      <c r="M2424" s="4" t="s">
        <v>4632</v>
      </c>
      <c r="N2424" s="4">
        <f>VLOOKUP(I2424,BaseModelo!$A$2:$E$5075,5)</f>
        <v>6</v>
      </c>
      <c r="P2424" s="15">
        <v>132</v>
      </c>
      <c r="Q2424" s="4">
        <f>VLOOKUP(I2424,BaseModelo!$A$2:$E$5075,3)</f>
        <v>115</v>
      </c>
      <c r="R2424" s="4">
        <f t="shared" si="740"/>
        <v>32283000</v>
      </c>
      <c r="S2424" s="16">
        <f t="shared" si="741"/>
        <v>3.4073661060000617E-4</v>
      </c>
      <c r="T2424" s="4">
        <f t="shared" si="752"/>
        <v>3.7481027166000679E-2</v>
      </c>
      <c r="U2424" s="4">
        <f t="shared" si="753"/>
        <v>4.4977232599200813E-2</v>
      </c>
      <c r="V2424" s="6">
        <f t="shared" si="742"/>
        <v>0</v>
      </c>
      <c r="W2424" s="16" t="str">
        <f t="shared" si="743"/>
        <v/>
      </c>
      <c r="X2424" s="4" t="str">
        <f t="shared" si="754"/>
        <v/>
      </c>
      <c r="Y2424" s="4" t="str">
        <f t="shared" si="744"/>
        <v/>
      </c>
      <c r="Z2424" s="4">
        <f t="shared" si="745"/>
        <v>4853000</v>
      </c>
      <c r="AA2424" s="16">
        <f t="shared" si="746"/>
        <v>2.266639192252215E-3</v>
      </c>
      <c r="AB2424" s="15">
        <f t="shared" si="755"/>
        <v>0.24933031114774365</v>
      </c>
      <c r="AC2424" s="15">
        <f t="shared" si="756"/>
        <v>0.29919637337729238</v>
      </c>
      <c r="AD2424" s="4">
        <v>160484</v>
      </c>
      <c r="AE2424" s="26">
        <v>2103.52</v>
      </c>
      <c r="AF2424" s="26">
        <v>2103.52</v>
      </c>
      <c r="AG2424" s="4">
        <f t="shared" si="757"/>
        <v>2735000</v>
      </c>
      <c r="AH2424" s="16">
        <f t="shared" si="747"/>
        <v>4.0219378427787935E-3</v>
      </c>
      <c r="AI2424" s="15">
        <f t="shared" si="748"/>
        <v>0.44241316270566727</v>
      </c>
      <c r="AJ2424" s="15">
        <f t="shared" si="749"/>
        <v>0.53089579524680075</v>
      </c>
      <c r="AK2424" s="4">
        <f t="shared" si="750"/>
        <v>16319000</v>
      </c>
      <c r="AL2424" s="27">
        <f t="shared" si="751"/>
        <v>6.7406091059501192E-4</v>
      </c>
      <c r="AM2424" s="15">
        <f t="shared" si="758"/>
        <v>7.4146700165451315E-2</v>
      </c>
      <c r="AN2424" s="15">
        <f t="shared" si="759"/>
        <v>3.0317394361860955E-5</v>
      </c>
    </row>
    <row r="2425" spans="1:40" x14ac:dyDescent="0.2">
      <c r="A2425" s="4" t="s">
        <v>4628</v>
      </c>
      <c r="B2425" s="3" t="s">
        <v>4</v>
      </c>
      <c r="C2425" s="6">
        <v>160484</v>
      </c>
      <c r="D2425" s="3" t="s">
        <v>587</v>
      </c>
      <c r="E2425" s="6">
        <v>160489</v>
      </c>
      <c r="F2425" s="3" t="s">
        <v>3242</v>
      </c>
      <c r="G2425" s="8">
        <v>11000</v>
      </c>
      <c r="H2425" s="6">
        <v>95</v>
      </c>
      <c r="I2425" s="6">
        <v>160325</v>
      </c>
      <c r="J2425" s="13">
        <v>45169</v>
      </c>
      <c r="K2425" s="9">
        <v>11000</v>
      </c>
      <c r="L2425" s="4" t="s">
        <v>4628</v>
      </c>
      <c r="M2425" s="4" t="s">
        <v>4632</v>
      </c>
      <c r="N2425" s="4">
        <f>VLOOKUP(I2425,BaseModelo!$A$2:$E$5075,5)</f>
        <v>3</v>
      </c>
      <c r="P2425" s="15">
        <v>132</v>
      </c>
      <c r="Q2425" s="4">
        <f>VLOOKUP(I2425,BaseModelo!$A$2:$E$5075,3)</f>
        <v>110</v>
      </c>
      <c r="R2425" s="4">
        <f t="shared" si="740"/>
        <v>32283000</v>
      </c>
      <c r="S2425" s="16">
        <f t="shared" si="741"/>
        <v>3.4073661060000617E-4</v>
      </c>
      <c r="T2425" s="4">
        <f t="shared" si="752"/>
        <v>3.2369978007000588E-2</v>
      </c>
      <c r="U2425" s="4">
        <f t="shared" si="753"/>
        <v>4.4977232599200813E-2</v>
      </c>
      <c r="V2425" s="6">
        <f t="shared" si="742"/>
        <v>0</v>
      </c>
      <c r="W2425" s="16" t="str">
        <f t="shared" si="743"/>
        <v/>
      </c>
      <c r="X2425" s="4" t="str">
        <f t="shared" si="754"/>
        <v/>
      </c>
      <c r="Y2425" s="4" t="str">
        <f t="shared" si="744"/>
        <v/>
      </c>
      <c r="Z2425" s="4">
        <f t="shared" si="745"/>
        <v>1992000</v>
      </c>
      <c r="AA2425" s="16">
        <f t="shared" si="746"/>
        <v>5.5220883534136548E-3</v>
      </c>
      <c r="AB2425" s="15">
        <f t="shared" si="755"/>
        <v>0.52459839357429716</v>
      </c>
      <c r="AC2425" s="15">
        <f t="shared" si="756"/>
        <v>0.72891566265060248</v>
      </c>
      <c r="AD2425" s="4">
        <v>160484</v>
      </c>
      <c r="AE2425" s="26">
        <v>1800.09</v>
      </c>
      <c r="AF2425" s="26">
        <v>1800.09</v>
      </c>
      <c r="AG2425" s="4">
        <f t="shared" si="757"/>
        <v>673000</v>
      </c>
      <c r="AH2425" s="16">
        <f t="shared" si="747"/>
        <v>1.6344725111441308E-2</v>
      </c>
      <c r="AI2425" s="15">
        <f t="shared" si="748"/>
        <v>1.5527488855869243</v>
      </c>
      <c r="AJ2425" s="15">
        <f t="shared" si="749"/>
        <v>2.1575037147102529</v>
      </c>
      <c r="AK2425" s="4">
        <f t="shared" si="750"/>
        <v>16319000</v>
      </c>
      <c r="AL2425" s="27">
        <f t="shared" si="751"/>
        <v>6.7406091059501192E-4</v>
      </c>
      <c r="AM2425" s="15">
        <f t="shared" si="758"/>
        <v>6.4035786506526138E-2</v>
      </c>
      <c r="AN2425" s="15">
        <f t="shared" si="759"/>
        <v>3.0317394361860955E-5</v>
      </c>
    </row>
    <row r="2426" spans="1:40" x14ac:dyDescent="0.2">
      <c r="A2426" s="4" t="s">
        <v>4628</v>
      </c>
      <c r="B2426" s="3" t="s">
        <v>4</v>
      </c>
      <c r="C2426" s="6">
        <v>160484</v>
      </c>
      <c r="D2426" s="3" t="s">
        <v>587</v>
      </c>
      <c r="E2426" s="6">
        <v>160490</v>
      </c>
      <c r="F2426" s="3" t="s">
        <v>3243</v>
      </c>
      <c r="G2426" s="8">
        <v>11000</v>
      </c>
      <c r="H2426" s="6">
        <v>75</v>
      </c>
      <c r="I2426" s="6">
        <v>160328</v>
      </c>
      <c r="J2426" s="13">
        <v>45169</v>
      </c>
      <c r="K2426" s="9">
        <v>11000</v>
      </c>
      <c r="L2426" s="4" t="s">
        <v>4628</v>
      </c>
      <c r="M2426" s="4" t="s">
        <v>4632</v>
      </c>
      <c r="N2426" s="4">
        <f>VLOOKUP(I2426,BaseModelo!$A$2:$E$5075,5)</f>
        <v>4</v>
      </c>
      <c r="P2426" s="15">
        <v>132</v>
      </c>
      <c r="Q2426" s="4">
        <f>VLOOKUP(I2426,BaseModelo!$A$2:$E$5075,3)</f>
        <v>110</v>
      </c>
      <c r="R2426" s="4">
        <f t="shared" si="740"/>
        <v>32283000</v>
      </c>
      <c r="S2426" s="16">
        <f t="shared" si="741"/>
        <v>3.4073661060000617E-4</v>
      </c>
      <c r="T2426" s="4">
        <f t="shared" si="752"/>
        <v>2.5555245795000462E-2</v>
      </c>
      <c r="U2426" s="4">
        <f t="shared" si="753"/>
        <v>4.4977232599200813E-2</v>
      </c>
      <c r="V2426" s="6">
        <f t="shared" si="742"/>
        <v>0</v>
      </c>
      <c r="W2426" s="16" t="str">
        <f t="shared" si="743"/>
        <v/>
      </c>
      <c r="X2426" s="4" t="str">
        <f t="shared" si="754"/>
        <v/>
      </c>
      <c r="Y2426" s="4" t="str">
        <f t="shared" si="744"/>
        <v/>
      </c>
      <c r="Z2426" s="4">
        <f t="shared" si="745"/>
        <v>2331000</v>
      </c>
      <c r="AA2426" s="16">
        <f t="shared" si="746"/>
        <v>4.7190047190047192E-3</v>
      </c>
      <c r="AB2426" s="15">
        <f t="shared" si="755"/>
        <v>0.35392535392535396</v>
      </c>
      <c r="AC2426" s="15">
        <f t="shared" si="756"/>
        <v>0.62290862290862292</v>
      </c>
      <c r="AD2426" s="4">
        <v>160484</v>
      </c>
      <c r="AE2426" s="26">
        <v>1413.89</v>
      </c>
      <c r="AF2426" s="26">
        <v>1413.89</v>
      </c>
      <c r="AG2426" s="4">
        <f t="shared" si="757"/>
        <v>858000</v>
      </c>
      <c r="AH2426" s="16">
        <f t="shared" si="747"/>
        <v>1.282051282051282E-2</v>
      </c>
      <c r="AI2426" s="15">
        <f t="shared" si="748"/>
        <v>0.96153846153846145</v>
      </c>
      <c r="AJ2426" s="15">
        <f t="shared" si="749"/>
        <v>1.6923076923076923</v>
      </c>
      <c r="AK2426" s="4">
        <f t="shared" si="750"/>
        <v>16319000</v>
      </c>
      <c r="AL2426" s="27">
        <f t="shared" si="751"/>
        <v>6.7406091059501192E-4</v>
      </c>
      <c r="AM2426" s="15">
        <f t="shared" si="758"/>
        <v>5.0554568294625894E-2</v>
      </c>
      <c r="AN2426" s="15">
        <f t="shared" si="759"/>
        <v>3.0317394361860955E-5</v>
      </c>
    </row>
    <row r="2427" spans="1:40" x14ac:dyDescent="0.2">
      <c r="A2427" s="4" t="s">
        <v>4628</v>
      </c>
      <c r="B2427" s="3" t="s">
        <v>4</v>
      </c>
      <c r="C2427" s="6">
        <v>160484</v>
      </c>
      <c r="D2427" s="3" t="s">
        <v>587</v>
      </c>
      <c r="E2427" s="6">
        <v>160491</v>
      </c>
      <c r="F2427" s="3" t="s">
        <v>3244</v>
      </c>
      <c r="G2427" s="8">
        <v>8000</v>
      </c>
      <c r="H2427" s="6">
        <v>115</v>
      </c>
      <c r="I2427" s="6">
        <v>160330</v>
      </c>
      <c r="J2427" s="13">
        <v>45169</v>
      </c>
      <c r="K2427" s="9">
        <v>8000</v>
      </c>
      <c r="L2427" s="4" t="s">
        <v>4628</v>
      </c>
      <c r="M2427" s="4" t="s">
        <v>4632</v>
      </c>
      <c r="N2427" s="4">
        <f>VLOOKUP(I2427,BaseModelo!$A$2:$E$5075,5)</f>
        <v>6</v>
      </c>
      <c r="P2427" s="15">
        <v>142.00000000000003</v>
      </c>
      <c r="Q2427" s="4">
        <f>VLOOKUP(I2427,BaseModelo!$A$2:$E$5075,3)</f>
        <v>115</v>
      </c>
      <c r="R2427" s="4">
        <f t="shared" si="740"/>
        <v>32283000</v>
      </c>
      <c r="S2427" s="16">
        <f t="shared" si="741"/>
        <v>2.4780844407273179E-4</v>
      </c>
      <c r="T2427" s="4">
        <f t="shared" si="752"/>
        <v>2.8497971068364155E-2</v>
      </c>
      <c r="U2427" s="4">
        <f t="shared" si="753"/>
        <v>3.5188799058327919E-2</v>
      </c>
      <c r="V2427" s="6">
        <f t="shared" si="742"/>
        <v>0</v>
      </c>
      <c r="W2427" s="16" t="str">
        <f t="shared" si="743"/>
        <v/>
      </c>
      <c r="X2427" s="4" t="str">
        <f t="shared" si="754"/>
        <v/>
      </c>
      <c r="Y2427" s="4" t="str">
        <f t="shared" si="744"/>
        <v/>
      </c>
      <c r="Z2427" s="4">
        <f t="shared" si="745"/>
        <v>4853000</v>
      </c>
      <c r="AA2427" s="16">
        <f t="shared" si="746"/>
        <v>1.6484648670925201E-3</v>
      </c>
      <c r="AB2427" s="15">
        <f t="shared" si="755"/>
        <v>0.1895734597156398</v>
      </c>
      <c r="AC2427" s="15">
        <f t="shared" si="756"/>
        <v>0.23408201112713789</v>
      </c>
      <c r="AD2427" s="4">
        <v>160484</v>
      </c>
      <c r="AE2427" s="26">
        <v>1599.92</v>
      </c>
      <c r="AF2427" s="26">
        <v>1599.92</v>
      </c>
      <c r="AG2427" s="4">
        <f t="shared" si="757"/>
        <v>2735000</v>
      </c>
      <c r="AH2427" s="16">
        <f t="shared" si="747"/>
        <v>2.9250457038391227E-3</v>
      </c>
      <c r="AI2427" s="15">
        <f t="shared" si="748"/>
        <v>0.33638025594149912</v>
      </c>
      <c r="AJ2427" s="15">
        <f t="shared" si="749"/>
        <v>0.4153564899451555</v>
      </c>
      <c r="AK2427" s="4">
        <f t="shared" si="750"/>
        <v>16319000</v>
      </c>
      <c r="AL2427" s="27">
        <f t="shared" si="751"/>
        <v>4.9022611679637234E-4</v>
      </c>
      <c r="AM2427" s="15">
        <f t="shared" si="758"/>
        <v>5.6376003431582819E-2</v>
      </c>
      <c r="AN2427" s="15">
        <f t="shared" si="759"/>
        <v>1.725046831709194E-5</v>
      </c>
    </row>
    <row r="2428" spans="1:40" x14ac:dyDescent="0.2">
      <c r="A2428" s="4" t="s">
        <v>4627</v>
      </c>
      <c r="B2428" s="2" t="s">
        <v>10</v>
      </c>
      <c r="C2428" s="5">
        <v>160505</v>
      </c>
      <c r="D2428" s="2" t="s">
        <v>588</v>
      </c>
      <c r="E2428" s="5">
        <v>160506</v>
      </c>
      <c r="F2428" s="2" t="s">
        <v>3247</v>
      </c>
      <c r="G2428" s="7">
        <v>13000</v>
      </c>
      <c r="H2428" s="5">
        <v>110</v>
      </c>
      <c r="I2428" s="6">
        <v>160011</v>
      </c>
      <c r="J2428" s="13">
        <v>45169</v>
      </c>
      <c r="K2428" s="9">
        <v>13000</v>
      </c>
      <c r="L2428" s="4" t="s">
        <v>4627</v>
      </c>
      <c r="M2428" s="4" t="s">
        <v>4632</v>
      </c>
      <c r="N2428" s="4">
        <f>VLOOKUP(I2428,BaseModelo!$A$2:$E$5075,5)</f>
        <v>8</v>
      </c>
      <c r="P2428" s="15">
        <v>132</v>
      </c>
      <c r="Q2428" s="4">
        <f>VLOOKUP(I2428,BaseModelo!$A$2:$E$5075,3)</f>
        <v>132</v>
      </c>
      <c r="R2428" s="4">
        <f t="shared" si="740"/>
        <v>32283000</v>
      </c>
      <c r="S2428" s="16">
        <f t="shared" si="741"/>
        <v>4.0268872161818914E-4</v>
      </c>
      <c r="T2428" s="4">
        <f t="shared" si="752"/>
        <v>4.4295759378000808E-2</v>
      </c>
      <c r="U2428" s="4">
        <f t="shared" si="753"/>
        <v>5.3154911253600966E-2</v>
      </c>
      <c r="V2428" s="6">
        <f t="shared" si="742"/>
        <v>0</v>
      </c>
      <c r="W2428" s="16" t="str">
        <f t="shared" si="743"/>
        <v/>
      </c>
      <c r="X2428" s="4" t="str">
        <f t="shared" si="754"/>
        <v/>
      </c>
      <c r="Y2428" s="4" t="str">
        <f t="shared" si="744"/>
        <v/>
      </c>
      <c r="Z2428" s="4">
        <f t="shared" si="745"/>
        <v>5836000</v>
      </c>
      <c r="AA2428" s="16">
        <f t="shared" si="746"/>
        <v>2.2275531185743662E-3</v>
      </c>
      <c r="AB2428" s="15">
        <f t="shared" si="755"/>
        <v>0.24503084304318029</v>
      </c>
      <c r="AC2428" s="15">
        <f t="shared" si="756"/>
        <v>0.29403701165181634</v>
      </c>
      <c r="AD2428" s="4">
        <v>160505</v>
      </c>
      <c r="AE2428" s="26">
        <v>2489.6</v>
      </c>
      <c r="AF2428" s="26">
        <v>2489.6</v>
      </c>
      <c r="AG2428" s="4">
        <f t="shared" si="757"/>
        <v>2254000</v>
      </c>
      <c r="AH2428" s="16">
        <f t="shared" si="747"/>
        <v>5.7675244010647738E-3</v>
      </c>
      <c r="AI2428" s="15">
        <f t="shared" si="748"/>
        <v>0.63442768411712513</v>
      </c>
      <c r="AJ2428" s="15">
        <f t="shared" si="749"/>
        <v>0.76131322094055009</v>
      </c>
      <c r="AK2428" s="4">
        <f t="shared" si="750"/>
        <v>15073000</v>
      </c>
      <c r="AL2428" s="27">
        <f t="shared" si="751"/>
        <v>8.624693159954886E-4</v>
      </c>
      <c r="AM2428" s="15">
        <f t="shared" si="758"/>
        <v>9.4871624759503753E-2</v>
      </c>
      <c r="AN2428" s="15">
        <f t="shared" si="759"/>
        <v>4.5844479950694127E-5</v>
      </c>
    </row>
    <row r="2429" spans="1:40" x14ac:dyDescent="0.2">
      <c r="A2429" s="4" t="s">
        <v>4627</v>
      </c>
      <c r="B2429" s="3" t="s">
        <v>10</v>
      </c>
      <c r="C2429" s="6">
        <v>160505</v>
      </c>
      <c r="D2429" s="3" t="s">
        <v>588</v>
      </c>
      <c r="E2429" s="6">
        <v>160507</v>
      </c>
      <c r="F2429" s="3" t="s">
        <v>3248</v>
      </c>
      <c r="G2429" s="8">
        <v>13000</v>
      </c>
      <c r="H2429" s="6">
        <v>115</v>
      </c>
      <c r="I2429" s="6">
        <v>160010</v>
      </c>
      <c r="J2429" s="13">
        <v>45169</v>
      </c>
      <c r="K2429" s="9">
        <v>13000</v>
      </c>
      <c r="L2429" s="4" t="s">
        <v>4627</v>
      </c>
      <c r="M2429" s="4" t="s">
        <v>4632</v>
      </c>
      <c r="N2429" s="4">
        <f>VLOOKUP(I2429,BaseModelo!$A$2:$E$5075,5)</f>
        <v>9</v>
      </c>
      <c r="P2429" s="15">
        <v>132</v>
      </c>
      <c r="Q2429" s="4">
        <f>VLOOKUP(I2429,BaseModelo!$A$2:$E$5075,3)</f>
        <v>147</v>
      </c>
      <c r="R2429" s="4">
        <f t="shared" si="740"/>
        <v>32283000</v>
      </c>
      <c r="S2429" s="16">
        <f t="shared" si="741"/>
        <v>4.0268872161818914E-4</v>
      </c>
      <c r="T2429" s="4">
        <f t="shared" si="752"/>
        <v>4.6309202986091751E-2</v>
      </c>
      <c r="U2429" s="4">
        <f t="shared" si="753"/>
        <v>5.3154911253600966E-2</v>
      </c>
      <c r="V2429" s="6">
        <f t="shared" si="742"/>
        <v>0</v>
      </c>
      <c r="W2429" s="16" t="str">
        <f t="shared" si="743"/>
        <v/>
      </c>
      <c r="X2429" s="4" t="str">
        <f t="shared" si="754"/>
        <v/>
      </c>
      <c r="Y2429" s="4" t="str">
        <f t="shared" si="744"/>
        <v/>
      </c>
      <c r="Z2429" s="4">
        <f t="shared" si="745"/>
        <v>5305000</v>
      </c>
      <c r="AA2429" s="16">
        <f t="shared" si="746"/>
        <v>2.4505183788878417E-3</v>
      </c>
      <c r="AB2429" s="15">
        <f t="shared" si="755"/>
        <v>0.28180961357210182</v>
      </c>
      <c r="AC2429" s="15">
        <f t="shared" si="756"/>
        <v>0.32346842601319509</v>
      </c>
      <c r="AD2429" s="4">
        <v>160505</v>
      </c>
      <c r="AE2429" s="26">
        <v>2600.02</v>
      </c>
      <c r="AF2429" s="26">
        <v>2600.02</v>
      </c>
      <c r="AG2429" s="4">
        <f t="shared" si="757"/>
        <v>2114000</v>
      </c>
      <c r="AH2429" s="16">
        <f t="shared" si="747"/>
        <v>6.1494796594134347E-3</v>
      </c>
      <c r="AI2429" s="15">
        <f t="shared" si="748"/>
        <v>0.70719016083254493</v>
      </c>
      <c r="AJ2429" s="15">
        <f t="shared" si="749"/>
        <v>0.81173131504257334</v>
      </c>
      <c r="AK2429" s="4">
        <f t="shared" si="750"/>
        <v>15073000</v>
      </c>
      <c r="AL2429" s="27">
        <f t="shared" si="751"/>
        <v>8.624693159954886E-4</v>
      </c>
      <c r="AM2429" s="15">
        <f t="shared" si="758"/>
        <v>9.9183971339481189E-2</v>
      </c>
      <c r="AN2429" s="15">
        <f t="shared" si="759"/>
        <v>4.5844479950694127E-5</v>
      </c>
    </row>
    <row r="2430" spans="1:40" x14ac:dyDescent="0.2">
      <c r="A2430" s="4" t="s">
        <v>4627</v>
      </c>
      <c r="B2430" s="3" t="s">
        <v>10</v>
      </c>
      <c r="C2430" s="6">
        <v>160505</v>
      </c>
      <c r="D2430" s="3" t="s">
        <v>588</v>
      </c>
      <c r="E2430" s="6">
        <v>160508</v>
      </c>
      <c r="F2430" s="3" t="s">
        <v>3249</v>
      </c>
      <c r="G2430" s="8">
        <v>13000</v>
      </c>
      <c r="H2430" s="6">
        <v>110</v>
      </c>
      <c r="I2430" s="6">
        <v>160012</v>
      </c>
      <c r="J2430" s="13">
        <v>45169</v>
      </c>
      <c r="K2430" s="9">
        <v>13000</v>
      </c>
      <c r="L2430" s="4" t="s">
        <v>4627</v>
      </c>
      <c r="M2430" s="4" t="s">
        <v>4632</v>
      </c>
      <c r="N2430" s="4">
        <f>VLOOKUP(I2430,BaseModelo!$A$2:$E$5075,5)</f>
        <v>8</v>
      </c>
      <c r="P2430" s="15">
        <v>132</v>
      </c>
      <c r="Q2430" s="4">
        <f>VLOOKUP(I2430,BaseModelo!$A$2:$E$5075,3)</f>
        <v>132</v>
      </c>
      <c r="R2430" s="4">
        <f t="shared" si="740"/>
        <v>32283000</v>
      </c>
      <c r="S2430" s="16">
        <f t="shared" si="741"/>
        <v>4.0268872161818914E-4</v>
      </c>
      <c r="T2430" s="4">
        <f t="shared" si="752"/>
        <v>4.4295759378000808E-2</v>
      </c>
      <c r="U2430" s="4">
        <f t="shared" si="753"/>
        <v>5.3154911253600966E-2</v>
      </c>
      <c r="V2430" s="6">
        <f t="shared" si="742"/>
        <v>0</v>
      </c>
      <c r="W2430" s="16" t="str">
        <f t="shared" si="743"/>
        <v/>
      </c>
      <c r="X2430" s="4" t="str">
        <f t="shared" si="754"/>
        <v/>
      </c>
      <c r="Y2430" s="4" t="str">
        <f t="shared" si="744"/>
        <v/>
      </c>
      <c r="Z2430" s="4">
        <f t="shared" si="745"/>
        <v>5836000</v>
      </c>
      <c r="AA2430" s="16">
        <f t="shared" si="746"/>
        <v>2.2275531185743662E-3</v>
      </c>
      <c r="AB2430" s="15">
        <f t="shared" si="755"/>
        <v>0.24503084304318029</v>
      </c>
      <c r="AC2430" s="15">
        <f t="shared" si="756"/>
        <v>0.29403701165181634</v>
      </c>
      <c r="AD2430" s="4">
        <v>160505</v>
      </c>
      <c r="AE2430" s="26">
        <v>2489.6</v>
      </c>
      <c r="AF2430" s="26">
        <v>2489.6</v>
      </c>
      <c r="AG2430" s="4">
        <f t="shared" si="757"/>
        <v>2254000</v>
      </c>
      <c r="AH2430" s="16">
        <f t="shared" si="747"/>
        <v>5.7675244010647738E-3</v>
      </c>
      <c r="AI2430" s="15">
        <f t="shared" si="748"/>
        <v>0.63442768411712513</v>
      </c>
      <c r="AJ2430" s="15">
        <f t="shared" si="749"/>
        <v>0.76131322094055009</v>
      </c>
      <c r="AK2430" s="4">
        <f t="shared" si="750"/>
        <v>15073000</v>
      </c>
      <c r="AL2430" s="27">
        <f t="shared" si="751"/>
        <v>8.624693159954886E-4</v>
      </c>
      <c r="AM2430" s="15">
        <f t="shared" si="758"/>
        <v>9.4871624759503753E-2</v>
      </c>
      <c r="AN2430" s="15">
        <f t="shared" si="759"/>
        <v>4.5844479950694127E-5</v>
      </c>
    </row>
    <row r="2431" spans="1:40" x14ac:dyDescent="0.2">
      <c r="A2431" s="4" t="s">
        <v>4627</v>
      </c>
      <c r="B2431" s="3" t="s">
        <v>10</v>
      </c>
      <c r="C2431" s="6">
        <v>160505</v>
      </c>
      <c r="D2431" s="3" t="s">
        <v>588</v>
      </c>
      <c r="E2431" s="6">
        <v>160509</v>
      </c>
      <c r="F2431" s="3" t="s">
        <v>3250</v>
      </c>
      <c r="G2431" s="8">
        <v>9000</v>
      </c>
      <c r="H2431" s="6">
        <v>142</v>
      </c>
      <c r="I2431" s="6">
        <v>160020</v>
      </c>
      <c r="J2431" s="13">
        <v>45169</v>
      </c>
      <c r="K2431" s="9">
        <v>9000</v>
      </c>
      <c r="L2431" s="4" t="s">
        <v>4627</v>
      </c>
      <c r="M2431" s="4" t="s">
        <v>4632</v>
      </c>
      <c r="N2431" s="4">
        <f>VLOOKUP(I2431,BaseModelo!$A$2:$E$5075,5)</f>
        <v>7</v>
      </c>
      <c r="P2431" s="15">
        <v>142.00000000000003</v>
      </c>
      <c r="Q2431" s="4">
        <f>VLOOKUP(I2431,BaseModelo!$A$2:$E$5075,3)</f>
        <v>127</v>
      </c>
      <c r="R2431" s="4">
        <f t="shared" si="740"/>
        <v>32283000</v>
      </c>
      <c r="S2431" s="16">
        <f t="shared" si="741"/>
        <v>2.7878449958182325E-4</v>
      </c>
      <c r="T2431" s="4">
        <f t="shared" si="752"/>
        <v>3.9587398940618898E-2</v>
      </c>
      <c r="U2431" s="4">
        <f t="shared" si="753"/>
        <v>3.9587398940618912E-2</v>
      </c>
      <c r="V2431" s="6">
        <f t="shared" si="742"/>
        <v>0</v>
      </c>
      <c r="W2431" s="16" t="str">
        <f t="shared" si="743"/>
        <v/>
      </c>
      <c r="X2431" s="4" t="str">
        <f t="shared" si="754"/>
        <v/>
      </c>
      <c r="Y2431" s="4" t="str">
        <f t="shared" si="744"/>
        <v/>
      </c>
      <c r="Z2431" s="4">
        <f t="shared" si="745"/>
        <v>4022000</v>
      </c>
      <c r="AA2431" s="16">
        <f t="shared" si="746"/>
        <v>2.2376926902038788E-3</v>
      </c>
      <c r="AB2431" s="15">
        <f t="shared" si="755"/>
        <v>0.31775236200895079</v>
      </c>
      <c r="AC2431" s="15">
        <f t="shared" si="756"/>
        <v>0.31775236200895085</v>
      </c>
      <c r="AD2431" s="4">
        <v>160505</v>
      </c>
      <c r="AE2431" s="26">
        <v>2255.2800000000002</v>
      </c>
      <c r="AF2431" s="26">
        <v>2255.2800000000002</v>
      </c>
      <c r="AG2431" s="4">
        <f t="shared" si="757"/>
        <v>1778000</v>
      </c>
      <c r="AH2431" s="16">
        <f t="shared" si="747"/>
        <v>5.0618672665916761E-3</v>
      </c>
      <c r="AI2431" s="15">
        <f t="shared" si="748"/>
        <v>0.71878515185601799</v>
      </c>
      <c r="AJ2431" s="15">
        <f t="shared" si="749"/>
        <v>0.7187851518560181</v>
      </c>
      <c r="AK2431" s="4">
        <f t="shared" si="750"/>
        <v>15073000</v>
      </c>
      <c r="AL2431" s="27">
        <f t="shared" si="751"/>
        <v>5.9709414184303054E-4</v>
      </c>
      <c r="AM2431" s="15">
        <f t="shared" si="758"/>
        <v>8.478736814171034E-2</v>
      </c>
      <c r="AN2431" s="15">
        <f t="shared" si="759"/>
        <v>2.3637403998246546E-5</v>
      </c>
    </row>
    <row r="2432" spans="1:40" x14ac:dyDescent="0.2">
      <c r="A2432" s="4" t="s">
        <v>4627</v>
      </c>
      <c r="B2432" s="3" t="s">
        <v>10</v>
      </c>
      <c r="C2432" s="6">
        <v>160505</v>
      </c>
      <c r="D2432" s="3" t="s">
        <v>588</v>
      </c>
      <c r="E2432" s="6">
        <v>160510</v>
      </c>
      <c r="F2432" s="3" t="s">
        <v>3251</v>
      </c>
      <c r="G2432" s="8">
        <v>13000</v>
      </c>
      <c r="H2432" s="6">
        <v>110</v>
      </c>
      <c r="I2432" s="6">
        <v>160015</v>
      </c>
      <c r="J2432" s="13">
        <v>45169</v>
      </c>
      <c r="K2432" s="9">
        <v>13000</v>
      </c>
      <c r="L2432" s="4" t="s">
        <v>4627</v>
      </c>
      <c r="M2432" s="4" t="s">
        <v>4632</v>
      </c>
      <c r="N2432" s="4">
        <f>VLOOKUP(I2432,BaseModelo!$A$2:$E$5075,5)</f>
        <v>8</v>
      </c>
      <c r="P2432" s="15">
        <v>132</v>
      </c>
      <c r="Q2432" s="4">
        <f>VLOOKUP(I2432,BaseModelo!$A$2:$E$5075,3)</f>
        <v>132</v>
      </c>
      <c r="R2432" s="4">
        <f t="shared" si="740"/>
        <v>32283000</v>
      </c>
      <c r="S2432" s="16">
        <f t="shared" si="741"/>
        <v>4.0268872161818914E-4</v>
      </c>
      <c r="T2432" s="4">
        <f t="shared" si="752"/>
        <v>4.4295759378000808E-2</v>
      </c>
      <c r="U2432" s="4">
        <f t="shared" si="753"/>
        <v>5.3154911253600966E-2</v>
      </c>
      <c r="V2432" s="6">
        <f t="shared" si="742"/>
        <v>0</v>
      </c>
      <c r="W2432" s="16" t="str">
        <f t="shared" si="743"/>
        <v/>
      </c>
      <c r="X2432" s="4" t="str">
        <f t="shared" si="754"/>
        <v/>
      </c>
      <c r="Y2432" s="4" t="str">
        <f t="shared" si="744"/>
        <v/>
      </c>
      <c r="Z2432" s="4">
        <f t="shared" si="745"/>
        <v>5836000</v>
      </c>
      <c r="AA2432" s="16">
        <f t="shared" si="746"/>
        <v>2.2275531185743662E-3</v>
      </c>
      <c r="AB2432" s="15">
        <f t="shared" si="755"/>
        <v>0.24503084304318029</v>
      </c>
      <c r="AC2432" s="15">
        <f t="shared" si="756"/>
        <v>0.29403701165181634</v>
      </c>
      <c r="AD2432" s="4">
        <v>160505</v>
      </c>
      <c r="AE2432" s="26">
        <v>2489.6</v>
      </c>
      <c r="AF2432" s="26">
        <v>2489.6</v>
      </c>
      <c r="AG2432" s="4">
        <f t="shared" si="757"/>
        <v>2254000</v>
      </c>
      <c r="AH2432" s="16">
        <f t="shared" si="747"/>
        <v>5.7675244010647738E-3</v>
      </c>
      <c r="AI2432" s="15">
        <f t="shared" si="748"/>
        <v>0.63442768411712513</v>
      </c>
      <c r="AJ2432" s="15">
        <f t="shared" si="749"/>
        <v>0.76131322094055009</v>
      </c>
      <c r="AK2432" s="4">
        <f t="shared" si="750"/>
        <v>15073000</v>
      </c>
      <c r="AL2432" s="27">
        <f t="shared" si="751"/>
        <v>8.624693159954886E-4</v>
      </c>
      <c r="AM2432" s="15">
        <f t="shared" si="758"/>
        <v>9.4871624759503753E-2</v>
      </c>
      <c r="AN2432" s="15">
        <f t="shared" si="759"/>
        <v>4.5844479950694127E-5</v>
      </c>
    </row>
    <row r="2433" spans="1:40" x14ac:dyDescent="0.2">
      <c r="A2433" s="4" t="s">
        <v>4627</v>
      </c>
      <c r="B2433" s="3" t="s">
        <v>3</v>
      </c>
      <c r="C2433" s="6">
        <v>160518</v>
      </c>
      <c r="D2433" s="3" t="s">
        <v>39</v>
      </c>
      <c r="E2433" s="6">
        <v>160550</v>
      </c>
      <c r="F2433" s="3" t="s">
        <v>3231</v>
      </c>
      <c r="G2433" s="8">
        <v>8000</v>
      </c>
      <c r="H2433" s="6">
        <v>142</v>
      </c>
      <c r="I2433" s="6">
        <v>160450</v>
      </c>
      <c r="J2433" s="13">
        <v>45169</v>
      </c>
      <c r="K2433" s="9">
        <v>8000</v>
      </c>
      <c r="L2433" s="4" t="s">
        <v>4627</v>
      </c>
      <c r="M2433" s="4" t="s">
        <v>4632</v>
      </c>
      <c r="N2433" s="4">
        <f>VLOOKUP(I2433,BaseModelo!$A$2:$E$5075,5)</f>
        <v>7</v>
      </c>
      <c r="P2433" s="15">
        <v>142.00000000000003</v>
      </c>
      <c r="Q2433" s="4">
        <f>VLOOKUP(I2433,BaseModelo!$A$2:$E$5075,3)</f>
        <v>127</v>
      </c>
      <c r="R2433" s="4">
        <f t="shared" si="740"/>
        <v>32283000</v>
      </c>
      <c r="S2433" s="16">
        <f t="shared" si="741"/>
        <v>2.4780844407273179E-4</v>
      </c>
      <c r="T2433" s="4">
        <f t="shared" si="752"/>
        <v>3.5188799058327912E-2</v>
      </c>
      <c r="U2433" s="4">
        <f t="shared" si="753"/>
        <v>3.5188799058327919E-2</v>
      </c>
      <c r="V2433" s="6">
        <f t="shared" si="742"/>
        <v>0</v>
      </c>
      <c r="W2433" s="16" t="str">
        <f t="shared" si="743"/>
        <v/>
      </c>
      <c r="X2433" s="4" t="str">
        <f t="shared" si="754"/>
        <v/>
      </c>
      <c r="Y2433" s="4" t="str">
        <f t="shared" si="744"/>
        <v/>
      </c>
      <c r="Z2433" s="4">
        <f t="shared" si="745"/>
        <v>4022000</v>
      </c>
      <c r="AA2433" s="16">
        <f t="shared" si="746"/>
        <v>1.9890601690701142E-3</v>
      </c>
      <c r="AB2433" s="15">
        <f t="shared" si="755"/>
        <v>0.28244654400795621</v>
      </c>
      <c r="AC2433" s="15">
        <f t="shared" si="756"/>
        <v>0.28244654400795627</v>
      </c>
      <c r="AD2433" s="4">
        <v>160518</v>
      </c>
      <c r="AE2433" s="26">
        <v>2013.74</v>
      </c>
      <c r="AF2433" s="26">
        <v>2013.74</v>
      </c>
      <c r="AG2433" s="4">
        <f t="shared" si="757"/>
        <v>1778000</v>
      </c>
      <c r="AH2433" s="16">
        <f t="shared" si="747"/>
        <v>4.4994375703037125E-3</v>
      </c>
      <c r="AI2433" s="15">
        <f t="shared" si="748"/>
        <v>0.63892013498312716</v>
      </c>
      <c r="AJ2433" s="15">
        <f t="shared" si="749"/>
        <v>0.63892013498312727</v>
      </c>
      <c r="AK2433" s="4">
        <f t="shared" si="750"/>
        <v>15073000</v>
      </c>
      <c r="AL2433" s="27">
        <f t="shared" si="751"/>
        <v>5.3075034830491602E-4</v>
      </c>
      <c r="AM2433" s="15">
        <f t="shared" si="758"/>
        <v>7.5366549459298077E-2</v>
      </c>
      <c r="AN2433" s="15">
        <f t="shared" si="759"/>
        <v>1.8676467356639244E-5</v>
      </c>
    </row>
    <row r="2434" spans="1:40" x14ac:dyDescent="0.2">
      <c r="A2434" s="4" t="s">
        <v>4627</v>
      </c>
      <c r="B2434" s="3" t="s">
        <v>8</v>
      </c>
      <c r="C2434" s="6">
        <v>160551</v>
      </c>
      <c r="D2434" s="3" t="s">
        <v>25</v>
      </c>
      <c r="E2434" s="6">
        <v>160558</v>
      </c>
      <c r="F2434" s="3" t="s">
        <v>3245</v>
      </c>
      <c r="G2434" s="8">
        <v>5000</v>
      </c>
      <c r="H2434" s="6">
        <v>147</v>
      </c>
      <c r="I2434" s="6">
        <v>160382</v>
      </c>
      <c r="J2434" s="13">
        <v>45169</v>
      </c>
      <c r="K2434" s="9">
        <v>5000</v>
      </c>
      <c r="L2434" s="4" t="s">
        <v>4627</v>
      </c>
      <c r="M2434" s="4" t="s">
        <v>4632</v>
      </c>
      <c r="N2434" s="4">
        <f>VLOOKUP(I2434,BaseModelo!$A$2:$E$5075,5)</f>
        <v>9</v>
      </c>
      <c r="P2434" s="15">
        <v>147</v>
      </c>
      <c r="Q2434" s="4">
        <f>VLOOKUP(I2434,BaseModelo!$A$2:$E$5075,3)</f>
        <v>147</v>
      </c>
      <c r="R2434" s="4">
        <f t="shared" ref="R2434:R2497" si="760">SUMIFS($G:$G,$M:$M,M2434)</f>
        <v>32283000</v>
      </c>
      <c r="S2434" s="16">
        <f t="shared" ref="S2434:S2497" si="761">G2434/R2434</f>
        <v>1.5488027754545735E-4</v>
      </c>
      <c r="T2434" s="4">
        <f t="shared" si="752"/>
        <v>2.2767400799182231E-2</v>
      </c>
      <c r="U2434" s="4">
        <f t="shared" si="753"/>
        <v>2.2767400799182231E-2</v>
      </c>
      <c r="V2434" s="6">
        <f t="shared" ref="V2434:V2497" si="762">SUMIFS($G:$G,$O:$O,O2434)</f>
        <v>0</v>
      </c>
      <c r="W2434" s="16" t="str">
        <f t="shared" ref="W2434:W2497" si="763">IFERROR(G2434/V2434,"")</f>
        <v/>
      </c>
      <c r="X2434" s="4" t="str">
        <f t="shared" si="754"/>
        <v/>
      </c>
      <c r="Y2434" s="4" t="str">
        <f t="shared" ref="Y2434:Y2497" si="764">IFERROR(W2434*P2434,"")</f>
        <v/>
      </c>
      <c r="Z2434" s="4">
        <f t="shared" ref="Z2434:Z2497" si="765">SUMIFS($G:$G,$N:$N,N2434)</f>
        <v>5305000</v>
      </c>
      <c r="AA2434" s="16">
        <f t="shared" ref="AA2434:AA2497" si="766">IFERROR(G2434/Z2434,"")</f>
        <v>9.42507068803016E-4</v>
      </c>
      <c r="AB2434" s="15">
        <f t="shared" si="755"/>
        <v>0.13854853911404336</v>
      </c>
      <c r="AC2434" s="15">
        <f t="shared" si="756"/>
        <v>0.13854853911404336</v>
      </c>
      <c r="AD2434" s="4">
        <v>160551</v>
      </c>
      <c r="AE2434" s="26">
        <v>1303.3399999999999</v>
      </c>
      <c r="AF2434" s="26">
        <v>1303.3399999999999</v>
      </c>
      <c r="AG2434" s="4">
        <f t="shared" si="757"/>
        <v>2114000</v>
      </c>
      <c r="AH2434" s="16">
        <f t="shared" ref="AH2434:AH2497" si="767">IFERROR($G2434/AG2434,"")</f>
        <v>2.3651844843897824E-3</v>
      </c>
      <c r="AI2434" s="15">
        <f t="shared" ref="AI2434:AI2497" si="768">IFERROR(AH2434*H2434,"")</f>
        <v>0.34768211920529801</v>
      </c>
      <c r="AJ2434" s="15">
        <f t="shared" ref="AJ2434:AJ2497" si="769">IFERROR(AH2434*P2434,"")</f>
        <v>0.34768211920529801</v>
      </c>
      <c r="AK2434" s="4">
        <f t="shared" ref="AK2434:AK2497" si="770">SUMIFS($G:$G,$A:$A,$A2434,$M:$M,$M2434)</f>
        <v>15073000</v>
      </c>
      <c r="AL2434" s="27">
        <f t="shared" ref="AL2434:AL2497" si="771">IFERROR($G2434/AK2434,"")</f>
        <v>3.3171896769057253E-4</v>
      </c>
      <c r="AM2434" s="15">
        <f t="shared" si="758"/>
        <v>4.8762688250514163E-2</v>
      </c>
      <c r="AN2434" s="15">
        <f t="shared" si="759"/>
        <v>7.5523786901022457E-6</v>
      </c>
    </row>
    <row r="2435" spans="1:40" x14ac:dyDescent="0.2">
      <c r="A2435" s="4" t="s">
        <v>4628</v>
      </c>
      <c r="B2435" s="3" t="s">
        <v>6</v>
      </c>
      <c r="C2435" s="6">
        <v>160619</v>
      </c>
      <c r="D2435" s="3" t="s">
        <v>382</v>
      </c>
      <c r="E2435" s="6">
        <v>160626</v>
      </c>
      <c r="F2435" s="3" t="s">
        <v>3246</v>
      </c>
      <c r="G2435" s="8">
        <v>6000</v>
      </c>
      <c r="H2435" s="6">
        <v>142</v>
      </c>
      <c r="I2435" s="6">
        <v>160231</v>
      </c>
      <c r="J2435" s="13">
        <v>45169</v>
      </c>
      <c r="K2435" s="9">
        <v>6000</v>
      </c>
      <c r="L2435" s="4" t="s">
        <v>4628</v>
      </c>
      <c r="M2435" s="4" t="s">
        <v>4632</v>
      </c>
      <c r="N2435" s="4">
        <f>VLOOKUP(I2435,BaseModelo!$A$2:$E$5075,5)</f>
        <v>10</v>
      </c>
      <c r="P2435" s="15">
        <v>142.00000000000003</v>
      </c>
      <c r="Q2435" s="4">
        <f>VLOOKUP(I2435,BaseModelo!$A$2:$E$5075,3)</f>
        <v>0</v>
      </c>
      <c r="R2435" s="4">
        <f t="shared" si="760"/>
        <v>32283000</v>
      </c>
      <c r="S2435" s="16">
        <f t="shared" si="761"/>
        <v>1.8585633305454884E-4</v>
      </c>
      <c r="T2435" s="4">
        <f t="shared" ref="T2435:T2498" si="772">S2435*H2435</f>
        <v>2.6391599293745936E-2</v>
      </c>
      <c r="U2435" s="4">
        <f t="shared" ref="U2435:U2498" si="773">S2435*P2435</f>
        <v>2.6391599293745942E-2</v>
      </c>
      <c r="V2435" s="6">
        <f t="shared" si="762"/>
        <v>0</v>
      </c>
      <c r="W2435" s="16" t="str">
        <f t="shared" si="763"/>
        <v/>
      </c>
      <c r="X2435" s="4" t="str">
        <f t="shared" ref="X2435:X2498" si="774">IFERROR(W2435*H2435,"")</f>
        <v/>
      </c>
      <c r="Y2435" s="4" t="str">
        <f t="shared" si="764"/>
        <v/>
      </c>
      <c r="Z2435" s="4">
        <f t="shared" si="765"/>
        <v>4121000</v>
      </c>
      <c r="AA2435" s="16">
        <f t="shared" si="766"/>
        <v>1.4559572919194371E-3</v>
      </c>
      <c r="AB2435" s="15">
        <f t="shared" ref="AB2435:AB2498" si="775">IFERROR(AA2435*H2435,"")</f>
        <v>0.20674593545256006</v>
      </c>
      <c r="AC2435" s="15">
        <f t="shared" ref="AC2435:AC2498" si="776">IFERROR(AA2435*P2435,"")</f>
        <v>0.20674593545256012</v>
      </c>
      <c r="AD2435" s="4">
        <v>160619</v>
      </c>
      <c r="AE2435" s="26">
        <v>1503.37</v>
      </c>
      <c r="AF2435" s="26">
        <v>1503.37</v>
      </c>
      <c r="AG2435" s="4">
        <f t="shared" ref="AG2435:AG2498" si="777">SUMIFS($G:$G,$N:$N,$N2435,$A:$A,$A2435)</f>
        <v>1846000</v>
      </c>
      <c r="AH2435" s="16">
        <f t="shared" si="767"/>
        <v>3.2502708559046588E-3</v>
      </c>
      <c r="AI2435" s="15">
        <f t="shared" si="768"/>
        <v>0.46153846153846156</v>
      </c>
      <c r="AJ2435" s="15">
        <f t="shared" si="769"/>
        <v>0.46153846153846162</v>
      </c>
      <c r="AK2435" s="4">
        <f t="shared" si="770"/>
        <v>16319000</v>
      </c>
      <c r="AL2435" s="27">
        <f t="shared" si="771"/>
        <v>3.6766958759727926E-4</v>
      </c>
      <c r="AM2435" s="15">
        <f t="shared" ref="AM2435:AM2498" si="778">IFERROR(AL2435*H2435,"")</f>
        <v>5.2209081438813656E-2</v>
      </c>
      <c r="AN2435" s="15">
        <f t="shared" ref="AN2435:AN2498" si="779">IFERROR(AL2435*U2435,"")</f>
        <v>9.7033884283642175E-6</v>
      </c>
    </row>
    <row r="2436" spans="1:40" x14ac:dyDescent="0.2">
      <c r="A2436" s="4" t="s">
        <v>4628</v>
      </c>
      <c r="B2436" s="3" t="s">
        <v>4</v>
      </c>
      <c r="C2436" s="6">
        <v>160657</v>
      </c>
      <c r="D2436" s="3" t="s">
        <v>92</v>
      </c>
      <c r="E2436" s="6">
        <v>160664</v>
      </c>
      <c r="F2436" s="3" t="s">
        <v>3252</v>
      </c>
      <c r="G2436" s="8">
        <v>10000</v>
      </c>
      <c r="H2436" s="6">
        <v>142</v>
      </c>
      <c r="I2436" s="6">
        <v>160463</v>
      </c>
      <c r="J2436" s="13">
        <v>45169</v>
      </c>
      <c r="K2436" s="9">
        <v>10000</v>
      </c>
      <c r="L2436" s="4" t="s">
        <v>4628</v>
      </c>
      <c r="M2436" s="4" t="s">
        <v>4632</v>
      </c>
      <c r="N2436" s="4">
        <f>VLOOKUP(I2436,BaseModelo!$A$2:$E$5075,5)</f>
        <v>5</v>
      </c>
      <c r="P2436" s="15">
        <v>142.00000000000003</v>
      </c>
      <c r="Q2436" s="4">
        <f>VLOOKUP(I2436,BaseModelo!$A$2:$E$5075,3)</f>
        <v>110</v>
      </c>
      <c r="R2436" s="4">
        <f t="shared" si="760"/>
        <v>32283000</v>
      </c>
      <c r="S2436" s="16">
        <f t="shared" si="761"/>
        <v>3.0976055509091471E-4</v>
      </c>
      <c r="T2436" s="4">
        <f t="shared" si="772"/>
        <v>4.3985998822909891E-2</v>
      </c>
      <c r="U2436" s="4">
        <f t="shared" si="773"/>
        <v>4.3985998822909898E-2</v>
      </c>
      <c r="V2436" s="6">
        <f t="shared" si="762"/>
        <v>0</v>
      </c>
      <c r="W2436" s="16" t="str">
        <f t="shared" si="763"/>
        <v/>
      </c>
      <c r="X2436" s="4" t="str">
        <f t="shared" si="774"/>
        <v/>
      </c>
      <c r="Y2436" s="4" t="str">
        <f t="shared" si="764"/>
        <v/>
      </c>
      <c r="Z2436" s="4">
        <f t="shared" si="765"/>
        <v>4058000</v>
      </c>
      <c r="AA2436" s="16">
        <f t="shared" si="766"/>
        <v>2.4642681123706258E-3</v>
      </c>
      <c r="AB2436" s="15">
        <f t="shared" si="775"/>
        <v>0.34992607195662884</v>
      </c>
      <c r="AC2436" s="15">
        <f t="shared" si="776"/>
        <v>0.34992607195662895</v>
      </c>
      <c r="AD2436" s="4">
        <v>160657</v>
      </c>
      <c r="AE2436" s="26">
        <v>2510.34</v>
      </c>
      <c r="AF2436" s="26">
        <v>2510.34</v>
      </c>
      <c r="AG2436" s="4">
        <f t="shared" si="777"/>
        <v>2193000</v>
      </c>
      <c r="AH2436" s="16">
        <f t="shared" si="767"/>
        <v>4.5599635202918376E-3</v>
      </c>
      <c r="AI2436" s="15">
        <f t="shared" si="768"/>
        <v>0.64751481988144088</v>
      </c>
      <c r="AJ2436" s="15">
        <f t="shared" si="769"/>
        <v>0.64751481988144111</v>
      </c>
      <c r="AK2436" s="4">
        <f t="shared" si="770"/>
        <v>16319000</v>
      </c>
      <c r="AL2436" s="27">
        <f t="shared" si="771"/>
        <v>6.1278264599546543E-4</v>
      </c>
      <c r="AM2436" s="15">
        <f t="shared" si="778"/>
        <v>8.7015135731356094E-2</v>
      </c>
      <c r="AN2436" s="15">
        <f t="shared" si="779"/>
        <v>2.6953856745456156E-5</v>
      </c>
    </row>
    <row r="2437" spans="1:40" x14ac:dyDescent="0.2">
      <c r="A2437" s="4" t="s">
        <v>4627</v>
      </c>
      <c r="B2437" s="2" t="s">
        <v>3</v>
      </c>
      <c r="C2437" s="5">
        <v>160676</v>
      </c>
      <c r="D2437" s="2" t="s">
        <v>590</v>
      </c>
      <c r="E2437" s="5">
        <v>160678</v>
      </c>
      <c r="F2437" s="2" t="s">
        <v>3255</v>
      </c>
      <c r="G2437" s="7">
        <v>70000</v>
      </c>
      <c r="H2437" s="5">
        <v>75</v>
      </c>
      <c r="I2437" s="6">
        <v>159068</v>
      </c>
      <c r="J2437" s="13">
        <v>45169</v>
      </c>
      <c r="K2437" s="9">
        <v>70000</v>
      </c>
      <c r="L2437" s="4" t="s">
        <v>4627</v>
      </c>
      <c r="M2437" s="4" t="s">
        <v>4632</v>
      </c>
      <c r="N2437" s="4">
        <f>VLOOKUP(I2437,BaseModelo!$A$2:$E$5075,5)</f>
        <v>4</v>
      </c>
      <c r="P2437" s="15">
        <v>75</v>
      </c>
      <c r="Q2437" s="4">
        <f>VLOOKUP(I2437,BaseModelo!$A$2:$E$5075,3)</f>
        <v>110</v>
      </c>
      <c r="R2437" s="4">
        <f t="shared" si="760"/>
        <v>32283000</v>
      </c>
      <c r="S2437" s="16">
        <f t="shared" si="761"/>
        <v>2.168323885636403E-3</v>
      </c>
      <c r="T2437" s="4">
        <f t="shared" si="772"/>
        <v>0.16262429142273022</v>
      </c>
      <c r="U2437" s="4">
        <f t="shared" si="773"/>
        <v>0.16262429142273022</v>
      </c>
      <c r="V2437" s="6">
        <f t="shared" si="762"/>
        <v>0</v>
      </c>
      <c r="W2437" s="16" t="str">
        <f t="shared" si="763"/>
        <v/>
      </c>
      <c r="X2437" s="4" t="str">
        <f t="shared" si="774"/>
        <v/>
      </c>
      <c r="Y2437" s="4" t="str">
        <f t="shared" si="764"/>
        <v/>
      </c>
      <c r="Z2437" s="4">
        <f t="shared" si="765"/>
        <v>2331000</v>
      </c>
      <c r="AA2437" s="16">
        <f t="shared" si="766"/>
        <v>3.003003003003003E-2</v>
      </c>
      <c r="AB2437" s="15">
        <f t="shared" si="775"/>
        <v>2.2522522522522523</v>
      </c>
      <c r="AC2437" s="15">
        <f t="shared" si="776"/>
        <v>2.2522522522522523</v>
      </c>
      <c r="AD2437" s="4">
        <v>160676</v>
      </c>
      <c r="AE2437" s="26">
        <v>8937.92</v>
      </c>
      <c r="AF2437" s="26">
        <v>8937.92</v>
      </c>
      <c r="AG2437" s="4">
        <f t="shared" si="777"/>
        <v>1421000</v>
      </c>
      <c r="AH2437" s="16">
        <f t="shared" si="767"/>
        <v>4.9261083743842367E-2</v>
      </c>
      <c r="AI2437" s="15">
        <f t="shared" si="768"/>
        <v>3.6945812807881775</v>
      </c>
      <c r="AJ2437" s="15">
        <f t="shared" si="769"/>
        <v>3.6945812807881775</v>
      </c>
      <c r="AK2437" s="4">
        <f t="shared" si="770"/>
        <v>15073000</v>
      </c>
      <c r="AL2437" s="27">
        <f t="shared" si="771"/>
        <v>4.6440655476680153E-3</v>
      </c>
      <c r="AM2437" s="15">
        <f t="shared" si="778"/>
        <v>0.34830491607510117</v>
      </c>
      <c r="AN2437" s="15">
        <f t="shared" si="779"/>
        <v>7.5523786901022453E-4</v>
      </c>
    </row>
    <row r="2438" spans="1:40" x14ac:dyDescent="0.2">
      <c r="A2438" s="4" t="s">
        <v>4627</v>
      </c>
      <c r="B2438" s="3" t="s">
        <v>3</v>
      </c>
      <c r="C2438" s="6">
        <v>160676</v>
      </c>
      <c r="D2438" s="3" t="s">
        <v>590</v>
      </c>
      <c r="E2438" s="6">
        <v>160679</v>
      </c>
      <c r="F2438" s="3" t="s">
        <v>3261</v>
      </c>
      <c r="G2438" s="8">
        <v>26000</v>
      </c>
      <c r="H2438" s="6">
        <v>95</v>
      </c>
      <c r="I2438" s="6">
        <v>159069</v>
      </c>
      <c r="J2438" s="13">
        <v>45169</v>
      </c>
      <c r="K2438" s="9">
        <v>26000</v>
      </c>
      <c r="L2438" s="4" t="s">
        <v>4627</v>
      </c>
      <c r="M2438" s="4" t="s">
        <v>4632</v>
      </c>
      <c r="N2438" s="4">
        <f>VLOOKUP(I2438,BaseModelo!$A$2:$E$5075,5)</f>
        <v>2</v>
      </c>
      <c r="P2438" s="15">
        <v>100</v>
      </c>
      <c r="Q2438" s="4">
        <f>VLOOKUP(I2438,BaseModelo!$A$2:$E$5075,3)</f>
        <v>100</v>
      </c>
      <c r="R2438" s="4">
        <f t="shared" si="760"/>
        <v>32283000</v>
      </c>
      <c r="S2438" s="16">
        <f t="shared" si="761"/>
        <v>8.0537744323637829E-4</v>
      </c>
      <c r="T2438" s="4">
        <f t="shared" si="772"/>
        <v>7.6510857107455935E-2</v>
      </c>
      <c r="U2438" s="4">
        <f t="shared" si="773"/>
        <v>8.0537744323637833E-2</v>
      </c>
      <c r="V2438" s="6">
        <f t="shared" si="762"/>
        <v>0</v>
      </c>
      <c r="W2438" s="16" t="str">
        <f t="shared" si="763"/>
        <v/>
      </c>
      <c r="X2438" s="4" t="str">
        <f t="shared" si="774"/>
        <v/>
      </c>
      <c r="Y2438" s="4" t="str">
        <f t="shared" si="764"/>
        <v/>
      </c>
      <c r="Z2438" s="4">
        <f t="shared" si="765"/>
        <v>1578000</v>
      </c>
      <c r="AA2438" s="16">
        <f t="shared" si="766"/>
        <v>1.6476552598225603E-2</v>
      </c>
      <c r="AB2438" s="15">
        <f t="shared" si="775"/>
        <v>1.5652724968314322</v>
      </c>
      <c r="AC2438" s="15">
        <f t="shared" si="776"/>
        <v>1.6476552598225602</v>
      </c>
      <c r="AD2438" s="4">
        <v>160676</v>
      </c>
      <c r="AE2438" s="26">
        <v>4262.13</v>
      </c>
      <c r="AF2438" s="26">
        <v>4262.13</v>
      </c>
      <c r="AG2438" s="4">
        <f t="shared" si="777"/>
        <v>681000</v>
      </c>
      <c r="AH2438" s="16">
        <f t="shared" si="767"/>
        <v>3.81791483113069E-2</v>
      </c>
      <c r="AI2438" s="15">
        <f t="shared" si="768"/>
        <v>3.6270190895741554</v>
      </c>
      <c r="AJ2438" s="15">
        <f t="shared" si="769"/>
        <v>3.8179148311306901</v>
      </c>
      <c r="AK2438" s="4">
        <f t="shared" si="770"/>
        <v>15073000</v>
      </c>
      <c r="AL2438" s="27">
        <f t="shared" si="771"/>
        <v>1.7249386319909772E-3</v>
      </c>
      <c r="AM2438" s="15">
        <f t="shared" si="778"/>
        <v>0.16386917003914284</v>
      </c>
      <c r="AN2438" s="15">
        <f t="shared" si="779"/>
        <v>1.3892266651725494E-4</v>
      </c>
    </row>
    <row r="2439" spans="1:40" x14ac:dyDescent="0.2">
      <c r="A2439" s="4" t="s">
        <v>4627</v>
      </c>
      <c r="B2439" s="3" t="s">
        <v>3</v>
      </c>
      <c r="C2439" s="6">
        <v>160676</v>
      </c>
      <c r="D2439" s="3" t="s">
        <v>590</v>
      </c>
      <c r="E2439" s="6">
        <v>160680</v>
      </c>
      <c r="F2439" s="3" t="s">
        <v>3262</v>
      </c>
      <c r="G2439" s="8">
        <v>10000</v>
      </c>
      <c r="H2439" s="6">
        <v>95</v>
      </c>
      <c r="I2439" s="6">
        <v>159070</v>
      </c>
      <c r="J2439" s="13">
        <v>45169</v>
      </c>
      <c r="K2439" s="9">
        <v>10000</v>
      </c>
      <c r="L2439" s="4" t="s">
        <v>4627</v>
      </c>
      <c r="M2439" s="4" t="s">
        <v>4632</v>
      </c>
      <c r="N2439" s="4">
        <f>VLOOKUP(I2439,BaseModelo!$A$2:$E$5075,5)</f>
        <v>5</v>
      </c>
      <c r="P2439" s="15">
        <v>142.00000000000003</v>
      </c>
      <c r="Q2439" s="4">
        <f>VLOOKUP(I2439,BaseModelo!$A$2:$E$5075,3)</f>
        <v>110</v>
      </c>
      <c r="R2439" s="4">
        <f t="shared" si="760"/>
        <v>32283000</v>
      </c>
      <c r="S2439" s="16">
        <f t="shared" si="761"/>
        <v>3.0976055509091471E-4</v>
      </c>
      <c r="T2439" s="4">
        <f t="shared" si="772"/>
        <v>2.9427252733636899E-2</v>
      </c>
      <c r="U2439" s="4">
        <f t="shared" si="773"/>
        <v>4.3985998822909898E-2</v>
      </c>
      <c r="V2439" s="6">
        <f t="shared" si="762"/>
        <v>0</v>
      </c>
      <c r="W2439" s="16" t="str">
        <f t="shared" si="763"/>
        <v/>
      </c>
      <c r="X2439" s="4" t="str">
        <f t="shared" si="774"/>
        <v/>
      </c>
      <c r="Y2439" s="4" t="str">
        <f t="shared" si="764"/>
        <v/>
      </c>
      <c r="Z2439" s="4">
        <f t="shared" si="765"/>
        <v>4058000</v>
      </c>
      <c r="AA2439" s="16">
        <f t="shared" si="766"/>
        <v>2.4642681123706258E-3</v>
      </c>
      <c r="AB2439" s="15">
        <f t="shared" si="775"/>
        <v>0.23410547067520945</v>
      </c>
      <c r="AC2439" s="15">
        <f t="shared" si="776"/>
        <v>0.34992607195662895</v>
      </c>
      <c r="AD2439" s="4">
        <v>160676</v>
      </c>
      <c r="AE2439" s="26">
        <v>1641.49</v>
      </c>
      <c r="AF2439" s="26">
        <v>1641.49</v>
      </c>
      <c r="AG2439" s="4">
        <f t="shared" si="777"/>
        <v>1768000</v>
      </c>
      <c r="AH2439" s="16">
        <f t="shared" si="767"/>
        <v>5.6561085972850677E-3</v>
      </c>
      <c r="AI2439" s="15">
        <f t="shared" si="768"/>
        <v>0.53733031674208143</v>
      </c>
      <c r="AJ2439" s="15">
        <f t="shared" si="769"/>
        <v>0.80316742081447978</v>
      </c>
      <c r="AK2439" s="4">
        <f t="shared" si="770"/>
        <v>15073000</v>
      </c>
      <c r="AL2439" s="27">
        <f t="shared" si="771"/>
        <v>6.6343793538114506E-4</v>
      </c>
      <c r="AM2439" s="15">
        <f t="shared" si="778"/>
        <v>6.3026603861208785E-2</v>
      </c>
      <c r="AN2439" s="15">
        <f t="shared" si="779"/>
        <v>2.918198024474882E-5</v>
      </c>
    </row>
    <row r="2440" spans="1:40" x14ac:dyDescent="0.2">
      <c r="A2440" s="4" t="s">
        <v>4627</v>
      </c>
      <c r="B2440" s="3" t="s">
        <v>3</v>
      </c>
      <c r="C2440" s="6">
        <v>160676</v>
      </c>
      <c r="D2440" s="3" t="s">
        <v>590</v>
      </c>
      <c r="E2440" s="6">
        <v>160681</v>
      </c>
      <c r="F2440" s="3" t="s">
        <v>3263</v>
      </c>
      <c r="G2440" s="8">
        <v>10000</v>
      </c>
      <c r="H2440" s="6">
        <v>142</v>
      </c>
      <c r="I2440" s="6">
        <v>160392</v>
      </c>
      <c r="J2440" s="13">
        <v>45169</v>
      </c>
      <c r="K2440" s="9">
        <v>10000</v>
      </c>
      <c r="L2440" s="4" t="s">
        <v>4627</v>
      </c>
      <c r="M2440" s="4" t="s">
        <v>4632</v>
      </c>
      <c r="N2440" s="4">
        <f>VLOOKUP(I2440,BaseModelo!$A$2:$E$5075,5)</f>
        <v>2</v>
      </c>
      <c r="P2440" s="15">
        <v>142.00000000000003</v>
      </c>
      <c r="Q2440" s="4">
        <f>VLOOKUP(I2440,BaseModelo!$A$2:$E$5075,3)</f>
        <v>100</v>
      </c>
      <c r="R2440" s="4">
        <f t="shared" si="760"/>
        <v>32283000</v>
      </c>
      <c r="S2440" s="16">
        <f t="shared" si="761"/>
        <v>3.0976055509091471E-4</v>
      </c>
      <c r="T2440" s="4">
        <f t="shared" si="772"/>
        <v>4.3985998822909891E-2</v>
      </c>
      <c r="U2440" s="4">
        <f t="shared" si="773"/>
        <v>4.3985998822909898E-2</v>
      </c>
      <c r="V2440" s="6">
        <f t="shared" si="762"/>
        <v>0</v>
      </c>
      <c r="W2440" s="16" t="str">
        <f t="shared" si="763"/>
        <v/>
      </c>
      <c r="X2440" s="4" t="str">
        <f t="shared" si="774"/>
        <v/>
      </c>
      <c r="Y2440" s="4" t="str">
        <f t="shared" si="764"/>
        <v/>
      </c>
      <c r="Z2440" s="4">
        <f t="shared" si="765"/>
        <v>1578000</v>
      </c>
      <c r="AA2440" s="16">
        <f t="shared" si="766"/>
        <v>6.3371356147021544E-3</v>
      </c>
      <c r="AB2440" s="15">
        <f t="shared" si="775"/>
        <v>0.89987325728770595</v>
      </c>
      <c r="AC2440" s="15">
        <f t="shared" si="776"/>
        <v>0.89987325728770606</v>
      </c>
      <c r="AD2440" s="4">
        <v>160676</v>
      </c>
      <c r="AE2440" s="26">
        <v>2510.34</v>
      </c>
      <c r="AF2440" s="26">
        <v>2510.34</v>
      </c>
      <c r="AG2440" s="4">
        <f t="shared" si="777"/>
        <v>681000</v>
      </c>
      <c r="AH2440" s="16">
        <f t="shared" si="767"/>
        <v>1.4684287812041116E-2</v>
      </c>
      <c r="AI2440" s="15">
        <f t="shared" si="768"/>
        <v>2.0851688693098382</v>
      </c>
      <c r="AJ2440" s="15">
        <f t="shared" si="769"/>
        <v>2.0851688693098387</v>
      </c>
      <c r="AK2440" s="4">
        <f t="shared" si="770"/>
        <v>15073000</v>
      </c>
      <c r="AL2440" s="27">
        <f t="shared" si="771"/>
        <v>6.6343793538114506E-4</v>
      </c>
      <c r="AM2440" s="15">
        <f t="shared" si="778"/>
        <v>9.4208186824122603E-2</v>
      </c>
      <c r="AN2440" s="15">
        <f t="shared" si="779"/>
        <v>2.918198024474882E-5</v>
      </c>
    </row>
    <row r="2441" spans="1:40" x14ac:dyDescent="0.2">
      <c r="A2441" s="4" t="s">
        <v>4627</v>
      </c>
      <c r="B2441" s="3" t="s">
        <v>3</v>
      </c>
      <c r="C2441" s="6">
        <v>160676</v>
      </c>
      <c r="D2441" s="3" t="s">
        <v>590</v>
      </c>
      <c r="E2441" s="6">
        <v>160682</v>
      </c>
      <c r="F2441" s="3" t="s">
        <v>3264</v>
      </c>
      <c r="G2441" s="8">
        <v>15000</v>
      </c>
      <c r="H2441" s="6">
        <v>90</v>
      </c>
      <c r="I2441" s="6">
        <v>160577</v>
      </c>
      <c r="J2441" s="13">
        <v>45169</v>
      </c>
      <c r="K2441" s="9">
        <v>15000</v>
      </c>
      <c r="L2441" s="4" t="s">
        <v>4627</v>
      </c>
      <c r="M2441" s="4" t="s">
        <v>4632</v>
      </c>
      <c r="N2441" s="4">
        <f>VLOOKUP(I2441,BaseModelo!$A$2:$E$5075,5)</f>
        <v>4</v>
      </c>
      <c r="P2441" s="15">
        <v>132</v>
      </c>
      <c r="Q2441" s="4">
        <f>VLOOKUP(I2441,BaseModelo!$A$2:$E$5075,3)</f>
        <v>110</v>
      </c>
      <c r="R2441" s="4">
        <f t="shared" si="760"/>
        <v>32283000</v>
      </c>
      <c r="S2441" s="16">
        <f t="shared" si="761"/>
        <v>4.6464083263637206E-4</v>
      </c>
      <c r="T2441" s="4">
        <f t="shared" si="772"/>
        <v>4.1817674937273487E-2</v>
      </c>
      <c r="U2441" s="4">
        <f t="shared" si="773"/>
        <v>6.1332589908001112E-2</v>
      </c>
      <c r="V2441" s="6">
        <f t="shared" si="762"/>
        <v>0</v>
      </c>
      <c r="W2441" s="16" t="str">
        <f t="shared" si="763"/>
        <v/>
      </c>
      <c r="X2441" s="4" t="str">
        <f t="shared" si="774"/>
        <v/>
      </c>
      <c r="Y2441" s="4" t="str">
        <f t="shared" si="764"/>
        <v/>
      </c>
      <c r="Z2441" s="4">
        <f t="shared" si="765"/>
        <v>2331000</v>
      </c>
      <c r="AA2441" s="16">
        <f t="shared" si="766"/>
        <v>6.4350064350064346E-3</v>
      </c>
      <c r="AB2441" s="15">
        <f t="shared" si="775"/>
        <v>0.5791505791505791</v>
      </c>
      <c r="AC2441" s="15">
        <f t="shared" si="776"/>
        <v>0.84942084942084939</v>
      </c>
      <c r="AD2441" s="4">
        <v>160676</v>
      </c>
      <c r="AE2441" s="26">
        <v>2324.0300000000002</v>
      </c>
      <c r="AF2441" s="26">
        <v>2324.0300000000002</v>
      </c>
      <c r="AG2441" s="4">
        <f t="shared" si="777"/>
        <v>1421000</v>
      </c>
      <c r="AH2441" s="16">
        <f t="shared" si="767"/>
        <v>1.055594651653765E-2</v>
      </c>
      <c r="AI2441" s="15">
        <f t="shared" si="768"/>
        <v>0.95003518648838847</v>
      </c>
      <c r="AJ2441" s="15">
        <f t="shared" si="769"/>
        <v>1.3933849401829697</v>
      </c>
      <c r="AK2441" s="4">
        <f t="shared" si="770"/>
        <v>15073000</v>
      </c>
      <c r="AL2441" s="27">
        <f t="shared" si="771"/>
        <v>9.9515690307171775E-4</v>
      </c>
      <c r="AM2441" s="15">
        <f t="shared" si="778"/>
        <v>8.9564121276454592E-2</v>
      </c>
      <c r="AN2441" s="15">
        <f t="shared" si="779"/>
        <v>6.1035550230214081E-5</v>
      </c>
    </row>
    <row r="2442" spans="1:40" x14ac:dyDescent="0.2">
      <c r="A2442" s="4" t="s">
        <v>4627</v>
      </c>
      <c r="B2442" s="3" t="s">
        <v>3</v>
      </c>
      <c r="C2442" s="6">
        <v>160676</v>
      </c>
      <c r="D2442" s="3" t="s">
        <v>590</v>
      </c>
      <c r="E2442" s="6">
        <v>160888</v>
      </c>
      <c r="F2442" s="3" t="s">
        <v>3265</v>
      </c>
      <c r="G2442" s="8">
        <v>27000</v>
      </c>
      <c r="H2442" s="6">
        <v>95</v>
      </c>
      <c r="I2442" s="6">
        <v>160829</v>
      </c>
      <c r="J2442" s="13">
        <v>45169</v>
      </c>
      <c r="K2442" s="9">
        <v>27000</v>
      </c>
      <c r="L2442" s="4" t="s">
        <v>4627</v>
      </c>
      <c r="M2442" s="4" t="s">
        <v>4632</v>
      </c>
      <c r="N2442" s="4">
        <f>VLOOKUP(I2442,BaseModelo!$A$2:$E$5075,5)</f>
        <v>3</v>
      </c>
      <c r="P2442" s="15">
        <v>100</v>
      </c>
      <c r="Q2442" s="4">
        <f>VLOOKUP(I2442,BaseModelo!$A$2:$E$5075,3)</f>
        <v>110</v>
      </c>
      <c r="R2442" s="4">
        <f t="shared" si="760"/>
        <v>32283000</v>
      </c>
      <c r="S2442" s="16">
        <f t="shared" si="761"/>
        <v>8.363534987454698E-4</v>
      </c>
      <c r="T2442" s="4">
        <f t="shared" si="772"/>
        <v>7.9453582380819635E-2</v>
      </c>
      <c r="U2442" s="4">
        <f t="shared" si="773"/>
        <v>8.3635349874546974E-2</v>
      </c>
      <c r="V2442" s="6">
        <f t="shared" si="762"/>
        <v>0</v>
      </c>
      <c r="W2442" s="16" t="str">
        <f t="shared" si="763"/>
        <v/>
      </c>
      <c r="X2442" s="4" t="str">
        <f t="shared" si="774"/>
        <v/>
      </c>
      <c r="Y2442" s="4" t="str">
        <f t="shared" si="764"/>
        <v/>
      </c>
      <c r="Z2442" s="4">
        <f t="shared" si="765"/>
        <v>1992000</v>
      </c>
      <c r="AA2442" s="16">
        <f t="shared" si="766"/>
        <v>1.355421686746988E-2</v>
      </c>
      <c r="AB2442" s="15">
        <f t="shared" si="775"/>
        <v>1.2876506024096386</v>
      </c>
      <c r="AC2442" s="15">
        <f t="shared" si="776"/>
        <v>1.3554216867469879</v>
      </c>
      <c r="AD2442" s="4">
        <v>160676</v>
      </c>
      <c r="AE2442" s="26">
        <v>4420.59</v>
      </c>
      <c r="AF2442" s="26">
        <v>4420.59</v>
      </c>
      <c r="AG2442" s="4">
        <f t="shared" si="777"/>
        <v>1267000</v>
      </c>
      <c r="AH2442" s="16">
        <f t="shared" si="767"/>
        <v>2.1310181531176007E-2</v>
      </c>
      <c r="AI2442" s="15">
        <f t="shared" si="768"/>
        <v>2.0244672454617207</v>
      </c>
      <c r="AJ2442" s="15">
        <f t="shared" si="769"/>
        <v>2.1310181531176009</v>
      </c>
      <c r="AK2442" s="4">
        <f t="shared" si="770"/>
        <v>15073000</v>
      </c>
      <c r="AL2442" s="27">
        <f t="shared" si="771"/>
        <v>1.7912824255290917E-3</v>
      </c>
      <c r="AM2442" s="15">
        <f t="shared" si="778"/>
        <v>0.17017183042526371</v>
      </c>
      <c r="AN2442" s="15">
        <f t="shared" si="779"/>
        <v>1.4981453238325273E-4</v>
      </c>
    </row>
    <row r="2443" spans="1:40" x14ac:dyDescent="0.2">
      <c r="A2443" s="4" t="s">
        <v>4628</v>
      </c>
      <c r="B2443" s="3" t="s">
        <v>4</v>
      </c>
      <c r="C2443" s="6">
        <v>160706</v>
      </c>
      <c r="D2443" s="3" t="s">
        <v>376</v>
      </c>
      <c r="E2443" s="6">
        <v>160714</v>
      </c>
      <c r="F2443" s="3" t="s">
        <v>3253</v>
      </c>
      <c r="G2443" s="8">
        <v>8000</v>
      </c>
      <c r="H2443" s="6">
        <v>142</v>
      </c>
      <c r="I2443" s="6">
        <v>160547</v>
      </c>
      <c r="J2443" s="13">
        <v>45169</v>
      </c>
      <c r="K2443" s="9">
        <v>8000</v>
      </c>
      <c r="L2443" s="4" t="s">
        <v>4628</v>
      </c>
      <c r="M2443" s="4" t="s">
        <v>4632</v>
      </c>
      <c r="N2443" s="4">
        <f>VLOOKUP(I2443,BaseModelo!$A$2:$E$5075,5)</f>
        <v>6</v>
      </c>
      <c r="P2443" s="15">
        <v>142.00000000000003</v>
      </c>
      <c r="Q2443" s="4">
        <f>VLOOKUP(I2443,BaseModelo!$A$2:$E$5075,3)</f>
        <v>115</v>
      </c>
      <c r="R2443" s="4">
        <f t="shared" si="760"/>
        <v>32283000</v>
      </c>
      <c r="S2443" s="16">
        <f t="shared" si="761"/>
        <v>2.4780844407273179E-4</v>
      </c>
      <c r="T2443" s="4">
        <f t="shared" si="772"/>
        <v>3.5188799058327912E-2</v>
      </c>
      <c r="U2443" s="4">
        <f t="shared" si="773"/>
        <v>3.5188799058327919E-2</v>
      </c>
      <c r="V2443" s="6">
        <f t="shared" si="762"/>
        <v>0</v>
      </c>
      <c r="W2443" s="16" t="str">
        <f t="shared" si="763"/>
        <v/>
      </c>
      <c r="X2443" s="4" t="str">
        <f t="shared" si="774"/>
        <v/>
      </c>
      <c r="Y2443" s="4" t="str">
        <f t="shared" si="764"/>
        <v/>
      </c>
      <c r="Z2443" s="4">
        <f t="shared" si="765"/>
        <v>4853000</v>
      </c>
      <c r="AA2443" s="16">
        <f t="shared" si="766"/>
        <v>1.6484648670925201E-3</v>
      </c>
      <c r="AB2443" s="15">
        <f t="shared" si="775"/>
        <v>0.23408201112713783</v>
      </c>
      <c r="AC2443" s="15">
        <f t="shared" si="776"/>
        <v>0.23408201112713789</v>
      </c>
      <c r="AD2443" s="4">
        <v>160706</v>
      </c>
      <c r="AE2443" s="26">
        <v>2013.74</v>
      </c>
      <c r="AF2443" s="26">
        <v>2013.74</v>
      </c>
      <c r="AG2443" s="4">
        <f t="shared" si="777"/>
        <v>2735000</v>
      </c>
      <c r="AH2443" s="16">
        <f t="shared" si="767"/>
        <v>2.9250457038391227E-3</v>
      </c>
      <c r="AI2443" s="15">
        <f t="shared" si="768"/>
        <v>0.41535648994515539</v>
      </c>
      <c r="AJ2443" s="15">
        <f t="shared" si="769"/>
        <v>0.4153564899451555</v>
      </c>
      <c r="AK2443" s="4">
        <f t="shared" si="770"/>
        <v>16319000</v>
      </c>
      <c r="AL2443" s="27">
        <f t="shared" si="771"/>
        <v>4.9022611679637234E-4</v>
      </c>
      <c r="AM2443" s="15">
        <f t="shared" si="778"/>
        <v>6.9612108585084875E-2</v>
      </c>
      <c r="AN2443" s="15">
        <f t="shared" si="779"/>
        <v>1.725046831709194E-5</v>
      </c>
    </row>
    <row r="2444" spans="1:40" x14ac:dyDescent="0.2">
      <c r="A2444" s="4" t="s">
        <v>4627</v>
      </c>
      <c r="B2444" s="3" t="s">
        <v>1</v>
      </c>
      <c r="C2444" s="6">
        <v>160776</v>
      </c>
      <c r="D2444" s="3" t="s">
        <v>592</v>
      </c>
      <c r="E2444" s="6">
        <v>161064</v>
      </c>
      <c r="F2444" s="3" t="s">
        <v>3273</v>
      </c>
      <c r="G2444" s="8">
        <v>6000</v>
      </c>
      <c r="H2444" s="6">
        <v>142</v>
      </c>
      <c r="I2444" s="6">
        <v>160563</v>
      </c>
      <c r="J2444" s="13">
        <v>45169</v>
      </c>
      <c r="K2444" s="9">
        <v>6000</v>
      </c>
      <c r="L2444" s="4" t="s">
        <v>4627</v>
      </c>
      <c r="M2444" s="4" t="s">
        <v>4632</v>
      </c>
      <c r="N2444" s="4">
        <f>VLOOKUP(I2444,BaseModelo!$A$2:$E$5075,5)</f>
        <v>6</v>
      </c>
      <c r="P2444" s="15">
        <v>142.00000000000003</v>
      </c>
      <c r="Q2444" s="4">
        <f>VLOOKUP(I2444,BaseModelo!$A$2:$E$5075,3)</f>
        <v>115</v>
      </c>
      <c r="R2444" s="4">
        <f t="shared" si="760"/>
        <v>32283000</v>
      </c>
      <c r="S2444" s="16">
        <f t="shared" si="761"/>
        <v>1.8585633305454884E-4</v>
      </c>
      <c r="T2444" s="4">
        <f t="shared" si="772"/>
        <v>2.6391599293745936E-2</v>
      </c>
      <c r="U2444" s="4">
        <f t="shared" si="773"/>
        <v>2.6391599293745942E-2</v>
      </c>
      <c r="V2444" s="6">
        <f t="shared" si="762"/>
        <v>0</v>
      </c>
      <c r="W2444" s="16" t="str">
        <f t="shared" si="763"/>
        <v/>
      </c>
      <c r="X2444" s="4" t="str">
        <f t="shared" si="774"/>
        <v/>
      </c>
      <c r="Y2444" s="4" t="str">
        <f t="shared" si="764"/>
        <v/>
      </c>
      <c r="Z2444" s="4">
        <f t="shared" si="765"/>
        <v>4853000</v>
      </c>
      <c r="AA2444" s="16">
        <f t="shared" si="766"/>
        <v>1.2363486503193901E-3</v>
      </c>
      <c r="AB2444" s="15">
        <f t="shared" si="775"/>
        <v>0.17556150834535339</v>
      </c>
      <c r="AC2444" s="15">
        <f t="shared" si="776"/>
        <v>0.17556150834535342</v>
      </c>
      <c r="AD2444" s="4">
        <v>160776</v>
      </c>
      <c r="AE2444" s="26">
        <v>1503.37</v>
      </c>
      <c r="AF2444" s="26">
        <v>1503.37</v>
      </c>
      <c r="AG2444" s="4">
        <f t="shared" si="777"/>
        <v>1993000</v>
      </c>
      <c r="AH2444" s="16">
        <f t="shared" si="767"/>
        <v>3.0105368790767687E-3</v>
      </c>
      <c r="AI2444" s="15">
        <f t="shared" si="768"/>
        <v>0.42749623682890114</v>
      </c>
      <c r="AJ2444" s="15">
        <f t="shared" si="769"/>
        <v>0.42749623682890125</v>
      </c>
      <c r="AK2444" s="4">
        <f t="shared" si="770"/>
        <v>15073000</v>
      </c>
      <c r="AL2444" s="27">
        <f t="shared" si="771"/>
        <v>3.9806276122868704E-4</v>
      </c>
      <c r="AM2444" s="15">
        <f t="shared" si="778"/>
        <v>5.6524912094473558E-2</v>
      </c>
      <c r="AN2444" s="15">
        <f t="shared" si="779"/>
        <v>1.0505512888109577E-5</v>
      </c>
    </row>
    <row r="2445" spans="1:40" x14ac:dyDescent="0.2">
      <c r="A2445" s="4" t="s">
        <v>4628</v>
      </c>
      <c r="B2445" s="2" t="s">
        <v>16</v>
      </c>
      <c r="C2445" s="5">
        <v>160797</v>
      </c>
      <c r="D2445" s="2" t="s">
        <v>591</v>
      </c>
      <c r="E2445" s="5">
        <v>160798</v>
      </c>
      <c r="F2445" s="2" t="s">
        <v>3266</v>
      </c>
      <c r="G2445" s="7">
        <v>10000</v>
      </c>
      <c r="H2445" s="5">
        <v>147</v>
      </c>
      <c r="I2445" s="6">
        <v>157982</v>
      </c>
      <c r="J2445" s="13">
        <v>45169</v>
      </c>
      <c r="K2445" s="9">
        <v>3275.0942617334781</v>
      </c>
      <c r="L2445" s="4" t="s">
        <v>4628</v>
      </c>
      <c r="M2445" s="4" t="s">
        <v>4632</v>
      </c>
      <c r="N2445" s="4">
        <f>VLOOKUP(I2445,BaseModelo!$A$2:$E$5075,5)</f>
        <v>10</v>
      </c>
      <c r="P2445" s="15">
        <v>142.00000000000003</v>
      </c>
      <c r="Q2445" s="4">
        <f>VLOOKUP(I2445,BaseModelo!$A$2:$E$5075,3)</f>
        <v>0</v>
      </c>
      <c r="R2445" s="4">
        <f t="shared" si="760"/>
        <v>32283000</v>
      </c>
      <c r="S2445" s="16">
        <f t="shared" si="761"/>
        <v>3.0976055509091471E-4</v>
      </c>
      <c r="T2445" s="4">
        <f t="shared" si="772"/>
        <v>4.5534801598364462E-2</v>
      </c>
      <c r="U2445" s="4">
        <f t="shared" si="773"/>
        <v>4.3985998822909898E-2</v>
      </c>
      <c r="V2445" s="6">
        <f t="shared" si="762"/>
        <v>0</v>
      </c>
      <c r="W2445" s="16" t="str">
        <f t="shared" si="763"/>
        <v/>
      </c>
      <c r="X2445" s="4" t="str">
        <f t="shared" si="774"/>
        <v/>
      </c>
      <c r="Y2445" s="4" t="str">
        <f t="shared" si="764"/>
        <v/>
      </c>
      <c r="Z2445" s="4">
        <f t="shared" si="765"/>
        <v>4121000</v>
      </c>
      <c r="AA2445" s="16">
        <f t="shared" si="766"/>
        <v>2.4265954865323952E-3</v>
      </c>
      <c r="AB2445" s="15">
        <f t="shared" si="775"/>
        <v>0.3567095365202621</v>
      </c>
      <c r="AC2445" s="15">
        <f t="shared" si="776"/>
        <v>0.34457655908760021</v>
      </c>
      <c r="AD2445" s="4">
        <v>160797</v>
      </c>
      <c r="AE2445" s="26">
        <v>2606.85</v>
      </c>
      <c r="AF2445" s="26">
        <v>1587.8478800604621</v>
      </c>
      <c r="AG2445" s="4">
        <f t="shared" si="777"/>
        <v>1846000</v>
      </c>
      <c r="AH2445" s="16">
        <f t="shared" si="767"/>
        <v>5.4171180931744311E-3</v>
      </c>
      <c r="AI2445" s="15">
        <f t="shared" si="768"/>
        <v>0.79631635969664138</v>
      </c>
      <c r="AJ2445" s="15">
        <f t="shared" si="769"/>
        <v>0.76923076923076938</v>
      </c>
      <c r="AK2445" s="4">
        <f t="shared" si="770"/>
        <v>16319000</v>
      </c>
      <c r="AL2445" s="27">
        <f t="shared" si="771"/>
        <v>6.1278264599546543E-4</v>
      </c>
      <c r="AM2445" s="15">
        <f t="shared" si="778"/>
        <v>9.0079048961333424E-2</v>
      </c>
      <c r="AN2445" s="15">
        <f t="shared" si="779"/>
        <v>2.6953856745456156E-5</v>
      </c>
    </row>
    <row r="2446" spans="1:40" x14ac:dyDescent="0.2">
      <c r="A2446" s="4" t="s">
        <v>4628</v>
      </c>
      <c r="B2446" s="3" t="s">
        <v>16</v>
      </c>
      <c r="C2446" s="6">
        <v>160797</v>
      </c>
      <c r="D2446" s="3" t="s">
        <v>591</v>
      </c>
      <c r="E2446" s="6">
        <v>160799</v>
      </c>
      <c r="F2446" s="3" t="s">
        <v>3269</v>
      </c>
      <c r="G2446" s="8">
        <v>10000</v>
      </c>
      <c r="H2446" s="6">
        <v>110</v>
      </c>
      <c r="I2446" s="6">
        <v>157928</v>
      </c>
      <c r="J2446" s="13">
        <v>45169</v>
      </c>
      <c r="K2446" s="9">
        <v>3275.0942617334781</v>
      </c>
      <c r="L2446" s="4" t="s">
        <v>4628</v>
      </c>
      <c r="M2446" s="4" t="s">
        <v>4632</v>
      </c>
      <c r="N2446" s="4">
        <f>VLOOKUP(I2446,BaseModelo!$A$2:$E$5075,5)</f>
        <v>8</v>
      </c>
      <c r="P2446" s="15">
        <v>142.00000000000003</v>
      </c>
      <c r="Q2446" s="4">
        <f>VLOOKUP(I2446,BaseModelo!$A$2:$E$5075,3)</f>
        <v>132</v>
      </c>
      <c r="R2446" s="4">
        <f t="shared" si="760"/>
        <v>32283000</v>
      </c>
      <c r="S2446" s="16">
        <f t="shared" si="761"/>
        <v>3.0976055509091471E-4</v>
      </c>
      <c r="T2446" s="4">
        <f t="shared" si="772"/>
        <v>3.4073661060000621E-2</v>
      </c>
      <c r="U2446" s="4">
        <f t="shared" si="773"/>
        <v>4.3985998822909898E-2</v>
      </c>
      <c r="V2446" s="6">
        <f t="shared" si="762"/>
        <v>0</v>
      </c>
      <c r="W2446" s="16" t="str">
        <f t="shared" si="763"/>
        <v/>
      </c>
      <c r="X2446" s="4" t="str">
        <f t="shared" si="774"/>
        <v/>
      </c>
      <c r="Y2446" s="4" t="str">
        <f t="shared" si="764"/>
        <v/>
      </c>
      <c r="Z2446" s="4">
        <f t="shared" si="765"/>
        <v>5836000</v>
      </c>
      <c r="AA2446" s="16">
        <f t="shared" si="766"/>
        <v>1.7135023989033585E-3</v>
      </c>
      <c r="AB2446" s="15">
        <f t="shared" si="775"/>
        <v>0.18848526387936942</v>
      </c>
      <c r="AC2446" s="15">
        <f t="shared" si="776"/>
        <v>0.24331734064427696</v>
      </c>
      <c r="AD2446" s="4">
        <v>160797</v>
      </c>
      <c r="AE2446" s="26">
        <v>1917.29</v>
      </c>
      <c r="AF2446" s="26">
        <v>1167.8327721046946</v>
      </c>
      <c r="AG2446" s="4">
        <f t="shared" si="777"/>
        <v>3421000</v>
      </c>
      <c r="AH2446" s="16">
        <f t="shared" si="767"/>
        <v>2.9231218941829875E-3</v>
      </c>
      <c r="AI2446" s="15">
        <f t="shared" si="768"/>
        <v>0.32154340836012862</v>
      </c>
      <c r="AJ2446" s="15">
        <f t="shared" si="769"/>
        <v>0.41508330897398432</v>
      </c>
      <c r="AK2446" s="4">
        <f t="shared" si="770"/>
        <v>16319000</v>
      </c>
      <c r="AL2446" s="27">
        <f t="shared" si="771"/>
        <v>6.1278264599546543E-4</v>
      </c>
      <c r="AM2446" s="15">
        <f t="shared" si="778"/>
        <v>6.7406091059501197E-2</v>
      </c>
      <c r="AN2446" s="15">
        <f t="shared" si="779"/>
        <v>2.6953856745456156E-5</v>
      </c>
    </row>
    <row r="2447" spans="1:40" x14ac:dyDescent="0.2">
      <c r="A2447" s="4" t="s">
        <v>4628</v>
      </c>
      <c r="B2447" s="3" t="s">
        <v>16</v>
      </c>
      <c r="C2447" s="6">
        <v>160797</v>
      </c>
      <c r="D2447" s="3" t="s">
        <v>591</v>
      </c>
      <c r="E2447" s="6">
        <v>160800</v>
      </c>
      <c r="F2447" s="3" t="s">
        <v>3270</v>
      </c>
      <c r="G2447" s="8">
        <v>11000</v>
      </c>
      <c r="H2447" s="6">
        <v>120</v>
      </c>
      <c r="I2447" s="6">
        <v>157931</v>
      </c>
      <c r="J2447" s="13">
        <v>45169</v>
      </c>
      <c r="K2447" s="9">
        <v>3602.6036879068261</v>
      </c>
      <c r="L2447" s="4" t="s">
        <v>4628</v>
      </c>
      <c r="M2447" s="4" t="s">
        <v>4632</v>
      </c>
      <c r="N2447" s="4">
        <f>VLOOKUP(I2447,BaseModelo!$A$2:$E$5075,5)</f>
        <v>8</v>
      </c>
      <c r="P2447" s="15">
        <v>132</v>
      </c>
      <c r="Q2447" s="4">
        <f>VLOOKUP(I2447,BaseModelo!$A$2:$E$5075,3)</f>
        <v>132</v>
      </c>
      <c r="R2447" s="4">
        <f t="shared" si="760"/>
        <v>32283000</v>
      </c>
      <c r="S2447" s="16">
        <f t="shared" si="761"/>
        <v>3.4073661060000617E-4</v>
      </c>
      <c r="T2447" s="4">
        <f t="shared" si="772"/>
        <v>4.0888393272000743E-2</v>
      </c>
      <c r="U2447" s="4">
        <f t="shared" si="773"/>
        <v>4.4977232599200813E-2</v>
      </c>
      <c r="V2447" s="6">
        <f t="shared" si="762"/>
        <v>0</v>
      </c>
      <c r="W2447" s="16" t="str">
        <f t="shared" si="763"/>
        <v/>
      </c>
      <c r="X2447" s="4" t="str">
        <f t="shared" si="774"/>
        <v/>
      </c>
      <c r="Y2447" s="4" t="str">
        <f t="shared" si="764"/>
        <v/>
      </c>
      <c r="Z2447" s="4">
        <f t="shared" si="765"/>
        <v>5836000</v>
      </c>
      <c r="AA2447" s="16">
        <f t="shared" si="766"/>
        <v>1.8848526387936944E-3</v>
      </c>
      <c r="AB2447" s="15">
        <f t="shared" si="775"/>
        <v>0.22618231665524333</v>
      </c>
      <c r="AC2447" s="15">
        <f t="shared" si="776"/>
        <v>0.24880054832076764</v>
      </c>
      <c r="AD2447" s="4">
        <v>160797</v>
      </c>
      <c r="AE2447" s="26">
        <v>2310.31</v>
      </c>
      <c r="AF2447" s="26">
        <v>1407.2235977453579</v>
      </c>
      <c r="AG2447" s="4">
        <f t="shared" si="777"/>
        <v>3421000</v>
      </c>
      <c r="AH2447" s="16">
        <f t="shared" si="767"/>
        <v>3.2154340836012861E-3</v>
      </c>
      <c r="AI2447" s="15">
        <f t="shared" si="768"/>
        <v>0.38585209003215432</v>
      </c>
      <c r="AJ2447" s="15">
        <f t="shared" si="769"/>
        <v>0.42443729903536975</v>
      </c>
      <c r="AK2447" s="4">
        <f t="shared" si="770"/>
        <v>16319000</v>
      </c>
      <c r="AL2447" s="27">
        <f t="shared" si="771"/>
        <v>6.7406091059501192E-4</v>
      </c>
      <c r="AM2447" s="15">
        <f t="shared" si="778"/>
        <v>8.0887309271401434E-2</v>
      </c>
      <c r="AN2447" s="15">
        <f t="shared" si="779"/>
        <v>3.0317394361860955E-5</v>
      </c>
    </row>
    <row r="2448" spans="1:40" x14ac:dyDescent="0.2">
      <c r="A2448" s="4" t="s">
        <v>4628</v>
      </c>
      <c r="B2448" s="3" t="s">
        <v>16</v>
      </c>
      <c r="C2448" s="6">
        <v>160797</v>
      </c>
      <c r="D2448" s="3" t="s">
        <v>591</v>
      </c>
      <c r="E2448" s="6">
        <v>160801</v>
      </c>
      <c r="F2448" s="3" t="s">
        <v>3271</v>
      </c>
      <c r="G2448" s="8">
        <v>11000</v>
      </c>
      <c r="H2448" s="6">
        <v>100</v>
      </c>
      <c r="I2448" s="6">
        <v>157979</v>
      </c>
      <c r="J2448" s="13">
        <v>45169</v>
      </c>
      <c r="K2448" s="9">
        <v>3602.6036879068261</v>
      </c>
      <c r="L2448" s="4" t="s">
        <v>4628</v>
      </c>
      <c r="M2448" s="4" t="s">
        <v>4632</v>
      </c>
      <c r="N2448" s="4">
        <f>VLOOKUP(I2448,BaseModelo!$A$2:$E$5075,5)</f>
        <v>9</v>
      </c>
      <c r="P2448" s="15">
        <v>132</v>
      </c>
      <c r="Q2448" s="4">
        <f>VLOOKUP(I2448,BaseModelo!$A$2:$E$5075,3)</f>
        <v>147</v>
      </c>
      <c r="R2448" s="4">
        <f t="shared" si="760"/>
        <v>32283000</v>
      </c>
      <c r="S2448" s="16">
        <f t="shared" si="761"/>
        <v>3.4073661060000617E-4</v>
      </c>
      <c r="T2448" s="4">
        <f t="shared" si="772"/>
        <v>3.4073661060000614E-2</v>
      </c>
      <c r="U2448" s="4">
        <f t="shared" si="773"/>
        <v>4.4977232599200813E-2</v>
      </c>
      <c r="V2448" s="6">
        <f t="shared" si="762"/>
        <v>0</v>
      </c>
      <c r="W2448" s="16" t="str">
        <f t="shared" si="763"/>
        <v/>
      </c>
      <c r="X2448" s="4" t="str">
        <f t="shared" si="774"/>
        <v/>
      </c>
      <c r="Y2448" s="4" t="str">
        <f t="shared" si="764"/>
        <v/>
      </c>
      <c r="Z2448" s="4">
        <f t="shared" si="765"/>
        <v>5305000</v>
      </c>
      <c r="AA2448" s="16">
        <f t="shared" si="766"/>
        <v>2.0735155513666352E-3</v>
      </c>
      <c r="AB2448" s="15">
        <f t="shared" si="775"/>
        <v>0.20735155513666353</v>
      </c>
      <c r="AC2448" s="15">
        <f t="shared" si="776"/>
        <v>0.27370405278039583</v>
      </c>
      <c r="AD2448" s="4">
        <v>160797</v>
      </c>
      <c r="AE2448" s="26">
        <v>1910.34</v>
      </c>
      <c r="AF2448" s="26">
        <v>1163.599485660741</v>
      </c>
      <c r="AG2448" s="4">
        <f t="shared" si="777"/>
        <v>3095000</v>
      </c>
      <c r="AH2448" s="16">
        <f t="shared" si="767"/>
        <v>3.5541195476575119E-3</v>
      </c>
      <c r="AI2448" s="15">
        <f t="shared" si="768"/>
        <v>0.35541195476575121</v>
      </c>
      <c r="AJ2448" s="15">
        <f t="shared" si="769"/>
        <v>0.46914378029079157</v>
      </c>
      <c r="AK2448" s="4">
        <f t="shared" si="770"/>
        <v>16319000</v>
      </c>
      <c r="AL2448" s="27">
        <f t="shared" si="771"/>
        <v>6.7406091059501192E-4</v>
      </c>
      <c r="AM2448" s="15">
        <f t="shared" si="778"/>
        <v>6.7406091059501197E-2</v>
      </c>
      <c r="AN2448" s="15">
        <f t="shared" si="779"/>
        <v>3.0317394361860955E-5</v>
      </c>
    </row>
    <row r="2449" spans="1:40" x14ac:dyDescent="0.2">
      <c r="A2449" s="4" t="s">
        <v>4628</v>
      </c>
      <c r="B2449" s="3" t="s">
        <v>16</v>
      </c>
      <c r="C2449" s="6">
        <v>160797</v>
      </c>
      <c r="D2449" s="3" t="s">
        <v>591</v>
      </c>
      <c r="E2449" s="6">
        <v>160802</v>
      </c>
      <c r="F2449" s="3" t="s">
        <v>3272</v>
      </c>
      <c r="G2449" s="8">
        <v>11000</v>
      </c>
      <c r="H2449" s="6">
        <v>110</v>
      </c>
      <c r="I2449" s="6">
        <v>157929</v>
      </c>
      <c r="J2449" s="13">
        <v>45169</v>
      </c>
      <c r="K2449" s="9">
        <v>3602.6036879068261</v>
      </c>
      <c r="L2449" s="4" t="s">
        <v>4628</v>
      </c>
      <c r="M2449" s="4" t="s">
        <v>4632</v>
      </c>
      <c r="N2449" s="4">
        <f>VLOOKUP(I2449,BaseModelo!$A$2:$E$5075,5)</f>
        <v>7</v>
      </c>
      <c r="P2449" s="15">
        <v>132</v>
      </c>
      <c r="Q2449" s="4">
        <f>VLOOKUP(I2449,BaseModelo!$A$2:$E$5075,3)</f>
        <v>127</v>
      </c>
      <c r="R2449" s="4">
        <f t="shared" si="760"/>
        <v>32283000</v>
      </c>
      <c r="S2449" s="16">
        <f t="shared" si="761"/>
        <v>3.4073661060000617E-4</v>
      </c>
      <c r="T2449" s="4">
        <f t="shared" si="772"/>
        <v>3.7481027166000679E-2</v>
      </c>
      <c r="U2449" s="4">
        <f t="shared" si="773"/>
        <v>4.4977232599200813E-2</v>
      </c>
      <c r="V2449" s="6">
        <f t="shared" si="762"/>
        <v>0</v>
      </c>
      <c r="W2449" s="16" t="str">
        <f t="shared" si="763"/>
        <v/>
      </c>
      <c r="X2449" s="4" t="str">
        <f t="shared" si="774"/>
        <v/>
      </c>
      <c r="Y2449" s="4" t="str">
        <f t="shared" si="764"/>
        <v/>
      </c>
      <c r="Z2449" s="4">
        <f t="shared" si="765"/>
        <v>4022000</v>
      </c>
      <c r="AA2449" s="16">
        <f t="shared" si="766"/>
        <v>2.7349577324714074E-3</v>
      </c>
      <c r="AB2449" s="15">
        <f t="shared" si="775"/>
        <v>0.3008453505718548</v>
      </c>
      <c r="AC2449" s="15">
        <f t="shared" si="776"/>
        <v>0.3610144206862258</v>
      </c>
      <c r="AD2449" s="4">
        <v>160797</v>
      </c>
      <c r="AE2449" s="26">
        <v>2103.52</v>
      </c>
      <c r="AF2449" s="26">
        <v>1281.2665756237541</v>
      </c>
      <c r="AG2449" s="4">
        <f t="shared" si="777"/>
        <v>2184000</v>
      </c>
      <c r="AH2449" s="16">
        <f t="shared" si="767"/>
        <v>5.036630036630037E-3</v>
      </c>
      <c r="AI2449" s="15">
        <f t="shared" si="768"/>
        <v>0.55402930402930406</v>
      </c>
      <c r="AJ2449" s="15">
        <f t="shared" si="769"/>
        <v>0.66483516483516492</v>
      </c>
      <c r="AK2449" s="4">
        <f t="shared" si="770"/>
        <v>16319000</v>
      </c>
      <c r="AL2449" s="27">
        <f t="shared" si="771"/>
        <v>6.7406091059501192E-4</v>
      </c>
      <c r="AM2449" s="15">
        <f t="shared" si="778"/>
        <v>7.4146700165451315E-2</v>
      </c>
      <c r="AN2449" s="15">
        <f t="shared" si="779"/>
        <v>3.0317394361860955E-5</v>
      </c>
    </row>
    <row r="2450" spans="1:40" x14ac:dyDescent="0.2">
      <c r="A2450" s="4" t="s">
        <v>4628</v>
      </c>
      <c r="B2450" s="2" t="s">
        <v>6</v>
      </c>
      <c r="C2450" s="5">
        <v>160836</v>
      </c>
      <c r="D2450" s="2" t="s">
        <v>589</v>
      </c>
      <c r="E2450" s="5">
        <v>160837</v>
      </c>
      <c r="F2450" s="2" t="s">
        <v>3254</v>
      </c>
      <c r="G2450" s="7">
        <v>7000</v>
      </c>
      <c r="H2450" s="5">
        <v>142</v>
      </c>
      <c r="I2450" s="6">
        <v>160674</v>
      </c>
      <c r="J2450" s="13">
        <v>45169</v>
      </c>
      <c r="K2450" s="9">
        <v>7000</v>
      </c>
      <c r="L2450" s="4" t="s">
        <v>4628</v>
      </c>
      <c r="M2450" s="4" t="s">
        <v>4632</v>
      </c>
      <c r="N2450" s="4">
        <f>VLOOKUP(I2450,BaseModelo!$A$2:$E$5075,5)</f>
        <v>10</v>
      </c>
      <c r="P2450" s="15">
        <v>142.00000000000003</v>
      </c>
      <c r="Q2450" s="4">
        <f>VLOOKUP(I2450,BaseModelo!$A$2:$E$5075,3)</f>
        <v>0</v>
      </c>
      <c r="R2450" s="4">
        <f t="shared" si="760"/>
        <v>32283000</v>
      </c>
      <c r="S2450" s="16">
        <f t="shared" si="761"/>
        <v>2.168323885636403E-4</v>
      </c>
      <c r="T2450" s="4">
        <f t="shared" si="772"/>
        <v>3.0790199176036922E-2</v>
      </c>
      <c r="U2450" s="4">
        <f t="shared" si="773"/>
        <v>3.0790199176036929E-2</v>
      </c>
      <c r="V2450" s="6">
        <f t="shared" si="762"/>
        <v>0</v>
      </c>
      <c r="W2450" s="16" t="str">
        <f t="shared" si="763"/>
        <v/>
      </c>
      <c r="X2450" s="4" t="str">
        <f t="shared" si="774"/>
        <v/>
      </c>
      <c r="Y2450" s="4" t="str">
        <f t="shared" si="764"/>
        <v/>
      </c>
      <c r="Z2450" s="4">
        <f t="shared" si="765"/>
        <v>4121000</v>
      </c>
      <c r="AA2450" s="16">
        <f t="shared" si="766"/>
        <v>1.6986168405726766E-3</v>
      </c>
      <c r="AB2450" s="15">
        <f t="shared" si="775"/>
        <v>0.24120359136132008</v>
      </c>
      <c r="AC2450" s="15">
        <f t="shared" si="776"/>
        <v>0.24120359136132014</v>
      </c>
      <c r="AD2450" s="4">
        <v>160836</v>
      </c>
      <c r="AE2450" s="26">
        <v>1758.65</v>
      </c>
      <c r="AF2450" s="26">
        <v>1758.65</v>
      </c>
      <c r="AG2450" s="4">
        <f t="shared" si="777"/>
        <v>1846000</v>
      </c>
      <c r="AH2450" s="16">
        <f t="shared" si="767"/>
        <v>3.791982665222102E-3</v>
      </c>
      <c r="AI2450" s="15">
        <f t="shared" si="768"/>
        <v>0.53846153846153844</v>
      </c>
      <c r="AJ2450" s="15">
        <f t="shared" si="769"/>
        <v>0.53846153846153855</v>
      </c>
      <c r="AK2450" s="4">
        <f t="shared" si="770"/>
        <v>16319000</v>
      </c>
      <c r="AL2450" s="27">
        <f t="shared" si="771"/>
        <v>4.289478521968258E-4</v>
      </c>
      <c r="AM2450" s="15">
        <f t="shared" si="778"/>
        <v>6.0910595011949266E-2</v>
      </c>
      <c r="AN2450" s="15">
        <f t="shared" si="779"/>
        <v>1.3207389805273516E-5</v>
      </c>
    </row>
    <row r="2451" spans="1:40" x14ac:dyDescent="0.2">
      <c r="A2451" s="4" t="s">
        <v>4628</v>
      </c>
      <c r="B2451" s="3" t="s">
        <v>6</v>
      </c>
      <c r="C2451" s="6">
        <v>160836</v>
      </c>
      <c r="D2451" s="3" t="s">
        <v>589</v>
      </c>
      <c r="E2451" s="6">
        <v>160838</v>
      </c>
      <c r="F2451" s="3" t="s">
        <v>3256</v>
      </c>
      <c r="G2451" s="8">
        <v>5000</v>
      </c>
      <c r="H2451" s="6">
        <v>147</v>
      </c>
      <c r="I2451" s="6">
        <v>160675</v>
      </c>
      <c r="J2451" s="13">
        <v>45169</v>
      </c>
      <c r="K2451" s="9">
        <v>5000</v>
      </c>
      <c r="L2451" s="4" t="s">
        <v>4628</v>
      </c>
      <c r="M2451" s="4" t="s">
        <v>4632</v>
      </c>
      <c r="N2451" s="4">
        <f>VLOOKUP(I2451,BaseModelo!$A$2:$E$5075,5)</f>
        <v>9</v>
      </c>
      <c r="P2451" s="15">
        <v>147</v>
      </c>
      <c r="Q2451" s="4">
        <f>VLOOKUP(I2451,BaseModelo!$A$2:$E$5075,3)</f>
        <v>147</v>
      </c>
      <c r="R2451" s="4">
        <f t="shared" si="760"/>
        <v>32283000</v>
      </c>
      <c r="S2451" s="16">
        <f t="shared" si="761"/>
        <v>1.5488027754545735E-4</v>
      </c>
      <c r="T2451" s="4">
        <f t="shared" si="772"/>
        <v>2.2767400799182231E-2</v>
      </c>
      <c r="U2451" s="4">
        <f t="shared" si="773"/>
        <v>2.2767400799182231E-2</v>
      </c>
      <c r="V2451" s="6">
        <f t="shared" si="762"/>
        <v>0</v>
      </c>
      <c r="W2451" s="16" t="str">
        <f t="shared" si="763"/>
        <v/>
      </c>
      <c r="X2451" s="4" t="str">
        <f t="shared" si="774"/>
        <v/>
      </c>
      <c r="Y2451" s="4" t="str">
        <f t="shared" si="764"/>
        <v/>
      </c>
      <c r="Z2451" s="4">
        <f t="shared" si="765"/>
        <v>5305000</v>
      </c>
      <c r="AA2451" s="16">
        <f t="shared" si="766"/>
        <v>9.42507068803016E-4</v>
      </c>
      <c r="AB2451" s="15">
        <f t="shared" si="775"/>
        <v>0.13854853911404336</v>
      </c>
      <c r="AC2451" s="15">
        <f t="shared" si="776"/>
        <v>0.13854853911404336</v>
      </c>
      <c r="AD2451" s="4">
        <v>160836</v>
      </c>
      <c r="AE2451" s="26">
        <v>1303.3399999999999</v>
      </c>
      <c r="AF2451" s="26">
        <v>1303.3399999999999</v>
      </c>
      <c r="AG2451" s="4">
        <f t="shared" si="777"/>
        <v>3095000</v>
      </c>
      <c r="AH2451" s="16">
        <f t="shared" si="767"/>
        <v>1.6155088852988692E-3</v>
      </c>
      <c r="AI2451" s="15">
        <f t="shared" si="768"/>
        <v>0.23747980613893377</v>
      </c>
      <c r="AJ2451" s="15">
        <f t="shared" si="769"/>
        <v>0.23747980613893377</v>
      </c>
      <c r="AK2451" s="4">
        <f t="shared" si="770"/>
        <v>16319000</v>
      </c>
      <c r="AL2451" s="27">
        <f t="shared" si="771"/>
        <v>3.0639132299773271E-4</v>
      </c>
      <c r="AM2451" s="15">
        <f t="shared" si="778"/>
        <v>4.5039524480666712E-2</v>
      </c>
      <c r="AN2451" s="15">
        <f t="shared" si="779"/>
        <v>6.9757340520810808E-6</v>
      </c>
    </row>
    <row r="2452" spans="1:40" x14ac:dyDescent="0.2">
      <c r="A2452" s="4" t="s">
        <v>4628</v>
      </c>
      <c r="B2452" s="3" t="s">
        <v>6</v>
      </c>
      <c r="C2452" s="6">
        <v>160836</v>
      </c>
      <c r="D2452" s="3" t="s">
        <v>589</v>
      </c>
      <c r="E2452" s="6">
        <v>160839</v>
      </c>
      <c r="F2452" s="3" t="s">
        <v>3257</v>
      </c>
      <c r="G2452" s="8">
        <v>7000</v>
      </c>
      <c r="H2452" s="6">
        <v>142</v>
      </c>
      <c r="I2452" s="6">
        <v>160668</v>
      </c>
      <c r="J2452" s="13">
        <v>45169</v>
      </c>
      <c r="K2452" s="9">
        <v>7000</v>
      </c>
      <c r="L2452" s="4" t="s">
        <v>4628</v>
      </c>
      <c r="M2452" s="4" t="s">
        <v>4632</v>
      </c>
      <c r="N2452" s="4">
        <f>VLOOKUP(I2452,BaseModelo!$A$2:$E$5075,5)</f>
        <v>8</v>
      </c>
      <c r="P2452" s="15">
        <v>142.00000000000003</v>
      </c>
      <c r="Q2452" s="4">
        <f>VLOOKUP(I2452,BaseModelo!$A$2:$E$5075,3)</f>
        <v>132</v>
      </c>
      <c r="R2452" s="4">
        <f t="shared" si="760"/>
        <v>32283000</v>
      </c>
      <c r="S2452" s="16">
        <f t="shared" si="761"/>
        <v>2.168323885636403E-4</v>
      </c>
      <c r="T2452" s="4">
        <f t="shared" si="772"/>
        <v>3.0790199176036922E-2</v>
      </c>
      <c r="U2452" s="4">
        <f t="shared" si="773"/>
        <v>3.0790199176036929E-2</v>
      </c>
      <c r="V2452" s="6">
        <f t="shared" si="762"/>
        <v>0</v>
      </c>
      <c r="W2452" s="16" t="str">
        <f t="shared" si="763"/>
        <v/>
      </c>
      <c r="X2452" s="4" t="str">
        <f t="shared" si="774"/>
        <v/>
      </c>
      <c r="Y2452" s="4" t="str">
        <f t="shared" si="764"/>
        <v/>
      </c>
      <c r="Z2452" s="4">
        <f t="shared" si="765"/>
        <v>5836000</v>
      </c>
      <c r="AA2452" s="16">
        <f t="shared" si="766"/>
        <v>1.199451679232351E-3</v>
      </c>
      <c r="AB2452" s="15">
        <f t="shared" si="775"/>
        <v>0.17032213845099384</v>
      </c>
      <c r="AC2452" s="15">
        <f t="shared" si="776"/>
        <v>0.17032213845099387</v>
      </c>
      <c r="AD2452" s="4">
        <v>160836</v>
      </c>
      <c r="AE2452" s="26">
        <v>1758.65</v>
      </c>
      <c r="AF2452" s="26">
        <v>1758.65</v>
      </c>
      <c r="AG2452" s="4">
        <f t="shared" si="777"/>
        <v>3421000</v>
      </c>
      <c r="AH2452" s="16">
        <f t="shared" si="767"/>
        <v>2.0461853259280912E-3</v>
      </c>
      <c r="AI2452" s="15">
        <f t="shared" si="768"/>
        <v>0.29055831628178896</v>
      </c>
      <c r="AJ2452" s="15">
        <f t="shared" si="769"/>
        <v>0.29055831628178902</v>
      </c>
      <c r="AK2452" s="4">
        <f t="shared" si="770"/>
        <v>16319000</v>
      </c>
      <c r="AL2452" s="27">
        <f t="shared" si="771"/>
        <v>4.289478521968258E-4</v>
      </c>
      <c r="AM2452" s="15">
        <f t="shared" si="778"/>
        <v>6.0910595011949266E-2</v>
      </c>
      <c r="AN2452" s="15">
        <f t="shared" si="779"/>
        <v>1.3207389805273516E-5</v>
      </c>
    </row>
    <row r="2453" spans="1:40" x14ac:dyDescent="0.2">
      <c r="A2453" s="4" t="s">
        <v>4628</v>
      </c>
      <c r="B2453" s="3" t="s">
        <v>6</v>
      </c>
      <c r="C2453" s="6">
        <v>160836</v>
      </c>
      <c r="D2453" s="3" t="s">
        <v>589</v>
      </c>
      <c r="E2453" s="6">
        <v>160840</v>
      </c>
      <c r="F2453" s="3" t="s">
        <v>3258</v>
      </c>
      <c r="G2453" s="8">
        <v>5000</v>
      </c>
      <c r="H2453" s="6">
        <v>147</v>
      </c>
      <c r="I2453" s="6">
        <v>160671</v>
      </c>
      <c r="J2453" s="13">
        <v>45169</v>
      </c>
      <c r="K2453" s="9">
        <v>5000</v>
      </c>
      <c r="L2453" s="4" t="s">
        <v>4628</v>
      </c>
      <c r="M2453" s="4" t="s">
        <v>4632</v>
      </c>
      <c r="N2453" s="4">
        <f>VLOOKUP(I2453,BaseModelo!$A$2:$E$5075,5)</f>
        <v>8</v>
      </c>
      <c r="P2453" s="15">
        <v>147</v>
      </c>
      <c r="Q2453" s="4">
        <f>VLOOKUP(I2453,BaseModelo!$A$2:$E$5075,3)</f>
        <v>132</v>
      </c>
      <c r="R2453" s="4">
        <f t="shared" si="760"/>
        <v>32283000</v>
      </c>
      <c r="S2453" s="16">
        <f t="shared" si="761"/>
        <v>1.5488027754545735E-4</v>
      </c>
      <c r="T2453" s="4">
        <f t="shared" si="772"/>
        <v>2.2767400799182231E-2</v>
      </c>
      <c r="U2453" s="4">
        <f t="shared" si="773"/>
        <v>2.2767400799182231E-2</v>
      </c>
      <c r="V2453" s="6">
        <f t="shared" si="762"/>
        <v>0</v>
      </c>
      <c r="W2453" s="16" t="str">
        <f t="shared" si="763"/>
        <v/>
      </c>
      <c r="X2453" s="4" t="str">
        <f t="shared" si="774"/>
        <v/>
      </c>
      <c r="Y2453" s="4" t="str">
        <f t="shared" si="764"/>
        <v/>
      </c>
      <c r="Z2453" s="4">
        <f t="shared" si="765"/>
        <v>5836000</v>
      </c>
      <c r="AA2453" s="16">
        <f t="shared" si="766"/>
        <v>8.5675119945167924E-4</v>
      </c>
      <c r="AB2453" s="15">
        <f t="shared" si="775"/>
        <v>0.12594242631939684</v>
      </c>
      <c r="AC2453" s="15">
        <f t="shared" si="776"/>
        <v>0.12594242631939684</v>
      </c>
      <c r="AD2453" s="4">
        <v>160836</v>
      </c>
      <c r="AE2453" s="26">
        <v>1303.3399999999999</v>
      </c>
      <c r="AF2453" s="26">
        <v>1303.3399999999999</v>
      </c>
      <c r="AG2453" s="4">
        <f t="shared" si="777"/>
        <v>3421000</v>
      </c>
      <c r="AH2453" s="16">
        <f t="shared" si="767"/>
        <v>1.4615609470914938E-3</v>
      </c>
      <c r="AI2453" s="15">
        <f t="shared" si="768"/>
        <v>0.21484945922244958</v>
      </c>
      <c r="AJ2453" s="15">
        <f t="shared" si="769"/>
        <v>0.21484945922244958</v>
      </c>
      <c r="AK2453" s="4">
        <f t="shared" si="770"/>
        <v>16319000</v>
      </c>
      <c r="AL2453" s="27">
        <f t="shared" si="771"/>
        <v>3.0639132299773271E-4</v>
      </c>
      <c r="AM2453" s="15">
        <f t="shared" si="778"/>
        <v>4.5039524480666712E-2</v>
      </c>
      <c r="AN2453" s="15">
        <f t="shared" si="779"/>
        <v>6.9757340520810808E-6</v>
      </c>
    </row>
    <row r="2454" spans="1:40" x14ac:dyDescent="0.2">
      <c r="A2454" s="4" t="s">
        <v>4628</v>
      </c>
      <c r="B2454" s="3" t="s">
        <v>6</v>
      </c>
      <c r="C2454" s="6">
        <v>160836</v>
      </c>
      <c r="D2454" s="3" t="s">
        <v>589</v>
      </c>
      <c r="E2454" s="6">
        <v>160841</v>
      </c>
      <c r="F2454" s="3" t="s">
        <v>3259</v>
      </c>
      <c r="G2454" s="8">
        <v>8000</v>
      </c>
      <c r="H2454" s="6">
        <v>142</v>
      </c>
      <c r="I2454" s="6">
        <v>160728</v>
      </c>
      <c r="J2454" s="13">
        <v>45169</v>
      </c>
      <c r="K2454" s="9">
        <v>8000</v>
      </c>
      <c r="L2454" s="4" t="s">
        <v>4628</v>
      </c>
      <c r="M2454" s="4" t="s">
        <v>4632</v>
      </c>
      <c r="N2454" s="4">
        <f>VLOOKUP(I2454,BaseModelo!$A$2:$E$5075,5)</f>
        <v>8</v>
      </c>
      <c r="P2454" s="15">
        <v>142.00000000000003</v>
      </c>
      <c r="Q2454" s="4">
        <f>VLOOKUP(I2454,BaseModelo!$A$2:$E$5075,3)</f>
        <v>132</v>
      </c>
      <c r="R2454" s="4">
        <f t="shared" si="760"/>
        <v>32283000</v>
      </c>
      <c r="S2454" s="16">
        <f t="shared" si="761"/>
        <v>2.4780844407273179E-4</v>
      </c>
      <c r="T2454" s="4">
        <f t="shared" si="772"/>
        <v>3.5188799058327912E-2</v>
      </c>
      <c r="U2454" s="4">
        <f t="shared" si="773"/>
        <v>3.5188799058327919E-2</v>
      </c>
      <c r="V2454" s="6">
        <f t="shared" si="762"/>
        <v>0</v>
      </c>
      <c r="W2454" s="16" t="str">
        <f t="shared" si="763"/>
        <v/>
      </c>
      <c r="X2454" s="4" t="str">
        <f t="shared" si="774"/>
        <v/>
      </c>
      <c r="Y2454" s="4" t="str">
        <f t="shared" si="764"/>
        <v/>
      </c>
      <c r="Z2454" s="4">
        <f t="shared" si="765"/>
        <v>5836000</v>
      </c>
      <c r="AA2454" s="16">
        <f t="shared" si="766"/>
        <v>1.3708019191226869E-3</v>
      </c>
      <c r="AB2454" s="15">
        <f t="shared" si="775"/>
        <v>0.19465387251542154</v>
      </c>
      <c r="AC2454" s="15">
        <f t="shared" si="776"/>
        <v>0.19465387251542157</v>
      </c>
      <c r="AD2454" s="4">
        <v>160836</v>
      </c>
      <c r="AE2454" s="26">
        <v>2013.74</v>
      </c>
      <c r="AF2454" s="26">
        <v>2013.74</v>
      </c>
      <c r="AG2454" s="4">
        <f t="shared" si="777"/>
        <v>3421000</v>
      </c>
      <c r="AH2454" s="16">
        <f t="shared" si="767"/>
        <v>2.3384975153463898E-3</v>
      </c>
      <c r="AI2454" s="15">
        <f t="shared" si="768"/>
        <v>0.33206664717918738</v>
      </c>
      <c r="AJ2454" s="15">
        <f t="shared" si="769"/>
        <v>0.33206664717918744</v>
      </c>
      <c r="AK2454" s="4">
        <f t="shared" si="770"/>
        <v>16319000</v>
      </c>
      <c r="AL2454" s="27">
        <f t="shared" si="771"/>
        <v>4.9022611679637234E-4</v>
      </c>
      <c r="AM2454" s="15">
        <f t="shared" si="778"/>
        <v>6.9612108585084875E-2</v>
      </c>
      <c r="AN2454" s="15">
        <f t="shared" si="779"/>
        <v>1.725046831709194E-5</v>
      </c>
    </row>
    <row r="2455" spans="1:40" x14ac:dyDescent="0.2">
      <c r="A2455" s="4" t="s">
        <v>4628</v>
      </c>
      <c r="B2455" s="3" t="s">
        <v>6</v>
      </c>
      <c r="C2455" s="6">
        <v>160836</v>
      </c>
      <c r="D2455" s="3" t="s">
        <v>589</v>
      </c>
      <c r="E2455" s="6">
        <v>160867</v>
      </c>
      <c r="F2455" s="3" t="s">
        <v>3260</v>
      </c>
      <c r="G2455" s="8">
        <v>8000</v>
      </c>
      <c r="H2455" s="6">
        <v>142</v>
      </c>
      <c r="I2455" s="6">
        <v>160814</v>
      </c>
      <c r="J2455" s="13">
        <v>45169</v>
      </c>
      <c r="K2455" s="9">
        <v>8000</v>
      </c>
      <c r="L2455" s="4" t="s">
        <v>4628</v>
      </c>
      <c r="M2455" s="4" t="s">
        <v>4632</v>
      </c>
      <c r="N2455" s="4">
        <f>VLOOKUP(I2455,BaseModelo!$A$2:$E$5075,5)</f>
        <v>5</v>
      </c>
      <c r="P2455" s="15">
        <v>142.00000000000003</v>
      </c>
      <c r="Q2455" s="4">
        <f>VLOOKUP(I2455,BaseModelo!$A$2:$E$5075,3)</f>
        <v>110</v>
      </c>
      <c r="R2455" s="4">
        <f t="shared" si="760"/>
        <v>32283000</v>
      </c>
      <c r="S2455" s="16">
        <f t="shared" si="761"/>
        <v>2.4780844407273179E-4</v>
      </c>
      <c r="T2455" s="4">
        <f t="shared" si="772"/>
        <v>3.5188799058327912E-2</v>
      </c>
      <c r="U2455" s="4">
        <f t="shared" si="773"/>
        <v>3.5188799058327919E-2</v>
      </c>
      <c r="V2455" s="6">
        <f t="shared" si="762"/>
        <v>0</v>
      </c>
      <c r="W2455" s="16" t="str">
        <f t="shared" si="763"/>
        <v/>
      </c>
      <c r="X2455" s="4" t="str">
        <f t="shared" si="774"/>
        <v/>
      </c>
      <c r="Y2455" s="4" t="str">
        <f t="shared" si="764"/>
        <v/>
      </c>
      <c r="Z2455" s="4">
        <f t="shared" si="765"/>
        <v>4058000</v>
      </c>
      <c r="AA2455" s="16">
        <f t="shared" si="766"/>
        <v>1.9714144898965009E-3</v>
      </c>
      <c r="AB2455" s="15">
        <f t="shared" si="775"/>
        <v>0.27994085756530313</v>
      </c>
      <c r="AC2455" s="15">
        <f t="shared" si="776"/>
        <v>0.27994085756530318</v>
      </c>
      <c r="AD2455" s="4">
        <v>160836</v>
      </c>
      <c r="AE2455" s="26">
        <v>2013.74</v>
      </c>
      <c r="AF2455" s="26">
        <v>2013.74</v>
      </c>
      <c r="AG2455" s="4">
        <f t="shared" si="777"/>
        <v>2193000</v>
      </c>
      <c r="AH2455" s="16">
        <f t="shared" si="767"/>
        <v>3.6479708162334701E-3</v>
      </c>
      <c r="AI2455" s="15">
        <f t="shared" si="768"/>
        <v>0.51801185590515275</v>
      </c>
      <c r="AJ2455" s="15">
        <f t="shared" si="769"/>
        <v>0.51801185590515286</v>
      </c>
      <c r="AK2455" s="4">
        <f t="shared" si="770"/>
        <v>16319000</v>
      </c>
      <c r="AL2455" s="27">
        <f t="shared" si="771"/>
        <v>4.9022611679637234E-4</v>
      </c>
      <c r="AM2455" s="15">
        <f t="shared" si="778"/>
        <v>6.9612108585084875E-2</v>
      </c>
      <c r="AN2455" s="15">
        <f t="shared" si="779"/>
        <v>1.725046831709194E-5</v>
      </c>
    </row>
    <row r="2456" spans="1:40" x14ac:dyDescent="0.2">
      <c r="A2456" s="4" t="s">
        <v>4628</v>
      </c>
      <c r="B2456" s="3" t="s">
        <v>13</v>
      </c>
      <c r="C2456" s="6">
        <v>160869</v>
      </c>
      <c r="D2456" s="3" t="s">
        <v>390</v>
      </c>
      <c r="E2456" s="6">
        <v>160877</v>
      </c>
      <c r="F2456" s="3" t="s">
        <v>3279</v>
      </c>
      <c r="G2456" s="8">
        <v>5000</v>
      </c>
      <c r="H2456" s="6">
        <v>147</v>
      </c>
      <c r="I2456" s="6">
        <v>160761</v>
      </c>
      <c r="J2456" s="13">
        <v>45169</v>
      </c>
      <c r="K2456" s="9">
        <v>5000</v>
      </c>
      <c r="L2456" s="4" t="s">
        <v>4628</v>
      </c>
      <c r="M2456" s="4" t="s">
        <v>4632</v>
      </c>
      <c r="N2456" s="4">
        <f>VLOOKUP(I2456,BaseModelo!$A$2:$E$5075,5)</f>
        <v>5</v>
      </c>
      <c r="P2456" s="15">
        <v>147</v>
      </c>
      <c r="Q2456" s="4">
        <f>VLOOKUP(I2456,BaseModelo!$A$2:$E$5075,3)</f>
        <v>110</v>
      </c>
      <c r="R2456" s="4">
        <f t="shared" si="760"/>
        <v>32283000</v>
      </c>
      <c r="S2456" s="16">
        <f t="shared" si="761"/>
        <v>1.5488027754545735E-4</v>
      </c>
      <c r="T2456" s="4">
        <f t="shared" si="772"/>
        <v>2.2767400799182231E-2</v>
      </c>
      <c r="U2456" s="4">
        <f t="shared" si="773"/>
        <v>2.2767400799182231E-2</v>
      </c>
      <c r="V2456" s="6">
        <f t="shared" si="762"/>
        <v>0</v>
      </c>
      <c r="W2456" s="16" t="str">
        <f t="shared" si="763"/>
        <v/>
      </c>
      <c r="X2456" s="4" t="str">
        <f t="shared" si="774"/>
        <v/>
      </c>
      <c r="Y2456" s="4" t="str">
        <f t="shared" si="764"/>
        <v/>
      </c>
      <c r="Z2456" s="4">
        <f t="shared" si="765"/>
        <v>4058000</v>
      </c>
      <c r="AA2456" s="16">
        <f t="shared" si="766"/>
        <v>1.2321340561853129E-3</v>
      </c>
      <c r="AB2456" s="15">
        <f t="shared" si="775"/>
        <v>0.18112370625924099</v>
      </c>
      <c r="AC2456" s="15">
        <f t="shared" si="776"/>
        <v>0.18112370625924099</v>
      </c>
      <c r="AD2456" s="4">
        <v>160869</v>
      </c>
      <c r="AE2456" s="26">
        <v>1303.3399999999999</v>
      </c>
      <c r="AF2456" s="26">
        <v>1303.3399999999999</v>
      </c>
      <c r="AG2456" s="4">
        <f t="shared" si="777"/>
        <v>2193000</v>
      </c>
      <c r="AH2456" s="16">
        <f t="shared" si="767"/>
        <v>2.2799817601459188E-3</v>
      </c>
      <c r="AI2456" s="15">
        <f t="shared" si="768"/>
        <v>0.33515731874145005</v>
      </c>
      <c r="AJ2456" s="15">
        <f t="shared" si="769"/>
        <v>0.33515731874145005</v>
      </c>
      <c r="AK2456" s="4">
        <f t="shared" si="770"/>
        <v>16319000</v>
      </c>
      <c r="AL2456" s="27">
        <f t="shared" si="771"/>
        <v>3.0639132299773271E-4</v>
      </c>
      <c r="AM2456" s="15">
        <f t="shared" si="778"/>
        <v>4.5039524480666712E-2</v>
      </c>
      <c r="AN2456" s="15">
        <f t="shared" si="779"/>
        <v>6.9757340520810808E-6</v>
      </c>
    </row>
    <row r="2457" spans="1:40" x14ac:dyDescent="0.2">
      <c r="A2457" s="4" t="s">
        <v>4628</v>
      </c>
      <c r="B2457" s="3" t="s">
        <v>11</v>
      </c>
      <c r="C2457" s="6">
        <v>160893</v>
      </c>
      <c r="D2457" s="3" t="s">
        <v>399</v>
      </c>
      <c r="E2457" s="6">
        <v>160944</v>
      </c>
      <c r="F2457" s="3" t="s">
        <v>3267</v>
      </c>
      <c r="G2457" s="8">
        <v>6000</v>
      </c>
      <c r="H2457" s="6">
        <v>142</v>
      </c>
      <c r="I2457" s="6">
        <v>160689</v>
      </c>
      <c r="J2457" s="13">
        <v>45169</v>
      </c>
      <c r="K2457" s="9">
        <v>6000</v>
      </c>
      <c r="L2457" s="4" t="s">
        <v>4628</v>
      </c>
      <c r="M2457" s="4" t="s">
        <v>4632</v>
      </c>
      <c r="N2457" s="4">
        <f>VLOOKUP(I2457,BaseModelo!$A$2:$E$5075,5)</f>
        <v>3</v>
      </c>
      <c r="P2457" s="15">
        <v>142.00000000000003</v>
      </c>
      <c r="Q2457" s="4">
        <f>VLOOKUP(I2457,BaseModelo!$A$2:$E$5075,3)</f>
        <v>110</v>
      </c>
      <c r="R2457" s="4">
        <f t="shared" si="760"/>
        <v>32283000</v>
      </c>
      <c r="S2457" s="16">
        <f t="shared" si="761"/>
        <v>1.8585633305454884E-4</v>
      </c>
      <c r="T2457" s="4">
        <f t="shared" si="772"/>
        <v>2.6391599293745936E-2</v>
      </c>
      <c r="U2457" s="4">
        <f t="shared" si="773"/>
        <v>2.6391599293745942E-2</v>
      </c>
      <c r="V2457" s="6">
        <f t="shared" si="762"/>
        <v>0</v>
      </c>
      <c r="W2457" s="16" t="str">
        <f t="shared" si="763"/>
        <v/>
      </c>
      <c r="X2457" s="4" t="str">
        <f t="shared" si="774"/>
        <v/>
      </c>
      <c r="Y2457" s="4" t="str">
        <f t="shared" si="764"/>
        <v/>
      </c>
      <c r="Z2457" s="4">
        <f t="shared" si="765"/>
        <v>1992000</v>
      </c>
      <c r="AA2457" s="16">
        <f t="shared" si="766"/>
        <v>3.0120481927710845E-3</v>
      </c>
      <c r="AB2457" s="15">
        <f t="shared" si="775"/>
        <v>0.42771084337349402</v>
      </c>
      <c r="AC2457" s="15">
        <f t="shared" si="776"/>
        <v>0.42771084337349408</v>
      </c>
      <c r="AD2457" s="4">
        <v>160893</v>
      </c>
      <c r="AE2457" s="26">
        <v>1503.37</v>
      </c>
      <c r="AF2457" s="26">
        <v>1503.37</v>
      </c>
      <c r="AG2457" s="4">
        <f t="shared" si="777"/>
        <v>673000</v>
      </c>
      <c r="AH2457" s="16">
        <f t="shared" si="767"/>
        <v>8.9153046062407128E-3</v>
      </c>
      <c r="AI2457" s="15">
        <f t="shared" si="768"/>
        <v>1.2659732540861812</v>
      </c>
      <c r="AJ2457" s="15">
        <f t="shared" si="769"/>
        <v>1.2659732540861814</v>
      </c>
      <c r="AK2457" s="4">
        <f t="shared" si="770"/>
        <v>16319000</v>
      </c>
      <c r="AL2457" s="27">
        <f t="shared" si="771"/>
        <v>3.6766958759727926E-4</v>
      </c>
      <c r="AM2457" s="15">
        <f t="shared" si="778"/>
        <v>5.2209081438813656E-2</v>
      </c>
      <c r="AN2457" s="15">
        <f t="shared" si="779"/>
        <v>9.7033884283642175E-6</v>
      </c>
    </row>
    <row r="2458" spans="1:40" x14ac:dyDescent="0.2">
      <c r="A2458" s="4" t="s">
        <v>4628</v>
      </c>
      <c r="B2458" s="3" t="s">
        <v>11</v>
      </c>
      <c r="C2458" s="6">
        <v>160893</v>
      </c>
      <c r="D2458" s="3" t="s">
        <v>399</v>
      </c>
      <c r="E2458" s="6">
        <v>160945</v>
      </c>
      <c r="F2458" s="3" t="s">
        <v>3268</v>
      </c>
      <c r="G2458" s="8">
        <v>5000</v>
      </c>
      <c r="H2458" s="6">
        <v>147</v>
      </c>
      <c r="I2458" s="6">
        <v>160687</v>
      </c>
      <c r="J2458" s="13">
        <v>45169</v>
      </c>
      <c r="K2458" s="9">
        <v>5000</v>
      </c>
      <c r="L2458" s="4" t="s">
        <v>4628</v>
      </c>
      <c r="M2458" s="4" t="s">
        <v>4632</v>
      </c>
      <c r="N2458" s="4">
        <f>VLOOKUP(I2458,BaseModelo!$A$2:$E$5075,5)</f>
        <v>4</v>
      </c>
      <c r="P2458" s="15">
        <v>147</v>
      </c>
      <c r="Q2458" s="4">
        <f>VLOOKUP(I2458,BaseModelo!$A$2:$E$5075,3)</f>
        <v>110</v>
      </c>
      <c r="R2458" s="4">
        <f t="shared" si="760"/>
        <v>32283000</v>
      </c>
      <c r="S2458" s="16">
        <f t="shared" si="761"/>
        <v>1.5488027754545735E-4</v>
      </c>
      <c r="T2458" s="4">
        <f t="shared" si="772"/>
        <v>2.2767400799182231E-2</v>
      </c>
      <c r="U2458" s="4">
        <f t="shared" si="773"/>
        <v>2.2767400799182231E-2</v>
      </c>
      <c r="V2458" s="6">
        <f t="shared" si="762"/>
        <v>0</v>
      </c>
      <c r="W2458" s="16" t="str">
        <f t="shared" si="763"/>
        <v/>
      </c>
      <c r="X2458" s="4" t="str">
        <f t="shared" si="774"/>
        <v/>
      </c>
      <c r="Y2458" s="4" t="str">
        <f t="shared" si="764"/>
        <v/>
      </c>
      <c r="Z2458" s="4">
        <f t="shared" si="765"/>
        <v>2331000</v>
      </c>
      <c r="AA2458" s="16">
        <f t="shared" si="766"/>
        <v>2.1450021450021449E-3</v>
      </c>
      <c r="AB2458" s="15">
        <f t="shared" si="775"/>
        <v>0.31531531531531531</v>
      </c>
      <c r="AC2458" s="15">
        <f t="shared" si="776"/>
        <v>0.31531531531531531</v>
      </c>
      <c r="AD2458" s="4">
        <v>160893</v>
      </c>
      <c r="AE2458" s="26">
        <v>1303.3399999999999</v>
      </c>
      <c r="AF2458" s="26">
        <v>1303.3399999999999</v>
      </c>
      <c r="AG2458" s="4">
        <f t="shared" si="777"/>
        <v>858000</v>
      </c>
      <c r="AH2458" s="16">
        <f t="shared" si="767"/>
        <v>5.8275058275058279E-3</v>
      </c>
      <c r="AI2458" s="15">
        <f t="shared" si="768"/>
        <v>0.85664335664335667</v>
      </c>
      <c r="AJ2458" s="15">
        <f t="shared" si="769"/>
        <v>0.85664335664335667</v>
      </c>
      <c r="AK2458" s="4">
        <f t="shared" si="770"/>
        <v>16319000</v>
      </c>
      <c r="AL2458" s="27">
        <f t="shared" si="771"/>
        <v>3.0639132299773271E-4</v>
      </c>
      <c r="AM2458" s="15">
        <f t="shared" si="778"/>
        <v>4.5039524480666712E-2</v>
      </c>
      <c r="AN2458" s="15">
        <f t="shared" si="779"/>
        <v>6.9757340520810808E-6</v>
      </c>
    </row>
    <row r="2459" spans="1:40" x14ac:dyDescent="0.2">
      <c r="A2459" s="4" t="s">
        <v>4628</v>
      </c>
      <c r="B2459" s="3" t="s">
        <v>13</v>
      </c>
      <c r="C2459" s="6">
        <v>160955</v>
      </c>
      <c r="D2459" s="3" t="s">
        <v>597</v>
      </c>
      <c r="E2459" s="6">
        <v>160957</v>
      </c>
      <c r="F2459" s="3" t="s">
        <v>3300</v>
      </c>
      <c r="G2459" s="8">
        <v>7000</v>
      </c>
      <c r="H2459" s="6">
        <v>142</v>
      </c>
      <c r="I2459" s="6">
        <v>159946</v>
      </c>
      <c r="J2459" s="13">
        <v>45169</v>
      </c>
      <c r="K2459" s="9">
        <v>7000</v>
      </c>
      <c r="L2459" s="4" t="s">
        <v>4628</v>
      </c>
      <c r="M2459" s="4" t="s">
        <v>4632</v>
      </c>
      <c r="N2459" s="4">
        <f>VLOOKUP(I2459,BaseModelo!$A$2:$E$5075,5)</f>
        <v>8</v>
      </c>
      <c r="P2459" s="15">
        <v>142.00000000000003</v>
      </c>
      <c r="Q2459" s="4">
        <f>VLOOKUP(I2459,BaseModelo!$A$2:$E$5075,3)</f>
        <v>132</v>
      </c>
      <c r="R2459" s="4">
        <f t="shared" si="760"/>
        <v>32283000</v>
      </c>
      <c r="S2459" s="16">
        <f t="shared" si="761"/>
        <v>2.168323885636403E-4</v>
      </c>
      <c r="T2459" s="4">
        <f t="shared" si="772"/>
        <v>3.0790199176036922E-2</v>
      </c>
      <c r="U2459" s="4">
        <f t="shared" si="773"/>
        <v>3.0790199176036929E-2</v>
      </c>
      <c r="V2459" s="6">
        <f t="shared" si="762"/>
        <v>0</v>
      </c>
      <c r="W2459" s="16" t="str">
        <f t="shared" si="763"/>
        <v/>
      </c>
      <c r="X2459" s="4" t="str">
        <f t="shared" si="774"/>
        <v/>
      </c>
      <c r="Y2459" s="4" t="str">
        <f t="shared" si="764"/>
        <v/>
      </c>
      <c r="Z2459" s="4">
        <f t="shared" si="765"/>
        <v>5836000</v>
      </c>
      <c r="AA2459" s="16">
        <f t="shared" si="766"/>
        <v>1.199451679232351E-3</v>
      </c>
      <c r="AB2459" s="15">
        <f t="shared" si="775"/>
        <v>0.17032213845099384</v>
      </c>
      <c r="AC2459" s="15">
        <f t="shared" si="776"/>
        <v>0.17032213845099387</v>
      </c>
      <c r="AD2459" s="4">
        <v>160955</v>
      </c>
      <c r="AE2459" s="26">
        <v>1758.65</v>
      </c>
      <c r="AF2459" s="26">
        <v>1758.65</v>
      </c>
      <c r="AG2459" s="4">
        <f t="shared" si="777"/>
        <v>3421000</v>
      </c>
      <c r="AH2459" s="16">
        <f t="shared" si="767"/>
        <v>2.0461853259280912E-3</v>
      </c>
      <c r="AI2459" s="15">
        <f t="shared" si="768"/>
        <v>0.29055831628178896</v>
      </c>
      <c r="AJ2459" s="15">
        <f t="shared" si="769"/>
        <v>0.29055831628178902</v>
      </c>
      <c r="AK2459" s="4">
        <f t="shared" si="770"/>
        <v>16319000</v>
      </c>
      <c r="AL2459" s="27">
        <f t="shared" si="771"/>
        <v>4.289478521968258E-4</v>
      </c>
      <c r="AM2459" s="15">
        <f t="shared" si="778"/>
        <v>6.0910595011949266E-2</v>
      </c>
      <c r="AN2459" s="15">
        <f t="shared" si="779"/>
        <v>1.3207389805273516E-5</v>
      </c>
    </row>
    <row r="2460" spans="1:40" x14ac:dyDescent="0.2">
      <c r="A2460" s="4" t="s">
        <v>4628</v>
      </c>
      <c r="B2460" s="3" t="s">
        <v>13</v>
      </c>
      <c r="C2460" s="6">
        <v>160955</v>
      </c>
      <c r="D2460" s="3" t="s">
        <v>597</v>
      </c>
      <c r="E2460" s="6">
        <v>160960</v>
      </c>
      <c r="F2460" s="3" t="s">
        <v>3301</v>
      </c>
      <c r="G2460" s="8">
        <v>5000</v>
      </c>
      <c r="H2460" s="6">
        <v>132</v>
      </c>
      <c r="I2460" s="6">
        <v>159941</v>
      </c>
      <c r="J2460" s="13">
        <v>45169</v>
      </c>
      <c r="K2460" s="9">
        <v>5000</v>
      </c>
      <c r="L2460" s="4" t="s">
        <v>4628</v>
      </c>
      <c r="M2460" s="4" t="s">
        <v>4632</v>
      </c>
      <c r="N2460" s="4">
        <f>VLOOKUP(I2460,BaseModelo!$A$2:$E$5075,5)</f>
        <v>9</v>
      </c>
      <c r="P2460" s="15">
        <v>147</v>
      </c>
      <c r="Q2460" s="4">
        <f>VLOOKUP(I2460,BaseModelo!$A$2:$E$5075,3)</f>
        <v>147</v>
      </c>
      <c r="R2460" s="4">
        <f t="shared" si="760"/>
        <v>32283000</v>
      </c>
      <c r="S2460" s="16">
        <f t="shared" si="761"/>
        <v>1.5488027754545735E-4</v>
      </c>
      <c r="T2460" s="4">
        <f t="shared" si="772"/>
        <v>2.0444196636000372E-2</v>
      </c>
      <c r="U2460" s="4">
        <f t="shared" si="773"/>
        <v>2.2767400799182231E-2</v>
      </c>
      <c r="V2460" s="6">
        <f t="shared" si="762"/>
        <v>0</v>
      </c>
      <c r="W2460" s="16" t="str">
        <f t="shared" si="763"/>
        <v/>
      </c>
      <c r="X2460" s="4" t="str">
        <f t="shared" si="774"/>
        <v/>
      </c>
      <c r="Y2460" s="4" t="str">
        <f t="shared" si="764"/>
        <v/>
      </c>
      <c r="Z2460" s="4">
        <f t="shared" si="765"/>
        <v>5305000</v>
      </c>
      <c r="AA2460" s="16">
        <f t="shared" si="766"/>
        <v>9.42507068803016E-4</v>
      </c>
      <c r="AB2460" s="15">
        <f t="shared" si="775"/>
        <v>0.12441093308199812</v>
      </c>
      <c r="AC2460" s="15">
        <f t="shared" si="776"/>
        <v>0.13854853911404336</v>
      </c>
      <c r="AD2460" s="4">
        <v>160955</v>
      </c>
      <c r="AE2460" s="26">
        <v>1165.46</v>
      </c>
      <c r="AF2460" s="26">
        <v>1165.46</v>
      </c>
      <c r="AG2460" s="4">
        <f t="shared" si="777"/>
        <v>3095000</v>
      </c>
      <c r="AH2460" s="16">
        <f t="shared" si="767"/>
        <v>1.6155088852988692E-3</v>
      </c>
      <c r="AI2460" s="15">
        <f t="shared" si="768"/>
        <v>0.21324717285945075</v>
      </c>
      <c r="AJ2460" s="15">
        <f t="shared" si="769"/>
        <v>0.23747980613893377</v>
      </c>
      <c r="AK2460" s="4">
        <f t="shared" si="770"/>
        <v>16319000</v>
      </c>
      <c r="AL2460" s="27">
        <f t="shared" si="771"/>
        <v>3.0639132299773271E-4</v>
      </c>
      <c r="AM2460" s="15">
        <f t="shared" si="778"/>
        <v>4.0443654635700717E-2</v>
      </c>
      <c r="AN2460" s="15">
        <f t="shared" si="779"/>
        <v>6.9757340520810808E-6</v>
      </c>
    </row>
    <row r="2461" spans="1:40" x14ac:dyDescent="0.2">
      <c r="A2461" s="4" t="s">
        <v>4628</v>
      </c>
      <c r="B2461" s="3" t="s">
        <v>13</v>
      </c>
      <c r="C2461" s="6">
        <v>160955</v>
      </c>
      <c r="D2461" s="3" t="s">
        <v>597</v>
      </c>
      <c r="E2461" s="6">
        <v>160961</v>
      </c>
      <c r="F2461" s="3" t="s">
        <v>3302</v>
      </c>
      <c r="G2461" s="8">
        <v>10000</v>
      </c>
      <c r="H2461" s="6">
        <v>132</v>
      </c>
      <c r="I2461" s="6">
        <v>159949</v>
      </c>
      <c r="J2461" s="13">
        <v>45169</v>
      </c>
      <c r="K2461" s="9">
        <v>10000</v>
      </c>
      <c r="L2461" s="4" t="s">
        <v>4628</v>
      </c>
      <c r="M2461" s="4" t="s">
        <v>4632</v>
      </c>
      <c r="N2461" s="4">
        <f>VLOOKUP(I2461,BaseModelo!$A$2:$E$5075,5)</f>
        <v>4</v>
      </c>
      <c r="P2461" s="15">
        <v>142.00000000000003</v>
      </c>
      <c r="Q2461" s="4">
        <f>VLOOKUP(I2461,BaseModelo!$A$2:$E$5075,3)</f>
        <v>110</v>
      </c>
      <c r="R2461" s="4">
        <f t="shared" si="760"/>
        <v>32283000</v>
      </c>
      <c r="S2461" s="16">
        <f t="shared" si="761"/>
        <v>3.0976055509091471E-4</v>
      </c>
      <c r="T2461" s="4">
        <f t="shared" si="772"/>
        <v>4.0888393272000743E-2</v>
      </c>
      <c r="U2461" s="4">
        <f t="shared" si="773"/>
        <v>4.3985998822909898E-2</v>
      </c>
      <c r="V2461" s="6">
        <f t="shared" si="762"/>
        <v>0</v>
      </c>
      <c r="W2461" s="16" t="str">
        <f t="shared" si="763"/>
        <v/>
      </c>
      <c r="X2461" s="4" t="str">
        <f t="shared" si="774"/>
        <v/>
      </c>
      <c r="Y2461" s="4" t="str">
        <f t="shared" si="764"/>
        <v/>
      </c>
      <c r="Z2461" s="4">
        <f t="shared" si="765"/>
        <v>2331000</v>
      </c>
      <c r="AA2461" s="16">
        <f t="shared" si="766"/>
        <v>4.2900042900042897E-3</v>
      </c>
      <c r="AB2461" s="15">
        <f t="shared" si="775"/>
        <v>0.56628056628056622</v>
      </c>
      <c r="AC2461" s="15">
        <f t="shared" si="776"/>
        <v>0.60918060918060923</v>
      </c>
      <c r="AD2461" s="4">
        <v>160955</v>
      </c>
      <c r="AE2461" s="26">
        <v>2317.19</v>
      </c>
      <c r="AF2461" s="26">
        <v>2317.19</v>
      </c>
      <c r="AG2461" s="4">
        <f t="shared" si="777"/>
        <v>858000</v>
      </c>
      <c r="AH2461" s="16">
        <f t="shared" si="767"/>
        <v>1.1655011655011656E-2</v>
      </c>
      <c r="AI2461" s="15">
        <f t="shared" si="768"/>
        <v>1.5384615384615385</v>
      </c>
      <c r="AJ2461" s="15">
        <f t="shared" si="769"/>
        <v>1.6550116550116554</v>
      </c>
      <c r="AK2461" s="4">
        <f t="shared" si="770"/>
        <v>16319000</v>
      </c>
      <c r="AL2461" s="27">
        <f t="shared" si="771"/>
        <v>6.1278264599546543E-4</v>
      </c>
      <c r="AM2461" s="15">
        <f t="shared" si="778"/>
        <v>8.0887309271401434E-2</v>
      </c>
      <c r="AN2461" s="15">
        <f t="shared" si="779"/>
        <v>2.6953856745456156E-5</v>
      </c>
    </row>
    <row r="2462" spans="1:40" x14ac:dyDescent="0.2">
      <c r="A2462" s="4" t="s">
        <v>4628</v>
      </c>
      <c r="B2462" s="3" t="s">
        <v>13</v>
      </c>
      <c r="C2462" s="6">
        <v>160955</v>
      </c>
      <c r="D2462" s="3" t="s">
        <v>597</v>
      </c>
      <c r="E2462" s="6">
        <v>160962</v>
      </c>
      <c r="F2462" s="3" t="s">
        <v>3303</v>
      </c>
      <c r="G2462" s="8">
        <v>10000</v>
      </c>
      <c r="H2462" s="6">
        <v>132</v>
      </c>
      <c r="I2462" s="6">
        <v>159943</v>
      </c>
      <c r="J2462" s="13">
        <v>45169</v>
      </c>
      <c r="K2462" s="9">
        <v>10000</v>
      </c>
      <c r="L2462" s="4" t="s">
        <v>4628</v>
      </c>
      <c r="M2462" s="4" t="s">
        <v>4632</v>
      </c>
      <c r="N2462" s="4">
        <f>VLOOKUP(I2462,BaseModelo!$A$2:$E$5075,5)</f>
        <v>3</v>
      </c>
      <c r="P2462" s="15">
        <v>142.00000000000003</v>
      </c>
      <c r="Q2462" s="4">
        <f>VLOOKUP(I2462,BaseModelo!$A$2:$E$5075,3)</f>
        <v>110</v>
      </c>
      <c r="R2462" s="4">
        <f t="shared" si="760"/>
        <v>32283000</v>
      </c>
      <c r="S2462" s="16">
        <f t="shared" si="761"/>
        <v>3.0976055509091471E-4</v>
      </c>
      <c r="T2462" s="4">
        <f t="shared" si="772"/>
        <v>4.0888393272000743E-2</v>
      </c>
      <c r="U2462" s="4">
        <f t="shared" si="773"/>
        <v>4.3985998822909898E-2</v>
      </c>
      <c r="V2462" s="6">
        <f t="shared" si="762"/>
        <v>0</v>
      </c>
      <c r="W2462" s="16" t="str">
        <f t="shared" si="763"/>
        <v/>
      </c>
      <c r="X2462" s="4" t="str">
        <f t="shared" si="774"/>
        <v/>
      </c>
      <c r="Y2462" s="4" t="str">
        <f t="shared" si="764"/>
        <v/>
      </c>
      <c r="Z2462" s="4">
        <f t="shared" si="765"/>
        <v>1992000</v>
      </c>
      <c r="AA2462" s="16">
        <f t="shared" si="766"/>
        <v>5.0200803212851405E-3</v>
      </c>
      <c r="AB2462" s="15">
        <f t="shared" si="775"/>
        <v>0.66265060240963858</v>
      </c>
      <c r="AC2462" s="15">
        <f t="shared" si="776"/>
        <v>0.71285140562249005</v>
      </c>
      <c r="AD2462" s="4">
        <v>160955</v>
      </c>
      <c r="AE2462" s="26">
        <v>2317.19</v>
      </c>
      <c r="AF2462" s="26">
        <v>2317.19</v>
      </c>
      <c r="AG2462" s="4">
        <f t="shared" si="777"/>
        <v>673000</v>
      </c>
      <c r="AH2462" s="16">
        <f t="shared" si="767"/>
        <v>1.4858841010401188E-2</v>
      </c>
      <c r="AI2462" s="15">
        <f t="shared" si="768"/>
        <v>1.9613670133729568</v>
      </c>
      <c r="AJ2462" s="15">
        <f t="shared" si="769"/>
        <v>2.1099554234769693</v>
      </c>
      <c r="AK2462" s="4">
        <f t="shared" si="770"/>
        <v>16319000</v>
      </c>
      <c r="AL2462" s="27">
        <f t="shared" si="771"/>
        <v>6.1278264599546543E-4</v>
      </c>
      <c r="AM2462" s="15">
        <f t="shared" si="778"/>
        <v>8.0887309271401434E-2</v>
      </c>
      <c r="AN2462" s="15">
        <f t="shared" si="779"/>
        <v>2.6953856745456156E-5</v>
      </c>
    </row>
    <row r="2463" spans="1:40" x14ac:dyDescent="0.2">
      <c r="A2463" s="4" t="s">
        <v>4628</v>
      </c>
      <c r="B2463" s="3" t="s">
        <v>4</v>
      </c>
      <c r="C2463" s="6">
        <v>161002</v>
      </c>
      <c r="D2463" s="3" t="s">
        <v>403</v>
      </c>
      <c r="E2463" s="6">
        <v>161007</v>
      </c>
      <c r="F2463" s="3" t="s">
        <v>3274</v>
      </c>
      <c r="G2463" s="8">
        <v>6000</v>
      </c>
      <c r="H2463" s="6">
        <v>142</v>
      </c>
      <c r="I2463" s="6">
        <v>160653</v>
      </c>
      <c r="J2463" s="13">
        <v>45169</v>
      </c>
      <c r="K2463" s="9">
        <v>6000</v>
      </c>
      <c r="L2463" s="4" t="s">
        <v>4628</v>
      </c>
      <c r="M2463" s="4" t="s">
        <v>4632</v>
      </c>
      <c r="N2463" s="4">
        <f>VLOOKUP(I2463,BaseModelo!$A$2:$E$5075,5)</f>
        <v>7</v>
      </c>
      <c r="P2463" s="15">
        <v>142.00000000000003</v>
      </c>
      <c r="Q2463" s="4">
        <f>VLOOKUP(I2463,BaseModelo!$A$2:$E$5075,3)</f>
        <v>127</v>
      </c>
      <c r="R2463" s="4">
        <f t="shared" si="760"/>
        <v>32283000</v>
      </c>
      <c r="S2463" s="16">
        <f t="shared" si="761"/>
        <v>1.8585633305454884E-4</v>
      </c>
      <c r="T2463" s="4">
        <f t="shared" si="772"/>
        <v>2.6391599293745936E-2</v>
      </c>
      <c r="U2463" s="4">
        <f t="shared" si="773"/>
        <v>2.6391599293745942E-2</v>
      </c>
      <c r="V2463" s="6">
        <f t="shared" si="762"/>
        <v>0</v>
      </c>
      <c r="W2463" s="16" t="str">
        <f t="shared" si="763"/>
        <v/>
      </c>
      <c r="X2463" s="4" t="str">
        <f t="shared" si="774"/>
        <v/>
      </c>
      <c r="Y2463" s="4" t="str">
        <f t="shared" si="764"/>
        <v/>
      </c>
      <c r="Z2463" s="4">
        <f t="shared" si="765"/>
        <v>4022000</v>
      </c>
      <c r="AA2463" s="16">
        <f t="shared" si="766"/>
        <v>1.4917951268025858E-3</v>
      </c>
      <c r="AB2463" s="15">
        <f t="shared" si="775"/>
        <v>0.21183490800596719</v>
      </c>
      <c r="AC2463" s="15">
        <f t="shared" si="776"/>
        <v>0.21183490800596722</v>
      </c>
      <c r="AD2463" s="4">
        <v>161002</v>
      </c>
      <c r="AE2463" s="26">
        <v>1503.37</v>
      </c>
      <c r="AF2463" s="26">
        <v>1503.37</v>
      </c>
      <c r="AG2463" s="4">
        <f t="shared" si="777"/>
        <v>2184000</v>
      </c>
      <c r="AH2463" s="16">
        <f t="shared" si="767"/>
        <v>2.7472527472527475E-3</v>
      </c>
      <c r="AI2463" s="15">
        <f t="shared" si="768"/>
        <v>0.39010989010989017</v>
      </c>
      <c r="AJ2463" s="15">
        <f t="shared" si="769"/>
        <v>0.39010989010989022</v>
      </c>
      <c r="AK2463" s="4">
        <f t="shared" si="770"/>
        <v>16319000</v>
      </c>
      <c r="AL2463" s="27">
        <f t="shared" si="771"/>
        <v>3.6766958759727926E-4</v>
      </c>
      <c r="AM2463" s="15">
        <f t="shared" si="778"/>
        <v>5.2209081438813656E-2</v>
      </c>
      <c r="AN2463" s="15">
        <f t="shared" si="779"/>
        <v>9.7033884283642175E-6</v>
      </c>
    </row>
    <row r="2464" spans="1:40" x14ac:dyDescent="0.2">
      <c r="A2464" s="4" t="s">
        <v>4628</v>
      </c>
      <c r="B2464" s="2" t="s">
        <v>4</v>
      </c>
      <c r="C2464" s="5">
        <v>161017</v>
      </c>
      <c r="D2464" s="2" t="s">
        <v>605</v>
      </c>
      <c r="E2464" s="5">
        <v>161018</v>
      </c>
      <c r="F2464" s="2" t="s">
        <v>3336</v>
      </c>
      <c r="G2464" s="7">
        <v>20000</v>
      </c>
      <c r="H2464" s="5">
        <v>75</v>
      </c>
      <c r="I2464" s="6">
        <v>160878</v>
      </c>
      <c r="J2464" s="13">
        <v>45169</v>
      </c>
      <c r="K2464" s="9">
        <v>20000</v>
      </c>
      <c r="L2464" s="4" t="s">
        <v>4628</v>
      </c>
      <c r="M2464" s="4" t="s">
        <v>4632</v>
      </c>
      <c r="N2464" s="4">
        <f>VLOOKUP(I2464,BaseModelo!$A$2:$E$5075,5)</f>
        <v>3</v>
      </c>
      <c r="P2464" s="15">
        <v>122</v>
      </c>
      <c r="Q2464" s="4">
        <f>VLOOKUP(I2464,BaseModelo!$A$2:$E$5075,3)</f>
        <v>110</v>
      </c>
      <c r="R2464" s="4">
        <f t="shared" si="760"/>
        <v>32283000</v>
      </c>
      <c r="S2464" s="16">
        <f t="shared" si="761"/>
        <v>6.1952111018182942E-4</v>
      </c>
      <c r="T2464" s="4">
        <f t="shared" si="772"/>
        <v>4.6464083263637206E-2</v>
      </c>
      <c r="U2464" s="4">
        <f t="shared" si="773"/>
        <v>7.5581575442183191E-2</v>
      </c>
      <c r="V2464" s="6">
        <f t="shared" si="762"/>
        <v>0</v>
      </c>
      <c r="W2464" s="16" t="str">
        <f t="shared" si="763"/>
        <v/>
      </c>
      <c r="X2464" s="4" t="str">
        <f t="shared" si="774"/>
        <v/>
      </c>
      <c r="Y2464" s="4" t="str">
        <f t="shared" si="764"/>
        <v/>
      </c>
      <c r="Z2464" s="4">
        <f t="shared" si="765"/>
        <v>1992000</v>
      </c>
      <c r="AA2464" s="16">
        <f t="shared" si="766"/>
        <v>1.0040160642570281E-2</v>
      </c>
      <c r="AB2464" s="15">
        <f t="shared" si="775"/>
        <v>0.75301204819277112</v>
      </c>
      <c r="AC2464" s="15">
        <f t="shared" si="776"/>
        <v>1.2248995983935742</v>
      </c>
      <c r="AD2464" s="4">
        <v>161017</v>
      </c>
      <c r="AE2464" s="26">
        <v>2565.5500000000002</v>
      </c>
      <c r="AF2464" s="26">
        <v>2565.5500000000002</v>
      </c>
      <c r="AG2464" s="4">
        <f t="shared" si="777"/>
        <v>673000</v>
      </c>
      <c r="AH2464" s="16">
        <f t="shared" si="767"/>
        <v>2.9717682020802376E-2</v>
      </c>
      <c r="AI2464" s="15">
        <f t="shared" si="768"/>
        <v>2.2288261515601784</v>
      </c>
      <c r="AJ2464" s="15">
        <f t="shared" si="769"/>
        <v>3.62555720653789</v>
      </c>
      <c r="AK2464" s="4">
        <f t="shared" si="770"/>
        <v>16319000</v>
      </c>
      <c r="AL2464" s="27">
        <f t="shared" si="771"/>
        <v>1.2255652919909309E-3</v>
      </c>
      <c r="AM2464" s="15">
        <f t="shared" si="778"/>
        <v>9.1917396899319811E-2</v>
      </c>
      <c r="AN2464" s="15">
        <f t="shared" si="779"/>
        <v>9.2630155575933808E-5</v>
      </c>
    </row>
    <row r="2465" spans="1:40" x14ac:dyDescent="0.2">
      <c r="A2465" s="4" t="s">
        <v>4628</v>
      </c>
      <c r="B2465" s="3" t="s">
        <v>4</v>
      </c>
      <c r="C2465" s="6">
        <v>161017</v>
      </c>
      <c r="D2465" s="3" t="s">
        <v>605</v>
      </c>
      <c r="E2465" s="6">
        <v>161019</v>
      </c>
      <c r="F2465" s="3" t="s">
        <v>3337</v>
      </c>
      <c r="G2465" s="8">
        <v>15000</v>
      </c>
      <c r="H2465" s="6">
        <v>75</v>
      </c>
      <c r="I2465" s="6">
        <v>160879</v>
      </c>
      <c r="J2465" s="13">
        <v>45169</v>
      </c>
      <c r="K2465" s="9">
        <v>15000</v>
      </c>
      <c r="L2465" s="4" t="s">
        <v>4628</v>
      </c>
      <c r="M2465" s="4" t="s">
        <v>4632</v>
      </c>
      <c r="N2465" s="4">
        <f>VLOOKUP(I2465,BaseModelo!$A$2:$E$5075,5)</f>
        <v>3</v>
      </c>
      <c r="P2465" s="15">
        <v>132</v>
      </c>
      <c r="Q2465" s="4">
        <f>VLOOKUP(I2465,BaseModelo!$A$2:$E$5075,3)</f>
        <v>110</v>
      </c>
      <c r="R2465" s="4">
        <f t="shared" si="760"/>
        <v>32283000</v>
      </c>
      <c r="S2465" s="16">
        <f t="shared" si="761"/>
        <v>4.6464083263637206E-4</v>
      </c>
      <c r="T2465" s="4">
        <f t="shared" si="772"/>
        <v>3.4848062447727902E-2</v>
      </c>
      <c r="U2465" s="4">
        <f t="shared" si="773"/>
        <v>6.1332589908001112E-2</v>
      </c>
      <c r="V2465" s="6">
        <f t="shared" si="762"/>
        <v>0</v>
      </c>
      <c r="W2465" s="16" t="str">
        <f t="shared" si="763"/>
        <v/>
      </c>
      <c r="X2465" s="4" t="str">
        <f t="shared" si="774"/>
        <v/>
      </c>
      <c r="Y2465" s="4" t="str">
        <f t="shared" si="764"/>
        <v/>
      </c>
      <c r="Z2465" s="4">
        <f t="shared" si="765"/>
        <v>1992000</v>
      </c>
      <c r="AA2465" s="16">
        <f t="shared" si="766"/>
        <v>7.5301204819277108E-3</v>
      </c>
      <c r="AB2465" s="15">
        <f t="shared" si="775"/>
        <v>0.56475903614457834</v>
      </c>
      <c r="AC2465" s="15">
        <f t="shared" si="776"/>
        <v>0.99397590361445787</v>
      </c>
      <c r="AD2465" s="4">
        <v>161017</v>
      </c>
      <c r="AE2465" s="26">
        <v>1924.13</v>
      </c>
      <c r="AF2465" s="26">
        <v>1924.13</v>
      </c>
      <c r="AG2465" s="4">
        <f t="shared" si="777"/>
        <v>673000</v>
      </c>
      <c r="AH2465" s="16">
        <f t="shared" si="767"/>
        <v>2.2288261515601784E-2</v>
      </c>
      <c r="AI2465" s="15">
        <f t="shared" si="768"/>
        <v>1.6716196136701338</v>
      </c>
      <c r="AJ2465" s="15">
        <f t="shared" si="769"/>
        <v>2.9420505200594356</v>
      </c>
      <c r="AK2465" s="4">
        <f t="shared" si="770"/>
        <v>16319000</v>
      </c>
      <c r="AL2465" s="27">
        <f t="shared" si="771"/>
        <v>9.1917396899319809E-4</v>
      </c>
      <c r="AM2465" s="15">
        <f t="shared" si="778"/>
        <v>6.8938047674489855E-2</v>
      </c>
      <c r="AN2465" s="15">
        <f t="shared" si="779"/>
        <v>5.637532009436955E-5</v>
      </c>
    </row>
    <row r="2466" spans="1:40" x14ac:dyDescent="0.2">
      <c r="A2466" s="4" t="s">
        <v>4628</v>
      </c>
      <c r="B2466" s="3" t="s">
        <v>4</v>
      </c>
      <c r="C2466" s="6">
        <v>161017</v>
      </c>
      <c r="D2466" s="3" t="s">
        <v>605</v>
      </c>
      <c r="E2466" s="6">
        <v>161020</v>
      </c>
      <c r="F2466" s="3" t="s">
        <v>3338</v>
      </c>
      <c r="G2466" s="8">
        <v>25000</v>
      </c>
      <c r="H2466" s="6">
        <v>75</v>
      </c>
      <c r="I2466" s="6">
        <v>160882</v>
      </c>
      <c r="J2466" s="13">
        <v>45169</v>
      </c>
      <c r="K2466" s="9">
        <v>25000</v>
      </c>
      <c r="L2466" s="4" t="s">
        <v>4628</v>
      </c>
      <c r="M2466" s="4" t="s">
        <v>4632</v>
      </c>
      <c r="N2466" s="4">
        <f>VLOOKUP(I2466,BaseModelo!$A$2:$E$5075,5)</f>
        <v>3</v>
      </c>
      <c r="P2466" s="15">
        <v>110.00000000000001</v>
      </c>
      <c r="Q2466" s="4">
        <f>VLOOKUP(I2466,BaseModelo!$A$2:$E$5075,3)</f>
        <v>110</v>
      </c>
      <c r="R2466" s="4">
        <f t="shared" si="760"/>
        <v>32283000</v>
      </c>
      <c r="S2466" s="16">
        <f t="shared" si="761"/>
        <v>7.7440138772728677E-4</v>
      </c>
      <c r="T2466" s="4">
        <f t="shared" si="772"/>
        <v>5.8080104079546509E-2</v>
      </c>
      <c r="U2466" s="4">
        <f t="shared" si="773"/>
        <v>8.5184152650001552E-2</v>
      </c>
      <c r="V2466" s="6">
        <f t="shared" si="762"/>
        <v>0</v>
      </c>
      <c r="W2466" s="16" t="str">
        <f t="shared" si="763"/>
        <v/>
      </c>
      <c r="X2466" s="4" t="str">
        <f t="shared" si="774"/>
        <v/>
      </c>
      <c r="Y2466" s="4" t="str">
        <f t="shared" si="764"/>
        <v/>
      </c>
      <c r="Z2466" s="4">
        <f t="shared" si="765"/>
        <v>1992000</v>
      </c>
      <c r="AA2466" s="16">
        <f t="shared" si="766"/>
        <v>1.2550200803212851E-2</v>
      </c>
      <c r="AB2466" s="15">
        <f t="shared" si="775"/>
        <v>0.9412650602409639</v>
      </c>
      <c r="AC2466" s="15">
        <f t="shared" si="776"/>
        <v>1.3805220883534137</v>
      </c>
      <c r="AD2466" s="4">
        <v>161017</v>
      </c>
      <c r="AE2466" s="26">
        <v>3193.06</v>
      </c>
      <c r="AF2466" s="26">
        <v>3193.06</v>
      </c>
      <c r="AG2466" s="4">
        <f t="shared" si="777"/>
        <v>673000</v>
      </c>
      <c r="AH2466" s="16">
        <f t="shared" si="767"/>
        <v>3.7147102526002972E-2</v>
      </c>
      <c r="AI2466" s="15">
        <f t="shared" si="768"/>
        <v>2.7860326894502228</v>
      </c>
      <c r="AJ2466" s="15">
        <f t="shared" si="769"/>
        <v>4.0861812778603275</v>
      </c>
      <c r="AK2466" s="4">
        <f t="shared" si="770"/>
        <v>16319000</v>
      </c>
      <c r="AL2466" s="27">
        <f t="shared" si="771"/>
        <v>1.5319566149886636E-3</v>
      </c>
      <c r="AM2466" s="15">
        <f t="shared" si="778"/>
        <v>0.11489674612414977</v>
      </c>
      <c r="AN2466" s="15">
        <f t="shared" si="779"/>
        <v>1.3049842614437399E-4</v>
      </c>
    </row>
    <row r="2467" spans="1:40" x14ac:dyDescent="0.2">
      <c r="A2467" s="4" t="s">
        <v>4628</v>
      </c>
      <c r="B2467" s="3" t="s">
        <v>4</v>
      </c>
      <c r="C2467" s="6">
        <v>161017</v>
      </c>
      <c r="D2467" s="3" t="s">
        <v>605</v>
      </c>
      <c r="E2467" s="6">
        <v>161021</v>
      </c>
      <c r="F2467" s="3" t="s">
        <v>3339</v>
      </c>
      <c r="G2467" s="8">
        <v>30000</v>
      </c>
      <c r="H2467" s="6">
        <v>80</v>
      </c>
      <c r="I2467" s="6">
        <v>160876</v>
      </c>
      <c r="J2467" s="13">
        <v>45169</v>
      </c>
      <c r="K2467" s="9">
        <v>30000</v>
      </c>
      <c r="L2467" s="4" t="s">
        <v>4628</v>
      </c>
      <c r="M2467" s="4" t="s">
        <v>4632</v>
      </c>
      <c r="N2467" s="4">
        <f>VLOOKUP(I2467,BaseModelo!$A$2:$E$5075,5)</f>
        <v>3</v>
      </c>
      <c r="P2467" s="15">
        <v>100</v>
      </c>
      <c r="Q2467" s="4">
        <f>VLOOKUP(I2467,BaseModelo!$A$2:$E$5075,3)</f>
        <v>110</v>
      </c>
      <c r="R2467" s="4">
        <f t="shared" si="760"/>
        <v>32283000</v>
      </c>
      <c r="S2467" s="16">
        <f t="shared" si="761"/>
        <v>9.2928166527274413E-4</v>
      </c>
      <c r="T2467" s="4">
        <f t="shared" si="772"/>
        <v>7.4342533221819523E-2</v>
      </c>
      <c r="U2467" s="4">
        <f t="shared" si="773"/>
        <v>9.2928166527274411E-2</v>
      </c>
      <c r="V2467" s="6">
        <f t="shared" si="762"/>
        <v>0</v>
      </c>
      <c r="W2467" s="16" t="str">
        <f t="shared" si="763"/>
        <v/>
      </c>
      <c r="X2467" s="4" t="str">
        <f t="shared" si="774"/>
        <v/>
      </c>
      <c r="Y2467" s="4" t="str">
        <f t="shared" si="764"/>
        <v/>
      </c>
      <c r="Z2467" s="4">
        <f t="shared" si="765"/>
        <v>1992000</v>
      </c>
      <c r="AA2467" s="16">
        <f t="shared" si="766"/>
        <v>1.5060240963855422E-2</v>
      </c>
      <c r="AB2467" s="15">
        <f t="shared" si="775"/>
        <v>1.2048192771084336</v>
      </c>
      <c r="AC2467" s="15">
        <f t="shared" si="776"/>
        <v>1.5060240963855422</v>
      </c>
      <c r="AD2467" s="4">
        <v>161017</v>
      </c>
      <c r="AE2467" s="26">
        <v>4096.63</v>
      </c>
      <c r="AF2467" s="26">
        <v>4096.63</v>
      </c>
      <c r="AG2467" s="4">
        <f t="shared" si="777"/>
        <v>673000</v>
      </c>
      <c r="AH2467" s="16">
        <f t="shared" si="767"/>
        <v>4.4576523031203567E-2</v>
      </c>
      <c r="AI2467" s="15">
        <f t="shared" si="768"/>
        <v>3.5661218424962855</v>
      </c>
      <c r="AJ2467" s="15">
        <f t="shared" si="769"/>
        <v>4.4576523031203568</v>
      </c>
      <c r="AK2467" s="4">
        <f t="shared" si="770"/>
        <v>16319000</v>
      </c>
      <c r="AL2467" s="27">
        <f t="shared" si="771"/>
        <v>1.8383479379863962E-3</v>
      </c>
      <c r="AM2467" s="15">
        <f t="shared" si="778"/>
        <v>0.14706783503891169</v>
      </c>
      <c r="AN2467" s="15">
        <f t="shared" si="779"/>
        <v>1.7083430331627135E-4</v>
      </c>
    </row>
    <row r="2468" spans="1:40" x14ac:dyDescent="0.2">
      <c r="A2468" s="4" t="s">
        <v>4628</v>
      </c>
      <c r="B2468" s="3" t="s">
        <v>4</v>
      </c>
      <c r="C2468" s="6">
        <v>161017</v>
      </c>
      <c r="D2468" s="3" t="s">
        <v>605</v>
      </c>
      <c r="E2468" s="6">
        <v>161022</v>
      </c>
      <c r="F2468" s="3" t="s">
        <v>3340</v>
      </c>
      <c r="G2468" s="8">
        <v>12000</v>
      </c>
      <c r="H2468" s="6">
        <v>75</v>
      </c>
      <c r="I2468" s="6">
        <v>160909</v>
      </c>
      <c r="J2468" s="13">
        <v>45169</v>
      </c>
      <c r="K2468" s="9">
        <v>12000</v>
      </c>
      <c r="L2468" s="4" t="s">
        <v>4628</v>
      </c>
      <c r="M2468" s="4" t="s">
        <v>4632</v>
      </c>
      <c r="N2468" s="4">
        <f>VLOOKUP(I2468,BaseModelo!$A$2:$E$5075,5)</f>
        <v>5</v>
      </c>
      <c r="P2468" s="15">
        <v>132</v>
      </c>
      <c r="Q2468" s="4">
        <f>VLOOKUP(I2468,BaseModelo!$A$2:$E$5075,3)</f>
        <v>110</v>
      </c>
      <c r="R2468" s="4">
        <f t="shared" si="760"/>
        <v>32283000</v>
      </c>
      <c r="S2468" s="16">
        <f t="shared" si="761"/>
        <v>3.7171266610909768E-4</v>
      </c>
      <c r="T2468" s="4">
        <f t="shared" si="772"/>
        <v>2.7878449958182325E-2</v>
      </c>
      <c r="U2468" s="4">
        <f t="shared" si="773"/>
        <v>4.9066071926400896E-2</v>
      </c>
      <c r="V2468" s="6">
        <f t="shared" si="762"/>
        <v>0</v>
      </c>
      <c r="W2468" s="16" t="str">
        <f t="shared" si="763"/>
        <v/>
      </c>
      <c r="X2468" s="4" t="str">
        <f t="shared" si="774"/>
        <v/>
      </c>
      <c r="Y2468" s="4" t="str">
        <f t="shared" si="764"/>
        <v/>
      </c>
      <c r="Z2468" s="4">
        <f t="shared" si="765"/>
        <v>4058000</v>
      </c>
      <c r="AA2468" s="16">
        <f t="shared" si="766"/>
        <v>2.9571217348447511E-3</v>
      </c>
      <c r="AB2468" s="15">
        <f t="shared" si="775"/>
        <v>0.22178413011335632</v>
      </c>
      <c r="AC2468" s="15">
        <f t="shared" si="776"/>
        <v>0.39034006899950713</v>
      </c>
      <c r="AD2468" s="4">
        <v>161017</v>
      </c>
      <c r="AE2468" s="26">
        <v>1544.75</v>
      </c>
      <c r="AF2468" s="26">
        <v>1544.75</v>
      </c>
      <c r="AG2468" s="4">
        <f t="shared" si="777"/>
        <v>2193000</v>
      </c>
      <c r="AH2468" s="16">
        <f t="shared" si="767"/>
        <v>5.4719562243502051E-3</v>
      </c>
      <c r="AI2468" s="15">
        <f t="shared" si="768"/>
        <v>0.41039671682626538</v>
      </c>
      <c r="AJ2468" s="15">
        <f t="shared" si="769"/>
        <v>0.72229822161422708</v>
      </c>
      <c r="AK2468" s="4">
        <f t="shared" si="770"/>
        <v>16319000</v>
      </c>
      <c r="AL2468" s="27">
        <f t="shared" si="771"/>
        <v>7.3533917519455851E-4</v>
      </c>
      <c r="AM2468" s="15">
        <f t="shared" si="778"/>
        <v>5.515043813959189E-2</v>
      </c>
      <c r="AN2468" s="15">
        <f t="shared" si="779"/>
        <v>3.6080204860396516E-5</v>
      </c>
    </row>
    <row r="2469" spans="1:40" x14ac:dyDescent="0.2">
      <c r="A2469" s="4" t="s">
        <v>4628</v>
      </c>
      <c r="B2469" s="2" t="s">
        <v>4</v>
      </c>
      <c r="C2469" s="5">
        <v>161052</v>
      </c>
      <c r="D2469" s="2" t="s">
        <v>602</v>
      </c>
      <c r="E2469" s="5">
        <v>161053</v>
      </c>
      <c r="F2469" s="2" t="s">
        <v>3315</v>
      </c>
      <c r="G2469" s="7">
        <v>7000</v>
      </c>
      <c r="H2469" s="5">
        <v>142</v>
      </c>
      <c r="I2469" s="6">
        <v>160899</v>
      </c>
      <c r="J2469" s="13">
        <v>45169</v>
      </c>
      <c r="K2469" s="9">
        <v>7000</v>
      </c>
      <c r="L2469" s="4" t="s">
        <v>4628</v>
      </c>
      <c r="M2469" s="4" t="s">
        <v>4632</v>
      </c>
      <c r="N2469" s="4">
        <f>VLOOKUP(I2469,BaseModelo!$A$2:$E$5075,5)</f>
        <v>5</v>
      </c>
      <c r="P2469" s="15">
        <v>142.00000000000003</v>
      </c>
      <c r="Q2469" s="4">
        <f>VLOOKUP(I2469,BaseModelo!$A$2:$E$5075,3)</f>
        <v>110</v>
      </c>
      <c r="R2469" s="4">
        <f t="shared" si="760"/>
        <v>32283000</v>
      </c>
      <c r="S2469" s="16">
        <f t="shared" si="761"/>
        <v>2.168323885636403E-4</v>
      </c>
      <c r="T2469" s="4">
        <f t="shared" si="772"/>
        <v>3.0790199176036922E-2</v>
      </c>
      <c r="U2469" s="4">
        <f t="shared" si="773"/>
        <v>3.0790199176036929E-2</v>
      </c>
      <c r="V2469" s="6">
        <f t="shared" si="762"/>
        <v>0</v>
      </c>
      <c r="W2469" s="16" t="str">
        <f t="shared" si="763"/>
        <v/>
      </c>
      <c r="X2469" s="4" t="str">
        <f t="shared" si="774"/>
        <v/>
      </c>
      <c r="Y2469" s="4" t="str">
        <f t="shared" si="764"/>
        <v/>
      </c>
      <c r="Z2469" s="4">
        <f t="shared" si="765"/>
        <v>4058000</v>
      </c>
      <c r="AA2469" s="16">
        <f t="shared" si="766"/>
        <v>1.7249876786594382E-3</v>
      </c>
      <c r="AB2469" s="15">
        <f t="shared" si="775"/>
        <v>0.24494825036964021</v>
      </c>
      <c r="AC2469" s="15">
        <f t="shared" si="776"/>
        <v>0.24494825036964027</v>
      </c>
      <c r="AD2469" s="4">
        <v>161052</v>
      </c>
      <c r="AE2469" s="26">
        <v>1758.65</v>
      </c>
      <c r="AF2469" s="26">
        <v>1758.65</v>
      </c>
      <c r="AG2469" s="4">
        <f t="shared" si="777"/>
        <v>2193000</v>
      </c>
      <c r="AH2469" s="16">
        <f t="shared" si="767"/>
        <v>3.1919744642042863E-3</v>
      </c>
      <c r="AI2469" s="15">
        <f t="shared" si="768"/>
        <v>0.45326037391700869</v>
      </c>
      <c r="AJ2469" s="15">
        <f t="shared" si="769"/>
        <v>0.45326037391700874</v>
      </c>
      <c r="AK2469" s="4">
        <f t="shared" si="770"/>
        <v>16319000</v>
      </c>
      <c r="AL2469" s="27">
        <f t="shared" si="771"/>
        <v>4.289478521968258E-4</v>
      </c>
      <c r="AM2469" s="15">
        <f t="shared" si="778"/>
        <v>6.0910595011949266E-2</v>
      </c>
      <c r="AN2469" s="15">
        <f t="shared" si="779"/>
        <v>1.3207389805273516E-5</v>
      </c>
    </row>
    <row r="2470" spans="1:40" x14ac:dyDescent="0.2">
      <c r="A2470" s="4" t="s">
        <v>4628</v>
      </c>
      <c r="B2470" s="3" t="s">
        <v>4</v>
      </c>
      <c r="C2470" s="6">
        <v>161052</v>
      </c>
      <c r="D2470" s="3" t="s">
        <v>602</v>
      </c>
      <c r="E2470" s="6">
        <v>161057</v>
      </c>
      <c r="F2470" s="3" t="s">
        <v>3319</v>
      </c>
      <c r="G2470" s="8">
        <v>10000</v>
      </c>
      <c r="H2470" s="6">
        <v>142</v>
      </c>
      <c r="I2470" s="6">
        <v>160953</v>
      </c>
      <c r="J2470" s="13">
        <v>45169</v>
      </c>
      <c r="K2470" s="9">
        <v>10000</v>
      </c>
      <c r="L2470" s="4" t="s">
        <v>4628</v>
      </c>
      <c r="M2470" s="4" t="s">
        <v>4632</v>
      </c>
      <c r="N2470" s="4">
        <f>VLOOKUP(I2470,BaseModelo!$A$2:$E$5075,5)</f>
        <v>6</v>
      </c>
      <c r="P2470" s="15">
        <v>142.00000000000003</v>
      </c>
      <c r="Q2470" s="4">
        <f>VLOOKUP(I2470,BaseModelo!$A$2:$E$5075,3)</f>
        <v>115</v>
      </c>
      <c r="R2470" s="4">
        <f t="shared" si="760"/>
        <v>32283000</v>
      </c>
      <c r="S2470" s="16">
        <f t="shared" si="761"/>
        <v>3.0976055509091471E-4</v>
      </c>
      <c r="T2470" s="4">
        <f t="shared" si="772"/>
        <v>4.3985998822909891E-2</v>
      </c>
      <c r="U2470" s="4">
        <f t="shared" si="773"/>
        <v>4.3985998822909898E-2</v>
      </c>
      <c r="V2470" s="6">
        <f t="shared" si="762"/>
        <v>0</v>
      </c>
      <c r="W2470" s="16" t="str">
        <f t="shared" si="763"/>
        <v/>
      </c>
      <c r="X2470" s="4" t="str">
        <f t="shared" si="774"/>
        <v/>
      </c>
      <c r="Y2470" s="4" t="str">
        <f t="shared" si="764"/>
        <v/>
      </c>
      <c r="Z2470" s="4">
        <f t="shared" si="765"/>
        <v>4853000</v>
      </c>
      <c r="AA2470" s="16">
        <f t="shared" si="766"/>
        <v>2.0605810838656502E-3</v>
      </c>
      <c r="AB2470" s="15">
        <f t="shared" si="775"/>
        <v>0.29260251390892233</v>
      </c>
      <c r="AC2470" s="15">
        <f t="shared" si="776"/>
        <v>0.29260251390892239</v>
      </c>
      <c r="AD2470" s="4">
        <v>161052</v>
      </c>
      <c r="AE2470" s="26">
        <v>2510.34</v>
      </c>
      <c r="AF2470" s="26">
        <v>2510.34</v>
      </c>
      <c r="AG2470" s="4">
        <f t="shared" si="777"/>
        <v>2735000</v>
      </c>
      <c r="AH2470" s="16">
        <f t="shared" si="767"/>
        <v>3.6563071297989031E-3</v>
      </c>
      <c r="AI2470" s="15">
        <f t="shared" si="768"/>
        <v>0.51919561243144419</v>
      </c>
      <c r="AJ2470" s="15">
        <f t="shared" si="769"/>
        <v>0.5191956124314443</v>
      </c>
      <c r="AK2470" s="4">
        <f t="shared" si="770"/>
        <v>16319000</v>
      </c>
      <c r="AL2470" s="27">
        <f t="shared" si="771"/>
        <v>6.1278264599546543E-4</v>
      </c>
      <c r="AM2470" s="15">
        <f t="shared" si="778"/>
        <v>8.7015135731356094E-2</v>
      </c>
      <c r="AN2470" s="15">
        <f t="shared" si="779"/>
        <v>2.6953856745456156E-5</v>
      </c>
    </row>
    <row r="2471" spans="1:40" x14ac:dyDescent="0.2">
      <c r="A2471" s="4" t="s">
        <v>4628</v>
      </c>
      <c r="B2471" s="3" t="s">
        <v>11</v>
      </c>
      <c r="C2471" s="6">
        <v>161066</v>
      </c>
      <c r="D2471" s="3" t="s">
        <v>600</v>
      </c>
      <c r="E2471" s="6">
        <v>161291</v>
      </c>
      <c r="F2471" s="3" t="s">
        <v>3316</v>
      </c>
      <c r="G2471" s="8">
        <v>6000</v>
      </c>
      <c r="H2471" s="6">
        <v>142</v>
      </c>
      <c r="I2471" s="6">
        <v>160997</v>
      </c>
      <c r="J2471" s="13">
        <v>45169</v>
      </c>
      <c r="K2471" s="9">
        <v>6000</v>
      </c>
      <c r="L2471" s="4" t="s">
        <v>4628</v>
      </c>
      <c r="M2471" s="4" t="s">
        <v>4632</v>
      </c>
      <c r="N2471" s="4">
        <f>VLOOKUP(I2471,BaseModelo!$A$2:$E$5075,5)</f>
        <v>4</v>
      </c>
      <c r="P2471" s="15">
        <v>142.00000000000003</v>
      </c>
      <c r="Q2471" s="4">
        <f>VLOOKUP(I2471,BaseModelo!$A$2:$E$5075,3)</f>
        <v>110</v>
      </c>
      <c r="R2471" s="4">
        <f t="shared" si="760"/>
        <v>32283000</v>
      </c>
      <c r="S2471" s="16">
        <f t="shared" si="761"/>
        <v>1.8585633305454884E-4</v>
      </c>
      <c r="T2471" s="4">
        <f t="shared" si="772"/>
        <v>2.6391599293745936E-2</v>
      </c>
      <c r="U2471" s="4">
        <f t="shared" si="773"/>
        <v>2.6391599293745942E-2</v>
      </c>
      <c r="V2471" s="6">
        <f t="shared" si="762"/>
        <v>0</v>
      </c>
      <c r="W2471" s="16" t="str">
        <f t="shared" si="763"/>
        <v/>
      </c>
      <c r="X2471" s="4" t="str">
        <f t="shared" si="774"/>
        <v/>
      </c>
      <c r="Y2471" s="4" t="str">
        <f t="shared" si="764"/>
        <v/>
      </c>
      <c r="Z2471" s="4">
        <f t="shared" si="765"/>
        <v>2331000</v>
      </c>
      <c r="AA2471" s="16">
        <f t="shared" si="766"/>
        <v>2.5740025740025739E-3</v>
      </c>
      <c r="AB2471" s="15">
        <f t="shared" si="775"/>
        <v>0.36550836550836552</v>
      </c>
      <c r="AC2471" s="15">
        <f t="shared" si="776"/>
        <v>0.36550836550836557</v>
      </c>
      <c r="AD2471" s="4">
        <v>161066</v>
      </c>
      <c r="AE2471" s="26">
        <v>1503.37</v>
      </c>
      <c r="AF2471" s="26">
        <v>1503.37</v>
      </c>
      <c r="AG2471" s="4">
        <f t="shared" si="777"/>
        <v>858000</v>
      </c>
      <c r="AH2471" s="16">
        <f t="shared" si="767"/>
        <v>6.993006993006993E-3</v>
      </c>
      <c r="AI2471" s="15">
        <f t="shared" si="768"/>
        <v>0.99300699300699302</v>
      </c>
      <c r="AJ2471" s="15">
        <f t="shared" si="769"/>
        <v>0.99300699300699324</v>
      </c>
      <c r="AK2471" s="4">
        <f t="shared" si="770"/>
        <v>16319000</v>
      </c>
      <c r="AL2471" s="27">
        <f t="shared" si="771"/>
        <v>3.6766958759727926E-4</v>
      </c>
      <c r="AM2471" s="15">
        <f t="shared" si="778"/>
        <v>5.2209081438813656E-2</v>
      </c>
      <c r="AN2471" s="15">
        <f t="shared" si="779"/>
        <v>9.7033884283642175E-6</v>
      </c>
    </row>
    <row r="2472" spans="1:40" x14ac:dyDescent="0.2">
      <c r="A2472" s="4" t="s">
        <v>4628</v>
      </c>
      <c r="B2472" s="3" t="s">
        <v>11</v>
      </c>
      <c r="C2472" s="6">
        <v>161066</v>
      </c>
      <c r="D2472" s="3" t="s">
        <v>600</v>
      </c>
      <c r="E2472" s="6">
        <v>161292</v>
      </c>
      <c r="F2472" s="3" t="s">
        <v>3317</v>
      </c>
      <c r="G2472" s="8">
        <v>10000</v>
      </c>
      <c r="H2472" s="6">
        <v>142</v>
      </c>
      <c r="I2472" s="6">
        <v>161000</v>
      </c>
      <c r="J2472" s="13">
        <v>45169</v>
      </c>
      <c r="K2472" s="9">
        <v>10000</v>
      </c>
      <c r="L2472" s="4" t="s">
        <v>4628</v>
      </c>
      <c r="M2472" s="4" t="s">
        <v>4632</v>
      </c>
      <c r="N2472" s="4">
        <f>VLOOKUP(I2472,BaseModelo!$A$2:$E$5075,5)</f>
        <v>3</v>
      </c>
      <c r="P2472" s="15">
        <v>142.00000000000003</v>
      </c>
      <c r="Q2472" s="4">
        <f>VLOOKUP(I2472,BaseModelo!$A$2:$E$5075,3)</f>
        <v>110</v>
      </c>
      <c r="R2472" s="4">
        <f t="shared" si="760"/>
        <v>32283000</v>
      </c>
      <c r="S2472" s="16">
        <f t="shared" si="761"/>
        <v>3.0976055509091471E-4</v>
      </c>
      <c r="T2472" s="4">
        <f t="shared" si="772"/>
        <v>4.3985998822909891E-2</v>
      </c>
      <c r="U2472" s="4">
        <f t="shared" si="773"/>
        <v>4.3985998822909898E-2</v>
      </c>
      <c r="V2472" s="6">
        <f t="shared" si="762"/>
        <v>0</v>
      </c>
      <c r="W2472" s="16" t="str">
        <f t="shared" si="763"/>
        <v/>
      </c>
      <c r="X2472" s="4" t="str">
        <f t="shared" si="774"/>
        <v/>
      </c>
      <c r="Y2472" s="4" t="str">
        <f t="shared" si="764"/>
        <v/>
      </c>
      <c r="Z2472" s="4">
        <f t="shared" si="765"/>
        <v>1992000</v>
      </c>
      <c r="AA2472" s="16">
        <f t="shared" si="766"/>
        <v>5.0200803212851405E-3</v>
      </c>
      <c r="AB2472" s="15">
        <f t="shared" si="775"/>
        <v>0.71285140562248994</v>
      </c>
      <c r="AC2472" s="15">
        <f t="shared" si="776"/>
        <v>0.71285140562249005</v>
      </c>
      <c r="AD2472" s="4">
        <v>161066</v>
      </c>
      <c r="AE2472" s="26">
        <v>2510.34</v>
      </c>
      <c r="AF2472" s="26">
        <v>2510.34</v>
      </c>
      <c r="AG2472" s="4">
        <f t="shared" si="777"/>
        <v>673000</v>
      </c>
      <c r="AH2472" s="16">
        <f t="shared" si="767"/>
        <v>1.4858841010401188E-2</v>
      </c>
      <c r="AI2472" s="15">
        <f t="shared" si="768"/>
        <v>2.1099554234769688</v>
      </c>
      <c r="AJ2472" s="15">
        <f t="shared" si="769"/>
        <v>2.1099554234769693</v>
      </c>
      <c r="AK2472" s="4">
        <f t="shared" si="770"/>
        <v>16319000</v>
      </c>
      <c r="AL2472" s="27">
        <f t="shared" si="771"/>
        <v>6.1278264599546543E-4</v>
      </c>
      <c r="AM2472" s="15">
        <f t="shared" si="778"/>
        <v>8.7015135731356094E-2</v>
      </c>
      <c r="AN2472" s="15">
        <f t="shared" si="779"/>
        <v>2.6953856745456156E-5</v>
      </c>
    </row>
    <row r="2473" spans="1:40" x14ac:dyDescent="0.2">
      <c r="A2473" s="4" t="s">
        <v>4628</v>
      </c>
      <c r="B2473" s="2" t="s">
        <v>11</v>
      </c>
      <c r="C2473" s="5">
        <v>161137</v>
      </c>
      <c r="D2473" s="2" t="s">
        <v>594</v>
      </c>
      <c r="E2473" s="5">
        <v>161138</v>
      </c>
      <c r="F2473" s="2" t="s">
        <v>3276</v>
      </c>
      <c r="G2473" s="7">
        <v>10000</v>
      </c>
      <c r="H2473" s="5">
        <v>142</v>
      </c>
      <c r="I2473" s="6">
        <v>160883</v>
      </c>
      <c r="J2473" s="13">
        <v>45169</v>
      </c>
      <c r="K2473" s="9">
        <v>10000</v>
      </c>
      <c r="L2473" s="4" t="s">
        <v>4628</v>
      </c>
      <c r="M2473" s="4" t="s">
        <v>4632</v>
      </c>
      <c r="N2473" s="4">
        <f>VLOOKUP(I2473,BaseModelo!$A$2:$E$5075,5)</f>
        <v>3</v>
      </c>
      <c r="P2473" s="15">
        <v>142.00000000000003</v>
      </c>
      <c r="Q2473" s="4">
        <f>VLOOKUP(I2473,BaseModelo!$A$2:$E$5075,3)</f>
        <v>110</v>
      </c>
      <c r="R2473" s="4">
        <f t="shared" si="760"/>
        <v>32283000</v>
      </c>
      <c r="S2473" s="16">
        <f t="shared" si="761"/>
        <v>3.0976055509091471E-4</v>
      </c>
      <c r="T2473" s="4">
        <f t="shared" si="772"/>
        <v>4.3985998822909891E-2</v>
      </c>
      <c r="U2473" s="4">
        <f t="shared" si="773"/>
        <v>4.3985998822909898E-2</v>
      </c>
      <c r="V2473" s="6">
        <f t="shared" si="762"/>
        <v>0</v>
      </c>
      <c r="W2473" s="16" t="str">
        <f t="shared" si="763"/>
        <v/>
      </c>
      <c r="X2473" s="4" t="str">
        <f t="shared" si="774"/>
        <v/>
      </c>
      <c r="Y2473" s="4" t="str">
        <f t="shared" si="764"/>
        <v/>
      </c>
      <c r="Z2473" s="4">
        <f t="shared" si="765"/>
        <v>1992000</v>
      </c>
      <c r="AA2473" s="16">
        <f t="shared" si="766"/>
        <v>5.0200803212851405E-3</v>
      </c>
      <c r="AB2473" s="15">
        <f t="shared" si="775"/>
        <v>0.71285140562248994</v>
      </c>
      <c r="AC2473" s="15">
        <f t="shared" si="776"/>
        <v>0.71285140562249005</v>
      </c>
      <c r="AD2473" s="4">
        <v>161137</v>
      </c>
      <c r="AE2473" s="26">
        <v>2510.34</v>
      </c>
      <c r="AF2473" s="26">
        <v>2510.34</v>
      </c>
      <c r="AG2473" s="4">
        <f t="shared" si="777"/>
        <v>673000</v>
      </c>
      <c r="AH2473" s="16">
        <f t="shared" si="767"/>
        <v>1.4858841010401188E-2</v>
      </c>
      <c r="AI2473" s="15">
        <f t="shared" si="768"/>
        <v>2.1099554234769688</v>
      </c>
      <c r="AJ2473" s="15">
        <f t="shared" si="769"/>
        <v>2.1099554234769693</v>
      </c>
      <c r="AK2473" s="4">
        <f t="shared" si="770"/>
        <v>16319000</v>
      </c>
      <c r="AL2473" s="27">
        <f t="shared" si="771"/>
        <v>6.1278264599546543E-4</v>
      </c>
      <c r="AM2473" s="15">
        <f t="shared" si="778"/>
        <v>8.7015135731356094E-2</v>
      </c>
      <c r="AN2473" s="15">
        <f t="shared" si="779"/>
        <v>2.6953856745456156E-5</v>
      </c>
    </row>
    <row r="2474" spans="1:40" x14ac:dyDescent="0.2">
      <c r="A2474" s="4" t="s">
        <v>4628</v>
      </c>
      <c r="B2474" s="3" t="s">
        <v>11</v>
      </c>
      <c r="C2474" s="6">
        <v>161137</v>
      </c>
      <c r="D2474" s="3" t="s">
        <v>594</v>
      </c>
      <c r="E2474" s="6">
        <v>161139</v>
      </c>
      <c r="F2474" s="3" t="s">
        <v>3287</v>
      </c>
      <c r="G2474" s="8">
        <v>10000</v>
      </c>
      <c r="H2474" s="6">
        <v>142</v>
      </c>
      <c r="I2474" s="6">
        <v>160881</v>
      </c>
      <c r="J2474" s="13">
        <v>45169</v>
      </c>
      <c r="K2474" s="9">
        <v>10000</v>
      </c>
      <c r="L2474" s="4" t="s">
        <v>4628</v>
      </c>
      <c r="M2474" s="4" t="s">
        <v>4632</v>
      </c>
      <c r="N2474" s="4">
        <f>VLOOKUP(I2474,BaseModelo!$A$2:$E$5075,5)</f>
        <v>3</v>
      </c>
      <c r="P2474" s="15">
        <v>142.00000000000003</v>
      </c>
      <c r="Q2474" s="4">
        <f>VLOOKUP(I2474,BaseModelo!$A$2:$E$5075,3)</f>
        <v>110</v>
      </c>
      <c r="R2474" s="4">
        <f t="shared" si="760"/>
        <v>32283000</v>
      </c>
      <c r="S2474" s="16">
        <f t="shared" si="761"/>
        <v>3.0976055509091471E-4</v>
      </c>
      <c r="T2474" s="4">
        <f t="shared" si="772"/>
        <v>4.3985998822909891E-2</v>
      </c>
      <c r="U2474" s="4">
        <f t="shared" si="773"/>
        <v>4.3985998822909898E-2</v>
      </c>
      <c r="V2474" s="6">
        <f t="shared" si="762"/>
        <v>0</v>
      </c>
      <c r="W2474" s="16" t="str">
        <f t="shared" si="763"/>
        <v/>
      </c>
      <c r="X2474" s="4" t="str">
        <f t="shared" si="774"/>
        <v/>
      </c>
      <c r="Y2474" s="4" t="str">
        <f t="shared" si="764"/>
        <v/>
      </c>
      <c r="Z2474" s="4">
        <f t="shared" si="765"/>
        <v>1992000</v>
      </c>
      <c r="AA2474" s="16">
        <f t="shared" si="766"/>
        <v>5.0200803212851405E-3</v>
      </c>
      <c r="AB2474" s="15">
        <f t="shared" si="775"/>
        <v>0.71285140562248994</v>
      </c>
      <c r="AC2474" s="15">
        <f t="shared" si="776"/>
        <v>0.71285140562249005</v>
      </c>
      <c r="AD2474" s="4">
        <v>161137</v>
      </c>
      <c r="AE2474" s="26">
        <v>1619.41</v>
      </c>
      <c r="AF2474" s="26">
        <v>1619.41</v>
      </c>
      <c r="AG2474" s="4">
        <f t="shared" si="777"/>
        <v>673000</v>
      </c>
      <c r="AH2474" s="16">
        <f t="shared" si="767"/>
        <v>1.4858841010401188E-2</v>
      </c>
      <c r="AI2474" s="15">
        <f t="shared" si="768"/>
        <v>2.1099554234769688</v>
      </c>
      <c r="AJ2474" s="15">
        <f t="shared" si="769"/>
        <v>2.1099554234769693</v>
      </c>
      <c r="AK2474" s="4">
        <f t="shared" si="770"/>
        <v>16319000</v>
      </c>
      <c r="AL2474" s="27">
        <f t="shared" si="771"/>
        <v>6.1278264599546543E-4</v>
      </c>
      <c r="AM2474" s="15">
        <f t="shared" si="778"/>
        <v>8.7015135731356094E-2</v>
      </c>
      <c r="AN2474" s="15">
        <f t="shared" si="779"/>
        <v>2.6953856745456156E-5</v>
      </c>
    </row>
    <row r="2475" spans="1:40" x14ac:dyDescent="0.2">
      <c r="A2475" s="4" t="s">
        <v>4628</v>
      </c>
      <c r="B2475" s="3" t="s">
        <v>11</v>
      </c>
      <c r="C2475" s="6">
        <v>161137</v>
      </c>
      <c r="D2475" s="3" t="s">
        <v>594</v>
      </c>
      <c r="E2475" s="6">
        <v>161140</v>
      </c>
      <c r="F2475" s="3" t="s">
        <v>3288</v>
      </c>
      <c r="G2475" s="8">
        <v>7000</v>
      </c>
      <c r="H2475" s="6">
        <v>142</v>
      </c>
      <c r="I2475" s="6">
        <v>160868</v>
      </c>
      <c r="J2475" s="13">
        <v>45169</v>
      </c>
      <c r="K2475" s="9">
        <v>7000</v>
      </c>
      <c r="L2475" s="4" t="s">
        <v>4628</v>
      </c>
      <c r="M2475" s="4" t="s">
        <v>4632</v>
      </c>
      <c r="N2475" s="4">
        <f>VLOOKUP(I2475,BaseModelo!$A$2:$E$5075,5)</f>
        <v>3</v>
      </c>
      <c r="P2475" s="15">
        <v>142.00000000000003</v>
      </c>
      <c r="Q2475" s="4">
        <f>VLOOKUP(I2475,BaseModelo!$A$2:$E$5075,3)</f>
        <v>110</v>
      </c>
      <c r="R2475" s="4">
        <f t="shared" si="760"/>
        <v>32283000</v>
      </c>
      <c r="S2475" s="16">
        <f t="shared" si="761"/>
        <v>2.168323885636403E-4</v>
      </c>
      <c r="T2475" s="4">
        <f t="shared" si="772"/>
        <v>3.0790199176036922E-2</v>
      </c>
      <c r="U2475" s="4">
        <f t="shared" si="773"/>
        <v>3.0790199176036929E-2</v>
      </c>
      <c r="V2475" s="6">
        <f t="shared" si="762"/>
        <v>0</v>
      </c>
      <c r="W2475" s="16" t="str">
        <f t="shared" si="763"/>
        <v/>
      </c>
      <c r="X2475" s="4" t="str">
        <f t="shared" si="774"/>
        <v/>
      </c>
      <c r="Y2475" s="4" t="str">
        <f t="shared" si="764"/>
        <v/>
      </c>
      <c r="Z2475" s="4">
        <f t="shared" si="765"/>
        <v>1992000</v>
      </c>
      <c r="AA2475" s="16">
        <f t="shared" si="766"/>
        <v>3.5140562248995983E-3</v>
      </c>
      <c r="AB2475" s="15">
        <f t="shared" si="775"/>
        <v>0.49899598393574296</v>
      </c>
      <c r="AC2475" s="15">
        <f t="shared" si="776"/>
        <v>0.49899598393574307</v>
      </c>
      <c r="AD2475" s="4">
        <v>161137</v>
      </c>
      <c r="AE2475" s="26">
        <v>1134.2</v>
      </c>
      <c r="AF2475" s="26">
        <v>1134.2</v>
      </c>
      <c r="AG2475" s="4">
        <f t="shared" si="777"/>
        <v>673000</v>
      </c>
      <c r="AH2475" s="16">
        <f t="shared" si="767"/>
        <v>1.0401188707280832E-2</v>
      </c>
      <c r="AI2475" s="15">
        <f t="shared" si="768"/>
        <v>1.476968796433878</v>
      </c>
      <c r="AJ2475" s="15">
        <f t="shared" si="769"/>
        <v>1.4769687964338785</v>
      </c>
      <c r="AK2475" s="4">
        <f t="shared" si="770"/>
        <v>16319000</v>
      </c>
      <c r="AL2475" s="27">
        <f t="shared" si="771"/>
        <v>4.289478521968258E-4</v>
      </c>
      <c r="AM2475" s="15">
        <f t="shared" si="778"/>
        <v>6.0910595011949266E-2</v>
      </c>
      <c r="AN2475" s="15">
        <f t="shared" si="779"/>
        <v>1.3207389805273516E-5</v>
      </c>
    </row>
    <row r="2476" spans="1:40" x14ac:dyDescent="0.2">
      <c r="A2476" s="4" t="s">
        <v>4628</v>
      </c>
      <c r="B2476" s="3" t="s">
        <v>11</v>
      </c>
      <c r="C2476" s="6">
        <v>161137</v>
      </c>
      <c r="D2476" s="3" t="s">
        <v>594</v>
      </c>
      <c r="E2476" s="6">
        <v>161211</v>
      </c>
      <c r="F2476" s="3" t="s">
        <v>3289</v>
      </c>
      <c r="G2476" s="8">
        <v>7000</v>
      </c>
      <c r="H2476" s="6">
        <v>142</v>
      </c>
      <c r="I2476" s="6">
        <v>161208</v>
      </c>
      <c r="J2476" s="13">
        <v>45169</v>
      </c>
      <c r="K2476" s="9">
        <v>7000</v>
      </c>
      <c r="L2476" s="4" t="s">
        <v>4628</v>
      </c>
      <c r="M2476" s="4" t="s">
        <v>4632</v>
      </c>
      <c r="N2476" s="4">
        <f>VLOOKUP(I2476,BaseModelo!$A$2:$E$5075,5)</f>
        <v>5</v>
      </c>
      <c r="P2476" s="15">
        <v>142.00000000000003</v>
      </c>
      <c r="Q2476" s="4">
        <f>VLOOKUP(I2476,BaseModelo!$A$2:$E$5075,3)</f>
        <v>110</v>
      </c>
      <c r="R2476" s="4">
        <f t="shared" si="760"/>
        <v>32283000</v>
      </c>
      <c r="S2476" s="16">
        <f t="shared" si="761"/>
        <v>2.168323885636403E-4</v>
      </c>
      <c r="T2476" s="4">
        <f t="shared" si="772"/>
        <v>3.0790199176036922E-2</v>
      </c>
      <c r="U2476" s="4">
        <f t="shared" si="773"/>
        <v>3.0790199176036929E-2</v>
      </c>
      <c r="V2476" s="6">
        <f t="shared" si="762"/>
        <v>0</v>
      </c>
      <c r="W2476" s="16" t="str">
        <f t="shared" si="763"/>
        <v/>
      </c>
      <c r="X2476" s="4" t="str">
        <f t="shared" si="774"/>
        <v/>
      </c>
      <c r="Y2476" s="4" t="str">
        <f t="shared" si="764"/>
        <v/>
      </c>
      <c r="Z2476" s="4">
        <f t="shared" si="765"/>
        <v>4058000</v>
      </c>
      <c r="AA2476" s="16">
        <f t="shared" si="766"/>
        <v>1.7249876786594382E-3</v>
      </c>
      <c r="AB2476" s="15">
        <f t="shared" si="775"/>
        <v>0.24494825036964021</v>
      </c>
      <c r="AC2476" s="15">
        <f t="shared" si="776"/>
        <v>0.24494825036964027</v>
      </c>
      <c r="AD2476" s="4">
        <v>161137</v>
      </c>
      <c r="AE2476" s="26">
        <v>1134.2</v>
      </c>
      <c r="AF2476" s="26">
        <v>1134.2</v>
      </c>
      <c r="AG2476" s="4">
        <f t="shared" si="777"/>
        <v>2193000</v>
      </c>
      <c r="AH2476" s="16">
        <f t="shared" si="767"/>
        <v>3.1919744642042863E-3</v>
      </c>
      <c r="AI2476" s="15">
        <f t="shared" si="768"/>
        <v>0.45326037391700869</v>
      </c>
      <c r="AJ2476" s="15">
        <f t="shared" si="769"/>
        <v>0.45326037391700874</v>
      </c>
      <c r="AK2476" s="4">
        <f t="shared" si="770"/>
        <v>16319000</v>
      </c>
      <c r="AL2476" s="27">
        <f t="shared" si="771"/>
        <v>4.289478521968258E-4</v>
      </c>
      <c r="AM2476" s="15">
        <f t="shared" si="778"/>
        <v>6.0910595011949266E-2</v>
      </c>
      <c r="AN2476" s="15">
        <f t="shared" si="779"/>
        <v>1.3207389805273516E-5</v>
      </c>
    </row>
    <row r="2477" spans="1:40" x14ac:dyDescent="0.2">
      <c r="A2477" s="4" t="s">
        <v>4627</v>
      </c>
      <c r="B2477" s="2" t="s">
        <v>8</v>
      </c>
      <c r="C2477" s="5">
        <v>161157</v>
      </c>
      <c r="D2477" s="2" t="s">
        <v>593</v>
      </c>
      <c r="E2477" s="5">
        <v>161158</v>
      </c>
      <c r="F2477" s="2" t="s">
        <v>3275</v>
      </c>
      <c r="G2477" s="7">
        <v>6000</v>
      </c>
      <c r="H2477" s="5">
        <v>142</v>
      </c>
      <c r="I2477" s="6">
        <v>160775</v>
      </c>
      <c r="J2477" s="13">
        <v>45169</v>
      </c>
      <c r="K2477" s="9">
        <v>6000</v>
      </c>
      <c r="L2477" s="4" t="s">
        <v>4627</v>
      </c>
      <c r="M2477" s="4" t="s">
        <v>4632</v>
      </c>
      <c r="N2477" s="4">
        <f>VLOOKUP(I2477,BaseModelo!$A$2:$E$5075,5)</f>
        <v>6</v>
      </c>
      <c r="P2477" s="15">
        <v>142.00000000000003</v>
      </c>
      <c r="Q2477" s="4">
        <f>VLOOKUP(I2477,BaseModelo!$A$2:$E$5075,3)</f>
        <v>115</v>
      </c>
      <c r="R2477" s="4">
        <f t="shared" si="760"/>
        <v>32283000</v>
      </c>
      <c r="S2477" s="16">
        <f t="shared" si="761"/>
        <v>1.8585633305454884E-4</v>
      </c>
      <c r="T2477" s="4">
        <f t="shared" si="772"/>
        <v>2.6391599293745936E-2</v>
      </c>
      <c r="U2477" s="4">
        <f t="shared" si="773"/>
        <v>2.6391599293745942E-2</v>
      </c>
      <c r="V2477" s="6">
        <f t="shared" si="762"/>
        <v>0</v>
      </c>
      <c r="W2477" s="16" t="str">
        <f t="shared" si="763"/>
        <v/>
      </c>
      <c r="X2477" s="4" t="str">
        <f t="shared" si="774"/>
        <v/>
      </c>
      <c r="Y2477" s="4" t="str">
        <f t="shared" si="764"/>
        <v/>
      </c>
      <c r="Z2477" s="4">
        <f t="shared" si="765"/>
        <v>4853000</v>
      </c>
      <c r="AA2477" s="16">
        <f t="shared" si="766"/>
        <v>1.2363486503193901E-3</v>
      </c>
      <c r="AB2477" s="15">
        <f t="shared" si="775"/>
        <v>0.17556150834535339</v>
      </c>
      <c r="AC2477" s="15">
        <f t="shared" si="776"/>
        <v>0.17556150834535342</v>
      </c>
      <c r="AD2477" s="4">
        <v>161157</v>
      </c>
      <c r="AE2477" s="26">
        <v>1503.37</v>
      </c>
      <c r="AF2477" s="26">
        <v>1503.37</v>
      </c>
      <c r="AG2477" s="4">
        <f t="shared" si="777"/>
        <v>1993000</v>
      </c>
      <c r="AH2477" s="16">
        <f t="shared" si="767"/>
        <v>3.0105368790767687E-3</v>
      </c>
      <c r="AI2477" s="15">
        <f t="shared" si="768"/>
        <v>0.42749623682890114</v>
      </c>
      <c r="AJ2477" s="15">
        <f t="shared" si="769"/>
        <v>0.42749623682890125</v>
      </c>
      <c r="AK2477" s="4">
        <f t="shared" si="770"/>
        <v>15073000</v>
      </c>
      <c r="AL2477" s="27">
        <f t="shared" si="771"/>
        <v>3.9806276122868704E-4</v>
      </c>
      <c r="AM2477" s="15">
        <f t="shared" si="778"/>
        <v>5.6524912094473558E-2</v>
      </c>
      <c r="AN2477" s="15">
        <f t="shared" si="779"/>
        <v>1.0505512888109577E-5</v>
      </c>
    </row>
    <row r="2478" spans="1:40" x14ac:dyDescent="0.2">
      <c r="A2478" s="4" t="s">
        <v>4627</v>
      </c>
      <c r="B2478" s="3" t="s">
        <v>8</v>
      </c>
      <c r="C2478" s="6">
        <v>161157</v>
      </c>
      <c r="D2478" s="3" t="s">
        <v>593</v>
      </c>
      <c r="E2478" s="6">
        <v>161159</v>
      </c>
      <c r="F2478" s="3" t="s">
        <v>3280</v>
      </c>
      <c r="G2478" s="8">
        <v>6000</v>
      </c>
      <c r="H2478" s="6">
        <v>142</v>
      </c>
      <c r="I2478" s="6">
        <v>160752</v>
      </c>
      <c r="J2478" s="13">
        <v>45169</v>
      </c>
      <c r="K2478" s="9">
        <v>6000</v>
      </c>
      <c r="L2478" s="4" t="s">
        <v>4627</v>
      </c>
      <c r="M2478" s="4" t="s">
        <v>4632</v>
      </c>
      <c r="N2478" s="4">
        <f>VLOOKUP(I2478,BaseModelo!$A$2:$E$5075,5)</f>
        <v>5</v>
      </c>
      <c r="P2478" s="15">
        <v>142.00000000000003</v>
      </c>
      <c r="Q2478" s="4">
        <f>VLOOKUP(I2478,BaseModelo!$A$2:$E$5075,3)</f>
        <v>110</v>
      </c>
      <c r="R2478" s="4">
        <f t="shared" si="760"/>
        <v>32283000</v>
      </c>
      <c r="S2478" s="16">
        <f t="shared" si="761"/>
        <v>1.8585633305454884E-4</v>
      </c>
      <c r="T2478" s="4">
        <f t="shared" si="772"/>
        <v>2.6391599293745936E-2</v>
      </c>
      <c r="U2478" s="4">
        <f t="shared" si="773"/>
        <v>2.6391599293745942E-2</v>
      </c>
      <c r="V2478" s="6">
        <f t="shared" si="762"/>
        <v>0</v>
      </c>
      <c r="W2478" s="16" t="str">
        <f t="shared" si="763"/>
        <v/>
      </c>
      <c r="X2478" s="4" t="str">
        <f t="shared" si="774"/>
        <v/>
      </c>
      <c r="Y2478" s="4" t="str">
        <f t="shared" si="764"/>
        <v/>
      </c>
      <c r="Z2478" s="4">
        <f t="shared" si="765"/>
        <v>4058000</v>
      </c>
      <c r="AA2478" s="16">
        <f t="shared" si="766"/>
        <v>1.4785608674223755E-3</v>
      </c>
      <c r="AB2478" s="15">
        <f t="shared" si="775"/>
        <v>0.20995564317397733</v>
      </c>
      <c r="AC2478" s="15">
        <f t="shared" si="776"/>
        <v>0.20995564317397736</v>
      </c>
      <c r="AD2478" s="4">
        <v>161157</v>
      </c>
      <c r="AE2478" s="26">
        <v>1503.37</v>
      </c>
      <c r="AF2478" s="26">
        <v>1503.37</v>
      </c>
      <c r="AG2478" s="4">
        <f t="shared" si="777"/>
        <v>1768000</v>
      </c>
      <c r="AH2478" s="16">
        <f t="shared" si="767"/>
        <v>3.3936651583710408E-3</v>
      </c>
      <c r="AI2478" s="15">
        <f t="shared" si="768"/>
        <v>0.48190045248868779</v>
      </c>
      <c r="AJ2478" s="15">
        <f t="shared" si="769"/>
        <v>0.4819004524886879</v>
      </c>
      <c r="AK2478" s="4">
        <f t="shared" si="770"/>
        <v>15073000</v>
      </c>
      <c r="AL2478" s="27">
        <f t="shared" si="771"/>
        <v>3.9806276122868704E-4</v>
      </c>
      <c r="AM2478" s="15">
        <f t="shared" si="778"/>
        <v>5.6524912094473558E-2</v>
      </c>
      <c r="AN2478" s="15">
        <f t="shared" si="779"/>
        <v>1.0505512888109577E-5</v>
      </c>
    </row>
    <row r="2479" spans="1:40" x14ac:dyDescent="0.2">
      <c r="A2479" s="4" t="s">
        <v>4627</v>
      </c>
      <c r="B2479" s="3" t="s">
        <v>8</v>
      </c>
      <c r="C2479" s="6">
        <v>161157</v>
      </c>
      <c r="D2479" s="3" t="s">
        <v>593</v>
      </c>
      <c r="E2479" s="6">
        <v>161160</v>
      </c>
      <c r="F2479" s="3" t="s">
        <v>3281</v>
      </c>
      <c r="G2479" s="8">
        <v>6000</v>
      </c>
      <c r="H2479" s="6">
        <v>142</v>
      </c>
      <c r="I2479" s="6">
        <v>160758</v>
      </c>
      <c r="J2479" s="13">
        <v>45169</v>
      </c>
      <c r="K2479" s="9">
        <v>6000</v>
      </c>
      <c r="L2479" s="4" t="s">
        <v>4627</v>
      </c>
      <c r="M2479" s="4" t="s">
        <v>4632</v>
      </c>
      <c r="N2479" s="4">
        <f>VLOOKUP(I2479,BaseModelo!$A$2:$E$5075,5)</f>
        <v>6</v>
      </c>
      <c r="P2479" s="15">
        <v>142.00000000000003</v>
      </c>
      <c r="Q2479" s="4">
        <f>VLOOKUP(I2479,BaseModelo!$A$2:$E$5075,3)</f>
        <v>115</v>
      </c>
      <c r="R2479" s="4">
        <f t="shared" si="760"/>
        <v>32283000</v>
      </c>
      <c r="S2479" s="16">
        <f t="shared" si="761"/>
        <v>1.8585633305454884E-4</v>
      </c>
      <c r="T2479" s="4">
        <f t="shared" si="772"/>
        <v>2.6391599293745936E-2</v>
      </c>
      <c r="U2479" s="4">
        <f t="shared" si="773"/>
        <v>2.6391599293745942E-2</v>
      </c>
      <c r="V2479" s="6">
        <f t="shared" si="762"/>
        <v>0</v>
      </c>
      <c r="W2479" s="16" t="str">
        <f t="shared" si="763"/>
        <v/>
      </c>
      <c r="X2479" s="4" t="str">
        <f t="shared" si="774"/>
        <v/>
      </c>
      <c r="Y2479" s="4" t="str">
        <f t="shared" si="764"/>
        <v/>
      </c>
      <c r="Z2479" s="4">
        <f t="shared" si="765"/>
        <v>4853000</v>
      </c>
      <c r="AA2479" s="16">
        <f t="shared" si="766"/>
        <v>1.2363486503193901E-3</v>
      </c>
      <c r="AB2479" s="15">
        <f t="shared" si="775"/>
        <v>0.17556150834535339</v>
      </c>
      <c r="AC2479" s="15">
        <f t="shared" si="776"/>
        <v>0.17556150834535342</v>
      </c>
      <c r="AD2479" s="4">
        <v>161157</v>
      </c>
      <c r="AE2479" s="26">
        <v>1503.37</v>
      </c>
      <c r="AF2479" s="26">
        <v>1503.37</v>
      </c>
      <c r="AG2479" s="4">
        <f t="shared" si="777"/>
        <v>1993000</v>
      </c>
      <c r="AH2479" s="16">
        <f t="shared" si="767"/>
        <v>3.0105368790767687E-3</v>
      </c>
      <c r="AI2479" s="15">
        <f t="shared" si="768"/>
        <v>0.42749623682890114</v>
      </c>
      <c r="AJ2479" s="15">
        <f t="shared" si="769"/>
        <v>0.42749623682890125</v>
      </c>
      <c r="AK2479" s="4">
        <f t="shared" si="770"/>
        <v>15073000</v>
      </c>
      <c r="AL2479" s="27">
        <f t="shared" si="771"/>
        <v>3.9806276122868704E-4</v>
      </c>
      <c r="AM2479" s="15">
        <f t="shared" si="778"/>
        <v>5.6524912094473558E-2</v>
      </c>
      <c r="AN2479" s="15">
        <f t="shared" si="779"/>
        <v>1.0505512888109577E-5</v>
      </c>
    </row>
    <row r="2480" spans="1:40" x14ac:dyDescent="0.2">
      <c r="A2480" s="4" t="s">
        <v>4627</v>
      </c>
      <c r="B2480" s="3" t="s">
        <v>8</v>
      </c>
      <c r="C2480" s="6">
        <v>161157</v>
      </c>
      <c r="D2480" s="3" t="s">
        <v>593</v>
      </c>
      <c r="E2480" s="6">
        <v>161161</v>
      </c>
      <c r="F2480" s="3" t="s">
        <v>3282</v>
      </c>
      <c r="G2480" s="8">
        <v>6000</v>
      </c>
      <c r="H2480" s="6">
        <v>142</v>
      </c>
      <c r="I2480" s="6">
        <v>160793</v>
      </c>
      <c r="J2480" s="13">
        <v>45169</v>
      </c>
      <c r="K2480" s="9">
        <v>6000</v>
      </c>
      <c r="L2480" s="4" t="s">
        <v>4627</v>
      </c>
      <c r="M2480" s="4" t="s">
        <v>4632</v>
      </c>
      <c r="N2480" s="4">
        <f>VLOOKUP(I2480,BaseModelo!$A$2:$E$5075,5)</f>
        <v>6</v>
      </c>
      <c r="P2480" s="15">
        <v>142.00000000000003</v>
      </c>
      <c r="Q2480" s="4">
        <f>VLOOKUP(I2480,BaseModelo!$A$2:$E$5075,3)</f>
        <v>115</v>
      </c>
      <c r="R2480" s="4">
        <f t="shared" si="760"/>
        <v>32283000</v>
      </c>
      <c r="S2480" s="16">
        <f t="shared" si="761"/>
        <v>1.8585633305454884E-4</v>
      </c>
      <c r="T2480" s="4">
        <f t="shared" si="772"/>
        <v>2.6391599293745936E-2</v>
      </c>
      <c r="U2480" s="4">
        <f t="shared" si="773"/>
        <v>2.6391599293745942E-2</v>
      </c>
      <c r="V2480" s="6">
        <f t="shared" si="762"/>
        <v>0</v>
      </c>
      <c r="W2480" s="16" t="str">
        <f t="shared" si="763"/>
        <v/>
      </c>
      <c r="X2480" s="4" t="str">
        <f t="shared" si="774"/>
        <v/>
      </c>
      <c r="Y2480" s="4" t="str">
        <f t="shared" si="764"/>
        <v/>
      </c>
      <c r="Z2480" s="4">
        <f t="shared" si="765"/>
        <v>4853000</v>
      </c>
      <c r="AA2480" s="16">
        <f t="shared" si="766"/>
        <v>1.2363486503193901E-3</v>
      </c>
      <c r="AB2480" s="15">
        <f t="shared" si="775"/>
        <v>0.17556150834535339</v>
      </c>
      <c r="AC2480" s="15">
        <f t="shared" si="776"/>
        <v>0.17556150834535342</v>
      </c>
      <c r="AD2480" s="4">
        <v>161157</v>
      </c>
      <c r="AE2480" s="26">
        <v>1503.37</v>
      </c>
      <c r="AF2480" s="26">
        <v>1503.37</v>
      </c>
      <c r="AG2480" s="4">
        <f t="shared" si="777"/>
        <v>1993000</v>
      </c>
      <c r="AH2480" s="16">
        <f t="shared" si="767"/>
        <v>3.0105368790767687E-3</v>
      </c>
      <c r="AI2480" s="15">
        <f t="shared" si="768"/>
        <v>0.42749623682890114</v>
      </c>
      <c r="AJ2480" s="15">
        <f t="shared" si="769"/>
        <v>0.42749623682890125</v>
      </c>
      <c r="AK2480" s="4">
        <f t="shared" si="770"/>
        <v>15073000</v>
      </c>
      <c r="AL2480" s="27">
        <f t="shared" si="771"/>
        <v>3.9806276122868704E-4</v>
      </c>
      <c r="AM2480" s="15">
        <f t="shared" si="778"/>
        <v>5.6524912094473558E-2</v>
      </c>
      <c r="AN2480" s="15">
        <f t="shared" si="779"/>
        <v>1.0505512888109577E-5</v>
      </c>
    </row>
    <row r="2481" spans="1:40" x14ac:dyDescent="0.2">
      <c r="A2481" s="4" t="s">
        <v>4627</v>
      </c>
      <c r="B2481" s="3" t="s">
        <v>8</v>
      </c>
      <c r="C2481" s="6">
        <v>161157</v>
      </c>
      <c r="D2481" s="3" t="s">
        <v>593</v>
      </c>
      <c r="E2481" s="6">
        <v>161162</v>
      </c>
      <c r="F2481" s="3" t="s">
        <v>3283</v>
      </c>
      <c r="G2481" s="8">
        <v>6000</v>
      </c>
      <c r="H2481" s="6">
        <v>142</v>
      </c>
      <c r="I2481" s="6">
        <v>160774</v>
      </c>
      <c r="J2481" s="13">
        <v>45169</v>
      </c>
      <c r="K2481" s="9">
        <v>6000</v>
      </c>
      <c r="L2481" s="4" t="s">
        <v>4627</v>
      </c>
      <c r="M2481" s="4" t="s">
        <v>4632</v>
      </c>
      <c r="N2481" s="4">
        <f>VLOOKUP(I2481,BaseModelo!$A$2:$E$5075,5)</f>
        <v>7</v>
      </c>
      <c r="P2481" s="15">
        <v>142.00000000000003</v>
      </c>
      <c r="Q2481" s="4">
        <f>VLOOKUP(I2481,BaseModelo!$A$2:$E$5075,3)</f>
        <v>127</v>
      </c>
      <c r="R2481" s="4">
        <f t="shared" si="760"/>
        <v>32283000</v>
      </c>
      <c r="S2481" s="16">
        <f t="shared" si="761"/>
        <v>1.8585633305454884E-4</v>
      </c>
      <c r="T2481" s="4">
        <f t="shared" si="772"/>
        <v>2.6391599293745936E-2</v>
      </c>
      <c r="U2481" s="4">
        <f t="shared" si="773"/>
        <v>2.6391599293745942E-2</v>
      </c>
      <c r="V2481" s="6">
        <f t="shared" si="762"/>
        <v>0</v>
      </c>
      <c r="W2481" s="16" t="str">
        <f t="shared" si="763"/>
        <v/>
      </c>
      <c r="X2481" s="4" t="str">
        <f t="shared" si="774"/>
        <v/>
      </c>
      <c r="Y2481" s="4" t="str">
        <f t="shared" si="764"/>
        <v/>
      </c>
      <c r="Z2481" s="4">
        <f t="shared" si="765"/>
        <v>4022000</v>
      </c>
      <c r="AA2481" s="16">
        <f t="shared" si="766"/>
        <v>1.4917951268025858E-3</v>
      </c>
      <c r="AB2481" s="15">
        <f t="shared" si="775"/>
        <v>0.21183490800596719</v>
      </c>
      <c r="AC2481" s="15">
        <f t="shared" si="776"/>
        <v>0.21183490800596722</v>
      </c>
      <c r="AD2481" s="4">
        <v>161157</v>
      </c>
      <c r="AE2481" s="26">
        <v>1503.37</v>
      </c>
      <c r="AF2481" s="26">
        <v>1503.37</v>
      </c>
      <c r="AG2481" s="4">
        <f t="shared" si="777"/>
        <v>1778000</v>
      </c>
      <c r="AH2481" s="16">
        <f t="shared" si="767"/>
        <v>3.3745781777277839E-3</v>
      </c>
      <c r="AI2481" s="15">
        <f t="shared" si="768"/>
        <v>0.47919010123734529</v>
      </c>
      <c r="AJ2481" s="15">
        <f t="shared" si="769"/>
        <v>0.4791901012373454</v>
      </c>
      <c r="AK2481" s="4">
        <f t="shared" si="770"/>
        <v>15073000</v>
      </c>
      <c r="AL2481" s="27">
        <f t="shared" si="771"/>
        <v>3.9806276122868704E-4</v>
      </c>
      <c r="AM2481" s="15">
        <f t="shared" si="778"/>
        <v>5.6524912094473558E-2</v>
      </c>
      <c r="AN2481" s="15">
        <f t="shared" si="779"/>
        <v>1.0505512888109577E-5</v>
      </c>
    </row>
    <row r="2482" spans="1:40" x14ac:dyDescent="0.2">
      <c r="A2482" s="4" t="s">
        <v>4627</v>
      </c>
      <c r="B2482" s="3" t="s">
        <v>8</v>
      </c>
      <c r="C2482" s="6">
        <v>161157</v>
      </c>
      <c r="D2482" s="3" t="s">
        <v>593</v>
      </c>
      <c r="E2482" s="6">
        <v>161163</v>
      </c>
      <c r="F2482" s="3" t="s">
        <v>3284</v>
      </c>
      <c r="G2482" s="8">
        <v>6000</v>
      </c>
      <c r="H2482" s="6">
        <v>142</v>
      </c>
      <c r="I2482" s="6">
        <v>160753</v>
      </c>
      <c r="J2482" s="13">
        <v>45169</v>
      </c>
      <c r="K2482" s="9">
        <v>6000</v>
      </c>
      <c r="L2482" s="4" t="s">
        <v>4627</v>
      </c>
      <c r="M2482" s="4" t="s">
        <v>4632</v>
      </c>
      <c r="N2482" s="4">
        <f>VLOOKUP(I2482,BaseModelo!$A$2:$E$5075,5)</f>
        <v>6</v>
      </c>
      <c r="P2482" s="15">
        <v>142.00000000000003</v>
      </c>
      <c r="Q2482" s="4">
        <f>VLOOKUP(I2482,BaseModelo!$A$2:$E$5075,3)</f>
        <v>115</v>
      </c>
      <c r="R2482" s="4">
        <f t="shared" si="760"/>
        <v>32283000</v>
      </c>
      <c r="S2482" s="16">
        <f t="shared" si="761"/>
        <v>1.8585633305454884E-4</v>
      </c>
      <c r="T2482" s="4">
        <f t="shared" si="772"/>
        <v>2.6391599293745936E-2</v>
      </c>
      <c r="U2482" s="4">
        <f t="shared" si="773"/>
        <v>2.6391599293745942E-2</v>
      </c>
      <c r="V2482" s="6">
        <f t="shared" si="762"/>
        <v>0</v>
      </c>
      <c r="W2482" s="16" t="str">
        <f t="shared" si="763"/>
        <v/>
      </c>
      <c r="X2482" s="4" t="str">
        <f t="shared" si="774"/>
        <v/>
      </c>
      <c r="Y2482" s="4" t="str">
        <f t="shared" si="764"/>
        <v/>
      </c>
      <c r="Z2482" s="4">
        <f t="shared" si="765"/>
        <v>4853000</v>
      </c>
      <c r="AA2482" s="16">
        <f t="shared" si="766"/>
        <v>1.2363486503193901E-3</v>
      </c>
      <c r="AB2482" s="15">
        <f t="shared" si="775"/>
        <v>0.17556150834535339</v>
      </c>
      <c r="AC2482" s="15">
        <f t="shared" si="776"/>
        <v>0.17556150834535342</v>
      </c>
      <c r="AD2482" s="4">
        <v>161157</v>
      </c>
      <c r="AE2482" s="26">
        <v>1503.37</v>
      </c>
      <c r="AF2482" s="26">
        <v>1503.37</v>
      </c>
      <c r="AG2482" s="4">
        <f t="shared" si="777"/>
        <v>1993000</v>
      </c>
      <c r="AH2482" s="16">
        <f t="shared" si="767"/>
        <v>3.0105368790767687E-3</v>
      </c>
      <c r="AI2482" s="15">
        <f t="shared" si="768"/>
        <v>0.42749623682890114</v>
      </c>
      <c r="AJ2482" s="15">
        <f t="shared" si="769"/>
        <v>0.42749623682890125</v>
      </c>
      <c r="AK2482" s="4">
        <f t="shared" si="770"/>
        <v>15073000</v>
      </c>
      <c r="AL2482" s="27">
        <f t="shared" si="771"/>
        <v>3.9806276122868704E-4</v>
      </c>
      <c r="AM2482" s="15">
        <f t="shared" si="778"/>
        <v>5.6524912094473558E-2</v>
      </c>
      <c r="AN2482" s="15">
        <f t="shared" si="779"/>
        <v>1.0505512888109577E-5</v>
      </c>
    </row>
    <row r="2483" spans="1:40" x14ac:dyDescent="0.2">
      <c r="A2483" s="4" t="s">
        <v>4627</v>
      </c>
      <c r="B2483" s="3" t="s">
        <v>8</v>
      </c>
      <c r="C2483" s="6">
        <v>161157</v>
      </c>
      <c r="D2483" s="3" t="s">
        <v>593</v>
      </c>
      <c r="E2483" s="6">
        <v>161164</v>
      </c>
      <c r="F2483" s="3" t="s">
        <v>3285</v>
      </c>
      <c r="G2483" s="8">
        <v>6000</v>
      </c>
      <c r="H2483" s="6">
        <v>142</v>
      </c>
      <c r="I2483" s="6">
        <v>160782</v>
      </c>
      <c r="J2483" s="13">
        <v>45169</v>
      </c>
      <c r="K2483" s="9">
        <v>6000</v>
      </c>
      <c r="L2483" s="4" t="s">
        <v>4627</v>
      </c>
      <c r="M2483" s="4" t="s">
        <v>4632</v>
      </c>
      <c r="N2483" s="4">
        <f>VLOOKUP(I2483,BaseModelo!$A$2:$E$5075,5)</f>
        <v>6</v>
      </c>
      <c r="P2483" s="15">
        <v>142.00000000000003</v>
      </c>
      <c r="Q2483" s="4">
        <f>VLOOKUP(I2483,BaseModelo!$A$2:$E$5075,3)</f>
        <v>115</v>
      </c>
      <c r="R2483" s="4">
        <f t="shared" si="760"/>
        <v>32283000</v>
      </c>
      <c r="S2483" s="16">
        <f t="shared" si="761"/>
        <v>1.8585633305454884E-4</v>
      </c>
      <c r="T2483" s="4">
        <f t="shared" si="772"/>
        <v>2.6391599293745936E-2</v>
      </c>
      <c r="U2483" s="4">
        <f t="shared" si="773"/>
        <v>2.6391599293745942E-2</v>
      </c>
      <c r="V2483" s="6">
        <f t="shared" si="762"/>
        <v>0</v>
      </c>
      <c r="W2483" s="16" t="str">
        <f t="shared" si="763"/>
        <v/>
      </c>
      <c r="X2483" s="4" t="str">
        <f t="shared" si="774"/>
        <v/>
      </c>
      <c r="Y2483" s="4" t="str">
        <f t="shared" si="764"/>
        <v/>
      </c>
      <c r="Z2483" s="4">
        <f t="shared" si="765"/>
        <v>4853000</v>
      </c>
      <c r="AA2483" s="16">
        <f t="shared" si="766"/>
        <v>1.2363486503193901E-3</v>
      </c>
      <c r="AB2483" s="15">
        <f t="shared" si="775"/>
        <v>0.17556150834535339</v>
      </c>
      <c r="AC2483" s="15">
        <f t="shared" si="776"/>
        <v>0.17556150834535342</v>
      </c>
      <c r="AD2483" s="4">
        <v>161157</v>
      </c>
      <c r="AE2483" s="26">
        <v>1503.37</v>
      </c>
      <c r="AF2483" s="26">
        <v>1503.37</v>
      </c>
      <c r="AG2483" s="4">
        <f t="shared" si="777"/>
        <v>1993000</v>
      </c>
      <c r="AH2483" s="16">
        <f t="shared" si="767"/>
        <v>3.0105368790767687E-3</v>
      </c>
      <c r="AI2483" s="15">
        <f t="shared" si="768"/>
        <v>0.42749623682890114</v>
      </c>
      <c r="AJ2483" s="15">
        <f t="shared" si="769"/>
        <v>0.42749623682890125</v>
      </c>
      <c r="AK2483" s="4">
        <f t="shared" si="770"/>
        <v>15073000</v>
      </c>
      <c r="AL2483" s="27">
        <f t="shared" si="771"/>
        <v>3.9806276122868704E-4</v>
      </c>
      <c r="AM2483" s="15">
        <f t="shared" si="778"/>
        <v>5.6524912094473558E-2</v>
      </c>
      <c r="AN2483" s="15">
        <f t="shared" si="779"/>
        <v>1.0505512888109577E-5</v>
      </c>
    </row>
    <row r="2484" spans="1:40" x14ac:dyDescent="0.2">
      <c r="A2484" s="4" t="s">
        <v>4627</v>
      </c>
      <c r="B2484" s="3" t="s">
        <v>8</v>
      </c>
      <c r="C2484" s="6">
        <v>161157</v>
      </c>
      <c r="D2484" s="3" t="s">
        <v>593</v>
      </c>
      <c r="E2484" s="6">
        <v>161165</v>
      </c>
      <c r="F2484" s="3" t="s">
        <v>3286</v>
      </c>
      <c r="G2484" s="8">
        <v>6000</v>
      </c>
      <c r="H2484" s="6">
        <v>142</v>
      </c>
      <c r="I2484" s="6">
        <v>160751</v>
      </c>
      <c r="J2484" s="13">
        <v>45169</v>
      </c>
      <c r="K2484" s="9">
        <v>6000</v>
      </c>
      <c r="L2484" s="4" t="s">
        <v>4627</v>
      </c>
      <c r="M2484" s="4" t="s">
        <v>4632</v>
      </c>
      <c r="N2484" s="4">
        <f>VLOOKUP(I2484,BaseModelo!$A$2:$E$5075,5)</f>
        <v>6</v>
      </c>
      <c r="P2484" s="15">
        <v>142.00000000000003</v>
      </c>
      <c r="Q2484" s="4">
        <f>VLOOKUP(I2484,BaseModelo!$A$2:$E$5075,3)</f>
        <v>115</v>
      </c>
      <c r="R2484" s="4">
        <f t="shared" si="760"/>
        <v>32283000</v>
      </c>
      <c r="S2484" s="16">
        <f t="shared" si="761"/>
        <v>1.8585633305454884E-4</v>
      </c>
      <c r="T2484" s="4">
        <f t="shared" si="772"/>
        <v>2.6391599293745936E-2</v>
      </c>
      <c r="U2484" s="4">
        <f t="shared" si="773"/>
        <v>2.6391599293745942E-2</v>
      </c>
      <c r="V2484" s="6">
        <f t="shared" si="762"/>
        <v>0</v>
      </c>
      <c r="W2484" s="16" t="str">
        <f t="shared" si="763"/>
        <v/>
      </c>
      <c r="X2484" s="4" t="str">
        <f t="shared" si="774"/>
        <v/>
      </c>
      <c r="Y2484" s="4" t="str">
        <f t="shared" si="764"/>
        <v/>
      </c>
      <c r="Z2484" s="4">
        <f t="shared" si="765"/>
        <v>4853000</v>
      </c>
      <c r="AA2484" s="16">
        <f t="shared" si="766"/>
        <v>1.2363486503193901E-3</v>
      </c>
      <c r="AB2484" s="15">
        <f t="shared" si="775"/>
        <v>0.17556150834535339</v>
      </c>
      <c r="AC2484" s="15">
        <f t="shared" si="776"/>
        <v>0.17556150834535342</v>
      </c>
      <c r="AD2484" s="4">
        <v>161157</v>
      </c>
      <c r="AE2484" s="26">
        <v>1503.37</v>
      </c>
      <c r="AF2484" s="26">
        <v>1503.37</v>
      </c>
      <c r="AG2484" s="4">
        <f t="shared" si="777"/>
        <v>1993000</v>
      </c>
      <c r="AH2484" s="16">
        <f t="shared" si="767"/>
        <v>3.0105368790767687E-3</v>
      </c>
      <c r="AI2484" s="15">
        <f t="shared" si="768"/>
        <v>0.42749623682890114</v>
      </c>
      <c r="AJ2484" s="15">
        <f t="shared" si="769"/>
        <v>0.42749623682890125</v>
      </c>
      <c r="AK2484" s="4">
        <f t="shared" si="770"/>
        <v>15073000</v>
      </c>
      <c r="AL2484" s="27">
        <f t="shared" si="771"/>
        <v>3.9806276122868704E-4</v>
      </c>
      <c r="AM2484" s="15">
        <f t="shared" si="778"/>
        <v>5.6524912094473558E-2</v>
      </c>
      <c r="AN2484" s="15">
        <f t="shared" si="779"/>
        <v>1.0505512888109577E-5</v>
      </c>
    </row>
    <row r="2485" spans="1:40" x14ac:dyDescent="0.2">
      <c r="A2485" s="4" t="s">
        <v>4628</v>
      </c>
      <c r="B2485" s="2" t="s">
        <v>15</v>
      </c>
      <c r="C2485" s="5">
        <v>161240</v>
      </c>
      <c r="D2485" s="2" t="s">
        <v>595</v>
      </c>
      <c r="E2485" s="5">
        <v>161242</v>
      </c>
      <c r="F2485" s="2" t="s">
        <v>3277</v>
      </c>
      <c r="G2485" s="7">
        <v>10000</v>
      </c>
      <c r="H2485" s="5">
        <v>142</v>
      </c>
      <c r="I2485" s="6">
        <v>160527</v>
      </c>
      <c r="J2485" s="13">
        <v>45169</v>
      </c>
      <c r="K2485" s="9">
        <v>5767.1122416141061</v>
      </c>
      <c r="L2485" s="4" t="s">
        <v>4628</v>
      </c>
      <c r="M2485" s="4" t="s">
        <v>4632</v>
      </c>
      <c r="N2485" s="4">
        <f>VLOOKUP(I2485,BaseModelo!$A$2:$E$5075,5)</f>
        <v>7</v>
      </c>
      <c r="P2485" s="15">
        <v>142.00000000000003</v>
      </c>
      <c r="Q2485" s="4">
        <f>VLOOKUP(I2485,BaseModelo!$A$2:$E$5075,3)</f>
        <v>127</v>
      </c>
      <c r="R2485" s="4">
        <f t="shared" si="760"/>
        <v>32283000</v>
      </c>
      <c r="S2485" s="16">
        <f t="shared" si="761"/>
        <v>3.0976055509091471E-4</v>
      </c>
      <c r="T2485" s="4">
        <f t="shared" si="772"/>
        <v>4.3985998822909891E-2</v>
      </c>
      <c r="U2485" s="4">
        <f t="shared" si="773"/>
        <v>4.3985998822909898E-2</v>
      </c>
      <c r="V2485" s="6">
        <f t="shared" si="762"/>
        <v>0</v>
      </c>
      <c r="W2485" s="16" t="str">
        <f t="shared" si="763"/>
        <v/>
      </c>
      <c r="X2485" s="4" t="str">
        <f t="shared" si="774"/>
        <v/>
      </c>
      <c r="Y2485" s="4" t="str">
        <f t="shared" si="764"/>
        <v/>
      </c>
      <c r="Z2485" s="4">
        <f t="shared" si="765"/>
        <v>4022000</v>
      </c>
      <c r="AA2485" s="16">
        <f t="shared" si="766"/>
        <v>2.4863252113376429E-3</v>
      </c>
      <c r="AB2485" s="15">
        <f t="shared" si="775"/>
        <v>0.35305818000994527</v>
      </c>
      <c r="AC2485" s="15">
        <f t="shared" si="776"/>
        <v>0.35305818000994538</v>
      </c>
      <c r="AD2485" s="4">
        <v>161240</v>
      </c>
      <c r="AE2485" s="26">
        <v>2510.34</v>
      </c>
      <c r="AF2485" s="26">
        <v>2491.3168020078128</v>
      </c>
      <c r="AG2485" s="4">
        <f t="shared" si="777"/>
        <v>2184000</v>
      </c>
      <c r="AH2485" s="16">
        <f t="shared" si="767"/>
        <v>4.578754578754579E-3</v>
      </c>
      <c r="AI2485" s="15">
        <f t="shared" si="768"/>
        <v>0.6501831501831502</v>
      </c>
      <c r="AJ2485" s="15">
        <f t="shared" si="769"/>
        <v>0.65018315018315032</v>
      </c>
      <c r="AK2485" s="4">
        <f t="shared" si="770"/>
        <v>16319000</v>
      </c>
      <c r="AL2485" s="27">
        <f t="shared" si="771"/>
        <v>6.1278264599546543E-4</v>
      </c>
      <c r="AM2485" s="15">
        <f t="shared" si="778"/>
        <v>8.7015135731356094E-2</v>
      </c>
      <c r="AN2485" s="15">
        <f t="shared" si="779"/>
        <v>2.6953856745456156E-5</v>
      </c>
    </row>
    <row r="2486" spans="1:40" x14ac:dyDescent="0.2">
      <c r="A2486" s="4" t="s">
        <v>4628</v>
      </c>
      <c r="B2486" s="3" t="s">
        <v>15</v>
      </c>
      <c r="C2486" s="6">
        <v>161240</v>
      </c>
      <c r="D2486" s="3" t="s">
        <v>595</v>
      </c>
      <c r="E2486" s="6">
        <v>161241</v>
      </c>
      <c r="F2486" s="3" t="s">
        <v>3290</v>
      </c>
      <c r="G2486" s="8">
        <v>10000</v>
      </c>
      <c r="H2486" s="6">
        <v>90</v>
      </c>
      <c r="I2486" s="6">
        <v>160453</v>
      </c>
      <c r="J2486" s="13">
        <v>45169</v>
      </c>
      <c r="K2486" s="9">
        <v>5767.1122416141061</v>
      </c>
      <c r="L2486" s="4" t="s">
        <v>4628</v>
      </c>
      <c r="M2486" s="4" t="s">
        <v>4632</v>
      </c>
      <c r="N2486" s="4">
        <f>VLOOKUP(I2486,BaseModelo!$A$2:$E$5075,5)</f>
        <v>9</v>
      </c>
      <c r="P2486" s="15">
        <v>142.00000000000003</v>
      </c>
      <c r="Q2486" s="4">
        <f>VLOOKUP(I2486,BaseModelo!$A$2:$E$5075,3)</f>
        <v>147</v>
      </c>
      <c r="R2486" s="4">
        <f t="shared" si="760"/>
        <v>32283000</v>
      </c>
      <c r="S2486" s="16">
        <f t="shared" si="761"/>
        <v>3.0976055509091471E-4</v>
      </c>
      <c r="T2486" s="4">
        <f t="shared" si="772"/>
        <v>2.7878449958182325E-2</v>
      </c>
      <c r="U2486" s="4">
        <f t="shared" si="773"/>
        <v>4.3985998822909898E-2</v>
      </c>
      <c r="V2486" s="6">
        <f t="shared" si="762"/>
        <v>0</v>
      </c>
      <c r="W2486" s="16" t="str">
        <f t="shared" si="763"/>
        <v/>
      </c>
      <c r="X2486" s="4" t="str">
        <f t="shared" si="774"/>
        <v/>
      </c>
      <c r="Y2486" s="4" t="str">
        <f t="shared" si="764"/>
        <v/>
      </c>
      <c r="Z2486" s="4">
        <f t="shared" si="765"/>
        <v>5305000</v>
      </c>
      <c r="AA2486" s="16">
        <f t="shared" si="766"/>
        <v>1.885014137606032E-3</v>
      </c>
      <c r="AB2486" s="15">
        <f t="shared" si="775"/>
        <v>0.16965127238454289</v>
      </c>
      <c r="AC2486" s="15">
        <f t="shared" si="776"/>
        <v>0.2676720075400566</v>
      </c>
      <c r="AD2486" s="4">
        <v>161240</v>
      </c>
      <c r="AE2486" s="26">
        <v>1544.8</v>
      </c>
      <c r="AF2486" s="26">
        <v>1533.0936031540225</v>
      </c>
      <c r="AG2486" s="4">
        <f t="shared" si="777"/>
        <v>3095000</v>
      </c>
      <c r="AH2486" s="16">
        <f t="shared" si="767"/>
        <v>3.2310177705977385E-3</v>
      </c>
      <c r="AI2486" s="15">
        <f t="shared" si="768"/>
        <v>0.29079159935379645</v>
      </c>
      <c r="AJ2486" s="15">
        <f t="shared" si="769"/>
        <v>0.45880452342487893</v>
      </c>
      <c r="AK2486" s="4">
        <f t="shared" si="770"/>
        <v>16319000</v>
      </c>
      <c r="AL2486" s="27">
        <f t="shared" si="771"/>
        <v>6.1278264599546543E-4</v>
      </c>
      <c r="AM2486" s="15">
        <f t="shared" si="778"/>
        <v>5.515043813959189E-2</v>
      </c>
      <c r="AN2486" s="15">
        <f t="shared" si="779"/>
        <v>2.6953856745456156E-5</v>
      </c>
    </row>
    <row r="2487" spans="1:40" x14ac:dyDescent="0.2">
      <c r="A2487" s="4" t="s">
        <v>4628</v>
      </c>
      <c r="B2487" s="3" t="s">
        <v>15</v>
      </c>
      <c r="C2487" s="6">
        <v>161240</v>
      </c>
      <c r="D2487" s="3" t="s">
        <v>595</v>
      </c>
      <c r="E2487" s="6">
        <v>161243</v>
      </c>
      <c r="F2487" s="3" t="s">
        <v>3291</v>
      </c>
      <c r="G2487" s="8">
        <v>7000</v>
      </c>
      <c r="H2487" s="6">
        <v>80</v>
      </c>
      <c r="I2487" s="6">
        <v>160526</v>
      </c>
      <c r="J2487" s="13">
        <v>45169</v>
      </c>
      <c r="K2487" s="9">
        <v>4036.9785691298744</v>
      </c>
      <c r="L2487" s="4" t="s">
        <v>4628</v>
      </c>
      <c r="M2487" s="4" t="s">
        <v>4632</v>
      </c>
      <c r="N2487" s="4">
        <f>VLOOKUP(I2487,BaseModelo!$A$2:$E$5075,5)</f>
        <v>8</v>
      </c>
      <c r="P2487" s="15">
        <v>142.00000000000003</v>
      </c>
      <c r="Q2487" s="4">
        <f>VLOOKUP(I2487,BaseModelo!$A$2:$E$5075,3)</f>
        <v>132</v>
      </c>
      <c r="R2487" s="4">
        <f t="shared" si="760"/>
        <v>32283000</v>
      </c>
      <c r="S2487" s="16">
        <f t="shared" si="761"/>
        <v>2.168323885636403E-4</v>
      </c>
      <c r="T2487" s="4">
        <f t="shared" si="772"/>
        <v>1.7346591085091224E-2</v>
      </c>
      <c r="U2487" s="4">
        <f t="shared" si="773"/>
        <v>3.0790199176036929E-2</v>
      </c>
      <c r="V2487" s="6">
        <f t="shared" si="762"/>
        <v>0</v>
      </c>
      <c r="W2487" s="16" t="str">
        <f t="shared" si="763"/>
        <v/>
      </c>
      <c r="X2487" s="4" t="str">
        <f t="shared" si="774"/>
        <v/>
      </c>
      <c r="Y2487" s="4" t="str">
        <f t="shared" si="764"/>
        <v/>
      </c>
      <c r="Z2487" s="4">
        <f t="shared" si="765"/>
        <v>5836000</v>
      </c>
      <c r="AA2487" s="16">
        <f t="shared" si="766"/>
        <v>1.199451679232351E-3</v>
      </c>
      <c r="AB2487" s="15">
        <f t="shared" si="775"/>
        <v>9.5956134338588073E-2</v>
      </c>
      <c r="AC2487" s="15">
        <f t="shared" si="776"/>
        <v>0.17032213845099387</v>
      </c>
      <c r="AD2487" s="4">
        <v>161240</v>
      </c>
      <c r="AE2487" s="26">
        <v>692.39</v>
      </c>
      <c r="AF2487" s="26">
        <v>687.14311230438489</v>
      </c>
      <c r="AG2487" s="4">
        <f t="shared" si="777"/>
        <v>3421000</v>
      </c>
      <c r="AH2487" s="16">
        <f t="shared" si="767"/>
        <v>2.0461853259280912E-3</v>
      </c>
      <c r="AI2487" s="15">
        <f t="shared" si="768"/>
        <v>0.16369482607424729</v>
      </c>
      <c r="AJ2487" s="15">
        <f t="shared" si="769"/>
        <v>0.29055831628178902</v>
      </c>
      <c r="AK2487" s="4">
        <f t="shared" si="770"/>
        <v>16319000</v>
      </c>
      <c r="AL2487" s="27">
        <f t="shared" si="771"/>
        <v>4.289478521968258E-4</v>
      </c>
      <c r="AM2487" s="15">
        <f t="shared" si="778"/>
        <v>3.4315828175746063E-2</v>
      </c>
      <c r="AN2487" s="15">
        <f t="shared" si="779"/>
        <v>1.3207389805273516E-5</v>
      </c>
    </row>
    <row r="2488" spans="1:40" x14ac:dyDescent="0.2">
      <c r="A2488" s="4" t="s">
        <v>4628</v>
      </c>
      <c r="B2488" s="3" t="s">
        <v>15</v>
      </c>
      <c r="C2488" s="6">
        <v>161240</v>
      </c>
      <c r="D2488" s="3" t="s">
        <v>595</v>
      </c>
      <c r="E2488" s="6">
        <v>161244</v>
      </c>
      <c r="F2488" s="3" t="s">
        <v>3292</v>
      </c>
      <c r="G2488" s="8">
        <v>7000</v>
      </c>
      <c r="H2488" s="6">
        <v>90</v>
      </c>
      <c r="I2488" s="6">
        <v>160683</v>
      </c>
      <c r="J2488" s="13">
        <v>45169</v>
      </c>
      <c r="K2488" s="9">
        <v>4036.9785691298744</v>
      </c>
      <c r="L2488" s="4" t="s">
        <v>4628</v>
      </c>
      <c r="M2488" s="4" t="s">
        <v>4632</v>
      </c>
      <c r="N2488" s="4">
        <f>VLOOKUP(I2488,BaseModelo!$A$2:$E$5075,5)</f>
        <v>9</v>
      </c>
      <c r="P2488" s="15">
        <v>142.00000000000003</v>
      </c>
      <c r="Q2488" s="4">
        <f>VLOOKUP(I2488,BaseModelo!$A$2:$E$5075,3)</f>
        <v>147</v>
      </c>
      <c r="R2488" s="4">
        <f t="shared" si="760"/>
        <v>32283000</v>
      </c>
      <c r="S2488" s="16">
        <f t="shared" si="761"/>
        <v>2.168323885636403E-4</v>
      </c>
      <c r="T2488" s="4">
        <f t="shared" si="772"/>
        <v>1.9514914970727628E-2</v>
      </c>
      <c r="U2488" s="4">
        <f t="shared" si="773"/>
        <v>3.0790199176036929E-2</v>
      </c>
      <c r="V2488" s="6">
        <f t="shared" si="762"/>
        <v>0</v>
      </c>
      <c r="W2488" s="16" t="str">
        <f t="shared" si="763"/>
        <v/>
      </c>
      <c r="X2488" s="4" t="str">
        <f t="shared" si="774"/>
        <v/>
      </c>
      <c r="Y2488" s="4" t="str">
        <f t="shared" si="764"/>
        <v/>
      </c>
      <c r="Z2488" s="4">
        <f t="shared" si="765"/>
        <v>5305000</v>
      </c>
      <c r="AA2488" s="16">
        <f t="shared" si="766"/>
        <v>1.3195098963242225E-3</v>
      </c>
      <c r="AB2488" s="15">
        <f t="shared" si="775"/>
        <v>0.11875589066918002</v>
      </c>
      <c r="AC2488" s="15">
        <f t="shared" si="776"/>
        <v>0.18737040527803964</v>
      </c>
      <c r="AD2488" s="4">
        <v>161240</v>
      </c>
      <c r="AE2488" s="26">
        <v>1082.68</v>
      </c>
      <c r="AF2488" s="26">
        <v>1074.4755193311739</v>
      </c>
      <c r="AG2488" s="4">
        <f t="shared" si="777"/>
        <v>3095000</v>
      </c>
      <c r="AH2488" s="16">
        <f t="shared" si="767"/>
        <v>2.2617124394184169E-3</v>
      </c>
      <c r="AI2488" s="15">
        <f t="shared" si="768"/>
        <v>0.20355411954765754</v>
      </c>
      <c r="AJ2488" s="15">
        <f t="shared" si="769"/>
        <v>0.32116316639741527</v>
      </c>
      <c r="AK2488" s="4">
        <f t="shared" si="770"/>
        <v>16319000</v>
      </c>
      <c r="AL2488" s="27">
        <f t="shared" si="771"/>
        <v>4.289478521968258E-4</v>
      </c>
      <c r="AM2488" s="15">
        <f t="shared" si="778"/>
        <v>3.8605306697714323E-2</v>
      </c>
      <c r="AN2488" s="15">
        <f t="shared" si="779"/>
        <v>1.3207389805273516E-5</v>
      </c>
    </row>
    <row r="2489" spans="1:40" x14ac:dyDescent="0.2">
      <c r="A2489" s="4" t="s">
        <v>4628</v>
      </c>
      <c r="B2489" s="3" t="s">
        <v>15</v>
      </c>
      <c r="C2489" s="6">
        <v>161240</v>
      </c>
      <c r="D2489" s="3" t="s">
        <v>595</v>
      </c>
      <c r="E2489" s="6">
        <v>161245</v>
      </c>
      <c r="F2489" s="3" t="s">
        <v>3293</v>
      </c>
      <c r="G2489" s="8">
        <v>10000</v>
      </c>
      <c r="H2489" s="6">
        <v>80</v>
      </c>
      <c r="I2489" s="6">
        <v>160452</v>
      </c>
      <c r="J2489" s="13">
        <v>45169</v>
      </c>
      <c r="K2489" s="9">
        <v>5767.1122416141061</v>
      </c>
      <c r="L2489" s="4" t="s">
        <v>4628</v>
      </c>
      <c r="M2489" s="4" t="s">
        <v>4632</v>
      </c>
      <c r="N2489" s="4">
        <f>VLOOKUP(I2489,BaseModelo!$A$2:$E$5075,5)</f>
        <v>7</v>
      </c>
      <c r="P2489" s="15">
        <v>142.00000000000003</v>
      </c>
      <c r="Q2489" s="4">
        <f>VLOOKUP(I2489,BaseModelo!$A$2:$E$5075,3)</f>
        <v>127</v>
      </c>
      <c r="R2489" s="4">
        <f t="shared" si="760"/>
        <v>32283000</v>
      </c>
      <c r="S2489" s="16">
        <f t="shared" si="761"/>
        <v>3.0976055509091471E-4</v>
      </c>
      <c r="T2489" s="4">
        <f t="shared" si="772"/>
        <v>2.4780844407273177E-2</v>
      </c>
      <c r="U2489" s="4">
        <f t="shared" si="773"/>
        <v>4.3985998822909898E-2</v>
      </c>
      <c r="V2489" s="6">
        <f t="shared" si="762"/>
        <v>0</v>
      </c>
      <c r="W2489" s="16" t="str">
        <f t="shared" si="763"/>
        <v/>
      </c>
      <c r="X2489" s="4" t="str">
        <f t="shared" si="774"/>
        <v/>
      </c>
      <c r="Y2489" s="4" t="str">
        <f t="shared" si="764"/>
        <v/>
      </c>
      <c r="Z2489" s="4">
        <f t="shared" si="765"/>
        <v>4022000</v>
      </c>
      <c r="AA2489" s="16">
        <f t="shared" si="766"/>
        <v>2.4863252113376429E-3</v>
      </c>
      <c r="AB2489" s="15">
        <f t="shared" si="775"/>
        <v>0.19890601690701143</v>
      </c>
      <c r="AC2489" s="15">
        <f t="shared" si="776"/>
        <v>0.35305818000994538</v>
      </c>
      <c r="AD2489" s="4">
        <v>161240</v>
      </c>
      <c r="AE2489" s="26">
        <v>1365.58</v>
      </c>
      <c r="AF2489" s="26">
        <v>1355.231720996291</v>
      </c>
      <c r="AG2489" s="4">
        <f t="shared" si="777"/>
        <v>2184000</v>
      </c>
      <c r="AH2489" s="16">
        <f t="shared" si="767"/>
        <v>4.578754578754579E-3</v>
      </c>
      <c r="AI2489" s="15">
        <f t="shared" si="768"/>
        <v>0.36630036630036633</v>
      </c>
      <c r="AJ2489" s="15">
        <f t="shared" si="769"/>
        <v>0.65018315018315032</v>
      </c>
      <c r="AK2489" s="4">
        <f t="shared" si="770"/>
        <v>16319000</v>
      </c>
      <c r="AL2489" s="27">
        <f t="shared" si="771"/>
        <v>6.1278264599546543E-4</v>
      </c>
      <c r="AM2489" s="15">
        <f t="shared" si="778"/>
        <v>4.9022611679637236E-2</v>
      </c>
      <c r="AN2489" s="15">
        <f t="shared" si="779"/>
        <v>2.6953856745456156E-5</v>
      </c>
    </row>
    <row r="2490" spans="1:40" x14ac:dyDescent="0.2">
      <c r="A2490" s="4" t="s">
        <v>4627</v>
      </c>
      <c r="B2490" s="2" t="s">
        <v>3</v>
      </c>
      <c r="C2490" s="5">
        <v>161276</v>
      </c>
      <c r="D2490" s="2" t="s">
        <v>596</v>
      </c>
      <c r="E2490" s="5">
        <v>161277</v>
      </c>
      <c r="F2490" s="2" t="s">
        <v>3278</v>
      </c>
      <c r="G2490" s="7">
        <v>10000</v>
      </c>
      <c r="H2490" s="5">
        <v>142</v>
      </c>
      <c r="I2490" s="6">
        <v>160409</v>
      </c>
      <c r="J2490" s="13">
        <v>45169</v>
      </c>
      <c r="K2490" s="9">
        <v>7470.4481058616957</v>
      </c>
      <c r="L2490" s="4" t="s">
        <v>4627</v>
      </c>
      <c r="M2490" s="4" t="s">
        <v>4632</v>
      </c>
      <c r="N2490" s="4">
        <f>VLOOKUP(I2490,BaseModelo!$A$2:$E$5075,5)</f>
        <v>2</v>
      </c>
      <c r="P2490" s="15">
        <v>142.00000000000003</v>
      </c>
      <c r="Q2490" s="4">
        <f>VLOOKUP(I2490,BaseModelo!$A$2:$E$5075,3)</f>
        <v>100</v>
      </c>
      <c r="R2490" s="4">
        <f t="shared" si="760"/>
        <v>32283000</v>
      </c>
      <c r="S2490" s="16">
        <f t="shared" si="761"/>
        <v>3.0976055509091471E-4</v>
      </c>
      <c r="T2490" s="4">
        <f t="shared" si="772"/>
        <v>4.3985998822909891E-2</v>
      </c>
      <c r="U2490" s="4">
        <f t="shared" si="773"/>
        <v>4.3985998822909898E-2</v>
      </c>
      <c r="V2490" s="6">
        <f t="shared" si="762"/>
        <v>0</v>
      </c>
      <c r="W2490" s="16" t="str">
        <f t="shared" si="763"/>
        <v/>
      </c>
      <c r="X2490" s="4" t="str">
        <f t="shared" si="774"/>
        <v/>
      </c>
      <c r="Y2490" s="4" t="str">
        <f t="shared" si="764"/>
        <v/>
      </c>
      <c r="Z2490" s="4">
        <f t="shared" si="765"/>
        <v>1578000</v>
      </c>
      <c r="AA2490" s="16">
        <f t="shared" si="766"/>
        <v>6.3371356147021544E-3</v>
      </c>
      <c r="AB2490" s="15">
        <f t="shared" si="775"/>
        <v>0.89987325728770595</v>
      </c>
      <c r="AC2490" s="15">
        <f t="shared" si="776"/>
        <v>0.89987325728770606</v>
      </c>
      <c r="AD2490" s="4">
        <v>161276</v>
      </c>
      <c r="AE2490" s="26">
        <v>2510.34</v>
      </c>
      <c r="AF2490" s="26">
        <v>2510.34</v>
      </c>
      <c r="AG2490" s="4">
        <f t="shared" si="777"/>
        <v>681000</v>
      </c>
      <c r="AH2490" s="16">
        <f t="shared" si="767"/>
        <v>1.4684287812041116E-2</v>
      </c>
      <c r="AI2490" s="15">
        <f t="shared" si="768"/>
        <v>2.0851688693098382</v>
      </c>
      <c r="AJ2490" s="15">
        <f t="shared" si="769"/>
        <v>2.0851688693098387</v>
      </c>
      <c r="AK2490" s="4">
        <f t="shared" si="770"/>
        <v>15073000</v>
      </c>
      <c r="AL2490" s="27">
        <f t="shared" si="771"/>
        <v>6.6343793538114506E-4</v>
      </c>
      <c r="AM2490" s="15">
        <f t="shared" si="778"/>
        <v>9.4208186824122603E-2</v>
      </c>
      <c r="AN2490" s="15">
        <f t="shared" si="779"/>
        <v>2.918198024474882E-5</v>
      </c>
    </row>
    <row r="2491" spans="1:40" x14ac:dyDescent="0.2">
      <c r="A2491" s="4" t="s">
        <v>4627</v>
      </c>
      <c r="B2491" s="3" t="s">
        <v>3</v>
      </c>
      <c r="C2491" s="6">
        <v>161276</v>
      </c>
      <c r="D2491" s="3" t="s">
        <v>596</v>
      </c>
      <c r="E2491" s="6">
        <v>161278</v>
      </c>
      <c r="F2491" s="3" t="s">
        <v>3294</v>
      </c>
      <c r="G2491" s="8">
        <v>10000</v>
      </c>
      <c r="H2491" s="6">
        <v>142</v>
      </c>
      <c r="I2491" s="6">
        <v>160415</v>
      </c>
      <c r="J2491" s="13">
        <v>45169</v>
      </c>
      <c r="K2491" s="9">
        <v>7470.4481058616957</v>
      </c>
      <c r="L2491" s="4" t="s">
        <v>4627</v>
      </c>
      <c r="M2491" s="4" t="s">
        <v>4632</v>
      </c>
      <c r="N2491" s="4">
        <f>VLOOKUP(I2491,BaseModelo!$A$2:$E$5075,5)</f>
        <v>4</v>
      </c>
      <c r="P2491" s="15">
        <v>142.00000000000003</v>
      </c>
      <c r="Q2491" s="4">
        <f>VLOOKUP(I2491,BaseModelo!$A$2:$E$5075,3)</f>
        <v>110</v>
      </c>
      <c r="R2491" s="4">
        <f t="shared" si="760"/>
        <v>32283000</v>
      </c>
      <c r="S2491" s="16">
        <f t="shared" si="761"/>
        <v>3.0976055509091471E-4</v>
      </c>
      <c r="T2491" s="4">
        <f t="shared" si="772"/>
        <v>4.3985998822909891E-2</v>
      </c>
      <c r="U2491" s="4">
        <f t="shared" si="773"/>
        <v>4.3985998822909898E-2</v>
      </c>
      <c r="V2491" s="6">
        <f t="shared" si="762"/>
        <v>0</v>
      </c>
      <c r="W2491" s="16" t="str">
        <f t="shared" si="763"/>
        <v/>
      </c>
      <c r="X2491" s="4" t="str">
        <f t="shared" si="774"/>
        <v/>
      </c>
      <c r="Y2491" s="4" t="str">
        <f t="shared" si="764"/>
        <v/>
      </c>
      <c r="Z2491" s="4">
        <f t="shared" si="765"/>
        <v>2331000</v>
      </c>
      <c r="AA2491" s="16">
        <f t="shared" si="766"/>
        <v>4.2900042900042897E-3</v>
      </c>
      <c r="AB2491" s="15">
        <f t="shared" si="775"/>
        <v>0.60918060918060912</v>
      </c>
      <c r="AC2491" s="15">
        <f t="shared" si="776"/>
        <v>0.60918060918060923</v>
      </c>
      <c r="AD2491" s="4">
        <v>161276</v>
      </c>
      <c r="AE2491" s="26">
        <v>1432.62</v>
      </c>
      <c r="AF2491" s="26">
        <v>1432.62</v>
      </c>
      <c r="AG2491" s="4">
        <f t="shared" si="777"/>
        <v>1421000</v>
      </c>
      <c r="AH2491" s="16">
        <f t="shared" si="767"/>
        <v>7.0372976776917661E-3</v>
      </c>
      <c r="AI2491" s="15">
        <f t="shared" si="768"/>
        <v>0.99929627023223078</v>
      </c>
      <c r="AJ2491" s="15">
        <f t="shared" si="769"/>
        <v>0.999296270232231</v>
      </c>
      <c r="AK2491" s="4">
        <f t="shared" si="770"/>
        <v>15073000</v>
      </c>
      <c r="AL2491" s="27">
        <f t="shared" si="771"/>
        <v>6.6343793538114506E-4</v>
      </c>
      <c r="AM2491" s="15">
        <f t="shared" si="778"/>
        <v>9.4208186824122603E-2</v>
      </c>
      <c r="AN2491" s="15">
        <f t="shared" si="779"/>
        <v>2.918198024474882E-5</v>
      </c>
    </row>
    <row r="2492" spans="1:40" x14ac:dyDescent="0.2">
      <c r="A2492" s="4" t="s">
        <v>4627</v>
      </c>
      <c r="B2492" s="3" t="s">
        <v>3</v>
      </c>
      <c r="C2492" s="6">
        <v>161276</v>
      </c>
      <c r="D2492" s="3" t="s">
        <v>596</v>
      </c>
      <c r="E2492" s="6">
        <v>161279</v>
      </c>
      <c r="F2492" s="3" t="s">
        <v>3295</v>
      </c>
      <c r="G2492" s="8">
        <v>9000</v>
      </c>
      <c r="H2492" s="6">
        <v>142</v>
      </c>
      <c r="I2492" s="6">
        <v>160417</v>
      </c>
      <c r="J2492" s="13">
        <v>45169</v>
      </c>
      <c r="K2492" s="9">
        <v>6723.403295275526</v>
      </c>
      <c r="L2492" s="4" t="s">
        <v>4627</v>
      </c>
      <c r="M2492" s="4" t="s">
        <v>4632</v>
      </c>
      <c r="N2492" s="4">
        <f>VLOOKUP(I2492,BaseModelo!$A$2:$E$5075,5)</f>
        <v>4</v>
      </c>
      <c r="P2492" s="15">
        <v>142.00000000000003</v>
      </c>
      <c r="Q2492" s="4">
        <f>VLOOKUP(I2492,BaseModelo!$A$2:$E$5075,3)</f>
        <v>110</v>
      </c>
      <c r="R2492" s="4">
        <f t="shared" si="760"/>
        <v>32283000</v>
      </c>
      <c r="S2492" s="16">
        <f t="shared" si="761"/>
        <v>2.7878449958182325E-4</v>
      </c>
      <c r="T2492" s="4">
        <f t="shared" si="772"/>
        <v>3.9587398940618898E-2</v>
      </c>
      <c r="U2492" s="4">
        <f t="shared" si="773"/>
        <v>3.9587398940618912E-2</v>
      </c>
      <c r="V2492" s="6">
        <f t="shared" si="762"/>
        <v>0</v>
      </c>
      <c r="W2492" s="16" t="str">
        <f t="shared" si="763"/>
        <v/>
      </c>
      <c r="X2492" s="4" t="str">
        <f t="shared" si="774"/>
        <v/>
      </c>
      <c r="Y2492" s="4" t="str">
        <f t="shared" si="764"/>
        <v/>
      </c>
      <c r="Z2492" s="4">
        <f t="shared" si="765"/>
        <v>2331000</v>
      </c>
      <c r="AA2492" s="16">
        <f t="shared" si="766"/>
        <v>3.8610038610038611E-3</v>
      </c>
      <c r="AB2492" s="15">
        <f t="shared" si="775"/>
        <v>0.54826254826254828</v>
      </c>
      <c r="AC2492" s="15">
        <f t="shared" si="776"/>
        <v>0.54826254826254839</v>
      </c>
      <c r="AD2492" s="4">
        <v>161276</v>
      </c>
      <c r="AE2492" s="26">
        <v>2255.2800000000002</v>
      </c>
      <c r="AF2492" s="26">
        <v>2255.2800000000002</v>
      </c>
      <c r="AG2492" s="4">
        <f t="shared" si="777"/>
        <v>1421000</v>
      </c>
      <c r="AH2492" s="16">
        <f t="shared" si="767"/>
        <v>6.3335679099225895E-3</v>
      </c>
      <c r="AI2492" s="15">
        <f t="shared" si="768"/>
        <v>0.89936664320900772</v>
      </c>
      <c r="AJ2492" s="15">
        <f t="shared" si="769"/>
        <v>0.89936664320900794</v>
      </c>
      <c r="AK2492" s="4">
        <f t="shared" si="770"/>
        <v>15073000</v>
      </c>
      <c r="AL2492" s="27">
        <f t="shared" si="771"/>
        <v>5.9709414184303054E-4</v>
      </c>
      <c r="AM2492" s="15">
        <f t="shared" si="778"/>
        <v>8.478736814171034E-2</v>
      </c>
      <c r="AN2492" s="15">
        <f t="shared" si="779"/>
        <v>2.3637403998246546E-5</v>
      </c>
    </row>
    <row r="2493" spans="1:40" x14ac:dyDescent="0.2">
      <c r="A2493" s="4" t="s">
        <v>4627</v>
      </c>
      <c r="B2493" s="3" t="s">
        <v>3</v>
      </c>
      <c r="C2493" s="6">
        <v>161276</v>
      </c>
      <c r="D2493" s="3" t="s">
        <v>596</v>
      </c>
      <c r="E2493" s="6">
        <v>161280</v>
      </c>
      <c r="F2493" s="3" t="s">
        <v>3296</v>
      </c>
      <c r="G2493" s="8">
        <v>6000</v>
      </c>
      <c r="H2493" s="6">
        <v>142</v>
      </c>
      <c r="I2493" s="6">
        <v>160401</v>
      </c>
      <c r="J2493" s="13">
        <v>45169</v>
      </c>
      <c r="K2493" s="9">
        <v>4482.2688635170171</v>
      </c>
      <c r="L2493" s="4" t="s">
        <v>4627</v>
      </c>
      <c r="M2493" s="4" t="s">
        <v>4632</v>
      </c>
      <c r="N2493" s="4">
        <f>VLOOKUP(I2493,BaseModelo!$A$2:$E$5075,5)</f>
        <v>2</v>
      </c>
      <c r="P2493" s="15">
        <v>142.00000000000003</v>
      </c>
      <c r="Q2493" s="4">
        <f>VLOOKUP(I2493,BaseModelo!$A$2:$E$5075,3)</f>
        <v>100</v>
      </c>
      <c r="R2493" s="4">
        <f t="shared" si="760"/>
        <v>32283000</v>
      </c>
      <c r="S2493" s="16">
        <f t="shared" si="761"/>
        <v>1.8585633305454884E-4</v>
      </c>
      <c r="T2493" s="4">
        <f t="shared" si="772"/>
        <v>2.6391599293745936E-2</v>
      </c>
      <c r="U2493" s="4">
        <f t="shared" si="773"/>
        <v>2.6391599293745942E-2</v>
      </c>
      <c r="V2493" s="6">
        <f t="shared" si="762"/>
        <v>0</v>
      </c>
      <c r="W2493" s="16" t="str">
        <f t="shared" si="763"/>
        <v/>
      </c>
      <c r="X2493" s="4" t="str">
        <f t="shared" si="774"/>
        <v/>
      </c>
      <c r="Y2493" s="4" t="str">
        <f t="shared" si="764"/>
        <v/>
      </c>
      <c r="Z2493" s="4">
        <f t="shared" si="765"/>
        <v>1578000</v>
      </c>
      <c r="AA2493" s="16">
        <f t="shared" si="766"/>
        <v>3.8022813688212928E-3</v>
      </c>
      <c r="AB2493" s="15">
        <f t="shared" si="775"/>
        <v>0.53992395437262353</v>
      </c>
      <c r="AC2493" s="15">
        <f t="shared" si="776"/>
        <v>0.53992395437262364</v>
      </c>
      <c r="AD2493" s="4">
        <v>161276</v>
      </c>
      <c r="AE2493" s="26">
        <v>1503.37</v>
      </c>
      <c r="AF2493" s="26">
        <v>1503.37</v>
      </c>
      <c r="AG2493" s="4">
        <f t="shared" si="777"/>
        <v>681000</v>
      </c>
      <c r="AH2493" s="16">
        <f t="shared" si="767"/>
        <v>8.8105726872246704E-3</v>
      </c>
      <c r="AI2493" s="15">
        <f t="shared" si="768"/>
        <v>1.2511013215859033</v>
      </c>
      <c r="AJ2493" s="15">
        <f t="shared" si="769"/>
        <v>1.2511013215859035</v>
      </c>
      <c r="AK2493" s="4">
        <f t="shared" si="770"/>
        <v>15073000</v>
      </c>
      <c r="AL2493" s="27">
        <f t="shared" si="771"/>
        <v>3.9806276122868704E-4</v>
      </c>
      <c r="AM2493" s="15">
        <f t="shared" si="778"/>
        <v>5.6524912094473558E-2</v>
      </c>
      <c r="AN2493" s="15">
        <f t="shared" si="779"/>
        <v>1.0505512888109577E-5</v>
      </c>
    </row>
    <row r="2494" spans="1:40" x14ac:dyDescent="0.2">
      <c r="A2494" s="4" t="s">
        <v>4627</v>
      </c>
      <c r="B2494" s="3" t="s">
        <v>3</v>
      </c>
      <c r="C2494" s="6">
        <v>161276</v>
      </c>
      <c r="D2494" s="3" t="s">
        <v>596</v>
      </c>
      <c r="E2494" s="6">
        <v>161281</v>
      </c>
      <c r="F2494" s="3" t="s">
        <v>3297</v>
      </c>
      <c r="G2494" s="8">
        <v>6000</v>
      </c>
      <c r="H2494" s="6">
        <v>142</v>
      </c>
      <c r="I2494" s="6">
        <v>160407</v>
      </c>
      <c r="J2494" s="13">
        <v>45169</v>
      </c>
      <c r="K2494" s="9">
        <v>4482.2688635170171</v>
      </c>
      <c r="L2494" s="4" t="s">
        <v>4627</v>
      </c>
      <c r="M2494" s="4" t="s">
        <v>4632</v>
      </c>
      <c r="N2494" s="4">
        <f>VLOOKUP(I2494,BaseModelo!$A$2:$E$5075,5)</f>
        <v>6</v>
      </c>
      <c r="P2494" s="15">
        <v>142.00000000000003</v>
      </c>
      <c r="Q2494" s="4">
        <f>VLOOKUP(I2494,BaseModelo!$A$2:$E$5075,3)</f>
        <v>115</v>
      </c>
      <c r="R2494" s="4">
        <f t="shared" si="760"/>
        <v>32283000</v>
      </c>
      <c r="S2494" s="16">
        <f t="shared" si="761"/>
        <v>1.8585633305454884E-4</v>
      </c>
      <c r="T2494" s="4">
        <f t="shared" si="772"/>
        <v>2.6391599293745936E-2</v>
      </c>
      <c r="U2494" s="4">
        <f t="shared" si="773"/>
        <v>2.6391599293745942E-2</v>
      </c>
      <c r="V2494" s="6">
        <f t="shared" si="762"/>
        <v>0</v>
      </c>
      <c r="W2494" s="16" t="str">
        <f t="shared" si="763"/>
        <v/>
      </c>
      <c r="X2494" s="4" t="str">
        <f t="shared" si="774"/>
        <v/>
      </c>
      <c r="Y2494" s="4" t="str">
        <f t="shared" si="764"/>
        <v/>
      </c>
      <c r="Z2494" s="4">
        <f t="shared" si="765"/>
        <v>4853000</v>
      </c>
      <c r="AA2494" s="16">
        <f t="shared" si="766"/>
        <v>1.2363486503193901E-3</v>
      </c>
      <c r="AB2494" s="15">
        <f t="shared" si="775"/>
        <v>0.17556150834535339</v>
      </c>
      <c r="AC2494" s="15">
        <f t="shared" si="776"/>
        <v>0.17556150834535342</v>
      </c>
      <c r="AD2494" s="4">
        <v>161276</v>
      </c>
      <c r="AE2494" s="26">
        <v>858.52</v>
      </c>
      <c r="AF2494" s="26">
        <v>858.52</v>
      </c>
      <c r="AG2494" s="4">
        <f t="shared" si="777"/>
        <v>1993000</v>
      </c>
      <c r="AH2494" s="16">
        <f t="shared" si="767"/>
        <v>3.0105368790767687E-3</v>
      </c>
      <c r="AI2494" s="15">
        <f t="shared" si="768"/>
        <v>0.42749623682890114</v>
      </c>
      <c r="AJ2494" s="15">
        <f t="shared" si="769"/>
        <v>0.42749623682890125</v>
      </c>
      <c r="AK2494" s="4">
        <f t="shared" si="770"/>
        <v>15073000</v>
      </c>
      <c r="AL2494" s="27">
        <f t="shared" si="771"/>
        <v>3.9806276122868704E-4</v>
      </c>
      <c r="AM2494" s="15">
        <f t="shared" si="778"/>
        <v>5.6524912094473558E-2</v>
      </c>
      <c r="AN2494" s="15">
        <f t="shared" si="779"/>
        <v>1.0505512888109577E-5</v>
      </c>
    </row>
    <row r="2495" spans="1:40" x14ac:dyDescent="0.2">
      <c r="A2495" s="4" t="s">
        <v>4627</v>
      </c>
      <c r="B2495" s="2" t="s">
        <v>3</v>
      </c>
      <c r="C2495" s="5">
        <v>161316</v>
      </c>
      <c r="D2495" s="2" t="s">
        <v>598</v>
      </c>
      <c r="E2495" s="5">
        <v>161317</v>
      </c>
      <c r="F2495" s="2" t="s">
        <v>3298</v>
      </c>
      <c r="G2495" s="7">
        <v>8000</v>
      </c>
      <c r="H2495" s="5">
        <v>142</v>
      </c>
      <c r="I2495" s="6">
        <v>158902</v>
      </c>
      <c r="J2495" s="13">
        <v>45169</v>
      </c>
      <c r="K2495" s="9">
        <v>8000</v>
      </c>
      <c r="L2495" s="4" t="s">
        <v>4627</v>
      </c>
      <c r="M2495" s="4" t="s">
        <v>4632</v>
      </c>
      <c r="N2495" s="4">
        <f>VLOOKUP(I2495,BaseModelo!$A$2:$E$5075,5)</f>
        <v>10</v>
      </c>
      <c r="P2495" s="15">
        <v>142.00000000000003</v>
      </c>
      <c r="Q2495" s="4">
        <f>VLOOKUP(I2495,BaseModelo!$A$2:$E$5075,3)</f>
        <v>0</v>
      </c>
      <c r="R2495" s="4">
        <f t="shared" si="760"/>
        <v>32283000</v>
      </c>
      <c r="S2495" s="16">
        <f t="shared" si="761"/>
        <v>2.4780844407273179E-4</v>
      </c>
      <c r="T2495" s="4">
        <f t="shared" si="772"/>
        <v>3.5188799058327912E-2</v>
      </c>
      <c r="U2495" s="4">
        <f t="shared" si="773"/>
        <v>3.5188799058327919E-2</v>
      </c>
      <c r="V2495" s="6">
        <f t="shared" si="762"/>
        <v>0</v>
      </c>
      <c r="W2495" s="16" t="str">
        <f t="shared" si="763"/>
        <v/>
      </c>
      <c r="X2495" s="4" t="str">
        <f t="shared" si="774"/>
        <v/>
      </c>
      <c r="Y2495" s="4" t="str">
        <f t="shared" si="764"/>
        <v/>
      </c>
      <c r="Z2495" s="4">
        <f t="shared" si="765"/>
        <v>4121000</v>
      </c>
      <c r="AA2495" s="16">
        <f t="shared" si="766"/>
        <v>1.9412763892259161E-3</v>
      </c>
      <c r="AB2495" s="15">
        <f t="shared" si="775"/>
        <v>0.27566124727008007</v>
      </c>
      <c r="AC2495" s="15">
        <f t="shared" si="776"/>
        <v>0.27566124727008012</v>
      </c>
      <c r="AD2495" s="4">
        <v>161316</v>
      </c>
      <c r="AE2495" s="26">
        <v>2013.74</v>
      </c>
      <c r="AF2495" s="26">
        <v>2013.74</v>
      </c>
      <c r="AG2495" s="4">
        <f t="shared" si="777"/>
        <v>2105000</v>
      </c>
      <c r="AH2495" s="16">
        <f t="shared" si="767"/>
        <v>3.8004750593824228E-3</v>
      </c>
      <c r="AI2495" s="15">
        <f t="shared" si="768"/>
        <v>0.53966745843230401</v>
      </c>
      <c r="AJ2495" s="15">
        <f t="shared" si="769"/>
        <v>0.53966745843230413</v>
      </c>
      <c r="AK2495" s="4">
        <f t="shared" si="770"/>
        <v>15073000</v>
      </c>
      <c r="AL2495" s="27">
        <f t="shared" si="771"/>
        <v>5.3075034830491602E-4</v>
      </c>
      <c r="AM2495" s="15">
        <f t="shared" si="778"/>
        <v>7.5366549459298077E-2</v>
      </c>
      <c r="AN2495" s="15">
        <f t="shared" si="779"/>
        <v>1.8676467356639244E-5</v>
      </c>
    </row>
    <row r="2496" spans="1:40" x14ac:dyDescent="0.2">
      <c r="A2496" s="4" t="s">
        <v>4627</v>
      </c>
      <c r="B2496" s="3" t="s">
        <v>3</v>
      </c>
      <c r="C2496" s="6">
        <v>161316</v>
      </c>
      <c r="D2496" s="3" t="s">
        <v>598</v>
      </c>
      <c r="E2496" s="6">
        <v>161318</v>
      </c>
      <c r="F2496" s="3" t="s">
        <v>3304</v>
      </c>
      <c r="G2496" s="8">
        <v>8000</v>
      </c>
      <c r="H2496" s="6">
        <v>142</v>
      </c>
      <c r="I2496" s="6">
        <v>158798</v>
      </c>
      <c r="J2496" s="13">
        <v>45169</v>
      </c>
      <c r="K2496" s="9">
        <v>8000</v>
      </c>
      <c r="L2496" s="4" t="s">
        <v>4627</v>
      </c>
      <c r="M2496" s="4" t="s">
        <v>4632</v>
      </c>
      <c r="N2496" s="4">
        <f>VLOOKUP(I2496,BaseModelo!$A$2:$E$5075,5)</f>
        <v>3</v>
      </c>
      <c r="P2496" s="15">
        <v>142.00000000000003</v>
      </c>
      <c r="Q2496" s="4">
        <f>VLOOKUP(I2496,BaseModelo!$A$2:$E$5075,3)</f>
        <v>110</v>
      </c>
      <c r="R2496" s="4">
        <f t="shared" si="760"/>
        <v>32283000</v>
      </c>
      <c r="S2496" s="16">
        <f t="shared" si="761"/>
        <v>2.4780844407273179E-4</v>
      </c>
      <c r="T2496" s="4">
        <f t="shared" si="772"/>
        <v>3.5188799058327912E-2</v>
      </c>
      <c r="U2496" s="4">
        <f t="shared" si="773"/>
        <v>3.5188799058327919E-2</v>
      </c>
      <c r="V2496" s="6">
        <f t="shared" si="762"/>
        <v>0</v>
      </c>
      <c r="W2496" s="16" t="str">
        <f t="shared" si="763"/>
        <v/>
      </c>
      <c r="X2496" s="4" t="str">
        <f t="shared" si="774"/>
        <v/>
      </c>
      <c r="Y2496" s="4" t="str">
        <f t="shared" si="764"/>
        <v/>
      </c>
      <c r="Z2496" s="4">
        <f t="shared" si="765"/>
        <v>1992000</v>
      </c>
      <c r="AA2496" s="16">
        <f t="shared" si="766"/>
        <v>4.0160642570281121E-3</v>
      </c>
      <c r="AB2496" s="15">
        <f t="shared" si="775"/>
        <v>0.57028112449799195</v>
      </c>
      <c r="AC2496" s="15">
        <f t="shared" si="776"/>
        <v>0.57028112449799206</v>
      </c>
      <c r="AD2496" s="4">
        <v>161316</v>
      </c>
      <c r="AE2496" s="26">
        <v>2013.74</v>
      </c>
      <c r="AF2496" s="26">
        <v>2013.74</v>
      </c>
      <c r="AG2496" s="4">
        <f t="shared" si="777"/>
        <v>1267000</v>
      </c>
      <c r="AH2496" s="16">
        <f t="shared" si="767"/>
        <v>6.314127861089187E-3</v>
      </c>
      <c r="AI2496" s="15">
        <f t="shared" si="768"/>
        <v>0.89660615627466456</v>
      </c>
      <c r="AJ2496" s="15">
        <f t="shared" si="769"/>
        <v>0.89660615627466478</v>
      </c>
      <c r="AK2496" s="4">
        <f t="shared" si="770"/>
        <v>15073000</v>
      </c>
      <c r="AL2496" s="27">
        <f t="shared" si="771"/>
        <v>5.3075034830491602E-4</v>
      </c>
      <c r="AM2496" s="15">
        <f t="shared" si="778"/>
        <v>7.5366549459298077E-2</v>
      </c>
      <c r="AN2496" s="15">
        <f t="shared" si="779"/>
        <v>1.8676467356639244E-5</v>
      </c>
    </row>
    <row r="2497" spans="1:40" x14ac:dyDescent="0.2">
      <c r="A2497" s="4" t="s">
        <v>4627</v>
      </c>
      <c r="B2497" s="3" t="s">
        <v>3</v>
      </c>
      <c r="C2497" s="6">
        <v>161316</v>
      </c>
      <c r="D2497" s="3" t="s">
        <v>598</v>
      </c>
      <c r="E2497" s="6">
        <v>161319</v>
      </c>
      <c r="F2497" s="3" t="s">
        <v>3305</v>
      </c>
      <c r="G2497" s="8">
        <v>8000</v>
      </c>
      <c r="H2497" s="6">
        <v>142</v>
      </c>
      <c r="I2497" s="6">
        <v>160469</v>
      </c>
      <c r="J2497" s="13">
        <v>45169</v>
      </c>
      <c r="K2497" s="9">
        <v>8000</v>
      </c>
      <c r="L2497" s="4" t="s">
        <v>4627</v>
      </c>
      <c r="M2497" s="4" t="s">
        <v>4632</v>
      </c>
      <c r="N2497" s="4">
        <f>VLOOKUP(I2497,BaseModelo!$A$2:$E$5075,5)</f>
        <v>2</v>
      </c>
      <c r="P2497" s="15">
        <v>142.00000000000003</v>
      </c>
      <c r="Q2497" s="4">
        <f>VLOOKUP(I2497,BaseModelo!$A$2:$E$5075,3)</f>
        <v>100</v>
      </c>
      <c r="R2497" s="4">
        <f t="shared" si="760"/>
        <v>32283000</v>
      </c>
      <c r="S2497" s="16">
        <f t="shared" si="761"/>
        <v>2.4780844407273179E-4</v>
      </c>
      <c r="T2497" s="4">
        <f t="shared" si="772"/>
        <v>3.5188799058327912E-2</v>
      </c>
      <c r="U2497" s="4">
        <f t="shared" si="773"/>
        <v>3.5188799058327919E-2</v>
      </c>
      <c r="V2497" s="6">
        <f t="shared" si="762"/>
        <v>0</v>
      </c>
      <c r="W2497" s="16" t="str">
        <f t="shared" si="763"/>
        <v/>
      </c>
      <c r="X2497" s="4" t="str">
        <f t="shared" si="774"/>
        <v/>
      </c>
      <c r="Y2497" s="4" t="str">
        <f t="shared" si="764"/>
        <v/>
      </c>
      <c r="Z2497" s="4">
        <f t="shared" si="765"/>
        <v>1578000</v>
      </c>
      <c r="AA2497" s="16">
        <f t="shared" si="766"/>
        <v>5.0697084917617234E-3</v>
      </c>
      <c r="AB2497" s="15">
        <f t="shared" si="775"/>
        <v>0.71989860583016474</v>
      </c>
      <c r="AC2497" s="15">
        <f t="shared" si="776"/>
        <v>0.71989860583016485</v>
      </c>
      <c r="AD2497" s="4">
        <v>161316</v>
      </c>
      <c r="AE2497" s="26">
        <v>2013.74</v>
      </c>
      <c r="AF2497" s="26">
        <v>2013.74</v>
      </c>
      <c r="AG2497" s="4">
        <f t="shared" si="777"/>
        <v>681000</v>
      </c>
      <c r="AH2497" s="16">
        <f t="shared" si="767"/>
        <v>1.1747430249632892E-2</v>
      </c>
      <c r="AI2497" s="15">
        <f t="shared" si="768"/>
        <v>1.6681350954478706</v>
      </c>
      <c r="AJ2497" s="15">
        <f t="shared" si="769"/>
        <v>1.6681350954478711</v>
      </c>
      <c r="AK2497" s="4">
        <f t="shared" si="770"/>
        <v>15073000</v>
      </c>
      <c r="AL2497" s="27">
        <f t="shared" si="771"/>
        <v>5.3075034830491602E-4</v>
      </c>
      <c r="AM2497" s="15">
        <f t="shared" si="778"/>
        <v>7.5366549459298077E-2</v>
      </c>
      <c r="AN2497" s="15">
        <f t="shared" si="779"/>
        <v>1.8676467356639244E-5</v>
      </c>
    </row>
    <row r="2498" spans="1:40" x14ac:dyDescent="0.2">
      <c r="A2498" s="4" t="s">
        <v>4627</v>
      </c>
      <c r="B2498" s="3" t="s">
        <v>3</v>
      </c>
      <c r="C2498" s="6">
        <v>161316</v>
      </c>
      <c r="D2498" s="3" t="s">
        <v>598</v>
      </c>
      <c r="E2498" s="6">
        <v>161320</v>
      </c>
      <c r="F2498" s="3" t="s">
        <v>3306</v>
      </c>
      <c r="G2498" s="8">
        <v>8000</v>
      </c>
      <c r="H2498" s="6">
        <v>142</v>
      </c>
      <c r="I2498" s="6">
        <v>160465</v>
      </c>
      <c r="J2498" s="13">
        <v>45169</v>
      </c>
      <c r="K2498" s="9">
        <v>8000</v>
      </c>
      <c r="L2498" s="4" t="s">
        <v>4627</v>
      </c>
      <c r="M2498" s="4" t="s">
        <v>4632</v>
      </c>
      <c r="N2498" s="4">
        <f>VLOOKUP(I2498,BaseModelo!$A$2:$E$5075,5)</f>
        <v>10</v>
      </c>
      <c r="P2498" s="15">
        <v>142.00000000000003</v>
      </c>
      <c r="Q2498" s="4">
        <f>VLOOKUP(I2498,BaseModelo!$A$2:$E$5075,3)</f>
        <v>0</v>
      </c>
      <c r="R2498" s="4">
        <f t="shared" ref="R2498:R2561" si="780">SUMIFS($G:$G,$M:$M,M2498)</f>
        <v>32283000</v>
      </c>
      <c r="S2498" s="16">
        <f t="shared" ref="S2498:S2561" si="781">G2498/R2498</f>
        <v>2.4780844407273179E-4</v>
      </c>
      <c r="T2498" s="4">
        <f t="shared" si="772"/>
        <v>3.5188799058327912E-2</v>
      </c>
      <c r="U2498" s="4">
        <f t="shared" si="773"/>
        <v>3.5188799058327919E-2</v>
      </c>
      <c r="V2498" s="6">
        <f t="shared" ref="V2498:V2561" si="782">SUMIFS($G:$G,$O:$O,O2498)</f>
        <v>0</v>
      </c>
      <c r="W2498" s="16" t="str">
        <f t="shared" ref="W2498:W2561" si="783">IFERROR(G2498/V2498,"")</f>
        <v/>
      </c>
      <c r="X2498" s="4" t="str">
        <f t="shared" si="774"/>
        <v/>
      </c>
      <c r="Y2498" s="4" t="str">
        <f t="shared" ref="Y2498:Y2561" si="784">IFERROR(W2498*P2498,"")</f>
        <v/>
      </c>
      <c r="Z2498" s="4">
        <f t="shared" ref="Z2498:Z2561" si="785">SUMIFS($G:$G,$N:$N,N2498)</f>
        <v>4121000</v>
      </c>
      <c r="AA2498" s="16">
        <f t="shared" ref="AA2498:AA2561" si="786">IFERROR(G2498/Z2498,"")</f>
        <v>1.9412763892259161E-3</v>
      </c>
      <c r="AB2498" s="15">
        <f t="shared" si="775"/>
        <v>0.27566124727008007</v>
      </c>
      <c r="AC2498" s="15">
        <f t="shared" si="776"/>
        <v>0.27566124727008012</v>
      </c>
      <c r="AD2498" s="4">
        <v>161316</v>
      </c>
      <c r="AE2498" s="26">
        <v>2013.74</v>
      </c>
      <c r="AF2498" s="26">
        <v>2013.74</v>
      </c>
      <c r="AG2498" s="4">
        <f t="shared" si="777"/>
        <v>2105000</v>
      </c>
      <c r="AH2498" s="16">
        <f t="shared" ref="AH2498:AH2561" si="787">IFERROR($G2498/AG2498,"")</f>
        <v>3.8004750593824228E-3</v>
      </c>
      <c r="AI2498" s="15">
        <f t="shared" ref="AI2498:AI2561" si="788">IFERROR(AH2498*H2498,"")</f>
        <v>0.53966745843230401</v>
      </c>
      <c r="AJ2498" s="15">
        <f t="shared" ref="AJ2498:AJ2561" si="789">IFERROR(AH2498*P2498,"")</f>
        <v>0.53966745843230413</v>
      </c>
      <c r="AK2498" s="4">
        <f t="shared" ref="AK2498:AK2561" si="790">SUMIFS($G:$G,$A:$A,$A2498,$M:$M,$M2498)</f>
        <v>15073000</v>
      </c>
      <c r="AL2498" s="27">
        <f t="shared" ref="AL2498:AL2561" si="791">IFERROR($G2498/AK2498,"")</f>
        <v>5.3075034830491602E-4</v>
      </c>
      <c r="AM2498" s="15">
        <f t="shared" si="778"/>
        <v>7.5366549459298077E-2</v>
      </c>
      <c r="AN2498" s="15">
        <f t="shared" si="779"/>
        <v>1.8676467356639244E-5</v>
      </c>
    </row>
    <row r="2499" spans="1:40" x14ac:dyDescent="0.2">
      <c r="A2499" s="4" t="s">
        <v>4627</v>
      </c>
      <c r="B2499" s="3" t="s">
        <v>3</v>
      </c>
      <c r="C2499" s="6">
        <v>161316</v>
      </c>
      <c r="D2499" s="3" t="s">
        <v>598</v>
      </c>
      <c r="E2499" s="6">
        <v>161348</v>
      </c>
      <c r="F2499" s="3" t="s">
        <v>3307</v>
      </c>
      <c r="G2499" s="8">
        <v>8000</v>
      </c>
      <c r="H2499" s="6">
        <v>142</v>
      </c>
      <c r="I2499" s="6">
        <v>158800</v>
      </c>
      <c r="J2499" s="13">
        <v>45169</v>
      </c>
      <c r="K2499" s="9">
        <v>8000</v>
      </c>
      <c r="L2499" s="4" t="s">
        <v>4627</v>
      </c>
      <c r="M2499" s="4" t="s">
        <v>4632</v>
      </c>
      <c r="N2499" s="4">
        <f>VLOOKUP(I2499,BaseModelo!$A$2:$E$5075,5)</f>
        <v>4</v>
      </c>
      <c r="P2499" s="15">
        <v>142.00000000000003</v>
      </c>
      <c r="Q2499" s="4">
        <f>VLOOKUP(I2499,BaseModelo!$A$2:$E$5075,3)</f>
        <v>110</v>
      </c>
      <c r="R2499" s="4">
        <f t="shared" si="780"/>
        <v>32283000</v>
      </c>
      <c r="S2499" s="16">
        <f t="shared" si="781"/>
        <v>2.4780844407273179E-4</v>
      </c>
      <c r="T2499" s="4">
        <f t="shared" ref="T2499:T2562" si="792">S2499*H2499</f>
        <v>3.5188799058327912E-2</v>
      </c>
      <c r="U2499" s="4">
        <f t="shared" ref="U2499:U2562" si="793">S2499*P2499</f>
        <v>3.5188799058327919E-2</v>
      </c>
      <c r="V2499" s="6">
        <f t="shared" si="782"/>
        <v>0</v>
      </c>
      <c r="W2499" s="16" t="str">
        <f t="shared" si="783"/>
        <v/>
      </c>
      <c r="X2499" s="4" t="str">
        <f t="shared" ref="X2499:X2562" si="794">IFERROR(W2499*H2499,"")</f>
        <v/>
      </c>
      <c r="Y2499" s="4" t="str">
        <f t="shared" si="784"/>
        <v/>
      </c>
      <c r="Z2499" s="4">
        <f t="shared" si="785"/>
        <v>2331000</v>
      </c>
      <c r="AA2499" s="16">
        <f t="shared" si="786"/>
        <v>3.432003432003432E-3</v>
      </c>
      <c r="AB2499" s="15">
        <f t="shared" ref="AB2499:AB2562" si="795">IFERROR(AA2499*H2499,"")</f>
        <v>0.48734448734448738</v>
      </c>
      <c r="AC2499" s="15">
        <f t="shared" ref="AC2499:AC2562" si="796">IFERROR(AA2499*P2499,"")</f>
        <v>0.48734448734448743</v>
      </c>
      <c r="AD2499" s="4">
        <v>161316</v>
      </c>
      <c r="AE2499" s="26">
        <v>2013.74</v>
      </c>
      <c r="AF2499" s="26">
        <v>2013.74</v>
      </c>
      <c r="AG2499" s="4">
        <f t="shared" ref="AG2499:AG2562" si="797">SUMIFS($G:$G,$N:$N,$N2499,$A:$A,$A2499)</f>
        <v>1421000</v>
      </c>
      <c r="AH2499" s="16">
        <f t="shared" si="787"/>
        <v>5.629838142153413E-3</v>
      </c>
      <c r="AI2499" s="15">
        <f t="shared" si="788"/>
        <v>0.79943701618578467</v>
      </c>
      <c r="AJ2499" s="15">
        <f t="shared" si="789"/>
        <v>0.79943701618578478</v>
      </c>
      <c r="AK2499" s="4">
        <f t="shared" si="790"/>
        <v>15073000</v>
      </c>
      <c r="AL2499" s="27">
        <f t="shared" si="791"/>
        <v>5.3075034830491602E-4</v>
      </c>
      <c r="AM2499" s="15">
        <f t="shared" ref="AM2499:AM2562" si="798">IFERROR(AL2499*H2499,"")</f>
        <v>7.5366549459298077E-2</v>
      </c>
      <c r="AN2499" s="15">
        <f t="shared" ref="AN2499:AN2562" si="799">IFERROR(AL2499*U2499,"")</f>
        <v>1.8676467356639244E-5</v>
      </c>
    </row>
    <row r="2500" spans="1:40" x14ac:dyDescent="0.2">
      <c r="A2500" s="4" t="s">
        <v>4627</v>
      </c>
      <c r="B2500" s="3" t="s">
        <v>3</v>
      </c>
      <c r="C2500" s="6">
        <v>161316</v>
      </c>
      <c r="D2500" s="3" t="s">
        <v>598</v>
      </c>
      <c r="E2500" s="6">
        <v>161349</v>
      </c>
      <c r="F2500" s="3" t="s">
        <v>3308</v>
      </c>
      <c r="G2500" s="8">
        <v>8000</v>
      </c>
      <c r="H2500" s="6">
        <v>142</v>
      </c>
      <c r="I2500" s="6">
        <v>158796</v>
      </c>
      <c r="J2500" s="13">
        <v>45169</v>
      </c>
      <c r="K2500" s="9">
        <v>8000</v>
      </c>
      <c r="L2500" s="4" t="s">
        <v>4627</v>
      </c>
      <c r="M2500" s="4" t="s">
        <v>4632</v>
      </c>
      <c r="N2500" s="4">
        <f>VLOOKUP(I2500,BaseModelo!$A$2:$E$5075,5)</f>
        <v>7</v>
      </c>
      <c r="P2500" s="15">
        <v>142.00000000000003</v>
      </c>
      <c r="Q2500" s="4">
        <f>VLOOKUP(I2500,BaseModelo!$A$2:$E$5075,3)</f>
        <v>127</v>
      </c>
      <c r="R2500" s="4">
        <f t="shared" si="780"/>
        <v>32283000</v>
      </c>
      <c r="S2500" s="16">
        <f t="shared" si="781"/>
        <v>2.4780844407273179E-4</v>
      </c>
      <c r="T2500" s="4">
        <f t="shared" si="792"/>
        <v>3.5188799058327912E-2</v>
      </c>
      <c r="U2500" s="4">
        <f t="shared" si="793"/>
        <v>3.5188799058327919E-2</v>
      </c>
      <c r="V2500" s="6">
        <f t="shared" si="782"/>
        <v>0</v>
      </c>
      <c r="W2500" s="16" t="str">
        <f t="shared" si="783"/>
        <v/>
      </c>
      <c r="X2500" s="4" t="str">
        <f t="shared" si="794"/>
        <v/>
      </c>
      <c r="Y2500" s="4" t="str">
        <f t="shared" si="784"/>
        <v/>
      </c>
      <c r="Z2500" s="4">
        <f t="shared" si="785"/>
        <v>4022000</v>
      </c>
      <c r="AA2500" s="16">
        <f t="shared" si="786"/>
        <v>1.9890601690701142E-3</v>
      </c>
      <c r="AB2500" s="15">
        <f t="shared" si="795"/>
        <v>0.28244654400795621</v>
      </c>
      <c r="AC2500" s="15">
        <f t="shared" si="796"/>
        <v>0.28244654400795627</v>
      </c>
      <c r="AD2500" s="4">
        <v>161316</v>
      </c>
      <c r="AE2500" s="26">
        <v>2013.74</v>
      </c>
      <c r="AF2500" s="26">
        <v>2013.74</v>
      </c>
      <c r="AG2500" s="4">
        <f t="shared" si="797"/>
        <v>1778000</v>
      </c>
      <c r="AH2500" s="16">
        <f t="shared" si="787"/>
        <v>4.4994375703037125E-3</v>
      </c>
      <c r="AI2500" s="15">
        <f t="shared" si="788"/>
        <v>0.63892013498312716</v>
      </c>
      <c r="AJ2500" s="15">
        <f t="shared" si="789"/>
        <v>0.63892013498312727</v>
      </c>
      <c r="AK2500" s="4">
        <f t="shared" si="790"/>
        <v>15073000</v>
      </c>
      <c r="AL2500" s="27">
        <f t="shared" si="791"/>
        <v>5.3075034830491602E-4</v>
      </c>
      <c r="AM2500" s="15">
        <f t="shared" si="798"/>
        <v>7.5366549459298077E-2</v>
      </c>
      <c r="AN2500" s="15">
        <f t="shared" si="799"/>
        <v>1.8676467356639244E-5</v>
      </c>
    </row>
    <row r="2501" spans="1:40" x14ac:dyDescent="0.2">
      <c r="A2501" s="4" t="s">
        <v>4627</v>
      </c>
      <c r="B2501" s="3" t="s">
        <v>3</v>
      </c>
      <c r="C2501" s="6">
        <v>161316</v>
      </c>
      <c r="D2501" s="3" t="s">
        <v>598</v>
      </c>
      <c r="E2501" s="6">
        <v>161350</v>
      </c>
      <c r="F2501" s="3" t="s">
        <v>3309</v>
      </c>
      <c r="G2501" s="8">
        <v>8000</v>
      </c>
      <c r="H2501" s="6">
        <v>142</v>
      </c>
      <c r="I2501" s="6">
        <v>158905</v>
      </c>
      <c r="J2501" s="13">
        <v>45169</v>
      </c>
      <c r="K2501" s="9">
        <v>8000</v>
      </c>
      <c r="L2501" s="4" t="s">
        <v>4627</v>
      </c>
      <c r="M2501" s="4" t="s">
        <v>4632</v>
      </c>
      <c r="N2501" s="4">
        <f>VLOOKUP(I2501,BaseModelo!$A$2:$E$5075,5)</f>
        <v>7</v>
      </c>
      <c r="P2501" s="15">
        <v>142.00000000000003</v>
      </c>
      <c r="Q2501" s="4">
        <f>VLOOKUP(I2501,BaseModelo!$A$2:$E$5075,3)</f>
        <v>127</v>
      </c>
      <c r="R2501" s="4">
        <f t="shared" si="780"/>
        <v>32283000</v>
      </c>
      <c r="S2501" s="16">
        <f t="shared" si="781"/>
        <v>2.4780844407273179E-4</v>
      </c>
      <c r="T2501" s="4">
        <f t="shared" si="792"/>
        <v>3.5188799058327912E-2</v>
      </c>
      <c r="U2501" s="4">
        <f t="shared" si="793"/>
        <v>3.5188799058327919E-2</v>
      </c>
      <c r="V2501" s="6">
        <f t="shared" si="782"/>
        <v>0</v>
      </c>
      <c r="W2501" s="16" t="str">
        <f t="shared" si="783"/>
        <v/>
      </c>
      <c r="X2501" s="4" t="str">
        <f t="shared" si="794"/>
        <v/>
      </c>
      <c r="Y2501" s="4" t="str">
        <f t="shared" si="784"/>
        <v/>
      </c>
      <c r="Z2501" s="4">
        <f t="shared" si="785"/>
        <v>4022000</v>
      </c>
      <c r="AA2501" s="16">
        <f t="shared" si="786"/>
        <v>1.9890601690701142E-3</v>
      </c>
      <c r="AB2501" s="15">
        <f t="shared" si="795"/>
        <v>0.28244654400795621</v>
      </c>
      <c r="AC2501" s="15">
        <f t="shared" si="796"/>
        <v>0.28244654400795627</v>
      </c>
      <c r="AD2501" s="4">
        <v>161316</v>
      </c>
      <c r="AE2501" s="26">
        <v>2013.74</v>
      </c>
      <c r="AF2501" s="26">
        <v>2013.74</v>
      </c>
      <c r="AG2501" s="4">
        <f t="shared" si="797"/>
        <v>1778000</v>
      </c>
      <c r="AH2501" s="16">
        <f t="shared" si="787"/>
        <v>4.4994375703037125E-3</v>
      </c>
      <c r="AI2501" s="15">
        <f t="shared" si="788"/>
        <v>0.63892013498312716</v>
      </c>
      <c r="AJ2501" s="15">
        <f t="shared" si="789"/>
        <v>0.63892013498312727</v>
      </c>
      <c r="AK2501" s="4">
        <f t="shared" si="790"/>
        <v>15073000</v>
      </c>
      <c r="AL2501" s="27">
        <f t="shared" si="791"/>
        <v>5.3075034830491602E-4</v>
      </c>
      <c r="AM2501" s="15">
        <f t="shared" si="798"/>
        <v>7.5366549459298077E-2</v>
      </c>
      <c r="AN2501" s="15">
        <f t="shared" si="799"/>
        <v>1.8676467356639244E-5</v>
      </c>
    </row>
    <row r="2502" spans="1:40" x14ac:dyDescent="0.2">
      <c r="A2502" s="4" t="s">
        <v>4628</v>
      </c>
      <c r="B2502" s="2" t="s">
        <v>12</v>
      </c>
      <c r="C2502" s="5">
        <v>161353</v>
      </c>
      <c r="D2502" s="2" t="s">
        <v>599</v>
      </c>
      <c r="E2502" s="5">
        <v>161354</v>
      </c>
      <c r="F2502" s="2" t="s">
        <v>3299</v>
      </c>
      <c r="G2502" s="7">
        <v>7000</v>
      </c>
      <c r="H2502" s="5">
        <v>142</v>
      </c>
      <c r="I2502" s="6">
        <v>159830</v>
      </c>
      <c r="J2502" s="13">
        <v>45169</v>
      </c>
      <c r="K2502" s="9">
        <v>7000</v>
      </c>
      <c r="L2502" s="4" t="s">
        <v>4628</v>
      </c>
      <c r="M2502" s="4" t="s">
        <v>4632</v>
      </c>
      <c r="N2502" s="4">
        <f>VLOOKUP(I2502,BaseModelo!$A$2:$E$5075,5)</f>
        <v>9</v>
      </c>
      <c r="P2502" s="15">
        <v>142.00000000000003</v>
      </c>
      <c r="Q2502" s="4">
        <f>VLOOKUP(I2502,BaseModelo!$A$2:$E$5075,3)</f>
        <v>147</v>
      </c>
      <c r="R2502" s="4">
        <f t="shared" si="780"/>
        <v>32283000</v>
      </c>
      <c r="S2502" s="16">
        <f t="shared" si="781"/>
        <v>2.168323885636403E-4</v>
      </c>
      <c r="T2502" s="4">
        <f t="shared" si="792"/>
        <v>3.0790199176036922E-2</v>
      </c>
      <c r="U2502" s="4">
        <f t="shared" si="793"/>
        <v>3.0790199176036929E-2</v>
      </c>
      <c r="V2502" s="6">
        <f t="shared" si="782"/>
        <v>0</v>
      </c>
      <c r="W2502" s="16" t="str">
        <f t="shared" si="783"/>
        <v/>
      </c>
      <c r="X2502" s="4" t="str">
        <f t="shared" si="794"/>
        <v/>
      </c>
      <c r="Y2502" s="4" t="str">
        <f t="shared" si="784"/>
        <v/>
      </c>
      <c r="Z2502" s="4">
        <f t="shared" si="785"/>
        <v>5305000</v>
      </c>
      <c r="AA2502" s="16">
        <f t="shared" si="786"/>
        <v>1.3195098963242225E-3</v>
      </c>
      <c r="AB2502" s="15">
        <f t="shared" si="795"/>
        <v>0.18737040527803958</v>
      </c>
      <c r="AC2502" s="15">
        <f t="shared" si="796"/>
        <v>0.18737040527803964</v>
      </c>
      <c r="AD2502" s="4">
        <v>161353</v>
      </c>
      <c r="AE2502" s="26">
        <v>1758.65</v>
      </c>
      <c r="AF2502" s="26">
        <v>1758.65</v>
      </c>
      <c r="AG2502" s="4">
        <f t="shared" si="797"/>
        <v>3095000</v>
      </c>
      <c r="AH2502" s="16">
        <f t="shared" si="787"/>
        <v>2.2617124394184169E-3</v>
      </c>
      <c r="AI2502" s="15">
        <f t="shared" si="788"/>
        <v>0.32116316639741521</v>
      </c>
      <c r="AJ2502" s="15">
        <f t="shared" si="789"/>
        <v>0.32116316639741527</v>
      </c>
      <c r="AK2502" s="4">
        <f t="shared" si="790"/>
        <v>16319000</v>
      </c>
      <c r="AL2502" s="27">
        <f t="shared" si="791"/>
        <v>4.289478521968258E-4</v>
      </c>
      <c r="AM2502" s="15">
        <f t="shared" si="798"/>
        <v>6.0910595011949266E-2</v>
      </c>
      <c r="AN2502" s="15">
        <f t="shared" si="799"/>
        <v>1.3207389805273516E-5</v>
      </c>
    </row>
    <row r="2503" spans="1:40" x14ac:dyDescent="0.2">
      <c r="A2503" s="4" t="s">
        <v>4628</v>
      </c>
      <c r="B2503" s="3" t="s">
        <v>12</v>
      </c>
      <c r="C2503" s="6">
        <v>161353</v>
      </c>
      <c r="D2503" s="3" t="s">
        <v>599</v>
      </c>
      <c r="E2503" s="6">
        <v>161355</v>
      </c>
      <c r="F2503" s="3" t="s">
        <v>3310</v>
      </c>
      <c r="G2503" s="8">
        <v>7000</v>
      </c>
      <c r="H2503" s="6">
        <v>142</v>
      </c>
      <c r="I2503" s="6">
        <v>160227</v>
      </c>
      <c r="J2503" s="13">
        <v>45169</v>
      </c>
      <c r="K2503" s="9">
        <v>7000</v>
      </c>
      <c r="L2503" s="4" t="s">
        <v>4628</v>
      </c>
      <c r="M2503" s="4" t="s">
        <v>4632</v>
      </c>
      <c r="N2503" s="4">
        <f>VLOOKUP(I2503,BaseModelo!$A$2:$E$5075,5)</f>
        <v>10</v>
      </c>
      <c r="P2503" s="15">
        <v>142.00000000000003</v>
      </c>
      <c r="Q2503" s="4">
        <f>VLOOKUP(I2503,BaseModelo!$A$2:$E$5075,3)</f>
        <v>0</v>
      </c>
      <c r="R2503" s="4">
        <f t="shared" si="780"/>
        <v>32283000</v>
      </c>
      <c r="S2503" s="16">
        <f t="shared" si="781"/>
        <v>2.168323885636403E-4</v>
      </c>
      <c r="T2503" s="4">
        <f t="shared" si="792"/>
        <v>3.0790199176036922E-2</v>
      </c>
      <c r="U2503" s="4">
        <f t="shared" si="793"/>
        <v>3.0790199176036929E-2</v>
      </c>
      <c r="V2503" s="6">
        <f t="shared" si="782"/>
        <v>0</v>
      </c>
      <c r="W2503" s="16" t="str">
        <f t="shared" si="783"/>
        <v/>
      </c>
      <c r="X2503" s="4" t="str">
        <f t="shared" si="794"/>
        <v/>
      </c>
      <c r="Y2503" s="4" t="str">
        <f t="shared" si="784"/>
        <v/>
      </c>
      <c r="Z2503" s="4">
        <f t="shared" si="785"/>
        <v>4121000</v>
      </c>
      <c r="AA2503" s="16">
        <f t="shared" si="786"/>
        <v>1.6986168405726766E-3</v>
      </c>
      <c r="AB2503" s="15">
        <f t="shared" si="795"/>
        <v>0.24120359136132008</v>
      </c>
      <c r="AC2503" s="15">
        <f t="shared" si="796"/>
        <v>0.24120359136132014</v>
      </c>
      <c r="AD2503" s="4">
        <v>161353</v>
      </c>
      <c r="AE2503" s="26">
        <v>1758.65</v>
      </c>
      <c r="AF2503" s="26">
        <v>1758.65</v>
      </c>
      <c r="AG2503" s="4">
        <f t="shared" si="797"/>
        <v>1846000</v>
      </c>
      <c r="AH2503" s="16">
        <f t="shared" si="787"/>
        <v>3.791982665222102E-3</v>
      </c>
      <c r="AI2503" s="15">
        <f t="shared" si="788"/>
        <v>0.53846153846153844</v>
      </c>
      <c r="AJ2503" s="15">
        <f t="shared" si="789"/>
        <v>0.53846153846153855</v>
      </c>
      <c r="AK2503" s="4">
        <f t="shared" si="790"/>
        <v>16319000</v>
      </c>
      <c r="AL2503" s="27">
        <f t="shared" si="791"/>
        <v>4.289478521968258E-4</v>
      </c>
      <c r="AM2503" s="15">
        <f t="shared" si="798"/>
        <v>6.0910595011949266E-2</v>
      </c>
      <c r="AN2503" s="15">
        <f t="shared" si="799"/>
        <v>1.3207389805273516E-5</v>
      </c>
    </row>
    <row r="2504" spans="1:40" x14ac:dyDescent="0.2">
      <c r="A2504" s="4" t="s">
        <v>4628</v>
      </c>
      <c r="B2504" s="3" t="s">
        <v>12</v>
      </c>
      <c r="C2504" s="6">
        <v>161353</v>
      </c>
      <c r="D2504" s="3" t="s">
        <v>599</v>
      </c>
      <c r="E2504" s="6">
        <v>161356</v>
      </c>
      <c r="F2504" s="3" t="s">
        <v>3311</v>
      </c>
      <c r="G2504" s="8">
        <v>7000</v>
      </c>
      <c r="H2504" s="6">
        <v>142</v>
      </c>
      <c r="I2504" s="6">
        <v>159837</v>
      </c>
      <c r="J2504" s="13">
        <v>45169</v>
      </c>
      <c r="K2504" s="9">
        <v>7000</v>
      </c>
      <c r="L2504" s="4" t="s">
        <v>4628</v>
      </c>
      <c r="M2504" s="4" t="s">
        <v>4632</v>
      </c>
      <c r="N2504" s="4">
        <f>VLOOKUP(I2504,BaseModelo!$A$2:$E$5075,5)</f>
        <v>9</v>
      </c>
      <c r="P2504" s="15">
        <v>142.00000000000003</v>
      </c>
      <c r="Q2504" s="4">
        <f>VLOOKUP(I2504,BaseModelo!$A$2:$E$5075,3)</f>
        <v>147</v>
      </c>
      <c r="R2504" s="4">
        <f t="shared" si="780"/>
        <v>32283000</v>
      </c>
      <c r="S2504" s="16">
        <f t="shared" si="781"/>
        <v>2.168323885636403E-4</v>
      </c>
      <c r="T2504" s="4">
        <f t="shared" si="792"/>
        <v>3.0790199176036922E-2</v>
      </c>
      <c r="U2504" s="4">
        <f t="shared" si="793"/>
        <v>3.0790199176036929E-2</v>
      </c>
      <c r="V2504" s="6">
        <f t="shared" si="782"/>
        <v>0</v>
      </c>
      <c r="W2504" s="16" t="str">
        <f t="shared" si="783"/>
        <v/>
      </c>
      <c r="X2504" s="4" t="str">
        <f t="shared" si="794"/>
        <v/>
      </c>
      <c r="Y2504" s="4" t="str">
        <f t="shared" si="784"/>
        <v/>
      </c>
      <c r="Z2504" s="4">
        <f t="shared" si="785"/>
        <v>5305000</v>
      </c>
      <c r="AA2504" s="16">
        <f t="shared" si="786"/>
        <v>1.3195098963242225E-3</v>
      </c>
      <c r="AB2504" s="15">
        <f t="shared" si="795"/>
        <v>0.18737040527803958</v>
      </c>
      <c r="AC2504" s="15">
        <f t="shared" si="796"/>
        <v>0.18737040527803964</v>
      </c>
      <c r="AD2504" s="4">
        <v>161353</v>
      </c>
      <c r="AE2504" s="26">
        <v>1758.65</v>
      </c>
      <c r="AF2504" s="26">
        <v>1758.65</v>
      </c>
      <c r="AG2504" s="4">
        <f t="shared" si="797"/>
        <v>3095000</v>
      </c>
      <c r="AH2504" s="16">
        <f t="shared" si="787"/>
        <v>2.2617124394184169E-3</v>
      </c>
      <c r="AI2504" s="15">
        <f t="shared" si="788"/>
        <v>0.32116316639741521</v>
      </c>
      <c r="AJ2504" s="15">
        <f t="shared" si="789"/>
        <v>0.32116316639741527</v>
      </c>
      <c r="AK2504" s="4">
        <f t="shared" si="790"/>
        <v>16319000</v>
      </c>
      <c r="AL2504" s="27">
        <f t="shared" si="791"/>
        <v>4.289478521968258E-4</v>
      </c>
      <c r="AM2504" s="15">
        <f t="shared" si="798"/>
        <v>6.0910595011949266E-2</v>
      </c>
      <c r="AN2504" s="15">
        <f t="shared" si="799"/>
        <v>1.3207389805273516E-5</v>
      </c>
    </row>
    <row r="2505" spans="1:40" x14ac:dyDescent="0.2">
      <c r="A2505" s="4" t="s">
        <v>4628</v>
      </c>
      <c r="B2505" s="3" t="s">
        <v>12</v>
      </c>
      <c r="C2505" s="6">
        <v>161353</v>
      </c>
      <c r="D2505" s="3" t="s">
        <v>599</v>
      </c>
      <c r="E2505" s="6">
        <v>161357</v>
      </c>
      <c r="F2505" s="3" t="s">
        <v>3312</v>
      </c>
      <c r="G2505" s="8">
        <v>7000</v>
      </c>
      <c r="H2505" s="6">
        <v>142</v>
      </c>
      <c r="I2505" s="6">
        <v>156718</v>
      </c>
      <c r="J2505" s="13">
        <v>45169</v>
      </c>
      <c r="K2505" s="9">
        <v>7000</v>
      </c>
      <c r="L2505" s="4" t="s">
        <v>4628</v>
      </c>
      <c r="M2505" s="4" t="s">
        <v>4632</v>
      </c>
      <c r="N2505" s="4">
        <f>VLOOKUP(I2505,BaseModelo!$A$2:$E$5075,5)</f>
        <v>7</v>
      </c>
      <c r="P2505" s="15">
        <v>142.00000000000003</v>
      </c>
      <c r="Q2505" s="4">
        <f>VLOOKUP(I2505,BaseModelo!$A$2:$E$5075,3)</f>
        <v>127</v>
      </c>
      <c r="R2505" s="4">
        <f t="shared" si="780"/>
        <v>32283000</v>
      </c>
      <c r="S2505" s="16">
        <f t="shared" si="781"/>
        <v>2.168323885636403E-4</v>
      </c>
      <c r="T2505" s="4">
        <f t="shared" si="792"/>
        <v>3.0790199176036922E-2</v>
      </c>
      <c r="U2505" s="4">
        <f t="shared" si="793"/>
        <v>3.0790199176036929E-2</v>
      </c>
      <c r="V2505" s="6">
        <f t="shared" si="782"/>
        <v>0</v>
      </c>
      <c r="W2505" s="16" t="str">
        <f t="shared" si="783"/>
        <v/>
      </c>
      <c r="X2505" s="4" t="str">
        <f t="shared" si="794"/>
        <v/>
      </c>
      <c r="Y2505" s="4" t="str">
        <f t="shared" si="784"/>
        <v/>
      </c>
      <c r="Z2505" s="4">
        <f t="shared" si="785"/>
        <v>4022000</v>
      </c>
      <c r="AA2505" s="16">
        <f t="shared" si="786"/>
        <v>1.7404276479363501E-3</v>
      </c>
      <c r="AB2505" s="15">
        <f t="shared" si="795"/>
        <v>0.24714072600696171</v>
      </c>
      <c r="AC2505" s="15">
        <f t="shared" si="796"/>
        <v>0.24714072600696177</v>
      </c>
      <c r="AD2505" s="4">
        <v>161353</v>
      </c>
      <c r="AE2505" s="26">
        <v>1758.65</v>
      </c>
      <c r="AF2505" s="26">
        <v>1758.65</v>
      </c>
      <c r="AG2505" s="4">
        <f t="shared" si="797"/>
        <v>2184000</v>
      </c>
      <c r="AH2505" s="16">
        <f t="shared" si="787"/>
        <v>3.205128205128205E-3</v>
      </c>
      <c r="AI2505" s="15">
        <f t="shared" si="788"/>
        <v>0.45512820512820512</v>
      </c>
      <c r="AJ2505" s="15">
        <f t="shared" si="789"/>
        <v>0.45512820512820518</v>
      </c>
      <c r="AK2505" s="4">
        <f t="shared" si="790"/>
        <v>16319000</v>
      </c>
      <c r="AL2505" s="27">
        <f t="shared" si="791"/>
        <v>4.289478521968258E-4</v>
      </c>
      <c r="AM2505" s="15">
        <f t="shared" si="798"/>
        <v>6.0910595011949266E-2</v>
      </c>
      <c r="AN2505" s="15">
        <f t="shared" si="799"/>
        <v>1.3207389805273516E-5</v>
      </c>
    </row>
    <row r="2506" spans="1:40" x14ac:dyDescent="0.2">
      <c r="A2506" s="4" t="s">
        <v>4628</v>
      </c>
      <c r="B2506" s="3" t="s">
        <v>12</v>
      </c>
      <c r="C2506" s="6">
        <v>161353</v>
      </c>
      <c r="D2506" s="3" t="s">
        <v>599</v>
      </c>
      <c r="E2506" s="6">
        <v>161358</v>
      </c>
      <c r="F2506" s="3" t="s">
        <v>3313</v>
      </c>
      <c r="G2506" s="8">
        <v>7000</v>
      </c>
      <c r="H2506" s="6">
        <v>142</v>
      </c>
      <c r="I2506" s="6">
        <v>156716</v>
      </c>
      <c r="J2506" s="13">
        <v>45169</v>
      </c>
      <c r="K2506" s="9">
        <v>7000</v>
      </c>
      <c r="L2506" s="4" t="s">
        <v>4628</v>
      </c>
      <c r="M2506" s="4" t="s">
        <v>4632</v>
      </c>
      <c r="N2506" s="4">
        <f>VLOOKUP(I2506,BaseModelo!$A$2:$E$5075,5)</f>
        <v>3</v>
      </c>
      <c r="P2506" s="15">
        <v>142.00000000000003</v>
      </c>
      <c r="Q2506" s="4">
        <f>VLOOKUP(I2506,BaseModelo!$A$2:$E$5075,3)</f>
        <v>110</v>
      </c>
      <c r="R2506" s="4">
        <f t="shared" si="780"/>
        <v>32283000</v>
      </c>
      <c r="S2506" s="16">
        <f t="shared" si="781"/>
        <v>2.168323885636403E-4</v>
      </c>
      <c r="T2506" s="4">
        <f t="shared" si="792"/>
        <v>3.0790199176036922E-2</v>
      </c>
      <c r="U2506" s="4">
        <f t="shared" si="793"/>
        <v>3.0790199176036929E-2</v>
      </c>
      <c r="V2506" s="6">
        <f t="shared" si="782"/>
        <v>0</v>
      </c>
      <c r="W2506" s="16" t="str">
        <f t="shared" si="783"/>
        <v/>
      </c>
      <c r="X2506" s="4" t="str">
        <f t="shared" si="794"/>
        <v/>
      </c>
      <c r="Y2506" s="4" t="str">
        <f t="shared" si="784"/>
        <v/>
      </c>
      <c r="Z2506" s="4">
        <f t="shared" si="785"/>
        <v>1992000</v>
      </c>
      <c r="AA2506" s="16">
        <f t="shared" si="786"/>
        <v>3.5140562248995983E-3</v>
      </c>
      <c r="AB2506" s="15">
        <f t="shared" si="795"/>
        <v>0.49899598393574296</v>
      </c>
      <c r="AC2506" s="15">
        <f t="shared" si="796"/>
        <v>0.49899598393574307</v>
      </c>
      <c r="AD2506" s="4">
        <v>161353</v>
      </c>
      <c r="AE2506" s="26">
        <v>1758.65</v>
      </c>
      <c r="AF2506" s="26">
        <v>1758.65</v>
      </c>
      <c r="AG2506" s="4">
        <f t="shared" si="797"/>
        <v>673000</v>
      </c>
      <c r="AH2506" s="16">
        <f t="shared" si="787"/>
        <v>1.0401188707280832E-2</v>
      </c>
      <c r="AI2506" s="15">
        <f t="shared" si="788"/>
        <v>1.476968796433878</v>
      </c>
      <c r="AJ2506" s="15">
        <f t="shared" si="789"/>
        <v>1.4769687964338785</v>
      </c>
      <c r="AK2506" s="4">
        <f t="shared" si="790"/>
        <v>16319000</v>
      </c>
      <c r="AL2506" s="27">
        <f t="shared" si="791"/>
        <v>4.289478521968258E-4</v>
      </c>
      <c r="AM2506" s="15">
        <f t="shared" si="798"/>
        <v>6.0910595011949266E-2</v>
      </c>
      <c r="AN2506" s="15">
        <f t="shared" si="799"/>
        <v>1.3207389805273516E-5</v>
      </c>
    </row>
    <row r="2507" spans="1:40" x14ac:dyDescent="0.2">
      <c r="A2507" s="4" t="s">
        <v>4627</v>
      </c>
      <c r="B2507" s="3" t="s">
        <v>10</v>
      </c>
      <c r="C2507" s="6">
        <v>161376</v>
      </c>
      <c r="D2507" s="3" t="s">
        <v>76</v>
      </c>
      <c r="E2507" s="6">
        <v>161439</v>
      </c>
      <c r="F2507" s="3" t="s">
        <v>3324</v>
      </c>
      <c r="G2507" s="8">
        <v>6000</v>
      </c>
      <c r="H2507" s="6">
        <v>142</v>
      </c>
      <c r="I2507" s="6">
        <v>161239</v>
      </c>
      <c r="J2507" s="13">
        <v>45169</v>
      </c>
      <c r="K2507" s="9">
        <v>6000</v>
      </c>
      <c r="L2507" s="4" t="s">
        <v>4627</v>
      </c>
      <c r="M2507" s="4" t="s">
        <v>4632</v>
      </c>
      <c r="N2507" s="4">
        <f>VLOOKUP(I2507,BaseModelo!$A$2:$E$5075,5)</f>
        <v>9</v>
      </c>
      <c r="P2507" s="15">
        <v>142.00000000000003</v>
      </c>
      <c r="Q2507" s="4">
        <f>VLOOKUP(I2507,BaseModelo!$A$2:$E$5075,3)</f>
        <v>147</v>
      </c>
      <c r="R2507" s="4">
        <f t="shared" si="780"/>
        <v>32283000</v>
      </c>
      <c r="S2507" s="16">
        <f t="shared" si="781"/>
        <v>1.8585633305454884E-4</v>
      </c>
      <c r="T2507" s="4">
        <f t="shared" si="792"/>
        <v>2.6391599293745936E-2</v>
      </c>
      <c r="U2507" s="4">
        <f t="shared" si="793"/>
        <v>2.6391599293745942E-2</v>
      </c>
      <c r="V2507" s="6">
        <f t="shared" si="782"/>
        <v>0</v>
      </c>
      <c r="W2507" s="16" t="str">
        <f t="shared" si="783"/>
        <v/>
      </c>
      <c r="X2507" s="4" t="str">
        <f t="shared" si="794"/>
        <v/>
      </c>
      <c r="Y2507" s="4" t="str">
        <f t="shared" si="784"/>
        <v/>
      </c>
      <c r="Z2507" s="4">
        <f t="shared" si="785"/>
        <v>5305000</v>
      </c>
      <c r="AA2507" s="16">
        <f t="shared" si="786"/>
        <v>1.1310084825636192E-3</v>
      </c>
      <c r="AB2507" s="15">
        <f t="shared" si="795"/>
        <v>0.16060320452403393</v>
      </c>
      <c r="AC2507" s="15">
        <f t="shared" si="796"/>
        <v>0.16060320452403395</v>
      </c>
      <c r="AD2507" s="4">
        <v>161376</v>
      </c>
      <c r="AE2507" s="26">
        <v>1503.37</v>
      </c>
      <c r="AF2507" s="26">
        <v>1503.37</v>
      </c>
      <c r="AG2507" s="4">
        <f t="shared" si="797"/>
        <v>2114000</v>
      </c>
      <c r="AH2507" s="16">
        <f t="shared" si="787"/>
        <v>2.8382213812677389E-3</v>
      </c>
      <c r="AI2507" s="15">
        <f t="shared" si="788"/>
        <v>0.4030274361400189</v>
      </c>
      <c r="AJ2507" s="15">
        <f t="shared" si="789"/>
        <v>0.40302743614001901</v>
      </c>
      <c r="AK2507" s="4">
        <f t="shared" si="790"/>
        <v>15073000</v>
      </c>
      <c r="AL2507" s="27">
        <f t="shared" si="791"/>
        <v>3.9806276122868704E-4</v>
      </c>
      <c r="AM2507" s="15">
        <f t="shared" si="798"/>
        <v>5.6524912094473558E-2</v>
      </c>
      <c r="AN2507" s="15">
        <f t="shared" si="799"/>
        <v>1.0505512888109577E-5</v>
      </c>
    </row>
    <row r="2508" spans="1:40" x14ac:dyDescent="0.2">
      <c r="A2508" s="4" t="s">
        <v>4627</v>
      </c>
      <c r="B2508" s="3" t="s">
        <v>10</v>
      </c>
      <c r="C2508" s="6">
        <v>161410</v>
      </c>
      <c r="D2508" s="3" t="s">
        <v>414</v>
      </c>
      <c r="E2508" s="6">
        <v>161470</v>
      </c>
      <c r="F2508" s="3" t="s">
        <v>3320</v>
      </c>
      <c r="G2508" s="8">
        <v>8000</v>
      </c>
      <c r="H2508" s="6">
        <v>142</v>
      </c>
      <c r="I2508" s="6">
        <v>160794</v>
      </c>
      <c r="J2508" s="13">
        <v>45169</v>
      </c>
      <c r="K2508" s="9">
        <v>8000</v>
      </c>
      <c r="L2508" s="4" t="s">
        <v>4627</v>
      </c>
      <c r="M2508" s="4" t="s">
        <v>4632</v>
      </c>
      <c r="N2508" s="4">
        <f>VLOOKUP(I2508,BaseModelo!$A$2:$E$5075,5)</f>
        <v>6</v>
      </c>
      <c r="P2508" s="15">
        <v>142.00000000000003</v>
      </c>
      <c r="Q2508" s="4">
        <f>VLOOKUP(I2508,BaseModelo!$A$2:$E$5075,3)</f>
        <v>115</v>
      </c>
      <c r="R2508" s="4">
        <f t="shared" si="780"/>
        <v>32283000</v>
      </c>
      <c r="S2508" s="16">
        <f t="shared" si="781"/>
        <v>2.4780844407273179E-4</v>
      </c>
      <c r="T2508" s="4">
        <f t="shared" si="792"/>
        <v>3.5188799058327912E-2</v>
      </c>
      <c r="U2508" s="4">
        <f t="shared" si="793"/>
        <v>3.5188799058327919E-2</v>
      </c>
      <c r="V2508" s="6">
        <f t="shared" si="782"/>
        <v>0</v>
      </c>
      <c r="W2508" s="16" t="str">
        <f t="shared" si="783"/>
        <v/>
      </c>
      <c r="X2508" s="4" t="str">
        <f t="shared" si="794"/>
        <v/>
      </c>
      <c r="Y2508" s="4" t="str">
        <f t="shared" si="784"/>
        <v/>
      </c>
      <c r="Z2508" s="4">
        <f t="shared" si="785"/>
        <v>4853000</v>
      </c>
      <c r="AA2508" s="16">
        <f t="shared" si="786"/>
        <v>1.6484648670925201E-3</v>
      </c>
      <c r="AB2508" s="15">
        <f t="shared" si="795"/>
        <v>0.23408201112713783</v>
      </c>
      <c r="AC2508" s="15">
        <f t="shared" si="796"/>
        <v>0.23408201112713789</v>
      </c>
      <c r="AD2508" s="4">
        <v>161410</v>
      </c>
      <c r="AE2508" s="26">
        <v>2013.74</v>
      </c>
      <c r="AF2508" s="26">
        <v>2013.74</v>
      </c>
      <c r="AG2508" s="4">
        <f t="shared" si="797"/>
        <v>1993000</v>
      </c>
      <c r="AH2508" s="16">
        <f t="shared" si="787"/>
        <v>4.014049172102358E-3</v>
      </c>
      <c r="AI2508" s="15">
        <f t="shared" si="788"/>
        <v>0.56999498243853486</v>
      </c>
      <c r="AJ2508" s="15">
        <f t="shared" si="789"/>
        <v>0.56999498243853497</v>
      </c>
      <c r="AK2508" s="4">
        <f t="shared" si="790"/>
        <v>15073000</v>
      </c>
      <c r="AL2508" s="27">
        <f t="shared" si="791"/>
        <v>5.3075034830491602E-4</v>
      </c>
      <c r="AM2508" s="15">
        <f t="shared" si="798"/>
        <v>7.5366549459298077E-2</v>
      </c>
      <c r="AN2508" s="15">
        <f t="shared" si="799"/>
        <v>1.8676467356639244E-5</v>
      </c>
    </row>
    <row r="2509" spans="1:40" x14ac:dyDescent="0.2">
      <c r="A2509" s="4" t="s">
        <v>4628</v>
      </c>
      <c r="B2509" s="3" t="s">
        <v>6</v>
      </c>
      <c r="C2509" s="6">
        <v>161455</v>
      </c>
      <c r="D2509" s="3" t="s">
        <v>410</v>
      </c>
      <c r="E2509" s="6">
        <v>161464</v>
      </c>
      <c r="F2509" s="3" t="s">
        <v>3314</v>
      </c>
      <c r="G2509" s="8">
        <v>7000</v>
      </c>
      <c r="H2509" s="6">
        <v>142</v>
      </c>
      <c r="I2509" s="6">
        <v>160747</v>
      </c>
      <c r="J2509" s="13">
        <v>45169</v>
      </c>
      <c r="K2509" s="9">
        <v>7000</v>
      </c>
      <c r="L2509" s="4" t="s">
        <v>4628</v>
      </c>
      <c r="M2509" s="4" t="s">
        <v>4632</v>
      </c>
      <c r="N2509" s="4">
        <f>VLOOKUP(I2509,BaseModelo!$A$2:$E$5075,5)</f>
        <v>8</v>
      </c>
      <c r="P2509" s="15">
        <v>142.00000000000003</v>
      </c>
      <c r="Q2509" s="4">
        <f>VLOOKUP(I2509,BaseModelo!$A$2:$E$5075,3)</f>
        <v>132</v>
      </c>
      <c r="R2509" s="4">
        <f t="shared" si="780"/>
        <v>32283000</v>
      </c>
      <c r="S2509" s="16">
        <f t="shared" si="781"/>
        <v>2.168323885636403E-4</v>
      </c>
      <c r="T2509" s="4">
        <f t="shared" si="792"/>
        <v>3.0790199176036922E-2</v>
      </c>
      <c r="U2509" s="4">
        <f t="shared" si="793"/>
        <v>3.0790199176036929E-2</v>
      </c>
      <c r="V2509" s="6">
        <f t="shared" si="782"/>
        <v>0</v>
      </c>
      <c r="W2509" s="16" t="str">
        <f t="shared" si="783"/>
        <v/>
      </c>
      <c r="X2509" s="4" t="str">
        <f t="shared" si="794"/>
        <v/>
      </c>
      <c r="Y2509" s="4" t="str">
        <f t="shared" si="784"/>
        <v/>
      </c>
      <c r="Z2509" s="4">
        <f t="shared" si="785"/>
        <v>5836000</v>
      </c>
      <c r="AA2509" s="16">
        <f t="shared" si="786"/>
        <v>1.199451679232351E-3</v>
      </c>
      <c r="AB2509" s="15">
        <f t="shared" si="795"/>
        <v>0.17032213845099384</v>
      </c>
      <c r="AC2509" s="15">
        <f t="shared" si="796"/>
        <v>0.17032213845099387</v>
      </c>
      <c r="AD2509" s="4">
        <v>161455</v>
      </c>
      <c r="AE2509" s="26">
        <v>1758.65</v>
      </c>
      <c r="AF2509" s="26">
        <v>1758.65</v>
      </c>
      <c r="AG2509" s="4">
        <f t="shared" si="797"/>
        <v>3421000</v>
      </c>
      <c r="AH2509" s="16">
        <f t="shared" si="787"/>
        <v>2.0461853259280912E-3</v>
      </c>
      <c r="AI2509" s="15">
        <f t="shared" si="788"/>
        <v>0.29055831628178896</v>
      </c>
      <c r="AJ2509" s="15">
        <f t="shared" si="789"/>
        <v>0.29055831628178902</v>
      </c>
      <c r="AK2509" s="4">
        <f t="shared" si="790"/>
        <v>16319000</v>
      </c>
      <c r="AL2509" s="27">
        <f t="shared" si="791"/>
        <v>4.289478521968258E-4</v>
      </c>
      <c r="AM2509" s="15">
        <f t="shared" si="798"/>
        <v>6.0910595011949266E-2</v>
      </c>
      <c r="AN2509" s="15">
        <f t="shared" si="799"/>
        <v>1.3207389805273516E-5</v>
      </c>
    </row>
    <row r="2510" spans="1:40" x14ac:dyDescent="0.2">
      <c r="A2510" s="4" t="s">
        <v>4627</v>
      </c>
      <c r="B2510" s="3" t="s">
        <v>1</v>
      </c>
      <c r="C2510" s="6">
        <v>161476</v>
      </c>
      <c r="D2510" s="3" t="s">
        <v>601</v>
      </c>
      <c r="E2510" s="6">
        <v>161486</v>
      </c>
      <c r="F2510" s="3" t="s">
        <v>3318</v>
      </c>
      <c r="G2510" s="8">
        <v>6000</v>
      </c>
      <c r="H2510" s="6">
        <v>142</v>
      </c>
      <c r="I2510" s="6">
        <v>161083</v>
      </c>
      <c r="J2510" s="13">
        <v>45169</v>
      </c>
      <c r="K2510" s="9">
        <v>6000</v>
      </c>
      <c r="L2510" s="4" t="s">
        <v>4627</v>
      </c>
      <c r="M2510" s="4" t="s">
        <v>4632</v>
      </c>
      <c r="N2510" s="4">
        <f>VLOOKUP(I2510,BaseModelo!$A$2:$E$5075,5)</f>
        <v>8</v>
      </c>
      <c r="P2510" s="15">
        <v>142.00000000000003</v>
      </c>
      <c r="Q2510" s="4">
        <f>VLOOKUP(I2510,BaseModelo!$A$2:$E$5075,3)</f>
        <v>132</v>
      </c>
      <c r="R2510" s="4">
        <f t="shared" si="780"/>
        <v>32283000</v>
      </c>
      <c r="S2510" s="16">
        <f t="shared" si="781"/>
        <v>1.8585633305454884E-4</v>
      </c>
      <c r="T2510" s="4">
        <f t="shared" si="792"/>
        <v>2.6391599293745936E-2</v>
      </c>
      <c r="U2510" s="4">
        <f t="shared" si="793"/>
        <v>2.6391599293745942E-2</v>
      </c>
      <c r="V2510" s="6">
        <f t="shared" si="782"/>
        <v>0</v>
      </c>
      <c r="W2510" s="16" t="str">
        <f t="shared" si="783"/>
        <v/>
      </c>
      <c r="X2510" s="4" t="str">
        <f t="shared" si="794"/>
        <v/>
      </c>
      <c r="Y2510" s="4" t="str">
        <f t="shared" si="784"/>
        <v/>
      </c>
      <c r="Z2510" s="4">
        <f t="shared" si="785"/>
        <v>5836000</v>
      </c>
      <c r="AA2510" s="16">
        <f t="shared" si="786"/>
        <v>1.028101439342015E-3</v>
      </c>
      <c r="AB2510" s="15">
        <f t="shared" si="795"/>
        <v>0.14599040438656613</v>
      </c>
      <c r="AC2510" s="15">
        <f t="shared" si="796"/>
        <v>0.14599040438656616</v>
      </c>
      <c r="AD2510" s="4">
        <v>161476</v>
      </c>
      <c r="AE2510" s="26">
        <v>1503.37</v>
      </c>
      <c r="AF2510" s="26">
        <v>1503.37</v>
      </c>
      <c r="AG2510" s="4">
        <f t="shared" si="797"/>
        <v>2254000</v>
      </c>
      <c r="AH2510" s="16">
        <f t="shared" si="787"/>
        <v>2.6619343389529724E-3</v>
      </c>
      <c r="AI2510" s="15">
        <f t="shared" si="788"/>
        <v>0.37799467613132209</v>
      </c>
      <c r="AJ2510" s="15">
        <f t="shared" si="789"/>
        <v>0.37799467613132215</v>
      </c>
      <c r="AK2510" s="4">
        <f t="shared" si="790"/>
        <v>15073000</v>
      </c>
      <c r="AL2510" s="27">
        <f t="shared" si="791"/>
        <v>3.9806276122868704E-4</v>
      </c>
      <c r="AM2510" s="15">
        <f t="shared" si="798"/>
        <v>5.6524912094473558E-2</v>
      </c>
      <c r="AN2510" s="15">
        <f t="shared" si="799"/>
        <v>1.0505512888109577E-5</v>
      </c>
    </row>
    <row r="2511" spans="1:40" x14ac:dyDescent="0.2">
      <c r="A2511" s="4" t="s">
        <v>4628</v>
      </c>
      <c r="B2511" s="3" t="s">
        <v>13</v>
      </c>
      <c r="C2511" s="6">
        <v>161527</v>
      </c>
      <c r="D2511" s="3" t="s">
        <v>71</v>
      </c>
      <c r="E2511" s="6">
        <v>161536</v>
      </c>
      <c r="F2511" s="3" t="s">
        <v>3512</v>
      </c>
      <c r="G2511" s="8">
        <v>8000</v>
      </c>
      <c r="H2511" s="6">
        <v>142</v>
      </c>
      <c r="I2511" s="6">
        <v>160528</v>
      </c>
      <c r="J2511" s="13">
        <v>45169</v>
      </c>
      <c r="K2511" s="9">
        <v>8000</v>
      </c>
      <c r="L2511" s="4" t="s">
        <v>4628</v>
      </c>
      <c r="M2511" s="4" t="s">
        <v>4632</v>
      </c>
      <c r="N2511" s="4">
        <f>VLOOKUP(I2511,BaseModelo!$A$2:$E$5075,5)</f>
        <v>7</v>
      </c>
      <c r="P2511" s="15">
        <v>142.00000000000003</v>
      </c>
      <c r="Q2511" s="4">
        <f>VLOOKUP(I2511,BaseModelo!$A$2:$E$5075,3)</f>
        <v>127</v>
      </c>
      <c r="R2511" s="4">
        <f t="shared" si="780"/>
        <v>32283000</v>
      </c>
      <c r="S2511" s="16">
        <f t="shared" si="781"/>
        <v>2.4780844407273179E-4</v>
      </c>
      <c r="T2511" s="4">
        <f t="shared" si="792"/>
        <v>3.5188799058327912E-2</v>
      </c>
      <c r="U2511" s="4">
        <f t="shared" si="793"/>
        <v>3.5188799058327919E-2</v>
      </c>
      <c r="V2511" s="6">
        <f t="shared" si="782"/>
        <v>0</v>
      </c>
      <c r="W2511" s="16" t="str">
        <f t="shared" si="783"/>
        <v/>
      </c>
      <c r="X2511" s="4" t="str">
        <f t="shared" si="794"/>
        <v/>
      </c>
      <c r="Y2511" s="4" t="str">
        <f t="shared" si="784"/>
        <v/>
      </c>
      <c r="Z2511" s="4">
        <f t="shared" si="785"/>
        <v>4022000</v>
      </c>
      <c r="AA2511" s="16">
        <f t="shared" si="786"/>
        <v>1.9890601690701142E-3</v>
      </c>
      <c r="AB2511" s="15">
        <f t="shared" si="795"/>
        <v>0.28244654400795621</v>
      </c>
      <c r="AC2511" s="15">
        <f t="shared" si="796"/>
        <v>0.28244654400795627</v>
      </c>
      <c r="AD2511" s="4">
        <v>161527</v>
      </c>
      <c r="AE2511" s="26">
        <v>2013.74</v>
      </c>
      <c r="AF2511" s="26">
        <v>2013.74</v>
      </c>
      <c r="AG2511" s="4">
        <f t="shared" si="797"/>
        <v>2184000</v>
      </c>
      <c r="AH2511" s="16">
        <f t="shared" si="787"/>
        <v>3.663003663003663E-3</v>
      </c>
      <c r="AI2511" s="15">
        <f t="shared" si="788"/>
        <v>0.52014652014652019</v>
      </c>
      <c r="AJ2511" s="15">
        <f t="shared" si="789"/>
        <v>0.5201465201465203</v>
      </c>
      <c r="AK2511" s="4">
        <f t="shared" si="790"/>
        <v>16319000</v>
      </c>
      <c r="AL2511" s="27">
        <f t="shared" si="791"/>
        <v>4.9022611679637234E-4</v>
      </c>
      <c r="AM2511" s="15">
        <f t="shared" si="798"/>
        <v>6.9612108585084875E-2</v>
      </c>
      <c r="AN2511" s="15">
        <f t="shared" si="799"/>
        <v>1.725046831709194E-5</v>
      </c>
    </row>
    <row r="2512" spans="1:40" x14ac:dyDescent="0.2">
      <c r="A2512" s="4" t="s">
        <v>4628</v>
      </c>
      <c r="B2512" s="3" t="s">
        <v>4</v>
      </c>
      <c r="C2512" s="6">
        <v>161546</v>
      </c>
      <c r="D2512" s="3" t="s">
        <v>32</v>
      </c>
      <c r="E2512" s="6">
        <v>161562</v>
      </c>
      <c r="F2512" s="3" t="s">
        <v>3363</v>
      </c>
      <c r="G2512" s="8">
        <v>6000</v>
      </c>
      <c r="H2512" s="6">
        <v>142</v>
      </c>
      <c r="I2512" s="6">
        <v>161087</v>
      </c>
      <c r="J2512" s="13">
        <v>45169</v>
      </c>
      <c r="K2512" s="9">
        <v>6000</v>
      </c>
      <c r="L2512" s="4" t="s">
        <v>4628</v>
      </c>
      <c r="M2512" s="4" t="s">
        <v>4632</v>
      </c>
      <c r="N2512" s="4">
        <f>VLOOKUP(I2512,BaseModelo!$A$2:$E$5075,5)</f>
        <v>5</v>
      </c>
      <c r="P2512" s="15">
        <v>142.00000000000003</v>
      </c>
      <c r="Q2512" s="4">
        <f>VLOOKUP(I2512,BaseModelo!$A$2:$E$5075,3)</f>
        <v>110</v>
      </c>
      <c r="R2512" s="4">
        <f t="shared" si="780"/>
        <v>32283000</v>
      </c>
      <c r="S2512" s="16">
        <f t="shared" si="781"/>
        <v>1.8585633305454884E-4</v>
      </c>
      <c r="T2512" s="4">
        <f t="shared" si="792"/>
        <v>2.6391599293745936E-2</v>
      </c>
      <c r="U2512" s="4">
        <f t="shared" si="793"/>
        <v>2.6391599293745942E-2</v>
      </c>
      <c r="V2512" s="6">
        <f t="shared" si="782"/>
        <v>0</v>
      </c>
      <c r="W2512" s="16" t="str">
        <f t="shared" si="783"/>
        <v/>
      </c>
      <c r="X2512" s="4" t="str">
        <f t="shared" si="794"/>
        <v/>
      </c>
      <c r="Y2512" s="4" t="str">
        <f t="shared" si="784"/>
        <v/>
      </c>
      <c r="Z2512" s="4">
        <f t="shared" si="785"/>
        <v>4058000</v>
      </c>
      <c r="AA2512" s="16">
        <f t="shared" si="786"/>
        <v>1.4785608674223755E-3</v>
      </c>
      <c r="AB2512" s="15">
        <f t="shared" si="795"/>
        <v>0.20995564317397733</v>
      </c>
      <c r="AC2512" s="15">
        <f t="shared" si="796"/>
        <v>0.20995564317397736</v>
      </c>
      <c r="AD2512" s="4">
        <v>161546</v>
      </c>
      <c r="AE2512" s="26">
        <v>1503.37</v>
      </c>
      <c r="AF2512" s="26">
        <v>1503.37</v>
      </c>
      <c r="AG2512" s="4">
        <f t="shared" si="797"/>
        <v>2193000</v>
      </c>
      <c r="AH2512" s="16">
        <f t="shared" si="787"/>
        <v>2.7359781121751026E-3</v>
      </c>
      <c r="AI2512" s="15">
        <f t="shared" si="788"/>
        <v>0.38850889192886456</v>
      </c>
      <c r="AJ2512" s="15">
        <f t="shared" si="789"/>
        <v>0.38850889192886462</v>
      </c>
      <c r="AK2512" s="4">
        <f t="shared" si="790"/>
        <v>16319000</v>
      </c>
      <c r="AL2512" s="27">
        <f t="shared" si="791"/>
        <v>3.6766958759727926E-4</v>
      </c>
      <c r="AM2512" s="15">
        <f t="shared" si="798"/>
        <v>5.2209081438813656E-2</v>
      </c>
      <c r="AN2512" s="15">
        <f t="shared" si="799"/>
        <v>9.7033884283642175E-6</v>
      </c>
    </row>
    <row r="2513" spans="1:40" x14ac:dyDescent="0.2">
      <c r="A2513" s="4" t="s">
        <v>4628</v>
      </c>
      <c r="B2513" s="3" t="s">
        <v>4</v>
      </c>
      <c r="C2513" s="6">
        <v>161546</v>
      </c>
      <c r="D2513" s="3" t="s">
        <v>32</v>
      </c>
      <c r="E2513" s="6">
        <v>161563</v>
      </c>
      <c r="F2513" s="3" t="s">
        <v>3364</v>
      </c>
      <c r="G2513" s="8">
        <v>5000</v>
      </c>
      <c r="H2513" s="6">
        <v>147</v>
      </c>
      <c r="I2513" s="6">
        <v>161249</v>
      </c>
      <c r="J2513" s="13">
        <v>45169</v>
      </c>
      <c r="K2513" s="9">
        <v>5000</v>
      </c>
      <c r="L2513" s="4" t="s">
        <v>4628</v>
      </c>
      <c r="M2513" s="4" t="s">
        <v>4632</v>
      </c>
      <c r="N2513" s="4">
        <f>VLOOKUP(I2513,BaseModelo!$A$2:$E$5075,5)</f>
        <v>5</v>
      </c>
      <c r="P2513" s="15">
        <v>147</v>
      </c>
      <c r="Q2513" s="4">
        <f>VLOOKUP(I2513,BaseModelo!$A$2:$E$5075,3)</f>
        <v>110</v>
      </c>
      <c r="R2513" s="4">
        <f t="shared" si="780"/>
        <v>32283000</v>
      </c>
      <c r="S2513" s="16">
        <f t="shared" si="781"/>
        <v>1.5488027754545735E-4</v>
      </c>
      <c r="T2513" s="4">
        <f t="shared" si="792"/>
        <v>2.2767400799182231E-2</v>
      </c>
      <c r="U2513" s="4">
        <f t="shared" si="793"/>
        <v>2.2767400799182231E-2</v>
      </c>
      <c r="V2513" s="6">
        <f t="shared" si="782"/>
        <v>0</v>
      </c>
      <c r="W2513" s="16" t="str">
        <f t="shared" si="783"/>
        <v/>
      </c>
      <c r="X2513" s="4" t="str">
        <f t="shared" si="794"/>
        <v/>
      </c>
      <c r="Y2513" s="4" t="str">
        <f t="shared" si="784"/>
        <v/>
      </c>
      <c r="Z2513" s="4">
        <f t="shared" si="785"/>
        <v>4058000</v>
      </c>
      <c r="AA2513" s="16">
        <f t="shared" si="786"/>
        <v>1.2321340561853129E-3</v>
      </c>
      <c r="AB2513" s="15">
        <f t="shared" si="795"/>
        <v>0.18112370625924099</v>
      </c>
      <c r="AC2513" s="15">
        <f t="shared" si="796"/>
        <v>0.18112370625924099</v>
      </c>
      <c r="AD2513" s="4">
        <v>161546</v>
      </c>
      <c r="AE2513" s="26">
        <v>1303.3399999999999</v>
      </c>
      <c r="AF2513" s="26">
        <v>1303.3399999999999</v>
      </c>
      <c r="AG2513" s="4">
        <f t="shared" si="797"/>
        <v>2193000</v>
      </c>
      <c r="AH2513" s="16">
        <f t="shared" si="787"/>
        <v>2.2799817601459188E-3</v>
      </c>
      <c r="AI2513" s="15">
        <f t="shared" si="788"/>
        <v>0.33515731874145005</v>
      </c>
      <c r="AJ2513" s="15">
        <f t="shared" si="789"/>
        <v>0.33515731874145005</v>
      </c>
      <c r="AK2513" s="4">
        <f t="shared" si="790"/>
        <v>16319000</v>
      </c>
      <c r="AL2513" s="27">
        <f t="shared" si="791"/>
        <v>3.0639132299773271E-4</v>
      </c>
      <c r="AM2513" s="15">
        <f t="shared" si="798"/>
        <v>4.5039524480666712E-2</v>
      </c>
      <c r="AN2513" s="15">
        <f t="shared" si="799"/>
        <v>6.9757340520810808E-6</v>
      </c>
    </row>
    <row r="2514" spans="1:40" x14ac:dyDescent="0.2">
      <c r="A2514" s="4" t="s">
        <v>4627</v>
      </c>
      <c r="B2514" s="3" t="s">
        <v>17</v>
      </c>
      <c r="C2514" s="6">
        <v>161569</v>
      </c>
      <c r="D2514" s="3" t="s">
        <v>135</v>
      </c>
      <c r="E2514" s="6">
        <v>161892</v>
      </c>
      <c r="F2514" s="3" t="s">
        <v>3359</v>
      </c>
      <c r="G2514" s="8">
        <v>6000</v>
      </c>
      <c r="H2514" s="6">
        <v>142</v>
      </c>
      <c r="I2514" s="6">
        <v>161782</v>
      </c>
      <c r="J2514" s="13">
        <v>45169</v>
      </c>
      <c r="K2514" s="9">
        <v>3003.0531550697633</v>
      </c>
      <c r="L2514" s="4" t="s">
        <v>4627</v>
      </c>
      <c r="M2514" s="4" t="s">
        <v>4632</v>
      </c>
      <c r="N2514" s="4">
        <f>VLOOKUP(I2514,BaseModelo!$A$2:$E$5075,5)</f>
        <v>9</v>
      </c>
      <c r="P2514" s="15">
        <v>142.00000000000003</v>
      </c>
      <c r="Q2514" s="4">
        <f>VLOOKUP(I2514,BaseModelo!$A$2:$E$5075,3)</f>
        <v>147</v>
      </c>
      <c r="R2514" s="4">
        <f t="shared" si="780"/>
        <v>32283000</v>
      </c>
      <c r="S2514" s="16">
        <f t="shared" si="781"/>
        <v>1.8585633305454884E-4</v>
      </c>
      <c r="T2514" s="4">
        <f t="shared" si="792"/>
        <v>2.6391599293745936E-2</v>
      </c>
      <c r="U2514" s="4">
        <f t="shared" si="793"/>
        <v>2.6391599293745942E-2</v>
      </c>
      <c r="V2514" s="6">
        <f t="shared" si="782"/>
        <v>0</v>
      </c>
      <c r="W2514" s="16" t="str">
        <f t="shared" si="783"/>
        <v/>
      </c>
      <c r="X2514" s="4" t="str">
        <f t="shared" si="794"/>
        <v/>
      </c>
      <c r="Y2514" s="4" t="str">
        <f t="shared" si="784"/>
        <v/>
      </c>
      <c r="Z2514" s="4">
        <f t="shared" si="785"/>
        <v>5305000</v>
      </c>
      <c r="AA2514" s="16">
        <f t="shared" si="786"/>
        <v>1.1310084825636192E-3</v>
      </c>
      <c r="AB2514" s="15">
        <f t="shared" si="795"/>
        <v>0.16060320452403393</v>
      </c>
      <c r="AC2514" s="15">
        <f t="shared" si="796"/>
        <v>0.16060320452403395</v>
      </c>
      <c r="AD2514" s="4">
        <v>161569</v>
      </c>
      <c r="AE2514" s="26">
        <v>1503.37</v>
      </c>
      <c r="AF2514" s="26">
        <v>1111.000990699926</v>
      </c>
      <c r="AG2514" s="4">
        <f t="shared" si="797"/>
        <v>2114000</v>
      </c>
      <c r="AH2514" s="16">
        <f t="shared" si="787"/>
        <v>2.8382213812677389E-3</v>
      </c>
      <c r="AI2514" s="15">
        <f t="shared" si="788"/>
        <v>0.4030274361400189</v>
      </c>
      <c r="AJ2514" s="15">
        <f t="shared" si="789"/>
        <v>0.40302743614001901</v>
      </c>
      <c r="AK2514" s="4">
        <f t="shared" si="790"/>
        <v>15073000</v>
      </c>
      <c r="AL2514" s="27">
        <f t="shared" si="791"/>
        <v>3.9806276122868704E-4</v>
      </c>
      <c r="AM2514" s="15">
        <f t="shared" si="798"/>
        <v>5.6524912094473558E-2</v>
      </c>
      <c r="AN2514" s="15">
        <f t="shared" si="799"/>
        <v>1.0505512888109577E-5</v>
      </c>
    </row>
    <row r="2515" spans="1:40" x14ac:dyDescent="0.2">
      <c r="A2515" s="4" t="s">
        <v>4627</v>
      </c>
      <c r="B2515" s="3" t="s">
        <v>10</v>
      </c>
      <c r="C2515" s="6">
        <v>161592</v>
      </c>
      <c r="D2515" s="3" t="s">
        <v>64</v>
      </c>
      <c r="E2515" s="6">
        <v>161663</v>
      </c>
      <c r="F2515" s="3" t="s">
        <v>3328</v>
      </c>
      <c r="G2515" s="8">
        <v>10000</v>
      </c>
      <c r="H2515" s="6">
        <v>142</v>
      </c>
      <c r="I2515" s="6">
        <v>161375</v>
      </c>
      <c r="J2515" s="13">
        <v>45169</v>
      </c>
      <c r="K2515" s="9">
        <v>10000</v>
      </c>
      <c r="L2515" s="4" t="s">
        <v>4627</v>
      </c>
      <c r="M2515" s="4" t="s">
        <v>4632</v>
      </c>
      <c r="N2515" s="4">
        <f>VLOOKUP(I2515,BaseModelo!$A$2:$E$5075,5)</f>
        <v>9</v>
      </c>
      <c r="P2515" s="15">
        <v>142.00000000000003</v>
      </c>
      <c r="Q2515" s="4">
        <f>VLOOKUP(I2515,BaseModelo!$A$2:$E$5075,3)</f>
        <v>147</v>
      </c>
      <c r="R2515" s="4">
        <f t="shared" si="780"/>
        <v>32283000</v>
      </c>
      <c r="S2515" s="16">
        <f t="shared" si="781"/>
        <v>3.0976055509091471E-4</v>
      </c>
      <c r="T2515" s="4">
        <f t="shared" si="792"/>
        <v>4.3985998822909891E-2</v>
      </c>
      <c r="U2515" s="4">
        <f t="shared" si="793"/>
        <v>4.3985998822909898E-2</v>
      </c>
      <c r="V2515" s="6">
        <f t="shared" si="782"/>
        <v>0</v>
      </c>
      <c r="W2515" s="16" t="str">
        <f t="shared" si="783"/>
        <v/>
      </c>
      <c r="X2515" s="4" t="str">
        <f t="shared" si="794"/>
        <v/>
      </c>
      <c r="Y2515" s="4" t="str">
        <f t="shared" si="784"/>
        <v/>
      </c>
      <c r="Z2515" s="4">
        <f t="shared" si="785"/>
        <v>5305000</v>
      </c>
      <c r="AA2515" s="16">
        <f t="shared" si="786"/>
        <v>1.885014137606032E-3</v>
      </c>
      <c r="AB2515" s="15">
        <f t="shared" si="795"/>
        <v>0.26767200754005654</v>
      </c>
      <c r="AC2515" s="15">
        <f t="shared" si="796"/>
        <v>0.2676720075400566</v>
      </c>
      <c r="AD2515" s="4">
        <v>161592</v>
      </c>
      <c r="AE2515" s="26">
        <v>2510.34</v>
      </c>
      <c r="AF2515" s="26">
        <v>2510.34</v>
      </c>
      <c r="AG2515" s="4">
        <f t="shared" si="797"/>
        <v>2114000</v>
      </c>
      <c r="AH2515" s="16">
        <f t="shared" si="787"/>
        <v>4.7303689687795648E-3</v>
      </c>
      <c r="AI2515" s="15">
        <f t="shared" si="788"/>
        <v>0.67171239356669821</v>
      </c>
      <c r="AJ2515" s="15">
        <f t="shared" si="789"/>
        <v>0.67171239356669832</v>
      </c>
      <c r="AK2515" s="4">
        <f t="shared" si="790"/>
        <v>15073000</v>
      </c>
      <c r="AL2515" s="27">
        <f t="shared" si="791"/>
        <v>6.6343793538114506E-4</v>
      </c>
      <c r="AM2515" s="15">
        <f t="shared" si="798"/>
        <v>9.4208186824122603E-2</v>
      </c>
      <c r="AN2515" s="15">
        <f t="shared" si="799"/>
        <v>2.918198024474882E-5</v>
      </c>
    </row>
    <row r="2516" spans="1:40" x14ac:dyDescent="0.2">
      <c r="A2516" s="4" t="s">
        <v>4627</v>
      </c>
      <c r="B2516" s="3" t="s">
        <v>9</v>
      </c>
      <c r="C2516" s="6">
        <v>161606</v>
      </c>
      <c r="D2516" s="3" t="s">
        <v>346</v>
      </c>
      <c r="E2516" s="6">
        <v>161618</v>
      </c>
      <c r="F2516" s="3" t="s">
        <v>3321</v>
      </c>
      <c r="G2516" s="8">
        <v>6000</v>
      </c>
      <c r="H2516" s="6">
        <v>142</v>
      </c>
      <c r="I2516" s="6">
        <v>161111</v>
      </c>
      <c r="J2516" s="13">
        <v>45169</v>
      </c>
      <c r="K2516" s="9">
        <v>6000</v>
      </c>
      <c r="L2516" s="4" t="s">
        <v>4627</v>
      </c>
      <c r="M2516" s="4" t="s">
        <v>4632</v>
      </c>
      <c r="N2516" s="4">
        <f>VLOOKUP(I2516,BaseModelo!$A$2:$E$5075,5)</f>
        <v>1</v>
      </c>
      <c r="P2516" s="15">
        <v>142.00000000000003</v>
      </c>
      <c r="Q2516" s="4">
        <f>VLOOKUP(I2516,BaseModelo!$A$2:$E$5075,3)</f>
        <v>90</v>
      </c>
      <c r="R2516" s="4">
        <f t="shared" si="780"/>
        <v>32283000</v>
      </c>
      <c r="S2516" s="16">
        <f t="shared" si="781"/>
        <v>1.8585633305454884E-4</v>
      </c>
      <c r="T2516" s="4">
        <f t="shared" si="792"/>
        <v>2.6391599293745936E-2</v>
      </c>
      <c r="U2516" s="4">
        <f t="shared" si="793"/>
        <v>2.6391599293745942E-2</v>
      </c>
      <c r="V2516" s="6">
        <f t="shared" si="782"/>
        <v>0</v>
      </c>
      <c r="W2516" s="16" t="str">
        <f t="shared" si="783"/>
        <v/>
      </c>
      <c r="X2516" s="4" t="str">
        <f t="shared" si="794"/>
        <v/>
      </c>
      <c r="Y2516" s="4" t="str">
        <f t="shared" si="784"/>
        <v/>
      </c>
      <c r="Z2516" s="4">
        <f t="shared" si="785"/>
        <v>771000</v>
      </c>
      <c r="AA2516" s="16">
        <f t="shared" si="786"/>
        <v>7.7821011673151752E-3</v>
      </c>
      <c r="AB2516" s="15">
        <f t="shared" si="795"/>
        <v>1.1050583657587549</v>
      </c>
      <c r="AC2516" s="15">
        <f t="shared" si="796"/>
        <v>1.1050583657587552</v>
      </c>
      <c r="AD2516" s="4">
        <v>161606</v>
      </c>
      <c r="AE2516" s="26">
        <v>1503.37</v>
      </c>
      <c r="AF2516" s="26">
        <v>1503.37</v>
      </c>
      <c r="AG2516" s="4">
        <f t="shared" si="797"/>
        <v>681000</v>
      </c>
      <c r="AH2516" s="16">
        <f t="shared" si="787"/>
        <v>8.8105726872246704E-3</v>
      </c>
      <c r="AI2516" s="15">
        <f t="shared" si="788"/>
        <v>1.2511013215859033</v>
      </c>
      <c r="AJ2516" s="15">
        <f t="shared" si="789"/>
        <v>1.2511013215859035</v>
      </c>
      <c r="AK2516" s="4">
        <f t="shared" si="790"/>
        <v>15073000</v>
      </c>
      <c r="AL2516" s="27">
        <f t="shared" si="791"/>
        <v>3.9806276122868704E-4</v>
      </c>
      <c r="AM2516" s="15">
        <f t="shared" si="798"/>
        <v>5.6524912094473558E-2</v>
      </c>
      <c r="AN2516" s="15">
        <f t="shared" si="799"/>
        <v>1.0505512888109577E-5</v>
      </c>
    </row>
    <row r="2517" spans="1:40" x14ac:dyDescent="0.2">
      <c r="A2517" s="4" t="s">
        <v>4627</v>
      </c>
      <c r="B2517" s="3" t="s">
        <v>3</v>
      </c>
      <c r="C2517" s="6">
        <v>161653</v>
      </c>
      <c r="D2517" s="3" t="s">
        <v>37</v>
      </c>
      <c r="E2517" s="6">
        <v>161681</v>
      </c>
      <c r="F2517" s="3" t="s">
        <v>3325</v>
      </c>
      <c r="G2517" s="8">
        <v>6000</v>
      </c>
      <c r="H2517" s="6">
        <v>142</v>
      </c>
      <c r="I2517" s="6">
        <v>161506</v>
      </c>
      <c r="J2517" s="13">
        <v>45169</v>
      </c>
      <c r="K2517" s="9">
        <v>6000</v>
      </c>
      <c r="L2517" s="4" t="s">
        <v>4627</v>
      </c>
      <c r="M2517" s="4" t="s">
        <v>4632</v>
      </c>
      <c r="N2517" s="4">
        <f>VLOOKUP(I2517,BaseModelo!$A$2:$E$5075,5)</f>
        <v>4</v>
      </c>
      <c r="P2517" s="15">
        <v>142.00000000000003</v>
      </c>
      <c r="Q2517" s="4">
        <f>VLOOKUP(I2517,BaseModelo!$A$2:$E$5075,3)</f>
        <v>110</v>
      </c>
      <c r="R2517" s="4">
        <f t="shared" si="780"/>
        <v>32283000</v>
      </c>
      <c r="S2517" s="16">
        <f t="shared" si="781"/>
        <v>1.8585633305454884E-4</v>
      </c>
      <c r="T2517" s="4">
        <f t="shared" si="792"/>
        <v>2.6391599293745936E-2</v>
      </c>
      <c r="U2517" s="4">
        <f t="shared" si="793"/>
        <v>2.6391599293745942E-2</v>
      </c>
      <c r="V2517" s="6">
        <f t="shared" si="782"/>
        <v>0</v>
      </c>
      <c r="W2517" s="16" t="str">
        <f t="shared" si="783"/>
        <v/>
      </c>
      <c r="X2517" s="4" t="str">
        <f t="shared" si="794"/>
        <v/>
      </c>
      <c r="Y2517" s="4" t="str">
        <f t="shared" si="784"/>
        <v/>
      </c>
      <c r="Z2517" s="4">
        <f t="shared" si="785"/>
        <v>2331000</v>
      </c>
      <c r="AA2517" s="16">
        <f t="shared" si="786"/>
        <v>2.5740025740025739E-3</v>
      </c>
      <c r="AB2517" s="15">
        <f t="shared" si="795"/>
        <v>0.36550836550836552</v>
      </c>
      <c r="AC2517" s="15">
        <f t="shared" si="796"/>
        <v>0.36550836550836557</v>
      </c>
      <c r="AD2517" s="4">
        <v>161653</v>
      </c>
      <c r="AE2517" s="26">
        <v>1503.37</v>
      </c>
      <c r="AF2517" s="26">
        <v>1503.37</v>
      </c>
      <c r="AG2517" s="4">
        <f t="shared" si="797"/>
        <v>1421000</v>
      </c>
      <c r="AH2517" s="16">
        <f t="shared" si="787"/>
        <v>4.22237860661506E-3</v>
      </c>
      <c r="AI2517" s="15">
        <f t="shared" si="788"/>
        <v>0.59957776213933855</v>
      </c>
      <c r="AJ2517" s="15">
        <f t="shared" si="789"/>
        <v>0.59957776213933867</v>
      </c>
      <c r="AK2517" s="4">
        <f t="shared" si="790"/>
        <v>15073000</v>
      </c>
      <c r="AL2517" s="27">
        <f t="shared" si="791"/>
        <v>3.9806276122868704E-4</v>
      </c>
      <c r="AM2517" s="15">
        <f t="shared" si="798"/>
        <v>5.6524912094473558E-2</v>
      </c>
      <c r="AN2517" s="15">
        <f t="shared" si="799"/>
        <v>1.0505512888109577E-5</v>
      </c>
    </row>
    <row r="2518" spans="1:40" x14ac:dyDescent="0.2">
      <c r="A2518" s="4" t="s">
        <v>4628</v>
      </c>
      <c r="B2518" s="2" t="s">
        <v>4</v>
      </c>
      <c r="C2518" s="5">
        <v>161672</v>
      </c>
      <c r="D2518" s="2" t="s">
        <v>603</v>
      </c>
      <c r="E2518" s="5">
        <v>161674</v>
      </c>
      <c r="F2518" s="2" t="s">
        <v>3322</v>
      </c>
      <c r="G2518" s="7">
        <v>25000</v>
      </c>
      <c r="H2518" s="5">
        <v>75</v>
      </c>
      <c r="I2518" s="6">
        <v>161225</v>
      </c>
      <c r="J2518" s="13">
        <v>45169</v>
      </c>
      <c r="K2518" s="9">
        <v>7823.9123686841758</v>
      </c>
      <c r="L2518" s="4" t="s">
        <v>4628</v>
      </c>
      <c r="M2518" s="4" t="s">
        <v>4632</v>
      </c>
      <c r="N2518" s="4">
        <f>VLOOKUP(I2518,BaseModelo!$A$2:$E$5075,5)</f>
        <v>6</v>
      </c>
      <c r="P2518" s="15">
        <v>110.00000000000001</v>
      </c>
      <c r="Q2518" s="4">
        <f>VLOOKUP(I2518,BaseModelo!$A$2:$E$5075,3)</f>
        <v>115</v>
      </c>
      <c r="R2518" s="4">
        <f t="shared" si="780"/>
        <v>32283000</v>
      </c>
      <c r="S2518" s="16">
        <f t="shared" si="781"/>
        <v>7.7440138772728677E-4</v>
      </c>
      <c r="T2518" s="4">
        <f t="shared" si="792"/>
        <v>5.8080104079546509E-2</v>
      </c>
      <c r="U2518" s="4">
        <f t="shared" si="793"/>
        <v>8.5184152650001552E-2</v>
      </c>
      <c r="V2518" s="6">
        <f t="shared" si="782"/>
        <v>0</v>
      </c>
      <c r="W2518" s="16" t="str">
        <f t="shared" si="783"/>
        <v/>
      </c>
      <c r="X2518" s="4" t="str">
        <f t="shared" si="794"/>
        <v/>
      </c>
      <c r="Y2518" s="4" t="str">
        <f t="shared" si="784"/>
        <v/>
      </c>
      <c r="Z2518" s="4">
        <f t="shared" si="785"/>
        <v>4853000</v>
      </c>
      <c r="AA2518" s="16">
        <f t="shared" si="786"/>
        <v>5.1514527096641251E-3</v>
      </c>
      <c r="AB2518" s="15">
        <f t="shared" si="795"/>
        <v>0.3863589532248094</v>
      </c>
      <c r="AC2518" s="15">
        <f t="shared" si="796"/>
        <v>0.56665979806305389</v>
      </c>
      <c r="AD2518" s="4">
        <v>161672</v>
      </c>
      <c r="AE2518" s="26">
        <v>3193.06</v>
      </c>
      <c r="AF2518" s="26">
        <v>1852.1769932470115</v>
      </c>
      <c r="AG2518" s="4">
        <f t="shared" si="797"/>
        <v>2735000</v>
      </c>
      <c r="AH2518" s="16">
        <f t="shared" si="787"/>
        <v>9.140767824497258E-3</v>
      </c>
      <c r="AI2518" s="15">
        <f t="shared" si="788"/>
        <v>0.6855575868372944</v>
      </c>
      <c r="AJ2518" s="15">
        <f t="shared" si="789"/>
        <v>1.0054844606946984</v>
      </c>
      <c r="AK2518" s="4">
        <f t="shared" si="790"/>
        <v>16319000</v>
      </c>
      <c r="AL2518" s="27">
        <f t="shared" si="791"/>
        <v>1.5319566149886636E-3</v>
      </c>
      <c r="AM2518" s="15">
        <f t="shared" si="798"/>
        <v>0.11489674612414977</v>
      </c>
      <c r="AN2518" s="15">
        <f t="shared" si="799"/>
        <v>1.3049842614437399E-4</v>
      </c>
    </row>
    <row r="2519" spans="1:40" x14ac:dyDescent="0.2">
      <c r="A2519" s="4" t="s">
        <v>4628</v>
      </c>
      <c r="B2519" s="3" t="s">
        <v>4</v>
      </c>
      <c r="C2519" s="6">
        <v>161672</v>
      </c>
      <c r="D2519" s="3" t="s">
        <v>603</v>
      </c>
      <c r="E2519" s="6">
        <v>161679</v>
      </c>
      <c r="F2519" s="3" t="s">
        <v>3327</v>
      </c>
      <c r="G2519" s="8">
        <v>6000</v>
      </c>
      <c r="H2519" s="6">
        <v>142</v>
      </c>
      <c r="I2519" s="6">
        <v>160501</v>
      </c>
      <c r="J2519" s="13">
        <v>45169</v>
      </c>
      <c r="K2519" s="9">
        <v>1877.7389684842021</v>
      </c>
      <c r="L2519" s="4" t="s">
        <v>4628</v>
      </c>
      <c r="M2519" s="4" t="s">
        <v>4632</v>
      </c>
      <c r="N2519" s="4">
        <f>VLOOKUP(I2519,BaseModelo!$A$2:$E$5075,5)</f>
        <v>7</v>
      </c>
      <c r="P2519" s="15">
        <v>142.00000000000003</v>
      </c>
      <c r="Q2519" s="4">
        <f>VLOOKUP(I2519,BaseModelo!$A$2:$E$5075,3)</f>
        <v>127</v>
      </c>
      <c r="R2519" s="4">
        <f t="shared" si="780"/>
        <v>32283000</v>
      </c>
      <c r="S2519" s="16">
        <f t="shared" si="781"/>
        <v>1.8585633305454884E-4</v>
      </c>
      <c r="T2519" s="4">
        <f t="shared" si="792"/>
        <v>2.6391599293745936E-2</v>
      </c>
      <c r="U2519" s="4">
        <f t="shared" si="793"/>
        <v>2.6391599293745942E-2</v>
      </c>
      <c r="V2519" s="6">
        <f t="shared" si="782"/>
        <v>0</v>
      </c>
      <c r="W2519" s="16" t="str">
        <f t="shared" si="783"/>
        <v/>
      </c>
      <c r="X2519" s="4" t="str">
        <f t="shared" si="794"/>
        <v/>
      </c>
      <c r="Y2519" s="4" t="str">
        <f t="shared" si="784"/>
        <v/>
      </c>
      <c r="Z2519" s="4">
        <f t="shared" si="785"/>
        <v>4022000</v>
      </c>
      <c r="AA2519" s="16">
        <f t="shared" si="786"/>
        <v>1.4917951268025858E-3</v>
      </c>
      <c r="AB2519" s="15">
        <f t="shared" si="795"/>
        <v>0.21183490800596719</v>
      </c>
      <c r="AC2519" s="15">
        <f t="shared" si="796"/>
        <v>0.21183490800596722</v>
      </c>
      <c r="AD2519" s="4">
        <v>161672</v>
      </c>
      <c r="AE2519" s="26">
        <v>1503.37</v>
      </c>
      <c r="AF2519" s="26">
        <v>872.04979747883203</v>
      </c>
      <c r="AG2519" s="4">
        <f t="shared" si="797"/>
        <v>2184000</v>
      </c>
      <c r="AH2519" s="16">
        <f t="shared" si="787"/>
        <v>2.7472527472527475E-3</v>
      </c>
      <c r="AI2519" s="15">
        <f t="shared" si="788"/>
        <v>0.39010989010989017</v>
      </c>
      <c r="AJ2519" s="15">
        <f t="shared" si="789"/>
        <v>0.39010989010989022</v>
      </c>
      <c r="AK2519" s="4">
        <f t="shared" si="790"/>
        <v>16319000</v>
      </c>
      <c r="AL2519" s="27">
        <f t="shared" si="791"/>
        <v>3.6766958759727926E-4</v>
      </c>
      <c r="AM2519" s="15">
        <f t="shared" si="798"/>
        <v>5.2209081438813656E-2</v>
      </c>
      <c r="AN2519" s="15">
        <f t="shared" si="799"/>
        <v>9.7033884283642175E-6</v>
      </c>
    </row>
    <row r="2520" spans="1:40" x14ac:dyDescent="0.2">
      <c r="A2520" s="4" t="s">
        <v>4628</v>
      </c>
      <c r="B2520" s="3" t="s">
        <v>4</v>
      </c>
      <c r="C2520" s="6">
        <v>161672</v>
      </c>
      <c r="D2520" s="3" t="s">
        <v>603</v>
      </c>
      <c r="E2520" s="6">
        <v>161673</v>
      </c>
      <c r="F2520" s="3" t="s">
        <v>3329</v>
      </c>
      <c r="G2520" s="8">
        <v>7000</v>
      </c>
      <c r="H2520" s="6">
        <v>75</v>
      </c>
      <c r="I2520" s="6">
        <v>161227</v>
      </c>
      <c r="J2520" s="13">
        <v>45169</v>
      </c>
      <c r="K2520" s="9">
        <v>2190.6954632315692</v>
      </c>
      <c r="L2520" s="4" t="s">
        <v>4628</v>
      </c>
      <c r="M2520" s="4" t="s">
        <v>4632</v>
      </c>
      <c r="N2520" s="4">
        <f>VLOOKUP(I2520,BaseModelo!$A$2:$E$5075,5)</f>
        <v>5</v>
      </c>
      <c r="P2520" s="15">
        <v>142.00000000000003</v>
      </c>
      <c r="Q2520" s="4">
        <f>VLOOKUP(I2520,BaseModelo!$A$2:$E$5075,3)</f>
        <v>110</v>
      </c>
      <c r="R2520" s="4">
        <f t="shared" si="780"/>
        <v>32283000</v>
      </c>
      <c r="S2520" s="16">
        <f t="shared" si="781"/>
        <v>2.168323885636403E-4</v>
      </c>
      <c r="T2520" s="4">
        <f t="shared" si="792"/>
        <v>1.6262429142273022E-2</v>
      </c>
      <c r="U2520" s="4">
        <f t="shared" si="793"/>
        <v>3.0790199176036929E-2</v>
      </c>
      <c r="V2520" s="6">
        <f t="shared" si="782"/>
        <v>0</v>
      </c>
      <c r="W2520" s="16" t="str">
        <f t="shared" si="783"/>
        <v/>
      </c>
      <c r="X2520" s="4" t="str">
        <f t="shared" si="794"/>
        <v/>
      </c>
      <c r="Y2520" s="4" t="str">
        <f t="shared" si="784"/>
        <v/>
      </c>
      <c r="Z2520" s="4">
        <f t="shared" si="785"/>
        <v>4058000</v>
      </c>
      <c r="AA2520" s="16">
        <f t="shared" si="786"/>
        <v>1.7249876786594382E-3</v>
      </c>
      <c r="AB2520" s="15">
        <f t="shared" si="795"/>
        <v>0.12937407589945787</v>
      </c>
      <c r="AC2520" s="15">
        <f t="shared" si="796"/>
        <v>0.24494825036964027</v>
      </c>
      <c r="AD2520" s="4">
        <v>161672</v>
      </c>
      <c r="AE2520" s="26">
        <v>903.34</v>
      </c>
      <c r="AF2520" s="26">
        <v>523.99440194664533</v>
      </c>
      <c r="AG2520" s="4">
        <f t="shared" si="797"/>
        <v>2193000</v>
      </c>
      <c r="AH2520" s="16">
        <f t="shared" si="787"/>
        <v>3.1919744642042863E-3</v>
      </c>
      <c r="AI2520" s="15">
        <f t="shared" si="788"/>
        <v>0.23939808481532149</v>
      </c>
      <c r="AJ2520" s="15">
        <f t="shared" si="789"/>
        <v>0.45326037391700874</v>
      </c>
      <c r="AK2520" s="4">
        <f t="shared" si="790"/>
        <v>16319000</v>
      </c>
      <c r="AL2520" s="27">
        <f t="shared" si="791"/>
        <v>4.289478521968258E-4</v>
      </c>
      <c r="AM2520" s="15">
        <f t="shared" si="798"/>
        <v>3.2171088914761933E-2</v>
      </c>
      <c r="AN2520" s="15">
        <f t="shared" si="799"/>
        <v>1.3207389805273516E-5</v>
      </c>
    </row>
    <row r="2521" spans="1:40" x14ac:dyDescent="0.2">
      <c r="A2521" s="4" t="s">
        <v>4628</v>
      </c>
      <c r="B2521" s="3" t="s">
        <v>4</v>
      </c>
      <c r="C2521" s="6">
        <v>161672</v>
      </c>
      <c r="D2521" s="3" t="s">
        <v>603</v>
      </c>
      <c r="E2521" s="6">
        <v>161676</v>
      </c>
      <c r="F2521" s="3" t="s">
        <v>3330</v>
      </c>
      <c r="G2521" s="8">
        <v>11000</v>
      </c>
      <c r="H2521" s="6">
        <v>75</v>
      </c>
      <c r="I2521" s="6">
        <v>161115</v>
      </c>
      <c r="J2521" s="13">
        <v>45169</v>
      </c>
      <c r="K2521" s="9">
        <v>3442.5214422210374</v>
      </c>
      <c r="L2521" s="4" t="s">
        <v>4628</v>
      </c>
      <c r="M2521" s="4" t="s">
        <v>4632</v>
      </c>
      <c r="N2521" s="4">
        <f>VLOOKUP(I2521,BaseModelo!$A$2:$E$5075,5)</f>
        <v>4</v>
      </c>
      <c r="P2521" s="15">
        <v>132</v>
      </c>
      <c r="Q2521" s="4">
        <f>VLOOKUP(I2521,BaseModelo!$A$2:$E$5075,3)</f>
        <v>110</v>
      </c>
      <c r="R2521" s="4">
        <f t="shared" si="780"/>
        <v>32283000</v>
      </c>
      <c r="S2521" s="16">
        <f t="shared" si="781"/>
        <v>3.4073661060000617E-4</v>
      </c>
      <c r="T2521" s="4">
        <f t="shared" si="792"/>
        <v>2.5555245795000462E-2</v>
      </c>
      <c r="U2521" s="4">
        <f t="shared" si="793"/>
        <v>4.4977232599200813E-2</v>
      </c>
      <c r="V2521" s="6">
        <f t="shared" si="782"/>
        <v>0</v>
      </c>
      <c r="W2521" s="16" t="str">
        <f t="shared" si="783"/>
        <v/>
      </c>
      <c r="X2521" s="4" t="str">
        <f t="shared" si="794"/>
        <v/>
      </c>
      <c r="Y2521" s="4" t="str">
        <f t="shared" si="784"/>
        <v/>
      </c>
      <c r="Z2521" s="4">
        <f t="shared" si="785"/>
        <v>2331000</v>
      </c>
      <c r="AA2521" s="16">
        <f t="shared" si="786"/>
        <v>4.7190047190047192E-3</v>
      </c>
      <c r="AB2521" s="15">
        <f t="shared" si="795"/>
        <v>0.35392535392535396</v>
      </c>
      <c r="AC2521" s="15">
        <f t="shared" si="796"/>
        <v>0.62290862290862292</v>
      </c>
      <c r="AD2521" s="4">
        <v>161672</v>
      </c>
      <c r="AE2521" s="26">
        <v>1413.89</v>
      </c>
      <c r="AF2521" s="26">
        <v>820.14573136177125</v>
      </c>
      <c r="AG2521" s="4">
        <f t="shared" si="797"/>
        <v>858000</v>
      </c>
      <c r="AH2521" s="16">
        <f t="shared" si="787"/>
        <v>1.282051282051282E-2</v>
      </c>
      <c r="AI2521" s="15">
        <f t="shared" si="788"/>
        <v>0.96153846153846145</v>
      </c>
      <c r="AJ2521" s="15">
        <f t="shared" si="789"/>
        <v>1.6923076923076923</v>
      </c>
      <c r="AK2521" s="4">
        <f t="shared" si="790"/>
        <v>16319000</v>
      </c>
      <c r="AL2521" s="27">
        <f t="shared" si="791"/>
        <v>6.7406091059501192E-4</v>
      </c>
      <c r="AM2521" s="15">
        <f t="shared" si="798"/>
        <v>5.0554568294625894E-2</v>
      </c>
      <c r="AN2521" s="15">
        <f t="shared" si="799"/>
        <v>3.0317394361860955E-5</v>
      </c>
    </row>
    <row r="2522" spans="1:40" x14ac:dyDescent="0.2">
      <c r="A2522" s="4" t="s">
        <v>4628</v>
      </c>
      <c r="B2522" s="3" t="s">
        <v>4</v>
      </c>
      <c r="C2522" s="6">
        <v>161672</v>
      </c>
      <c r="D2522" s="3" t="s">
        <v>603</v>
      </c>
      <c r="E2522" s="6">
        <v>161677</v>
      </c>
      <c r="F2522" s="3" t="s">
        <v>3331</v>
      </c>
      <c r="G2522" s="8">
        <v>14000</v>
      </c>
      <c r="H2522" s="6">
        <v>75</v>
      </c>
      <c r="I2522" s="6">
        <v>161144</v>
      </c>
      <c r="J2522" s="13">
        <v>45169</v>
      </c>
      <c r="K2522" s="9">
        <v>4381.3909264631384</v>
      </c>
      <c r="L2522" s="4" t="s">
        <v>4628</v>
      </c>
      <c r="M2522" s="4" t="s">
        <v>4632</v>
      </c>
      <c r="N2522" s="4">
        <f>VLOOKUP(I2522,BaseModelo!$A$2:$E$5075,5)</f>
        <v>6</v>
      </c>
      <c r="P2522" s="15">
        <v>132</v>
      </c>
      <c r="Q2522" s="4">
        <f>VLOOKUP(I2522,BaseModelo!$A$2:$E$5075,3)</f>
        <v>115</v>
      </c>
      <c r="R2522" s="4">
        <f t="shared" si="780"/>
        <v>32283000</v>
      </c>
      <c r="S2522" s="16">
        <f t="shared" si="781"/>
        <v>4.336647771272806E-4</v>
      </c>
      <c r="T2522" s="4">
        <f t="shared" si="792"/>
        <v>3.2524858284546043E-2</v>
      </c>
      <c r="U2522" s="4">
        <f t="shared" si="793"/>
        <v>5.7243750580801042E-2</v>
      </c>
      <c r="V2522" s="6">
        <f t="shared" si="782"/>
        <v>0</v>
      </c>
      <c r="W2522" s="16" t="str">
        <f t="shared" si="783"/>
        <v/>
      </c>
      <c r="X2522" s="4" t="str">
        <f t="shared" si="794"/>
        <v/>
      </c>
      <c r="Y2522" s="4" t="str">
        <f t="shared" si="784"/>
        <v/>
      </c>
      <c r="Z2522" s="4">
        <f t="shared" si="785"/>
        <v>4853000</v>
      </c>
      <c r="AA2522" s="16">
        <f t="shared" si="786"/>
        <v>2.8848135174119102E-3</v>
      </c>
      <c r="AB2522" s="15">
        <f t="shared" si="795"/>
        <v>0.21636101380589326</v>
      </c>
      <c r="AC2522" s="15">
        <f t="shared" si="796"/>
        <v>0.38079538429837212</v>
      </c>
      <c r="AD2522" s="4">
        <v>161672</v>
      </c>
      <c r="AE2522" s="26">
        <v>1793.1</v>
      </c>
      <c r="AF2522" s="26">
        <v>1040.1115439707416</v>
      </c>
      <c r="AG2522" s="4">
        <f t="shared" si="797"/>
        <v>2735000</v>
      </c>
      <c r="AH2522" s="16">
        <f t="shared" si="787"/>
        <v>5.1188299817184644E-3</v>
      </c>
      <c r="AI2522" s="15">
        <f t="shared" si="788"/>
        <v>0.38391224862888484</v>
      </c>
      <c r="AJ2522" s="15">
        <f t="shared" si="789"/>
        <v>0.67568555758683735</v>
      </c>
      <c r="AK2522" s="4">
        <f t="shared" si="790"/>
        <v>16319000</v>
      </c>
      <c r="AL2522" s="27">
        <f t="shared" si="791"/>
        <v>8.578957043936516E-4</v>
      </c>
      <c r="AM2522" s="15">
        <f t="shared" si="798"/>
        <v>6.4342177829523867E-2</v>
      </c>
      <c r="AN2522" s="15">
        <f t="shared" si="799"/>
        <v>4.9109167726650813E-5</v>
      </c>
    </row>
    <row r="2523" spans="1:40" x14ac:dyDescent="0.2">
      <c r="A2523" s="4" t="s">
        <v>4627</v>
      </c>
      <c r="B2523" s="3" t="s">
        <v>8</v>
      </c>
      <c r="C2523" s="6">
        <v>161715</v>
      </c>
      <c r="D2523" s="3" t="s">
        <v>40</v>
      </c>
      <c r="E2523" s="6">
        <v>161724</v>
      </c>
      <c r="F2523" s="3" t="s">
        <v>3326</v>
      </c>
      <c r="G2523" s="8">
        <v>5000</v>
      </c>
      <c r="H2523" s="6">
        <v>147</v>
      </c>
      <c r="I2523" s="6">
        <v>161338</v>
      </c>
      <c r="J2523" s="13">
        <v>45169</v>
      </c>
      <c r="K2523" s="9">
        <v>4340.3802873239165</v>
      </c>
      <c r="L2523" s="4" t="s">
        <v>4627</v>
      </c>
      <c r="M2523" s="4" t="s">
        <v>4632</v>
      </c>
      <c r="N2523" s="4">
        <f>VLOOKUP(I2523,BaseModelo!$A$2:$E$5075,5)</f>
        <v>7</v>
      </c>
      <c r="P2523" s="15">
        <v>147</v>
      </c>
      <c r="Q2523" s="4">
        <f>VLOOKUP(I2523,BaseModelo!$A$2:$E$5075,3)</f>
        <v>127</v>
      </c>
      <c r="R2523" s="4">
        <f t="shared" si="780"/>
        <v>32283000</v>
      </c>
      <c r="S2523" s="16">
        <f t="shared" si="781"/>
        <v>1.5488027754545735E-4</v>
      </c>
      <c r="T2523" s="4">
        <f t="shared" si="792"/>
        <v>2.2767400799182231E-2</v>
      </c>
      <c r="U2523" s="4">
        <f t="shared" si="793"/>
        <v>2.2767400799182231E-2</v>
      </c>
      <c r="V2523" s="6">
        <f t="shared" si="782"/>
        <v>0</v>
      </c>
      <c r="W2523" s="16" t="str">
        <f t="shared" si="783"/>
        <v/>
      </c>
      <c r="X2523" s="4" t="str">
        <f t="shared" si="794"/>
        <v/>
      </c>
      <c r="Y2523" s="4" t="str">
        <f t="shared" si="784"/>
        <v/>
      </c>
      <c r="Z2523" s="4">
        <f t="shared" si="785"/>
        <v>4022000</v>
      </c>
      <c r="AA2523" s="16">
        <f t="shared" si="786"/>
        <v>1.2431626056688214E-3</v>
      </c>
      <c r="AB2523" s="15">
        <f t="shared" si="795"/>
        <v>0.18274490303331675</v>
      </c>
      <c r="AC2523" s="15">
        <f t="shared" si="796"/>
        <v>0.18274490303331675</v>
      </c>
      <c r="AD2523" s="4">
        <v>161715</v>
      </c>
      <c r="AE2523" s="26">
        <v>1303.3399999999999</v>
      </c>
      <c r="AF2523" s="26">
        <v>1271.3054628654193</v>
      </c>
      <c r="AG2523" s="4">
        <f t="shared" si="797"/>
        <v>1778000</v>
      </c>
      <c r="AH2523" s="16">
        <f t="shared" si="787"/>
        <v>2.8121484814398199E-3</v>
      </c>
      <c r="AI2523" s="15">
        <f t="shared" si="788"/>
        <v>0.41338582677165353</v>
      </c>
      <c r="AJ2523" s="15">
        <f t="shared" si="789"/>
        <v>0.41338582677165353</v>
      </c>
      <c r="AK2523" s="4">
        <f t="shared" si="790"/>
        <v>15073000</v>
      </c>
      <c r="AL2523" s="27">
        <f t="shared" si="791"/>
        <v>3.3171896769057253E-4</v>
      </c>
      <c r="AM2523" s="15">
        <f t="shared" si="798"/>
        <v>4.8762688250514163E-2</v>
      </c>
      <c r="AN2523" s="15">
        <f t="shared" si="799"/>
        <v>7.5523786901022457E-6</v>
      </c>
    </row>
    <row r="2524" spans="1:40" x14ac:dyDescent="0.2">
      <c r="A2524" s="4" t="s">
        <v>4629</v>
      </c>
      <c r="B2524" s="2" t="s">
        <v>2</v>
      </c>
      <c r="C2524" s="5">
        <v>161758</v>
      </c>
      <c r="D2524" s="2" t="s">
        <v>611</v>
      </c>
      <c r="E2524" s="5">
        <v>161759</v>
      </c>
      <c r="F2524" s="2" t="s">
        <v>3362</v>
      </c>
      <c r="G2524" s="7">
        <v>7000</v>
      </c>
      <c r="H2524" s="5">
        <v>142</v>
      </c>
      <c r="I2524" s="6">
        <v>161110</v>
      </c>
      <c r="J2524" s="13">
        <v>45169</v>
      </c>
      <c r="K2524" s="9">
        <v>3065.6443021008809</v>
      </c>
      <c r="L2524" s="4" t="s">
        <v>4629</v>
      </c>
      <c r="M2524" s="4" t="s">
        <v>4632</v>
      </c>
      <c r="N2524" s="4">
        <f>VLOOKUP(I2524,BaseModelo!$A$2:$E$5075,5)</f>
        <v>1</v>
      </c>
      <c r="P2524" s="15">
        <v>142.00000000000003</v>
      </c>
      <c r="Q2524" s="4">
        <f>VLOOKUP(I2524,BaseModelo!$A$2:$E$5075,3)</f>
        <v>90</v>
      </c>
      <c r="R2524" s="4">
        <f t="shared" si="780"/>
        <v>32283000</v>
      </c>
      <c r="S2524" s="16">
        <f t="shared" si="781"/>
        <v>2.168323885636403E-4</v>
      </c>
      <c r="T2524" s="4">
        <f t="shared" si="792"/>
        <v>3.0790199176036922E-2</v>
      </c>
      <c r="U2524" s="4">
        <f t="shared" si="793"/>
        <v>3.0790199176036929E-2</v>
      </c>
      <c r="V2524" s="6">
        <f t="shared" si="782"/>
        <v>0</v>
      </c>
      <c r="W2524" s="16" t="str">
        <f t="shared" si="783"/>
        <v/>
      </c>
      <c r="X2524" s="4" t="str">
        <f t="shared" si="794"/>
        <v/>
      </c>
      <c r="Y2524" s="4" t="str">
        <f t="shared" si="784"/>
        <v/>
      </c>
      <c r="Z2524" s="4">
        <f t="shared" si="785"/>
        <v>771000</v>
      </c>
      <c r="AA2524" s="16">
        <f t="shared" si="786"/>
        <v>9.0791180285343717E-3</v>
      </c>
      <c r="AB2524" s="15">
        <f t="shared" si="795"/>
        <v>1.2892347600518808</v>
      </c>
      <c r="AC2524" s="15">
        <f t="shared" si="796"/>
        <v>1.289234760051881</v>
      </c>
      <c r="AD2524" s="4">
        <v>161758</v>
      </c>
      <c r="AE2524" s="26">
        <v>1758.65</v>
      </c>
      <c r="AF2524" s="26">
        <v>1302.6357594482051</v>
      </c>
      <c r="AG2524" s="4">
        <f t="shared" si="797"/>
        <v>13000</v>
      </c>
      <c r="AH2524" s="16">
        <f t="shared" si="787"/>
        <v>0.53846153846153844</v>
      </c>
      <c r="AI2524" s="15">
        <f t="shared" si="788"/>
        <v>76.461538461538453</v>
      </c>
      <c r="AJ2524" s="15">
        <f t="shared" si="789"/>
        <v>76.461538461538467</v>
      </c>
      <c r="AK2524" s="4">
        <f t="shared" si="790"/>
        <v>891000</v>
      </c>
      <c r="AL2524" s="27">
        <f t="shared" si="791"/>
        <v>7.8563411896745237E-3</v>
      </c>
      <c r="AM2524" s="15">
        <f t="shared" si="798"/>
        <v>1.1156004489337823</v>
      </c>
      <c r="AN2524" s="15">
        <f t="shared" si="799"/>
        <v>2.4189831002498151E-4</v>
      </c>
    </row>
    <row r="2525" spans="1:40" x14ac:dyDescent="0.2">
      <c r="A2525" s="4" t="s">
        <v>4629</v>
      </c>
      <c r="B2525" s="3" t="s">
        <v>2</v>
      </c>
      <c r="C2525" s="6">
        <v>161758</v>
      </c>
      <c r="D2525" s="3" t="s">
        <v>611</v>
      </c>
      <c r="E2525" s="6">
        <v>161760</v>
      </c>
      <c r="F2525" s="3" t="s">
        <v>3376</v>
      </c>
      <c r="G2525" s="8">
        <v>6000</v>
      </c>
      <c r="H2525" s="6">
        <v>142</v>
      </c>
      <c r="I2525" s="6">
        <v>161092</v>
      </c>
      <c r="J2525" s="13">
        <v>45169</v>
      </c>
      <c r="K2525" s="9">
        <v>2627.6951160864692</v>
      </c>
      <c r="L2525" s="4" t="s">
        <v>4629</v>
      </c>
      <c r="M2525" s="4" t="s">
        <v>4632</v>
      </c>
      <c r="N2525" s="4">
        <f>VLOOKUP(I2525,BaseModelo!$A$2:$E$5075,5)</f>
        <v>6</v>
      </c>
      <c r="P2525" s="15">
        <v>142.00000000000003</v>
      </c>
      <c r="Q2525" s="4">
        <f>VLOOKUP(I2525,BaseModelo!$A$2:$E$5075,3)</f>
        <v>115</v>
      </c>
      <c r="R2525" s="4">
        <f t="shared" si="780"/>
        <v>32283000</v>
      </c>
      <c r="S2525" s="16">
        <f t="shared" si="781"/>
        <v>1.8585633305454884E-4</v>
      </c>
      <c r="T2525" s="4">
        <f t="shared" si="792"/>
        <v>2.6391599293745936E-2</v>
      </c>
      <c r="U2525" s="4">
        <f t="shared" si="793"/>
        <v>2.6391599293745942E-2</v>
      </c>
      <c r="V2525" s="6">
        <f t="shared" si="782"/>
        <v>0</v>
      </c>
      <c r="W2525" s="16" t="str">
        <f t="shared" si="783"/>
        <v/>
      </c>
      <c r="X2525" s="4" t="str">
        <f t="shared" si="794"/>
        <v/>
      </c>
      <c r="Y2525" s="4" t="str">
        <f t="shared" si="784"/>
        <v/>
      </c>
      <c r="Z2525" s="4">
        <f t="shared" si="785"/>
        <v>4853000</v>
      </c>
      <c r="AA2525" s="16">
        <f t="shared" si="786"/>
        <v>1.2363486503193901E-3</v>
      </c>
      <c r="AB2525" s="15">
        <f t="shared" si="795"/>
        <v>0.17556150834535339</v>
      </c>
      <c r="AC2525" s="15">
        <f t="shared" si="796"/>
        <v>0.17556150834535342</v>
      </c>
      <c r="AD2525" s="4">
        <v>161758</v>
      </c>
      <c r="AE2525" s="26">
        <v>1503.37</v>
      </c>
      <c r="AF2525" s="26">
        <v>1113.5493257223711</v>
      </c>
      <c r="AG2525" s="4">
        <f t="shared" si="797"/>
        <v>125000</v>
      </c>
      <c r="AH2525" s="16">
        <f t="shared" si="787"/>
        <v>4.8000000000000001E-2</v>
      </c>
      <c r="AI2525" s="15">
        <f t="shared" si="788"/>
        <v>6.8159999999999998</v>
      </c>
      <c r="AJ2525" s="15">
        <f t="shared" si="789"/>
        <v>6.8160000000000016</v>
      </c>
      <c r="AK2525" s="4">
        <f t="shared" si="790"/>
        <v>891000</v>
      </c>
      <c r="AL2525" s="27">
        <f t="shared" si="791"/>
        <v>6.7340067340067337E-3</v>
      </c>
      <c r="AM2525" s="15">
        <f t="shared" si="798"/>
        <v>0.95622895622895621</v>
      </c>
      <c r="AN2525" s="15">
        <f t="shared" si="799"/>
        <v>1.7772120736529254E-4</v>
      </c>
    </row>
    <row r="2526" spans="1:40" x14ac:dyDescent="0.2">
      <c r="A2526" s="4" t="s">
        <v>4629</v>
      </c>
      <c r="B2526" s="3" t="s">
        <v>2</v>
      </c>
      <c r="C2526" s="6">
        <v>161758</v>
      </c>
      <c r="D2526" s="3" t="s">
        <v>611</v>
      </c>
      <c r="E2526" s="6">
        <v>161761</v>
      </c>
      <c r="F2526" s="3" t="s">
        <v>3377</v>
      </c>
      <c r="G2526" s="8">
        <v>6000</v>
      </c>
      <c r="H2526" s="6">
        <v>142</v>
      </c>
      <c r="I2526" s="6">
        <v>161130</v>
      </c>
      <c r="J2526" s="13">
        <v>45169</v>
      </c>
      <c r="K2526" s="9">
        <v>2627.6951160864692</v>
      </c>
      <c r="L2526" s="4" t="s">
        <v>4629</v>
      </c>
      <c r="M2526" s="4" t="s">
        <v>4632</v>
      </c>
      <c r="N2526" s="4">
        <f>VLOOKUP(I2526,BaseModelo!$A$2:$E$5075,5)</f>
        <v>4</v>
      </c>
      <c r="P2526" s="15">
        <v>142.00000000000003</v>
      </c>
      <c r="Q2526" s="4">
        <f>VLOOKUP(I2526,BaseModelo!$A$2:$E$5075,3)</f>
        <v>110</v>
      </c>
      <c r="R2526" s="4">
        <f t="shared" si="780"/>
        <v>32283000</v>
      </c>
      <c r="S2526" s="16">
        <f t="shared" si="781"/>
        <v>1.8585633305454884E-4</v>
      </c>
      <c r="T2526" s="4">
        <f t="shared" si="792"/>
        <v>2.6391599293745936E-2</v>
      </c>
      <c r="U2526" s="4">
        <f t="shared" si="793"/>
        <v>2.6391599293745942E-2</v>
      </c>
      <c r="V2526" s="6">
        <f t="shared" si="782"/>
        <v>0</v>
      </c>
      <c r="W2526" s="16" t="str">
        <f t="shared" si="783"/>
        <v/>
      </c>
      <c r="X2526" s="4" t="str">
        <f t="shared" si="794"/>
        <v/>
      </c>
      <c r="Y2526" s="4" t="str">
        <f t="shared" si="784"/>
        <v/>
      </c>
      <c r="Z2526" s="4">
        <f t="shared" si="785"/>
        <v>2331000</v>
      </c>
      <c r="AA2526" s="16">
        <f t="shared" si="786"/>
        <v>2.5740025740025739E-3</v>
      </c>
      <c r="AB2526" s="15">
        <f t="shared" si="795"/>
        <v>0.36550836550836552</v>
      </c>
      <c r="AC2526" s="15">
        <f t="shared" si="796"/>
        <v>0.36550836550836557</v>
      </c>
      <c r="AD2526" s="4">
        <v>161758</v>
      </c>
      <c r="AE2526" s="26">
        <v>1503.37</v>
      </c>
      <c r="AF2526" s="26">
        <v>1113.5493257223711</v>
      </c>
      <c r="AG2526" s="4">
        <f t="shared" si="797"/>
        <v>52000</v>
      </c>
      <c r="AH2526" s="16">
        <f t="shared" si="787"/>
        <v>0.11538461538461539</v>
      </c>
      <c r="AI2526" s="15">
        <f t="shared" si="788"/>
        <v>16.384615384615387</v>
      </c>
      <c r="AJ2526" s="15">
        <f t="shared" si="789"/>
        <v>16.38461538461539</v>
      </c>
      <c r="AK2526" s="4">
        <f t="shared" si="790"/>
        <v>891000</v>
      </c>
      <c r="AL2526" s="27">
        <f t="shared" si="791"/>
        <v>6.7340067340067337E-3</v>
      </c>
      <c r="AM2526" s="15">
        <f t="shared" si="798"/>
        <v>0.95622895622895621</v>
      </c>
      <c r="AN2526" s="15">
        <f t="shared" si="799"/>
        <v>1.7772120736529254E-4</v>
      </c>
    </row>
    <row r="2527" spans="1:40" x14ac:dyDescent="0.2">
      <c r="A2527" s="4" t="s">
        <v>4629</v>
      </c>
      <c r="B2527" s="3" t="s">
        <v>2</v>
      </c>
      <c r="C2527" s="6">
        <v>161758</v>
      </c>
      <c r="D2527" s="3" t="s">
        <v>611</v>
      </c>
      <c r="E2527" s="6">
        <v>161762</v>
      </c>
      <c r="F2527" s="3" t="s">
        <v>3378</v>
      </c>
      <c r="G2527" s="8">
        <v>8000</v>
      </c>
      <c r="H2527" s="6">
        <v>142</v>
      </c>
      <c r="I2527" s="6">
        <v>161251</v>
      </c>
      <c r="J2527" s="13">
        <v>45169</v>
      </c>
      <c r="K2527" s="9">
        <v>3503.5934881152921</v>
      </c>
      <c r="L2527" s="4" t="s">
        <v>4629</v>
      </c>
      <c r="M2527" s="4" t="s">
        <v>4632</v>
      </c>
      <c r="N2527" s="4">
        <f>VLOOKUP(I2527,BaseModelo!$A$2:$E$5075,5)</f>
        <v>5</v>
      </c>
      <c r="P2527" s="15">
        <v>142.00000000000003</v>
      </c>
      <c r="Q2527" s="4">
        <f>VLOOKUP(I2527,BaseModelo!$A$2:$E$5075,3)</f>
        <v>110</v>
      </c>
      <c r="R2527" s="4">
        <f t="shared" si="780"/>
        <v>32283000</v>
      </c>
      <c r="S2527" s="16">
        <f t="shared" si="781"/>
        <v>2.4780844407273179E-4</v>
      </c>
      <c r="T2527" s="4">
        <f t="shared" si="792"/>
        <v>3.5188799058327912E-2</v>
      </c>
      <c r="U2527" s="4">
        <f t="shared" si="793"/>
        <v>3.5188799058327919E-2</v>
      </c>
      <c r="V2527" s="6">
        <f t="shared" si="782"/>
        <v>0</v>
      </c>
      <c r="W2527" s="16" t="str">
        <f t="shared" si="783"/>
        <v/>
      </c>
      <c r="X2527" s="4" t="str">
        <f t="shared" si="794"/>
        <v/>
      </c>
      <c r="Y2527" s="4" t="str">
        <f t="shared" si="784"/>
        <v/>
      </c>
      <c r="Z2527" s="4">
        <f t="shared" si="785"/>
        <v>4058000</v>
      </c>
      <c r="AA2527" s="16">
        <f t="shared" si="786"/>
        <v>1.9714144898965009E-3</v>
      </c>
      <c r="AB2527" s="15">
        <f t="shared" si="795"/>
        <v>0.27994085756530313</v>
      </c>
      <c r="AC2527" s="15">
        <f t="shared" si="796"/>
        <v>0.27994085756530318</v>
      </c>
      <c r="AD2527" s="4">
        <v>161758</v>
      </c>
      <c r="AE2527" s="26">
        <v>2013.74</v>
      </c>
      <c r="AF2527" s="26">
        <v>1491.5814597738199</v>
      </c>
      <c r="AG2527" s="4">
        <f t="shared" si="797"/>
        <v>97000</v>
      </c>
      <c r="AH2527" s="16">
        <f t="shared" si="787"/>
        <v>8.247422680412371E-2</v>
      </c>
      <c r="AI2527" s="15">
        <f t="shared" si="788"/>
        <v>11.711340206185566</v>
      </c>
      <c r="AJ2527" s="15">
        <f t="shared" si="789"/>
        <v>11.71134020618557</v>
      </c>
      <c r="AK2527" s="4">
        <f t="shared" si="790"/>
        <v>891000</v>
      </c>
      <c r="AL2527" s="27">
        <f t="shared" si="791"/>
        <v>8.9786756453423128E-3</v>
      </c>
      <c r="AM2527" s="15">
        <f t="shared" si="798"/>
        <v>1.2749719416386085</v>
      </c>
      <c r="AN2527" s="15">
        <f t="shared" si="799"/>
        <v>3.159488130938534E-4</v>
      </c>
    </row>
    <row r="2528" spans="1:40" x14ac:dyDescent="0.2">
      <c r="A2528" s="4" t="s">
        <v>4629</v>
      </c>
      <c r="B2528" s="3" t="s">
        <v>2</v>
      </c>
      <c r="C2528" s="6">
        <v>161758</v>
      </c>
      <c r="D2528" s="3" t="s">
        <v>611</v>
      </c>
      <c r="E2528" s="6">
        <v>161763</v>
      </c>
      <c r="F2528" s="3" t="s">
        <v>3379</v>
      </c>
      <c r="G2528" s="8">
        <v>6000</v>
      </c>
      <c r="H2528" s="6">
        <v>142</v>
      </c>
      <c r="I2528" s="6">
        <v>161105</v>
      </c>
      <c r="J2528" s="13">
        <v>45169</v>
      </c>
      <c r="K2528" s="9">
        <v>2627.6951160864692</v>
      </c>
      <c r="L2528" s="4" t="s">
        <v>4629</v>
      </c>
      <c r="M2528" s="4" t="s">
        <v>4632</v>
      </c>
      <c r="N2528" s="4">
        <f>VLOOKUP(I2528,BaseModelo!$A$2:$E$5075,5)</f>
        <v>1</v>
      </c>
      <c r="P2528" s="15">
        <v>142.00000000000003</v>
      </c>
      <c r="Q2528" s="4">
        <f>VLOOKUP(I2528,BaseModelo!$A$2:$E$5075,3)</f>
        <v>90</v>
      </c>
      <c r="R2528" s="4">
        <f t="shared" si="780"/>
        <v>32283000</v>
      </c>
      <c r="S2528" s="16">
        <f t="shared" si="781"/>
        <v>1.8585633305454884E-4</v>
      </c>
      <c r="T2528" s="4">
        <f t="shared" si="792"/>
        <v>2.6391599293745936E-2</v>
      </c>
      <c r="U2528" s="4">
        <f t="shared" si="793"/>
        <v>2.6391599293745942E-2</v>
      </c>
      <c r="V2528" s="6">
        <f t="shared" si="782"/>
        <v>0</v>
      </c>
      <c r="W2528" s="16" t="str">
        <f t="shared" si="783"/>
        <v/>
      </c>
      <c r="X2528" s="4" t="str">
        <f t="shared" si="794"/>
        <v/>
      </c>
      <c r="Y2528" s="4" t="str">
        <f t="shared" si="784"/>
        <v/>
      </c>
      <c r="Z2528" s="4">
        <f t="shared" si="785"/>
        <v>771000</v>
      </c>
      <c r="AA2528" s="16">
        <f t="shared" si="786"/>
        <v>7.7821011673151752E-3</v>
      </c>
      <c r="AB2528" s="15">
        <f t="shared" si="795"/>
        <v>1.1050583657587549</v>
      </c>
      <c r="AC2528" s="15">
        <f t="shared" si="796"/>
        <v>1.1050583657587552</v>
      </c>
      <c r="AD2528" s="4">
        <v>161758</v>
      </c>
      <c r="AE2528" s="26">
        <v>1503.37</v>
      </c>
      <c r="AF2528" s="26">
        <v>1113.5493257223711</v>
      </c>
      <c r="AG2528" s="4">
        <f t="shared" si="797"/>
        <v>13000</v>
      </c>
      <c r="AH2528" s="16">
        <f t="shared" si="787"/>
        <v>0.46153846153846156</v>
      </c>
      <c r="AI2528" s="15">
        <f t="shared" si="788"/>
        <v>65.538461538461547</v>
      </c>
      <c r="AJ2528" s="15">
        <f t="shared" si="789"/>
        <v>65.538461538461561</v>
      </c>
      <c r="AK2528" s="4">
        <f t="shared" si="790"/>
        <v>891000</v>
      </c>
      <c r="AL2528" s="27">
        <f t="shared" si="791"/>
        <v>6.7340067340067337E-3</v>
      </c>
      <c r="AM2528" s="15">
        <f t="shared" si="798"/>
        <v>0.95622895622895621</v>
      </c>
      <c r="AN2528" s="15">
        <f t="shared" si="799"/>
        <v>1.7772120736529254E-4</v>
      </c>
    </row>
    <row r="2529" spans="1:40" x14ac:dyDescent="0.2">
      <c r="A2529" s="4" t="s">
        <v>4627</v>
      </c>
      <c r="B2529" s="3" t="s">
        <v>9</v>
      </c>
      <c r="C2529" s="6">
        <v>161774</v>
      </c>
      <c r="D2529" s="3" t="s">
        <v>49</v>
      </c>
      <c r="E2529" s="6">
        <v>161791</v>
      </c>
      <c r="F2529" s="3" t="s">
        <v>3348</v>
      </c>
      <c r="G2529" s="8">
        <v>5000</v>
      </c>
      <c r="H2529" s="6">
        <v>147</v>
      </c>
      <c r="I2529" s="6">
        <v>160986</v>
      </c>
      <c r="J2529" s="13">
        <v>45169</v>
      </c>
      <c r="K2529" s="9">
        <v>5000</v>
      </c>
      <c r="L2529" s="4" t="s">
        <v>4627</v>
      </c>
      <c r="M2529" s="4" t="s">
        <v>4632</v>
      </c>
      <c r="N2529" s="4">
        <f>VLOOKUP(I2529,BaseModelo!$A$2:$E$5075,5)</f>
        <v>1</v>
      </c>
      <c r="P2529" s="15">
        <v>147</v>
      </c>
      <c r="Q2529" s="4">
        <f>VLOOKUP(I2529,BaseModelo!$A$2:$E$5075,3)</f>
        <v>90</v>
      </c>
      <c r="R2529" s="4">
        <f t="shared" si="780"/>
        <v>32283000</v>
      </c>
      <c r="S2529" s="16">
        <f t="shared" si="781"/>
        <v>1.5488027754545735E-4</v>
      </c>
      <c r="T2529" s="4">
        <f t="shared" si="792"/>
        <v>2.2767400799182231E-2</v>
      </c>
      <c r="U2529" s="4">
        <f t="shared" si="793"/>
        <v>2.2767400799182231E-2</v>
      </c>
      <c r="V2529" s="6">
        <f t="shared" si="782"/>
        <v>0</v>
      </c>
      <c r="W2529" s="16" t="str">
        <f t="shared" si="783"/>
        <v/>
      </c>
      <c r="X2529" s="4" t="str">
        <f t="shared" si="794"/>
        <v/>
      </c>
      <c r="Y2529" s="4" t="str">
        <f t="shared" si="784"/>
        <v/>
      </c>
      <c r="Z2529" s="4">
        <f t="shared" si="785"/>
        <v>771000</v>
      </c>
      <c r="AA2529" s="16">
        <f t="shared" si="786"/>
        <v>6.4850843060959796E-3</v>
      </c>
      <c r="AB2529" s="15">
        <f t="shared" si="795"/>
        <v>0.953307392996109</v>
      </c>
      <c r="AC2529" s="15">
        <f t="shared" si="796"/>
        <v>0.953307392996109</v>
      </c>
      <c r="AD2529" s="4">
        <v>161774</v>
      </c>
      <c r="AE2529" s="26">
        <v>1303.3399999999999</v>
      </c>
      <c r="AF2529" s="26">
        <v>1303.3399999999999</v>
      </c>
      <c r="AG2529" s="4">
        <f t="shared" si="797"/>
        <v>681000</v>
      </c>
      <c r="AH2529" s="16">
        <f t="shared" si="787"/>
        <v>7.3421439060205578E-3</v>
      </c>
      <c r="AI2529" s="15">
        <f t="shared" si="788"/>
        <v>1.079295154185022</v>
      </c>
      <c r="AJ2529" s="15">
        <f t="shared" si="789"/>
        <v>1.079295154185022</v>
      </c>
      <c r="AK2529" s="4">
        <f t="shared" si="790"/>
        <v>15073000</v>
      </c>
      <c r="AL2529" s="27">
        <f t="shared" si="791"/>
        <v>3.3171896769057253E-4</v>
      </c>
      <c r="AM2529" s="15">
        <f t="shared" si="798"/>
        <v>4.8762688250514163E-2</v>
      </c>
      <c r="AN2529" s="15">
        <f t="shared" si="799"/>
        <v>7.5523786901022457E-6</v>
      </c>
    </row>
    <row r="2530" spans="1:40" x14ac:dyDescent="0.2">
      <c r="A2530" s="4" t="s">
        <v>4627</v>
      </c>
      <c r="B2530" s="3" t="s">
        <v>9</v>
      </c>
      <c r="C2530" s="6">
        <v>161774</v>
      </c>
      <c r="D2530" s="3" t="s">
        <v>49</v>
      </c>
      <c r="E2530" s="6">
        <v>161794</v>
      </c>
      <c r="F2530" s="3" t="s">
        <v>3349</v>
      </c>
      <c r="G2530" s="8">
        <v>5000</v>
      </c>
      <c r="H2530" s="6">
        <v>147</v>
      </c>
      <c r="I2530" s="6">
        <v>161666</v>
      </c>
      <c r="J2530" s="13">
        <v>45169</v>
      </c>
      <c r="K2530" s="9">
        <v>5000</v>
      </c>
      <c r="L2530" s="4" t="s">
        <v>4627</v>
      </c>
      <c r="M2530" s="4" t="s">
        <v>4632</v>
      </c>
      <c r="N2530" s="4">
        <f>VLOOKUP(I2530,BaseModelo!$A$2:$E$5075,5)</f>
        <v>1</v>
      </c>
      <c r="P2530" s="15">
        <v>147</v>
      </c>
      <c r="Q2530" s="4">
        <f>VLOOKUP(I2530,BaseModelo!$A$2:$E$5075,3)</f>
        <v>90</v>
      </c>
      <c r="R2530" s="4">
        <f t="shared" si="780"/>
        <v>32283000</v>
      </c>
      <c r="S2530" s="16">
        <f t="shared" si="781"/>
        <v>1.5488027754545735E-4</v>
      </c>
      <c r="T2530" s="4">
        <f t="shared" si="792"/>
        <v>2.2767400799182231E-2</v>
      </c>
      <c r="U2530" s="4">
        <f t="shared" si="793"/>
        <v>2.2767400799182231E-2</v>
      </c>
      <c r="V2530" s="6">
        <f t="shared" si="782"/>
        <v>0</v>
      </c>
      <c r="W2530" s="16" t="str">
        <f t="shared" si="783"/>
        <v/>
      </c>
      <c r="X2530" s="4" t="str">
        <f t="shared" si="794"/>
        <v/>
      </c>
      <c r="Y2530" s="4" t="str">
        <f t="shared" si="784"/>
        <v/>
      </c>
      <c r="Z2530" s="4">
        <f t="shared" si="785"/>
        <v>771000</v>
      </c>
      <c r="AA2530" s="16">
        <f t="shared" si="786"/>
        <v>6.4850843060959796E-3</v>
      </c>
      <c r="AB2530" s="15">
        <f t="shared" si="795"/>
        <v>0.953307392996109</v>
      </c>
      <c r="AC2530" s="15">
        <f t="shared" si="796"/>
        <v>0.953307392996109</v>
      </c>
      <c r="AD2530" s="4">
        <v>161774</v>
      </c>
      <c r="AE2530" s="26">
        <v>1303.3399999999999</v>
      </c>
      <c r="AF2530" s="26">
        <v>1303.3399999999999</v>
      </c>
      <c r="AG2530" s="4">
        <f t="shared" si="797"/>
        <v>681000</v>
      </c>
      <c r="AH2530" s="16">
        <f t="shared" si="787"/>
        <v>7.3421439060205578E-3</v>
      </c>
      <c r="AI2530" s="15">
        <f t="shared" si="788"/>
        <v>1.079295154185022</v>
      </c>
      <c r="AJ2530" s="15">
        <f t="shared" si="789"/>
        <v>1.079295154185022</v>
      </c>
      <c r="AK2530" s="4">
        <f t="shared" si="790"/>
        <v>15073000</v>
      </c>
      <c r="AL2530" s="27">
        <f t="shared" si="791"/>
        <v>3.3171896769057253E-4</v>
      </c>
      <c r="AM2530" s="15">
        <f t="shared" si="798"/>
        <v>4.8762688250514163E-2</v>
      </c>
      <c r="AN2530" s="15">
        <f t="shared" si="799"/>
        <v>7.5523786901022457E-6</v>
      </c>
    </row>
    <row r="2531" spans="1:40" x14ac:dyDescent="0.2">
      <c r="A2531" s="4" t="s">
        <v>4627</v>
      </c>
      <c r="B2531" s="3" t="s">
        <v>9</v>
      </c>
      <c r="C2531" s="6">
        <v>161800</v>
      </c>
      <c r="D2531" s="3" t="s">
        <v>48</v>
      </c>
      <c r="E2531" s="6">
        <v>161916</v>
      </c>
      <c r="F2531" s="3" t="s">
        <v>3354</v>
      </c>
      <c r="G2531" s="8">
        <v>5000</v>
      </c>
      <c r="H2531" s="6">
        <v>147</v>
      </c>
      <c r="I2531" s="6">
        <v>161668</v>
      </c>
      <c r="J2531" s="13">
        <v>45169</v>
      </c>
      <c r="K2531" s="9">
        <v>5000</v>
      </c>
      <c r="L2531" s="4" t="s">
        <v>4627</v>
      </c>
      <c r="M2531" s="4" t="s">
        <v>4632</v>
      </c>
      <c r="N2531" s="4">
        <f>VLOOKUP(I2531,BaseModelo!$A$2:$E$5075,5)</f>
        <v>1</v>
      </c>
      <c r="P2531" s="15">
        <v>147</v>
      </c>
      <c r="Q2531" s="4">
        <f>VLOOKUP(I2531,BaseModelo!$A$2:$E$5075,3)</f>
        <v>90</v>
      </c>
      <c r="R2531" s="4">
        <f t="shared" si="780"/>
        <v>32283000</v>
      </c>
      <c r="S2531" s="16">
        <f t="shared" si="781"/>
        <v>1.5488027754545735E-4</v>
      </c>
      <c r="T2531" s="4">
        <f t="shared" si="792"/>
        <v>2.2767400799182231E-2</v>
      </c>
      <c r="U2531" s="4">
        <f t="shared" si="793"/>
        <v>2.2767400799182231E-2</v>
      </c>
      <c r="V2531" s="6">
        <f t="shared" si="782"/>
        <v>0</v>
      </c>
      <c r="W2531" s="16" t="str">
        <f t="shared" si="783"/>
        <v/>
      </c>
      <c r="X2531" s="4" t="str">
        <f t="shared" si="794"/>
        <v/>
      </c>
      <c r="Y2531" s="4" t="str">
        <f t="shared" si="784"/>
        <v/>
      </c>
      <c r="Z2531" s="4">
        <f t="shared" si="785"/>
        <v>771000</v>
      </c>
      <c r="AA2531" s="16">
        <f t="shared" si="786"/>
        <v>6.4850843060959796E-3</v>
      </c>
      <c r="AB2531" s="15">
        <f t="shared" si="795"/>
        <v>0.953307392996109</v>
      </c>
      <c r="AC2531" s="15">
        <f t="shared" si="796"/>
        <v>0.953307392996109</v>
      </c>
      <c r="AD2531" s="4">
        <v>161800</v>
      </c>
      <c r="AE2531" s="26">
        <v>1303.3399999999999</v>
      </c>
      <c r="AF2531" s="26">
        <v>1303.3399999999999</v>
      </c>
      <c r="AG2531" s="4">
        <f t="shared" si="797"/>
        <v>681000</v>
      </c>
      <c r="AH2531" s="16">
        <f t="shared" si="787"/>
        <v>7.3421439060205578E-3</v>
      </c>
      <c r="AI2531" s="15">
        <f t="shared" si="788"/>
        <v>1.079295154185022</v>
      </c>
      <c r="AJ2531" s="15">
        <f t="shared" si="789"/>
        <v>1.079295154185022</v>
      </c>
      <c r="AK2531" s="4">
        <f t="shared" si="790"/>
        <v>15073000</v>
      </c>
      <c r="AL2531" s="27">
        <f t="shared" si="791"/>
        <v>3.3171896769057253E-4</v>
      </c>
      <c r="AM2531" s="15">
        <f t="shared" si="798"/>
        <v>4.8762688250514163E-2</v>
      </c>
      <c r="AN2531" s="15">
        <f t="shared" si="799"/>
        <v>7.5523786901022457E-6</v>
      </c>
    </row>
    <row r="2532" spans="1:40" x14ac:dyDescent="0.2">
      <c r="A2532" s="4" t="s">
        <v>4627</v>
      </c>
      <c r="B2532" s="2" t="s">
        <v>17</v>
      </c>
      <c r="C2532" s="5">
        <v>161808</v>
      </c>
      <c r="D2532" s="2" t="s">
        <v>604</v>
      </c>
      <c r="E2532" s="5">
        <v>161809</v>
      </c>
      <c r="F2532" s="2" t="s">
        <v>3323</v>
      </c>
      <c r="G2532" s="7">
        <v>10000</v>
      </c>
      <c r="H2532" s="5">
        <v>142</v>
      </c>
      <c r="I2532" s="6">
        <v>161297</v>
      </c>
      <c r="J2532" s="13">
        <v>45169</v>
      </c>
      <c r="K2532" s="9">
        <v>5893.7528530582749</v>
      </c>
      <c r="L2532" s="4" t="s">
        <v>4627</v>
      </c>
      <c r="M2532" s="4" t="s">
        <v>4632</v>
      </c>
      <c r="N2532" s="4">
        <f>VLOOKUP(I2532,BaseModelo!$A$2:$E$5075,5)</f>
        <v>9</v>
      </c>
      <c r="P2532" s="15">
        <v>142.00000000000003</v>
      </c>
      <c r="Q2532" s="4">
        <f>VLOOKUP(I2532,BaseModelo!$A$2:$E$5075,3)</f>
        <v>147</v>
      </c>
      <c r="R2532" s="4">
        <f t="shared" si="780"/>
        <v>32283000</v>
      </c>
      <c r="S2532" s="16">
        <f t="shared" si="781"/>
        <v>3.0976055509091471E-4</v>
      </c>
      <c r="T2532" s="4">
        <f t="shared" si="792"/>
        <v>4.3985998822909891E-2</v>
      </c>
      <c r="U2532" s="4">
        <f t="shared" si="793"/>
        <v>4.3985998822909898E-2</v>
      </c>
      <c r="V2532" s="6">
        <f t="shared" si="782"/>
        <v>0</v>
      </c>
      <c r="W2532" s="16" t="str">
        <f t="shared" si="783"/>
        <v/>
      </c>
      <c r="X2532" s="4" t="str">
        <f t="shared" si="794"/>
        <v/>
      </c>
      <c r="Y2532" s="4" t="str">
        <f t="shared" si="784"/>
        <v/>
      </c>
      <c r="Z2532" s="4">
        <f t="shared" si="785"/>
        <v>5305000</v>
      </c>
      <c r="AA2532" s="16">
        <f t="shared" si="786"/>
        <v>1.885014137606032E-3</v>
      </c>
      <c r="AB2532" s="15">
        <f t="shared" si="795"/>
        <v>0.26767200754005654</v>
      </c>
      <c r="AC2532" s="15">
        <f t="shared" si="796"/>
        <v>0.2676720075400566</v>
      </c>
      <c r="AD2532" s="4">
        <v>161808</v>
      </c>
      <c r="AE2532" s="26">
        <v>2510.34</v>
      </c>
      <c r="AF2532" s="26">
        <v>2008.5665441099695</v>
      </c>
      <c r="AG2532" s="4">
        <f t="shared" si="797"/>
        <v>2114000</v>
      </c>
      <c r="AH2532" s="16">
        <f t="shared" si="787"/>
        <v>4.7303689687795648E-3</v>
      </c>
      <c r="AI2532" s="15">
        <f t="shared" si="788"/>
        <v>0.67171239356669821</v>
      </c>
      <c r="AJ2532" s="15">
        <f t="shared" si="789"/>
        <v>0.67171239356669832</v>
      </c>
      <c r="AK2532" s="4">
        <f t="shared" si="790"/>
        <v>15073000</v>
      </c>
      <c r="AL2532" s="27">
        <f t="shared" si="791"/>
        <v>6.6343793538114506E-4</v>
      </c>
      <c r="AM2532" s="15">
        <f t="shared" si="798"/>
        <v>9.4208186824122603E-2</v>
      </c>
      <c r="AN2532" s="15">
        <f t="shared" si="799"/>
        <v>2.918198024474882E-5</v>
      </c>
    </row>
    <row r="2533" spans="1:40" x14ac:dyDescent="0.2">
      <c r="A2533" s="4" t="s">
        <v>4627</v>
      </c>
      <c r="B2533" s="3" t="s">
        <v>17</v>
      </c>
      <c r="C2533" s="6">
        <v>161808</v>
      </c>
      <c r="D2533" s="3" t="s">
        <v>604</v>
      </c>
      <c r="E2533" s="6">
        <v>161811</v>
      </c>
      <c r="F2533" s="3" t="s">
        <v>3332</v>
      </c>
      <c r="G2533" s="8">
        <v>7000</v>
      </c>
      <c r="H2533" s="6">
        <v>142</v>
      </c>
      <c r="I2533" s="6">
        <v>160967</v>
      </c>
      <c r="J2533" s="13">
        <v>45169</v>
      </c>
      <c r="K2533" s="9">
        <v>4125.6269971407928</v>
      </c>
      <c r="L2533" s="4" t="s">
        <v>4627</v>
      </c>
      <c r="M2533" s="4" t="s">
        <v>4632</v>
      </c>
      <c r="N2533" s="4">
        <f>VLOOKUP(I2533,BaseModelo!$A$2:$E$5075,5)</f>
        <v>8</v>
      </c>
      <c r="P2533" s="15">
        <v>142.00000000000003</v>
      </c>
      <c r="Q2533" s="4">
        <f>VLOOKUP(I2533,BaseModelo!$A$2:$E$5075,3)</f>
        <v>132</v>
      </c>
      <c r="R2533" s="4">
        <f t="shared" si="780"/>
        <v>32283000</v>
      </c>
      <c r="S2533" s="16">
        <f t="shared" si="781"/>
        <v>2.168323885636403E-4</v>
      </c>
      <c r="T2533" s="4">
        <f t="shared" si="792"/>
        <v>3.0790199176036922E-2</v>
      </c>
      <c r="U2533" s="4">
        <f t="shared" si="793"/>
        <v>3.0790199176036929E-2</v>
      </c>
      <c r="V2533" s="6">
        <f t="shared" si="782"/>
        <v>0</v>
      </c>
      <c r="W2533" s="16" t="str">
        <f t="shared" si="783"/>
        <v/>
      </c>
      <c r="X2533" s="4" t="str">
        <f t="shared" si="794"/>
        <v/>
      </c>
      <c r="Y2533" s="4" t="str">
        <f t="shared" si="784"/>
        <v/>
      </c>
      <c r="Z2533" s="4">
        <f t="shared" si="785"/>
        <v>5836000</v>
      </c>
      <c r="AA2533" s="16">
        <f t="shared" si="786"/>
        <v>1.199451679232351E-3</v>
      </c>
      <c r="AB2533" s="15">
        <f t="shared" si="795"/>
        <v>0.17032213845099384</v>
      </c>
      <c r="AC2533" s="15">
        <f t="shared" si="796"/>
        <v>0.17032213845099387</v>
      </c>
      <c r="AD2533" s="4">
        <v>161808</v>
      </c>
      <c r="AE2533" s="26">
        <v>1758.65</v>
      </c>
      <c r="AF2533" s="26">
        <v>1407.1263465502673</v>
      </c>
      <c r="AG2533" s="4">
        <f t="shared" si="797"/>
        <v>2254000</v>
      </c>
      <c r="AH2533" s="16">
        <f t="shared" si="787"/>
        <v>3.105590062111801E-3</v>
      </c>
      <c r="AI2533" s="15">
        <f t="shared" si="788"/>
        <v>0.44099378881987572</v>
      </c>
      <c r="AJ2533" s="15">
        <f t="shared" si="789"/>
        <v>0.44099378881987583</v>
      </c>
      <c r="AK2533" s="4">
        <f t="shared" si="790"/>
        <v>15073000</v>
      </c>
      <c r="AL2533" s="27">
        <f t="shared" si="791"/>
        <v>4.6440655476680156E-4</v>
      </c>
      <c r="AM2533" s="15">
        <f t="shared" si="798"/>
        <v>6.5945730776885828E-2</v>
      </c>
      <c r="AN2533" s="15">
        <f t="shared" si="799"/>
        <v>1.4299170319926922E-5</v>
      </c>
    </row>
    <row r="2534" spans="1:40" x14ac:dyDescent="0.2">
      <c r="A2534" s="4" t="s">
        <v>4627</v>
      </c>
      <c r="B2534" s="3" t="s">
        <v>17</v>
      </c>
      <c r="C2534" s="6">
        <v>161808</v>
      </c>
      <c r="D2534" s="3" t="s">
        <v>604</v>
      </c>
      <c r="E2534" s="6">
        <v>161812</v>
      </c>
      <c r="F2534" s="3" t="s">
        <v>3333</v>
      </c>
      <c r="G2534" s="8">
        <v>6000</v>
      </c>
      <c r="H2534" s="6">
        <v>142</v>
      </c>
      <c r="I2534" s="6">
        <v>160965</v>
      </c>
      <c r="J2534" s="13">
        <v>45169</v>
      </c>
      <c r="K2534" s="9">
        <v>3536.2517118349651</v>
      </c>
      <c r="L2534" s="4" t="s">
        <v>4627</v>
      </c>
      <c r="M2534" s="4" t="s">
        <v>4632</v>
      </c>
      <c r="N2534" s="4">
        <f>VLOOKUP(I2534,BaseModelo!$A$2:$E$5075,5)</f>
        <v>9</v>
      </c>
      <c r="P2534" s="15">
        <v>142.00000000000003</v>
      </c>
      <c r="Q2534" s="4">
        <f>VLOOKUP(I2534,BaseModelo!$A$2:$E$5075,3)</f>
        <v>147</v>
      </c>
      <c r="R2534" s="4">
        <f t="shared" si="780"/>
        <v>32283000</v>
      </c>
      <c r="S2534" s="16">
        <f t="shared" si="781"/>
        <v>1.8585633305454884E-4</v>
      </c>
      <c r="T2534" s="4">
        <f t="shared" si="792"/>
        <v>2.6391599293745936E-2</v>
      </c>
      <c r="U2534" s="4">
        <f t="shared" si="793"/>
        <v>2.6391599293745942E-2</v>
      </c>
      <c r="V2534" s="6">
        <f t="shared" si="782"/>
        <v>0</v>
      </c>
      <c r="W2534" s="16" t="str">
        <f t="shared" si="783"/>
        <v/>
      </c>
      <c r="X2534" s="4" t="str">
        <f t="shared" si="794"/>
        <v/>
      </c>
      <c r="Y2534" s="4" t="str">
        <f t="shared" si="784"/>
        <v/>
      </c>
      <c r="Z2534" s="4">
        <f t="shared" si="785"/>
        <v>5305000</v>
      </c>
      <c r="AA2534" s="16">
        <f t="shared" si="786"/>
        <v>1.1310084825636192E-3</v>
      </c>
      <c r="AB2534" s="15">
        <f t="shared" si="795"/>
        <v>0.16060320452403393</v>
      </c>
      <c r="AC2534" s="15">
        <f t="shared" si="796"/>
        <v>0.16060320452403395</v>
      </c>
      <c r="AD2534" s="4">
        <v>161808</v>
      </c>
      <c r="AE2534" s="26">
        <v>1503.37</v>
      </c>
      <c r="AF2534" s="26">
        <v>1202.8723939460808</v>
      </c>
      <c r="AG2534" s="4">
        <f t="shared" si="797"/>
        <v>2114000</v>
      </c>
      <c r="AH2534" s="16">
        <f t="shared" si="787"/>
        <v>2.8382213812677389E-3</v>
      </c>
      <c r="AI2534" s="15">
        <f t="shared" si="788"/>
        <v>0.4030274361400189</v>
      </c>
      <c r="AJ2534" s="15">
        <f t="shared" si="789"/>
        <v>0.40302743614001901</v>
      </c>
      <c r="AK2534" s="4">
        <f t="shared" si="790"/>
        <v>15073000</v>
      </c>
      <c r="AL2534" s="27">
        <f t="shared" si="791"/>
        <v>3.9806276122868704E-4</v>
      </c>
      <c r="AM2534" s="15">
        <f t="shared" si="798"/>
        <v>5.6524912094473558E-2</v>
      </c>
      <c r="AN2534" s="15">
        <f t="shared" si="799"/>
        <v>1.0505512888109577E-5</v>
      </c>
    </row>
    <row r="2535" spans="1:40" x14ac:dyDescent="0.2">
      <c r="A2535" s="4" t="s">
        <v>4627</v>
      </c>
      <c r="B2535" s="3" t="s">
        <v>17</v>
      </c>
      <c r="C2535" s="6">
        <v>161808</v>
      </c>
      <c r="D2535" s="3" t="s">
        <v>604</v>
      </c>
      <c r="E2535" s="6">
        <v>161813</v>
      </c>
      <c r="F2535" s="3" t="s">
        <v>3334</v>
      </c>
      <c r="G2535" s="8">
        <v>7000</v>
      </c>
      <c r="H2535" s="6">
        <v>142</v>
      </c>
      <c r="I2535" s="6">
        <v>160963</v>
      </c>
      <c r="J2535" s="13">
        <v>45169</v>
      </c>
      <c r="K2535" s="9">
        <v>4125.6269971407928</v>
      </c>
      <c r="L2535" s="4" t="s">
        <v>4627</v>
      </c>
      <c r="M2535" s="4" t="s">
        <v>4632</v>
      </c>
      <c r="N2535" s="4">
        <f>VLOOKUP(I2535,BaseModelo!$A$2:$E$5075,5)</f>
        <v>9</v>
      </c>
      <c r="P2535" s="15">
        <v>142.00000000000003</v>
      </c>
      <c r="Q2535" s="4">
        <f>VLOOKUP(I2535,BaseModelo!$A$2:$E$5075,3)</f>
        <v>147</v>
      </c>
      <c r="R2535" s="4">
        <f t="shared" si="780"/>
        <v>32283000</v>
      </c>
      <c r="S2535" s="16">
        <f t="shared" si="781"/>
        <v>2.168323885636403E-4</v>
      </c>
      <c r="T2535" s="4">
        <f t="shared" si="792"/>
        <v>3.0790199176036922E-2</v>
      </c>
      <c r="U2535" s="4">
        <f t="shared" si="793"/>
        <v>3.0790199176036929E-2</v>
      </c>
      <c r="V2535" s="6">
        <f t="shared" si="782"/>
        <v>0</v>
      </c>
      <c r="W2535" s="16" t="str">
        <f t="shared" si="783"/>
        <v/>
      </c>
      <c r="X2535" s="4" t="str">
        <f t="shared" si="794"/>
        <v/>
      </c>
      <c r="Y2535" s="4" t="str">
        <f t="shared" si="784"/>
        <v/>
      </c>
      <c r="Z2535" s="4">
        <f t="shared" si="785"/>
        <v>5305000</v>
      </c>
      <c r="AA2535" s="16">
        <f t="shared" si="786"/>
        <v>1.3195098963242225E-3</v>
      </c>
      <c r="AB2535" s="15">
        <f t="shared" si="795"/>
        <v>0.18737040527803958</v>
      </c>
      <c r="AC2535" s="15">
        <f t="shared" si="796"/>
        <v>0.18737040527803964</v>
      </c>
      <c r="AD2535" s="4">
        <v>161808</v>
      </c>
      <c r="AE2535" s="26">
        <v>1758.65</v>
      </c>
      <c r="AF2535" s="26">
        <v>1407.1263465502673</v>
      </c>
      <c r="AG2535" s="4">
        <f t="shared" si="797"/>
        <v>2114000</v>
      </c>
      <c r="AH2535" s="16">
        <f t="shared" si="787"/>
        <v>3.3112582781456954E-3</v>
      </c>
      <c r="AI2535" s="15">
        <f t="shared" si="788"/>
        <v>0.47019867549668876</v>
      </c>
      <c r="AJ2535" s="15">
        <f t="shared" si="789"/>
        <v>0.47019867549668881</v>
      </c>
      <c r="AK2535" s="4">
        <f t="shared" si="790"/>
        <v>15073000</v>
      </c>
      <c r="AL2535" s="27">
        <f t="shared" si="791"/>
        <v>4.6440655476680156E-4</v>
      </c>
      <c r="AM2535" s="15">
        <f t="shared" si="798"/>
        <v>6.5945730776885828E-2</v>
      </c>
      <c r="AN2535" s="15">
        <f t="shared" si="799"/>
        <v>1.4299170319926922E-5</v>
      </c>
    </row>
    <row r="2536" spans="1:40" x14ac:dyDescent="0.2">
      <c r="A2536" s="4" t="s">
        <v>4627</v>
      </c>
      <c r="B2536" s="3" t="s">
        <v>17</v>
      </c>
      <c r="C2536" s="6">
        <v>161808</v>
      </c>
      <c r="D2536" s="3" t="s">
        <v>604</v>
      </c>
      <c r="E2536" s="6">
        <v>161814</v>
      </c>
      <c r="F2536" s="3" t="s">
        <v>3335</v>
      </c>
      <c r="G2536" s="8">
        <v>7000</v>
      </c>
      <c r="H2536" s="6">
        <v>142</v>
      </c>
      <c r="I2536" s="6">
        <v>161487</v>
      </c>
      <c r="J2536" s="13">
        <v>45169</v>
      </c>
      <c r="K2536" s="9">
        <v>4125.6269971407928</v>
      </c>
      <c r="L2536" s="4" t="s">
        <v>4627</v>
      </c>
      <c r="M2536" s="4" t="s">
        <v>4632</v>
      </c>
      <c r="N2536" s="4">
        <f>VLOOKUP(I2536,BaseModelo!$A$2:$E$5075,5)</f>
        <v>10</v>
      </c>
      <c r="P2536" s="15">
        <v>142.00000000000003</v>
      </c>
      <c r="Q2536" s="4">
        <f>VLOOKUP(I2536,BaseModelo!$A$2:$E$5075,3)</f>
        <v>0</v>
      </c>
      <c r="R2536" s="4">
        <f t="shared" si="780"/>
        <v>32283000</v>
      </c>
      <c r="S2536" s="16">
        <f t="shared" si="781"/>
        <v>2.168323885636403E-4</v>
      </c>
      <c r="T2536" s="4">
        <f t="shared" si="792"/>
        <v>3.0790199176036922E-2</v>
      </c>
      <c r="U2536" s="4">
        <f t="shared" si="793"/>
        <v>3.0790199176036929E-2</v>
      </c>
      <c r="V2536" s="6">
        <f t="shared" si="782"/>
        <v>0</v>
      </c>
      <c r="W2536" s="16" t="str">
        <f t="shared" si="783"/>
        <v/>
      </c>
      <c r="X2536" s="4" t="str">
        <f t="shared" si="794"/>
        <v/>
      </c>
      <c r="Y2536" s="4" t="str">
        <f t="shared" si="784"/>
        <v/>
      </c>
      <c r="Z2536" s="4">
        <f t="shared" si="785"/>
        <v>4121000</v>
      </c>
      <c r="AA2536" s="16">
        <f t="shared" si="786"/>
        <v>1.6986168405726766E-3</v>
      </c>
      <c r="AB2536" s="15">
        <f t="shared" si="795"/>
        <v>0.24120359136132008</v>
      </c>
      <c r="AC2536" s="15">
        <f t="shared" si="796"/>
        <v>0.24120359136132014</v>
      </c>
      <c r="AD2536" s="4">
        <v>161808</v>
      </c>
      <c r="AE2536" s="26">
        <v>1758.65</v>
      </c>
      <c r="AF2536" s="26">
        <v>1407.1263465502673</v>
      </c>
      <c r="AG2536" s="4">
        <f t="shared" si="797"/>
        <v>2105000</v>
      </c>
      <c r="AH2536" s="16">
        <f t="shared" si="787"/>
        <v>3.3254156769596198E-3</v>
      </c>
      <c r="AI2536" s="15">
        <f t="shared" si="788"/>
        <v>0.47220902612826604</v>
      </c>
      <c r="AJ2536" s="15">
        <f t="shared" si="789"/>
        <v>0.4722090261282661</v>
      </c>
      <c r="AK2536" s="4">
        <f t="shared" si="790"/>
        <v>15073000</v>
      </c>
      <c r="AL2536" s="27">
        <f t="shared" si="791"/>
        <v>4.6440655476680156E-4</v>
      </c>
      <c r="AM2536" s="15">
        <f t="shared" si="798"/>
        <v>6.5945730776885828E-2</v>
      </c>
      <c r="AN2536" s="15">
        <f t="shared" si="799"/>
        <v>1.4299170319926922E-5</v>
      </c>
    </row>
    <row r="2537" spans="1:40" x14ac:dyDescent="0.2">
      <c r="A2537" s="4" t="s">
        <v>4628</v>
      </c>
      <c r="B2537" s="2" t="s">
        <v>15</v>
      </c>
      <c r="C2537" s="5">
        <v>161819</v>
      </c>
      <c r="D2537" s="2" t="s">
        <v>607</v>
      </c>
      <c r="E2537" s="5">
        <v>161820</v>
      </c>
      <c r="F2537" s="2" t="s">
        <v>3342</v>
      </c>
      <c r="G2537" s="7">
        <v>10000</v>
      </c>
      <c r="H2537" s="5">
        <v>142</v>
      </c>
      <c r="I2537" s="6">
        <v>159676</v>
      </c>
      <c r="J2537" s="13">
        <v>45169</v>
      </c>
      <c r="K2537" s="9">
        <v>10000</v>
      </c>
      <c r="L2537" s="4" t="s">
        <v>4628</v>
      </c>
      <c r="M2537" s="4" t="s">
        <v>4632</v>
      </c>
      <c r="N2537" s="4">
        <f>VLOOKUP(I2537,BaseModelo!$A$2:$E$5075,5)</f>
        <v>8</v>
      </c>
      <c r="P2537" s="15">
        <v>142.00000000000003</v>
      </c>
      <c r="Q2537" s="4">
        <f>VLOOKUP(I2537,BaseModelo!$A$2:$E$5075,3)</f>
        <v>132</v>
      </c>
      <c r="R2537" s="4">
        <f t="shared" si="780"/>
        <v>32283000</v>
      </c>
      <c r="S2537" s="16">
        <f t="shared" si="781"/>
        <v>3.0976055509091471E-4</v>
      </c>
      <c r="T2537" s="4">
        <f t="shared" si="792"/>
        <v>4.3985998822909891E-2</v>
      </c>
      <c r="U2537" s="4">
        <f t="shared" si="793"/>
        <v>4.3985998822909898E-2</v>
      </c>
      <c r="V2537" s="6">
        <f t="shared" si="782"/>
        <v>0</v>
      </c>
      <c r="W2537" s="16" t="str">
        <f t="shared" si="783"/>
        <v/>
      </c>
      <c r="X2537" s="4" t="str">
        <f t="shared" si="794"/>
        <v/>
      </c>
      <c r="Y2537" s="4" t="str">
        <f t="shared" si="784"/>
        <v/>
      </c>
      <c r="Z2537" s="4">
        <f t="shared" si="785"/>
        <v>5836000</v>
      </c>
      <c r="AA2537" s="16">
        <f t="shared" si="786"/>
        <v>1.7135023989033585E-3</v>
      </c>
      <c r="AB2537" s="15">
        <f t="shared" si="795"/>
        <v>0.2433173406442769</v>
      </c>
      <c r="AC2537" s="15">
        <f t="shared" si="796"/>
        <v>0.24331734064427696</v>
      </c>
      <c r="AD2537" s="4">
        <v>161819</v>
      </c>
      <c r="AE2537" s="26">
        <v>2510.34</v>
      </c>
      <c r="AF2537" s="26">
        <v>2510.34</v>
      </c>
      <c r="AG2537" s="4">
        <f t="shared" si="797"/>
        <v>3421000</v>
      </c>
      <c r="AH2537" s="16">
        <f t="shared" si="787"/>
        <v>2.9231218941829875E-3</v>
      </c>
      <c r="AI2537" s="15">
        <f t="shared" si="788"/>
        <v>0.41508330897398421</v>
      </c>
      <c r="AJ2537" s="15">
        <f t="shared" si="789"/>
        <v>0.41508330897398432</v>
      </c>
      <c r="AK2537" s="4">
        <f t="shared" si="790"/>
        <v>16319000</v>
      </c>
      <c r="AL2537" s="27">
        <f t="shared" si="791"/>
        <v>6.1278264599546543E-4</v>
      </c>
      <c r="AM2537" s="15">
        <f t="shared" si="798"/>
        <v>8.7015135731356094E-2</v>
      </c>
      <c r="AN2537" s="15">
        <f t="shared" si="799"/>
        <v>2.6953856745456156E-5</v>
      </c>
    </row>
    <row r="2538" spans="1:40" x14ac:dyDescent="0.2">
      <c r="A2538" s="4" t="s">
        <v>4628</v>
      </c>
      <c r="B2538" s="3" t="s">
        <v>15</v>
      </c>
      <c r="C2538" s="6">
        <v>161819</v>
      </c>
      <c r="D2538" s="3" t="s">
        <v>607</v>
      </c>
      <c r="E2538" s="6">
        <v>161821</v>
      </c>
      <c r="F2538" s="3" t="s">
        <v>3350</v>
      </c>
      <c r="G2538" s="8">
        <v>10000</v>
      </c>
      <c r="H2538" s="6">
        <v>142</v>
      </c>
      <c r="I2538" s="6">
        <v>159870</v>
      </c>
      <c r="J2538" s="13">
        <v>45169</v>
      </c>
      <c r="K2538" s="9">
        <v>10000</v>
      </c>
      <c r="L2538" s="4" t="s">
        <v>4628</v>
      </c>
      <c r="M2538" s="4" t="s">
        <v>4632</v>
      </c>
      <c r="N2538" s="4">
        <f>VLOOKUP(I2538,BaseModelo!$A$2:$E$5075,5)</f>
        <v>8</v>
      </c>
      <c r="P2538" s="15">
        <v>142.00000000000003</v>
      </c>
      <c r="Q2538" s="4">
        <f>VLOOKUP(I2538,BaseModelo!$A$2:$E$5075,3)</f>
        <v>132</v>
      </c>
      <c r="R2538" s="4">
        <f t="shared" si="780"/>
        <v>32283000</v>
      </c>
      <c r="S2538" s="16">
        <f t="shared" si="781"/>
        <v>3.0976055509091471E-4</v>
      </c>
      <c r="T2538" s="4">
        <f t="shared" si="792"/>
        <v>4.3985998822909891E-2</v>
      </c>
      <c r="U2538" s="4">
        <f t="shared" si="793"/>
        <v>4.3985998822909898E-2</v>
      </c>
      <c r="V2538" s="6">
        <f t="shared" si="782"/>
        <v>0</v>
      </c>
      <c r="W2538" s="16" t="str">
        <f t="shared" si="783"/>
        <v/>
      </c>
      <c r="X2538" s="4" t="str">
        <f t="shared" si="794"/>
        <v/>
      </c>
      <c r="Y2538" s="4" t="str">
        <f t="shared" si="784"/>
        <v/>
      </c>
      <c r="Z2538" s="4">
        <f t="shared" si="785"/>
        <v>5836000</v>
      </c>
      <c r="AA2538" s="16">
        <f t="shared" si="786"/>
        <v>1.7135023989033585E-3</v>
      </c>
      <c r="AB2538" s="15">
        <f t="shared" si="795"/>
        <v>0.2433173406442769</v>
      </c>
      <c r="AC2538" s="15">
        <f t="shared" si="796"/>
        <v>0.24331734064427696</v>
      </c>
      <c r="AD2538" s="4">
        <v>161819</v>
      </c>
      <c r="AE2538" s="26">
        <v>2510.34</v>
      </c>
      <c r="AF2538" s="26">
        <v>2510.34</v>
      </c>
      <c r="AG2538" s="4">
        <f t="shared" si="797"/>
        <v>3421000</v>
      </c>
      <c r="AH2538" s="16">
        <f t="shared" si="787"/>
        <v>2.9231218941829875E-3</v>
      </c>
      <c r="AI2538" s="15">
        <f t="shared" si="788"/>
        <v>0.41508330897398421</v>
      </c>
      <c r="AJ2538" s="15">
        <f t="shared" si="789"/>
        <v>0.41508330897398432</v>
      </c>
      <c r="AK2538" s="4">
        <f t="shared" si="790"/>
        <v>16319000</v>
      </c>
      <c r="AL2538" s="27">
        <f t="shared" si="791"/>
        <v>6.1278264599546543E-4</v>
      </c>
      <c r="AM2538" s="15">
        <f t="shared" si="798"/>
        <v>8.7015135731356094E-2</v>
      </c>
      <c r="AN2538" s="15">
        <f t="shared" si="799"/>
        <v>2.6953856745456156E-5</v>
      </c>
    </row>
    <row r="2539" spans="1:40" x14ac:dyDescent="0.2">
      <c r="A2539" s="4" t="s">
        <v>4628</v>
      </c>
      <c r="B2539" s="3" t="s">
        <v>15</v>
      </c>
      <c r="C2539" s="6">
        <v>161819</v>
      </c>
      <c r="D2539" s="3" t="s">
        <v>607</v>
      </c>
      <c r="E2539" s="6">
        <v>161822</v>
      </c>
      <c r="F2539" s="3" t="s">
        <v>3351</v>
      </c>
      <c r="G2539" s="8">
        <v>10000</v>
      </c>
      <c r="H2539" s="6">
        <v>142</v>
      </c>
      <c r="I2539" s="6">
        <v>161270</v>
      </c>
      <c r="J2539" s="13">
        <v>45169</v>
      </c>
      <c r="K2539" s="9">
        <v>10000</v>
      </c>
      <c r="L2539" s="4" t="s">
        <v>4628</v>
      </c>
      <c r="M2539" s="4" t="s">
        <v>4632</v>
      </c>
      <c r="N2539" s="4">
        <f>VLOOKUP(I2539,BaseModelo!$A$2:$E$5075,5)</f>
        <v>5</v>
      </c>
      <c r="P2539" s="15">
        <v>142.00000000000003</v>
      </c>
      <c r="Q2539" s="4">
        <f>VLOOKUP(I2539,BaseModelo!$A$2:$E$5075,3)</f>
        <v>110</v>
      </c>
      <c r="R2539" s="4">
        <f t="shared" si="780"/>
        <v>32283000</v>
      </c>
      <c r="S2539" s="16">
        <f t="shared" si="781"/>
        <v>3.0976055509091471E-4</v>
      </c>
      <c r="T2539" s="4">
        <f t="shared" si="792"/>
        <v>4.3985998822909891E-2</v>
      </c>
      <c r="U2539" s="4">
        <f t="shared" si="793"/>
        <v>4.3985998822909898E-2</v>
      </c>
      <c r="V2539" s="6">
        <f t="shared" si="782"/>
        <v>0</v>
      </c>
      <c r="W2539" s="16" t="str">
        <f t="shared" si="783"/>
        <v/>
      </c>
      <c r="X2539" s="4" t="str">
        <f t="shared" si="794"/>
        <v/>
      </c>
      <c r="Y2539" s="4" t="str">
        <f t="shared" si="784"/>
        <v/>
      </c>
      <c r="Z2539" s="4">
        <f t="shared" si="785"/>
        <v>4058000</v>
      </c>
      <c r="AA2539" s="16">
        <f t="shared" si="786"/>
        <v>2.4642681123706258E-3</v>
      </c>
      <c r="AB2539" s="15">
        <f t="shared" si="795"/>
        <v>0.34992607195662884</v>
      </c>
      <c r="AC2539" s="15">
        <f t="shared" si="796"/>
        <v>0.34992607195662895</v>
      </c>
      <c r="AD2539" s="4">
        <v>161819</v>
      </c>
      <c r="AE2539" s="26">
        <v>2510.34</v>
      </c>
      <c r="AF2539" s="26">
        <v>2510.34</v>
      </c>
      <c r="AG2539" s="4">
        <f t="shared" si="797"/>
        <v>2193000</v>
      </c>
      <c r="AH2539" s="16">
        <f t="shared" si="787"/>
        <v>4.5599635202918376E-3</v>
      </c>
      <c r="AI2539" s="15">
        <f t="shared" si="788"/>
        <v>0.64751481988144088</v>
      </c>
      <c r="AJ2539" s="15">
        <f t="shared" si="789"/>
        <v>0.64751481988144111</v>
      </c>
      <c r="AK2539" s="4">
        <f t="shared" si="790"/>
        <v>16319000</v>
      </c>
      <c r="AL2539" s="27">
        <f t="shared" si="791"/>
        <v>6.1278264599546543E-4</v>
      </c>
      <c r="AM2539" s="15">
        <f t="shared" si="798"/>
        <v>8.7015135731356094E-2</v>
      </c>
      <c r="AN2539" s="15">
        <f t="shared" si="799"/>
        <v>2.6953856745456156E-5</v>
      </c>
    </row>
    <row r="2540" spans="1:40" x14ac:dyDescent="0.2">
      <c r="A2540" s="4" t="s">
        <v>4628</v>
      </c>
      <c r="B2540" s="3" t="s">
        <v>15</v>
      </c>
      <c r="C2540" s="6">
        <v>161819</v>
      </c>
      <c r="D2540" s="3" t="s">
        <v>607</v>
      </c>
      <c r="E2540" s="6">
        <v>161823</v>
      </c>
      <c r="F2540" s="3" t="s">
        <v>3352</v>
      </c>
      <c r="G2540" s="8">
        <v>10000</v>
      </c>
      <c r="H2540" s="6">
        <v>142</v>
      </c>
      <c r="I2540" s="6">
        <v>161651</v>
      </c>
      <c r="J2540" s="13">
        <v>45169</v>
      </c>
      <c r="K2540" s="9">
        <v>10000</v>
      </c>
      <c r="L2540" s="4" t="s">
        <v>4628</v>
      </c>
      <c r="M2540" s="4" t="s">
        <v>4632</v>
      </c>
      <c r="N2540" s="4">
        <f>VLOOKUP(I2540,BaseModelo!$A$2:$E$5075,5)</f>
        <v>6</v>
      </c>
      <c r="P2540" s="15">
        <v>142.00000000000003</v>
      </c>
      <c r="Q2540" s="4">
        <f>VLOOKUP(I2540,BaseModelo!$A$2:$E$5075,3)</f>
        <v>115</v>
      </c>
      <c r="R2540" s="4">
        <f t="shared" si="780"/>
        <v>32283000</v>
      </c>
      <c r="S2540" s="16">
        <f t="shared" si="781"/>
        <v>3.0976055509091471E-4</v>
      </c>
      <c r="T2540" s="4">
        <f t="shared" si="792"/>
        <v>4.3985998822909891E-2</v>
      </c>
      <c r="U2540" s="4">
        <f t="shared" si="793"/>
        <v>4.3985998822909898E-2</v>
      </c>
      <c r="V2540" s="6">
        <f t="shared" si="782"/>
        <v>0</v>
      </c>
      <c r="W2540" s="16" t="str">
        <f t="shared" si="783"/>
        <v/>
      </c>
      <c r="X2540" s="4" t="str">
        <f t="shared" si="794"/>
        <v/>
      </c>
      <c r="Y2540" s="4" t="str">
        <f t="shared" si="784"/>
        <v/>
      </c>
      <c r="Z2540" s="4">
        <f t="shared" si="785"/>
        <v>4853000</v>
      </c>
      <c r="AA2540" s="16">
        <f t="shared" si="786"/>
        <v>2.0605810838656502E-3</v>
      </c>
      <c r="AB2540" s="15">
        <f t="shared" si="795"/>
        <v>0.29260251390892233</v>
      </c>
      <c r="AC2540" s="15">
        <f t="shared" si="796"/>
        <v>0.29260251390892239</v>
      </c>
      <c r="AD2540" s="4">
        <v>161819</v>
      </c>
      <c r="AE2540" s="26">
        <v>2510.34</v>
      </c>
      <c r="AF2540" s="26">
        <v>2510.34</v>
      </c>
      <c r="AG2540" s="4">
        <f t="shared" si="797"/>
        <v>2735000</v>
      </c>
      <c r="AH2540" s="16">
        <f t="shared" si="787"/>
        <v>3.6563071297989031E-3</v>
      </c>
      <c r="AI2540" s="15">
        <f t="shared" si="788"/>
        <v>0.51919561243144419</v>
      </c>
      <c r="AJ2540" s="15">
        <f t="shared" si="789"/>
        <v>0.5191956124314443</v>
      </c>
      <c r="AK2540" s="4">
        <f t="shared" si="790"/>
        <v>16319000</v>
      </c>
      <c r="AL2540" s="27">
        <f t="shared" si="791"/>
        <v>6.1278264599546543E-4</v>
      </c>
      <c r="AM2540" s="15">
        <f t="shared" si="798"/>
        <v>8.7015135731356094E-2</v>
      </c>
      <c r="AN2540" s="15">
        <f t="shared" si="799"/>
        <v>2.6953856745456156E-5</v>
      </c>
    </row>
    <row r="2541" spans="1:40" x14ac:dyDescent="0.2">
      <c r="A2541" s="4" t="s">
        <v>4628</v>
      </c>
      <c r="B2541" s="3" t="s">
        <v>15</v>
      </c>
      <c r="C2541" s="6">
        <v>161819</v>
      </c>
      <c r="D2541" s="3" t="s">
        <v>607</v>
      </c>
      <c r="E2541" s="6">
        <v>161824</v>
      </c>
      <c r="F2541" s="3" t="s">
        <v>3353</v>
      </c>
      <c r="G2541" s="8">
        <v>9000</v>
      </c>
      <c r="H2541" s="6">
        <v>142</v>
      </c>
      <c r="I2541" s="6">
        <v>159951</v>
      </c>
      <c r="J2541" s="13">
        <v>45169</v>
      </c>
      <c r="K2541" s="9">
        <v>9000</v>
      </c>
      <c r="L2541" s="4" t="s">
        <v>4628</v>
      </c>
      <c r="M2541" s="4" t="s">
        <v>4632</v>
      </c>
      <c r="N2541" s="4">
        <f>VLOOKUP(I2541,BaseModelo!$A$2:$E$5075,5)</f>
        <v>9</v>
      </c>
      <c r="P2541" s="15">
        <v>142.00000000000003</v>
      </c>
      <c r="Q2541" s="4">
        <f>VLOOKUP(I2541,BaseModelo!$A$2:$E$5075,3)</f>
        <v>147</v>
      </c>
      <c r="R2541" s="4">
        <f t="shared" si="780"/>
        <v>32283000</v>
      </c>
      <c r="S2541" s="16">
        <f t="shared" si="781"/>
        <v>2.7878449958182325E-4</v>
      </c>
      <c r="T2541" s="4">
        <f t="shared" si="792"/>
        <v>3.9587398940618898E-2</v>
      </c>
      <c r="U2541" s="4">
        <f t="shared" si="793"/>
        <v>3.9587398940618912E-2</v>
      </c>
      <c r="V2541" s="6">
        <f t="shared" si="782"/>
        <v>0</v>
      </c>
      <c r="W2541" s="16" t="str">
        <f t="shared" si="783"/>
        <v/>
      </c>
      <c r="X2541" s="4" t="str">
        <f t="shared" si="794"/>
        <v/>
      </c>
      <c r="Y2541" s="4" t="str">
        <f t="shared" si="784"/>
        <v/>
      </c>
      <c r="Z2541" s="4">
        <f t="shared" si="785"/>
        <v>5305000</v>
      </c>
      <c r="AA2541" s="16">
        <f t="shared" si="786"/>
        <v>1.6965127238454288E-3</v>
      </c>
      <c r="AB2541" s="15">
        <f t="shared" si="795"/>
        <v>0.24090480678605089</v>
      </c>
      <c r="AC2541" s="15">
        <f t="shared" si="796"/>
        <v>0.24090480678605092</v>
      </c>
      <c r="AD2541" s="4">
        <v>161819</v>
      </c>
      <c r="AE2541" s="26">
        <v>2255.2800000000002</v>
      </c>
      <c r="AF2541" s="26">
        <v>2255.2800000000002</v>
      </c>
      <c r="AG2541" s="4">
        <f t="shared" si="797"/>
        <v>3095000</v>
      </c>
      <c r="AH2541" s="16">
        <f t="shared" si="787"/>
        <v>2.9079159935379646E-3</v>
      </c>
      <c r="AI2541" s="15">
        <f t="shared" si="788"/>
        <v>0.41292407108239099</v>
      </c>
      <c r="AJ2541" s="15">
        <f t="shared" si="789"/>
        <v>0.41292407108239104</v>
      </c>
      <c r="AK2541" s="4">
        <f t="shared" si="790"/>
        <v>16319000</v>
      </c>
      <c r="AL2541" s="27">
        <f t="shared" si="791"/>
        <v>5.5150438139591883E-4</v>
      </c>
      <c r="AM2541" s="15">
        <f t="shared" si="798"/>
        <v>7.8313622158220478E-2</v>
      </c>
      <c r="AN2541" s="15">
        <f t="shared" si="799"/>
        <v>2.1832623963819486E-5</v>
      </c>
    </row>
    <row r="2542" spans="1:40" x14ac:dyDescent="0.2">
      <c r="A2542" s="4" t="s">
        <v>4628</v>
      </c>
      <c r="B2542" s="2" t="s">
        <v>15</v>
      </c>
      <c r="C2542" s="5">
        <v>161831</v>
      </c>
      <c r="D2542" s="2" t="s">
        <v>609</v>
      </c>
      <c r="E2542" s="5">
        <v>161832</v>
      </c>
      <c r="F2542" s="2" t="s">
        <v>3360</v>
      </c>
      <c r="G2542" s="7">
        <v>50000</v>
      </c>
      <c r="H2542" s="5">
        <v>90</v>
      </c>
      <c r="I2542" s="6">
        <v>160949</v>
      </c>
      <c r="J2542" s="13">
        <v>45169</v>
      </c>
      <c r="K2542" s="9">
        <v>50000</v>
      </c>
      <c r="L2542" s="4" t="s">
        <v>4628</v>
      </c>
      <c r="M2542" s="4" t="s">
        <v>4632</v>
      </c>
      <c r="N2542" s="4">
        <f>VLOOKUP(I2542,BaseModelo!$A$2:$E$5075,5)</f>
        <v>5</v>
      </c>
      <c r="P2542" s="15">
        <v>75</v>
      </c>
      <c r="Q2542" s="4">
        <f>VLOOKUP(I2542,BaseModelo!$A$2:$E$5075,3)</f>
        <v>110</v>
      </c>
      <c r="R2542" s="4">
        <f t="shared" si="780"/>
        <v>32283000</v>
      </c>
      <c r="S2542" s="16">
        <f t="shared" si="781"/>
        <v>1.5488027754545735E-3</v>
      </c>
      <c r="T2542" s="4">
        <f t="shared" si="792"/>
        <v>0.13939224979091161</v>
      </c>
      <c r="U2542" s="4">
        <f t="shared" si="793"/>
        <v>0.11616020815909302</v>
      </c>
      <c r="V2542" s="6">
        <f t="shared" si="782"/>
        <v>0</v>
      </c>
      <c r="W2542" s="16" t="str">
        <f t="shared" si="783"/>
        <v/>
      </c>
      <c r="X2542" s="4" t="str">
        <f t="shared" si="794"/>
        <v/>
      </c>
      <c r="Y2542" s="4" t="str">
        <f t="shared" si="784"/>
        <v/>
      </c>
      <c r="Z2542" s="4">
        <f t="shared" si="785"/>
        <v>4058000</v>
      </c>
      <c r="AA2542" s="16">
        <f t="shared" si="786"/>
        <v>1.232134056185313E-2</v>
      </c>
      <c r="AB2542" s="15">
        <f t="shared" si="795"/>
        <v>1.1089206505667817</v>
      </c>
      <c r="AC2542" s="15">
        <f t="shared" si="796"/>
        <v>0.92410054213898474</v>
      </c>
      <c r="AD2542" s="4">
        <v>161831</v>
      </c>
      <c r="AE2542" s="26">
        <v>7724.25</v>
      </c>
      <c r="AF2542" s="26">
        <v>7724.25</v>
      </c>
      <c r="AG2542" s="4">
        <f t="shared" si="797"/>
        <v>2193000</v>
      </c>
      <c r="AH2542" s="16">
        <f t="shared" si="787"/>
        <v>2.2799817601459188E-2</v>
      </c>
      <c r="AI2542" s="15">
        <f t="shared" si="788"/>
        <v>2.0519835841313268</v>
      </c>
      <c r="AJ2542" s="15">
        <f t="shared" si="789"/>
        <v>1.7099863201094392</v>
      </c>
      <c r="AK2542" s="4">
        <f t="shared" si="790"/>
        <v>16319000</v>
      </c>
      <c r="AL2542" s="27">
        <f t="shared" si="791"/>
        <v>3.0639132299773273E-3</v>
      </c>
      <c r="AM2542" s="15">
        <f t="shared" si="798"/>
        <v>0.27575219069795948</v>
      </c>
      <c r="AN2542" s="15">
        <f t="shared" si="799"/>
        <v>3.5590479857556536E-4</v>
      </c>
    </row>
    <row r="2543" spans="1:40" x14ac:dyDescent="0.2">
      <c r="A2543" s="4" t="s">
        <v>4628</v>
      </c>
      <c r="B2543" s="3" t="s">
        <v>15</v>
      </c>
      <c r="C2543" s="6">
        <v>161831</v>
      </c>
      <c r="D2543" s="3" t="s">
        <v>609</v>
      </c>
      <c r="E2543" s="6">
        <v>161833</v>
      </c>
      <c r="F2543" s="3" t="s">
        <v>3365</v>
      </c>
      <c r="G2543" s="8">
        <v>18000</v>
      </c>
      <c r="H2543" s="6">
        <v>80</v>
      </c>
      <c r="I2543" s="6">
        <v>160991</v>
      </c>
      <c r="J2543" s="13">
        <v>45169</v>
      </c>
      <c r="K2543" s="9">
        <v>18000</v>
      </c>
      <c r="L2543" s="4" t="s">
        <v>4628</v>
      </c>
      <c r="M2543" s="4" t="s">
        <v>4632</v>
      </c>
      <c r="N2543" s="4">
        <f>VLOOKUP(I2543,BaseModelo!$A$2:$E$5075,5)</f>
        <v>9</v>
      </c>
      <c r="P2543" s="15">
        <v>122</v>
      </c>
      <c r="Q2543" s="4">
        <f>VLOOKUP(I2543,BaseModelo!$A$2:$E$5075,3)</f>
        <v>147</v>
      </c>
      <c r="R2543" s="4">
        <f t="shared" si="780"/>
        <v>32283000</v>
      </c>
      <c r="S2543" s="16">
        <f t="shared" si="781"/>
        <v>5.575689991636465E-4</v>
      </c>
      <c r="T2543" s="4">
        <f t="shared" si="792"/>
        <v>4.4605519933091718E-2</v>
      </c>
      <c r="U2543" s="4">
        <f t="shared" si="793"/>
        <v>6.8023417897964872E-2</v>
      </c>
      <c r="V2543" s="6">
        <f t="shared" si="782"/>
        <v>0</v>
      </c>
      <c r="W2543" s="16" t="str">
        <f t="shared" si="783"/>
        <v/>
      </c>
      <c r="X2543" s="4" t="str">
        <f t="shared" si="794"/>
        <v/>
      </c>
      <c r="Y2543" s="4" t="str">
        <f t="shared" si="784"/>
        <v/>
      </c>
      <c r="Z2543" s="4">
        <f t="shared" si="785"/>
        <v>5305000</v>
      </c>
      <c r="AA2543" s="16">
        <f t="shared" si="786"/>
        <v>3.3930254476908575E-3</v>
      </c>
      <c r="AB2543" s="15">
        <f t="shared" si="795"/>
        <v>0.2714420358152686</v>
      </c>
      <c r="AC2543" s="15">
        <f t="shared" si="796"/>
        <v>0.4139491046182846</v>
      </c>
      <c r="AD2543" s="4">
        <v>161831</v>
      </c>
      <c r="AE2543" s="26">
        <v>2468.96</v>
      </c>
      <c r="AF2543" s="26">
        <v>2468.96</v>
      </c>
      <c r="AG2543" s="4">
        <f t="shared" si="797"/>
        <v>3095000</v>
      </c>
      <c r="AH2543" s="16">
        <f t="shared" si="787"/>
        <v>5.8158319870759293E-3</v>
      </c>
      <c r="AI2543" s="15">
        <f t="shared" si="788"/>
        <v>0.46526655896607433</v>
      </c>
      <c r="AJ2543" s="15">
        <f t="shared" si="789"/>
        <v>0.70953150242326335</v>
      </c>
      <c r="AK2543" s="4">
        <f t="shared" si="790"/>
        <v>16319000</v>
      </c>
      <c r="AL2543" s="27">
        <f t="shared" si="791"/>
        <v>1.1030087627918377E-3</v>
      </c>
      <c r="AM2543" s="15">
        <f t="shared" si="798"/>
        <v>8.824070102334701E-2</v>
      </c>
      <c r="AN2543" s="15">
        <f t="shared" si="799"/>
        <v>7.5030426016506379E-5</v>
      </c>
    </row>
    <row r="2544" spans="1:40" x14ac:dyDescent="0.2">
      <c r="A2544" s="4" t="s">
        <v>4628</v>
      </c>
      <c r="B2544" s="3" t="s">
        <v>15</v>
      </c>
      <c r="C2544" s="6">
        <v>161831</v>
      </c>
      <c r="D2544" s="3" t="s">
        <v>609</v>
      </c>
      <c r="E2544" s="6">
        <v>161834</v>
      </c>
      <c r="F2544" s="3" t="s">
        <v>3366</v>
      </c>
      <c r="G2544" s="8">
        <v>40000</v>
      </c>
      <c r="H2544" s="6">
        <v>90</v>
      </c>
      <c r="I2544" s="6">
        <v>160583</v>
      </c>
      <c r="J2544" s="13">
        <v>45169</v>
      </c>
      <c r="K2544" s="9">
        <v>40000</v>
      </c>
      <c r="L2544" s="4" t="s">
        <v>4628</v>
      </c>
      <c r="M2544" s="4" t="s">
        <v>4632</v>
      </c>
      <c r="N2544" s="4">
        <f>VLOOKUP(I2544,BaseModelo!$A$2:$E$5075,5)</f>
        <v>8</v>
      </c>
      <c r="P2544" s="15">
        <v>85.000000000000014</v>
      </c>
      <c r="Q2544" s="4">
        <f>VLOOKUP(I2544,BaseModelo!$A$2:$E$5075,3)</f>
        <v>132</v>
      </c>
      <c r="R2544" s="4">
        <f t="shared" si="780"/>
        <v>32283000</v>
      </c>
      <c r="S2544" s="16">
        <f t="shared" si="781"/>
        <v>1.2390422203636588E-3</v>
      </c>
      <c r="T2544" s="4">
        <f t="shared" si="792"/>
        <v>0.1115137998327293</v>
      </c>
      <c r="U2544" s="4">
        <f t="shared" si="793"/>
        <v>0.10531858873091102</v>
      </c>
      <c r="V2544" s="6">
        <f t="shared" si="782"/>
        <v>0</v>
      </c>
      <c r="W2544" s="16" t="str">
        <f t="shared" si="783"/>
        <v/>
      </c>
      <c r="X2544" s="4" t="str">
        <f t="shared" si="794"/>
        <v/>
      </c>
      <c r="Y2544" s="4" t="str">
        <f t="shared" si="784"/>
        <v/>
      </c>
      <c r="Z2544" s="4">
        <f t="shared" si="785"/>
        <v>5836000</v>
      </c>
      <c r="AA2544" s="16">
        <f t="shared" si="786"/>
        <v>6.8540095956134339E-3</v>
      </c>
      <c r="AB2544" s="15">
        <f t="shared" si="795"/>
        <v>0.61686086360520909</v>
      </c>
      <c r="AC2544" s="15">
        <f t="shared" si="796"/>
        <v>0.58259081562714199</v>
      </c>
      <c r="AD2544" s="4">
        <v>161831</v>
      </c>
      <c r="AE2544" s="26">
        <v>6179.3</v>
      </c>
      <c r="AF2544" s="26">
        <v>6179.3</v>
      </c>
      <c r="AG2544" s="4">
        <f t="shared" si="797"/>
        <v>3421000</v>
      </c>
      <c r="AH2544" s="16">
        <f t="shared" si="787"/>
        <v>1.169248757673195E-2</v>
      </c>
      <c r="AI2544" s="15">
        <f t="shared" si="788"/>
        <v>1.0523238819058756</v>
      </c>
      <c r="AJ2544" s="15">
        <f t="shared" si="789"/>
        <v>0.99386144402221588</v>
      </c>
      <c r="AK2544" s="4">
        <f t="shared" si="790"/>
        <v>16319000</v>
      </c>
      <c r="AL2544" s="27">
        <f t="shared" si="791"/>
        <v>2.4511305839818617E-3</v>
      </c>
      <c r="AM2544" s="15">
        <f t="shared" si="798"/>
        <v>0.22060175255836756</v>
      </c>
      <c r="AN2544" s="15">
        <f t="shared" si="799"/>
        <v>2.5814961390014345E-4</v>
      </c>
    </row>
    <row r="2545" spans="1:40" x14ac:dyDescent="0.2">
      <c r="A2545" s="4" t="s">
        <v>4628</v>
      </c>
      <c r="B2545" s="3" t="s">
        <v>15</v>
      </c>
      <c r="C2545" s="6">
        <v>161831</v>
      </c>
      <c r="D2545" s="3" t="s">
        <v>609</v>
      </c>
      <c r="E2545" s="6">
        <v>161835</v>
      </c>
      <c r="F2545" s="3" t="s">
        <v>3367</v>
      </c>
      <c r="G2545" s="8">
        <v>50000</v>
      </c>
      <c r="H2545" s="6">
        <v>90</v>
      </c>
      <c r="I2545" s="6">
        <v>160579</v>
      </c>
      <c r="J2545" s="13">
        <v>45169</v>
      </c>
      <c r="K2545" s="9">
        <v>50000</v>
      </c>
      <c r="L2545" s="4" t="s">
        <v>4628</v>
      </c>
      <c r="M2545" s="4" t="s">
        <v>4632</v>
      </c>
      <c r="N2545" s="4">
        <f>VLOOKUP(I2545,BaseModelo!$A$2:$E$5075,5)</f>
        <v>4</v>
      </c>
      <c r="P2545" s="15">
        <v>75</v>
      </c>
      <c r="Q2545" s="4">
        <f>VLOOKUP(I2545,BaseModelo!$A$2:$E$5075,3)</f>
        <v>110</v>
      </c>
      <c r="R2545" s="4">
        <f t="shared" si="780"/>
        <v>32283000</v>
      </c>
      <c r="S2545" s="16">
        <f t="shared" si="781"/>
        <v>1.5488027754545735E-3</v>
      </c>
      <c r="T2545" s="4">
        <f t="shared" si="792"/>
        <v>0.13939224979091161</v>
      </c>
      <c r="U2545" s="4">
        <f t="shared" si="793"/>
        <v>0.11616020815909302</v>
      </c>
      <c r="V2545" s="6">
        <f t="shared" si="782"/>
        <v>0</v>
      </c>
      <c r="W2545" s="16" t="str">
        <f t="shared" si="783"/>
        <v/>
      </c>
      <c r="X2545" s="4" t="str">
        <f t="shared" si="794"/>
        <v/>
      </c>
      <c r="Y2545" s="4" t="str">
        <f t="shared" si="784"/>
        <v/>
      </c>
      <c r="Z2545" s="4">
        <f t="shared" si="785"/>
        <v>2331000</v>
      </c>
      <c r="AA2545" s="16">
        <f t="shared" si="786"/>
        <v>2.145002145002145E-2</v>
      </c>
      <c r="AB2545" s="15">
        <f t="shared" si="795"/>
        <v>1.9305019305019306</v>
      </c>
      <c r="AC2545" s="15">
        <f t="shared" si="796"/>
        <v>1.6087516087516087</v>
      </c>
      <c r="AD2545" s="4">
        <v>161831</v>
      </c>
      <c r="AE2545" s="26">
        <v>7724.25</v>
      </c>
      <c r="AF2545" s="26">
        <v>7724.25</v>
      </c>
      <c r="AG2545" s="4">
        <f t="shared" si="797"/>
        <v>858000</v>
      </c>
      <c r="AH2545" s="16">
        <f t="shared" si="787"/>
        <v>5.8275058275058272E-2</v>
      </c>
      <c r="AI2545" s="15">
        <f t="shared" si="788"/>
        <v>5.2447552447552441</v>
      </c>
      <c r="AJ2545" s="15">
        <f t="shared" si="789"/>
        <v>4.3706293706293708</v>
      </c>
      <c r="AK2545" s="4">
        <f t="shared" si="790"/>
        <v>16319000</v>
      </c>
      <c r="AL2545" s="27">
        <f t="shared" si="791"/>
        <v>3.0639132299773273E-3</v>
      </c>
      <c r="AM2545" s="15">
        <f t="shared" si="798"/>
        <v>0.27575219069795948</v>
      </c>
      <c r="AN2545" s="15">
        <f t="shared" si="799"/>
        <v>3.5590479857556536E-4</v>
      </c>
    </row>
    <row r="2546" spans="1:40" x14ac:dyDescent="0.2">
      <c r="A2546" s="4" t="s">
        <v>4628</v>
      </c>
      <c r="B2546" s="3" t="s">
        <v>15</v>
      </c>
      <c r="C2546" s="6">
        <v>161831</v>
      </c>
      <c r="D2546" s="3" t="s">
        <v>609</v>
      </c>
      <c r="E2546" s="6">
        <v>161836</v>
      </c>
      <c r="F2546" s="3" t="s">
        <v>3368</v>
      </c>
      <c r="G2546" s="8">
        <v>20000</v>
      </c>
      <c r="H2546" s="6">
        <v>80</v>
      </c>
      <c r="I2546" s="6">
        <v>160581</v>
      </c>
      <c r="J2546" s="13">
        <v>45169</v>
      </c>
      <c r="K2546" s="9">
        <v>20000</v>
      </c>
      <c r="L2546" s="4" t="s">
        <v>4628</v>
      </c>
      <c r="M2546" s="4" t="s">
        <v>4632</v>
      </c>
      <c r="N2546" s="4">
        <f>VLOOKUP(I2546,BaseModelo!$A$2:$E$5075,5)</f>
        <v>5</v>
      </c>
      <c r="P2546" s="15">
        <v>122</v>
      </c>
      <c r="Q2546" s="4">
        <f>VLOOKUP(I2546,BaseModelo!$A$2:$E$5075,3)</f>
        <v>110</v>
      </c>
      <c r="R2546" s="4">
        <f t="shared" si="780"/>
        <v>32283000</v>
      </c>
      <c r="S2546" s="16">
        <f t="shared" si="781"/>
        <v>6.1952111018182942E-4</v>
      </c>
      <c r="T2546" s="4">
        <f t="shared" si="792"/>
        <v>4.9561688814546354E-2</v>
      </c>
      <c r="U2546" s="4">
        <f t="shared" si="793"/>
        <v>7.5581575442183191E-2</v>
      </c>
      <c r="V2546" s="6">
        <f t="shared" si="782"/>
        <v>0</v>
      </c>
      <c r="W2546" s="16" t="str">
        <f t="shared" si="783"/>
        <v/>
      </c>
      <c r="X2546" s="4" t="str">
        <f t="shared" si="794"/>
        <v/>
      </c>
      <c r="Y2546" s="4" t="str">
        <f t="shared" si="784"/>
        <v/>
      </c>
      <c r="Z2546" s="4">
        <f t="shared" si="785"/>
        <v>4058000</v>
      </c>
      <c r="AA2546" s="16">
        <f t="shared" si="786"/>
        <v>4.9285362247412515E-3</v>
      </c>
      <c r="AB2546" s="15">
        <f t="shared" si="795"/>
        <v>0.39428289797930011</v>
      </c>
      <c r="AC2546" s="15">
        <f t="shared" si="796"/>
        <v>0.60128141941843272</v>
      </c>
      <c r="AD2546" s="4">
        <v>161831</v>
      </c>
      <c r="AE2546" s="26">
        <v>2731.04</v>
      </c>
      <c r="AF2546" s="26">
        <v>2731.04</v>
      </c>
      <c r="AG2546" s="4">
        <f t="shared" si="797"/>
        <v>2193000</v>
      </c>
      <c r="AH2546" s="16">
        <f t="shared" si="787"/>
        <v>9.1199270405836752E-3</v>
      </c>
      <c r="AI2546" s="15">
        <f t="shared" si="788"/>
        <v>0.72959416324669402</v>
      </c>
      <c r="AJ2546" s="15">
        <f t="shared" si="789"/>
        <v>1.1126310989512085</v>
      </c>
      <c r="AK2546" s="4">
        <f t="shared" si="790"/>
        <v>16319000</v>
      </c>
      <c r="AL2546" s="27">
        <f t="shared" si="791"/>
        <v>1.2255652919909309E-3</v>
      </c>
      <c r="AM2546" s="15">
        <f t="shared" si="798"/>
        <v>9.8045223359274472E-2</v>
      </c>
      <c r="AN2546" s="15">
        <f t="shared" si="799"/>
        <v>9.2630155575933808E-5</v>
      </c>
    </row>
    <row r="2547" spans="1:40" x14ac:dyDescent="0.2">
      <c r="A2547" s="4" t="s">
        <v>4628</v>
      </c>
      <c r="B2547" s="3" t="s">
        <v>15</v>
      </c>
      <c r="C2547" s="6">
        <v>161831</v>
      </c>
      <c r="D2547" s="3" t="s">
        <v>609</v>
      </c>
      <c r="E2547" s="6">
        <v>161837</v>
      </c>
      <c r="F2547" s="3" t="s">
        <v>3369</v>
      </c>
      <c r="G2547" s="8">
        <v>20000</v>
      </c>
      <c r="H2547" s="6">
        <v>80</v>
      </c>
      <c r="I2547" s="6">
        <v>160582</v>
      </c>
      <c r="J2547" s="13">
        <v>45169</v>
      </c>
      <c r="K2547" s="9">
        <v>20000</v>
      </c>
      <c r="L2547" s="4" t="s">
        <v>4628</v>
      </c>
      <c r="M2547" s="4" t="s">
        <v>4632</v>
      </c>
      <c r="N2547" s="4">
        <f>VLOOKUP(I2547,BaseModelo!$A$2:$E$5075,5)</f>
        <v>8</v>
      </c>
      <c r="P2547" s="15">
        <v>122</v>
      </c>
      <c r="Q2547" s="4">
        <f>VLOOKUP(I2547,BaseModelo!$A$2:$E$5075,3)</f>
        <v>132</v>
      </c>
      <c r="R2547" s="4">
        <f t="shared" si="780"/>
        <v>32283000</v>
      </c>
      <c r="S2547" s="16">
        <f t="shared" si="781"/>
        <v>6.1952111018182942E-4</v>
      </c>
      <c r="T2547" s="4">
        <f t="shared" si="792"/>
        <v>4.9561688814546354E-2</v>
      </c>
      <c r="U2547" s="4">
        <f t="shared" si="793"/>
        <v>7.5581575442183191E-2</v>
      </c>
      <c r="V2547" s="6">
        <f t="shared" si="782"/>
        <v>0</v>
      </c>
      <c r="W2547" s="16" t="str">
        <f t="shared" si="783"/>
        <v/>
      </c>
      <c r="X2547" s="4" t="str">
        <f t="shared" si="794"/>
        <v/>
      </c>
      <c r="Y2547" s="4" t="str">
        <f t="shared" si="784"/>
        <v/>
      </c>
      <c r="Z2547" s="4">
        <f t="shared" si="785"/>
        <v>5836000</v>
      </c>
      <c r="AA2547" s="16">
        <f t="shared" si="786"/>
        <v>3.4270047978067169E-3</v>
      </c>
      <c r="AB2547" s="15">
        <f t="shared" si="795"/>
        <v>0.27416038382453733</v>
      </c>
      <c r="AC2547" s="15">
        <f t="shared" si="796"/>
        <v>0.41809458533241944</v>
      </c>
      <c r="AD2547" s="4">
        <v>161831</v>
      </c>
      <c r="AE2547" s="26">
        <v>2731.04</v>
      </c>
      <c r="AF2547" s="26">
        <v>2731.04</v>
      </c>
      <c r="AG2547" s="4">
        <f t="shared" si="797"/>
        <v>3421000</v>
      </c>
      <c r="AH2547" s="16">
        <f t="shared" si="787"/>
        <v>5.846243788365975E-3</v>
      </c>
      <c r="AI2547" s="15">
        <f t="shared" si="788"/>
        <v>0.46769950306927799</v>
      </c>
      <c r="AJ2547" s="15">
        <f t="shared" si="789"/>
        <v>0.71324174218064895</v>
      </c>
      <c r="AK2547" s="4">
        <f t="shared" si="790"/>
        <v>16319000</v>
      </c>
      <c r="AL2547" s="27">
        <f t="shared" si="791"/>
        <v>1.2255652919909309E-3</v>
      </c>
      <c r="AM2547" s="15">
        <f t="shared" si="798"/>
        <v>9.8045223359274472E-2</v>
      </c>
      <c r="AN2547" s="15">
        <f t="shared" si="799"/>
        <v>9.2630155575933808E-5</v>
      </c>
    </row>
    <row r="2548" spans="1:40" x14ac:dyDescent="0.2">
      <c r="A2548" s="4" t="s">
        <v>4628</v>
      </c>
      <c r="B2548" s="3" t="s">
        <v>15</v>
      </c>
      <c r="C2548" s="6">
        <v>161831</v>
      </c>
      <c r="D2548" s="3" t="s">
        <v>609</v>
      </c>
      <c r="E2548" s="6">
        <v>161838</v>
      </c>
      <c r="F2548" s="3" t="s">
        <v>3370</v>
      </c>
      <c r="G2548" s="8">
        <v>50000</v>
      </c>
      <c r="H2548" s="6">
        <v>90</v>
      </c>
      <c r="I2548" s="6">
        <v>161042</v>
      </c>
      <c r="J2548" s="13">
        <v>45169</v>
      </c>
      <c r="K2548" s="9">
        <v>50000</v>
      </c>
      <c r="L2548" s="4" t="s">
        <v>4628</v>
      </c>
      <c r="M2548" s="4" t="s">
        <v>4632</v>
      </c>
      <c r="N2548" s="4">
        <f>VLOOKUP(I2548,BaseModelo!$A$2:$E$5075,5)</f>
        <v>4</v>
      </c>
      <c r="P2548" s="15">
        <v>75</v>
      </c>
      <c r="Q2548" s="4">
        <f>VLOOKUP(I2548,BaseModelo!$A$2:$E$5075,3)</f>
        <v>110</v>
      </c>
      <c r="R2548" s="4">
        <f t="shared" si="780"/>
        <v>32283000</v>
      </c>
      <c r="S2548" s="16">
        <f t="shared" si="781"/>
        <v>1.5488027754545735E-3</v>
      </c>
      <c r="T2548" s="4">
        <f t="shared" si="792"/>
        <v>0.13939224979091161</v>
      </c>
      <c r="U2548" s="4">
        <f t="shared" si="793"/>
        <v>0.11616020815909302</v>
      </c>
      <c r="V2548" s="6">
        <f t="shared" si="782"/>
        <v>0</v>
      </c>
      <c r="W2548" s="16" t="str">
        <f t="shared" si="783"/>
        <v/>
      </c>
      <c r="X2548" s="4" t="str">
        <f t="shared" si="794"/>
        <v/>
      </c>
      <c r="Y2548" s="4" t="str">
        <f t="shared" si="784"/>
        <v/>
      </c>
      <c r="Z2548" s="4">
        <f t="shared" si="785"/>
        <v>2331000</v>
      </c>
      <c r="AA2548" s="16">
        <f t="shared" si="786"/>
        <v>2.145002145002145E-2</v>
      </c>
      <c r="AB2548" s="15">
        <f t="shared" si="795"/>
        <v>1.9305019305019306</v>
      </c>
      <c r="AC2548" s="15">
        <f t="shared" si="796"/>
        <v>1.6087516087516087</v>
      </c>
      <c r="AD2548" s="4">
        <v>161831</v>
      </c>
      <c r="AE2548" s="26">
        <v>7724.25</v>
      </c>
      <c r="AF2548" s="26">
        <v>7724.25</v>
      </c>
      <c r="AG2548" s="4">
        <f t="shared" si="797"/>
        <v>858000</v>
      </c>
      <c r="AH2548" s="16">
        <f t="shared" si="787"/>
        <v>5.8275058275058272E-2</v>
      </c>
      <c r="AI2548" s="15">
        <f t="shared" si="788"/>
        <v>5.2447552447552441</v>
      </c>
      <c r="AJ2548" s="15">
        <f t="shared" si="789"/>
        <v>4.3706293706293708</v>
      </c>
      <c r="AK2548" s="4">
        <f t="shared" si="790"/>
        <v>16319000</v>
      </c>
      <c r="AL2548" s="27">
        <f t="shared" si="791"/>
        <v>3.0639132299773273E-3</v>
      </c>
      <c r="AM2548" s="15">
        <f t="shared" si="798"/>
        <v>0.27575219069795948</v>
      </c>
      <c r="AN2548" s="15">
        <f t="shared" si="799"/>
        <v>3.5590479857556536E-4</v>
      </c>
    </row>
    <row r="2549" spans="1:40" x14ac:dyDescent="0.2">
      <c r="A2549" s="4" t="s">
        <v>4628</v>
      </c>
      <c r="B2549" s="2" t="s">
        <v>12</v>
      </c>
      <c r="C2549" s="5">
        <v>161852</v>
      </c>
      <c r="D2549" s="2" t="s">
        <v>606</v>
      </c>
      <c r="E2549" s="5">
        <v>161853</v>
      </c>
      <c r="F2549" s="2" t="s">
        <v>3341</v>
      </c>
      <c r="G2549" s="7">
        <v>7000</v>
      </c>
      <c r="H2549" s="5">
        <v>142</v>
      </c>
      <c r="I2549" s="6">
        <v>161538</v>
      </c>
      <c r="J2549" s="13">
        <v>45169</v>
      </c>
      <c r="K2549" s="9">
        <v>7000</v>
      </c>
      <c r="L2549" s="4" t="s">
        <v>4628</v>
      </c>
      <c r="M2549" s="4" t="s">
        <v>4632</v>
      </c>
      <c r="N2549" s="4">
        <f>VLOOKUP(I2549,BaseModelo!$A$2:$E$5075,5)</f>
        <v>10</v>
      </c>
      <c r="P2549" s="15">
        <v>142.00000000000003</v>
      </c>
      <c r="Q2549" s="4">
        <f>VLOOKUP(I2549,BaseModelo!$A$2:$E$5075,3)</f>
        <v>0</v>
      </c>
      <c r="R2549" s="4">
        <f t="shared" si="780"/>
        <v>32283000</v>
      </c>
      <c r="S2549" s="16">
        <f t="shared" si="781"/>
        <v>2.168323885636403E-4</v>
      </c>
      <c r="T2549" s="4">
        <f t="shared" si="792"/>
        <v>3.0790199176036922E-2</v>
      </c>
      <c r="U2549" s="4">
        <f t="shared" si="793"/>
        <v>3.0790199176036929E-2</v>
      </c>
      <c r="V2549" s="6">
        <f t="shared" si="782"/>
        <v>0</v>
      </c>
      <c r="W2549" s="16" t="str">
        <f t="shared" si="783"/>
        <v/>
      </c>
      <c r="X2549" s="4" t="str">
        <f t="shared" si="794"/>
        <v/>
      </c>
      <c r="Y2549" s="4" t="str">
        <f t="shared" si="784"/>
        <v/>
      </c>
      <c r="Z2549" s="4">
        <f t="shared" si="785"/>
        <v>4121000</v>
      </c>
      <c r="AA2549" s="16">
        <f t="shared" si="786"/>
        <v>1.6986168405726766E-3</v>
      </c>
      <c r="AB2549" s="15">
        <f t="shared" si="795"/>
        <v>0.24120359136132008</v>
      </c>
      <c r="AC2549" s="15">
        <f t="shared" si="796"/>
        <v>0.24120359136132014</v>
      </c>
      <c r="AD2549" s="4">
        <v>161852</v>
      </c>
      <c r="AE2549" s="26">
        <v>1758.65</v>
      </c>
      <c r="AF2549" s="26">
        <v>1758.65</v>
      </c>
      <c r="AG2549" s="4">
        <f t="shared" si="797"/>
        <v>1846000</v>
      </c>
      <c r="AH2549" s="16">
        <f t="shared" si="787"/>
        <v>3.791982665222102E-3</v>
      </c>
      <c r="AI2549" s="15">
        <f t="shared" si="788"/>
        <v>0.53846153846153844</v>
      </c>
      <c r="AJ2549" s="15">
        <f t="shared" si="789"/>
        <v>0.53846153846153855</v>
      </c>
      <c r="AK2549" s="4">
        <f t="shared" si="790"/>
        <v>16319000</v>
      </c>
      <c r="AL2549" s="27">
        <f t="shared" si="791"/>
        <v>4.289478521968258E-4</v>
      </c>
      <c r="AM2549" s="15">
        <f t="shared" si="798"/>
        <v>6.0910595011949266E-2</v>
      </c>
      <c r="AN2549" s="15">
        <f t="shared" si="799"/>
        <v>1.3207389805273516E-5</v>
      </c>
    </row>
    <row r="2550" spans="1:40" x14ac:dyDescent="0.2">
      <c r="A2550" s="4" t="s">
        <v>4628</v>
      </c>
      <c r="B2550" s="3" t="s">
        <v>12</v>
      </c>
      <c r="C2550" s="6">
        <v>161852</v>
      </c>
      <c r="D2550" s="3" t="s">
        <v>606</v>
      </c>
      <c r="E2550" s="6">
        <v>161854</v>
      </c>
      <c r="F2550" s="3" t="s">
        <v>3344</v>
      </c>
      <c r="G2550" s="8">
        <v>7000</v>
      </c>
      <c r="H2550" s="6">
        <v>142</v>
      </c>
      <c r="I2550" s="6">
        <v>160613</v>
      </c>
      <c r="J2550" s="13">
        <v>45169</v>
      </c>
      <c r="K2550" s="9">
        <v>7000</v>
      </c>
      <c r="L2550" s="4" t="s">
        <v>4628</v>
      </c>
      <c r="M2550" s="4" t="s">
        <v>4632</v>
      </c>
      <c r="N2550" s="4">
        <f>VLOOKUP(I2550,BaseModelo!$A$2:$E$5075,5)</f>
        <v>9</v>
      </c>
      <c r="P2550" s="15">
        <v>142.00000000000003</v>
      </c>
      <c r="Q2550" s="4">
        <f>VLOOKUP(I2550,BaseModelo!$A$2:$E$5075,3)</f>
        <v>147</v>
      </c>
      <c r="R2550" s="4">
        <f t="shared" si="780"/>
        <v>32283000</v>
      </c>
      <c r="S2550" s="16">
        <f t="shared" si="781"/>
        <v>2.168323885636403E-4</v>
      </c>
      <c r="T2550" s="4">
        <f t="shared" si="792"/>
        <v>3.0790199176036922E-2</v>
      </c>
      <c r="U2550" s="4">
        <f t="shared" si="793"/>
        <v>3.0790199176036929E-2</v>
      </c>
      <c r="V2550" s="6">
        <f t="shared" si="782"/>
        <v>0</v>
      </c>
      <c r="W2550" s="16" t="str">
        <f t="shared" si="783"/>
        <v/>
      </c>
      <c r="X2550" s="4" t="str">
        <f t="shared" si="794"/>
        <v/>
      </c>
      <c r="Y2550" s="4" t="str">
        <f t="shared" si="784"/>
        <v/>
      </c>
      <c r="Z2550" s="4">
        <f t="shared" si="785"/>
        <v>5305000</v>
      </c>
      <c r="AA2550" s="16">
        <f t="shared" si="786"/>
        <v>1.3195098963242225E-3</v>
      </c>
      <c r="AB2550" s="15">
        <f t="shared" si="795"/>
        <v>0.18737040527803958</v>
      </c>
      <c r="AC2550" s="15">
        <f t="shared" si="796"/>
        <v>0.18737040527803964</v>
      </c>
      <c r="AD2550" s="4">
        <v>161852</v>
      </c>
      <c r="AE2550" s="26">
        <v>1758.65</v>
      </c>
      <c r="AF2550" s="26">
        <v>1758.65</v>
      </c>
      <c r="AG2550" s="4">
        <f t="shared" si="797"/>
        <v>3095000</v>
      </c>
      <c r="AH2550" s="16">
        <f t="shared" si="787"/>
        <v>2.2617124394184169E-3</v>
      </c>
      <c r="AI2550" s="15">
        <f t="shared" si="788"/>
        <v>0.32116316639741521</v>
      </c>
      <c r="AJ2550" s="15">
        <f t="shared" si="789"/>
        <v>0.32116316639741527</v>
      </c>
      <c r="AK2550" s="4">
        <f t="shared" si="790"/>
        <v>16319000</v>
      </c>
      <c r="AL2550" s="27">
        <f t="shared" si="791"/>
        <v>4.289478521968258E-4</v>
      </c>
      <c r="AM2550" s="15">
        <f t="shared" si="798"/>
        <v>6.0910595011949266E-2</v>
      </c>
      <c r="AN2550" s="15">
        <f t="shared" si="799"/>
        <v>1.3207389805273516E-5</v>
      </c>
    </row>
    <row r="2551" spans="1:40" x14ac:dyDescent="0.2">
      <c r="A2551" s="4" t="s">
        <v>4628</v>
      </c>
      <c r="B2551" s="3" t="s">
        <v>12</v>
      </c>
      <c r="C2551" s="6">
        <v>161852</v>
      </c>
      <c r="D2551" s="3" t="s">
        <v>606</v>
      </c>
      <c r="E2551" s="6">
        <v>161857</v>
      </c>
      <c r="F2551" s="3" t="s">
        <v>3345</v>
      </c>
      <c r="G2551" s="8">
        <v>7000</v>
      </c>
      <c r="H2551" s="6">
        <v>142</v>
      </c>
      <c r="I2551" s="6">
        <v>161524</v>
      </c>
      <c r="J2551" s="13">
        <v>45169</v>
      </c>
      <c r="K2551" s="9">
        <v>7000</v>
      </c>
      <c r="L2551" s="4" t="s">
        <v>4628</v>
      </c>
      <c r="M2551" s="4" t="s">
        <v>4632</v>
      </c>
      <c r="N2551" s="4">
        <f>VLOOKUP(I2551,BaseModelo!$A$2:$E$5075,5)</f>
        <v>8</v>
      </c>
      <c r="P2551" s="15">
        <v>142.00000000000003</v>
      </c>
      <c r="Q2551" s="4">
        <f>VLOOKUP(I2551,BaseModelo!$A$2:$E$5075,3)</f>
        <v>132</v>
      </c>
      <c r="R2551" s="4">
        <f t="shared" si="780"/>
        <v>32283000</v>
      </c>
      <c r="S2551" s="16">
        <f t="shared" si="781"/>
        <v>2.168323885636403E-4</v>
      </c>
      <c r="T2551" s="4">
        <f t="shared" si="792"/>
        <v>3.0790199176036922E-2</v>
      </c>
      <c r="U2551" s="4">
        <f t="shared" si="793"/>
        <v>3.0790199176036929E-2</v>
      </c>
      <c r="V2551" s="6">
        <f t="shared" si="782"/>
        <v>0</v>
      </c>
      <c r="W2551" s="16" t="str">
        <f t="shared" si="783"/>
        <v/>
      </c>
      <c r="X2551" s="4" t="str">
        <f t="shared" si="794"/>
        <v/>
      </c>
      <c r="Y2551" s="4" t="str">
        <f t="shared" si="784"/>
        <v/>
      </c>
      <c r="Z2551" s="4">
        <f t="shared" si="785"/>
        <v>5836000</v>
      </c>
      <c r="AA2551" s="16">
        <f t="shared" si="786"/>
        <v>1.199451679232351E-3</v>
      </c>
      <c r="AB2551" s="15">
        <f t="shared" si="795"/>
        <v>0.17032213845099384</v>
      </c>
      <c r="AC2551" s="15">
        <f t="shared" si="796"/>
        <v>0.17032213845099387</v>
      </c>
      <c r="AD2551" s="4">
        <v>161852</v>
      </c>
      <c r="AE2551" s="26">
        <v>1758.65</v>
      </c>
      <c r="AF2551" s="26">
        <v>1758.65</v>
      </c>
      <c r="AG2551" s="4">
        <f t="shared" si="797"/>
        <v>3421000</v>
      </c>
      <c r="AH2551" s="16">
        <f t="shared" si="787"/>
        <v>2.0461853259280912E-3</v>
      </c>
      <c r="AI2551" s="15">
        <f t="shared" si="788"/>
        <v>0.29055831628178896</v>
      </c>
      <c r="AJ2551" s="15">
        <f t="shared" si="789"/>
        <v>0.29055831628178902</v>
      </c>
      <c r="AK2551" s="4">
        <f t="shared" si="790"/>
        <v>16319000</v>
      </c>
      <c r="AL2551" s="27">
        <f t="shared" si="791"/>
        <v>4.289478521968258E-4</v>
      </c>
      <c r="AM2551" s="15">
        <f t="shared" si="798"/>
        <v>6.0910595011949266E-2</v>
      </c>
      <c r="AN2551" s="15">
        <f t="shared" si="799"/>
        <v>1.3207389805273516E-5</v>
      </c>
    </row>
    <row r="2552" spans="1:40" x14ac:dyDescent="0.2">
      <c r="A2552" s="4" t="s">
        <v>4628</v>
      </c>
      <c r="B2552" s="3" t="s">
        <v>12</v>
      </c>
      <c r="C2552" s="6">
        <v>161852</v>
      </c>
      <c r="D2552" s="3" t="s">
        <v>606</v>
      </c>
      <c r="E2552" s="6">
        <v>161858</v>
      </c>
      <c r="F2552" s="3" t="s">
        <v>3346</v>
      </c>
      <c r="G2552" s="8">
        <v>7000</v>
      </c>
      <c r="H2552" s="6">
        <v>142</v>
      </c>
      <c r="I2552" s="6">
        <v>161522</v>
      </c>
      <c r="J2552" s="13">
        <v>45169</v>
      </c>
      <c r="K2552" s="9">
        <v>7000</v>
      </c>
      <c r="L2552" s="4" t="s">
        <v>4628</v>
      </c>
      <c r="M2552" s="4" t="s">
        <v>4632</v>
      </c>
      <c r="N2552" s="4">
        <f>VLOOKUP(I2552,BaseModelo!$A$2:$E$5075,5)</f>
        <v>9</v>
      </c>
      <c r="P2552" s="15">
        <v>142.00000000000003</v>
      </c>
      <c r="Q2552" s="4">
        <f>VLOOKUP(I2552,BaseModelo!$A$2:$E$5075,3)</f>
        <v>147</v>
      </c>
      <c r="R2552" s="4">
        <f t="shared" si="780"/>
        <v>32283000</v>
      </c>
      <c r="S2552" s="16">
        <f t="shared" si="781"/>
        <v>2.168323885636403E-4</v>
      </c>
      <c r="T2552" s="4">
        <f t="shared" si="792"/>
        <v>3.0790199176036922E-2</v>
      </c>
      <c r="U2552" s="4">
        <f t="shared" si="793"/>
        <v>3.0790199176036929E-2</v>
      </c>
      <c r="V2552" s="6">
        <f t="shared" si="782"/>
        <v>0</v>
      </c>
      <c r="W2552" s="16" t="str">
        <f t="shared" si="783"/>
        <v/>
      </c>
      <c r="X2552" s="4" t="str">
        <f t="shared" si="794"/>
        <v/>
      </c>
      <c r="Y2552" s="4" t="str">
        <f t="shared" si="784"/>
        <v/>
      </c>
      <c r="Z2552" s="4">
        <f t="shared" si="785"/>
        <v>5305000</v>
      </c>
      <c r="AA2552" s="16">
        <f t="shared" si="786"/>
        <v>1.3195098963242225E-3</v>
      </c>
      <c r="AB2552" s="15">
        <f t="shared" si="795"/>
        <v>0.18737040527803958</v>
      </c>
      <c r="AC2552" s="15">
        <f t="shared" si="796"/>
        <v>0.18737040527803964</v>
      </c>
      <c r="AD2552" s="4">
        <v>161852</v>
      </c>
      <c r="AE2552" s="26">
        <v>1758.65</v>
      </c>
      <c r="AF2552" s="26">
        <v>1758.65</v>
      </c>
      <c r="AG2552" s="4">
        <f t="shared" si="797"/>
        <v>3095000</v>
      </c>
      <c r="AH2552" s="16">
        <f t="shared" si="787"/>
        <v>2.2617124394184169E-3</v>
      </c>
      <c r="AI2552" s="15">
        <f t="shared" si="788"/>
        <v>0.32116316639741521</v>
      </c>
      <c r="AJ2552" s="15">
        <f t="shared" si="789"/>
        <v>0.32116316639741527</v>
      </c>
      <c r="AK2552" s="4">
        <f t="shared" si="790"/>
        <v>16319000</v>
      </c>
      <c r="AL2552" s="27">
        <f t="shared" si="791"/>
        <v>4.289478521968258E-4</v>
      </c>
      <c r="AM2552" s="15">
        <f t="shared" si="798"/>
        <v>6.0910595011949266E-2</v>
      </c>
      <c r="AN2552" s="15">
        <f t="shared" si="799"/>
        <v>1.3207389805273516E-5</v>
      </c>
    </row>
    <row r="2553" spans="1:40" x14ac:dyDescent="0.2">
      <c r="A2553" s="4" t="s">
        <v>4628</v>
      </c>
      <c r="B2553" s="3" t="s">
        <v>12</v>
      </c>
      <c r="C2553" s="6">
        <v>161852</v>
      </c>
      <c r="D2553" s="3" t="s">
        <v>606</v>
      </c>
      <c r="E2553" s="6">
        <v>161859</v>
      </c>
      <c r="F2553" s="3" t="s">
        <v>3347</v>
      </c>
      <c r="G2553" s="8">
        <v>7000</v>
      </c>
      <c r="H2553" s="6">
        <v>142</v>
      </c>
      <c r="I2553" s="6">
        <v>160616</v>
      </c>
      <c r="J2553" s="13">
        <v>45169</v>
      </c>
      <c r="K2553" s="9">
        <v>7000</v>
      </c>
      <c r="L2553" s="4" t="s">
        <v>4628</v>
      </c>
      <c r="M2553" s="4" t="s">
        <v>4632</v>
      </c>
      <c r="N2553" s="4">
        <f>VLOOKUP(I2553,BaseModelo!$A$2:$E$5075,5)</f>
        <v>7</v>
      </c>
      <c r="P2553" s="15">
        <v>142.00000000000003</v>
      </c>
      <c r="Q2553" s="4">
        <f>VLOOKUP(I2553,BaseModelo!$A$2:$E$5075,3)</f>
        <v>127</v>
      </c>
      <c r="R2553" s="4">
        <f t="shared" si="780"/>
        <v>32283000</v>
      </c>
      <c r="S2553" s="16">
        <f t="shared" si="781"/>
        <v>2.168323885636403E-4</v>
      </c>
      <c r="T2553" s="4">
        <f t="shared" si="792"/>
        <v>3.0790199176036922E-2</v>
      </c>
      <c r="U2553" s="4">
        <f t="shared" si="793"/>
        <v>3.0790199176036929E-2</v>
      </c>
      <c r="V2553" s="6">
        <f t="shared" si="782"/>
        <v>0</v>
      </c>
      <c r="W2553" s="16" t="str">
        <f t="shared" si="783"/>
        <v/>
      </c>
      <c r="X2553" s="4" t="str">
        <f t="shared" si="794"/>
        <v/>
      </c>
      <c r="Y2553" s="4" t="str">
        <f t="shared" si="784"/>
        <v/>
      </c>
      <c r="Z2553" s="4">
        <f t="shared" si="785"/>
        <v>4022000</v>
      </c>
      <c r="AA2553" s="16">
        <f t="shared" si="786"/>
        <v>1.7404276479363501E-3</v>
      </c>
      <c r="AB2553" s="15">
        <f t="shared" si="795"/>
        <v>0.24714072600696171</v>
      </c>
      <c r="AC2553" s="15">
        <f t="shared" si="796"/>
        <v>0.24714072600696177</v>
      </c>
      <c r="AD2553" s="4">
        <v>161852</v>
      </c>
      <c r="AE2553" s="26">
        <v>1758.65</v>
      </c>
      <c r="AF2553" s="26">
        <v>1758.65</v>
      </c>
      <c r="AG2553" s="4">
        <f t="shared" si="797"/>
        <v>2184000</v>
      </c>
      <c r="AH2553" s="16">
        <f t="shared" si="787"/>
        <v>3.205128205128205E-3</v>
      </c>
      <c r="AI2553" s="15">
        <f t="shared" si="788"/>
        <v>0.45512820512820512</v>
      </c>
      <c r="AJ2553" s="15">
        <f t="shared" si="789"/>
        <v>0.45512820512820518</v>
      </c>
      <c r="AK2553" s="4">
        <f t="shared" si="790"/>
        <v>16319000</v>
      </c>
      <c r="AL2553" s="27">
        <f t="shared" si="791"/>
        <v>4.289478521968258E-4</v>
      </c>
      <c r="AM2553" s="15">
        <f t="shared" si="798"/>
        <v>6.0910595011949266E-2</v>
      </c>
      <c r="AN2553" s="15">
        <f t="shared" si="799"/>
        <v>1.3207389805273516E-5</v>
      </c>
    </row>
    <row r="2554" spans="1:40" x14ac:dyDescent="0.2">
      <c r="A2554" s="4" t="s">
        <v>4627</v>
      </c>
      <c r="B2554" s="2" t="s">
        <v>17</v>
      </c>
      <c r="C2554" s="5">
        <v>161923</v>
      </c>
      <c r="D2554" s="2" t="s">
        <v>608</v>
      </c>
      <c r="E2554" s="5">
        <v>161924</v>
      </c>
      <c r="F2554" s="2" t="s">
        <v>3343</v>
      </c>
      <c r="G2554" s="7">
        <v>10000</v>
      </c>
      <c r="H2554" s="5">
        <v>142</v>
      </c>
      <c r="I2554" s="6">
        <v>160910</v>
      </c>
      <c r="J2554" s="13">
        <v>45169</v>
      </c>
      <c r="K2554" s="9">
        <v>10000</v>
      </c>
      <c r="L2554" s="4" t="s">
        <v>4627</v>
      </c>
      <c r="M2554" s="4" t="s">
        <v>4632</v>
      </c>
      <c r="N2554" s="4">
        <f>VLOOKUP(I2554,BaseModelo!$A$2:$E$5075,5)</f>
        <v>5</v>
      </c>
      <c r="P2554" s="15">
        <v>142.00000000000003</v>
      </c>
      <c r="Q2554" s="4">
        <f>VLOOKUP(I2554,BaseModelo!$A$2:$E$5075,3)</f>
        <v>110</v>
      </c>
      <c r="R2554" s="4">
        <f t="shared" si="780"/>
        <v>32283000</v>
      </c>
      <c r="S2554" s="16">
        <f t="shared" si="781"/>
        <v>3.0976055509091471E-4</v>
      </c>
      <c r="T2554" s="4">
        <f t="shared" si="792"/>
        <v>4.3985998822909891E-2</v>
      </c>
      <c r="U2554" s="4">
        <f t="shared" si="793"/>
        <v>4.3985998822909898E-2</v>
      </c>
      <c r="V2554" s="6">
        <f t="shared" si="782"/>
        <v>0</v>
      </c>
      <c r="W2554" s="16" t="str">
        <f t="shared" si="783"/>
        <v/>
      </c>
      <c r="X2554" s="4" t="str">
        <f t="shared" si="794"/>
        <v/>
      </c>
      <c r="Y2554" s="4" t="str">
        <f t="shared" si="784"/>
        <v/>
      </c>
      <c r="Z2554" s="4">
        <f t="shared" si="785"/>
        <v>4058000</v>
      </c>
      <c r="AA2554" s="16">
        <f t="shared" si="786"/>
        <v>2.4642681123706258E-3</v>
      </c>
      <c r="AB2554" s="15">
        <f t="shared" si="795"/>
        <v>0.34992607195662884</v>
      </c>
      <c r="AC2554" s="15">
        <f t="shared" si="796"/>
        <v>0.34992607195662895</v>
      </c>
      <c r="AD2554" s="4">
        <v>161923</v>
      </c>
      <c r="AE2554" s="26">
        <v>2510.34</v>
      </c>
      <c r="AF2554" s="26">
        <v>2510.34</v>
      </c>
      <c r="AG2554" s="4">
        <f t="shared" si="797"/>
        <v>1768000</v>
      </c>
      <c r="AH2554" s="16">
        <f t="shared" si="787"/>
        <v>5.6561085972850677E-3</v>
      </c>
      <c r="AI2554" s="15">
        <f t="shared" si="788"/>
        <v>0.80316742081447967</v>
      </c>
      <c r="AJ2554" s="15">
        <f t="shared" si="789"/>
        <v>0.80316742081447978</v>
      </c>
      <c r="AK2554" s="4">
        <f t="shared" si="790"/>
        <v>15073000</v>
      </c>
      <c r="AL2554" s="27">
        <f t="shared" si="791"/>
        <v>6.6343793538114506E-4</v>
      </c>
      <c r="AM2554" s="15">
        <f t="shared" si="798"/>
        <v>9.4208186824122603E-2</v>
      </c>
      <c r="AN2554" s="15">
        <f t="shared" si="799"/>
        <v>2.918198024474882E-5</v>
      </c>
    </row>
    <row r="2555" spans="1:40" x14ac:dyDescent="0.2">
      <c r="A2555" s="4" t="s">
        <v>4627</v>
      </c>
      <c r="B2555" s="3" t="s">
        <v>17</v>
      </c>
      <c r="C2555" s="6">
        <v>161923</v>
      </c>
      <c r="D2555" s="3" t="s">
        <v>608</v>
      </c>
      <c r="E2555" s="6">
        <v>161925</v>
      </c>
      <c r="F2555" s="3" t="s">
        <v>3355</v>
      </c>
      <c r="G2555" s="8">
        <v>7000</v>
      </c>
      <c r="H2555" s="6">
        <v>142</v>
      </c>
      <c r="I2555" s="6">
        <v>160941</v>
      </c>
      <c r="J2555" s="13">
        <v>45169</v>
      </c>
      <c r="K2555" s="9">
        <v>7000</v>
      </c>
      <c r="L2555" s="4" t="s">
        <v>4627</v>
      </c>
      <c r="M2555" s="4" t="s">
        <v>4632</v>
      </c>
      <c r="N2555" s="4">
        <f>VLOOKUP(I2555,BaseModelo!$A$2:$E$5075,5)</f>
        <v>5</v>
      </c>
      <c r="P2555" s="15">
        <v>142.00000000000003</v>
      </c>
      <c r="Q2555" s="4">
        <f>VLOOKUP(I2555,BaseModelo!$A$2:$E$5075,3)</f>
        <v>110</v>
      </c>
      <c r="R2555" s="4">
        <f t="shared" si="780"/>
        <v>32283000</v>
      </c>
      <c r="S2555" s="16">
        <f t="shared" si="781"/>
        <v>2.168323885636403E-4</v>
      </c>
      <c r="T2555" s="4">
        <f t="shared" si="792"/>
        <v>3.0790199176036922E-2</v>
      </c>
      <c r="U2555" s="4">
        <f t="shared" si="793"/>
        <v>3.0790199176036929E-2</v>
      </c>
      <c r="V2555" s="6">
        <f t="shared" si="782"/>
        <v>0</v>
      </c>
      <c r="W2555" s="16" t="str">
        <f t="shared" si="783"/>
        <v/>
      </c>
      <c r="X2555" s="4" t="str">
        <f t="shared" si="794"/>
        <v/>
      </c>
      <c r="Y2555" s="4" t="str">
        <f t="shared" si="784"/>
        <v/>
      </c>
      <c r="Z2555" s="4">
        <f t="shared" si="785"/>
        <v>4058000</v>
      </c>
      <c r="AA2555" s="16">
        <f t="shared" si="786"/>
        <v>1.7249876786594382E-3</v>
      </c>
      <c r="AB2555" s="15">
        <f t="shared" si="795"/>
        <v>0.24494825036964021</v>
      </c>
      <c r="AC2555" s="15">
        <f t="shared" si="796"/>
        <v>0.24494825036964027</v>
      </c>
      <c r="AD2555" s="4">
        <v>161923</v>
      </c>
      <c r="AE2555" s="26">
        <v>1758.65</v>
      </c>
      <c r="AF2555" s="26">
        <v>1758.65</v>
      </c>
      <c r="AG2555" s="4">
        <f t="shared" si="797"/>
        <v>1768000</v>
      </c>
      <c r="AH2555" s="16">
        <f t="shared" si="787"/>
        <v>3.9592760180995473E-3</v>
      </c>
      <c r="AI2555" s="15">
        <f t="shared" si="788"/>
        <v>0.56221719457013575</v>
      </c>
      <c r="AJ2555" s="15">
        <f t="shared" si="789"/>
        <v>0.56221719457013586</v>
      </c>
      <c r="AK2555" s="4">
        <f t="shared" si="790"/>
        <v>15073000</v>
      </c>
      <c r="AL2555" s="27">
        <f t="shared" si="791"/>
        <v>4.6440655476680156E-4</v>
      </c>
      <c r="AM2555" s="15">
        <f t="shared" si="798"/>
        <v>6.5945730776885828E-2</v>
      </c>
      <c r="AN2555" s="15">
        <f t="shared" si="799"/>
        <v>1.4299170319926922E-5</v>
      </c>
    </row>
    <row r="2556" spans="1:40" x14ac:dyDescent="0.2">
      <c r="A2556" s="4" t="s">
        <v>4627</v>
      </c>
      <c r="B2556" s="3" t="s">
        <v>17</v>
      </c>
      <c r="C2556" s="6">
        <v>161923</v>
      </c>
      <c r="D2556" s="3" t="s">
        <v>608</v>
      </c>
      <c r="E2556" s="6">
        <v>161926</v>
      </c>
      <c r="F2556" s="3" t="s">
        <v>3356</v>
      </c>
      <c r="G2556" s="8">
        <v>7000</v>
      </c>
      <c r="H2556" s="6">
        <v>142</v>
      </c>
      <c r="I2556" s="6">
        <v>160905</v>
      </c>
      <c r="J2556" s="13">
        <v>45169</v>
      </c>
      <c r="K2556" s="9">
        <v>7000</v>
      </c>
      <c r="L2556" s="4" t="s">
        <v>4627</v>
      </c>
      <c r="M2556" s="4" t="s">
        <v>4632</v>
      </c>
      <c r="N2556" s="4">
        <f>VLOOKUP(I2556,BaseModelo!$A$2:$E$5075,5)</f>
        <v>5</v>
      </c>
      <c r="P2556" s="15">
        <v>142.00000000000003</v>
      </c>
      <c r="Q2556" s="4">
        <f>VLOOKUP(I2556,BaseModelo!$A$2:$E$5075,3)</f>
        <v>110</v>
      </c>
      <c r="R2556" s="4">
        <f t="shared" si="780"/>
        <v>32283000</v>
      </c>
      <c r="S2556" s="16">
        <f t="shared" si="781"/>
        <v>2.168323885636403E-4</v>
      </c>
      <c r="T2556" s="4">
        <f t="shared" si="792"/>
        <v>3.0790199176036922E-2</v>
      </c>
      <c r="U2556" s="4">
        <f t="shared" si="793"/>
        <v>3.0790199176036929E-2</v>
      </c>
      <c r="V2556" s="6">
        <f t="shared" si="782"/>
        <v>0</v>
      </c>
      <c r="W2556" s="16" t="str">
        <f t="shared" si="783"/>
        <v/>
      </c>
      <c r="X2556" s="4" t="str">
        <f t="shared" si="794"/>
        <v/>
      </c>
      <c r="Y2556" s="4" t="str">
        <f t="shared" si="784"/>
        <v/>
      </c>
      <c r="Z2556" s="4">
        <f t="shared" si="785"/>
        <v>4058000</v>
      </c>
      <c r="AA2556" s="16">
        <f t="shared" si="786"/>
        <v>1.7249876786594382E-3</v>
      </c>
      <c r="AB2556" s="15">
        <f t="shared" si="795"/>
        <v>0.24494825036964021</v>
      </c>
      <c r="AC2556" s="15">
        <f t="shared" si="796"/>
        <v>0.24494825036964027</v>
      </c>
      <c r="AD2556" s="4">
        <v>161923</v>
      </c>
      <c r="AE2556" s="26">
        <v>1758.65</v>
      </c>
      <c r="AF2556" s="26">
        <v>1758.65</v>
      </c>
      <c r="AG2556" s="4">
        <f t="shared" si="797"/>
        <v>1768000</v>
      </c>
      <c r="AH2556" s="16">
        <f t="shared" si="787"/>
        <v>3.9592760180995473E-3</v>
      </c>
      <c r="AI2556" s="15">
        <f t="shared" si="788"/>
        <v>0.56221719457013575</v>
      </c>
      <c r="AJ2556" s="15">
        <f t="shared" si="789"/>
        <v>0.56221719457013586</v>
      </c>
      <c r="AK2556" s="4">
        <f t="shared" si="790"/>
        <v>15073000</v>
      </c>
      <c r="AL2556" s="27">
        <f t="shared" si="791"/>
        <v>4.6440655476680156E-4</v>
      </c>
      <c r="AM2556" s="15">
        <f t="shared" si="798"/>
        <v>6.5945730776885828E-2</v>
      </c>
      <c r="AN2556" s="15">
        <f t="shared" si="799"/>
        <v>1.4299170319926922E-5</v>
      </c>
    </row>
    <row r="2557" spans="1:40" x14ac:dyDescent="0.2">
      <c r="A2557" s="4" t="s">
        <v>4627</v>
      </c>
      <c r="B2557" s="3" t="s">
        <v>17</v>
      </c>
      <c r="C2557" s="6">
        <v>161923</v>
      </c>
      <c r="D2557" s="3" t="s">
        <v>608</v>
      </c>
      <c r="E2557" s="6">
        <v>161927</v>
      </c>
      <c r="F2557" s="3" t="s">
        <v>3357</v>
      </c>
      <c r="G2557" s="8">
        <v>7000</v>
      </c>
      <c r="H2557" s="6">
        <v>142</v>
      </c>
      <c r="I2557" s="6">
        <v>160913</v>
      </c>
      <c r="J2557" s="13">
        <v>45169</v>
      </c>
      <c r="K2557" s="9">
        <v>7000</v>
      </c>
      <c r="L2557" s="4" t="s">
        <v>4627</v>
      </c>
      <c r="M2557" s="4" t="s">
        <v>4632</v>
      </c>
      <c r="N2557" s="4">
        <f>VLOOKUP(I2557,BaseModelo!$A$2:$E$5075,5)</f>
        <v>5</v>
      </c>
      <c r="P2557" s="15">
        <v>142.00000000000003</v>
      </c>
      <c r="Q2557" s="4">
        <f>VLOOKUP(I2557,BaseModelo!$A$2:$E$5075,3)</f>
        <v>110</v>
      </c>
      <c r="R2557" s="4">
        <f t="shared" si="780"/>
        <v>32283000</v>
      </c>
      <c r="S2557" s="16">
        <f t="shared" si="781"/>
        <v>2.168323885636403E-4</v>
      </c>
      <c r="T2557" s="4">
        <f t="shared" si="792"/>
        <v>3.0790199176036922E-2</v>
      </c>
      <c r="U2557" s="4">
        <f t="shared" si="793"/>
        <v>3.0790199176036929E-2</v>
      </c>
      <c r="V2557" s="6">
        <f t="shared" si="782"/>
        <v>0</v>
      </c>
      <c r="W2557" s="16" t="str">
        <f t="shared" si="783"/>
        <v/>
      </c>
      <c r="X2557" s="4" t="str">
        <f t="shared" si="794"/>
        <v/>
      </c>
      <c r="Y2557" s="4" t="str">
        <f t="shared" si="784"/>
        <v/>
      </c>
      <c r="Z2557" s="4">
        <f t="shared" si="785"/>
        <v>4058000</v>
      </c>
      <c r="AA2557" s="16">
        <f t="shared" si="786"/>
        <v>1.7249876786594382E-3</v>
      </c>
      <c r="AB2557" s="15">
        <f t="shared" si="795"/>
        <v>0.24494825036964021</v>
      </c>
      <c r="AC2557" s="15">
        <f t="shared" si="796"/>
        <v>0.24494825036964027</v>
      </c>
      <c r="AD2557" s="4">
        <v>161923</v>
      </c>
      <c r="AE2557" s="26">
        <v>1758.65</v>
      </c>
      <c r="AF2557" s="26">
        <v>1758.65</v>
      </c>
      <c r="AG2557" s="4">
        <f t="shared" si="797"/>
        <v>1768000</v>
      </c>
      <c r="AH2557" s="16">
        <f t="shared" si="787"/>
        <v>3.9592760180995473E-3</v>
      </c>
      <c r="AI2557" s="15">
        <f t="shared" si="788"/>
        <v>0.56221719457013575</v>
      </c>
      <c r="AJ2557" s="15">
        <f t="shared" si="789"/>
        <v>0.56221719457013586</v>
      </c>
      <c r="AK2557" s="4">
        <f t="shared" si="790"/>
        <v>15073000</v>
      </c>
      <c r="AL2557" s="27">
        <f t="shared" si="791"/>
        <v>4.6440655476680156E-4</v>
      </c>
      <c r="AM2557" s="15">
        <f t="shared" si="798"/>
        <v>6.5945730776885828E-2</v>
      </c>
      <c r="AN2557" s="15">
        <f t="shared" si="799"/>
        <v>1.4299170319926922E-5</v>
      </c>
    </row>
    <row r="2558" spans="1:40" x14ac:dyDescent="0.2">
      <c r="A2558" s="4" t="s">
        <v>4627</v>
      </c>
      <c r="B2558" s="3" t="s">
        <v>17</v>
      </c>
      <c r="C2558" s="6">
        <v>161923</v>
      </c>
      <c r="D2558" s="3" t="s">
        <v>608</v>
      </c>
      <c r="E2558" s="6">
        <v>161928</v>
      </c>
      <c r="F2558" s="3" t="s">
        <v>3358</v>
      </c>
      <c r="G2558" s="8">
        <v>7000</v>
      </c>
      <c r="H2558" s="6">
        <v>142</v>
      </c>
      <c r="I2558" s="6">
        <v>160911</v>
      </c>
      <c r="J2558" s="13">
        <v>45169</v>
      </c>
      <c r="K2558" s="9">
        <v>7000</v>
      </c>
      <c r="L2558" s="4" t="s">
        <v>4627</v>
      </c>
      <c r="M2558" s="4" t="s">
        <v>4632</v>
      </c>
      <c r="N2558" s="4">
        <f>VLOOKUP(I2558,BaseModelo!$A$2:$E$5075,5)</f>
        <v>5</v>
      </c>
      <c r="P2558" s="15">
        <v>142.00000000000003</v>
      </c>
      <c r="Q2558" s="4">
        <f>VLOOKUP(I2558,BaseModelo!$A$2:$E$5075,3)</f>
        <v>110</v>
      </c>
      <c r="R2558" s="4">
        <f t="shared" si="780"/>
        <v>32283000</v>
      </c>
      <c r="S2558" s="16">
        <f t="shared" si="781"/>
        <v>2.168323885636403E-4</v>
      </c>
      <c r="T2558" s="4">
        <f t="shared" si="792"/>
        <v>3.0790199176036922E-2</v>
      </c>
      <c r="U2558" s="4">
        <f t="shared" si="793"/>
        <v>3.0790199176036929E-2</v>
      </c>
      <c r="V2558" s="6">
        <f t="shared" si="782"/>
        <v>0</v>
      </c>
      <c r="W2558" s="16" t="str">
        <f t="shared" si="783"/>
        <v/>
      </c>
      <c r="X2558" s="4" t="str">
        <f t="shared" si="794"/>
        <v/>
      </c>
      <c r="Y2558" s="4" t="str">
        <f t="shared" si="784"/>
        <v/>
      </c>
      <c r="Z2558" s="4">
        <f t="shared" si="785"/>
        <v>4058000</v>
      </c>
      <c r="AA2558" s="16">
        <f t="shared" si="786"/>
        <v>1.7249876786594382E-3</v>
      </c>
      <c r="AB2558" s="15">
        <f t="shared" si="795"/>
        <v>0.24494825036964021</v>
      </c>
      <c r="AC2558" s="15">
        <f t="shared" si="796"/>
        <v>0.24494825036964027</v>
      </c>
      <c r="AD2558" s="4">
        <v>161923</v>
      </c>
      <c r="AE2558" s="26">
        <v>1758.65</v>
      </c>
      <c r="AF2558" s="26">
        <v>1758.65</v>
      </c>
      <c r="AG2558" s="4">
        <f t="shared" si="797"/>
        <v>1768000</v>
      </c>
      <c r="AH2558" s="16">
        <f t="shared" si="787"/>
        <v>3.9592760180995473E-3</v>
      </c>
      <c r="AI2558" s="15">
        <f t="shared" si="788"/>
        <v>0.56221719457013575</v>
      </c>
      <c r="AJ2558" s="15">
        <f t="shared" si="789"/>
        <v>0.56221719457013586</v>
      </c>
      <c r="AK2558" s="4">
        <f t="shared" si="790"/>
        <v>15073000</v>
      </c>
      <c r="AL2558" s="27">
        <f t="shared" si="791"/>
        <v>4.6440655476680156E-4</v>
      </c>
      <c r="AM2558" s="15">
        <f t="shared" si="798"/>
        <v>6.5945730776885828E-2</v>
      </c>
      <c r="AN2558" s="15">
        <f t="shared" si="799"/>
        <v>1.4299170319926922E-5</v>
      </c>
    </row>
    <row r="2559" spans="1:40" x14ac:dyDescent="0.2">
      <c r="A2559" s="4" t="s">
        <v>4628</v>
      </c>
      <c r="B2559" s="3" t="s">
        <v>15</v>
      </c>
      <c r="C2559" s="6">
        <v>161937</v>
      </c>
      <c r="D2559" s="3" t="s">
        <v>632</v>
      </c>
      <c r="E2559" s="6">
        <v>161938</v>
      </c>
      <c r="F2559" s="3" t="s">
        <v>3483</v>
      </c>
      <c r="G2559" s="8">
        <v>10000</v>
      </c>
      <c r="H2559" s="6">
        <v>90</v>
      </c>
      <c r="I2559" s="6">
        <v>161080</v>
      </c>
      <c r="J2559" s="13">
        <v>45169</v>
      </c>
      <c r="K2559" s="9">
        <v>10000</v>
      </c>
      <c r="L2559" s="4" t="s">
        <v>4628</v>
      </c>
      <c r="M2559" s="4" t="s">
        <v>4632</v>
      </c>
      <c r="N2559" s="4">
        <f>VLOOKUP(I2559,BaseModelo!$A$2:$E$5075,5)</f>
        <v>5</v>
      </c>
      <c r="P2559" s="15">
        <v>142.00000000000003</v>
      </c>
      <c r="Q2559" s="4">
        <f>VLOOKUP(I2559,BaseModelo!$A$2:$E$5075,3)</f>
        <v>110</v>
      </c>
      <c r="R2559" s="4">
        <f t="shared" si="780"/>
        <v>32283000</v>
      </c>
      <c r="S2559" s="16">
        <f t="shared" si="781"/>
        <v>3.0976055509091471E-4</v>
      </c>
      <c r="T2559" s="4">
        <f t="shared" si="792"/>
        <v>2.7878449958182325E-2</v>
      </c>
      <c r="U2559" s="4">
        <f t="shared" si="793"/>
        <v>4.3985998822909898E-2</v>
      </c>
      <c r="V2559" s="6">
        <f t="shared" si="782"/>
        <v>0</v>
      </c>
      <c r="W2559" s="16" t="str">
        <f t="shared" si="783"/>
        <v/>
      </c>
      <c r="X2559" s="4" t="str">
        <f t="shared" si="794"/>
        <v/>
      </c>
      <c r="Y2559" s="4" t="str">
        <f t="shared" si="784"/>
        <v/>
      </c>
      <c r="Z2559" s="4">
        <f t="shared" si="785"/>
        <v>4058000</v>
      </c>
      <c r="AA2559" s="16">
        <f t="shared" si="786"/>
        <v>2.4642681123706258E-3</v>
      </c>
      <c r="AB2559" s="15">
        <f t="shared" si="795"/>
        <v>0.22178413011335632</v>
      </c>
      <c r="AC2559" s="15">
        <f t="shared" si="796"/>
        <v>0.34992607195662895</v>
      </c>
      <c r="AD2559" s="4">
        <v>161937</v>
      </c>
      <c r="AE2559" s="26">
        <v>1544.8</v>
      </c>
      <c r="AF2559" s="26">
        <v>1544.8</v>
      </c>
      <c r="AG2559" s="4">
        <f t="shared" si="797"/>
        <v>2193000</v>
      </c>
      <c r="AH2559" s="16">
        <f t="shared" si="787"/>
        <v>4.5599635202918376E-3</v>
      </c>
      <c r="AI2559" s="15">
        <f t="shared" si="788"/>
        <v>0.41039671682626538</v>
      </c>
      <c r="AJ2559" s="15">
        <f t="shared" si="789"/>
        <v>0.64751481988144111</v>
      </c>
      <c r="AK2559" s="4">
        <f t="shared" si="790"/>
        <v>16319000</v>
      </c>
      <c r="AL2559" s="27">
        <f t="shared" si="791"/>
        <v>6.1278264599546543E-4</v>
      </c>
      <c r="AM2559" s="15">
        <f t="shared" si="798"/>
        <v>5.515043813959189E-2</v>
      </c>
      <c r="AN2559" s="15">
        <f t="shared" si="799"/>
        <v>2.6953856745456156E-5</v>
      </c>
    </row>
    <row r="2560" spans="1:40" x14ac:dyDescent="0.2">
      <c r="A2560" s="4" t="s">
        <v>4628</v>
      </c>
      <c r="B2560" s="3" t="s">
        <v>15</v>
      </c>
      <c r="C2560" s="6">
        <v>161937</v>
      </c>
      <c r="D2560" s="3" t="s">
        <v>632</v>
      </c>
      <c r="E2560" s="6">
        <v>161939</v>
      </c>
      <c r="F2560" s="3" t="s">
        <v>3487</v>
      </c>
      <c r="G2560" s="8">
        <v>20000</v>
      </c>
      <c r="H2560" s="6">
        <v>90</v>
      </c>
      <c r="I2560" s="6">
        <v>161050</v>
      </c>
      <c r="J2560" s="13">
        <v>45169</v>
      </c>
      <c r="K2560" s="9">
        <v>20000</v>
      </c>
      <c r="L2560" s="4" t="s">
        <v>4628</v>
      </c>
      <c r="M2560" s="4" t="s">
        <v>4632</v>
      </c>
      <c r="N2560" s="4">
        <f>VLOOKUP(I2560,BaseModelo!$A$2:$E$5075,5)</f>
        <v>6</v>
      </c>
      <c r="P2560" s="15">
        <v>122</v>
      </c>
      <c r="Q2560" s="4">
        <f>VLOOKUP(I2560,BaseModelo!$A$2:$E$5075,3)</f>
        <v>115</v>
      </c>
      <c r="R2560" s="4">
        <f t="shared" si="780"/>
        <v>32283000</v>
      </c>
      <c r="S2560" s="16">
        <f t="shared" si="781"/>
        <v>6.1952111018182942E-4</v>
      </c>
      <c r="T2560" s="4">
        <f t="shared" si="792"/>
        <v>5.5756899916364649E-2</v>
      </c>
      <c r="U2560" s="4">
        <f t="shared" si="793"/>
        <v>7.5581575442183191E-2</v>
      </c>
      <c r="V2560" s="6">
        <f t="shared" si="782"/>
        <v>0</v>
      </c>
      <c r="W2560" s="16" t="str">
        <f t="shared" si="783"/>
        <v/>
      </c>
      <c r="X2560" s="4" t="str">
        <f t="shared" si="794"/>
        <v/>
      </c>
      <c r="Y2560" s="4" t="str">
        <f t="shared" si="784"/>
        <v/>
      </c>
      <c r="Z2560" s="4">
        <f t="shared" si="785"/>
        <v>4853000</v>
      </c>
      <c r="AA2560" s="16">
        <f t="shared" si="786"/>
        <v>4.1211621677313005E-3</v>
      </c>
      <c r="AB2560" s="15">
        <f t="shared" si="795"/>
        <v>0.37090459509581702</v>
      </c>
      <c r="AC2560" s="15">
        <f t="shared" si="796"/>
        <v>0.50278178446321864</v>
      </c>
      <c r="AD2560" s="4">
        <v>161937</v>
      </c>
      <c r="AE2560" s="26">
        <v>3089.74</v>
      </c>
      <c r="AF2560" s="26">
        <v>3089.74</v>
      </c>
      <c r="AG2560" s="4">
        <f t="shared" si="797"/>
        <v>2735000</v>
      </c>
      <c r="AH2560" s="16">
        <f t="shared" si="787"/>
        <v>7.3126142595978062E-3</v>
      </c>
      <c r="AI2560" s="15">
        <f t="shared" si="788"/>
        <v>0.65813528336380256</v>
      </c>
      <c r="AJ2560" s="15">
        <f t="shared" si="789"/>
        <v>0.89213893967093238</v>
      </c>
      <c r="AK2560" s="4">
        <f t="shared" si="790"/>
        <v>16319000</v>
      </c>
      <c r="AL2560" s="27">
        <f t="shared" si="791"/>
        <v>1.2255652919909309E-3</v>
      </c>
      <c r="AM2560" s="15">
        <f t="shared" si="798"/>
        <v>0.11030087627918378</v>
      </c>
      <c r="AN2560" s="15">
        <f t="shared" si="799"/>
        <v>9.2630155575933808E-5</v>
      </c>
    </row>
    <row r="2561" spans="1:40" x14ac:dyDescent="0.2">
      <c r="A2561" s="4" t="s">
        <v>4628</v>
      </c>
      <c r="B2561" s="3" t="s">
        <v>15</v>
      </c>
      <c r="C2561" s="6">
        <v>161937</v>
      </c>
      <c r="D2561" s="3" t="s">
        <v>632</v>
      </c>
      <c r="E2561" s="6">
        <v>161940</v>
      </c>
      <c r="F2561" s="3" t="s">
        <v>3488</v>
      </c>
      <c r="G2561" s="8">
        <v>30000</v>
      </c>
      <c r="H2561" s="6">
        <v>90</v>
      </c>
      <c r="I2561" s="6">
        <v>161049</v>
      </c>
      <c r="J2561" s="13">
        <v>45169</v>
      </c>
      <c r="K2561" s="9">
        <v>30000</v>
      </c>
      <c r="L2561" s="4" t="s">
        <v>4628</v>
      </c>
      <c r="M2561" s="4" t="s">
        <v>4632</v>
      </c>
      <c r="N2561" s="4">
        <f>VLOOKUP(I2561,BaseModelo!$A$2:$E$5075,5)</f>
        <v>5</v>
      </c>
      <c r="P2561" s="15">
        <v>100</v>
      </c>
      <c r="Q2561" s="4">
        <f>VLOOKUP(I2561,BaseModelo!$A$2:$E$5075,3)</f>
        <v>110</v>
      </c>
      <c r="R2561" s="4">
        <f t="shared" si="780"/>
        <v>32283000</v>
      </c>
      <c r="S2561" s="16">
        <f t="shared" si="781"/>
        <v>9.2928166527274413E-4</v>
      </c>
      <c r="T2561" s="4">
        <f t="shared" si="792"/>
        <v>8.3635349874546974E-2</v>
      </c>
      <c r="U2561" s="4">
        <f t="shared" si="793"/>
        <v>9.2928166527274411E-2</v>
      </c>
      <c r="V2561" s="6">
        <f t="shared" si="782"/>
        <v>0</v>
      </c>
      <c r="W2561" s="16" t="str">
        <f t="shared" si="783"/>
        <v/>
      </c>
      <c r="X2561" s="4" t="str">
        <f t="shared" si="794"/>
        <v/>
      </c>
      <c r="Y2561" s="4" t="str">
        <f t="shared" si="784"/>
        <v/>
      </c>
      <c r="Z2561" s="4">
        <f t="shared" si="785"/>
        <v>4058000</v>
      </c>
      <c r="AA2561" s="16">
        <f t="shared" si="786"/>
        <v>7.3928043371118777E-3</v>
      </c>
      <c r="AB2561" s="15">
        <f t="shared" si="795"/>
        <v>0.66535239034006899</v>
      </c>
      <c r="AC2561" s="15">
        <f t="shared" si="796"/>
        <v>0.73928043371118779</v>
      </c>
      <c r="AD2561" s="4">
        <v>161937</v>
      </c>
      <c r="AE2561" s="26">
        <v>4634.53</v>
      </c>
      <c r="AF2561" s="26">
        <v>4634.53</v>
      </c>
      <c r="AG2561" s="4">
        <f t="shared" si="797"/>
        <v>2193000</v>
      </c>
      <c r="AH2561" s="16">
        <f t="shared" si="787"/>
        <v>1.3679890560875513E-2</v>
      </c>
      <c r="AI2561" s="15">
        <f t="shared" si="788"/>
        <v>1.2311901504787961</v>
      </c>
      <c r="AJ2561" s="15">
        <f t="shared" si="789"/>
        <v>1.3679890560875512</v>
      </c>
      <c r="AK2561" s="4">
        <f t="shared" si="790"/>
        <v>16319000</v>
      </c>
      <c r="AL2561" s="27">
        <f t="shared" si="791"/>
        <v>1.8383479379863962E-3</v>
      </c>
      <c r="AM2561" s="15">
        <f t="shared" si="798"/>
        <v>0.16545131441877567</v>
      </c>
      <c r="AN2561" s="15">
        <f t="shared" si="799"/>
        <v>1.7083430331627135E-4</v>
      </c>
    </row>
    <row r="2562" spans="1:40" x14ac:dyDescent="0.2">
      <c r="A2562" s="4" t="s">
        <v>4628</v>
      </c>
      <c r="B2562" s="3" t="s">
        <v>15</v>
      </c>
      <c r="C2562" s="6">
        <v>161937</v>
      </c>
      <c r="D2562" s="3" t="s">
        <v>632</v>
      </c>
      <c r="E2562" s="6">
        <v>161941</v>
      </c>
      <c r="F2562" s="3" t="s">
        <v>3489</v>
      </c>
      <c r="G2562" s="8">
        <v>30000</v>
      </c>
      <c r="H2562" s="6">
        <v>90</v>
      </c>
      <c r="I2562" s="6">
        <v>161051</v>
      </c>
      <c r="J2562" s="13">
        <v>45169</v>
      </c>
      <c r="K2562" s="9">
        <v>30000</v>
      </c>
      <c r="L2562" s="4" t="s">
        <v>4628</v>
      </c>
      <c r="M2562" s="4" t="s">
        <v>4632</v>
      </c>
      <c r="N2562" s="4">
        <f>VLOOKUP(I2562,BaseModelo!$A$2:$E$5075,5)</f>
        <v>5</v>
      </c>
      <c r="P2562" s="15">
        <v>100</v>
      </c>
      <c r="Q2562" s="4">
        <f>VLOOKUP(I2562,BaseModelo!$A$2:$E$5075,3)</f>
        <v>110</v>
      </c>
      <c r="R2562" s="4">
        <f t="shared" ref="R2562:R2625" si="800">SUMIFS($G:$G,$M:$M,M2562)</f>
        <v>32283000</v>
      </c>
      <c r="S2562" s="16">
        <f t="shared" ref="S2562:S2625" si="801">G2562/R2562</f>
        <v>9.2928166527274413E-4</v>
      </c>
      <c r="T2562" s="4">
        <f t="shared" si="792"/>
        <v>8.3635349874546974E-2</v>
      </c>
      <c r="U2562" s="4">
        <f t="shared" si="793"/>
        <v>9.2928166527274411E-2</v>
      </c>
      <c r="V2562" s="6">
        <f t="shared" ref="V2562:V2625" si="802">SUMIFS($G:$G,$O:$O,O2562)</f>
        <v>0</v>
      </c>
      <c r="W2562" s="16" t="str">
        <f t="shared" ref="W2562:W2625" si="803">IFERROR(G2562/V2562,"")</f>
        <v/>
      </c>
      <c r="X2562" s="4" t="str">
        <f t="shared" si="794"/>
        <v/>
      </c>
      <c r="Y2562" s="4" t="str">
        <f t="shared" ref="Y2562:Y2625" si="804">IFERROR(W2562*P2562,"")</f>
        <v/>
      </c>
      <c r="Z2562" s="4">
        <f t="shared" ref="Z2562:Z2625" si="805">SUMIFS($G:$G,$N:$N,N2562)</f>
        <v>4058000</v>
      </c>
      <c r="AA2562" s="16">
        <f t="shared" ref="AA2562:AA2625" si="806">IFERROR(G2562/Z2562,"")</f>
        <v>7.3928043371118777E-3</v>
      </c>
      <c r="AB2562" s="15">
        <f t="shared" si="795"/>
        <v>0.66535239034006899</v>
      </c>
      <c r="AC2562" s="15">
        <f t="shared" si="796"/>
        <v>0.73928043371118779</v>
      </c>
      <c r="AD2562" s="4">
        <v>161937</v>
      </c>
      <c r="AE2562" s="26">
        <v>4634.53</v>
      </c>
      <c r="AF2562" s="26">
        <v>4634.53</v>
      </c>
      <c r="AG2562" s="4">
        <f t="shared" si="797"/>
        <v>2193000</v>
      </c>
      <c r="AH2562" s="16">
        <f t="shared" ref="AH2562:AH2625" si="807">IFERROR($G2562/AG2562,"")</f>
        <v>1.3679890560875513E-2</v>
      </c>
      <c r="AI2562" s="15">
        <f t="shared" ref="AI2562:AI2625" si="808">IFERROR(AH2562*H2562,"")</f>
        <v>1.2311901504787961</v>
      </c>
      <c r="AJ2562" s="15">
        <f t="shared" ref="AJ2562:AJ2625" si="809">IFERROR(AH2562*P2562,"")</f>
        <v>1.3679890560875512</v>
      </c>
      <c r="AK2562" s="4">
        <f t="shared" ref="AK2562:AK2625" si="810">SUMIFS($G:$G,$A:$A,$A2562,$M:$M,$M2562)</f>
        <v>16319000</v>
      </c>
      <c r="AL2562" s="27">
        <f t="shared" ref="AL2562:AL2625" si="811">IFERROR($G2562/AK2562,"")</f>
        <v>1.8383479379863962E-3</v>
      </c>
      <c r="AM2562" s="15">
        <f t="shared" si="798"/>
        <v>0.16545131441877567</v>
      </c>
      <c r="AN2562" s="15">
        <f t="shared" si="799"/>
        <v>1.7083430331627135E-4</v>
      </c>
    </row>
    <row r="2563" spans="1:40" x14ac:dyDescent="0.2">
      <c r="A2563" s="4" t="s">
        <v>4628</v>
      </c>
      <c r="B2563" s="3" t="s">
        <v>15</v>
      </c>
      <c r="C2563" s="6">
        <v>161937</v>
      </c>
      <c r="D2563" s="3" t="s">
        <v>632</v>
      </c>
      <c r="E2563" s="6">
        <v>161942</v>
      </c>
      <c r="F2563" s="3" t="s">
        <v>3490</v>
      </c>
      <c r="G2563" s="8">
        <v>10000</v>
      </c>
      <c r="H2563" s="6">
        <v>90</v>
      </c>
      <c r="I2563" s="6">
        <v>161060</v>
      </c>
      <c r="J2563" s="13">
        <v>45169</v>
      </c>
      <c r="K2563" s="9">
        <v>10000</v>
      </c>
      <c r="L2563" s="4" t="s">
        <v>4628</v>
      </c>
      <c r="M2563" s="4" t="s">
        <v>4632</v>
      </c>
      <c r="N2563" s="4">
        <f>VLOOKUP(I2563,BaseModelo!$A$2:$E$5075,5)</f>
        <v>9</v>
      </c>
      <c r="P2563" s="15">
        <v>142.00000000000003</v>
      </c>
      <c r="Q2563" s="4">
        <f>VLOOKUP(I2563,BaseModelo!$A$2:$E$5075,3)</f>
        <v>147</v>
      </c>
      <c r="R2563" s="4">
        <f t="shared" si="800"/>
        <v>32283000</v>
      </c>
      <c r="S2563" s="16">
        <f t="shared" si="801"/>
        <v>3.0976055509091471E-4</v>
      </c>
      <c r="T2563" s="4">
        <f t="shared" ref="T2563:T2626" si="812">S2563*H2563</f>
        <v>2.7878449958182325E-2</v>
      </c>
      <c r="U2563" s="4">
        <f t="shared" ref="U2563:U2626" si="813">S2563*P2563</f>
        <v>4.3985998822909898E-2</v>
      </c>
      <c r="V2563" s="6">
        <f t="shared" si="802"/>
        <v>0</v>
      </c>
      <c r="W2563" s="16" t="str">
        <f t="shared" si="803"/>
        <v/>
      </c>
      <c r="X2563" s="4" t="str">
        <f t="shared" ref="X2563:X2626" si="814">IFERROR(W2563*H2563,"")</f>
        <v/>
      </c>
      <c r="Y2563" s="4" t="str">
        <f t="shared" si="804"/>
        <v/>
      </c>
      <c r="Z2563" s="4">
        <f t="shared" si="805"/>
        <v>5305000</v>
      </c>
      <c r="AA2563" s="16">
        <f t="shared" si="806"/>
        <v>1.885014137606032E-3</v>
      </c>
      <c r="AB2563" s="15">
        <f t="shared" ref="AB2563:AB2626" si="815">IFERROR(AA2563*H2563,"")</f>
        <v>0.16965127238454289</v>
      </c>
      <c r="AC2563" s="15">
        <f t="shared" ref="AC2563:AC2626" si="816">IFERROR(AA2563*P2563,"")</f>
        <v>0.2676720075400566</v>
      </c>
      <c r="AD2563" s="4">
        <v>161937</v>
      </c>
      <c r="AE2563" s="26">
        <v>1544.8</v>
      </c>
      <c r="AF2563" s="26">
        <v>1544.8</v>
      </c>
      <c r="AG2563" s="4">
        <f t="shared" ref="AG2563:AG2626" si="817">SUMIFS($G:$G,$N:$N,$N2563,$A:$A,$A2563)</f>
        <v>3095000</v>
      </c>
      <c r="AH2563" s="16">
        <f t="shared" si="807"/>
        <v>3.2310177705977385E-3</v>
      </c>
      <c r="AI2563" s="15">
        <f t="shared" si="808"/>
        <v>0.29079159935379645</v>
      </c>
      <c r="AJ2563" s="15">
        <f t="shared" si="809"/>
        <v>0.45880452342487893</v>
      </c>
      <c r="AK2563" s="4">
        <f t="shared" si="810"/>
        <v>16319000</v>
      </c>
      <c r="AL2563" s="27">
        <f t="shared" si="811"/>
        <v>6.1278264599546543E-4</v>
      </c>
      <c r="AM2563" s="15">
        <f t="shared" ref="AM2563:AM2626" si="818">IFERROR(AL2563*H2563,"")</f>
        <v>5.515043813959189E-2</v>
      </c>
      <c r="AN2563" s="15">
        <f t="shared" ref="AN2563:AN2626" si="819">IFERROR(AL2563*U2563,"")</f>
        <v>2.6953856745456156E-5</v>
      </c>
    </row>
    <row r="2564" spans="1:40" x14ac:dyDescent="0.2">
      <c r="A2564" s="4" t="s">
        <v>4628</v>
      </c>
      <c r="B2564" s="3" t="s">
        <v>4</v>
      </c>
      <c r="C2564" s="6">
        <v>161943</v>
      </c>
      <c r="D2564" s="3" t="s">
        <v>612</v>
      </c>
      <c r="E2564" s="6">
        <v>161945</v>
      </c>
      <c r="F2564" s="3" t="s">
        <v>3382</v>
      </c>
      <c r="G2564" s="8">
        <v>6000</v>
      </c>
      <c r="H2564" s="6">
        <v>100</v>
      </c>
      <c r="I2564" s="6">
        <v>161044</v>
      </c>
      <c r="J2564" s="13">
        <v>45169</v>
      </c>
      <c r="K2564" s="9">
        <v>5431.6552422069899</v>
      </c>
      <c r="L2564" s="4" t="s">
        <v>4628</v>
      </c>
      <c r="M2564" s="4" t="s">
        <v>4632</v>
      </c>
      <c r="N2564" s="4">
        <f>VLOOKUP(I2564,BaseModelo!$A$2:$E$5075,5)</f>
        <v>8</v>
      </c>
      <c r="P2564" s="15">
        <v>142.00000000000003</v>
      </c>
      <c r="Q2564" s="4">
        <f>VLOOKUP(I2564,BaseModelo!$A$2:$E$5075,3)</f>
        <v>132</v>
      </c>
      <c r="R2564" s="4">
        <f t="shared" si="800"/>
        <v>32283000</v>
      </c>
      <c r="S2564" s="16">
        <f t="shared" si="801"/>
        <v>1.8585633305454884E-4</v>
      </c>
      <c r="T2564" s="4">
        <f t="shared" si="812"/>
        <v>1.8585633305454884E-2</v>
      </c>
      <c r="U2564" s="4">
        <f t="shared" si="813"/>
        <v>2.6391599293745942E-2</v>
      </c>
      <c r="V2564" s="6">
        <f t="shared" si="802"/>
        <v>0</v>
      </c>
      <c r="W2564" s="16" t="str">
        <f t="shared" si="803"/>
        <v/>
      </c>
      <c r="X2564" s="4" t="str">
        <f t="shared" si="814"/>
        <v/>
      </c>
      <c r="Y2564" s="4" t="str">
        <f t="shared" si="804"/>
        <v/>
      </c>
      <c r="Z2564" s="4">
        <f t="shared" si="805"/>
        <v>5836000</v>
      </c>
      <c r="AA2564" s="16">
        <f t="shared" si="806"/>
        <v>1.028101439342015E-3</v>
      </c>
      <c r="AB2564" s="15">
        <f t="shared" si="815"/>
        <v>0.1028101439342015</v>
      </c>
      <c r="AC2564" s="15">
        <f t="shared" si="816"/>
        <v>0.14599040438656616</v>
      </c>
      <c r="AD2564" s="4">
        <v>161943</v>
      </c>
      <c r="AE2564" s="26">
        <v>1048.2</v>
      </c>
      <c r="AF2564" s="26">
        <v>1005.8142261814413</v>
      </c>
      <c r="AG2564" s="4">
        <f t="shared" si="817"/>
        <v>3421000</v>
      </c>
      <c r="AH2564" s="16">
        <f t="shared" si="807"/>
        <v>1.7538731365097924E-3</v>
      </c>
      <c r="AI2564" s="15">
        <f t="shared" si="808"/>
        <v>0.17538731365097923</v>
      </c>
      <c r="AJ2564" s="15">
        <f t="shared" si="809"/>
        <v>0.24904998538439058</v>
      </c>
      <c r="AK2564" s="4">
        <f t="shared" si="810"/>
        <v>16319000</v>
      </c>
      <c r="AL2564" s="27">
        <f t="shared" si="811"/>
        <v>3.6766958759727926E-4</v>
      </c>
      <c r="AM2564" s="15">
        <f t="shared" si="818"/>
        <v>3.6766958759727929E-2</v>
      </c>
      <c r="AN2564" s="15">
        <f t="shared" si="819"/>
        <v>9.7033884283642175E-6</v>
      </c>
    </row>
    <row r="2565" spans="1:40" x14ac:dyDescent="0.2">
      <c r="A2565" s="4" t="s">
        <v>4628</v>
      </c>
      <c r="B2565" s="3" t="s">
        <v>4</v>
      </c>
      <c r="C2565" s="6">
        <v>161943</v>
      </c>
      <c r="D2565" s="3" t="s">
        <v>612</v>
      </c>
      <c r="E2565" s="6">
        <v>161946</v>
      </c>
      <c r="F2565" s="3" t="s">
        <v>3383</v>
      </c>
      <c r="G2565" s="8">
        <v>6000</v>
      </c>
      <c r="H2565" s="6">
        <v>100</v>
      </c>
      <c r="I2565" s="6">
        <v>161078</v>
      </c>
      <c r="J2565" s="13">
        <v>45169</v>
      </c>
      <c r="K2565" s="9">
        <v>5431.6552422069899</v>
      </c>
      <c r="L2565" s="4" t="s">
        <v>4628</v>
      </c>
      <c r="M2565" s="4" t="s">
        <v>4632</v>
      </c>
      <c r="N2565" s="4">
        <f>VLOOKUP(I2565,BaseModelo!$A$2:$E$5075,5)</f>
        <v>10</v>
      </c>
      <c r="P2565" s="15">
        <v>142.00000000000003</v>
      </c>
      <c r="Q2565" s="4">
        <f>VLOOKUP(I2565,BaseModelo!$A$2:$E$5075,3)</f>
        <v>0</v>
      </c>
      <c r="R2565" s="4">
        <f t="shared" si="800"/>
        <v>32283000</v>
      </c>
      <c r="S2565" s="16">
        <f t="shared" si="801"/>
        <v>1.8585633305454884E-4</v>
      </c>
      <c r="T2565" s="4">
        <f t="shared" si="812"/>
        <v>1.8585633305454884E-2</v>
      </c>
      <c r="U2565" s="4">
        <f t="shared" si="813"/>
        <v>2.6391599293745942E-2</v>
      </c>
      <c r="V2565" s="6">
        <f t="shared" si="802"/>
        <v>0</v>
      </c>
      <c r="W2565" s="16" t="str">
        <f t="shared" si="803"/>
        <v/>
      </c>
      <c r="X2565" s="4" t="str">
        <f t="shared" si="814"/>
        <v/>
      </c>
      <c r="Y2565" s="4" t="str">
        <f t="shared" si="804"/>
        <v/>
      </c>
      <c r="Z2565" s="4">
        <f t="shared" si="805"/>
        <v>4121000</v>
      </c>
      <c r="AA2565" s="16">
        <f t="shared" si="806"/>
        <v>1.4559572919194371E-3</v>
      </c>
      <c r="AB2565" s="15">
        <f t="shared" si="815"/>
        <v>0.14559572919194372</v>
      </c>
      <c r="AC2565" s="15">
        <f t="shared" si="816"/>
        <v>0.20674593545256012</v>
      </c>
      <c r="AD2565" s="4">
        <v>161943</v>
      </c>
      <c r="AE2565" s="26">
        <v>1048.2</v>
      </c>
      <c r="AF2565" s="26">
        <v>1005.8142261814413</v>
      </c>
      <c r="AG2565" s="4">
        <f t="shared" si="817"/>
        <v>1846000</v>
      </c>
      <c r="AH2565" s="16">
        <f t="shared" si="807"/>
        <v>3.2502708559046588E-3</v>
      </c>
      <c r="AI2565" s="15">
        <f t="shared" si="808"/>
        <v>0.32502708559046589</v>
      </c>
      <c r="AJ2565" s="15">
        <f t="shared" si="809"/>
        <v>0.46153846153846162</v>
      </c>
      <c r="AK2565" s="4">
        <f t="shared" si="810"/>
        <v>16319000</v>
      </c>
      <c r="AL2565" s="27">
        <f t="shared" si="811"/>
        <v>3.6766958759727926E-4</v>
      </c>
      <c r="AM2565" s="15">
        <f t="shared" si="818"/>
        <v>3.6766958759727929E-2</v>
      </c>
      <c r="AN2565" s="15">
        <f t="shared" si="819"/>
        <v>9.7033884283642175E-6</v>
      </c>
    </row>
    <row r="2566" spans="1:40" x14ac:dyDescent="0.2">
      <c r="A2566" s="4" t="s">
        <v>4628</v>
      </c>
      <c r="B2566" s="3" t="s">
        <v>4</v>
      </c>
      <c r="C2566" s="6">
        <v>161943</v>
      </c>
      <c r="D2566" s="3" t="s">
        <v>612</v>
      </c>
      <c r="E2566" s="6">
        <v>161947</v>
      </c>
      <c r="F2566" s="3" t="s">
        <v>3384</v>
      </c>
      <c r="G2566" s="8">
        <v>7000</v>
      </c>
      <c r="H2566" s="6">
        <v>142</v>
      </c>
      <c r="I2566" s="6">
        <v>160379</v>
      </c>
      <c r="J2566" s="13">
        <v>45169</v>
      </c>
      <c r="K2566" s="9">
        <v>6336.9311159081544</v>
      </c>
      <c r="L2566" s="4" t="s">
        <v>4628</v>
      </c>
      <c r="M2566" s="4" t="s">
        <v>4632</v>
      </c>
      <c r="N2566" s="4">
        <f>VLOOKUP(I2566,BaseModelo!$A$2:$E$5075,5)</f>
        <v>6</v>
      </c>
      <c r="P2566" s="15">
        <v>142.00000000000003</v>
      </c>
      <c r="Q2566" s="4">
        <f>VLOOKUP(I2566,BaseModelo!$A$2:$E$5075,3)</f>
        <v>115</v>
      </c>
      <c r="R2566" s="4">
        <f t="shared" si="800"/>
        <v>32283000</v>
      </c>
      <c r="S2566" s="16">
        <f t="shared" si="801"/>
        <v>2.168323885636403E-4</v>
      </c>
      <c r="T2566" s="4">
        <f t="shared" si="812"/>
        <v>3.0790199176036922E-2</v>
      </c>
      <c r="U2566" s="4">
        <f t="shared" si="813"/>
        <v>3.0790199176036929E-2</v>
      </c>
      <c r="V2566" s="6">
        <f t="shared" si="802"/>
        <v>0</v>
      </c>
      <c r="W2566" s="16" t="str">
        <f t="shared" si="803"/>
        <v/>
      </c>
      <c r="X2566" s="4" t="str">
        <f t="shared" si="814"/>
        <v/>
      </c>
      <c r="Y2566" s="4" t="str">
        <f t="shared" si="804"/>
        <v/>
      </c>
      <c r="Z2566" s="4">
        <f t="shared" si="805"/>
        <v>4853000</v>
      </c>
      <c r="AA2566" s="16">
        <f t="shared" si="806"/>
        <v>1.4424067587059551E-3</v>
      </c>
      <c r="AB2566" s="15">
        <f t="shared" si="815"/>
        <v>0.20482175973624561</v>
      </c>
      <c r="AC2566" s="15">
        <f t="shared" si="816"/>
        <v>0.20482175973624567</v>
      </c>
      <c r="AD2566" s="4">
        <v>161943</v>
      </c>
      <c r="AE2566" s="26">
        <v>1758.65</v>
      </c>
      <c r="AF2566" s="26">
        <v>1687.5359558042278</v>
      </c>
      <c r="AG2566" s="4">
        <f t="shared" si="817"/>
        <v>2735000</v>
      </c>
      <c r="AH2566" s="16">
        <f t="shared" si="807"/>
        <v>2.5594149908592322E-3</v>
      </c>
      <c r="AI2566" s="15">
        <f t="shared" si="808"/>
        <v>0.363436928702011</v>
      </c>
      <c r="AJ2566" s="15">
        <f t="shared" si="809"/>
        <v>0.36343692870201105</v>
      </c>
      <c r="AK2566" s="4">
        <f t="shared" si="810"/>
        <v>16319000</v>
      </c>
      <c r="AL2566" s="27">
        <f t="shared" si="811"/>
        <v>4.289478521968258E-4</v>
      </c>
      <c r="AM2566" s="15">
        <f t="shared" si="818"/>
        <v>6.0910595011949266E-2</v>
      </c>
      <c r="AN2566" s="15">
        <f t="shared" si="819"/>
        <v>1.3207389805273516E-5</v>
      </c>
    </row>
    <row r="2567" spans="1:40" x14ac:dyDescent="0.2">
      <c r="A2567" s="4" t="s">
        <v>4628</v>
      </c>
      <c r="B2567" s="3" t="s">
        <v>4</v>
      </c>
      <c r="C2567" s="6">
        <v>161943</v>
      </c>
      <c r="D2567" s="3" t="s">
        <v>612</v>
      </c>
      <c r="E2567" s="6">
        <v>161948</v>
      </c>
      <c r="F2567" s="3" t="s">
        <v>3385</v>
      </c>
      <c r="G2567" s="8">
        <v>20000</v>
      </c>
      <c r="H2567" s="6">
        <v>95</v>
      </c>
      <c r="I2567" s="6">
        <v>160377</v>
      </c>
      <c r="J2567" s="13">
        <v>45169</v>
      </c>
      <c r="K2567" s="9">
        <v>18105.517474023298</v>
      </c>
      <c r="L2567" s="4" t="s">
        <v>4628</v>
      </c>
      <c r="M2567" s="4" t="s">
        <v>4632</v>
      </c>
      <c r="N2567" s="4">
        <f>VLOOKUP(I2567,BaseModelo!$A$2:$E$5075,5)</f>
        <v>3</v>
      </c>
      <c r="P2567" s="15">
        <v>122</v>
      </c>
      <c r="Q2567" s="4">
        <f>VLOOKUP(I2567,BaseModelo!$A$2:$E$5075,3)</f>
        <v>110</v>
      </c>
      <c r="R2567" s="4">
        <f t="shared" si="800"/>
        <v>32283000</v>
      </c>
      <c r="S2567" s="16">
        <f t="shared" si="801"/>
        <v>6.1952111018182942E-4</v>
      </c>
      <c r="T2567" s="4">
        <f t="shared" si="812"/>
        <v>5.8854505467273797E-2</v>
      </c>
      <c r="U2567" s="4">
        <f t="shared" si="813"/>
        <v>7.5581575442183191E-2</v>
      </c>
      <c r="V2567" s="6">
        <f t="shared" si="802"/>
        <v>0</v>
      </c>
      <c r="W2567" s="16" t="str">
        <f t="shared" si="803"/>
        <v/>
      </c>
      <c r="X2567" s="4" t="str">
        <f t="shared" si="814"/>
        <v/>
      </c>
      <c r="Y2567" s="4" t="str">
        <f t="shared" si="804"/>
        <v/>
      </c>
      <c r="Z2567" s="4">
        <f t="shared" si="805"/>
        <v>1992000</v>
      </c>
      <c r="AA2567" s="16">
        <f t="shared" si="806"/>
        <v>1.0040160642570281E-2</v>
      </c>
      <c r="AB2567" s="15">
        <f t="shared" si="815"/>
        <v>0.95381526104417669</v>
      </c>
      <c r="AC2567" s="15">
        <f t="shared" si="816"/>
        <v>1.2248995983935742</v>
      </c>
      <c r="AD2567" s="4">
        <v>161943</v>
      </c>
      <c r="AE2567" s="26">
        <v>3268.87</v>
      </c>
      <c r="AF2567" s="26">
        <v>3136.6876068858305</v>
      </c>
      <c r="AG2567" s="4">
        <f t="shared" si="817"/>
        <v>673000</v>
      </c>
      <c r="AH2567" s="16">
        <f t="shared" si="807"/>
        <v>2.9717682020802376E-2</v>
      </c>
      <c r="AI2567" s="15">
        <f t="shared" si="808"/>
        <v>2.8231797919762256</v>
      </c>
      <c r="AJ2567" s="15">
        <f t="shared" si="809"/>
        <v>3.62555720653789</v>
      </c>
      <c r="AK2567" s="4">
        <f t="shared" si="810"/>
        <v>16319000</v>
      </c>
      <c r="AL2567" s="27">
        <f t="shared" si="811"/>
        <v>1.2255652919909309E-3</v>
      </c>
      <c r="AM2567" s="15">
        <f t="shared" si="818"/>
        <v>0.11642870273913843</v>
      </c>
      <c r="AN2567" s="15">
        <f t="shared" si="819"/>
        <v>9.2630155575933808E-5</v>
      </c>
    </row>
    <row r="2568" spans="1:40" x14ac:dyDescent="0.2">
      <c r="A2568" s="4" t="s">
        <v>4628</v>
      </c>
      <c r="B2568" s="3" t="s">
        <v>4</v>
      </c>
      <c r="C2568" s="6">
        <v>161943</v>
      </c>
      <c r="D2568" s="3" t="s">
        <v>612</v>
      </c>
      <c r="E2568" s="6">
        <v>161949</v>
      </c>
      <c r="F2568" s="3" t="s">
        <v>3386</v>
      </c>
      <c r="G2568" s="8">
        <v>6000</v>
      </c>
      <c r="H2568" s="6">
        <v>100</v>
      </c>
      <c r="I2568" s="6">
        <v>161047</v>
      </c>
      <c r="J2568" s="13">
        <v>45169</v>
      </c>
      <c r="K2568" s="9">
        <v>5431.6552422069899</v>
      </c>
      <c r="L2568" s="4" t="s">
        <v>4628</v>
      </c>
      <c r="M2568" s="4" t="s">
        <v>4632</v>
      </c>
      <c r="N2568" s="4">
        <f>VLOOKUP(I2568,BaseModelo!$A$2:$E$5075,5)</f>
        <v>10</v>
      </c>
      <c r="P2568" s="15">
        <v>142.00000000000003</v>
      </c>
      <c r="Q2568" s="4">
        <f>VLOOKUP(I2568,BaseModelo!$A$2:$E$5075,3)</f>
        <v>0</v>
      </c>
      <c r="R2568" s="4">
        <f t="shared" si="800"/>
        <v>32283000</v>
      </c>
      <c r="S2568" s="16">
        <f t="shared" si="801"/>
        <v>1.8585633305454884E-4</v>
      </c>
      <c r="T2568" s="4">
        <f t="shared" si="812"/>
        <v>1.8585633305454884E-2</v>
      </c>
      <c r="U2568" s="4">
        <f t="shared" si="813"/>
        <v>2.6391599293745942E-2</v>
      </c>
      <c r="V2568" s="6">
        <f t="shared" si="802"/>
        <v>0</v>
      </c>
      <c r="W2568" s="16" t="str">
        <f t="shared" si="803"/>
        <v/>
      </c>
      <c r="X2568" s="4" t="str">
        <f t="shared" si="814"/>
        <v/>
      </c>
      <c r="Y2568" s="4" t="str">
        <f t="shared" si="804"/>
        <v/>
      </c>
      <c r="Z2568" s="4">
        <f t="shared" si="805"/>
        <v>4121000</v>
      </c>
      <c r="AA2568" s="16">
        <f t="shared" si="806"/>
        <v>1.4559572919194371E-3</v>
      </c>
      <c r="AB2568" s="15">
        <f t="shared" si="815"/>
        <v>0.14559572919194372</v>
      </c>
      <c r="AC2568" s="15">
        <f t="shared" si="816"/>
        <v>0.20674593545256012</v>
      </c>
      <c r="AD2568" s="4">
        <v>161943</v>
      </c>
      <c r="AE2568" s="26">
        <v>1048.2</v>
      </c>
      <c r="AF2568" s="26">
        <v>1005.8142261814413</v>
      </c>
      <c r="AG2568" s="4">
        <f t="shared" si="817"/>
        <v>1846000</v>
      </c>
      <c r="AH2568" s="16">
        <f t="shared" si="807"/>
        <v>3.2502708559046588E-3</v>
      </c>
      <c r="AI2568" s="15">
        <f t="shared" si="808"/>
        <v>0.32502708559046589</v>
      </c>
      <c r="AJ2568" s="15">
        <f t="shared" si="809"/>
        <v>0.46153846153846162</v>
      </c>
      <c r="AK2568" s="4">
        <f t="shared" si="810"/>
        <v>16319000</v>
      </c>
      <c r="AL2568" s="27">
        <f t="shared" si="811"/>
        <v>3.6766958759727926E-4</v>
      </c>
      <c r="AM2568" s="15">
        <f t="shared" si="818"/>
        <v>3.6766958759727929E-2</v>
      </c>
      <c r="AN2568" s="15">
        <f t="shared" si="819"/>
        <v>9.7033884283642175E-6</v>
      </c>
    </row>
    <row r="2569" spans="1:40" x14ac:dyDescent="0.2">
      <c r="A2569" s="4" t="s">
        <v>4627</v>
      </c>
      <c r="B2569" s="2" t="s">
        <v>3</v>
      </c>
      <c r="C2569" s="5">
        <v>161954</v>
      </c>
      <c r="D2569" s="2" t="s">
        <v>610</v>
      </c>
      <c r="E2569" s="5">
        <v>161955</v>
      </c>
      <c r="F2569" s="2" t="s">
        <v>3361</v>
      </c>
      <c r="G2569" s="7">
        <v>6000</v>
      </c>
      <c r="H2569" s="5">
        <v>142</v>
      </c>
      <c r="I2569" s="6">
        <v>161027</v>
      </c>
      <c r="J2569" s="13">
        <v>45169</v>
      </c>
      <c r="K2569" s="9">
        <v>6000</v>
      </c>
      <c r="L2569" s="4" t="s">
        <v>4627</v>
      </c>
      <c r="M2569" s="4" t="s">
        <v>4632</v>
      </c>
      <c r="N2569" s="4">
        <f>VLOOKUP(I2569,BaseModelo!$A$2:$E$5075,5)</f>
        <v>5</v>
      </c>
      <c r="P2569" s="15">
        <v>142.00000000000003</v>
      </c>
      <c r="Q2569" s="4">
        <f>VLOOKUP(I2569,BaseModelo!$A$2:$E$5075,3)</f>
        <v>110</v>
      </c>
      <c r="R2569" s="4">
        <f t="shared" si="800"/>
        <v>32283000</v>
      </c>
      <c r="S2569" s="16">
        <f t="shared" si="801"/>
        <v>1.8585633305454884E-4</v>
      </c>
      <c r="T2569" s="4">
        <f t="shared" si="812"/>
        <v>2.6391599293745936E-2</v>
      </c>
      <c r="U2569" s="4">
        <f t="shared" si="813"/>
        <v>2.6391599293745942E-2</v>
      </c>
      <c r="V2569" s="6">
        <f t="shared" si="802"/>
        <v>0</v>
      </c>
      <c r="W2569" s="16" t="str">
        <f t="shared" si="803"/>
        <v/>
      </c>
      <c r="X2569" s="4" t="str">
        <f t="shared" si="814"/>
        <v/>
      </c>
      <c r="Y2569" s="4" t="str">
        <f t="shared" si="804"/>
        <v/>
      </c>
      <c r="Z2569" s="4">
        <f t="shared" si="805"/>
        <v>4058000</v>
      </c>
      <c r="AA2569" s="16">
        <f t="shared" si="806"/>
        <v>1.4785608674223755E-3</v>
      </c>
      <c r="AB2569" s="15">
        <f t="shared" si="815"/>
        <v>0.20995564317397733</v>
      </c>
      <c r="AC2569" s="15">
        <f t="shared" si="816"/>
        <v>0.20995564317397736</v>
      </c>
      <c r="AD2569" s="4">
        <v>161954</v>
      </c>
      <c r="AE2569" s="26">
        <v>1503.37</v>
      </c>
      <c r="AF2569" s="26">
        <v>1503.37</v>
      </c>
      <c r="AG2569" s="4">
        <f t="shared" si="817"/>
        <v>1768000</v>
      </c>
      <c r="AH2569" s="16">
        <f t="shared" si="807"/>
        <v>3.3936651583710408E-3</v>
      </c>
      <c r="AI2569" s="15">
        <f t="shared" si="808"/>
        <v>0.48190045248868779</v>
      </c>
      <c r="AJ2569" s="15">
        <f t="shared" si="809"/>
        <v>0.4819004524886879</v>
      </c>
      <c r="AK2569" s="4">
        <f t="shared" si="810"/>
        <v>15073000</v>
      </c>
      <c r="AL2569" s="27">
        <f t="shared" si="811"/>
        <v>3.9806276122868704E-4</v>
      </c>
      <c r="AM2569" s="15">
        <f t="shared" si="818"/>
        <v>5.6524912094473558E-2</v>
      </c>
      <c r="AN2569" s="15">
        <f t="shared" si="819"/>
        <v>1.0505512888109577E-5</v>
      </c>
    </row>
    <row r="2570" spans="1:40" x14ac:dyDescent="0.2">
      <c r="A2570" s="4" t="s">
        <v>4627</v>
      </c>
      <c r="B2570" s="3" t="s">
        <v>3</v>
      </c>
      <c r="C2570" s="6">
        <v>161954</v>
      </c>
      <c r="D2570" s="3" t="s">
        <v>610</v>
      </c>
      <c r="E2570" s="6">
        <v>161956</v>
      </c>
      <c r="F2570" s="3" t="s">
        <v>3371</v>
      </c>
      <c r="G2570" s="8">
        <v>7000</v>
      </c>
      <c r="H2570" s="6">
        <v>142</v>
      </c>
      <c r="I2570" s="6">
        <v>161028</v>
      </c>
      <c r="J2570" s="13">
        <v>45169</v>
      </c>
      <c r="K2570" s="9">
        <v>7000</v>
      </c>
      <c r="L2570" s="4" t="s">
        <v>4627</v>
      </c>
      <c r="M2570" s="4" t="s">
        <v>4632</v>
      </c>
      <c r="N2570" s="4">
        <f>VLOOKUP(I2570,BaseModelo!$A$2:$E$5075,5)</f>
        <v>4</v>
      </c>
      <c r="P2570" s="15">
        <v>142.00000000000003</v>
      </c>
      <c r="Q2570" s="4">
        <f>VLOOKUP(I2570,BaseModelo!$A$2:$E$5075,3)</f>
        <v>110</v>
      </c>
      <c r="R2570" s="4">
        <f t="shared" si="800"/>
        <v>32283000</v>
      </c>
      <c r="S2570" s="16">
        <f t="shared" si="801"/>
        <v>2.168323885636403E-4</v>
      </c>
      <c r="T2570" s="4">
        <f t="shared" si="812"/>
        <v>3.0790199176036922E-2</v>
      </c>
      <c r="U2570" s="4">
        <f t="shared" si="813"/>
        <v>3.0790199176036929E-2</v>
      </c>
      <c r="V2570" s="6">
        <f t="shared" si="802"/>
        <v>0</v>
      </c>
      <c r="W2570" s="16" t="str">
        <f t="shared" si="803"/>
        <v/>
      </c>
      <c r="X2570" s="4" t="str">
        <f t="shared" si="814"/>
        <v/>
      </c>
      <c r="Y2570" s="4" t="str">
        <f t="shared" si="804"/>
        <v/>
      </c>
      <c r="Z2570" s="4">
        <f t="shared" si="805"/>
        <v>2331000</v>
      </c>
      <c r="AA2570" s="16">
        <f t="shared" si="806"/>
        <v>3.003003003003003E-3</v>
      </c>
      <c r="AB2570" s="15">
        <f t="shared" si="815"/>
        <v>0.42642642642642642</v>
      </c>
      <c r="AC2570" s="15">
        <f t="shared" si="816"/>
        <v>0.42642642642642653</v>
      </c>
      <c r="AD2570" s="4">
        <v>161954</v>
      </c>
      <c r="AE2570" s="26">
        <v>1758.65</v>
      </c>
      <c r="AF2570" s="26">
        <v>1758.65</v>
      </c>
      <c r="AG2570" s="4">
        <f t="shared" si="817"/>
        <v>1421000</v>
      </c>
      <c r="AH2570" s="16">
        <f t="shared" si="807"/>
        <v>4.9261083743842365E-3</v>
      </c>
      <c r="AI2570" s="15">
        <f t="shared" si="808"/>
        <v>0.69950738916256161</v>
      </c>
      <c r="AJ2570" s="15">
        <f t="shared" si="809"/>
        <v>0.69950738916256172</v>
      </c>
      <c r="AK2570" s="4">
        <f t="shared" si="810"/>
        <v>15073000</v>
      </c>
      <c r="AL2570" s="27">
        <f t="shared" si="811"/>
        <v>4.6440655476680156E-4</v>
      </c>
      <c r="AM2570" s="15">
        <f t="shared" si="818"/>
        <v>6.5945730776885828E-2</v>
      </c>
      <c r="AN2570" s="15">
        <f t="shared" si="819"/>
        <v>1.4299170319926922E-5</v>
      </c>
    </row>
    <row r="2571" spans="1:40" x14ac:dyDescent="0.2">
      <c r="A2571" s="4" t="s">
        <v>4627</v>
      </c>
      <c r="B2571" s="3" t="s">
        <v>3</v>
      </c>
      <c r="C2571" s="6">
        <v>161954</v>
      </c>
      <c r="D2571" s="3" t="s">
        <v>610</v>
      </c>
      <c r="E2571" s="6">
        <v>161957</v>
      </c>
      <c r="F2571" s="3" t="s">
        <v>3372</v>
      </c>
      <c r="G2571" s="8">
        <v>8000</v>
      </c>
      <c r="H2571" s="6">
        <v>142</v>
      </c>
      <c r="I2571" s="6">
        <v>161024</v>
      </c>
      <c r="J2571" s="13">
        <v>45169</v>
      </c>
      <c r="K2571" s="9">
        <v>8000</v>
      </c>
      <c r="L2571" s="4" t="s">
        <v>4627</v>
      </c>
      <c r="M2571" s="4" t="s">
        <v>4632</v>
      </c>
      <c r="N2571" s="4">
        <f>VLOOKUP(I2571,BaseModelo!$A$2:$E$5075,5)</f>
        <v>5</v>
      </c>
      <c r="P2571" s="15">
        <v>142.00000000000003</v>
      </c>
      <c r="Q2571" s="4">
        <f>VLOOKUP(I2571,BaseModelo!$A$2:$E$5075,3)</f>
        <v>110</v>
      </c>
      <c r="R2571" s="4">
        <f t="shared" si="800"/>
        <v>32283000</v>
      </c>
      <c r="S2571" s="16">
        <f t="shared" si="801"/>
        <v>2.4780844407273179E-4</v>
      </c>
      <c r="T2571" s="4">
        <f t="shared" si="812"/>
        <v>3.5188799058327912E-2</v>
      </c>
      <c r="U2571" s="4">
        <f t="shared" si="813"/>
        <v>3.5188799058327919E-2</v>
      </c>
      <c r="V2571" s="6">
        <f t="shared" si="802"/>
        <v>0</v>
      </c>
      <c r="W2571" s="16" t="str">
        <f t="shared" si="803"/>
        <v/>
      </c>
      <c r="X2571" s="4" t="str">
        <f t="shared" si="814"/>
        <v/>
      </c>
      <c r="Y2571" s="4" t="str">
        <f t="shared" si="804"/>
        <v/>
      </c>
      <c r="Z2571" s="4">
        <f t="shared" si="805"/>
        <v>4058000</v>
      </c>
      <c r="AA2571" s="16">
        <f t="shared" si="806"/>
        <v>1.9714144898965009E-3</v>
      </c>
      <c r="AB2571" s="15">
        <f t="shared" si="815"/>
        <v>0.27994085756530313</v>
      </c>
      <c r="AC2571" s="15">
        <f t="shared" si="816"/>
        <v>0.27994085756530318</v>
      </c>
      <c r="AD2571" s="4">
        <v>161954</v>
      </c>
      <c r="AE2571" s="26">
        <v>2013.74</v>
      </c>
      <c r="AF2571" s="26">
        <v>2013.74</v>
      </c>
      <c r="AG2571" s="4">
        <f t="shared" si="817"/>
        <v>1768000</v>
      </c>
      <c r="AH2571" s="16">
        <f t="shared" si="807"/>
        <v>4.5248868778280547E-3</v>
      </c>
      <c r="AI2571" s="15">
        <f t="shared" si="808"/>
        <v>0.64253393665158376</v>
      </c>
      <c r="AJ2571" s="15">
        <f t="shared" si="809"/>
        <v>0.64253393665158387</v>
      </c>
      <c r="AK2571" s="4">
        <f t="shared" si="810"/>
        <v>15073000</v>
      </c>
      <c r="AL2571" s="27">
        <f t="shared" si="811"/>
        <v>5.3075034830491602E-4</v>
      </c>
      <c r="AM2571" s="15">
        <f t="shared" si="818"/>
        <v>7.5366549459298077E-2</v>
      </c>
      <c r="AN2571" s="15">
        <f t="shared" si="819"/>
        <v>1.8676467356639244E-5</v>
      </c>
    </row>
    <row r="2572" spans="1:40" x14ac:dyDescent="0.2">
      <c r="A2572" s="4" t="s">
        <v>4627</v>
      </c>
      <c r="B2572" s="3" t="s">
        <v>3</v>
      </c>
      <c r="C2572" s="6">
        <v>161954</v>
      </c>
      <c r="D2572" s="3" t="s">
        <v>610</v>
      </c>
      <c r="E2572" s="6">
        <v>161958</v>
      </c>
      <c r="F2572" s="3" t="s">
        <v>3373</v>
      </c>
      <c r="G2572" s="8">
        <v>10000</v>
      </c>
      <c r="H2572" s="6">
        <v>142</v>
      </c>
      <c r="I2572" s="6">
        <v>161026</v>
      </c>
      <c r="J2572" s="13">
        <v>45169</v>
      </c>
      <c r="K2572" s="9">
        <v>10000</v>
      </c>
      <c r="L2572" s="4" t="s">
        <v>4627</v>
      </c>
      <c r="M2572" s="4" t="s">
        <v>4632</v>
      </c>
      <c r="N2572" s="4">
        <f>VLOOKUP(I2572,BaseModelo!$A$2:$E$5075,5)</f>
        <v>5</v>
      </c>
      <c r="P2572" s="15">
        <v>142.00000000000003</v>
      </c>
      <c r="Q2572" s="4">
        <f>VLOOKUP(I2572,BaseModelo!$A$2:$E$5075,3)</f>
        <v>110</v>
      </c>
      <c r="R2572" s="4">
        <f t="shared" si="800"/>
        <v>32283000</v>
      </c>
      <c r="S2572" s="16">
        <f t="shared" si="801"/>
        <v>3.0976055509091471E-4</v>
      </c>
      <c r="T2572" s="4">
        <f t="shared" si="812"/>
        <v>4.3985998822909891E-2</v>
      </c>
      <c r="U2572" s="4">
        <f t="shared" si="813"/>
        <v>4.3985998822909898E-2</v>
      </c>
      <c r="V2572" s="6">
        <f t="shared" si="802"/>
        <v>0</v>
      </c>
      <c r="W2572" s="16" t="str">
        <f t="shared" si="803"/>
        <v/>
      </c>
      <c r="X2572" s="4" t="str">
        <f t="shared" si="814"/>
        <v/>
      </c>
      <c r="Y2572" s="4" t="str">
        <f t="shared" si="804"/>
        <v/>
      </c>
      <c r="Z2572" s="4">
        <f t="shared" si="805"/>
        <v>4058000</v>
      </c>
      <c r="AA2572" s="16">
        <f t="shared" si="806"/>
        <v>2.4642681123706258E-3</v>
      </c>
      <c r="AB2572" s="15">
        <f t="shared" si="815"/>
        <v>0.34992607195662884</v>
      </c>
      <c r="AC2572" s="15">
        <f t="shared" si="816"/>
        <v>0.34992607195662895</v>
      </c>
      <c r="AD2572" s="4">
        <v>161954</v>
      </c>
      <c r="AE2572" s="26">
        <v>2510.34</v>
      </c>
      <c r="AF2572" s="26">
        <v>2510.34</v>
      </c>
      <c r="AG2572" s="4">
        <f t="shared" si="817"/>
        <v>1768000</v>
      </c>
      <c r="AH2572" s="16">
        <f t="shared" si="807"/>
        <v>5.6561085972850677E-3</v>
      </c>
      <c r="AI2572" s="15">
        <f t="shared" si="808"/>
        <v>0.80316742081447967</v>
      </c>
      <c r="AJ2572" s="15">
        <f t="shared" si="809"/>
        <v>0.80316742081447978</v>
      </c>
      <c r="AK2572" s="4">
        <f t="shared" si="810"/>
        <v>15073000</v>
      </c>
      <c r="AL2572" s="27">
        <f t="shared" si="811"/>
        <v>6.6343793538114506E-4</v>
      </c>
      <c r="AM2572" s="15">
        <f t="shared" si="818"/>
        <v>9.4208186824122603E-2</v>
      </c>
      <c r="AN2572" s="15">
        <f t="shared" si="819"/>
        <v>2.918198024474882E-5</v>
      </c>
    </row>
    <row r="2573" spans="1:40" x14ac:dyDescent="0.2">
      <c r="A2573" s="4" t="s">
        <v>4627</v>
      </c>
      <c r="B2573" s="3" t="s">
        <v>3</v>
      </c>
      <c r="C2573" s="6">
        <v>161954</v>
      </c>
      <c r="D2573" s="3" t="s">
        <v>610</v>
      </c>
      <c r="E2573" s="6">
        <v>161959</v>
      </c>
      <c r="F2573" s="3" t="s">
        <v>3374</v>
      </c>
      <c r="G2573" s="8">
        <v>7000</v>
      </c>
      <c r="H2573" s="6">
        <v>142</v>
      </c>
      <c r="I2573" s="6">
        <v>161701</v>
      </c>
      <c r="J2573" s="13">
        <v>45169</v>
      </c>
      <c r="K2573" s="9">
        <v>7000</v>
      </c>
      <c r="L2573" s="4" t="s">
        <v>4627</v>
      </c>
      <c r="M2573" s="4" t="s">
        <v>4632</v>
      </c>
      <c r="N2573" s="4">
        <f>VLOOKUP(I2573,BaseModelo!$A$2:$E$5075,5)</f>
        <v>3</v>
      </c>
      <c r="P2573" s="15">
        <v>142.00000000000003</v>
      </c>
      <c r="Q2573" s="4">
        <f>VLOOKUP(I2573,BaseModelo!$A$2:$E$5075,3)</f>
        <v>110</v>
      </c>
      <c r="R2573" s="4">
        <f t="shared" si="800"/>
        <v>32283000</v>
      </c>
      <c r="S2573" s="16">
        <f t="shared" si="801"/>
        <v>2.168323885636403E-4</v>
      </c>
      <c r="T2573" s="4">
        <f t="shared" si="812"/>
        <v>3.0790199176036922E-2</v>
      </c>
      <c r="U2573" s="4">
        <f t="shared" si="813"/>
        <v>3.0790199176036929E-2</v>
      </c>
      <c r="V2573" s="6">
        <f t="shared" si="802"/>
        <v>0</v>
      </c>
      <c r="W2573" s="16" t="str">
        <f t="shared" si="803"/>
        <v/>
      </c>
      <c r="X2573" s="4" t="str">
        <f t="shared" si="814"/>
        <v/>
      </c>
      <c r="Y2573" s="4" t="str">
        <f t="shared" si="804"/>
        <v/>
      </c>
      <c r="Z2573" s="4">
        <f t="shared" si="805"/>
        <v>1992000</v>
      </c>
      <c r="AA2573" s="16">
        <f t="shared" si="806"/>
        <v>3.5140562248995983E-3</v>
      </c>
      <c r="AB2573" s="15">
        <f t="shared" si="815"/>
        <v>0.49899598393574296</v>
      </c>
      <c r="AC2573" s="15">
        <f t="shared" si="816"/>
        <v>0.49899598393574307</v>
      </c>
      <c r="AD2573" s="4">
        <v>161954</v>
      </c>
      <c r="AE2573" s="26">
        <v>1758.65</v>
      </c>
      <c r="AF2573" s="26">
        <v>1758.65</v>
      </c>
      <c r="AG2573" s="4">
        <f t="shared" si="817"/>
        <v>1267000</v>
      </c>
      <c r="AH2573" s="16">
        <f t="shared" si="807"/>
        <v>5.5248618784530384E-3</v>
      </c>
      <c r="AI2573" s="15">
        <f t="shared" si="808"/>
        <v>0.78453038674033149</v>
      </c>
      <c r="AJ2573" s="15">
        <f t="shared" si="809"/>
        <v>0.7845303867403316</v>
      </c>
      <c r="AK2573" s="4">
        <f t="shared" si="810"/>
        <v>15073000</v>
      </c>
      <c r="AL2573" s="27">
        <f t="shared" si="811"/>
        <v>4.6440655476680156E-4</v>
      </c>
      <c r="AM2573" s="15">
        <f t="shared" si="818"/>
        <v>6.5945730776885828E-2</v>
      </c>
      <c r="AN2573" s="15">
        <f t="shared" si="819"/>
        <v>1.4299170319926922E-5</v>
      </c>
    </row>
    <row r="2574" spans="1:40" x14ac:dyDescent="0.2">
      <c r="A2574" s="4" t="s">
        <v>4627</v>
      </c>
      <c r="B2574" s="3" t="s">
        <v>3</v>
      </c>
      <c r="C2574" s="6">
        <v>161954</v>
      </c>
      <c r="D2574" s="3" t="s">
        <v>610</v>
      </c>
      <c r="E2574" s="6">
        <v>161961</v>
      </c>
      <c r="F2574" s="3" t="s">
        <v>3375</v>
      </c>
      <c r="G2574" s="8">
        <v>7000</v>
      </c>
      <c r="H2574" s="6">
        <v>142</v>
      </c>
      <c r="I2574" s="6">
        <v>161705</v>
      </c>
      <c r="J2574" s="13">
        <v>45169</v>
      </c>
      <c r="K2574" s="9">
        <v>7000</v>
      </c>
      <c r="L2574" s="4" t="s">
        <v>4627</v>
      </c>
      <c r="M2574" s="4" t="s">
        <v>4632</v>
      </c>
      <c r="N2574" s="4">
        <f>VLOOKUP(I2574,BaseModelo!$A$2:$E$5075,5)</f>
        <v>3</v>
      </c>
      <c r="P2574" s="15">
        <v>142.00000000000003</v>
      </c>
      <c r="Q2574" s="4">
        <f>VLOOKUP(I2574,BaseModelo!$A$2:$E$5075,3)</f>
        <v>110</v>
      </c>
      <c r="R2574" s="4">
        <f t="shared" si="800"/>
        <v>32283000</v>
      </c>
      <c r="S2574" s="16">
        <f t="shared" si="801"/>
        <v>2.168323885636403E-4</v>
      </c>
      <c r="T2574" s="4">
        <f t="shared" si="812"/>
        <v>3.0790199176036922E-2</v>
      </c>
      <c r="U2574" s="4">
        <f t="shared" si="813"/>
        <v>3.0790199176036929E-2</v>
      </c>
      <c r="V2574" s="6">
        <f t="shared" si="802"/>
        <v>0</v>
      </c>
      <c r="W2574" s="16" t="str">
        <f t="shared" si="803"/>
        <v/>
      </c>
      <c r="X2574" s="4" t="str">
        <f t="shared" si="814"/>
        <v/>
      </c>
      <c r="Y2574" s="4" t="str">
        <f t="shared" si="804"/>
        <v/>
      </c>
      <c r="Z2574" s="4">
        <f t="shared" si="805"/>
        <v>1992000</v>
      </c>
      <c r="AA2574" s="16">
        <f t="shared" si="806"/>
        <v>3.5140562248995983E-3</v>
      </c>
      <c r="AB2574" s="15">
        <f t="shared" si="815"/>
        <v>0.49899598393574296</v>
      </c>
      <c r="AC2574" s="15">
        <f t="shared" si="816"/>
        <v>0.49899598393574307</v>
      </c>
      <c r="AD2574" s="4">
        <v>161954</v>
      </c>
      <c r="AE2574" s="26">
        <v>1758.65</v>
      </c>
      <c r="AF2574" s="26">
        <v>1758.65</v>
      </c>
      <c r="AG2574" s="4">
        <f t="shared" si="817"/>
        <v>1267000</v>
      </c>
      <c r="AH2574" s="16">
        <f t="shared" si="807"/>
        <v>5.5248618784530384E-3</v>
      </c>
      <c r="AI2574" s="15">
        <f t="shared" si="808"/>
        <v>0.78453038674033149</v>
      </c>
      <c r="AJ2574" s="15">
        <f t="shared" si="809"/>
        <v>0.7845303867403316</v>
      </c>
      <c r="AK2574" s="4">
        <f t="shared" si="810"/>
        <v>15073000</v>
      </c>
      <c r="AL2574" s="27">
        <f t="shared" si="811"/>
        <v>4.6440655476680156E-4</v>
      </c>
      <c r="AM2574" s="15">
        <f t="shared" si="818"/>
        <v>6.5945730776885828E-2</v>
      </c>
      <c r="AN2574" s="15">
        <f t="shared" si="819"/>
        <v>1.4299170319926922E-5</v>
      </c>
    </row>
    <row r="2575" spans="1:40" x14ac:dyDescent="0.2">
      <c r="A2575" s="4" t="s">
        <v>4628</v>
      </c>
      <c r="B2575" s="3" t="s">
        <v>15</v>
      </c>
      <c r="C2575" s="6">
        <v>161963</v>
      </c>
      <c r="D2575" s="3" t="s">
        <v>631</v>
      </c>
      <c r="E2575" s="6">
        <v>161965</v>
      </c>
      <c r="F2575" s="3" t="s">
        <v>3479</v>
      </c>
      <c r="G2575" s="8">
        <v>10000</v>
      </c>
      <c r="H2575" s="6">
        <v>115</v>
      </c>
      <c r="I2575" s="6">
        <v>161443</v>
      </c>
      <c r="J2575" s="13">
        <v>45169</v>
      </c>
      <c r="K2575" s="9">
        <v>10000</v>
      </c>
      <c r="L2575" s="4" t="s">
        <v>4628</v>
      </c>
      <c r="M2575" s="4" t="s">
        <v>4632</v>
      </c>
      <c r="N2575" s="4">
        <f>VLOOKUP(I2575,BaseModelo!$A$2:$E$5075,5)</f>
        <v>6</v>
      </c>
      <c r="P2575" s="15">
        <v>142.00000000000003</v>
      </c>
      <c r="Q2575" s="4">
        <f>VLOOKUP(I2575,BaseModelo!$A$2:$E$5075,3)</f>
        <v>115</v>
      </c>
      <c r="R2575" s="4">
        <f t="shared" si="800"/>
        <v>32283000</v>
      </c>
      <c r="S2575" s="16">
        <f t="shared" si="801"/>
        <v>3.0976055509091471E-4</v>
      </c>
      <c r="T2575" s="4">
        <f t="shared" si="812"/>
        <v>3.5622463835455191E-2</v>
      </c>
      <c r="U2575" s="4">
        <f t="shared" si="813"/>
        <v>4.3985998822909898E-2</v>
      </c>
      <c r="V2575" s="6">
        <f t="shared" si="802"/>
        <v>0</v>
      </c>
      <c r="W2575" s="16" t="str">
        <f t="shared" si="803"/>
        <v/>
      </c>
      <c r="X2575" s="4" t="str">
        <f t="shared" si="814"/>
        <v/>
      </c>
      <c r="Y2575" s="4" t="str">
        <f t="shared" si="804"/>
        <v/>
      </c>
      <c r="Z2575" s="4">
        <f t="shared" si="805"/>
        <v>4853000</v>
      </c>
      <c r="AA2575" s="16">
        <f t="shared" si="806"/>
        <v>2.0605810838656502E-3</v>
      </c>
      <c r="AB2575" s="15">
        <f t="shared" si="815"/>
        <v>0.23696682464454977</v>
      </c>
      <c r="AC2575" s="15">
        <f t="shared" si="816"/>
        <v>0.29260251390892239</v>
      </c>
      <c r="AD2575" s="4">
        <v>161963</v>
      </c>
      <c r="AE2575" s="26">
        <v>2000.01</v>
      </c>
      <c r="AF2575" s="26">
        <v>2000.01</v>
      </c>
      <c r="AG2575" s="4">
        <f t="shared" si="817"/>
        <v>2735000</v>
      </c>
      <c r="AH2575" s="16">
        <f t="shared" si="807"/>
        <v>3.6563071297989031E-3</v>
      </c>
      <c r="AI2575" s="15">
        <f t="shared" si="808"/>
        <v>0.42047531992687387</v>
      </c>
      <c r="AJ2575" s="15">
        <f t="shared" si="809"/>
        <v>0.5191956124314443</v>
      </c>
      <c r="AK2575" s="4">
        <f t="shared" si="810"/>
        <v>16319000</v>
      </c>
      <c r="AL2575" s="27">
        <f t="shared" si="811"/>
        <v>6.1278264599546543E-4</v>
      </c>
      <c r="AM2575" s="15">
        <f t="shared" si="818"/>
        <v>7.0470004289478527E-2</v>
      </c>
      <c r="AN2575" s="15">
        <f t="shared" si="819"/>
        <v>2.6953856745456156E-5</v>
      </c>
    </row>
    <row r="2576" spans="1:40" x14ac:dyDescent="0.2">
      <c r="A2576" s="4" t="s">
        <v>4628</v>
      </c>
      <c r="B2576" s="3" t="s">
        <v>15</v>
      </c>
      <c r="C2576" s="6">
        <v>161963</v>
      </c>
      <c r="D2576" s="3" t="s">
        <v>631</v>
      </c>
      <c r="E2576" s="6">
        <v>161966</v>
      </c>
      <c r="F2576" s="3" t="s">
        <v>3480</v>
      </c>
      <c r="G2576" s="8">
        <v>15000</v>
      </c>
      <c r="H2576" s="6">
        <v>105</v>
      </c>
      <c r="I2576" s="6">
        <v>161440</v>
      </c>
      <c r="J2576" s="13">
        <v>45169</v>
      </c>
      <c r="K2576" s="9">
        <v>15000</v>
      </c>
      <c r="L2576" s="4" t="s">
        <v>4628</v>
      </c>
      <c r="M2576" s="4" t="s">
        <v>4632</v>
      </c>
      <c r="N2576" s="4">
        <f>VLOOKUP(I2576,BaseModelo!$A$2:$E$5075,5)</f>
        <v>5</v>
      </c>
      <c r="P2576" s="15">
        <v>132</v>
      </c>
      <c r="Q2576" s="4">
        <f>VLOOKUP(I2576,BaseModelo!$A$2:$E$5075,3)</f>
        <v>110</v>
      </c>
      <c r="R2576" s="4">
        <f t="shared" si="800"/>
        <v>32283000</v>
      </c>
      <c r="S2576" s="16">
        <f t="shared" si="801"/>
        <v>4.6464083263637206E-4</v>
      </c>
      <c r="T2576" s="4">
        <f t="shared" si="812"/>
        <v>4.8787287426819065E-2</v>
      </c>
      <c r="U2576" s="4">
        <f t="shared" si="813"/>
        <v>6.1332589908001112E-2</v>
      </c>
      <c r="V2576" s="6">
        <f t="shared" si="802"/>
        <v>0</v>
      </c>
      <c r="W2576" s="16" t="str">
        <f t="shared" si="803"/>
        <v/>
      </c>
      <c r="X2576" s="4" t="str">
        <f t="shared" si="814"/>
        <v/>
      </c>
      <c r="Y2576" s="4" t="str">
        <f t="shared" si="804"/>
        <v/>
      </c>
      <c r="Z2576" s="4">
        <f t="shared" si="805"/>
        <v>4058000</v>
      </c>
      <c r="AA2576" s="16">
        <f t="shared" si="806"/>
        <v>3.6964021685559388E-3</v>
      </c>
      <c r="AB2576" s="15">
        <f t="shared" si="815"/>
        <v>0.38812222769837357</v>
      </c>
      <c r="AC2576" s="15">
        <f t="shared" si="816"/>
        <v>0.48792508624938391</v>
      </c>
      <c r="AD2576" s="4">
        <v>161963</v>
      </c>
      <c r="AE2576" s="26">
        <v>2724.19</v>
      </c>
      <c r="AF2576" s="26">
        <v>2724.19</v>
      </c>
      <c r="AG2576" s="4">
        <f t="shared" si="817"/>
        <v>2193000</v>
      </c>
      <c r="AH2576" s="16">
        <f t="shared" si="807"/>
        <v>6.8399452804377564E-3</v>
      </c>
      <c r="AI2576" s="15">
        <f t="shared" si="808"/>
        <v>0.71819425444596441</v>
      </c>
      <c r="AJ2576" s="15">
        <f t="shared" si="809"/>
        <v>0.90287277701778379</v>
      </c>
      <c r="AK2576" s="4">
        <f t="shared" si="810"/>
        <v>16319000</v>
      </c>
      <c r="AL2576" s="27">
        <f t="shared" si="811"/>
        <v>9.1917396899319809E-4</v>
      </c>
      <c r="AM2576" s="15">
        <f t="shared" si="818"/>
        <v>9.65132667442858E-2</v>
      </c>
      <c r="AN2576" s="15">
        <f t="shared" si="819"/>
        <v>5.637532009436955E-5</v>
      </c>
    </row>
    <row r="2577" spans="1:40" x14ac:dyDescent="0.2">
      <c r="A2577" s="4" t="s">
        <v>4628</v>
      </c>
      <c r="B2577" s="3" t="s">
        <v>15</v>
      </c>
      <c r="C2577" s="6">
        <v>161963</v>
      </c>
      <c r="D2577" s="3" t="s">
        <v>631</v>
      </c>
      <c r="E2577" s="6">
        <v>161967</v>
      </c>
      <c r="F2577" s="3" t="s">
        <v>3481</v>
      </c>
      <c r="G2577" s="8">
        <v>8000</v>
      </c>
      <c r="H2577" s="6">
        <v>142</v>
      </c>
      <c r="I2577" s="6">
        <v>160755</v>
      </c>
      <c r="J2577" s="13">
        <v>45169</v>
      </c>
      <c r="K2577" s="9">
        <v>8000</v>
      </c>
      <c r="L2577" s="4" t="s">
        <v>4628</v>
      </c>
      <c r="M2577" s="4" t="s">
        <v>4632</v>
      </c>
      <c r="N2577" s="4">
        <f>VLOOKUP(I2577,BaseModelo!$A$2:$E$5075,5)</f>
        <v>5</v>
      </c>
      <c r="P2577" s="15">
        <v>142.00000000000003</v>
      </c>
      <c r="Q2577" s="4">
        <f>VLOOKUP(I2577,BaseModelo!$A$2:$E$5075,3)</f>
        <v>110</v>
      </c>
      <c r="R2577" s="4">
        <f t="shared" si="800"/>
        <v>32283000</v>
      </c>
      <c r="S2577" s="16">
        <f t="shared" si="801"/>
        <v>2.4780844407273179E-4</v>
      </c>
      <c r="T2577" s="4">
        <f t="shared" si="812"/>
        <v>3.5188799058327912E-2</v>
      </c>
      <c r="U2577" s="4">
        <f t="shared" si="813"/>
        <v>3.5188799058327919E-2</v>
      </c>
      <c r="V2577" s="6">
        <f t="shared" si="802"/>
        <v>0</v>
      </c>
      <c r="W2577" s="16" t="str">
        <f t="shared" si="803"/>
        <v/>
      </c>
      <c r="X2577" s="4" t="str">
        <f t="shared" si="814"/>
        <v/>
      </c>
      <c r="Y2577" s="4" t="str">
        <f t="shared" si="804"/>
        <v/>
      </c>
      <c r="Z2577" s="4">
        <f t="shared" si="805"/>
        <v>4058000</v>
      </c>
      <c r="AA2577" s="16">
        <f t="shared" si="806"/>
        <v>1.9714144898965009E-3</v>
      </c>
      <c r="AB2577" s="15">
        <f t="shared" si="815"/>
        <v>0.27994085756530313</v>
      </c>
      <c r="AC2577" s="15">
        <f t="shared" si="816"/>
        <v>0.27994085756530318</v>
      </c>
      <c r="AD2577" s="4">
        <v>161963</v>
      </c>
      <c r="AE2577" s="26">
        <v>2013.74</v>
      </c>
      <c r="AF2577" s="26">
        <v>2013.74</v>
      </c>
      <c r="AG2577" s="4">
        <f t="shared" si="817"/>
        <v>2193000</v>
      </c>
      <c r="AH2577" s="16">
        <f t="shared" si="807"/>
        <v>3.6479708162334701E-3</v>
      </c>
      <c r="AI2577" s="15">
        <f t="shared" si="808"/>
        <v>0.51801185590515275</v>
      </c>
      <c r="AJ2577" s="15">
        <f t="shared" si="809"/>
        <v>0.51801185590515286</v>
      </c>
      <c r="AK2577" s="4">
        <f t="shared" si="810"/>
        <v>16319000</v>
      </c>
      <c r="AL2577" s="27">
        <f t="shared" si="811"/>
        <v>4.9022611679637234E-4</v>
      </c>
      <c r="AM2577" s="15">
        <f t="shared" si="818"/>
        <v>6.9612108585084875E-2</v>
      </c>
      <c r="AN2577" s="15">
        <f t="shared" si="819"/>
        <v>1.725046831709194E-5</v>
      </c>
    </row>
    <row r="2578" spans="1:40" x14ac:dyDescent="0.2">
      <c r="A2578" s="4" t="s">
        <v>4628</v>
      </c>
      <c r="B2578" s="3" t="s">
        <v>15</v>
      </c>
      <c r="C2578" s="6">
        <v>161963</v>
      </c>
      <c r="D2578" s="3" t="s">
        <v>631</v>
      </c>
      <c r="E2578" s="6">
        <v>161968</v>
      </c>
      <c r="F2578" s="3" t="s">
        <v>3482</v>
      </c>
      <c r="G2578" s="8">
        <v>20000</v>
      </c>
      <c r="H2578" s="6">
        <v>115</v>
      </c>
      <c r="I2578" s="6">
        <v>161387</v>
      </c>
      <c r="J2578" s="13">
        <v>45169</v>
      </c>
      <c r="K2578" s="9">
        <v>20000</v>
      </c>
      <c r="L2578" s="4" t="s">
        <v>4628</v>
      </c>
      <c r="M2578" s="4" t="s">
        <v>4632</v>
      </c>
      <c r="N2578" s="4">
        <f>VLOOKUP(I2578,BaseModelo!$A$2:$E$5075,5)</f>
        <v>6</v>
      </c>
      <c r="P2578" s="15">
        <v>122</v>
      </c>
      <c r="Q2578" s="4">
        <f>VLOOKUP(I2578,BaseModelo!$A$2:$E$5075,3)</f>
        <v>115</v>
      </c>
      <c r="R2578" s="4">
        <f t="shared" si="800"/>
        <v>32283000</v>
      </c>
      <c r="S2578" s="16">
        <f t="shared" si="801"/>
        <v>6.1952111018182942E-4</v>
      </c>
      <c r="T2578" s="4">
        <f t="shared" si="812"/>
        <v>7.1244927670910382E-2</v>
      </c>
      <c r="U2578" s="4">
        <f t="shared" si="813"/>
        <v>7.5581575442183191E-2</v>
      </c>
      <c r="V2578" s="6">
        <f t="shared" si="802"/>
        <v>0</v>
      </c>
      <c r="W2578" s="16" t="str">
        <f t="shared" si="803"/>
        <v/>
      </c>
      <c r="X2578" s="4" t="str">
        <f t="shared" si="814"/>
        <v/>
      </c>
      <c r="Y2578" s="4" t="str">
        <f t="shared" si="804"/>
        <v/>
      </c>
      <c r="Z2578" s="4">
        <f t="shared" si="805"/>
        <v>4853000</v>
      </c>
      <c r="AA2578" s="16">
        <f t="shared" si="806"/>
        <v>4.1211621677313005E-3</v>
      </c>
      <c r="AB2578" s="15">
        <f t="shared" si="815"/>
        <v>0.47393364928909953</v>
      </c>
      <c r="AC2578" s="15">
        <f t="shared" si="816"/>
        <v>0.50278178446321864</v>
      </c>
      <c r="AD2578" s="4">
        <v>161963</v>
      </c>
      <c r="AE2578" s="26">
        <v>3999.93</v>
      </c>
      <c r="AF2578" s="26">
        <v>3999.93</v>
      </c>
      <c r="AG2578" s="4">
        <f t="shared" si="817"/>
        <v>2735000</v>
      </c>
      <c r="AH2578" s="16">
        <f t="shared" si="807"/>
        <v>7.3126142595978062E-3</v>
      </c>
      <c r="AI2578" s="15">
        <f t="shared" si="808"/>
        <v>0.84095063985374774</v>
      </c>
      <c r="AJ2578" s="15">
        <f t="shared" si="809"/>
        <v>0.89213893967093238</v>
      </c>
      <c r="AK2578" s="4">
        <f t="shared" si="810"/>
        <v>16319000</v>
      </c>
      <c r="AL2578" s="27">
        <f t="shared" si="811"/>
        <v>1.2255652919909309E-3</v>
      </c>
      <c r="AM2578" s="15">
        <f t="shared" si="818"/>
        <v>0.14094000857895705</v>
      </c>
      <c r="AN2578" s="15">
        <f t="shared" si="819"/>
        <v>9.2630155575933808E-5</v>
      </c>
    </row>
    <row r="2579" spans="1:40" x14ac:dyDescent="0.2">
      <c r="A2579" s="4" t="s">
        <v>4627</v>
      </c>
      <c r="B2579" s="3" t="s">
        <v>9</v>
      </c>
      <c r="C2579" s="6">
        <v>161977</v>
      </c>
      <c r="D2579" s="3" t="s">
        <v>421</v>
      </c>
      <c r="E2579" s="6">
        <v>162206</v>
      </c>
      <c r="F2579" s="3" t="s">
        <v>3457</v>
      </c>
      <c r="G2579" s="8">
        <v>10000</v>
      </c>
      <c r="H2579" s="6">
        <v>142</v>
      </c>
      <c r="I2579" s="6">
        <v>161627</v>
      </c>
      <c r="J2579" s="13">
        <v>45169</v>
      </c>
      <c r="K2579" s="9">
        <v>10000</v>
      </c>
      <c r="L2579" s="4" t="s">
        <v>4627</v>
      </c>
      <c r="M2579" s="4" t="s">
        <v>4632</v>
      </c>
      <c r="N2579" s="4">
        <f>VLOOKUP(I2579,BaseModelo!$A$2:$E$5075,5)</f>
        <v>1</v>
      </c>
      <c r="P2579" s="15">
        <v>142.00000000000003</v>
      </c>
      <c r="Q2579" s="4">
        <f>VLOOKUP(I2579,BaseModelo!$A$2:$E$5075,3)</f>
        <v>90</v>
      </c>
      <c r="R2579" s="4">
        <f t="shared" si="800"/>
        <v>32283000</v>
      </c>
      <c r="S2579" s="16">
        <f t="shared" si="801"/>
        <v>3.0976055509091471E-4</v>
      </c>
      <c r="T2579" s="4">
        <f t="shared" si="812"/>
        <v>4.3985998822909891E-2</v>
      </c>
      <c r="U2579" s="4">
        <f t="shared" si="813"/>
        <v>4.3985998822909898E-2</v>
      </c>
      <c r="V2579" s="6">
        <f t="shared" si="802"/>
        <v>0</v>
      </c>
      <c r="W2579" s="16" t="str">
        <f t="shared" si="803"/>
        <v/>
      </c>
      <c r="X2579" s="4" t="str">
        <f t="shared" si="814"/>
        <v/>
      </c>
      <c r="Y2579" s="4" t="str">
        <f t="shared" si="804"/>
        <v/>
      </c>
      <c r="Z2579" s="4">
        <f t="shared" si="805"/>
        <v>771000</v>
      </c>
      <c r="AA2579" s="16">
        <f t="shared" si="806"/>
        <v>1.2970168612191959E-2</v>
      </c>
      <c r="AB2579" s="15">
        <f t="shared" si="815"/>
        <v>1.8417639429312582</v>
      </c>
      <c r="AC2579" s="15">
        <f t="shared" si="816"/>
        <v>1.8417639429312587</v>
      </c>
      <c r="AD2579" s="4">
        <v>161977</v>
      </c>
      <c r="AE2579" s="26">
        <v>2510.34</v>
      </c>
      <c r="AF2579" s="26">
        <v>2510.34</v>
      </c>
      <c r="AG2579" s="4">
        <f t="shared" si="817"/>
        <v>681000</v>
      </c>
      <c r="AH2579" s="16">
        <f t="shared" si="807"/>
        <v>1.4684287812041116E-2</v>
      </c>
      <c r="AI2579" s="15">
        <f t="shared" si="808"/>
        <v>2.0851688693098382</v>
      </c>
      <c r="AJ2579" s="15">
        <f t="shared" si="809"/>
        <v>2.0851688693098387</v>
      </c>
      <c r="AK2579" s="4">
        <f t="shared" si="810"/>
        <v>15073000</v>
      </c>
      <c r="AL2579" s="27">
        <f t="shared" si="811"/>
        <v>6.6343793538114506E-4</v>
      </c>
      <c r="AM2579" s="15">
        <f t="shared" si="818"/>
        <v>9.4208186824122603E-2</v>
      </c>
      <c r="AN2579" s="15">
        <f t="shared" si="819"/>
        <v>2.918198024474882E-5</v>
      </c>
    </row>
    <row r="2580" spans="1:40" x14ac:dyDescent="0.2">
      <c r="A2580" s="4" t="s">
        <v>4628</v>
      </c>
      <c r="B2580" s="3" t="s">
        <v>6</v>
      </c>
      <c r="C2580" s="6">
        <v>162031</v>
      </c>
      <c r="D2580" s="3" t="s">
        <v>26</v>
      </c>
      <c r="E2580" s="6">
        <v>162038</v>
      </c>
      <c r="F2580" s="3" t="s">
        <v>3387</v>
      </c>
      <c r="G2580" s="8">
        <v>6000</v>
      </c>
      <c r="H2580" s="6">
        <v>142</v>
      </c>
      <c r="I2580" s="6">
        <v>161223</v>
      </c>
      <c r="J2580" s="13">
        <v>45169</v>
      </c>
      <c r="K2580" s="9">
        <v>3660.4384539193707</v>
      </c>
      <c r="L2580" s="4" t="s">
        <v>4628</v>
      </c>
      <c r="M2580" s="4" t="s">
        <v>4632</v>
      </c>
      <c r="N2580" s="4">
        <f>VLOOKUP(I2580,BaseModelo!$A$2:$E$5075,5)</f>
        <v>5</v>
      </c>
      <c r="P2580" s="15">
        <v>142.00000000000003</v>
      </c>
      <c r="Q2580" s="4">
        <f>VLOOKUP(I2580,BaseModelo!$A$2:$E$5075,3)</f>
        <v>110</v>
      </c>
      <c r="R2580" s="4">
        <f t="shared" si="800"/>
        <v>32283000</v>
      </c>
      <c r="S2580" s="16">
        <f t="shared" si="801"/>
        <v>1.8585633305454884E-4</v>
      </c>
      <c r="T2580" s="4">
        <f t="shared" si="812"/>
        <v>2.6391599293745936E-2</v>
      </c>
      <c r="U2580" s="4">
        <f t="shared" si="813"/>
        <v>2.6391599293745942E-2</v>
      </c>
      <c r="V2580" s="6">
        <f t="shared" si="802"/>
        <v>0</v>
      </c>
      <c r="W2580" s="16" t="str">
        <f t="shared" si="803"/>
        <v/>
      </c>
      <c r="X2580" s="4" t="str">
        <f t="shared" si="814"/>
        <v/>
      </c>
      <c r="Y2580" s="4" t="str">
        <f t="shared" si="804"/>
        <v/>
      </c>
      <c r="Z2580" s="4">
        <f t="shared" si="805"/>
        <v>4058000</v>
      </c>
      <c r="AA2580" s="16">
        <f t="shared" si="806"/>
        <v>1.4785608674223755E-3</v>
      </c>
      <c r="AB2580" s="15">
        <f t="shared" si="815"/>
        <v>0.20995564317397733</v>
      </c>
      <c r="AC2580" s="15">
        <f t="shared" si="816"/>
        <v>0.20995564317397736</v>
      </c>
      <c r="AD2580" s="4">
        <v>162031</v>
      </c>
      <c r="AE2580" s="26">
        <v>1503.37</v>
      </c>
      <c r="AF2580" s="26">
        <v>1319.5799042922438</v>
      </c>
      <c r="AG2580" s="4">
        <f t="shared" si="817"/>
        <v>2193000</v>
      </c>
      <c r="AH2580" s="16">
        <f t="shared" si="807"/>
        <v>2.7359781121751026E-3</v>
      </c>
      <c r="AI2580" s="15">
        <f t="shared" si="808"/>
        <v>0.38850889192886456</v>
      </c>
      <c r="AJ2580" s="15">
        <f t="shared" si="809"/>
        <v>0.38850889192886462</v>
      </c>
      <c r="AK2580" s="4">
        <f t="shared" si="810"/>
        <v>16319000</v>
      </c>
      <c r="AL2580" s="27">
        <f t="shared" si="811"/>
        <v>3.6766958759727926E-4</v>
      </c>
      <c r="AM2580" s="15">
        <f t="shared" si="818"/>
        <v>5.2209081438813656E-2</v>
      </c>
      <c r="AN2580" s="15">
        <f t="shared" si="819"/>
        <v>9.7033884283642175E-6</v>
      </c>
    </row>
    <row r="2581" spans="1:40" x14ac:dyDescent="0.2">
      <c r="A2581" s="4" t="s">
        <v>4628</v>
      </c>
      <c r="B2581" s="3" t="s">
        <v>6</v>
      </c>
      <c r="C2581" s="6">
        <v>162031</v>
      </c>
      <c r="D2581" s="3" t="s">
        <v>26</v>
      </c>
      <c r="E2581" s="6">
        <v>162039</v>
      </c>
      <c r="F2581" s="3" t="s">
        <v>3388</v>
      </c>
      <c r="G2581" s="8">
        <v>6000</v>
      </c>
      <c r="H2581" s="6">
        <v>142</v>
      </c>
      <c r="I2581" s="6">
        <v>161228</v>
      </c>
      <c r="J2581" s="13">
        <v>45169</v>
      </c>
      <c r="K2581" s="9">
        <v>3660.4384539193707</v>
      </c>
      <c r="L2581" s="4" t="s">
        <v>4628</v>
      </c>
      <c r="M2581" s="4" t="s">
        <v>4632</v>
      </c>
      <c r="N2581" s="4">
        <f>VLOOKUP(I2581,BaseModelo!$A$2:$E$5075,5)</f>
        <v>5</v>
      </c>
      <c r="P2581" s="15">
        <v>142.00000000000003</v>
      </c>
      <c r="Q2581" s="4">
        <f>VLOOKUP(I2581,BaseModelo!$A$2:$E$5075,3)</f>
        <v>110</v>
      </c>
      <c r="R2581" s="4">
        <f t="shared" si="800"/>
        <v>32283000</v>
      </c>
      <c r="S2581" s="16">
        <f t="shared" si="801"/>
        <v>1.8585633305454884E-4</v>
      </c>
      <c r="T2581" s="4">
        <f t="shared" si="812"/>
        <v>2.6391599293745936E-2</v>
      </c>
      <c r="U2581" s="4">
        <f t="shared" si="813"/>
        <v>2.6391599293745942E-2</v>
      </c>
      <c r="V2581" s="6">
        <f t="shared" si="802"/>
        <v>0</v>
      </c>
      <c r="W2581" s="16" t="str">
        <f t="shared" si="803"/>
        <v/>
      </c>
      <c r="X2581" s="4" t="str">
        <f t="shared" si="814"/>
        <v/>
      </c>
      <c r="Y2581" s="4" t="str">
        <f t="shared" si="804"/>
        <v/>
      </c>
      <c r="Z2581" s="4">
        <f t="shared" si="805"/>
        <v>4058000</v>
      </c>
      <c r="AA2581" s="16">
        <f t="shared" si="806"/>
        <v>1.4785608674223755E-3</v>
      </c>
      <c r="AB2581" s="15">
        <f t="shared" si="815"/>
        <v>0.20995564317397733</v>
      </c>
      <c r="AC2581" s="15">
        <f t="shared" si="816"/>
        <v>0.20995564317397736</v>
      </c>
      <c r="AD2581" s="4">
        <v>162031</v>
      </c>
      <c r="AE2581" s="26">
        <v>1503.37</v>
      </c>
      <c r="AF2581" s="26">
        <v>1319.5799042922438</v>
      </c>
      <c r="AG2581" s="4">
        <f t="shared" si="817"/>
        <v>2193000</v>
      </c>
      <c r="AH2581" s="16">
        <f t="shared" si="807"/>
        <v>2.7359781121751026E-3</v>
      </c>
      <c r="AI2581" s="15">
        <f t="shared" si="808"/>
        <v>0.38850889192886456</v>
      </c>
      <c r="AJ2581" s="15">
        <f t="shared" si="809"/>
        <v>0.38850889192886462</v>
      </c>
      <c r="AK2581" s="4">
        <f t="shared" si="810"/>
        <v>16319000</v>
      </c>
      <c r="AL2581" s="27">
        <f t="shared" si="811"/>
        <v>3.6766958759727926E-4</v>
      </c>
      <c r="AM2581" s="15">
        <f t="shared" si="818"/>
        <v>5.2209081438813656E-2</v>
      </c>
      <c r="AN2581" s="15">
        <f t="shared" si="819"/>
        <v>9.7033884283642175E-6</v>
      </c>
    </row>
    <row r="2582" spans="1:40" x14ac:dyDescent="0.2">
      <c r="A2582" s="4" t="s">
        <v>4627</v>
      </c>
      <c r="B2582" s="2" t="s">
        <v>5</v>
      </c>
      <c r="C2582" s="5">
        <v>162072</v>
      </c>
      <c r="D2582" s="2" t="s">
        <v>614</v>
      </c>
      <c r="E2582" s="5">
        <v>162073</v>
      </c>
      <c r="F2582" s="2" t="s">
        <v>3390</v>
      </c>
      <c r="G2582" s="7">
        <v>10000</v>
      </c>
      <c r="H2582" s="5">
        <v>142</v>
      </c>
      <c r="I2582" s="6">
        <v>161621</v>
      </c>
      <c r="J2582" s="13">
        <v>45169</v>
      </c>
      <c r="K2582" s="9">
        <v>10000</v>
      </c>
      <c r="L2582" s="4" t="s">
        <v>4627</v>
      </c>
      <c r="M2582" s="4" t="s">
        <v>4632</v>
      </c>
      <c r="N2582" s="4">
        <f>VLOOKUP(I2582,BaseModelo!$A$2:$E$5075,5)</f>
        <v>4</v>
      </c>
      <c r="P2582" s="15">
        <v>142.00000000000003</v>
      </c>
      <c r="Q2582" s="4">
        <f>VLOOKUP(I2582,BaseModelo!$A$2:$E$5075,3)</f>
        <v>110</v>
      </c>
      <c r="R2582" s="4">
        <f t="shared" si="800"/>
        <v>32283000</v>
      </c>
      <c r="S2582" s="16">
        <f t="shared" si="801"/>
        <v>3.0976055509091471E-4</v>
      </c>
      <c r="T2582" s="4">
        <f t="shared" si="812"/>
        <v>4.3985998822909891E-2</v>
      </c>
      <c r="U2582" s="4">
        <f t="shared" si="813"/>
        <v>4.3985998822909898E-2</v>
      </c>
      <c r="V2582" s="6">
        <f t="shared" si="802"/>
        <v>0</v>
      </c>
      <c r="W2582" s="16" t="str">
        <f t="shared" si="803"/>
        <v/>
      </c>
      <c r="X2582" s="4" t="str">
        <f t="shared" si="814"/>
        <v/>
      </c>
      <c r="Y2582" s="4" t="str">
        <f t="shared" si="804"/>
        <v/>
      </c>
      <c r="Z2582" s="4">
        <f t="shared" si="805"/>
        <v>2331000</v>
      </c>
      <c r="AA2582" s="16">
        <f t="shared" si="806"/>
        <v>4.2900042900042897E-3</v>
      </c>
      <c r="AB2582" s="15">
        <f t="shared" si="815"/>
        <v>0.60918060918060912</v>
      </c>
      <c r="AC2582" s="15">
        <f t="shared" si="816"/>
        <v>0.60918060918060923</v>
      </c>
      <c r="AD2582" s="4">
        <v>162072</v>
      </c>
      <c r="AE2582" s="26">
        <v>2510.34</v>
      </c>
      <c r="AF2582" s="26">
        <v>2510.34</v>
      </c>
      <c r="AG2582" s="4">
        <f t="shared" si="817"/>
        <v>1421000</v>
      </c>
      <c r="AH2582" s="16">
        <f t="shared" si="807"/>
        <v>7.0372976776917661E-3</v>
      </c>
      <c r="AI2582" s="15">
        <f t="shared" si="808"/>
        <v>0.99929627023223078</v>
      </c>
      <c r="AJ2582" s="15">
        <f t="shared" si="809"/>
        <v>0.999296270232231</v>
      </c>
      <c r="AK2582" s="4">
        <f t="shared" si="810"/>
        <v>15073000</v>
      </c>
      <c r="AL2582" s="27">
        <f t="shared" si="811"/>
        <v>6.6343793538114506E-4</v>
      </c>
      <c r="AM2582" s="15">
        <f t="shared" si="818"/>
        <v>9.4208186824122603E-2</v>
      </c>
      <c r="AN2582" s="15">
        <f t="shared" si="819"/>
        <v>2.918198024474882E-5</v>
      </c>
    </row>
    <row r="2583" spans="1:40" x14ac:dyDescent="0.2">
      <c r="A2583" s="4" t="s">
        <v>4627</v>
      </c>
      <c r="B2583" s="3" t="s">
        <v>5</v>
      </c>
      <c r="C2583" s="6">
        <v>162072</v>
      </c>
      <c r="D2583" s="3" t="s">
        <v>614</v>
      </c>
      <c r="E2583" s="6">
        <v>162074</v>
      </c>
      <c r="F2583" s="3" t="s">
        <v>3398</v>
      </c>
      <c r="G2583" s="8">
        <v>7000</v>
      </c>
      <c r="H2583" s="6">
        <v>142</v>
      </c>
      <c r="I2583" s="6">
        <v>161523</v>
      </c>
      <c r="J2583" s="13">
        <v>45169</v>
      </c>
      <c r="K2583" s="9">
        <v>7000</v>
      </c>
      <c r="L2583" s="4" t="s">
        <v>4627</v>
      </c>
      <c r="M2583" s="4" t="s">
        <v>4632</v>
      </c>
      <c r="N2583" s="4">
        <f>VLOOKUP(I2583,BaseModelo!$A$2:$E$5075,5)</f>
        <v>6</v>
      </c>
      <c r="P2583" s="15">
        <v>142.00000000000003</v>
      </c>
      <c r="Q2583" s="4">
        <f>VLOOKUP(I2583,BaseModelo!$A$2:$E$5075,3)</f>
        <v>115</v>
      </c>
      <c r="R2583" s="4">
        <f t="shared" si="800"/>
        <v>32283000</v>
      </c>
      <c r="S2583" s="16">
        <f t="shared" si="801"/>
        <v>2.168323885636403E-4</v>
      </c>
      <c r="T2583" s="4">
        <f t="shared" si="812"/>
        <v>3.0790199176036922E-2</v>
      </c>
      <c r="U2583" s="4">
        <f t="shared" si="813"/>
        <v>3.0790199176036929E-2</v>
      </c>
      <c r="V2583" s="6">
        <f t="shared" si="802"/>
        <v>0</v>
      </c>
      <c r="W2583" s="16" t="str">
        <f t="shared" si="803"/>
        <v/>
      </c>
      <c r="X2583" s="4" t="str">
        <f t="shared" si="814"/>
        <v/>
      </c>
      <c r="Y2583" s="4" t="str">
        <f t="shared" si="804"/>
        <v/>
      </c>
      <c r="Z2583" s="4">
        <f t="shared" si="805"/>
        <v>4853000</v>
      </c>
      <c r="AA2583" s="16">
        <f t="shared" si="806"/>
        <v>1.4424067587059551E-3</v>
      </c>
      <c r="AB2583" s="15">
        <f t="shared" si="815"/>
        <v>0.20482175973624561</v>
      </c>
      <c r="AC2583" s="15">
        <f t="shared" si="816"/>
        <v>0.20482175973624567</v>
      </c>
      <c r="AD2583" s="4">
        <v>162072</v>
      </c>
      <c r="AE2583" s="26">
        <v>1758.65</v>
      </c>
      <c r="AF2583" s="26">
        <v>1758.65</v>
      </c>
      <c r="AG2583" s="4">
        <f t="shared" si="817"/>
        <v>1993000</v>
      </c>
      <c r="AH2583" s="16">
        <f t="shared" si="807"/>
        <v>3.5122930255895636E-3</v>
      </c>
      <c r="AI2583" s="15">
        <f t="shared" si="808"/>
        <v>0.498745609633718</v>
      </c>
      <c r="AJ2583" s="15">
        <f t="shared" si="809"/>
        <v>0.49874560963371811</v>
      </c>
      <c r="AK2583" s="4">
        <f t="shared" si="810"/>
        <v>15073000</v>
      </c>
      <c r="AL2583" s="27">
        <f t="shared" si="811"/>
        <v>4.6440655476680156E-4</v>
      </c>
      <c r="AM2583" s="15">
        <f t="shared" si="818"/>
        <v>6.5945730776885828E-2</v>
      </c>
      <c r="AN2583" s="15">
        <f t="shared" si="819"/>
        <v>1.4299170319926922E-5</v>
      </c>
    </row>
    <row r="2584" spans="1:40" x14ac:dyDescent="0.2">
      <c r="A2584" s="4" t="s">
        <v>4627</v>
      </c>
      <c r="B2584" s="3" t="s">
        <v>5</v>
      </c>
      <c r="C2584" s="6">
        <v>162072</v>
      </c>
      <c r="D2584" s="3" t="s">
        <v>614</v>
      </c>
      <c r="E2584" s="6">
        <v>162075</v>
      </c>
      <c r="F2584" s="3" t="s">
        <v>3399</v>
      </c>
      <c r="G2584" s="8">
        <v>10000</v>
      </c>
      <c r="H2584" s="6">
        <v>142</v>
      </c>
      <c r="I2584" s="6">
        <v>161577</v>
      </c>
      <c r="J2584" s="13">
        <v>45169</v>
      </c>
      <c r="K2584" s="9">
        <v>10000</v>
      </c>
      <c r="L2584" s="4" t="s">
        <v>4627</v>
      </c>
      <c r="M2584" s="4" t="s">
        <v>4632</v>
      </c>
      <c r="N2584" s="4">
        <f>VLOOKUP(I2584,BaseModelo!$A$2:$E$5075,5)</f>
        <v>4</v>
      </c>
      <c r="P2584" s="15">
        <v>142.00000000000003</v>
      </c>
      <c r="Q2584" s="4">
        <f>VLOOKUP(I2584,BaseModelo!$A$2:$E$5075,3)</f>
        <v>110</v>
      </c>
      <c r="R2584" s="4">
        <f t="shared" si="800"/>
        <v>32283000</v>
      </c>
      <c r="S2584" s="16">
        <f t="shared" si="801"/>
        <v>3.0976055509091471E-4</v>
      </c>
      <c r="T2584" s="4">
        <f t="shared" si="812"/>
        <v>4.3985998822909891E-2</v>
      </c>
      <c r="U2584" s="4">
        <f t="shared" si="813"/>
        <v>4.3985998822909898E-2</v>
      </c>
      <c r="V2584" s="6">
        <f t="shared" si="802"/>
        <v>0</v>
      </c>
      <c r="W2584" s="16" t="str">
        <f t="shared" si="803"/>
        <v/>
      </c>
      <c r="X2584" s="4" t="str">
        <f t="shared" si="814"/>
        <v/>
      </c>
      <c r="Y2584" s="4" t="str">
        <f t="shared" si="804"/>
        <v/>
      </c>
      <c r="Z2584" s="4">
        <f t="shared" si="805"/>
        <v>2331000</v>
      </c>
      <c r="AA2584" s="16">
        <f t="shared" si="806"/>
        <v>4.2900042900042897E-3</v>
      </c>
      <c r="AB2584" s="15">
        <f t="shared" si="815"/>
        <v>0.60918060918060912</v>
      </c>
      <c r="AC2584" s="15">
        <f t="shared" si="816"/>
        <v>0.60918060918060923</v>
      </c>
      <c r="AD2584" s="4">
        <v>162072</v>
      </c>
      <c r="AE2584" s="26">
        <v>2081.0100000000002</v>
      </c>
      <c r="AF2584" s="26">
        <v>2081.0100000000002</v>
      </c>
      <c r="AG2584" s="4">
        <f t="shared" si="817"/>
        <v>1421000</v>
      </c>
      <c r="AH2584" s="16">
        <f t="shared" si="807"/>
        <v>7.0372976776917661E-3</v>
      </c>
      <c r="AI2584" s="15">
        <f t="shared" si="808"/>
        <v>0.99929627023223078</v>
      </c>
      <c r="AJ2584" s="15">
        <f t="shared" si="809"/>
        <v>0.999296270232231</v>
      </c>
      <c r="AK2584" s="4">
        <f t="shared" si="810"/>
        <v>15073000</v>
      </c>
      <c r="AL2584" s="27">
        <f t="shared" si="811"/>
        <v>6.6343793538114506E-4</v>
      </c>
      <c r="AM2584" s="15">
        <f t="shared" si="818"/>
        <v>9.4208186824122603E-2</v>
      </c>
      <c r="AN2584" s="15">
        <f t="shared" si="819"/>
        <v>2.918198024474882E-5</v>
      </c>
    </row>
    <row r="2585" spans="1:40" x14ac:dyDescent="0.2">
      <c r="A2585" s="4" t="s">
        <v>4627</v>
      </c>
      <c r="B2585" s="3" t="s">
        <v>5</v>
      </c>
      <c r="C2585" s="6">
        <v>162072</v>
      </c>
      <c r="D2585" s="3" t="s">
        <v>614</v>
      </c>
      <c r="E2585" s="6">
        <v>162076</v>
      </c>
      <c r="F2585" s="3" t="s">
        <v>3400</v>
      </c>
      <c r="G2585" s="8">
        <v>7000</v>
      </c>
      <c r="H2585" s="6">
        <v>142</v>
      </c>
      <c r="I2585" s="6">
        <v>159579</v>
      </c>
      <c r="J2585" s="13">
        <v>45169</v>
      </c>
      <c r="K2585" s="9">
        <v>7000</v>
      </c>
      <c r="L2585" s="4" t="s">
        <v>4627</v>
      </c>
      <c r="M2585" s="4" t="s">
        <v>4632</v>
      </c>
      <c r="N2585" s="4">
        <f>VLOOKUP(I2585,BaseModelo!$A$2:$E$5075,5)</f>
        <v>4</v>
      </c>
      <c r="P2585" s="15">
        <v>142.00000000000003</v>
      </c>
      <c r="Q2585" s="4">
        <f>VLOOKUP(I2585,BaseModelo!$A$2:$E$5075,3)</f>
        <v>110</v>
      </c>
      <c r="R2585" s="4">
        <f t="shared" si="800"/>
        <v>32283000</v>
      </c>
      <c r="S2585" s="16">
        <f t="shared" si="801"/>
        <v>2.168323885636403E-4</v>
      </c>
      <c r="T2585" s="4">
        <f t="shared" si="812"/>
        <v>3.0790199176036922E-2</v>
      </c>
      <c r="U2585" s="4">
        <f t="shared" si="813"/>
        <v>3.0790199176036929E-2</v>
      </c>
      <c r="V2585" s="6">
        <f t="shared" si="802"/>
        <v>0</v>
      </c>
      <c r="W2585" s="16" t="str">
        <f t="shared" si="803"/>
        <v/>
      </c>
      <c r="X2585" s="4" t="str">
        <f t="shared" si="814"/>
        <v/>
      </c>
      <c r="Y2585" s="4" t="str">
        <f t="shared" si="804"/>
        <v/>
      </c>
      <c r="Z2585" s="4">
        <f t="shared" si="805"/>
        <v>2331000</v>
      </c>
      <c r="AA2585" s="16">
        <f t="shared" si="806"/>
        <v>3.003003003003003E-3</v>
      </c>
      <c r="AB2585" s="15">
        <f t="shared" si="815"/>
        <v>0.42642642642642642</v>
      </c>
      <c r="AC2585" s="15">
        <f t="shared" si="816"/>
        <v>0.42642642642642653</v>
      </c>
      <c r="AD2585" s="4">
        <v>162072</v>
      </c>
      <c r="AE2585" s="26">
        <v>1758.65</v>
      </c>
      <c r="AF2585" s="26">
        <v>1758.65</v>
      </c>
      <c r="AG2585" s="4">
        <f t="shared" si="817"/>
        <v>1421000</v>
      </c>
      <c r="AH2585" s="16">
        <f t="shared" si="807"/>
        <v>4.9261083743842365E-3</v>
      </c>
      <c r="AI2585" s="15">
        <f t="shared" si="808"/>
        <v>0.69950738916256161</v>
      </c>
      <c r="AJ2585" s="15">
        <f t="shared" si="809"/>
        <v>0.69950738916256172</v>
      </c>
      <c r="AK2585" s="4">
        <f t="shared" si="810"/>
        <v>15073000</v>
      </c>
      <c r="AL2585" s="27">
        <f t="shared" si="811"/>
        <v>4.6440655476680156E-4</v>
      </c>
      <c r="AM2585" s="15">
        <f t="shared" si="818"/>
        <v>6.5945730776885828E-2</v>
      </c>
      <c r="AN2585" s="15">
        <f t="shared" si="819"/>
        <v>1.4299170319926922E-5</v>
      </c>
    </row>
    <row r="2586" spans="1:40" x14ac:dyDescent="0.2">
      <c r="A2586" s="4" t="s">
        <v>4627</v>
      </c>
      <c r="B2586" s="3" t="s">
        <v>5</v>
      </c>
      <c r="C2586" s="6">
        <v>162072</v>
      </c>
      <c r="D2586" s="3" t="s">
        <v>614</v>
      </c>
      <c r="E2586" s="6">
        <v>162204</v>
      </c>
      <c r="F2586" s="3" t="s">
        <v>3404</v>
      </c>
      <c r="G2586" s="8">
        <v>10000</v>
      </c>
      <c r="H2586" s="6">
        <v>142</v>
      </c>
      <c r="I2586" s="6">
        <v>161001</v>
      </c>
      <c r="J2586" s="13">
        <v>45169</v>
      </c>
      <c r="K2586" s="9">
        <v>10000</v>
      </c>
      <c r="L2586" s="4" t="s">
        <v>4627</v>
      </c>
      <c r="M2586" s="4" t="s">
        <v>4632</v>
      </c>
      <c r="N2586" s="4">
        <f>VLOOKUP(I2586,BaseModelo!$A$2:$E$5075,5)</f>
        <v>4</v>
      </c>
      <c r="P2586" s="15">
        <v>142.00000000000003</v>
      </c>
      <c r="Q2586" s="4">
        <f>VLOOKUP(I2586,BaseModelo!$A$2:$E$5075,3)</f>
        <v>110</v>
      </c>
      <c r="R2586" s="4">
        <f t="shared" si="800"/>
        <v>32283000</v>
      </c>
      <c r="S2586" s="16">
        <f t="shared" si="801"/>
        <v>3.0976055509091471E-4</v>
      </c>
      <c r="T2586" s="4">
        <f t="shared" si="812"/>
        <v>4.3985998822909891E-2</v>
      </c>
      <c r="U2586" s="4">
        <f t="shared" si="813"/>
        <v>4.3985998822909898E-2</v>
      </c>
      <c r="V2586" s="6">
        <f t="shared" si="802"/>
        <v>0</v>
      </c>
      <c r="W2586" s="16" t="str">
        <f t="shared" si="803"/>
        <v/>
      </c>
      <c r="X2586" s="4" t="str">
        <f t="shared" si="814"/>
        <v/>
      </c>
      <c r="Y2586" s="4" t="str">
        <f t="shared" si="804"/>
        <v/>
      </c>
      <c r="Z2586" s="4">
        <f t="shared" si="805"/>
        <v>2331000</v>
      </c>
      <c r="AA2586" s="16">
        <f t="shared" si="806"/>
        <v>4.2900042900042897E-3</v>
      </c>
      <c r="AB2586" s="15">
        <f t="shared" si="815"/>
        <v>0.60918060918060912</v>
      </c>
      <c r="AC2586" s="15">
        <f t="shared" si="816"/>
        <v>0.60918060918060923</v>
      </c>
      <c r="AD2586" s="4">
        <v>162072</v>
      </c>
      <c r="AE2586" s="26">
        <v>2510.34</v>
      </c>
      <c r="AF2586" s="26">
        <v>2510.34</v>
      </c>
      <c r="AG2586" s="4">
        <f t="shared" si="817"/>
        <v>1421000</v>
      </c>
      <c r="AH2586" s="16">
        <f t="shared" si="807"/>
        <v>7.0372976776917661E-3</v>
      </c>
      <c r="AI2586" s="15">
        <f t="shared" si="808"/>
        <v>0.99929627023223078</v>
      </c>
      <c r="AJ2586" s="15">
        <f t="shared" si="809"/>
        <v>0.999296270232231</v>
      </c>
      <c r="AK2586" s="4">
        <f t="shared" si="810"/>
        <v>15073000</v>
      </c>
      <c r="AL2586" s="27">
        <f t="shared" si="811"/>
        <v>6.6343793538114506E-4</v>
      </c>
      <c r="AM2586" s="15">
        <f t="shared" si="818"/>
        <v>9.4208186824122603E-2</v>
      </c>
      <c r="AN2586" s="15">
        <f t="shared" si="819"/>
        <v>2.918198024474882E-5</v>
      </c>
    </row>
    <row r="2587" spans="1:40" x14ac:dyDescent="0.2">
      <c r="A2587" s="4" t="s">
        <v>4627</v>
      </c>
      <c r="B2587" s="3" t="s">
        <v>8</v>
      </c>
      <c r="C2587" s="6">
        <v>162106</v>
      </c>
      <c r="D2587" s="3" t="s">
        <v>378</v>
      </c>
      <c r="E2587" s="6">
        <v>162114</v>
      </c>
      <c r="F2587" s="3" t="s">
        <v>3396</v>
      </c>
      <c r="G2587" s="8">
        <v>5000</v>
      </c>
      <c r="H2587" s="6">
        <v>147</v>
      </c>
      <c r="I2587" s="6">
        <v>161045</v>
      </c>
      <c r="J2587" s="13">
        <v>45169</v>
      </c>
      <c r="K2587" s="9">
        <v>4224.8803174234608</v>
      </c>
      <c r="L2587" s="4" t="s">
        <v>4627</v>
      </c>
      <c r="M2587" s="4" t="s">
        <v>4632</v>
      </c>
      <c r="N2587" s="4">
        <f>VLOOKUP(I2587,BaseModelo!$A$2:$E$5075,5)</f>
        <v>8</v>
      </c>
      <c r="P2587" s="15">
        <v>147</v>
      </c>
      <c r="Q2587" s="4">
        <f>VLOOKUP(I2587,BaseModelo!$A$2:$E$5075,3)</f>
        <v>132</v>
      </c>
      <c r="R2587" s="4">
        <f t="shared" si="800"/>
        <v>32283000</v>
      </c>
      <c r="S2587" s="16">
        <f t="shared" si="801"/>
        <v>1.5488027754545735E-4</v>
      </c>
      <c r="T2587" s="4">
        <f t="shared" si="812"/>
        <v>2.2767400799182231E-2</v>
      </c>
      <c r="U2587" s="4">
        <f t="shared" si="813"/>
        <v>2.2767400799182231E-2</v>
      </c>
      <c r="V2587" s="6">
        <f t="shared" si="802"/>
        <v>0</v>
      </c>
      <c r="W2587" s="16" t="str">
        <f t="shared" si="803"/>
        <v/>
      </c>
      <c r="X2587" s="4" t="str">
        <f t="shared" si="814"/>
        <v/>
      </c>
      <c r="Y2587" s="4" t="str">
        <f t="shared" si="804"/>
        <v/>
      </c>
      <c r="Z2587" s="4">
        <f t="shared" si="805"/>
        <v>5836000</v>
      </c>
      <c r="AA2587" s="16">
        <f t="shared" si="806"/>
        <v>8.5675119945167924E-4</v>
      </c>
      <c r="AB2587" s="15">
        <f t="shared" si="815"/>
        <v>0.12594242631939684</v>
      </c>
      <c r="AC2587" s="15">
        <f t="shared" si="816"/>
        <v>0.12594242631939684</v>
      </c>
      <c r="AD2587" s="4">
        <v>162106</v>
      </c>
      <c r="AE2587" s="26">
        <v>1303.3399999999999</v>
      </c>
      <c r="AF2587" s="26">
        <v>1303.3399999999999</v>
      </c>
      <c r="AG2587" s="4">
        <f t="shared" si="817"/>
        <v>2254000</v>
      </c>
      <c r="AH2587" s="16">
        <f t="shared" si="807"/>
        <v>2.2182786157941437E-3</v>
      </c>
      <c r="AI2587" s="15">
        <f t="shared" si="808"/>
        <v>0.32608695652173914</v>
      </c>
      <c r="AJ2587" s="15">
        <f t="shared" si="809"/>
        <v>0.32608695652173914</v>
      </c>
      <c r="AK2587" s="4">
        <f t="shared" si="810"/>
        <v>15073000</v>
      </c>
      <c r="AL2587" s="27">
        <f t="shared" si="811"/>
        <v>3.3171896769057253E-4</v>
      </c>
      <c r="AM2587" s="15">
        <f t="shared" si="818"/>
        <v>4.8762688250514163E-2</v>
      </c>
      <c r="AN2587" s="15">
        <f t="shared" si="819"/>
        <v>7.5523786901022457E-6</v>
      </c>
    </row>
    <row r="2588" spans="1:40" x14ac:dyDescent="0.2">
      <c r="A2588" s="4" t="s">
        <v>4627</v>
      </c>
      <c r="B2588" s="3" t="s">
        <v>8</v>
      </c>
      <c r="C2588" s="6">
        <v>162106</v>
      </c>
      <c r="D2588" s="3" t="s">
        <v>378</v>
      </c>
      <c r="E2588" s="6">
        <v>162115</v>
      </c>
      <c r="F2588" s="3" t="s">
        <v>3397</v>
      </c>
      <c r="G2588" s="8">
        <v>5000</v>
      </c>
      <c r="H2588" s="6">
        <v>147</v>
      </c>
      <c r="I2588" s="6">
        <v>161392</v>
      </c>
      <c r="J2588" s="13">
        <v>45169</v>
      </c>
      <c r="K2588" s="9">
        <v>4224.8803174234608</v>
      </c>
      <c r="L2588" s="4" t="s">
        <v>4627</v>
      </c>
      <c r="M2588" s="4" t="s">
        <v>4632</v>
      </c>
      <c r="N2588" s="4">
        <f>VLOOKUP(I2588,BaseModelo!$A$2:$E$5075,5)</f>
        <v>5</v>
      </c>
      <c r="P2588" s="15">
        <v>147</v>
      </c>
      <c r="Q2588" s="4">
        <f>VLOOKUP(I2588,BaseModelo!$A$2:$E$5075,3)</f>
        <v>110</v>
      </c>
      <c r="R2588" s="4">
        <f t="shared" si="800"/>
        <v>32283000</v>
      </c>
      <c r="S2588" s="16">
        <f t="shared" si="801"/>
        <v>1.5488027754545735E-4</v>
      </c>
      <c r="T2588" s="4">
        <f t="shared" si="812"/>
        <v>2.2767400799182231E-2</v>
      </c>
      <c r="U2588" s="4">
        <f t="shared" si="813"/>
        <v>2.2767400799182231E-2</v>
      </c>
      <c r="V2588" s="6">
        <f t="shared" si="802"/>
        <v>0</v>
      </c>
      <c r="W2588" s="16" t="str">
        <f t="shared" si="803"/>
        <v/>
      </c>
      <c r="X2588" s="4" t="str">
        <f t="shared" si="814"/>
        <v/>
      </c>
      <c r="Y2588" s="4" t="str">
        <f t="shared" si="804"/>
        <v/>
      </c>
      <c r="Z2588" s="4">
        <f t="shared" si="805"/>
        <v>4058000</v>
      </c>
      <c r="AA2588" s="16">
        <f t="shared" si="806"/>
        <v>1.2321340561853129E-3</v>
      </c>
      <c r="AB2588" s="15">
        <f t="shared" si="815"/>
        <v>0.18112370625924099</v>
      </c>
      <c r="AC2588" s="15">
        <f t="shared" si="816"/>
        <v>0.18112370625924099</v>
      </c>
      <c r="AD2588" s="4">
        <v>162106</v>
      </c>
      <c r="AE2588" s="26">
        <v>1303.3399999999999</v>
      </c>
      <c r="AF2588" s="26">
        <v>1303.3399999999999</v>
      </c>
      <c r="AG2588" s="4">
        <f t="shared" si="817"/>
        <v>1768000</v>
      </c>
      <c r="AH2588" s="16">
        <f t="shared" si="807"/>
        <v>2.8280542986425339E-3</v>
      </c>
      <c r="AI2588" s="15">
        <f t="shared" si="808"/>
        <v>0.41572398190045246</v>
      </c>
      <c r="AJ2588" s="15">
        <f t="shared" si="809"/>
        <v>0.41572398190045246</v>
      </c>
      <c r="AK2588" s="4">
        <f t="shared" si="810"/>
        <v>15073000</v>
      </c>
      <c r="AL2588" s="27">
        <f t="shared" si="811"/>
        <v>3.3171896769057253E-4</v>
      </c>
      <c r="AM2588" s="15">
        <f t="shared" si="818"/>
        <v>4.8762688250514163E-2</v>
      </c>
      <c r="AN2588" s="15">
        <f t="shared" si="819"/>
        <v>7.5523786901022457E-6</v>
      </c>
    </row>
    <row r="2589" spans="1:40" x14ac:dyDescent="0.2">
      <c r="A2589" s="4" t="s">
        <v>4627</v>
      </c>
      <c r="B2589" s="3" t="s">
        <v>8</v>
      </c>
      <c r="C2589" s="6">
        <v>162117</v>
      </c>
      <c r="D2589" s="3" t="s">
        <v>622</v>
      </c>
      <c r="E2589" s="6">
        <v>162169</v>
      </c>
      <c r="F2589" s="3" t="s">
        <v>3435</v>
      </c>
      <c r="G2589" s="8">
        <v>5000</v>
      </c>
      <c r="H2589" s="6">
        <v>147</v>
      </c>
      <c r="I2589" s="6">
        <v>161829</v>
      </c>
      <c r="J2589" s="13">
        <v>45169</v>
      </c>
      <c r="K2589" s="9">
        <v>5000</v>
      </c>
      <c r="L2589" s="4" t="s">
        <v>4627</v>
      </c>
      <c r="M2589" s="4" t="s">
        <v>4632</v>
      </c>
      <c r="N2589" s="4">
        <f>VLOOKUP(I2589,BaseModelo!$A$2:$E$5075,5)</f>
        <v>6</v>
      </c>
      <c r="P2589" s="15">
        <v>147</v>
      </c>
      <c r="Q2589" s="4">
        <f>VLOOKUP(I2589,BaseModelo!$A$2:$E$5075,3)</f>
        <v>115</v>
      </c>
      <c r="R2589" s="4">
        <f t="shared" si="800"/>
        <v>32283000</v>
      </c>
      <c r="S2589" s="16">
        <f t="shared" si="801"/>
        <v>1.5488027754545735E-4</v>
      </c>
      <c r="T2589" s="4">
        <f t="shared" si="812"/>
        <v>2.2767400799182231E-2</v>
      </c>
      <c r="U2589" s="4">
        <f t="shared" si="813"/>
        <v>2.2767400799182231E-2</v>
      </c>
      <c r="V2589" s="6">
        <f t="shared" si="802"/>
        <v>0</v>
      </c>
      <c r="W2589" s="16" t="str">
        <f t="shared" si="803"/>
        <v/>
      </c>
      <c r="X2589" s="4" t="str">
        <f t="shared" si="814"/>
        <v/>
      </c>
      <c r="Y2589" s="4" t="str">
        <f t="shared" si="804"/>
        <v/>
      </c>
      <c r="Z2589" s="4">
        <f t="shared" si="805"/>
        <v>4853000</v>
      </c>
      <c r="AA2589" s="16">
        <f t="shared" si="806"/>
        <v>1.0302905419328251E-3</v>
      </c>
      <c r="AB2589" s="15">
        <f t="shared" si="815"/>
        <v>0.1514527096641253</v>
      </c>
      <c r="AC2589" s="15">
        <f t="shared" si="816"/>
        <v>0.1514527096641253</v>
      </c>
      <c r="AD2589" s="4">
        <v>162117</v>
      </c>
      <c r="AE2589" s="26">
        <v>1303.3399999999999</v>
      </c>
      <c r="AF2589" s="26">
        <v>1303.3399999999999</v>
      </c>
      <c r="AG2589" s="4">
        <f t="shared" si="817"/>
        <v>1993000</v>
      </c>
      <c r="AH2589" s="16">
        <f t="shared" si="807"/>
        <v>2.5087807325639738E-3</v>
      </c>
      <c r="AI2589" s="15">
        <f t="shared" si="808"/>
        <v>0.36879076768690416</v>
      </c>
      <c r="AJ2589" s="15">
        <f t="shared" si="809"/>
        <v>0.36879076768690416</v>
      </c>
      <c r="AK2589" s="4">
        <f t="shared" si="810"/>
        <v>15073000</v>
      </c>
      <c r="AL2589" s="27">
        <f t="shared" si="811"/>
        <v>3.3171896769057253E-4</v>
      </c>
      <c r="AM2589" s="15">
        <f t="shared" si="818"/>
        <v>4.8762688250514163E-2</v>
      </c>
      <c r="AN2589" s="15">
        <f t="shared" si="819"/>
        <v>7.5523786901022457E-6</v>
      </c>
    </row>
    <row r="2590" spans="1:40" x14ac:dyDescent="0.2">
      <c r="A2590" s="4" t="s">
        <v>4627</v>
      </c>
      <c r="B2590" s="3" t="s">
        <v>8</v>
      </c>
      <c r="C2590" s="6">
        <v>162117</v>
      </c>
      <c r="D2590" s="3" t="s">
        <v>622</v>
      </c>
      <c r="E2590" s="6">
        <v>162170</v>
      </c>
      <c r="F2590" s="3" t="s">
        <v>3436</v>
      </c>
      <c r="G2590" s="8">
        <v>5000</v>
      </c>
      <c r="H2590" s="6">
        <v>147</v>
      </c>
      <c r="I2590" s="6">
        <v>160456</v>
      </c>
      <c r="J2590" s="13">
        <v>45169</v>
      </c>
      <c r="K2590" s="9">
        <v>5000</v>
      </c>
      <c r="L2590" s="4" t="s">
        <v>4627</v>
      </c>
      <c r="M2590" s="4" t="s">
        <v>4632</v>
      </c>
      <c r="N2590" s="4">
        <f>VLOOKUP(I2590,BaseModelo!$A$2:$E$5075,5)</f>
        <v>7</v>
      </c>
      <c r="P2590" s="15">
        <v>147</v>
      </c>
      <c r="Q2590" s="4">
        <f>VLOOKUP(I2590,BaseModelo!$A$2:$E$5075,3)</f>
        <v>127</v>
      </c>
      <c r="R2590" s="4">
        <f t="shared" si="800"/>
        <v>32283000</v>
      </c>
      <c r="S2590" s="16">
        <f t="shared" si="801"/>
        <v>1.5488027754545735E-4</v>
      </c>
      <c r="T2590" s="4">
        <f t="shared" si="812"/>
        <v>2.2767400799182231E-2</v>
      </c>
      <c r="U2590" s="4">
        <f t="shared" si="813"/>
        <v>2.2767400799182231E-2</v>
      </c>
      <c r="V2590" s="6">
        <f t="shared" si="802"/>
        <v>0</v>
      </c>
      <c r="W2590" s="16" t="str">
        <f t="shared" si="803"/>
        <v/>
      </c>
      <c r="X2590" s="4" t="str">
        <f t="shared" si="814"/>
        <v/>
      </c>
      <c r="Y2590" s="4" t="str">
        <f t="shared" si="804"/>
        <v/>
      </c>
      <c r="Z2590" s="4">
        <f t="shared" si="805"/>
        <v>4022000</v>
      </c>
      <c r="AA2590" s="16">
        <f t="shared" si="806"/>
        <v>1.2431626056688214E-3</v>
      </c>
      <c r="AB2590" s="15">
        <f t="shared" si="815"/>
        <v>0.18274490303331675</v>
      </c>
      <c r="AC2590" s="15">
        <f t="shared" si="816"/>
        <v>0.18274490303331675</v>
      </c>
      <c r="AD2590" s="4">
        <v>162117</v>
      </c>
      <c r="AE2590" s="26">
        <v>1303.3399999999999</v>
      </c>
      <c r="AF2590" s="26">
        <v>1303.3399999999999</v>
      </c>
      <c r="AG2590" s="4">
        <f t="shared" si="817"/>
        <v>1778000</v>
      </c>
      <c r="AH2590" s="16">
        <f t="shared" si="807"/>
        <v>2.8121484814398199E-3</v>
      </c>
      <c r="AI2590" s="15">
        <f t="shared" si="808"/>
        <v>0.41338582677165353</v>
      </c>
      <c r="AJ2590" s="15">
        <f t="shared" si="809"/>
        <v>0.41338582677165353</v>
      </c>
      <c r="AK2590" s="4">
        <f t="shared" si="810"/>
        <v>15073000</v>
      </c>
      <c r="AL2590" s="27">
        <f t="shared" si="811"/>
        <v>3.3171896769057253E-4</v>
      </c>
      <c r="AM2590" s="15">
        <f t="shared" si="818"/>
        <v>4.8762688250514163E-2</v>
      </c>
      <c r="AN2590" s="15">
        <f t="shared" si="819"/>
        <v>7.5523786901022457E-6</v>
      </c>
    </row>
    <row r="2591" spans="1:40" x14ac:dyDescent="0.2">
      <c r="A2591" s="4" t="s">
        <v>4628</v>
      </c>
      <c r="B2591" s="3" t="s">
        <v>11</v>
      </c>
      <c r="C2591" s="6">
        <v>162132</v>
      </c>
      <c r="D2591" s="3" t="s">
        <v>616</v>
      </c>
      <c r="E2591" s="6">
        <v>162236</v>
      </c>
      <c r="F2591" s="3" t="s">
        <v>3417</v>
      </c>
      <c r="G2591" s="8">
        <v>5000</v>
      </c>
      <c r="H2591" s="6">
        <v>147</v>
      </c>
      <c r="I2591" s="6">
        <v>161876</v>
      </c>
      <c r="J2591" s="13">
        <v>45169</v>
      </c>
      <c r="K2591" s="9">
        <v>5000</v>
      </c>
      <c r="L2591" s="4" t="s">
        <v>4628</v>
      </c>
      <c r="M2591" s="4" t="s">
        <v>4632</v>
      </c>
      <c r="N2591" s="4">
        <f>VLOOKUP(I2591,BaseModelo!$A$2:$E$5075,5)</f>
        <v>2</v>
      </c>
      <c r="P2591" s="15">
        <v>147</v>
      </c>
      <c r="Q2591" s="4">
        <f>VLOOKUP(I2591,BaseModelo!$A$2:$E$5075,3)</f>
        <v>100</v>
      </c>
      <c r="R2591" s="4">
        <f t="shared" si="800"/>
        <v>32283000</v>
      </c>
      <c r="S2591" s="16">
        <f t="shared" si="801"/>
        <v>1.5488027754545735E-4</v>
      </c>
      <c r="T2591" s="4">
        <f t="shared" si="812"/>
        <v>2.2767400799182231E-2</v>
      </c>
      <c r="U2591" s="4">
        <f t="shared" si="813"/>
        <v>2.2767400799182231E-2</v>
      </c>
      <c r="V2591" s="6">
        <f t="shared" si="802"/>
        <v>0</v>
      </c>
      <c r="W2591" s="16" t="str">
        <f t="shared" si="803"/>
        <v/>
      </c>
      <c r="X2591" s="4" t="str">
        <f t="shared" si="814"/>
        <v/>
      </c>
      <c r="Y2591" s="4" t="str">
        <f t="shared" si="804"/>
        <v/>
      </c>
      <c r="Z2591" s="4">
        <f t="shared" si="805"/>
        <v>1578000</v>
      </c>
      <c r="AA2591" s="16">
        <f t="shared" si="806"/>
        <v>3.1685678073510772E-3</v>
      </c>
      <c r="AB2591" s="15">
        <f t="shared" si="815"/>
        <v>0.46577946768060835</v>
      </c>
      <c r="AC2591" s="15">
        <f t="shared" si="816"/>
        <v>0.46577946768060835</v>
      </c>
      <c r="AD2591" s="4">
        <v>162132</v>
      </c>
      <c r="AE2591" s="26">
        <v>1303.3399999999999</v>
      </c>
      <c r="AF2591" s="26">
        <v>1303.3399999999999</v>
      </c>
      <c r="AG2591" s="4">
        <f t="shared" si="817"/>
        <v>832000</v>
      </c>
      <c r="AH2591" s="16">
        <f t="shared" si="807"/>
        <v>6.0096153846153849E-3</v>
      </c>
      <c r="AI2591" s="15">
        <f t="shared" si="808"/>
        <v>0.88341346153846156</v>
      </c>
      <c r="AJ2591" s="15">
        <f t="shared" si="809"/>
        <v>0.88341346153846156</v>
      </c>
      <c r="AK2591" s="4">
        <f t="shared" si="810"/>
        <v>16319000</v>
      </c>
      <c r="AL2591" s="27">
        <f t="shared" si="811"/>
        <v>3.0639132299773271E-4</v>
      </c>
      <c r="AM2591" s="15">
        <f t="shared" si="818"/>
        <v>4.5039524480666712E-2</v>
      </c>
      <c r="AN2591" s="15">
        <f t="shared" si="819"/>
        <v>6.9757340520810808E-6</v>
      </c>
    </row>
    <row r="2592" spans="1:40" x14ac:dyDescent="0.2">
      <c r="A2592" s="4" t="s">
        <v>4628</v>
      </c>
      <c r="B2592" s="3" t="s">
        <v>11</v>
      </c>
      <c r="C2592" s="6">
        <v>162132</v>
      </c>
      <c r="D2592" s="3" t="s">
        <v>616</v>
      </c>
      <c r="E2592" s="6">
        <v>162237</v>
      </c>
      <c r="F2592" s="3" t="s">
        <v>3418</v>
      </c>
      <c r="G2592" s="8">
        <v>5000</v>
      </c>
      <c r="H2592" s="6">
        <v>147</v>
      </c>
      <c r="I2592" s="6">
        <v>161877</v>
      </c>
      <c r="J2592" s="13">
        <v>45169</v>
      </c>
      <c r="K2592" s="9">
        <v>5000</v>
      </c>
      <c r="L2592" s="4" t="s">
        <v>4628</v>
      </c>
      <c r="M2592" s="4" t="s">
        <v>4632</v>
      </c>
      <c r="N2592" s="4">
        <f>VLOOKUP(I2592,BaseModelo!$A$2:$E$5075,5)</f>
        <v>2</v>
      </c>
      <c r="P2592" s="15">
        <v>147</v>
      </c>
      <c r="Q2592" s="4">
        <f>VLOOKUP(I2592,BaseModelo!$A$2:$E$5075,3)</f>
        <v>100</v>
      </c>
      <c r="R2592" s="4">
        <f t="shared" si="800"/>
        <v>32283000</v>
      </c>
      <c r="S2592" s="16">
        <f t="shared" si="801"/>
        <v>1.5488027754545735E-4</v>
      </c>
      <c r="T2592" s="4">
        <f t="shared" si="812"/>
        <v>2.2767400799182231E-2</v>
      </c>
      <c r="U2592" s="4">
        <f t="shared" si="813"/>
        <v>2.2767400799182231E-2</v>
      </c>
      <c r="V2592" s="6">
        <f t="shared" si="802"/>
        <v>0</v>
      </c>
      <c r="W2592" s="16" t="str">
        <f t="shared" si="803"/>
        <v/>
      </c>
      <c r="X2592" s="4" t="str">
        <f t="shared" si="814"/>
        <v/>
      </c>
      <c r="Y2592" s="4" t="str">
        <f t="shared" si="804"/>
        <v/>
      </c>
      <c r="Z2592" s="4">
        <f t="shared" si="805"/>
        <v>1578000</v>
      </c>
      <c r="AA2592" s="16">
        <f t="shared" si="806"/>
        <v>3.1685678073510772E-3</v>
      </c>
      <c r="AB2592" s="15">
        <f t="shared" si="815"/>
        <v>0.46577946768060835</v>
      </c>
      <c r="AC2592" s="15">
        <f t="shared" si="816"/>
        <v>0.46577946768060835</v>
      </c>
      <c r="AD2592" s="4">
        <v>162132</v>
      </c>
      <c r="AE2592" s="26">
        <v>1303.3399999999999</v>
      </c>
      <c r="AF2592" s="26">
        <v>1303.3399999999999</v>
      </c>
      <c r="AG2592" s="4">
        <f t="shared" si="817"/>
        <v>832000</v>
      </c>
      <c r="AH2592" s="16">
        <f t="shared" si="807"/>
        <v>6.0096153846153849E-3</v>
      </c>
      <c r="AI2592" s="15">
        <f t="shared" si="808"/>
        <v>0.88341346153846156</v>
      </c>
      <c r="AJ2592" s="15">
        <f t="shared" si="809"/>
        <v>0.88341346153846156</v>
      </c>
      <c r="AK2592" s="4">
        <f t="shared" si="810"/>
        <v>16319000</v>
      </c>
      <c r="AL2592" s="27">
        <f t="shared" si="811"/>
        <v>3.0639132299773271E-4</v>
      </c>
      <c r="AM2592" s="15">
        <f t="shared" si="818"/>
        <v>4.5039524480666712E-2</v>
      </c>
      <c r="AN2592" s="15">
        <f t="shared" si="819"/>
        <v>6.9757340520810808E-6</v>
      </c>
    </row>
    <row r="2593" spans="1:40" x14ac:dyDescent="0.2">
      <c r="A2593" s="4" t="s">
        <v>4628</v>
      </c>
      <c r="B2593" s="3" t="s">
        <v>11</v>
      </c>
      <c r="C2593" s="6">
        <v>162138</v>
      </c>
      <c r="D2593" s="3" t="s">
        <v>617</v>
      </c>
      <c r="E2593" s="6">
        <v>162140</v>
      </c>
      <c r="F2593" s="3" t="s">
        <v>3408</v>
      </c>
      <c r="G2593" s="8">
        <v>8000</v>
      </c>
      <c r="H2593" s="6">
        <v>142</v>
      </c>
      <c r="I2593" s="6">
        <v>161850</v>
      </c>
      <c r="J2593" s="13">
        <v>45169</v>
      </c>
      <c r="K2593" s="9">
        <v>6307.1529673411615</v>
      </c>
      <c r="L2593" s="4" t="s">
        <v>4628</v>
      </c>
      <c r="M2593" s="4" t="s">
        <v>4632</v>
      </c>
      <c r="N2593" s="4">
        <f>VLOOKUP(I2593,BaseModelo!$A$2:$E$5075,5)</f>
        <v>2</v>
      </c>
      <c r="P2593" s="15">
        <v>142.00000000000003</v>
      </c>
      <c r="Q2593" s="4">
        <f>VLOOKUP(I2593,BaseModelo!$A$2:$E$5075,3)</f>
        <v>100</v>
      </c>
      <c r="R2593" s="4">
        <f t="shared" si="800"/>
        <v>32283000</v>
      </c>
      <c r="S2593" s="16">
        <f t="shared" si="801"/>
        <v>2.4780844407273179E-4</v>
      </c>
      <c r="T2593" s="4">
        <f t="shared" si="812"/>
        <v>3.5188799058327912E-2</v>
      </c>
      <c r="U2593" s="4">
        <f t="shared" si="813"/>
        <v>3.5188799058327919E-2</v>
      </c>
      <c r="V2593" s="6">
        <f t="shared" si="802"/>
        <v>0</v>
      </c>
      <c r="W2593" s="16" t="str">
        <f t="shared" si="803"/>
        <v/>
      </c>
      <c r="X2593" s="4" t="str">
        <f t="shared" si="814"/>
        <v/>
      </c>
      <c r="Y2593" s="4" t="str">
        <f t="shared" si="804"/>
        <v/>
      </c>
      <c r="Z2593" s="4">
        <f t="shared" si="805"/>
        <v>1578000</v>
      </c>
      <c r="AA2593" s="16">
        <f t="shared" si="806"/>
        <v>5.0697084917617234E-3</v>
      </c>
      <c r="AB2593" s="15">
        <f t="shared" si="815"/>
        <v>0.71989860583016474</v>
      </c>
      <c r="AC2593" s="15">
        <f t="shared" si="816"/>
        <v>0.71989860583016485</v>
      </c>
      <c r="AD2593" s="4">
        <v>162138</v>
      </c>
      <c r="AE2593" s="26">
        <v>2013.74</v>
      </c>
      <c r="AF2593" s="26">
        <v>1897.3936686075026</v>
      </c>
      <c r="AG2593" s="4">
        <f t="shared" si="817"/>
        <v>832000</v>
      </c>
      <c r="AH2593" s="16">
        <f t="shared" si="807"/>
        <v>9.6153846153846159E-3</v>
      </c>
      <c r="AI2593" s="15">
        <f t="shared" si="808"/>
        <v>1.3653846153846154</v>
      </c>
      <c r="AJ2593" s="15">
        <f t="shared" si="809"/>
        <v>1.3653846153846156</v>
      </c>
      <c r="AK2593" s="4">
        <f t="shared" si="810"/>
        <v>16319000</v>
      </c>
      <c r="AL2593" s="27">
        <f t="shared" si="811"/>
        <v>4.9022611679637234E-4</v>
      </c>
      <c r="AM2593" s="15">
        <f t="shared" si="818"/>
        <v>6.9612108585084875E-2</v>
      </c>
      <c r="AN2593" s="15">
        <f t="shared" si="819"/>
        <v>1.725046831709194E-5</v>
      </c>
    </row>
    <row r="2594" spans="1:40" x14ac:dyDescent="0.2">
      <c r="A2594" s="4" t="s">
        <v>4628</v>
      </c>
      <c r="B2594" s="3" t="s">
        <v>11</v>
      </c>
      <c r="C2594" s="6">
        <v>162138</v>
      </c>
      <c r="D2594" s="3" t="s">
        <v>617</v>
      </c>
      <c r="E2594" s="6">
        <v>162141</v>
      </c>
      <c r="F2594" s="3" t="s">
        <v>3409</v>
      </c>
      <c r="G2594" s="8">
        <v>6000</v>
      </c>
      <c r="H2594" s="6">
        <v>142</v>
      </c>
      <c r="I2594" s="6">
        <v>161849</v>
      </c>
      <c r="J2594" s="13">
        <v>45169</v>
      </c>
      <c r="K2594" s="9">
        <v>4730.3647255058713</v>
      </c>
      <c r="L2594" s="4" t="s">
        <v>4628</v>
      </c>
      <c r="M2594" s="4" t="s">
        <v>4632</v>
      </c>
      <c r="N2594" s="4">
        <f>VLOOKUP(I2594,BaseModelo!$A$2:$E$5075,5)</f>
        <v>2</v>
      </c>
      <c r="P2594" s="15">
        <v>142.00000000000003</v>
      </c>
      <c r="Q2594" s="4">
        <f>VLOOKUP(I2594,BaseModelo!$A$2:$E$5075,3)</f>
        <v>100</v>
      </c>
      <c r="R2594" s="4">
        <f t="shared" si="800"/>
        <v>32283000</v>
      </c>
      <c r="S2594" s="16">
        <f t="shared" si="801"/>
        <v>1.8585633305454884E-4</v>
      </c>
      <c r="T2594" s="4">
        <f t="shared" si="812"/>
        <v>2.6391599293745936E-2</v>
      </c>
      <c r="U2594" s="4">
        <f t="shared" si="813"/>
        <v>2.6391599293745942E-2</v>
      </c>
      <c r="V2594" s="6">
        <f t="shared" si="802"/>
        <v>0</v>
      </c>
      <c r="W2594" s="16" t="str">
        <f t="shared" si="803"/>
        <v/>
      </c>
      <c r="X2594" s="4" t="str">
        <f t="shared" si="814"/>
        <v/>
      </c>
      <c r="Y2594" s="4" t="str">
        <f t="shared" si="804"/>
        <v/>
      </c>
      <c r="Z2594" s="4">
        <f t="shared" si="805"/>
        <v>1578000</v>
      </c>
      <c r="AA2594" s="16">
        <f t="shared" si="806"/>
        <v>3.8022813688212928E-3</v>
      </c>
      <c r="AB2594" s="15">
        <f t="shared" si="815"/>
        <v>0.53992395437262353</v>
      </c>
      <c r="AC2594" s="15">
        <f t="shared" si="816"/>
        <v>0.53992395437262364</v>
      </c>
      <c r="AD2594" s="4">
        <v>162138</v>
      </c>
      <c r="AE2594" s="26">
        <v>1503.37</v>
      </c>
      <c r="AF2594" s="26">
        <v>1416.51092970019</v>
      </c>
      <c r="AG2594" s="4">
        <f t="shared" si="817"/>
        <v>832000</v>
      </c>
      <c r="AH2594" s="16">
        <f t="shared" si="807"/>
        <v>7.2115384615384619E-3</v>
      </c>
      <c r="AI2594" s="15">
        <f t="shared" si="808"/>
        <v>1.0240384615384617</v>
      </c>
      <c r="AJ2594" s="15">
        <f t="shared" si="809"/>
        <v>1.0240384615384619</v>
      </c>
      <c r="AK2594" s="4">
        <f t="shared" si="810"/>
        <v>16319000</v>
      </c>
      <c r="AL2594" s="27">
        <f t="shared" si="811"/>
        <v>3.6766958759727926E-4</v>
      </c>
      <c r="AM2594" s="15">
        <f t="shared" si="818"/>
        <v>5.2209081438813656E-2</v>
      </c>
      <c r="AN2594" s="15">
        <f t="shared" si="819"/>
        <v>9.7033884283642175E-6</v>
      </c>
    </row>
    <row r="2595" spans="1:40" x14ac:dyDescent="0.2">
      <c r="A2595" s="4" t="s">
        <v>4628</v>
      </c>
      <c r="B2595" s="3" t="s">
        <v>11</v>
      </c>
      <c r="C2595" s="6">
        <v>162138</v>
      </c>
      <c r="D2595" s="3" t="s">
        <v>617</v>
      </c>
      <c r="E2595" s="6">
        <v>162142</v>
      </c>
      <c r="F2595" s="3" t="s">
        <v>3410</v>
      </c>
      <c r="G2595" s="8">
        <v>6000</v>
      </c>
      <c r="H2595" s="6">
        <v>142</v>
      </c>
      <c r="I2595" s="6">
        <v>161847</v>
      </c>
      <c r="J2595" s="13">
        <v>45169</v>
      </c>
      <c r="K2595" s="9">
        <v>4730.3647255058713</v>
      </c>
      <c r="L2595" s="4" t="s">
        <v>4628</v>
      </c>
      <c r="M2595" s="4" t="s">
        <v>4632</v>
      </c>
      <c r="N2595" s="4">
        <f>VLOOKUP(I2595,BaseModelo!$A$2:$E$5075,5)</f>
        <v>2</v>
      </c>
      <c r="P2595" s="15">
        <v>142.00000000000003</v>
      </c>
      <c r="Q2595" s="4">
        <f>VLOOKUP(I2595,BaseModelo!$A$2:$E$5075,3)</f>
        <v>100</v>
      </c>
      <c r="R2595" s="4">
        <f t="shared" si="800"/>
        <v>32283000</v>
      </c>
      <c r="S2595" s="16">
        <f t="shared" si="801"/>
        <v>1.8585633305454884E-4</v>
      </c>
      <c r="T2595" s="4">
        <f t="shared" si="812"/>
        <v>2.6391599293745936E-2</v>
      </c>
      <c r="U2595" s="4">
        <f t="shared" si="813"/>
        <v>2.6391599293745942E-2</v>
      </c>
      <c r="V2595" s="6">
        <f t="shared" si="802"/>
        <v>0</v>
      </c>
      <c r="W2595" s="16" t="str">
        <f t="shared" si="803"/>
        <v/>
      </c>
      <c r="X2595" s="4" t="str">
        <f t="shared" si="814"/>
        <v/>
      </c>
      <c r="Y2595" s="4" t="str">
        <f t="shared" si="804"/>
        <v/>
      </c>
      <c r="Z2595" s="4">
        <f t="shared" si="805"/>
        <v>1578000</v>
      </c>
      <c r="AA2595" s="16">
        <f t="shared" si="806"/>
        <v>3.8022813688212928E-3</v>
      </c>
      <c r="AB2595" s="15">
        <f t="shared" si="815"/>
        <v>0.53992395437262353</v>
      </c>
      <c r="AC2595" s="15">
        <f t="shared" si="816"/>
        <v>0.53992395437262364</v>
      </c>
      <c r="AD2595" s="4">
        <v>162138</v>
      </c>
      <c r="AE2595" s="26">
        <v>1503.37</v>
      </c>
      <c r="AF2595" s="26">
        <v>1416.51092970019</v>
      </c>
      <c r="AG2595" s="4">
        <f t="shared" si="817"/>
        <v>832000</v>
      </c>
      <c r="AH2595" s="16">
        <f t="shared" si="807"/>
        <v>7.2115384615384619E-3</v>
      </c>
      <c r="AI2595" s="15">
        <f t="shared" si="808"/>
        <v>1.0240384615384617</v>
      </c>
      <c r="AJ2595" s="15">
        <f t="shared" si="809"/>
        <v>1.0240384615384619</v>
      </c>
      <c r="AK2595" s="4">
        <f t="shared" si="810"/>
        <v>16319000</v>
      </c>
      <c r="AL2595" s="27">
        <f t="shared" si="811"/>
        <v>3.6766958759727926E-4</v>
      </c>
      <c r="AM2595" s="15">
        <f t="shared" si="818"/>
        <v>5.2209081438813656E-2</v>
      </c>
      <c r="AN2595" s="15">
        <f t="shared" si="819"/>
        <v>9.7033884283642175E-6</v>
      </c>
    </row>
    <row r="2596" spans="1:40" x14ac:dyDescent="0.2">
      <c r="A2596" s="4" t="s">
        <v>4628</v>
      </c>
      <c r="B2596" s="3" t="s">
        <v>11</v>
      </c>
      <c r="C2596" s="6">
        <v>162138</v>
      </c>
      <c r="D2596" s="3" t="s">
        <v>617</v>
      </c>
      <c r="E2596" s="6">
        <v>162187</v>
      </c>
      <c r="F2596" s="3" t="s">
        <v>3415</v>
      </c>
      <c r="G2596" s="8">
        <v>5000</v>
      </c>
      <c r="H2596" s="6">
        <v>147</v>
      </c>
      <c r="I2596" s="6">
        <v>161862</v>
      </c>
      <c r="J2596" s="13">
        <v>45169</v>
      </c>
      <c r="K2596" s="9">
        <v>3941.9706045882258</v>
      </c>
      <c r="L2596" s="4" t="s">
        <v>4628</v>
      </c>
      <c r="M2596" s="4" t="s">
        <v>4632</v>
      </c>
      <c r="N2596" s="4">
        <f>VLOOKUP(I2596,BaseModelo!$A$2:$E$5075,5)</f>
        <v>2</v>
      </c>
      <c r="P2596" s="15">
        <v>147</v>
      </c>
      <c r="Q2596" s="4">
        <f>VLOOKUP(I2596,BaseModelo!$A$2:$E$5075,3)</f>
        <v>100</v>
      </c>
      <c r="R2596" s="4">
        <f t="shared" si="800"/>
        <v>32283000</v>
      </c>
      <c r="S2596" s="16">
        <f t="shared" si="801"/>
        <v>1.5488027754545735E-4</v>
      </c>
      <c r="T2596" s="4">
        <f t="shared" si="812"/>
        <v>2.2767400799182231E-2</v>
      </c>
      <c r="U2596" s="4">
        <f t="shared" si="813"/>
        <v>2.2767400799182231E-2</v>
      </c>
      <c r="V2596" s="6">
        <f t="shared" si="802"/>
        <v>0</v>
      </c>
      <c r="W2596" s="16" t="str">
        <f t="shared" si="803"/>
        <v/>
      </c>
      <c r="X2596" s="4" t="str">
        <f t="shared" si="814"/>
        <v/>
      </c>
      <c r="Y2596" s="4" t="str">
        <f t="shared" si="804"/>
        <v/>
      </c>
      <c r="Z2596" s="4">
        <f t="shared" si="805"/>
        <v>1578000</v>
      </c>
      <c r="AA2596" s="16">
        <f t="shared" si="806"/>
        <v>3.1685678073510772E-3</v>
      </c>
      <c r="AB2596" s="15">
        <f t="shared" si="815"/>
        <v>0.46577946768060835</v>
      </c>
      <c r="AC2596" s="15">
        <f t="shared" si="816"/>
        <v>0.46577946768060835</v>
      </c>
      <c r="AD2596" s="4">
        <v>162138</v>
      </c>
      <c r="AE2596" s="26">
        <v>1303.3399999999999</v>
      </c>
      <c r="AF2596" s="26">
        <v>1228.0379115689723</v>
      </c>
      <c r="AG2596" s="4">
        <f t="shared" si="817"/>
        <v>832000</v>
      </c>
      <c r="AH2596" s="16">
        <f t="shared" si="807"/>
        <v>6.0096153846153849E-3</v>
      </c>
      <c r="AI2596" s="15">
        <f t="shared" si="808"/>
        <v>0.88341346153846156</v>
      </c>
      <c r="AJ2596" s="15">
        <f t="shared" si="809"/>
        <v>0.88341346153846156</v>
      </c>
      <c r="AK2596" s="4">
        <f t="shared" si="810"/>
        <v>16319000</v>
      </c>
      <c r="AL2596" s="27">
        <f t="shared" si="811"/>
        <v>3.0639132299773271E-4</v>
      </c>
      <c r="AM2596" s="15">
        <f t="shared" si="818"/>
        <v>4.5039524480666712E-2</v>
      </c>
      <c r="AN2596" s="15">
        <f t="shared" si="819"/>
        <v>6.9757340520810808E-6</v>
      </c>
    </row>
    <row r="2597" spans="1:40" x14ac:dyDescent="0.2">
      <c r="A2597" s="4" t="s">
        <v>4628</v>
      </c>
      <c r="B2597" s="3" t="s">
        <v>11</v>
      </c>
      <c r="C2597" s="6">
        <v>162138</v>
      </c>
      <c r="D2597" s="3" t="s">
        <v>617</v>
      </c>
      <c r="E2597" s="6">
        <v>162191</v>
      </c>
      <c r="F2597" s="3" t="s">
        <v>3416</v>
      </c>
      <c r="G2597" s="8">
        <v>5000</v>
      </c>
      <c r="H2597" s="6">
        <v>147</v>
      </c>
      <c r="I2597" s="6">
        <v>161846</v>
      </c>
      <c r="J2597" s="13">
        <v>45169</v>
      </c>
      <c r="K2597" s="9">
        <v>3941.9706045882258</v>
      </c>
      <c r="L2597" s="4" t="s">
        <v>4628</v>
      </c>
      <c r="M2597" s="4" t="s">
        <v>4632</v>
      </c>
      <c r="N2597" s="4">
        <f>VLOOKUP(I2597,BaseModelo!$A$2:$E$5075,5)</f>
        <v>2</v>
      </c>
      <c r="P2597" s="15">
        <v>147</v>
      </c>
      <c r="Q2597" s="4">
        <f>VLOOKUP(I2597,BaseModelo!$A$2:$E$5075,3)</f>
        <v>100</v>
      </c>
      <c r="R2597" s="4">
        <f t="shared" si="800"/>
        <v>32283000</v>
      </c>
      <c r="S2597" s="16">
        <f t="shared" si="801"/>
        <v>1.5488027754545735E-4</v>
      </c>
      <c r="T2597" s="4">
        <f t="shared" si="812"/>
        <v>2.2767400799182231E-2</v>
      </c>
      <c r="U2597" s="4">
        <f t="shared" si="813"/>
        <v>2.2767400799182231E-2</v>
      </c>
      <c r="V2597" s="6">
        <f t="shared" si="802"/>
        <v>0</v>
      </c>
      <c r="W2597" s="16" t="str">
        <f t="shared" si="803"/>
        <v/>
      </c>
      <c r="X2597" s="4" t="str">
        <f t="shared" si="814"/>
        <v/>
      </c>
      <c r="Y2597" s="4" t="str">
        <f t="shared" si="804"/>
        <v/>
      </c>
      <c r="Z2597" s="4">
        <f t="shared" si="805"/>
        <v>1578000</v>
      </c>
      <c r="AA2597" s="16">
        <f t="shared" si="806"/>
        <v>3.1685678073510772E-3</v>
      </c>
      <c r="AB2597" s="15">
        <f t="shared" si="815"/>
        <v>0.46577946768060835</v>
      </c>
      <c r="AC2597" s="15">
        <f t="shared" si="816"/>
        <v>0.46577946768060835</v>
      </c>
      <c r="AD2597" s="4">
        <v>162138</v>
      </c>
      <c r="AE2597" s="26">
        <v>1303.3399999999999</v>
      </c>
      <c r="AF2597" s="26">
        <v>1228.0379115689723</v>
      </c>
      <c r="AG2597" s="4">
        <f t="shared" si="817"/>
        <v>832000</v>
      </c>
      <c r="AH2597" s="16">
        <f t="shared" si="807"/>
        <v>6.0096153846153849E-3</v>
      </c>
      <c r="AI2597" s="15">
        <f t="shared" si="808"/>
        <v>0.88341346153846156</v>
      </c>
      <c r="AJ2597" s="15">
        <f t="shared" si="809"/>
        <v>0.88341346153846156</v>
      </c>
      <c r="AK2597" s="4">
        <f t="shared" si="810"/>
        <v>16319000</v>
      </c>
      <c r="AL2597" s="27">
        <f t="shared" si="811"/>
        <v>3.0639132299773271E-4</v>
      </c>
      <c r="AM2597" s="15">
        <f t="shared" si="818"/>
        <v>4.5039524480666712E-2</v>
      </c>
      <c r="AN2597" s="15">
        <f t="shared" si="819"/>
        <v>6.9757340520810808E-6</v>
      </c>
    </row>
    <row r="2598" spans="1:40" x14ac:dyDescent="0.2">
      <c r="A2598" s="4" t="s">
        <v>4628</v>
      </c>
      <c r="B2598" s="2" t="s">
        <v>12</v>
      </c>
      <c r="C2598" s="5">
        <v>162143</v>
      </c>
      <c r="D2598" s="2" t="s">
        <v>613</v>
      </c>
      <c r="E2598" s="5">
        <v>162144</v>
      </c>
      <c r="F2598" s="2" t="s">
        <v>3389</v>
      </c>
      <c r="G2598" s="7">
        <v>7000</v>
      </c>
      <c r="H2598" s="5">
        <v>142</v>
      </c>
      <c r="I2598" s="6">
        <v>160245</v>
      </c>
      <c r="J2598" s="13">
        <v>45169</v>
      </c>
      <c r="K2598" s="9">
        <v>7000</v>
      </c>
      <c r="L2598" s="4" t="s">
        <v>4628</v>
      </c>
      <c r="M2598" s="4" t="s">
        <v>4632</v>
      </c>
      <c r="N2598" s="4">
        <f>VLOOKUP(I2598,BaseModelo!$A$2:$E$5075,5)</f>
        <v>10</v>
      </c>
      <c r="P2598" s="15">
        <v>142.00000000000003</v>
      </c>
      <c r="Q2598" s="4">
        <f>VLOOKUP(I2598,BaseModelo!$A$2:$E$5075,3)</f>
        <v>0</v>
      </c>
      <c r="R2598" s="4">
        <f t="shared" si="800"/>
        <v>32283000</v>
      </c>
      <c r="S2598" s="16">
        <f t="shared" si="801"/>
        <v>2.168323885636403E-4</v>
      </c>
      <c r="T2598" s="4">
        <f t="shared" si="812"/>
        <v>3.0790199176036922E-2</v>
      </c>
      <c r="U2598" s="4">
        <f t="shared" si="813"/>
        <v>3.0790199176036929E-2</v>
      </c>
      <c r="V2598" s="6">
        <f t="shared" si="802"/>
        <v>0</v>
      </c>
      <c r="W2598" s="16" t="str">
        <f t="shared" si="803"/>
        <v/>
      </c>
      <c r="X2598" s="4" t="str">
        <f t="shared" si="814"/>
        <v/>
      </c>
      <c r="Y2598" s="4" t="str">
        <f t="shared" si="804"/>
        <v/>
      </c>
      <c r="Z2598" s="4">
        <f t="shared" si="805"/>
        <v>4121000</v>
      </c>
      <c r="AA2598" s="16">
        <f t="shared" si="806"/>
        <v>1.6986168405726766E-3</v>
      </c>
      <c r="AB2598" s="15">
        <f t="shared" si="815"/>
        <v>0.24120359136132008</v>
      </c>
      <c r="AC2598" s="15">
        <f t="shared" si="816"/>
        <v>0.24120359136132014</v>
      </c>
      <c r="AD2598" s="4">
        <v>162143</v>
      </c>
      <c r="AE2598" s="26">
        <v>1758.65</v>
      </c>
      <c r="AF2598" s="26">
        <v>1758.65</v>
      </c>
      <c r="AG2598" s="4">
        <f t="shared" si="817"/>
        <v>1846000</v>
      </c>
      <c r="AH2598" s="16">
        <f t="shared" si="807"/>
        <v>3.791982665222102E-3</v>
      </c>
      <c r="AI2598" s="15">
        <f t="shared" si="808"/>
        <v>0.53846153846153844</v>
      </c>
      <c r="AJ2598" s="15">
        <f t="shared" si="809"/>
        <v>0.53846153846153855</v>
      </c>
      <c r="AK2598" s="4">
        <f t="shared" si="810"/>
        <v>16319000</v>
      </c>
      <c r="AL2598" s="27">
        <f t="shared" si="811"/>
        <v>4.289478521968258E-4</v>
      </c>
      <c r="AM2598" s="15">
        <f t="shared" si="818"/>
        <v>6.0910595011949266E-2</v>
      </c>
      <c r="AN2598" s="15">
        <f t="shared" si="819"/>
        <v>1.3207389805273516E-5</v>
      </c>
    </row>
    <row r="2599" spans="1:40" x14ac:dyDescent="0.2">
      <c r="A2599" s="4" t="s">
        <v>4628</v>
      </c>
      <c r="B2599" s="3" t="s">
        <v>12</v>
      </c>
      <c r="C2599" s="6">
        <v>162143</v>
      </c>
      <c r="D2599" s="3" t="s">
        <v>613</v>
      </c>
      <c r="E2599" s="6">
        <v>162145</v>
      </c>
      <c r="F2599" s="3" t="s">
        <v>3392</v>
      </c>
      <c r="G2599" s="8">
        <v>7000</v>
      </c>
      <c r="H2599" s="6">
        <v>142</v>
      </c>
      <c r="I2599" s="6">
        <v>160719</v>
      </c>
      <c r="J2599" s="13">
        <v>45169</v>
      </c>
      <c r="K2599" s="9">
        <v>7000</v>
      </c>
      <c r="L2599" s="4" t="s">
        <v>4628</v>
      </c>
      <c r="M2599" s="4" t="s">
        <v>4632</v>
      </c>
      <c r="N2599" s="4">
        <f>VLOOKUP(I2599,BaseModelo!$A$2:$E$5075,5)</f>
        <v>8</v>
      </c>
      <c r="P2599" s="15">
        <v>142.00000000000003</v>
      </c>
      <c r="Q2599" s="4">
        <f>VLOOKUP(I2599,BaseModelo!$A$2:$E$5075,3)</f>
        <v>132</v>
      </c>
      <c r="R2599" s="4">
        <f t="shared" si="800"/>
        <v>32283000</v>
      </c>
      <c r="S2599" s="16">
        <f t="shared" si="801"/>
        <v>2.168323885636403E-4</v>
      </c>
      <c r="T2599" s="4">
        <f t="shared" si="812"/>
        <v>3.0790199176036922E-2</v>
      </c>
      <c r="U2599" s="4">
        <f t="shared" si="813"/>
        <v>3.0790199176036929E-2</v>
      </c>
      <c r="V2599" s="6">
        <f t="shared" si="802"/>
        <v>0</v>
      </c>
      <c r="W2599" s="16" t="str">
        <f t="shared" si="803"/>
        <v/>
      </c>
      <c r="X2599" s="4" t="str">
        <f t="shared" si="814"/>
        <v/>
      </c>
      <c r="Y2599" s="4" t="str">
        <f t="shared" si="804"/>
        <v/>
      </c>
      <c r="Z2599" s="4">
        <f t="shared" si="805"/>
        <v>5836000</v>
      </c>
      <c r="AA2599" s="16">
        <f t="shared" si="806"/>
        <v>1.199451679232351E-3</v>
      </c>
      <c r="AB2599" s="15">
        <f t="shared" si="815"/>
        <v>0.17032213845099384</v>
      </c>
      <c r="AC2599" s="15">
        <f t="shared" si="816"/>
        <v>0.17032213845099387</v>
      </c>
      <c r="AD2599" s="4">
        <v>162143</v>
      </c>
      <c r="AE2599" s="26">
        <v>1758.65</v>
      </c>
      <c r="AF2599" s="26">
        <v>1758.65</v>
      </c>
      <c r="AG2599" s="4">
        <f t="shared" si="817"/>
        <v>3421000</v>
      </c>
      <c r="AH2599" s="16">
        <f t="shared" si="807"/>
        <v>2.0461853259280912E-3</v>
      </c>
      <c r="AI2599" s="15">
        <f t="shared" si="808"/>
        <v>0.29055831628178896</v>
      </c>
      <c r="AJ2599" s="15">
        <f t="shared" si="809"/>
        <v>0.29055831628178902</v>
      </c>
      <c r="AK2599" s="4">
        <f t="shared" si="810"/>
        <v>16319000</v>
      </c>
      <c r="AL2599" s="27">
        <f t="shared" si="811"/>
        <v>4.289478521968258E-4</v>
      </c>
      <c r="AM2599" s="15">
        <f t="shared" si="818"/>
        <v>6.0910595011949266E-2</v>
      </c>
      <c r="AN2599" s="15">
        <f t="shared" si="819"/>
        <v>1.3207389805273516E-5</v>
      </c>
    </row>
    <row r="2600" spans="1:40" x14ac:dyDescent="0.2">
      <c r="A2600" s="4" t="s">
        <v>4628</v>
      </c>
      <c r="B2600" s="3" t="s">
        <v>12</v>
      </c>
      <c r="C2600" s="6">
        <v>162143</v>
      </c>
      <c r="D2600" s="3" t="s">
        <v>613</v>
      </c>
      <c r="E2600" s="6">
        <v>162146</v>
      </c>
      <c r="F2600" s="3" t="s">
        <v>3393</v>
      </c>
      <c r="G2600" s="8">
        <v>7000</v>
      </c>
      <c r="H2600" s="6">
        <v>142</v>
      </c>
      <c r="I2600" s="6">
        <v>158833</v>
      </c>
      <c r="J2600" s="13">
        <v>45169</v>
      </c>
      <c r="K2600" s="9">
        <v>7000</v>
      </c>
      <c r="L2600" s="4" t="s">
        <v>4628</v>
      </c>
      <c r="M2600" s="4" t="s">
        <v>4632</v>
      </c>
      <c r="N2600" s="4">
        <f>VLOOKUP(I2600,BaseModelo!$A$2:$E$5075,5)</f>
        <v>9</v>
      </c>
      <c r="P2600" s="15">
        <v>142.00000000000003</v>
      </c>
      <c r="Q2600" s="4">
        <f>VLOOKUP(I2600,BaseModelo!$A$2:$E$5075,3)</f>
        <v>147</v>
      </c>
      <c r="R2600" s="4">
        <f t="shared" si="800"/>
        <v>32283000</v>
      </c>
      <c r="S2600" s="16">
        <f t="shared" si="801"/>
        <v>2.168323885636403E-4</v>
      </c>
      <c r="T2600" s="4">
        <f t="shared" si="812"/>
        <v>3.0790199176036922E-2</v>
      </c>
      <c r="U2600" s="4">
        <f t="shared" si="813"/>
        <v>3.0790199176036929E-2</v>
      </c>
      <c r="V2600" s="6">
        <f t="shared" si="802"/>
        <v>0</v>
      </c>
      <c r="W2600" s="16" t="str">
        <f t="shared" si="803"/>
        <v/>
      </c>
      <c r="X2600" s="4" t="str">
        <f t="shared" si="814"/>
        <v/>
      </c>
      <c r="Y2600" s="4" t="str">
        <f t="shared" si="804"/>
        <v/>
      </c>
      <c r="Z2600" s="4">
        <f t="shared" si="805"/>
        <v>5305000</v>
      </c>
      <c r="AA2600" s="16">
        <f t="shared" si="806"/>
        <v>1.3195098963242225E-3</v>
      </c>
      <c r="AB2600" s="15">
        <f t="shared" si="815"/>
        <v>0.18737040527803958</v>
      </c>
      <c r="AC2600" s="15">
        <f t="shared" si="816"/>
        <v>0.18737040527803964</v>
      </c>
      <c r="AD2600" s="4">
        <v>162143</v>
      </c>
      <c r="AE2600" s="26">
        <v>1758.65</v>
      </c>
      <c r="AF2600" s="26">
        <v>1758.65</v>
      </c>
      <c r="AG2600" s="4">
        <f t="shared" si="817"/>
        <v>3095000</v>
      </c>
      <c r="AH2600" s="16">
        <f t="shared" si="807"/>
        <v>2.2617124394184169E-3</v>
      </c>
      <c r="AI2600" s="15">
        <f t="shared" si="808"/>
        <v>0.32116316639741521</v>
      </c>
      <c r="AJ2600" s="15">
        <f t="shared" si="809"/>
        <v>0.32116316639741527</v>
      </c>
      <c r="AK2600" s="4">
        <f t="shared" si="810"/>
        <v>16319000</v>
      </c>
      <c r="AL2600" s="27">
        <f t="shared" si="811"/>
        <v>4.289478521968258E-4</v>
      </c>
      <c r="AM2600" s="15">
        <f t="shared" si="818"/>
        <v>6.0910595011949266E-2</v>
      </c>
      <c r="AN2600" s="15">
        <f t="shared" si="819"/>
        <v>1.3207389805273516E-5</v>
      </c>
    </row>
    <row r="2601" spans="1:40" x14ac:dyDescent="0.2">
      <c r="A2601" s="4" t="s">
        <v>4628</v>
      </c>
      <c r="B2601" s="3" t="s">
        <v>12</v>
      </c>
      <c r="C2601" s="6">
        <v>162143</v>
      </c>
      <c r="D2601" s="3" t="s">
        <v>613</v>
      </c>
      <c r="E2601" s="6">
        <v>162147</v>
      </c>
      <c r="F2601" s="3" t="s">
        <v>3394</v>
      </c>
      <c r="G2601" s="8">
        <v>7000</v>
      </c>
      <c r="H2601" s="6">
        <v>142</v>
      </c>
      <c r="I2601" s="6">
        <v>160544</v>
      </c>
      <c r="J2601" s="13">
        <v>45169</v>
      </c>
      <c r="K2601" s="9">
        <v>7000</v>
      </c>
      <c r="L2601" s="4" t="s">
        <v>4628</v>
      </c>
      <c r="M2601" s="4" t="s">
        <v>4632</v>
      </c>
      <c r="N2601" s="4">
        <f>VLOOKUP(I2601,BaseModelo!$A$2:$E$5075,5)</f>
        <v>10</v>
      </c>
      <c r="P2601" s="15">
        <v>142.00000000000003</v>
      </c>
      <c r="Q2601" s="4">
        <f>VLOOKUP(I2601,BaseModelo!$A$2:$E$5075,3)</f>
        <v>0</v>
      </c>
      <c r="R2601" s="4">
        <f t="shared" si="800"/>
        <v>32283000</v>
      </c>
      <c r="S2601" s="16">
        <f t="shared" si="801"/>
        <v>2.168323885636403E-4</v>
      </c>
      <c r="T2601" s="4">
        <f t="shared" si="812"/>
        <v>3.0790199176036922E-2</v>
      </c>
      <c r="U2601" s="4">
        <f t="shared" si="813"/>
        <v>3.0790199176036929E-2</v>
      </c>
      <c r="V2601" s="6">
        <f t="shared" si="802"/>
        <v>0</v>
      </c>
      <c r="W2601" s="16" t="str">
        <f t="shared" si="803"/>
        <v/>
      </c>
      <c r="X2601" s="4" t="str">
        <f t="shared" si="814"/>
        <v/>
      </c>
      <c r="Y2601" s="4" t="str">
        <f t="shared" si="804"/>
        <v/>
      </c>
      <c r="Z2601" s="4">
        <f t="shared" si="805"/>
        <v>4121000</v>
      </c>
      <c r="AA2601" s="16">
        <f t="shared" si="806"/>
        <v>1.6986168405726766E-3</v>
      </c>
      <c r="AB2601" s="15">
        <f t="shared" si="815"/>
        <v>0.24120359136132008</v>
      </c>
      <c r="AC2601" s="15">
        <f t="shared" si="816"/>
        <v>0.24120359136132014</v>
      </c>
      <c r="AD2601" s="4">
        <v>162143</v>
      </c>
      <c r="AE2601" s="26">
        <v>1758.65</v>
      </c>
      <c r="AF2601" s="26">
        <v>1758.65</v>
      </c>
      <c r="AG2601" s="4">
        <f t="shared" si="817"/>
        <v>1846000</v>
      </c>
      <c r="AH2601" s="16">
        <f t="shared" si="807"/>
        <v>3.791982665222102E-3</v>
      </c>
      <c r="AI2601" s="15">
        <f t="shared" si="808"/>
        <v>0.53846153846153844</v>
      </c>
      <c r="AJ2601" s="15">
        <f t="shared" si="809"/>
        <v>0.53846153846153855</v>
      </c>
      <c r="AK2601" s="4">
        <f t="shared" si="810"/>
        <v>16319000</v>
      </c>
      <c r="AL2601" s="27">
        <f t="shared" si="811"/>
        <v>4.289478521968258E-4</v>
      </c>
      <c r="AM2601" s="15">
        <f t="shared" si="818"/>
        <v>6.0910595011949266E-2</v>
      </c>
      <c r="AN2601" s="15">
        <f t="shared" si="819"/>
        <v>1.3207389805273516E-5</v>
      </c>
    </row>
    <row r="2602" spans="1:40" x14ac:dyDescent="0.2">
      <c r="A2602" s="4" t="s">
        <v>4628</v>
      </c>
      <c r="B2602" s="3" t="s">
        <v>12</v>
      </c>
      <c r="C2602" s="6">
        <v>162143</v>
      </c>
      <c r="D2602" s="3" t="s">
        <v>613</v>
      </c>
      <c r="E2602" s="6">
        <v>162148</v>
      </c>
      <c r="F2602" s="3" t="s">
        <v>3395</v>
      </c>
      <c r="G2602" s="8">
        <v>7000</v>
      </c>
      <c r="H2602" s="6">
        <v>142</v>
      </c>
      <c r="I2602" s="6">
        <v>160237</v>
      </c>
      <c r="J2602" s="13">
        <v>45169</v>
      </c>
      <c r="K2602" s="9">
        <v>7000</v>
      </c>
      <c r="L2602" s="4" t="s">
        <v>4628</v>
      </c>
      <c r="M2602" s="4" t="s">
        <v>4632</v>
      </c>
      <c r="N2602" s="4">
        <f>VLOOKUP(I2602,BaseModelo!$A$2:$E$5075,5)</f>
        <v>9</v>
      </c>
      <c r="P2602" s="15">
        <v>142.00000000000003</v>
      </c>
      <c r="Q2602" s="4">
        <f>VLOOKUP(I2602,BaseModelo!$A$2:$E$5075,3)</f>
        <v>147</v>
      </c>
      <c r="R2602" s="4">
        <f t="shared" si="800"/>
        <v>32283000</v>
      </c>
      <c r="S2602" s="16">
        <f t="shared" si="801"/>
        <v>2.168323885636403E-4</v>
      </c>
      <c r="T2602" s="4">
        <f t="shared" si="812"/>
        <v>3.0790199176036922E-2</v>
      </c>
      <c r="U2602" s="4">
        <f t="shared" si="813"/>
        <v>3.0790199176036929E-2</v>
      </c>
      <c r="V2602" s="6">
        <f t="shared" si="802"/>
        <v>0</v>
      </c>
      <c r="W2602" s="16" t="str">
        <f t="shared" si="803"/>
        <v/>
      </c>
      <c r="X2602" s="4" t="str">
        <f t="shared" si="814"/>
        <v/>
      </c>
      <c r="Y2602" s="4" t="str">
        <f t="shared" si="804"/>
        <v/>
      </c>
      <c r="Z2602" s="4">
        <f t="shared" si="805"/>
        <v>5305000</v>
      </c>
      <c r="AA2602" s="16">
        <f t="shared" si="806"/>
        <v>1.3195098963242225E-3</v>
      </c>
      <c r="AB2602" s="15">
        <f t="shared" si="815"/>
        <v>0.18737040527803958</v>
      </c>
      <c r="AC2602" s="15">
        <f t="shared" si="816"/>
        <v>0.18737040527803964</v>
      </c>
      <c r="AD2602" s="4">
        <v>162143</v>
      </c>
      <c r="AE2602" s="26">
        <v>1758.65</v>
      </c>
      <c r="AF2602" s="26">
        <v>1758.65</v>
      </c>
      <c r="AG2602" s="4">
        <f t="shared" si="817"/>
        <v>3095000</v>
      </c>
      <c r="AH2602" s="16">
        <f t="shared" si="807"/>
        <v>2.2617124394184169E-3</v>
      </c>
      <c r="AI2602" s="15">
        <f t="shared" si="808"/>
        <v>0.32116316639741521</v>
      </c>
      <c r="AJ2602" s="15">
        <f t="shared" si="809"/>
        <v>0.32116316639741527</v>
      </c>
      <c r="AK2602" s="4">
        <f t="shared" si="810"/>
        <v>16319000</v>
      </c>
      <c r="AL2602" s="27">
        <f t="shared" si="811"/>
        <v>4.289478521968258E-4</v>
      </c>
      <c r="AM2602" s="15">
        <f t="shared" si="818"/>
        <v>6.0910595011949266E-2</v>
      </c>
      <c r="AN2602" s="15">
        <f t="shared" si="819"/>
        <v>1.3207389805273516E-5</v>
      </c>
    </row>
    <row r="2603" spans="1:40" x14ac:dyDescent="0.2">
      <c r="A2603" s="4" t="s">
        <v>4627</v>
      </c>
      <c r="B2603" s="2" t="s">
        <v>10</v>
      </c>
      <c r="C2603" s="5">
        <v>162160</v>
      </c>
      <c r="D2603" s="2" t="s">
        <v>618</v>
      </c>
      <c r="E2603" s="5">
        <v>162161</v>
      </c>
      <c r="F2603" s="2" t="s">
        <v>3405</v>
      </c>
      <c r="G2603" s="7">
        <v>29000</v>
      </c>
      <c r="H2603" s="5">
        <v>132</v>
      </c>
      <c r="I2603" s="6">
        <v>161175</v>
      </c>
      <c r="J2603" s="13">
        <v>45169</v>
      </c>
      <c r="K2603" s="9">
        <v>29000</v>
      </c>
      <c r="L2603" s="4" t="s">
        <v>4627</v>
      </c>
      <c r="M2603" s="4" t="s">
        <v>4632</v>
      </c>
      <c r="N2603" s="4">
        <f>VLOOKUP(I2603,BaseModelo!$A$2:$E$5075,5)</f>
        <v>6</v>
      </c>
      <c r="P2603" s="15">
        <v>100</v>
      </c>
      <c r="Q2603" s="4">
        <f>VLOOKUP(I2603,BaseModelo!$A$2:$E$5075,3)</f>
        <v>115</v>
      </c>
      <c r="R2603" s="4">
        <f t="shared" si="800"/>
        <v>32283000</v>
      </c>
      <c r="S2603" s="16">
        <f t="shared" si="801"/>
        <v>8.9830560976365272E-4</v>
      </c>
      <c r="T2603" s="4">
        <f t="shared" si="812"/>
        <v>0.11857634048880215</v>
      </c>
      <c r="U2603" s="4">
        <f t="shared" si="813"/>
        <v>8.983056097636527E-2</v>
      </c>
      <c r="V2603" s="6">
        <f t="shared" si="802"/>
        <v>0</v>
      </c>
      <c r="W2603" s="16" t="str">
        <f t="shared" si="803"/>
        <v/>
      </c>
      <c r="X2603" s="4" t="str">
        <f t="shared" si="814"/>
        <v/>
      </c>
      <c r="Y2603" s="4" t="str">
        <f t="shared" si="804"/>
        <v/>
      </c>
      <c r="Z2603" s="4">
        <f t="shared" si="805"/>
        <v>4853000</v>
      </c>
      <c r="AA2603" s="16">
        <f t="shared" si="806"/>
        <v>5.9756851432103851E-3</v>
      </c>
      <c r="AB2603" s="15">
        <f t="shared" si="815"/>
        <v>0.78879043890377087</v>
      </c>
      <c r="AC2603" s="15">
        <f t="shared" si="816"/>
        <v>0.59756851432103852</v>
      </c>
      <c r="AD2603" s="4">
        <v>162160</v>
      </c>
      <c r="AE2603" s="26">
        <v>6710.27</v>
      </c>
      <c r="AF2603" s="26">
        <v>6710.27</v>
      </c>
      <c r="AG2603" s="4">
        <f t="shared" si="817"/>
        <v>1993000</v>
      </c>
      <c r="AH2603" s="16">
        <f t="shared" si="807"/>
        <v>1.4550928248871048E-2</v>
      </c>
      <c r="AI2603" s="15">
        <f t="shared" si="808"/>
        <v>1.9207225288509784</v>
      </c>
      <c r="AJ2603" s="15">
        <f t="shared" si="809"/>
        <v>1.4550928248871049</v>
      </c>
      <c r="AK2603" s="4">
        <f t="shared" si="810"/>
        <v>15073000</v>
      </c>
      <c r="AL2603" s="27">
        <f t="shared" si="811"/>
        <v>1.9239700126053208E-3</v>
      </c>
      <c r="AM2603" s="15">
        <f t="shared" si="818"/>
        <v>0.25396404166390235</v>
      </c>
      <c r="AN2603" s="15">
        <f t="shared" si="819"/>
        <v>1.7283130553404053E-4</v>
      </c>
    </row>
    <row r="2604" spans="1:40" x14ac:dyDescent="0.2">
      <c r="A2604" s="4" t="s">
        <v>4627</v>
      </c>
      <c r="B2604" s="3" t="s">
        <v>10</v>
      </c>
      <c r="C2604" s="6">
        <v>162160</v>
      </c>
      <c r="D2604" s="3" t="s">
        <v>618</v>
      </c>
      <c r="E2604" s="6">
        <v>162162</v>
      </c>
      <c r="F2604" s="3" t="s">
        <v>3411</v>
      </c>
      <c r="G2604" s="8">
        <v>8000</v>
      </c>
      <c r="H2604" s="6">
        <v>132</v>
      </c>
      <c r="I2604" s="6">
        <v>161731</v>
      </c>
      <c r="J2604" s="13">
        <v>45169</v>
      </c>
      <c r="K2604" s="9">
        <v>8000</v>
      </c>
      <c r="L2604" s="4" t="s">
        <v>4627</v>
      </c>
      <c r="M2604" s="4" t="s">
        <v>4632</v>
      </c>
      <c r="N2604" s="4">
        <f>VLOOKUP(I2604,BaseModelo!$A$2:$E$5075,5)</f>
        <v>1</v>
      </c>
      <c r="P2604" s="15">
        <v>142.00000000000003</v>
      </c>
      <c r="Q2604" s="4">
        <f>VLOOKUP(I2604,BaseModelo!$A$2:$E$5075,3)</f>
        <v>90</v>
      </c>
      <c r="R2604" s="4">
        <f t="shared" si="800"/>
        <v>32283000</v>
      </c>
      <c r="S2604" s="16">
        <f t="shared" si="801"/>
        <v>2.4780844407273179E-4</v>
      </c>
      <c r="T2604" s="4">
        <f t="shared" si="812"/>
        <v>3.2710714617600598E-2</v>
      </c>
      <c r="U2604" s="4">
        <f t="shared" si="813"/>
        <v>3.5188799058327919E-2</v>
      </c>
      <c r="V2604" s="6">
        <f t="shared" si="802"/>
        <v>0</v>
      </c>
      <c r="W2604" s="16" t="str">
        <f t="shared" si="803"/>
        <v/>
      </c>
      <c r="X2604" s="4" t="str">
        <f t="shared" si="814"/>
        <v/>
      </c>
      <c r="Y2604" s="4" t="str">
        <f t="shared" si="804"/>
        <v/>
      </c>
      <c r="Z2604" s="4">
        <f t="shared" si="805"/>
        <v>771000</v>
      </c>
      <c r="AA2604" s="16">
        <f t="shared" si="806"/>
        <v>1.0376134889753566E-2</v>
      </c>
      <c r="AB2604" s="15">
        <f t="shared" si="815"/>
        <v>1.3696498054474708</v>
      </c>
      <c r="AC2604" s="15">
        <f t="shared" si="816"/>
        <v>1.4734111543450068</v>
      </c>
      <c r="AD2604" s="4">
        <v>162160</v>
      </c>
      <c r="AE2604" s="26">
        <v>1862.16</v>
      </c>
      <c r="AF2604" s="26">
        <v>1862.16</v>
      </c>
      <c r="AG2604" s="4">
        <f t="shared" si="817"/>
        <v>681000</v>
      </c>
      <c r="AH2604" s="16">
        <f t="shared" si="807"/>
        <v>1.1747430249632892E-2</v>
      </c>
      <c r="AI2604" s="15">
        <f t="shared" si="808"/>
        <v>1.5506607929515417</v>
      </c>
      <c r="AJ2604" s="15">
        <f t="shared" si="809"/>
        <v>1.6681350954478711</v>
      </c>
      <c r="AK2604" s="4">
        <f t="shared" si="810"/>
        <v>15073000</v>
      </c>
      <c r="AL2604" s="27">
        <f t="shared" si="811"/>
        <v>5.3075034830491602E-4</v>
      </c>
      <c r="AM2604" s="15">
        <f t="shared" si="818"/>
        <v>7.0059045976248915E-2</v>
      </c>
      <c r="AN2604" s="15">
        <f t="shared" si="819"/>
        <v>1.8676467356639244E-5</v>
      </c>
    </row>
    <row r="2605" spans="1:40" x14ac:dyDescent="0.2">
      <c r="A2605" s="4" t="s">
        <v>4627</v>
      </c>
      <c r="B2605" s="3" t="s">
        <v>10</v>
      </c>
      <c r="C2605" s="6">
        <v>162160</v>
      </c>
      <c r="D2605" s="3" t="s">
        <v>618</v>
      </c>
      <c r="E2605" s="6">
        <v>162163</v>
      </c>
      <c r="F2605" s="3" t="s">
        <v>3412</v>
      </c>
      <c r="G2605" s="8">
        <v>5000</v>
      </c>
      <c r="H2605" s="6">
        <v>132</v>
      </c>
      <c r="I2605" s="6">
        <v>161786</v>
      </c>
      <c r="J2605" s="13">
        <v>45169</v>
      </c>
      <c r="K2605" s="9">
        <v>5000</v>
      </c>
      <c r="L2605" s="4" t="s">
        <v>4627</v>
      </c>
      <c r="M2605" s="4" t="s">
        <v>4632</v>
      </c>
      <c r="N2605" s="4">
        <f>VLOOKUP(I2605,BaseModelo!$A$2:$E$5075,5)</f>
        <v>9</v>
      </c>
      <c r="P2605" s="15">
        <v>147</v>
      </c>
      <c r="Q2605" s="4">
        <f>VLOOKUP(I2605,BaseModelo!$A$2:$E$5075,3)</f>
        <v>147</v>
      </c>
      <c r="R2605" s="4">
        <f t="shared" si="800"/>
        <v>32283000</v>
      </c>
      <c r="S2605" s="16">
        <f t="shared" si="801"/>
        <v>1.5488027754545735E-4</v>
      </c>
      <c r="T2605" s="4">
        <f t="shared" si="812"/>
        <v>2.0444196636000372E-2</v>
      </c>
      <c r="U2605" s="4">
        <f t="shared" si="813"/>
        <v>2.2767400799182231E-2</v>
      </c>
      <c r="V2605" s="6">
        <f t="shared" si="802"/>
        <v>0</v>
      </c>
      <c r="W2605" s="16" t="str">
        <f t="shared" si="803"/>
        <v/>
      </c>
      <c r="X2605" s="4" t="str">
        <f t="shared" si="814"/>
        <v/>
      </c>
      <c r="Y2605" s="4" t="str">
        <f t="shared" si="804"/>
        <v/>
      </c>
      <c r="Z2605" s="4">
        <f t="shared" si="805"/>
        <v>5305000</v>
      </c>
      <c r="AA2605" s="16">
        <f t="shared" si="806"/>
        <v>9.42507068803016E-4</v>
      </c>
      <c r="AB2605" s="15">
        <f t="shared" si="815"/>
        <v>0.12441093308199812</v>
      </c>
      <c r="AC2605" s="15">
        <f t="shared" si="816"/>
        <v>0.13854853911404336</v>
      </c>
      <c r="AD2605" s="4">
        <v>162160</v>
      </c>
      <c r="AE2605" s="26">
        <v>1165.46</v>
      </c>
      <c r="AF2605" s="26">
        <v>1165.46</v>
      </c>
      <c r="AG2605" s="4">
        <f t="shared" si="817"/>
        <v>2114000</v>
      </c>
      <c r="AH2605" s="16">
        <f t="shared" si="807"/>
        <v>2.3651844843897824E-3</v>
      </c>
      <c r="AI2605" s="15">
        <f t="shared" si="808"/>
        <v>0.31220435193945129</v>
      </c>
      <c r="AJ2605" s="15">
        <f t="shared" si="809"/>
        <v>0.34768211920529801</v>
      </c>
      <c r="AK2605" s="4">
        <f t="shared" si="810"/>
        <v>15073000</v>
      </c>
      <c r="AL2605" s="27">
        <f t="shared" si="811"/>
        <v>3.3171896769057253E-4</v>
      </c>
      <c r="AM2605" s="15">
        <f t="shared" si="818"/>
        <v>4.378690373515557E-2</v>
      </c>
      <c r="AN2605" s="15">
        <f t="shared" si="819"/>
        <v>7.5523786901022457E-6</v>
      </c>
    </row>
    <row r="2606" spans="1:40" x14ac:dyDescent="0.2">
      <c r="A2606" s="4" t="s">
        <v>4627</v>
      </c>
      <c r="B2606" s="3" t="s">
        <v>10</v>
      </c>
      <c r="C2606" s="6">
        <v>162160</v>
      </c>
      <c r="D2606" s="3" t="s">
        <v>618</v>
      </c>
      <c r="E2606" s="6">
        <v>162164</v>
      </c>
      <c r="F2606" s="3" t="s">
        <v>3413</v>
      </c>
      <c r="G2606" s="8">
        <v>6000</v>
      </c>
      <c r="H2606" s="6">
        <v>115</v>
      </c>
      <c r="I2606" s="6">
        <v>161635</v>
      </c>
      <c r="J2606" s="13">
        <v>45169</v>
      </c>
      <c r="K2606" s="9">
        <v>6000</v>
      </c>
      <c r="L2606" s="4" t="s">
        <v>4627</v>
      </c>
      <c r="M2606" s="4" t="s">
        <v>4632</v>
      </c>
      <c r="N2606" s="4">
        <f>VLOOKUP(I2606,BaseModelo!$A$2:$E$5075,5)</f>
        <v>6</v>
      </c>
      <c r="P2606" s="15">
        <v>142.00000000000003</v>
      </c>
      <c r="Q2606" s="4">
        <f>VLOOKUP(I2606,BaseModelo!$A$2:$E$5075,3)</f>
        <v>115</v>
      </c>
      <c r="R2606" s="4">
        <f t="shared" si="800"/>
        <v>32283000</v>
      </c>
      <c r="S2606" s="16">
        <f t="shared" si="801"/>
        <v>1.8585633305454884E-4</v>
      </c>
      <c r="T2606" s="4">
        <f t="shared" si="812"/>
        <v>2.1373478301273115E-2</v>
      </c>
      <c r="U2606" s="4">
        <f t="shared" si="813"/>
        <v>2.6391599293745942E-2</v>
      </c>
      <c r="V2606" s="6">
        <f t="shared" si="802"/>
        <v>0</v>
      </c>
      <c r="W2606" s="16" t="str">
        <f t="shared" si="803"/>
        <v/>
      </c>
      <c r="X2606" s="4" t="str">
        <f t="shared" si="814"/>
        <v/>
      </c>
      <c r="Y2606" s="4" t="str">
        <f t="shared" si="804"/>
        <v/>
      </c>
      <c r="Z2606" s="4">
        <f t="shared" si="805"/>
        <v>4853000</v>
      </c>
      <c r="AA2606" s="16">
        <f t="shared" si="806"/>
        <v>1.2363486503193901E-3</v>
      </c>
      <c r="AB2606" s="15">
        <f t="shared" si="815"/>
        <v>0.14218009478672985</v>
      </c>
      <c r="AC2606" s="15">
        <f t="shared" si="816"/>
        <v>0.17556150834535342</v>
      </c>
      <c r="AD2606" s="4">
        <v>162160</v>
      </c>
      <c r="AE2606" s="26">
        <v>1199.92</v>
      </c>
      <c r="AF2606" s="26">
        <v>1199.92</v>
      </c>
      <c r="AG2606" s="4">
        <f t="shared" si="817"/>
        <v>1993000</v>
      </c>
      <c r="AH2606" s="16">
        <f t="shared" si="807"/>
        <v>3.0105368790767687E-3</v>
      </c>
      <c r="AI2606" s="15">
        <f t="shared" si="808"/>
        <v>0.34621174109382841</v>
      </c>
      <c r="AJ2606" s="15">
        <f t="shared" si="809"/>
        <v>0.42749623682890125</v>
      </c>
      <c r="AK2606" s="4">
        <f t="shared" si="810"/>
        <v>15073000</v>
      </c>
      <c r="AL2606" s="27">
        <f t="shared" si="811"/>
        <v>3.9806276122868704E-4</v>
      </c>
      <c r="AM2606" s="15">
        <f t="shared" si="818"/>
        <v>4.5777217541299008E-2</v>
      </c>
      <c r="AN2606" s="15">
        <f t="shared" si="819"/>
        <v>1.0505512888109577E-5</v>
      </c>
    </row>
    <row r="2607" spans="1:40" x14ac:dyDescent="0.2">
      <c r="A2607" s="4" t="s">
        <v>4627</v>
      </c>
      <c r="B2607" s="3" t="s">
        <v>10</v>
      </c>
      <c r="C2607" s="6">
        <v>162160</v>
      </c>
      <c r="D2607" s="3" t="s">
        <v>618</v>
      </c>
      <c r="E2607" s="6">
        <v>162165</v>
      </c>
      <c r="F2607" s="3" t="s">
        <v>3414</v>
      </c>
      <c r="G2607" s="8">
        <v>10000</v>
      </c>
      <c r="H2607" s="6">
        <v>115</v>
      </c>
      <c r="I2607" s="6">
        <v>161540</v>
      </c>
      <c r="J2607" s="13">
        <v>45169</v>
      </c>
      <c r="K2607" s="9">
        <v>10000</v>
      </c>
      <c r="L2607" s="4" t="s">
        <v>4627</v>
      </c>
      <c r="M2607" s="4" t="s">
        <v>4632</v>
      </c>
      <c r="N2607" s="4">
        <f>VLOOKUP(I2607,BaseModelo!$A$2:$E$5075,5)</f>
        <v>10</v>
      </c>
      <c r="P2607" s="15">
        <v>142.00000000000003</v>
      </c>
      <c r="Q2607" s="4">
        <f>VLOOKUP(I2607,BaseModelo!$A$2:$E$5075,3)</f>
        <v>0</v>
      </c>
      <c r="R2607" s="4">
        <f t="shared" si="800"/>
        <v>32283000</v>
      </c>
      <c r="S2607" s="16">
        <f t="shared" si="801"/>
        <v>3.0976055509091471E-4</v>
      </c>
      <c r="T2607" s="4">
        <f t="shared" si="812"/>
        <v>3.5622463835455191E-2</v>
      </c>
      <c r="U2607" s="4">
        <f t="shared" si="813"/>
        <v>4.3985998822909898E-2</v>
      </c>
      <c r="V2607" s="6">
        <f t="shared" si="802"/>
        <v>0</v>
      </c>
      <c r="W2607" s="16" t="str">
        <f t="shared" si="803"/>
        <v/>
      </c>
      <c r="X2607" s="4" t="str">
        <f t="shared" si="814"/>
        <v/>
      </c>
      <c r="Y2607" s="4" t="str">
        <f t="shared" si="804"/>
        <v/>
      </c>
      <c r="Z2607" s="4">
        <f t="shared" si="805"/>
        <v>4121000</v>
      </c>
      <c r="AA2607" s="16">
        <f t="shared" si="806"/>
        <v>2.4265954865323952E-3</v>
      </c>
      <c r="AB2607" s="15">
        <f t="shared" si="815"/>
        <v>0.27905848095122543</v>
      </c>
      <c r="AC2607" s="15">
        <f t="shared" si="816"/>
        <v>0.34457655908760021</v>
      </c>
      <c r="AD2607" s="4">
        <v>162160</v>
      </c>
      <c r="AE2607" s="26">
        <v>2000.01</v>
      </c>
      <c r="AF2607" s="26">
        <v>2000.01</v>
      </c>
      <c r="AG2607" s="4">
        <f t="shared" si="817"/>
        <v>2105000</v>
      </c>
      <c r="AH2607" s="16">
        <f t="shared" si="807"/>
        <v>4.7505938242280287E-3</v>
      </c>
      <c r="AI2607" s="15">
        <f t="shared" si="808"/>
        <v>0.54631828978622332</v>
      </c>
      <c r="AJ2607" s="15">
        <f t="shared" si="809"/>
        <v>0.67458432304038018</v>
      </c>
      <c r="AK2607" s="4">
        <f t="shared" si="810"/>
        <v>15073000</v>
      </c>
      <c r="AL2607" s="27">
        <f t="shared" si="811"/>
        <v>6.6343793538114506E-4</v>
      </c>
      <c r="AM2607" s="15">
        <f t="shared" si="818"/>
        <v>7.6295362568831682E-2</v>
      </c>
      <c r="AN2607" s="15">
        <f t="shared" si="819"/>
        <v>2.918198024474882E-5</v>
      </c>
    </row>
    <row r="2608" spans="1:40" x14ac:dyDescent="0.2">
      <c r="A2608" s="4" t="s">
        <v>4627</v>
      </c>
      <c r="B2608" s="2" t="s">
        <v>7</v>
      </c>
      <c r="C2608" s="5">
        <v>162192</v>
      </c>
      <c r="D2608" s="2" t="s">
        <v>615</v>
      </c>
      <c r="E2608" s="5">
        <v>162193</v>
      </c>
      <c r="F2608" s="2" t="s">
        <v>3391</v>
      </c>
      <c r="G2608" s="7">
        <v>10000</v>
      </c>
      <c r="H2608" s="5">
        <v>142</v>
      </c>
      <c r="I2608" s="6">
        <v>161445</v>
      </c>
      <c r="J2608" s="13">
        <v>45169</v>
      </c>
      <c r="K2608" s="9">
        <v>10000</v>
      </c>
      <c r="L2608" s="4" t="s">
        <v>4627</v>
      </c>
      <c r="M2608" s="4" t="s">
        <v>4632</v>
      </c>
      <c r="N2608" s="4">
        <f>VLOOKUP(I2608,BaseModelo!$A$2:$E$5075,5)</f>
        <v>8</v>
      </c>
      <c r="P2608" s="15">
        <v>142.00000000000003</v>
      </c>
      <c r="Q2608" s="4">
        <f>VLOOKUP(I2608,BaseModelo!$A$2:$E$5075,3)</f>
        <v>132</v>
      </c>
      <c r="R2608" s="4">
        <f t="shared" si="800"/>
        <v>32283000</v>
      </c>
      <c r="S2608" s="16">
        <f t="shared" si="801"/>
        <v>3.0976055509091471E-4</v>
      </c>
      <c r="T2608" s="4">
        <f t="shared" si="812"/>
        <v>4.3985998822909891E-2</v>
      </c>
      <c r="U2608" s="4">
        <f t="shared" si="813"/>
        <v>4.3985998822909898E-2</v>
      </c>
      <c r="V2608" s="6">
        <f t="shared" si="802"/>
        <v>0</v>
      </c>
      <c r="W2608" s="16" t="str">
        <f t="shared" si="803"/>
        <v/>
      </c>
      <c r="X2608" s="4" t="str">
        <f t="shared" si="814"/>
        <v/>
      </c>
      <c r="Y2608" s="4" t="str">
        <f t="shared" si="804"/>
        <v/>
      </c>
      <c r="Z2608" s="4">
        <f t="shared" si="805"/>
        <v>5836000</v>
      </c>
      <c r="AA2608" s="16">
        <f t="shared" si="806"/>
        <v>1.7135023989033585E-3</v>
      </c>
      <c r="AB2608" s="15">
        <f t="shared" si="815"/>
        <v>0.2433173406442769</v>
      </c>
      <c r="AC2608" s="15">
        <f t="shared" si="816"/>
        <v>0.24331734064427696</v>
      </c>
      <c r="AD2608" s="4">
        <v>162192</v>
      </c>
      <c r="AE2608" s="26">
        <v>2510.34</v>
      </c>
      <c r="AF2608" s="26">
        <v>2510.34</v>
      </c>
      <c r="AG2608" s="4">
        <f t="shared" si="817"/>
        <v>2254000</v>
      </c>
      <c r="AH2608" s="16">
        <f t="shared" si="807"/>
        <v>4.4365572315882874E-3</v>
      </c>
      <c r="AI2608" s="15">
        <f t="shared" si="808"/>
        <v>0.62999112688553682</v>
      </c>
      <c r="AJ2608" s="15">
        <f t="shared" si="809"/>
        <v>0.62999112688553693</v>
      </c>
      <c r="AK2608" s="4">
        <f t="shared" si="810"/>
        <v>15073000</v>
      </c>
      <c r="AL2608" s="27">
        <f t="shared" si="811"/>
        <v>6.6343793538114506E-4</v>
      </c>
      <c r="AM2608" s="15">
        <f t="shared" si="818"/>
        <v>9.4208186824122603E-2</v>
      </c>
      <c r="AN2608" s="15">
        <f t="shared" si="819"/>
        <v>2.918198024474882E-5</v>
      </c>
    </row>
    <row r="2609" spans="1:40" x14ac:dyDescent="0.2">
      <c r="A2609" s="4" t="s">
        <v>4627</v>
      </c>
      <c r="B2609" s="3" t="s">
        <v>7</v>
      </c>
      <c r="C2609" s="6">
        <v>162192</v>
      </c>
      <c r="D2609" s="3" t="s">
        <v>615</v>
      </c>
      <c r="E2609" s="6">
        <v>162194</v>
      </c>
      <c r="F2609" s="3" t="s">
        <v>3401</v>
      </c>
      <c r="G2609" s="8">
        <v>10000</v>
      </c>
      <c r="H2609" s="6">
        <v>142</v>
      </c>
      <c r="I2609" s="6">
        <v>161462</v>
      </c>
      <c r="J2609" s="13">
        <v>45169</v>
      </c>
      <c r="K2609" s="9">
        <v>10000</v>
      </c>
      <c r="L2609" s="4" t="s">
        <v>4627</v>
      </c>
      <c r="M2609" s="4" t="s">
        <v>4632</v>
      </c>
      <c r="N2609" s="4">
        <f>VLOOKUP(I2609,BaseModelo!$A$2:$E$5075,5)</f>
        <v>7</v>
      </c>
      <c r="P2609" s="15">
        <v>142.00000000000003</v>
      </c>
      <c r="Q2609" s="4">
        <f>VLOOKUP(I2609,BaseModelo!$A$2:$E$5075,3)</f>
        <v>127</v>
      </c>
      <c r="R2609" s="4">
        <f t="shared" si="800"/>
        <v>32283000</v>
      </c>
      <c r="S2609" s="16">
        <f t="shared" si="801"/>
        <v>3.0976055509091471E-4</v>
      </c>
      <c r="T2609" s="4">
        <f t="shared" si="812"/>
        <v>4.3985998822909891E-2</v>
      </c>
      <c r="U2609" s="4">
        <f t="shared" si="813"/>
        <v>4.3985998822909898E-2</v>
      </c>
      <c r="V2609" s="6">
        <f t="shared" si="802"/>
        <v>0</v>
      </c>
      <c r="W2609" s="16" t="str">
        <f t="shared" si="803"/>
        <v/>
      </c>
      <c r="X2609" s="4" t="str">
        <f t="shared" si="814"/>
        <v/>
      </c>
      <c r="Y2609" s="4" t="str">
        <f t="shared" si="804"/>
        <v/>
      </c>
      <c r="Z2609" s="4">
        <f t="shared" si="805"/>
        <v>4022000</v>
      </c>
      <c r="AA2609" s="16">
        <f t="shared" si="806"/>
        <v>2.4863252113376429E-3</v>
      </c>
      <c r="AB2609" s="15">
        <f t="shared" si="815"/>
        <v>0.35305818000994527</v>
      </c>
      <c r="AC2609" s="15">
        <f t="shared" si="816"/>
        <v>0.35305818000994538</v>
      </c>
      <c r="AD2609" s="4">
        <v>162192</v>
      </c>
      <c r="AE2609" s="26">
        <v>2510.34</v>
      </c>
      <c r="AF2609" s="26">
        <v>2510.34</v>
      </c>
      <c r="AG2609" s="4">
        <f t="shared" si="817"/>
        <v>1778000</v>
      </c>
      <c r="AH2609" s="16">
        <f t="shared" si="807"/>
        <v>5.6242969628796397E-3</v>
      </c>
      <c r="AI2609" s="15">
        <f t="shared" si="808"/>
        <v>0.79865016872890882</v>
      </c>
      <c r="AJ2609" s="15">
        <f t="shared" si="809"/>
        <v>0.79865016872890904</v>
      </c>
      <c r="AK2609" s="4">
        <f t="shared" si="810"/>
        <v>15073000</v>
      </c>
      <c r="AL2609" s="27">
        <f t="shared" si="811"/>
        <v>6.6343793538114506E-4</v>
      </c>
      <c r="AM2609" s="15">
        <f t="shared" si="818"/>
        <v>9.4208186824122603E-2</v>
      </c>
      <c r="AN2609" s="15">
        <f t="shared" si="819"/>
        <v>2.918198024474882E-5</v>
      </c>
    </row>
    <row r="2610" spans="1:40" x14ac:dyDescent="0.2">
      <c r="A2610" s="4" t="s">
        <v>4627</v>
      </c>
      <c r="B2610" s="3" t="s">
        <v>7</v>
      </c>
      <c r="C2610" s="6">
        <v>162192</v>
      </c>
      <c r="D2610" s="3" t="s">
        <v>615</v>
      </c>
      <c r="E2610" s="6">
        <v>162201</v>
      </c>
      <c r="F2610" s="3" t="s">
        <v>3402</v>
      </c>
      <c r="G2610" s="8">
        <v>8000</v>
      </c>
      <c r="H2610" s="6">
        <v>142</v>
      </c>
      <c r="I2610" s="6">
        <v>161467</v>
      </c>
      <c r="J2610" s="13">
        <v>45169</v>
      </c>
      <c r="K2610" s="9">
        <v>8000</v>
      </c>
      <c r="L2610" s="4" t="s">
        <v>4627</v>
      </c>
      <c r="M2610" s="4" t="s">
        <v>4632</v>
      </c>
      <c r="N2610" s="4">
        <f>VLOOKUP(I2610,BaseModelo!$A$2:$E$5075,5)</f>
        <v>8</v>
      </c>
      <c r="P2610" s="15">
        <v>142.00000000000003</v>
      </c>
      <c r="Q2610" s="4">
        <f>VLOOKUP(I2610,BaseModelo!$A$2:$E$5075,3)</f>
        <v>132</v>
      </c>
      <c r="R2610" s="4">
        <f t="shared" si="800"/>
        <v>32283000</v>
      </c>
      <c r="S2610" s="16">
        <f t="shared" si="801"/>
        <v>2.4780844407273179E-4</v>
      </c>
      <c r="T2610" s="4">
        <f t="shared" si="812"/>
        <v>3.5188799058327912E-2</v>
      </c>
      <c r="U2610" s="4">
        <f t="shared" si="813"/>
        <v>3.5188799058327919E-2</v>
      </c>
      <c r="V2610" s="6">
        <f t="shared" si="802"/>
        <v>0</v>
      </c>
      <c r="W2610" s="16" t="str">
        <f t="shared" si="803"/>
        <v/>
      </c>
      <c r="X2610" s="4" t="str">
        <f t="shared" si="814"/>
        <v/>
      </c>
      <c r="Y2610" s="4" t="str">
        <f t="shared" si="804"/>
        <v/>
      </c>
      <c r="Z2610" s="4">
        <f t="shared" si="805"/>
        <v>5836000</v>
      </c>
      <c r="AA2610" s="16">
        <f t="shared" si="806"/>
        <v>1.3708019191226869E-3</v>
      </c>
      <c r="AB2610" s="15">
        <f t="shared" si="815"/>
        <v>0.19465387251542154</v>
      </c>
      <c r="AC2610" s="15">
        <f t="shared" si="816"/>
        <v>0.19465387251542157</v>
      </c>
      <c r="AD2610" s="4">
        <v>162192</v>
      </c>
      <c r="AE2610" s="26">
        <v>2013.74</v>
      </c>
      <c r="AF2610" s="26">
        <v>2013.74</v>
      </c>
      <c r="AG2610" s="4">
        <f t="shared" si="817"/>
        <v>2254000</v>
      </c>
      <c r="AH2610" s="16">
        <f t="shared" si="807"/>
        <v>3.5492457852706301E-3</v>
      </c>
      <c r="AI2610" s="15">
        <f t="shared" si="808"/>
        <v>0.50399290150842946</v>
      </c>
      <c r="AJ2610" s="15">
        <f t="shared" si="809"/>
        <v>0.50399290150842957</v>
      </c>
      <c r="AK2610" s="4">
        <f t="shared" si="810"/>
        <v>15073000</v>
      </c>
      <c r="AL2610" s="27">
        <f t="shared" si="811"/>
        <v>5.3075034830491602E-4</v>
      </c>
      <c r="AM2610" s="15">
        <f t="shared" si="818"/>
        <v>7.5366549459298077E-2</v>
      </c>
      <c r="AN2610" s="15">
        <f t="shared" si="819"/>
        <v>1.8676467356639244E-5</v>
      </c>
    </row>
    <row r="2611" spans="1:40" x14ac:dyDescent="0.2">
      <c r="A2611" s="4" t="s">
        <v>4627</v>
      </c>
      <c r="B2611" s="3" t="s">
        <v>7</v>
      </c>
      <c r="C2611" s="6">
        <v>162192</v>
      </c>
      <c r="D2611" s="3" t="s">
        <v>615</v>
      </c>
      <c r="E2611" s="6">
        <v>162203</v>
      </c>
      <c r="F2611" s="3" t="s">
        <v>3403</v>
      </c>
      <c r="G2611" s="8">
        <v>10000</v>
      </c>
      <c r="H2611" s="6">
        <v>142</v>
      </c>
      <c r="I2611" s="6">
        <v>161519</v>
      </c>
      <c r="J2611" s="13">
        <v>45169</v>
      </c>
      <c r="K2611" s="9">
        <v>10000</v>
      </c>
      <c r="L2611" s="4" t="s">
        <v>4627</v>
      </c>
      <c r="M2611" s="4" t="s">
        <v>4632</v>
      </c>
      <c r="N2611" s="4">
        <f>VLOOKUP(I2611,BaseModelo!$A$2:$E$5075,5)</f>
        <v>9</v>
      </c>
      <c r="P2611" s="15">
        <v>142.00000000000003</v>
      </c>
      <c r="Q2611" s="4">
        <f>VLOOKUP(I2611,BaseModelo!$A$2:$E$5075,3)</f>
        <v>147</v>
      </c>
      <c r="R2611" s="4">
        <f t="shared" si="800"/>
        <v>32283000</v>
      </c>
      <c r="S2611" s="16">
        <f t="shared" si="801"/>
        <v>3.0976055509091471E-4</v>
      </c>
      <c r="T2611" s="4">
        <f t="shared" si="812"/>
        <v>4.3985998822909891E-2</v>
      </c>
      <c r="U2611" s="4">
        <f t="shared" si="813"/>
        <v>4.3985998822909898E-2</v>
      </c>
      <c r="V2611" s="6">
        <f t="shared" si="802"/>
        <v>0</v>
      </c>
      <c r="W2611" s="16" t="str">
        <f t="shared" si="803"/>
        <v/>
      </c>
      <c r="X2611" s="4" t="str">
        <f t="shared" si="814"/>
        <v/>
      </c>
      <c r="Y2611" s="4" t="str">
        <f t="shared" si="804"/>
        <v/>
      </c>
      <c r="Z2611" s="4">
        <f t="shared" si="805"/>
        <v>5305000</v>
      </c>
      <c r="AA2611" s="16">
        <f t="shared" si="806"/>
        <v>1.885014137606032E-3</v>
      </c>
      <c r="AB2611" s="15">
        <f t="shared" si="815"/>
        <v>0.26767200754005654</v>
      </c>
      <c r="AC2611" s="15">
        <f t="shared" si="816"/>
        <v>0.2676720075400566</v>
      </c>
      <c r="AD2611" s="4">
        <v>162192</v>
      </c>
      <c r="AE2611" s="26">
        <v>2510.34</v>
      </c>
      <c r="AF2611" s="26">
        <v>2510.34</v>
      </c>
      <c r="AG2611" s="4">
        <f t="shared" si="817"/>
        <v>2114000</v>
      </c>
      <c r="AH2611" s="16">
        <f t="shared" si="807"/>
        <v>4.7303689687795648E-3</v>
      </c>
      <c r="AI2611" s="15">
        <f t="shared" si="808"/>
        <v>0.67171239356669821</v>
      </c>
      <c r="AJ2611" s="15">
        <f t="shared" si="809"/>
        <v>0.67171239356669832</v>
      </c>
      <c r="AK2611" s="4">
        <f t="shared" si="810"/>
        <v>15073000</v>
      </c>
      <c r="AL2611" s="27">
        <f t="shared" si="811"/>
        <v>6.6343793538114506E-4</v>
      </c>
      <c r="AM2611" s="15">
        <f t="shared" si="818"/>
        <v>9.4208186824122603E-2</v>
      </c>
      <c r="AN2611" s="15">
        <f t="shared" si="819"/>
        <v>2.918198024474882E-5</v>
      </c>
    </row>
    <row r="2612" spans="1:40" x14ac:dyDescent="0.2">
      <c r="A2612" s="4" t="s">
        <v>4627</v>
      </c>
      <c r="B2612" s="3" t="s">
        <v>5</v>
      </c>
      <c r="C2612" s="6">
        <v>162223</v>
      </c>
      <c r="D2612" s="3" t="s">
        <v>619</v>
      </c>
      <c r="E2612" s="6">
        <v>162225</v>
      </c>
      <c r="F2612" s="3" t="s">
        <v>3421</v>
      </c>
      <c r="G2612" s="8">
        <v>20000</v>
      </c>
      <c r="H2612" s="6">
        <v>75</v>
      </c>
      <c r="I2612" s="6">
        <v>160813</v>
      </c>
      <c r="J2612" s="13">
        <v>45169</v>
      </c>
      <c r="K2612" s="9">
        <v>20000</v>
      </c>
      <c r="L2612" s="4" t="s">
        <v>4627</v>
      </c>
      <c r="M2612" s="4" t="s">
        <v>4632</v>
      </c>
      <c r="N2612" s="4">
        <f>VLOOKUP(I2612,BaseModelo!$A$2:$E$5075,5)</f>
        <v>5</v>
      </c>
      <c r="P2612" s="15">
        <v>122</v>
      </c>
      <c r="Q2612" s="4">
        <f>VLOOKUP(I2612,BaseModelo!$A$2:$E$5075,3)</f>
        <v>110</v>
      </c>
      <c r="R2612" s="4">
        <f t="shared" si="800"/>
        <v>32283000</v>
      </c>
      <c r="S2612" s="16">
        <f t="shared" si="801"/>
        <v>6.1952111018182942E-4</v>
      </c>
      <c r="T2612" s="4">
        <f t="shared" si="812"/>
        <v>4.6464083263637206E-2</v>
      </c>
      <c r="U2612" s="4">
        <f t="shared" si="813"/>
        <v>7.5581575442183191E-2</v>
      </c>
      <c r="V2612" s="6">
        <f t="shared" si="802"/>
        <v>0</v>
      </c>
      <c r="W2612" s="16" t="str">
        <f t="shared" si="803"/>
        <v/>
      </c>
      <c r="X2612" s="4" t="str">
        <f t="shared" si="814"/>
        <v/>
      </c>
      <c r="Y2612" s="4" t="str">
        <f t="shared" si="804"/>
        <v/>
      </c>
      <c r="Z2612" s="4">
        <f t="shared" si="805"/>
        <v>4058000</v>
      </c>
      <c r="AA2612" s="16">
        <f t="shared" si="806"/>
        <v>4.9285362247412515E-3</v>
      </c>
      <c r="AB2612" s="15">
        <f t="shared" si="815"/>
        <v>0.36964021685559384</v>
      </c>
      <c r="AC2612" s="15">
        <f t="shared" si="816"/>
        <v>0.60128141941843272</v>
      </c>
      <c r="AD2612" s="4">
        <v>162223</v>
      </c>
      <c r="AE2612" s="26">
        <v>2565.5500000000002</v>
      </c>
      <c r="AF2612" s="26">
        <v>2565.5500000000002</v>
      </c>
      <c r="AG2612" s="4">
        <f t="shared" si="817"/>
        <v>1768000</v>
      </c>
      <c r="AH2612" s="16">
        <f t="shared" si="807"/>
        <v>1.1312217194570135E-2</v>
      </c>
      <c r="AI2612" s="15">
        <f t="shared" si="808"/>
        <v>0.84841628959276016</v>
      </c>
      <c r="AJ2612" s="15">
        <f t="shared" si="809"/>
        <v>1.3800904977375565</v>
      </c>
      <c r="AK2612" s="4">
        <f t="shared" si="810"/>
        <v>15073000</v>
      </c>
      <c r="AL2612" s="27">
        <f t="shared" si="811"/>
        <v>1.3268758707622901E-3</v>
      </c>
      <c r="AM2612" s="15">
        <f t="shared" si="818"/>
        <v>9.9515690307171764E-2</v>
      </c>
      <c r="AN2612" s="15">
        <f t="shared" si="819"/>
        <v>1.0028736872843255E-4</v>
      </c>
    </row>
    <row r="2613" spans="1:40" x14ac:dyDescent="0.2">
      <c r="A2613" s="4" t="s">
        <v>4627</v>
      </c>
      <c r="B2613" s="3" t="s">
        <v>5</v>
      </c>
      <c r="C2613" s="6">
        <v>162223</v>
      </c>
      <c r="D2613" s="3" t="s">
        <v>619</v>
      </c>
      <c r="E2613" s="6">
        <v>162226</v>
      </c>
      <c r="F2613" s="3" t="s">
        <v>3422</v>
      </c>
      <c r="G2613" s="8">
        <v>5000</v>
      </c>
      <c r="H2613" s="6">
        <v>147</v>
      </c>
      <c r="I2613" s="6">
        <v>160806</v>
      </c>
      <c r="J2613" s="13">
        <v>45169</v>
      </c>
      <c r="K2613" s="9">
        <v>5000</v>
      </c>
      <c r="L2613" s="4" t="s">
        <v>4627</v>
      </c>
      <c r="M2613" s="4" t="s">
        <v>4632</v>
      </c>
      <c r="N2613" s="4">
        <f>VLOOKUP(I2613,BaseModelo!$A$2:$E$5075,5)</f>
        <v>7</v>
      </c>
      <c r="P2613" s="15">
        <v>147</v>
      </c>
      <c r="Q2613" s="4">
        <f>VLOOKUP(I2613,BaseModelo!$A$2:$E$5075,3)</f>
        <v>127</v>
      </c>
      <c r="R2613" s="4">
        <f t="shared" si="800"/>
        <v>32283000</v>
      </c>
      <c r="S2613" s="16">
        <f t="shared" si="801"/>
        <v>1.5488027754545735E-4</v>
      </c>
      <c r="T2613" s="4">
        <f t="shared" si="812"/>
        <v>2.2767400799182231E-2</v>
      </c>
      <c r="U2613" s="4">
        <f t="shared" si="813"/>
        <v>2.2767400799182231E-2</v>
      </c>
      <c r="V2613" s="6">
        <f t="shared" si="802"/>
        <v>0</v>
      </c>
      <c r="W2613" s="16" t="str">
        <f t="shared" si="803"/>
        <v/>
      </c>
      <c r="X2613" s="4" t="str">
        <f t="shared" si="814"/>
        <v/>
      </c>
      <c r="Y2613" s="4" t="str">
        <f t="shared" si="804"/>
        <v/>
      </c>
      <c r="Z2613" s="4">
        <f t="shared" si="805"/>
        <v>4022000</v>
      </c>
      <c r="AA2613" s="16">
        <f t="shared" si="806"/>
        <v>1.2431626056688214E-3</v>
      </c>
      <c r="AB2613" s="15">
        <f t="shared" si="815"/>
        <v>0.18274490303331675</v>
      </c>
      <c r="AC2613" s="15">
        <f t="shared" si="816"/>
        <v>0.18274490303331675</v>
      </c>
      <c r="AD2613" s="4">
        <v>162223</v>
      </c>
      <c r="AE2613" s="26">
        <v>1303.3399999999999</v>
      </c>
      <c r="AF2613" s="26">
        <v>1303.3399999999999</v>
      </c>
      <c r="AG2613" s="4">
        <f t="shared" si="817"/>
        <v>1778000</v>
      </c>
      <c r="AH2613" s="16">
        <f t="shared" si="807"/>
        <v>2.8121484814398199E-3</v>
      </c>
      <c r="AI2613" s="15">
        <f t="shared" si="808"/>
        <v>0.41338582677165353</v>
      </c>
      <c r="AJ2613" s="15">
        <f t="shared" si="809"/>
        <v>0.41338582677165353</v>
      </c>
      <c r="AK2613" s="4">
        <f t="shared" si="810"/>
        <v>15073000</v>
      </c>
      <c r="AL2613" s="27">
        <f t="shared" si="811"/>
        <v>3.3171896769057253E-4</v>
      </c>
      <c r="AM2613" s="15">
        <f t="shared" si="818"/>
        <v>4.8762688250514163E-2</v>
      </c>
      <c r="AN2613" s="15">
        <f t="shared" si="819"/>
        <v>7.5523786901022457E-6</v>
      </c>
    </row>
    <row r="2614" spans="1:40" x14ac:dyDescent="0.2">
      <c r="A2614" s="4" t="s">
        <v>4627</v>
      </c>
      <c r="B2614" s="3" t="s">
        <v>5</v>
      </c>
      <c r="C2614" s="6">
        <v>162223</v>
      </c>
      <c r="D2614" s="3" t="s">
        <v>619</v>
      </c>
      <c r="E2614" s="6">
        <v>162227</v>
      </c>
      <c r="F2614" s="3" t="s">
        <v>3423</v>
      </c>
      <c r="G2614" s="8">
        <v>20000</v>
      </c>
      <c r="H2614" s="6">
        <v>75</v>
      </c>
      <c r="I2614" s="6">
        <v>160827</v>
      </c>
      <c r="J2614" s="13">
        <v>45169</v>
      </c>
      <c r="K2614" s="9">
        <v>20000</v>
      </c>
      <c r="L2614" s="4" t="s">
        <v>4627</v>
      </c>
      <c r="M2614" s="4" t="s">
        <v>4632</v>
      </c>
      <c r="N2614" s="4">
        <f>VLOOKUP(I2614,BaseModelo!$A$2:$E$5075,5)</f>
        <v>6</v>
      </c>
      <c r="P2614" s="15">
        <v>122</v>
      </c>
      <c r="Q2614" s="4">
        <f>VLOOKUP(I2614,BaseModelo!$A$2:$E$5075,3)</f>
        <v>115</v>
      </c>
      <c r="R2614" s="4">
        <f t="shared" si="800"/>
        <v>32283000</v>
      </c>
      <c r="S2614" s="16">
        <f t="shared" si="801"/>
        <v>6.1952111018182942E-4</v>
      </c>
      <c r="T2614" s="4">
        <f t="shared" si="812"/>
        <v>4.6464083263637206E-2</v>
      </c>
      <c r="U2614" s="4">
        <f t="shared" si="813"/>
        <v>7.5581575442183191E-2</v>
      </c>
      <c r="V2614" s="6">
        <f t="shared" si="802"/>
        <v>0</v>
      </c>
      <c r="W2614" s="16" t="str">
        <f t="shared" si="803"/>
        <v/>
      </c>
      <c r="X2614" s="4" t="str">
        <f t="shared" si="814"/>
        <v/>
      </c>
      <c r="Y2614" s="4" t="str">
        <f t="shared" si="804"/>
        <v/>
      </c>
      <c r="Z2614" s="4">
        <f t="shared" si="805"/>
        <v>4853000</v>
      </c>
      <c r="AA2614" s="16">
        <f t="shared" si="806"/>
        <v>4.1211621677313005E-3</v>
      </c>
      <c r="AB2614" s="15">
        <f t="shared" si="815"/>
        <v>0.30908716257984753</v>
      </c>
      <c r="AC2614" s="15">
        <f t="shared" si="816"/>
        <v>0.50278178446321864</v>
      </c>
      <c r="AD2614" s="4">
        <v>162223</v>
      </c>
      <c r="AE2614" s="26">
        <v>2565.5500000000002</v>
      </c>
      <c r="AF2614" s="26">
        <v>2565.5500000000002</v>
      </c>
      <c r="AG2614" s="4">
        <f t="shared" si="817"/>
        <v>1993000</v>
      </c>
      <c r="AH2614" s="16">
        <f t="shared" si="807"/>
        <v>1.0035122930255895E-2</v>
      </c>
      <c r="AI2614" s="15">
        <f t="shared" si="808"/>
        <v>0.7526342197691922</v>
      </c>
      <c r="AJ2614" s="15">
        <f t="shared" si="809"/>
        <v>1.2242849974912193</v>
      </c>
      <c r="AK2614" s="4">
        <f t="shared" si="810"/>
        <v>15073000</v>
      </c>
      <c r="AL2614" s="27">
        <f t="shared" si="811"/>
        <v>1.3268758707622901E-3</v>
      </c>
      <c r="AM2614" s="15">
        <f t="shared" si="818"/>
        <v>9.9515690307171764E-2</v>
      </c>
      <c r="AN2614" s="15">
        <f t="shared" si="819"/>
        <v>1.0028736872843255E-4</v>
      </c>
    </row>
    <row r="2615" spans="1:40" x14ac:dyDescent="0.2">
      <c r="A2615" s="4" t="s">
        <v>4627</v>
      </c>
      <c r="B2615" s="3" t="s">
        <v>5</v>
      </c>
      <c r="C2615" s="6">
        <v>162223</v>
      </c>
      <c r="D2615" s="3" t="s">
        <v>619</v>
      </c>
      <c r="E2615" s="6">
        <v>162228</v>
      </c>
      <c r="F2615" s="3" t="s">
        <v>3424</v>
      </c>
      <c r="G2615" s="8">
        <v>20000</v>
      </c>
      <c r="H2615" s="6">
        <v>75</v>
      </c>
      <c r="I2615" s="6">
        <v>160804</v>
      </c>
      <c r="J2615" s="13">
        <v>45169</v>
      </c>
      <c r="K2615" s="9">
        <v>20000</v>
      </c>
      <c r="L2615" s="4" t="s">
        <v>4627</v>
      </c>
      <c r="M2615" s="4" t="s">
        <v>4632</v>
      </c>
      <c r="N2615" s="4">
        <f>VLOOKUP(I2615,BaseModelo!$A$2:$E$5075,5)</f>
        <v>4</v>
      </c>
      <c r="P2615" s="15">
        <v>122</v>
      </c>
      <c r="Q2615" s="4">
        <f>VLOOKUP(I2615,BaseModelo!$A$2:$E$5075,3)</f>
        <v>110</v>
      </c>
      <c r="R2615" s="4">
        <f t="shared" si="800"/>
        <v>32283000</v>
      </c>
      <c r="S2615" s="16">
        <f t="shared" si="801"/>
        <v>6.1952111018182942E-4</v>
      </c>
      <c r="T2615" s="4">
        <f t="shared" si="812"/>
        <v>4.6464083263637206E-2</v>
      </c>
      <c r="U2615" s="4">
        <f t="shared" si="813"/>
        <v>7.5581575442183191E-2</v>
      </c>
      <c r="V2615" s="6">
        <f t="shared" si="802"/>
        <v>0</v>
      </c>
      <c r="W2615" s="16" t="str">
        <f t="shared" si="803"/>
        <v/>
      </c>
      <c r="X2615" s="4" t="str">
        <f t="shared" si="814"/>
        <v/>
      </c>
      <c r="Y2615" s="4" t="str">
        <f t="shared" si="804"/>
        <v/>
      </c>
      <c r="Z2615" s="4">
        <f t="shared" si="805"/>
        <v>2331000</v>
      </c>
      <c r="AA2615" s="16">
        <f t="shared" si="806"/>
        <v>8.5800085800085794E-3</v>
      </c>
      <c r="AB2615" s="15">
        <f t="shared" si="815"/>
        <v>0.64350064350064351</v>
      </c>
      <c r="AC2615" s="15">
        <f t="shared" si="816"/>
        <v>1.0467610467610466</v>
      </c>
      <c r="AD2615" s="4">
        <v>162223</v>
      </c>
      <c r="AE2615" s="26">
        <v>2565.5500000000002</v>
      </c>
      <c r="AF2615" s="26">
        <v>2565.5500000000002</v>
      </c>
      <c r="AG2615" s="4">
        <f t="shared" si="817"/>
        <v>1421000</v>
      </c>
      <c r="AH2615" s="16">
        <f t="shared" si="807"/>
        <v>1.4074595355383532E-2</v>
      </c>
      <c r="AI2615" s="15">
        <f t="shared" si="808"/>
        <v>1.0555946516537649</v>
      </c>
      <c r="AJ2615" s="15">
        <f t="shared" si="809"/>
        <v>1.7171006333567909</v>
      </c>
      <c r="AK2615" s="4">
        <f t="shared" si="810"/>
        <v>15073000</v>
      </c>
      <c r="AL2615" s="27">
        <f t="shared" si="811"/>
        <v>1.3268758707622901E-3</v>
      </c>
      <c r="AM2615" s="15">
        <f t="shared" si="818"/>
        <v>9.9515690307171764E-2</v>
      </c>
      <c r="AN2615" s="15">
        <f t="shared" si="819"/>
        <v>1.0028736872843255E-4</v>
      </c>
    </row>
    <row r="2616" spans="1:40" x14ac:dyDescent="0.2">
      <c r="A2616" s="4" t="s">
        <v>4627</v>
      </c>
      <c r="B2616" s="3" t="s">
        <v>5</v>
      </c>
      <c r="C2616" s="6">
        <v>162223</v>
      </c>
      <c r="D2616" s="3" t="s">
        <v>619</v>
      </c>
      <c r="E2616" s="6">
        <v>162230</v>
      </c>
      <c r="F2616" s="3" t="s">
        <v>3425</v>
      </c>
      <c r="G2616" s="8">
        <v>8000</v>
      </c>
      <c r="H2616" s="6">
        <v>75</v>
      </c>
      <c r="I2616" s="6">
        <v>161213</v>
      </c>
      <c r="J2616" s="13">
        <v>45169</v>
      </c>
      <c r="K2616" s="9">
        <v>8000</v>
      </c>
      <c r="L2616" s="4" t="s">
        <v>4627</v>
      </c>
      <c r="M2616" s="4" t="s">
        <v>4632</v>
      </c>
      <c r="N2616" s="4">
        <f>VLOOKUP(I2616,BaseModelo!$A$2:$E$5075,5)</f>
        <v>6</v>
      </c>
      <c r="P2616" s="15">
        <v>142.00000000000003</v>
      </c>
      <c r="Q2616" s="4">
        <f>VLOOKUP(I2616,BaseModelo!$A$2:$E$5075,3)</f>
        <v>115</v>
      </c>
      <c r="R2616" s="4">
        <f t="shared" si="800"/>
        <v>32283000</v>
      </c>
      <c r="S2616" s="16">
        <f t="shared" si="801"/>
        <v>2.4780844407273179E-4</v>
      </c>
      <c r="T2616" s="4">
        <f t="shared" si="812"/>
        <v>1.8585633305454884E-2</v>
      </c>
      <c r="U2616" s="4">
        <f t="shared" si="813"/>
        <v>3.5188799058327919E-2</v>
      </c>
      <c r="V2616" s="6">
        <f t="shared" si="802"/>
        <v>0</v>
      </c>
      <c r="W2616" s="16" t="str">
        <f t="shared" si="803"/>
        <v/>
      </c>
      <c r="X2616" s="4" t="str">
        <f t="shared" si="814"/>
        <v/>
      </c>
      <c r="Y2616" s="4" t="str">
        <f t="shared" si="804"/>
        <v/>
      </c>
      <c r="Z2616" s="4">
        <f t="shared" si="805"/>
        <v>4853000</v>
      </c>
      <c r="AA2616" s="16">
        <f t="shared" si="806"/>
        <v>1.6484648670925201E-3</v>
      </c>
      <c r="AB2616" s="15">
        <f t="shared" si="815"/>
        <v>0.123634865031939</v>
      </c>
      <c r="AC2616" s="15">
        <f t="shared" si="816"/>
        <v>0.23408201112713789</v>
      </c>
      <c r="AD2616" s="4">
        <v>162223</v>
      </c>
      <c r="AE2616" s="26">
        <v>1034.56</v>
      </c>
      <c r="AF2616" s="26">
        <v>1034.56</v>
      </c>
      <c r="AG2616" s="4">
        <f t="shared" si="817"/>
        <v>1993000</v>
      </c>
      <c r="AH2616" s="16">
        <f t="shared" si="807"/>
        <v>4.014049172102358E-3</v>
      </c>
      <c r="AI2616" s="15">
        <f t="shared" si="808"/>
        <v>0.30105368790767684</v>
      </c>
      <c r="AJ2616" s="15">
        <f t="shared" si="809"/>
        <v>0.56999498243853497</v>
      </c>
      <c r="AK2616" s="4">
        <f t="shared" si="810"/>
        <v>15073000</v>
      </c>
      <c r="AL2616" s="27">
        <f t="shared" si="811"/>
        <v>5.3075034830491602E-4</v>
      </c>
      <c r="AM2616" s="15">
        <f t="shared" si="818"/>
        <v>3.9806276122868703E-2</v>
      </c>
      <c r="AN2616" s="15">
        <f t="shared" si="819"/>
        <v>1.8676467356639244E-5</v>
      </c>
    </row>
    <row r="2617" spans="1:40" x14ac:dyDescent="0.2">
      <c r="A2617" s="4" t="s">
        <v>4627</v>
      </c>
      <c r="B2617" s="3" t="s">
        <v>8</v>
      </c>
      <c r="C2617" s="6">
        <v>162275</v>
      </c>
      <c r="D2617" s="3" t="s">
        <v>65</v>
      </c>
      <c r="E2617" s="6">
        <v>162283</v>
      </c>
      <c r="F2617" s="3" t="s">
        <v>3419</v>
      </c>
      <c r="G2617" s="8">
        <v>7000</v>
      </c>
      <c r="H2617" s="6">
        <v>142</v>
      </c>
      <c r="I2617" s="6">
        <v>160406</v>
      </c>
      <c r="J2617" s="13">
        <v>45169</v>
      </c>
      <c r="K2617" s="9">
        <v>7000</v>
      </c>
      <c r="L2617" s="4" t="s">
        <v>4627</v>
      </c>
      <c r="M2617" s="4" t="s">
        <v>4632</v>
      </c>
      <c r="N2617" s="4">
        <f>VLOOKUP(I2617,BaseModelo!$A$2:$E$5075,5)</f>
        <v>6</v>
      </c>
      <c r="P2617" s="15">
        <v>142.00000000000003</v>
      </c>
      <c r="Q2617" s="4">
        <f>VLOOKUP(I2617,BaseModelo!$A$2:$E$5075,3)</f>
        <v>115</v>
      </c>
      <c r="R2617" s="4">
        <f t="shared" si="800"/>
        <v>32283000</v>
      </c>
      <c r="S2617" s="16">
        <f t="shared" si="801"/>
        <v>2.168323885636403E-4</v>
      </c>
      <c r="T2617" s="4">
        <f t="shared" si="812"/>
        <v>3.0790199176036922E-2</v>
      </c>
      <c r="U2617" s="4">
        <f t="shared" si="813"/>
        <v>3.0790199176036929E-2</v>
      </c>
      <c r="V2617" s="6">
        <f t="shared" si="802"/>
        <v>0</v>
      </c>
      <c r="W2617" s="16" t="str">
        <f t="shared" si="803"/>
        <v/>
      </c>
      <c r="X2617" s="4" t="str">
        <f t="shared" si="814"/>
        <v/>
      </c>
      <c r="Y2617" s="4" t="str">
        <f t="shared" si="804"/>
        <v/>
      </c>
      <c r="Z2617" s="4">
        <f t="shared" si="805"/>
        <v>4853000</v>
      </c>
      <c r="AA2617" s="16">
        <f t="shared" si="806"/>
        <v>1.4424067587059551E-3</v>
      </c>
      <c r="AB2617" s="15">
        <f t="shared" si="815"/>
        <v>0.20482175973624561</v>
      </c>
      <c r="AC2617" s="15">
        <f t="shared" si="816"/>
        <v>0.20482175973624567</v>
      </c>
      <c r="AD2617" s="4">
        <v>162275</v>
      </c>
      <c r="AE2617" s="26">
        <v>1758.65</v>
      </c>
      <c r="AF2617" s="26">
        <v>1758.65</v>
      </c>
      <c r="AG2617" s="4">
        <f t="shared" si="817"/>
        <v>1993000</v>
      </c>
      <c r="AH2617" s="16">
        <f t="shared" si="807"/>
        <v>3.5122930255895636E-3</v>
      </c>
      <c r="AI2617" s="15">
        <f t="shared" si="808"/>
        <v>0.498745609633718</v>
      </c>
      <c r="AJ2617" s="15">
        <f t="shared" si="809"/>
        <v>0.49874560963371811</v>
      </c>
      <c r="AK2617" s="4">
        <f t="shared" si="810"/>
        <v>15073000</v>
      </c>
      <c r="AL2617" s="27">
        <f t="shared" si="811"/>
        <v>4.6440655476680156E-4</v>
      </c>
      <c r="AM2617" s="15">
        <f t="shared" si="818"/>
        <v>6.5945730776885828E-2</v>
      </c>
      <c r="AN2617" s="15">
        <f t="shared" si="819"/>
        <v>1.4299170319926922E-5</v>
      </c>
    </row>
    <row r="2618" spans="1:40" x14ac:dyDescent="0.2">
      <c r="A2618" s="4" t="s">
        <v>4627</v>
      </c>
      <c r="B2618" s="3" t="s">
        <v>8</v>
      </c>
      <c r="C2618" s="6">
        <v>162275</v>
      </c>
      <c r="D2618" s="3" t="s">
        <v>65</v>
      </c>
      <c r="E2618" s="6">
        <v>162284</v>
      </c>
      <c r="F2618" s="3" t="s">
        <v>3420</v>
      </c>
      <c r="G2618" s="8">
        <v>5000</v>
      </c>
      <c r="H2618" s="6">
        <v>147</v>
      </c>
      <c r="I2618" s="6">
        <v>161989</v>
      </c>
      <c r="J2618" s="13">
        <v>45169</v>
      </c>
      <c r="K2618" s="9">
        <v>5000</v>
      </c>
      <c r="L2618" s="4" t="s">
        <v>4627</v>
      </c>
      <c r="M2618" s="4" t="s">
        <v>4632</v>
      </c>
      <c r="N2618" s="4">
        <f>VLOOKUP(I2618,BaseModelo!$A$2:$E$5075,5)</f>
        <v>6</v>
      </c>
      <c r="P2618" s="15">
        <v>147</v>
      </c>
      <c r="Q2618" s="4">
        <f>VLOOKUP(I2618,BaseModelo!$A$2:$E$5075,3)</f>
        <v>115</v>
      </c>
      <c r="R2618" s="4">
        <f t="shared" si="800"/>
        <v>32283000</v>
      </c>
      <c r="S2618" s="16">
        <f t="shared" si="801"/>
        <v>1.5488027754545735E-4</v>
      </c>
      <c r="T2618" s="4">
        <f t="shared" si="812"/>
        <v>2.2767400799182231E-2</v>
      </c>
      <c r="U2618" s="4">
        <f t="shared" si="813"/>
        <v>2.2767400799182231E-2</v>
      </c>
      <c r="V2618" s="6">
        <f t="shared" si="802"/>
        <v>0</v>
      </c>
      <c r="W2618" s="16" t="str">
        <f t="shared" si="803"/>
        <v/>
      </c>
      <c r="X2618" s="4" t="str">
        <f t="shared" si="814"/>
        <v/>
      </c>
      <c r="Y2618" s="4" t="str">
        <f t="shared" si="804"/>
        <v/>
      </c>
      <c r="Z2618" s="4">
        <f t="shared" si="805"/>
        <v>4853000</v>
      </c>
      <c r="AA2618" s="16">
        <f t="shared" si="806"/>
        <v>1.0302905419328251E-3</v>
      </c>
      <c r="AB2618" s="15">
        <f t="shared" si="815"/>
        <v>0.1514527096641253</v>
      </c>
      <c r="AC2618" s="15">
        <f t="shared" si="816"/>
        <v>0.1514527096641253</v>
      </c>
      <c r="AD2618" s="4">
        <v>162275</v>
      </c>
      <c r="AE2618" s="26">
        <v>1303.3399999999999</v>
      </c>
      <c r="AF2618" s="26">
        <v>1303.3399999999999</v>
      </c>
      <c r="AG2618" s="4">
        <f t="shared" si="817"/>
        <v>1993000</v>
      </c>
      <c r="AH2618" s="16">
        <f t="shared" si="807"/>
        <v>2.5087807325639738E-3</v>
      </c>
      <c r="AI2618" s="15">
        <f t="shared" si="808"/>
        <v>0.36879076768690416</v>
      </c>
      <c r="AJ2618" s="15">
        <f t="shared" si="809"/>
        <v>0.36879076768690416</v>
      </c>
      <c r="AK2618" s="4">
        <f t="shared" si="810"/>
        <v>15073000</v>
      </c>
      <c r="AL2618" s="27">
        <f t="shared" si="811"/>
        <v>3.3171896769057253E-4</v>
      </c>
      <c r="AM2618" s="15">
        <f t="shared" si="818"/>
        <v>4.8762688250514163E-2</v>
      </c>
      <c r="AN2618" s="15">
        <f t="shared" si="819"/>
        <v>7.5523786901022457E-6</v>
      </c>
    </row>
    <row r="2619" spans="1:40" x14ac:dyDescent="0.2">
      <c r="A2619" s="4" t="s">
        <v>4628</v>
      </c>
      <c r="B2619" s="2" t="s">
        <v>4</v>
      </c>
      <c r="C2619" s="5">
        <v>162294</v>
      </c>
      <c r="D2619" s="2" t="s">
        <v>621</v>
      </c>
      <c r="E2619" s="5">
        <v>162295</v>
      </c>
      <c r="F2619" s="2" t="s">
        <v>3407</v>
      </c>
      <c r="G2619" s="7">
        <v>10000</v>
      </c>
      <c r="H2619" s="5">
        <v>75</v>
      </c>
      <c r="I2619" s="6">
        <v>161386</v>
      </c>
      <c r="J2619" s="13">
        <v>45169</v>
      </c>
      <c r="K2619" s="9">
        <v>10000</v>
      </c>
      <c r="L2619" s="4" t="s">
        <v>4628</v>
      </c>
      <c r="M2619" s="4" t="s">
        <v>4632</v>
      </c>
      <c r="N2619" s="4">
        <f>VLOOKUP(I2619,BaseModelo!$A$2:$E$5075,5)</f>
        <v>7</v>
      </c>
      <c r="P2619" s="15">
        <v>142.00000000000003</v>
      </c>
      <c r="Q2619" s="4">
        <f>VLOOKUP(I2619,BaseModelo!$A$2:$E$5075,3)</f>
        <v>127</v>
      </c>
      <c r="R2619" s="4">
        <f t="shared" si="800"/>
        <v>32283000</v>
      </c>
      <c r="S2619" s="16">
        <f t="shared" si="801"/>
        <v>3.0976055509091471E-4</v>
      </c>
      <c r="T2619" s="4">
        <f t="shared" si="812"/>
        <v>2.3232041631818603E-2</v>
      </c>
      <c r="U2619" s="4">
        <f t="shared" si="813"/>
        <v>4.3985998822909898E-2</v>
      </c>
      <c r="V2619" s="6">
        <f t="shared" si="802"/>
        <v>0</v>
      </c>
      <c r="W2619" s="16" t="str">
        <f t="shared" si="803"/>
        <v/>
      </c>
      <c r="X2619" s="4" t="str">
        <f t="shared" si="814"/>
        <v/>
      </c>
      <c r="Y2619" s="4" t="str">
        <f t="shared" si="804"/>
        <v/>
      </c>
      <c r="Z2619" s="4">
        <f t="shared" si="805"/>
        <v>4022000</v>
      </c>
      <c r="AA2619" s="16">
        <f t="shared" si="806"/>
        <v>2.4863252113376429E-3</v>
      </c>
      <c r="AB2619" s="15">
        <f t="shared" si="815"/>
        <v>0.18647439085032322</v>
      </c>
      <c r="AC2619" s="15">
        <f t="shared" si="816"/>
        <v>0.35305818000994538</v>
      </c>
      <c r="AD2619" s="4">
        <v>162294</v>
      </c>
      <c r="AE2619" s="26">
        <v>1282.69</v>
      </c>
      <c r="AF2619" s="26">
        <v>1282.69</v>
      </c>
      <c r="AG2619" s="4">
        <f t="shared" si="817"/>
        <v>2184000</v>
      </c>
      <c r="AH2619" s="16">
        <f t="shared" si="807"/>
        <v>4.578754578754579E-3</v>
      </c>
      <c r="AI2619" s="15">
        <f t="shared" si="808"/>
        <v>0.34340659340659341</v>
      </c>
      <c r="AJ2619" s="15">
        <f t="shared" si="809"/>
        <v>0.65018315018315032</v>
      </c>
      <c r="AK2619" s="4">
        <f t="shared" si="810"/>
        <v>16319000</v>
      </c>
      <c r="AL2619" s="27">
        <f t="shared" si="811"/>
        <v>6.1278264599546543E-4</v>
      </c>
      <c r="AM2619" s="15">
        <f t="shared" si="818"/>
        <v>4.5958698449659906E-2</v>
      </c>
      <c r="AN2619" s="15">
        <f t="shared" si="819"/>
        <v>2.6953856745456156E-5</v>
      </c>
    </row>
    <row r="2620" spans="1:40" x14ac:dyDescent="0.2">
      <c r="A2620" s="4" t="s">
        <v>4628</v>
      </c>
      <c r="B2620" s="3" t="s">
        <v>4</v>
      </c>
      <c r="C2620" s="6">
        <v>162294</v>
      </c>
      <c r="D2620" s="3" t="s">
        <v>621</v>
      </c>
      <c r="E2620" s="6">
        <v>162296</v>
      </c>
      <c r="F2620" s="3" t="s">
        <v>3431</v>
      </c>
      <c r="G2620" s="8">
        <v>8000</v>
      </c>
      <c r="H2620" s="6">
        <v>75</v>
      </c>
      <c r="I2620" s="6">
        <v>161371</v>
      </c>
      <c r="J2620" s="13">
        <v>45169</v>
      </c>
      <c r="K2620" s="9">
        <v>8000</v>
      </c>
      <c r="L2620" s="4" t="s">
        <v>4628</v>
      </c>
      <c r="M2620" s="4" t="s">
        <v>4632</v>
      </c>
      <c r="N2620" s="4">
        <f>VLOOKUP(I2620,BaseModelo!$A$2:$E$5075,5)</f>
        <v>7</v>
      </c>
      <c r="P2620" s="15">
        <v>142.00000000000003</v>
      </c>
      <c r="Q2620" s="4">
        <f>VLOOKUP(I2620,BaseModelo!$A$2:$E$5075,3)</f>
        <v>127</v>
      </c>
      <c r="R2620" s="4">
        <f t="shared" si="800"/>
        <v>32283000</v>
      </c>
      <c r="S2620" s="16">
        <f t="shared" si="801"/>
        <v>2.4780844407273179E-4</v>
      </c>
      <c r="T2620" s="4">
        <f t="shared" si="812"/>
        <v>1.8585633305454884E-2</v>
      </c>
      <c r="U2620" s="4">
        <f t="shared" si="813"/>
        <v>3.5188799058327919E-2</v>
      </c>
      <c r="V2620" s="6">
        <f t="shared" si="802"/>
        <v>0</v>
      </c>
      <c r="W2620" s="16" t="str">
        <f t="shared" si="803"/>
        <v/>
      </c>
      <c r="X2620" s="4" t="str">
        <f t="shared" si="814"/>
        <v/>
      </c>
      <c r="Y2620" s="4" t="str">
        <f t="shared" si="804"/>
        <v/>
      </c>
      <c r="Z2620" s="4">
        <f t="shared" si="805"/>
        <v>4022000</v>
      </c>
      <c r="AA2620" s="16">
        <f t="shared" si="806"/>
        <v>1.9890601690701142E-3</v>
      </c>
      <c r="AB2620" s="15">
        <f t="shared" si="815"/>
        <v>0.14917951268025856</v>
      </c>
      <c r="AC2620" s="15">
        <f t="shared" si="816"/>
        <v>0.28244654400795627</v>
      </c>
      <c r="AD2620" s="4">
        <v>162294</v>
      </c>
      <c r="AE2620" s="26">
        <v>1034.56</v>
      </c>
      <c r="AF2620" s="26">
        <v>1034.56</v>
      </c>
      <c r="AG2620" s="4">
        <f t="shared" si="817"/>
        <v>2184000</v>
      </c>
      <c r="AH2620" s="16">
        <f t="shared" si="807"/>
        <v>3.663003663003663E-3</v>
      </c>
      <c r="AI2620" s="15">
        <f t="shared" si="808"/>
        <v>0.27472527472527475</v>
      </c>
      <c r="AJ2620" s="15">
        <f t="shared" si="809"/>
        <v>0.5201465201465203</v>
      </c>
      <c r="AK2620" s="4">
        <f t="shared" si="810"/>
        <v>16319000</v>
      </c>
      <c r="AL2620" s="27">
        <f t="shared" si="811"/>
        <v>4.9022611679637234E-4</v>
      </c>
      <c r="AM2620" s="15">
        <f t="shared" si="818"/>
        <v>3.6766958759727929E-2</v>
      </c>
      <c r="AN2620" s="15">
        <f t="shared" si="819"/>
        <v>1.725046831709194E-5</v>
      </c>
    </row>
    <row r="2621" spans="1:40" x14ac:dyDescent="0.2">
      <c r="A2621" s="4" t="s">
        <v>4628</v>
      </c>
      <c r="B2621" s="3" t="s">
        <v>4</v>
      </c>
      <c r="C2621" s="6">
        <v>162294</v>
      </c>
      <c r="D2621" s="3" t="s">
        <v>621</v>
      </c>
      <c r="E2621" s="6">
        <v>162297</v>
      </c>
      <c r="F2621" s="3" t="s">
        <v>3432</v>
      </c>
      <c r="G2621" s="8">
        <v>10000</v>
      </c>
      <c r="H2621" s="6">
        <v>75</v>
      </c>
      <c r="I2621" s="6">
        <v>161374</v>
      </c>
      <c r="J2621" s="13">
        <v>45169</v>
      </c>
      <c r="K2621" s="9">
        <v>10000</v>
      </c>
      <c r="L2621" s="4" t="s">
        <v>4628</v>
      </c>
      <c r="M2621" s="4" t="s">
        <v>4632</v>
      </c>
      <c r="N2621" s="4">
        <f>VLOOKUP(I2621,BaseModelo!$A$2:$E$5075,5)</f>
        <v>5</v>
      </c>
      <c r="P2621" s="15">
        <v>142.00000000000003</v>
      </c>
      <c r="Q2621" s="4">
        <f>VLOOKUP(I2621,BaseModelo!$A$2:$E$5075,3)</f>
        <v>110</v>
      </c>
      <c r="R2621" s="4">
        <f t="shared" si="800"/>
        <v>32283000</v>
      </c>
      <c r="S2621" s="16">
        <f t="shared" si="801"/>
        <v>3.0976055509091471E-4</v>
      </c>
      <c r="T2621" s="4">
        <f t="shared" si="812"/>
        <v>2.3232041631818603E-2</v>
      </c>
      <c r="U2621" s="4">
        <f t="shared" si="813"/>
        <v>4.3985998822909898E-2</v>
      </c>
      <c r="V2621" s="6">
        <f t="shared" si="802"/>
        <v>0</v>
      </c>
      <c r="W2621" s="16" t="str">
        <f t="shared" si="803"/>
        <v/>
      </c>
      <c r="X2621" s="4" t="str">
        <f t="shared" si="814"/>
        <v/>
      </c>
      <c r="Y2621" s="4" t="str">
        <f t="shared" si="804"/>
        <v/>
      </c>
      <c r="Z2621" s="4">
        <f t="shared" si="805"/>
        <v>4058000</v>
      </c>
      <c r="AA2621" s="16">
        <f t="shared" si="806"/>
        <v>2.4642681123706258E-3</v>
      </c>
      <c r="AB2621" s="15">
        <f t="shared" si="815"/>
        <v>0.18482010842779692</v>
      </c>
      <c r="AC2621" s="15">
        <f t="shared" si="816"/>
        <v>0.34992607195662895</v>
      </c>
      <c r="AD2621" s="4">
        <v>162294</v>
      </c>
      <c r="AE2621" s="26">
        <v>1282.69</v>
      </c>
      <c r="AF2621" s="26">
        <v>1282.69</v>
      </c>
      <c r="AG2621" s="4">
        <f t="shared" si="817"/>
        <v>2193000</v>
      </c>
      <c r="AH2621" s="16">
        <f t="shared" si="807"/>
        <v>4.5599635202918376E-3</v>
      </c>
      <c r="AI2621" s="15">
        <f t="shared" si="808"/>
        <v>0.34199726402188779</v>
      </c>
      <c r="AJ2621" s="15">
        <f t="shared" si="809"/>
        <v>0.64751481988144111</v>
      </c>
      <c r="AK2621" s="4">
        <f t="shared" si="810"/>
        <v>16319000</v>
      </c>
      <c r="AL2621" s="27">
        <f t="shared" si="811"/>
        <v>6.1278264599546543E-4</v>
      </c>
      <c r="AM2621" s="15">
        <f t="shared" si="818"/>
        <v>4.5958698449659906E-2</v>
      </c>
      <c r="AN2621" s="15">
        <f t="shared" si="819"/>
        <v>2.6953856745456156E-5</v>
      </c>
    </row>
    <row r="2622" spans="1:40" x14ac:dyDescent="0.2">
      <c r="A2622" s="4" t="s">
        <v>4628</v>
      </c>
      <c r="B2622" s="3" t="s">
        <v>4</v>
      </c>
      <c r="C2622" s="6">
        <v>162294</v>
      </c>
      <c r="D2622" s="3" t="s">
        <v>621</v>
      </c>
      <c r="E2622" s="6">
        <v>162298</v>
      </c>
      <c r="F2622" s="3" t="s">
        <v>3433</v>
      </c>
      <c r="G2622" s="8">
        <v>7000</v>
      </c>
      <c r="H2622" s="6">
        <v>85</v>
      </c>
      <c r="I2622" s="6">
        <v>161385</v>
      </c>
      <c r="J2622" s="13">
        <v>45169</v>
      </c>
      <c r="K2622" s="9">
        <v>7000</v>
      </c>
      <c r="L2622" s="4" t="s">
        <v>4628</v>
      </c>
      <c r="M2622" s="4" t="s">
        <v>4632</v>
      </c>
      <c r="N2622" s="4">
        <f>VLOOKUP(I2622,BaseModelo!$A$2:$E$5075,5)</f>
        <v>8</v>
      </c>
      <c r="P2622" s="15">
        <v>142.00000000000003</v>
      </c>
      <c r="Q2622" s="4">
        <f>VLOOKUP(I2622,BaseModelo!$A$2:$E$5075,3)</f>
        <v>132</v>
      </c>
      <c r="R2622" s="4">
        <f t="shared" si="800"/>
        <v>32283000</v>
      </c>
      <c r="S2622" s="16">
        <f t="shared" si="801"/>
        <v>2.168323885636403E-4</v>
      </c>
      <c r="T2622" s="4">
        <f t="shared" si="812"/>
        <v>1.8430753027909426E-2</v>
      </c>
      <c r="U2622" s="4">
        <f t="shared" si="813"/>
        <v>3.0790199176036929E-2</v>
      </c>
      <c r="V2622" s="6">
        <f t="shared" si="802"/>
        <v>0</v>
      </c>
      <c r="W2622" s="16" t="str">
        <f t="shared" si="803"/>
        <v/>
      </c>
      <c r="X2622" s="4" t="str">
        <f t="shared" si="814"/>
        <v/>
      </c>
      <c r="Y2622" s="4" t="str">
        <f t="shared" si="804"/>
        <v/>
      </c>
      <c r="Z2622" s="4">
        <f t="shared" si="805"/>
        <v>5836000</v>
      </c>
      <c r="AA2622" s="16">
        <f t="shared" si="806"/>
        <v>1.199451679232351E-3</v>
      </c>
      <c r="AB2622" s="15">
        <f t="shared" si="815"/>
        <v>0.10195339273474983</v>
      </c>
      <c r="AC2622" s="15">
        <f t="shared" si="816"/>
        <v>0.17032213845099387</v>
      </c>
      <c r="AD2622" s="4">
        <v>162294</v>
      </c>
      <c r="AE2622" s="26">
        <v>1027.67</v>
      </c>
      <c r="AF2622" s="26">
        <v>1027.67</v>
      </c>
      <c r="AG2622" s="4">
        <f t="shared" si="817"/>
        <v>3421000</v>
      </c>
      <c r="AH2622" s="16">
        <f t="shared" si="807"/>
        <v>2.0461853259280912E-3</v>
      </c>
      <c r="AI2622" s="15">
        <f t="shared" si="808"/>
        <v>0.17392575270388774</v>
      </c>
      <c r="AJ2622" s="15">
        <f t="shared" si="809"/>
        <v>0.29055831628178902</v>
      </c>
      <c r="AK2622" s="4">
        <f t="shared" si="810"/>
        <v>16319000</v>
      </c>
      <c r="AL2622" s="27">
        <f t="shared" si="811"/>
        <v>4.289478521968258E-4</v>
      </c>
      <c r="AM2622" s="15">
        <f t="shared" si="818"/>
        <v>3.6460567436730193E-2</v>
      </c>
      <c r="AN2622" s="15">
        <f t="shared" si="819"/>
        <v>1.3207389805273516E-5</v>
      </c>
    </row>
    <row r="2623" spans="1:40" x14ac:dyDescent="0.2">
      <c r="A2623" s="4" t="s">
        <v>4628</v>
      </c>
      <c r="B2623" s="3" t="s">
        <v>4</v>
      </c>
      <c r="C2623" s="6">
        <v>162294</v>
      </c>
      <c r="D2623" s="3" t="s">
        <v>621</v>
      </c>
      <c r="E2623" s="6">
        <v>162300</v>
      </c>
      <c r="F2623" s="3" t="s">
        <v>3434</v>
      </c>
      <c r="G2623" s="8">
        <v>15000</v>
      </c>
      <c r="H2623" s="6">
        <v>75</v>
      </c>
      <c r="I2623" s="6">
        <v>161619</v>
      </c>
      <c r="J2623" s="13">
        <v>45169</v>
      </c>
      <c r="K2623" s="9">
        <v>15000</v>
      </c>
      <c r="L2623" s="4" t="s">
        <v>4628</v>
      </c>
      <c r="M2623" s="4" t="s">
        <v>4632</v>
      </c>
      <c r="N2623" s="4">
        <f>VLOOKUP(I2623,BaseModelo!$A$2:$E$5075,5)</f>
        <v>7</v>
      </c>
      <c r="P2623" s="15">
        <v>132</v>
      </c>
      <c r="Q2623" s="4">
        <f>VLOOKUP(I2623,BaseModelo!$A$2:$E$5075,3)</f>
        <v>127</v>
      </c>
      <c r="R2623" s="4">
        <f t="shared" si="800"/>
        <v>32283000</v>
      </c>
      <c r="S2623" s="16">
        <f t="shared" si="801"/>
        <v>4.6464083263637206E-4</v>
      </c>
      <c r="T2623" s="4">
        <f t="shared" si="812"/>
        <v>3.4848062447727902E-2</v>
      </c>
      <c r="U2623" s="4">
        <f t="shared" si="813"/>
        <v>6.1332589908001112E-2</v>
      </c>
      <c r="V2623" s="6">
        <f t="shared" si="802"/>
        <v>0</v>
      </c>
      <c r="W2623" s="16" t="str">
        <f t="shared" si="803"/>
        <v/>
      </c>
      <c r="X2623" s="4" t="str">
        <f t="shared" si="814"/>
        <v/>
      </c>
      <c r="Y2623" s="4" t="str">
        <f t="shared" si="804"/>
        <v/>
      </c>
      <c r="Z2623" s="4">
        <f t="shared" si="805"/>
        <v>4022000</v>
      </c>
      <c r="AA2623" s="16">
        <f t="shared" si="806"/>
        <v>3.7294878170064643E-3</v>
      </c>
      <c r="AB2623" s="15">
        <f t="shared" si="815"/>
        <v>0.27971158627548481</v>
      </c>
      <c r="AC2623" s="15">
        <f t="shared" si="816"/>
        <v>0.49229239184485329</v>
      </c>
      <c r="AD2623" s="4">
        <v>162294</v>
      </c>
      <c r="AE2623" s="26">
        <v>1924.13</v>
      </c>
      <c r="AF2623" s="26">
        <v>1924.13</v>
      </c>
      <c r="AG2623" s="4">
        <f t="shared" si="817"/>
        <v>2184000</v>
      </c>
      <c r="AH2623" s="16">
        <f t="shared" si="807"/>
        <v>6.868131868131868E-3</v>
      </c>
      <c r="AI2623" s="15">
        <f t="shared" si="808"/>
        <v>0.51510989010989006</v>
      </c>
      <c r="AJ2623" s="15">
        <f t="shared" si="809"/>
        <v>0.90659340659340659</v>
      </c>
      <c r="AK2623" s="4">
        <f t="shared" si="810"/>
        <v>16319000</v>
      </c>
      <c r="AL2623" s="27">
        <f t="shared" si="811"/>
        <v>9.1917396899319809E-4</v>
      </c>
      <c r="AM2623" s="15">
        <f t="shared" si="818"/>
        <v>6.8938047674489855E-2</v>
      </c>
      <c r="AN2623" s="15">
        <f t="shared" si="819"/>
        <v>5.637532009436955E-5</v>
      </c>
    </row>
    <row r="2624" spans="1:40" x14ac:dyDescent="0.2">
      <c r="A2624" s="4" t="s">
        <v>4628</v>
      </c>
      <c r="B2624" s="2" t="s">
        <v>11</v>
      </c>
      <c r="C2624" s="5">
        <v>162324</v>
      </c>
      <c r="D2624" s="2" t="s">
        <v>620</v>
      </c>
      <c r="E2624" s="5">
        <v>162325</v>
      </c>
      <c r="F2624" s="2" t="s">
        <v>3406</v>
      </c>
      <c r="G2624" s="7">
        <v>8000</v>
      </c>
      <c r="H2624" s="5">
        <v>142</v>
      </c>
      <c r="I2624" s="6">
        <v>161878</v>
      </c>
      <c r="J2624" s="13">
        <v>45169</v>
      </c>
      <c r="K2624" s="9">
        <v>8000</v>
      </c>
      <c r="L2624" s="4" t="s">
        <v>4628</v>
      </c>
      <c r="M2624" s="4" t="s">
        <v>4632</v>
      </c>
      <c r="N2624" s="4">
        <f>VLOOKUP(I2624,BaseModelo!$A$2:$E$5075,5)</f>
        <v>2</v>
      </c>
      <c r="P2624" s="15">
        <v>142.00000000000003</v>
      </c>
      <c r="Q2624" s="4">
        <f>VLOOKUP(I2624,BaseModelo!$A$2:$E$5075,3)</f>
        <v>100</v>
      </c>
      <c r="R2624" s="4">
        <f t="shared" si="800"/>
        <v>32283000</v>
      </c>
      <c r="S2624" s="16">
        <f t="shared" si="801"/>
        <v>2.4780844407273179E-4</v>
      </c>
      <c r="T2624" s="4">
        <f t="shared" si="812"/>
        <v>3.5188799058327912E-2</v>
      </c>
      <c r="U2624" s="4">
        <f t="shared" si="813"/>
        <v>3.5188799058327919E-2</v>
      </c>
      <c r="V2624" s="6">
        <f t="shared" si="802"/>
        <v>0</v>
      </c>
      <c r="W2624" s="16" t="str">
        <f t="shared" si="803"/>
        <v/>
      </c>
      <c r="X2624" s="4" t="str">
        <f t="shared" si="814"/>
        <v/>
      </c>
      <c r="Y2624" s="4" t="str">
        <f t="shared" si="804"/>
        <v/>
      </c>
      <c r="Z2624" s="4">
        <f t="shared" si="805"/>
        <v>1578000</v>
      </c>
      <c r="AA2624" s="16">
        <f t="shared" si="806"/>
        <v>5.0697084917617234E-3</v>
      </c>
      <c r="AB2624" s="15">
        <f t="shared" si="815"/>
        <v>0.71989860583016474</v>
      </c>
      <c r="AC2624" s="15">
        <f t="shared" si="816"/>
        <v>0.71989860583016485</v>
      </c>
      <c r="AD2624" s="4">
        <v>162324</v>
      </c>
      <c r="AE2624" s="26">
        <v>2013.74</v>
      </c>
      <c r="AF2624" s="26">
        <v>2013.74</v>
      </c>
      <c r="AG2624" s="4">
        <f t="shared" si="817"/>
        <v>832000</v>
      </c>
      <c r="AH2624" s="16">
        <f t="shared" si="807"/>
        <v>9.6153846153846159E-3</v>
      </c>
      <c r="AI2624" s="15">
        <f t="shared" si="808"/>
        <v>1.3653846153846154</v>
      </c>
      <c r="AJ2624" s="15">
        <f t="shared" si="809"/>
        <v>1.3653846153846156</v>
      </c>
      <c r="AK2624" s="4">
        <f t="shared" si="810"/>
        <v>16319000</v>
      </c>
      <c r="AL2624" s="27">
        <f t="shared" si="811"/>
        <v>4.9022611679637234E-4</v>
      </c>
      <c r="AM2624" s="15">
        <f t="shared" si="818"/>
        <v>6.9612108585084875E-2</v>
      </c>
      <c r="AN2624" s="15">
        <f t="shared" si="819"/>
        <v>1.725046831709194E-5</v>
      </c>
    </row>
    <row r="2625" spans="1:40" x14ac:dyDescent="0.2">
      <c r="A2625" s="4" t="s">
        <v>4628</v>
      </c>
      <c r="B2625" s="3" t="s">
        <v>11</v>
      </c>
      <c r="C2625" s="6">
        <v>162324</v>
      </c>
      <c r="D2625" s="3" t="s">
        <v>620</v>
      </c>
      <c r="E2625" s="6">
        <v>162326</v>
      </c>
      <c r="F2625" s="3" t="s">
        <v>3426</v>
      </c>
      <c r="G2625" s="8">
        <v>5000</v>
      </c>
      <c r="H2625" s="6">
        <v>147</v>
      </c>
      <c r="I2625" s="6">
        <v>161680</v>
      </c>
      <c r="J2625" s="13">
        <v>45169</v>
      </c>
      <c r="K2625" s="9">
        <v>5000</v>
      </c>
      <c r="L2625" s="4" t="s">
        <v>4628</v>
      </c>
      <c r="M2625" s="4" t="s">
        <v>4632</v>
      </c>
      <c r="N2625" s="4">
        <f>VLOOKUP(I2625,BaseModelo!$A$2:$E$5075,5)</f>
        <v>1</v>
      </c>
      <c r="P2625" s="15">
        <v>147</v>
      </c>
      <c r="Q2625" s="4">
        <f>VLOOKUP(I2625,BaseModelo!$A$2:$E$5075,3)</f>
        <v>90</v>
      </c>
      <c r="R2625" s="4">
        <f t="shared" si="800"/>
        <v>32283000</v>
      </c>
      <c r="S2625" s="16">
        <f t="shared" si="801"/>
        <v>1.5488027754545735E-4</v>
      </c>
      <c r="T2625" s="4">
        <f t="shared" si="812"/>
        <v>2.2767400799182231E-2</v>
      </c>
      <c r="U2625" s="4">
        <f t="shared" si="813"/>
        <v>2.2767400799182231E-2</v>
      </c>
      <c r="V2625" s="6">
        <f t="shared" si="802"/>
        <v>0</v>
      </c>
      <c r="W2625" s="16" t="str">
        <f t="shared" si="803"/>
        <v/>
      </c>
      <c r="X2625" s="4" t="str">
        <f t="shared" si="814"/>
        <v/>
      </c>
      <c r="Y2625" s="4" t="str">
        <f t="shared" si="804"/>
        <v/>
      </c>
      <c r="Z2625" s="4">
        <f t="shared" si="805"/>
        <v>771000</v>
      </c>
      <c r="AA2625" s="16">
        <f t="shared" si="806"/>
        <v>6.4850843060959796E-3</v>
      </c>
      <c r="AB2625" s="15">
        <f t="shared" si="815"/>
        <v>0.953307392996109</v>
      </c>
      <c r="AC2625" s="15">
        <f t="shared" si="816"/>
        <v>0.953307392996109</v>
      </c>
      <c r="AD2625" s="4">
        <v>162324</v>
      </c>
      <c r="AE2625" s="26">
        <v>1303.3399999999999</v>
      </c>
      <c r="AF2625" s="26">
        <v>1303.3399999999999</v>
      </c>
      <c r="AG2625" s="4">
        <f t="shared" si="817"/>
        <v>77000</v>
      </c>
      <c r="AH2625" s="16">
        <f t="shared" si="807"/>
        <v>6.4935064935064929E-2</v>
      </c>
      <c r="AI2625" s="15">
        <f t="shared" si="808"/>
        <v>9.545454545454545</v>
      </c>
      <c r="AJ2625" s="15">
        <f t="shared" si="809"/>
        <v>9.545454545454545</v>
      </c>
      <c r="AK2625" s="4">
        <f t="shared" si="810"/>
        <v>16319000</v>
      </c>
      <c r="AL2625" s="27">
        <f t="shared" si="811"/>
        <v>3.0639132299773271E-4</v>
      </c>
      <c r="AM2625" s="15">
        <f t="shared" si="818"/>
        <v>4.5039524480666712E-2</v>
      </c>
      <c r="AN2625" s="15">
        <f t="shared" si="819"/>
        <v>6.9757340520810808E-6</v>
      </c>
    </row>
    <row r="2626" spans="1:40" x14ac:dyDescent="0.2">
      <c r="A2626" s="4" t="s">
        <v>4628</v>
      </c>
      <c r="B2626" s="3" t="s">
        <v>11</v>
      </c>
      <c r="C2626" s="6">
        <v>162324</v>
      </c>
      <c r="D2626" s="3" t="s">
        <v>620</v>
      </c>
      <c r="E2626" s="6">
        <v>162327</v>
      </c>
      <c r="F2626" s="3" t="s">
        <v>3427</v>
      </c>
      <c r="G2626" s="8">
        <v>6000</v>
      </c>
      <c r="H2626" s="6">
        <v>142</v>
      </c>
      <c r="I2626" s="6">
        <v>161671</v>
      </c>
      <c r="J2626" s="13">
        <v>45169</v>
      </c>
      <c r="K2626" s="9">
        <v>6000</v>
      </c>
      <c r="L2626" s="4" t="s">
        <v>4628</v>
      </c>
      <c r="M2626" s="4" t="s">
        <v>4632</v>
      </c>
      <c r="N2626" s="4">
        <f>VLOOKUP(I2626,BaseModelo!$A$2:$E$5075,5)</f>
        <v>1</v>
      </c>
      <c r="P2626" s="15">
        <v>142.00000000000003</v>
      </c>
      <c r="Q2626" s="4">
        <f>VLOOKUP(I2626,BaseModelo!$A$2:$E$5075,3)</f>
        <v>90</v>
      </c>
      <c r="R2626" s="4">
        <f t="shared" ref="R2626:R2689" si="820">SUMIFS($G:$G,$M:$M,M2626)</f>
        <v>32283000</v>
      </c>
      <c r="S2626" s="16">
        <f t="shared" ref="S2626:S2689" si="821">G2626/R2626</f>
        <v>1.8585633305454884E-4</v>
      </c>
      <c r="T2626" s="4">
        <f t="shared" si="812"/>
        <v>2.6391599293745936E-2</v>
      </c>
      <c r="U2626" s="4">
        <f t="shared" si="813"/>
        <v>2.6391599293745942E-2</v>
      </c>
      <c r="V2626" s="6">
        <f t="shared" ref="V2626:V2689" si="822">SUMIFS($G:$G,$O:$O,O2626)</f>
        <v>0</v>
      </c>
      <c r="W2626" s="16" t="str">
        <f t="shared" ref="W2626:W2689" si="823">IFERROR(G2626/V2626,"")</f>
        <v/>
      </c>
      <c r="X2626" s="4" t="str">
        <f t="shared" si="814"/>
        <v/>
      </c>
      <c r="Y2626" s="4" t="str">
        <f t="shared" ref="Y2626:Y2689" si="824">IFERROR(W2626*P2626,"")</f>
        <v/>
      </c>
      <c r="Z2626" s="4">
        <f t="shared" ref="Z2626:Z2689" si="825">SUMIFS($G:$G,$N:$N,N2626)</f>
        <v>771000</v>
      </c>
      <c r="AA2626" s="16">
        <f t="shared" ref="AA2626:AA2689" si="826">IFERROR(G2626/Z2626,"")</f>
        <v>7.7821011673151752E-3</v>
      </c>
      <c r="AB2626" s="15">
        <f t="shared" si="815"/>
        <v>1.1050583657587549</v>
      </c>
      <c r="AC2626" s="15">
        <f t="shared" si="816"/>
        <v>1.1050583657587552</v>
      </c>
      <c r="AD2626" s="4">
        <v>162324</v>
      </c>
      <c r="AE2626" s="26">
        <v>1503.37</v>
      </c>
      <c r="AF2626" s="26">
        <v>1503.37</v>
      </c>
      <c r="AG2626" s="4">
        <f t="shared" si="817"/>
        <v>77000</v>
      </c>
      <c r="AH2626" s="16">
        <f t="shared" ref="AH2626:AH2689" si="827">IFERROR($G2626/AG2626,"")</f>
        <v>7.792207792207792E-2</v>
      </c>
      <c r="AI2626" s="15">
        <f t="shared" ref="AI2626:AI2689" si="828">IFERROR(AH2626*H2626,"")</f>
        <v>11.064935064935066</v>
      </c>
      <c r="AJ2626" s="15">
        <f t="shared" ref="AJ2626:AJ2689" si="829">IFERROR(AH2626*P2626,"")</f>
        <v>11.064935064935067</v>
      </c>
      <c r="AK2626" s="4">
        <f t="shared" ref="AK2626:AK2689" si="830">SUMIFS($G:$G,$A:$A,$A2626,$M:$M,$M2626)</f>
        <v>16319000</v>
      </c>
      <c r="AL2626" s="27">
        <f t="shared" ref="AL2626:AL2689" si="831">IFERROR($G2626/AK2626,"")</f>
        <v>3.6766958759727926E-4</v>
      </c>
      <c r="AM2626" s="15">
        <f t="shared" si="818"/>
        <v>5.2209081438813656E-2</v>
      </c>
      <c r="AN2626" s="15">
        <f t="shared" si="819"/>
        <v>9.7033884283642175E-6</v>
      </c>
    </row>
    <row r="2627" spans="1:40" x14ac:dyDescent="0.2">
      <c r="A2627" s="4" t="s">
        <v>4628</v>
      </c>
      <c r="B2627" s="3" t="s">
        <v>11</v>
      </c>
      <c r="C2627" s="6">
        <v>162324</v>
      </c>
      <c r="D2627" s="3" t="s">
        <v>620</v>
      </c>
      <c r="E2627" s="6">
        <v>162328</v>
      </c>
      <c r="F2627" s="3" t="s">
        <v>3428</v>
      </c>
      <c r="G2627" s="8">
        <v>7000</v>
      </c>
      <c r="H2627" s="6">
        <v>142</v>
      </c>
      <c r="I2627" s="6">
        <v>161670</v>
      </c>
      <c r="J2627" s="13">
        <v>45169</v>
      </c>
      <c r="K2627" s="9">
        <v>7000</v>
      </c>
      <c r="L2627" s="4" t="s">
        <v>4628</v>
      </c>
      <c r="M2627" s="4" t="s">
        <v>4632</v>
      </c>
      <c r="N2627" s="4">
        <f>VLOOKUP(I2627,BaseModelo!$A$2:$E$5075,5)</f>
        <v>1</v>
      </c>
      <c r="P2627" s="15">
        <v>142.00000000000003</v>
      </c>
      <c r="Q2627" s="4">
        <f>VLOOKUP(I2627,BaseModelo!$A$2:$E$5075,3)</f>
        <v>90</v>
      </c>
      <c r="R2627" s="4">
        <f t="shared" si="820"/>
        <v>32283000</v>
      </c>
      <c r="S2627" s="16">
        <f t="shared" si="821"/>
        <v>2.168323885636403E-4</v>
      </c>
      <c r="T2627" s="4">
        <f t="shared" ref="T2627:T2690" si="832">S2627*H2627</f>
        <v>3.0790199176036922E-2</v>
      </c>
      <c r="U2627" s="4">
        <f t="shared" ref="U2627:U2690" si="833">S2627*P2627</f>
        <v>3.0790199176036929E-2</v>
      </c>
      <c r="V2627" s="6">
        <f t="shared" si="822"/>
        <v>0</v>
      </c>
      <c r="W2627" s="16" t="str">
        <f t="shared" si="823"/>
        <v/>
      </c>
      <c r="X2627" s="4" t="str">
        <f t="shared" ref="X2627:X2690" si="834">IFERROR(W2627*H2627,"")</f>
        <v/>
      </c>
      <c r="Y2627" s="4" t="str">
        <f t="shared" si="824"/>
        <v/>
      </c>
      <c r="Z2627" s="4">
        <f t="shared" si="825"/>
        <v>771000</v>
      </c>
      <c r="AA2627" s="16">
        <f t="shared" si="826"/>
        <v>9.0791180285343717E-3</v>
      </c>
      <c r="AB2627" s="15">
        <f t="shared" ref="AB2627:AB2690" si="835">IFERROR(AA2627*H2627,"")</f>
        <v>1.2892347600518808</v>
      </c>
      <c r="AC2627" s="15">
        <f t="shared" ref="AC2627:AC2690" si="836">IFERROR(AA2627*P2627,"")</f>
        <v>1.289234760051881</v>
      </c>
      <c r="AD2627" s="4">
        <v>162324</v>
      </c>
      <c r="AE2627" s="26">
        <v>1758.65</v>
      </c>
      <c r="AF2627" s="26">
        <v>1758.65</v>
      </c>
      <c r="AG2627" s="4">
        <f t="shared" ref="AG2627:AG2690" si="837">SUMIFS($G:$G,$N:$N,$N2627,$A:$A,$A2627)</f>
        <v>77000</v>
      </c>
      <c r="AH2627" s="16">
        <f t="shared" si="827"/>
        <v>9.0909090909090912E-2</v>
      </c>
      <c r="AI2627" s="15">
        <f t="shared" si="828"/>
        <v>12.90909090909091</v>
      </c>
      <c r="AJ2627" s="15">
        <f t="shared" si="829"/>
        <v>12.909090909090912</v>
      </c>
      <c r="AK2627" s="4">
        <f t="shared" si="830"/>
        <v>16319000</v>
      </c>
      <c r="AL2627" s="27">
        <f t="shared" si="831"/>
        <v>4.289478521968258E-4</v>
      </c>
      <c r="AM2627" s="15">
        <f t="shared" ref="AM2627:AM2690" si="838">IFERROR(AL2627*H2627,"")</f>
        <v>6.0910595011949266E-2</v>
      </c>
      <c r="AN2627" s="15">
        <f t="shared" ref="AN2627:AN2690" si="839">IFERROR(AL2627*U2627,"")</f>
        <v>1.3207389805273516E-5</v>
      </c>
    </row>
    <row r="2628" spans="1:40" x14ac:dyDescent="0.2">
      <c r="A2628" s="4" t="s">
        <v>4628</v>
      </c>
      <c r="B2628" s="3" t="s">
        <v>11</v>
      </c>
      <c r="C2628" s="6">
        <v>162324</v>
      </c>
      <c r="D2628" s="3" t="s">
        <v>620</v>
      </c>
      <c r="E2628" s="6">
        <v>162329</v>
      </c>
      <c r="F2628" s="3" t="s">
        <v>3429</v>
      </c>
      <c r="G2628" s="8">
        <v>6000</v>
      </c>
      <c r="H2628" s="6">
        <v>142</v>
      </c>
      <c r="I2628" s="6">
        <v>116271</v>
      </c>
      <c r="J2628" s="13">
        <v>45169</v>
      </c>
      <c r="K2628" s="9">
        <v>6000</v>
      </c>
      <c r="L2628" s="4" t="s">
        <v>4628</v>
      </c>
      <c r="M2628" s="4" t="s">
        <v>4632</v>
      </c>
      <c r="N2628" s="4">
        <f>VLOOKUP(I2628,BaseModelo!$A$2:$E$5075,5)</f>
        <v>10</v>
      </c>
      <c r="P2628" s="15">
        <v>142.00000000000003</v>
      </c>
      <c r="Q2628" s="4">
        <f>VLOOKUP(I2628,BaseModelo!$A$2:$E$5075,3)</f>
        <v>0</v>
      </c>
      <c r="R2628" s="4">
        <f t="shared" si="820"/>
        <v>32283000</v>
      </c>
      <c r="S2628" s="16">
        <f t="shared" si="821"/>
        <v>1.8585633305454884E-4</v>
      </c>
      <c r="T2628" s="4">
        <f t="shared" si="832"/>
        <v>2.6391599293745936E-2</v>
      </c>
      <c r="U2628" s="4">
        <f t="shared" si="833"/>
        <v>2.6391599293745942E-2</v>
      </c>
      <c r="V2628" s="6">
        <f t="shared" si="822"/>
        <v>0</v>
      </c>
      <c r="W2628" s="16" t="str">
        <f t="shared" si="823"/>
        <v/>
      </c>
      <c r="X2628" s="4" t="str">
        <f t="shared" si="834"/>
        <v/>
      </c>
      <c r="Y2628" s="4" t="str">
        <f t="shared" si="824"/>
        <v/>
      </c>
      <c r="Z2628" s="4">
        <f t="shared" si="825"/>
        <v>4121000</v>
      </c>
      <c r="AA2628" s="16">
        <f t="shared" si="826"/>
        <v>1.4559572919194371E-3</v>
      </c>
      <c r="AB2628" s="15">
        <f t="shared" si="835"/>
        <v>0.20674593545256006</v>
      </c>
      <c r="AC2628" s="15">
        <f t="shared" si="836"/>
        <v>0.20674593545256012</v>
      </c>
      <c r="AD2628" s="4">
        <v>162324</v>
      </c>
      <c r="AE2628" s="26">
        <v>1503.37</v>
      </c>
      <c r="AF2628" s="26">
        <v>1503.37</v>
      </c>
      <c r="AG2628" s="4">
        <f t="shared" si="837"/>
        <v>1846000</v>
      </c>
      <c r="AH2628" s="16">
        <f t="shared" si="827"/>
        <v>3.2502708559046588E-3</v>
      </c>
      <c r="AI2628" s="15">
        <f t="shared" si="828"/>
        <v>0.46153846153846156</v>
      </c>
      <c r="AJ2628" s="15">
        <f t="shared" si="829"/>
        <v>0.46153846153846162</v>
      </c>
      <c r="AK2628" s="4">
        <f t="shared" si="830"/>
        <v>16319000</v>
      </c>
      <c r="AL2628" s="27">
        <f t="shared" si="831"/>
        <v>3.6766958759727926E-4</v>
      </c>
      <c r="AM2628" s="15">
        <f t="shared" si="838"/>
        <v>5.2209081438813656E-2</v>
      </c>
      <c r="AN2628" s="15">
        <f t="shared" si="839"/>
        <v>9.7033884283642175E-6</v>
      </c>
    </row>
    <row r="2629" spans="1:40" x14ac:dyDescent="0.2">
      <c r="A2629" s="4" t="s">
        <v>4628</v>
      </c>
      <c r="B2629" s="3" t="s">
        <v>11</v>
      </c>
      <c r="C2629" s="6">
        <v>162324</v>
      </c>
      <c r="D2629" s="3" t="s">
        <v>620</v>
      </c>
      <c r="E2629" s="6">
        <v>162340</v>
      </c>
      <c r="F2629" s="3" t="s">
        <v>3430</v>
      </c>
      <c r="G2629" s="8">
        <v>5000</v>
      </c>
      <c r="H2629" s="6">
        <v>147</v>
      </c>
      <c r="I2629" s="6">
        <v>161669</v>
      </c>
      <c r="J2629" s="13">
        <v>45169</v>
      </c>
      <c r="K2629" s="9">
        <v>5000</v>
      </c>
      <c r="L2629" s="4" t="s">
        <v>4628</v>
      </c>
      <c r="M2629" s="4" t="s">
        <v>4632</v>
      </c>
      <c r="N2629" s="4">
        <f>VLOOKUP(I2629,BaseModelo!$A$2:$E$5075,5)</f>
        <v>1</v>
      </c>
      <c r="P2629" s="15">
        <v>147</v>
      </c>
      <c r="Q2629" s="4">
        <f>VLOOKUP(I2629,BaseModelo!$A$2:$E$5075,3)</f>
        <v>90</v>
      </c>
      <c r="R2629" s="4">
        <f t="shared" si="820"/>
        <v>32283000</v>
      </c>
      <c r="S2629" s="16">
        <f t="shared" si="821"/>
        <v>1.5488027754545735E-4</v>
      </c>
      <c r="T2629" s="4">
        <f t="shared" si="832"/>
        <v>2.2767400799182231E-2</v>
      </c>
      <c r="U2629" s="4">
        <f t="shared" si="833"/>
        <v>2.2767400799182231E-2</v>
      </c>
      <c r="V2629" s="6">
        <f t="shared" si="822"/>
        <v>0</v>
      </c>
      <c r="W2629" s="16" t="str">
        <f t="shared" si="823"/>
        <v/>
      </c>
      <c r="X2629" s="4" t="str">
        <f t="shared" si="834"/>
        <v/>
      </c>
      <c r="Y2629" s="4" t="str">
        <f t="shared" si="824"/>
        <v/>
      </c>
      <c r="Z2629" s="4">
        <f t="shared" si="825"/>
        <v>771000</v>
      </c>
      <c r="AA2629" s="16">
        <f t="shared" si="826"/>
        <v>6.4850843060959796E-3</v>
      </c>
      <c r="AB2629" s="15">
        <f t="shared" si="835"/>
        <v>0.953307392996109</v>
      </c>
      <c r="AC2629" s="15">
        <f t="shared" si="836"/>
        <v>0.953307392996109</v>
      </c>
      <c r="AD2629" s="4">
        <v>162324</v>
      </c>
      <c r="AE2629" s="26">
        <v>1303.3399999999999</v>
      </c>
      <c r="AF2629" s="26">
        <v>1303.3399999999999</v>
      </c>
      <c r="AG2629" s="4">
        <f t="shared" si="837"/>
        <v>77000</v>
      </c>
      <c r="AH2629" s="16">
        <f t="shared" si="827"/>
        <v>6.4935064935064929E-2</v>
      </c>
      <c r="AI2629" s="15">
        <f t="shared" si="828"/>
        <v>9.545454545454545</v>
      </c>
      <c r="AJ2629" s="15">
        <f t="shared" si="829"/>
        <v>9.545454545454545</v>
      </c>
      <c r="AK2629" s="4">
        <f t="shared" si="830"/>
        <v>16319000</v>
      </c>
      <c r="AL2629" s="27">
        <f t="shared" si="831"/>
        <v>3.0639132299773271E-4</v>
      </c>
      <c r="AM2629" s="15">
        <f t="shared" si="838"/>
        <v>4.5039524480666712E-2</v>
      </c>
      <c r="AN2629" s="15">
        <f t="shared" si="839"/>
        <v>6.9757340520810808E-6</v>
      </c>
    </row>
    <row r="2630" spans="1:40" x14ac:dyDescent="0.2">
      <c r="A2630" s="4" t="s">
        <v>4628</v>
      </c>
      <c r="B2630" s="3" t="s">
        <v>12</v>
      </c>
      <c r="C2630" s="6">
        <v>162341</v>
      </c>
      <c r="D2630" s="3" t="s">
        <v>59</v>
      </c>
      <c r="E2630" s="6">
        <v>162348</v>
      </c>
      <c r="F2630" s="3" t="s">
        <v>3442</v>
      </c>
      <c r="G2630" s="8">
        <v>7000</v>
      </c>
      <c r="H2630" s="6">
        <v>142</v>
      </c>
      <c r="I2630" s="6">
        <v>162184</v>
      </c>
      <c r="J2630" s="13">
        <v>45169</v>
      </c>
      <c r="K2630" s="9">
        <v>7000</v>
      </c>
      <c r="L2630" s="4" t="s">
        <v>4628</v>
      </c>
      <c r="M2630" s="4" t="s">
        <v>4632</v>
      </c>
      <c r="N2630" s="4">
        <f>VLOOKUP(I2630,BaseModelo!$A$2:$E$5075,5)</f>
        <v>9</v>
      </c>
      <c r="P2630" s="15">
        <v>142.00000000000003</v>
      </c>
      <c r="Q2630" s="4">
        <f>VLOOKUP(I2630,BaseModelo!$A$2:$E$5075,3)</f>
        <v>147</v>
      </c>
      <c r="R2630" s="4">
        <f t="shared" si="820"/>
        <v>32283000</v>
      </c>
      <c r="S2630" s="16">
        <f t="shared" si="821"/>
        <v>2.168323885636403E-4</v>
      </c>
      <c r="T2630" s="4">
        <f t="shared" si="832"/>
        <v>3.0790199176036922E-2</v>
      </c>
      <c r="U2630" s="4">
        <f t="shared" si="833"/>
        <v>3.0790199176036929E-2</v>
      </c>
      <c r="V2630" s="6">
        <f t="shared" si="822"/>
        <v>0</v>
      </c>
      <c r="W2630" s="16" t="str">
        <f t="shared" si="823"/>
        <v/>
      </c>
      <c r="X2630" s="4" t="str">
        <f t="shared" si="834"/>
        <v/>
      </c>
      <c r="Y2630" s="4" t="str">
        <f t="shared" si="824"/>
        <v/>
      </c>
      <c r="Z2630" s="4">
        <f t="shared" si="825"/>
        <v>5305000</v>
      </c>
      <c r="AA2630" s="16">
        <f t="shared" si="826"/>
        <v>1.3195098963242225E-3</v>
      </c>
      <c r="AB2630" s="15">
        <f t="shared" si="835"/>
        <v>0.18737040527803958</v>
      </c>
      <c r="AC2630" s="15">
        <f t="shared" si="836"/>
        <v>0.18737040527803964</v>
      </c>
      <c r="AD2630" s="4">
        <v>162341</v>
      </c>
      <c r="AE2630" s="26">
        <v>1758.65</v>
      </c>
      <c r="AF2630" s="26">
        <v>1758.65</v>
      </c>
      <c r="AG2630" s="4">
        <f t="shared" si="837"/>
        <v>3095000</v>
      </c>
      <c r="AH2630" s="16">
        <f t="shared" si="827"/>
        <v>2.2617124394184169E-3</v>
      </c>
      <c r="AI2630" s="15">
        <f t="shared" si="828"/>
        <v>0.32116316639741521</v>
      </c>
      <c r="AJ2630" s="15">
        <f t="shared" si="829"/>
        <v>0.32116316639741527</v>
      </c>
      <c r="AK2630" s="4">
        <f t="shared" si="830"/>
        <v>16319000</v>
      </c>
      <c r="AL2630" s="27">
        <f t="shared" si="831"/>
        <v>4.289478521968258E-4</v>
      </c>
      <c r="AM2630" s="15">
        <f t="shared" si="838"/>
        <v>6.0910595011949266E-2</v>
      </c>
      <c r="AN2630" s="15">
        <f t="shared" si="839"/>
        <v>1.3207389805273516E-5</v>
      </c>
    </row>
    <row r="2631" spans="1:40" x14ac:dyDescent="0.2">
      <c r="A2631" s="4" t="s">
        <v>4627</v>
      </c>
      <c r="B2631" s="3" t="s">
        <v>1</v>
      </c>
      <c r="C2631" s="6">
        <v>162376</v>
      </c>
      <c r="D2631" s="3" t="s">
        <v>627</v>
      </c>
      <c r="E2631" s="6">
        <v>162545</v>
      </c>
      <c r="F2631" s="3" t="s">
        <v>3466</v>
      </c>
      <c r="G2631" s="8">
        <v>10000</v>
      </c>
      <c r="H2631" s="6">
        <v>142</v>
      </c>
      <c r="I2631" s="6">
        <v>161286</v>
      </c>
      <c r="J2631" s="13">
        <v>45169</v>
      </c>
      <c r="K2631" s="9">
        <v>6051.0213265296634</v>
      </c>
      <c r="L2631" s="4" t="s">
        <v>4627</v>
      </c>
      <c r="M2631" s="4" t="s">
        <v>4632</v>
      </c>
      <c r="N2631" s="4">
        <f>VLOOKUP(I2631,BaseModelo!$A$2:$E$5075,5)</f>
        <v>5</v>
      </c>
      <c r="P2631" s="15">
        <v>142.00000000000003</v>
      </c>
      <c r="Q2631" s="4">
        <f>VLOOKUP(I2631,BaseModelo!$A$2:$E$5075,3)</f>
        <v>110</v>
      </c>
      <c r="R2631" s="4">
        <f t="shared" si="820"/>
        <v>32283000</v>
      </c>
      <c r="S2631" s="16">
        <f t="shared" si="821"/>
        <v>3.0976055509091471E-4</v>
      </c>
      <c r="T2631" s="4">
        <f t="shared" si="832"/>
        <v>4.3985998822909891E-2</v>
      </c>
      <c r="U2631" s="4">
        <f t="shared" si="833"/>
        <v>4.3985998822909898E-2</v>
      </c>
      <c r="V2631" s="6">
        <f t="shared" si="822"/>
        <v>0</v>
      </c>
      <c r="W2631" s="16" t="str">
        <f t="shared" si="823"/>
        <v/>
      </c>
      <c r="X2631" s="4" t="str">
        <f t="shared" si="834"/>
        <v/>
      </c>
      <c r="Y2631" s="4" t="str">
        <f t="shared" si="824"/>
        <v/>
      </c>
      <c r="Z2631" s="4">
        <f t="shared" si="825"/>
        <v>4058000</v>
      </c>
      <c r="AA2631" s="16">
        <f t="shared" si="826"/>
        <v>2.4642681123706258E-3</v>
      </c>
      <c r="AB2631" s="15">
        <f t="shared" si="835"/>
        <v>0.34992607195662884</v>
      </c>
      <c r="AC2631" s="15">
        <f t="shared" si="836"/>
        <v>0.34992607195662895</v>
      </c>
      <c r="AD2631" s="4">
        <v>162376</v>
      </c>
      <c r="AE2631" s="26">
        <v>2510.34</v>
      </c>
      <c r="AF2631" s="26">
        <v>2106.2511424431841</v>
      </c>
      <c r="AG2631" s="4">
        <f t="shared" si="837"/>
        <v>1768000</v>
      </c>
      <c r="AH2631" s="16">
        <f t="shared" si="827"/>
        <v>5.6561085972850677E-3</v>
      </c>
      <c r="AI2631" s="15">
        <f t="shared" si="828"/>
        <v>0.80316742081447967</v>
      </c>
      <c r="AJ2631" s="15">
        <f t="shared" si="829"/>
        <v>0.80316742081447978</v>
      </c>
      <c r="AK2631" s="4">
        <f t="shared" si="830"/>
        <v>15073000</v>
      </c>
      <c r="AL2631" s="27">
        <f t="shared" si="831"/>
        <v>6.6343793538114506E-4</v>
      </c>
      <c r="AM2631" s="15">
        <f t="shared" si="838"/>
        <v>9.4208186824122603E-2</v>
      </c>
      <c r="AN2631" s="15">
        <f t="shared" si="839"/>
        <v>2.918198024474882E-5</v>
      </c>
    </row>
    <row r="2632" spans="1:40" x14ac:dyDescent="0.2">
      <c r="A2632" s="4" t="s">
        <v>4627</v>
      </c>
      <c r="B2632" s="3" t="s">
        <v>5</v>
      </c>
      <c r="C2632" s="6">
        <v>162390</v>
      </c>
      <c r="D2632" s="3" t="s">
        <v>624</v>
      </c>
      <c r="E2632" s="6">
        <v>162392</v>
      </c>
      <c r="F2632" s="3" t="s">
        <v>3448</v>
      </c>
      <c r="G2632" s="8">
        <v>10000</v>
      </c>
      <c r="H2632" s="6">
        <v>142</v>
      </c>
      <c r="I2632" s="6">
        <v>161591</v>
      </c>
      <c r="J2632" s="13">
        <v>45169</v>
      </c>
      <c r="K2632" s="9">
        <v>10000</v>
      </c>
      <c r="L2632" s="4" t="s">
        <v>4627</v>
      </c>
      <c r="M2632" s="4" t="s">
        <v>4632</v>
      </c>
      <c r="N2632" s="4">
        <f>VLOOKUP(I2632,BaseModelo!$A$2:$E$5075,5)</f>
        <v>7</v>
      </c>
      <c r="P2632" s="15">
        <v>142.00000000000003</v>
      </c>
      <c r="Q2632" s="4">
        <f>VLOOKUP(I2632,BaseModelo!$A$2:$E$5075,3)</f>
        <v>127</v>
      </c>
      <c r="R2632" s="4">
        <f t="shared" si="820"/>
        <v>32283000</v>
      </c>
      <c r="S2632" s="16">
        <f t="shared" si="821"/>
        <v>3.0976055509091471E-4</v>
      </c>
      <c r="T2632" s="4">
        <f t="shared" si="832"/>
        <v>4.3985998822909891E-2</v>
      </c>
      <c r="U2632" s="4">
        <f t="shared" si="833"/>
        <v>4.3985998822909898E-2</v>
      </c>
      <c r="V2632" s="6">
        <f t="shared" si="822"/>
        <v>0</v>
      </c>
      <c r="W2632" s="16" t="str">
        <f t="shared" si="823"/>
        <v/>
      </c>
      <c r="X2632" s="4" t="str">
        <f t="shared" si="834"/>
        <v/>
      </c>
      <c r="Y2632" s="4" t="str">
        <f t="shared" si="824"/>
        <v/>
      </c>
      <c r="Z2632" s="4">
        <f t="shared" si="825"/>
        <v>4022000</v>
      </c>
      <c r="AA2632" s="16">
        <f t="shared" si="826"/>
        <v>2.4863252113376429E-3</v>
      </c>
      <c r="AB2632" s="15">
        <f t="shared" si="835"/>
        <v>0.35305818000994527</v>
      </c>
      <c r="AC2632" s="15">
        <f t="shared" si="836"/>
        <v>0.35305818000994538</v>
      </c>
      <c r="AD2632" s="4">
        <v>162390</v>
      </c>
      <c r="AE2632" s="26">
        <v>2510.34</v>
      </c>
      <c r="AF2632" s="26">
        <v>2510.34</v>
      </c>
      <c r="AG2632" s="4">
        <f t="shared" si="837"/>
        <v>1778000</v>
      </c>
      <c r="AH2632" s="16">
        <f t="shared" si="827"/>
        <v>5.6242969628796397E-3</v>
      </c>
      <c r="AI2632" s="15">
        <f t="shared" si="828"/>
        <v>0.79865016872890882</v>
      </c>
      <c r="AJ2632" s="15">
        <f t="shared" si="829"/>
        <v>0.79865016872890904</v>
      </c>
      <c r="AK2632" s="4">
        <f t="shared" si="830"/>
        <v>15073000</v>
      </c>
      <c r="AL2632" s="27">
        <f t="shared" si="831"/>
        <v>6.6343793538114506E-4</v>
      </c>
      <c r="AM2632" s="15">
        <f t="shared" si="838"/>
        <v>9.4208186824122603E-2</v>
      </c>
      <c r="AN2632" s="15">
        <f t="shared" si="839"/>
        <v>2.918198024474882E-5</v>
      </c>
    </row>
    <row r="2633" spans="1:40" x14ac:dyDescent="0.2">
      <c r="A2633" s="4" t="s">
        <v>4627</v>
      </c>
      <c r="B2633" s="3" t="s">
        <v>5</v>
      </c>
      <c r="C2633" s="6">
        <v>162390</v>
      </c>
      <c r="D2633" s="3" t="s">
        <v>624</v>
      </c>
      <c r="E2633" s="6">
        <v>162393</v>
      </c>
      <c r="F2633" s="3" t="s">
        <v>3449</v>
      </c>
      <c r="G2633" s="8">
        <v>10000</v>
      </c>
      <c r="H2633" s="6">
        <v>142</v>
      </c>
      <c r="I2633" s="6">
        <v>161394</v>
      </c>
      <c r="J2633" s="13">
        <v>45169</v>
      </c>
      <c r="K2633" s="9">
        <v>10000</v>
      </c>
      <c r="L2633" s="4" t="s">
        <v>4627</v>
      </c>
      <c r="M2633" s="4" t="s">
        <v>4632</v>
      </c>
      <c r="N2633" s="4">
        <f>VLOOKUP(I2633,BaseModelo!$A$2:$E$5075,5)</f>
        <v>7</v>
      </c>
      <c r="P2633" s="15">
        <v>142.00000000000003</v>
      </c>
      <c r="Q2633" s="4">
        <f>VLOOKUP(I2633,BaseModelo!$A$2:$E$5075,3)</f>
        <v>127</v>
      </c>
      <c r="R2633" s="4">
        <f t="shared" si="820"/>
        <v>32283000</v>
      </c>
      <c r="S2633" s="16">
        <f t="shared" si="821"/>
        <v>3.0976055509091471E-4</v>
      </c>
      <c r="T2633" s="4">
        <f t="shared" si="832"/>
        <v>4.3985998822909891E-2</v>
      </c>
      <c r="U2633" s="4">
        <f t="shared" si="833"/>
        <v>4.3985998822909898E-2</v>
      </c>
      <c r="V2633" s="6">
        <f t="shared" si="822"/>
        <v>0</v>
      </c>
      <c r="W2633" s="16" t="str">
        <f t="shared" si="823"/>
        <v/>
      </c>
      <c r="X2633" s="4" t="str">
        <f t="shared" si="834"/>
        <v/>
      </c>
      <c r="Y2633" s="4" t="str">
        <f t="shared" si="824"/>
        <v/>
      </c>
      <c r="Z2633" s="4">
        <f t="shared" si="825"/>
        <v>4022000</v>
      </c>
      <c r="AA2633" s="16">
        <f t="shared" si="826"/>
        <v>2.4863252113376429E-3</v>
      </c>
      <c r="AB2633" s="15">
        <f t="shared" si="835"/>
        <v>0.35305818000994527</v>
      </c>
      <c r="AC2633" s="15">
        <f t="shared" si="836"/>
        <v>0.35305818000994538</v>
      </c>
      <c r="AD2633" s="4">
        <v>162390</v>
      </c>
      <c r="AE2633" s="26">
        <v>2510.34</v>
      </c>
      <c r="AF2633" s="26">
        <v>2510.34</v>
      </c>
      <c r="AG2633" s="4">
        <f t="shared" si="837"/>
        <v>1778000</v>
      </c>
      <c r="AH2633" s="16">
        <f t="shared" si="827"/>
        <v>5.6242969628796397E-3</v>
      </c>
      <c r="AI2633" s="15">
        <f t="shared" si="828"/>
        <v>0.79865016872890882</v>
      </c>
      <c r="AJ2633" s="15">
        <f t="shared" si="829"/>
        <v>0.79865016872890904</v>
      </c>
      <c r="AK2633" s="4">
        <f t="shared" si="830"/>
        <v>15073000</v>
      </c>
      <c r="AL2633" s="27">
        <f t="shared" si="831"/>
        <v>6.6343793538114506E-4</v>
      </c>
      <c r="AM2633" s="15">
        <f t="shared" si="838"/>
        <v>9.4208186824122603E-2</v>
      </c>
      <c r="AN2633" s="15">
        <f t="shared" si="839"/>
        <v>2.918198024474882E-5</v>
      </c>
    </row>
    <row r="2634" spans="1:40" x14ac:dyDescent="0.2">
      <c r="A2634" s="4" t="s">
        <v>4627</v>
      </c>
      <c r="B2634" s="3" t="s">
        <v>5</v>
      </c>
      <c r="C2634" s="6">
        <v>162390</v>
      </c>
      <c r="D2634" s="3" t="s">
        <v>624</v>
      </c>
      <c r="E2634" s="6">
        <v>162394</v>
      </c>
      <c r="F2634" s="3" t="s">
        <v>3450</v>
      </c>
      <c r="G2634" s="8">
        <v>10000</v>
      </c>
      <c r="H2634" s="6">
        <v>142</v>
      </c>
      <c r="I2634" s="6">
        <v>161951</v>
      </c>
      <c r="J2634" s="13">
        <v>45169</v>
      </c>
      <c r="K2634" s="9">
        <v>10000</v>
      </c>
      <c r="L2634" s="4" t="s">
        <v>4627</v>
      </c>
      <c r="M2634" s="4" t="s">
        <v>4632</v>
      </c>
      <c r="N2634" s="4">
        <f>VLOOKUP(I2634,BaseModelo!$A$2:$E$5075,5)</f>
        <v>8</v>
      </c>
      <c r="P2634" s="15">
        <v>142.00000000000003</v>
      </c>
      <c r="Q2634" s="4">
        <f>VLOOKUP(I2634,BaseModelo!$A$2:$E$5075,3)</f>
        <v>132</v>
      </c>
      <c r="R2634" s="4">
        <f t="shared" si="820"/>
        <v>32283000</v>
      </c>
      <c r="S2634" s="16">
        <f t="shared" si="821"/>
        <v>3.0976055509091471E-4</v>
      </c>
      <c r="T2634" s="4">
        <f t="shared" si="832"/>
        <v>4.3985998822909891E-2</v>
      </c>
      <c r="U2634" s="4">
        <f t="shared" si="833"/>
        <v>4.3985998822909898E-2</v>
      </c>
      <c r="V2634" s="6">
        <f t="shared" si="822"/>
        <v>0</v>
      </c>
      <c r="W2634" s="16" t="str">
        <f t="shared" si="823"/>
        <v/>
      </c>
      <c r="X2634" s="4" t="str">
        <f t="shared" si="834"/>
        <v/>
      </c>
      <c r="Y2634" s="4" t="str">
        <f t="shared" si="824"/>
        <v/>
      </c>
      <c r="Z2634" s="4">
        <f t="shared" si="825"/>
        <v>5836000</v>
      </c>
      <c r="AA2634" s="16">
        <f t="shared" si="826"/>
        <v>1.7135023989033585E-3</v>
      </c>
      <c r="AB2634" s="15">
        <f t="shared" si="835"/>
        <v>0.2433173406442769</v>
      </c>
      <c r="AC2634" s="15">
        <f t="shared" si="836"/>
        <v>0.24331734064427696</v>
      </c>
      <c r="AD2634" s="4">
        <v>162390</v>
      </c>
      <c r="AE2634" s="26">
        <v>2510.34</v>
      </c>
      <c r="AF2634" s="26">
        <v>2510.34</v>
      </c>
      <c r="AG2634" s="4">
        <f t="shared" si="837"/>
        <v>2254000</v>
      </c>
      <c r="AH2634" s="16">
        <f t="shared" si="827"/>
        <v>4.4365572315882874E-3</v>
      </c>
      <c r="AI2634" s="15">
        <f t="shared" si="828"/>
        <v>0.62999112688553682</v>
      </c>
      <c r="AJ2634" s="15">
        <f t="shared" si="829"/>
        <v>0.62999112688553693</v>
      </c>
      <c r="AK2634" s="4">
        <f t="shared" si="830"/>
        <v>15073000</v>
      </c>
      <c r="AL2634" s="27">
        <f t="shared" si="831"/>
        <v>6.6343793538114506E-4</v>
      </c>
      <c r="AM2634" s="15">
        <f t="shared" si="838"/>
        <v>9.4208186824122603E-2</v>
      </c>
      <c r="AN2634" s="15">
        <f t="shared" si="839"/>
        <v>2.918198024474882E-5</v>
      </c>
    </row>
    <row r="2635" spans="1:40" x14ac:dyDescent="0.2">
      <c r="A2635" s="4" t="s">
        <v>4627</v>
      </c>
      <c r="B2635" s="3" t="s">
        <v>5</v>
      </c>
      <c r="C2635" s="6">
        <v>162390</v>
      </c>
      <c r="D2635" s="3" t="s">
        <v>624</v>
      </c>
      <c r="E2635" s="6">
        <v>162395</v>
      </c>
      <c r="F2635" s="3" t="s">
        <v>3451</v>
      </c>
      <c r="G2635" s="8">
        <v>10000</v>
      </c>
      <c r="H2635" s="6">
        <v>142</v>
      </c>
      <c r="I2635" s="6">
        <v>161732</v>
      </c>
      <c r="J2635" s="13">
        <v>45169</v>
      </c>
      <c r="K2635" s="9">
        <v>10000</v>
      </c>
      <c r="L2635" s="4" t="s">
        <v>4627</v>
      </c>
      <c r="M2635" s="4" t="s">
        <v>4632</v>
      </c>
      <c r="N2635" s="4">
        <f>VLOOKUP(I2635,BaseModelo!$A$2:$E$5075,5)</f>
        <v>7</v>
      </c>
      <c r="P2635" s="15">
        <v>142.00000000000003</v>
      </c>
      <c r="Q2635" s="4">
        <f>VLOOKUP(I2635,BaseModelo!$A$2:$E$5075,3)</f>
        <v>127</v>
      </c>
      <c r="R2635" s="4">
        <f t="shared" si="820"/>
        <v>32283000</v>
      </c>
      <c r="S2635" s="16">
        <f t="shared" si="821"/>
        <v>3.0976055509091471E-4</v>
      </c>
      <c r="T2635" s="4">
        <f t="shared" si="832"/>
        <v>4.3985998822909891E-2</v>
      </c>
      <c r="U2635" s="4">
        <f t="shared" si="833"/>
        <v>4.3985998822909898E-2</v>
      </c>
      <c r="V2635" s="6">
        <f t="shared" si="822"/>
        <v>0</v>
      </c>
      <c r="W2635" s="16" t="str">
        <f t="shared" si="823"/>
        <v/>
      </c>
      <c r="X2635" s="4" t="str">
        <f t="shared" si="834"/>
        <v/>
      </c>
      <c r="Y2635" s="4" t="str">
        <f t="shared" si="824"/>
        <v/>
      </c>
      <c r="Z2635" s="4">
        <f t="shared" si="825"/>
        <v>4022000</v>
      </c>
      <c r="AA2635" s="16">
        <f t="shared" si="826"/>
        <v>2.4863252113376429E-3</v>
      </c>
      <c r="AB2635" s="15">
        <f t="shared" si="835"/>
        <v>0.35305818000994527</v>
      </c>
      <c r="AC2635" s="15">
        <f t="shared" si="836"/>
        <v>0.35305818000994538</v>
      </c>
      <c r="AD2635" s="4">
        <v>162390</v>
      </c>
      <c r="AE2635" s="26">
        <v>2510.34</v>
      </c>
      <c r="AF2635" s="26">
        <v>2510.34</v>
      </c>
      <c r="AG2635" s="4">
        <f t="shared" si="837"/>
        <v>1778000</v>
      </c>
      <c r="AH2635" s="16">
        <f t="shared" si="827"/>
        <v>5.6242969628796397E-3</v>
      </c>
      <c r="AI2635" s="15">
        <f t="shared" si="828"/>
        <v>0.79865016872890882</v>
      </c>
      <c r="AJ2635" s="15">
        <f t="shared" si="829"/>
        <v>0.79865016872890904</v>
      </c>
      <c r="AK2635" s="4">
        <f t="shared" si="830"/>
        <v>15073000</v>
      </c>
      <c r="AL2635" s="27">
        <f t="shared" si="831"/>
        <v>6.6343793538114506E-4</v>
      </c>
      <c r="AM2635" s="15">
        <f t="shared" si="838"/>
        <v>9.4208186824122603E-2</v>
      </c>
      <c r="AN2635" s="15">
        <f t="shared" si="839"/>
        <v>2.918198024474882E-5</v>
      </c>
    </row>
    <row r="2636" spans="1:40" x14ac:dyDescent="0.2">
      <c r="A2636" s="4" t="s">
        <v>4628</v>
      </c>
      <c r="B2636" s="2" t="s">
        <v>12</v>
      </c>
      <c r="C2636" s="5">
        <v>162397</v>
      </c>
      <c r="D2636" s="2" t="s">
        <v>625</v>
      </c>
      <c r="E2636" s="5">
        <v>162398</v>
      </c>
      <c r="F2636" s="2" t="s">
        <v>3438</v>
      </c>
      <c r="G2636" s="7">
        <v>7000</v>
      </c>
      <c r="H2636" s="5">
        <v>142</v>
      </c>
      <c r="I2636" s="6">
        <v>161749</v>
      </c>
      <c r="J2636" s="13">
        <v>45169</v>
      </c>
      <c r="K2636" s="9">
        <v>7000</v>
      </c>
      <c r="L2636" s="4" t="s">
        <v>4628</v>
      </c>
      <c r="M2636" s="4" t="s">
        <v>4632</v>
      </c>
      <c r="N2636" s="4">
        <f>VLOOKUP(I2636,BaseModelo!$A$2:$E$5075,5)</f>
        <v>9</v>
      </c>
      <c r="P2636" s="15">
        <v>142.00000000000003</v>
      </c>
      <c r="Q2636" s="4">
        <f>VLOOKUP(I2636,BaseModelo!$A$2:$E$5075,3)</f>
        <v>147</v>
      </c>
      <c r="R2636" s="4">
        <f t="shared" si="820"/>
        <v>32283000</v>
      </c>
      <c r="S2636" s="16">
        <f t="shared" si="821"/>
        <v>2.168323885636403E-4</v>
      </c>
      <c r="T2636" s="4">
        <f t="shared" si="832"/>
        <v>3.0790199176036922E-2</v>
      </c>
      <c r="U2636" s="4">
        <f t="shared" si="833"/>
        <v>3.0790199176036929E-2</v>
      </c>
      <c r="V2636" s="6">
        <f t="shared" si="822"/>
        <v>0</v>
      </c>
      <c r="W2636" s="16" t="str">
        <f t="shared" si="823"/>
        <v/>
      </c>
      <c r="X2636" s="4" t="str">
        <f t="shared" si="834"/>
        <v/>
      </c>
      <c r="Y2636" s="4" t="str">
        <f t="shared" si="824"/>
        <v/>
      </c>
      <c r="Z2636" s="4">
        <f t="shared" si="825"/>
        <v>5305000</v>
      </c>
      <c r="AA2636" s="16">
        <f t="shared" si="826"/>
        <v>1.3195098963242225E-3</v>
      </c>
      <c r="AB2636" s="15">
        <f t="shared" si="835"/>
        <v>0.18737040527803958</v>
      </c>
      <c r="AC2636" s="15">
        <f t="shared" si="836"/>
        <v>0.18737040527803964</v>
      </c>
      <c r="AD2636" s="4">
        <v>162397</v>
      </c>
      <c r="AE2636" s="26">
        <v>1758.65</v>
      </c>
      <c r="AF2636" s="26">
        <v>1758.65</v>
      </c>
      <c r="AG2636" s="4">
        <f t="shared" si="837"/>
        <v>3095000</v>
      </c>
      <c r="AH2636" s="16">
        <f t="shared" si="827"/>
        <v>2.2617124394184169E-3</v>
      </c>
      <c r="AI2636" s="15">
        <f t="shared" si="828"/>
        <v>0.32116316639741521</v>
      </c>
      <c r="AJ2636" s="15">
        <f t="shared" si="829"/>
        <v>0.32116316639741527</v>
      </c>
      <c r="AK2636" s="4">
        <f t="shared" si="830"/>
        <v>16319000</v>
      </c>
      <c r="AL2636" s="27">
        <f t="shared" si="831"/>
        <v>4.289478521968258E-4</v>
      </c>
      <c r="AM2636" s="15">
        <f t="shared" si="838"/>
        <v>6.0910595011949266E-2</v>
      </c>
      <c r="AN2636" s="15">
        <f t="shared" si="839"/>
        <v>1.3207389805273516E-5</v>
      </c>
    </row>
    <row r="2637" spans="1:40" x14ac:dyDescent="0.2">
      <c r="A2637" s="4" t="s">
        <v>4628</v>
      </c>
      <c r="B2637" s="3" t="s">
        <v>12</v>
      </c>
      <c r="C2637" s="6">
        <v>162397</v>
      </c>
      <c r="D2637" s="3" t="s">
        <v>625</v>
      </c>
      <c r="E2637" s="6">
        <v>162537</v>
      </c>
      <c r="F2637" s="3" t="s">
        <v>3453</v>
      </c>
      <c r="G2637" s="8">
        <v>7000</v>
      </c>
      <c r="H2637" s="6">
        <v>142</v>
      </c>
      <c r="I2637" s="6">
        <v>161747</v>
      </c>
      <c r="J2637" s="13">
        <v>45169</v>
      </c>
      <c r="K2637" s="9">
        <v>7000</v>
      </c>
      <c r="L2637" s="4" t="s">
        <v>4628</v>
      </c>
      <c r="M2637" s="4" t="s">
        <v>4632</v>
      </c>
      <c r="N2637" s="4">
        <f>VLOOKUP(I2637,BaseModelo!$A$2:$E$5075,5)</f>
        <v>9</v>
      </c>
      <c r="P2637" s="15">
        <v>142.00000000000003</v>
      </c>
      <c r="Q2637" s="4">
        <f>VLOOKUP(I2637,BaseModelo!$A$2:$E$5075,3)</f>
        <v>147</v>
      </c>
      <c r="R2637" s="4">
        <f t="shared" si="820"/>
        <v>32283000</v>
      </c>
      <c r="S2637" s="16">
        <f t="shared" si="821"/>
        <v>2.168323885636403E-4</v>
      </c>
      <c r="T2637" s="4">
        <f t="shared" si="832"/>
        <v>3.0790199176036922E-2</v>
      </c>
      <c r="U2637" s="4">
        <f t="shared" si="833"/>
        <v>3.0790199176036929E-2</v>
      </c>
      <c r="V2637" s="6">
        <f t="shared" si="822"/>
        <v>0</v>
      </c>
      <c r="W2637" s="16" t="str">
        <f t="shared" si="823"/>
        <v/>
      </c>
      <c r="X2637" s="4" t="str">
        <f t="shared" si="834"/>
        <v/>
      </c>
      <c r="Y2637" s="4" t="str">
        <f t="shared" si="824"/>
        <v/>
      </c>
      <c r="Z2637" s="4">
        <f t="shared" si="825"/>
        <v>5305000</v>
      </c>
      <c r="AA2637" s="16">
        <f t="shared" si="826"/>
        <v>1.3195098963242225E-3</v>
      </c>
      <c r="AB2637" s="15">
        <f t="shared" si="835"/>
        <v>0.18737040527803958</v>
      </c>
      <c r="AC2637" s="15">
        <f t="shared" si="836"/>
        <v>0.18737040527803964</v>
      </c>
      <c r="AD2637" s="4">
        <v>162397</v>
      </c>
      <c r="AE2637" s="26">
        <v>1758.65</v>
      </c>
      <c r="AF2637" s="26">
        <v>1758.65</v>
      </c>
      <c r="AG2637" s="4">
        <f t="shared" si="837"/>
        <v>3095000</v>
      </c>
      <c r="AH2637" s="16">
        <f t="shared" si="827"/>
        <v>2.2617124394184169E-3</v>
      </c>
      <c r="AI2637" s="15">
        <f t="shared" si="828"/>
        <v>0.32116316639741521</v>
      </c>
      <c r="AJ2637" s="15">
        <f t="shared" si="829"/>
        <v>0.32116316639741527</v>
      </c>
      <c r="AK2637" s="4">
        <f t="shared" si="830"/>
        <v>16319000</v>
      </c>
      <c r="AL2637" s="27">
        <f t="shared" si="831"/>
        <v>4.289478521968258E-4</v>
      </c>
      <c r="AM2637" s="15">
        <f t="shared" si="838"/>
        <v>6.0910595011949266E-2</v>
      </c>
      <c r="AN2637" s="15">
        <f t="shared" si="839"/>
        <v>1.3207389805273516E-5</v>
      </c>
    </row>
    <row r="2638" spans="1:40" x14ac:dyDescent="0.2">
      <c r="A2638" s="4" t="s">
        <v>4628</v>
      </c>
      <c r="B2638" s="3" t="s">
        <v>12</v>
      </c>
      <c r="C2638" s="6">
        <v>162397</v>
      </c>
      <c r="D2638" s="3" t="s">
        <v>625</v>
      </c>
      <c r="E2638" s="6">
        <v>162538</v>
      </c>
      <c r="F2638" s="3" t="s">
        <v>3454</v>
      </c>
      <c r="G2638" s="8">
        <v>7000</v>
      </c>
      <c r="H2638" s="6">
        <v>142</v>
      </c>
      <c r="I2638" s="6">
        <v>161787</v>
      </c>
      <c r="J2638" s="13">
        <v>45169</v>
      </c>
      <c r="K2638" s="9">
        <v>7000</v>
      </c>
      <c r="L2638" s="4" t="s">
        <v>4628</v>
      </c>
      <c r="M2638" s="4" t="s">
        <v>4632</v>
      </c>
      <c r="N2638" s="4">
        <f>VLOOKUP(I2638,BaseModelo!$A$2:$E$5075,5)</f>
        <v>9</v>
      </c>
      <c r="P2638" s="15">
        <v>142.00000000000003</v>
      </c>
      <c r="Q2638" s="4">
        <f>VLOOKUP(I2638,BaseModelo!$A$2:$E$5075,3)</f>
        <v>147</v>
      </c>
      <c r="R2638" s="4">
        <f t="shared" si="820"/>
        <v>32283000</v>
      </c>
      <c r="S2638" s="16">
        <f t="shared" si="821"/>
        <v>2.168323885636403E-4</v>
      </c>
      <c r="T2638" s="4">
        <f t="shared" si="832"/>
        <v>3.0790199176036922E-2</v>
      </c>
      <c r="U2638" s="4">
        <f t="shared" si="833"/>
        <v>3.0790199176036929E-2</v>
      </c>
      <c r="V2638" s="6">
        <f t="shared" si="822"/>
        <v>0</v>
      </c>
      <c r="W2638" s="16" t="str">
        <f t="shared" si="823"/>
        <v/>
      </c>
      <c r="X2638" s="4" t="str">
        <f t="shared" si="834"/>
        <v/>
      </c>
      <c r="Y2638" s="4" t="str">
        <f t="shared" si="824"/>
        <v/>
      </c>
      <c r="Z2638" s="4">
        <f t="shared" si="825"/>
        <v>5305000</v>
      </c>
      <c r="AA2638" s="16">
        <f t="shared" si="826"/>
        <v>1.3195098963242225E-3</v>
      </c>
      <c r="AB2638" s="15">
        <f t="shared" si="835"/>
        <v>0.18737040527803958</v>
      </c>
      <c r="AC2638" s="15">
        <f t="shared" si="836"/>
        <v>0.18737040527803964</v>
      </c>
      <c r="AD2638" s="4">
        <v>162397</v>
      </c>
      <c r="AE2638" s="26">
        <v>1758.65</v>
      </c>
      <c r="AF2638" s="26">
        <v>1758.65</v>
      </c>
      <c r="AG2638" s="4">
        <f t="shared" si="837"/>
        <v>3095000</v>
      </c>
      <c r="AH2638" s="16">
        <f t="shared" si="827"/>
        <v>2.2617124394184169E-3</v>
      </c>
      <c r="AI2638" s="15">
        <f t="shared" si="828"/>
        <v>0.32116316639741521</v>
      </c>
      <c r="AJ2638" s="15">
        <f t="shared" si="829"/>
        <v>0.32116316639741527</v>
      </c>
      <c r="AK2638" s="4">
        <f t="shared" si="830"/>
        <v>16319000</v>
      </c>
      <c r="AL2638" s="27">
        <f t="shared" si="831"/>
        <v>4.289478521968258E-4</v>
      </c>
      <c r="AM2638" s="15">
        <f t="shared" si="838"/>
        <v>6.0910595011949266E-2</v>
      </c>
      <c r="AN2638" s="15">
        <f t="shared" si="839"/>
        <v>1.3207389805273516E-5</v>
      </c>
    </row>
    <row r="2639" spans="1:40" x14ac:dyDescent="0.2">
      <c r="A2639" s="4" t="s">
        <v>4628</v>
      </c>
      <c r="B2639" s="3" t="s">
        <v>12</v>
      </c>
      <c r="C2639" s="6">
        <v>162397</v>
      </c>
      <c r="D2639" s="3" t="s">
        <v>625</v>
      </c>
      <c r="E2639" s="6">
        <v>162541</v>
      </c>
      <c r="F2639" s="3" t="s">
        <v>3455</v>
      </c>
      <c r="G2639" s="8">
        <v>7000</v>
      </c>
      <c r="H2639" s="6">
        <v>142</v>
      </c>
      <c r="I2639" s="6">
        <v>161810</v>
      </c>
      <c r="J2639" s="13">
        <v>45169</v>
      </c>
      <c r="K2639" s="9">
        <v>7000</v>
      </c>
      <c r="L2639" s="4" t="s">
        <v>4628</v>
      </c>
      <c r="M2639" s="4" t="s">
        <v>4632</v>
      </c>
      <c r="N2639" s="4">
        <f>VLOOKUP(I2639,BaseModelo!$A$2:$E$5075,5)</f>
        <v>10</v>
      </c>
      <c r="P2639" s="15">
        <v>142.00000000000003</v>
      </c>
      <c r="Q2639" s="4">
        <f>VLOOKUP(I2639,BaseModelo!$A$2:$E$5075,3)</f>
        <v>0</v>
      </c>
      <c r="R2639" s="4">
        <f t="shared" si="820"/>
        <v>32283000</v>
      </c>
      <c r="S2639" s="16">
        <f t="shared" si="821"/>
        <v>2.168323885636403E-4</v>
      </c>
      <c r="T2639" s="4">
        <f t="shared" si="832"/>
        <v>3.0790199176036922E-2</v>
      </c>
      <c r="U2639" s="4">
        <f t="shared" si="833"/>
        <v>3.0790199176036929E-2</v>
      </c>
      <c r="V2639" s="6">
        <f t="shared" si="822"/>
        <v>0</v>
      </c>
      <c r="W2639" s="16" t="str">
        <f t="shared" si="823"/>
        <v/>
      </c>
      <c r="X2639" s="4" t="str">
        <f t="shared" si="834"/>
        <v/>
      </c>
      <c r="Y2639" s="4" t="str">
        <f t="shared" si="824"/>
        <v/>
      </c>
      <c r="Z2639" s="4">
        <f t="shared" si="825"/>
        <v>4121000</v>
      </c>
      <c r="AA2639" s="16">
        <f t="shared" si="826"/>
        <v>1.6986168405726766E-3</v>
      </c>
      <c r="AB2639" s="15">
        <f t="shared" si="835"/>
        <v>0.24120359136132008</v>
      </c>
      <c r="AC2639" s="15">
        <f t="shared" si="836"/>
        <v>0.24120359136132014</v>
      </c>
      <c r="AD2639" s="4">
        <v>162397</v>
      </c>
      <c r="AE2639" s="26">
        <v>1758.65</v>
      </c>
      <c r="AF2639" s="26">
        <v>1758.65</v>
      </c>
      <c r="AG2639" s="4">
        <f t="shared" si="837"/>
        <v>1846000</v>
      </c>
      <c r="AH2639" s="16">
        <f t="shared" si="827"/>
        <v>3.791982665222102E-3</v>
      </c>
      <c r="AI2639" s="15">
        <f t="shared" si="828"/>
        <v>0.53846153846153844</v>
      </c>
      <c r="AJ2639" s="15">
        <f t="shared" si="829"/>
        <v>0.53846153846153855</v>
      </c>
      <c r="AK2639" s="4">
        <f t="shared" si="830"/>
        <v>16319000</v>
      </c>
      <c r="AL2639" s="27">
        <f t="shared" si="831"/>
        <v>4.289478521968258E-4</v>
      </c>
      <c r="AM2639" s="15">
        <f t="shared" si="838"/>
        <v>6.0910595011949266E-2</v>
      </c>
      <c r="AN2639" s="15">
        <f t="shared" si="839"/>
        <v>1.3207389805273516E-5</v>
      </c>
    </row>
    <row r="2640" spans="1:40" x14ac:dyDescent="0.2">
      <c r="A2640" s="4" t="s">
        <v>4628</v>
      </c>
      <c r="B2640" s="3" t="s">
        <v>12</v>
      </c>
      <c r="C2640" s="6">
        <v>162397</v>
      </c>
      <c r="D2640" s="3" t="s">
        <v>625</v>
      </c>
      <c r="E2640" s="6">
        <v>162542</v>
      </c>
      <c r="F2640" s="3" t="s">
        <v>3456</v>
      </c>
      <c r="G2640" s="8">
        <v>7000</v>
      </c>
      <c r="H2640" s="6">
        <v>142</v>
      </c>
      <c r="I2640" s="6">
        <v>161799</v>
      </c>
      <c r="J2640" s="13">
        <v>45169</v>
      </c>
      <c r="K2640" s="9">
        <v>7000</v>
      </c>
      <c r="L2640" s="4" t="s">
        <v>4628</v>
      </c>
      <c r="M2640" s="4" t="s">
        <v>4632</v>
      </c>
      <c r="N2640" s="4">
        <f>VLOOKUP(I2640,BaseModelo!$A$2:$E$5075,5)</f>
        <v>9</v>
      </c>
      <c r="P2640" s="15">
        <v>142.00000000000003</v>
      </c>
      <c r="Q2640" s="4">
        <f>VLOOKUP(I2640,BaseModelo!$A$2:$E$5075,3)</f>
        <v>147</v>
      </c>
      <c r="R2640" s="4">
        <f t="shared" si="820"/>
        <v>32283000</v>
      </c>
      <c r="S2640" s="16">
        <f t="shared" si="821"/>
        <v>2.168323885636403E-4</v>
      </c>
      <c r="T2640" s="4">
        <f t="shared" si="832"/>
        <v>3.0790199176036922E-2</v>
      </c>
      <c r="U2640" s="4">
        <f t="shared" si="833"/>
        <v>3.0790199176036929E-2</v>
      </c>
      <c r="V2640" s="6">
        <f t="shared" si="822"/>
        <v>0</v>
      </c>
      <c r="W2640" s="16" t="str">
        <f t="shared" si="823"/>
        <v/>
      </c>
      <c r="X2640" s="4" t="str">
        <f t="shared" si="834"/>
        <v/>
      </c>
      <c r="Y2640" s="4" t="str">
        <f t="shared" si="824"/>
        <v/>
      </c>
      <c r="Z2640" s="4">
        <f t="shared" si="825"/>
        <v>5305000</v>
      </c>
      <c r="AA2640" s="16">
        <f t="shared" si="826"/>
        <v>1.3195098963242225E-3</v>
      </c>
      <c r="AB2640" s="15">
        <f t="shared" si="835"/>
        <v>0.18737040527803958</v>
      </c>
      <c r="AC2640" s="15">
        <f t="shared" si="836"/>
        <v>0.18737040527803964</v>
      </c>
      <c r="AD2640" s="4">
        <v>162397</v>
      </c>
      <c r="AE2640" s="26">
        <v>1758.65</v>
      </c>
      <c r="AF2640" s="26">
        <v>1758.65</v>
      </c>
      <c r="AG2640" s="4">
        <f t="shared" si="837"/>
        <v>3095000</v>
      </c>
      <c r="AH2640" s="16">
        <f t="shared" si="827"/>
        <v>2.2617124394184169E-3</v>
      </c>
      <c r="AI2640" s="15">
        <f t="shared" si="828"/>
        <v>0.32116316639741521</v>
      </c>
      <c r="AJ2640" s="15">
        <f t="shared" si="829"/>
        <v>0.32116316639741527</v>
      </c>
      <c r="AK2640" s="4">
        <f t="shared" si="830"/>
        <v>16319000</v>
      </c>
      <c r="AL2640" s="27">
        <f t="shared" si="831"/>
        <v>4.289478521968258E-4</v>
      </c>
      <c r="AM2640" s="15">
        <f t="shared" si="838"/>
        <v>6.0910595011949266E-2</v>
      </c>
      <c r="AN2640" s="15">
        <f t="shared" si="839"/>
        <v>1.3207389805273516E-5</v>
      </c>
    </row>
    <row r="2641" spans="1:40" x14ac:dyDescent="0.2">
      <c r="A2641" s="4" t="s">
        <v>4627</v>
      </c>
      <c r="B2641" s="2" t="s">
        <v>3</v>
      </c>
      <c r="C2641" s="5">
        <v>162407</v>
      </c>
      <c r="D2641" s="2" t="s">
        <v>623</v>
      </c>
      <c r="E2641" s="5">
        <v>162409</v>
      </c>
      <c r="F2641" s="2" t="s">
        <v>3437</v>
      </c>
      <c r="G2641" s="7">
        <v>8000</v>
      </c>
      <c r="H2641" s="5">
        <v>142</v>
      </c>
      <c r="I2641" s="6">
        <v>161871</v>
      </c>
      <c r="J2641" s="13">
        <v>45169</v>
      </c>
      <c r="K2641" s="9">
        <v>5268.0043652528184</v>
      </c>
      <c r="L2641" s="4" t="s">
        <v>4627</v>
      </c>
      <c r="M2641" s="4" t="s">
        <v>4632</v>
      </c>
      <c r="N2641" s="4">
        <f>VLOOKUP(I2641,BaseModelo!$A$2:$E$5075,5)</f>
        <v>2</v>
      </c>
      <c r="P2641" s="15">
        <v>142.00000000000003</v>
      </c>
      <c r="Q2641" s="4">
        <f>VLOOKUP(I2641,BaseModelo!$A$2:$E$5075,3)</f>
        <v>100</v>
      </c>
      <c r="R2641" s="4">
        <f t="shared" si="820"/>
        <v>32283000</v>
      </c>
      <c r="S2641" s="16">
        <f t="shared" si="821"/>
        <v>2.4780844407273179E-4</v>
      </c>
      <c r="T2641" s="4">
        <f t="shared" si="832"/>
        <v>3.5188799058327912E-2</v>
      </c>
      <c r="U2641" s="4">
        <f t="shared" si="833"/>
        <v>3.5188799058327919E-2</v>
      </c>
      <c r="V2641" s="6">
        <f t="shared" si="822"/>
        <v>0</v>
      </c>
      <c r="W2641" s="16" t="str">
        <f t="shared" si="823"/>
        <v/>
      </c>
      <c r="X2641" s="4" t="str">
        <f t="shared" si="834"/>
        <v/>
      </c>
      <c r="Y2641" s="4" t="str">
        <f t="shared" si="824"/>
        <v/>
      </c>
      <c r="Z2641" s="4">
        <f t="shared" si="825"/>
        <v>1578000</v>
      </c>
      <c r="AA2641" s="16">
        <f t="shared" si="826"/>
        <v>5.0697084917617234E-3</v>
      </c>
      <c r="AB2641" s="15">
        <f t="shared" si="835"/>
        <v>0.71989860583016474</v>
      </c>
      <c r="AC2641" s="15">
        <f t="shared" si="836"/>
        <v>0.71989860583016485</v>
      </c>
      <c r="AD2641" s="4">
        <v>162407</v>
      </c>
      <c r="AE2641" s="26">
        <v>2013.74</v>
      </c>
      <c r="AF2641" s="26">
        <v>2000.6286549214374</v>
      </c>
      <c r="AG2641" s="4">
        <f t="shared" si="837"/>
        <v>681000</v>
      </c>
      <c r="AH2641" s="16">
        <f t="shared" si="827"/>
        <v>1.1747430249632892E-2</v>
      </c>
      <c r="AI2641" s="15">
        <f t="shared" si="828"/>
        <v>1.6681350954478706</v>
      </c>
      <c r="AJ2641" s="15">
        <f t="shared" si="829"/>
        <v>1.6681350954478711</v>
      </c>
      <c r="AK2641" s="4">
        <f t="shared" si="830"/>
        <v>15073000</v>
      </c>
      <c r="AL2641" s="27">
        <f t="shared" si="831"/>
        <v>5.3075034830491602E-4</v>
      </c>
      <c r="AM2641" s="15">
        <f t="shared" si="838"/>
        <v>7.5366549459298077E-2</v>
      </c>
      <c r="AN2641" s="15">
        <f t="shared" si="839"/>
        <v>1.8676467356639244E-5</v>
      </c>
    </row>
    <row r="2642" spans="1:40" x14ac:dyDescent="0.2">
      <c r="A2642" s="4" t="s">
        <v>4627</v>
      </c>
      <c r="B2642" s="3" t="s">
        <v>3</v>
      </c>
      <c r="C2642" s="6">
        <v>162407</v>
      </c>
      <c r="D2642" s="3" t="s">
        <v>623</v>
      </c>
      <c r="E2642" s="6">
        <v>162411</v>
      </c>
      <c r="F2642" s="3" t="s">
        <v>3443</v>
      </c>
      <c r="G2642" s="8">
        <v>6000</v>
      </c>
      <c r="H2642" s="6">
        <v>142</v>
      </c>
      <c r="I2642" s="6">
        <v>161709</v>
      </c>
      <c r="J2642" s="13">
        <v>45169</v>
      </c>
      <c r="K2642" s="9">
        <v>3951.0032739396138</v>
      </c>
      <c r="L2642" s="4" t="s">
        <v>4627</v>
      </c>
      <c r="M2642" s="4" t="s">
        <v>4632</v>
      </c>
      <c r="N2642" s="4">
        <f>VLOOKUP(I2642,BaseModelo!$A$2:$E$5075,5)</f>
        <v>7</v>
      </c>
      <c r="P2642" s="15">
        <v>142.00000000000003</v>
      </c>
      <c r="Q2642" s="4">
        <f>VLOOKUP(I2642,BaseModelo!$A$2:$E$5075,3)</f>
        <v>127</v>
      </c>
      <c r="R2642" s="4">
        <f t="shared" si="820"/>
        <v>32283000</v>
      </c>
      <c r="S2642" s="16">
        <f t="shared" si="821"/>
        <v>1.8585633305454884E-4</v>
      </c>
      <c r="T2642" s="4">
        <f t="shared" si="832"/>
        <v>2.6391599293745936E-2</v>
      </c>
      <c r="U2642" s="4">
        <f t="shared" si="833"/>
        <v>2.6391599293745942E-2</v>
      </c>
      <c r="V2642" s="6">
        <f t="shared" si="822"/>
        <v>0</v>
      </c>
      <c r="W2642" s="16" t="str">
        <f t="shared" si="823"/>
        <v/>
      </c>
      <c r="X2642" s="4" t="str">
        <f t="shared" si="834"/>
        <v/>
      </c>
      <c r="Y2642" s="4" t="str">
        <f t="shared" si="824"/>
        <v/>
      </c>
      <c r="Z2642" s="4">
        <f t="shared" si="825"/>
        <v>4022000</v>
      </c>
      <c r="AA2642" s="16">
        <f t="shared" si="826"/>
        <v>1.4917951268025858E-3</v>
      </c>
      <c r="AB2642" s="15">
        <f t="shared" si="835"/>
        <v>0.21183490800596719</v>
      </c>
      <c r="AC2642" s="15">
        <f t="shared" si="836"/>
        <v>0.21183490800596722</v>
      </c>
      <c r="AD2642" s="4">
        <v>162407</v>
      </c>
      <c r="AE2642" s="26">
        <v>1503.37</v>
      </c>
      <c r="AF2642" s="26">
        <v>1493.5816445763808</v>
      </c>
      <c r="AG2642" s="4">
        <f t="shared" si="837"/>
        <v>1778000</v>
      </c>
      <c r="AH2642" s="16">
        <f t="shared" si="827"/>
        <v>3.3745781777277839E-3</v>
      </c>
      <c r="AI2642" s="15">
        <f t="shared" si="828"/>
        <v>0.47919010123734529</v>
      </c>
      <c r="AJ2642" s="15">
        <f t="shared" si="829"/>
        <v>0.4791901012373454</v>
      </c>
      <c r="AK2642" s="4">
        <f t="shared" si="830"/>
        <v>15073000</v>
      </c>
      <c r="AL2642" s="27">
        <f t="shared" si="831"/>
        <v>3.9806276122868704E-4</v>
      </c>
      <c r="AM2642" s="15">
        <f t="shared" si="838"/>
        <v>5.6524912094473558E-2</v>
      </c>
      <c r="AN2642" s="15">
        <f t="shared" si="839"/>
        <v>1.0505512888109577E-5</v>
      </c>
    </row>
    <row r="2643" spans="1:40" x14ac:dyDescent="0.2">
      <c r="A2643" s="4" t="s">
        <v>4627</v>
      </c>
      <c r="B2643" s="3" t="s">
        <v>3</v>
      </c>
      <c r="C2643" s="6">
        <v>162407</v>
      </c>
      <c r="D2643" s="3" t="s">
        <v>623</v>
      </c>
      <c r="E2643" s="6">
        <v>162408</v>
      </c>
      <c r="F2643" s="3" t="s">
        <v>3444</v>
      </c>
      <c r="G2643" s="8">
        <v>6000</v>
      </c>
      <c r="H2643" s="6">
        <v>142</v>
      </c>
      <c r="I2643" s="6">
        <v>160410</v>
      </c>
      <c r="J2643" s="13">
        <v>45169</v>
      </c>
      <c r="K2643" s="9">
        <v>3951.0032739396138</v>
      </c>
      <c r="L2643" s="4" t="s">
        <v>4627</v>
      </c>
      <c r="M2643" s="4" t="s">
        <v>4632</v>
      </c>
      <c r="N2643" s="4">
        <f>VLOOKUP(I2643,BaseModelo!$A$2:$E$5075,5)</f>
        <v>4</v>
      </c>
      <c r="P2643" s="15">
        <v>142.00000000000003</v>
      </c>
      <c r="Q2643" s="4">
        <f>VLOOKUP(I2643,BaseModelo!$A$2:$E$5075,3)</f>
        <v>110</v>
      </c>
      <c r="R2643" s="4">
        <f t="shared" si="820"/>
        <v>32283000</v>
      </c>
      <c r="S2643" s="16">
        <f t="shared" si="821"/>
        <v>1.8585633305454884E-4</v>
      </c>
      <c r="T2643" s="4">
        <f t="shared" si="832"/>
        <v>2.6391599293745936E-2</v>
      </c>
      <c r="U2643" s="4">
        <f t="shared" si="833"/>
        <v>2.6391599293745942E-2</v>
      </c>
      <c r="V2643" s="6">
        <f t="shared" si="822"/>
        <v>0</v>
      </c>
      <c r="W2643" s="16" t="str">
        <f t="shared" si="823"/>
        <v/>
      </c>
      <c r="X2643" s="4" t="str">
        <f t="shared" si="834"/>
        <v/>
      </c>
      <c r="Y2643" s="4" t="str">
        <f t="shared" si="824"/>
        <v/>
      </c>
      <c r="Z2643" s="4">
        <f t="shared" si="825"/>
        <v>2331000</v>
      </c>
      <c r="AA2643" s="16">
        <f t="shared" si="826"/>
        <v>2.5740025740025739E-3</v>
      </c>
      <c r="AB2643" s="15">
        <f t="shared" si="835"/>
        <v>0.36550836550836552</v>
      </c>
      <c r="AC2643" s="15">
        <f t="shared" si="836"/>
        <v>0.36550836550836557</v>
      </c>
      <c r="AD2643" s="4">
        <v>162407</v>
      </c>
      <c r="AE2643" s="26">
        <v>737.24</v>
      </c>
      <c r="AF2643" s="26">
        <v>732.43987285065623</v>
      </c>
      <c r="AG2643" s="4">
        <f t="shared" si="837"/>
        <v>1421000</v>
      </c>
      <c r="AH2643" s="16">
        <f t="shared" si="827"/>
        <v>4.22237860661506E-3</v>
      </c>
      <c r="AI2643" s="15">
        <f t="shared" si="828"/>
        <v>0.59957776213933855</v>
      </c>
      <c r="AJ2643" s="15">
        <f t="shared" si="829"/>
        <v>0.59957776213933867</v>
      </c>
      <c r="AK2643" s="4">
        <f t="shared" si="830"/>
        <v>15073000</v>
      </c>
      <c r="AL2643" s="27">
        <f t="shared" si="831"/>
        <v>3.9806276122868704E-4</v>
      </c>
      <c r="AM2643" s="15">
        <f t="shared" si="838"/>
        <v>5.6524912094473558E-2</v>
      </c>
      <c r="AN2643" s="15">
        <f t="shared" si="839"/>
        <v>1.0505512888109577E-5</v>
      </c>
    </row>
    <row r="2644" spans="1:40" x14ac:dyDescent="0.2">
      <c r="A2644" s="4" t="s">
        <v>4627</v>
      </c>
      <c r="B2644" s="3" t="s">
        <v>3</v>
      </c>
      <c r="C2644" s="6">
        <v>162407</v>
      </c>
      <c r="D2644" s="3" t="s">
        <v>623</v>
      </c>
      <c r="E2644" s="6">
        <v>162410</v>
      </c>
      <c r="F2644" s="3" t="s">
        <v>3445</v>
      </c>
      <c r="G2644" s="8">
        <v>6000</v>
      </c>
      <c r="H2644" s="6">
        <v>142</v>
      </c>
      <c r="I2644" s="6">
        <v>161697</v>
      </c>
      <c r="J2644" s="13">
        <v>45169</v>
      </c>
      <c r="K2644" s="9">
        <v>3951.0032739396138</v>
      </c>
      <c r="L2644" s="4" t="s">
        <v>4627</v>
      </c>
      <c r="M2644" s="4" t="s">
        <v>4632</v>
      </c>
      <c r="N2644" s="4">
        <f>VLOOKUP(I2644,BaseModelo!$A$2:$E$5075,5)</f>
        <v>1</v>
      </c>
      <c r="P2644" s="15">
        <v>142.00000000000003</v>
      </c>
      <c r="Q2644" s="4">
        <f>VLOOKUP(I2644,BaseModelo!$A$2:$E$5075,3)</f>
        <v>90</v>
      </c>
      <c r="R2644" s="4">
        <f t="shared" si="820"/>
        <v>32283000</v>
      </c>
      <c r="S2644" s="16">
        <f t="shared" si="821"/>
        <v>1.8585633305454884E-4</v>
      </c>
      <c r="T2644" s="4">
        <f t="shared" si="832"/>
        <v>2.6391599293745936E-2</v>
      </c>
      <c r="U2644" s="4">
        <f t="shared" si="833"/>
        <v>2.6391599293745942E-2</v>
      </c>
      <c r="V2644" s="6">
        <f t="shared" si="822"/>
        <v>0</v>
      </c>
      <c r="W2644" s="16" t="str">
        <f t="shared" si="823"/>
        <v/>
      </c>
      <c r="X2644" s="4" t="str">
        <f t="shared" si="834"/>
        <v/>
      </c>
      <c r="Y2644" s="4" t="str">
        <f t="shared" si="824"/>
        <v/>
      </c>
      <c r="Z2644" s="4">
        <f t="shared" si="825"/>
        <v>771000</v>
      </c>
      <c r="AA2644" s="16">
        <f t="shared" si="826"/>
        <v>7.7821011673151752E-3</v>
      </c>
      <c r="AB2644" s="15">
        <f t="shared" si="835"/>
        <v>1.1050583657587549</v>
      </c>
      <c r="AC2644" s="15">
        <f t="shared" si="836"/>
        <v>1.1050583657587552</v>
      </c>
      <c r="AD2644" s="4">
        <v>162407</v>
      </c>
      <c r="AE2644" s="26">
        <v>1503.37</v>
      </c>
      <c r="AF2644" s="26">
        <v>1493.5816445763808</v>
      </c>
      <c r="AG2644" s="4">
        <f t="shared" si="837"/>
        <v>681000</v>
      </c>
      <c r="AH2644" s="16">
        <f t="shared" si="827"/>
        <v>8.8105726872246704E-3</v>
      </c>
      <c r="AI2644" s="15">
        <f t="shared" si="828"/>
        <v>1.2511013215859033</v>
      </c>
      <c r="AJ2644" s="15">
        <f t="shared" si="829"/>
        <v>1.2511013215859035</v>
      </c>
      <c r="AK2644" s="4">
        <f t="shared" si="830"/>
        <v>15073000</v>
      </c>
      <c r="AL2644" s="27">
        <f t="shared" si="831"/>
        <v>3.9806276122868704E-4</v>
      </c>
      <c r="AM2644" s="15">
        <f t="shared" si="838"/>
        <v>5.6524912094473558E-2</v>
      </c>
      <c r="AN2644" s="15">
        <f t="shared" si="839"/>
        <v>1.0505512888109577E-5</v>
      </c>
    </row>
    <row r="2645" spans="1:40" x14ac:dyDescent="0.2">
      <c r="A2645" s="4" t="s">
        <v>4627</v>
      </c>
      <c r="B2645" s="3" t="s">
        <v>3</v>
      </c>
      <c r="C2645" s="6">
        <v>162407</v>
      </c>
      <c r="D2645" s="3" t="s">
        <v>623</v>
      </c>
      <c r="E2645" s="6">
        <v>162412</v>
      </c>
      <c r="F2645" s="3" t="s">
        <v>3446</v>
      </c>
      <c r="G2645" s="8">
        <v>6000</v>
      </c>
      <c r="H2645" s="6">
        <v>142</v>
      </c>
      <c r="I2645" s="6">
        <v>161711</v>
      </c>
      <c r="J2645" s="13">
        <v>45169</v>
      </c>
      <c r="K2645" s="9">
        <v>3951.0032739396138</v>
      </c>
      <c r="L2645" s="4" t="s">
        <v>4627</v>
      </c>
      <c r="M2645" s="4" t="s">
        <v>4632</v>
      </c>
      <c r="N2645" s="4">
        <f>VLOOKUP(I2645,BaseModelo!$A$2:$E$5075,5)</f>
        <v>1</v>
      </c>
      <c r="P2645" s="15">
        <v>142.00000000000003</v>
      </c>
      <c r="Q2645" s="4">
        <f>VLOOKUP(I2645,BaseModelo!$A$2:$E$5075,3)</f>
        <v>90</v>
      </c>
      <c r="R2645" s="4">
        <f t="shared" si="820"/>
        <v>32283000</v>
      </c>
      <c r="S2645" s="16">
        <f t="shared" si="821"/>
        <v>1.8585633305454884E-4</v>
      </c>
      <c r="T2645" s="4">
        <f t="shared" si="832"/>
        <v>2.6391599293745936E-2</v>
      </c>
      <c r="U2645" s="4">
        <f t="shared" si="833"/>
        <v>2.6391599293745942E-2</v>
      </c>
      <c r="V2645" s="6">
        <f t="shared" si="822"/>
        <v>0</v>
      </c>
      <c r="W2645" s="16" t="str">
        <f t="shared" si="823"/>
        <v/>
      </c>
      <c r="X2645" s="4" t="str">
        <f t="shared" si="834"/>
        <v/>
      </c>
      <c r="Y2645" s="4" t="str">
        <f t="shared" si="824"/>
        <v/>
      </c>
      <c r="Z2645" s="4">
        <f t="shared" si="825"/>
        <v>771000</v>
      </c>
      <c r="AA2645" s="16">
        <f t="shared" si="826"/>
        <v>7.7821011673151752E-3</v>
      </c>
      <c r="AB2645" s="15">
        <f t="shared" si="835"/>
        <v>1.1050583657587549</v>
      </c>
      <c r="AC2645" s="15">
        <f t="shared" si="836"/>
        <v>1.1050583657587552</v>
      </c>
      <c r="AD2645" s="4">
        <v>162407</v>
      </c>
      <c r="AE2645" s="26">
        <v>737.24</v>
      </c>
      <c r="AF2645" s="26">
        <v>732.43987285065623</v>
      </c>
      <c r="AG2645" s="4">
        <f t="shared" si="837"/>
        <v>681000</v>
      </c>
      <c r="AH2645" s="16">
        <f t="shared" si="827"/>
        <v>8.8105726872246704E-3</v>
      </c>
      <c r="AI2645" s="15">
        <f t="shared" si="828"/>
        <v>1.2511013215859033</v>
      </c>
      <c r="AJ2645" s="15">
        <f t="shared" si="829"/>
        <v>1.2511013215859035</v>
      </c>
      <c r="AK2645" s="4">
        <f t="shared" si="830"/>
        <v>15073000</v>
      </c>
      <c r="AL2645" s="27">
        <f t="shared" si="831"/>
        <v>3.9806276122868704E-4</v>
      </c>
      <c r="AM2645" s="15">
        <f t="shared" si="838"/>
        <v>5.6524912094473558E-2</v>
      </c>
      <c r="AN2645" s="15">
        <f t="shared" si="839"/>
        <v>1.0505512888109577E-5</v>
      </c>
    </row>
    <row r="2646" spans="1:40" x14ac:dyDescent="0.2">
      <c r="A2646" s="4" t="s">
        <v>4627</v>
      </c>
      <c r="B2646" s="3" t="s">
        <v>3</v>
      </c>
      <c r="C2646" s="6">
        <v>162407</v>
      </c>
      <c r="D2646" s="3" t="s">
        <v>623</v>
      </c>
      <c r="E2646" s="6">
        <v>162413</v>
      </c>
      <c r="F2646" s="3" t="s">
        <v>3447</v>
      </c>
      <c r="G2646" s="8">
        <v>6000</v>
      </c>
      <c r="H2646" s="6">
        <v>142</v>
      </c>
      <c r="I2646" s="6">
        <v>160413</v>
      </c>
      <c r="J2646" s="13">
        <v>45169</v>
      </c>
      <c r="K2646" s="9">
        <v>3951.0032739396138</v>
      </c>
      <c r="L2646" s="4" t="s">
        <v>4627</v>
      </c>
      <c r="M2646" s="4" t="s">
        <v>4632</v>
      </c>
      <c r="N2646" s="4">
        <f>VLOOKUP(I2646,BaseModelo!$A$2:$E$5075,5)</f>
        <v>4</v>
      </c>
      <c r="P2646" s="15">
        <v>142.00000000000003</v>
      </c>
      <c r="Q2646" s="4">
        <f>VLOOKUP(I2646,BaseModelo!$A$2:$E$5075,3)</f>
        <v>110</v>
      </c>
      <c r="R2646" s="4">
        <f t="shared" si="820"/>
        <v>32283000</v>
      </c>
      <c r="S2646" s="16">
        <f t="shared" si="821"/>
        <v>1.8585633305454884E-4</v>
      </c>
      <c r="T2646" s="4">
        <f t="shared" si="832"/>
        <v>2.6391599293745936E-2</v>
      </c>
      <c r="U2646" s="4">
        <f t="shared" si="833"/>
        <v>2.6391599293745942E-2</v>
      </c>
      <c r="V2646" s="6">
        <f t="shared" si="822"/>
        <v>0</v>
      </c>
      <c r="W2646" s="16" t="str">
        <f t="shared" si="823"/>
        <v/>
      </c>
      <c r="X2646" s="4" t="str">
        <f t="shared" si="834"/>
        <v/>
      </c>
      <c r="Y2646" s="4" t="str">
        <f t="shared" si="824"/>
        <v/>
      </c>
      <c r="Z2646" s="4">
        <f t="shared" si="825"/>
        <v>2331000</v>
      </c>
      <c r="AA2646" s="16">
        <f t="shared" si="826"/>
        <v>2.5740025740025739E-3</v>
      </c>
      <c r="AB2646" s="15">
        <f t="shared" si="835"/>
        <v>0.36550836550836552</v>
      </c>
      <c r="AC2646" s="15">
        <f t="shared" si="836"/>
        <v>0.36550836550836557</v>
      </c>
      <c r="AD2646" s="4">
        <v>162407</v>
      </c>
      <c r="AE2646" s="26">
        <v>737.24</v>
      </c>
      <c r="AF2646" s="26">
        <v>732.43987285065623</v>
      </c>
      <c r="AG2646" s="4">
        <f t="shared" si="837"/>
        <v>1421000</v>
      </c>
      <c r="AH2646" s="16">
        <f t="shared" si="827"/>
        <v>4.22237860661506E-3</v>
      </c>
      <c r="AI2646" s="15">
        <f t="shared" si="828"/>
        <v>0.59957776213933855</v>
      </c>
      <c r="AJ2646" s="15">
        <f t="shared" si="829"/>
        <v>0.59957776213933867</v>
      </c>
      <c r="AK2646" s="4">
        <f t="shared" si="830"/>
        <v>15073000</v>
      </c>
      <c r="AL2646" s="27">
        <f t="shared" si="831"/>
        <v>3.9806276122868704E-4</v>
      </c>
      <c r="AM2646" s="15">
        <f t="shared" si="838"/>
        <v>5.6524912094473558E-2</v>
      </c>
      <c r="AN2646" s="15">
        <f t="shared" si="839"/>
        <v>1.0505512888109577E-5</v>
      </c>
    </row>
    <row r="2647" spans="1:40" x14ac:dyDescent="0.2">
      <c r="A2647" s="4" t="s">
        <v>4627</v>
      </c>
      <c r="B2647" s="3" t="s">
        <v>9</v>
      </c>
      <c r="C2647" s="6">
        <v>162416</v>
      </c>
      <c r="D2647" s="3" t="s">
        <v>85</v>
      </c>
      <c r="E2647" s="6">
        <v>162423</v>
      </c>
      <c r="F2647" s="3" t="s">
        <v>3452</v>
      </c>
      <c r="G2647" s="8">
        <v>6000</v>
      </c>
      <c r="H2647" s="6">
        <v>142</v>
      </c>
      <c r="I2647" s="6">
        <v>162096</v>
      </c>
      <c r="J2647" s="13">
        <v>45169</v>
      </c>
      <c r="K2647" s="9">
        <v>6000</v>
      </c>
      <c r="L2647" s="4" t="s">
        <v>4627</v>
      </c>
      <c r="M2647" s="4" t="s">
        <v>4632</v>
      </c>
      <c r="N2647" s="4">
        <f>VLOOKUP(I2647,BaseModelo!$A$2:$E$5075,5)</f>
        <v>9</v>
      </c>
      <c r="P2647" s="15">
        <v>142.00000000000003</v>
      </c>
      <c r="Q2647" s="4">
        <f>VLOOKUP(I2647,BaseModelo!$A$2:$E$5075,3)</f>
        <v>147</v>
      </c>
      <c r="R2647" s="4">
        <f t="shared" si="820"/>
        <v>32283000</v>
      </c>
      <c r="S2647" s="16">
        <f t="shared" si="821"/>
        <v>1.8585633305454884E-4</v>
      </c>
      <c r="T2647" s="4">
        <f t="shared" si="832"/>
        <v>2.6391599293745936E-2</v>
      </c>
      <c r="U2647" s="4">
        <f t="shared" si="833"/>
        <v>2.6391599293745942E-2</v>
      </c>
      <c r="V2647" s="6">
        <f t="shared" si="822"/>
        <v>0</v>
      </c>
      <c r="W2647" s="16" t="str">
        <f t="shared" si="823"/>
        <v/>
      </c>
      <c r="X2647" s="4" t="str">
        <f t="shared" si="834"/>
        <v/>
      </c>
      <c r="Y2647" s="4" t="str">
        <f t="shared" si="824"/>
        <v/>
      </c>
      <c r="Z2647" s="4">
        <f t="shared" si="825"/>
        <v>5305000</v>
      </c>
      <c r="AA2647" s="16">
        <f t="shared" si="826"/>
        <v>1.1310084825636192E-3</v>
      </c>
      <c r="AB2647" s="15">
        <f t="shared" si="835"/>
        <v>0.16060320452403393</v>
      </c>
      <c r="AC2647" s="15">
        <f t="shared" si="836"/>
        <v>0.16060320452403395</v>
      </c>
      <c r="AD2647" s="4">
        <v>162416</v>
      </c>
      <c r="AE2647" s="26">
        <v>1503.37</v>
      </c>
      <c r="AF2647" s="26">
        <v>1503.37</v>
      </c>
      <c r="AG2647" s="4">
        <f t="shared" si="837"/>
        <v>2114000</v>
      </c>
      <c r="AH2647" s="16">
        <f t="shared" si="827"/>
        <v>2.8382213812677389E-3</v>
      </c>
      <c r="AI2647" s="15">
        <f t="shared" si="828"/>
        <v>0.4030274361400189</v>
      </c>
      <c r="AJ2647" s="15">
        <f t="shared" si="829"/>
        <v>0.40302743614001901</v>
      </c>
      <c r="AK2647" s="4">
        <f t="shared" si="830"/>
        <v>15073000</v>
      </c>
      <c r="AL2647" s="27">
        <f t="shared" si="831"/>
        <v>3.9806276122868704E-4</v>
      </c>
      <c r="AM2647" s="15">
        <f t="shared" si="838"/>
        <v>5.6524912094473558E-2</v>
      </c>
      <c r="AN2647" s="15">
        <f t="shared" si="839"/>
        <v>1.0505512888109577E-5</v>
      </c>
    </row>
    <row r="2648" spans="1:40" x14ac:dyDescent="0.2">
      <c r="A2648" s="4" t="s">
        <v>4627</v>
      </c>
      <c r="B2648" s="3" t="s">
        <v>10</v>
      </c>
      <c r="C2648" s="6">
        <v>162472</v>
      </c>
      <c r="D2648" s="3" t="s">
        <v>430</v>
      </c>
      <c r="E2648" s="6">
        <v>162635</v>
      </c>
      <c r="F2648" s="3" t="s">
        <v>3495</v>
      </c>
      <c r="G2648" s="8">
        <v>10000</v>
      </c>
      <c r="H2648" s="6">
        <v>142</v>
      </c>
      <c r="I2648" s="6">
        <v>162264</v>
      </c>
      <c r="J2648" s="13">
        <v>45169</v>
      </c>
      <c r="K2648" s="9">
        <v>6207.8645048456456</v>
      </c>
      <c r="L2648" s="4" t="s">
        <v>4627</v>
      </c>
      <c r="M2648" s="4" t="s">
        <v>4632</v>
      </c>
      <c r="N2648" s="4">
        <f>VLOOKUP(I2648,BaseModelo!$A$2:$E$5075,5)</f>
        <v>9</v>
      </c>
      <c r="P2648" s="15">
        <v>142.00000000000003</v>
      </c>
      <c r="Q2648" s="4">
        <f>VLOOKUP(I2648,BaseModelo!$A$2:$E$5075,3)</f>
        <v>147</v>
      </c>
      <c r="R2648" s="4">
        <f t="shared" si="820"/>
        <v>32283000</v>
      </c>
      <c r="S2648" s="16">
        <f t="shared" si="821"/>
        <v>3.0976055509091471E-4</v>
      </c>
      <c r="T2648" s="4">
        <f t="shared" si="832"/>
        <v>4.3985998822909891E-2</v>
      </c>
      <c r="U2648" s="4">
        <f t="shared" si="833"/>
        <v>4.3985998822909898E-2</v>
      </c>
      <c r="V2648" s="6">
        <f t="shared" si="822"/>
        <v>0</v>
      </c>
      <c r="W2648" s="16" t="str">
        <f t="shared" si="823"/>
        <v/>
      </c>
      <c r="X2648" s="4" t="str">
        <f t="shared" si="834"/>
        <v/>
      </c>
      <c r="Y2648" s="4" t="str">
        <f t="shared" si="824"/>
        <v/>
      </c>
      <c r="Z2648" s="4">
        <f t="shared" si="825"/>
        <v>5305000</v>
      </c>
      <c r="AA2648" s="16">
        <f t="shared" si="826"/>
        <v>1.885014137606032E-3</v>
      </c>
      <c r="AB2648" s="15">
        <f t="shared" si="835"/>
        <v>0.26767200754005654</v>
      </c>
      <c r="AC2648" s="15">
        <f t="shared" si="836"/>
        <v>0.2676720075400566</v>
      </c>
      <c r="AD2648" s="4">
        <v>162472</v>
      </c>
      <c r="AE2648" s="26">
        <v>1683.91</v>
      </c>
      <c r="AF2648" s="26">
        <v>1610.5319079167768</v>
      </c>
      <c r="AG2648" s="4">
        <f t="shared" si="837"/>
        <v>2114000</v>
      </c>
      <c r="AH2648" s="16">
        <f t="shared" si="827"/>
        <v>4.7303689687795648E-3</v>
      </c>
      <c r="AI2648" s="15">
        <f t="shared" si="828"/>
        <v>0.67171239356669821</v>
      </c>
      <c r="AJ2648" s="15">
        <f t="shared" si="829"/>
        <v>0.67171239356669832</v>
      </c>
      <c r="AK2648" s="4">
        <f t="shared" si="830"/>
        <v>15073000</v>
      </c>
      <c r="AL2648" s="27">
        <f t="shared" si="831"/>
        <v>6.6343793538114506E-4</v>
      </c>
      <c r="AM2648" s="15">
        <f t="shared" si="838"/>
        <v>9.4208186824122603E-2</v>
      </c>
      <c r="AN2648" s="15">
        <f t="shared" si="839"/>
        <v>2.918198024474882E-5</v>
      </c>
    </row>
    <row r="2649" spans="1:40" x14ac:dyDescent="0.2">
      <c r="A2649" s="4" t="s">
        <v>4627</v>
      </c>
      <c r="B2649" s="2" t="s">
        <v>17</v>
      </c>
      <c r="C2649" s="5">
        <v>162501</v>
      </c>
      <c r="D2649" s="2" t="s">
        <v>626</v>
      </c>
      <c r="E2649" s="5">
        <v>162502</v>
      </c>
      <c r="F2649" s="2" t="s">
        <v>3439</v>
      </c>
      <c r="G2649" s="7">
        <v>7000</v>
      </c>
      <c r="H2649" s="5">
        <v>142</v>
      </c>
      <c r="I2649" s="6">
        <v>162019</v>
      </c>
      <c r="J2649" s="13">
        <v>45169</v>
      </c>
      <c r="K2649" s="9">
        <v>7000</v>
      </c>
      <c r="L2649" s="4" t="s">
        <v>4627</v>
      </c>
      <c r="M2649" s="4" t="s">
        <v>4632</v>
      </c>
      <c r="N2649" s="4">
        <f>VLOOKUP(I2649,BaseModelo!$A$2:$E$5075,5)</f>
        <v>9</v>
      </c>
      <c r="P2649" s="15">
        <v>142.00000000000003</v>
      </c>
      <c r="Q2649" s="4">
        <f>VLOOKUP(I2649,BaseModelo!$A$2:$E$5075,3)</f>
        <v>147</v>
      </c>
      <c r="R2649" s="4">
        <f t="shared" si="820"/>
        <v>32283000</v>
      </c>
      <c r="S2649" s="16">
        <f t="shared" si="821"/>
        <v>2.168323885636403E-4</v>
      </c>
      <c r="T2649" s="4">
        <f t="shared" si="832"/>
        <v>3.0790199176036922E-2</v>
      </c>
      <c r="U2649" s="4">
        <f t="shared" si="833"/>
        <v>3.0790199176036929E-2</v>
      </c>
      <c r="V2649" s="6">
        <f t="shared" si="822"/>
        <v>0</v>
      </c>
      <c r="W2649" s="16" t="str">
        <f t="shared" si="823"/>
        <v/>
      </c>
      <c r="X2649" s="4" t="str">
        <f t="shared" si="834"/>
        <v/>
      </c>
      <c r="Y2649" s="4" t="str">
        <f t="shared" si="824"/>
        <v/>
      </c>
      <c r="Z2649" s="4">
        <f t="shared" si="825"/>
        <v>5305000</v>
      </c>
      <c r="AA2649" s="16">
        <f t="shared" si="826"/>
        <v>1.3195098963242225E-3</v>
      </c>
      <c r="AB2649" s="15">
        <f t="shared" si="835"/>
        <v>0.18737040527803958</v>
      </c>
      <c r="AC2649" s="15">
        <f t="shared" si="836"/>
        <v>0.18737040527803964</v>
      </c>
      <c r="AD2649" s="4">
        <v>162501</v>
      </c>
      <c r="AE2649" s="26">
        <v>1758.65</v>
      </c>
      <c r="AF2649" s="26">
        <v>1758.65</v>
      </c>
      <c r="AG2649" s="4">
        <f t="shared" si="837"/>
        <v>2114000</v>
      </c>
      <c r="AH2649" s="16">
        <f t="shared" si="827"/>
        <v>3.3112582781456954E-3</v>
      </c>
      <c r="AI2649" s="15">
        <f t="shared" si="828"/>
        <v>0.47019867549668876</v>
      </c>
      <c r="AJ2649" s="15">
        <f t="shared" si="829"/>
        <v>0.47019867549668881</v>
      </c>
      <c r="AK2649" s="4">
        <f t="shared" si="830"/>
        <v>15073000</v>
      </c>
      <c r="AL2649" s="27">
        <f t="shared" si="831"/>
        <v>4.6440655476680156E-4</v>
      </c>
      <c r="AM2649" s="15">
        <f t="shared" si="838"/>
        <v>6.5945730776885828E-2</v>
      </c>
      <c r="AN2649" s="15">
        <f t="shared" si="839"/>
        <v>1.4299170319926922E-5</v>
      </c>
    </row>
    <row r="2650" spans="1:40" x14ac:dyDescent="0.2">
      <c r="A2650" s="4" t="s">
        <v>4627</v>
      </c>
      <c r="B2650" s="3" t="s">
        <v>17</v>
      </c>
      <c r="C2650" s="6">
        <v>162501</v>
      </c>
      <c r="D2650" s="3" t="s">
        <v>626</v>
      </c>
      <c r="E2650" s="6">
        <v>162503</v>
      </c>
      <c r="F2650" s="3" t="s">
        <v>3458</v>
      </c>
      <c r="G2650" s="8">
        <v>10000</v>
      </c>
      <c r="H2650" s="6">
        <v>142</v>
      </c>
      <c r="I2650" s="6">
        <v>161301</v>
      </c>
      <c r="J2650" s="13">
        <v>45169</v>
      </c>
      <c r="K2650" s="9">
        <v>10000</v>
      </c>
      <c r="L2650" s="4" t="s">
        <v>4627</v>
      </c>
      <c r="M2650" s="4" t="s">
        <v>4632</v>
      </c>
      <c r="N2650" s="4">
        <f>VLOOKUP(I2650,BaseModelo!$A$2:$E$5075,5)</f>
        <v>7</v>
      </c>
      <c r="P2650" s="15">
        <v>142.00000000000003</v>
      </c>
      <c r="Q2650" s="4">
        <f>VLOOKUP(I2650,BaseModelo!$A$2:$E$5075,3)</f>
        <v>127</v>
      </c>
      <c r="R2650" s="4">
        <f t="shared" si="820"/>
        <v>32283000</v>
      </c>
      <c r="S2650" s="16">
        <f t="shared" si="821"/>
        <v>3.0976055509091471E-4</v>
      </c>
      <c r="T2650" s="4">
        <f t="shared" si="832"/>
        <v>4.3985998822909891E-2</v>
      </c>
      <c r="U2650" s="4">
        <f t="shared" si="833"/>
        <v>4.3985998822909898E-2</v>
      </c>
      <c r="V2650" s="6">
        <f t="shared" si="822"/>
        <v>0</v>
      </c>
      <c r="W2650" s="16" t="str">
        <f t="shared" si="823"/>
        <v/>
      </c>
      <c r="X2650" s="4" t="str">
        <f t="shared" si="834"/>
        <v/>
      </c>
      <c r="Y2650" s="4" t="str">
        <f t="shared" si="824"/>
        <v/>
      </c>
      <c r="Z2650" s="4">
        <f t="shared" si="825"/>
        <v>4022000</v>
      </c>
      <c r="AA2650" s="16">
        <f t="shared" si="826"/>
        <v>2.4863252113376429E-3</v>
      </c>
      <c r="AB2650" s="15">
        <f t="shared" si="835"/>
        <v>0.35305818000994527</v>
      </c>
      <c r="AC2650" s="15">
        <f t="shared" si="836"/>
        <v>0.35305818000994538</v>
      </c>
      <c r="AD2650" s="4">
        <v>162501</v>
      </c>
      <c r="AE2650" s="26">
        <v>2510.34</v>
      </c>
      <c r="AF2650" s="26">
        <v>2510.34</v>
      </c>
      <c r="AG2650" s="4">
        <f t="shared" si="837"/>
        <v>1778000</v>
      </c>
      <c r="AH2650" s="16">
        <f t="shared" si="827"/>
        <v>5.6242969628796397E-3</v>
      </c>
      <c r="AI2650" s="15">
        <f t="shared" si="828"/>
        <v>0.79865016872890882</v>
      </c>
      <c r="AJ2650" s="15">
        <f t="shared" si="829"/>
        <v>0.79865016872890904</v>
      </c>
      <c r="AK2650" s="4">
        <f t="shared" si="830"/>
        <v>15073000</v>
      </c>
      <c r="AL2650" s="27">
        <f t="shared" si="831"/>
        <v>6.6343793538114506E-4</v>
      </c>
      <c r="AM2650" s="15">
        <f t="shared" si="838"/>
        <v>9.4208186824122603E-2</v>
      </c>
      <c r="AN2650" s="15">
        <f t="shared" si="839"/>
        <v>2.918198024474882E-5</v>
      </c>
    </row>
    <row r="2651" spans="1:40" x14ac:dyDescent="0.2">
      <c r="A2651" s="4" t="s">
        <v>4627</v>
      </c>
      <c r="B2651" s="3" t="s">
        <v>17</v>
      </c>
      <c r="C2651" s="6">
        <v>162501</v>
      </c>
      <c r="D2651" s="3" t="s">
        <v>626</v>
      </c>
      <c r="E2651" s="6">
        <v>162504</v>
      </c>
      <c r="F2651" s="3" t="s">
        <v>3459</v>
      </c>
      <c r="G2651" s="8">
        <v>7000</v>
      </c>
      <c r="H2651" s="6">
        <v>142</v>
      </c>
      <c r="I2651" s="6">
        <v>162017</v>
      </c>
      <c r="J2651" s="13">
        <v>45169</v>
      </c>
      <c r="K2651" s="9">
        <v>7000</v>
      </c>
      <c r="L2651" s="4" t="s">
        <v>4627</v>
      </c>
      <c r="M2651" s="4" t="s">
        <v>4632</v>
      </c>
      <c r="N2651" s="4">
        <f>VLOOKUP(I2651,BaseModelo!$A$2:$E$5075,5)</f>
        <v>10</v>
      </c>
      <c r="P2651" s="15">
        <v>142.00000000000003</v>
      </c>
      <c r="Q2651" s="4">
        <f>VLOOKUP(I2651,BaseModelo!$A$2:$E$5075,3)</f>
        <v>0</v>
      </c>
      <c r="R2651" s="4">
        <f t="shared" si="820"/>
        <v>32283000</v>
      </c>
      <c r="S2651" s="16">
        <f t="shared" si="821"/>
        <v>2.168323885636403E-4</v>
      </c>
      <c r="T2651" s="4">
        <f t="shared" si="832"/>
        <v>3.0790199176036922E-2</v>
      </c>
      <c r="U2651" s="4">
        <f t="shared" si="833"/>
        <v>3.0790199176036929E-2</v>
      </c>
      <c r="V2651" s="6">
        <f t="shared" si="822"/>
        <v>0</v>
      </c>
      <c r="W2651" s="16" t="str">
        <f t="shared" si="823"/>
        <v/>
      </c>
      <c r="X2651" s="4" t="str">
        <f t="shared" si="834"/>
        <v/>
      </c>
      <c r="Y2651" s="4" t="str">
        <f t="shared" si="824"/>
        <v/>
      </c>
      <c r="Z2651" s="4">
        <f t="shared" si="825"/>
        <v>4121000</v>
      </c>
      <c r="AA2651" s="16">
        <f t="shared" si="826"/>
        <v>1.6986168405726766E-3</v>
      </c>
      <c r="AB2651" s="15">
        <f t="shared" si="835"/>
        <v>0.24120359136132008</v>
      </c>
      <c r="AC2651" s="15">
        <f t="shared" si="836"/>
        <v>0.24120359136132014</v>
      </c>
      <c r="AD2651" s="4">
        <v>162501</v>
      </c>
      <c r="AE2651" s="26">
        <v>1758.65</v>
      </c>
      <c r="AF2651" s="26">
        <v>1758.65</v>
      </c>
      <c r="AG2651" s="4">
        <f t="shared" si="837"/>
        <v>2105000</v>
      </c>
      <c r="AH2651" s="16">
        <f t="shared" si="827"/>
        <v>3.3254156769596198E-3</v>
      </c>
      <c r="AI2651" s="15">
        <f t="shared" si="828"/>
        <v>0.47220902612826604</v>
      </c>
      <c r="AJ2651" s="15">
        <f t="shared" si="829"/>
        <v>0.4722090261282661</v>
      </c>
      <c r="AK2651" s="4">
        <f t="shared" si="830"/>
        <v>15073000</v>
      </c>
      <c r="AL2651" s="27">
        <f t="shared" si="831"/>
        <v>4.6440655476680156E-4</v>
      </c>
      <c r="AM2651" s="15">
        <f t="shared" si="838"/>
        <v>6.5945730776885828E-2</v>
      </c>
      <c r="AN2651" s="15">
        <f t="shared" si="839"/>
        <v>1.4299170319926922E-5</v>
      </c>
    </row>
    <row r="2652" spans="1:40" x14ac:dyDescent="0.2">
      <c r="A2652" s="4" t="s">
        <v>4627</v>
      </c>
      <c r="B2652" s="3" t="s">
        <v>17</v>
      </c>
      <c r="C2652" s="6">
        <v>162501</v>
      </c>
      <c r="D2652" s="3" t="s">
        <v>626</v>
      </c>
      <c r="E2652" s="6">
        <v>162505</v>
      </c>
      <c r="F2652" s="3" t="s">
        <v>3460</v>
      </c>
      <c r="G2652" s="8">
        <v>7000</v>
      </c>
      <c r="H2652" s="6">
        <v>142</v>
      </c>
      <c r="I2652" s="6">
        <v>162021</v>
      </c>
      <c r="J2652" s="13">
        <v>45169</v>
      </c>
      <c r="K2652" s="9">
        <v>7000</v>
      </c>
      <c r="L2652" s="4" t="s">
        <v>4627</v>
      </c>
      <c r="M2652" s="4" t="s">
        <v>4632</v>
      </c>
      <c r="N2652" s="4">
        <f>VLOOKUP(I2652,BaseModelo!$A$2:$E$5075,5)</f>
        <v>8</v>
      </c>
      <c r="P2652" s="15">
        <v>142.00000000000003</v>
      </c>
      <c r="Q2652" s="4">
        <f>VLOOKUP(I2652,BaseModelo!$A$2:$E$5075,3)</f>
        <v>132</v>
      </c>
      <c r="R2652" s="4">
        <f t="shared" si="820"/>
        <v>32283000</v>
      </c>
      <c r="S2652" s="16">
        <f t="shared" si="821"/>
        <v>2.168323885636403E-4</v>
      </c>
      <c r="T2652" s="4">
        <f t="shared" si="832"/>
        <v>3.0790199176036922E-2</v>
      </c>
      <c r="U2652" s="4">
        <f t="shared" si="833"/>
        <v>3.0790199176036929E-2</v>
      </c>
      <c r="V2652" s="6">
        <f t="shared" si="822"/>
        <v>0</v>
      </c>
      <c r="W2652" s="16" t="str">
        <f t="shared" si="823"/>
        <v/>
      </c>
      <c r="X2652" s="4" t="str">
        <f t="shared" si="834"/>
        <v/>
      </c>
      <c r="Y2652" s="4" t="str">
        <f t="shared" si="824"/>
        <v/>
      </c>
      <c r="Z2652" s="4">
        <f t="shared" si="825"/>
        <v>5836000</v>
      </c>
      <c r="AA2652" s="16">
        <f t="shared" si="826"/>
        <v>1.199451679232351E-3</v>
      </c>
      <c r="AB2652" s="15">
        <f t="shared" si="835"/>
        <v>0.17032213845099384</v>
      </c>
      <c r="AC2652" s="15">
        <f t="shared" si="836"/>
        <v>0.17032213845099387</v>
      </c>
      <c r="AD2652" s="4">
        <v>162501</v>
      </c>
      <c r="AE2652" s="26">
        <v>1758.65</v>
      </c>
      <c r="AF2652" s="26">
        <v>1758.65</v>
      </c>
      <c r="AG2652" s="4">
        <f t="shared" si="837"/>
        <v>2254000</v>
      </c>
      <c r="AH2652" s="16">
        <f t="shared" si="827"/>
        <v>3.105590062111801E-3</v>
      </c>
      <c r="AI2652" s="15">
        <f t="shared" si="828"/>
        <v>0.44099378881987572</v>
      </c>
      <c r="AJ2652" s="15">
        <f t="shared" si="829"/>
        <v>0.44099378881987583</v>
      </c>
      <c r="AK2652" s="4">
        <f t="shared" si="830"/>
        <v>15073000</v>
      </c>
      <c r="AL2652" s="27">
        <f t="shared" si="831"/>
        <v>4.6440655476680156E-4</v>
      </c>
      <c r="AM2652" s="15">
        <f t="shared" si="838"/>
        <v>6.5945730776885828E-2</v>
      </c>
      <c r="AN2652" s="15">
        <f t="shared" si="839"/>
        <v>1.4299170319926922E-5</v>
      </c>
    </row>
    <row r="2653" spans="1:40" x14ac:dyDescent="0.2">
      <c r="A2653" s="4" t="s">
        <v>4627</v>
      </c>
      <c r="B2653" s="3" t="s">
        <v>17</v>
      </c>
      <c r="C2653" s="6">
        <v>162501</v>
      </c>
      <c r="D2653" s="3" t="s">
        <v>626</v>
      </c>
      <c r="E2653" s="6">
        <v>162506</v>
      </c>
      <c r="F2653" s="3" t="s">
        <v>3461</v>
      </c>
      <c r="G2653" s="8">
        <v>7000</v>
      </c>
      <c r="H2653" s="6">
        <v>142</v>
      </c>
      <c r="I2653" s="6">
        <v>162022</v>
      </c>
      <c r="J2653" s="13">
        <v>45169</v>
      </c>
      <c r="K2653" s="9">
        <v>7000</v>
      </c>
      <c r="L2653" s="4" t="s">
        <v>4627</v>
      </c>
      <c r="M2653" s="4" t="s">
        <v>4632</v>
      </c>
      <c r="N2653" s="4">
        <f>VLOOKUP(I2653,BaseModelo!$A$2:$E$5075,5)</f>
        <v>8</v>
      </c>
      <c r="P2653" s="15">
        <v>142.00000000000003</v>
      </c>
      <c r="Q2653" s="4">
        <f>VLOOKUP(I2653,BaseModelo!$A$2:$E$5075,3)</f>
        <v>132</v>
      </c>
      <c r="R2653" s="4">
        <f t="shared" si="820"/>
        <v>32283000</v>
      </c>
      <c r="S2653" s="16">
        <f t="shared" si="821"/>
        <v>2.168323885636403E-4</v>
      </c>
      <c r="T2653" s="4">
        <f t="shared" si="832"/>
        <v>3.0790199176036922E-2</v>
      </c>
      <c r="U2653" s="4">
        <f t="shared" si="833"/>
        <v>3.0790199176036929E-2</v>
      </c>
      <c r="V2653" s="6">
        <f t="shared" si="822"/>
        <v>0</v>
      </c>
      <c r="W2653" s="16" t="str">
        <f t="shared" si="823"/>
        <v/>
      </c>
      <c r="X2653" s="4" t="str">
        <f t="shared" si="834"/>
        <v/>
      </c>
      <c r="Y2653" s="4" t="str">
        <f t="shared" si="824"/>
        <v/>
      </c>
      <c r="Z2653" s="4">
        <f t="shared" si="825"/>
        <v>5836000</v>
      </c>
      <c r="AA2653" s="16">
        <f t="shared" si="826"/>
        <v>1.199451679232351E-3</v>
      </c>
      <c r="AB2653" s="15">
        <f t="shared" si="835"/>
        <v>0.17032213845099384</v>
      </c>
      <c r="AC2653" s="15">
        <f t="shared" si="836"/>
        <v>0.17032213845099387</v>
      </c>
      <c r="AD2653" s="4">
        <v>162501</v>
      </c>
      <c r="AE2653" s="26">
        <v>1758.65</v>
      </c>
      <c r="AF2653" s="26">
        <v>1758.65</v>
      </c>
      <c r="AG2653" s="4">
        <f t="shared" si="837"/>
        <v>2254000</v>
      </c>
      <c r="AH2653" s="16">
        <f t="shared" si="827"/>
        <v>3.105590062111801E-3</v>
      </c>
      <c r="AI2653" s="15">
        <f t="shared" si="828"/>
        <v>0.44099378881987572</v>
      </c>
      <c r="AJ2653" s="15">
        <f t="shared" si="829"/>
        <v>0.44099378881987583</v>
      </c>
      <c r="AK2653" s="4">
        <f t="shared" si="830"/>
        <v>15073000</v>
      </c>
      <c r="AL2653" s="27">
        <f t="shared" si="831"/>
        <v>4.6440655476680156E-4</v>
      </c>
      <c r="AM2653" s="15">
        <f t="shared" si="838"/>
        <v>6.5945730776885828E-2</v>
      </c>
      <c r="AN2653" s="15">
        <f t="shared" si="839"/>
        <v>1.4299170319926922E-5</v>
      </c>
    </row>
    <row r="2654" spans="1:40" x14ac:dyDescent="0.2">
      <c r="A2654" s="4" t="s">
        <v>4628</v>
      </c>
      <c r="B2654" s="2" t="s">
        <v>6</v>
      </c>
      <c r="C2654" s="5">
        <v>162514</v>
      </c>
      <c r="D2654" s="2" t="s">
        <v>628</v>
      </c>
      <c r="E2654" s="5">
        <v>162515</v>
      </c>
      <c r="F2654" s="2" t="s">
        <v>3440</v>
      </c>
      <c r="G2654" s="7">
        <v>8000</v>
      </c>
      <c r="H2654" s="5">
        <v>142</v>
      </c>
      <c r="I2654" s="6">
        <v>161178</v>
      </c>
      <c r="J2654" s="13">
        <v>45169</v>
      </c>
      <c r="K2654" s="9">
        <v>8000</v>
      </c>
      <c r="L2654" s="4" t="s">
        <v>4628</v>
      </c>
      <c r="M2654" s="4" t="s">
        <v>4632</v>
      </c>
      <c r="N2654" s="4">
        <f>VLOOKUP(I2654,BaseModelo!$A$2:$E$5075,5)</f>
        <v>9</v>
      </c>
      <c r="P2654" s="15">
        <v>142.00000000000003</v>
      </c>
      <c r="Q2654" s="4">
        <f>VLOOKUP(I2654,BaseModelo!$A$2:$E$5075,3)</f>
        <v>147</v>
      </c>
      <c r="R2654" s="4">
        <f t="shared" si="820"/>
        <v>32283000</v>
      </c>
      <c r="S2654" s="16">
        <f t="shared" si="821"/>
        <v>2.4780844407273179E-4</v>
      </c>
      <c r="T2654" s="4">
        <f t="shared" si="832"/>
        <v>3.5188799058327912E-2</v>
      </c>
      <c r="U2654" s="4">
        <f t="shared" si="833"/>
        <v>3.5188799058327919E-2</v>
      </c>
      <c r="V2654" s="6">
        <f t="shared" si="822"/>
        <v>0</v>
      </c>
      <c r="W2654" s="16" t="str">
        <f t="shared" si="823"/>
        <v/>
      </c>
      <c r="X2654" s="4" t="str">
        <f t="shared" si="834"/>
        <v/>
      </c>
      <c r="Y2654" s="4" t="str">
        <f t="shared" si="824"/>
        <v/>
      </c>
      <c r="Z2654" s="4">
        <f t="shared" si="825"/>
        <v>5305000</v>
      </c>
      <c r="AA2654" s="16">
        <f t="shared" si="826"/>
        <v>1.5080113100848257E-3</v>
      </c>
      <c r="AB2654" s="15">
        <f t="shared" si="835"/>
        <v>0.21413760603204526</v>
      </c>
      <c r="AC2654" s="15">
        <f t="shared" si="836"/>
        <v>0.21413760603204529</v>
      </c>
      <c r="AD2654" s="4">
        <v>162514</v>
      </c>
      <c r="AE2654" s="26">
        <v>2013.74</v>
      </c>
      <c r="AF2654" s="26">
        <v>2013.74</v>
      </c>
      <c r="AG2654" s="4">
        <f t="shared" si="837"/>
        <v>3095000</v>
      </c>
      <c r="AH2654" s="16">
        <f t="shared" si="827"/>
        <v>2.5848142164781908E-3</v>
      </c>
      <c r="AI2654" s="15">
        <f t="shared" si="828"/>
        <v>0.3670436187399031</v>
      </c>
      <c r="AJ2654" s="15">
        <f t="shared" si="829"/>
        <v>0.36704361873990315</v>
      </c>
      <c r="AK2654" s="4">
        <f t="shared" si="830"/>
        <v>16319000</v>
      </c>
      <c r="AL2654" s="27">
        <f t="shared" si="831"/>
        <v>4.9022611679637234E-4</v>
      </c>
      <c r="AM2654" s="15">
        <f t="shared" si="838"/>
        <v>6.9612108585084875E-2</v>
      </c>
      <c r="AN2654" s="15">
        <f t="shared" si="839"/>
        <v>1.725046831709194E-5</v>
      </c>
    </row>
    <row r="2655" spans="1:40" x14ac:dyDescent="0.2">
      <c r="A2655" s="4" t="s">
        <v>4628</v>
      </c>
      <c r="B2655" s="3" t="s">
        <v>6</v>
      </c>
      <c r="C2655" s="6">
        <v>162514</v>
      </c>
      <c r="D2655" s="3" t="s">
        <v>628</v>
      </c>
      <c r="E2655" s="6">
        <v>162516</v>
      </c>
      <c r="F2655" s="3" t="s">
        <v>3462</v>
      </c>
      <c r="G2655" s="8">
        <v>6000</v>
      </c>
      <c r="H2655" s="6">
        <v>142</v>
      </c>
      <c r="I2655" s="6">
        <v>161706</v>
      </c>
      <c r="J2655" s="13">
        <v>45169</v>
      </c>
      <c r="K2655" s="9">
        <v>6000</v>
      </c>
      <c r="L2655" s="4" t="s">
        <v>4628</v>
      </c>
      <c r="M2655" s="4" t="s">
        <v>4632</v>
      </c>
      <c r="N2655" s="4">
        <f>VLOOKUP(I2655,BaseModelo!$A$2:$E$5075,5)</f>
        <v>7</v>
      </c>
      <c r="P2655" s="15">
        <v>142.00000000000003</v>
      </c>
      <c r="Q2655" s="4">
        <f>VLOOKUP(I2655,BaseModelo!$A$2:$E$5075,3)</f>
        <v>127</v>
      </c>
      <c r="R2655" s="4">
        <f t="shared" si="820"/>
        <v>32283000</v>
      </c>
      <c r="S2655" s="16">
        <f t="shared" si="821"/>
        <v>1.8585633305454884E-4</v>
      </c>
      <c r="T2655" s="4">
        <f t="shared" si="832"/>
        <v>2.6391599293745936E-2</v>
      </c>
      <c r="U2655" s="4">
        <f t="shared" si="833"/>
        <v>2.6391599293745942E-2</v>
      </c>
      <c r="V2655" s="6">
        <f t="shared" si="822"/>
        <v>0</v>
      </c>
      <c r="W2655" s="16" t="str">
        <f t="shared" si="823"/>
        <v/>
      </c>
      <c r="X2655" s="4" t="str">
        <f t="shared" si="834"/>
        <v/>
      </c>
      <c r="Y2655" s="4" t="str">
        <f t="shared" si="824"/>
        <v/>
      </c>
      <c r="Z2655" s="4">
        <f t="shared" si="825"/>
        <v>4022000</v>
      </c>
      <c r="AA2655" s="16">
        <f t="shared" si="826"/>
        <v>1.4917951268025858E-3</v>
      </c>
      <c r="AB2655" s="15">
        <f t="shared" si="835"/>
        <v>0.21183490800596719</v>
      </c>
      <c r="AC2655" s="15">
        <f t="shared" si="836"/>
        <v>0.21183490800596722</v>
      </c>
      <c r="AD2655" s="4">
        <v>162514</v>
      </c>
      <c r="AE2655" s="26">
        <v>1503.37</v>
      </c>
      <c r="AF2655" s="26">
        <v>1503.37</v>
      </c>
      <c r="AG2655" s="4">
        <f t="shared" si="837"/>
        <v>2184000</v>
      </c>
      <c r="AH2655" s="16">
        <f t="shared" si="827"/>
        <v>2.7472527472527475E-3</v>
      </c>
      <c r="AI2655" s="15">
        <f t="shared" si="828"/>
        <v>0.39010989010989017</v>
      </c>
      <c r="AJ2655" s="15">
        <f t="shared" si="829"/>
        <v>0.39010989010989022</v>
      </c>
      <c r="AK2655" s="4">
        <f t="shared" si="830"/>
        <v>16319000</v>
      </c>
      <c r="AL2655" s="27">
        <f t="shared" si="831"/>
        <v>3.6766958759727926E-4</v>
      </c>
      <c r="AM2655" s="15">
        <f t="shared" si="838"/>
        <v>5.2209081438813656E-2</v>
      </c>
      <c r="AN2655" s="15">
        <f t="shared" si="839"/>
        <v>9.7033884283642175E-6</v>
      </c>
    </row>
    <row r="2656" spans="1:40" x14ac:dyDescent="0.2">
      <c r="A2656" s="4" t="s">
        <v>4628</v>
      </c>
      <c r="B2656" s="3" t="s">
        <v>6</v>
      </c>
      <c r="C2656" s="6">
        <v>162514</v>
      </c>
      <c r="D2656" s="3" t="s">
        <v>628</v>
      </c>
      <c r="E2656" s="6">
        <v>162517</v>
      </c>
      <c r="F2656" s="3" t="s">
        <v>3463</v>
      </c>
      <c r="G2656" s="8">
        <v>8000</v>
      </c>
      <c r="H2656" s="6">
        <v>142</v>
      </c>
      <c r="I2656" s="6">
        <v>161866</v>
      </c>
      <c r="J2656" s="13">
        <v>45169</v>
      </c>
      <c r="K2656" s="9">
        <v>8000</v>
      </c>
      <c r="L2656" s="4" t="s">
        <v>4628</v>
      </c>
      <c r="M2656" s="4" t="s">
        <v>4632</v>
      </c>
      <c r="N2656" s="4">
        <f>VLOOKUP(I2656,BaseModelo!$A$2:$E$5075,5)</f>
        <v>8</v>
      </c>
      <c r="P2656" s="15">
        <v>142.00000000000003</v>
      </c>
      <c r="Q2656" s="4">
        <f>VLOOKUP(I2656,BaseModelo!$A$2:$E$5075,3)</f>
        <v>132</v>
      </c>
      <c r="R2656" s="4">
        <f t="shared" si="820"/>
        <v>32283000</v>
      </c>
      <c r="S2656" s="16">
        <f t="shared" si="821"/>
        <v>2.4780844407273179E-4</v>
      </c>
      <c r="T2656" s="4">
        <f t="shared" si="832"/>
        <v>3.5188799058327912E-2</v>
      </c>
      <c r="U2656" s="4">
        <f t="shared" si="833"/>
        <v>3.5188799058327919E-2</v>
      </c>
      <c r="V2656" s="6">
        <f t="shared" si="822"/>
        <v>0</v>
      </c>
      <c r="W2656" s="16" t="str">
        <f t="shared" si="823"/>
        <v/>
      </c>
      <c r="X2656" s="4" t="str">
        <f t="shared" si="834"/>
        <v/>
      </c>
      <c r="Y2656" s="4" t="str">
        <f t="shared" si="824"/>
        <v/>
      </c>
      <c r="Z2656" s="4">
        <f t="shared" si="825"/>
        <v>5836000</v>
      </c>
      <c r="AA2656" s="16">
        <f t="shared" si="826"/>
        <v>1.3708019191226869E-3</v>
      </c>
      <c r="AB2656" s="15">
        <f t="shared" si="835"/>
        <v>0.19465387251542154</v>
      </c>
      <c r="AC2656" s="15">
        <f t="shared" si="836"/>
        <v>0.19465387251542157</v>
      </c>
      <c r="AD2656" s="4">
        <v>162514</v>
      </c>
      <c r="AE2656" s="26">
        <v>2013.74</v>
      </c>
      <c r="AF2656" s="26">
        <v>2013.74</v>
      </c>
      <c r="AG2656" s="4">
        <f t="shared" si="837"/>
        <v>3421000</v>
      </c>
      <c r="AH2656" s="16">
        <f t="shared" si="827"/>
        <v>2.3384975153463898E-3</v>
      </c>
      <c r="AI2656" s="15">
        <f t="shared" si="828"/>
        <v>0.33206664717918738</v>
      </c>
      <c r="AJ2656" s="15">
        <f t="shared" si="829"/>
        <v>0.33206664717918744</v>
      </c>
      <c r="AK2656" s="4">
        <f t="shared" si="830"/>
        <v>16319000</v>
      </c>
      <c r="AL2656" s="27">
        <f t="shared" si="831"/>
        <v>4.9022611679637234E-4</v>
      </c>
      <c r="AM2656" s="15">
        <f t="shared" si="838"/>
        <v>6.9612108585084875E-2</v>
      </c>
      <c r="AN2656" s="15">
        <f t="shared" si="839"/>
        <v>1.725046831709194E-5</v>
      </c>
    </row>
    <row r="2657" spans="1:40" x14ac:dyDescent="0.2">
      <c r="A2657" s="4" t="s">
        <v>4628</v>
      </c>
      <c r="B2657" s="3" t="s">
        <v>6</v>
      </c>
      <c r="C2657" s="6">
        <v>162514</v>
      </c>
      <c r="D2657" s="3" t="s">
        <v>628</v>
      </c>
      <c r="E2657" s="6">
        <v>162518</v>
      </c>
      <c r="F2657" s="3" t="s">
        <v>3464</v>
      </c>
      <c r="G2657" s="8">
        <v>8000</v>
      </c>
      <c r="H2657" s="6">
        <v>142</v>
      </c>
      <c r="I2657" s="6">
        <v>161987</v>
      </c>
      <c r="J2657" s="13">
        <v>45169</v>
      </c>
      <c r="K2657" s="9">
        <v>8000</v>
      </c>
      <c r="L2657" s="4" t="s">
        <v>4628</v>
      </c>
      <c r="M2657" s="4" t="s">
        <v>4632</v>
      </c>
      <c r="N2657" s="4">
        <f>VLOOKUP(I2657,BaseModelo!$A$2:$E$5075,5)</f>
        <v>9</v>
      </c>
      <c r="P2657" s="15">
        <v>142.00000000000003</v>
      </c>
      <c r="Q2657" s="4">
        <f>VLOOKUP(I2657,BaseModelo!$A$2:$E$5075,3)</f>
        <v>147</v>
      </c>
      <c r="R2657" s="4">
        <f t="shared" si="820"/>
        <v>32283000</v>
      </c>
      <c r="S2657" s="16">
        <f t="shared" si="821"/>
        <v>2.4780844407273179E-4</v>
      </c>
      <c r="T2657" s="4">
        <f t="shared" si="832"/>
        <v>3.5188799058327912E-2</v>
      </c>
      <c r="U2657" s="4">
        <f t="shared" si="833"/>
        <v>3.5188799058327919E-2</v>
      </c>
      <c r="V2657" s="6">
        <f t="shared" si="822"/>
        <v>0</v>
      </c>
      <c r="W2657" s="16" t="str">
        <f t="shared" si="823"/>
        <v/>
      </c>
      <c r="X2657" s="4" t="str">
        <f t="shared" si="834"/>
        <v/>
      </c>
      <c r="Y2657" s="4" t="str">
        <f t="shared" si="824"/>
        <v/>
      </c>
      <c r="Z2657" s="4">
        <f t="shared" si="825"/>
        <v>5305000</v>
      </c>
      <c r="AA2657" s="16">
        <f t="shared" si="826"/>
        <v>1.5080113100848257E-3</v>
      </c>
      <c r="AB2657" s="15">
        <f t="shared" si="835"/>
        <v>0.21413760603204526</v>
      </c>
      <c r="AC2657" s="15">
        <f t="shared" si="836"/>
        <v>0.21413760603204529</v>
      </c>
      <c r="AD2657" s="4">
        <v>162514</v>
      </c>
      <c r="AE2657" s="26">
        <v>2013.74</v>
      </c>
      <c r="AF2657" s="26">
        <v>2013.74</v>
      </c>
      <c r="AG2657" s="4">
        <f t="shared" si="837"/>
        <v>3095000</v>
      </c>
      <c r="AH2657" s="16">
        <f t="shared" si="827"/>
        <v>2.5848142164781908E-3</v>
      </c>
      <c r="AI2657" s="15">
        <f t="shared" si="828"/>
        <v>0.3670436187399031</v>
      </c>
      <c r="AJ2657" s="15">
        <f t="shared" si="829"/>
        <v>0.36704361873990315</v>
      </c>
      <c r="AK2657" s="4">
        <f t="shared" si="830"/>
        <v>16319000</v>
      </c>
      <c r="AL2657" s="27">
        <f t="shared" si="831"/>
        <v>4.9022611679637234E-4</v>
      </c>
      <c r="AM2657" s="15">
        <f t="shared" si="838"/>
        <v>6.9612108585084875E-2</v>
      </c>
      <c r="AN2657" s="15">
        <f t="shared" si="839"/>
        <v>1.725046831709194E-5</v>
      </c>
    </row>
    <row r="2658" spans="1:40" x14ac:dyDescent="0.2">
      <c r="A2658" s="4" t="s">
        <v>4628</v>
      </c>
      <c r="B2658" s="3" t="s">
        <v>6</v>
      </c>
      <c r="C2658" s="6">
        <v>162514</v>
      </c>
      <c r="D2658" s="3" t="s">
        <v>628</v>
      </c>
      <c r="E2658" s="6">
        <v>162520</v>
      </c>
      <c r="F2658" s="3" t="s">
        <v>3465</v>
      </c>
      <c r="G2658" s="8">
        <v>6000</v>
      </c>
      <c r="H2658" s="6">
        <v>142</v>
      </c>
      <c r="I2658" s="6">
        <v>161605</v>
      </c>
      <c r="J2658" s="13">
        <v>45169</v>
      </c>
      <c r="K2658" s="9">
        <v>6000</v>
      </c>
      <c r="L2658" s="4" t="s">
        <v>4628</v>
      </c>
      <c r="M2658" s="4" t="s">
        <v>4632</v>
      </c>
      <c r="N2658" s="4">
        <f>VLOOKUP(I2658,BaseModelo!$A$2:$E$5075,5)</f>
        <v>7</v>
      </c>
      <c r="P2658" s="15">
        <v>142.00000000000003</v>
      </c>
      <c r="Q2658" s="4">
        <f>VLOOKUP(I2658,BaseModelo!$A$2:$E$5075,3)</f>
        <v>127</v>
      </c>
      <c r="R2658" s="4">
        <f t="shared" si="820"/>
        <v>32283000</v>
      </c>
      <c r="S2658" s="16">
        <f t="shared" si="821"/>
        <v>1.8585633305454884E-4</v>
      </c>
      <c r="T2658" s="4">
        <f t="shared" si="832"/>
        <v>2.6391599293745936E-2</v>
      </c>
      <c r="U2658" s="4">
        <f t="shared" si="833"/>
        <v>2.6391599293745942E-2</v>
      </c>
      <c r="V2658" s="6">
        <f t="shared" si="822"/>
        <v>0</v>
      </c>
      <c r="W2658" s="16" t="str">
        <f t="shared" si="823"/>
        <v/>
      </c>
      <c r="X2658" s="4" t="str">
        <f t="shared" si="834"/>
        <v/>
      </c>
      <c r="Y2658" s="4" t="str">
        <f t="shared" si="824"/>
        <v/>
      </c>
      <c r="Z2658" s="4">
        <f t="shared" si="825"/>
        <v>4022000</v>
      </c>
      <c r="AA2658" s="16">
        <f t="shared" si="826"/>
        <v>1.4917951268025858E-3</v>
      </c>
      <c r="AB2658" s="15">
        <f t="shared" si="835"/>
        <v>0.21183490800596719</v>
      </c>
      <c r="AC2658" s="15">
        <f t="shared" si="836"/>
        <v>0.21183490800596722</v>
      </c>
      <c r="AD2658" s="4">
        <v>162514</v>
      </c>
      <c r="AE2658" s="26">
        <v>1503.37</v>
      </c>
      <c r="AF2658" s="26">
        <v>1503.37</v>
      </c>
      <c r="AG2658" s="4">
        <f t="shared" si="837"/>
        <v>2184000</v>
      </c>
      <c r="AH2658" s="16">
        <f t="shared" si="827"/>
        <v>2.7472527472527475E-3</v>
      </c>
      <c r="AI2658" s="15">
        <f t="shared" si="828"/>
        <v>0.39010989010989017</v>
      </c>
      <c r="AJ2658" s="15">
        <f t="shared" si="829"/>
        <v>0.39010989010989022</v>
      </c>
      <c r="AK2658" s="4">
        <f t="shared" si="830"/>
        <v>16319000</v>
      </c>
      <c r="AL2658" s="27">
        <f t="shared" si="831"/>
        <v>3.6766958759727926E-4</v>
      </c>
      <c r="AM2658" s="15">
        <f t="shared" si="838"/>
        <v>5.2209081438813656E-2</v>
      </c>
      <c r="AN2658" s="15">
        <f t="shared" si="839"/>
        <v>9.7033884283642175E-6</v>
      </c>
    </row>
    <row r="2659" spans="1:40" x14ac:dyDescent="0.2">
      <c r="A2659" s="4" t="s">
        <v>4627</v>
      </c>
      <c r="B2659" s="3" t="s">
        <v>8</v>
      </c>
      <c r="C2659" s="6">
        <v>162546</v>
      </c>
      <c r="D2659" s="3" t="s">
        <v>629</v>
      </c>
      <c r="E2659" s="6">
        <v>162549</v>
      </c>
      <c r="F2659" s="3" t="s">
        <v>3467</v>
      </c>
      <c r="G2659" s="8">
        <v>5000</v>
      </c>
      <c r="H2659" s="6">
        <v>147</v>
      </c>
      <c r="I2659" s="6">
        <v>161818</v>
      </c>
      <c r="J2659" s="13">
        <v>45169</v>
      </c>
      <c r="K2659" s="9">
        <v>5000</v>
      </c>
      <c r="L2659" s="4" t="s">
        <v>4627</v>
      </c>
      <c r="M2659" s="4" t="s">
        <v>4632</v>
      </c>
      <c r="N2659" s="4">
        <f>VLOOKUP(I2659,BaseModelo!$A$2:$E$5075,5)</f>
        <v>10</v>
      </c>
      <c r="P2659" s="15">
        <v>147</v>
      </c>
      <c r="Q2659" s="4">
        <f>VLOOKUP(I2659,BaseModelo!$A$2:$E$5075,3)</f>
        <v>0</v>
      </c>
      <c r="R2659" s="4">
        <f t="shared" si="820"/>
        <v>32283000</v>
      </c>
      <c r="S2659" s="16">
        <f t="shared" si="821"/>
        <v>1.5488027754545735E-4</v>
      </c>
      <c r="T2659" s="4">
        <f t="shared" si="832"/>
        <v>2.2767400799182231E-2</v>
      </c>
      <c r="U2659" s="4">
        <f t="shared" si="833"/>
        <v>2.2767400799182231E-2</v>
      </c>
      <c r="V2659" s="6">
        <f t="shared" si="822"/>
        <v>0</v>
      </c>
      <c r="W2659" s="16" t="str">
        <f t="shared" si="823"/>
        <v/>
      </c>
      <c r="X2659" s="4" t="str">
        <f t="shared" si="834"/>
        <v/>
      </c>
      <c r="Y2659" s="4" t="str">
        <f t="shared" si="824"/>
        <v/>
      </c>
      <c r="Z2659" s="4">
        <f t="shared" si="825"/>
        <v>4121000</v>
      </c>
      <c r="AA2659" s="16">
        <f t="shared" si="826"/>
        <v>1.2132977432661976E-3</v>
      </c>
      <c r="AB2659" s="15">
        <f t="shared" si="835"/>
        <v>0.17835476826013105</v>
      </c>
      <c r="AC2659" s="15">
        <f t="shared" si="836"/>
        <v>0.17835476826013105</v>
      </c>
      <c r="AD2659" s="4">
        <v>162546</v>
      </c>
      <c r="AE2659" s="26">
        <v>1303.3399999999999</v>
      </c>
      <c r="AF2659" s="26">
        <v>1303.3399999999999</v>
      </c>
      <c r="AG2659" s="4">
        <f t="shared" si="837"/>
        <v>2105000</v>
      </c>
      <c r="AH2659" s="16">
        <f t="shared" si="827"/>
        <v>2.3752969121140144E-3</v>
      </c>
      <c r="AI2659" s="15">
        <f t="shared" si="828"/>
        <v>0.34916864608076009</v>
      </c>
      <c r="AJ2659" s="15">
        <f t="shared" si="829"/>
        <v>0.34916864608076009</v>
      </c>
      <c r="AK2659" s="4">
        <f t="shared" si="830"/>
        <v>15073000</v>
      </c>
      <c r="AL2659" s="27">
        <f t="shared" si="831"/>
        <v>3.3171896769057253E-4</v>
      </c>
      <c r="AM2659" s="15">
        <f t="shared" si="838"/>
        <v>4.8762688250514163E-2</v>
      </c>
      <c r="AN2659" s="15">
        <f t="shared" si="839"/>
        <v>7.5523786901022457E-6</v>
      </c>
    </row>
    <row r="2660" spans="1:40" x14ac:dyDescent="0.2">
      <c r="A2660" s="4" t="s">
        <v>4627</v>
      </c>
      <c r="B2660" s="3" t="s">
        <v>8</v>
      </c>
      <c r="C2660" s="6">
        <v>162546</v>
      </c>
      <c r="D2660" s="3" t="s">
        <v>629</v>
      </c>
      <c r="E2660" s="6">
        <v>162550</v>
      </c>
      <c r="F2660" s="3" t="s">
        <v>3468</v>
      </c>
      <c r="G2660" s="8">
        <v>5000</v>
      </c>
      <c r="H2660" s="6">
        <v>147</v>
      </c>
      <c r="I2660" s="6">
        <v>161736</v>
      </c>
      <c r="J2660" s="13">
        <v>45169</v>
      </c>
      <c r="K2660" s="9">
        <v>5000</v>
      </c>
      <c r="L2660" s="4" t="s">
        <v>4627</v>
      </c>
      <c r="M2660" s="4" t="s">
        <v>4632</v>
      </c>
      <c r="N2660" s="4">
        <f>VLOOKUP(I2660,BaseModelo!$A$2:$E$5075,5)</f>
        <v>7</v>
      </c>
      <c r="P2660" s="15">
        <v>147</v>
      </c>
      <c r="Q2660" s="4">
        <f>VLOOKUP(I2660,BaseModelo!$A$2:$E$5075,3)</f>
        <v>127</v>
      </c>
      <c r="R2660" s="4">
        <f t="shared" si="820"/>
        <v>32283000</v>
      </c>
      <c r="S2660" s="16">
        <f t="shared" si="821"/>
        <v>1.5488027754545735E-4</v>
      </c>
      <c r="T2660" s="4">
        <f t="shared" si="832"/>
        <v>2.2767400799182231E-2</v>
      </c>
      <c r="U2660" s="4">
        <f t="shared" si="833"/>
        <v>2.2767400799182231E-2</v>
      </c>
      <c r="V2660" s="6">
        <f t="shared" si="822"/>
        <v>0</v>
      </c>
      <c r="W2660" s="16" t="str">
        <f t="shared" si="823"/>
        <v/>
      </c>
      <c r="X2660" s="4" t="str">
        <f t="shared" si="834"/>
        <v/>
      </c>
      <c r="Y2660" s="4" t="str">
        <f t="shared" si="824"/>
        <v/>
      </c>
      <c r="Z2660" s="4">
        <f t="shared" si="825"/>
        <v>4022000</v>
      </c>
      <c r="AA2660" s="16">
        <f t="shared" si="826"/>
        <v>1.2431626056688214E-3</v>
      </c>
      <c r="AB2660" s="15">
        <f t="shared" si="835"/>
        <v>0.18274490303331675</v>
      </c>
      <c r="AC2660" s="15">
        <f t="shared" si="836"/>
        <v>0.18274490303331675</v>
      </c>
      <c r="AD2660" s="4">
        <v>162546</v>
      </c>
      <c r="AE2660" s="26">
        <v>1303.3399999999999</v>
      </c>
      <c r="AF2660" s="26">
        <v>1303.3399999999999</v>
      </c>
      <c r="AG2660" s="4">
        <f t="shared" si="837"/>
        <v>1778000</v>
      </c>
      <c r="AH2660" s="16">
        <f t="shared" si="827"/>
        <v>2.8121484814398199E-3</v>
      </c>
      <c r="AI2660" s="15">
        <f t="shared" si="828"/>
        <v>0.41338582677165353</v>
      </c>
      <c r="AJ2660" s="15">
        <f t="shared" si="829"/>
        <v>0.41338582677165353</v>
      </c>
      <c r="AK2660" s="4">
        <f t="shared" si="830"/>
        <v>15073000</v>
      </c>
      <c r="AL2660" s="27">
        <f t="shared" si="831"/>
        <v>3.3171896769057253E-4</v>
      </c>
      <c r="AM2660" s="15">
        <f t="shared" si="838"/>
        <v>4.8762688250514163E-2</v>
      </c>
      <c r="AN2660" s="15">
        <f t="shared" si="839"/>
        <v>7.5523786901022457E-6</v>
      </c>
    </row>
    <row r="2661" spans="1:40" x14ac:dyDescent="0.2">
      <c r="A2661" s="4" t="s">
        <v>4627</v>
      </c>
      <c r="B2661" s="3" t="s">
        <v>8</v>
      </c>
      <c r="C2661" s="6">
        <v>162546</v>
      </c>
      <c r="D2661" s="3" t="s">
        <v>629</v>
      </c>
      <c r="E2661" s="6">
        <v>162551</v>
      </c>
      <c r="F2661" s="3" t="s">
        <v>3469</v>
      </c>
      <c r="G2661" s="8">
        <v>7000</v>
      </c>
      <c r="H2661" s="6">
        <v>142</v>
      </c>
      <c r="I2661" s="6">
        <v>161583</v>
      </c>
      <c r="J2661" s="13">
        <v>45169</v>
      </c>
      <c r="K2661" s="9">
        <v>7000</v>
      </c>
      <c r="L2661" s="4" t="s">
        <v>4627</v>
      </c>
      <c r="M2661" s="4" t="s">
        <v>4632</v>
      </c>
      <c r="N2661" s="4">
        <f>VLOOKUP(I2661,BaseModelo!$A$2:$E$5075,5)</f>
        <v>4</v>
      </c>
      <c r="P2661" s="15">
        <v>142.00000000000003</v>
      </c>
      <c r="Q2661" s="4">
        <f>VLOOKUP(I2661,BaseModelo!$A$2:$E$5075,3)</f>
        <v>110</v>
      </c>
      <c r="R2661" s="4">
        <f t="shared" si="820"/>
        <v>32283000</v>
      </c>
      <c r="S2661" s="16">
        <f t="shared" si="821"/>
        <v>2.168323885636403E-4</v>
      </c>
      <c r="T2661" s="4">
        <f t="shared" si="832"/>
        <v>3.0790199176036922E-2</v>
      </c>
      <c r="U2661" s="4">
        <f t="shared" si="833"/>
        <v>3.0790199176036929E-2</v>
      </c>
      <c r="V2661" s="6">
        <f t="shared" si="822"/>
        <v>0</v>
      </c>
      <c r="W2661" s="16" t="str">
        <f t="shared" si="823"/>
        <v/>
      </c>
      <c r="X2661" s="4" t="str">
        <f t="shared" si="834"/>
        <v/>
      </c>
      <c r="Y2661" s="4" t="str">
        <f t="shared" si="824"/>
        <v/>
      </c>
      <c r="Z2661" s="4">
        <f t="shared" si="825"/>
        <v>2331000</v>
      </c>
      <c r="AA2661" s="16">
        <f t="shared" si="826"/>
        <v>3.003003003003003E-3</v>
      </c>
      <c r="AB2661" s="15">
        <f t="shared" si="835"/>
        <v>0.42642642642642642</v>
      </c>
      <c r="AC2661" s="15">
        <f t="shared" si="836"/>
        <v>0.42642642642642653</v>
      </c>
      <c r="AD2661" s="4">
        <v>162546</v>
      </c>
      <c r="AE2661" s="26">
        <v>1758.65</v>
      </c>
      <c r="AF2661" s="26">
        <v>1758.65</v>
      </c>
      <c r="AG2661" s="4">
        <f t="shared" si="837"/>
        <v>1421000</v>
      </c>
      <c r="AH2661" s="16">
        <f t="shared" si="827"/>
        <v>4.9261083743842365E-3</v>
      </c>
      <c r="AI2661" s="15">
        <f t="shared" si="828"/>
        <v>0.69950738916256161</v>
      </c>
      <c r="AJ2661" s="15">
        <f t="shared" si="829"/>
        <v>0.69950738916256172</v>
      </c>
      <c r="AK2661" s="4">
        <f t="shared" si="830"/>
        <v>15073000</v>
      </c>
      <c r="AL2661" s="27">
        <f t="shared" si="831"/>
        <v>4.6440655476680156E-4</v>
      </c>
      <c r="AM2661" s="15">
        <f t="shared" si="838"/>
        <v>6.5945730776885828E-2</v>
      </c>
      <c r="AN2661" s="15">
        <f t="shared" si="839"/>
        <v>1.4299170319926922E-5</v>
      </c>
    </row>
    <row r="2662" spans="1:40" x14ac:dyDescent="0.2">
      <c r="A2662" s="4" t="s">
        <v>4627</v>
      </c>
      <c r="B2662" s="3" t="s">
        <v>8</v>
      </c>
      <c r="C2662" s="6">
        <v>162546</v>
      </c>
      <c r="D2662" s="3" t="s">
        <v>629</v>
      </c>
      <c r="E2662" s="6">
        <v>162552</v>
      </c>
      <c r="F2662" s="3" t="s">
        <v>3470</v>
      </c>
      <c r="G2662" s="8">
        <v>7000</v>
      </c>
      <c r="H2662" s="6">
        <v>142</v>
      </c>
      <c r="I2662" s="6">
        <v>161889</v>
      </c>
      <c r="J2662" s="13">
        <v>45169</v>
      </c>
      <c r="K2662" s="9">
        <v>7000</v>
      </c>
      <c r="L2662" s="4" t="s">
        <v>4627</v>
      </c>
      <c r="M2662" s="4" t="s">
        <v>4632</v>
      </c>
      <c r="N2662" s="4">
        <f>VLOOKUP(I2662,BaseModelo!$A$2:$E$5075,5)</f>
        <v>2</v>
      </c>
      <c r="P2662" s="15">
        <v>142.00000000000003</v>
      </c>
      <c r="Q2662" s="4">
        <f>VLOOKUP(I2662,BaseModelo!$A$2:$E$5075,3)</f>
        <v>100</v>
      </c>
      <c r="R2662" s="4">
        <f t="shared" si="820"/>
        <v>32283000</v>
      </c>
      <c r="S2662" s="16">
        <f t="shared" si="821"/>
        <v>2.168323885636403E-4</v>
      </c>
      <c r="T2662" s="4">
        <f t="shared" si="832"/>
        <v>3.0790199176036922E-2</v>
      </c>
      <c r="U2662" s="4">
        <f t="shared" si="833"/>
        <v>3.0790199176036929E-2</v>
      </c>
      <c r="V2662" s="6">
        <f t="shared" si="822"/>
        <v>0</v>
      </c>
      <c r="W2662" s="16" t="str">
        <f t="shared" si="823"/>
        <v/>
      </c>
      <c r="X2662" s="4" t="str">
        <f t="shared" si="834"/>
        <v/>
      </c>
      <c r="Y2662" s="4" t="str">
        <f t="shared" si="824"/>
        <v/>
      </c>
      <c r="Z2662" s="4">
        <f t="shared" si="825"/>
        <v>1578000</v>
      </c>
      <c r="AA2662" s="16">
        <f t="shared" si="826"/>
        <v>4.4359949302915083E-3</v>
      </c>
      <c r="AB2662" s="15">
        <f t="shared" si="835"/>
        <v>0.62991128010139419</v>
      </c>
      <c r="AC2662" s="15">
        <f t="shared" si="836"/>
        <v>0.6299112801013943</v>
      </c>
      <c r="AD2662" s="4">
        <v>162546</v>
      </c>
      <c r="AE2662" s="26">
        <v>1758.65</v>
      </c>
      <c r="AF2662" s="26">
        <v>1758.65</v>
      </c>
      <c r="AG2662" s="4">
        <f t="shared" si="837"/>
        <v>681000</v>
      </c>
      <c r="AH2662" s="16">
        <f t="shared" si="827"/>
        <v>1.0279001468428781E-2</v>
      </c>
      <c r="AI2662" s="15">
        <f t="shared" si="828"/>
        <v>1.459618208516887</v>
      </c>
      <c r="AJ2662" s="15">
        <f t="shared" si="829"/>
        <v>1.4596182085168872</v>
      </c>
      <c r="AK2662" s="4">
        <f t="shared" si="830"/>
        <v>15073000</v>
      </c>
      <c r="AL2662" s="27">
        <f t="shared" si="831"/>
        <v>4.6440655476680156E-4</v>
      </c>
      <c r="AM2662" s="15">
        <f t="shared" si="838"/>
        <v>6.5945730776885828E-2</v>
      </c>
      <c r="AN2662" s="15">
        <f t="shared" si="839"/>
        <v>1.4299170319926922E-5</v>
      </c>
    </row>
    <row r="2663" spans="1:40" x14ac:dyDescent="0.2">
      <c r="A2663" s="4" t="s">
        <v>4627</v>
      </c>
      <c r="B2663" s="3" t="s">
        <v>8</v>
      </c>
      <c r="C2663" s="6">
        <v>162546</v>
      </c>
      <c r="D2663" s="3" t="s">
        <v>629</v>
      </c>
      <c r="E2663" s="6">
        <v>162553</v>
      </c>
      <c r="F2663" s="3" t="s">
        <v>3471</v>
      </c>
      <c r="G2663" s="8">
        <v>5000</v>
      </c>
      <c r="H2663" s="6">
        <v>147</v>
      </c>
      <c r="I2663" s="6">
        <v>162483</v>
      </c>
      <c r="J2663" s="13">
        <v>45169</v>
      </c>
      <c r="K2663" s="9">
        <v>5000</v>
      </c>
      <c r="L2663" s="4" t="s">
        <v>4627</v>
      </c>
      <c r="M2663" s="4" t="s">
        <v>4632</v>
      </c>
      <c r="N2663" s="4">
        <f>VLOOKUP(I2663,BaseModelo!$A$2:$E$5075,5)</f>
        <v>6</v>
      </c>
      <c r="P2663" s="15">
        <v>147</v>
      </c>
      <c r="Q2663" s="4">
        <f>VLOOKUP(I2663,BaseModelo!$A$2:$E$5075,3)</f>
        <v>115</v>
      </c>
      <c r="R2663" s="4">
        <f t="shared" si="820"/>
        <v>32283000</v>
      </c>
      <c r="S2663" s="16">
        <f t="shared" si="821"/>
        <v>1.5488027754545735E-4</v>
      </c>
      <c r="T2663" s="4">
        <f t="shared" si="832"/>
        <v>2.2767400799182231E-2</v>
      </c>
      <c r="U2663" s="4">
        <f t="shared" si="833"/>
        <v>2.2767400799182231E-2</v>
      </c>
      <c r="V2663" s="6">
        <f t="shared" si="822"/>
        <v>0</v>
      </c>
      <c r="W2663" s="16" t="str">
        <f t="shared" si="823"/>
        <v/>
      </c>
      <c r="X2663" s="4" t="str">
        <f t="shared" si="834"/>
        <v/>
      </c>
      <c r="Y2663" s="4" t="str">
        <f t="shared" si="824"/>
        <v/>
      </c>
      <c r="Z2663" s="4">
        <f t="shared" si="825"/>
        <v>4853000</v>
      </c>
      <c r="AA2663" s="16">
        <f t="shared" si="826"/>
        <v>1.0302905419328251E-3</v>
      </c>
      <c r="AB2663" s="15">
        <f t="shared" si="835"/>
        <v>0.1514527096641253</v>
      </c>
      <c r="AC2663" s="15">
        <f t="shared" si="836"/>
        <v>0.1514527096641253</v>
      </c>
      <c r="AD2663" s="4">
        <v>162546</v>
      </c>
      <c r="AE2663" s="26">
        <v>1303.3399999999999</v>
      </c>
      <c r="AF2663" s="26">
        <v>1303.3399999999999</v>
      </c>
      <c r="AG2663" s="4">
        <f t="shared" si="837"/>
        <v>1993000</v>
      </c>
      <c r="AH2663" s="16">
        <f t="shared" si="827"/>
        <v>2.5087807325639738E-3</v>
      </c>
      <c r="AI2663" s="15">
        <f t="shared" si="828"/>
        <v>0.36879076768690416</v>
      </c>
      <c r="AJ2663" s="15">
        <f t="shared" si="829"/>
        <v>0.36879076768690416</v>
      </c>
      <c r="AK2663" s="4">
        <f t="shared" si="830"/>
        <v>15073000</v>
      </c>
      <c r="AL2663" s="27">
        <f t="shared" si="831"/>
        <v>3.3171896769057253E-4</v>
      </c>
      <c r="AM2663" s="15">
        <f t="shared" si="838"/>
        <v>4.8762688250514163E-2</v>
      </c>
      <c r="AN2663" s="15">
        <f t="shared" si="839"/>
        <v>7.5523786901022457E-6</v>
      </c>
    </row>
    <row r="2664" spans="1:40" x14ac:dyDescent="0.2">
      <c r="A2664" s="4" t="s">
        <v>4627</v>
      </c>
      <c r="B2664" s="2" t="s">
        <v>8</v>
      </c>
      <c r="C2664" s="5">
        <v>162555</v>
      </c>
      <c r="D2664" s="2" t="s">
        <v>630</v>
      </c>
      <c r="E2664" s="5">
        <v>162556</v>
      </c>
      <c r="F2664" s="2" t="s">
        <v>3441</v>
      </c>
      <c r="G2664" s="7">
        <v>6000</v>
      </c>
      <c r="H2664" s="5">
        <v>142</v>
      </c>
      <c r="I2664" s="6">
        <v>161895</v>
      </c>
      <c r="J2664" s="13">
        <v>45169</v>
      </c>
      <c r="K2664" s="9">
        <v>2086.7072799303774</v>
      </c>
      <c r="L2664" s="4" t="s">
        <v>4627</v>
      </c>
      <c r="M2664" s="4" t="s">
        <v>4632</v>
      </c>
      <c r="N2664" s="4">
        <f>VLOOKUP(I2664,BaseModelo!$A$2:$E$5075,5)</f>
        <v>2</v>
      </c>
      <c r="P2664" s="15">
        <v>142.00000000000003</v>
      </c>
      <c r="Q2664" s="4">
        <f>VLOOKUP(I2664,BaseModelo!$A$2:$E$5075,3)</f>
        <v>100</v>
      </c>
      <c r="R2664" s="4">
        <f t="shared" si="820"/>
        <v>32283000</v>
      </c>
      <c r="S2664" s="16">
        <f t="shared" si="821"/>
        <v>1.8585633305454884E-4</v>
      </c>
      <c r="T2664" s="4">
        <f t="shared" si="832"/>
        <v>2.6391599293745936E-2</v>
      </c>
      <c r="U2664" s="4">
        <f t="shared" si="833"/>
        <v>2.6391599293745942E-2</v>
      </c>
      <c r="V2664" s="6">
        <f t="shared" si="822"/>
        <v>0</v>
      </c>
      <c r="W2664" s="16" t="str">
        <f t="shared" si="823"/>
        <v/>
      </c>
      <c r="X2664" s="4" t="str">
        <f t="shared" si="834"/>
        <v/>
      </c>
      <c r="Y2664" s="4" t="str">
        <f t="shared" si="824"/>
        <v/>
      </c>
      <c r="Z2664" s="4">
        <f t="shared" si="825"/>
        <v>1578000</v>
      </c>
      <c r="AA2664" s="16">
        <f t="shared" si="826"/>
        <v>3.8022813688212928E-3</v>
      </c>
      <c r="AB2664" s="15">
        <f t="shared" si="835"/>
        <v>0.53992395437262353</v>
      </c>
      <c r="AC2664" s="15">
        <f t="shared" si="836"/>
        <v>0.53992395437262364</v>
      </c>
      <c r="AD2664" s="4">
        <v>162555</v>
      </c>
      <c r="AE2664" s="26">
        <v>1503.37</v>
      </c>
      <c r="AF2664" s="26">
        <v>785.34890795441993</v>
      </c>
      <c r="AG2664" s="4">
        <f t="shared" si="837"/>
        <v>681000</v>
      </c>
      <c r="AH2664" s="16">
        <f t="shared" si="827"/>
        <v>8.8105726872246704E-3</v>
      </c>
      <c r="AI2664" s="15">
        <f t="shared" si="828"/>
        <v>1.2511013215859033</v>
      </c>
      <c r="AJ2664" s="15">
        <f t="shared" si="829"/>
        <v>1.2511013215859035</v>
      </c>
      <c r="AK2664" s="4">
        <f t="shared" si="830"/>
        <v>15073000</v>
      </c>
      <c r="AL2664" s="27">
        <f t="shared" si="831"/>
        <v>3.9806276122868704E-4</v>
      </c>
      <c r="AM2664" s="15">
        <f t="shared" si="838"/>
        <v>5.6524912094473558E-2</v>
      </c>
      <c r="AN2664" s="15">
        <f t="shared" si="839"/>
        <v>1.0505512888109577E-5</v>
      </c>
    </row>
    <row r="2665" spans="1:40" x14ac:dyDescent="0.2">
      <c r="A2665" s="4" t="s">
        <v>4627</v>
      </c>
      <c r="B2665" s="3" t="s">
        <v>8</v>
      </c>
      <c r="C2665" s="6">
        <v>162555</v>
      </c>
      <c r="D2665" s="3" t="s">
        <v>630</v>
      </c>
      <c r="E2665" s="6">
        <v>162557</v>
      </c>
      <c r="F2665" s="3" t="s">
        <v>3472</v>
      </c>
      <c r="G2665" s="8">
        <v>5000</v>
      </c>
      <c r="H2665" s="6">
        <v>147</v>
      </c>
      <c r="I2665" s="6">
        <v>161893</v>
      </c>
      <c r="J2665" s="13">
        <v>45169</v>
      </c>
      <c r="K2665" s="9">
        <v>1738.9227332753144</v>
      </c>
      <c r="L2665" s="4" t="s">
        <v>4627</v>
      </c>
      <c r="M2665" s="4" t="s">
        <v>4632</v>
      </c>
      <c r="N2665" s="4">
        <f>VLOOKUP(I2665,BaseModelo!$A$2:$E$5075,5)</f>
        <v>2</v>
      </c>
      <c r="P2665" s="15">
        <v>147</v>
      </c>
      <c r="Q2665" s="4">
        <f>VLOOKUP(I2665,BaseModelo!$A$2:$E$5075,3)</f>
        <v>100</v>
      </c>
      <c r="R2665" s="4">
        <f t="shared" si="820"/>
        <v>32283000</v>
      </c>
      <c r="S2665" s="16">
        <f t="shared" si="821"/>
        <v>1.5488027754545735E-4</v>
      </c>
      <c r="T2665" s="4">
        <f t="shared" si="832"/>
        <v>2.2767400799182231E-2</v>
      </c>
      <c r="U2665" s="4">
        <f t="shared" si="833"/>
        <v>2.2767400799182231E-2</v>
      </c>
      <c r="V2665" s="6">
        <f t="shared" si="822"/>
        <v>0</v>
      </c>
      <c r="W2665" s="16" t="str">
        <f t="shared" si="823"/>
        <v/>
      </c>
      <c r="X2665" s="4" t="str">
        <f t="shared" si="834"/>
        <v/>
      </c>
      <c r="Y2665" s="4" t="str">
        <f t="shared" si="824"/>
        <v/>
      </c>
      <c r="Z2665" s="4">
        <f t="shared" si="825"/>
        <v>1578000</v>
      </c>
      <c r="AA2665" s="16">
        <f t="shared" si="826"/>
        <v>3.1685678073510772E-3</v>
      </c>
      <c r="AB2665" s="15">
        <f t="shared" si="835"/>
        <v>0.46577946768060835</v>
      </c>
      <c r="AC2665" s="15">
        <f t="shared" si="836"/>
        <v>0.46577946768060835</v>
      </c>
      <c r="AD2665" s="4">
        <v>162555</v>
      </c>
      <c r="AE2665" s="26">
        <v>1303.3399999999999</v>
      </c>
      <c r="AF2665" s="26">
        <v>680.85477673048797</v>
      </c>
      <c r="AG2665" s="4">
        <f t="shared" si="837"/>
        <v>681000</v>
      </c>
      <c r="AH2665" s="16">
        <f t="shared" si="827"/>
        <v>7.3421439060205578E-3</v>
      </c>
      <c r="AI2665" s="15">
        <f t="shared" si="828"/>
        <v>1.079295154185022</v>
      </c>
      <c r="AJ2665" s="15">
        <f t="shared" si="829"/>
        <v>1.079295154185022</v>
      </c>
      <c r="AK2665" s="4">
        <f t="shared" si="830"/>
        <v>15073000</v>
      </c>
      <c r="AL2665" s="27">
        <f t="shared" si="831"/>
        <v>3.3171896769057253E-4</v>
      </c>
      <c r="AM2665" s="15">
        <f t="shared" si="838"/>
        <v>4.8762688250514163E-2</v>
      </c>
      <c r="AN2665" s="15">
        <f t="shared" si="839"/>
        <v>7.5523786901022457E-6</v>
      </c>
    </row>
    <row r="2666" spans="1:40" x14ac:dyDescent="0.2">
      <c r="A2666" s="4" t="s">
        <v>4627</v>
      </c>
      <c r="B2666" s="3" t="s">
        <v>8</v>
      </c>
      <c r="C2666" s="6">
        <v>162555</v>
      </c>
      <c r="D2666" s="3" t="s">
        <v>630</v>
      </c>
      <c r="E2666" s="6">
        <v>162558</v>
      </c>
      <c r="F2666" s="3" t="s">
        <v>3473</v>
      </c>
      <c r="G2666" s="8">
        <v>6000</v>
      </c>
      <c r="H2666" s="6">
        <v>142</v>
      </c>
      <c r="I2666" s="6">
        <v>161905</v>
      </c>
      <c r="J2666" s="13">
        <v>45169</v>
      </c>
      <c r="K2666" s="9">
        <v>2086.7072799303774</v>
      </c>
      <c r="L2666" s="4" t="s">
        <v>4627</v>
      </c>
      <c r="M2666" s="4" t="s">
        <v>4632</v>
      </c>
      <c r="N2666" s="4">
        <f>VLOOKUP(I2666,BaseModelo!$A$2:$E$5075,5)</f>
        <v>8</v>
      </c>
      <c r="P2666" s="15">
        <v>142.00000000000003</v>
      </c>
      <c r="Q2666" s="4">
        <f>VLOOKUP(I2666,BaseModelo!$A$2:$E$5075,3)</f>
        <v>132</v>
      </c>
      <c r="R2666" s="4">
        <f t="shared" si="820"/>
        <v>32283000</v>
      </c>
      <c r="S2666" s="16">
        <f t="shared" si="821"/>
        <v>1.8585633305454884E-4</v>
      </c>
      <c r="T2666" s="4">
        <f t="shared" si="832"/>
        <v>2.6391599293745936E-2</v>
      </c>
      <c r="U2666" s="4">
        <f t="shared" si="833"/>
        <v>2.6391599293745942E-2</v>
      </c>
      <c r="V2666" s="6">
        <f t="shared" si="822"/>
        <v>0</v>
      </c>
      <c r="W2666" s="16" t="str">
        <f t="shared" si="823"/>
        <v/>
      </c>
      <c r="X2666" s="4" t="str">
        <f t="shared" si="834"/>
        <v/>
      </c>
      <c r="Y2666" s="4" t="str">
        <f t="shared" si="824"/>
        <v/>
      </c>
      <c r="Z2666" s="4">
        <f t="shared" si="825"/>
        <v>5836000</v>
      </c>
      <c r="AA2666" s="16">
        <f t="shared" si="826"/>
        <v>1.028101439342015E-3</v>
      </c>
      <c r="AB2666" s="15">
        <f t="shared" si="835"/>
        <v>0.14599040438656613</v>
      </c>
      <c r="AC2666" s="15">
        <f t="shared" si="836"/>
        <v>0.14599040438656616</v>
      </c>
      <c r="AD2666" s="4">
        <v>162555</v>
      </c>
      <c r="AE2666" s="26">
        <v>1503.37</v>
      </c>
      <c r="AF2666" s="26">
        <v>785.34890795441993</v>
      </c>
      <c r="AG2666" s="4">
        <f t="shared" si="837"/>
        <v>2254000</v>
      </c>
      <c r="AH2666" s="16">
        <f t="shared" si="827"/>
        <v>2.6619343389529724E-3</v>
      </c>
      <c r="AI2666" s="15">
        <f t="shared" si="828"/>
        <v>0.37799467613132209</v>
      </c>
      <c r="AJ2666" s="15">
        <f t="shared" si="829"/>
        <v>0.37799467613132215</v>
      </c>
      <c r="AK2666" s="4">
        <f t="shared" si="830"/>
        <v>15073000</v>
      </c>
      <c r="AL2666" s="27">
        <f t="shared" si="831"/>
        <v>3.9806276122868704E-4</v>
      </c>
      <c r="AM2666" s="15">
        <f t="shared" si="838"/>
        <v>5.6524912094473558E-2</v>
      </c>
      <c r="AN2666" s="15">
        <f t="shared" si="839"/>
        <v>1.0505512888109577E-5</v>
      </c>
    </row>
    <row r="2667" spans="1:40" x14ac:dyDescent="0.2">
      <c r="A2667" s="4" t="s">
        <v>4627</v>
      </c>
      <c r="B2667" s="3" t="s">
        <v>8</v>
      </c>
      <c r="C2667" s="6">
        <v>162555</v>
      </c>
      <c r="D2667" s="3" t="s">
        <v>630</v>
      </c>
      <c r="E2667" s="6">
        <v>162559</v>
      </c>
      <c r="F2667" s="3" t="s">
        <v>3474</v>
      </c>
      <c r="G2667" s="8">
        <v>7000</v>
      </c>
      <c r="H2667" s="6">
        <v>142</v>
      </c>
      <c r="I2667" s="6">
        <v>161248</v>
      </c>
      <c r="J2667" s="13">
        <v>45169</v>
      </c>
      <c r="K2667" s="9">
        <v>2434.4918265854399</v>
      </c>
      <c r="L2667" s="4" t="s">
        <v>4627</v>
      </c>
      <c r="M2667" s="4" t="s">
        <v>4632</v>
      </c>
      <c r="N2667" s="4">
        <f>VLOOKUP(I2667,BaseModelo!$A$2:$E$5075,5)</f>
        <v>9</v>
      </c>
      <c r="P2667" s="15">
        <v>142.00000000000003</v>
      </c>
      <c r="Q2667" s="4">
        <f>VLOOKUP(I2667,BaseModelo!$A$2:$E$5075,3)</f>
        <v>147</v>
      </c>
      <c r="R2667" s="4">
        <f t="shared" si="820"/>
        <v>32283000</v>
      </c>
      <c r="S2667" s="16">
        <f t="shared" si="821"/>
        <v>2.168323885636403E-4</v>
      </c>
      <c r="T2667" s="4">
        <f t="shared" si="832"/>
        <v>3.0790199176036922E-2</v>
      </c>
      <c r="U2667" s="4">
        <f t="shared" si="833"/>
        <v>3.0790199176036929E-2</v>
      </c>
      <c r="V2667" s="6">
        <f t="shared" si="822"/>
        <v>0</v>
      </c>
      <c r="W2667" s="16" t="str">
        <f t="shared" si="823"/>
        <v/>
      </c>
      <c r="X2667" s="4" t="str">
        <f t="shared" si="834"/>
        <v/>
      </c>
      <c r="Y2667" s="4" t="str">
        <f t="shared" si="824"/>
        <v/>
      </c>
      <c r="Z2667" s="4">
        <f t="shared" si="825"/>
        <v>5305000</v>
      </c>
      <c r="AA2667" s="16">
        <f t="shared" si="826"/>
        <v>1.3195098963242225E-3</v>
      </c>
      <c r="AB2667" s="15">
        <f t="shared" si="835"/>
        <v>0.18737040527803958</v>
      </c>
      <c r="AC2667" s="15">
        <f t="shared" si="836"/>
        <v>0.18737040527803964</v>
      </c>
      <c r="AD2667" s="4">
        <v>162555</v>
      </c>
      <c r="AE2667" s="26">
        <v>1758.65</v>
      </c>
      <c r="AF2667" s="26">
        <v>918.70521360279952</v>
      </c>
      <c r="AG2667" s="4">
        <f t="shared" si="837"/>
        <v>2114000</v>
      </c>
      <c r="AH2667" s="16">
        <f t="shared" si="827"/>
        <v>3.3112582781456954E-3</v>
      </c>
      <c r="AI2667" s="15">
        <f t="shared" si="828"/>
        <v>0.47019867549668876</v>
      </c>
      <c r="AJ2667" s="15">
        <f t="shared" si="829"/>
        <v>0.47019867549668881</v>
      </c>
      <c r="AK2667" s="4">
        <f t="shared" si="830"/>
        <v>15073000</v>
      </c>
      <c r="AL2667" s="27">
        <f t="shared" si="831"/>
        <v>4.6440655476680156E-4</v>
      </c>
      <c r="AM2667" s="15">
        <f t="shared" si="838"/>
        <v>6.5945730776885828E-2</v>
      </c>
      <c r="AN2667" s="15">
        <f t="shared" si="839"/>
        <v>1.4299170319926922E-5</v>
      </c>
    </row>
    <row r="2668" spans="1:40" x14ac:dyDescent="0.2">
      <c r="A2668" s="4" t="s">
        <v>4627</v>
      </c>
      <c r="B2668" s="3" t="s">
        <v>8</v>
      </c>
      <c r="C2668" s="6">
        <v>162555</v>
      </c>
      <c r="D2668" s="3" t="s">
        <v>630</v>
      </c>
      <c r="E2668" s="6">
        <v>162560</v>
      </c>
      <c r="F2668" s="3" t="s">
        <v>3475</v>
      </c>
      <c r="G2668" s="8">
        <v>6000</v>
      </c>
      <c r="H2668" s="6">
        <v>142</v>
      </c>
      <c r="I2668" s="6">
        <v>161908</v>
      </c>
      <c r="J2668" s="13">
        <v>45169</v>
      </c>
      <c r="K2668" s="9">
        <v>2086.7072799303774</v>
      </c>
      <c r="L2668" s="4" t="s">
        <v>4627</v>
      </c>
      <c r="M2668" s="4" t="s">
        <v>4632</v>
      </c>
      <c r="N2668" s="4">
        <f>VLOOKUP(I2668,BaseModelo!$A$2:$E$5075,5)</f>
        <v>8</v>
      </c>
      <c r="P2668" s="15">
        <v>142.00000000000003</v>
      </c>
      <c r="Q2668" s="4">
        <f>VLOOKUP(I2668,BaseModelo!$A$2:$E$5075,3)</f>
        <v>132</v>
      </c>
      <c r="R2668" s="4">
        <f t="shared" si="820"/>
        <v>32283000</v>
      </c>
      <c r="S2668" s="16">
        <f t="shared" si="821"/>
        <v>1.8585633305454884E-4</v>
      </c>
      <c r="T2668" s="4">
        <f t="shared" si="832"/>
        <v>2.6391599293745936E-2</v>
      </c>
      <c r="U2668" s="4">
        <f t="shared" si="833"/>
        <v>2.6391599293745942E-2</v>
      </c>
      <c r="V2668" s="6">
        <f t="shared" si="822"/>
        <v>0</v>
      </c>
      <c r="W2668" s="16" t="str">
        <f t="shared" si="823"/>
        <v/>
      </c>
      <c r="X2668" s="4" t="str">
        <f t="shared" si="834"/>
        <v/>
      </c>
      <c r="Y2668" s="4" t="str">
        <f t="shared" si="824"/>
        <v/>
      </c>
      <c r="Z2668" s="4">
        <f t="shared" si="825"/>
        <v>5836000</v>
      </c>
      <c r="AA2668" s="16">
        <f t="shared" si="826"/>
        <v>1.028101439342015E-3</v>
      </c>
      <c r="AB2668" s="15">
        <f t="shared" si="835"/>
        <v>0.14599040438656613</v>
      </c>
      <c r="AC2668" s="15">
        <f t="shared" si="836"/>
        <v>0.14599040438656616</v>
      </c>
      <c r="AD2668" s="4">
        <v>162555</v>
      </c>
      <c r="AE2668" s="26">
        <v>1503.37</v>
      </c>
      <c r="AF2668" s="26">
        <v>785.34890795441993</v>
      </c>
      <c r="AG2668" s="4">
        <f t="shared" si="837"/>
        <v>2254000</v>
      </c>
      <c r="AH2668" s="16">
        <f t="shared" si="827"/>
        <v>2.6619343389529724E-3</v>
      </c>
      <c r="AI2668" s="15">
        <f t="shared" si="828"/>
        <v>0.37799467613132209</v>
      </c>
      <c r="AJ2668" s="15">
        <f t="shared" si="829"/>
        <v>0.37799467613132215</v>
      </c>
      <c r="AK2668" s="4">
        <f t="shared" si="830"/>
        <v>15073000</v>
      </c>
      <c r="AL2668" s="27">
        <f t="shared" si="831"/>
        <v>3.9806276122868704E-4</v>
      </c>
      <c r="AM2668" s="15">
        <f t="shared" si="838"/>
        <v>5.6524912094473558E-2</v>
      </c>
      <c r="AN2668" s="15">
        <f t="shared" si="839"/>
        <v>1.0505512888109577E-5</v>
      </c>
    </row>
    <row r="2669" spans="1:40" x14ac:dyDescent="0.2">
      <c r="A2669" s="4" t="s">
        <v>4627</v>
      </c>
      <c r="B2669" s="3" t="s">
        <v>8</v>
      </c>
      <c r="C2669" s="6">
        <v>162555</v>
      </c>
      <c r="D2669" s="3" t="s">
        <v>630</v>
      </c>
      <c r="E2669" s="6">
        <v>162561</v>
      </c>
      <c r="F2669" s="3" t="s">
        <v>3476</v>
      </c>
      <c r="G2669" s="8">
        <v>5000</v>
      </c>
      <c r="H2669" s="6">
        <v>147</v>
      </c>
      <c r="I2669" s="6">
        <v>161361</v>
      </c>
      <c r="J2669" s="13">
        <v>45169</v>
      </c>
      <c r="K2669" s="9">
        <v>1738.9227332753144</v>
      </c>
      <c r="L2669" s="4" t="s">
        <v>4627</v>
      </c>
      <c r="M2669" s="4" t="s">
        <v>4632</v>
      </c>
      <c r="N2669" s="4">
        <f>VLOOKUP(I2669,BaseModelo!$A$2:$E$5075,5)</f>
        <v>7</v>
      </c>
      <c r="P2669" s="15">
        <v>147</v>
      </c>
      <c r="Q2669" s="4">
        <f>VLOOKUP(I2669,BaseModelo!$A$2:$E$5075,3)</f>
        <v>127</v>
      </c>
      <c r="R2669" s="4">
        <f t="shared" si="820"/>
        <v>32283000</v>
      </c>
      <c r="S2669" s="16">
        <f t="shared" si="821"/>
        <v>1.5488027754545735E-4</v>
      </c>
      <c r="T2669" s="4">
        <f t="shared" si="832"/>
        <v>2.2767400799182231E-2</v>
      </c>
      <c r="U2669" s="4">
        <f t="shared" si="833"/>
        <v>2.2767400799182231E-2</v>
      </c>
      <c r="V2669" s="6">
        <f t="shared" si="822"/>
        <v>0</v>
      </c>
      <c r="W2669" s="16" t="str">
        <f t="shared" si="823"/>
        <v/>
      </c>
      <c r="X2669" s="4" t="str">
        <f t="shared" si="834"/>
        <v/>
      </c>
      <c r="Y2669" s="4" t="str">
        <f t="shared" si="824"/>
        <v/>
      </c>
      <c r="Z2669" s="4">
        <f t="shared" si="825"/>
        <v>4022000</v>
      </c>
      <c r="AA2669" s="16">
        <f t="shared" si="826"/>
        <v>1.2431626056688214E-3</v>
      </c>
      <c r="AB2669" s="15">
        <f t="shared" si="835"/>
        <v>0.18274490303331675</v>
      </c>
      <c r="AC2669" s="15">
        <f t="shared" si="836"/>
        <v>0.18274490303331675</v>
      </c>
      <c r="AD2669" s="4">
        <v>162555</v>
      </c>
      <c r="AE2669" s="26">
        <v>1303.3399999999999</v>
      </c>
      <c r="AF2669" s="26">
        <v>680.85477673048797</v>
      </c>
      <c r="AG2669" s="4">
        <f t="shared" si="837"/>
        <v>1778000</v>
      </c>
      <c r="AH2669" s="16">
        <f t="shared" si="827"/>
        <v>2.8121484814398199E-3</v>
      </c>
      <c r="AI2669" s="15">
        <f t="shared" si="828"/>
        <v>0.41338582677165353</v>
      </c>
      <c r="AJ2669" s="15">
        <f t="shared" si="829"/>
        <v>0.41338582677165353</v>
      </c>
      <c r="AK2669" s="4">
        <f t="shared" si="830"/>
        <v>15073000</v>
      </c>
      <c r="AL2669" s="27">
        <f t="shared" si="831"/>
        <v>3.3171896769057253E-4</v>
      </c>
      <c r="AM2669" s="15">
        <f t="shared" si="838"/>
        <v>4.8762688250514163E-2</v>
      </c>
      <c r="AN2669" s="15">
        <f t="shared" si="839"/>
        <v>7.5523786901022457E-6</v>
      </c>
    </row>
    <row r="2670" spans="1:40" x14ac:dyDescent="0.2">
      <c r="A2670" s="4" t="s">
        <v>4627</v>
      </c>
      <c r="B2670" s="3" t="s">
        <v>8</v>
      </c>
      <c r="C2670" s="6">
        <v>162565</v>
      </c>
      <c r="D2670" s="3" t="s">
        <v>288</v>
      </c>
      <c r="E2670" s="6">
        <v>162578</v>
      </c>
      <c r="F2670" s="3" t="s">
        <v>3477</v>
      </c>
      <c r="G2670" s="8">
        <v>5000</v>
      </c>
      <c r="H2670" s="6">
        <v>147</v>
      </c>
      <c r="I2670" s="6">
        <v>161991</v>
      </c>
      <c r="J2670" s="13">
        <v>45169</v>
      </c>
      <c r="K2670" s="9">
        <v>5000</v>
      </c>
      <c r="L2670" s="4" t="s">
        <v>4627</v>
      </c>
      <c r="M2670" s="4" t="s">
        <v>4632</v>
      </c>
      <c r="N2670" s="4">
        <f>VLOOKUP(I2670,BaseModelo!$A$2:$E$5075,5)</f>
        <v>5</v>
      </c>
      <c r="P2670" s="15">
        <v>147</v>
      </c>
      <c r="Q2670" s="4">
        <f>VLOOKUP(I2670,BaseModelo!$A$2:$E$5075,3)</f>
        <v>110</v>
      </c>
      <c r="R2670" s="4">
        <f t="shared" si="820"/>
        <v>32283000</v>
      </c>
      <c r="S2670" s="16">
        <f t="shared" si="821"/>
        <v>1.5488027754545735E-4</v>
      </c>
      <c r="T2670" s="4">
        <f t="shared" si="832"/>
        <v>2.2767400799182231E-2</v>
      </c>
      <c r="U2670" s="4">
        <f t="shared" si="833"/>
        <v>2.2767400799182231E-2</v>
      </c>
      <c r="V2670" s="6">
        <f t="shared" si="822"/>
        <v>0</v>
      </c>
      <c r="W2670" s="16" t="str">
        <f t="shared" si="823"/>
        <v/>
      </c>
      <c r="X2670" s="4" t="str">
        <f t="shared" si="834"/>
        <v/>
      </c>
      <c r="Y2670" s="4" t="str">
        <f t="shared" si="824"/>
        <v/>
      </c>
      <c r="Z2670" s="4">
        <f t="shared" si="825"/>
        <v>4058000</v>
      </c>
      <c r="AA2670" s="16">
        <f t="shared" si="826"/>
        <v>1.2321340561853129E-3</v>
      </c>
      <c r="AB2670" s="15">
        <f t="shared" si="835"/>
        <v>0.18112370625924099</v>
      </c>
      <c r="AC2670" s="15">
        <f t="shared" si="836"/>
        <v>0.18112370625924099</v>
      </c>
      <c r="AD2670" s="4">
        <v>162565</v>
      </c>
      <c r="AE2670" s="26">
        <v>1303.3399999999999</v>
      </c>
      <c r="AF2670" s="26">
        <v>1303.3399999999999</v>
      </c>
      <c r="AG2670" s="4">
        <f t="shared" si="837"/>
        <v>1768000</v>
      </c>
      <c r="AH2670" s="16">
        <f t="shared" si="827"/>
        <v>2.8280542986425339E-3</v>
      </c>
      <c r="AI2670" s="15">
        <f t="shared" si="828"/>
        <v>0.41572398190045246</v>
      </c>
      <c r="AJ2670" s="15">
        <f t="shared" si="829"/>
        <v>0.41572398190045246</v>
      </c>
      <c r="AK2670" s="4">
        <f t="shared" si="830"/>
        <v>15073000</v>
      </c>
      <c r="AL2670" s="27">
        <f t="shared" si="831"/>
        <v>3.3171896769057253E-4</v>
      </c>
      <c r="AM2670" s="15">
        <f t="shared" si="838"/>
        <v>4.8762688250514163E-2</v>
      </c>
      <c r="AN2670" s="15">
        <f t="shared" si="839"/>
        <v>7.5523786901022457E-6</v>
      </c>
    </row>
    <row r="2671" spans="1:40" x14ac:dyDescent="0.2">
      <c r="A2671" s="4" t="s">
        <v>4627</v>
      </c>
      <c r="B2671" s="3" t="s">
        <v>8</v>
      </c>
      <c r="C2671" s="6">
        <v>162565</v>
      </c>
      <c r="D2671" s="3" t="s">
        <v>288</v>
      </c>
      <c r="E2671" s="6">
        <v>162579</v>
      </c>
      <c r="F2671" s="3" t="s">
        <v>3478</v>
      </c>
      <c r="G2671" s="8">
        <v>5000</v>
      </c>
      <c r="H2671" s="6">
        <v>147</v>
      </c>
      <c r="I2671" s="6">
        <v>161903</v>
      </c>
      <c r="J2671" s="13">
        <v>45169</v>
      </c>
      <c r="K2671" s="9">
        <v>5000</v>
      </c>
      <c r="L2671" s="4" t="s">
        <v>4627</v>
      </c>
      <c r="M2671" s="4" t="s">
        <v>4632</v>
      </c>
      <c r="N2671" s="4">
        <f>VLOOKUP(I2671,BaseModelo!$A$2:$E$5075,5)</f>
        <v>8</v>
      </c>
      <c r="P2671" s="15">
        <v>147</v>
      </c>
      <c r="Q2671" s="4">
        <f>VLOOKUP(I2671,BaseModelo!$A$2:$E$5075,3)</f>
        <v>132</v>
      </c>
      <c r="R2671" s="4">
        <f t="shared" si="820"/>
        <v>32283000</v>
      </c>
      <c r="S2671" s="16">
        <f t="shared" si="821"/>
        <v>1.5488027754545735E-4</v>
      </c>
      <c r="T2671" s="4">
        <f t="shared" si="832"/>
        <v>2.2767400799182231E-2</v>
      </c>
      <c r="U2671" s="4">
        <f t="shared" si="833"/>
        <v>2.2767400799182231E-2</v>
      </c>
      <c r="V2671" s="6">
        <f t="shared" si="822"/>
        <v>0</v>
      </c>
      <c r="W2671" s="16" t="str">
        <f t="shared" si="823"/>
        <v/>
      </c>
      <c r="X2671" s="4" t="str">
        <f t="shared" si="834"/>
        <v/>
      </c>
      <c r="Y2671" s="4" t="str">
        <f t="shared" si="824"/>
        <v/>
      </c>
      <c r="Z2671" s="4">
        <f t="shared" si="825"/>
        <v>5836000</v>
      </c>
      <c r="AA2671" s="16">
        <f t="shared" si="826"/>
        <v>8.5675119945167924E-4</v>
      </c>
      <c r="AB2671" s="15">
        <f t="shared" si="835"/>
        <v>0.12594242631939684</v>
      </c>
      <c r="AC2671" s="15">
        <f t="shared" si="836"/>
        <v>0.12594242631939684</v>
      </c>
      <c r="AD2671" s="4">
        <v>162565</v>
      </c>
      <c r="AE2671" s="26">
        <v>1303.3399999999999</v>
      </c>
      <c r="AF2671" s="26">
        <v>1303.3399999999999</v>
      </c>
      <c r="AG2671" s="4">
        <f t="shared" si="837"/>
        <v>2254000</v>
      </c>
      <c r="AH2671" s="16">
        <f t="shared" si="827"/>
        <v>2.2182786157941437E-3</v>
      </c>
      <c r="AI2671" s="15">
        <f t="shared" si="828"/>
        <v>0.32608695652173914</v>
      </c>
      <c r="AJ2671" s="15">
        <f t="shared" si="829"/>
        <v>0.32608695652173914</v>
      </c>
      <c r="AK2671" s="4">
        <f t="shared" si="830"/>
        <v>15073000</v>
      </c>
      <c r="AL2671" s="27">
        <f t="shared" si="831"/>
        <v>3.3171896769057253E-4</v>
      </c>
      <c r="AM2671" s="15">
        <f t="shared" si="838"/>
        <v>4.8762688250514163E-2</v>
      </c>
      <c r="AN2671" s="15">
        <f t="shared" si="839"/>
        <v>7.5523786901022457E-6</v>
      </c>
    </row>
    <row r="2672" spans="1:40" x14ac:dyDescent="0.2">
      <c r="A2672" s="4" t="s">
        <v>4628</v>
      </c>
      <c r="B2672" s="3" t="s">
        <v>11</v>
      </c>
      <c r="C2672" s="6">
        <v>162673</v>
      </c>
      <c r="D2672" s="3" t="s">
        <v>83</v>
      </c>
      <c r="E2672" s="6">
        <v>162926</v>
      </c>
      <c r="F2672" s="3" t="s">
        <v>3522</v>
      </c>
      <c r="G2672" s="8">
        <v>7000</v>
      </c>
      <c r="H2672" s="6">
        <v>142</v>
      </c>
      <c r="I2672" s="6">
        <v>141878</v>
      </c>
      <c r="J2672" s="13">
        <v>45169</v>
      </c>
      <c r="K2672" s="9">
        <v>7000</v>
      </c>
      <c r="L2672" s="4" t="s">
        <v>4628</v>
      </c>
      <c r="M2672" s="4" t="s">
        <v>4632</v>
      </c>
      <c r="N2672" s="4">
        <f>VLOOKUP(I2672,BaseModelo!$A$2:$E$5075,5)</f>
        <v>8</v>
      </c>
      <c r="P2672" s="15">
        <v>142.00000000000003</v>
      </c>
      <c r="Q2672" s="4">
        <f>VLOOKUP(I2672,BaseModelo!$A$2:$E$5075,3)</f>
        <v>132</v>
      </c>
      <c r="R2672" s="4">
        <f t="shared" si="820"/>
        <v>32283000</v>
      </c>
      <c r="S2672" s="16">
        <f t="shared" si="821"/>
        <v>2.168323885636403E-4</v>
      </c>
      <c r="T2672" s="4">
        <f t="shared" si="832"/>
        <v>3.0790199176036922E-2</v>
      </c>
      <c r="U2672" s="4">
        <f t="shared" si="833"/>
        <v>3.0790199176036929E-2</v>
      </c>
      <c r="V2672" s="6">
        <f t="shared" si="822"/>
        <v>0</v>
      </c>
      <c r="W2672" s="16" t="str">
        <f t="shared" si="823"/>
        <v/>
      </c>
      <c r="X2672" s="4" t="str">
        <f t="shared" si="834"/>
        <v/>
      </c>
      <c r="Y2672" s="4" t="str">
        <f t="shared" si="824"/>
        <v/>
      </c>
      <c r="Z2672" s="4">
        <f t="shared" si="825"/>
        <v>5836000</v>
      </c>
      <c r="AA2672" s="16">
        <f t="shared" si="826"/>
        <v>1.199451679232351E-3</v>
      </c>
      <c r="AB2672" s="15">
        <f t="shared" si="835"/>
        <v>0.17032213845099384</v>
      </c>
      <c r="AC2672" s="15">
        <f t="shared" si="836"/>
        <v>0.17032213845099387</v>
      </c>
      <c r="AD2672" s="4">
        <v>162673</v>
      </c>
      <c r="AE2672" s="26">
        <v>1758.65</v>
      </c>
      <c r="AF2672" s="26">
        <v>1758.65</v>
      </c>
      <c r="AG2672" s="4">
        <f t="shared" si="837"/>
        <v>3421000</v>
      </c>
      <c r="AH2672" s="16">
        <f t="shared" si="827"/>
        <v>2.0461853259280912E-3</v>
      </c>
      <c r="AI2672" s="15">
        <f t="shared" si="828"/>
        <v>0.29055831628178896</v>
      </c>
      <c r="AJ2672" s="15">
        <f t="shared" si="829"/>
        <v>0.29055831628178902</v>
      </c>
      <c r="AK2672" s="4">
        <f t="shared" si="830"/>
        <v>16319000</v>
      </c>
      <c r="AL2672" s="27">
        <f t="shared" si="831"/>
        <v>4.289478521968258E-4</v>
      </c>
      <c r="AM2672" s="15">
        <f t="shared" si="838"/>
        <v>6.0910595011949266E-2</v>
      </c>
      <c r="AN2672" s="15">
        <f t="shared" si="839"/>
        <v>1.3207389805273516E-5</v>
      </c>
    </row>
    <row r="2673" spans="1:40" x14ac:dyDescent="0.2">
      <c r="A2673" s="4" t="s">
        <v>4628</v>
      </c>
      <c r="B2673" s="3" t="s">
        <v>12</v>
      </c>
      <c r="C2673" s="6">
        <v>162681</v>
      </c>
      <c r="D2673" s="3" t="s">
        <v>633</v>
      </c>
      <c r="E2673" s="6">
        <v>162682</v>
      </c>
      <c r="F2673" s="3" t="s">
        <v>3484</v>
      </c>
      <c r="G2673" s="8">
        <v>7000</v>
      </c>
      <c r="H2673" s="6">
        <v>142</v>
      </c>
      <c r="I2673" s="6">
        <v>162090</v>
      </c>
      <c r="J2673" s="13">
        <v>45169</v>
      </c>
      <c r="K2673" s="9">
        <v>7000</v>
      </c>
      <c r="L2673" s="4" t="s">
        <v>4628</v>
      </c>
      <c r="M2673" s="4" t="s">
        <v>4632</v>
      </c>
      <c r="N2673" s="4">
        <f>VLOOKUP(I2673,BaseModelo!$A$2:$E$5075,5)</f>
        <v>9</v>
      </c>
      <c r="P2673" s="15">
        <v>142.00000000000003</v>
      </c>
      <c r="Q2673" s="4">
        <f>VLOOKUP(I2673,BaseModelo!$A$2:$E$5075,3)</f>
        <v>147</v>
      </c>
      <c r="R2673" s="4">
        <f t="shared" si="820"/>
        <v>32283000</v>
      </c>
      <c r="S2673" s="16">
        <f t="shared" si="821"/>
        <v>2.168323885636403E-4</v>
      </c>
      <c r="T2673" s="4">
        <f t="shared" si="832"/>
        <v>3.0790199176036922E-2</v>
      </c>
      <c r="U2673" s="4">
        <f t="shared" si="833"/>
        <v>3.0790199176036929E-2</v>
      </c>
      <c r="V2673" s="6">
        <f t="shared" si="822"/>
        <v>0</v>
      </c>
      <c r="W2673" s="16" t="str">
        <f t="shared" si="823"/>
        <v/>
      </c>
      <c r="X2673" s="4" t="str">
        <f t="shared" si="834"/>
        <v/>
      </c>
      <c r="Y2673" s="4" t="str">
        <f t="shared" si="824"/>
        <v/>
      </c>
      <c r="Z2673" s="4">
        <f t="shared" si="825"/>
        <v>5305000</v>
      </c>
      <c r="AA2673" s="16">
        <f t="shared" si="826"/>
        <v>1.3195098963242225E-3</v>
      </c>
      <c r="AB2673" s="15">
        <f t="shared" si="835"/>
        <v>0.18737040527803958</v>
      </c>
      <c r="AC2673" s="15">
        <f t="shared" si="836"/>
        <v>0.18737040527803964</v>
      </c>
      <c r="AD2673" s="4">
        <v>162681</v>
      </c>
      <c r="AE2673" s="26">
        <v>1758.65</v>
      </c>
      <c r="AF2673" s="26">
        <v>1758.65</v>
      </c>
      <c r="AG2673" s="4">
        <f t="shared" si="837"/>
        <v>3095000</v>
      </c>
      <c r="AH2673" s="16">
        <f t="shared" si="827"/>
        <v>2.2617124394184169E-3</v>
      </c>
      <c r="AI2673" s="15">
        <f t="shared" si="828"/>
        <v>0.32116316639741521</v>
      </c>
      <c r="AJ2673" s="15">
        <f t="shared" si="829"/>
        <v>0.32116316639741527</v>
      </c>
      <c r="AK2673" s="4">
        <f t="shared" si="830"/>
        <v>16319000</v>
      </c>
      <c r="AL2673" s="27">
        <f t="shared" si="831"/>
        <v>4.289478521968258E-4</v>
      </c>
      <c r="AM2673" s="15">
        <f t="shared" si="838"/>
        <v>6.0910595011949266E-2</v>
      </c>
      <c r="AN2673" s="15">
        <f t="shared" si="839"/>
        <v>1.3207389805273516E-5</v>
      </c>
    </row>
    <row r="2674" spans="1:40" x14ac:dyDescent="0.2">
      <c r="A2674" s="4" t="s">
        <v>4628</v>
      </c>
      <c r="B2674" s="3" t="s">
        <v>12</v>
      </c>
      <c r="C2674" s="6">
        <v>162681</v>
      </c>
      <c r="D2674" s="3" t="s">
        <v>633</v>
      </c>
      <c r="E2674" s="6">
        <v>162689</v>
      </c>
      <c r="F2674" s="3" t="s">
        <v>3491</v>
      </c>
      <c r="G2674" s="8">
        <v>7000</v>
      </c>
      <c r="H2674" s="6">
        <v>142</v>
      </c>
      <c r="I2674" s="6">
        <v>162093</v>
      </c>
      <c r="J2674" s="13">
        <v>45169</v>
      </c>
      <c r="K2674" s="9">
        <v>7000</v>
      </c>
      <c r="L2674" s="4" t="s">
        <v>4628</v>
      </c>
      <c r="M2674" s="4" t="s">
        <v>4632</v>
      </c>
      <c r="N2674" s="4">
        <f>VLOOKUP(I2674,BaseModelo!$A$2:$E$5075,5)</f>
        <v>9</v>
      </c>
      <c r="P2674" s="15">
        <v>142.00000000000003</v>
      </c>
      <c r="Q2674" s="4">
        <f>VLOOKUP(I2674,BaseModelo!$A$2:$E$5075,3)</f>
        <v>147</v>
      </c>
      <c r="R2674" s="4">
        <f t="shared" si="820"/>
        <v>32283000</v>
      </c>
      <c r="S2674" s="16">
        <f t="shared" si="821"/>
        <v>2.168323885636403E-4</v>
      </c>
      <c r="T2674" s="4">
        <f t="shared" si="832"/>
        <v>3.0790199176036922E-2</v>
      </c>
      <c r="U2674" s="4">
        <f t="shared" si="833"/>
        <v>3.0790199176036929E-2</v>
      </c>
      <c r="V2674" s="6">
        <f t="shared" si="822"/>
        <v>0</v>
      </c>
      <c r="W2674" s="16" t="str">
        <f t="shared" si="823"/>
        <v/>
      </c>
      <c r="X2674" s="4" t="str">
        <f t="shared" si="834"/>
        <v/>
      </c>
      <c r="Y2674" s="4" t="str">
        <f t="shared" si="824"/>
        <v/>
      </c>
      <c r="Z2674" s="4">
        <f t="shared" si="825"/>
        <v>5305000</v>
      </c>
      <c r="AA2674" s="16">
        <f t="shared" si="826"/>
        <v>1.3195098963242225E-3</v>
      </c>
      <c r="AB2674" s="15">
        <f t="shared" si="835"/>
        <v>0.18737040527803958</v>
      </c>
      <c r="AC2674" s="15">
        <f t="shared" si="836"/>
        <v>0.18737040527803964</v>
      </c>
      <c r="AD2674" s="4">
        <v>162681</v>
      </c>
      <c r="AE2674" s="26">
        <v>1758.65</v>
      </c>
      <c r="AF2674" s="26">
        <v>1758.65</v>
      </c>
      <c r="AG2674" s="4">
        <f t="shared" si="837"/>
        <v>3095000</v>
      </c>
      <c r="AH2674" s="16">
        <f t="shared" si="827"/>
        <v>2.2617124394184169E-3</v>
      </c>
      <c r="AI2674" s="15">
        <f t="shared" si="828"/>
        <v>0.32116316639741521</v>
      </c>
      <c r="AJ2674" s="15">
        <f t="shared" si="829"/>
        <v>0.32116316639741527</v>
      </c>
      <c r="AK2674" s="4">
        <f t="shared" si="830"/>
        <v>16319000</v>
      </c>
      <c r="AL2674" s="27">
        <f t="shared" si="831"/>
        <v>4.289478521968258E-4</v>
      </c>
      <c r="AM2674" s="15">
        <f t="shared" si="838"/>
        <v>6.0910595011949266E-2</v>
      </c>
      <c r="AN2674" s="15">
        <f t="shared" si="839"/>
        <v>1.3207389805273516E-5</v>
      </c>
    </row>
    <row r="2675" spans="1:40" x14ac:dyDescent="0.2">
      <c r="A2675" s="4" t="s">
        <v>4628</v>
      </c>
      <c r="B2675" s="3" t="s">
        <v>12</v>
      </c>
      <c r="C2675" s="6">
        <v>162681</v>
      </c>
      <c r="D2675" s="3" t="s">
        <v>633</v>
      </c>
      <c r="E2675" s="6">
        <v>162690</v>
      </c>
      <c r="F2675" s="3" t="s">
        <v>3492</v>
      </c>
      <c r="G2675" s="8">
        <v>7000</v>
      </c>
      <c r="H2675" s="6">
        <v>142</v>
      </c>
      <c r="I2675" s="6">
        <v>162089</v>
      </c>
      <c r="J2675" s="13">
        <v>45169</v>
      </c>
      <c r="K2675" s="9">
        <v>7000</v>
      </c>
      <c r="L2675" s="4" t="s">
        <v>4628</v>
      </c>
      <c r="M2675" s="4" t="s">
        <v>4632</v>
      </c>
      <c r="N2675" s="4">
        <f>VLOOKUP(I2675,BaseModelo!$A$2:$E$5075,5)</f>
        <v>9</v>
      </c>
      <c r="P2675" s="15">
        <v>142.00000000000003</v>
      </c>
      <c r="Q2675" s="4">
        <f>VLOOKUP(I2675,BaseModelo!$A$2:$E$5075,3)</f>
        <v>147</v>
      </c>
      <c r="R2675" s="4">
        <f t="shared" si="820"/>
        <v>32283000</v>
      </c>
      <c r="S2675" s="16">
        <f t="shared" si="821"/>
        <v>2.168323885636403E-4</v>
      </c>
      <c r="T2675" s="4">
        <f t="shared" si="832"/>
        <v>3.0790199176036922E-2</v>
      </c>
      <c r="U2675" s="4">
        <f t="shared" si="833"/>
        <v>3.0790199176036929E-2</v>
      </c>
      <c r="V2675" s="6">
        <f t="shared" si="822"/>
        <v>0</v>
      </c>
      <c r="W2675" s="16" t="str">
        <f t="shared" si="823"/>
        <v/>
      </c>
      <c r="X2675" s="4" t="str">
        <f t="shared" si="834"/>
        <v/>
      </c>
      <c r="Y2675" s="4" t="str">
        <f t="shared" si="824"/>
        <v/>
      </c>
      <c r="Z2675" s="4">
        <f t="shared" si="825"/>
        <v>5305000</v>
      </c>
      <c r="AA2675" s="16">
        <f t="shared" si="826"/>
        <v>1.3195098963242225E-3</v>
      </c>
      <c r="AB2675" s="15">
        <f t="shared" si="835"/>
        <v>0.18737040527803958</v>
      </c>
      <c r="AC2675" s="15">
        <f t="shared" si="836"/>
        <v>0.18737040527803964</v>
      </c>
      <c r="AD2675" s="4">
        <v>162681</v>
      </c>
      <c r="AE2675" s="26">
        <v>1758.65</v>
      </c>
      <c r="AF2675" s="26">
        <v>1758.65</v>
      </c>
      <c r="AG2675" s="4">
        <f t="shared" si="837"/>
        <v>3095000</v>
      </c>
      <c r="AH2675" s="16">
        <f t="shared" si="827"/>
        <v>2.2617124394184169E-3</v>
      </c>
      <c r="AI2675" s="15">
        <f t="shared" si="828"/>
        <v>0.32116316639741521</v>
      </c>
      <c r="AJ2675" s="15">
        <f t="shared" si="829"/>
        <v>0.32116316639741527</v>
      </c>
      <c r="AK2675" s="4">
        <f t="shared" si="830"/>
        <v>16319000</v>
      </c>
      <c r="AL2675" s="27">
        <f t="shared" si="831"/>
        <v>4.289478521968258E-4</v>
      </c>
      <c r="AM2675" s="15">
        <f t="shared" si="838"/>
        <v>6.0910595011949266E-2</v>
      </c>
      <c r="AN2675" s="15">
        <f t="shared" si="839"/>
        <v>1.3207389805273516E-5</v>
      </c>
    </row>
    <row r="2676" spans="1:40" x14ac:dyDescent="0.2">
      <c r="A2676" s="4" t="s">
        <v>4628</v>
      </c>
      <c r="B2676" s="3" t="s">
        <v>12</v>
      </c>
      <c r="C2676" s="6">
        <v>162681</v>
      </c>
      <c r="D2676" s="3" t="s">
        <v>633</v>
      </c>
      <c r="E2676" s="6">
        <v>162691</v>
      </c>
      <c r="F2676" s="3" t="s">
        <v>3493</v>
      </c>
      <c r="G2676" s="8">
        <v>7000</v>
      </c>
      <c r="H2676" s="6">
        <v>142</v>
      </c>
      <c r="I2676" s="6">
        <v>162220</v>
      </c>
      <c r="J2676" s="13">
        <v>45169</v>
      </c>
      <c r="K2676" s="9">
        <v>7000</v>
      </c>
      <c r="L2676" s="4" t="s">
        <v>4628</v>
      </c>
      <c r="M2676" s="4" t="s">
        <v>4632</v>
      </c>
      <c r="N2676" s="4">
        <f>VLOOKUP(I2676,BaseModelo!$A$2:$E$5075,5)</f>
        <v>9</v>
      </c>
      <c r="P2676" s="15">
        <v>142.00000000000003</v>
      </c>
      <c r="Q2676" s="4">
        <f>VLOOKUP(I2676,BaseModelo!$A$2:$E$5075,3)</f>
        <v>147</v>
      </c>
      <c r="R2676" s="4">
        <f t="shared" si="820"/>
        <v>32283000</v>
      </c>
      <c r="S2676" s="16">
        <f t="shared" si="821"/>
        <v>2.168323885636403E-4</v>
      </c>
      <c r="T2676" s="4">
        <f t="shared" si="832"/>
        <v>3.0790199176036922E-2</v>
      </c>
      <c r="U2676" s="4">
        <f t="shared" si="833"/>
        <v>3.0790199176036929E-2</v>
      </c>
      <c r="V2676" s="6">
        <f t="shared" si="822"/>
        <v>0</v>
      </c>
      <c r="W2676" s="16" t="str">
        <f t="shared" si="823"/>
        <v/>
      </c>
      <c r="X2676" s="4" t="str">
        <f t="shared" si="834"/>
        <v/>
      </c>
      <c r="Y2676" s="4" t="str">
        <f t="shared" si="824"/>
        <v/>
      </c>
      <c r="Z2676" s="4">
        <f t="shared" si="825"/>
        <v>5305000</v>
      </c>
      <c r="AA2676" s="16">
        <f t="shared" si="826"/>
        <v>1.3195098963242225E-3</v>
      </c>
      <c r="AB2676" s="15">
        <f t="shared" si="835"/>
        <v>0.18737040527803958</v>
      </c>
      <c r="AC2676" s="15">
        <f t="shared" si="836"/>
        <v>0.18737040527803964</v>
      </c>
      <c r="AD2676" s="4">
        <v>162681</v>
      </c>
      <c r="AE2676" s="26">
        <v>1758.65</v>
      </c>
      <c r="AF2676" s="26">
        <v>1758.65</v>
      </c>
      <c r="AG2676" s="4">
        <f t="shared" si="837"/>
        <v>3095000</v>
      </c>
      <c r="AH2676" s="16">
        <f t="shared" si="827"/>
        <v>2.2617124394184169E-3</v>
      </c>
      <c r="AI2676" s="15">
        <f t="shared" si="828"/>
        <v>0.32116316639741521</v>
      </c>
      <c r="AJ2676" s="15">
        <f t="shared" si="829"/>
        <v>0.32116316639741527</v>
      </c>
      <c r="AK2676" s="4">
        <f t="shared" si="830"/>
        <v>16319000</v>
      </c>
      <c r="AL2676" s="27">
        <f t="shared" si="831"/>
        <v>4.289478521968258E-4</v>
      </c>
      <c r="AM2676" s="15">
        <f t="shared" si="838"/>
        <v>6.0910595011949266E-2</v>
      </c>
      <c r="AN2676" s="15">
        <f t="shared" si="839"/>
        <v>1.3207389805273516E-5</v>
      </c>
    </row>
    <row r="2677" spans="1:40" x14ac:dyDescent="0.2">
      <c r="A2677" s="4" t="s">
        <v>4628</v>
      </c>
      <c r="B2677" s="3" t="s">
        <v>12</v>
      </c>
      <c r="C2677" s="6">
        <v>162681</v>
      </c>
      <c r="D2677" s="3" t="s">
        <v>633</v>
      </c>
      <c r="E2677" s="6">
        <v>162692</v>
      </c>
      <c r="F2677" s="3" t="s">
        <v>3494</v>
      </c>
      <c r="G2677" s="8">
        <v>7000</v>
      </c>
      <c r="H2677" s="6">
        <v>142</v>
      </c>
      <c r="I2677" s="6">
        <v>162317</v>
      </c>
      <c r="J2677" s="13">
        <v>45169</v>
      </c>
      <c r="K2677" s="9">
        <v>7000</v>
      </c>
      <c r="L2677" s="4" t="s">
        <v>4628</v>
      </c>
      <c r="M2677" s="4" t="s">
        <v>4632</v>
      </c>
      <c r="N2677" s="4">
        <f>VLOOKUP(I2677,BaseModelo!$A$2:$E$5075,5)</f>
        <v>9</v>
      </c>
      <c r="P2677" s="15">
        <v>142.00000000000003</v>
      </c>
      <c r="Q2677" s="4">
        <f>VLOOKUP(I2677,BaseModelo!$A$2:$E$5075,3)</f>
        <v>147</v>
      </c>
      <c r="R2677" s="4">
        <f t="shared" si="820"/>
        <v>32283000</v>
      </c>
      <c r="S2677" s="16">
        <f t="shared" si="821"/>
        <v>2.168323885636403E-4</v>
      </c>
      <c r="T2677" s="4">
        <f t="shared" si="832"/>
        <v>3.0790199176036922E-2</v>
      </c>
      <c r="U2677" s="4">
        <f t="shared" si="833"/>
        <v>3.0790199176036929E-2</v>
      </c>
      <c r="V2677" s="6">
        <f t="shared" si="822"/>
        <v>0</v>
      </c>
      <c r="W2677" s="16" t="str">
        <f t="shared" si="823"/>
        <v/>
      </c>
      <c r="X2677" s="4" t="str">
        <f t="shared" si="834"/>
        <v/>
      </c>
      <c r="Y2677" s="4" t="str">
        <f t="shared" si="824"/>
        <v/>
      </c>
      <c r="Z2677" s="4">
        <f t="shared" si="825"/>
        <v>5305000</v>
      </c>
      <c r="AA2677" s="16">
        <f t="shared" si="826"/>
        <v>1.3195098963242225E-3</v>
      </c>
      <c r="AB2677" s="15">
        <f t="shared" si="835"/>
        <v>0.18737040527803958</v>
      </c>
      <c r="AC2677" s="15">
        <f t="shared" si="836"/>
        <v>0.18737040527803964</v>
      </c>
      <c r="AD2677" s="4">
        <v>162681</v>
      </c>
      <c r="AE2677" s="26">
        <v>1758.65</v>
      </c>
      <c r="AF2677" s="26">
        <v>1758.65</v>
      </c>
      <c r="AG2677" s="4">
        <f t="shared" si="837"/>
        <v>3095000</v>
      </c>
      <c r="AH2677" s="16">
        <f t="shared" si="827"/>
        <v>2.2617124394184169E-3</v>
      </c>
      <c r="AI2677" s="15">
        <f t="shared" si="828"/>
        <v>0.32116316639741521</v>
      </c>
      <c r="AJ2677" s="15">
        <f t="shared" si="829"/>
        <v>0.32116316639741527</v>
      </c>
      <c r="AK2677" s="4">
        <f t="shared" si="830"/>
        <v>16319000</v>
      </c>
      <c r="AL2677" s="27">
        <f t="shared" si="831"/>
        <v>4.289478521968258E-4</v>
      </c>
      <c r="AM2677" s="15">
        <f t="shared" si="838"/>
        <v>6.0910595011949266E-2</v>
      </c>
      <c r="AN2677" s="15">
        <f t="shared" si="839"/>
        <v>1.3207389805273516E-5</v>
      </c>
    </row>
    <row r="2678" spans="1:40" x14ac:dyDescent="0.2">
      <c r="A2678" s="4" t="s">
        <v>4628</v>
      </c>
      <c r="B2678" s="3" t="s">
        <v>11</v>
      </c>
      <c r="C2678" s="6">
        <v>162683</v>
      </c>
      <c r="D2678" s="3" t="s">
        <v>99</v>
      </c>
      <c r="E2678" s="6">
        <v>163023</v>
      </c>
      <c r="F2678" s="3" t="s">
        <v>3531</v>
      </c>
      <c r="G2678" s="8">
        <v>5000</v>
      </c>
      <c r="H2678" s="6">
        <v>147</v>
      </c>
      <c r="I2678" s="6">
        <v>162679</v>
      </c>
      <c r="J2678" s="13">
        <v>45169</v>
      </c>
      <c r="K2678" s="9">
        <v>5000</v>
      </c>
      <c r="L2678" s="4" t="s">
        <v>4628</v>
      </c>
      <c r="M2678" s="4" t="s">
        <v>4632</v>
      </c>
      <c r="N2678" s="4">
        <f>VLOOKUP(I2678,BaseModelo!$A$2:$E$5075,5)</f>
        <v>2</v>
      </c>
      <c r="P2678" s="15">
        <v>147</v>
      </c>
      <c r="Q2678" s="4">
        <f>VLOOKUP(I2678,BaseModelo!$A$2:$E$5075,3)</f>
        <v>100</v>
      </c>
      <c r="R2678" s="4">
        <f t="shared" si="820"/>
        <v>32283000</v>
      </c>
      <c r="S2678" s="16">
        <f t="shared" si="821"/>
        <v>1.5488027754545735E-4</v>
      </c>
      <c r="T2678" s="4">
        <f t="shared" si="832"/>
        <v>2.2767400799182231E-2</v>
      </c>
      <c r="U2678" s="4">
        <f t="shared" si="833"/>
        <v>2.2767400799182231E-2</v>
      </c>
      <c r="V2678" s="6">
        <f t="shared" si="822"/>
        <v>0</v>
      </c>
      <c r="W2678" s="16" t="str">
        <f t="shared" si="823"/>
        <v/>
      </c>
      <c r="X2678" s="4" t="str">
        <f t="shared" si="834"/>
        <v/>
      </c>
      <c r="Y2678" s="4" t="str">
        <f t="shared" si="824"/>
        <v/>
      </c>
      <c r="Z2678" s="4">
        <f t="shared" si="825"/>
        <v>1578000</v>
      </c>
      <c r="AA2678" s="16">
        <f t="shared" si="826"/>
        <v>3.1685678073510772E-3</v>
      </c>
      <c r="AB2678" s="15">
        <f t="shared" si="835"/>
        <v>0.46577946768060835</v>
      </c>
      <c r="AC2678" s="15">
        <f t="shared" si="836"/>
        <v>0.46577946768060835</v>
      </c>
      <c r="AD2678" s="4">
        <v>162683</v>
      </c>
      <c r="AE2678" s="26">
        <v>1303.3399999999999</v>
      </c>
      <c r="AF2678" s="26">
        <v>1303.3399999999999</v>
      </c>
      <c r="AG2678" s="4">
        <f t="shared" si="837"/>
        <v>832000</v>
      </c>
      <c r="AH2678" s="16">
        <f t="shared" si="827"/>
        <v>6.0096153846153849E-3</v>
      </c>
      <c r="AI2678" s="15">
        <f t="shared" si="828"/>
        <v>0.88341346153846156</v>
      </c>
      <c r="AJ2678" s="15">
        <f t="shared" si="829"/>
        <v>0.88341346153846156</v>
      </c>
      <c r="AK2678" s="4">
        <f t="shared" si="830"/>
        <v>16319000</v>
      </c>
      <c r="AL2678" s="27">
        <f t="shared" si="831"/>
        <v>3.0639132299773271E-4</v>
      </c>
      <c r="AM2678" s="15">
        <f t="shared" si="838"/>
        <v>4.5039524480666712E-2</v>
      </c>
      <c r="AN2678" s="15">
        <f t="shared" si="839"/>
        <v>6.9757340520810808E-6</v>
      </c>
    </row>
    <row r="2679" spans="1:40" x14ac:dyDescent="0.2">
      <c r="A2679" s="4" t="s">
        <v>4628</v>
      </c>
      <c r="B2679" s="3" t="s">
        <v>15</v>
      </c>
      <c r="C2679" s="6">
        <v>162709</v>
      </c>
      <c r="D2679" s="3" t="s">
        <v>634</v>
      </c>
      <c r="E2679" s="6">
        <v>162710</v>
      </c>
      <c r="F2679" s="3" t="s">
        <v>3485</v>
      </c>
      <c r="G2679" s="8">
        <v>6000</v>
      </c>
      <c r="H2679" s="6">
        <v>142</v>
      </c>
      <c r="I2679" s="6">
        <v>160969</v>
      </c>
      <c r="J2679" s="13">
        <v>45169</v>
      </c>
      <c r="K2679" s="9">
        <v>4919.7256459373984</v>
      </c>
      <c r="L2679" s="4" t="s">
        <v>4628</v>
      </c>
      <c r="M2679" s="4" t="s">
        <v>4632</v>
      </c>
      <c r="N2679" s="4">
        <f>VLOOKUP(I2679,BaseModelo!$A$2:$E$5075,5)</f>
        <v>9</v>
      </c>
      <c r="P2679" s="15">
        <v>142.00000000000003</v>
      </c>
      <c r="Q2679" s="4">
        <f>VLOOKUP(I2679,BaseModelo!$A$2:$E$5075,3)</f>
        <v>147</v>
      </c>
      <c r="R2679" s="4">
        <f t="shared" si="820"/>
        <v>32283000</v>
      </c>
      <c r="S2679" s="16">
        <f t="shared" si="821"/>
        <v>1.8585633305454884E-4</v>
      </c>
      <c r="T2679" s="4">
        <f t="shared" si="832"/>
        <v>2.6391599293745936E-2</v>
      </c>
      <c r="U2679" s="4">
        <f t="shared" si="833"/>
        <v>2.6391599293745942E-2</v>
      </c>
      <c r="V2679" s="6">
        <f t="shared" si="822"/>
        <v>0</v>
      </c>
      <c r="W2679" s="16" t="str">
        <f t="shared" si="823"/>
        <v/>
      </c>
      <c r="X2679" s="4" t="str">
        <f t="shared" si="834"/>
        <v/>
      </c>
      <c r="Y2679" s="4" t="str">
        <f t="shared" si="824"/>
        <v/>
      </c>
      <c r="Z2679" s="4">
        <f t="shared" si="825"/>
        <v>5305000</v>
      </c>
      <c r="AA2679" s="16">
        <f t="shared" si="826"/>
        <v>1.1310084825636192E-3</v>
      </c>
      <c r="AB2679" s="15">
        <f t="shared" si="835"/>
        <v>0.16060320452403393</v>
      </c>
      <c r="AC2679" s="15">
        <f t="shared" si="836"/>
        <v>0.16060320452403395</v>
      </c>
      <c r="AD2679" s="4">
        <v>162709</v>
      </c>
      <c r="AE2679" s="26">
        <v>1503.37</v>
      </c>
      <c r="AF2679" s="26">
        <v>1503.37</v>
      </c>
      <c r="AG2679" s="4">
        <f t="shared" si="837"/>
        <v>3095000</v>
      </c>
      <c r="AH2679" s="16">
        <f t="shared" si="827"/>
        <v>1.9386106623586429E-3</v>
      </c>
      <c r="AI2679" s="15">
        <f t="shared" si="828"/>
        <v>0.27528271405492727</v>
      </c>
      <c r="AJ2679" s="15">
        <f t="shared" si="829"/>
        <v>0.27528271405492732</v>
      </c>
      <c r="AK2679" s="4">
        <f t="shared" si="830"/>
        <v>16319000</v>
      </c>
      <c r="AL2679" s="27">
        <f t="shared" si="831"/>
        <v>3.6766958759727926E-4</v>
      </c>
      <c r="AM2679" s="15">
        <f t="shared" si="838"/>
        <v>5.2209081438813656E-2</v>
      </c>
      <c r="AN2679" s="15">
        <f t="shared" si="839"/>
        <v>9.7033884283642175E-6</v>
      </c>
    </row>
    <row r="2680" spans="1:40" x14ac:dyDescent="0.2">
      <c r="A2680" s="4" t="s">
        <v>4628</v>
      </c>
      <c r="B2680" s="3" t="s">
        <v>15</v>
      </c>
      <c r="C2680" s="6">
        <v>162709</v>
      </c>
      <c r="D2680" s="3" t="s">
        <v>634</v>
      </c>
      <c r="E2680" s="6">
        <v>162711</v>
      </c>
      <c r="F2680" s="3" t="s">
        <v>3496</v>
      </c>
      <c r="G2680" s="8">
        <v>10000</v>
      </c>
      <c r="H2680" s="6">
        <v>142</v>
      </c>
      <c r="I2680" s="6">
        <v>160972</v>
      </c>
      <c r="J2680" s="13">
        <v>45169</v>
      </c>
      <c r="K2680" s="9">
        <v>8199.542743228998</v>
      </c>
      <c r="L2680" s="4" t="s">
        <v>4628</v>
      </c>
      <c r="M2680" s="4" t="s">
        <v>4632</v>
      </c>
      <c r="N2680" s="4">
        <f>VLOOKUP(I2680,BaseModelo!$A$2:$E$5075,5)</f>
        <v>5</v>
      </c>
      <c r="P2680" s="15">
        <v>142.00000000000003</v>
      </c>
      <c r="Q2680" s="4">
        <f>VLOOKUP(I2680,BaseModelo!$A$2:$E$5075,3)</f>
        <v>110</v>
      </c>
      <c r="R2680" s="4">
        <f t="shared" si="820"/>
        <v>32283000</v>
      </c>
      <c r="S2680" s="16">
        <f t="shared" si="821"/>
        <v>3.0976055509091471E-4</v>
      </c>
      <c r="T2680" s="4">
        <f t="shared" si="832"/>
        <v>4.3985998822909891E-2</v>
      </c>
      <c r="U2680" s="4">
        <f t="shared" si="833"/>
        <v>4.3985998822909898E-2</v>
      </c>
      <c r="V2680" s="6">
        <f t="shared" si="822"/>
        <v>0</v>
      </c>
      <c r="W2680" s="16" t="str">
        <f t="shared" si="823"/>
        <v/>
      </c>
      <c r="X2680" s="4" t="str">
        <f t="shared" si="834"/>
        <v/>
      </c>
      <c r="Y2680" s="4" t="str">
        <f t="shared" si="824"/>
        <v/>
      </c>
      <c r="Z2680" s="4">
        <f t="shared" si="825"/>
        <v>4058000</v>
      </c>
      <c r="AA2680" s="16">
        <f t="shared" si="826"/>
        <v>2.4642681123706258E-3</v>
      </c>
      <c r="AB2680" s="15">
        <f t="shared" si="835"/>
        <v>0.34992607195662884</v>
      </c>
      <c r="AC2680" s="15">
        <f t="shared" si="836"/>
        <v>0.34992607195662895</v>
      </c>
      <c r="AD2680" s="4">
        <v>162709</v>
      </c>
      <c r="AE2680" s="26">
        <v>2510.34</v>
      </c>
      <c r="AF2680" s="26">
        <v>2510.34</v>
      </c>
      <c r="AG2680" s="4">
        <f t="shared" si="837"/>
        <v>2193000</v>
      </c>
      <c r="AH2680" s="16">
        <f t="shared" si="827"/>
        <v>4.5599635202918376E-3</v>
      </c>
      <c r="AI2680" s="15">
        <f t="shared" si="828"/>
        <v>0.64751481988144088</v>
      </c>
      <c r="AJ2680" s="15">
        <f t="shared" si="829"/>
        <v>0.64751481988144111</v>
      </c>
      <c r="AK2680" s="4">
        <f t="shared" si="830"/>
        <v>16319000</v>
      </c>
      <c r="AL2680" s="27">
        <f t="shared" si="831"/>
        <v>6.1278264599546543E-4</v>
      </c>
      <c r="AM2680" s="15">
        <f t="shared" si="838"/>
        <v>8.7015135731356094E-2</v>
      </c>
      <c r="AN2680" s="15">
        <f t="shared" si="839"/>
        <v>2.6953856745456156E-5</v>
      </c>
    </row>
    <row r="2681" spans="1:40" x14ac:dyDescent="0.2">
      <c r="A2681" s="4" t="s">
        <v>4628</v>
      </c>
      <c r="B2681" s="3" t="s">
        <v>15</v>
      </c>
      <c r="C2681" s="6">
        <v>162709</v>
      </c>
      <c r="D2681" s="3" t="s">
        <v>634</v>
      </c>
      <c r="E2681" s="6">
        <v>162712</v>
      </c>
      <c r="F2681" s="3" t="s">
        <v>3497</v>
      </c>
      <c r="G2681" s="8">
        <v>10000</v>
      </c>
      <c r="H2681" s="6">
        <v>142</v>
      </c>
      <c r="I2681" s="6">
        <v>162105</v>
      </c>
      <c r="J2681" s="13">
        <v>45169</v>
      </c>
      <c r="K2681" s="9">
        <v>8199.542743228998</v>
      </c>
      <c r="L2681" s="4" t="s">
        <v>4628</v>
      </c>
      <c r="M2681" s="4" t="s">
        <v>4632</v>
      </c>
      <c r="N2681" s="4">
        <f>VLOOKUP(I2681,BaseModelo!$A$2:$E$5075,5)</f>
        <v>6</v>
      </c>
      <c r="P2681" s="15">
        <v>142.00000000000003</v>
      </c>
      <c r="Q2681" s="4">
        <f>VLOOKUP(I2681,BaseModelo!$A$2:$E$5075,3)</f>
        <v>115</v>
      </c>
      <c r="R2681" s="4">
        <f t="shared" si="820"/>
        <v>32283000</v>
      </c>
      <c r="S2681" s="16">
        <f t="shared" si="821"/>
        <v>3.0976055509091471E-4</v>
      </c>
      <c r="T2681" s="4">
        <f t="shared" si="832"/>
        <v>4.3985998822909891E-2</v>
      </c>
      <c r="U2681" s="4">
        <f t="shared" si="833"/>
        <v>4.3985998822909898E-2</v>
      </c>
      <c r="V2681" s="6">
        <f t="shared" si="822"/>
        <v>0</v>
      </c>
      <c r="W2681" s="16" t="str">
        <f t="shared" si="823"/>
        <v/>
      </c>
      <c r="X2681" s="4" t="str">
        <f t="shared" si="834"/>
        <v/>
      </c>
      <c r="Y2681" s="4" t="str">
        <f t="shared" si="824"/>
        <v/>
      </c>
      <c r="Z2681" s="4">
        <f t="shared" si="825"/>
        <v>4853000</v>
      </c>
      <c r="AA2681" s="16">
        <f t="shared" si="826"/>
        <v>2.0605810838656502E-3</v>
      </c>
      <c r="AB2681" s="15">
        <f t="shared" si="835"/>
        <v>0.29260251390892233</v>
      </c>
      <c r="AC2681" s="15">
        <f t="shared" si="836"/>
        <v>0.29260251390892239</v>
      </c>
      <c r="AD2681" s="4">
        <v>162709</v>
      </c>
      <c r="AE2681" s="26">
        <v>2510.34</v>
      </c>
      <c r="AF2681" s="26">
        <v>2510.34</v>
      </c>
      <c r="AG2681" s="4">
        <f t="shared" si="837"/>
        <v>2735000</v>
      </c>
      <c r="AH2681" s="16">
        <f t="shared" si="827"/>
        <v>3.6563071297989031E-3</v>
      </c>
      <c r="AI2681" s="15">
        <f t="shared" si="828"/>
        <v>0.51919561243144419</v>
      </c>
      <c r="AJ2681" s="15">
        <f t="shared" si="829"/>
        <v>0.5191956124314443</v>
      </c>
      <c r="AK2681" s="4">
        <f t="shared" si="830"/>
        <v>16319000</v>
      </c>
      <c r="AL2681" s="27">
        <f t="shared" si="831"/>
        <v>6.1278264599546543E-4</v>
      </c>
      <c r="AM2681" s="15">
        <f t="shared" si="838"/>
        <v>8.7015135731356094E-2</v>
      </c>
      <c r="AN2681" s="15">
        <f t="shared" si="839"/>
        <v>2.6953856745456156E-5</v>
      </c>
    </row>
    <row r="2682" spans="1:40" x14ac:dyDescent="0.2">
      <c r="A2682" s="4" t="s">
        <v>4628</v>
      </c>
      <c r="B2682" s="3" t="s">
        <v>15</v>
      </c>
      <c r="C2682" s="6">
        <v>162709</v>
      </c>
      <c r="D2682" s="3" t="s">
        <v>634</v>
      </c>
      <c r="E2682" s="6">
        <v>162713</v>
      </c>
      <c r="F2682" s="3" t="s">
        <v>3498</v>
      </c>
      <c r="G2682" s="8">
        <v>7000</v>
      </c>
      <c r="H2682" s="6">
        <v>142</v>
      </c>
      <c r="I2682" s="6">
        <v>162310</v>
      </c>
      <c r="J2682" s="13">
        <v>45169</v>
      </c>
      <c r="K2682" s="9">
        <v>5739.6799202602988</v>
      </c>
      <c r="L2682" s="4" t="s">
        <v>4628</v>
      </c>
      <c r="M2682" s="4" t="s">
        <v>4632</v>
      </c>
      <c r="N2682" s="4">
        <f>VLOOKUP(I2682,BaseModelo!$A$2:$E$5075,5)</f>
        <v>9</v>
      </c>
      <c r="P2682" s="15">
        <v>142.00000000000003</v>
      </c>
      <c r="Q2682" s="4">
        <f>VLOOKUP(I2682,BaseModelo!$A$2:$E$5075,3)</f>
        <v>147</v>
      </c>
      <c r="R2682" s="4">
        <f t="shared" si="820"/>
        <v>32283000</v>
      </c>
      <c r="S2682" s="16">
        <f t="shared" si="821"/>
        <v>2.168323885636403E-4</v>
      </c>
      <c r="T2682" s="4">
        <f t="shared" si="832"/>
        <v>3.0790199176036922E-2</v>
      </c>
      <c r="U2682" s="4">
        <f t="shared" si="833"/>
        <v>3.0790199176036929E-2</v>
      </c>
      <c r="V2682" s="6">
        <f t="shared" si="822"/>
        <v>0</v>
      </c>
      <c r="W2682" s="16" t="str">
        <f t="shared" si="823"/>
        <v/>
      </c>
      <c r="X2682" s="4" t="str">
        <f t="shared" si="834"/>
        <v/>
      </c>
      <c r="Y2682" s="4" t="str">
        <f t="shared" si="824"/>
        <v/>
      </c>
      <c r="Z2682" s="4">
        <f t="shared" si="825"/>
        <v>5305000</v>
      </c>
      <c r="AA2682" s="16">
        <f t="shared" si="826"/>
        <v>1.3195098963242225E-3</v>
      </c>
      <c r="AB2682" s="15">
        <f t="shared" si="835"/>
        <v>0.18737040527803958</v>
      </c>
      <c r="AC2682" s="15">
        <f t="shared" si="836"/>
        <v>0.18737040527803964</v>
      </c>
      <c r="AD2682" s="4">
        <v>162709</v>
      </c>
      <c r="AE2682" s="26">
        <v>1457.59</v>
      </c>
      <c r="AF2682" s="26">
        <v>1457.59</v>
      </c>
      <c r="AG2682" s="4">
        <f t="shared" si="837"/>
        <v>3095000</v>
      </c>
      <c r="AH2682" s="16">
        <f t="shared" si="827"/>
        <v>2.2617124394184169E-3</v>
      </c>
      <c r="AI2682" s="15">
        <f t="shared" si="828"/>
        <v>0.32116316639741521</v>
      </c>
      <c r="AJ2682" s="15">
        <f t="shared" si="829"/>
        <v>0.32116316639741527</v>
      </c>
      <c r="AK2682" s="4">
        <f t="shared" si="830"/>
        <v>16319000</v>
      </c>
      <c r="AL2682" s="27">
        <f t="shared" si="831"/>
        <v>4.289478521968258E-4</v>
      </c>
      <c r="AM2682" s="15">
        <f t="shared" si="838"/>
        <v>6.0910595011949266E-2</v>
      </c>
      <c r="AN2682" s="15">
        <f t="shared" si="839"/>
        <v>1.3207389805273516E-5</v>
      </c>
    </row>
    <row r="2683" spans="1:40" x14ac:dyDescent="0.2">
      <c r="A2683" s="4" t="s">
        <v>4628</v>
      </c>
      <c r="B2683" s="3" t="s">
        <v>15</v>
      </c>
      <c r="C2683" s="6">
        <v>162709</v>
      </c>
      <c r="D2683" s="3" t="s">
        <v>634</v>
      </c>
      <c r="E2683" s="6">
        <v>162716</v>
      </c>
      <c r="F2683" s="3" t="s">
        <v>3499</v>
      </c>
      <c r="G2683" s="8">
        <v>10000</v>
      </c>
      <c r="H2683" s="6">
        <v>142</v>
      </c>
      <c r="I2683" s="6">
        <v>162112</v>
      </c>
      <c r="J2683" s="13">
        <v>45169</v>
      </c>
      <c r="K2683" s="9">
        <v>8199.542743228998</v>
      </c>
      <c r="L2683" s="4" t="s">
        <v>4628</v>
      </c>
      <c r="M2683" s="4" t="s">
        <v>4632</v>
      </c>
      <c r="N2683" s="4">
        <f>VLOOKUP(I2683,BaseModelo!$A$2:$E$5075,5)</f>
        <v>10</v>
      </c>
      <c r="P2683" s="15">
        <v>142.00000000000003</v>
      </c>
      <c r="Q2683" s="4">
        <f>VLOOKUP(I2683,BaseModelo!$A$2:$E$5075,3)</f>
        <v>0</v>
      </c>
      <c r="R2683" s="4">
        <f t="shared" si="820"/>
        <v>32283000</v>
      </c>
      <c r="S2683" s="16">
        <f t="shared" si="821"/>
        <v>3.0976055509091471E-4</v>
      </c>
      <c r="T2683" s="4">
        <f t="shared" si="832"/>
        <v>4.3985998822909891E-2</v>
      </c>
      <c r="U2683" s="4">
        <f t="shared" si="833"/>
        <v>4.3985998822909898E-2</v>
      </c>
      <c r="V2683" s="6">
        <f t="shared" si="822"/>
        <v>0</v>
      </c>
      <c r="W2683" s="16" t="str">
        <f t="shared" si="823"/>
        <v/>
      </c>
      <c r="X2683" s="4" t="str">
        <f t="shared" si="834"/>
        <v/>
      </c>
      <c r="Y2683" s="4" t="str">
        <f t="shared" si="824"/>
        <v/>
      </c>
      <c r="Z2683" s="4">
        <f t="shared" si="825"/>
        <v>4121000</v>
      </c>
      <c r="AA2683" s="16">
        <f t="shared" si="826"/>
        <v>2.4265954865323952E-3</v>
      </c>
      <c r="AB2683" s="15">
        <f t="shared" si="835"/>
        <v>0.3445765590876001</v>
      </c>
      <c r="AC2683" s="15">
        <f t="shared" si="836"/>
        <v>0.34457655908760021</v>
      </c>
      <c r="AD2683" s="4">
        <v>162709</v>
      </c>
      <c r="AE2683" s="26">
        <v>2510.34</v>
      </c>
      <c r="AF2683" s="26">
        <v>2510.34</v>
      </c>
      <c r="AG2683" s="4">
        <f t="shared" si="837"/>
        <v>1846000</v>
      </c>
      <c r="AH2683" s="16">
        <f t="shared" si="827"/>
        <v>5.4171180931744311E-3</v>
      </c>
      <c r="AI2683" s="15">
        <f t="shared" si="828"/>
        <v>0.76923076923076927</v>
      </c>
      <c r="AJ2683" s="15">
        <f t="shared" si="829"/>
        <v>0.76923076923076938</v>
      </c>
      <c r="AK2683" s="4">
        <f t="shared" si="830"/>
        <v>16319000</v>
      </c>
      <c r="AL2683" s="27">
        <f t="shared" si="831"/>
        <v>6.1278264599546543E-4</v>
      </c>
      <c r="AM2683" s="15">
        <f t="shared" si="838"/>
        <v>8.7015135731356094E-2</v>
      </c>
      <c r="AN2683" s="15">
        <f t="shared" si="839"/>
        <v>2.6953856745456156E-5</v>
      </c>
    </row>
    <row r="2684" spans="1:40" x14ac:dyDescent="0.2">
      <c r="A2684" s="4" t="s">
        <v>4628</v>
      </c>
      <c r="B2684" s="3" t="s">
        <v>6</v>
      </c>
      <c r="C2684" s="6">
        <v>162718</v>
      </c>
      <c r="D2684" s="3" t="s">
        <v>635</v>
      </c>
      <c r="E2684" s="6">
        <v>162719</v>
      </c>
      <c r="F2684" s="3" t="s">
        <v>3486</v>
      </c>
      <c r="G2684" s="8">
        <v>8000</v>
      </c>
      <c r="H2684" s="6">
        <v>142</v>
      </c>
      <c r="I2684" s="6">
        <v>162002</v>
      </c>
      <c r="J2684" s="13">
        <v>45169</v>
      </c>
      <c r="K2684" s="9">
        <v>6181.1830274801223</v>
      </c>
      <c r="L2684" s="4" t="s">
        <v>4628</v>
      </c>
      <c r="M2684" s="4" t="s">
        <v>4632</v>
      </c>
      <c r="N2684" s="4">
        <f>VLOOKUP(I2684,BaseModelo!$A$2:$E$5075,5)</f>
        <v>5</v>
      </c>
      <c r="P2684" s="15">
        <v>142.00000000000003</v>
      </c>
      <c r="Q2684" s="4">
        <f>VLOOKUP(I2684,BaseModelo!$A$2:$E$5075,3)</f>
        <v>110</v>
      </c>
      <c r="R2684" s="4">
        <f t="shared" si="820"/>
        <v>32283000</v>
      </c>
      <c r="S2684" s="16">
        <f t="shared" si="821"/>
        <v>2.4780844407273179E-4</v>
      </c>
      <c r="T2684" s="4">
        <f t="shared" si="832"/>
        <v>3.5188799058327912E-2</v>
      </c>
      <c r="U2684" s="4">
        <f t="shared" si="833"/>
        <v>3.5188799058327919E-2</v>
      </c>
      <c r="V2684" s="6">
        <f t="shared" si="822"/>
        <v>0</v>
      </c>
      <c r="W2684" s="16" t="str">
        <f t="shared" si="823"/>
        <v/>
      </c>
      <c r="X2684" s="4" t="str">
        <f t="shared" si="834"/>
        <v/>
      </c>
      <c r="Y2684" s="4" t="str">
        <f t="shared" si="824"/>
        <v/>
      </c>
      <c r="Z2684" s="4">
        <f t="shared" si="825"/>
        <v>4058000</v>
      </c>
      <c r="AA2684" s="16">
        <f t="shared" si="826"/>
        <v>1.9714144898965009E-3</v>
      </c>
      <c r="AB2684" s="15">
        <f t="shared" si="835"/>
        <v>0.27994085756530313</v>
      </c>
      <c r="AC2684" s="15">
        <f t="shared" si="836"/>
        <v>0.27994085756530318</v>
      </c>
      <c r="AD2684" s="4">
        <v>162718</v>
      </c>
      <c r="AE2684" s="26">
        <v>2013.74</v>
      </c>
      <c r="AF2684" s="26">
        <v>1911.4129044550368</v>
      </c>
      <c r="AG2684" s="4">
        <f t="shared" si="837"/>
        <v>2193000</v>
      </c>
      <c r="AH2684" s="16">
        <f t="shared" si="827"/>
        <v>3.6479708162334701E-3</v>
      </c>
      <c r="AI2684" s="15">
        <f t="shared" si="828"/>
        <v>0.51801185590515275</v>
      </c>
      <c r="AJ2684" s="15">
        <f t="shared" si="829"/>
        <v>0.51801185590515286</v>
      </c>
      <c r="AK2684" s="4">
        <f t="shared" si="830"/>
        <v>16319000</v>
      </c>
      <c r="AL2684" s="27">
        <f t="shared" si="831"/>
        <v>4.9022611679637234E-4</v>
      </c>
      <c r="AM2684" s="15">
        <f t="shared" si="838"/>
        <v>6.9612108585084875E-2</v>
      </c>
      <c r="AN2684" s="15">
        <f t="shared" si="839"/>
        <v>1.725046831709194E-5</v>
      </c>
    </row>
    <row r="2685" spans="1:40" x14ac:dyDescent="0.2">
      <c r="A2685" s="4" t="s">
        <v>4628</v>
      </c>
      <c r="B2685" s="3" t="s">
        <v>6</v>
      </c>
      <c r="C2685" s="6">
        <v>162718</v>
      </c>
      <c r="D2685" s="3" t="s">
        <v>635</v>
      </c>
      <c r="E2685" s="6">
        <v>162720</v>
      </c>
      <c r="F2685" s="3" t="s">
        <v>3500</v>
      </c>
      <c r="G2685" s="8">
        <v>8000</v>
      </c>
      <c r="H2685" s="6">
        <v>142</v>
      </c>
      <c r="I2685" s="6">
        <v>162540</v>
      </c>
      <c r="J2685" s="13">
        <v>45169</v>
      </c>
      <c r="K2685" s="9">
        <v>6181.1830274801223</v>
      </c>
      <c r="L2685" s="4" t="s">
        <v>4628</v>
      </c>
      <c r="M2685" s="4" t="s">
        <v>4632</v>
      </c>
      <c r="N2685" s="4">
        <f>VLOOKUP(I2685,BaseModelo!$A$2:$E$5075,5)</f>
        <v>8</v>
      </c>
      <c r="P2685" s="15">
        <v>142.00000000000003</v>
      </c>
      <c r="Q2685" s="4">
        <f>VLOOKUP(I2685,BaseModelo!$A$2:$E$5075,3)</f>
        <v>132</v>
      </c>
      <c r="R2685" s="4">
        <f t="shared" si="820"/>
        <v>32283000</v>
      </c>
      <c r="S2685" s="16">
        <f t="shared" si="821"/>
        <v>2.4780844407273179E-4</v>
      </c>
      <c r="T2685" s="4">
        <f t="shared" si="832"/>
        <v>3.5188799058327912E-2</v>
      </c>
      <c r="U2685" s="4">
        <f t="shared" si="833"/>
        <v>3.5188799058327919E-2</v>
      </c>
      <c r="V2685" s="6">
        <f t="shared" si="822"/>
        <v>0</v>
      </c>
      <c r="W2685" s="16" t="str">
        <f t="shared" si="823"/>
        <v/>
      </c>
      <c r="X2685" s="4" t="str">
        <f t="shared" si="834"/>
        <v/>
      </c>
      <c r="Y2685" s="4" t="str">
        <f t="shared" si="824"/>
        <v/>
      </c>
      <c r="Z2685" s="4">
        <f t="shared" si="825"/>
        <v>5836000</v>
      </c>
      <c r="AA2685" s="16">
        <f t="shared" si="826"/>
        <v>1.3708019191226869E-3</v>
      </c>
      <c r="AB2685" s="15">
        <f t="shared" si="835"/>
        <v>0.19465387251542154</v>
      </c>
      <c r="AC2685" s="15">
        <f t="shared" si="836"/>
        <v>0.19465387251542157</v>
      </c>
      <c r="AD2685" s="4">
        <v>162718</v>
      </c>
      <c r="AE2685" s="26">
        <v>2013.74</v>
      </c>
      <c r="AF2685" s="26">
        <v>1911.4129044550368</v>
      </c>
      <c r="AG2685" s="4">
        <f t="shared" si="837"/>
        <v>3421000</v>
      </c>
      <c r="AH2685" s="16">
        <f t="shared" si="827"/>
        <v>2.3384975153463898E-3</v>
      </c>
      <c r="AI2685" s="15">
        <f t="shared" si="828"/>
        <v>0.33206664717918738</v>
      </c>
      <c r="AJ2685" s="15">
        <f t="shared" si="829"/>
        <v>0.33206664717918744</v>
      </c>
      <c r="AK2685" s="4">
        <f t="shared" si="830"/>
        <v>16319000</v>
      </c>
      <c r="AL2685" s="27">
        <f t="shared" si="831"/>
        <v>4.9022611679637234E-4</v>
      </c>
      <c r="AM2685" s="15">
        <f t="shared" si="838"/>
        <v>6.9612108585084875E-2</v>
      </c>
      <c r="AN2685" s="15">
        <f t="shared" si="839"/>
        <v>1.725046831709194E-5</v>
      </c>
    </row>
    <row r="2686" spans="1:40" x14ac:dyDescent="0.2">
      <c r="A2686" s="4" t="s">
        <v>4628</v>
      </c>
      <c r="B2686" s="3" t="s">
        <v>6</v>
      </c>
      <c r="C2686" s="6">
        <v>162718</v>
      </c>
      <c r="D2686" s="3" t="s">
        <v>635</v>
      </c>
      <c r="E2686" s="6">
        <v>162721</v>
      </c>
      <c r="F2686" s="3" t="s">
        <v>3501</v>
      </c>
      <c r="G2686" s="8">
        <v>6000</v>
      </c>
      <c r="H2686" s="6">
        <v>142</v>
      </c>
      <c r="I2686" s="6">
        <v>162234</v>
      </c>
      <c r="J2686" s="13">
        <v>45169</v>
      </c>
      <c r="K2686" s="9">
        <v>4635.8872706100919</v>
      </c>
      <c r="L2686" s="4" t="s">
        <v>4628</v>
      </c>
      <c r="M2686" s="4" t="s">
        <v>4632</v>
      </c>
      <c r="N2686" s="4">
        <f>VLOOKUP(I2686,BaseModelo!$A$2:$E$5075,5)</f>
        <v>5</v>
      </c>
      <c r="P2686" s="15">
        <v>142.00000000000003</v>
      </c>
      <c r="Q2686" s="4">
        <f>VLOOKUP(I2686,BaseModelo!$A$2:$E$5075,3)</f>
        <v>110</v>
      </c>
      <c r="R2686" s="4">
        <f t="shared" si="820"/>
        <v>32283000</v>
      </c>
      <c r="S2686" s="16">
        <f t="shared" si="821"/>
        <v>1.8585633305454884E-4</v>
      </c>
      <c r="T2686" s="4">
        <f t="shared" si="832"/>
        <v>2.6391599293745936E-2</v>
      </c>
      <c r="U2686" s="4">
        <f t="shared" si="833"/>
        <v>2.6391599293745942E-2</v>
      </c>
      <c r="V2686" s="6">
        <f t="shared" si="822"/>
        <v>0</v>
      </c>
      <c r="W2686" s="16" t="str">
        <f t="shared" si="823"/>
        <v/>
      </c>
      <c r="X2686" s="4" t="str">
        <f t="shared" si="834"/>
        <v/>
      </c>
      <c r="Y2686" s="4" t="str">
        <f t="shared" si="824"/>
        <v/>
      </c>
      <c r="Z2686" s="4">
        <f t="shared" si="825"/>
        <v>4058000</v>
      </c>
      <c r="AA2686" s="16">
        <f t="shared" si="826"/>
        <v>1.4785608674223755E-3</v>
      </c>
      <c r="AB2686" s="15">
        <f t="shared" si="835"/>
        <v>0.20995564317397733</v>
      </c>
      <c r="AC2686" s="15">
        <f t="shared" si="836"/>
        <v>0.20995564317397736</v>
      </c>
      <c r="AD2686" s="4">
        <v>162718</v>
      </c>
      <c r="AE2686" s="26">
        <v>1503.37</v>
      </c>
      <c r="AF2686" s="26">
        <v>1426.9770765692533</v>
      </c>
      <c r="AG2686" s="4">
        <f t="shared" si="837"/>
        <v>2193000</v>
      </c>
      <c r="AH2686" s="16">
        <f t="shared" si="827"/>
        <v>2.7359781121751026E-3</v>
      </c>
      <c r="AI2686" s="15">
        <f t="shared" si="828"/>
        <v>0.38850889192886456</v>
      </c>
      <c r="AJ2686" s="15">
        <f t="shared" si="829"/>
        <v>0.38850889192886462</v>
      </c>
      <c r="AK2686" s="4">
        <f t="shared" si="830"/>
        <v>16319000</v>
      </c>
      <c r="AL2686" s="27">
        <f t="shared" si="831"/>
        <v>3.6766958759727926E-4</v>
      </c>
      <c r="AM2686" s="15">
        <f t="shared" si="838"/>
        <v>5.2209081438813656E-2</v>
      </c>
      <c r="AN2686" s="15">
        <f t="shared" si="839"/>
        <v>9.7033884283642175E-6</v>
      </c>
    </row>
    <row r="2687" spans="1:40" x14ac:dyDescent="0.2">
      <c r="A2687" s="4" t="s">
        <v>4628</v>
      </c>
      <c r="B2687" s="3" t="s">
        <v>6</v>
      </c>
      <c r="C2687" s="6">
        <v>162718</v>
      </c>
      <c r="D2687" s="3" t="s">
        <v>635</v>
      </c>
      <c r="E2687" s="6">
        <v>162722</v>
      </c>
      <c r="F2687" s="3" t="s">
        <v>3502</v>
      </c>
      <c r="G2687" s="8">
        <v>7000</v>
      </c>
      <c r="H2687" s="6">
        <v>142</v>
      </c>
      <c r="I2687" s="6">
        <v>162052</v>
      </c>
      <c r="J2687" s="13">
        <v>45169</v>
      </c>
      <c r="K2687" s="9">
        <v>5408.5351490451067</v>
      </c>
      <c r="L2687" s="4" t="s">
        <v>4628</v>
      </c>
      <c r="M2687" s="4" t="s">
        <v>4632</v>
      </c>
      <c r="N2687" s="4">
        <f>VLOOKUP(I2687,BaseModelo!$A$2:$E$5075,5)</f>
        <v>8</v>
      </c>
      <c r="P2687" s="15">
        <v>142.00000000000003</v>
      </c>
      <c r="Q2687" s="4">
        <f>VLOOKUP(I2687,BaseModelo!$A$2:$E$5075,3)</f>
        <v>132</v>
      </c>
      <c r="R2687" s="4">
        <f t="shared" si="820"/>
        <v>32283000</v>
      </c>
      <c r="S2687" s="16">
        <f t="shared" si="821"/>
        <v>2.168323885636403E-4</v>
      </c>
      <c r="T2687" s="4">
        <f t="shared" si="832"/>
        <v>3.0790199176036922E-2</v>
      </c>
      <c r="U2687" s="4">
        <f t="shared" si="833"/>
        <v>3.0790199176036929E-2</v>
      </c>
      <c r="V2687" s="6">
        <f t="shared" si="822"/>
        <v>0</v>
      </c>
      <c r="W2687" s="16" t="str">
        <f t="shared" si="823"/>
        <v/>
      </c>
      <c r="X2687" s="4" t="str">
        <f t="shared" si="834"/>
        <v/>
      </c>
      <c r="Y2687" s="4" t="str">
        <f t="shared" si="824"/>
        <v/>
      </c>
      <c r="Z2687" s="4">
        <f t="shared" si="825"/>
        <v>5836000</v>
      </c>
      <c r="AA2687" s="16">
        <f t="shared" si="826"/>
        <v>1.199451679232351E-3</v>
      </c>
      <c r="AB2687" s="15">
        <f t="shared" si="835"/>
        <v>0.17032213845099384</v>
      </c>
      <c r="AC2687" s="15">
        <f t="shared" si="836"/>
        <v>0.17032213845099387</v>
      </c>
      <c r="AD2687" s="4">
        <v>162718</v>
      </c>
      <c r="AE2687" s="26">
        <v>1758.65</v>
      </c>
      <c r="AF2687" s="26">
        <v>1669.2851631391593</v>
      </c>
      <c r="AG2687" s="4">
        <f t="shared" si="837"/>
        <v>3421000</v>
      </c>
      <c r="AH2687" s="16">
        <f t="shared" si="827"/>
        <v>2.0461853259280912E-3</v>
      </c>
      <c r="AI2687" s="15">
        <f t="shared" si="828"/>
        <v>0.29055831628178896</v>
      </c>
      <c r="AJ2687" s="15">
        <f t="shared" si="829"/>
        <v>0.29055831628178902</v>
      </c>
      <c r="AK2687" s="4">
        <f t="shared" si="830"/>
        <v>16319000</v>
      </c>
      <c r="AL2687" s="27">
        <f t="shared" si="831"/>
        <v>4.289478521968258E-4</v>
      </c>
      <c r="AM2687" s="15">
        <f t="shared" si="838"/>
        <v>6.0910595011949266E-2</v>
      </c>
      <c r="AN2687" s="15">
        <f t="shared" si="839"/>
        <v>1.3207389805273516E-5</v>
      </c>
    </row>
    <row r="2688" spans="1:40" x14ac:dyDescent="0.2">
      <c r="A2688" s="4" t="s">
        <v>4628</v>
      </c>
      <c r="B2688" s="3" t="s">
        <v>6</v>
      </c>
      <c r="C2688" s="6">
        <v>162718</v>
      </c>
      <c r="D2688" s="3" t="s">
        <v>635</v>
      </c>
      <c r="E2688" s="6">
        <v>162724</v>
      </c>
      <c r="F2688" s="3" t="s">
        <v>3503</v>
      </c>
      <c r="G2688" s="8">
        <v>7000</v>
      </c>
      <c r="H2688" s="6">
        <v>142</v>
      </c>
      <c r="I2688" s="6">
        <v>160672</v>
      </c>
      <c r="J2688" s="13">
        <v>45169</v>
      </c>
      <c r="K2688" s="9">
        <v>5408.5351490451067</v>
      </c>
      <c r="L2688" s="4" t="s">
        <v>4628</v>
      </c>
      <c r="M2688" s="4" t="s">
        <v>4632</v>
      </c>
      <c r="N2688" s="4">
        <f>VLOOKUP(I2688,BaseModelo!$A$2:$E$5075,5)</f>
        <v>8</v>
      </c>
      <c r="P2688" s="15">
        <v>142.00000000000003</v>
      </c>
      <c r="Q2688" s="4">
        <f>VLOOKUP(I2688,BaseModelo!$A$2:$E$5075,3)</f>
        <v>132</v>
      </c>
      <c r="R2688" s="4">
        <f t="shared" si="820"/>
        <v>32283000</v>
      </c>
      <c r="S2688" s="16">
        <f t="shared" si="821"/>
        <v>2.168323885636403E-4</v>
      </c>
      <c r="T2688" s="4">
        <f t="shared" si="832"/>
        <v>3.0790199176036922E-2</v>
      </c>
      <c r="U2688" s="4">
        <f t="shared" si="833"/>
        <v>3.0790199176036929E-2</v>
      </c>
      <c r="V2688" s="6">
        <f t="shared" si="822"/>
        <v>0</v>
      </c>
      <c r="W2688" s="16" t="str">
        <f t="shared" si="823"/>
        <v/>
      </c>
      <c r="X2688" s="4" t="str">
        <f t="shared" si="834"/>
        <v/>
      </c>
      <c r="Y2688" s="4" t="str">
        <f t="shared" si="824"/>
        <v/>
      </c>
      <c r="Z2688" s="4">
        <f t="shared" si="825"/>
        <v>5836000</v>
      </c>
      <c r="AA2688" s="16">
        <f t="shared" si="826"/>
        <v>1.199451679232351E-3</v>
      </c>
      <c r="AB2688" s="15">
        <f t="shared" si="835"/>
        <v>0.17032213845099384</v>
      </c>
      <c r="AC2688" s="15">
        <f t="shared" si="836"/>
        <v>0.17032213845099387</v>
      </c>
      <c r="AD2688" s="4">
        <v>162718</v>
      </c>
      <c r="AE2688" s="26">
        <v>1758.65</v>
      </c>
      <c r="AF2688" s="26">
        <v>1669.2851631391593</v>
      </c>
      <c r="AG2688" s="4">
        <f t="shared" si="837"/>
        <v>3421000</v>
      </c>
      <c r="AH2688" s="16">
        <f t="shared" si="827"/>
        <v>2.0461853259280912E-3</v>
      </c>
      <c r="AI2688" s="15">
        <f t="shared" si="828"/>
        <v>0.29055831628178896</v>
      </c>
      <c r="AJ2688" s="15">
        <f t="shared" si="829"/>
        <v>0.29055831628178902</v>
      </c>
      <c r="AK2688" s="4">
        <f t="shared" si="830"/>
        <v>16319000</v>
      </c>
      <c r="AL2688" s="27">
        <f t="shared" si="831"/>
        <v>4.289478521968258E-4</v>
      </c>
      <c r="AM2688" s="15">
        <f t="shared" si="838"/>
        <v>6.0910595011949266E-2</v>
      </c>
      <c r="AN2688" s="15">
        <f t="shared" si="839"/>
        <v>1.3207389805273516E-5</v>
      </c>
    </row>
    <row r="2689" spans="1:40" x14ac:dyDescent="0.2">
      <c r="A2689" s="4" t="s">
        <v>4627</v>
      </c>
      <c r="B2689" s="3" t="s">
        <v>9</v>
      </c>
      <c r="C2689" s="6">
        <v>162754</v>
      </c>
      <c r="D2689" s="3" t="s">
        <v>112</v>
      </c>
      <c r="E2689" s="6">
        <v>162997</v>
      </c>
      <c r="F2689" s="3" t="s">
        <v>3532</v>
      </c>
      <c r="G2689" s="8">
        <v>10000</v>
      </c>
      <c r="H2689" s="6">
        <v>142</v>
      </c>
      <c r="I2689" s="6">
        <v>162071</v>
      </c>
      <c r="J2689" s="13">
        <v>45169</v>
      </c>
      <c r="K2689" s="9">
        <v>10000</v>
      </c>
      <c r="L2689" s="4" t="s">
        <v>4627</v>
      </c>
      <c r="M2689" s="4" t="s">
        <v>4632</v>
      </c>
      <c r="N2689" s="4">
        <f>VLOOKUP(I2689,BaseModelo!$A$2:$E$5075,5)</f>
        <v>3</v>
      </c>
      <c r="P2689" s="15">
        <v>142.00000000000003</v>
      </c>
      <c r="Q2689" s="4">
        <f>VLOOKUP(I2689,BaseModelo!$A$2:$E$5075,3)</f>
        <v>110</v>
      </c>
      <c r="R2689" s="4">
        <f t="shared" si="820"/>
        <v>32283000</v>
      </c>
      <c r="S2689" s="16">
        <f t="shared" si="821"/>
        <v>3.0976055509091471E-4</v>
      </c>
      <c r="T2689" s="4">
        <f t="shared" si="832"/>
        <v>4.3985998822909891E-2</v>
      </c>
      <c r="U2689" s="4">
        <f t="shared" si="833"/>
        <v>4.3985998822909898E-2</v>
      </c>
      <c r="V2689" s="6">
        <f t="shared" si="822"/>
        <v>0</v>
      </c>
      <c r="W2689" s="16" t="str">
        <f t="shared" si="823"/>
        <v/>
      </c>
      <c r="X2689" s="4" t="str">
        <f t="shared" si="834"/>
        <v/>
      </c>
      <c r="Y2689" s="4" t="str">
        <f t="shared" si="824"/>
        <v/>
      </c>
      <c r="Z2689" s="4">
        <f t="shared" si="825"/>
        <v>1992000</v>
      </c>
      <c r="AA2689" s="16">
        <f t="shared" si="826"/>
        <v>5.0200803212851405E-3</v>
      </c>
      <c r="AB2689" s="15">
        <f t="shared" si="835"/>
        <v>0.71285140562248994</v>
      </c>
      <c r="AC2689" s="15">
        <f t="shared" si="836"/>
        <v>0.71285140562249005</v>
      </c>
      <c r="AD2689" s="4">
        <v>162754</v>
      </c>
      <c r="AE2689" s="26">
        <v>2510.34</v>
      </c>
      <c r="AF2689" s="26">
        <v>2510.34</v>
      </c>
      <c r="AG2689" s="4">
        <f t="shared" si="837"/>
        <v>1267000</v>
      </c>
      <c r="AH2689" s="16">
        <f t="shared" si="827"/>
        <v>7.8926598263614842E-3</v>
      </c>
      <c r="AI2689" s="15">
        <f t="shared" si="828"/>
        <v>1.1207576953433307</v>
      </c>
      <c r="AJ2689" s="15">
        <f t="shared" si="829"/>
        <v>1.1207576953433309</v>
      </c>
      <c r="AK2689" s="4">
        <f t="shared" si="830"/>
        <v>15073000</v>
      </c>
      <c r="AL2689" s="27">
        <f t="shared" si="831"/>
        <v>6.6343793538114506E-4</v>
      </c>
      <c r="AM2689" s="15">
        <f t="shared" si="838"/>
        <v>9.4208186824122603E-2</v>
      </c>
      <c r="AN2689" s="15">
        <f t="shared" si="839"/>
        <v>2.918198024474882E-5</v>
      </c>
    </row>
    <row r="2690" spans="1:40" x14ac:dyDescent="0.2">
      <c r="A2690" s="4" t="s">
        <v>4627</v>
      </c>
      <c r="B2690" s="3" t="s">
        <v>9</v>
      </c>
      <c r="C2690" s="6">
        <v>162754</v>
      </c>
      <c r="D2690" s="3" t="s">
        <v>112</v>
      </c>
      <c r="E2690" s="6">
        <v>162999</v>
      </c>
      <c r="F2690" s="3" t="s">
        <v>3533</v>
      </c>
      <c r="G2690" s="8">
        <v>10000</v>
      </c>
      <c r="H2690" s="6">
        <v>142</v>
      </c>
      <c r="I2690" s="6">
        <v>161102</v>
      </c>
      <c r="J2690" s="13">
        <v>45169</v>
      </c>
      <c r="K2690" s="9">
        <v>10000</v>
      </c>
      <c r="L2690" s="4" t="s">
        <v>4627</v>
      </c>
      <c r="M2690" s="4" t="s">
        <v>4632</v>
      </c>
      <c r="N2690" s="4">
        <f>VLOOKUP(I2690,BaseModelo!$A$2:$E$5075,5)</f>
        <v>1</v>
      </c>
      <c r="P2690" s="15">
        <v>142.00000000000003</v>
      </c>
      <c r="Q2690" s="4">
        <f>VLOOKUP(I2690,BaseModelo!$A$2:$E$5075,3)</f>
        <v>90</v>
      </c>
      <c r="R2690" s="4">
        <f t="shared" ref="R2690:R2753" si="840">SUMIFS($G:$G,$M:$M,M2690)</f>
        <v>32283000</v>
      </c>
      <c r="S2690" s="16">
        <f t="shared" ref="S2690:S2753" si="841">G2690/R2690</f>
        <v>3.0976055509091471E-4</v>
      </c>
      <c r="T2690" s="4">
        <f t="shared" si="832"/>
        <v>4.3985998822909891E-2</v>
      </c>
      <c r="U2690" s="4">
        <f t="shared" si="833"/>
        <v>4.3985998822909898E-2</v>
      </c>
      <c r="V2690" s="6">
        <f t="shared" ref="V2690:V2753" si="842">SUMIFS($G:$G,$O:$O,O2690)</f>
        <v>0</v>
      </c>
      <c r="W2690" s="16" t="str">
        <f t="shared" ref="W2690:W2753" si="843">IFERROR(G2690/V2690,"")</f>
        <v/>
      </c>
      <c r="X2690" s="4" t="str">
        <f t="shared" si="834"/>
        <v/>
      </c>
      <c r="Y2690" s="4" t="str">
        <f t="shared" ref="Y2690:Y2753" si="844">IFERROR(W2690*P2690,"")</f>
        <v/>
      </c>
      <c r="Z2690" s="4">
        <f t="shared" ref="Z2690:Z2753" si="845">SUMIFS($G:$G,$N:$N,N2690)</f>
        <v>771000</v>
      </c>
      <c r="AA2690" s="16">
        <f t="shared" ref="AA2690:AA2753" si="846">IFERROR(G2690/Z2690,"")</f>
        <v>1.2970168612191959E-2</v>
      </c>
      <c r="AB2690" s="15">
        <f t="shared" si="835"/>
        <v>1.8417639429312582</v>
      </c>
      <c r="AC2690" s="15">
        <f t="shared" si="836"/>
        <v>1.8417639429312587</v>
      </c>
      <c r="AD2690" s="4">
        <v>162754</v>
      </c>
      <c r="AE2690" s="26">
        <v>2510.34</v>
      </c>
      <c r="AF2690" s="26">
        <v>2510.34</v>
      </c>
      <c r="AG2690" s="4">
        <f t="shared" si="837"/>
        <v>681000</v>
      </c>
      <c r="AH2690" s="16">
        <f t="shared" ref="AH2690:AH2753" si="847">IFERROR($G2690/AG2690,"")</f>
        <v>1.4684287812041116E-2</v>
      </c>
      <c r="AI2690" s="15">
        <f t="shared" ref="AI2690:AI2753" si="848">IFERROR(AH2690*H2690,"")</f>
        <v>2.0851688693098382</v>
      </c>
      <c r="AJ2690" s="15">
        <f t="shared" ref="AJ2690:AJ2753" si="849">IFERROR(AH2690*P2690,"")</f>
        <v>2.0851688693098387</v>
      </c>
      <c r="AK2690" s="4">
        <f t="shared" ref="AK2690:AK2753" si="850">SUMIFS($G:$G,$A:$A,$A2690,$M:$M,$M2690)</f>
        <v>15073000</v>
      </c>
      <c r="AL2690" s="27">
        <f t="shared" ref="AL2690:AL2753" si="851">IFERROR($G2690/AK2690,"")</f>
        <v>6.6343793538114506E-4</v>
      </c>
      <c r="AM2690" s="15">
        <f t="shared" si="838"/>
        <v>9.4208186824122603E-2</v>
      </c>
      <c r="AN2690" s="15">
        <f t="shared" si="839"/>
        <v>2.918198024474882E-5</v>
      </c>
    </row>
    <row r="2691" spans="1:40" x14ac:dyDescent="0.2">
      <c r="A2691" s="4" t="s">
        <v>4628</v>
      </c>
      <c r="B2691" s="3" t="s">
        <v>16</v>
      </c>
      <c r="C2691" s="6">
        <v>162777</v>
      </c>
      <c r="D2691" s="3" t="s">
        <v>636</v>
      </c>
      <c r="E2691" s="6">
        <v>162778</v>
      </c>
      <c r="F2691" s="3" t="s">
        <v>3504</v>
      </c>
      <c r="G2691" s="8">
        <v>9000</v>
      </c>
      <c r="H2691" s="6">
        <v>110</v>
      </c>
      <c r="I2691" s="6">
        <v>161797</v>
      </c>
      <c r="J2691" s="13">
        <v>45169</v>
      </c>
      <c r="K2691" s="9">
        <v>7838.9888198923391</v>
      </c>
      <c r="L2691" s="4" t="s">
        <v>4628</v>
      </c>
      <c r="M2691" s="4" t="s">
        <v>4632</v>
      </c>
      <c r="N2691" s="4">
        <f>VLOOKUP(I2691,BaseModelo!$A$2:$E$5075,5)</f>
        <v>7</v>
      </c>
      <c r="P2691" s="15">
        <v>142.00000000000003</v>
      </c>
      <c r="Q2691" s="4">
        <f>VLOOKUP(I2691,BaseModelo!$A$2:$E$5075,3)</f>
        <v>127</v>
      </c>
      <c r="R2691" s="4">
        <f t="shared" si="840"/>
        <v>32283000</v>
      </c>
      <c r="S2691" s="16">
        <f t="shared" si="841"/>
        <v>2.7878449958182325E-4</v>
      </c>
      <c r="T2691" s="4">
        <f t="shared" ref="T2691:T2754" si="852">S2691*H2691</f>
        <v>3.0666294954000556E-2</v>
      </c>
      <c r="U2691" s="4">
        <f t="shared" ref="U2691:U2754" si="853">S2691*P2691</f>
        <v>3.9587398940618912E-2</v>
      </c>
      <c r="V2691" s="6">
        <f t="shared" si="842"/>
        <v>0</v>
      </c>
      <c r="W2691" s="16" t="str">
        <f t="shared" si="843"/>
        <v/>
      </c>
      <c r="X2691" s="4" t="str">
        <f t="shared" ref="X2691:X2754" si="854">IFERROR(W2691*H2691,"")</f>
        <v/>
      </c>
      <c r="Y2691" s="4" t="str">
        <f t="shared" si="844"/>
        <v/>
      </c>
      <c r="Z2691" s="4">
        <f t="shared" si="845"/>
        <v>4022000</v>
      </c>
      <c r="AA2691" s="16">
        <f t="shared" si="846"/>
        <v>2.2376926902038788E-3</v>
      </c>
      <c r="AB2691" s="15">
        <f t="shared" ref="AB2691:AB2754" si="855">IFERROR(AA2691*H2691,"")</f>
        <v>0.24614619592242667</v>
      </c>
      <c r="AC2691" s="15">
        <f t="shared" ref="AC2691:AC2754" si="856">IFERROR(AA2691*P2691,"")</f>
        <v>0.31775236200895085</v>
      </c>
      <c r="AD2691" s="4">
        <v>162777</v>
      </c>
      <c r="AE2691" s="26">
        <v>1717.33</v>
      </c>
      <c r="AF2691" s="26">
        <v>1675.4555964366757</v>
      </c>
      <c r="AG2691" s="4">
        <f t="shared" ref="AG2691:AG2754" si="857">SUMIFS($G:$G,$N:$N,$N2691,$A:$A,$A2691)</f>
        <v>2184000</v>
      </c>
      <c r="AH2691" s="16">
        <f t="shared" si="847"/>
        <v>4.120879120879121E-3</v>
      </c>
      <c r="AI2691" s="15">
        <f t="shared" si="848"/>
        <v>0.4532967032967033</v>
      </c>
      <c r="AJ2691" s="15">
        <f t="shared" si="849"/>
        <v>0.58516483516483531</v>
      </c>
      <c r="AK2691" s="4">
        <f t="shared" si="850"/>
        <v>16319000</v>
      </c>
      <c r="AL2691" s="27">
        <f t="shared" si="851"/>
        <v>5.5150438139591883E-4</v>
      </c>
      <c r="AM2691" s="15">
        <f t="shared" ref="AM2691:AM2754" si="858">IFERROR(AL2691*H2691,"")</f>
        <v>6.0665481953551072E-2</v>
      </c>
      <c r="AN2691" s="15">
        <f t="shared" ref="AN2691:AN2754" si="859">IFERROR(AL2691*U2691,"")</f>
        <v>2.1832623963819486E-5</v>
      </c>
    </row>
    <row r="2692" spans="1:40" x14ac:dyDescent="0.2">
      <c r="A2692" s="4" t="s">
        <v>4628</v>
      </c>
      <c r="B2692" s="3" t="s">
        <v>16</v>
      </c>
      <c r="C2692" s="6">
        <v>162777</v>
      </c>
      <c r="D2692" s="3" t="s">
        <v>636</v>
      </c>
      <c r="E2692" s="6">
        <v>162779</v>
      </c>
      <c r="F2692" s="3" t="s">
        <v>3506</v>
      </c>
      <c r="G2692" s="8">
        <v>9000</v>
      </c>
      <c r="H2692" s="6">
        <v>110</v>
      </c>
      <c r="I2692" s="6">
        <v>161796</v>
      </c>
      <c r="J2692" s="13">
        <v>45169</v>
      </c>
      <c r="K2692" s="9">
        <v>7838.9888198923391</v>
      </c>
      <c r="L2692" s="4" t="s">
        <v>4628</v>
      </c>
      <c r="M2692" s="4" t="s">
        <v>4632</v>
      </c>
      <c r="N2692" s="4">
        <f>VLOOKUP(I2692,BaseModelo!$A$2:$E$5075,5)</f>
        <v>9</v>
      </c>
      <c r="P2692" s="15">
        <v>142.00000000000003</v>
      </c>
      <c r="Q2692" s="4">
        <f>VLOOKUP(I2692,BaseModelo!$A$2:$E$5075,3)</f>
        <v>147</v>
      </c>
      <c r="R2692" s="4">
        <f t="shared" si="840"/>
        <v>32283000</v>
      </c>
      <c r="S2692" s="16">
        <f t="shared" si="841"/>
        <v>2.7878449958182325E-4</v>
      </c>
      <c r="T2692" s="4">
        <f t="shared" si="852"/>
        <v>3.0666294954000556E-2</v>
      </c>
      <c r="U2692" s="4">
        <f t="shared" si="853"/>
        <v>3.9587398940618912E-2</v>
      </c>
      <c r="V2692" s="6">
        <f t="shared" si="842"/>
        <v>0</v>
      </c>
      <c r="W2692" s="16" t="str">
        <f t="shared" si="843"/>
        <v/>
      </c>
      <c r="X2692" s="4" t="str">
        <f t="shared" si="854"/>
        <v/>
      </c>
      <c r="Y2692" s="4" t="str">
        <f t="shared" si="844"/>
        <v/>
      </c>
      <c r="Z2692" s="4">
        <f t="shared" si="845"/>
        <v>5305000</v>
      </c>
      <c r="AA2692" s="16">
        <f t="shared" si="846"/>
        <v>1.6965127238454288E-3</v>
      </c>
      <c r="AB2692" s="15">
        <f t="shared" si="855"/>
        <v>0.18661639962299717</v>
      </c>
      <c r="AC2692" s="15">
        <f t="shared" si="856"/>
        <v>0.24090480678605092</v>
      </c>
      <c r="AD2692" s="4">
        <v>162777</v>
      </c>
      <c r="AE2692" s="26">
        <v>1717.33</v>
      </c>
      <c r="AF2692" s="26">
        <v>1675.4555964366757</v>
      </c>
      <c r="AG2692" s="4">
        <f t="shared" si="857"/>
        <v>3095000</v>
      </c>
      <c r="AH2692" s="16">
        <f t="shared" si="847"/>
        <v>2.9079159935379646E-3</v>
      </c>
      <c r="AI2692" s="15">
        <f t="shared" si="848"/>
        <v>0.31987075928917613</v>
      </c>
      <c r="AJ2692" s="15">
        <f t="shared" si="849"/>
        <v>0.41292407108239104</v>
      </c>
      <c r="AK2692" s="4">
        <f t="shared" si="850"/>
        <v>16319000</v>
      </c>
      <c r="AL2692" s="27">
        <f t="shared" si="851"/>
        <v>5.5150438139591883E-4</v>
      </c>
      <c r="AM2692" s="15">
        <f t="shared" si="858"/>
        <v>6.0665481953551072E-2</v>
      </c>
      <c r="AN2692" s="15">
        <f t="shared" si="859"/>
        <v>2.1832623963819486E-5</v>
      </c>
    </row>
    <row r="2693" spans="1:40" x14ac:dyDescent="0.2">
      <c r="A2693" s="4" t="s">
        <v>4628</v>
      </c>
      <c r="B2693" s="3" t="s">
        <v>16</v>
      </c>
      <c r="C2693" s="6">
        <v>162777</v>
      </c>
      <c r="D2693" s="3" t="s">
        <v>636</v>
      </c>
      <c r="E2693" s="6">
        <v>162780</v>
      </c>
      <c r="F2693" s="3" t="s">
        <v>3507</v>
      </c>
      <c r="G2693" s="8">
        <v>9000</v>
      </c>
      <c r="H2693" s="6">
        <v>115</v>
      </c>
      <c r="I2693" s="6">
        <v>162267</v>
      </c>
      <c r="J2693" s="13">
        <v>45169</v>
      </c>
      <c r="K2693" s="9">
        <v>7838.9888198923391</v>
      </c>
      <c r="L2693" s="4" t="s">
        <v>4628</v>
      </c>
      <c r="M2693" s="4" t="s">
        <v>4632</v>
      </c>
      <c r="N2693" s="4">
        <f>VLOOKUP(I2693,BaseModelo!$A$2:$E$5075,5)</f>
        <v>9</v>
      </c>
      <c r="P2693" s="15">
        <v>142.00000000000003</v>
      </c>
      <c r="Q2693" s="4">
        <f>VLOOKUP(I2693,BaseModelo!$A$2:$E$5075,3)</f>
        <v>147</v>
      </c>
      <c r="R2693" s="4">
        <f t="shared" si="840"/>
        <v>32283000</v>
      </c>
      <c r="S2693" s="16">
        <f t="shared" si="841"/>
        <v>2.7878449958182325E-4</v>
      </c>
      <c r="T2693" s="4">
        <f t="shared" si="852"/>
        <v>3.2060217451909671E-2</v>
      </c>
      <c r="U2693" s="4">
        <f t="shared" si="853"/>
        <v>3.9587398940618912E-2</v>
      </c>
      <c r="V2693" s="6">
        <f t="shared" si="842"/>
        <v>0</v>
      </c>
      <c r="W2693" s="16" t="str">
        <f t="shared" si="843"/>
        <v/>
      </c>
      <c r="X2693" s="4" t="str">
        <f t="shared" si="854"/>
        <v/>
      </c>
      <c r="Y2693" s="4" t="str">
        <f t="shared" si="844"/>
        <v/>
      </c>
      <c r="Z2693" s="4">
        <f t="shared" si="845"/>
        <v>5305000</v>
      </c>
      <c r="AA2693" s="16">
        <f t="shared" si="846"/>
        <v>1.6965127238454288E-3</v>
      </c>
      <c r="AB2693" s="15">
        <f t="shared" si="855"/>
        <v>0.19509896324222431</v>
      </c>
      <c r="AC2693" s="15">
        <f t="shared" si="856"/>
        <v>0.24090480678605092</v>
      </c>
      <c r="AD2693" s="4">
        <v>162777</v>
      </c>
      <c r="AE2693" s="26">
        <v>1800.13</v>
      </c>
      <c r="AF2693" s="26">
        <v>1756.2366480603923</v>
      </c>
      <c r="AG2693" s="4">
        <f t="shared" si="857"/>
        <v>3095000</v>
      </c>
      <c r="AH2693" s="16">
        <f t="shared" si="847"/>
        <v>2.9079159935379646E-3</v>
      </c>
      <c r="AI2693" s="15">
        <f t="shared" si="848"/>
        <v>0.33441033925686592</v>
      </c>
      <c r="AJ2693" s="15">
        <f t="shared" si="849"/>
        <v>0.41292407108239104</v>
      </c>
      <c r="AK2693" s="4">
        <f t="shared" si="850"/>
        <v>16319000</v>
      </c>
      <c r="AL2693" s="27">
        <f t="shared" si="851"/>
        <v>5.5150438139591883E-4</v>
      </c>
      <c r="AM2693" s="15">
        <f t="shared" si="858"/>
        <v>6.3423003860530666E-2</v>
      </c>
      <c r="AN2693" s="15">
        <f t="shared" si="859"/>
        <v>2.1832623963819486E-5</v>
      </c>
    </row>
    <row r="2694" spans="1:40" x14ac:dyDescent="0.2">
      <c r="A2694" s="4" t="s">
        <v>4628</v>
      </c>
      <c r="B2694" s="3" t="s">
        <v>16</v>
      </c>
      <c r="C2694" s="6">
        <v>162777</v>
      </c>
      <c r="D2694" s="3" t="s">
        <v>636</v>
      </c>
      <c r="E2694" s="6">
        <v>162781</v>
      </c>
      <c r="F2694" s="3" t="s">
        <v>3508</v>
      </c>
      <c r="G2694" s="8">
        <v>9000</v>
      </c>
      <c r="H2694" s="6">
        <v>110</v>
      </c>
      <c r="I2694" s="6">
        <v>161920</v>
      </c>
      <c r="J2694" s="13">
        <v>45169</v>
      </c>
      <c r="K2694" s="9">
        <v>7838.9888198923391</v>
      </c>
      <c r="L2694" s="4" t="s">
        <v>4628</v>
      </c>
      <c r="M2694" s="4" t="s">
        <v>4632</v>
      </c>
      <c r="N2694" s="4">
        <f>VLOOKUP(I2694,BaseModelo!$A$2:$E$5075,5)</f>
        <v>8</v>
      </c>
      <c r="P2694" s="15">
        <v>142.00000000000003</v>
      </c>
      <c r="Q2694" s="4">
        <f>VLOOKUP(I2694,BaseModelo!$A$2:$E$5075,3)</f>
        <v>132</v>
      </c>
      <c r="R2694" s="4">
        <f t="shared" si="840"/>
        <v>32283000</v>
      </c>
      <c r="S2694" s="16">
        <f t="shared" si="841"/>
        <v>2.7878449958182325E-4</v>
      </c>
      <c r="T2694" s="4">
        <f t="shared" si="852"/>
        <v>3.0666294954000556E-2</v>
      </c>
      <c r="U2694" s="4">
        <f t="shared" si="853"/>
        <v>3.9587398940618912E-2</v>
      </c>
      <c r="V2694" s="6">
        <f t="shared" si="842"/>
        <v>0</v>
      </c>
      <c r="W2694" s="16" t="str">
        <f t="shared" si="843"/>
        <v/>
      </c>
      <c r="X2694" s="4" t="str">
        <f t="shared" si="854"/>
        <v/>
      </c>
      <c r="Y2694" s="4" t="str">
        <f t="shared" si="844"/>
        <v/>
      </c>
      <c r="Z2694" s="4">
        <f t="shared" si="845"/>
        <v>5836000</v>
      </c>
      <c r="AA2694" s="16">
        <f t="shared" si="846"/>
        <v>1.5421521590130226E-3</v>
      </c>
      <c r="AB2694" s="15">
        <f t="shared" si="855"/>
        <v>0.16963673749143249</v>
      </c>
      <c r="AC2694" s="15">
        <f t="shared" si="856"/>
        <v>0.21898560657984925</v>
      </c>
      <c r="AD2694" s="4">
        <v>162777</v>
      </c>
      <c r="AE2694" s="26">
        <v>1717.33</v>
      </c>
      <c r="AF2694" s="26">
        <v>1675.4555964366757</v>
      </c>
      <c r="AG2694" s="4">
        <f t="shared" si="857"/>
        <v>3421000</v>
      </c>
      <c r="AH2694" s="16">
        <f t="shared" si="847"/>
        <v>2.6308097047646889E-3</v>
      </c>
      <c r="AI2694" s="15">
        <f t="shared" si="848"/>
        <v>0.28938906752411575</v>
      </c>
      <c r="AJ2694" s="15">
        <f t="shared" si="849"/>
        <v>0.37357497807658591</v>
      </c>
      <c r="AK2694" s="4">
        <f t="shared" si="850"/>
        <v>16319000</v>
      </c>
      <c r="AL2694" s="27">
        <f t="shared" si="851"/>
        <v>5.5150438139591883E-4</v>
      </c>
      <c r="AM2694" s="15">
        <f t="shared" si="858"/>
        <v>6.0665481953551072E-2</v>
      </c>
      <c r="AN2694" s="15">
        <f t="shared" si="859"/>
        <v>2.1832623963819486E-5</v>
      </c>
    </row>
    <row r="2695" spans="1:40" x14ac:dyDescent="0.2">
      <c r="A2695" s="4" t="s">
        <v>4628</v>
      </c>
      <c r="B2695" s="3" t="s">
        <v>16</v>
      </c>
      <c r="C2695" s="6">
        <v>162777</v>
      </c>
      <c r="D2695" s="3" t="s">
        <v>636</v>
      </c>
      <c r="E2695" s="6">
        <v>162782</v>
      </c>
      <c r="F2695" s="3" t="s">
        <v>3509</v>
      </c>
      <c r="G2695" s="8">
        <v>9000</v>
      </c>
      <c r="H2695" s="6">
        <v>110</v>
      </c>
      <c r="I2695" s="6">
        <v>162157</v>
      </c>
      <c r="J2695" s="13">
        <v>45169</v>
      </c>
      <c r="K2695" s="9">
        <v>7838.9888198923391</v>
      </c>
      <c r="L2695" s="4" t="s">
        <v>4628</v>
      </c>
      <c r="M2695" s="4" t="s">
        <v>4632</v>
      </c>
      <c r="N2695" s="4">
        <f>VLOOKUP(I2695,BaseModelo!$A$2:$E$5075,5)</f>
        <v>9</v>
      </c>
      <c r="P2695" s="15">
        <v>142.00000000000003</v>
      </c>
      <c r="Q2695" s="4">
        <f>VLOOKUP(I2695,BaseModelo!$A$2:$E$5075,3)</f>
        <v>147</v>
      </c>
      <c r="R2695" s="4">
        <f t="shared" si="840"/>
        <v>32283000</v>
      </c>
      <c r="S2695" s="16">
        <f t="shared" si="841"/>
        <v>2.7878449958182325E-4</v>
      </c>
      <c r="T2695" s="4">
        <f t="shared" si="852"/>
        <v>3.0666294954000556E-2</v>
      </c>
      <c r="U2695" s="4">
        <f t="shared" si="853"/>
        <v>3.9587398940618912E-2</v>
      </c>
      <c r="V2695" s="6">
        <f t="shared" si="842"/>
        <v>0</v>
      </c>
      <c r="W2695" s="16" t="str">
        <f t="shared" si="843"/>
        <v/>
      </c>
      <c r="X2695" s="4" t="str">
        <f t="shared" si="854"/>
        <v/>
      </c>
      <c r="Y2695" s="4" t="str">
        <f t="shared" si="844"/>
        <v/>
      </c>
      <c r="Z2695" s="4">
        <f t="shared" si="845"/>
        <v>5305000</v>
      </c>
      <c r="AA2695" s="16">
        <f t="shared" si="846"/>
        <v>1.6965127238454288E-3</v>
      </c>
      <c r="AB2695" s="15">
        <f t="shared" si="855"/>
        <v>0.18661639962299717</v>
      </c>
      <c r="AC2695" s="15">
        <f t="shared" si="856"/>
        <v>0.24090480678605092</v>
      </c>
      <c r="AD2695" s="4">
        <v>162777</v>
      </c>
      <c r="AE2695" s="26">
        <v>1717.33</v>
      </c>
      <c r="AF2695" s="26">
        <v>1675.4555964366757</v>
      </c>
      <c r="AG2695" s="4">
        <f t="shared" si="857"/>
        <v>3095000</v>
      </c>
      <c r="AH2695" s="16">
        <f t="shared" si="847"/>
        <v>2.9079159935379646E-3</v>
      </c>
      <c r="AI2695" s="15">
        <f t="shared" si="848"/>
        <v>0.31987075928917613</v>
      </c>
      <c r="AJ2695" s="15">
        <f t="shared" si="849"/>
        <v>0.41292407108239104</v>
      </c>
      <c r="AK2695" s="4">
        <f t="shared" si="850"/>
        <v>16319000</v>
      </c>
      <c r="AL2695" s="27">
        <f t="shared" si="851"/>
        <v>5.5150438139591883E-4</v>
      </c>
      <c r="AM2695" s="15">
        <f t="shared" si="858"/>
        <v>6.0665481953551072E-2</v>
      </c>
      <c r="AN2695" s="15">
        <f t="shared" si="859"/>
        <v>2.1832623963819486E-5</v>
      </c>
    </row>
    <row r="2696" spans="1:40" x14ac:dyDescent="0.2">
      <c r="A2696" s="4" t="s">
        <v>4628</v>
      </c>
      <c r="B2696" s="3" t="s">
        <v>16</v>
      </c>
      <c r="C2696" s="6">
        <v>162777</v>
      </c>
      <c r="D2696" s="3" t="s">
        <v>636</v>
      </c>
      <c r="E2696" s="6">
        <v>162783</v>
      </c>
      <c r="F2696" s="3" t="s">
        <v>3510</v>
      </c>
      <c r="G2696" s="8">
        <v>9000</v>
      </c>
      <c r="H2696" s="6">
        <v>142</v>
      </c>
      <c r="I2696" s="6">
        <v>161899</v>
      </c>
      <c r="J2696" s="13">
        <v>45169</v>
      </c>
      <c r="K2696" s="9">
        <v>7838.9888198923391</v>
      </c>
      <c r="L2696" s="4" t="s">
        <v>4628</v>
      </c>
      <c r="M2696" s="4" t="s">
        <v>4632</v>
      </c>
      <c r="N2696" s="4">
        <f>VLOOKUP(I2696,BaseModelo!$A$2:$E$5075,5)</f>
        <v>2</v>
      </c>
      <c r="P2696" s="15">
        <v>142.00000000000003</v>
      </c>
      <c r="Q2696" s="4">
        <f>VLOOKUP(I2696,BaseModelo!$A$2:$E$5075,3)</f>
        <v>100</v>
      </c>
      <c r="R2696" s="4">
        <f t="shared" si="840"/>
        <v>32283000</v>
      </c>
      <c r="S2696" s="16">
        <f t="shared" si="841"/>
        <v>2.7878449958182325E-4</v>
      </c>
      <c r="T2696" s="4">
        <f t="shared" si="852"/>
        <v>3.9587398940618898E-2</v>
      </c>
      <c r="U2696" s="4">
        <f t="shared" si="853"/>
        <v>3.9587398940618912E-2</v>
      </c>
      <c r="V2696" s="6">
        <f t="shared" si="842"/>
        <v>0</v>
      </c>
      <c r="W2696" s="16" t="str">
        <f t="shared" si="843"/>
        <v/>
      </c>
      <c r="X2696" s="4" t="str">
        <f t="shared" si="854"/>
        <v/>
      </c>
      <c r="Y2696" s="4" t="str">
        <f t="shared" si="844"/>
        <v/>
      </c>
      <c r="Z2696" s="4">
        <f t="shared" si="845"/>
        <v>1578000</v>
      </c>
      <c r="AA2696" s="16">
        <f t="shared" si="846"/>
        <v>5.7034220532319393E-3</v>
      </c>
      <c r="AB2696" s="15">
        <f t="shared" si="855"/>
        <v>0.8098859315589354</v>
      </c>
      <c r="AC2696" s="15">
        <f t="shared" si="856"/>
        <v>0.80988593155893551</v>
      </c>
      <c r="AD2696" s="4">
        <v>162777</v>
      </c>
      <c r="AE2696" s="26">
        <v>2255.2800000000002</v>
      </c>
      <c r="AF2696" s="26">
        <v>2200.2885278494564</v>
      </c>
      <c r="AG2696" s="4">
        <f t="shared" si="857"/>
        <v>832000</v>
      </c>
      <c r="AH2696" s="16">
        <f t="shared" si="847"/>
        <v>1.0817307692307692E-2</v>
      </c>
      <c r="AI2696" s="15">
        <f t="shared" si="848"/>
        <v>1.5360576923076923</v>
      </c>
      <c r="AJ2696" s="15">
        <f t="shared" si="849"/>
        <v>1.5360576923076925</v>
      </c>
      <c r="AK2696" s="4">
        <f t="shared" si="850"/>
        <v>16319000</v>
      </c>
      <c r="AL2696" s="27">
        <f t="shared" si="851"/>
        <v>5.5150438139591883E-4</v>
      </c>
      <c r="AM2696" s="15">
        <f t="shared" si="858"/>
        <v>7.8313622158220478E-2</v>
      </c>
      <c r="AN2696" s="15">
        <f t="shared" si="859"/>
        <v>2.1832623963819486E-5</v>
      </c>
    </row>
    <row r="2697" spans="1:40" x14ac:dyDescent="0.2">
      <c r="A2697" s="4" t="s">
        <v>4628</v>
      </c>
      <c r="B2697" s="3" t="s">
        <v>4</v>
      </c>
      <c r="C2697" s="6">
        <v>162800</v>
      </c>
      <c r="D2697" s="3" t="s">
        <v>431</v>
      </c>
      <c r="E2697" s="6">
        <v>162806</v>
      </c>
      <c r="F2697" s="3" t="s">
        <v>3563</v>
      </c>
      <c r="G2697" s="8">
        <v>6000</v>
      </c>
      <c r="H2697" s="6">
        <v>142</v>
      </c>
      <c r="I2697" s="6">
        <v>145444</v>
      </c>
      <c r="J2697" s="13">
        <v>45169</v>
      </c>
      <c r="K2697" s="9">
        <v>6000</v>
      </c>
      <c r="L2697" s="4" t="s">
        <v>4628</v>
      </c>
      <c r="M2697" s="4" t="s">
        <v>4632</v>
      </c>
      <c r="N2697" s="4">
        <f>VLOOKUP(I2697,BaseModelo!$A$2:$E$5075,5)</f>
        <v>7</v>
      </c>
      <c r="P2697" s="15">
        <v>142.00000000000003</v>
      </c>
      <c r="Q2697" s="4">
        <f>VLOOKUP(I2697,BaseModelo!$A$2:$E$5075,3)</f>
        <v>127</v>
      </c>
      <c r="R2697" s="4">
        <f t="shared" si="840"/>
        <v>32283000</v>
      </c>
      <c r="S2697" s="16">
        <f t="shared" si="841"/>
        <v>1.8585633305454884E-4</v>
      </c>
      <c r="T2697" s="4">
        <f t="shared" si="852"/>
        <v>2.6391599293745936E-2</v>
      </c>
      <c r="U2697" s="4">
        <f t="shared" si="853"/>
        <v>2.6391599293745942E-2</v>
      </c>
      <c r="V2697" s="6">
        <f t="shared" si="842"/>
        <v>0</v>
      </c>
      <c r="W2697" s="16" t="str">
        <f t="shared" si="843"/>
        <v/>
      </c>
      <c r="X2697" s="4" t="str">
        <f t="shared" si="854"/>
        <v/>
      </c>
      <c r="Y2697" s="4" t="str">
        <f t="shared" si="844"/>
        <v/>
      </c>
      <c r="Z2697" s="4">
        <f t="shared" si="845"/>
        <v>4022000</v>
      </c>
      <c r="AA2697" s="16">
        <f t="shared" si="846"/>
        <v>1.4917951268025858E-3</v>
      </c>
      <c r="AB2697" s="15">
        <f t="shared" si="855"/>
        <v>0.21183490800596719</v>
      </c>
      <c r="AC2697" s="15">
        <f t="shared" si="856"/>
        <v>0.21183490800596722</v>
      </c>
      <c r="AD2697" s="4">
        <v>162800</v>
      </c>
      <c r="AE2697" s="26">
        <v>1503.37</v>
      </c>
      <c r="AF2697" s="26">
        <v>1503.37</v>
      </c>
      <c r="AG2697" s="4">
        <f t="shared" si="857"/>
        <v>2184000</v>
      </c>
      <c r="AH2697" s="16">
        <f t="shared" si="847"/>
        <v>2.7472527472527475E-3</v>
      </c>
      <c r="AI2697" s="15">
        <f t="shared" si="848"/>
        <v>0.39010989010989017</v>
      </c>
      <c r="AJ2697" s="15">
        <f t="shared" si="849"/>
        <v>0.39010989010989022</v>
      </c>
      <c r="AK2697" s="4">
        <f t="shared" si="850"/>
        <v>16319000</v>
      </c>
      <c r="AL2697" s="27">
        <f t="shared" si="851"/>
        <v>3.6766958759727926E-4</v>
      </c>
      <c r="AM2697" s="15">
        <f t="shared" si="858"/>
        <v>5.2209081438813656E-2</v>
      </c>
      <c r="AN2697" s="15">
        <f t="shared" si="859"/>
        <v>9.7033884283642175E-6</v>
      </c>
    </row>
    <row r="2698" spans="1:40" x14ac:dyDescent="0.2">
      <c r="A2698" s="4" t="s">
        <v>4628</v>
      </c>
      <c r="B2698" s="3" t="s">
        <v>4</v>
      </c>
      <c r="C2698" s="6">
        <v>162800</v>
      </c>
      <c r="D2698" s="3" t="s">
        <v>431</v>
      </c>
      <c r="E2698" s="6">
        <v>162807</v>
      </c>
      <c r="F2698" s="3" t="s">
        <v>3564</v>
      </c>
      <c r="G2698" s="8">
        <v>6000</v>
      </c>
      <c r="H2698" s="6">
        <v>142</v>
      </c>
      <c r="I2698" s="6">
        <v>145442</v>
      </c>
      <c r="J2698" s="13">
        <v>45169</v>
      </c>
      <c r="K2698" s="9">
        <v>6000</v>
      </c>
      <c r="L2698" s="4" t="s">
        <v>4628</v>
      </c>
      <c r="M2698" s="4" t="s">
        <v>4632</v>
      </c>
      <c r="N2698" s="4">
        <f>VLOOKUP(I2698,BaseModelo!$A$2:$E$5075,5)</f>
        <v>7</v>
      </c>
      <c r="P2698" s="15">
        <v>142.00000000000003</v>
      </c>
      <c r="Q2698" s="4">
        <f>VLOOKUP(I2698,BaseModelo!$A$2:$E$5075,3)</f>
        <v>127</v>
      </c>
      <c r="R2698" s="4">
        <f t="shared" si="840"/>
        <v>32283000</v>
      </c>
      <c r="S2698" s="16">
        <f t="shared" si="841"/>
        <v>1.8585633305454884E-4</v>
      </c>
      <c r="T2698" s="4">
        <f t="shared" si="852"/>
        <v>2.6391599293745936E-2</v>
      </c>
      <c r="U2698" s="4">
        <f t="shared" si="853"/>
        <v>2.6391599293745942E-2</v>
      </c>
      <c r="V2698" s="6">
        <f t="shared" si="842"/>
        <v>0</v>
      </c>
      <c r="W2698" s="16" t="str">
        <f t="shared" si="843"/>
        <v/>
      </c>
      <c r="X2698" s="4" t="str">
        <f t="shared" si="854"/>
        <v/>
      </c>
      <c r="Y2698" s="4" t="str">
        <f t="shared" si="844"/>
        <v/>
      </c>
      <c r="Z2698" s="4">
        <f t="shared" si="845"/>
        <v>4022000</v>
      </c>
      <c r="AA2698" s="16">
        <f t="shared" si="846"/>
        <v>1.4917951268025858E-3</v>
      </c>
      <c r="AB2698" s="15">
        <f t="shared" si="855"/>
        <v>0.21183490800596719</v>
      </c>
      <c r="AC2698" s="15">
        <f t="shared" si="856"/>
        <v>0.21183490800596722</v>
      </c>
      <c r="AD2698" s="4">
        <v>162800</v>
      </c>
      <c r="AE2698" s="26">
        <v>1503.37</v>
      </c>
      <c r="AF2698" s="26">
        <v>1503.37</v>
      </c>
      <c r="AG2698" s="4">
        <f t="shared" si="857"/>
        <v>2184000</v>
      </c>
      <c r="AH2698" s="16">
        <f t="shared" si="847"/>
        <v>2.7472527472527475E-3</v>
      </c>
      <c r="AI2698" s="15">
        <f t="shared" si="848"/>
        <v>0.39010989010989017</v>
      </c>
      <c r="AJ2698" s="15">
        <f t="shared" si="849"/>
        <v>0.39010989010989022</v>
      </c>
      <c r="AK2698" s="4">
        <f t="shared" si="850"/>
        <v>16319000</v>
      </c>
      <c r="AL2698" s="27">
        <f t="shared" si="851"/>
        <v>3.6766958759727926E-4</v>
      </c>
      <c r="AM2698" s="15">
        <f t="shared" si="858"/>
        <v>5.2209081438813656E-2</v>
      </c>
      <c r="AN2698" s="15">
        <f t="shared" si="859"/>
        <v>9.7033884283642175E-6</v>
      </c>
    </row>
    <row r="2699" spans="1:40" x14ac:dyDescent="0.2">
      <c r="A2699" s="4" t="s">
        <v>4628</v>
      </c>
      <c r="B2699" s="3" t="s">
        <v>6</v>
      </c>
      <c r="C2699" s="6">
        <v>162808</v>
      </c>
      <c r="D2699" s="3" t="s">
        <v>136</v>
      </c>
      <c r="E2699" s="6">
        <v>162814</v>
      </c>
      <c r="F2699" s="3" t="s">
        <v>3511</v>
      </c>
      <c r="G2699" s="8">
        <v>6000</v>
      </c>
      <c r="H2699" s="6">
        <v>142</v>
      </c>
      <c r="I2699" s="6">
        <v>161494</v>
      </c>
      <c r="J2699" s="13">
        <v>45169</v>
      </c>
      <c r="K2699" s="9">
        <v>1647.7627919243055</v>
      </c>
      <c r="L2699" s="4" t="s">
        <v>4628</v>
      </c>
      <c r="M2699" s="4" t="s">
        <v>4632</v>
      </c>
      <c r="N2699" s="4">
        <f>VLOOKUP(I2699,BaseModelo!$A$2:$E$5075,5)</f>
        <v>10</v>
      </c>
      <c r="P2699" s="15">
        <v>142.00000000000003</v>
      </c>
      <c r="Q2699" s="4">
        <f>VLOOKUP(I2699,BaseModelo!$A$2:$E$5075,3)</f>
        <v>0</v>
      </c>
      <c r="R2699" s="4">
        <f t="shared" si="840"/>
        <v>32283000</v>
      </c>
      <c r="S2699" s="16">
        <f t="shared" si="841"/>
        <v>1.8585633305454884E-4</v>
      </c>
      <c r="T2699" s="4">
        <f t="shared" si="852"/>
        <v>2.6391599293745936E-2</v>
      </c>
      <c r="U2699" s="4">
        <f t="shared" si="853"/>
        <v>2.6391599293745942E-2</v>
      </c>
      <c r="V2699" s="6">
        <f t="shared" si="842"/>
        <v>0</v>
      </c>
      <c r="W2699" s="16" t="str">
        <f t="shared" si="843"/>
        <v/>
      </c>
      <c r="X2699" s="4" t="str">
        <f t="shared" si="854"/>
        <v/>
      </c>
      <c r="Y2699" s="4" t="str">
        <f t="shared" si="844"/>
        <v/>
      </c>
      <c r="Z2699" s="4">
        <f t="shared" si="845"/>
        <v>4121000</v>
      </c>
      <c r="AA2699" s="16">
        <f t="shared" si="846"/>
        <v>1.4559572919194371E-3</v>
      </c>
      <c r="AB2699" s="15">
        <f t="shared" si="855"/>
        <v>0.20674593545256006</v>
      </c>
      <c r="AC2699" s="15">
        <f t="shared" si="856"/>
        <v>0.20674593545256012</v>
      </c>
      <c r="AD2699" s="4">
        <v>162808</v>
      </c>
      <c r="AE2699" s="26">
        <v>1503.37</v>
      </c>
      <c r="AF2699" s="26">
        <v>861.45859280529555</v>
      </c>
      <c r="AG2699" s="4">
        <f t="shared" si="857"/>
        <v>1846000</v>
      </c>
      <c r="AH2699" s="16">
        <f t="shared" si="847"/>
        <v>3.2502708559046588E-3</v>
      </c>
      <c r="AI2699" s="15">
        <f t="shared" si="848"/>
        <v>0.46153846153846156</v>
      </c>
      <c r="AJ2699" s="15">
        <f t="shared" si="849"/>
        <v>0.46153846153846162</v>
      </c>
      <c r="AK2699" s="4">
        <f t="shared" si="850"/>
        <v>16319000</v>
      </c>
      <c r="AL2699" s="27">
        <f t="shared" si="851"/>
        <v>3.6766958759727926E-4</v>
      </c>
      <c r="AM2699" s="15">
        <f t="shared" si="858"/>
        <v>5.2209081438813656E-2</v>
      </c>
      <c r="AN2699" s="15">
        <f t="shared" si="859"/>
        <v>9.7033884283642175E-6</v>
      </c>
    </row>
    <row r="2700" spans="1:40" x14ac:dyDescent="0.2">
      <c r="A2700" s="4" t="s">
        <v>4627</v>
      </c>
      <c r="B2700" s="3" t="s">
        <v>3</v>
      </c>
      <c r="C2700" s="6">
        <v>162832</v>
      </c>
      <c r="D2700" s="3" t="s">
        <v>646</v>
      </c>
      <c r="E2700" s="6">
        <v>162833</v>
      </c>
      <c r="F2700" s="3" t="s">
        <v>3545</v>
      </c>
      <c r="G2700" s="8">
        <v>8000</v>
      </c>
      <c r="H2700" s="6">
        <v>117</v>
      </c>
      <c r="I2700" s="6">
        <v>162723</v>
      </c>
      <c r="J2700" s="13">
        <v>45169</v>
      </c>
      <c r="K2700" s="9">
        <v>8000</v>
      </c>
      <c r="L2700" s="4" t="s">
        <v>4627</v>
      </c>
      <c r="M2700" s="4" t="s">
        <v>4632</v>
      </c>
      <c r="N2700" s="4">
        <f>VLOOKUP(I2700,BaseModelo!$A$2:$E$5075,5)</f>
        <v>3</v>
      </c>
      <c r="P2700" s="15">
        <v>142.00000000000003</v>
      </c>
      <c r="Q2700" s="4">
        <f>VLOOKUP(I2700,BaseModelo!$A$2:$E$5075,3)</f>
        <v>110</v>
      </c>
      <c r="R2700" s="4">
        <f t="shared" si="840"/>
        <v>32283000</v>
      </c>
      <c r="S2700" s="16">
        <f t="shared" si="841"/>
        <v>2.4780844407273179E-4</v>
      </c>
      <c r="T2700" s="4">
        <f t="shared" si="852"/>
        <v>2.8993587956509619E-2</v>
      </c>
      <c r="U2700" s="4">
        <f t="shared" si="853"/>
        <v>3.5188799058327919E-2</v>
      </c>
      <c r="V2700" s="6">
        <f t="shared" si="842"/>
        <v>0</v>
      </c>
      <c r="W2700" s="16" t="str">
        <f t="shared" si="843"/>
        <v/>
      </c>
      <c r="X2700" s="4" t="str">
        <f t="shared" si="854"/>
        <v/>
      </c>
      <c r="Y2700" s="4" t="str">
        <f t="shared" si="844"/>
        <v/>
      </c>
      <c r="Z2700" s="4">
        <f t="shared" si="845"/>
        <v>1992000</v>
      </c>
      <c r="AA2700" s="16">
        <f t="shared" si="846"/>
        <v>4.0160642570281121E-3</v>
      </c>
      <c r="AB2700" s="15">
        <f t="shared" si="855"/>
        <v>0.46987951807228912</v>
      </c>
      <c r="AC2700" s="15">
        <f t="shared" si="856"/>
        <v>0.57028112449799206</v>
      </c>
      <c r="AD2700" s="4">
        <v>162832</v>
      </c>
      <c r="AE2700" s="26">
        <v>1641.38</v>
      </c>
      <c r="AF2700" s="26">
        <v>1641.38</v>
      </c>
      <c r="AG2700" s="4">
        <f t="shared" si="857"/>
        <v>1267000</v>
      </c>
      <c r="AH2700" s="16">
        <f t="shared" si="847"/>
        <v>6.314127861089187E-3</v>
      </c>
      <c r="AI2700" s="15">
        <f t="shared" si="848"/>
        <v>0.73875295974743493</v>
      </c>
      <c r="AJ2700" s="15">
        <f t="shared" si="849"/>
        <v>0.89660615627466478</v>
      </c>
      <c r="AK2700" s="4">
        <f t="shared" si="850"/>
        <v>15073000</v>
      </c>
      <c r="AL2700" s="27">
        <f t="shared" si="851"/>
        <v>5.3075034830491602E-4</v>
      </c>
      <c r="AM2700" s="15">
        <f t="shared" si="858"/>
        <v>6.2097790751675173E-2</v>
      </c>
      <c r="AN2700" s="15">
        <f t="shared" si="859"/>
        <v>1.8676467356639244E-5</v>
      </c>
    </row>
    <row r="2701" spans="1:40" x14ac:dyDescent="0.2">
      <c r="A2701" s="4" t="s">
        <v>4627</v>
      </c>
      <c r="B2701" s="3" t="s">
        <v>3</v>
      </c>
      <c r="C2701" s="6">
        <v>162832</v>
      </c>
      <c r="D2701" s="3" t="s">
        <v>646</v>
      </c>
      <c r="E2701" s="6">
        <v>162834</v>
      </c>
      <c r="F2701" s="3" t="s">
        <v>3571</v>
      </c>
      <c r="G2701" s="8">
        <v>8000</v>
      </c>
      <c r="H2701" s="6">
        <v>117</v>
      </c>
      <c r="I2701" s="6">
        <v>162708</v>
      </c>
      <c r="J2701" s="13">
        <v>45169</v>
      </c>
      <c r="K2701" s="9">
        <v>8000</v>
      </c>
      <c r="L2701" s="4" t="s">
        <v>4627</v>
      </c>
      <c r="M2701" s="4" t="s">
        <v>4632</v>
      </c>
      <c r="N2701" s="4">
        <f>VLOOKUP(I2701,BaseModelo!$A$2:$E$5075,5)</f>
        <v>2</v>
      </c>
      <c r="P2701" s="15">
        <v>142.00000000000003</v>
      </c>
      <c r="Q2701" s="4">
        <f>VLOOKUP(I2701,BaseModelo!$A$2:$E$5075,3)</f>
        <v>100</v>
      </c>
      <c r="R2701" s="4">
        <f t="shared" si="840"/>
        <v>32283000</v>
      </c>
      <c r="S2701" s="16">
        <f t="shared" si="841"/>
        <v>2.4780844407273179E-4</v>
      </c>
      <c r="T2701" s="4">
        <f t="shared" si="852"/>
        <v>2.8993587956509619E-2</v>
      </c>
      <c r="U2701" s="4">
        <f t="shared" si="853"/>
        <v>3.5188799058327919E-2</v>
      </c>
      <c r="V2701" s="6">
        <f t="shared" si="842"/>
        <v>0</v>
      </c>
      <c r="W2701" s="16" t="str">
        <f t="shared" si="843"/>
        <v/>
      </c>
      <c r="X2701" s="4" t="str">
        <f t="shared" si="854"/>
        <v/>
      </c>
      <c r="Y2701" s="4" t="str">
        <f t="shared" si="844"/>
        <v/>
      </c>
      <c r="Z2701" s="4">
        <f t="shared" si="845"/>
        <v>1578000</v>
      </c>
      <c r="AA2701" s="16">
        <f t="shared" si="846"/>
        <v>5.0697084917617234E-3</v>
      </c>
      <c r="AB2701" s="15">
        <f t="shared" si="855"/>
        <v>0.59315589353612164</v>
      </c>
      <c r="AC2701" s="15">
        <f t="shared" si="856"/>
        <v>0.71989860583016485</v>
      </c>
      <c r="AD2701" s="4">
        <v>162832</v>
      </c>
      <c r="AE2701" s="26">
        <v>1641.38</v>
      </c>
      <c r="AF2701" s="26">
        <v>1641.38</v>
      </c>
      <c r="AG2701" s="4">
        <f t="shared" si="857"/>
        <v>681000</v>
      </c>
      <c r="AH2701" s="16">
        <f t="shared" si="847"/>
        <v>1.1747430249632892E-2</v>
      </c>
      <c r="AI2701" s="15">
        <f t="shared" si="848"/>
        <v>1.3744493392070485</v>
      </c>
      <c r="AJ2701" s="15">
        <f t="shared" si="849"/>
        <v>1.6681350954478711</v>
      </c>
      <c r="AK2701" s="4">
        <f t="shared" si="850"/>
        <v>15073000</v>
      </c>
      <c r="AL2701" s="27">
        <f t="shared" si="851"/>
        <v>5.3075034830491602E-4</v>
      </c>
      <c r="AM2701" s="15">
        <f t="shared" si="858"/>
        <v>6.2097790751675173E-2</v>
      </c>
      <c r="AN2701" s="15">
        <f t="shared" si="859"/>
        <v>1.8676467356639244E-5</v>
      </c>
    </row>
    <row r="2702" spans="1:40" x14ac:dyDescent="0.2">
      <c r="A2702" s="4" t="s">
        <v>4627</v>
      </c>
      <c r="B2702" s="3" t="s">
        <v>3</v>
      </c>
      <c r="C2702" s="6">
        <v>162832</v>
      </c>
      <c r="D2702" s="3" t="s">
        <v>646</v>
      </c>
      <c r="E2702" s="6">
        <v>162835</v>
      </c>
      <c r="F2702" s="3" t="s">
        <v>3572</v>
      </c>
      <c r="G2702" s="8">
        <v>8000</v>
      </c>
      <c r="H2702" s="6">
        <v>142</v>
      </c>
      <c r="I2702" s="6">
        <v>162591</v>
      </c>
      <c r="J2702" s="13">
        <v>45169</v>
      </c>
      <c r="K2702" s="9">
        <v>8000</v>
      </c>
      <c r="L2702" s="4" t="s">
        <v>4627</v>
      </c>
      <c r="M2702" s="4" t="s">
        <v>4632</v>
      </c>
      <c r="N2702" s="4">
        <f>VLOOKUP(I2702,BaseModelo!$A$2:$E$5075,5)</f>
        <v>5</v>
      </c>
      <c r="P2702" s="15">
        <v>142.00000000000003</v>
      </c>
      <c r="Q2702" s="4">
        <f>VLOOKUP(I2702,BaseModelo!$A$2:$E$5075,3)</f>
        <v>110</v>
      </c>
      <c r="R2702" s="4">
        <f t="shared" si="840"/>
        <v>32283000</v>
      </c>
      <c r="S2702" s="16">
        <f t="shared" si="841"/>
        <v>2.4780844407273179E-4</v>
      </c>
      <c r="T2702" s="4">
        <f t="shared" si="852"/>
        <v>3.5188799058327912E-2</v>
      </c>
      <c r="U2702" s="4">
        <f t="shared" si="853"/>
        <v>3.5188799058327919E-2</v>
      </c>
      <c r="V2702" s="6">
        <f t="shared" si="842"/>
        <v>0</v>
      </c>
      <c r="W2702" s="16" t="str">
        <f t="shared" si="843"/>
        <v/>
      </c>
      <c r="X2702" s="4" t="str">
        <f t="shared" si="854"/>
        <v/>
      </c>
      <c r="Y2702" s="4" t="str">
        <f t="shared" si="844"/>
        <v/>
      </c>
      <c r="Z2702" s="4">
        <f t="shared" si="845"/>
        <v>4058000</v>
      </c>
      <c r="AA2702" s="16">
        <f t="shared" si="846"/>
        <v>1.9714144898965009E-3</v>
      </c>
      <c r="AB2702" s="15">
        <f t="shared" si="855"/>
        <v>0.27994085756530313</v>
      </c>
      <c r="AC2702" s="15">
        <f t="shared" si="856"/>
        <v>0.27994085756530318</v>
      </c>
      <c r="AD2702" s="4">
        <v>162832</v>
      </c>
      <c r="AE2702" s="26">
        <v>2013.74</v>
      </c>
      <c r="AF2702" s="26">
        <v>2013.74</v>
      </c>
      <c r="AG2702" s="4">
        <f t="shared" si="857"/>
        <v>1768000</v>
      </c>
      <c r="AH2702" s="16">
        <f t="shared" si="847"/>
        <v>4.5248868778280547E-3</v>
      </c>
      <c r="AI2702" s="15">
        <f t="shared" si="848"/>
        <v>0.64253393665158376</v>
      </c>
      <c r="AJ2702" s="15">
        <f t="shared" si="849"/>
        <v>0.64253393665158387</v>
      </c>
      <c r="AK2702" s="4">
        <f t="shared" si="850"/>
        <v>15073000</v>
      </c>
      <c r="AL2702" s="27">
        <f t="shared" si="851"/>
        <v>5.3075034830491602E-4</v>
      </c>
      <c r="AM2702" s="15">
        <f t="shared" si="858"/>
        <v>7.5366549459298077E-2</v>
      </c>
      <c r="AN2702" s="15">
        <f t="shared" si="859"/>
        <v>1.8676467356639244E-5</v>
      </c>
    </row>
    <row r="2703" spans="1:40" x14ac:dyDescent="0.2">
      <c r="A2703" s="4" t="s">
        <v>4627</v>
      </c>
      <c r="B2703" s="3" t="s">
        <v>3</v>
      </c>
      <c r="C2703" s="6">
        <v>162832</v>
      </c>
      <c r="D2703" s="3" t="s">
        <v>646</v>
      </c>
      <c r="E2703" s="6">
        <v>163014</v>
      </c>
      <c r="F2703" s="3" t="s">
        <v>3573</v>
      </c>
      <c r="G2703" s="8">
        <v>8000</v>
      </c>
      <c r="H2703" s="6">
        <v>117</v>
      </c>
      <c r="I2703" s="6">
        <v>162725</v>
      </c>
      <c r="J2703" s="13">
        <v>45169</v>
      </c>
      <c r="K2703" s="9">
        <v>8000</v>
      </c>
      <c r="L2703" s="4" t="s">
        <v>4627</v>
      </c>
      <c r="M2703" s="4" t="s">
        <v>4632</v>
      </c>
      <c r="N2703" s="4">
        <f>VLOOKUP(I2703,BaseModelo!$A$2:$E$5075,5)</f>
        <v>6</v>
      </c>
      <c r="P2703" s="15">
        <v>142.00000000000003</v>
      </c>
      <c r="Q2703" s="4">
        <f>VLOOKUP(I2703,BaseModelo!$A$2:$E$5075,3)</f>
        <v>115</v>
      </c>
      <c r="R2703" s="4">
        <f t="shared" si="840"/>
        <v>32283000</v>
      </c>
      <c r="S2703" s="16">
        <f t="shared" si="841"/>
        <v>2.4780844407273179E-4</v>
      </c>
      <c r="T2703" s="4">
        <f t="shared" si="852"/>
        <v>2.8993587956509619E-2</v>
      </c>
      <c r="U2703" s="4">
        <f t="shared" si="853"/>
        <v>3.5188799058327919E-2</v>
      </c>
      <c r="V2703" s="6">
        <f t="shared" si="842"/>
        <v>0</v>
      </c>
      <c r="W2703" s="16" t="str">
        <f t="shared" si="843"/>
        <v/>
      </c>
      <c r="X2703" s="4" t="str">
        <f t="shared" si="854"/>
        <v/>
      </c>
      <c r="Y2703" s="4" t="str">
        <f t="shared" si="844"/>
        <v/>
      </c>
      <c r="Z2703" s="4">
        <f t="shared" si="845"/>
        <v>4853000</v>
      </c>
      <c r="AA2703" s="16">
        <f t="shared" si="846"/>
        <v>1.6484648670925201E-3</v>
      </c>
      <c r="AB2703" s="15">
        <f t="shared" si="855"/>
        <v>0.19287038944982485</v>
      </c>
      <c r="AC2703" s="15">
        <f t="shared" si="856"/>
        <v>0.23408201112713789</v>
      </c>
      <c r="AD2703" s="4">
        <v>162832</v>
      </c>
      <c r="AE2703" s="26">
        <v>1641.38</v>
      </c>
      <c r="AF2703" s="26">
        <v>1641.38</v>
      </c>
      <c r="AG2703" s="4">
        <f t="shared" si="857"/>
        <v>1993000</v>
      </c>
      <c r="AH2703" s="16">
        <f t="shared" si="847"/>
        <v>4.014049172102358E-3</v>
      </c>
      <c r="AI2703" s="15">
        <f t="shared" si="848"/>
        <v>0.46964375313597589</v>
      </c>
      <c r="AJ2703" s="15">
        <f t="shared" si="849"/>
        <v>0.56999498243853497</v>
      </c>
      <c r="AK2703" s="4">
        <f t="shared" si="850"/>
        <v>15073000</v>
      </c>
      <c r="AL2703" s="27">
        <f t="shared" si="851"/>
        <v>5.3075034830491602E-4</v>
      </c>
      <c r="AM2703" s="15">
        <f t="shared" si="858"/>
        <v>6.2097790751675173E-2</v>
      </c>
      <c r="AN2703" s="15">
        <f t="shared" si="859"/>
        <v>1.8676467356639244E-5</v>
      </c>
    </row>
    <row r="2704" spans="1:40" x14ac:dyDescent="0.2">
      <c r="A2704" s="4" t="s">
        <v>4627</v>
      </c>
      <c r="B2704" s="3" t="s">
        <v>3</v>
      </c>
      <c r="C2704" s="6">
        <v>162832</v>
      </c>
      <c r="D2704" s="3" t="s">
        <v>646</v>
      </c>
      <c r="E2704" s="6">
        <v>163015</v>
      </c>
      <c r="F2704" s="3" t="s">
        <v>3574</v>
      </c>
      <c r="G2704" s="8">
        <v>7000</v>
      </c>
      <c r="H2704" s="6">
        <v>117</v>
      </c>
      <c r="I2704" s="6">
        <v>162583</v>
      </c>
      <c r="J2704" s="13">
        <v>45169</v>
      </c>
      <c r="K2704" s="9">
        <v>7000</v>
      </c>
      <c r="L2704" s="4" t="s">
        <v>4627</v>
      </c>
      <c r="M2704" s="4" t="s">
        <v>4632</v>
      </c>
      <c r="N2704" s="4">
        <f>VLOOKUP(I2704,BaseModelo!$A$2:$E$5075,5)</f>
        <v>4</v>
      </c>
      <c r="P2704" s="15">
        <v>142.00000000000003</v>
      </c>
      <c r="Q2704" s="4">
        <f>VLOOKUP(I2704,BaseModelo!$A$2:$E$5075,3)</f>
        <v>110</v>
      </c>
      <c r="R2704" s="4">
        <f t="shared" si="840"/>
        <v>32283000</v>
      </c>
      <c r="S2704" s="16">
        <f t="shared" si="841"/>
        <v>2.168323885636403E-4</v>
      </c>
      <c r="T2704" s="4">
        <f t="shared" si="852"/>
        <v>2.5369389461945915E-2</v>
      </c>
      <c r="U2704" s="4">
        <f t="shared" si="853"/>
        <v>3.0790199176036929E-2</v>
      </c>
      <c r="V2704" s="6">
        <f t="shared" si="842"/>
        <v>0</v>
      </c>
      <c r="W2704" s="16" t="str">
        <f t="shared" si="843"/>
        <v/>
      </c>
      <c r="X2704" s="4" t="str">
        <f t="shared" si="854"/>
        <v/>
      </c>
      <c r="Y2704" s="4" t="str">
        <f t="shared" si="844"/>
        <v/>
      </c>
      <c r="Z2704" s="4">
        <f t="shared" si="845"/>
        <v>2331000</v>
      </c>
      <c r="AA2704" s="16">
        <f t="shared" si="846"/>
        <v>3.003003003003003E-3</v>
      </c>
      <c r="AB2704" s="15">
        <f t="shared" si="855"/>
        <v>0.35135135135135137</v>
      </c>
      <c r="AC2704" s="15">
        <f t="shared" si="856"/>
        <v>0.42642642642642653</v>
      </c>
      <c r="AD2704" s="4">
        <v>162832</v>
      </c>
      <c r="AE2704" s="26">
        <v>1427.63</v>
      </c>
      <c r="AF2704" s="26">
        <v>1427.63</v>
      </c>
      <c r="AG2704" s="4">
        <f t="shared" si="857"/>
        <v>1421000</v>
      </c>
      <c r="AH2704" s="16">
        <f t="shared" si="847"/>
        <v>4.9261083743842365E-3</v>
      </c>
      <c r="AI2704" s="15">
        <f t="shared" si="848"/>
        <v>0.57635467980295563</v>
      </c>
      <c r="AJ2704" s="15">
        <f t="shared" si="849"/>
        <v>0.69950738916256172</v>
      </c>
      <c r="AK2704" s="4">
        <f t="shared" si="850"/>
        <v>15073000</v>
      </c>
      <c r="AL2704" s="27">
        <f t="shared" si="851"/>
        <v>4.6440655476680156E-4</v>
      </c>
      <c r="AM2704" s="15">
        <f t="shared" si="858"/>
        <v>5.4335566907715779E-2</v>
      </c>
      <c r="AN2704" s="15">
        <f t="shared" si="859"/>
        <v>1.4299170319926922E-5</v>
      </c>
    </row>
    <row r="2705" spans="1:40" x14ac:dyDescent="0.2">
      <c r="A2705" s="4" t="s">
        <v>4627</v>
      </c>
      <c r="B2705" s="3" t="s">
        <v>3</v>
      </c>
      <c r="C2705" s="6">
        <v>162832</v>
      </c>
      <c r="D2705" s="3" t="s">
        <v>646</v>
      </c>
      <c r="E2705" s="6">
        <v>163016</v>
      </c>
      <c r="F2705" s="3" t="s">
        <v>3575</v>
      </c>
      <c r="G2705" s="8">
        <v>8000</v>
      </c>
      <c r="H2705" s="6">
        <v>142</v>
      </c>
      <c r="I2705" s="6">
        <v>162586</v>
      </c>
      <c r="J2705" s="13">
        <v>45169</v>
      </c>
      <c r="K2705" s="9">
        <v>8000</v>
      </c>
      <c r="L2705" s="4" t="s">
        <v>4627</v>
      </c>
      <c r="M2705" s="4" t="s">
        <v>4632</v>
      </c>
      <c r="N2705" s="4">
        <f>VLOOKUP(I2705,BaseModelo!$A$2:$E$5075,5)</f>
        <v>5</v>
      </c>
      <c r="P2705" s="15">
        <v>142.00000000000003</v>
      </c>
      <c r="Q2705" s="4">
        <f>VLOOKUP(I2705,BaseModelo!$A$2:$E$5075,3)</f>
        <v>110</v>
      </c>
      <c r="R2705" s="4">
        <f t="shared" si="840"/>
        <v>32283000</v>
      </c>
      <c r="S2705" s="16">
        <f t="shared" si="841"/>
        <v>2.4780844407273179E-4</v>
      </c>
      <c r="T2705" s="4">
        <f t="shared" si="852"/>
        <v>3.5188799058327912E-2</v>
      </c>
      <c r="U2705" s="4">
        <f t="shared" si="853"/>
        <v>3.5188799058327919E-2</v>
      </c>
      <c r="V2705" s="6">
        <f t="shared" si="842"/>
        <v>0</v>
      </c>
      <c r="W2705" s="16" t="str">
        <f t="shared" si="843"/>
        <v/>
      </c>
      <c r="X2705" s="4" t="str">
        <f t="shared" si="854"/>
        <v/>
      </c>
      <c r="Y2705" s="4" t="str">
        <f t="shared" si="844"/>
        <v/>
      </c>
      <c r="Z2705" s="4">
        <f t="shared" si="845"/>
        <v>4058000</v>
      </c>
      <c r="AA2705" s="16">
        <f t="shared" si="846"/>
        <v>1.9714144898965009E-3</v>
      </c>
      <c r="AB2705" s="15">
        <f t="shared" si="855"/>
        <v>0.27994085756530313</v>
      </c>
      <c r="AC2705" s="15">
        <f t="shared" si="856"/>
        <v>0.27994085756530318</v>
      </c>
      <c r="AD2705" s="4">
        <v>162832</v>
      </c>
      <c r="AE2705" s="26">
        <v>2013.74</v>
      </c>
      <c r="AF2705" s="26">
        <v>2013.74</v>
      </c>
      <c r="AG2705" s="4">
        <f t="shared" si="857"/>
        <v>1768000</v>
      </c>
      <c r="AH2705" s="16">
        <f t="shared" si="847"/>
        <v>4.5248868778280547E-3</v>
      </c>
      <c r="AI2705" s="15">
        <f t="shared" si="848"/>
        <v>0.64253393665158376</v>
      </c>
      <c r="AJ2705" s="15">
        <f t="shared" si="849"/>
        <v>0.64253393665158387</v>
      </c>
      <c r="AK2705" s="4">
        <f t="shared" si="850"/>
        <v>15073000</v>
      </c>
      <c r="AL2705" s="27">
        <f t="shared" si="851"/>
        <v>5.3075034830491602E-4</v>
      </c>
      <c r="AM2705" s="15">
        <f t="shared" si="858"/>
        <v>7.5366549459298077E-2</v>
      </c>
      <c r="AN2705" s="15">
        <f t="shared" si="859"/>
        <v>1.8676467356639244E-5</v>
      </c>
    </row>
    <row r="2706" spans="1:40" x14ac:dyDescent="0.2">
      <c r="A2706" s="4" t="s">
        <v>4628</v>
      </c>
      <c r="B2706" s="3" t="s">
        <v>12</v>
      </c>
      <c r="C2706" s="6">
        <v>162872</v>
      </c>
      <c r="D2706" s="3" t="s">
        <v>137</v>
      </c>
      <c r="E2706" s="6">
        <v>162893</v>
      </c>
      <c r="F2706" s="3" t="s">
        <v>3577</v>
      </c>
      <c r="G2706" s="8">
        <v>7000</v>
      </c>
      <c r="H2706" s="6">
        <v>142</v>
      </c>
      <c r="I2706" s="6">
        <v>162415</v>
      </c>
      <c r="J2706" s="13">
        <v>45169</v>
      </c>
      <c r="K2706" s="9">
        <v>4795.9173297737098</v>
      </c>
      <c r="L2706" s="4" t="s">
        <v>4628</v>
      </c>
      <c r="M2706" s="4" t="s">
        <v>4632</v>
      </c>
      <c r="N2706" s="4">
        <f>VLOOKUP(I2706,BaseModelo!$A$2:$E$5075,5)</f>
        <v>6</v>
      </c>
      <c r="P2706" s="15">
        <v>142.00000000000003</v>
      </c>
      <c r="Q2706" s="4">
        <f>VLOOKUP(I2706,BaseModelo!$A$2:$E$5075,3)</f>
        <v>115</v>
      </c>
      <c r="R2706" s="4">
        <f t="shared" si="840"/>
        <v>32283000</v>
      </c>
      <c r="S2706" s="16">
        <f t="shared" si="841"/>
        <v>2.168323885636403E-4</v>
      </c>
      <c r="T2706" s="4">
        <f t="shared" si="852"/>
        <v>3.0790199176036922E-2</v>
      </c>
      <c r="U2706" s="4">
        <f t="shared" si="853"/>
        <v>3.0790199176036929E-2</v>
      </c>
      <c r="V2706" s="6">
        <f t="shared" si="842"/>
        <v>0</v>
      </c>
      <c r="W2706" s="16" t="str">
        <f t="shared" si="843"/>
        <v/>
      </c>
      <c r="X2706" s="4" t="str">
        <f t="shared" si="854"/>
        <v/>
      </c>
      <c r="Y2706" s="4" t="str">
        <f t="shared" si="844"/>
        <v/>
      </c>
      <c r="Z2706" s="4">
        <f t="shared" si="845"/>
        <v>4853000</v>
      </c>
      <c r="AA2706" s="16">
        <f t="shared" si="846"/>
        <v>1.4424067587059551E-3</v>
      </c>
      <c r="AB2706" s="15">
        <f t="shared" si="855"/>
        <v>0.20482175973624561</v>
      </c>
      <c r="AC2706" s="15">
        <f t="shared" si="856"/>
        <v>0.20482175973624567</v>
      </c>
      <c r="AD2706" s="4">
        <v>162872</v>
      </c>
      <c r="AE2706" s="26">
        <v>1758.65</v>
      </c>
      <c r="AF2706" s="26">
        <v>1758.65</v>
      </c>
      <c r="AG2706" s="4">
        <f t="shared" si="857"/>
        <v>2735000</v>
      </c>
      <c r="AH2706" s="16">
        <f t="shared" si="847"/>
        <v>2.5594149908592322E-3</v>
      </c>
      <c r="AI2706" s="15">
        <f t="shared" si="848"/>
        <v>0.363436928702011</v>
      </c>
      <c r="AJ2706" s="15">
        <f t="shared" si="849"/>
        <v>0.36343692870201105</v>
      </c>
      <c r="AK2706" s="4">
        <f t="shared" si="850"/>
        <v>16319000</v>
      </c>
      <c r="AL2706" s="27">
        <f t="shared" si="851"/>
        <v>4.289478521968258E-4</v>
      </c>
      <c r="AM2706" s="15">
        <f t="shared" si="858"/>
        <v>6.0910595011949266E-2</v>
      </c>
      <c r="AN2706" s="15">
        <f t="shared" si="859"/>
        <v>1.3207389805273516E-5</v>
      </c>
    </row>
    <row r="2707" spans="1:40" x14ac:dyDescent="0.2">
      <c r="A2707" s="4" t="s">
        <v>4627</v>
      </c>
      <c r="B2707" s="3" t="s">
        <v>10</v>
      </c>
      <c r="C2707" s="6">
        <v>162924</v>
      </c>
      <c r="D2707" s="3" t="s">
        <v>638</v>
      </c>
      <c r="E2707" s="6">
        <v>162925</v>
      </c>
      <c r="F2707" s="3" t="s">
        <v>3519</v>
      </c>
      <c r="G2707" s="8">
        <v>30000</v>
      </c>
      <c r="H2707" s="6">
        <v>80</v>
      </c>
      <c r="I2707" s="6">
        <v>162597</v>
      </c>
      <c r="J2707" s="13">
        <v>45169</v>
      </c>
      <c r="K2707" s="9">
        <v>30000</v>
      </c>
      <c r="L2707" s="4" t="s">
        <v>4627</v>
      </c>
      <c r="M2707" s="4" t="s">
        <v>4632</v>
      </c>
      <c r="N2707" s="4">
        <f>VLOOKUP(I2707,BaseModelo!$A$2:$E$5075,5)</f>
        <v>9</v>
      </c>
      <c r="P2707" s="15">
        <v>100</v>
      </c>
      <c r="Q2707" s="4">
        <f>VLOOKUP(I2707,BaseModelo!$A$2:$E$5075,3)</f>
        <v>147</v>
      </c>
      <c r="R2707" s="4">
        <f t="shared" si="840"/>
        <v>32283000</v>
      </c>
      <c r="S2707" s="16">
        <f t="shared" si="841"/>
        <v>9.2928166527274413E-4</v>
      </c>
      <c r="T2707" s="4">
        <f t="shared" si="852"/>
        <v>7.4342533221819523E-2</v>
      </c>
      <c r="U2707" s="4">
        <f t="shared" si="853"/>
        <v>9.2928166527274411E-2</v>
      </c>
      <c r="V2707" s="6">
        <f t="shared" si="842"/>
        <v>0</v>
      </c>
      <c r="W2707" s="16" t="str">
        <f t="shared" si="843"/>
        <v/>
      </c>
      <c r="X2707" s="4" t="str">
        <f t="shared" si="854"/>
        <v/>
      </c>
      <c r="Y2707" s="4" t="str">
        <f t="shared" si="844"/>
        <v/>
      </c>
      <c r="Z2707" s="4">
        <f t="shared" si="845"/>
        <v>5305000</v>
      </c>
      <c r="AA2707" s="16">
        <f t="shared" si="846"/>
        <v>5.6550424128180964E-3</v>
      </c>
      <c r="AB2707" s="15">
        <f t="shared" si="855"/>
        <v>0.45240339302544774</v>
      </c>
      <c r="AC2707" s="15">
        <f t="shared" si="856"/>
        <v>0.56550424128180965</v>
      </c>
      <c r="AD2707" s="4">
        <v>162924</v>
      </c>
      <c r="AE2707" s="26">
        <v>4096.63</v>
      </c>
      <c r="AF2707" s="26">
        <v>4096.63</v>
      </c>
      <c r="AG2707" s="4">
        <f t="shared" si="857"/>
        <v>2114000</v>
      </c>
      <c r="AH2707" s="16">
        <f t="shared" si="847"/>
        <v>1.4191106906338695E-2</v>
      </c>
      <c r="AI2707" s="15">
        <f t="shared" si="848"/>
        <v>1.1352885525070957</v>
      </c>
      <c r="AJ2707" s="15">
        <f t="shared" si="849"/>
        <v>1.4191106906338695</v>
      </c>
      <c r="AK2707" s="4">
        <f t="shared" si="850"/>
        <v>15073000</v>
      </c>
      <c r="AL2707" s="27">
        <f t="shared" si="851"/>
        <v>1.9903138061434355E-3</v>
      </c>
      <c r="AM2707" s="15">
        <f t="shared" si="858"/>
        <v>0.15922510449147484</v>
      </c>
      <c r="AN2707" s="15">
        <f t="shared" si="859"/>
        <v>1.8495621281883052E-4</v>
      </c>
    </row>
    <row r="2708" spans="1:40" x14ac:dyDescent="0.2">
      <c r="A2708" s="4" t="s">
        <v>4627</v>
      </c>
      <c r="B2708" s="3" t="s">
        <v>10</v>
      </c>
      <c r="C2708" s="6">
        <v>162924</v>
      </c>
      <c r="D2708" s="3" t="s">
        <v>638</v>
      </c>
      <c r="E2708" s="6">
        <v>162927</v>
      </c>
      <c r="F2708" s="3" t="s">
        <v>3523</v>
      </c>
      <c r="G2708" s="8">
        <v>20000</v>
      </c>
      <c r="H2708" s="6">
        <v>80</v>
      </c>
      <c r="I2708" s="6">
        <v>162590</v>
      </c>
      <c r="J2708" s="13">
        <v>45169</v>
      </c>
      <c r="K2708" s="9">
        <v>20000</v>
      </c>
      <c r="L2708" s="4" t="s">
        <v>4627</v>
      </c>
      <c r="M2708" s="4" t="s">
        <v>4632</v>
      </c>
      <c r="N2708" s="4">
        <f>VLOOKUP(I2708,BaseModelo!$A$2:$E$5075,5)</f>
        <v>10</v>
      </c>
      <c r="P2708" s="15">
        <v>122</v>
      </c>
      <c r="Q2708" s="4">
        <f>VLOOKUP(I2708,BaseModelo!$A$2:$E$5075,3)</f>
        <v>0</v>
      </c>
      <c r="R2708" s="4">
        <f t="shared" si="840"/>
        <v>32283000</v>
      </c>
      <c r="S2708" s="16">
        <f t="shared" si="841"/>
        <v>6.1952111018182942E-4</v>
      </c>
      <c r="T2708" s="4">
        <f t="shared" si="852"/>
        <v>4.9561688814546354E-2</v>
      </c>
      <c r="U2708" s="4">
        <f t="shared" si="853"/>
        <v>7.5581575442183191E-2</v>
      </c>
      <c r="V2708" s="6">
        <f t="shared" si="842"/>
        <v>0</v>
      </c>
      <c r="W2708" s="16" t="str">
        <f t="shared" si="843"/>
        <v/>
      </c>
      <c r="X2708" s="4" t="str">
        <f t="shared" si="854"/>
        <v/>
      </c>
      <c r="Y2708" s="4" t="str">
        <f t="shared" si="844"/>
        <v/>
      </c>
      <c r="Z2708" s="4">
        <f t="shared" si="845"/>
        <v>4121000</v>
      </c>
      <c r="AA2708" s="16">
        <f t="shared" si="846"/>
        <v>4.8531909730647905E-3</v>
      </c>
      <c r="AB2708" s="15">
        <f t="shared" si="855"/>
        <v>0.38825527784518321</v>
      </c>
      <c r="AC2708" s="15">
        <f t="shared" si="856"/>
        <v>0.59208929871390448</v>
      </c>
      <c r="AD2708" s="4">
        <v>162924</v>
      </c>
      <c r="AE2708" s="26">
        <v>2731.04</v>
      </c>
      <c r="AF2708" s="26">
        <v>2731.04</v>
      </c>
      <c r="AG2708" s="4">
        <f t="shared" si="857"/>
        <v>2105000</v>
      </c>
      <c r="AH2708" s="16">
        <f t="shared" si="847"/>
        <v>9.5011876484560574E-3</v>
      </c>
      <c r="AI2708" s="15">
        <f t="shared" si="848"/>
        <v>0.76009501187648465</v>
      </c>
      <c r="AJ2708" s="15">
        <f t="shared" si="849"/>
        <v>1.159144893111639</v>
      </c>
      <c r="AK2708" s="4">
        <f t="shared" si="850"/>
        <v>15073000</v>
      </c>
      <c r="AL2708" s="27">
        <f t="shared" si="851"/>
        <v>1.3268758707622901E-3</v>
      </c>
      <c r="AM2708" s="15">
        <f t="shared" si="858"/>
        <v>0.10615006966098321</v>
      </c>
      <c r="AN2708" s="15">
        <f t="shared" si="859"/>
        <v>1.0028736872843255E-4</v>
      </c>
    </row>
    <row r="2709" spans="1:40" x14ac:dyDescent="0.2">
      <c r="A2709" s="4" t="s">
        <v>4627</v>
      </c>
      <c r="B2709" s="3" t="s">
        <v>10</v>
      </c>
      <c r="C2709" s="6">
        <v>162924</v>
      </c>
      <c r="D2709" s="3" t="s">
        <v>638</v>
      </c>
      <c r="E2709" s="6">
        <v>162928</v>
      </c>
      <c r="F2709" s="3" t="s">
        <v>3524</v>
      </c>
      <c r="G2709" s="8">
        <v>10000</v>
      </c>
      <c r="H2709" s="6">
        <v>95</v>
      </c>
      <c r="I2709" s="6">
        <v>162667</v>
      </c>
      <c r="J2709" s="13">
        <v>45169</v>
      </c>
      <c r="K2709" s="9">
        <v>10000</v>
      </c>
      <c r="L2709" s="4" t="s">
        <v>4627</v>
      </c>
      <c r="M2709" s="4" t="s">
        <v>4632</v>
      </c>
      <c r="N2709" s="4">
        <f>VLOOKUP(I2709,BaseModelo!$A$2:$E$5075,5)</f>
        <v>8</v>
      </c>
      <c r="P2709" s="15">
        <v>142.00000000000003</v>
      </c>
      <c r="Q2709" s="4">
        <f>VLOOKUP(I2709,BaseModelo!$A$2:$E$5075,3)</f>
        <v>132</v>
      </c>
      <c r="R2709" s="4">
        <f t="shared" si="840"/>
        <v>32283000</v>
      </c>
      <c r="S2709" s="16">
        <f t="shared" si="841"/>
        <v>3.0976055509091471E-4</v>
      </c>
      <c r="T2709" s="4">
        <f t="shared" si="852"/>
        <v>2.9427252733636899E-2</v>
      </c>
      <c r="U2709" s="4">
        <f t="shared" si="853"/>
        <v>4.3985998822909898E-2</v>
      </c>
      <c r="V2709" s="6">
        <f t="shared" si="842"/>
        <v>0</v>
      </c>
      <c r="W2709" s="16" t="str">
        <f t="shared" si="843"/>
        <v/>
      </c>
      <c r="X2709" s="4" t="str">
        <f t="shared" si="854"/>
        <v/>
      </c>
      <c r="Y2709" s="4" t="str">
        <f t="shared" si="844"/>
        <v/>
      </c>
      <c r="Z2709" s="4">
        <f t="shared" si="845"/>
        <v>5836000</v>
      </c>
      <c r="AA2709" s="16">
        <f t="shared" si="846"/>
        <v>1.7135023989033585E-3</v>
      </c>
      <c r="AB2709" s="15">
        <f t="shared" si="855"/>
        <v>0.16278272789581905</v>
      </c>
      <c r="AC2709" s="15">
        <f t="shared" si="856"/>
        <v>0.24331734064427696</v>
      </c>
      <c r="AD2709" s="4">
        <v>162924</v>
      </c>
      <c r="AE2709" s="26">
        <v>1641.49</v>
      </c>
      <c r="AF2709" s="26">
        <v>1641.49</v>
      </c>
      <c r="AG2709" s="4">
        <f t="shared" si="857"/>
        <v>2254000</v>
      </c>
      <c r="AH2709" s="16">
        <f t="shared" si="847"/>
        <v>4.4365572315882874E-3</v>
      </c>
      <c r="AI2709" s="15">
        <f t="shared" si="848"/>
        <v>0.42147293700088728</v>
      </c>
      <c r="AJ2709" s="15">
        <f t="shared" si="849"/>
        <v>0.62999112688553693</v>
      </c>
      <c r="AK2709" s="4">
        <f t="shared" si="850"/>
        <v>15073000</v>
      </c>
      <c r="AL2709" s="27">
        <f t="shared" si="851"/>
        <v>6.6343793538114506E-4</v>
      </c>
      <c r="AM2709" s="15">
        <f t="shared" si="858"/>
        <v>6.3026603861208785E-2</v>
      </c>
      <c r="AN2709" s="15">
        <f t="shared" si="859"/>
        <v>2.918198024474882E-5</v>
      </c>
    </row>
    <row r="2710" spans="1:40" x14ac:dyDescent="0.2">
      <c r="A2710" s="4" t="s">
        <v>4627</v>
      </c>
      <c r="B2710" s="3" t="s">
        <v>10</v>
      </c>
      <c r="C2710" s="6">
        <v>162924</v>
      </c>
      <c r="D2710" s="3" t="s">
        <v>638</v>
      </c>
      <c r="E2710" s="6">
        <v>162929</v>
      </c>
      <c r="F2710" s="3" t="s">
        <v>3525</v>
      </c>
      <c r="G2710" s="8">
        <v>30000</v>
      </c>
      <c r="H2710" s="6">
        <v>80</v>
      </c>
      <c r="I2710" s="6">
        <v>162592</v>
      </c>
      <c r="J2710" s="13">
        <v>45169</v>
      </c>
      <c r="K2710" s="9">
        <v>30000</v>
      </c>
      <c r="L2710" s="4" t="s">
        <v>4627</v>
      </c>
      <c r="M2710" s="4" t="s">
        <v>4632</v>
      </c>
      <c r="N2710" s="4">
        <f>VLOOKUP(I2710,BaseModelo!$A$2:$E$5075,5)</f>
        <v>8</v>
      </c>
      <c r="P2710" s="15">
        <v>100</v>
      </c>
      <c r="Q2710" s="4">
        <f>VLOOKUP(I2710,BaseModelo!$A$2:$E$5075,3)</f>
        <v>132</v>
      </c>
      <c r="R2710" s="4">
        <f t="shared" si="840"/>
        <v>32283000</v>
      </c>
      <c r="S2710" s="16">
        <f t="shared" si="841"/>
        <v>9.2928166527274413E-4</v>
      </c>
      <c r="T2710" s="4">
        <f t="shared" si="852"/>
        <v>7.4342533221819523E-2</v>
      </c>
      <c r="U2710" s="4">
        <f t="shared" si="853"/>
        <v>9.2928166527274411E-2</v>
      </c>
      <c r="V2710" s="6">
        <f t="shared" si="842"/>
        <v>0</v>
      </c>
      <c r="W2710" s="16" t="str">
        <f t="shared" si="843"/>
        <v/>
      </c>
      <c r="X2710" s="4" t="str">
        <f t="shared" si="854"/>
        <v/>
      </c>
      <c r="Y2710" s="4" t="str">
        <f t="shared" si="844"/>
        <v/>
      </c>
      <c r="Z2710" s="4">
        <f t="shared" si="845"/>
        <v>5836000</v>
      </c>
      <c r="AA2710" s="16">
        <f t="shared" si="846"/>
        <v>5.1405071967100752E-3</v>
      </c>
      <c r="AB2710" s="15">
        <f t="shared" si="855"/>
        <v>0.411240575736806</v>
      </c>
      <c r="AC2710" s="15">
        <f t="shared" si="856"/>
        <v>0.51405071967100757</v>
      </c>
      <c r="AD2710" s="4">
        <v>162924</v>
      </c>
      <c r="AE2710" s="26">
        <v>4096.63</v>
      </c>
      <c r="AF2710" s="26">
        <v>4096.63</v>
      </c>
      <c r="AG2710" s="4">
        <f t="shared" si="857"/>
        <v>2254000</v>
      </c>
      <c r="AH2710" s="16">
        <f t="shared" si="847"/>
        <v>1.3309671694764862E-2</v>
      </c>
      <c r="AI2710" s="15">
        <f t="shared" si="848"/>
        <v>1.064773735581189</v>
      </c>
      <c r="AJ2710" s="15">
        <f t="shared" si="849"/>
        <v>1.3309671694764862</v>
      </c>
      <c r="AK2710" s="4">
        <f t="shared" si="850"/>
        <v>15073000</v>
      </c>
      <c r="AL2710" s="27">
        <f t="shared" si="851"/>
        <v>1.9903138061434355E-3</v>
      </c>
      <c r="AM2710" s="15">
        <f t="shared" si="858"/>
        <v>0.15922510449147484</v>
      </c>
      <c r="AN2710" s="15">
        <f t="shared" si="859"/>
        <v>1.8495621281883052E-4</v>
      </c>
    </row>
    <row r="2711" spans="1:40" x14ac:dyDescent="0.2">
      <c r="A2711" s="4" t="s">
        <v>4627</v>
      </c>
      <c r="B2711" s="3" t="s">
        <v>10</v>
      </c>
      <c r="C2711" s="6">
        <v>162924</v>
      </c>
      <c r="D2711" s="3" t="s">
        <v>638</v>
      </c>
      <c r="E2711" s="6">
        <v>162930</v>
      </c>
      <c r="F2711" s="3" t="s">
        <v>3526</v>
      </c>
      <c r="G2711" s="8">
        <v>10000</v>
      </c>
      <c r="H2711" s="6">
        <v>100</v>
      </c>
      <c r="I2711" s="6">
        <v>162745</v>
      </c>
      <c r="J2711" s="13">
        <v>45169</v>
      </c>
      <c r="K2711" s="9">
        <v>10000</v>
      </c>
      <c r="L2711" s="4" t="s">
        <v>4627</v>
      </c>
      <c r="M2711" s="4" t="s">
        <v>4632</v>
      </c>
      <c r="N2711" s="4">
        <f>VLOOKUP(I2711,BaseModelo!$A$2:$E$5075,5)</f>
        <v>8</v>
      </c>
      <c r="P2711" s="15">
        <v>142.00000000000003</v>
      </c>
      <c r="Q2711" s="4">
        <f>VLOOKUP(I2711,BaseModelo!$A$2:$E$5075,3)</f>
        <v>132</v>
      </c>
      <c r="R2711" s="4">
        <f t="shared" si="840"/>
        <v>32283000</v>
      </c>
      <c r="S2711" s="16">
        <f t="shared" si="841"/>
        <v>3.0976055509091471E-4</v>
      </c>
      <c r="T2711" s="4">
        <f t="shared" si="852"/>
        <v>3.0976055509091473E-2</v>
      </c>
      <c r="U2711" s="4">
        <f t="shared" si="853"/>
        <v>4.3985998822909898E-2</v>
      </c>
      <c r="V2711" s="6">
        <f t="shared" si="842"/>
        <v>0</v>
      </c>
      <c r="W2711" s="16" t="str">
        <f t="shared" si="843"/>
        <v/>
      </c>
      <c r="X2711" s="4" t="str">
        <f t="shared" si="854"/>
        <v/>
      </c>
      <c r="Y2711" s="4" t="str">
        <f t="shared" si="844"/>
        <v/>
      </c>
      <c r="Z2711" s="4">
        <f t="shared" si="845"/>
        <v>5836000</v>
      </c>
      <c r="AA2711" s="16">
        <f t="shared" si="846"/>
        <v>1.7135023989033585E-3</v>
      </c>
      <c r="AB2711" s="15">
        <f t="shared" si="855"/>
        <v>0.17135023989033585</v>
      </c>
      <c r="AC2711" s="15">
        <f t="shared" si="856"/>
        <v>0.24331734064427696</v>
      </c>
      <c r="AD2711" s="4">
        <v>162924</v>
      </c>
      <c r="AE2711" s="26">
        <v>1738.06</v>
      </c>
      <c r="AF2711" s="26">
        <v>1738.06</v>
      </c>
      <c r="AG2711" s="4">
        <f t="shared" si="857"/>
        <v>2254000</v>
      </c>
      <c r="AH2711" s="16">
        <f t="shared" si="847"/>
        <v>4.4365572315882874E-3</v>
      </c>
      <c r="AI2711" s="15">
        <f t="shared" si="848"/>
        <v>0.44365572315882873</v>
      </c>
      <c r="AJ2711" s="15">
        <f t="shared" si="849"/>
        <v>0.62999112688553693</v>
      </c>
      <c r="AK2711" s="4">
        <f t="shared" si="850"/>
        <v>15073000</v>
      </c>
      <c r="AL2711" s="27">
        <f t="shared" si="851"/>
        <v>6.6343793538114506E-4</v>
      </c>
      <c r="AM2711" s="15">
        <f t="shared" si="858"/>
        <v>6.6343793538114509E-2</v>
      </c>
      <c r="AN2711" s="15">
        <f t="shared" si="859"/>
        <v>2.918198024474882E-5</v>
      </c>
    </row>
    <row r="2712" spans="1:40" x14ac:dyDescent="0.2">
      <c r="A2712" s="4" t="s">
        <v>4627</v>
      </c>
      <c r="B2712" s="3" t="s">
        <v>7</v>
      </c>
      <c r="C2712" s="6">
        <v>162969</v>
      </c>
      <c r="D2712" s="3" t="s">
        <v>639</v>
      </c>
      <c r="E2712" s="6">
        <v>162972</v>
      </c>
      <c r="F2712" s="3" t="s">
        <v>3527</v>
      </c>
      <c r="G2712" s="8">
        <v>10000</v>
      </c>
      <c r="H2712" s="6">
        <v>142</v>
      </c>
      <c r="I2712" s="6">
        <v>11429</v>
      </c>
      <c r="J2712" s="13">
        <v>45169</v>
      </c>
      <c r="K2712" s="9">
        <v>10000</v>
      </c>
      <c r="L2712" s="4" t="s">
        <v>4627</v>
      </c>
      <c r="M2712" s="4" t="s">
        <v>4632</v>
      </c>
      <c r="N2712" s="4">
        <f>VLOOKUP(I2712,BaseModelo!$A$2:$E$5075,5)</f>
        <v>6</v>
      </c>
      <c r="P2712" s="15">
        <v>142.00000000000003</v>
      </c>
      <c r="Q2712" s="4">
        <f>VLOOKUP(I2712,BaseModelo!$A$2:$E$5075,3)</f>
        <v>115</v>
      </c>
      <c r="R2712" s="4">
        <f t="shared" si="840"/>
        <v>32283000</v>
      </c>
      <c r="S2712" s="16">
        <f t="shared" si="841"/>
        <v>3.0976055509091471E-4</v>
      </c>
      <c r="T2712" s="4">
        <f t="shared" si="852"/>
        <v>4.3985998822909891E-2</v>
      </c>
      <c r="U2712" s="4">
        <f t="shared" si="853"/>
        <v>4.3985998822909898E-2</v>
      </c>
      <c r="V2712" s="6">
        <f t="shared" si="842"/>
        <v>0</v>
      </c>
      <c r="W2712" s="16" t="str">
        <f t="shared" si="843"/>
        <v/>
      </c>
      <c r="X2712" s="4" t="str">
        <f t="shared" si="854"/>
        <v/>
      </c>
      <c r="Y2712" s="4" t="str">
        <f t="shared" si="844"/>
        <v/>
      </c>
      <c r="Z2712" s="4">
        <f t="shared" si="845"/>
        <v>4853000</v>
      </c>
      <c r="AA2712" s="16">
        <f t="shared" si="846"/>
        <v>2.0605810838656502E-3</v>
      </c>
      <c r="AB2712" s="15">
        <f t="shared" si="855"/>
        <v>0.29260251390892233</v>
      </c>
      <c r="AC2712" s="15">
        <f t="shared" si="856"/>
        <v>0.29260251390892239</v>
      </c>
      <c r="AD2712" s="4">
        <v>162969</v>
      </c>
      <c r="AE2712" s="26">
        <v>2510.34</v>
      </c>
      <c r="AF2712" s="26">
        <v>2510.34</v>
      </c>
      <c r="AG2712" s="4">
        <f t="shared" si="857"/>
        <v>1993000</v>
      </c>
      <c r="AH2712" s="16">
        <f t="shared" si="847"/>
        <v>5.0175614651279477E-3</v>
      </c>
      <c r="AI2712" s="15">
        <f t="shared" si="848"/>
        <v>0.71249372804816857</v>
      </c>
      <c r="AJ2712" s="15">
        <f t="shared" si="849"/>
        <v>0.71249372804816868</v>
      </c>
      <c r="AK2712" s="4">
        <f t="shared" si="850"/>
        <v>15073000</v>
      </c>
      <c r="AL2712" s="27">
        <f t="shared" si="851"/>
        <v>6.6343793538114506E-4</v>
      </c>
      <c r="AM2712" s="15">
        <f t="shared" si="858"/>
        <v>9.4208186824122603E-2</v>
      </c>
      <c r="AN2712" s="15">
        <f t="shared" si="859"/>
        <v>2.918198024474882E-5</v>
      </c>
    </row>
    <row r="2713" spans="1:40" x14ac:dyDescent="0.2">
      <c r="A2713" s="4" t="s">
        <v>4627</v>
      </c>
      <c r="B2713" s="3" t="s">
        <v>7</v>
      </c>
      <c r="C2713" s="6">
        <v>162969</v>
      </c>
      <c r="D2713" s="3" t="s">
        <v>639</v>
      </c>
      <c r="E2713" s="6">
        <v>162973</v>
      </c>
      <c r="F2713" s="3" t="s">
        <v>3528</v>
      </c>
      <c r="G2713" s="8">
        <v>10000</v>
      </c>
      <c r="H2713" s="6">
        <v>142</v>
      </c>
      <c r="I2713" s="6">
        <v>162222</v>
      </c>
      <c r="J2713" s="13">
        <v>45169</v>
      </c>
      <c r="K2713" s="9">
        <v>10000</v>
      </c>
      <c r="L2713" s="4" t="s">
        <v>4627</v>
      </c>
      <c r="M2713" s="4" t="s">
        <v>4632</v>
      </c>
      <c r="N2713" s="4">
        <f>VLOOKUP(I2713,BaseModelo!$A$2:$E$5075,5)</f>
        <v>5</v>
      </c>
      <c r="P2713" s="15">
        <v>142.00000000000003</v>
      </c>
      <c r="Q2713" s="4">
        <f>VLOOKUP(I2713,BaseModelo!$A$2:$E$5075,3)</f>
        <v>110</v>
      </c>
      <c r="R2713" s="4">
        <f t="shared" si="840"/>
        <v>32283000</v>
      </c>
      <c r="S2713" s="16">
        <f t="shared" si="841"/>
        <v>3.0976055509091471E-4</v>
      </c>
      <c r="T2713" s="4">
        <f t="shared" si="852"/>
        <v>4.3985998822909891E-2</v>
      </c>
      <c r="U2713" s="4">
        <f t="shared" si="853"/>
        <v>4.3985998822909898E-2</v>
      </c>
      <c r="V2713" s="6">
        <f t="shared" si="842"/>
        <v>0</v>
      </c>
      <c r="W2713" s="16" t="str">
        <f t="shared" si="843"/>
        <v/>
      </c>
      <c r="X2713" s="4" t="str">
        <f t="shared" si="854"/>
        <v/>
      </c>
      <c r="Y2713" s="4" t="str">
        <f t="shared" si="844"/>
        <v/>
      </c>
      <c r="Z2713" s="4">
        <f t="shared" si="845"/>
        <v>4058000</v>
      </c>
      <c r="AA2713" s="16">
        <f t="shared" si="846"/>
        <v>2.4642681123706258E-3</v>
      </c>
      <c r="AB2713" s="15">
        <f t="shared" si="855"/>
        <v>0.34992607195662884</v>
      </c>
      <c r="AC2713" s="15">
        <f t="shared" si="856"/>
        <v>0.34992607195662895</v>
      </c>
      <c r="AD2713" s="4">
        <v>162969</v>
      </c>
      <c r="AE2713" s="26">
        <v>2510.34</v>
      </c>
      <c r="AF2713" s="26">
        <v>2510.34</v>
      </c>
      <c r="AG2713" s="4">
        <f t="shared" si="857"/>
        <v>1768000</v>
      </c>
      <c r="AH2713" s="16">
        <f t="shared" si="847"/>
        <v>5.6561085972850677E-3</v>
      </c>
      <c r="AI2713" s="15">
        <f t="shared" si="848"/>
        <v>0.80316742081447967</v>
      </c>
      <c r="AJ2713" s="15">
        <f t="shared" si="849"/>
        <v>0.80316742081447978</v>
      </c>
      <c r="AK2713" s="4">
        <f t="shared" si="850"/>
        <v>15073000</v>
      </c>
      <c r="AL2713" s="27">
        <f t="shared" si="851"/>
        <v>6.6343793538114506E-4</v>
      </c>
      <c r="AM2713" s="15">
        <f t="shared" si="858"/>
        <v>9.4208186824122603E-2</v>
      </c>
      <c r="AN2713" s="15">
        <f t="shared" si="859"/>
        <v>2.918198024474882E-5</v>
      </c>
    </row>
    <row r="2714" spans="1:40" x14ac:dyDescent="0.2">
      <c r="A2714" s="4" t="s">
        <v>4627</v>
      </c>
      <c r="B2714" s="3" t="s">
        <v>7</v>
      </c>
      <c r="C2714" s="6">
        <v>162969</v>
      </c>
      <c r="D2714" s="3" t="s">
        <v>639</v>
      </c>
      <c r="E2714" s="6">
        <v>162974</v>
      </c>
      <c r="F2714" s="3" t="s">
        <v>3529</v>
      </c>
      <c r="G2714" s="8">
        <v>10000</v>
      </c>
      <c r="H2714" s="6">
        <v>142</v>
      </c>
      <c r="I2714" s="6">
        <v>162217</v>
      </c>
      <c r="J2714" s="13">
        <v>45169</v>
      </c>
      <c r="K2714" s="9">
        <v>10000</v>
      </c>
      <c r="L2714" s="4" t="s">
        <v>4627</v>
      </c>
      <c r="M2714" s="4" t="s">
        <v>4632</v>
      </c>
      <c r="N2714" s="4">
        <f>VLOOKUP(I2714,BaseModelo!$A$2:$E$5075,5)</f>
        <v>5</v>
      </c>
      <c r="P2714" s="15">
        <v>142.00000000000003</v>
      </c>
      <c r="Q2714" s="4">
        <f>VLOOKUP(I2714,BaseModelo!$A$2:$E$5075,3)</f>
        <v>110</v>
      </c>
      <c r="R2714" s="4">
        <f t="shared" si="840"/>
        <v>32283000</v>
      </c>
      <c r="S2714" s="16">
        <f t="shared" si="841"/>
        <v>3.0976055509091471E-4</v>
      </c>
      <c r="T2714" s="4">
        <f t="shared" si="852"/>
        <v>4.3985998822909891E-2</v>
      </c>
      <c r="U2714" s="4">
        <f t="shared" si="853"/>
        <v>4.3985998822909898E-2</v>
      </c>
      <c r="V2714" s="6">
        <f t="shared" si="842"/>
        <v>0</v>
      </c>
      <c r="W2714" s="16" t="str">
        <f t="shared" si="843"/>
        <v/>
      </c>
      <c r="X2714" s="4" t="str">
        <f t="shared" si="854"/>
        <v/>
      </c>
      <c r="Y2714" s="4" t="str">
        <f t="shared" si="844"/>
        <v/>
      </c>
      <c r="Z2714" s="4">
        <f t="shared" si="845"/>
        <v>4058000</v>
      </c>
      <c r="AA2714" s="16">
        <f t="shared" si="846"/>
        <v>2.4642681123706258E-3</v>
      </c>
      <c r="AB2714" s="15">
        <f t="shared" si="855"/>
        <v>0.34992607195662884</v>
      </c>
      <c r="AC2714" s="15">
        <f t="shared" si="856"/>
        <v>0.34992607195662895</v>
      </c>
      <c r="AD2714" s="4">
        <v>162969</v>
      </c>
      <c r="AE2714" s="26">
        <v>2510.34</v>
      </c>
      <c r="AF2714" s="26">
        <v>2510.34</v>
      </c>
      <c r="AG2714" s="4">
        <f t="shared" si="857"/>
        <v>1768000</v>
      </c>
      <c r="AH2714" s="16">
        <f t="shared" si="847"/>
        <v>5.6561085972850677E-3</v>
      </c>
      <c r="AI2714" s="15">
        <f t="shared" si="848"/>
        <v>0.80316742081447967</v>
      </c>
      <c r="AJ2714" s="15">
        <f t="shared" si="849"/>
        <v>0.80316742081447978</v>
      </c>
      <c r="AK2714" s="4">
        <f t="shared" si="850"/>
        <v>15073000</v>
      </c>
      <c r="AL2714" s="27">
        <f t="shared" si="851"/>
        <v>6.6343793538114506E-4</v>
      </c>
      <c r="AM2714" s="15">
        <f t="shared" si="858"/>
        <v>9.4208186824122603E-2</v>
      </c>
      <c r="AN2714" s="15">
        <f t="shared" si="859"/>
        <v>2.918198024474882E-5</v>
      </c>
    </row>
    <row r="2715" spans="1:40" x14ac:dyDescent="0.2">
      <c r="A2715" s="4" t="s">
        <v>4627</v>
      </c>
      <c r="B2715" s="3" t="s">
        <v>7</v>
      </c>
      <c r="C2715" s="6">
        <v>162969</v>
      </c>
      <c r="D2715" s="3" t="s">
        <v>639</v>
      </c>
      <c r="E2715" s="6">
        <v>162978</v>
      </c>
      <c r="F2715" s="3" t="s">
        <v>3530</v>
      </c>
      <c r="G2715" s="8">
        <v>5000</v>
      </c>
      <c r="H2715" s="6">
        <v>147</v>
      </c>
      <c r="I2715" s="6">
        <v>162773</v>
      </c>
      <c r="J2715" s="13">
        <v>45169</v>
      </c>
      <c r="K2715" s="9">
        <v>5000</v>
      </c>
      <c r="L2715" s="4" t="s">
        <v>4627</v>
      </c>
      <c r="M2715" s="4" t="s">
        <v>4632</v>
      </c>
      <c r="N2715" s="4">
        <f>VLOOKUP(I2715,BaseModelo!$A$2:$E$5075,5)</f>
        <v>6</v>
      </c>
      <c r="P2715" s="15">
        <v>147</v>
      </c>
      <c r="Q2715" s="4">
        <f>VLOOKUP(I2715,BaseModelo!$A$2:$E$5075,3)</f>
        <v>115</v>
      </c>
      <c r="R2715" s="4">
        <f t="shared" si="840"/>
        <v>32283000</v>
      </c>
      <c r="S2715" s="16">
        <f t="shared" si="841"/>
        <v>1.5488027754545735E-4</v>
      </c>
      <c r="T2715" s="4">
        <f t="shared" si="852"/>
        <v>2.2767400799182231E-2</v>
      </c>
      <c r="U2715" s="4">
        <f t="shared" si="853"/>
        <v>2.2767400799182231E-2</v>
      </c>
      <c r="V2715" s="6">
        <f t="shared" si="842"/>
        <v>0</v>
      </c>
      <c r="W2715" s="16" t="str">
        <f t="shared" si="843"/>
        <v/>
      </c>
      <c r="X2715" s="4" t="str">
        <f t="shared" si="854"/>
        <v/>
      </c>
      <c r="Y2715" s="4" t="str">
        <f t="shared" si="844"/>
        <v/>
      </c>
      <c r="Z2715" s="4">
        <f t="shared" si="845"/>
        <v>4853000</v>
      </c>
      <c r="AA2715" s="16">
        <f t="shared" si="846"/>
        <v>1.0302905419328251E-3</v>
      </c>
      <c r="AB2715" s="15">
        <f t="shared" si="855"/>
        <v>0.1514527096641253</v>
      </c>
      <c r="AC2715" s="15">
        <f t="shared" si="856"/>
        <v>0.1514527096641253</v>
      </c>
      <c r="AD2715" s="4">
        <v>162969</v>
      </c>
      <c r="AE2715" s="26">
        <v>1303.3399999999999</v>
      </c>
      <c r="AF2715" s="26">
        <v>1303.3399999999999</v>
      </c>
      <c r="AG2715" s="4">
        <f t="shared" si="857"/>
        <v>1993000</v>
      </c>
      <c r="AH2715" s="16">
        <f t="shared" si="847"/>
        <v>2.5087807325639738E-3</v>
      </c>
      <c r="AI2715" s="15">
        <f t="shared" si="848"/>
        <v>0.36879076768690416</v>
      </c>
      <c r="AJ2715" s="15">
        <f t="shared" si="849"/>
        <v>0.36879076768690416</v>
      </c>
      <c r="AK2715" s="4">
        <f t="shared" si="850"/>
        <v>15073000</v>
      </c>
      <c r="AL2715" s="27">
        <f t="shared" si="851"/>
        <v>3.3171896769057253E-4</v>
      </c>
      <c r="AM2715" s="15">
        <f t="shared" si="858"/>
        <v>4.8762688250514163E-2</v>
      </c>
      <c r="AN2715" s="15">
        <f t="shared" si="859"/>
        <v>7.5523786901022457E-6</v>
      </c>
    </row>
    <row r="2716" spans="1:40" x14ac:dyDescent="0.2">
      <c r="A2716" s="4" t="s">
        <v>4627</v>
      </c>
      <c r="B2716" s="3" t="s">
        <v>8</v>
      </c>
      <c r="C2716" s="6">
        <v>162975</v>
      </c>
      <c r="D2716" s="3" t="s">
        <v>637</v>
      </c>
      <c r="E2716" s="6">
        <v>162976</v>
      </c>
      <c r="F2716" s="3" t="s">
        <v>3505</v>
      </c>
      <c r="G2716" s="8">
        <v>7000</v>
      </c>
      <c r="H2716" s="6">
        <v>142</v>
      </c>
      <c r="I2716" s="6">
        <v>161543</v>
      </c>
      <c r="J2716" s="13">
        <v>45169</v>
      </c>
      <c r="K2716" s="9">
        <v>7000</v>
      </c>
      <c r="L2716" s="4" t="s">
        <v>4627</v>
      </c>
      <c r="M2716" s="4" t="s">
        <v>4632</v>
      </c>
      <c r="N2716" s="4">
        <f>VLOOKUP(I2716,BaseModelo!$A$2:$E$5075,5)</f>
        <v>10</v>
      </c>
      <c r="P2716" s="15">
        <v>142.00000000000003</v>
      </c>
      <c r="Q2716" s="4">
        <f>VLOOKUP(I2716,BaseModelo!$A$2:$E$5075,3)</f>
        <v>0</v>
      </c>
      <c r="R2716" s="4">
        <f t="shared" si="840"/>
        <v>32283000</v>
      </c>
      <c r="S2716" s="16">
        <f t="shared" si="841"/>
        <v>2.168323885636403E-4</v>
      </c>
      <c r="T2716" s="4">
        <f t="shared" si="852"/>
        <v>3.0790199176036922E-2</v>
      </c>
      <c r="U2716" s="4">
        <f t="shared" si="853"/>
        <v>3.0790199176036929E-2</v>
      </c>
      <c r="V2716" s="6">
        <f t="shared" si="842"/>
        <v>0</v>
      </c>
      <c r="W2716" s="16" t="str">
        <f t="shared" si="843"/>
        <v/>
      </c>
      <c r="X2716" s="4" t="str">
        <f t="shared" si="854"/>
        <v/>
      </c>
      <c r="Y2716" s="4" t="str">
        <f t="shared" si="844"/>
        <v/>
      </c>
      <c r="Z2716" s="4">
        <f t="shared" si="845"/>
        <v>4121000</v>
      </c>
      <c r="AA2716" s="16">
        <f t="shared" si="846"/>
        <v>1.6986168405726766E-3</v>
      </c>
      <c r="AB2716" s="15">
        <f t="shared" si="855"/>
        <v>0.24120359136132008</v>
      </c>
      <c r="AC2716" s="15">
        <f t="shared" si="856"/>
        <v>0.24120359136132014</v>
      </c>
      <c r="AD2716" s="4">
        <v>162975</v>
      </c>
      <c r="AE2716" s="26">
        <v>1758.65</v>
      </c>
      <c r="AF2716" s="26">
        <v>1758.65</v>
      </c>
      <c r="AG2716" s="4">
        <f t="shared" si="857"/>
        <v>2105000</v>
      </c>
      <c r="AH2716" s="16">
        <f t="shared" si="847"/>
        <v>3.3254156769596198E-3</v>
      </c>
      <c r="AI2716" s="15">
        <f t="shared" si="848"/>
        <v>0.47220902612826604</v>
      </c>
      <c r="AJ2716" s="15">
        <f t="shared" si="849"/>
        <v>0.4722090261282661</v>
      </c>
      <c r="AK2716" s="4">
        <f t="shared" si="850"/>
        <v>15073000</v>
      </c>
      <c r="AL2716" s="27">
        <f t="shared" si="851"/>
        <v>4.6440655476680156E-4</v>
      </c>
      <c r="AM2716" s="15">
        <f t="shared" si="858"/>
        <v>6.5945730776885828E-2</v>
      </c>
      <c r="AN2716" s="15">
        <f t="shared" si="859"/>
        <v>1.4299170319926922E-5</v>
      </c>
    </row>
    <row r="2717" spans="1:40" x14ac:dyDescent="0.2">
      <c r="A2717" s="4" t="s">
        <v>4627</v>
      </c>
      <c r="B2717" s="3" t="s">
        <v>8</v>
      </c>
      <c r="C2717" s="6">
        <v>162975</v>
      </c>
      <c r="D2717" s="3" t="s">
        <v>637</v>
      </c>
      <c r="E2717" s="6">
        <v>162977</v>
      </c>
      <c r="F2717" s="3" t="s">
        <v>3513</v>
      </c>
      <c r="G2717" s="8">
        <v>6000</v>
      </c>
      <c r="H2717" s="6">
        <v>142</v>
      </c>
      <c r="I2717" s="6">
        <v>160631</v>
      </c>
      <c r="J2717" s="13">
        <v>45169</v>
      </c>
      <c r="K2717" s="9">
        <v>6000</v>
      </c>
      <c r="L2717" s="4" t="s">
        <v>4627</v>
      </c>
      <c r="M2717" s="4" t="s">
        <v>4632</v>
      </c>
      <c r="N2717" s="4">
        <f>VLOOKUP(I2717,BaseModelo!$A$2:$E$5075,5)</f>
        <v>7</v>
      </c>
      <c r="P2717" s="15">
        <v>142.00000000000003</v>
      </c>
      <c r="Q2717" s="4">
        <f>VLOOKUP(I2717,BaseModelo!$A$2:$E$5075,3)</f>
        <v>127</v>
      </c>
      <c r="R2717" s="4">
        <f t="shared" si="840"/>
        <v>32283000</v>
      </c>
      <c r="S2717" s="16">
        <f t="shared" si="841"/>
        <v>1.8585633305454884E-4</v>
      </c>
      <c r="T2717" s="4">
        <f t="shared" si="852"/>
        <v>2.6391599293745936E-2</v>
      </c>
      <c r="U2717" s="4">
        <f t="shared" si="853"/>
        <v>2.6391599293745942E-2</v>
      </c>
      <c r="V2717" s="6">
        <f t="shared" si="842"/>
        <v>0</v>
      </c>
      <c r="W2717" s="16" t="str">
        <f t="shared" si="843"/>
        <v/>
      </c>
      <c r="X2717" s="4" t="str">
        <f t="shared" si="854"/>
        <v/>
      </c>
      <c r="Y2717" s="4" t="str">
        <f t="shared" si="844"/>
        <v/>
      </c>
      <c r="Z2717" s="4">
        <f t="shared" si="845"/>
        <v>4022000</v>
      </c>
      <c r="AA2717" s="16">
        <f t="shared" si="846"/>
        <v>1.4917951268025858E-3</v>
      </c>
      <c r="AB2717" s="15">
        <f t="shared" si="855"/>
        <v>0.21183490800596719</v>
      </c>
      <c r="AC2717" s="15">
        <f t="shared" si="856"/>
        <v>0.21183490800596722</v>
      </c>
      <c r="AD2717" s="4">
        <v>162975</v>
      </c>
      <c r="AE2717" s="26">
        <v>1503.37</v>
      </c>
      <c r="AF2717" s="26">
        <v>1503.37</v>
      </c>
      <c r="AG2717" s="4">
        <f t="shared" si="857"/>
        <v>1778000</v>
      </c>
      <c r="AH2717" s="16">
        <f t="shared" si="847"/>
        <v>3.3745781777277839E-3</v>
      </c>
      <c r="AI2717" s="15">
        <f t="shared" si="848"/>
        <v>0.47919010123734529</v>
      </c>
      <c r="AJ2717" s="15">
        <f t="shared" si="849"/>
        <v>0.4791901012373454</v>
      </c>
      <c r="AK2717" s="4">
        <f t="shared" si="850"/>
        <v>15073000</v>
      </c>
      <c r="AL2717" s="27">
        <f t="shared" si="851"/>
        <v>3.9806276122868704E-4</v>
      </c>
      <c r="AM2717" s="15">
        <f t="shared" si="858"/>
        <v>5.6524912094473558E-2</v>
      </c>
      <c r="AN2717" s="15">
        <f t="shared" si="859"/>
        <v>1.0505512888109577E-5</v>
      </c>
    </row>
    <row r="2718" spans="1:40" x14ac:dyDescent="0.2">
      <c r="A2718" s="4" t="s">
        <v>4627</v>
      </c>
      <c r="B2718" s="3" t="s">
        <v>8</v>
      </c>
      <c r="C2718" s="6">
        <v>162975</v>
      </c>
      <c r="D2718" s="3" t="s">
        <v>637</v>
      </c>
      <c r="E2718" s="6">
        <v>162979</v>
      </c>
      <c r="F2718" s="3" t="s">
        <v>3514</v>
      </c>
      <c r="G2718" s="8">
        <v>6000</v>
      </c>
      <c r="H2718" s="6">
        <v>142</v>
      </c>
      <c r="I2718" s="6">
        <v>160632</v>
      </c>
      <c r="J2718" s="13">
        <v>45169</v>
      </c>
      <c r="K2718" s="9">
        <v>6000</v>
      </c>
      <c r="L2718" s="4" t="s">
        <v>4627</v>
      </c>
      <c r="M2718" s="4" t="s">
        <v>4632</v>
      </c>
      <c r="N2718" s="4">
        <f>VLOOKUP(I2718,BaseModelo!$A$2:$E$5075,5)</f>
        <v>7</v>
      </c>
      <c r="P2718" s="15">
        <v>142.00000000000003</v>
      </c>
      <c r="Q2718" s="4">
        <f>VLOOKUP(I2718,BaseModelo!$A$2:$E$5075,3)</f>
        <v>127</v>
      </c>
      <c r="R2718" s="4">
        <f t="shared" si="840"/>
        <v>32283000</v>
      </c>
      <c r="S2718" s="16">
        <f t="shared" si="841"/>
        <v>1.8585633305454884E-4</v>
      </c>
      <c r="T2718" s="4">
        <f t="shared" si="852"/>
        <v>2.6391599293745936E-2</v>
      </c>
      <c r="U2718" s="4">
        <f t="shared" si="853"/>
        <v>2.6391599293745942E-2</v>
      </c>
      <c r="V2718" s="6">
        <f t="shared" si="842"/>
        <v>0</v>
      </c>
      <c r="W2718" s="16" t="str">
        <f t="shared" si="843"/>
        <v/>
      </c>
      <c r="X2718" s="4" t="str">
        <f t="shared" si="854"/>
        <v/>
      </c>
      <c r="Y2718" s="4" t="str">
        <f t="shared" si="844"/>
        <v/>
      </c>
      <c r="Z2718" s="4">
        <f t="shared" si="845"/>
        <v>4022000</v>
      </c>
      <c r="AA2718" s="16">
        <f t="shared" si="846"/>
        <v>1.4917951268025858E-3</v>
      </c>
      <c r="AB2718" s="15">
        <f t="shared" si="855"/>
        <v>0.21183490800596719</v>
      </c>
      <c r="AC2718" s="15">
        <f t="shared" si="856"/>
        <v>0.21183490800596722</v>
      </c>
      <c r="AD2718" s="4">
        <v>162975</v>
      </c>
      <c r="AE2718" s="26">
        <v>1503.37</v>
      </c>
      <c r="AF2718" s="26">
        <v>1503.37</v>
      </c>
      <c r="AG2718" s="4">
        <f t="shared" si="857"/>
        <v>1778000</v>
      </c>
      <c r="AH2718" s="16">
        <f t="shared" si="847"/>
        <v>3.3745781777277839E-3</v>
      </c>
      <c r="AI2718" s="15">
        <f t="shared" si="848"/>
        <v>0.47919010123734529</v>
      </c>
      <c r="AJ2718" s="15">
        <f t="shared" si="849"/>
        <v>0.4791901012373454</v>
      </c>
      <c r="AK2718" s="4">
        <f t="shared" si="850"/>
        <v>15073000</v>
      </c>
      <c r="AL2718" s="27">
        <f t="shared" si="851"/>
        <v>3.9806276122868704E-4</v>
      </c>
      <c r="AM2718" s="15">
        <f t="shared" si="858"/>
        <v>5.6524912094473558E-2</v>
      </c>
      <c r="AN2718" s="15">
        <f t="shared" si="859"/>
        <v>1.0505512888109577E-5</v>
      </c>
    </row>
    <row r="2719" spans="1:40" x14ac:dyDescent="0.2">
      <c r="A2719" s="4" t="s">
        <v>4627</v>
      </c>
      <c r="B2719" s="3" t="s">
        <v>8</v>
      </c>
      <c r="C2719" s="6">
        <v>162975</v>
      </c>
      <c r="D2719" s="3" t="s">
        <v>637</v>
      </c>
      <c r="E2719" s="6">
        <v>162980</v>
      </c>
      <c r="F2719" s="3" t="s">
        <v>3515</v>
      </c>
      <c r="G2719" s="8">
        <v>5000</v>
      </c>
      <c r="H2719" s="6">
        <v>147</v>
      </c>
      <c r="I2719" s="6">
        <v>160630</v>
      </c>
      <c r="J2719" s="13">
        <v>45169</v>
      </c>
      <c r="K2719" s="9">
        <v>5000</v>
      </c>
      <c r="L2719" s="4" t="s">
        <v>4627</v>
      </c>
      <c r="M2719" s="4" t="s">
        <v>4632</v>
      </c>
      <c r="N2719" s="4">
        <f>VLOOKUP(I2719,BaseModelo!$A$2:$E$5075,5)</f>
        <v>7</v>
      </c>
      <c r="P2719" s="15">
        <v>147</v>
      </c>
      <c r="Q2719" s="4">
        <f>VLOOKUP(I2719,BaseModelo!$A$2:$E$5075,3)</f>
        <v>127</v>
      </c>
      <c r="R2719" s="4">
        <f t="shared" si="840"/>
        <v>32283000</v>
      </c>
      <c r="S2719" s="16">
        <f t="shared" si="841"/>
        <v>1.5488027754545735E-4</v>
      </c>
      <c r="T2719" s="4">
        <f t="shared" si="852"/>
        <v>2.2767400799182231E-2</v>
      </c>
      <c r="U2719" s="4">
        <f t="shared" si="853"/>
        <v>2.2767400799182231E-2</v>
      </c>
      <c r="V2719" s="6">
        <f t="shared" si="842"/>
        <v>0</v>
      </c>
      <c r="W2719" s="16" t="str">
        <f t="shared" si="843"/>
        <v/>
      </c>
      <c r="X2719" s="4" t="str">
        <f t="shared" si="854"/>
        <v/>
      </c>
      <c r="Y2719" s="4" t="str">
        <f t="shared" si="844"/>
        <v/>
      </c>
      <c r="Z2719" s="4">
        <f t="shared" si="845"/>
        <v>4022000</v>
      </c>
      <c r="AA2719" s="16">
        <f t="shared" si="846"/>
        <v>1.2431626056688214E-3</v>
      </c>
      <c r="AB2719" s="15">
        <f t="shared" si="855"/>
        <v>0.18274490303331675</v>
      </c>
      <c r="AC2719" s="15">
        <f t="shared" si="856"/>
        <v>0.18274490303331675</v>
      </c>
      <c r="AD2719" s="4">
        <v>162975</v>
      </c>
      <c r="AE2719" s="26">
        <v>1303.3399999999999</v>
      </c>
      <c r="AF2719" s="26">
        <v>1303.3399999999999</v>
      </c>
      <c r="AG2719" s="4">
        <f t="shared" si="857"/>
        <v>1778000</v>
      </c>
      <c r="AH2719" s="16">
        <f t="shared" si="847"/>
        <v>2.8121484814398199E-3</v>
      </c>
      <c r="AI2719" s="15">
        <f t="shared" si="848"/>
        <v>0.41338582677165353</v>
      </c>
      <c r="AJ2719" s="15">
        <f t="shared" si="849"/>
        <v>0.41338582677165353</v>
      </c>
      <c r="AK2719" s="4">
        <f t="shared" si="850"/>
        <v>15073000</v>
      </c>
      <c r="AL2719" s="27">
        <f t="shared" si="851"/>
        <v>3.3171896769057253E-4</v>
      </c>
      <c r="AM2719" s="15">
        <f t="shared" si="858"/>
        <v>4.8762688250514163E-2</v>
      </c>
      <c r="AN2719" s="15">
        <f t="shared" si="859"/>
        <v>7.5523786901022457E-6</v>
      </c>
    </row>
    <row r="2720" spans="1:40" x14ac:dyDescent="0.2">
      <c r="A2720" s="4" t="s">
        <v>4627</v>
      </c>
      <c r="B2720" s="3" t="s">
        <v>8</v>
      </c>
      <c r="C2720" s="6">
        <v>162975</v>
      </c>
      <c r="D2720" s="3" t="s">
        <v>637</v>
      </c>
      <c r="E2720" s="6">
        <v>162982</v>
      </c>
      <c r="F2720" s="3" t="s">
        <v>3516</v>
      </c>
      <c r="G2720" s="8">
        <v>7000</v>
      </c>
      <c r="H2720" s="6">
        <v>142</v>
      </c>
      <c r="I2720" s="6">
        <v>161624</v>
      </c>
      <c r="J2720" s="13">
        <v>45169</v>
      </c>
      <c r="K2720" s="9">
        <v>7000</v>
      </c>
      <c r="L2720" s="4" t="s">
        <v>4627</v>
      </c>
      <c r="M2720" s="4" t="s">
        <v>4632</v>
      </c>
      <c r="N2720" s="4">
        <f>VLOOKUP(I2720,BaseModelo!$A$2:$E$5075,5)</f>
        <v>4</v>
      </c>
      <c r="P2720" s="15">
        <v>142.00000000000003</v>
      </c>
      <c r="Q2720" s="4">
        <f>VLOOKUP(I2720,BaseModelo!$A$2:$E$5075,3)</f>
        <v>110</v>
      </c>
      <c r="R2720" s="4">
        <f t="shared" si="840"/>
        <v>32283000</v>
      </c>
      <c r="S2720" s="16">
        <f t="shared" si="841"/>
        <v>2.168323885636403E-4</v>
      </c>
      <c r="T2720" s="4">
        <f t="shared" si="852"/>
        <v>3.0790199176036922E-2</v>
      </c>
      <c r="U2720" s="4">
        <f t="shared" si="853"/>
        <v>3.0790199176036929E-2</v>
      </c>
      <c r="V2720" s="6">
        <f t="shared" si="842"/>
        <v>0</v>
      </c>
      <c r="W2720" s="16" t="str">
        <f t="shared" si="843"/>
        <v/>
      </c>
      <c r="X2720" s="4" t="str">
        <f t="shared" si="854"/>
        <v/>
      </c>
      <c r="Y2720" s="4" t="str">
        <f t="shared" si="844"/>
        <v/>
      </c>
      <c r="Z2720" s="4">
        <f t="shared" si="845"/>
        <v>2331000</v>
      </c>
      <c r="AA2720" s="16">
        <f t="shared" si="846"/>
        <v>3.003003003003003E-3</v>
      </c>
      <c r="AB2720" s="15">
        <f t="shared" si="855"/>
        <v>0.42642642642642642</v>
      </c>
      <c r="AC2720" s="15">
        <f t="shared" si="856"/>
        <v>0.42642642642642653</v>
      </c>
      <c r="AD2720" s="4">
        <v>162975</v>
      </c>
      <c r="AE2720" s="26">
        <v>1758.65</v>
      </c>
      <c r="AF2720" s="26">
        <v>1758.65</v>
      </c>
      <c r="AG2720" s="4">
        <f t="shared" si="857"/>
        <v>1421000</v>
      </c>
      <c r="AH2720" s="16">
        <f t="shared" si="847"/>
        <v>4.9261083743842365E-3</v>
      </c>
      <c r="AI2720" s="15">
        <f t="shared" si="848"/>
        <v>0.69950738916256161</v>
      </c>
      <c r="AJ2720" s="15">
        <f t="shared" si="849"/>
        <v>0.69950738916256172</v>
      </c>
      <c r="AK2720" s="4">
        <f t="shared" si="850"/>
        <v>15073000</v>
      </c>
      <c r="AL2720" s="27">
        <f t="shared" si="851"/>
        <v>4.6440655476680156E-4</v>
      </c>
      <c r="AM2720" s="15">
        <f t="shared" si="858"/>
        <v>6.5945730776885828E-2</v>
      </c>
      <c r="AN2720" s="15">
        <f t="shared" si="859"/>
        <v>1.4299170319926922E-5</v>
      </c>
    </row>
    <row r="2721" spans="1:40" x14ac:dyDescent="0.2">
      <c r="A2721" s="4" t="s">
        <v>4627</v>
      </c>
      <c r="B2721" s="3" t="s">
        <v>8</v>
      </c>
      <c r="C2721" s="6">
        <v>162975</v>
      </c>
      <c r="D2721" s="3" t="s">
        <v>637</v>
      </c>
      <c r="E2721" s="6">
        <v>162983</v>
      </c>
      <c r="F2721" s="3" t="s">
        <v>3517</v>
      </c>
      <c r="G2721" s="8">
        <v>8000</v>
      </c>
      <c r="H2721" s="6">
        <v>142</v>
      </c>
      <c r="I2721" s="6">
        <v>160716</v>
      </c>
      <c r="J2721" s="13">
        <v>45169</v>
      </c>
      <c r="K2721" s="9">
        <v>8000</v>
      </c>
      <c r="L2721" s="4" t="s">
        <v>4627</v>
      </c>
      <c r="M2721" s="4" t="s">
        <v>4632</v>
      </c>
      <c r="N2721" s="4">
        <f>VLOOKUP(I2721,BaseModelo!$A$2:$E$5075,5)</f>
        <v>3</v>
      </c>
      <c r="P2721" s="15">
        <v>142.00000000000003</v>
      </c>
      <c r="Q2721" s="4">
        <f>VLOOKUP(I2721,BaseModelo!$A$2:$E$5075,3)</f>
        <v>110</v>
      </c>
      <c r="R2721" s="4">
        <f t="shared" si="840"/>
        <v>32283000</v>
      </c>
      <c r="S2721" s="16">
        <f t="shared" si="841"/>
        <v>2.4780844407273179E-4</v>
      </c>
      <c r="T2721" s="4">
        <f t="shared" si="852"/>
        <v>3.5188799058327912E-2</v>
      </c>
      <c r="U2721" s="4">
        <f t="shared" si="853"/>
        <v>3.5188799058327919E-2</v>
      </c>
      <c r="V2721" s="6">
        <f t="shared" si="842"/>
        <v>0</v>
      </c>
      <c r="W2721" s="16" t="str">
        <f t="shared" si="843"/>
        <v/>
      </c>
      <c r="X2721" s="4" t="str">
        <f t="shared" si="854"/>
        <v/>
      </c>
      <c r="Y2721" s="4" t="str">
        <f t="shared" si="844"/>
        <v/>
      </c>
      <c r="Z2721" s="4">
        <f t="shared" si="845"/>
        <v>1992000</v>
      </c>
      <c r="AA2721" s="16">
        <f t="shared" si="846"/>
        <v>4.0160642570281121E-3</v>
      </c>
      <c r="AB2721" s="15">
        <f t="shared" si="855"/>
        <v>0.57028112449799195</v>
      </c>
      <c r="AC2721" s="15">
        <f t="shared" si="856"/>
        <v>0.57028112449799206</v>
      </c>
      <c r="AD2721" s="4">
        <v>162975</v>
      </c>
      <c r="AE2721" s="26">
        <v>2013.74</v>
      </c>
      <c r="AF2721" s="26">
        <v>2013.74</v>
      </c>
      <c r="AG2721" s="4">
        <f t="shared" si="857"/>
        <v>1267000</v>
      </c>
      <c r="AH2721" s="16">
        <f t="shared" si="847"/>
        <v>6.314127861089187E-3</v>
      </c>
      <c r="AI2721" s="15">
        <f t="shared" si="848"/>
        <v>0.89660615627466456</v>
      </c>
      <c r="AJ2721" s="15">
        <f t="shared" si="849"/>
        <v>0.89660615627466478</v>
      </c>
      <c r="AK2721" s="4">
        <f t="shared" si="850"/>
        <v>15073000</v>
      </c>
      <c r="AL2721" s="27">
        <f t="shared" si="851"/>
        <v>5.3075034830491602E-4</v>
      </c>
      <c r="AM2721" s="15">
        <f t="shared" si="858"/>
        <v>7.5366549459298077E-2</v>
      </c>
      <c r="AN2721" s="15">
        <f t="shared" si="859"/>
        <v>1.8676467356639244E-5</v>
      </c>
    </row>
    <row r="2722" spans="1:40" x14ac:dyDescent="0.2">
      <c r="A2722" s="4" t="s">
        <v>4627</v>
      </c>
      <c r="B2722" s="3" t="s">
        <v>8</v>
      </c>
      <c r="C2722" s="6">
        <v>162975</v>
      </c>
      <c r="D2722" s="3" t="s">
        <v>637</v>
      </c>
      <c r="E2722" s="6">
        <v>162984</v>
      </c>
      <c r="F2722" s="3" t="s">
        <v>3518</v>
      </c>
      <c r="G2722" s="8">
        <v>6000</v>
      </c>
      <c r="H2722" s="6">
        <v>142</v>
      </c>
      <c r="I2722" s="6">
        <v>161734</v>
      </c>
      <c r="J2722" s="13">
        <v>45169</v>
      </c>
      <c r="K2722" s="9">
        <v>6000</v>
      </c>
      <c r="L2722" s="4" t="s">
        <v>4627</v>
      </c>
      <c r="M2722" s="4" t="s">
        <v>4632</v>
      </c>
      <c r="N2722" s="4">
        <f>VLOOKUP(I2722,BaseModelo!$A$2:$E$5075,5)</f>
        <v>7</v>
      </c>
      <c r="P2722" s="15">
        <v>142.00000000000003</v>
      </c>
      <c r="Q2722" s="4">
        <f>VLOOKUP(I2722,BaseModelo!$A$2:$E$5075,3)</f>
        <v>127</v>
      </c>
      <c r="R2722" s="4">
        <f t="shared" si="840"/>
        <v>32283000</v>
      </c>
      <c r="S2722" s="16">
        <f t="shared" si="841"/>
        <v>1.8585633305454884E-4</v>
      </c>
      <c r="T2722" s="4">
        <f t="shared" si="852"/>
        <v>2.6391599293745936E-2</v>
      </c>
      <c r="U2722" s="4">
        <f t="shared" si="853"/>
        <v>2.6391599293745942E-2</v>
      </c>
      <c r="V2722" s="6">
        <f t="shared" si="842"/>
        <v>0</v>
      </c>
      <c r="W2722" s="16" t="str">
        <f t="shared" si="843"/>
        <v/>
      </c>
      <c r="X2722" s="4" t="str">
        <f t="shared" si="854"/>
        <v/>
      </c>
      <c r="Y2722" s="4" t="str">
        <f t="shared" si="844"/>
        <v/>
      </c>
      <c r="Z2722" s="4">
        <f t="shared" si="845"/>
        <v>4022000</v>
      </c>
      <c r="AA2722" s="16">
        <f t="shared" si="846"/>
        <v>1.4917951268025858E-3</v>
      </c>
      <c r="AB2722" s="15">
        <f t="shared" si="855"/>
        <v>0.21183490800596719</v>
      </c>
      <c r="AC2722" s="15">
        <f t="shared" si="856"/>
        <v>0.21183490800596722</v>
      </c>
      <c r="AD2722" s="4">
        <v>162975</v>
      </c>
      <c r="AE2722" s="26">
        <v>1503.37</v>
      </c>
      <c r="AF2722" s="26">
        <v>1503.37</v>
      </c>
      <c r="AG2722" s="4">
        <f t="shared" si="857"/>
        <v>1778000</v>
      </c>
      <c r="AH2722" s="16">
        <f t="shared" si="847"/>
        <v>3.3745781777277839E-3</v>
      </c>
      <c r="AI2722" s="15">
        <f t="shared" si="848"/>
        <v>0.47919010123734529</v>
      </c>
      <c r="AJ2722" s="15">
        <f t="shared" si="849"/>
        <v>0.4791901012373454</v>
      </c>
      <c r="AK2722" s="4">
        <f t="shared" si="850"/>
        <v>15073000</v>
      </c>
      <c r="AL2722" s="27">
        <f t="shared" si="851"/>
        <v>3.9806276122868704E-4</v>
      </c>
      <c r="AM2722" s="15">
        <f t="shared" si="858"/>
        <v>5.6524912094473558E-2</v>
      </c>
      <c r="AN2722" s="15">
        <f t="shared" si="859"/>
        <v>1.0505512888109577E-5</v>
      </c>
    </row>
    <row r="2723" spans="1:40" x14ac:dyDescent="0.2">
      <c r="A2723" s="4" t="s">
        <v>4628</v>
      </c>
      <c r="B2723" s="3" t="s">
        <v>12</v>
      </c>
      <c r="C2723" s="6">
        <v>163041</v>
      </c>
      <c r="D2723" s="3" t="s">
        <v>640</v>
      </c>
      <c r="E2723" s="6">
        <v>163042</v>
      </c>
      <c r="F2723" s="3" t="s">
        <v>3520</v>
      </c>
      <c r="G2723" s="8">
        <v>7000</v>
      </c>
      <c r="H2723" s="6">
        <v>142</v>
      </c>
      <c r="I2723" s="6">
        <v>162573</v>
      </c>
      <c r="J2723" s="13">
        <v>45169</v>
      </c>
      <c r="K2723" s="9">
        <v>7000</v>
      </c>
      <c r="L2723" s="4" t="s">
        <v>4628</v>
      </c>
      <c r="M2723" s="4" t="s">
        <v>4632</v>
      </c>
      <c r="N2723" s="4">
        <f>VLOOKUP(I2723,BaseModelo!$A$2:$E$5075,5)</f>
        <v>10</v>
      </c>
      <c r="P2723" s="15">
        <v>142.00000000000003</v>
      </c>
      <c r="Q2723" s="4">
        <f>VLOOKUP(I2723,BaseModelo!$A$2:$E$5075,3)</f>
        <v>0</v>
      </c>
      <c r="R2723" s="4">
        <f t="shared" si="840"/>
        <v>32283000</v>
      </c>
      <c r="S2723" s="16">
        <f t="shared" si="841"/>
        <v>2.168323885636403E-4</v>
      </c>
      <c r="T2723" s="4">
        <f t="shared" si="852"/>
        <v>3.0790199176036922E-2</v>
      </c>
      <c r="U2723" s="4">
        <f t="shared" si="853"/>
        <v>3.0790199176036929E-2</v>
      </c>
      <c r="V2723" s="6">
        <f t="shared" si="842"/>
        <v>0</v>
      </c>
      <c r="W2723" s="16" t="str">
        <f t="shared" si="843"/>
        <v/>
      </c>
      <c r="X2723" s="4" t="str">
        <f t="shared" si="854"/>
        <v/>
      </c>
      <c r="Y2723" s="4" t="str">
        <f t="shared" si="844"/>
        <v/>
      </c>
      <c r="Z2723" s="4">
        <f t="shared" si="845"/>
        <v>4121000</v>
      </c>
      <c r="AA2723" s="16">
        <f t="shared" si="846"/>
        <v>1.6986168405726766E-3</v>
      </c>
      <c r="AB2723" s="15">
        <f t="shared" si="855"/>
        <v>0.24120359136132008</v>
      </c>
      <c r="AC2723" s="15">
        <f t="shared" si="856"/>
        <v>0.24120359136132014</v>
      </c>
      <c r="AD2723" s="4">
        <v>163041</v>
      </c>
      <c r="AE2723" s="26">
        <v>1758.65</v>
      </c>
      <c r="AF2723" s="26">
        <v>1758.65</v>
      </c>
      <c r="AG2723" s="4">
        <f t="shared" si="857"/>
        <v>1846000</v>
      </c>
      <c r="AH2723" s="16">
        <f t="shared" si="847"/>
        <v>3.791982665222102E-3</v>
      </c>
      <c r="AI2723" s="15">
        <f t="shared" si="848"/>
        <v>0.53846153846153844</v>
      </c>
      <c r="AJ2723" s="15">
        <f t="shared" si="849"/>
        <v>0.53846153846153855</v>
      </c>
      <c r="AK2723" s="4">
        <f t="shared" si="850"/>
        <v>16319000</v>
      </c>
      <c r="AL2723" s="27">
        <f t="shared" si="851"/>
        <v>4.289478521968258E-4</v>
      </c>
      <c r="AM2723" s="15">
        <f t="shared" si="858"/>
        <v>6.0910595011949266E-2</v>
      </c>
      <c r="AN2723" s="15">
        <f t="shared" si="859"/>
        <v>1.3207389805273516E-5</v>
      </c>
    </row>
    <row r="2724" spans="1:40" x14ac:dyDescent="0.2">
      <c r="A2724" s="4" t="s">
        <v>4628</v>
      </c>
      <c r="B2724" s="3" t="s">
        <v>12</v>
      </c>
      <c r="C2724" s="6">
        <v>163041</v>
      </c>
      <c r="D2724" s="3" t="s">
        <v>640</v>
      </c>
      <c r="E2724" s="6">
        <v>163043</v>
      </c>
      <c r="F2724" s="3" t="s">
        <v>3534</v>
      </c>
      <c r="G2724" s="8">
        <v>7000</v>
      </c>
      <c r="H2724" s="6">
        <v>142</v>
      </c>
      <c r="I2724" s="6">
        <v>162847</v>
      </c>
      <c r="J2724" s="13">
        <v>45169</v>
      </c>
      <c r="K2724" s="9">
        <v>7000</v>
      </c>
      <c r="L2724" s="4" t="s">
        <v>4628</v>
      </c>
      <c r="M2724" s="4" t="s">
        <v>4632</v>
      </c>
      <c r="N2724" s="4">
        <f>VLOOKUP(I2724,BaseModelo!$A$2:$E$5075,5)</f>
        <v>9</v>
      </c>
      <c r="P2724" s="15">
        <v>142.00000000000003</v>
      </c>
      <c r="Q2724" s="4">
        <f>VLOOKUP(I2724,BaseModelo!$A$2:$E$5075,3)</f>
        <v>147</v>
      </c>
      <c r="R2724" s="4">
        <f t="shared" si="840"/>
        <v>32283000</v>
      </c>
      <c r="S2724" s="16">
        <f t="shared" si="841"/>
        <v>2.168323885636403E-4</v>
      </c>
      <c r="T2724" s="4">
        <f t="shared" si="852"/>
        <v>3.0790199176036922E-2</v>
      </c>
      <c r="U2724" s="4">
        <f t="shared" si="853"/>
        <v>3.0790199176036929E-2</v>
      </c>
      <c r="V2724" s="6">
        <f t="shared" si="842"/>
        <v>0</v>
      </c>
      <c r="W2724" s="16" t="str">
        <f t="shared" si="843"/>
        <v/>
      </c>
      <c r="X2724" s="4" t="str">
        <f t="shared" si="854"/>
        <v/>
      </c>
      <c r="Y2724" s="4" t="str">
        <f t="shared" si="844"/>
        <v/>
      </c>
      <c r="Z2724" s="4">
        <f t="shared" si="845"/>
        <v>5305000</v>
      </c>
      <c r="AA2724" s="16">
        <f t="shared" si="846"/>
        <v>1.3195098963242225E-3</v>
      </c>
      <c r="AB2724" s="15">
        <f t="shared" si="855"/>
        <v>0.18737040527803958</v>
      </c>
      <c r="AC2724" s="15">
        <f t="shared" si="856"/>
        <v>0.18737040527803964</v>
      </c>
      <c r="AD2724" s="4">
        <v>163041</v>
      </c>
      <c r="AE2724" s="26">
        <v>1758.65</v>
      </c>
      <c r="AF2724" s="26">
        <v>1758.65</v>
      </c>
      <c r="AG2724" s="4">
        <f t="shared" si="857"/>
        <v>3095000</v>
      </c>
      <c r="AH2724" s="16">
        <f t="shared" si="847"/>
        <v>2.2617124394184169E-3</v>
      </c>
      <c r="AI2724" s="15">
        <f t="shared" si="848"/>
        <v>0.32116316639741521</v>
      </c>
      <c r="AJ2724" s="15">
        <f t="shared" si="849"/>
        <v>0.32116316639741527</v>
      </c>
      <c r="AK2724" s="4">
        <f t="shared" si="850"/>
        <v>16319000</v>
      </c>
      <c r="AL2724" s="27">
        <f t="shared" si="851"/>
        <v>4.289478521968258E-4</v>
      </c>
      <c r="AM2724" s="15">
        <f t="shared" si="858"/>
        <v>6.0910595011949266E-2</v>
      </c>
      <c r="AN2724" s="15">
        <f t="shared" si="859"/>
        <v>1.3207389805273516E-5</v>
      </c>
    </row>
    <row r="2725" spans="1:40" x14ac:dyDescent="0.2">
      <c r="A2725" s="4" t="s">
        <v>4628</v>
      </c>
      <c r="B2725" s="3" t="s">
        <v>12</v>
      </c>
      <c r="C2725" s="6">
        <v>163041</v>
      </c>
      <c r="D2725" s="3" t="s">
        <v>640</v>
      </c>
      <c r="E2725" s="6">
        <v>163044</v>
      </c>
      <c r="F2725" s="3" t="s">
        <v>3535</v>
      </c>
      <c r="G2725" s="8">
        <v>7000</v>
      </c>
      <c r="H2725" s="6">
        <v>142</v>
      </c>
      <c r="I2725" s="6">
        <v>162855</v>
      </c>
      <c r="J2725" s="13">
        <v>45169</v>
      </c>
      <c r="K2725" s="9">
        <v>7000</v>
      </c>
      <c r="L2725" s="4" t="s">
        <v>4628</v>
      </c>
      <c r="M2725" s="4" t="s">
        <v>4632</v>
      </c>
      <c r="N2725" s="4">
        <f>VLOOKUP(I2725,BaseModelo!$A$2:$E$5075,5)</f>
        <v>10</v>
      </c>
      <c r="P2725" s="15">
        <v>142.00000000000003</v>
      </c>
      <c r="Q2725" s="4">
        <f>VLOOKUP(I2725,BaseModelo!$A$2:$E$5075,3)</f>
        <v>0</v>
      </c>
      <c r="R2725" s="4">
        <f t="shared" si="840"/>
        <v>32283000</v>
      </c>
      <c r="S2725" s="16">
        <f t="shared" si="841"/>
        <v>2.168323885636403E-4</v>
      </c>
      <c r="T2725" s="4">
        <f t="shared" si="852"/>
        <v>3.0790199176036922E-2</v>
      </c>
      <c r="U2725" s="4">
        <f t="shared" si="853"/>
        <v>3.0790199176036929E-2</v>
      </c>
      <c r="V2725" s="6">
        <f t="shared" si="842"/>
        <v>0</v>
      </c>
      <c r="W2725" s="16" t="str">
        <f t="shared" si="843"/>
        <v/>
      </c>
      <c r="X2725" s="4" t="str">
        <f t="shared" si="854"/>
        <v/>
      </c>
      <c r="Y2725" s="4" t="str">
        <f t="shared" si="844"/>
        <v/>
      </c>
      <c r="Z2725" s="4">
        <f t="shared" si="845"/>
        <v>4121000</v>
      </c>
      <c r="AA2725" s="16">
        <f t="shared" si="846"/>
        <v>1.6986168405726766E-3</v>
      </c>
      <c r="AB2725" s="15">
        <f t="shared" si="855"/>
        <v>0.24120359136132008</v>
      </c>
      <c r="AC2725" s="15">
        <f t="shared" si="856"/>
        <v>0.24120359136132014</v>
      </c>
      <c r="AD2725" s="4">
        <v>163041</v>
      </c>
      <c r="AE2725" s="26">
        <v>1758.65</v>
      </c>
      <c r="AF2725" s="26">
        <v>1758.65</v>
      </c>
      <c r="AG2725" s="4">
        <f t="shared" si="857"/>
        <v>1846000</v>
      </c>
      <c r="AH2725" s="16">
        <f t="shared" si="847"/>
        <v>3.791982665222102E-3</v>
      </c>
      <c r="AI2725" s="15">
        <f t="shared" si="848"/>
        <v>0.53846153846153844</v>
      </c>
      <c r="AJ2725" s="15">
        <f t="shared" si="849"/>
        <v>0.53846153846153855</v>
      </c>
      <c r="AK2725" s="4">
        <f t="shared" si="850"/>
        <v>16319000</v>
      </c>
      <c r="AL2725" s="27">
        <f t="shared" si="851"/>
        <v>4.289478521968258E-4</v>
      </c>
      <c r="AM2725" s="15">
        <f t="shared" si="858"/>
        <v>6.0910595011949266E-2</v>
      </c>
      <c r="AN2725" s="15">
        <f t="shared" si="859"/>
        <v>1.3207389805273516E-5</v>
      </c>
    </row>
    <row r="2726" spans="1:40" x14ac:dyDescent="0.2">
      <c r="A2726" s="4" t="s">
        <v>4628</v>
      </c>
      <c r="B2726" s="3" t="s">
        <v>12</v>
      </c>
      <c r="C2726" s="6">
        <v>163041</v>
      </c>
      <c r="D2726" s="3" t="s">
        <v>640</v>
      </c>
      <c r="E2726" s="6">
        <v>163045</v>
      </c>
      <c r="F2726" s="3" t="s">
        <v>3536</v>
      </c>
      <c r="G2726" s="8">
        <v>7000</v>
      </c>
      <c r="H2726" s="6">
        <v>142</v>
      </c>
      <c r="I2726" s="6">
        <v>162051</v>
      </c>
      <c r="J2726" s="13">
        <v>45169</v>
      </c>
      <c r="K2726" s="9">
        <v>7000</v>
      </c>
      <c r="L2726" s="4" t="s">
        <v>4628</v>
      </c>
      <c r="M2726" s="4" t="s">
        <v>4632</v>
      </c>
      <c r="N2726" s="4">
        <f>VLOOKUP(I2726,BaseModelo!$A$2:$E$5075,5)</f>
        <v>8</v>
      </c>
      <c r="P2726" s="15">
        <v>142.00000000000003</v>
      </c>
      <c r="Q2726" s="4">
        <f>VLOOKUP(I2726,BaseModelo!$A$2:$E$5075,3)</f>
        <v>132</v>
      </c>
      <c r="R2726" s="4">
        <f t="shared" si="840"/>
        <v>32283000</v>
      </c>
      <c r="S2726" s="16">
        <f t="shared" si="841"/>
        <v>2.168323885636403E-4</v>
      </c>
      <c r="T2726" s="4">
        <f t="shared" si="852"/>
        <v>3.0790199176036922E-2</v>
      </c>
      <c r="U2726" s="4">
        <f t="shared" si="853"/>
        <v>3.0790199176036929E-2</v>
      </c>
      <c r="V2726" s="6">
        <f t="shared" si="842"/>
        <v>0</v>
      </c>
      <c r="W2726" s="16" t="str">
        <f t="shared" si="843"/>
        <v/>
      </c>
      <c r="X2726" s="4" t="str">
        <f t="shared" si="854"/>
        <v/>
      </c>
      <c r="Y2726" s="4" t="str">
        <f t="shared" si="844"/>
        <v/>
      </c>
      <c r="Z2726" s="4">
        <f t="shared" si="845"/>
        <v>5836000</v>
      </c>
      <c r="AA2726" s="16">
        <f t="shared" si="846"/>
        <v>1.199451679232351E-3</v>
      </c>
      <c r="AB2726" s="15">
        <f t="shared" si="855"/>
        <v>0.17032213845099384</v>
      </c>
      <c r="AC2726" s="15">
        <f t="shared" si="856"/>
        <v>0.17032213845099387</v>
      </c>
      <c r="AD2726" s="4">
        <v>163041</v>
      </c>
      <c r="AE2726" s="26">
        <v>1758.65</v>
      </c>
      <c r="AF2726" s="26">
        <v>1758.65</v>
      </c>
      <c r="AG2726" s="4">
        <f t="shared" si="857"/>
        <v>3421000</v>
      </c>
      <c r="AH2726" s="16">
        <f t="shared" si="847"/>
        <v>2.0461853259280912E-3</v>
      </c>
      <c r="AI2726" s="15">
        <f t="shared" si="848"/>
        <v>0.29055831628178896</v>
      </c>
      <c r="AJ2726" s="15">
        <f t="shared" si="849"/>
        <v>0.29055831628178902</v>
      </c>
      <c r="AK2726" s="4">
        <f t="shared" si="850"/>
        <v>16319000</v>
      </c>
      <c r="AL2726" s="27">
        <f t="shared" si="851"/>
        <v>4.289478521968258E-4</v>
      </c>
      <c r="AM2726" s="15">
        <f t="shared" si="858"/>
        <v>6.0910595011949266E-2</v>
      </c>
      <c r="AN2726" s="15">
        <f t="shared" si="859"/>
        <v>1.3207389805273516E-5</v>
      </c>
    </row>
    <row r="2727" spans="1:40" x14ac:dyDescent="0.2">
      <c r="A2727" s="4" t="s">
        <v>4628</v>
      </c>
      <c r="B2727" s="3" t="s">
        <v>12</v>
      </c>
      <c r="C2727" s="6">
        <v>163041</v>
      </c>
      <c r="D2727" s="3" t="s">
        <v>640</v>
      </c>
      <c r="E2727" s="6">
        <v>163046</v>
      </c>
      <c r="F2727" s="3" t="s">
        <v>3537</v>
      </c>
      <c r="G2727" s="8">
        <v>7000</v>
      </c>
      <c r="H2727" s="6">
        <v>142</v>
      </c>
      <c r="I2727" s="6">
        <v>162012</v>
      </c>
      <c r="J2727" s="13">
        <v>45169</v>
      </c>
      <c r="K2727" s="9">
        <v>7000</v>
      </c>
      <c r="L2727" s="4" t="s">
        <v>4628</v>
      </c>
      <c r="M2727" s="4" t="s">
        <v>4632</v>
      </c>
      <c r="N2727" s="4">
        <f>VLOOKUP(I2727,BaseModelo!$A$2:$E$5075,5)</f>
        <v>7</v>
      </c>
      <c r="P2727" s="15">
        <v>142.00000000000003</v>
      </c>
      <c r="Q2727" s="4">
        <f>VLOOKUP(I2727,BaseModelo!$A$2:$E$5075,3)</f>
        <v>127</v>
      </c>
      <c r="R2727" s="4">
        <f t="shared" si="840"/>
        <v>32283000</v>
      </c>
      <c r="S2727" s="16">
        <f t="shared" si="841"/>
        <v>2.168323885636403E-4</v>
      </c>
      <c r="T2727" s="4">
        <f t="shared" si="852"/>
        <v>3.0790199176036922E-2</v>
      </c>
      <c r="U2727" s="4">
        <f t="shared" si="853"/>
        <v>3.0790199176036929E-2</v>
      </c>
      <c r="V2727" s="6">
        <f t="shared" si="842"/>
        <v>0</v>
      </c>
      <c r="W2727" s="16" t="str">
        <f t="shared" si="843"/>
        <v/>
      </c>
      <c r="X2727" s="4" t="str">
        <f t="shared" si="854"/>
        <v/>
      </c>
      <c r="Y2727" s="4" t="str">
        <f t="shared" si="844"/>
        <v/>
      </c>
      <c r="Z2727" s="4">
        <f t="shared" si="845"/>
        <v>4022000</v>
      </c>
      <c r="AA2727" s="16">
        <f t="shared" si="846"/>
        <v>1.7404276479363501E-3</v>
      </c>
      <c r="AB2727" s="15">
        <f t="shared" si="855"/>
        <v>0.24714072600696171</v>
      </c>
      <c r="AC2727" s="15">
        <f t="shared" si="856"/>
        <v>0.24714072600696177</v>
      </c>
      <c r="AD2727" s="4">
        <v>163041</v>
      </c>
      <c r="AE2727" s="26">
        <v>1758.65</v>
      </c>
      <c r="AF2727" s="26">
        <v>1758.65</v>
      </c>
      <c r="AG2727" s="4">
        <f t="shared" si="857"/>
        <v>2184000</v>
      </c>
      <c r="AH2727" s="16">
        <f t="shared" si="847"/>
        <v>3.205128205128205E-3</v>
      </c>
      <c r="AI2727" s="15">
        <f t="shared" si="848"/>
        <v>0.45512820512820512</v>
      </c>
      <c r="AJ2727" s="15">
        <f t="shared" si="849"/>
        <v>0.45512820512820518</v>
      </c>
      <c r="AK2727" s="4">
        <f t="shared" si="850"/>
        <v>16319000</v>
      </c>
      <c r="AL2727" s="27">
        <f t="shared" si="851"/>
        <v>4.289478521968258E-4</v>
      </c>
      <c r="AM2727" s="15">
        <f t="shared" si="858"/>
        <v>6.0910595011949266E-2</v>
      </c>
      <c r="AN2727" s="15">
        <f t="shared" si="859"/>
        <v>1.3207389805273516E-5</v>
      </c>
    </row>
    <row r="2728" spans="1:40" x14ac:dyDescent="0.2">
      <c r="A2728" s="4" t="s">
        <v>4628</v>
      </c>
      <c r="B2728" s="3" t="s">
        <v>12</v>
      </c>
      <c r="C2728" s="6">
        <v>163041</v>
      </c>
      <c r="D2728" s="3" t="s">
        <v>640</v>
      </c>
      <c r="E2728" s="6">
        <v>163047</v>
      </c>
      <c r="F2728" s="3" t="s">
        <v>3538</v>
      </c>
      <c r="G2728" s="8">
        <v>7000</v>
      </c>
      <c r="H2728" s="6">
        <v>142</v>
      </c>
      <c r="I2728" s="6">
        <v>162046</v>
      </c>
      <c r="J2728" s="13">
        <v>45169</v>
      </c>
      <c r="K2728" s="9">
        <v>7000</v>
      </c>
      <c r="L2728" s="4" t="s">
        <v>4628</v>
      </c>
      <c r="M2728" s="4" t="s">
        <v>4632</v>
      </c>
      <c r="N2728" s="4">
        <f>VLOOKUP(I2728,BaseModelo!$A$2:$E$5075,5)</f>
        <v>8</v>
      </c>
      <c r="P2728" s="15">
        <v>142.00000000000003</v>
      </c>
      <c r="Q2728" s="4">
        <f>VLOOKUP(I2728,BaseModelo!$A$2:$E$5075,3)</f>
        <v>132</v>
      </c>
      <c r="R2728" s="4">
        <f t="shared" si="840"/>
        <v>32283000</v>
      </c>
      <c r="S2728" s="16">
        <f t="shared" si="841"/>
        <v>2.168323885636403E-4</v>
      </c>
      <c r="T2728" s="4">
        <f t="shared" si="852"/>
        <v>3.0790199176036922E-2</v>
      </c>
      <c r="U2728" s="4">
        <f t="shared" si="853"/>
        <v>3.0790199176036929E-2</v>
      </c>
      <c r="V2728" s="6">
        <f t="shared" si="842"/>
        <v>0</v>
      </c>
      <c r="W2728" s="16" t="str">
        <f t="shared" si="843"/>
        <v/>
      </c>
      <c r="X2728" s="4" t="str">
        <f t="shared" si="854"/>
        <v/>
      </c>
      <c r="Y2728" s="4" t="str">
        <f t="shared" si="844"/>
        <v/>
      </c>
      <c r="Z2728" s="4">
        <f t="shared" si="845"/>
        <v>5836000</v>
      </c>
      <c r="AA2728" s="16">
        <f t="shared" si="846"/>
        <v>1.199451679232351E-3</v>
      </c>
      <c r="AB2728" s="15">
        <f t="shared" si="855"/>
        <v>0.17032213845099384</v>
      </c>
      <c r="AC2728" s="15">
        <f t="shared" si="856"/>
        <v>0.17032213845099387</v>
      </c>
      <c r="AD2728" s="4">
        <v>163041</v>
      </c>
      <c r="AE2728" s="26">
        <v>1758.65</v>
      </c>
      <c r="AF2728" s="26">
        <v>1758.65</v>
      </c>
      <c r="AG2728" s="4">
        <f t="shared" si="857"/>
        <v>3421000</v>
      </c>
      <c r="AH2728" s="16">
        <f t="shared" si="847"/>
        <v>2.0461853259280912E-3</v>
      </c>
      <c r="AI2728" s="15">
        <f t="shared" si="848"/>
        <v>0.29055831628178896</v>
      </c>
      <c r="AJ2728" s="15">
        <f t="shared" si="849"/>
        <v>0.29055831628178902</v>
      </c>
      <c r="AK2728" s="4">
        <f t="shared" si="850"/>
        <v>16319000</v>
      </c>
      <c r="AL2728" s="27">
        <f t="shared" si="851"/>
        <v>4.289478521968258E-4</v>
      </c>
      <c r="AM2728" s="15">
        <f t="shared" si="858"/>
        <v>6.0910595011949266E-2</v>
      </c>
      <c r="AN2728" s="15">
        <f t="shared" si="859"/>
        <v>1.3207389805273516E-5</v>
      </c>
    </row>
    <row r="2729" spans="1:40" x14ac:dyDescent="0.2">
      <c r="A2729" s="4" t="s">
        <v>4628</v>
      </c>
      <c r="B2729" s="3" t="s">
        <v>12</v>
      </c>
      <c r="C2729" s="6">
        <v>163058</v>
      </c>
      <c r="D2729" s="3" t="s">
        <v>642</v>
      </c>
      <c r="E2729" s="6">
        <v>163059</v>
      </c>
      <c r="F2729" s="3" t="s">
        <v>3543</v>
      </c>
      <c r="G2729" s="8">
        <v>7000</v>
      </c>
      <c r="H2729" s="6">
        <v>142</v>
      </c>
      <c r="I2729" s="6">
        <v>162600</v>
      </c>
      <c r="J2729" s="13">
        <v>45169</v>
      </c>
      <c r="K2729" s="9">
        <v>7000</v>
      </c>
      <c r="L2729" s="4" t="s">
        <v>4628</v>
      </c>
      <c r="M2729" s="4" t="s">
        <v>4632</v>
      </c>
      <c r="N2729" s="4">
        <f>VLOOKUP(I2729,BaseModelo!$A$2:$E$5075,5)</f>
        <v>10</v>
      </c>
      <c r="P2729" s="15">
        <v>142.00000000000003</v>
      </c>
      <c r="Q2729" s="4">
        <f>VLOOKUP(I2729,BaseModelo!$A$2:$E$5075,3)</f>
        <v>0</v>
      </c>
      <c r="R2729" s="4">
        <f t="shared" si="840"/>
        <v>32283000</v>
      </c>
      <c r="S2729" s="16">
        <f t="shared" si="841"/>
        <v>2.168323885636403E-4</v>
      </c>
      <c r="T2729" s="4">
        <f t="shared" si="852"/>
        <v>3.0790199176036922E-2</v>
      </c>
      <c r="U2729" s="4">
        <f t="shared" si="853"/>
        <v>3.0790199176036929E-2</v>
      </c>
      <c r="V2729" s="6">
        <f t="shared" si="842"/>
        <v>0</v>
      </c>
      <c r="W2729" s="16" t="str">
        <f t="shared" si="843"/>
        <v/>
      </c>
      <c r="X2729" s="4" t="str">
        <f t="shared" si="854"/>
        <v/>
      </c>
      <c r="Y2729" s="4" t="str">
        <f t="shared" si="844"/>
        <v/>
      </c>
      <c r="Z2729" s="4">
        <f t="shared" si="845"/>
        <v>4121000</v>
      </c>
      <c r="AA2729" s="16">
        <f t="shared" si="846"/>
        <v>1.6986168405726766E-3</v>
      </c>
      <c r="AB2729" s="15">
        <f t="shared" si="855"/>
        <v>0.24120359136132008</v>
      </c>
      <c r="AC2729" s="15">
        <f t="shared" si="856"/>
        <v>0.24120359136132014</v>
      </c>
      <c r="AD2729" s="4">
        <v>163058</v>
      </c>
      <c r="AE2729" s="26">
        <v>1758.65</v>
      </c>
      <c r="AF2729" s="26">
        <v>1758.65</v>
      </c>
      <c r="AG2729" s="4">
        <f t="shared" si="857"/>
        <v>1846000</v>
      </c>
      <c r="AH2729" s="16">
        <f t="shared" si="847"/>
        <v>3.791982665222102E-3</v>
      </c>
      <c r="AI2729" s="15">
        <f t="shared" si="848"/>
        <v>0.53846153846153844</v>
      </c>
      <c r="AJ2729" s="15">
        <f t="shared" si="849"/>
        <v>0.53846153846153855</v>
      </c>
      <c r="AK2729" s="4">
        <f t="shared" si="850"/>
        <v>16319000</v>
      </c>
      <c r="AL2729" s="27">
        <f t="shared" si="851"/>
        <v>4.289478521968258E-4</v>
      </c>
      <c r="AM2729" s="15">
        <f t="shared" si="858"/>
        <v>6.0910595011949266E-2</v>
      </c>
      <c r="AN2729" s="15">
        <f t="shared" si="859"/>
        <v>1.3207389805273516E-5</v>
      </c>
    </row>
    <row r="2730" spans="1:40" x14ac:dyDescent="0.2">
      <c r="A2730" s="4" t="s">
        <v>4628</v>
      </c>
      <c r="B2730" s="3" t="s">
        <v>12</v>
      </c>
      <c r="C2730" s="6">
        <v>163058</v>
      </c>
      <c r="D2730" s="3" t="s">
        <v>642</v>
      </c>
      <c r="E2730" s="6">
        <v>163060</v>
      </c>
      <c r="F2730" s="3" t="s">
        <v>3552</v>
      </c>
      <c r="G2730" s="8">
        <v>7000</v>
      </c>
      <c r="H2730" s="6">
        <v>142</v>
      </c>
      <c r="I2730" s="6">
        <v>162939</v>
      </c>
      <c r="J2730" s="13">
        <v>45169</v>
      </c>
      <c r="K2730" s="9">
        <v>7000</v>
      </c>
      <c r="L2730" s="4" t="s">
        <v>4628</v>
      </c>
      <c r="M2730" s="4" t="s">
        <v>4632</v>
      </c>
      <c r="N2730" s="4">
        <f>VLOOKUP(I2730,BaseModelo!$A$2:$E$5075,5)</f>
        <v>10</v>
      </c>
      <c r="P2730" s="15">
        <v>142.00000000000003</v>
      </c>
      <c r="Q2730" s="4">
        <f>VLOOKUP(I2730,BaseModelo!$A$2:$E$5075,3)</f>
        <v>0</v>
      </c>
      <c r="R2730" s="4">
        <f t="shared" si="840"/>
        <v>32283000</v>
      </c>
      <c r="S2730" s="16">
        <f t="shared" si="841"/>
        <v>2.168323885636403E-4</v>
      </c>
      <c r="T2730" s="4">
        <f t="shared" si="852"/>
        <v>3.0790199176036922E-2</v>
      </c>
      <c r="U2730" s="4">
        <f t="shared" si="853"/>
        <v>3.0790199176036929E-2</v>
      </c>
      <c r="V2730" s="6">
        <f t="shared" si="842"/>
        <v>0</v>
      </c>
      <c r="W2730" s="16" t="str">
        <f t="shared" si="843"/>
        <v/>
      </c>
      <c r="X2730" s="4" t="str">
        <f t="shared" si="854"/>
        <v/>
      </c>
      <c r="Y2730" s="4" t="str">
        <f t="shared" si="844"/>
        <v/>
      </c>
      <c r="Z2730" s="4">
        <f t="shared" si="845"/>
        <v>4121000</v>
      </c>
      <c r="AA2730" s="16">
        <f t="shared" si="846"/>
        <v>1.6986168405726766E-3</v>
      </c>
      <c r="AB2730" s="15">
        <f t="shared" si="855"/>
        <v>0.24120359136132008</v>
      </c>
      <c r="AC2730" s="15">
        <f t="shared" si="856"/>
        <v>0.24120359136132014</v>
      </c>
      <c r="AD2730" s="4">
        <v>163058</v>
      </c>
      <c r="AE2730" s="26">
        <v>1758.65</v>
      </c>
      <c r="AF2730" s="26">
        <v>1758.65</v>
      </c>
      <c r="AG2730" s="4">
        <f t="shared" si="857"/>
        <v>1846000</v>
      </c>
      <c r="AH2730" s="16">
        <f t="shared" si="847"/>
        <v>3.791982665222102E-3</v>
      </c>
      <c r="AI2730" s="15">
        <f t="shared" si="848"/>
        <v>0.53846153846153844</v>
      </c>
      <c r="AJ2730" s="15">
        <f t="shared" si="849"/>
        <v>0.53846153846153855</v>
      </c>
      <c r="AK2730" s="4">
        <f t="shared" si="850"/>
        <v>16319000</v>
      </c>
      <c r="AL2730" s="27">
        <f t="shared" si="851"/>
        <v>4.289478521968258E-4</v>
      </c>
      <c r="AM2730" s="15">
        <f t="shared" si="858"/>
        <v>6.0910595011949266E-2</v>
      </c>
      <c r="AN2730" s="15">
        <f t="shared" si="859"/>
        <v>1.3207389805273516E-5</v>
      </c>
    </row>
    <row r="2731" spans="1:40" x14ac:dyDescent="0.2">
      <c r="A2731" s="4" t="s">
        <v>4628</v>
      </c>
      <c r="B2731" s="3" t="s">
        <v>12</v>
      </c>
      <c r="C2731" s="6">
        <v>163058</v>
      </c>
      <c r="D2731" s="3" t="s">
        <v>642</v>
      </c>
      <c r="E2731" s="6">
        <v>163061</v>
      </c>
      <c r="F2731" s="3" t="s">
        <v>3553</v>
      </c>
      <c r="G2731" s="8">
        <v>7000</v>
      </c>
      <c r="H2731" s="6">
        <v>142</v>
      </c>
      <c r="I2731" s="6">
        <v>162455</v>
      </c>
      <c r="J2731" s="13">
        <v>45169</v>
      </c>
      <c r="K2731" s="9">
        <v>7000</v>
      </c>
      <c r="L2731" s="4" t="s">
        <v>4628</v>
      </c>
      <c r="M2731" s="4" t="s">
        <v>4632</v>
      </c>
      <c r="N2731" s="4">
        <f>VLOOKUP(I2731,BaseModelo!$A$2:$E$5075,5)</f>
        <v>9</v>
      </c>
      <c r="P2731" s="15">
        <v>142.00000000000003</v>
      </c>
      <c r="Q2731" s="4">
        <f>VLOOKUP(I2731,BaseModelo!$A$2:$E$5075,3)</f>
        <v>147</v>
      </c>
      <c r="R2731" s="4">
        <f t="shared" si="840"/>
        <v>32283000</v>
      </c>
      <c r="S2731" s="16">
        <f t="shared" si="841"/>
        <v>2.168323885636403E-4</v>
      </c>
      <c r="T2731" s="4">
        <f t="shared" si="852"/>
        <v>3.0790199176036922E-2</v>
      </c>
      <c r="U2731" s="4">
        <f t="shared" si="853"/>
        <v>3.0790199176036929E-2</v>
      </c>
      <c r="V2731" s="6">
        <f t="shared" si="842"/>
        <v>0</v>
      </c>
      <c r="W2731" s="16" t="str">
        <f t="shared" si="843"/>
        <v/>
      </c>
      <c r="X2731" s="4" t="str">
        <f t="shared" si="854"/>
        <v/>
      </c>
      <c r="Y2731" s="4" t="str">
        <f t="shared" si="844"/>
        <v/>
      </c>
      <c r="Z2731" s="4">
        <f t="shared" si="845"/>
        <v>5305000</v>
      </c>
      <c r="AA2731" s="16">
        <f t="shared" si="846"/>
        <v>1.3195098963242225E-3</v>
      </c>
      <c r="AB2731" s="15">
        <f t="shared" si="855"/>
        <v>0.18737040527803958</v>
      </c>
      <c r="AC2731" s="15">
        <f t="shared" si="856"/>
        <v>0.18737040527803964</v>
      </c>
      <c r="AD2731" s="4">
        <v>163058</v>
      </c>
      <c r="AE2731" s="26">
        <v>1758.65</v>
      </c>
      <c r="AF2731" s="26">
        <v>1758.65</v>
      </c>
      <c r="AG2731" s="4">
        <f t="shared" si="857"/>
        <v>3095000</v>
      </c>
      <c r="AH2731" s="16">
        <f t="shared" si="847"/>
        <v>2.2617124394184169E-3</v>
      </c>
      <c r="AI2731" s="15">
        <f t="shared" si="848"/>
        <v>0.32116316639741521</v>
      </c>
      <c r="AJ2731" s="15">
        <f t="shared" si="849"/>
        <v>0.32116316639741527</v>
      </c>
      <c r="AK2731" s="4">
        <f t="shared" si="850"/>
        <v>16319000</v>
      </c>
      <c r="AL2731" s="27">
        <f t="shared" si="851"/>
        <v>4.289478521968258E-4</v>
      </c>
      <c r="AM2731" s="15">
        <f t="shared" si="858"/>
        <v>6.0910595011949266E-2</v>
      </c>
      <c r="AN2731" s="15">
        <f t="shared" si="859"/>
        <v>1.3207389805273516E-5</v>
      </c>
    </row>
    <row r="2732" spans="1:40" x14ac:dyDescent="0.2">
      <c r="A2732" s="4" t="s">
        <v>4628</v>
      </c>
      <c r="B2732" s="3" t="s">
        <v>12</v>
      </c>
      <c r="C2732" s="6">
        <v>163058</v>
      </c>
      <c r="D2732" s="3" t="s">
        <v>642</v>
      </c>
      <c r="E2732" s="6">
        <v>163062</v>
      </c>
      <c r="F2732" s="3" t="s">
        <v>3554</v>
      </c>
      <c r="G2732" s="8">
        <v>7000</v>
      </c>
      <c r="H2732" s="6">
        <v>142</v>
      </c>
      <c r="I2732" s="6">
        <v>162454</v>
      </c>
      <c r="J2732" s="13">
        <v>45169</v>
      </c>
      <c r="K2732" s="9">
        <v>7000</v>
      </c>
      <c r="L2732" s="4" t="s">
        <v>4628</v>
      </c>
      <c r="M2732" s="4" t="s">
        <v>4632</v>
      </c>
      <c r="N2732" s="4">
        <f>VLOOKUP(I2732,BaseModelo!$A$2:$E$5075,5)</f>
        <v>10</v>
      </c>
      <c r="P2732" s="15">
        <v>142.00000000000003</v>
      </c>
      <c r="Q2732" s="4">
        <f>VLOOKUP(I2732,BaseModelo!$A$2:$E$5075,3)</f>
        <v>0</v>
      </c>
      <c r="R2732" s="4">
        <f t="shared" si="840"/>
        <v>32283000</v>
      </c>
      <c r="S2732" s="16">
        <f t="shared" si="841"/>
        <v>2.168323885636403E-4</v>
      </c>
      <c r="T2732" s="4">
        <f t="shared" si="852"/>
        <v>3.0790199176036922E-2</v>
      </c>
      <c r="U2732" s="4">
        <f t="shared" si="853"/>
        <v>3.0790199176036929E-2</v>
      </c>
      <c r="V2732" s="6">
        <f t="shared" si="842"/>
        <v>0</v>
      </c>
      <c r="W2732" s="16" t="str">
        <f t="shared" si="843"/>
        <v/>
      </c>
      <c r="X2732" s="4" t="str">
        <f t="shared" si="854"/>
        <v/>
      </c>
      <c r="Y2732" s="4" t="str">
        <f t="shared" si="844"/>
        <v/>
      </c>
      <c r="Z2732" s="4">
        <f t="shared" si="845"/>
        <v>4121000</v>
      </c>
      <c r="AA2732" s="16">
        <f t="shared" si="846"/>
        <v>1.6986168405726766E-3</v>
      </c>
      <c r="AB2732" s="15">
        <f t="shared" si="855"/>
        <v>0.24120359136132008</v>
      </c>
      <c r="AC2732" s="15">
        <f t="shared" si="856"/>
        <v>0.24120359136132014</v>
      </c>
      <c r="AD2732" s="4">
        <v>163058</v>
      </c>
      <c r="AE2732" s="26">
        <v>1758.65</v>
      </c>
      <c r="AF2732" s="26">
        <v>1758.65</v>
      </c>
      <c r="AG2732" s="4">
        <f t="shared" si="857"/>
        <v>1846000</v>
      </c>
      <c r="AH2732" s="16">
        <f t="shared" si="847"/>
        <v>3.791982665222102E-3</v>
      </c>
      <c r="AI2732" s="15">
        <f t="shared" si="848"/>
        <v>0.53846153846153844</v>
      </c>
      <c r="AJ2732" s="15">
        <f t="shared" si="849"/>
        <v>0.53846153846153855</v>
      </c>
      <c r="AK2732" s="4">
        <f t="shared" si="850"/>
        <v>16319000</v>
      </c>
      <c r="AL2732" s="27">
        <f t="shared" si="851"/>
        <v>4.289478521968258E-4</v>
      </c>
      <c r="AM2732" s="15">
        <f t="shared" si="858"/>
        <v>6.0910595011949266E-2</v>
      </c>
      <c r="AN2732" s="15">
        <f t="shared" si="859"/>
        <v>1.3207389805273516E-5</v>
      </c>
    </row>
    <row r="2733" spans="1:40" x14ac:dyDescent="0.2">
      <c r="A2733" s="4" t="s">
        <v>4628</v>
      </c>
      <c r="B2733" s="3" t="s">
        <v>12</v>
      </c>
      <c r="C2733" s="6">
        <v>163058</v>
      </c>
      <c r="D2733" s="3" t="s">
        <v>642</v>
      </c>
      <c r="E2733" s="6">
        <v>163063</v>
      </c>
      <c r="F2733" s="3" t="s">
        <v>3555</v>
      </c>
      <c r="G2733" s="8">
        <v>7000</v>
      </c>
      <c r="H2733" s="6">
        <v>142</v>
      </c>
      <c r="I2733" s="6">
        <v>162481</v>
      </c>
      <c r="J2733" s="13">
        <v>45169</v>
      </c>
      <c r="K2733" s="9">
        <v>7000</v>
      </c>
      <c r="L2733" s="4" t="s">
        <v>4628</v>
      </c>
      <c r="M2733" s="4" t="s">
        <v>4632</v>
      </c>
      <c r="N2733" s="4">
        <f>VLOOKUP(I2733,BaseModelo!$A$2:$E$5075,5)</f>
        <v>6</v>
      </c>
      <c r="P2733" s="15">
        <v>142.00000000000003</v>
      </c>
      <c r="Q2733" s="4">
        <f>VLOOKUP(I2733,BaseModelo!$A$2:$E$5075,3)</f>
        <v>115</v>
      </c>
      <c r="R2733" s="4">
        <f t="shared" si="840"/>
        <v>32283000</v>
      </c>
      <c r="S2733" s="16">
        <f t="shared" si="841"/>
        <v>2.168323885636403E-4</v>
      </c>
      <c r="T2733" s="4">
        <f t="shared" si="852"/>
        <v>3.0790199176036922E-2</v>
      </c>
      <c r="U2733" s="4">
        <f t="shared" si="853"/>
        <v>3.0790199176036929E-2</v>
      </c>
      <c r="V2733" s="6">
        <f t="shared" si="842"/>
        <v>0</v>
      </c>
      <c r="W2733" s="16" t="str">
        <f t="shared" si="843"/>
        <v/>
      </c>
      <c r="X2733" s="4" t="str">
        <f t="shared" si="854"/>
        <v/>
      </c>
      <c r="Y2733" s="4" t="str">
        <f t="shared" si="844"/>
        <v/>
      </c>
      <c r="Z2733" s="4">
        <f t="shared" si="845"/>
        <v>4853000</v>
      </c>
      <c r="AA2733" s="16">
        <f t="shared" si="846"/>
        <v>1.4424067587059551E-3</v>
      </c>
      <c r="AB2733" s="15">
        <f t="shared" si="855"/>
        <v>0.20482175973624561</v>
      </c>
      <c r="AC2733" s="15">
        <f t="shared" si="856"/>
        <v>0.20482175973624567</v>
      </c>
      <c r="AD2733" s="4">
        <v>163058</v>
      </c>
      <c r="AE2733" s="26">
        <v>1758.65</v>
      </c>
      <c r="AF2733" s="26">
        <v>1758.65</v>
      </c>
      <c r="AG2733" s="4">
        <f t="shared" si="857"/>
        <v>2735000</v>
      </c>
      <c r="AH2733" s="16">
        <f t="shared" si="847"/>
        <v>2.5594149908592322E-3</v>
      </c>
      <c r="AI2733" s="15">
        <f t="shared" si="848"/>
        <v>0.363436928702011</v>
      </c>
      <c r="AJ2733" s="15">
        <f t="shared" si="849"/>
        <v>0.36343692870201105</v>
      </c>
      <c r="AK2733" s="4">
        <f t="shared" si="850"/>
        <v>16319000</v>
      </c>
      <c r="AL2733" s="27">
        <f t="shared" si="851"/>
        <v>4.289478521968258E-4</v>
      </c>
      <c r="AM2733" s="15">
        <f t="shared" si="858"/>
        <v>6.0910595011949266E-2</v>
      </c>
      <c r="AN2733" s="15">
        <f t="shared" si="859"/>
        <v>1.3207389805273516E-5</v>
      </c>
    </row>
    <row r="2734" spans="1:40" x14ac:dyDescent="0.2">
      <c r="A2734" s="4" t="s">
        <v>4628</v>
      </c>
      <c r="B2734" s="3" t="s">
        <v>13</v>
      </c>
      <c r="C2734" s="6">
        <v>163078</v>
      </c>
      <c r="D2734" s="3" t="s">
        <v>648</v>
      </c>
      <c r="E2734" s="6">
        <v>163079</v>
      </c>
      <c r="F2734" s="3" t="s">
        <v>3547</v>
      </c>
      <c r="G2734" s="8">
        <v>10000</v>
      </c>
      <c r="H2734" s="6">
        <v>122</v>
      </c>
      <c r="I2734" s="6">
        <v>162527</v>
      </c>
      <c r="J2734" s="13">
        <v>45169</v>
      </c>
      <c r="K2734" s="9">
        <v>10000</v>
      </c>
      <c r="L2734" s="4" t="s">
        <v>4628</v>
      </c>
      <c r="M2734" s="4" t="s">
        <v>4632</v>
      </c>
      <c r="N2734" s="4">
        <f>VLOOKUP(I2734,BaseModelo!$A$2:$E$5075,5)</f>
        <v>5</v>
      </c>
      <c r="P2734" s="15">
        <v>142.00000000000003</v>
      </c>
      <c r="Q2734" s="4">
        <f>VLOOKUP(I2734,BaseModelo!$A$2:$E$5075,3)</f>
        <v>110</v>
      </c>
      <c r="R2734" s="4">
        <f t="shared" si="840"/>
        <v>32283000</v>
      </c>
      <c r="S2734" s="16">
        <f t="shared" si="841"/>
        <v>3.0976055509091471E-4</v>
      </c>
      <c r="T2734" s="4">
        <f t="shared" si="852"/>
        <v>3.7790787721091595E-2</v>
      </c>
      <c r="U2734" s="4">
        <f t="shared" si="853"/>
        <v>4.3985998822909898E-2</v>
      </c>
      <c r="V2734" s="6">
        <f t="shared" si="842"/>
        <v>0</v>
      </c>
      <c r="W2734" s="16" t="str">
        <f t="shared" si="843"/>
        <v/>
      </c>
      <c r="X2734" s="4" t="str">
        <f t="shared" si="854"/>
        <v/>
      </c>
      <c r="Y2734" s="4" t="str">
        <f t="shared" si="844"/>
        <v/>
      </c>
      <c r="Z2734" s="4">
        <f t="shared" si="845"/>
        <v>4058000</v>
      </c>
      <c r="AA2734" s="16">
        <f t="shared" si="846"/>
        <v>2.4642681123706258E-3</v>
      </c>
      <c r="AB2734" s="15">
        <f t="shared" si="855"/>
        <v>0.30064070970921636</v>
      </c>
      <c r="AC2734" s="15">
        <f t="shared" si="856"/>
        <v>0.34992607195662895</v>
      </c>
      <c r="AD2734" s="4">
        <v>163078</v>
      </c>
      <c r="AE2734" s="26">
        <v>2137.87</v>
      </c>
      <c r="AF2734" s="26">
        <v>2137.87</v>
      </c>
      <c r="AG2734" s="4">
        <f t="shared" si="857"/>
        <v>2193000</v>
      </c>
      <c r="AH2734" s="16">
        <f t="shared" si="847"/>
        <v>4.5599635202918376E-3</v>
      </c>
      <c r="AI2734" s="15">
        <f t="shared" si="848"/>
        <v>0.55631554947560424</v>
      </c>
      <c r="AJ2734" s="15">
        <f t="shared" si="849"/>
        <v>0.64751481988144111</v>
      </c>
      <c r="AK2734" s="4">
        <f t="shared" si="850"/>
        <v>16319000</v>
      </c>
      <c r="AL2734" s="27">
        <f t="shared" si="851"/>
        <v>6.1278264599546543E-4</v>
      </c>
      <c r="AM2734" s="15">
        <f t="shared" si="858"/>
        <v>7.4759482811446787E-2</v>
      </c>
      <c r="AN2734" s="15">
        <f t="shared" si="859"/>
        <v>2.6953856745456156E-5</v>
      </c>
    </row>
    <row r="2735" spans="1:40" x14ac:dyDescent="0.2">
      <c r="A2735" s="4" t="s">
        <v>4628</v>
      </c>
      <c r="B2735" s="3" t="s">
        <v>13</v>
      </c>
      <c r="C2735" s="6">
        <v>163078</v>
      </c>
      <c r="D2735" s="3" t="s">
        <v>648</v>
      </c>
      <c r="E2735" s="6">
        <v>163080</v>
      </c>
      <c r="F2735" s="3" t="s">
        <v>3585</v>
      </c>
      <c r="G2735" s="8">
        <v>7000</v>
      </c>
      <c r="H2735" s="6">
        <v>122</v>
      </c>
      <c r="I2735" s="6">
        <v>162372</v>
      </c>
      <c r="J2735" s="13">
        <v>45169</v>
      </c>
      <c r="K2735" s="9">
        <v>7000</v>
      </c>
      <c r="L2735" s="4" t="s">
        <v>4628</v>
      </c>
      <c r="M2735" s="4" t="s">
        <v>4632</v>
      </c>
      <c r="N2735" s="4">
        <f>VLOOKUP(I2735,BaseModelo!$A$2:$E$5075,5)</f>
        <v>5</v>
      </c>
      <c r="P2735" s="15">
        <v>142.00000000000003</v>
      </c>
      <c r="Q2735" s="4">
        <f>VLOOKUP(I2735,BaseModelo!$A$2:$E$5075,3)</f>
        <v>110</v>
      </c>
      <c r="R2735" s="4">
        <f t="shared" si="840"/>
        <v>32283000</v>
      </c>
      <c r="S2735" s="16">
        <f t="shared" si="841"/>
        <v>2.168323885636403E-4</v>
      </c>
      <c r="T2735" s="4">
        <f t="shared" si="852"/>
        <v>2.6453551404764117E-2</v>
      </c>
      <c r="U2735" s="4">
        <f t="shared" si="853"/>
        <v>3.0790199176036929E-2</v>
      </c>
      <c r="V2735" s="6">
        <f t="shared" si="842"/>
        <v>0</v>
      </c>
      <c r="W2735" s="16" t="str">
        <f t="shared" si="843"/>
        <v/>
      </c>
      <c r="X2735" s="4" t="str">
        <f t="shared" si="854"/>
        <v/>
      </c>
      <c r="Y2735" s="4" t="str">
        <f t="shared" si="844"/>
        <v/>
      </c>
      <c r="Z2735" s="4">
        <f t="shared" si="845"/>
        <v>4058000</v>
      </c>
      <c r="AA2735" s="16">
        <f t="shared" si="846"/>
        <v>1.7249876786594382E-3</v>
      </c>
      <c r="AB2735" s="15">
        <f t="shared" si="855"/>
        <v>0.21044849679645147</v>
      </c>
      <c r="AC2735" s="15">
        <f t="shared" si="856"/>
        <v>0.24494825036964027</v>
      </c>
      <c r="AD2735" s="4">
        <v>163078</v>
      </c>
      <c r="AE2735" s="26">
        <v>1496.57</v>
      </c>
      <c r="AF2735" s="26">
        <v>1496.57</v>
      </c>
      <c r="AG2735" s="4">
        <f t="shared" si="857"/>
        <v>2193000</v>
      </c>
      <c r="AH2735" s="16">
        <f t="shared" si="847"/>
        <v>3.1919744642042863E-3</v>
      </c>
      <c r="AI2735" s="15">
        <f t="shared" si="848"/>
        <v>0.3894208846329229</v>
      </c>
      <c r="AJ2735" s="15">
        <f t="shared" si="849"/>
        <v>0.45326037391700874</v>
      </c>
      <c r="AK2735" s="4">
        <f t="shared" si="850"/>
        <v>16319000</v>
      </c>
      <c r="AL2735" s="27">
        <f t="shared" si="851"/>
        <v>4.289478521968258E-4</v>
      </c>
      <c r="AM2735" s="15">
        <f t="shared" si="858"/>
        <v>5.2331637968012747E-2</v>
      </c>
      <c r="AN2735" s="15">
        <f t="shared" si="859"/>
        <v>1.3207389805273516E-5</v>
      </c>
    </row>
    <row r="2736" spans="1:40" x14ac:dyDescent="0.2">
      <c r="A2736" s="4" t="s">
        <v>4628</v>
      </c>
      <c r="B2736" s="3" t="s">
        <v>13</v>
      </c>
      <c r="C2736" s="6">
        <v>163078</v>
      </c>
      <c r="D2736" s="3" t="s">
        <v>648</v>
      </c>
      <c r="E2736" s="6">
        <v>163081</v>
      </c>
      <c r="F2736" s="3" t="s">
        <v>3586</v>
      </c>
      <c r="G2736" s="8">
        <v>9000</v>
      </c>
      <c r="H2736" s="6">
        <v>122</v>
      </c>
      <c r="I2736" s="6">
        <v>162182</v>
      </c>
      <c r="J2736" s="13">
        <v>45169</v>
      </c>
      <c r="K2736" s="9">
        <v>9000</v>
      </c>
      <c r="L2736" s="4" t="s">
        <v>4628</v>
      </c>
      <c r="M2736" s="4" t="s">
        <v>4632</v>
      </c>
      <c r="N2736" s="4">
        <f>VLOOKUP(I2736,BaseModelo!$A$2:$E$5075,5)</f>
        <v>10</v>
      </c>
      <c r="P2736" s="15">
        <v>142.00000000000003</v>
      </c>
      <c r="Q2736" s="4">
        <f>VLOOKUP(I2736,BaseModelo!$A$2:$E$5075,3)</f>
        <v>0</v>
      </c>
      <c r="R2736" s="4">
        <f t="shared" si="840"/>
        <v>32283000</v>
      </c>
      <c r="S2736" s="16">
        <f t="shared" si="841"/>
        <v>2.7878449958182325E-4</v>
      </c>
      <c r="T2736" s="4">
        <f t="shared" si="852"/>
        <v>3.4011708948982436E-2</v>
      </c>
      <c r="U2736" s="4">
        <f t="shared" si="853"/>
        <v>3.9587398940618912E-2</v>
      </c>
      <c r="V2736" s="6">
        <f t="shared" si="842"/>
        <v>0</v>
      </c>
      <c r="W2736" s="16" t="str">
        <f t="shared" si="843"/>
        <v/>
      </c>
      <c r="X2736" s="4" t="str">
        <f t="shared" si="854"/>
        <v/>
      </c>
      <c r="Y2736" s="4" t="str">
        <f t="shared" si="844"/>
        <v/>
      </c>
      <c r="Z2736" s="4">
        <f t="shared" si="845"/>
        <v>4121000</v>
      </c>
      <c r="AA2736" s="16">
        <f t="shared" si="846"/>
        <v>2.1839359378791555E-3</v>
      </c>
      <c r="AB2736" s="15">
        <f t="shared" si="855"/>
        <v>0.266440184421257</v>
      </c>
      <c r="AC2736" s="15">
        <f t="shared" si="856"/>
        <v>0.31011890317884017</v>
      </c>
      <c r="AD2736" s="4">
        <v>163078</v>
      </c>
      <c r="AE2736" s="26">
        <v>1924.18</v>
      </c>
      <c r="AF2736" s="26">
        <v>1924.18</v>
      </c>
      <c r="AG2736" s="4">
        <f t="shared" si="857"/>
        <v>1846000</v>
      </c>
      <c r="AH2736" s="16">
        <f t="shared" si="847"/>
        <v>4.8754062838569879E-3</v>
      </c>
      <c r="AI2736" s="15">
        <f t="shared" si="848"/>
        <v>0.59479956663055256</v>
      </c>
      <c r="AJ2736" s="15">
        <f t="shared" si="849"/>
        <v>0.6923076923076924</v>
      </c>
      <c r="AK2736" s="4">
        <f t="shared" si="850"/>
        <v>16319000</v>
      </c>
      <c r="AL2736" s="27">
        <f t="shared" si="851"/>
        <v>5.5150438139591883E-4</v>
      </c>
      <c r="AM2736" s="15">
        <f t="shared" si="858"/>
        <v>6.72835345303021E-2</v>
      </c>
      <c r="AN2736" s="15">
        <f t="shared" si="859"/>
        <v>2.1832623963819486E-5</v>
      </c>
    </row>
    <row r="2737" spans="1:40" x14ac:dyDescent="0.2">
      <c r="A2737" s="4" t="s">
        <v>4628</v>
      </c>
      <c r="B2737" s="3" t="s">
        <v>13</v>
      </c>
      <c r="C2737" s="6">
        <v>163078</v>
      </c>
      <c r="D2737" s="3" t="s">
        <v>648</v>
      </c>
      <c r="E2737" s="6">
        <v>163082</v>
      </c>
      <c r="F2737" s="3" t="s">
        <v>3587</v>
      </c>
      <c r="G2737" s="8">
        <v>8000</v>
      </c>
      <c r="H2737" s="6">
        <v>122</v>
      </c>
      <c r="I2737" s="6">
        <v>162385</v>
      </c>
      <c r="J2737" s="13">
        <v>45169</v>
      </c>
      <c r="K2737" s="9">
        <v>8000</v>
      </c>
      <c r="L2737" s="4" t="s">
        <v>4628</v>
      </c>
      <c r="M2737" s="4" t="s">
        <v>4632</v>
      </c>
      <c r="N2737" s="4">
        <f>VLOOKUP(I2737,BaseModelo!$A$2:$E$5075,5)</f>
        <v>7</v>
      </c>
      <c r="P2737" s="15">
        <v>142.00000000000003</v>
      </c>
      <c r="Q2737" s="4">
        <f>VLOOKUP(I2737,BaseModelo!$A$2:$E$5075,3)</f>
        <v>127</v>
      </c>
      <c r="R2737" s="4">
        <f t="shared" si="840"/>
        <v>32283000</v>
      </c>
      <c r="S2737" s="16">
        <f t="shared" si="841"/>
        <v>2.4780844407273179E-4</v>
      </c>
      <c r="T2737" s="4">
        <f t="shared" si="852"/>
        <v>3.023263017687328E-2</v>
      </c>
      <c r="U2737" s="4">
        <f t="shared" si="853"/>
        <v>3.5188799058327919E-2</v>
      </c>
      <c r="V2737" s="6">
        <f t="shared" si="842"/>
        <v>0</v>
      </c>
      <c r="W2737" s="16" t="str">
        <f t="shared" si="843"/>
        <v/>
      </c>
      <c r="X2737" s="4" t="str">
        <f t="shared" si="854"/>
        <v/>
      </c>
      <c r="Y2737" s="4" t="str">
        <f t="shared" si="844"/>
        <v/>
      </c>
      <c r="Z2737" s="4">
        <f t="shared" si="845"/>
        <v>4022000</v>
      </c>
      <c r="AA2737" s="16">
        <f t="shared" si="846"/>
        <v>1.9890601690701142E-3</v>
      </c>
      <c r="AB2737" s="15">
        <f t="shared" si="855"/>
        <v>0.24266534062655393</v>
      </c>
      <c r="AC2737" s="15">
        <f t="shared" si="856"/>
        <v>0.28244654400795627</v>
      </c>
      <c r="AD2737" s="4">
        <v>163078</v>
      </c>
      <c r="AE2737" s="26">
        <v>1710.45</v>
      </c>
      <c r="AF2737" s="26">
        <v>1710.45</v>
      </c>
      <c r="AG2737" s="4">
        <f t="shared" si="857"/>
        <v>2184000</v>
      </c>
      <c r="AH2737" s="16">
        <f t="shared" si="847"/>
        <v>3.663003663003663E-3</v>
      </c>
      <c r="AI2737" s="15">
        <f t="shared" si="848"/>
        <v>0.44688644688644691</v>
      </c>
      <c r="AJ2737" s="15">
        <f t="shared" si="849"/>
        <v>0.5201465201465203</v>
      </c>
      <c r="AK2737" s="4">
        <f t="shared" si="850"/>
        <v>16319000</v>
      </c>
      <c r="AL2737" s="27">
        <f t="shared" si="851"/>
        <v>4.9022611679637234E-4</v>
      </c>
      <c r="AM2737" s="15">
        <f t="shared" si="858"/>
        <v>5.9807586249157427E-2</v>
      </c>
      <c r="AN2737" s="15">
        <f t="shared" si="859"/>
        <v>1.725046831709194E-5</v>
      </c>
    </row>
    <row r="2738" spans="1:40" x14ac:dyDescent="0.2">
      <c r="A2738" s="4" t="s">
        <v>4628</v>
      </c>
      <c r="B2738" s="3" t="s">
        <v>13</v>
      </c>
      <c r="C2738" s="6">
        <v>163078</v>
      </c>
      <c r="D2738" s="3" t="s">
        <v>648</v>
      </c>
      <c r="E2738" s="6">
        <v>163292</v>
      </c>
      <c r="F2738" s="3" t="s">
        <v>3588</v>
      </c>
      <c r="G2738" s="8">
        <v>10000</v>
      </c>
      <c r="H2738" s="6">
        <v>122</v>
      </c>
      <c r="I2738" s="6">
        <v>65981</v>
      </c>
      <c r="J2738" s="13">
        <v>45169</v>
      </c>
      <c r="K2738" s="9">
        <v>10000</v>
      </c>
      <c r="L2738" s="4" t="s">
        <v>4628</v>
      </c>
      <c r="M2738" s="4" t="s">
        <v>4632</v>
      </c>
      <c r="N2738" s="4">
        <f>VLOOKUP(I2738,BaseModelo!$A$2:$E$5075,5)</f>
        <v>8</v>
      </c>
      <c r="P2738" s="15">
        <v>142.00000000000003</v>
      </c>
      <c r="Q2738" s="4">
        <f>VLOOKUP(I2738,BaseModelo!$A$2:$E$5075,3)</f>
        <v>132</v>
      </c>
      <c r="R2738" s="4">
        <f t="shared" si="840"/>
        <v>32283000</v>
      </c>
      <c r="S2738" s="16">
        <f t="shared" si="841"/>
        <v>3.0976055509091471E-4</v>
      </c>
      <c r="T2738" s="4">
        <f t="shared" si="852"/>
        <v>3.7790787721091595E-2</v>
      </c>
      <c r="U2738" s="4">
        <f t="shared" si="853"/>
        <v>4.3985998822909898E-2</v>
      </c>
      <c r="V2738" s="6">
        <f t="shared" si="842"/>
        <v>0</v>
      </c>
      <c r="W2738" s="16" t="str">
        <f t="shared" si="843"/>
        <v/>
      </c>
      <c r="X2738" s="4" t="str">
        <f t="shared" si="854"/>
        <v/>
      </c>
      <c r="Y2738" s="4" t="str">
        <f t="shared" si="844"/>
        <v/>
      </c>
      <c r="Z2738" s="4">
        <f t="shared" si="845"/>
        <v>5836000</v>
      </c>
      <c r="AA2738" s="16">
        <f t="shared" si="846"/>
        <v>1.7135023989033585E-3</v>
      </c>
      <c r="AB2738" s="15">
        <f t="shared" si="855"/>
        <v>0.20904729266620972</v>
      </c>
      <c r="AC2738" s="15">
        <f t="shared" si="856"/>
        <v>0.24331734064427696</v>
      </c>
      <c r="AD2738" s="4">
        <v>163078</v>
      </c>
      <c r="AE2738" s="26">
        <v>2137.87</v>
      </c>
      <c r="AF2738" s="26">
        <v>2137.87</v>
      </c>
      <c r="AG2738" s="4">
        <f t="shared" si="857"/>
        <v>3421000</v>
      </c>
      <c r="AH2738" s="16">
        <f t="shared" si="847"/>
        <v>2.9231218941829875E-3</v>
      </c>
      <c r="AI2738" s="15">
        <f t="shared" si="848"/>
        <v>0.35662087109032448</v>
      </c>
      <c r="AJ2738" s="15">
        <f t="shared" si="849"/>
        <v>0.41508330897398432</v>
      </c>
      <c r="AK2738" s="4">
        <f t="shared" si="850"/>
        <v>16319000</v>
      </c>
      <c r="AL2738" s="27">
        <f t="shared" si="851"/>
        <v>6.1278264599546543E-4</v>
      </c>
      <c r="AM2738" s="15">
        <f t="shared" si="858"/>
        <v>7.4759482811446787E-2</v>
      </c>
      <c r="AN2738" s="15">
        <f t="shared" si="859"/>
        <v>2.6953856745456156E-5</v>
      </c>
    </row>
    <row r="2739" spans="1:40" x14ac:dyDescent="0.2">
      <c r="A2739" s="4" t="s">
        <v>4628</v>
      </c>
      <c r="B2739" s="3" t="s">
        <v>4</v>
      </c>
      <c r="C2739" s="6">
        <v>163084</v>
      </c>
      <c r="D2739" s="3" t="s">
        <v>95</v>
      </c>
      <c r="E2739" s="6">
        <v>163092</v>
      </c>
      <c r="F2739" s="3" t="s">
        <v>3565</v>
      </c>
      <c r="G2739" s="8">
        <v>5000</v>
      </c>
      <c r="H2739" s="6">
        <v>147</v>
      </c>
      <c r="I2739" s="6">
        <v>162907</v>
      </c>
      <c r="J2739" s="13">
        <v>45169</v>
      </c>
      <c r="K2739" s="9">
        <v>5000</v>
      </c>
      <c r="L2739" s="4" t="s">
        <v>4628</v>
      </c>
      <c r="M2739" s="4" t="s">
        <v>4632</v>
      </c>
      <c r="N2739" s="4">
        <f>VLOOKUP(I2739,BaseModelo!$A$2:$E$5075,5)</f>
        <v>5</v>
      </c>
      <c r="P2739" s="15">
        <v>147</v>
      </c>
      <c r="Q2739" s="4">
        <f>VLOOKUP(I2739,BaseModelo!$A$2:$E$5075,3)</f>
        <v>110</v>
      </c>
      <c r="R2739" s="4">
        <f t="shared" si="840"/>
        <v>32283000</v>
      </c>
      <c r="S2739" s="16">
        <f t="shared" si="841"/>
        <v>1.5488027754545735E-4</v>
      </c>
      <c r="T2739" s="4">
        <f t="shared" si="852"/>
        <v>2.2767400799182231E-2</v>
      </c>
      <c r="U2739" s="4">
        <f t="shared" si="853"/>
        <v>2.2767400799182231E-2</v>
      </c>
      <c r="V2739" s="6">
        <f t="shared" si="842"/>
        <v>0</v>
      </c>
      <c r="W2739" s="16" t="str">
        <f t="shared" si="843"/>
        <v/>
      </c>
      <c r="X2739" s="4" t="str">
        <f t="shared" si="854"/>
        <v/>
      </c>
      <c r="Y2739" s="4" t="str">
        <f t="shared" si="844"/>
        <v/>
      </c>
      <c r="Z2739" s="4">
        <f t="shared" si="845"/>
        <v>4058000</v>
      </c>
      <c r="AA2739" s="16">
        <f t="shared" si="846"/>
        <v>1.2321340561853129E-3</v>
      </c>
      <c r="AB2739" s="15">
        <f t="shared" si="855"/>
        <v>0.18112370625924099</v>
      </c>
      <c r="AC2739" s="15">
        <f t="shared" si="856"/>
        <v>0.18112370625924099</v>
      </c>
      <c r="AD2739" s="4">
        <v>163084</v>
      </c>
      <c r="AE2739" s="26">
        <v>1303.3399999999999</v>
      </c>
      <c r="AF2739" s="26">
        <v>1303.3399999999999</v>
      </c>
      <c r="AG2739" s="4">
        <f t="shared" si="857"/>
        <v>2193000</v>
      </c>
      <c r="AH2739" s="16">
        <f t="shared" si="847"/>
        <v>2.2799817601459188E-3</v>
      </c>
      <c r="AI2739" s="15">
        <f t="shared" si="848"/>
        <v>0.33515731874145005</v>
      </c>
      <c r="AJ2739" s="15">
        <f t="shared" si="849"/>
        <v>0.33515731874145005</v>
      </c>
      <c r="AK2739" s="4">
        <f t="shared" si="850"/>
        <v>16319000</v>
      </c>
      <c r="AL2739" s="27">
        <f t="shared" si="851"/>
        <v>3.0639132299773271E-4</v>
      </c>
      <c r="AM2739" s="15">
        <f t="shared" si="858"/>
        <v>4.5039524480666712E-2</v>
      </c>
      <c r="AN2739" s="15">
        <f t="shared" si="859"/>
        <v>6.9757340520810808E-6</v>
      </c>
    </row>
    <row r="2740" spans="1:40" x14ac:dyDescent="0.2">
      <c r="A2740" s="4" t="s">
        <v>4627</v>
      </c>
      <c r="B2740" s="3" t="s">
        <v>5</v>
      </c>
      <c r="C2740" s="6">
        <v>163124</v>
      </c>
      <c r="D2740" s="3" t="s">
        <v>643</v>
      </c>
      <c r="E2740" s="6">
        <v>163126</v>
      </c>
      <c r="F2740" s="3" t="s">
        <v>3556</v>
      </c>
      <c r="G2740" s="8">
        <v>10000</v>
      </c>
      <c r="H2740" s="6">
        <v>110</v>
      </c>
      <c r="I2740" s="6">
        <v>162101</v>
      </c>
      <c r="J2740" s="13">
        <v>45169</v>
      </c>
      <c r="K2740" s="9">
        <v>6584.972628901055</v>
      </c>
      <c r="L2740" s="4" t="s">
        <v>4627</v>
      </c>
      <c r="M2740" s="4" t="s">
        <v>4632</v>
      </c>
      <c r="N2740" s="4">
        <f>VLOOKUP(I2740,BaseModelo!$A$2:$E$5075,5)</f>
        <v>6</v>
      </c>
      <c r="P2740" s="15">
        <v>142.00000000000003</v>
      </c>
      <c r="Q2740" s="4">
        <f>VLOOKUP(I2740,BaseModelo!$A$2:$E$5075,3)</f>
        <v>115</v>
      </c>
      <c r="R2740" s="4">
        <f t="shared" si="840"/>
        <v>32283000</v>
      </c>
      <c r="S2740" s="16">
        <f t="shared" si="841"/>
        <v>3.0976055509091471E-4</v>
      </c>
      <c r="T2740" s="4">
        <f t="shared" si="852"/>
        <v>3.4073661060000621E-2</v>
      </c>
      <c r="U2740" s="4">
        <f t="shared" si="853"/>
        <v>4.3985998822909898E-2</v>
      </c>
      <c r="V2740" s="6">
        <f t="shared" si="842"/>
        <v>0</v>
      </c>
      <c r="W2740" s="16" t="str">
        <f t="shared" si="843"/>
        <v/>
      </c>
      <c r="X2740" s="4" t="str">
        <f t="shared" si="854"/>
        <v/>
      </c>
      <c r="Y2740" s="4" t="str">
        <f t="shared" si="844"/>
        <v/>
      </c>
      <c r="Z2740" s="4">
        <f t="shared" si="845"/>
        <v>4853000</v>
      </c>
      <c r="AA2740" s="16">
        <f t="shared" si="846"/>
        <v>2.0605810838656502E-3</v>
      </c>
      <c r="AB2740" s="15">
        <f t="shared" si="855"/>
        <v>0.22666391922522153</v>
      </c>
      <c r="AC2740" s="15">
        <f t="shared" si="856"/>
        <v>0.29260251390892239</v>
      </c>
      <c r="AD2740" s="4">
        <v>163124</v>
      </c>
      <c r="AE2740" s="26">
        <v>1917.29</v>
      </c>
      <c r="AF2740" s="26">
        <v>1917.29</v>
      </c>
      <c r="AG2740" s="4">
        <f t="shared" si="857"/>
        <v>1993000</v>
      </c>
      <c r="AH2740" s="16">
        <f t="shared" si="847"/>
        <v>5.0175614651279477E-3</v>
      </c>
      <c r="AI2740" s="15">
        <f t="shared" si="848"/>
        <v>0.55193176116407427</v>
      </c>
      <c r="AJ2740" s="15">
        <f t="shared" si="849"/>
        <v>0.71249372804816868</v>
      </c>
      <c r="AK2740" s="4">
        <f t="shared" si="850"/>
        <v>15073000</v>
      </c>
      <c r="AL2740" s="27">
        <f t="shared" si="851"/>
        <v>6.6343793538114506E-4</v>
      </c>
      <c r="AM2740" s="15">
        <f t="shared" si="858"/>
        <v>7.2978172891925958E-2</v>
      </c>
      <c r="AN2740" s="15">
        <f t="shared" si="859"/>
        <v>2.918198024474882E-5</v>
      </c>
    </row>
    <row r="2741" spans="1:40" x14ac:dyDescent="0.2">
      <c r="A2741" s="4" t="s">
        <v>4627</v>
      </c>
      <c r="B2741" s="3" t="s">
        <v>5</v>
      </c>
      <c r="C2741" s="6">
        <v>163124</v>
      </c>
      <c r="D2741" s="3" t="s">
        <v>643</v>
      </c>
      <c r="E2741" s="6">
        <v>163127</v>
      </c>
      <c r="F2741" s="3" t="s">
        <v>3557</v>
      </c>
      <c r="G2741" s="8">
        <v>5000</v>
      </c>
      <c r="H2741" s="6">
        <v>117</v>
      </c>
      <c r="I2741" s="6">
        <v>162013</v>
      </c>
      <c r="J2741" s="13">
        <v>45169</v>
      </c>
      <c r="K2741" s="9">
        <v>3292.4863144505275</v>
      </c>
      <c r="L2741" s="4" t="s">
        <v>4627</v>
      </c>
      <c r="M2741" s="4" t="s">
        <v>4632</v>
      </c>
      <c r="N2741" s="4">
        <f>VLOOKUP(I2741,BaseModelo!$A$2:$E$5075,5)</f>
        <v>7</v>
      </c>
      <c r="P2741" s="15">
        <v>147</v>
      </c>
      <c r="Q2741" s="4">
        <f>VLOOKUP(I2741,BaseModelo!$A$2:$E$5075,3)</f>
        <v>127</v>
      </c>
      <c r="R2741" s="4">
        <f t="shared" si="840"/>
        <v>32283000</v>
      </c>
      <c r="S2741" s="16">
        <f t="shared" si="841"/>
        <v>1.5488027754545735E-4</v>
      </c>
      <c r="T2741" s="4">
        <f t="shared" si="852"/>
        <v>1.8120992472818509E-2</v>
      </c>
      <c r="U2741" s="4">
        <f t="shared" si="853"/>
        <v>2.2767400799182231E-2</v>
      </c>
      <c r="V2741" s="6">
        <f t="shared" si="842"/>
        <v>0</v>
      </c>
      <c r="W2741" s="16" t="str">
        <f t="shared" si="843"/>
        <v/>
      </c>
      <c r="X2741" s="4" t="str">
        <f t="shared" si="854"/>
        <v/>
      </c>
      <c r="Y2741" s="4" t="str">
        <f t="shared" si="844"/>
        <v/>
      </c>
      <c r="Z2741" s="4">
        <f t="shared" si="845"/>
        <v>4022000</v>
      </c>
      <c r="AA2741" s="16">
        <f t="shared" si="846"/>
        <v>1.2431626056688214E-3</v>
      </c>
      <c r="AB2741" s="15">
        <f t="shared" si="855"/>
        <v>0.14545002486325212</v>
      </c>
      <c r="AC2741" s="15">
        <f t="shared" si="856"/>
        <v>0.18274490303331675</v>
      </c>
      <c r="AD2741" s="4">
        <v>163124</v>
      </c>
      <c r="AE2741" s="26">
        <v>469.16</v>
      </c>
      <c r="AF2741" s="26">
        <v>469.16</v>
      </c>
      <c r="AG2741" s="4">
        <f t="shared" si="857"/>
        <v>1778000</v>
      </c>
      <c r="AH2741" s="16">
        <f t="shared" si="847"/>
        <v>2.8121484814398199E-3</v>
      </c>
      <c r="AI2741" s="15">
        <f t="shared" si="848"/>
        <v>0.32902137232845891</v>
      </c>
      <c r="AJ2741" s="15">
        <f t="shared" si="849"/>
        <v>0.41338582677165353</v>
      </c>
      <c r="AK2741" s="4">
        <f t="shared" si="850"/>
        <v>15073000</v>
      </c>
      <c r="AL2741" s="27">
        <f t="shared" si="851"/>
        <v>3.3171896769057253E-4</v>
      </c>
      <c r="AM2741" s="15">
        <f t="shared" si="858"/>
        <v>3.8811119219796984E-2</v>
      </c>
      <c r="AN2741" s="15">
        <f t="shared" si="859"/>
        <v>7.5523786901022457E-6</v>
      </c>
    </row>
    <row r="2742" spans="1:40" x14ac:dyDescent="0.2">
      <c r="A2742" s="4" t="s">
        <v>4627</v>
      </c>
      <c r="B2742" s="3" t="s">
        <v>5</v>
      </c>
      <c r="C2742" s="6">
        <v>163124</v>
      </c>
      <c r="D2742" s="3" t="s">
        <v>643</v>
      </c>
      <c r="E2742" s="6">
        <v>163128</v>
      </c>
      <c r="F2742" s="3" t="s">
        <v>3558</v>
      </c>
      <c r="G2742" s="8">
        <v>5000</v>
      </c>
      <c r="H2742" s="6">
        <v>110</v>
      </c>
      <c r="I2742" s="6">
        <v>162010</v>
      </c>
      <c r="J2742" s="13">
        <v>45169</v>
      </c>
      <c r="K2742" s="9">
        <v>3292.4863144505275</v>
      </c>
      <c r="L2742" s="4" t="s">
        <v>4627</v>
      </c>
      <c r="M2742" s="4" t="s">
        <v>4632</v>
      </c>
      <c r="N2742" s="4">
        <f>VLOOKUP(I2742,BaseModelo!$A$2:$E$5075,5)</f>
        <v>7</v>
      </c>
      <c r="P2742" s="15">
        <v>147</v>
      </c>
      <c r="Q2742" s="4">
        <f>VLOOKUP(I2742,BaseModelo!$A$2:$E$5075,3)</f>
        <v>127</v>
      </c>
      <c r="R2742" s="4">
        <f t="shared" si="840"/>
        <v>32283000</v>
      </c>
      <c r="S2742" s="16">
        <f t="shared" si="841"/>
        <v>1.5488027754545735E-4</v>
      </c>
      <c r="T2742" s="4">
        <f t="shared" si="852"/>
        <v>1.703683053000031E-2</v>
      </c>
      <c r="U2742" s="4">
        <f t="shared" si="853"/>
        <v>2.2767400799182231E-2</v>
      </c>
      <c r="V2742" s="6">
        <f t="shared" si="842"/>
        <v>0</v>
      </c>
      <c r="W2742" s="16" t="str">
        <f t="shared" si="843"/>
        <v/>
      </c>
      <c r="X2742" s="4" t="str">
        <f t="shared" si="854"/>
        <v/>
      </c>
      <c r="Y2742" s="4" t="str">
        <f t="shared" si="844"/>
        <v/>
      </c>
      <c r="Z2742" s="4">
        <f t="shared" si="845"/>
        <v>4022000</v>
      </c>
      <c r="AA2742" s="16">
        <f t="shared" si="846"/>
        <v>1.2431626056688214E-3</v>
      </c>
      <c r="AB2742" s="15">
        <f t="shared" si="855"/>
        <v>0.13674788662357035</v>
      </c>
      <c r="AC2742" s="15">
        <f t="shared" si="856"/>
        <v>0.18274490303331675</v>
      </c>
      <c r="AD2742" s="4">
        <v>163124</v>
      </c>
      <c r="AE2742" s="26">
        <v>958.63</v>
      </c>
      <c r="AF2742" s="26">
        <v>958.63</v>
      </c>
      <c r="AG2742" s="4">
        <f t="shared" si="857"/>
        <v>1778000</v>
      </c>
      <c r="AH2742" s="16">
        <f t="shared" si="847"/>
        <v>2.8121484814398199E-3</v>
      </c>
      <c r="AI2742" s="15">
        <f t="shared" si="848"/>
        <v>0.3093363329583802</v>
      </c>
      <c r="AJ2742" s="15">
        <f t="shared" si="849"/>
        <v>0.41338582677165353</v>
      </c>
      <c r="AK2742" s="4">
        <f t="shared" si="850"/>
        <v>15073000</v>
      </c>
      <c r="AL2742" s="27">
        <f t="shared" si="851"/>
        <v>3.3171896769057253E-4</v>
      </c>
      <c r="AM2742" s="15">
        <f t="shared" si="858"/>
        <v>3.6489086445962979E-2</v>
      </c>
      <c r="AN2742" s="15">
        <f t="shared" si="859"/>
        <v>7.5523786901022457E-6</v>
      </c>
    </row>
    <row r="2743" spans="1:40" x14ac:dyDescent="0.2">
      <c r="A2743" s="4" t="s">
        <v>4627</v>
      </c>
      <c r="B2743" s="3" t="s">
        <v>5</v>
      </c>
      <c r="C2743" s="6">
        <v>163124</v>
      </c>
      <c r="D2743" s="3" t="s">
        <v>643</v>
      </c>
      <c r="E2743" s="6">
        <v>163129</v>
      </c>
      <c r="F2743" s="3" t="s">
        <v>3559</v>
      </c>
      <c r="G2743" s="8">
        <v>5000</v>
      </c>
      <c r="H2743" s="6">
        <v>110</v>
      </c>
      <c r="I2743" s="6">
        <v>162260</v>
      </c>
      <c r="J2743" s="13">
        <v>45169</v>
      </c>
      <c r="K2743" s="9">
        <v>3292.4863144505275</v>
      </c>
      <c r="L2743" s="4" t="s">
        <v>4627</v>
      </c>
      <c r="M2743" s="4" t="s">
        <v>4632</v>
      </c>
      <c r="N2743" s="4">
        <f>VLOOKUP(I2743,BaseModelo!$A$2:$E$5075,5)</f>
        <v>9</v>
      </c>
      <c r="P2743" s="15">
        <v>147</v>
      </c>
      <c r="Q2743" s="4">
        <f>VLOOKUP(I2743,BaseModelo!$A$2:$E$5075,3)</f>
        <v>147</v>
      </c>
      <c r="R2743" s="4">
        <f t="shared" si="840"/>
        <v>32283000</v>
      </c>
      <c r="S2743" s="16">
        <f t="shared" si="841"/>
        <v>1.5488027754545735E-4</v>
      </c>
      <c r="T2743" s="4">
        <f t="shared" si="852"/>
        <v>1.703683053000031E-2</v>
      </c>
      <c r="U2743" s="4">
        <f t="shared" si="853"/>
        <v>2.2767400799182231E-2</v>
      </c>
      <c r="V2743" s="6">
        <f t="shared" si="842"/>
        <v>0</v>
      </c>
      <c r="W2743" s="16" t="str">
        <f t="shared" si="843"/>
        <v/>
      </c>
      <c r="X2743" s="4" t="str">
        <f t="shared" si="854"/>
        <v/>
      </c>
      <c r="Y2743" s="4" t="str">
        <f t="shared" si="844"/>
        <v/>
      </c>
      <c r="Z2743" s="4">
        <f t="shared" si="845"/>
        <v>5305000</v>
      </c>
      <c r="AA2743" s="16">
        <f t="shared" si="846"/>
        <v>9.42507068803016E-4</v>
      </c>
      <c r="AB2743" s="15">
        <f t="shared" si="855"/>
        <v>0.10367577756833175</v>
      </c>
      <c r="AC2743" s="15">
        <f t="shared" si="856"/>
        <v>0.13854853911404336</v>
      </c>
      <c r="AD2743" s="4">
        <v>163124</v>
      </c>
      <c r="AE2743" s="26">
        <v>958.63</v>
      </c>
      <c r="AF2743" s="26">
        <v>958.63</v>
      </c>
      <c r="AG2743" s="4">
        <f t="shared" si="857"/>
        <v>2114000</v>
      </c>
      <c r="AH2743" s="16">
        <f t="shared" si="847"/>
        <v>2.3651844843897824E-3</v>
      </c>
      <c r="AI2743" s="15">
        <f t="shared" si="848"/>
        <v>0.26017029328287605</v>
      </c>
      <c r="AJ2743" s="15">
        <f t="shared" si="849"/>
        <v>0.34768211920529801</v>
      </c>
      <c r="AK2743" s="4">
        <f t="shared" si="850"/>
        <v>15073000</v>
      </c>
      <c r="AL2743" s="27">
        <f t="shared" si="851"/>
        <v>3.3171896769057253E-4</v>
      </c>
      <c r="AM2743" s="15">
        <f t="shared" si="858"/>
        <v>3.6489086445962979E-2</v>
      </c>
      <c r="AN2743" s="15">
        <f t="shared" si="859"/>
        <v>7.5523786901022457E-6</v>
      </c>
    </row>
    <row r="2744" spans="1:40" x14ac:dyDescent="0.2">
      <c r="A2744" s="4" t="s">
        <v>4628</v>
      </c>
      <c r="B2744" s="3" t="s">
        <v>12</v>
      </c>
      <c r="C2744" s="6">
        <v>163150</v>
      </c>
      <c r="D2744" s="3" t="s">
        <v>641</v>
      </c>
      <c r="E2744" s="6">
        <v>163151</v>
      </c>
      <c r="F2744" s="3" t="s">
        <v>3521</v>
      </c>
      <c r="G2744" s="8">
        <v>7000</v>
      </c>
      <c r="H2744" s="6">
        <v>142</v>
      </c>
      <c r="I2744" s="6">
        <v>162526</v>
      </c>
      <c r="J2744" s="13">
        <v>45169</v>
      </c>
      <c r="K2744" s="9">
        <v>7000</v>
      </c>
      <c r="L2744" s="4" t="s">
        <v>4628</v>
      </c>
      <c r="M2744" s="4" t="s">
        <v>4632</v>
      </c>
      <c r="N2744" s="4">
        <f>VLOOKUP(I2744,BaseModelo!$A$2:$E$5075,5)</f>
        <v>8</v>
      </c>
      <c r="P2744" s="15">
        <v>142.00000000000003</v>
      </c>
      <c r="Q2744" s="4">
        <f>VLOOKUP(I2744,BaseModelo!$A$2:$E$5075,3)</f>
        <v>132</v>
      </c>
      <c r="R2744" s="4">
        <f t="shared" si="840"/>
        <v>32283000</v>
      </c>
      <c r="S2744" s="16">
        <f t="shared" si="841"/>
        <v>2.168323885636403E-4</v>
      </c>
      <c r="T2744" s="4">
        <f t="shared" si="852"/>
        <v>3.0790199176036922E-2</v>
      </c>
      <c r="U2744" s="4">
        <f t="shared" si="853"/>
        <v>3.0790199176036929E-2</v>
      </c>
      <c r="V2744" s="6">
        <f t="shared" si="842"/>
        <v>0</v>
      </c>
      <c r="W2744" s="16" t="str">
        <f t="shared" si="843"/>
        <v/>
      </c>
      <c r="X2744" s="4" t="str">
        <f t="shared" si="854"/>
        <v/>
      </c>
      <c r="Y2744" s="4" t="str">
        <f t="shared" si="844"/>
        <v/>
      </c>
      <c r="Z2744" s="4">
        <f t="shared" si="845"/>
        <v>5836000</v>
      </c>
      <c r="AA2744" s="16">
        <f t="shared" si="846"/>
        <v>1.199451679232351E-3</v>
      </c>
      <c r="AB2744" s="15">
        <f t="shared" si="855"/>
        <v>0.17032213845099384</v>
      </c>
      <c r="AC2744" s="15">
        <f t="shared" si="856"/>
        <v>0.17032213845099387</v>
      </c>
      <c r="AD2744" s="4">
        <v>163150</v>
      </c>
      <c r="AE2744" s="26">
        <v>1758.65</v>
      </c>
      <c r="AF2744" s="26">
        <v>1758.65</v>
      </c>
      <c r="AG2744" s="4">
        <f t="shared" si="857"/>
        <v>3421000</v>
      </c>
      <c r="AH2744" s="16">
        <f t="shared" si="847"/>
        <v>2.0461853259280912E-3</v>
      </c>
      <c r="AI2744" s="15">
        <f t="shared" si="848"/>
        <v>0.29055831628178896</v>
      </c>
      <c r="AJ2744" s="15">
        <f t="shared" si="849"/>
        <v>0.29055831628178902</v>
      </c>
      <c r="AK2744" s="4">
        <f t="shared" si="850"/>
        <v>16319000</v>
      </c>
      <c r="AL2744" s="27">
        <f t="shared" si="851"/>
        <v>4.289478521968258E-4</v>
      </c>
      <c r="AM2744" s="15">
        <f t="shared" si="858"/>
        <v>6.0910595011949266E-2</v>
      </c>
      <c r="AN2744" s="15">
        <f t="shared" si="859"/>
        <v>1.3207389805273516E-5</v>
      </c>
    </row>
    <row r="2745" spans="1:40" x14ac:dyDescent="0.2">
      <c r="A2745" s="4" t="s">
        <v>4628</v>
      </c>
      <c r="B2745" s="3" t="s">
        <v>12</v>
      </c>
      <c r="C2745" s="6">
        <v>163150</v>
      </c>
      <c r="D2745" s="3" t="s">
        <v>641</v>
      </c>
      <c r="E2745" s="6">
        <v>163152</v>
      </c>
      <c r="F2745" s="3" t="s">
        <v>3539</v>
      </c>
      <c r="G2745" s="8">
        <v>7000</v>
      </c>
      <c r="H2745" s="6">
        <v>142</v>
      </c>
      <c r="I2745" s="6">
        <v>162354</v>
      </c>
      <c r="J2745" s="13">
        <v>45169</v>
      </c>
      <c r="K2745" s="9">
        <v>7000</v>
      </c>
      <c r="L2745" s="4" t="s">
        <v>4628</v>
      </c>
      <c r="M2745" s="4" t="s">
        <v>4632</v>
      </c>
      <c r="N2745" s="4">
        <f>VLOOKUP(I2745,BaseModelo!$A$2:$E$5075,5)</f>
        <v>8</v>
      </c>
      <c r="P2745" s="15">
        <v>142.00000000000003</v>
      </c>
      <c r="Q2745" s="4">
        <f>VLOOKUP(I2745,BaseModelo!$A$2:$E$5075,3)</f>
        <v>132</v>
      </c>
      <c r="R2745" s="4">
        <f t="shared" si="840"/>
        <v>32283000</v>
      </c>
      <c r="S2745" s="16">
        <f t="shared" si="841"/>
        <v>2.168323885636403E-4</v>
      </c>
      <c r="T2745" s="4">
        <f t="shared" si="852"/>
        <v>3.0790199176036922E-2</v>
      </c>
      <c r="U2745" s="4">
        <f t="shared" si="853"/>
        <v>3.0790199176036929E-2</v>
      </c>
      <c r="V2745" s="6">
        <f t="shared" si="842"/>
        <v>0</v>
      </c>
      <c r="W2745" s="16" t="str">
        <f t="shared" si="843"/>
        <v/>
      </c>
      <c r="X2745" s="4" t="str">
        <f t="shared" si="854"/>
        <v/>
      </c>
      <c r="Y2745" s="4" t="str">
        <f t="shared" si="844"/>
        <v/>
      </c>
      <c r="Z2745" s="4">
        <f t="shared" si="845"/>
        <v>5836000</v>
      </c>
      <c r="AA2745" s="16">
        <f t="shared" si="846"/>
        <v>1.199451679232351E-3</v>
      </c>
      <c r="AB2745" s="15">
        <f t="shared" si="855"/>
        <v>0.17032213845099384</v>
      </c>
      <c r="AC2745" s="15">
        <f t="shared" si="856"/>
        <v>0.17032213845099387</v>
      </c>
      <c r="AD2745" s="4">
        <v>163150</v>
      </c>
      <c r="AE2745" s="26">
        <v>1758.65</v>
      </c>
      <c r="AF2745" s="26">
        <v>1758.65</v>
      </c>
      <c r="AG2745" s="4">
        <f t="shared" si="857"/>
        <v>3421000</v>
      </c>
      <c r="AH2745" s="16">
        <f t="shared" si="847"/>
        <v>2.0461853259280912E-3</v>
      </c>
      <c r="AI2745" s="15">
        <f t="shared" si="848"/>
        <v>0.29055831628178896</v>
      </c>
      <c r="AJ2745" s="15">
        <f t="shared" si="849"/>
        <v>0.29055831628178902</v>
      </c>
      <c r="AK2745" s="4">
        <f t="shared" si="850"/>
        <v>16319000</v>
      </c>
      <c r="AL2745" s="27">
        <f t="shared" si="851"/>
        <v>4.289478521968258E-4</v>
      </c>
      <c r="AM2745" s="15">
        <f t="shared" si="858"/>
        <v>6.0910595011949266E-2</v>
      </c>
      <c r="AN2745" s="15">
        <f t="shared" si="859"/>
        <v>1.3207389805273516E-5</v>
      </c>
    </row>
    <row r="2746" spans="1:40" x14ac:dyDescent="0.2">
      <c r="A2746" s="4" t="s">
        <v>4628</v>
      </c>
      <c r="B2746" s="3" t="s">
        <v>12</v>
      </c>
      <c r="C2746" s="6">
        <v>163150</v>
      </c>
      <c r="D2746" s="3" t="s">
        <v>641</v>
      </c>
      <c r="E2746" s="6">
        <v>163153</v>
      </c>
      <c r="F2746" s="3" t="s">
        <v>3540</v>
      </c>
      <c r="G2746" s="8">
        <v>7000</v>
      </c>
      <c r="H2746" s="6">
        <v>142</v>
      </c>
      <c r="I2746" s="6">
        <v>162099</v>
      </c>
      <c r="J2746" s="13">
        <v>45169</v>
      </c>
      <c r="K2746" s="9">
        <v>7000</v>
      </c>
      <c r="L2746" s="4" t="s">
        <v>4628</v>
      </c>
      <c r="M2746" s="4" t="s">
        <v>4632</v>
      </c>
      <c r="N2746" s="4">
        <f>VLOOKUP(I2746,BaseModelo!$A$2:$E$5075,5)</f>
        <v>8</v>
      </c>
      <c r="P2746" s="15">
        <v>142.00000000000003</v>
      </c>
      <c r="Q2746" s="4">
        <f>VLOOKUP(I2746,BaseModelo!$A$2:$E$5075,3)</f>
        <v>132</v>
      </c>
      <c r="R2746" s="4">
        <f t="shared" si="840"/>
        <v>32283000</v>
      </c>
      <c r="S2746" s="16">
        <f t="shared" si="841"/>
        <v>2.168323885636403E-4</v>
      </c>
      <c r="T2746" s="4">
        <f t="shared" si="852"/>
        <v>3.0790199176036922E-2</v>
      </c>
      <c r="U2746" s="4">
        <f t="shared" si="853"/>
        <v>3.0790199176036929E-2</v>
      </c>
      <c r="V2746" s="6">
        <f t="shared" si="842"/>
        <v>0</v>
      </c>
      <c r="W2746" s="16" t="str">
        <f t="shared" si="843"/>
        <v/>
      </c>
      <c r="X2746" s="4" t="str">
        <f t="shared" si="854"/>
        <v/>
      </c>
      <c r="Y2746" s="4" t="str">
        <f t="shared" si="844"/>
        <v/>
      </c>
      <c r="Z2746" s="4">
        <f t="shared" si="845"/>
        <v>5836000</v>
      </c>
      <c r="AA2746" s="16">
        <f t="shared" si="846"/>
        <v>1.199451679232351E-3</v>
      </c>
      <c r="AB2746" s="15">
        <f t="shared" si="855"/>
        <v>0.17032213845099384</v>
      </c>
      <c r="AC2746" s="15">
        <f t="shared" si="856"/>
        <v>0.17032213845099387</v>
      </c>
      <c r="AD2746" s="4">
        <v>163150</v>
      </c>
      <c r="AE2746" s="26">
        <v>1758.65</v>
      </c>
      <c r="AF2746" s="26">
        <v>1758.65</v>
      </c>
      <c r="AG2746" s="4">
        <f t="shared" si="857"/>
        <v>3421000</v>
      </c>
      <c r="AH2746" s="16">
        <f t="shared" si="847"/>
        <v>2.0461853259280912E-3</v>
      </c>
      <c r="AI2746" s="15">
        <f t="shared" si="848"/>
        <v>0.29055831628178896</v>
      </c>
      <c r="AJ2746" s="15">
        <f t="shared" si="849"/>
        <v>0.29055831628178902</v>
      </c>
      <c r="AK2746" s="4">
        <f t="shared" si="850"/>
        <v>16319000</v>
      </c>
      <c r="AL2746" s="27">
        <f t="shared" si="851"/>
        <v>4.289478521968258E-4</v>
      </c>
      <c r="AM2746" s="15">
        <f t="shared" si="858"/>
        <v>6.0910595011949266E-2</v>
      </c>
      <c r="AN2746" s="15">
        <f t="shared" si="859"/>
        <v>1.3207389805273516E-5</v>
      </c>
    </row>
    <row r="2747" spans="1:40" x14ac:dyDescent="0.2">
      <c r="A2747" s="4" t="s">
        <v>4628</v>
      </c>
      <c r="B2747" s="3" t="s">
        <v>12</v>
      </c>
      <c r="C2747" s="6">
        <v>163150</v>
      </c>
      <c r="D2747" s="3" t="s">
        <v>641</v>
      </c>
      <c r="E2747" s="6">
        <v>163154</v>
      </c>
      <c r="F2747" s="3" t="s">
        <v>3541</v>
      </c>
      <c r="G2747" s="8">
        <v>7000</v>
      </c>
      <c r="H2747" s="6">
        <v>142</v>
      </c>
      <c r="I2747" s="6">
        <v>162311</v>
      </c>
      <c r="J2747" s="13">
        <v>45169</v>
      </c>
      <c r="K2747" s="9">
        <v>7000</v>
      </c>
      <c r="L2747" s="4" t="s">
        <v>4628</v>
      </c>
      <c r="M2747" s="4" t="s">
        <v>4632</v>
      </c>
      <c r="N2747" s="4">
        <f>VLOOKUP(I2747,BaseModelo!$A$2:$E$5075,5)</f>
        <v>9</v>
      </c>
      <c r="P2747" s="15">
        <v>142.00000000000003</v>
      </c>
      <c r="Q2747" s="4">
        <f>VLOOKUP(I2747,BaseModelo!$A$2:$E$5075,3)</f>
        <v>147</v>
      </c>
      <c r="R2747" s="4">
        <f t="shared" si="840"/>
        <v>32283000</v>
      </c>
      <c r="S2747" s="16">
        <f t="shared" si="841"/>
        <v>2.168323885636403E-4</v>
      </c>
      <c r="T2747" s="4">
        <f t="shared" si="852"/>
        <v>3.0790199176036922E-2</v>
      </c>
      <c r="U2747" s="4">
        <f t="shared" si="853"/>
        <v>3.0790199176036929E-2</v>
      </c>
      <c r="V2747" s="6">
        <f t="shared" si="842"/>
        <v>0</v>
      </c>
      <c r="W2747" s="16" t="str">
        <f t="shared" si="843"/>
        <v/>
      </c>
      <c r="X2747" s="4" t="str">
        <f t="shared" si="854"/>
        <v/>
      </c>
      <c r="Y2747" s="4" t="str">
        <f t="shared" si="844"/>
        <v/>
      </c>
      <c r="Z2747" s="4">
        <f t="shared" si="845"/>
        <v>5305000</v>
      </c>
      <c r="AA2747" s="16">
        <f t="shared" si="846"/>
        <v>1.3195098963242225E-3</v>
      </c>
      <c r="AB2747" s="15">
        <f t="shared" si="855"/>
        <v>0.18737040527803958</v>
      </c>
      <c r="AC2747" s="15">
        <f t="shared" si="856"/>
        <v>0.18737040527803964</v>
      </c>
      <c r="AD2747" s="4">
        <v>163150</v>
      </c>
      <c r="AE2747" s="26">
        <v>1758.65</v>
      </c>
      <c r="AF2747" s="26">
        <v>1758.65</v>
      </c>
      <c r="AG2747" s="4">
        <f t="shared" si="857"/>
        <v>3095000</v>
      </c>
      <c r="AH2747" s="16">
        <f t="shared" si="847"/>
        <v>2.2617124394184169E-3</v>
      </c>
      <c r="AI2747" s="15">
        <f t="shared" si="848"/>
        <v>0.32116316639741521</v>
      </c>
      <c r="AJ2747" s="15">
        <f t="shared" si="849"/>
        <v>0.32116316639741527</v>
      </c>
      <c r="AK2747" s="4">
        <f t="shared" si="850"/>
        <v>16319000</v>
      </c>
      <c r="AL2747" s="27">
        <f t="shared" si="851"/>
        <v>4.289478521968258E-4</v>
      </c>
      <c r="AM2747" s="15">
        <f t="shared" si="858"/>
        <v>6.0910595011949266E-2</v>
      </c>
      <c r="AN2747" s="15">
        <f t="shared" si="859"/>
        <v>1.3207389805273516E-5</v>
      </c>
    </row>
    <row r="2748" spans="1:40" x14ac:dyDescent="0.2">
      <c r="A2748" s="4" t="s">
        <v>4628</v>
      </c>
      <c r="B2748" s="3" t="s">
        <v>12</v>
      </c>
      <c r="C2748" s="6">
        <v>163150</v>
      </c>
      <c r="D2748" s="3" t="s">
        <v>641</v>
      </c>
      <c r="E2748" s="6">
        <v>163155</v>
      </c>
      <c r="F2748" s="3" t="s">
        <v>3542</v>
      </c>
      <c r="G2748" s="8">
        <v>7000</v>
      </c>
      <c r="H2748" s="6">
        <v>142</v>
      </c>
      <c r="I2748" s="6">
        <v>162535</v>
      </c>
      <c r="J2748" s="13">
        <v>45169</v>
      </c>
      <c r="K2748" s="9">
        <v>7000</v>
      </c>
      <c r="L2748" s="4" t="s">
        <v>4628</v>
      </c>
      <c r="M2748" s="4" t="s">
        <v>4632</v>
      </c>
      <c r="N2748" s="4">
        <f>VLOOKUP(I2748,BaseModelo!$A$2:$E$5075,5)</f>
        <v>8</v>
      </c>
      <c r="P2748" s="15">
        <v>142.00000000000003</v>
      </c>
      <c r="Q2748" s="4">
        <f>VLOOKUP(I2748,BaseModelo!$A$2:$E$5075,3)</f>
        <v>132</v>
      </c>
      <c r="R2748" s="4">
        <f t="shared" si="840"/>
        <v>32283000</v>
      </c>
      <c r="S2748" s="16">
        <f t="shared" si="841"/>
        <v>2.168323885636403E-4</v>
      </c>
      <c r="T2748" s="4">
        <f t="shared" si="852"/>
        <v>3.0790199176036922E-2</v>
      </c>
      <c r="U2748" s="4">
        <f t="shared" si="853"/>
        <v>3.0790199176036929E-2</v>
      </c>
      <c r="V2748" s="6">
        <f t="shared" si="842"/>
        <v>0</v>
      </c>
      <c r="W2748" s="16" t="str">
        <f t="shared" si="843"/>
        <v/>
      </c>
      <c r="X2748" s="4" t="str">
        <f t="shared" si="854"/>
        <v/>
      </c>
      <c r="Y2748" s="4" t="str">
        <f t="shared" si="844"/>
        <v/>
      </c>
      <c r="Z2748" s="4">
        <f t="shared" si="845"/>
        <v>5836000</v>
      </c>
      <c r="AA2748" s="16">
        <f t="shared" si="846"/>
        <v>1.199451679232351E-3</v>
      </c>
      <c r="AB2748" s="15">
        <f t="shared" si="855"/>
        <v>0.17032213845099384</v>
      </c>
      <c r="AC2748" s="15">
        <f t="shared" si="856"/>
        <v>0.17032213845099387</v>
      </c>
      <c r="AD2748" s="4">
        <v>163150</v>
      </c>
      <c r="AE2748" s="26">
        <v>1758.65</v>
      </c>
      <c r="AF2748" s="26">
        <v>1758.65</v>
      </c>
      <c r="AG2748" s="4">
        <f t="shared" si="857"/>
        <v>3421000</v>
      </c>
      <c r="AH2748" s="16">
        <f t="shared" si="847"/>
        <v>2.0461853259280912E-3</v>
      </c>
      <c r="AI2748" s="15">
        <f t="shared" si="848"/>
        <v>0.29055831628178896</v>
      </c>
      <c r="AJ2748" s="15">
        <f t="shared" si="849"/>
        <v>0.29055831628178902</v>
      </c>
      <c r="AK2748" s="4">
        <f t="shared" si="850"/>
        <v>16319000</v>
      </c>
      <c r="AL2748" s="27">
        <f t="shared" si="851"/>
        <v>4.289478521968258E-4</v>
      </c>
      <c r="AM2748" s="15">
        <f t="shared" si="858"/>
        <v>6.0910595011949266E-2</v>
      </c>
      <c r="AN2748" s="15">
        <f t="shared" si="859"/>
        <v>1.3207389805273516E-5</v>
      </c>
    </row>
    <row r="2749" spans="1:40" x14ac:dyDescent="0.2">
      <c r="A2749" s="4" t="s">
        <v>4627</v>
      </c>
      <c r="B2749" s="3" t="s">
        <v>17</v>
      </c>
      <c r="C2749" s="6">
        <v>163159</v>
      </c>
      <c r="D2749" s="3" t="s">
        <v>651</v>
      </c>
      <c r="E2749" s="6">
        <v>163160</v>
      </c>
      <c r="F2749" s="3" t="s">
        <v>3549</v>
      </c>
      <c r="G2749" s="8">
        <v>8000</v>
      </c>
      <c r="H2749" s="6">
        <v>142</v>
      </c>
      <c r="I2749" s="6">
        <v>162554</v>
      </c>
      <c r="J2749" s="13">
        <v>45169</v>
      </c>
      <c r="K2749" s="9">
        <v>8000</v>
      </c>
      <c r="L2749" s="4" t="s">
        <v>4627</v>
      </c>
      <c r="M2749" s="4" t="s">
        <v>4632</v>
      </c>
      <c r="N2749" s="4">
        <f>VLOOKUP(I2749,BaseModelo!$A$2:$E$5075,5)</f>
        <v>6</v>
      </c>
      <c r="P2749" s="15">
        <v>142.00000000000003</v>
      </c>
      <c r="Q2749" s="4">
        <f>VLOOKUP(I2749,BaseModelo!$A$2:$E$5075,3)</f>
        <v>115</v>
      </c>
      <c r="R2749" s="4">
        <f t="shared" si="840"/>
        <v>32283000</v>
      </c>
      <c r="S2749" s="16">
        <f t="shared" si="841"/>
        <v>2.4780844407273179E-4</v>
      </c>
      <c r="T2749" s="4">
        <f t="shared" si="852"/>
        <v>3.5188799058327912E-2</v>
      </c>
      <c r="U2749" s="4">
        <f t="shared" si="853"/>
        <v>3.5188799058327919E-2</v>
      </c>
      <c r="V2749" s="6">
        <f t="shared" si="842"/>
        <v>0</v>
      </c>
      <c r="W2749" s="16" t="str">
        <f t="shared" si="843"/>
        <v/>
      </c>
      <c r="X2749" s="4" t="str">
        <f t="shared" si="854"/>
        <v/>
      </c>
      <c r="Y2749" s="4" t="str">
        <f t="shared" si="844"/>
        <v/>
      </c>
      <c r="Z2749" s="4">
        <f t="shared" si="845"/>
        <v>4853000</v>
      </c>
      <c r="AA2749" s="16">
        <f t="shared" si="846"/>
        <v>1.6484648670925201E-3</v>
      </c>
      <c r="AB2749" s="15">
        <f t="shared" si="855"/>
        <v>0.23408201112713783</v>
      </c>
      <c r="AC2749" s="15">
        <f t="shared" si="856"/>
        <v>0.23408201112713789</v>
      </c>
      <c r="AD2749" s="4">
        <v>163159</v>
      </c>
      <c r="AE2749" s="26">
        <v>2013.74</v>
      </c>
      <c r="AF2749" s="26">
        <v>2013.74</v>
      </c>
      <c r="AG2749" s="4">
        <f t="shared" si="857"/>
        <v>1993000</v>
      </c>
      <c r="AH2749" s="16">
        <f t="shared" si="847"/>
        <v>4.014049172102358E-3</v>
      </c>
      <c r="AI2749" s="15">
        <f t="shared" si="848"/>
        <v>0.56999498243853486</v>
      </c>
      <c r="AJ2749" s="15">
        <f t="shared" si="849"/>
        <v>0.56999498243853497</v>
      </c>
      <c r="AK2749" s="4">
        <f t="shared" si="850"/>
        <v>15073000</v>
      </c>
      <c r="AL2749" s="27">
        <f t="shared" si="851"/>
        <v>5.3075034830491602E-4</v>
      </c>
      <c r="AM2749" s="15">
        <f t="shared" si="858"/>
        <v>7.5366549459298077E-2</v>
      </c>
      <c r="AN2749" s="15">
        <f t="shared" si="859"/>
        <v>1.8676467356639244E-5</v>
      </c>
    </row>
    <row r="2750" spans="1:40" x14ac:dyDescent="0.2">
      <c r="A2750" s="4" t="s">
        <v>4627</v>
      </c>
      <c r="B2750" s="3" t="s">
        <v>17</v>
      </c>
      <c r="C2750" s="6">
        <v>163159</v>
      </c>
      <c r="D2750" s="3" t="s">
        <v>651</v>
      </c>
      <c r="E2750" s="6">
        <v>163161</v>
      </c>
      <c r="F2750" s="3" t="s">
        <v>3597</v>
      </c>
      <c r="G2750" s="8">
        <v>8000</v>
      </c>
      <c r="H2750" s="6">
        <v>142</v>
      </c>
      <c r="I2750" s="6">
        <v>162589</v>
      </c>
      <c r="J2750" s="13">
        <v>45169</v>
      </c>
      <c r="K2750" s="9">
        <v>8000</v>
      </c>
      <c r="L2750" s="4" t="s">
        <v>4627</v>
      </c>
      <c r="M2750" s="4" t="s">
        <v>4632</v>
      </c>
      <c r="N2750" s="4">
        <f>VLOOKUP(I2750,BaseModelo!$A$2:$E$5075,5)</f>
        <v>9</v>
      </c>
      <c r="P2750" s="15">
        <v>142.00000000000003</v>
      </c>
      <c r="Q2750" s="4">
        <f>VLOOKUP(I2750,BaseModelo!$A$2:$E$5075,3)</f>
        <v>147</v>
      </c>
      <c r="R2750" s="4">
        <f t="shared" si="840"/>
        <v>32283000</v>
      </c>
      <c r="S2750" s="16">
        <f t="shared" si="841"/>
        <v>2.4780844407273179E-4</v>
      </c>
      <c r="T2750" s="4">
        <f t="shared" si="852"/>
        <v>3.5188799058327912E-2</v>
      </c>
      <c r="U2750" s="4">
        <f t="shared" si="853"/>
        <v>3.5188799058327919E-2</v>
      </c>
      <c r="V2750" s="6">
        <f t="shared" si="842"/>
        <v>0</v>
      </c>
      <c r="W2750" s="16" t="str">
        <f t="shared" si="843"/>
        <v/>
      </c>
      <c r="X2750" s="4" t="str">
        <f t="shared" si="854"/>
        <v/>
      </c>
      <c r="Y2750" s="4" t="str">
        <f t="shared" si="844"/>
        <v/>
      </c>
      <c r="Z2750" s="4">
        <f t="shared" si="845"/>
        <v>5305000</v>
      </c>
      <c r="AA2750" s="16">
        <f t="shared" si="846"/>
        <v>1.5080113100848257E-3</v>
      </c>
      <c r="AB2750" s="15">
        <f t="shared" si="855"/>
        <v>0.21413760603204526</v>
      </c>
      <c r="AC2750" s="15">
        <f t="shared" si="856"/>
        <v>0.21413760603204529</v>
      </c>
      <c r="AD2750" s="4">
        <v>163159</v>
      </c>
      <c r="AE2750" s="26">
        <v>2013.74</v>
      </c>
      <c r="AF2750" s="26">
        <v>2013.74</v>
      </c>
      <c r="AG2750" s="4">
        <f t="shared" si="857"/>
        <v>2114000</v>
      </c>
      <c r="AH2750" s="16">
        <f t="shared" si="847"/>
        <v>3.7842951750236518E-3</v>
      </c>
      <c r="AI2750" s="15">
        <f t="shared" si="848"/>
        <v>0.53736991485335861</v>
      </c>
      <c r="AJ2750" s="15">
        <f t="shared" si="849"/>
        <v>0.53736991485335872</v>
      </c>
      <c r="AK2750" s="4">
        <f t="shared" si="850"/>
        <v>15073000</v>
      </c>
      <c r="AL2750" s="27">
        <f t="shared" si="851"/>
        <v>5.3075034830491602E-4</v>
      </c>
      <c r="AM2750" s="15">
        <f t="shared" si="858"/>
        <v>7.5366549459298077E-2</v>
      </c>
      <c r="AN2750" s="15">
        <f t="shared" si="859"/>
        <v>1.8676467356639244E-5</v>
      </c>
    </row>
    <row r="2751" spans="1:40" x14ac:dyDescent="0.2">
      <c r="A2751" s="4" t="s">
        <v>4627</v>
      </c>
      <c r="B2751" s="3" t="s">
        <v>17</v>
      </c>
      <c r="C2751" s="6">
        <v>163159</v>
      </c>
      <c r="D2751" s="3" t="s">
        <v>651</v>
      </c>
      <c r="E2751" s="6">
        <v>163162</v>
      </c>
      <c r="F2751" s="3" t="s">
        <v>3598</v>
      </c>
      <c r="G2751" s="8">
        <v>10000</v>
      </c>
      <c r="H2751" s="6">
        <v>142</v>
      </c>
      <c r="I2751" s="6">
        <v>162619</v>
      </c>
      <c r="J2751" s="13">
        <v>45169</v>
      </c>
      <c r="K2751" s="9">
        <v>10000</v>
      </c>
      <c r="L2751" s="4" t="s">
        <v>4627</v>
      </c>
      <c r="M2751" s="4" t="s">
        <v>4632</v>
      </c>
      <c r="N2751" s="4">
        <f>VLOOKUP(I2751,BaseModelo!$A$2:$E$5075,5)</f>
        <v>8</v>
      </c>
      <c r="P2751" s="15">
        <v>142.00000000000003</v>
      </c>
      <c r="Q2751" s="4">
        <f>VLOOKUP(I2751,BaseModelo!$A$2:$E$5075,3)</f>
        <v>132</v>
      </c>
      <c r="R2751" s="4">
        <f t="shared" si="840"/>
        <v>32283000</v>
      </c>
      <c r="S2751" s="16">
        <f t="shared" si="841"/>
        <v>3.0976055509091471E-4</v>
      </c>
      <c r="T2751" s="4">
        <f t="shared" si="852"/>
        <v>4.3985998822909891E-2</v>
      </c>
      <c r="U2751" s="4">
        <f t="shared" si="853"/>
        <v>4.3985998822909898E-2</v>
      </c>
      <c r="V2751" s="6">
        <f t="shared" si="842"/>
        <v>0</v>
      </c>
      <c r="W2751" s="16" t="str">
        <f t="shared" si="843"/>
        <v/>
      </c>
      <c r="X2751" s="4" t="str">
        <f t="shared" si="854"/>
        <v/>
      </c>
      <c r="Y2751" s="4" t="str">
        <f t="shared" si="844"/>
        <v/>
      </c>
      <c r="Z2751" s="4">
        <f t="shared" si="845"/>
        <v>5836000</v>
      </c>
      <c r="AA2751" s="16">
        <f t="shared" si="846"/>
        <v>1.7135023989033585E-3</v>
      </c>
      <c r="AB2751" s="15">
        <f t="shared" si="855"/>
        <v>0.2433173406442769</v>
      </c>
      <c r="AC2751" s="15">
        <f t="shared" si="856"/>
        <v>0.24331734064427696</v>
      </c>
      <c r="AD2751" s="4">
        <v>163159</v>
      </c>
      <c r="AE2751" s="26">
        <v>2510.34</v>
      </c>
      <c r="AF2751" s="26">
        <v>2510.34</v>
      </c>
      <c r="AG2751" s="4">
        <f t="shared" si="857"/>
        <v>2254000</v>
      </c>
      <c r="AH2751" s="16">
        <f t="shared" si="847"/>
        <v>4.4365572315882874E-3</v>
      </c>
      <c r="AI2751" s="15">
        <f t="shared" si="848"/>
        <v>0.62999112688553682</v>
      </c>
      <c r="AJ2751" s="15">
        <f t="shared" si="849"/>
        <v>0.62999112688553693</v>
      </c>
      <c r="AK2751" s="4">
        <f t="shared" si="850"/>
        <v>15073000</v>
      </c>
      <c r="AL2751" s="27">
        <f t="shared" si="851"/>
        <v>6.6343793538114506E-4</v>
      </c>
      <c r="AM2751" s="15">
        <f t="shared" si="858"/>
        <v>9.4208186824122603E-2</v>
      </c>
      <c r="AN2751" s="15">
        <f t="shared" si="859"/>
        <v>2.918198024474882E-5</v>
      </c>
    </row>
    <row r="2752" spans="1:40" x14ac:dyDescent="0.2">
      <c r="A2752" s="4" t="s">
        <v>4627</v>
      </c>
      <c r="B2752" s="3" t="s">
        <v>17</v>
      </c>
      <c r="C2752" s="6">
        <v>163159</v>
      </c>
      <c r="D2752" s="3" t="s">
        <v>651</v>
      </c>
      <c r="E2752" s="6">
        <v>163164</v>
      </c>
      <c r="F2752" s="3" t="s">
        <v>3599</v>
      </c>
      <c r="G2752" s="8">
        <v>8000</v>
      </c>
      <c r="H2752" s="6">
        <v>142</v>
      </c>
      <c r="I2752" s="6">
        <v>162623</v>
      </c>
      <c r="J2752" s="13">
        <v>45169</v>
      </c>
      <c r="K2752" s="9">
        <v>8000</v>
      </c>
      <c r="L2752" s="4" t="s">
        <v>4627</v>
      </c>
      <c r="M2752" s="4" t="s">
        <v>4632</v>
      </c>
      <c r="N2752" s="4">
        <f>VLOOKUP(I2752,BaseModelo!$A$2:$E$5075,5)</f>
        <v>8</v>
      </c>
      <c r="P2752" s="15">
        <v>142.00000000000003</v>
      </c>
      <c r="Q2752" s="4">
        <f>VLOOKUP(I2752,BaseModelo!$A$2:$E$5075,3)</f>
        <v>132</v>
      </c>
      <c r="R2752" s="4">
        <f t="shared" si="840"/>
        <v>32283000</v>
      </c>
      <c r="S2752" s="16">
        <f t="shared" si="841"/>
        <v>2.4780844407273179E-4</v>
      </c>
      <c r="T2752" s="4">
        <f t="shared" si="852"/>
        <v>3.5188799058327912E-2</v>
      </c>
      <c r="U2752" s="4">
        <f t="shared" si="853"/>
        <v>3.5188799058327919E-2</v>
      </c>
      <c r="V2752" s="6">
        <f t="shared" si="842"/>
        <v>0</v>
      </c>
      <c r="W2752" s="16" t="str">
        <f t="shared" si="843"/>
        <v/>
      </c>
      <c r="X2752" s="4" t="str">
        <f t="shared" si="854"/>
        <v/>
      </c>
      <c r="Y2752" s="4" t="str">
        <f t="shared" si="844"/>
        <v/>
      </c>
      <c r="Z2752" s="4">
        <f t="shared" si="845"/>
        <v>5836000</v>
      </c>
      <c r="AA2752" s="16">
        <f t="shared" si="846"/>
        <v>1.3708019191226869E-3</v>
      </c>
      <c r="AB2752" s="15">
        <f t="shared" si="855"/>
        <v>0.19465387251542154</v>
      </c>
      <c r="AC2752" s="15">
        <f t="shared" si="856"/>
        <v>0.19465387251542157</v>
      </c>
      <c r="AD2752" s="4">
        <v>163159</v>
      </c>
      <c r="AE2752" s="26">
        <v>2013.74</v>
      </c>
      <c r="AF2752" s="26">
        <v>2013.74</v>
      </c>
      <c r="AG2752" s="4">
        <f t="shared" si="857"/>
        <v>2254000</v>
      </c>
      <c r="AH2752" s="16">
        <f t="shared" si="847"/>
        <v>3.5492457852706301E-3</v>
      </c>
      <c r="AI2752" s="15">
        <f t="shared" si="848"/>
        <v>0.50399290150842946</v>
      </c>
      <c r="AJ2752" s="15">
        <f t="shared" si="849"/>
        <v>0.50399290150842957</v>
      </c>
      <c r="AK2752" s="4">
        <f t="shared" si="850"/>
        <v>15073000</v>
      </c>
      <c r="AL2752" s="27">
        <f t="shared" si="851"/>
        <v>5.3075034830491602E-4</v>
      </c>
      <c r="AM2752" s="15">
        <f t="shared" si="858"/>
        <v>7.5366549459298077E-2</v>
      </c>
      <c r="AN2752" s="15">
        <f t="shared" si="859"/>
        <v>1.8676467356639244E-5</v>
      </c>
    </row>
    <row r="2753" spans="1:40" x14ac:dyDescent="0.2">
      <c r="A2753" s="4" t="s">
        <v>4627</v>
      </c>
      <c r="B2753" s="3" t="s">
        <v>17</v>
      </c>
      <c r="C2753" s="6">
        <v>163159</v>
      </c>
      <c r="D2753" s="3" t="s">
        <v>651</v>
      </c>
      <c r="E2753" s="6">
        <v>163165</v>
      </c>
      <c r="F2753" s="3" t="s">
        <v>3600</v>
      </c>
      <c r="G2753" s="8">
        <v>20000</v>
      </c>
      <c r="H2753" s="6">
        <v>137</v>
      </c>
      <c r="I2753" s="6">
        <v>162625</v>
      </c>
      <c r="J2753" s="13">
        <v>45169</v>
      </c>
      <c r="K2753" s="9">
        <v>20000</v>
      </c>
      <c r="L2753" s="4" t="s">
        <v>4627</v>
      </c>
      <c r="M2753" s="4" t="s">
        <v>4632</v>
      </c>
      <c r="N2753" s="4">
        <f>VLOOKUP(I2753,BaseModelo!$A$2:$E$5075,5)</f>
        <v>9</v>
      </c>
      <c r="P2753" s="15">
        <v>122</v>
      </c>
      <c r="Q2753" s="4">
        <f>VLOOKUP(I2753,BaseModelo!$A$2:$E$5075,3)</f>
        <v>147</v>
      </c>
      <c r="R2753" s="4">
        <f t="shared" si="840"/>
        <v>32283000</v>
      </c>
      <c r="S2753" s="16">
        <f t="shared" si="841"/>
        <v>6.1952111018182942E-4</v>
      </c>
      <c r="T2753" s="4">
        <f t="shared" si="852"/>
        <v>8.4874392094910628E-2</v>
      </c>
      <c r="U2753" s="4">
        <f t="shared" si="853"/>
        <v>7.5581575442183191E-2</v>
      </c>
      <c r="V2753" s="6">
        <f t="shared" si="842"/>
        <v>0</v>
      </c>
      <c r="W2753" s="16" t="str">
        <f t="shared" si="843"/>
        <v/>
      </c>
      <c r="X2753" s="4" t="str">
        <f t="shared" si="854"/>
        <v/>
      </c>
      <c r="Y2753" s="4" t="str">
        <f t="shared" si="844"/>
        <v/>
      </c>
      <c r="Z2753" s="4">
        <f t="shared" si="845"/>
        <v>5305000</v>
      </c>
      <c r="AA2753" s="16">
        <f t="shared" si="846"/>
        <v>3.770028275212064E-3</v>
      </c>
      <c r="AB2753" s="15">
        <f t="shared" si="855"/>
        <v>0.51649387370405275</v>
      </c>
      <c r="AC2753" s="15">
        <f t="shared" si="856"/>
        <v>0.4599434495758718</v>
      </c>
      <c r="AD2753" s="4">
        <v>163159</v>
      </c>
      <c r="AE2753" s="26">
        <v>4827.46</v>
      </c>
      <c r="AF2753" s="26">
        <v>4827.46</v>
      </c>
      <c r="AG2753" s="4">
        <f t="shared" si="857"/>
        <v>2114000</v>
      </c>
      <c r="AH2753" s="16">
        <f t="shared" si="847"/>
        <v>9.4607379375591296E-3</v>
      </c>
      <c r="AI2753" s="15">
        <f t="shared" si="848"/>
        <v>1.2961210974456008</v>
      </c>
      <c r="AJ2753" s="15">
        <f t="shared" si="849"/>
        <v>1.1542100283822139</v>
      </c>
      <c r="AK2753" s="4">
        <f t="shared" si="850"/>
        <v>15073000</v>
      </c>
      <c r="AL2753" s="27">
        <f t="shared" si="851"/>
        <v>1.3268758707622901E-3</v>
      </c>
      <c r="AM2753" s="15">
        <f t="shared" si="858"/>
        <v>0.18178199429443376</v>
      </c>
      <c r="AN2753" s="15">
        <f t="shared" si="859"/>
        <v>1.0028736872843255E-4</v>
      </c>
    </row>
    <row r="2754" spans="1:40" x14ac:dyDescent="0.2">
      <c r="A2754" s="4" t="s">
        <v>4627</v>
      </c>
      <c r="B2754" s="3" t="s">
        <v>17</v>
      </c>
      <c r="C2754" s="6">
        <v>163159</v>
      </c>
      <c r="D2754" s="3" t="s">
        <v>651</v>
      </c>
      <c r="E2754" s="6">
        <v>163166</v>
      </c>
      <c r="F2754" s="3" t="s">
        <v>3601</v>
      </c>
      <c r="G2754" s="8">
        <v>6000</v>
      </c>
      <c r="H2754" s="6">
        <v>142</v>
      </c>
      <c r="I2754" s="6">
        <v>162626</v>
      </c>
      <c r="J2754" s="13">
        <v>45169</v>
      </c>
      <c r="K2754" s="9">
        <v>6000</v>
      </c>
      <c r="L2754" s="4" t="s">
        <v>4627</v>
      </c>
      <c r="M2754" s="4" t="s">
        <v>4632</v>
      </c>
      <c r="N2754" s="4">
        <f>VLOOKUP(I2754,BaseModelo!$A$2:$E$5075,5)</f>
        <v>9</v>
      </c>
      <c r="P2754" s="15">
        <v>142.00000000000003</v>
      </c>
      <c r="Q2754" s="4">
        <f>VLOOKUP(I2754,BaseModelo!$A$2:$E$5075,3)</f>
        <v>147</v>
      </c>
      <c r="R2754" s="4">
        <f t="shared" ref="R2754:R2817" si="860">SUMIFS($G:$G,$M:$M,M2754)</f>
        <v>32283000</v>
      </c>
      <c r="S2754" s="16">
        <f t="shared" ref="S2754:S2817" si="861">G2754/R2754</f>
        <v>1.8585633305454884E-4</v>
      </c>
      <c r="T2754" s="4">
        <f t="shared" si="852"/>
        <v>2.6391599293745936E-2</v>
      </c>
      <c r="U2754" s="4">
        <f t="shared" si="853"/>
        <v>2.6391599293745942E-2</v>
      </c>
      <c r="V2754" s="6">
        <f t="shared" ref="V2754:V2817" si="862">SUMIFS($G:$G,$O:$O,O2754)</f>
        <v>0</v>
      </c>
      <c r="W2754" s="16" t="str">
        <f t="shared" ref="W2754:W2817" si="863">IFERROR(G2754/V2754,"")</f>
        <v/>
      </c>
      <c r="X2754" s="4" t="str">
        <f t="shared" si="854"/>
        <v/>
      </c>
      <c r="Y2754" s="4" t="str">
        <f t="shared" ref="Y2754:Y2817" si="864">IFERROR(W2754*P2754,"")</f>
        <v/>
      </c>
      <c r="Z2754" s="4">
        <f t="shared" ref="Z2754:Z2817" si="865">SUMIFS($G:$G,$N:$N,N2754)</f>
        <v>5305000</v>
      </c>
      <c r="AA2754" s="16">
        <f t="shared" ref="AA2754:AA2817" si="866">IFERROR(G2754/Z2754,"")</f>
        <v>1.1310084825636192E-3</v>
      </c>
      <c r="AB2754" s="15">
        <f t="shared" si="855"/>
        <v>0.16060320452403393</v>
      </c>
      <c r="AC2754" s="15">
        <f t="shared" si="856"/>
        <v>0.16060320452403395</v>
      </c>
      <c r="AD2754" s="4">
        <v>163159</v>
      </c>
      <c r="AE2754" s="26">
        <v>1503.37</v>
      </c>
      <c r="AF2754" s="26">
        <v>1503.37</v>
      </c>
      <c r="AG2754" s="4">
        <f t="shared" si="857"/>
        <v>2114000</v>
      </c>
      <c r="AH2754" s="16">
        <f t="shared" ref="AH2754:AH2817" si="867">IFERROR($G2754/AG2754,"")</f>
        <v>2.8382213812677389E-3</v>
      </c>
      <c r="AI2754" s="15">
        <f t="shared" ref="AI2754:AI2817" si="868">IFERROR(AH2754*H2754,"")</f>
        <v>0.4030274361400189</v>
      </c>
      <c r="AJ2754" s="15">
        <f t="shared" ref="AJ2754:AJ2817" si="869">IFERROR(AH2754*P2754,"")</f>
        <v>0.40302743614001901</v>
      </c>
      <c r="AK2754" s="4">
        <f t="shared" ref="AK2754:AK2817" si="870">SUMIFS($G:$G,$A:$A,$A2754,$M:$M,$M2754)</f>
        <v>15073000</v>
      </c>
      <c r="AL2754" s="27">
        <f t="shared" ref="AL2754:AL2817" si="871">IFERROR($G2754/AK2754,"")</f>
        <v>3.9806276122868704E-4</v>
      </c>
      <c r="AM2754" s="15">
        <f t="shared" si="858"/>
        <v>5.6524912094473558E-2</v>
      </c>
      <c r="AN2754" s="15">
        <f t="shared" si="859"/>
        <v>1.0505512888109577E-5</v>
      </c>
    </row>
    <row r="2755" spans="1:40" x14ac:dyDescent="0.2">
      <c r="A2755" s="4" t="s">
        <v>4627</v>
      </c>
      <c r="B2755" s="3" t="s">
        <v>17</v>
      </c>
      <c r="C2755" s="6">
        <v>163159</v>
      </c>
      <c r="D2755" s="3" t="s">
        <v>651</v>
      </c>
      <c r="E2755" s="6">
        <v>163167</v>
      </c>
      <c r="F2755" s="3" t="s">
        <v>3602</v>
      </c>
      <c r="G2755" s="8">
        <v>8000</v>
      </c>
      <c r="H2755" s="6">
        <v>142</v>
      </c>
      <c r="I2755" s="6">
        <v>162634</v>
      </c>
      <c r="J2755" s="13">
        <v>45169</v>
      </c>
      <c r="K2755" s="9">
        <v>8000</v>
      </c>
      <c r="L2755" s="4" t="s">
        <v>4627</v>
      </c>
      <c r="M2755" s="4" t="s">
        <v>4632</v>
      </c>
      <c r="N2755" s="4">
        <f>VLOOKUP(I2755,BaseModelo!$A$2:$E$5075,5)</f>
        <v>8</v>
      </c>
      <c r="P2755" s="15">
        <v>142.00000000000003</v>
      </c>
      <c r="Q2755" s="4">
        <f>VLOOKUP(I2755,BaseModelo!$A$2:$E$5075,3)</f>
        <v>132</v>
      </c>
      <c r="R2755" s="4">
        <f t="shared" si="860"/>
        <v>32283000</v>
      </c>
      <c r="S2755" s="16">
        <f t="shared" si="861"/>
        <v>2.4780844407273179E-4</v>
      </c>
      <c r="T2755" s="4">
        <f t="shared" ref="T2755:T2818" si="872">S2755*H2755</f>
        <v>3.5188799058327912E-2</v>
      </c>
      <c r="U2755" s="4">
        <f t="shared" ref="U2755:U2818" si="873">S2755*P2755</f>
        <v>3.5188799058327919E-2</v>
      </c>
      <c r="V2755" s="6">
        <f t="shared" si="862"/>
        <v>0</v>
      </c>
      <c r="W2755" s="16" t="str">
        <f t="shared" si="863"/>
        <v/>
      </c>
      <c r="X2755" s="4" t="str">
        <f t="shared" ref="X2755:X2818" si="874">IFERROR(W2755*H2755,"")</f>
        <v/>
      </c>
      <c r="Y2755" s="4" t="str">
        <f t="shared" si="864"/>
        <v/>
      </c>
      <c r="Z2755" s="4">
        <f t="shared" si="865"/>
        <v>5836000</v>
      </c>
      <c r="AA2755" s="16">
        <f t="shared" si="866"/>
        <v>1.3708019191226869E-3</v>
      </c>
      <c r="AB2755" s="15">
        <f t="shared" ref="AB2755:AB2818" si="875">IFERROR(AA2755*H2755,"")</f>
        <v>0.19465387251542154</v>
      </c>
      <c r="AC2755" s="15">
        <f t="shared" ref="AC2755:AC2818" si="876">IFERROR(AA2755*P2755,"")</f>
        <v>0.19465387251542157</v>
      </c>
      <c r="AD2755" s="4">
        <v>163159</v>
      </c>
      <c r="AE2755" s="26">
        <v>2013.74</v>
      </c>
      <c r="AF2755" s="26">
        <v>2013.74</v>
      </c>
      <c r="AG2755" s="4">
        <f t="shared" ref="AG2755:AG2818" si="877">SUMIFS($G:$G,$N:$N,$N2755,$A:$A,$A2755)</f>
        <v>2254000</v>
      </c>
      <c r="AH2755" s="16">
        <f t="shared" si="867"/>
        <v>3.5492457852706301E-3</v>
      </c>
      <c r="AI2755" s="15">
        <f t="shared" si="868"/>
        <v>0.50399290150842946</v>
      </c>
      <c r="AJ2755" s="15">
        <f t="shared" si="869"/>
        <v>0.50399290150842957</v>
      </c>
      <c r="AK2755" s="4">
        <f t="shared" si="870"/>
        <v>15073000</v>
      </c>
      <c r="AL2755" s="27">
        <f t="shared" si="871"/>
        <v>5.3075034830491602E-4</v>
      </c>
      <c r="AM2755" s="15">
        <f t="shared" ref="AM2755:AM2818" si="878">IFERROR(AL2755*H2755,"")</f>
        <v>7.5366549459298077E-2</v>
      </c>
      <c r="AN2755" s="15">
        <f t="shared" ref="AN2755:AN2818" si="879">IFERROR(AL2755*U2755,"")</f>
        <v>1.8676467356639244E-5</v>
      </c>
    </row>
    <row r="2756" spans="1:40" x14ac:dyDescent="0.2">
      <c r="A2756" s="4" t="s">
        <v>4628</v>
      </c>
      <c r="B2756" s="3" t="s">
        <v>13</v>
      </c>
      <c r="C2756" s="6">
        <v>163188</v>
      </c>
      <c r="D2756" s="3" t="s">
        <v>645</v>
      </c>
      <c r="E2756" s="6">
        <v>163189</v>
      </c>
      <c r="F2756" s="3" t="s">
        <v>3544</v>
      </c>
      <c r="G2756" s="8">
        <v>6000</v>
      </c>
      <c r="H2756" s="6">
        <v>122</v>
      </c>
      <c r="I2756" s="6">
        <v>162480</v>
      </c>
      <c r="J2756" s="13">
        <v>45169</v>
      </c>
      <c r="K2756" s="9">
        <v>6000</v>
      </c>
      <c r="L2756" s="4" t="s">
        <v>4628</v>
      </c>
      <c r="M2756" s="4" t="s">
        <v>4632</v>
      </c>
      <c r="N2756" s="4">
        <f>VLOOKUP(I2756,BaseModelo!$A$2:$E$5075,5)</f>
        <v>6</v>
      </c>
      <c r="P2756" s="15">
        <v>142.00000000000003</v>
      </c>
      <c r="Q2756" s="4">
        <f>VLOOKUP(I2756,BaseModelo!$A$2:$E$5075,3)</f>
        <v>115</v>
      </c>
      <c r="R2756" s="4">
        <f t="shared" si="860"/>
        <v>32283000</v>
      </c>
      <c r="S2756" s="16">
        <f t="shared" si="861"/>
        <v>1.8585633305454884E-4</v>
      </c>
      <c r="T2756" s="4">
        <f t="shared" si="872"/>
        <v>2.2674472632654957E-2</v>
      </c>
      <c r="U2756" s="4">
        <f t="shared" si="873"/>
        <v>2.6391599293745942E-2</v>
      </c>
      <c r="V2756" s="6">
        <f t="shared" si="862"/>
        <v>0</v>
      </c>
      <c r="W2756" s="16" t="str">
        <f t="shared" si="863"/>
        <v/>
      </c>
      <c r="X2756" s="4" t="str">
        <f t="shared" si="874"/>
        <v/>
      </c>
      <c r="Y2756" s="4" t="str">
        <f t="shared" si="864"/>
        <v/>
      </c>
      <c r="Z2756" s="4">
        <f t="shared" si="865"/>
        <v>4853000</v>
      </c>
      <c r="AA2756" s="16">
        <f t="shared" si="866"/>
        <v>1.2363486503193901E-3</v>
      </c>
      <c r="AB2756" s="15">
        <f t="shared" si="875"/>
        <v>0.1508345353389656</v>
      </c>
      <c r="AC2756" s="15">
        <f t="shared" si="876"/>
        <v>0.17556150834535342</v>
      </c>
      <c r="AD2756" s="4">
        <v>163188</v>
      </c>
      <c r="AE2756" s="26">
        <v>1282.8499999999999</v>
      </c>
      <c r="AF2756" s="26">
        <v>1282.8499999999999</v>
      </c>
      <c r="AG2756" s="4">
        <f t="shared" si="877"/>
        <v>2735000</v>
      </c>
      <c r="AH2756" s="16">
        <f t="shared" si="867"/>
        <v>2.1937842778793418E-3</v>
      </c>
      <c r="AI2756" s="15">
        <f t="shared" si="868"/>
        <v>0.26764168190127968</v>
      </c>
      <c r="AJ2756" s="15">
        <f t="shared" si="869"/>
        <v>0.3115173674588666</v>
      </c>
      <c r="AK2756" s="4">
        <f t="shared" si="870"/>
        <v>16319000</v>
      </c>
      <c r="AL2756" s="27">
        <f t="shared" si="871"/>
        <v>3.6766958759727926E-4</v>
      </c>
      <c r="AM2756" s="15">
        <f t="shared" si="878"/>
        <v>4.4855689686868067E-2</v>
      </c>
      <c r="AN2756" s="15">
        <f t="shared" si="879"/>
        <v>9.7033884283642175E-6</v>
      </c>
    </row>
    <row r="2757" spans="1:40" x14ac:dyDescent="0.2">
      <c r="A2757" s="4" t="s">
        <v>4628</v>
      </c>
      <c r="B2757" s="3" t="s">
        <v>13</v>
      </c>
      <c r="C2757" s="6">
        <v>163188</v>
      </c>
      <c r="D2757" s="3" t="s">
        <v>645</v>
      </c>
      <c r="E2757" s="6">
        <v>163190</v>
      </c>
      <c r="F2757" s="3" t="s">
        <v>3566</v>
      </c>
      <c r="G2757" s="8">
        <v>6000</v>
      </c>
      <c r="H2757" s="6">
        <v>122</v>
      </c>
      <c r="I2757" s="6">
        <v>162489</v>
      </c>
      <c r="J2757" s="13">
        <v>45169</v>
      </c>
      <c r="K2757" s="9">
        <v>6000</v>
      </c>
      <c r="L2757" s="4" t="s">
        <v>4628</v>
      </c>
      <c r="M2757" s="4" t="s">
        <v>4632</v>
      </c>
      <c r="N2757" s="4">
        <f>VLOOKUP(I2757,BaseModelo!$A$2:$E$5075,5)</f>
        <v>7</v>
      </c>
      <c r="P2757" s="15">
        <v>142.00000000000003</v>
      </c>
      <c r="Q2757" s="4">
        <f>VLOOKUP(I2757,BaseModelo!$A$2:$E$5075,3)</f>
        <v>127</v>
      </c>
      <c r="R2757" s="4">
        <f t="shared" si="860"/>
        <v>32283000</v>
      </c>
      <c r="S2757" s="16">
        <f t="shared" si="861"/>
        <v>1.8585633305454884E-4</v>
      </c>
      <c r="T2757" s="4">
        <f t="shared" si="872"/>
        <v>2.2674472632654957E-2</v>
      </c>
      <c r="U2757" s="4">
        <f t="shared" si="873"/>
        <v>2.6391599293745942E-2</v>
      </c>
      <c r="V2757" s="6">
        <f t="shared" si="862"/>
        <v>0</v>
      </c>
      <c r="W2757" s="16" t="str">
        <f t="shared" si="863"/>
        <v/>
      </c>
      <c r="X2757" s="4" t="str">
        <f t="shared" si="874"/>
        <v/>
      </c>
      <c r="Y2757" s="4" t="str">
        <f t="shared" si="864"/>
        <v/>
      </c>
      <c r="Z2757" s="4">
        <f t="shared" si="865"/>
        <v>4022000</v>
      </c>
      <c r="AA2757" s="16">
        <f t="shared" si="866"/>
        <v>1.4917951268025858E-3</v>
      </c>
      <c r="AB2757" s="15">
        <f t="shared" si="875"/>
        <v>0.18199900546991546</v>
      </c>
      <c r="AC2757" s="15">
        <f t="shared" si="876"/>
        <v>0.21183490800596722</v>
      </c>
      <c r="AD2757" s="4">
        <v>163188</v>
      </c>
      <c r="AE2757" s="26">
        <v>1282.8499999999999</v>
      </c>
      <c r="AF2757" s="26">
        <v>1282.8499999999999</v>
      </c>
      <c r="AG2757" s="4">
        <f t="shared" si="877"/>
        <v>2184000</v>
      </c>
      <c r="AH2757" s="16">
        <f t="shared" si="867"/>
        <v>2.7472527472527475E-3</v>
      </c>
      <c r="AI2757" s="15">
        <f t="shared" si="868"/>
        <v>0.3351648351648352</v>
      </c>
      <c r="AJ2757" s="15">
        <f t="shared" si="869"/>
        <v>0.39010989010989022</v>
      </c>
      <c r="AK2757" s="4">
        <f t="shared" si="870"/>
        <v>16319000</v>
      </c>
      <c r="AL2757" s="27">
        <f t="shared" si="871"/>
        <v>3.6766958759727926E-4</v>
      </c>
      <c r="AM2757" s="15">
        <f t="shared" si="878"/>
        <v>4.4855689686868067E-2</v>
      </c>
      <c r="AN2757" s="15">
        <f t="shared" si="879"/>
        <v>9.7033884283642175E-6</v>
      </c>
    </row>
    <row r="2758" spans="1:40" x14ac:dyDescent="0.2">
      <c r="A2758" s="4" t="s">
        <v>4628</v>
      </c>
      <c r="B2758" s="3" t="s">
        <v>13</v>
      </c>
      <c r="C2758" s="6">
        <v>163188</v>
      </c>
      <c r="D2758" s="3" t="s">
        <v>645</v>
      </c>
      <c r="E2758" s="6">
        <v>163191</v>
      </c>
      <c r="F2758" s="3" t="s">
        <v>3567</v>
      </c>
      <c r="G2758" s="8">
        <v>6000</v>
      </c>
      <c r="H2758" s="6">
        <v>142</v>
      </c>
      <c r="I2758" s="6">
        <v>162487</v>
      </c>
      <c r="J2758" s="13">
        <v>45169</v>
      </c>
      <c r="K2758" s="9">
        <v>6000</v>
      </c>
      <c r="L2758" s="4" t="s">
        <v>4628</v>
      </c>
      <c r="M2758" s="4" t="s">
        <v>4632</v>
      </c>
      <c r="N2758" s="4">
        <f>VLOOKUP(I2758,BaseModelo!$A$2:$E$5075,5)</f>
        <v>9</v>
      </c>
      <c r="P2758" s="15">
        <v>142.00000000000003</v>
      </c>
      <c r="Q2758" s="4">
        <f>VLOOKUP(I2758,BaseModelo!$A$2:$E$5075,3)</f>
        <v>147</v>
      </c>
      <c r="R2758" s="4">
        <f t="shared" si="860"/>
        <v>32283000</v>
      </c>
      <c r="S2758" s="16">
        <f t="shared" si="861"/>
        <v>1.8585633305454884E-4</v>
      </c>
      <c r="T2758" s="4">
        <f t="shared" si="872"/>
        <v>2.6391599293745936E-2</v>
      </c>
      <c r="U2758" s="4">
        <f t="shared" si="873"/>
        <v>2.6391599293745942E-2</v>
      </c>
      <c r="V2758" s="6">
        <f t="shared" si="862"/>
        <v>0</v>
      </c>
      <c r="W2758" s="16" t="str">
        <f t="shared" si="863"/>
        <v/>
      </c>
      <c r="X2758" s="4" t="str">
        <f t="shared" si="874"/>
        <v/>
      </c>
      <c r="Y2758" s="4" t="str">
        <f t="shared" si="864"/>
        <v/>
      </c>
      <c r="Z2758" s="4">
        <f t="shared" si="865"/>
        <v>5305000</v>
      </c>
      <c r="AA2758" s="16">
        <f t="shared" si="866"/>
        <v>1.1310084825636192E-3</v>
      </c>
      <c r="AB2758" s="15">
        <f t="shared" si="875"/>
        <v>0.16060320452403393</v>
      </c>
      <c r="AC2758" s="15">
        <f t="shared" si="876"/>
        <v>0.16060320452403395</v>
      </c>
      <c r="AD2758" s="4">
        <v>163188</v>
      </c>
      <c r="AE2758" s="26">
        <v>1503.37</v>
      </c>
      <c r="AF2758" s="26">
        <v>1503.37</v>
      </c>
      <c r="AG2758" s="4">
        <f t="shared" si="877"/>
        <v>3095000</v>
      </c>
      <c r="AH2758" s="16">
        <f t="shared" si="867"/>
        <v>1.9386106623586429E-3</v>
      </c>
      <c r="AI2758" s="15">
        <f t="shared" si="868"/>
        <v>0.27528271405492727</v>
      </c>
      <c r="AJ2758" s="15">
        <f t="shared" si="869"/>
        <v>0.27528271405492732</v>
      </c>
      <c r="AK2758" s="4">
        <f t="shared" si="870"/>
        <v>16319000</v>
      </c>
      <c r="AL2758" s="27">
        <f t="shared" si="871"/>
        <v>3.6766958759727926E-4</v>
      </c>
      <c r="AM2758" s="15">
        <f t="shared" si="878"/>
        <v>5.2209081438813656E-2</v>
      </c>
      <c r="AN2758" s="15">
        <f t="shared" si="879"/>
        <v>9.7033884283642175E-6</v>
      </c>
    </row>
    <row r="2759" spans="1:40" x14ac:dyDescent="0.2">
      <c r="A2759" s="4" t="s">
        <v>4628</v>
      </c>
      <c r="B2759" s="3" t="s">
        <v>13</v>
      </c>
      <c r="C2759" s="6">
        <v>163188</v>
      </c>
      <c r="D2759" s="3" t="s">
        <v>645</v>
      </c>
      <c r="E2759" s="6">
        <v>163192</v>
      </c>
      <c r="F2759" s="3" t="s">
        <v>3568</v>
      </c>
      <c r="G2759" s="8">
        <v>6000</v>
      </c>
      <c r="H2759" s="6">
        <v>122</v>
      </c>
      <c r="I2759" s="6">
        <v>162696</v>
      </c>
      <c r="J2759" s="13">
        <v>45169</v>
      </c>
      <c r="K2759" s="9">
        <v>6000</v>
      </c>
      <c r="L2759" s="4" t="s">
        <v>4628</v>
      </c>
      <c r="M2759" s="4" t="s">
        <v>4632</v>
      </c>
      <c r="N2759" s="4">
        <f>VLOOKUP(I2759,BaseModelo!$A$2:$E$5075,5)</f>
        <v>2</v>
      </c>
      <c r="P2759" s="15">
        <v>142.00000000000003</v>
      </c>
      <c r="Q2759" s="4">
        <f>VLOOKUP(I2759,BaseModelo!$A$2:$E$5075,3)</f>
        <v>100</v>
      </c>
      <c r="R2759" s="4">
        <f t="shared" si="860"/>
        <v>32283000</v>
      </c>
      <c r="S2759" s="16">
        <f t="shared" si="861"/>
        <v>1.8585633305454884E-4</v>
      </c>
      <c r="T2759" s="4">
        <f t="shared" si="872"/>
        <v>2.2674472632654957E-2</v>
      </c>
      <c r="U2759" s="4">
        <f t="shared" si="873"/>
        <v>2.6391599293745942E-2</v>
      </c>
      <c r="V2759" s="6">
        <f t="shared" si="862"/>
        <v>0</v>
      </c>
      <c r="W2759" s="16" t="str">
        <f t="shared" si="863"/>
        <v/>
      </c>
      <c r="X2759" s="4" t="str">
        <f t="shared" si="874"/>
        <v/>
      </c>
      <c r="Y2759" s="4" t="str">
        <f t="shared" si="864"/>
        <v/>
      </c>
      <c r="Z2759" s="4">
        <f t="shared" si="865"/>
        <v>1578000</v>
      </c>
      <c r="AA2759" s="16">
        <f t="shared" si="866"/>
        <v>3.8022813688212928E-3</v>
      </c>
      <c r="AB2759" s="15">
        <f t="shared" si="875"/>
        <v>0.46387832699619774</v>
      </c>
      <c r="AC2759" s="15">
        <f t="shared" si="876"/>
        <v>0.53992395437262364</v>
      </c>
      <c r="AD2759" s="4">
        <v>163188</v>
      </c>
      <c r="AE2759" s="26">
        <v>1282.8499999999999</v>
      </c>
      <c r="AF2759" s="26">
        <v>1282.8499999999999</v>
      </c>
      <c r="AG2759" s="4">
        <f t="shared" si="877"/>
        <v>832000</v>
      </c>
      <c r="AH2759" s="16">
        <f t="shared" si="867"/>
        <v>7.2115384615384619E-3</v>
      </c>
      <c r="AI2759" s="15">
        <f t="shared" si="868"/>
        <v>0.8798076923076924</v>
      </c>
      <c r="AJ2759" s="15">
        <f t="shared" si="869"/>
        <v>1.0240384615384619</v>
      </c>
      <c r="AK2759" s="4">
        <f t="shared" si="870"/>
        <v>16319000</v>
      </c>
      <c r="AL2759" s="27">
        <f t="shared" si="871"/>
        <v>3.6766958759727926E-4</v>
      </c>
      <c r="AM2759" s="15">
        <f t="shared" si="878"/>
        <v>4.4855689686868067E-2</v>
      </c>
      <c r="AN2759" s="15">
        <f t="shared" si="879"/>
        <v>9.7033884283642175E-6</v>
      </c>
    </row>
    <row r="2760" spans="1:40" x14ac:dyDescent="0.2">
      <c r="A2760" s="4" t="s">
        <v>4628</v>
      </c>
      <c r="B2760" s="3" t="s">
        <v>13</v>
      </c>
      <c r="C2760" s="6">
        <v>163188</v>
      </c>
      <c r="D2760" s="3" t="s">
        <v>645</v>
      </c>
      <c r="E2760" s="6">
        <v>163193</v>
      </c>
      <c r="F2760" s="3" t="s">
        <v>3569</v>
      </c>
      <c r="G2760" s="8">
        <v>6000</v>
      </c>
      <c r="H2760" s="6">
        <v>122</v>
      </c>
      <c r="I2760" s="6">
        <v>162488</v>
      </c>
      <c r="J2760" s="13">
        <v>45169</v>
      </c>
      <c r="K2760" s="9">
        <v>6000</v>
      </c>
      <c r="L2760" s="4" t="s">
        <v>4628</v>
      </c>
      <c r="M2760" s="4" t="s">
        <v>4632</v>
      </c>
      <c r="N2760" s="4">
        <f>VLOOKUP(I2760,BaseModelo!$A$2:$E$5075,5)</f>
        <v>10</v>
      </c>
      <c r="P2760" s="15">
        <v>142.00000000000003</v>
      </c>
      <c r="Q2760" s="4">
        <f>VLOOKUP(I2760,BaseModelo!$A$2:$E$5075,3)</f>
        <v>0</v>
      </c>
      <c r="R2760" s="4">
        <f t="shared" si="860"/>
        <v>32283000</v>
      </c>
      <c r="S2760" s="16">
        <f t="shared" si="861"/>
        <v>1.8585633305454884E-4</v>
      </c>
      <c r="T2760" s="4">
        <f t="shared" si="872"/>
        <v>2.2674472632654957E-2</v>
      </c>
      <c r="U2760" s="4">
        <f t="shared" si="873"/>
        <v>2.6391599293745942E-2</v>
      </c>
      <c r="V2760" s="6">
        <f t="shared" si="862"/>
        <v>0</v>
      </c>
      <c r="W2760" s="16" t="str">
        <f t="shared" si="863"/>
        <v/>
      </c>
      <c r="X2760" s="4" t="str">
        <f t="shared" si="874"/>
        <v/>
      </c>
      <c r="Y2760" s="4" t="str">
        <f t="shared" si="864"/>
        <v/>
      </c>
      <c r="Z2760" s="4">
        <f t="shared" si="865"/>
        <v>4121000</v>
      </c>
      <c r="AA2760" s="16">
        <f t="shared" si="866"/>
        <v>1.4559572919194371E-3</v>
      </c>
      <c r="AB2760" s="15">
        <f t="shared" si="875"/>
        <v>0.17762678961417133</v>
      </c>
      <c r="AC2760" s="15">
        <f t="shared" si="876"/>
        <v>0.20674593545256012</v>
      </c>
      <c r="AD2760" s="4">
        <v>163188</v>
      </c>
      <c r="AE2760" s="26">
        <v>1282.8499999999999</v>
      </c>
      <c r="AF2760" s="26">
        <v>1282.8499999999999</v>
      </c>
      <c r="AG2760" s="4">
        <f t="shared" si="877"/>
        <v>1846000</v>
      </c>
      <c r="AH2760" s="16">
        <f t="shared" si="867"/>
        <v>3.2502708559046588E-3</v>
      </c>
      <c r="AI2760" s="15">
        <f t="shared" si="868"/>
        <v>0.39653304442036835</v>
      </c>
      <c r="AJ2760" s="15">
        <f t="shared" si="869"/>
        <v>0.46153846153846162</v>
      </c>
      <c r="AK2760" s="4">
        <f t="shared" si="870"/>
        <v>16319000</v>
      </c>
      <c r="AL2760" s="27">
        <f t="shared" si="871"/>
        <v>3.6766958759727926E-4</v>
      </c>
      <c r="AM2760" s="15">
        <f t="shared" si="878"/>
        <v>4.4855689686868067E-2</v>
      </c>
      <c r="AN2760" s="15">
        <f t="shared" si="879"/>
        <v>9.7033884283642175E-6</v>
      </c>
    </row>
    <row r="2761" spans="1:40" x14ac:dyDescent="0.2">
      <c r="A2761" s="4" t="s">
        <v>4628</v>
      </c>
      <c r="B2761" s="3" t="s">
        <v>13</v>
      </c>
      <c r="C2761" s="6">
        <v>163188</v>
      </c>
      <c r="D2761" s="3" t="s">
        <v>645</v>
      </c>
      <c r="E2761" s="6">
        <v>163194</v>
      </c>
      <c r="F2761" s="3" t="s">
        <v>3570</v>
      </c>
      <c r="G2761" s="8">
        <v>18000</v>
      </c>
      <c r="H2761" s="6">
        <v>122</v>
      </c>
      <c r="I2761" s="6">
        <v>162490</v>
      </c>
      <c r="J2761" s="13">
        <v>45169</v>
      </c>
      <c r="K2761" s="9">
        <v>18000</v>
      </c>
      <c r="L2761" s="4" t="s">
        <v>4628</v>
      </c>
      <c r="M2761" s="4" t="s">
        <v>4632</v>
      </c>
      <c r="N2761" s="4">
        <f>VLOOKUP(I2761,BaseModelo!$A$2:$E$5075,5)</f>
        <v>7</v>
      </c>
      <c r="P2761" s="15">
        <v>122</v>
      </c>
      <c r="Q2761" s="4">
        <f>VLOOKUP(I2761,BaseModelo!$A$2:$E$5075,3)</f>
        <v>127</v>
      </c>
      <c r="R2761" s="4">
        <f t="shared" si="860"/>
        <v>32283000</v>
      </c>
      <c r="S2761" s="16">
        <f t="shared" si="861"/>
        <v>5.575689991636465E-4</v>
      </c>
      <c r="T2761" s="4">
        <f t="shared" si="872"/>
        <v>6.8023417897964872E-2</v>
      </c>
      <c r="U2761" s="4">
        <f t="shared" si="873"/>
        <v>6.8023417897964872E-2</v>
      </c>
      <c r="V2761" s="6">
        <f t="shared" si="862"/>
        <v>0</v>
      </c>
      <c r="W2761" s="16" t="str">
        <f t="shared" si="863"/>
        <v/>
      </c>
      <c r="X2761" s="4" t="str">
        <f t="shared" si="874"/>
        <v/>
      </c>
      <c r="Y2761" s="4" t="str">
        <f t="shared" si="864"/>
        <v/>
      </c>
      <c r="Z2761" s="4">
        <f t="shared" si="865"/>
        <v>4022000</v>
      </c>
      <c r="AA2761" s="16">
        <f t="shared" si="866"/>
        <v>4.4753853804077575E-3</v>
      </c>
      <c r="AB2761" s="15">
        <f t="shared" si="875"/>
        <v>0.54599701640974641</v>
      </c>
      <c r="AC2761" s="15">
        <f t="shared" si="876"/>
        <v>0.54599701640974641</v>
      </c>
      <c r="AD2761" s="4">
        <v>163188</v>
      </c>
      <c r="AE2761" s="26">
        <v>3834.4</v>
      </c>
      <c r="AF2761" s="26">
        <v>3834.4</v>
      </c>
      <c r="AG2761" s="4">
        <f t="shared" si="877"/>
        <v>2184000</v>
      </c>
      <c r="AH2761" s="16">
        <f t="shared" si="867"/>
        <v>8.241758241758242E-3</v>
      </c>
      <c r="AI2761" s="15">
        <f t="shared" si="868"/>
        <v>1.0054945054945055</v>
      </c>
      <c r="AJ2761" s="15">
        <f t="shared" si="869"/>
        <v>1.0054945054945055</v>
      </c>
      <c r="AK2761" s="4">
        <f t="shared" si="870"/>
        <v>16319000</v>
      </c>
      <c r="AL2761" s="27">
        <f t="shared" si="871"/>
        <v>1.1030087627918377E-3</v>
      </c>
      <c r="AM2761" s="15">
        <f t="shared" si="878"/>
        <v>0.1345670690606042</v>
      </c>
      <c r="AN2761" s="15">
        <f t="shared" si="879"/>
        <v>7.5030426016506379E-5</v>
      </c>
    </row>
    <row r="2762" spans="1:40" x14ac:dyDescent="0.2">
      <c r="A2762" s="4" t="s">
        <v>4628</v>
      </c>
      <c r="B2762" s="3" t="s">
        <v>12</v>
      </c>
      <c r="C2762" s="6">
        <v>163201</v>
      </c>
      <c r="D2762" s="3" t="s">
        <v>644</v>
      </c>
      <c r="E2762" s="6">
        <v>163204</v>
      </c>
      <c r="F2762" s="3" t="s">
        <v>3560</v>
      </c>
      <c r="G2762" s="8">
        <v>7000</v>
      </c>
      <c r="H2762" s="6">
        <v>142</v>
      </c>
      <c r="I2762" s="6">
        <v>162846</v>
      </c>
      <c r="J2762" s="13">
        <v>45169</v>
      </c>
      <c r="K2762" s="9">
        <v>7000</v>
      </c>
      <c r="L2762" s="4" t="s">
        <v>4628</v>
      </c>
      <c r="M2762" s="4" t="s">
        <v>4632</v>
      </c>
      <c r="N2762" s="4">
        <f>VLOOKUP(I2762,BaseModelo!$A$2:$E$5075,5)</f>
        <v>8</v>
      </c>
      <c r="P2762" s="15">
        <v>142.00000000000003</v>
      </c>
      <c r="Q2762" s="4">
        <f>VLOOKUP(I2762,BaseModelo!$A$2:$E$5075,3)</f>
        <v>132</v>
      </c>
      <c r="R2762" s="4">
        <f t="shared" si="860"/>
        <v>32283000</v>
      </c>
      <c r="S2762" s="16">
        <f t="shared" si="861"/>
        <v>2.168323885636403E-4</v>
      </c>
      <c r="T2762" s="4">
        <f t="shared" si="872"/>
        <v>3.0790199176036922E-2</v>
      </c>
      <c r="U2762" s="4">
        <f t="shared" si="873"/>
        <v>3.0790199176036929E-2</v>
      </c>
      <c r="V2762" s="6">
        <f t="shared" si="862"/>
        <v>0</v>
      </c>
      <c r="W2762" s="16" t="str">
        <f t="shared" si="863"/>
        <v/>
      </c>
      <c r="X2762" s="4" t="str">
        <f t="shared" si="874"/>
        <v/>
      </c>
      <c r="Y2762" s="4" t="str">
        <f t="shared" si="864"/>
        <v/>
      </c>
      <c r="Z2762" s="4">
        <f t="shared" si="865"/>
        <v>5836000</v>
      </c>
      <c r="AA2762" s="16">
        <f t="shared" si="866"/>
        <v>1.199451679232351E-3</v>
      </c>
      <c r="AB2762" s="15">
        <f t="shared" si="875"/>
        <v>0.17032213845099384</v>
      </c>
      <c r="AC2762" s="15">
        <f t="shared" si="876"/>
        <v>0.17032213845099387</v>
      </c>
      <c r="AD2762" s="4">
        <v>163201</v>
      </c>
      <c r="AE2762" s="26">
        <v>1758.65</v>
      </c>
      <c r="AF2762" s="26">
        <v>1758.65</v>
      </c>
      <c r="AG2762" s="4">
        <f t="shared" si="877"/>
        <v>3421000</v>
      </c>
      <c r="AH2762" s="16">
        <f t="shared" si="867"/>
        <v>2.0461853259280912E-3</v>
      </c>
      <c r="AI2762" s="15">
        <f t="shared" si="868"/>
        <v>0.29055831628178896</v>
      </c>
      <c r="AJ2762" s="15">
        <f t="shared" si="869"/>
        <v>0.29055831628178902</v>
      </c>
      <c r="AK2762" s="4">
        <f t="shared" si="870"/>
        <v>16319000</v>
      </c>
      <c r="AL2762" s="27">
        <f t="shared" si="871"/>
        <v>4.289478521968258E-4</v>
      </c>
      <c r="AM2762" s="15">
        <f t="shared" si="878"/>
        <v>6.0910595011949266E-2</v>
      </c>
      <c r="AN2762" s="15">
        <f t="shared" si="879"/>
        <v>1.3207389805273516E-5</v>
      </c>
    </row>
    <row r="2763" spans="1:40" x14ac:dyDescent="0.2">
      <c r="A2763" s="4" t="s">
        <v>4628</v>
      </c>
      <c r="B2763" s="3" t="s">
        <v>12</v>
      </c>
      <c r="C2763" s="6">
        <v>163201</v>
      </c>
      <c r="D2763" s="3" t="s">
        <v>644</v>
      </c>
      <c r="E2763" s="6">
        <v>163212</v>
      </c>
      <c r="F2763" s="3" t="s">
        <v>3561</v>
      </c>
      <c r="G2763" s="8">
        <v>7000</v>
      </c>
      <c r="H2763" s="6">
        <v>142</v>
      </c>
      <c r="I2763" s="6">
        <v>162730</v>
      </c>
      <c r="J2763" s="13">
        <v>45169</v>
      </c>
      <c r="K2763" s="9">
        <v>7000</v>
      </c>
      <c r="L2763" s="4" t="s">
        <v>4628</v>
      </c>
      <c r="M2763" s="4" t="s">
        <v>4632</v>
      </c>
      <c r="N2763" s="4">
        <f>VLOOKUP(I2763,BaseModelo!$A$2:$E$5075,5)</f>
        <v>9</v>
      </c>
      <c r="P2763" s="15">
        <v>142.00000000000003</v>
      </c>
      <c r="Q2763" s="4">
        <f>VLOOKUP(I2763,BaseModelo!$A$2:$E$5075,3)</f>
        <v>147</v>
      </c>
      <c r="R2763" s="4">
        <f t="shared" si="860"/>
        <v>32283000</v>
      </c>
      <c r="S2763" s="16">
        <f t="shared" si="861"/>
        <v>2.168323885636403E-4</v>
      </c>
      <c r="T2763" s="4">
        <f t="shared" si="872"/>
        <v>3.0790199176036922E-2</v>
      </c>
      <c r="U2763" s="4">
        <f t="shared" si="873"/>
        <v>3.0790199176036929E-2</v>
      </c>
      <c r="V2763" s="6">
        <f t="shared" si="862"/>
        <v>0</v>
      </c>
      <c r="W2763" s="16" t="str">
        <f t="shared" si="863"/>
        <v/>
      </c>
      <c r="X2763" s="4" t="str">
        <f t="shared" si="874"/>
        <v/>
      </c>
      <c r="Y2763" s="4" t="str">
        <f t="shared" si="864"/>
        <v/>
      </c>
      <c r="Z2763" s="4">
        <f t="shared" si="865"/>
        <v>5305000</v>
      </c>
      <c r="AA2763" s="16">
        <f t="shared" si="866"/>
        <v>1.3195098963242225E-3</v>
      </c>
      <c r="AB2763" s="15">
        <f t="shared" si="875"/>
        <v>0.18737040527803958</v>
      </c>
      <c r="AC2763" s="15">
        <f t="shared" si="876"/>
        <v>0.18737040527803964</v>
      </c>
      <c r="AD2763" s="4">
        <v>163201</v>
      </c>
      <c r="AE2763" s="26">
        <v>1758.65</v>
      </c>
      <c r="AF2763" s="26">
        <v>1758.65</v>
      </c>
      <c r="AG2763" s="4">
        <f t="shared" si="877"/>
        <v>3095000</v>
      </c>
      <c r="AH2763" s="16">
        <f t="shared" si="867"/>
        <v>2.2617124394184169E-3</v>
      </c>
      <c r="AI2763" s="15">
        <f t="shared" si="868"/>
        <v>0.32116316639741521</v>
      </c>
      <c r="AJ2763" s="15">
        <f t="shared" si="869"/>
        <v>0.32116316639741527</v>
      </c>
      <c r="AK2763" s="4">
        <f t="shared" si="870"/>
        <v>16319000</v>
      </c>
      <c r="AL2763" s="27">
        <f t="shared" si="871"/>
        <v>4.289478521968258E-4</v>
      </c>
      <c r="AM2763" s="15">
        <f t="shared" si="878"/>
        <v>6.0910595011949266E-2</v>
      </c>
      <c r="AN2763" s="15">
        <f t="shared" si="879"/>
        <v>1.3207389805273516E-5</v>
      </c>
    </row>
    <row r="2764" spans="1:40" x14ac:dyDescent="0.2">
      <c r="A2764" s="4" t="s">
        <v>4628</v>
      </c>
      <c r="B2764" s="3" t="s">
        <v>12</v>
      </c>
      <c r="C2764" s="6">
        <v>163201</v>
      </c>
      <c r="D2764" s="3" t="s">
        <v>644</v>
      </c>
      <c r="E2764" s="6">
        <v>163213</v>
      </c>
      <c r="F2764" s="3" t="s">
        <v>3562</v>
      </c>
      <c r="G2764" s="8">
        <v>7000</v>
      </c>
      <c r="H2764" s="6">
        <v>142</v>
      </c>
      <c r="I2764" s="6">
        <v>162940</v>
      </c>
      <c r="J2764" s="13">
        <v>45169</v>
      </c>
      <c r="K2764" s="9">
        <v>7000</v>
      </c>
      <c r="L2764" s="4" t="s">
        <v>4628</v>
      </c>
      <c r="M2764" s="4" t="s">
        <v>4632</v>
      </c>
      <c r="N2764" s="4">
        <f>VLOOKUP(I2764,BaseModelo!$A$2:$E$5075,5)</f>
        <v>10</v>
      </c>
      <c r="P2764" s="15">
        <v>142.00000000000003</v>
      </c>
      <c r="Q2764" s="4">
        <f>VLOOKUP(I2764,BaseModelo!$A$2:$E$5075,3)</f>
        <v>0</v>
      </c>
      <c r="R2764" s="4">
        <f t="shared" si="860"/>
        <v>32283000</v>
      </c>
      <c r="S2764" s="16">
        <f t="shared" si="861"/>
        <v>2.168323885636403E-4</v>
      </c>
      <c r="T2764" s="4">
        <f t="shared" si="872"/>
        <v>3.0790199176036922E-2</v>
      </c>
      <c r="U2764" s="4">
        <f t="shared" si="873"/>
        <v>3.0790199176036929E-2</v>
      </c>
      <c r="V2764" s="6">
        <f t="shared" si="862"/>
        <v>0</v>
      </c>
      <c r="W2764" s="16" t="str">
        <f t="shared" si="863"/>
        <v/>
      </c>
      <c r="X2764" s="4" t="str">
        <f t="shared" si="874"/>
        <v/>
      </c>
      <c r="Y2764" s="4" t="str">
        <f t="shared" si="864"/>
        <v/>
      </c>
      <c r="Z2764" s="4">
        <f t="shared" si="865"/>
        <v>4121000</v>
      </c>
      <c r="AA2764" s="16">
        <f t="shared" si="866"/>
        <v>1.6986168405726766E-3</v>
      </c>
      <c r="AB2764" s="15">
        <f t="shared" si="875"/>
        <v>0.24120359136132008</v>
      </c>
      <c r="AC2764" s="15">
        <f t="shared" si="876"/>
        <v>0.24120359136132014</v>
      </c>
      <c r="AD2764" s="4">
        <v>163201</v>
      </c>
      <c r="AE2764" s="26">
        <v>1758.65</v>
      </c>
      <c r="AF2764" s="26">
        <v>1758.65</v>
      </c>
      <c r="AG2764" s="4">
        <f t="shared" si="877"/>
        <v>1846000</v>
      </c>
      <c r="AH2764" s="16">
        <f t="shared" si="867"/>
        <v>3.791982665222102E-3</v>
      </c>
      <c r="AI2764" s="15">
        <f t="shared" si="868"/>
        <v>0.53846153846153844</v>
      </c>
      <c r="AJ2764" s="15">
        <f t="shared" si="869"/>
        <v>0.53846153846153855</v>
      </c>
      <c r="AK2764" s="4">
        <f t="shared" si="870"/>
        <v>16319000</v>
      </c>
      <c r="AL2764" s="27">
        <f t="shared" si="871"/>
        <v>4.289478521968258E-4</v>
      </c>
      <c r="AM2764" s="15">
        <f t="shared" si="878"/>
        <v>6.0910595011949266E-2</v>
      </c>
      <c r="AN2764" s="15">
        <f t="shared" si="879"/>
        <v>1.3207389805273516E-5</v>
      </c>
    </row>
    <row r="2765" spans="1:40" x14ac:dyDescent="0.2">
      <c r="A2765" s="4" t="s">
        <v>4628</v>
      </c>
      <c r="B2765" s="3" t="s">
        <v>15</v>
      </c>
      <c r="C2765" s="6">
        <v>163216</v>
      </c>
      <c r="D2765" s="3" t="s">
        <v>420</v>
      </c>
      <c r="E2765" s="6">
        <v>163222</v>
      </c>
      <c r="F2765" s="3" t="s">
        <v>3576</v>
      </c>
      <c r="G2765" s="8">
        <v>10000</v>
      </c>
      <c r="H2765" s="6">
        <v>142</v>
      </c>
      <c r="I2765" s="6">
        <v>163049</v>
      </c>
      <c r="J2765" s="13">
        <v>45169</v>
      </c>
      <c r="K2765" s="9">
        <v>10000</v>
      </c>
      <c r="L2765" s="4" t="s">
        <v>4628</v>
      </c>
      <c r="M2765" s="4" t="s">
        <v>4632</v>
      </c>
      <c r="N2765" s="4">
        <f>VLOOKUP(I2765,BaseModelo!$A$2:$E$5075,5)</f>
        <v>8</v>
      </c>
      <c r="P2765" s="15">
        <v>142.00000000000003</v>
      </c>
      <c r="Q2765" s="4">
        <f>VLOOKUP(I2765,BaseModelo!$A$2:$E$5075,3)</f>
        <v>132</v>
      </c>
      <c r="R2765" s="4">
        <f t="shared" si="860"/>
        <v>32283000</v>
      </c>
      <c r="S2765" s="16">
        <f t="shared" si="861"/>
        <v>3.0976055509091471E-4</v>
      </c>
      <c r="T2765" s="4">
        <f t="shared" si="872"/>
        <v>4.3985998822909891E-2</v>
      </c>
      <c r="U2765" s="4">
        <f t="shared" si="873"/>
        <v>4.3985998822909898E-2</v>
      </c>
      <c r="V2765" s="6">
        <f t="shared" si="862"/>
        <v>0</v>
      </c>
      <c r="W2765" s="16" t="str">
        <f t="shared" si="863"/>
        <v/>
      </c>
      <c r="X2765" s="4" t="str">
        <f t="shared" si="874"/>
        <v/>
      </c>
      <c r="Y2765" s="4" t="str">
        <f t="shared" si="864"/>
        <v/>
      </c>
      <c r="Z2765" s="4">
        <f t="shared" si="865"/>
        <v>5836000</v>
      </c>
      <c r="AA2765" s="16">
        <f t="shared" si="866"/>
        <v>1.7135023989033585E-3</v>
      </c>
      <c r="AB2765" s="15">
        <f t="shared" si="875"/>
        <v>0.2433173406442769</v>
      </c>
      <c r="AC2765" s="15">
        <f t="shared" si="876"/>
        <v>0.24331734064427696</v>
      </c>
      <c r="AD2765" s="4">
        <v>163216</v>
      </c>
      <c r="AE2765" s="26">
        <v>2510.34</v>
      </c>
      <c r="AF2765" s="26">
        <v>2510.34</v>
      </c>
      <c r="AG2765" s="4">
        <f t="shared" si="877"/>
        <v>3421000</v>
      </c>
      <c r="AH2765" s="16">
        <f t="shared" si="867"/>
        <v>2.9231218941829875E-3</v>
      </c>
      <c r="AI2765" s="15">
        <f t="shared" si="868"/>
        <v>0.41508330897398421</v>
      </c>
      <c r="AJ2765" s="15">
        <f t="shared" si="869"/>
        <v>0.41508330897398432</v>
      </c>
      <c r="AK2765" s="4">
        <f t="shared" si="870"/>
        <v>16319000</v>
      </c>
      <c r="AL2765" s="27">
        <f t="shared" si="871"/>
        <v>6.1278264599546543E-4</v>
      </c>
      <c r="AM2765" s="15">
        <f t="shared" si="878"/>
        <v>8.7015135731356094E-2</v>
      </c>
      <c r="AN2765" s="15">
        <f t="shared" si="879"/>
        <v>2.6953856745456156E-5</v>
      </c>
    </row>
    <row r="2766" spans="1:40" x14ac:dyDescent="0.2">
      <c r="A2766" s="4" t="s">
        <v>4627</v>
      </c>
      <c r="B2766" s="3" t="s">
        <v>3</v>
      </c>
      <c r="C2766" s="6">
        <v>163224</v>
      </c>
      <c r="D2766" s="3" t="s">
        <v>649</v>
      </c>
      <c r="E2766" s="6">
        <v>163321</v>
      </c>
      <c r="F2766" s="3" t="s">
        <v>3594</v>
      </c>
      <c r="G2766" s="8">
        <v>8000</v>
      </c>
      <c r="H2766" s="6">
        <v>142</v>
      </c>
      <c r="I2766" s="6">
        <v>160459</v>
      </c>
      <c r="J2766" s="13">
        <v>45169</v>
      </c>
      <c r="K2766" s="9">
        <v>718.69985027086454</v>
      </c>
      <c r="L2766" s="4" t="s">
        <v>4627</v>
      </c>
      <c r="M2766" s="4" t="s">
        <v>4632</v>
      </c>
      <c r="N2766" s="4">
        <f>VLOOKUP(I2766,BaseModelo!$A$2:$E$5075,5)</f>
        <v>10</v>
      </c>
      <c r="P2766" s="15">
        <v>142.00000000000003</v>
      </c>
      <c r="Q2766" s="4">
        <f>VLOOKUP(I2766,BaseModelo!$A$2:$E$5075,3)</f>
        <v>0</v>
      </c>
      <c r="R2766" s="4">
        <f t="shared" si="860"/>
        <v>32283000</v>
      </c>
      <c r="S2766" s="16">
        <f t="shared" si="861"/>
        <v>2.4780844407273179E-4</v>
      </c>
      <c r="T2766" s="4">
        <f t="shared" si="872"/>
        <v>3.5188799058327912E-2</v>
      </c>
      <c r="U2766" s="4">
        <f t="shared" si="873"/>
        <v>3.5188799058327919E-2</v>
      </c>
      <c r="V2766" s="6">
        <f t="shared" si="862"/>
        <v>0</v>
      </c>
      <c r="W2766" s="16" t="str">
        <f t="shared" si="863"/>
        <v/>
      </c>
      <c r="X2766" s="4" t="str">
        <f t="shared" si="874"/>
        <v/>
      </c>
      <c r="Y2766" s="4" t="str">
        <f t="shared" si="864"/>
        <v/>
      </c>
      <c r="Z2766" s="4">
        <f t="shared" si="865"/>
        <v>4121000</v>
      </c>
      <c r="AA2766" s="16">
        <f t="shared" si="866"/>
        <v>1.9412763892259161E-3</v>
      </c>
      <c r="AB2766" s="15">
        <f t="shared" si="875"/>
        <v>0.27566124727008007</v>
      </c>
      <c r="AC2766" s="15">
        <f t="shared" si="876"/>
        <v>0.27566124727008012</v>
      </c>
      <c r="AD2766" s="4">
        <v>163224</v>
      </c>
      <c r="AE2766" s="26">
        <v>2013.74</v>
      </c>
      <c r="AF2766" s="26">
        <v>51.54696606789885</v>
      </c>
      <c r="AG2766" s="4">
        <f t="shared" si="877"/>
        <v>2105000</v>
      </c>
      <c r="AH2766" s="16">
        <f t="shared" si="867"/>
        <v>3.8004750593824228E-3</v>
      </c>
      <c r="AI2766" s="15">
        <f t="shared" si="868"/>
        <v>0.53966745843230401</v>
      </c>
      <c r="AJ2766" s="15">
        <f t="shared" si="869"/>
        <v>0.53966745843230413</v>
      </c>
      <c r="AK2766" s="4">
        <f t="shared" si="870"/>
        <v>15073000</v>
      </c>
      <c r="AL2766" s="27">
        <f t="shared" si="871"/>
        <v>5.3075034830491602E-4</v>
      </c>
      <c r="AM2766" s="15">
        <f t="shared" si="878"/>
        <v>7.5366549459298077E-2</v>
      </c>
      <c r="AN2766" s="15">
        <f t="shared" si="879"/>
        <v>1.8676467356639244E-5</v>
      </c>
    </row>
    <row r="2767" spans="1:40" x14ac:dyDescent="0.2">
      <c r="A2767" s="4" t="s">
        <v>4627</v>
      </c>
      <c r="B2767" s="3" t="s">
        <v>3</v>
      </c>
      <c r="C2767" s="6">
        <v>163224</v>
      </c>
      <c r="D2767" s="3" t="s">
        <v>649</v>
      </c>
      <c r="E2767" s="6">
        <v>163322</v>
      </c>
      <c r="F2767" s="3" t="s">
        <v>3595</v>
      </c>
      <c r="G2767" s="8">
        <v>8000</v>
      </c>
      <c r="H2767" s="6">
        <v>142</v>
      </c>
      <c r="I2767" s="6">
        <v>161843</v>
      </c>
      <c r="J2767" s="13">
        <v>45169</v>
      </c>
      <c r="K2767" s="9">
        <v>718.69985027086454</v>
      </c>
      <c r="L2767" s="4" t="s">
        <v>4627</v>
      </c>
      <c r="M2767" s="4" t="s">
        <v>4632</v>
      </c>
      <c r="N2767" s="4">
        <f>VLOOKUP(I2767,BaseModelo!$A$2:$E$5075,5)</f>
        <v>2</v>
      </c>
      <c r="P2767" s="15">
        <v>142.00000000000003</v>
      </c>
      <c r="Q2767" s="4">
        <f>VLOOKUP(I2767,BaseModelo!$A$2:$E$5075,3)</f>
        <v>100</v>
      </c>
      <c r="R2767" s="4">
        <f t="shared" si="860"/>
        <v>32283000</v>
      </c>
      <c r="S2767" s="16">
        <f t="shared" si="861"/>
        <v>2.4780844407273179E-4</v>
      </c>
      <c r="T2767" s="4">
        <f t="shared" si="872"/>
        <v>3.5188799058327912E-2</v>
      </c>
      <c r="U2767" s="4">
        <f t="shared" si="873"/>
        <v>3.5188799058327919E-2</v>
      </c>
      <c r="V2767" s="6">
        <f t="shared" si="862"/>
        <v>0</v>
      </c>
      <c r="W2767" s="16" t="str">
        <f t="shared" si="863"/>
        <v/>
      </c>
      <c r="X2767" s="4" t="str">
        <f t="shared" si="874"/>
        <v/>
      </c>
      <c r="Y2767" s="4" t="str">
        <f t="shared" si="864"/>
        <v/>
      </c>
      <c r="Z2767" s="4">
        <f t="shared" si="865"/>
        <v>1578000</v>
      </c>
      <c r="AA2767" s="16">
        <f t="shared" si="866"/>
        <v>5.0697084917617234E-3</v>
      </c>
      <c r="AB2767" s="15">
        <f t="shared" si="875"/>
        <v>0.71989860583016474</v>
      </c>
      <c r="AC2767" s="15">
        <f t="shared" si="876"/>
        <v>0.71989860583016485</v>
      </c>
      <c r="AD2767" s="4">
        <v>163224</v>
      </c>
      <c r="AE2767" s="26">
        <v>2013.74</v>
      </c>
      <c r="AF2767" s="26">
        <v>51.54696606789885</v>
      </c>
      <c r="AG2767" s="4">
        <f t="shared" si="877"/>
        <v>681000</v>
      </c>
      <c r="AH2767" s="16">
        <f t="shared" si="867"/>
        <v>1.1747430249632892E-2</v>
      </c>
      <c r="AI2767" s="15">
        <f t="shared" si="868"/>
        <v>1.6681350954478706</v>
      </c>
      <c r="AJ2767" s="15">
        <f t="shared" si="869"/>
        <v>1.6681350954478711</v>
      </c>
      <c r="AK2767" s="4">
        <f t="shared" si="870"/>
        <v>15073000</v>
      </c>
      <c r="AL2767" s="27">
        <f t="shared" si="871"/>
        <v>5.3075034830491602E-4</v>
      </c>
      <c r="AM2767" s="15">
        <f t="shared" si="878"/>
        <v>7.5366549459298077E-2</v>
      </c>
      <c r="AN2767" s="15">
        <f t="shared" si="879"/>
        <v>1.8676467356639244E-5</v>
      </c>
    </row>
    <row r="2768" spans="1:40" x14ac:dyDescent="0.2">
      <c r="A2768" s="4" t="s">
        <v>4627</v>
      </c>
      <c r="B2768" s="3" t="s">
        <v>3</v>
      </c>
      <c r="C2768" s="6">
        <v>163224</v>
      </c>
      <c r="D2768" s="3" t="s">
        <v>649</v>
      </c>
      <c r="E2768" s="6">
        <v>163323</v>
      </c>
      <c r="F2768" s="3" t="s">
        <v>3596</v>
      </c>
      <c r="G2768" s="8">
        <v>8000</v>
      </c>
      <c r="H2768" s="6">
        <v>142</v>
      </c>
      <c r="I2768" s="6">
        <v>162594</v>
      </c>
      <c r="J2768" s="13">
        <v>45169</v>
      </c>
      <c r="K2768" s="9">
        <v>718.69985027086454</v>
      </c>
      <c r="L2768" s="4" t="s">
        <v>4627</v>
      </c>
      <c r="M2768" s="4" t="s">
        <v>4632</v>
      </c>
      <c r="N2768" s="4">
        <f>VLOOKUP(I2768,BaseModelo!$A$2:$E$5075,5)</f>
        <v>4</v>
      </c>
      <c r="P2768" s="15">
        <v>142.00000000000003</v>
      </c>
      <c r="Q2768" s="4">
        <f>VLOOKUP(I2768,BaseModelo!$A$2:$E$5075,3)</f>
        <v>110</v>
      </c>
      <c r="R2768" s="4">
        <f t="shared" si="860"/>
        <v>32283000</v>
      </c>
      <c r="S2768" s="16">
        <f t="shared" si="861"/>
        <v>2.4780844407273179E-4</v>
      </c>
      <c r="T2768" s="4">
        <f t="shared" si="872"/>
        <v>3.5188799058327912E-2</v>
      </c>
      <c r="U2768" s="4">
        <f t="shared" si="873"/>
        <v>3.5188799058327919E-2</v>
      </c>
      <c r="V2768" s="6">
        <f t="shared" si="862"/>
        <v>0</v>
      </c>
      <c r="W2768" s="16" t="str">
        <f t="shared" si="863"/>
        <v/>
      </c>
      <c r="X2768" s="4" t="str">
        <f t="shared" si="874"/>
        <v/>
      </c>
      <c r="Y2768" s="4" t="str">
        <f t="shared" si="864"/>
        <v/>
      </c>
      <c r="Z2768" s="4">
        <f t="shared" si="865"/>
        <v>2331000</v>
      </c>
      <c r="AA2768" s="16">
        <f t="shared" si="866"/>
        <v>3.432003432003432E-3</v>
      </c>
      <c r="AB2768" s="15">
        <f t="shared" si="875"/>
        <v>0.48734448734448738</v>
      </c>
      <c r="AC2768" s="15">
        <f t="shared" si="876"/>
        <v>0.48734448734448743</v>
      </c>
      <c r="AD2768" s="4">
        <v>163224</v>
      </c>
      <c r="AE2768" s="26">
        <v>2013.74</v>
      </c>
      <c r="AF2768" s="26">
        <v>51.54696606789885</v>
      </c>
      <c r="AG2768" s="4">
        <f t="shared" si="877"/>
        <v>1421000</v>
      </c>
      <c r="AH2768" s="16">
        <f t="shared" si="867"/>
        <v>5.629838142153413E-3</v>
      </c>
      <c r="AI2768" s="15">
        <f t="shared" si="868"/>
        <v>0.79943701618578467</v>
      </c>
      <c r="AJ2768" s="15">
        <f t="shared" si="869"/>
        <v>0.79943701618578478</v>
      </c>
      <c r="AK2768" s="4">
        <f t="shared" si="870"/>
        <v>15073000</v>
      </c>
      <c r="AL2768" s="27">
        <f t="shared" si="871"/>
        <v>5.3075034830491602E-4</v>
      </c>
      <c r="AM2768" s="15">
        <f t="shared" si="878"/>
        <v>7.5366549459298077E-2</v>
      </c>
      <c r="AN2768" s="15">
        <f t="shared" si="879"/>
        <v>1.8676467356639244E-5</v>
      </c>
    </row>
    <row r="2769" spans="1:40" x14ac:dyDescent="0.2">
      <c r="A2769" s="4" t="s">
        <v>4628</v>
      </c>
      <c r="B2769" s="3" t="s">
        <v>4</v>
      </c>
      <c r="C2769" s="6">
        <v>163239</v>
      </c>
      <c r="D2769" s="3" t="s">
        <v>367</v>
      </c>
      <c r="E2769" s="6">
        <v>163247</v>
      </c>
      <c r="F2769" s="3" t="s">
        <v>3578</v>
      </c>
      <c r="G2769" s="8">
        <v>8000</v>
      </c>
      <c r="H2769" s="6">
        <v>142</v>
      </c>
      <c r="I2769" s="6">
        <v>162703</v>
      </c>
      <c r="J2769" s="13">
        <v>45169</v>
      </c>
      <c r="K2769" s="9">
        <v>8000</v>
      </c>
      <c r="L2769" s="4" t="s">
        <v>4628</v>
      </c>
      <c r="M2769" s="4" t="s">
        <v>4632</v>
      </c>
      <c r="N2769" s="4">
        <f>VLOOKUP(I2769,BaseModelo!$A$2:$E$5075,5)</f>
        <v>4</v>
      </c>
      <c r="P2769" s="15">
        <v>142.00000000000003</v>
      </c>
      <c r="Q2769" s="4">
        <f>VLOOKUP(I2769,BaseModelo!$A$2:$E$5075,3)</f>
        <v>110</v>
      </c>
      <c r="R2769" s="4">
        <f t="shared" si="860"/>
        <v>32283000</v>
      </c>
      <c r="S2769" s="16">
        <f t="shared" si="861"/>
        <v>2.4780844407273179E-4</v>
      </c>
      <c r="T2769" s="4">
        <f t="shared" si="872"/>
        <v>3.5188799058327912E-2</v>
      </c>
      <c r="U2769" s="4">
        <f t="shared" si="873"/>
        <v>3.5188799058327919E-2</v>
      </c>
      <c r="V2769" s="6">
        <f t="shared" si="862"/>
        <v>0</v>
      </c>
      <c r="W2769" s="16" t="str">
        <f t="shared" si="863"/>
        <v/>
      </c>
      <c r="X2769" s="4" t="str">
        <f t="shared" si="874"/>
        <v/>
      </c>
      <c r="Y2769" s="4" t="str">
        <f t="shared" si="864"/>
        <v/>
      </c>
      <c r="Z2769" s="4">
        <f t="shared" si="865"/>
        <v>2331000</v>
      </c>
      <c r="AA2769" s="16">
        <f t="shared" si="866"/>
        <v>3.432003432003432E-3</v>
      </c>
      <c r="AB2769" s="15">
        <f t="shared" si="875"/>
        <v>0.48734448734448738</v>
      </c>
      <c r="AC2769" s="15">
        <f t="shared" si="876"/>
        <v>0.48734448734448743</v>
      </c>
      <c r="AD2769" s="4">
        <v>163239</v>
      </c>
      <c r="AE2769" s="26">
        <v>2013.74</v>
      </c>
      <c r="AF2769" s="26">
        <v>2013.74</v>
      </c>
      <c r="AG2769" s="4">
        <f t="shared" si="877"/>
        <v>858000</v>
      </c>
      <c r="AH2769" s="16">
        <f t="shared" si="867"/>
        <v>9.324009324009324E-3</v>
      </c>
      <c r="AI2769" s="15">
        <f t="shared" si="868"/>
        <v>1.324009324009324</v>
      </c>
      <c r="AJ2769" s="15">
        <f t="shared" si="869"/>
        <v>1.3240093240093243</v>
      </c>
      <c r="AK2769" s="4">
        <f t="shared" si="870"/>
        <v>16319000</v>
      </c>
      <c r="AL2769" s="27">
        <f t="shared" si="871"/>
        <v>4.9022611679637234E-4</v>
      </c>
      <c r="AM2769" s="15">
        <f t="shared" si="878"/>
        <v>6.9612108585084875E-2</v>
      </c>
      <c r="AN2769" s="15">
        <f t="shared" si="879"/>
        <v>1.725046831709194E-5</v>
      </c>
    </row>
    <row r="2770" spans="1:40" x14ac:dyDescent="0.2">
      <c r="A2770" s="4" t="s">
        <v>4628</v>
      </c>
      <c r="B2770" s="3" t="s">
        <v>4</v>
      </c>
      <c r="C2770" s="6">
        <v>163239</v>
      </c>
      <c r="D2770" s="3" t="s">
        <v>367</v>
      </c>
      <c r="E2770" s="6">
        <v>163248</v>
      </c>
      <c r="F2770" s="3" t="s">
        <v>3579</v>
      </c>
      <c r="G2770" s="8">
        <v>10000</v>
      </c>
      <c r="H2770" s="6">
        <v>142</v>
      </c>
      <c r="I2770" s="6">
        <v>162699</v>
      </c>
      <c r="J2770" s="13">
        <v>45169</v>
      </c>
      <c r="K2770" s="9">
        <v>10000</v>
      </c>
      <c r="L2770" s="4" t="s">
        <v>4628</v>
      </c>
      <c r="M2770" s="4" t="s">
        <v>4632</v>
      </c>
      <c r="N2770" s="4">
        <f>VLOOKUP(I2770,BaseModelo!$A$2:$E$5075,5)</f>
        <v>5</v>
      </c>
      <c r="P2770" s="15">
        <v>142.00000000000003</v>
      </c>
      <c r="Q2770" s="4">
        <f>VLOOKUP(I2770,BaseModelo!$A$2:$E$5075,3)</f>
        <v>110</v>
      </c>
      <c r="R2770" s="4">
        <f t="shared" si="860"/>
        <v>32283000</v>
      </c>
      <c r="S2770" s="16">
        <f t="shared" si="861"/>
        <v>3.0976055509091471E-4</v>
      </c>
      <c r="T2770" s="4">
        <f t="shared" si="872"/>
        <v>4.3985998822909891E-2</v>
      </c>
      <c r="U2770" s="4">
        <f t="shared" si="873"/>
        <v>4.3985998822909898E-2</v>
      </c>
      <c r="V2770" s="6">
        <f t="shared" si="862"/>
        <v>0</v>
      </c>
      <c r="W2770" s="16" t="str">
        <f t="shared" si="863"/>
        <v/>
      </c>
      <c r="X2770" s="4" t="str">
        <f t="shared" si="874"/>
        <v/>
      </c>
      <c r="Y2770" s="4" t="str">
        <f t="shared" si="864"/>
        <v/>
      </c>
      <c r="Z2770" s="4">
        <f t="shared" si="865"/>
        <v>4058000</v>
      </c>
      <c r="AA2770" s="16">
        <f t="shared" si="866"/>
        <v>2.4642681123706258E-3</v>
      </c>
      <c r="AB2770" s="15">
        <f t="shared" si="875"/>
        <v>0.34992607195662884</v>
      </c>
      <c r="AC2770" s="15">
        <f t="shared" si="876"/>
        <v>0.34992607195662895</v>
      </c>
      <c r="AD2770" s="4">
        <v>163239</v>
      </c>
      <c r="AE2770" s="26">
        <v>2510.34</v>
      </c>
      <c r="AF2770" s="26">
        <v>2510.34</v>
      </c>
      <c r="AG2770" s="4">
        <f t="shared" si="877"/>
        <v>2193000</v>
      </c>
      <c r="AH2770" s="16">
        <f t="shared" si="867"/>
        <v>4.5599635202918376E-3</v>
      </c>
      <c r="AI2770" s="15">
        <f t="shared" si="868"/>
        <v>0.64751481988144088</v>
      </c>
      <c r="AJ2770" s="15">
        <f t="shared" si="869"/>
        <v>0.64751481988144111</v>
      </c>
      <c r="AK2770" s="4">
        <f t="shared" si="870"/>
        <v>16319000</v>
      </c>
      <c r="AL2770" s="27">
        <f t="shared" si="871"/>
        <v>6.1278264599546543E-4</v>
      </c>
      <c r="AM2770" s="15">
        <f t="shared" si="878"/>
        <v>8.7015135731356094E-2</v>
      </c>
      <c r="AN2770" s="15">
        <f t="shared" si="879"/>
        <v>2.6953856745456156E-5</v>
      </c>
    </row>
    <row r="2771" spans="1:40" x14ac:dyDescent="0.2">
      <c r="A2771" s="4" t="s">
        <v>4628</v>
      </c>
      <c r="B2771" s="3" t="s">
        <v>4</v>
      </c>
      <c r="C2771" s="6">
        <v>163239</v>
      </c>
      <c r="D2771" s="3" t="s">
        <v>367</v>
      </c>
      <c r="E2771" s="6">
        <v>163249</v>
      </c>
      <c r="F2771" s="3" t="s">
        <v>3580</v>
      </c>
      <c r="G2771" s="8">
        <v>10000</v>
      </c>
      <c r="H2771" s="6">
        <v>142</v>
      </c>
      <c r="I2771" s="6">
        <v>162672</v>
      </c>
      <c r="J2771" s="13">
        <v>45169</v>
      </c>
      <c r="K2771" s="9">
        <v>10000</v>
      </c>
      <c r="L2771" s="4" t="s">
        <v>4628</v>
      </c>
      <c r="M2771" s="4" t="s">
        <v>4632</v>
      </c>
      <c r="N2771" s="4">
        <f>VLOOKUP(I2771,BaseModelo!$A$2:$E$5075,5)</f>
        <v>5</v>
      </c>
      <c r="P2771" s="15">
        <v>142.00000000000003</v>
      </c>
      <c r="Q2771" s="4">
        <f>VLOOKUP(I2771,BaseModelo!$A$2:$E$5075,3)</f>
        <v>110</v>
      </c>
      <c r="R2771" s="4">
        <f t="shared" si="860"/>
        <v>32283000</v>
      </c>
      <c r="S2771" s="16">
        <f t="shared" si="861"/>
        <v>3.0976055509091471E-4</v>
      </c>
      <c r="T2771" s="4">
        <f t="shared" si="872"/>
        <v>4.3985998822909891E-2</v>
      </c>
      <c r="U2771" s="4">
        <f t="shared" si="873"/>
        <v>4.3985998822909898E-2</v>
      </c>
      <c r="V2771" s="6">
        <f t="shared" si="862"/>
        <v>0</v>
      </c>
      <c r="W2771" s="16" t="str">
        <f t="shared" si="863"/>
        <v/>
      </c>
      <c r="X2771" s="4" t="str">
        <f t="shared" si="874"/>
        <v/>
      </c>
      <c r="Y2771" s="4" t="str">
        <f t="shared" si="864"/>
        <v/>
      </c>
      <c r="Z2771" s="4">
        <f t="shared" si="865"/>
        <v>4058000</v>
      </c>
      <c r="AA2771" s="16">
        <f t="shared" si="866"/>
        <v>2.4642681123706258E-3</v>
      </c>
      <c r="AB2771" s="15">
        <f t="shared" si="875"/>
        <v>0.34992607195662884</v>
      </c>
      <c r="AC2771" s="15">
        <f t="shared" si="876"/>
        <v>0.34992607195662895</v>
      </c>
      <c r="AD2771" s="4">
        <v>163239</v>
      </c>
      <c r="AE2771" s="26">
        <v>2510.34</v>
      </c>
      <c r="AF2771" s="26">
        <v>2510.34</v>
      </c>
      <c r="AG2771" s="4">
        <f t="shared" si="877"/>
        <v>2193000</v>
      </c>
      <c r="AH2771" s="16">
        <f t="shared" si="867"/>
        <v>4.5599635202918376E-3</v>
      </c>
      <c r="AI2771" s="15">
        <f t="shared" si="868"/>
        <v>0.64751481988144088</v>
      </c>
      <c r="AJ2771" s="15">
        <f t="shared" si="869"/>
        <v>0.64751481988144111</v>
      </c>
      <c r="AK2771" s="4">
        <f t="shared" si="870"/>
        <v>16319000</v>
      </c>
      <c r="AL2771" s="27">
        <f t="shared" si="871"/>
        <v>6.1278264599546543E-4</v>
      </c>
      <c r="AM2771" s="15">
        <f t="shared" si="878"/>
        <v>8.7015135731356094E-2</v>
      </c>
      <c r="AN2771" s="15">
        <f t="shared" si="879"/>
        <v>2.6953856745456156E-5</v>
      </c>
    </row>
    <row r="2772" spans="1:40" x14ac:dyDescent="0.2">
      <c r="A2772" s="4" t="s">
        <v>4627</v>
      </c>
      <c r="B2772" s="3" t="s">
        <v>7</v>
      </c>
      <c r="C2772" s="6">
        <v>163286</v>
      </c>
      <c r="D2772" s="3" t="s">
        <v>647</v>
      </c>
      <c r="E2772" s="6">
        <v>163287</v>
      </c>
      <c r="F2772" s="3" t="s">
        <v>3546</v>
      </c>
      <c r="G2772" s="8">
        <v>5000</v>
      </c>
      <c r="H2772" s="6">
        <v>147</v>
      </c>
      <c r="I2772" s="6">
        <v>162851</v>
      </c>
      <c r="J2772" s="13">
        <v>45169</v>
      </c>
      <c r="K2772" s="9">
        <v>4669.2866591809743</v>
      </c>
      <c r="L2772" s="4" t="s">
        <v>4627</v>
      </c>
      <c r="M2772" s="4" t="s">
        <v>4632</v>
      </c>
      <c r="N2772" s="4">
        <f>VLOOKUP(I2772,BaseModelo!$A$2:$E$5075,5)</f>
        <v>4</v>
      </c>
      <c r="P2772" s="15">
        <v>147</v>
      </c>
      <c r="Q2772" s="4">
        <f>VLOOKUP(I2772,BaseModelo!$A$2:$E$5075,3)</f>
        <v>110</v>
      </c>
      <c r="R2772" s="4">
        <f t="shared" si="860"/>
        <v>32283000</v>
      </c>
      <c r="S2772" s="16">
        <f t="shared" si="861"/>
        <v>1.5488027754545735E-4</v>
      </c>
      <c r="T2772" s="4">
        <f t="shared" si="872"/>
        <v>2.2767400799182231E-2</v>
      </c>
      <c r="U2772" s="4">
        <f t="shared" si="873"/>
        <v>2.2767400799182231E-2</v>
      </c>
      <c r="V2772" s="6">
        <f t="shared" si="862"/>
        <v>0</v>
      </c>
      <c r="W2772" s="16" t="str">
        <f t="shared" si="863"/>
        <v/>
      </c>
      <c r="X2772" s="4" t="str">
        <f t="shared" si="874"/>
        <v/>
      </c>
      <c r="Y2772" s="4" t="str">
        <f t="shared" si="864"/>
        <v/>
      </c>
      <c r="Z2772" s="4">
        <f t="shared" si="865"/>
        <v>2331000</v>
      </c>
      <c r="AA2772" s="16">
        <f t="shared" si="866"/>
        <v>2.1450021450021449E-3</v>
      </c>
      <c r="AB2772" s="15">
        <f t="shared" si="875"/>
        <v>0.31531531531531531</v>
      </c>
      <c r="AC2772" s="15">
        <f t="shared" si="876"/>
        <v>0.31531531531531531</v>
      </c>
      <c r="AD2772" s="4">
        <v>163286</v>
      </c>
      <c r="AE2772" s="26">
        <v>1303.3399999999999</v>
      </c>
      <c r="AF2772" s="26">
        <v>1303.3399999999999</v>
      </c>
      <c r="AG2772" s="4">
        <f t="shared" si="877"/>
        <v>1421000</v>
      </c>
      <c r="AH2772" s="16">
        <f t="shared" si="867"/>
        <v>3.518648838845883E-3</v>
      </c>
      <c r="AI2772" s="15">
        <f t="shared" si="868"/>
        <v>0.51724137931034475</v>
      </c>
      <c r="AJ2772" s="15">
        <f t="shared" si="869"/>
        <v>0.51724137931034475</v>
      </c>
      <c r="AK2772" s="4">
        <f t="shared" si="870"/>
        <v>15073000</v>
      </c>
      <c r="AL2772" s="27">
        <f t="shared" si="871"/>
        <v>3.3171896769057253E-4</v>
      </c>
      <c r="AM2772" s="15">
        <f t="shared" si="878"/>
        <v>4.8762688250514163E-2</v>
      </c>
      <c r="AN2772" s="15">
        <f t="shared" si="879"/>
        <v>7.5523786901022457E-6</v>
      </c>
    </row>
    <row r="2773" spans="1:40" x14ac:dyDescent="0.2">
      <c r="A2773" s="4" t="s">
        <v>4627</v>
      </c>
      <c r="B2773" s="3" t="s">
        <v>7</v>
      </c>
      <c r="C2773" s="6">
        <v>163286</v>
      </c>
      <c r="D2773" s="3" t="s">
        <v>647</v>
      </c>
      <c r="E2773" s="6">
        <v>163288</v>
      </c>
      <c r="F2773" s="3" t="s">
        <v>3581</v>
      </c>
      <c r="G2773" s="8">
        <v>10000</v>
      </c>
      <c r="H2773" s="6">
        <v>142</v>
      </c>
      <c r="I2773" s="6">
        <v>163027</v>
      </c>
      <c r="J2773" s="13">
        <v>45169</v>
      </c>
      <c r="K2773" s="9">
        <v>9338.5733183619486</v>
      </c>
      <c r="L2773" s="4" t="s">
        <v>4627</v>
      </c>
      <c r="M2773" s="4" t="s">
        <v>4632</v>
      </c>
      <c r="N2773" s="4">
        <f>VLOOKUP(I2773,BaseModelo!$A$2:$E$5075,5)</f>
        <v>8</v>
      </c>
      <c r="P2773" s="15">
        <v>142.00000000000003</v>
      </c>
      <c r="Q2773" s="4">
        <f>VLOOKUP(I2773,BaseModelo!$A$2:$E$5075,3)</f>
        <v>132</v>
      </c>
      <c r="R2773" s="4">
        <f t="shared" si="860"/>
        <v>32283000</v>
      </c>
      <c r="S2773" s="16">
        <f t="shared" si="861"/>
        <v>3.0976055509091471E-4</v>
      </c>
      <c r="T2773" s="4">
        <f t="shared" si="872"/>
        <v>4.3985998822909891E-2</v>
      </c>
      <c r="U2773" s="4">
        <f t="shared" si="873"/>
        <v>4.3985998822909898E-2</v>
      </c>
      <c r="V2773" s="6">
        <f t="shared" si="862"/>
        <v>0</v>
      </c>
      <c r="W2773" s="16" t="str">
        <f t="shared" si="863"/>
        <v/>
      </c>
      <c r="X2773" s="4" t="str">
        <f t="shared" si="874"/>
        <v/>
      </c>
      <c r="Y2773" s="4" t="str">
        <f t="shared" si="864"/>
        <v/>
      </c>
      <c r="Z2773" s="4">
        <f t="shared" si="865"/>
        <v>5836000</v>
      </c>
      <c r="AA2773" s="16">
        <f t="shared" si="866"/>
        <v>1.7135023989033585E-3</v>
      </c>
      <c r="AB2773" s="15">
        <f t="shared" si="875"/>
        <v>0.2433173406442769</v>
      </c>
      <c r="AC2773" s="15">
        <f t="shared" si="876"/>
        <v>0.24331734064427696</v>
      </c>
      <c r="AD2773" s="4">
        <v>163286</v>
      </c>
      <c r="AE2773" s="26">
        <v>2510.34</v>
      </c>
      <c r="AF2773" s="26">
        <v>2510.34</v>
      </c>
      <c r="AG2773" s="4">
        <f t="shared" si="877"/>
        <v>2254000</v>
      </c>
      <c r="AH2773" s="16">
        <f t="shared" si="867"/>
        <v>4.4365572315882874E-3</v>
      </c>
      <c r="AI2773" s="15">
        <f t="shared" si="868"/>
        <v>0.62999112688553682</v>
      </c>
      <c r="AJ2773" s="15">
        <f t="shared" si="869"/>
        <v>0.62999112688553693</v>
      </c>
      <c r="AK2773" s="4">
        <f t="shared" si="870"/>
        <v>15073000</v>
      </c>
      <c r="AL2773" s="27">
        <f t="shared" si="871"/>
        <v>6.6343793538114506E-4</v>
      </c>
      <c r="AM2773" s="15">
        <f t="shared" si="878"/>
        <v>9.4208186824122603E-2</v>
      </c>
      <c r="AN2773" s="15">
        <f t="shared" si="879"/>
        <v>2.918198024474882E-5</v>
      </c>
    </row>
    <row r="2774" spans="1:40" x14ac:dyDescent="0.2">
      <c r="A2774" s="4" t="s">
        <v>4627</v>
      </c>
      <c r="B2774" s="3" t="s">
        <v>7</v>
      </c>
      <c r="C2774" s="6">
        <v>163286</v>
      </c>
      <c r="D2774" s="3" t="s">
        <v>647</v>
      </c>
      <c r="E2774" s="6">
        <v>163289</v>
      </c>
      <c r="F2774" s="3" t="s">
        <v>3582</v>
      </c>
      <c r="G2774" s="8">
        <v>5000</v>
      </c>
      <c r="H2774" s="6">
        <v>147</v>
      </c>
      <c r="I2774" s="6">
        <v>162850</v>
      </c>
      <c r="J2774" s="13">
        <v>45169</v>
      </c>
      <c r="K2774" s="9">
        <v>4669.2866591809743</v>
      </c>
      <c r="L2774" s="4" t="s">
        <v>4627</v>
      </c>
      <c r="M2774" s="4" t="s">
        <v>4632</v>
      </c>
      <c r="N2774" s="4">
        <f>VLOOKUP(I2774,BaseModelo!$A$2:$E$5075,5)</f>
        <v>5</v>
      </c>
      <c r="P2774" s="15">
        <v>147</v>
      </c>
      <c r="Q2774" s="4">
        <f>VLOOKUP(I2774,BaseModelo!$A$2:$E$5075,3)</f>
        <v>110</v>
      </c>
      <c r="R2774" s="4">
        <f t="shared" si="860"/>
        <v>32283000</v>
      </c>
      <c r="S2774" s="16">
        <f t="shared" si="861"/>
        <v>1.5488027754545735E-4</v>
      </c>
      <c r="T2774" s="4">
        <f t="shared" si="872"/>
        <v>2.2767400799182231E-2</v>
      </c>
      <c r="U2774" s="4">
        <f t="shared" si="873"/>
        <v>2.2767400799182231E-2</v>
      </c>
      <c r="V2774" s="6">
        <f t="shared" si="862"/>
        <v>0</v>
      </c>
      <c r="W2774" s="16" t="str">
        <f t="shared" si="863"/>
        <v/>
      </c>
      <c r="X2774" s="4" t="str">
        <f t="shared" si="874"/>
        <v/>
      </c>
      <c r="Y2774" s="4" t="str">
        <f t="shared" si="864"/>
        <v/>
      </c>
      <c r="Z2774" s="4">
        <f t="shared" si="865"/>
        <v>4058000</v>
      </c>
      <c r="AA2774" s="16">
        <f t="shared" si="866"/>
        <v>1.2321340561853129E-3</v>
      </c>
      <c r="AB2774" s="15">
        <f t="shared" si="875"/>
        <v>0.18112370625924099</v>
      </c>
      <c r="AC2774" s="15">
        <f t="shared" si="876"/>
        <v>0.18112370625924099</v>
      </c>
      <c r="AD2774" s="4">
        <v>163286</v>
      </c>
      <c r="AE2774" s="26">
        <v>1303.3399999999999</v>
      </c>
      <c r="AF2774" s="26">
        <v>1303.3399999999999</v>
      </c>
      <c r="AG2774" s="4">
        <f t="shared" si="877"/>
        <v>1768000</v>
      </c>
      <c r="AH2774" s="16">
        <f t="shared" si="867"/>
        <v>2.8280542986425339E-3</v>
      </c>
      <c r="AI2774" s="15">
        <f t="shared" si="868"/>
        <v>0.41572398190045246</v>
      </c>
      <c r="AJ2774" s="15">
        <f t="shared" si="869"/>
        <v>0.41572398190045246</v>
      </c>
      <c r="AK2774" s="4">
        <f t="shared" si="870"/>
        <v>15073000</v>
      </c>
      <c r="AL2774" s="27">
        <f t="shared" si="871"/>
        <v>3.3171896769057253E-4</v>
      </c>
      <c r="AM2774" s="15">
        <f t="shared" si="878"/>
        <v>4.8762688250514163E-2</v>
      </c>
      <c r="AN2774" s="15">
        <f t="shared" si="879"/>
        <v>7.5523786901022457E-6</v>
      </c>
    </row>
    <row r="2775" spans="1:40" x14ac:dyDescent="0.2">
      <c r="A2775" s="4" t="s">
        <v>4627</v>
      </c>
      <c r="B2775" s="3" t="s">
        <v>7</v>
      </c>
      <c r="C2775" s="6">
        <v>163286</v>
      </c>
      <c r="D2775" s="3" t="s">
        <v>647</v>
      </c>
      <c r="E2775" s="6">
        <v>163290</v>
      </c>
      <c r="F2775" s="3" t="s">
        <v>3583</v>
      </c>
      <c r="G2775" s="8">
        <v>5000</v>
      </c>
      <c r="H2775" s="6">
        <v>147</v>
      </c>
      <c r="I2775" s="6">
        <v>163102</v>
      </c>
      <c r="J2775" s="13">
        <v>45169</v>
      </c>
      <c r="K2775" s="9">
        <v>4669.2866591809743</v>
      </c>
      <c r="L2775" s="4" t="s">
        <v>4627</v>
      </c>
      <c r="M2775" s="4" t="s">
        <v>4632</v>
      </c>
      <c r="N2775" s="4">
        <f>VLOOKUP(I2775,BaseModelo!$A$2:$E$5075,5)</f>
        <v>6</v>
      </c>
      <c r="P2775" s="15">
        <v>147</v>
      </c>
      <c r="Q2775" s="4">
        <f>VLOOKUP(I2775,BaseModelo!$A$2:$E$5075,3)</f>
        <v>115</v>
      </c>
      <c r="R2775" s="4">
        <f t="shared" si="860"/>
        <v>32283000</v>
      </c>
      <c r="S2775" s="16">
        <f t="shared" si="861"/>
        <v>1.5488027754545735E-4</v>
      </c>
      <c r="T2775" s="4">
        <f t="shared" si="872"/>
        <v>2.2767400799182231E-2</v>
      </c>
      <c r="U2775" s="4">
        <f t="shared" si="873"/>
        <v>2.2767400799182231E-2</v>
      </c>
      <c r="V2775" s="6">
        <f t="shared" si="862"/>
        <v>0</v>
      </c>
      <c r="W2775" s="16" t="str">
        <f t="shared" si="863"/>
        <v/>
      </c>
      <c r="X2775" s="4" t="str">
        <f t="shared" si="874"/>
        <v/>
      </c>
      <c r="Y2775" s="4" t="str">
        <f t="shared" si="864"/>
        <v/>
      </c>
      <c r="Z2775" s="4">
        <f t="shared" si="865"/>
        <v>4853000</v>
      </c>
      <c r="AA2775" s="16">
        <f t="shared" si="866"/>
        <v>1.0302905419328251E-3</v>
      </c>
      <c r="AB2775" s="15">
        <f t="shared" si="875"/>
        <v>0.1514527096641253</v>
      </c>
      <c r="AC2775" s="15">
        <f t="shared" si="876"/>
        <v>0.1514527096641253</v>
      </c>
      <c r="AD2775" s="4">
        <v>163286</v>
      </c>
      <c r="AE2775" s="26">
        <v>1303.3399999999999</v>
      </c>
      <c r="AF2775" s="26">
        <v>1303.3399999999999</v>
      </c>
      <c r="AG2775" s="4">
        <f t="shared" si="877"/>
        <v>1993000</v>
      </c>
      <c r="AH2775" s="16">
        <f t="shared" si="867"/>
        <v>2.5087807325639738E-3</v>
      </c>
      <c r="AI2775" s="15">
        <f t="shared" si="868"/>
        <v>0.36879076768690416</v>
      </c>
      <c r="AJ2775" s="15">
        <f t="shared" si="869"/>
        <v>0.36879076768690416</v>
      </c>
      <c r="AK2775" s="4">
        <f t="shared" si="870"/>
        <v>15073000</v>
      </c>
      <c r="AL2775" s="27">
        <f t="shared" si="871"/>
        <v>3.3171896769057253E-4</v>
      </c>
      <c r="AM2775" s="15">
        <f t="shared" si="878"/>
        <v>4.8762688250514163E-2</v>
      </c>
      <c r="AN2775" s="15">
        <f t="shared" si="879"/>
        <v>7.5523786901022457E-6</v>
      </c>
    </row>
    <row r="2776" spans="1:40" x14ac:dyDescent="0.2">
      <c r="A2776" s="4" t="s">
        <v>4627</v>
      </c>
      <c r="B2776" s="3" t="s">
        <v>7</v>
      </c>
      <c r="C2776" s="6">
        <v>163286</v>
      </c>
      <c r="D2776" s="3" t="s">
        <v>647</v>
      </c>
      <c r="E2776" s="6">
        <v>163291</v>
      </c>
      <c r="F2776" s="3" t="s">
        <v>3584</v>
      </c>
      <c r="G2776" s="8">
        <v>10000</v>
      </c>
      <c r="H2776" s="6">
        <v>142</v>
      </c>
      <c r="I2776" s="6">
        <v>162852</v>
      </c>
      <c r="J2776" s="13">
        <v>45169</v>
      </c>
      <c r="K2776" s="9">
        <v>9338.5733183619486</v>
      </c>
      <c r="L2776" s="4" t="s">
        <v>4627</v>
      </c>
      <c r="M2776" s="4" t="s">
        <v>4632</v>
      </c>
      <c r="N2776" s="4">
        <f>VLOOKUP(I2776,BaseModelo!$A$2:$E$5075,5)</f>
        <v>5</v>
      </c>
      <c r="P2776" s="15">
        <v>142.00000000000003</v>
      </c>
      <c r="Q2776" s="4">
        <f>VLOOKUP(I2776,BaseModelo!$A$2:$E$5075,3)</f>
        <v>110</v>
      </c>
      <c r="R2776" s="4">
        <f t="shared" si="860"/>
        <v>32283000</v>
      </c>
      <c r="S2776" s="16">
        <f t="shared" si="861"/>
        <v>3.0976055509091471E-4</v>
      </c>
      <c r="T2776" s="4">
        <f t="shared" si="872"/>
        <v>4.3985998822909891E-2</v>
      </c>
      <c r="U2776" s="4">
        <f t="shared" si="873"/>
        <v>4.3985998822909898E-2</v>
      </c>
      <c r="V2776" s="6">
        <f t="shared" si="862"/>
        <v>0</v>
      </c>
      <c r="W2776" s="16" t="str">
        <f t="shared" si="863"/>
        <v/>
      </c>
      <c r="X2776" s="4" t="str">
        <f t="shared" si="874"/>
        <v/>
      </c>
      <c r="Y2776" s="4" t="str">
        <f t="shared" si="864"/>
        <v/>
      </c>
      <c r="Z2776" s="4">
        <f t="shared" si="865"/>
        <v>4058000</v>
      </c>
      <c r="AA2776" s="16">
        <f t="shared" si="866"/>
        <v>2.4642681123706258E-3</v>
      </c>
      <c r="AB2776" s="15">
        <f t="shared" si="875"/>
        <v>0.34992607195662884</v>
      </c>
      <c r="AC2776" s="15">
        <f t="shared" si="876"/>
        <v>0.34992607195662895</v>
      </c>
      <c r="AD2776" s="4">
        <v>163286</v>
      </c>
      <c r="AE2776" s="26">
        <v>2510.34</v>
      </c>
      <c r="AF2776" s="26">
        <v>2510.34</v>
      </c>
      <c r="AG2776" s="4">
        <f t="shared" si="877"/>
        <v>1768000</v>
      </c>
      <c r="AH2776" s="16">
        <f t="shared" si="867"/>
        <v>5.6561085972850677E-3</v>
      </c>
      <c r="AI2776" s="15">
        <f t="shared" si="868"/>
        <v>0.80316742081447967</v>
      </c>
      <c r="AJ2776" s="15">
        <f t="shared" si="869"/>
        <v>0.80316742081447978</v>
      </c>
      <c r="AK2776" s="4">
        <f t="shared" si="870"/>
        <v>15073000</v>
      </c>
      <c r="AL2776" s="27">
        <f t="shared" si="871"/>
        <v>6.6343793538114506E-4</v>
      </c>
      <c r="AM2776" s="15">
        <f t="shared" si="878"/>
        <v>9.4208186824122603E-2</v>
      </c>
      <c r="AN2776" s="15">
        <f t="shared" si="879"/>
        <v>2.918198024474882E-5</v>
      </c>
    </row>
    <row r="2777" spans="1:40" x14ac:dyDescent="0.2">
      <c r="A2777" s="4" t="s">
        <v>4628</v>
      </c>
      <c r="B2777" s="3" t="s">
        <v>15</v>
      </c>
      <c r="C2777" s="6">
        <v>163295</v>
      </c>
      <c r="D2777" s="3" t="s">
        <v>650</v>
      </c>
      <c r="E2777" s="6">
        <v>163296</v>
      </c>
      <c r="F2777" s="3" t="s">
        <v>3548</v>
      </c>
      <c r="G2777" s="8">
        <v>50000</v>
      </c>
      <c r="H2777" s="6">
        <v>90</v>
      </c>
      <c r="I2777" s="6">
        <v>162262</v>
      </c>
      <c r="J2777" s="13">
        <v>45169</v>
      </c>
      <c r="K2777" s="9">
        <v>50000</v>
      </c>
      <c r="L2777" s="4" t="s">
        <v>4628</v>
      </c>
      <c r="M2777" s="4" t="s">
        <v>4632</v>
      </c>
      <c r="N2777" s="4">
        <f>VLOOKUP(I2777,BaseModelo!$A$2:$E$5075,5)</f>
        <v>9</v>
      </c>
      <c r="P2777" s="15">
        <v>75</v>
      </c>
      <c r="Q2777" s="4">
        <f>VLOOKUP(I2777,BaseModelo!$A$2:$E$5075,3)</f>
        <v>147</v>
      </c>
      <c r="R2777" s="4">
        <f t="shared" si="860"/>
        <v>32283000</v>
      </c>
      <c r="S2777" s="16">
        <f t="shared" si="861"/>
        <v>1.5488027754545735E-3</v>
      </c>
      <c r="T2777" s="4">
        <f t="shared" si="872"/>
        <v>0.13939224979091161</v>
      </c>
      <c r="U2777" s="4">
        <f t="shared" si="873"/>
        <v>0.11616020815909302</v>
      </c>
      <c r="V2777" s="6">
        <f t="shared" si="862"/>
        <v>0</v>
      </c>
      <c r="W2777" s="16" t="str">
        <f t="shared" si="863"/>
        <v/>
      </c>
      <c r="X2777" s="4" t="str">
        <f t="shared" si="874"/>
        <v/>
      </c>
      <c r="Y2777" s="4" t="str">
        <f t="shared" si="864"/>
        <v/>
      </c>
      <c r="Z2777" s="4">
        <f t="shared" si="865"/>
        <v>5305000</v>
      </c>
      <c r="AA2777" s="16">
        <f t="shared" si="866"/>
        <v>9.4250706880301596E-3</v>
      </c>
      <c r="AB2777" s="15">
        <f t="shared" si="875"/>
        <v>0.84825636192271436</v>
      </c>
      <c r="AC2777" s="15">
        <f t="shared" si="876"/>
        <v>0.70688030160226201</v>
      </c>
      <c r="AD2777" s="4">
        <v>163295</v>
      </c>
      <c r="AE2777" s="26">
        <v>7724.25</v>
      </c>
      <c r="AF2777" s="26">
        <v>7724.25</v>
      </c>
      <c r="AG2777" s="4">
        <f t="shared" si="877"/>
        <v>3095000</v>
      </c>
      <c r="AH2777" s="16">
        <f t="shared" si="867"/>
        <v>1.6155088852988692E-2</v>
      </c>
      <c r="AI2777" s="15">
        <f t="shared" si="868"/>
        <v>1.4539579967689822</v>
      </c>
      <c r="AJ2777" s="15">
        <f t="shared" si="869"/>
        <v>1.2116316639741518</v>
      </c>
      <c r="AK2777" s="4">
        <f t="shared" si="870"/>
        <v>16319000</v>
      </c>
      <c r="AL2777" s="27">
        <f t="shared" si="871"/>
        <v>3.0639132299773273E-3</v>
      </c>
      <c r="AM2777" s="15">
        <f t="shared" si="878"/>
        <v>0.27575219069795948</v>
      </c>
      <c r="AN2777" s="15">
        <f t="shared" si="879"/>
        <v>3.5590479857556536E-4</v>
      </c>
    </row>
    <row r="2778" spans="1:40" x14ac:dyDescent="0.2">
      <c r="A2778" s="4" t="s">
        <v>4628</v>
      </c>
      <c r="B2778" s="3" t="s">
        <v>15</v>
      </c>
      <c r="C2778" s="6">
        <v>163295</v>
      </c>
      <c r="D2778" s="3" t="s">
        <v>650</v>
      </c>
      <c r="E2778" s="6">
        <v>163297</v>
      </c>
      <c r="F2778" s="3" t="s">
        <v>3589</v>
      </c>
      <c r="G2778" s="8">
        <v>65000</v>
      </c>
      <c r="H2778" s="6">
        <v>80</v>
      </c>
      <c r="I2778" s="6">
        <v>162212</v>
      </c>
      <c r="J2778" s="13">
        <v>45169</v>
      </c>
      <c r="K2778" s="9">
        <v>65000</v>
      </c>
      <c r="L2778" s="4" t="s">
        <v>4628</v>
      </c>
      <c r="M2778" s="4" t="s">
        <v>4632</v>
      </c>
      <c r="N2778" s="4">
        <f>VLOOKUP(I2778,BaseModelo!$A$2:$E$5075,5)</f>
        <v>6</v>
      </c>
      <c r="P2778" s="15">
        <v>75</v>
      </c>
      <c r="Q2778" s="4">
        <f>VLOOKUP(I2778,BaseModelo!$A$2:$E$5075,3)</f>
        <v>115</v>
      </c>
      <c r="R2778" s="4">
        <f t="shared" si="860"/>
        <v>32283000</v>
      </c>
      <c r="S2778" s="16">
        <f t="shared" si="861"/>
        <v>2.0134436080909458E-3</v>
      </c>
      <c r="T2778" s="4">
        <f t="shared" si="872"/>
        <v>0.16107548864727567</v>
      </c>
      <c r="U2778" s="4">
        <f t="shared" si="873"/>
        <v>0.15100827060682093</v>
      </c>
      <c r="V2778" s="6">
        <f t="shared" si="862"/>
        <v>0</v>
      </c>
      <c r="W2778" s="16" t="str">
        <f t="shared" si="863"/>
        <v/>
      </c>
      <c r="X2778" s="4" t="str">
        <f t="shared" si="874"/>
        <v/>
      </c>
      <c r="Y2778" s="4" t="str">
        <f t="shared" si="864"/>
        <v/>
      </c>
      <c r="Z2778" s="4">
        <f t="shared" si="865"/>
        <v>4853000</v>
      </c>
      <c r="AA2778" s="16">
        <f t="shared" si="866"/>
        <v>1.3393777045126726E-2</v>
      </c>
      <c r="AB2778" s="15">
        <f t="shared" si="875"/>
        <v>1.0715021636101381</v>
      </c>
      <c r="AC2778" s="15">
        <f t="shared" si="876"/>
        <v>1.0045332783845045</v>
      </c>
      <c r="AD2778" s="4">
        <v>163295</v>
      </c>
      <c r="AE2778" s="26">
        <v>8875.7999999999993</v>
      </c>
      <c r="AF2778" s="26">
        <v>8875.7999999999993</v>
      </c>
      <c r="AG2778" s="4">
        <f t="shared" si="877"/>
        <v>2735000</v>
      </c>
      <c r="AH2778" s="16">
        <f t="shared" si="867"/>
        <v>2.376599634369287E-2</v>
      </c>
      <c r="AI2778" s="15">
        <f t="shared" si="868"/>
        <v>1.9012797074954295</v>
      </c>
      <c r="AJ2778" s="15">
        <f t="shared" si="869"/>
        <v>1.7824497257769654</v>
      </c>
      <c r="AK2778" s="4">
        <f t="shared" si="870"/>
        <v>16319000</v>
      </c>
      <c r="AL2778" s="27">
        <f t="shared" si="871"/>
        <v>3.9830871989705256E-3</v>
      </c>
      <c r="AM2778" s="15">
        <f t="shared" si="878"/>
        <v>0.31864697591764202</v>
      </c>
      <c r="AN2778" s="15">
        <f t="shared" si="879"/>
        <v>6.0147910959270549E-4</v>
      </c>
    </row>
    <row r="2779" spans="1:40" x14ac:dyDescent="0.2">
      <c r="A2779" s="4" t="s">
        <v>4628</v>
      </c>
      <c r="B2779" s="3" t="s">
        <v>15</v>
      </c>
      <c r="C2779" s="6">
        <v>163295</v>
      </c>
      <c r="D2779" s="3" t="s">
        <v>650</v>
      </c>
      <c r="E2779" s="6">
        <v>163298</v>
      </c>
      <c r="F2779" s="3" t="s">
        <v>3590</v>
      </c>
      <c r="G2779" s="8">
        <v>20000</v>
      </c>
      <c r="H2779" s="6">
        <v>75</v>
      </c>
      <c r="I2779" s="6">
        <v>162215</v>
      </c>
      <c r="J2779" s="13">
        <v>45169</v>
      </c>
      <c r="K2779" s="9">
        <v>20000</v>
      </c>
      <c r="L2779" s="4" t="s">
        <v>4628</v>
      </c>
      <c r="M2779" s="4" t="s">
        <v>4632</v>
      </c>
      <c r="N2779" s="4">
        <f>VLOOKUP(I2779,BaseModelo!$A$2:$E$5075,5)</f>
        <v>10</v>
      </c>
      <c r="P2779" s="15">
        <v>122</v>
      </c>
      <c r="Q2779" s="4">
        <f>VLOOKUP(I2779,BaseModelo!$A$2:$E$5075,3)</f>
        <v>0</v>
      </c>
      <c r="R2779" s="4">
        <f t="shared" si="860"/>
        <v>32283000</v>
      </c>
      <c r="S2779" s="16">
        <f t="shared" si="861"/>
        <v>6.1952111018182942E-4</v>
      </c>
      <c r="T2779" s="4">
        <f t="shared" si="872"/>
        <v>4.6464083263637206E-2</v>
      </c>
      <c r="U2779" s="4">
        <f t="shared" si="873"/>
        <v>7.5581575442183191E-2</v>
      </c>
      <c r="V2779" s="6">
        <f t="shared" si="862"/>
        <v>0</v>
      </c>
      <c r="W2779" s="16" t="str">
        <f t="shared" si="863"/>
        <v/>
      </c>
      <c r="X2779" s="4" t="str">
        <f t="shared" si="874"/>
        <v/>
      </c>
      <c r="Y2779" s="4" t="str">
        <f t="shared" si="864"/>
        <v/>
      </c>
      <c r="Z2779" s="4">
        <f t="shared" si="865"/>
        <v>4121000</v>
      </c>
      <c r="AA2779" s="16">
        <f t="shared" si="866"/>
        <v>4.8531909730647905E-3</v>
      </c>
      <c r="AB2779" s="15">
        <f t="shared" si="875"/>
        <v>0.36398932297985931</v>
      </c>
      <c r="AC2779" s="15">
        <f t="shared" si="876"/>
        <v>0.59208929871390448</v>
      </c>
      <c r="AD2779" s="4">
        <v>163295</v>
      </c>
      <c r="AE2779" s="26">
        <v>2565.5500000000002</v>
      </c>
      <c r="AF2779" s="26">
        <v>2565.5500000000002</v>
      </c>
      <c r="AG2779" s="4">
        <f t="shared" si="877"/>
        <v>1846000</v>
      </c>
      <c r="AH2779" s="16">
        <f t="shared" si="867"/>
        <v>1.0834236186348862E-2</v>
      </c>
      <c r="AI2779" s="15">
        <f t="shared" si="868"/>
        <v>0.81256771397616467</v>
      </c>
      <c r="AJ2779" s="15">
        <f t="shared" si="869"/>
        <v>1.3217768147345612</v>
      </c>
      <c r="AK2779" s="4">
        <f t="shared" si="870"/>
        <v>16319000</v>
      </c>
      <c r="AL2779" s="27">
        <f t="shared" si="871"/>
        <v>1.2255652919909309E-3</v>
      </c>
      <c r="AM2779" s="15">
        <f t="shared" si="878"/>
        <v>9.1917396899319811E-2</v>
      </c>
      <c r="AN2779" s="15">
        <f t="shared" si="879"/>
        <v>9.2630155575933808E-5</v>
      </c>
    </row>
    <row r="2780" spans="1:40" x14ac:dyDescent="0.2">
      <c r="A2780" s="4" t="s">
        <v>4628</v>
      </c>
      <c r="B2780" s="3" t="s">
        <v>15</v>
      </c>
      <c r="C2780" s="6">
        <v>163295</v>
      </c>
      <c r="D2780" s="3" t="s">
        <v>650</v>
      </c>
      <c r="E2780" s="6">
        <v>163299</v>
      </c>
      <c r="F2780" s="3" t="s">
        <v>3591</v>
      </c>
      <c r="G2780" s="8">
        <v>50000</v>
      </c>
      <c r="H2780" s="6">
        <v>90</v>
      </c>
      <c r="I2780" s="6">
        <v>162261</v>
      </c>
      <c r="J2780" s="13">
        <v>45169</v>
      </c>
      <c r="K2780" s="9">
        <v>50000</v>
      </c>
      <c r="L2780" s="4" t="s">
        <v>4628</v>
      </c>
      <c r="M2780" s="4" t="s">
        <v>4632</v>
      </c>
      <c r="N2780" s="4">
        <f>VLOOKUP(I2780,BaseModelo!$A$2:$E$5075,5)</f>
        <v>9</v>
      </c>
      <c r="P2780" s="15">
        <v>75</v>
      </c>
      <c r="Q2780" s="4">
        <f>VLOOKUP(I2780,BaseModelo!$A$2:$E$5075,3)</f>
        <v>147</v>
      </c>
      <c r="R2780" s="4">
        <f t="shared" si="860"/>
        <v>32283000</v>
      </c>
      <c r="S2780" s="16">
        <f t="shared" si="861"/>
        <v>1.5488027754545735E-3</v>
      </c>
      <c r="T2780" s="4">
        <f t="shared" si="872"/>
        <v>0.13939224979091161</v>
      </c>
      <c r="U2780" s="4">
        <f t="shared" si="873"/>
        <v>0.11616020815909302</v>
      </c>
      <c r="V2780" s="6">
        <f t="shared" si="862"/>
        <v>0</v>
      </c>
      <c r="W2780" s="16" t="str">
        <f t="shared" si="863"/>
        <v/>
      </c>
      <c r="X2780" s="4" t="str">
        <f t="shared" si="874"/>
        <v/>
      </c>
      <c r="Y2780" s="4" t="str">
        <f t="shared" si="864"/>
        <v/>
      </c>
      <c r="Z2780" s="4">
        <f t="shared" si="865"/>
        <v>5305000</v>
      </c>
      <c r="AA2780" s="16">
        <f t="shared" si="866"/>
        <v>9.4250706880301596E-3</v>
      </c>
      <c r="AB2780" s="15">
        <f t="shared" si="875"/>
        <v>0.84825636192271436</v>
      </c>
      <c r="AC2780" s="15">
        <f t="shared" si="876"/>
        <v>0.70688030160226201</v>
      </c>
      <c r="AD2780" s="4">
        <v>163295</v>
      </c>
      <c r="AE2780" s="26">
        <v>7724.25</v>
      </c>
      <c r="AF2780" s="26">
        <v>7724.25</v>
      </c>
      <c r="AG2780" s="4">
        <f t="shared" si="877"/>
        <v>3095000</v>
      </c>
      <c r="AH2780" s="16">
        <f t="shared" si="867"/>
        <v>1.6155088852988692E-2</v>
      </c>
      <c r="AI2780" s="15">
        <f t="shared" si="868"/>
        <v>1.4539579967689822</v>
      </c>
      <c r="AJ2780" s="15">
        <f t="shared" si="869"/>
        <v>1.2116316639741518</v>
      </c>
      <c r="AK2780" s="4">
        <f t="shared" si="870"/>
        <v>16319000</v>
      </c>
      <c r="AL2780" s="27">
        <f t="shared" si="871"/>
        <v>3.0639132299773273E-3</v>
      </c>
      <c r="AM2780" s="15">
        <f t="shared" si="878"/>
        <v>0.27575219069795948</v>
      </c>
      <c r="AN2780" s="15">
        <f t="shared" si="879"/>
        <v>3.5590479857556536E-4</v>
      </c>
    </row>
    <row r="2781" spans="1:40" x14ac:dyDescent="0.2">
      <c r="A2781" s="4" t="s">
        <v>4628</v>
      </c>
      <c r="B2781" s="3" t="s">
        <v>15</v>
      </c>
      <c r="C2781" s="6">
        <v>163295</v>
      </c>
      <c r="D2781" s="3" t="s">
        <v>650</v>
      </c>
      <c r="E2781" s="6">
        <v>163300</v>
      </c>
      <c r="F2781" s="3" t="s">
        <v>3592</v>
      </c>
      <c r="G2781" s="8">
        <v>50000</v>
      </c>
      <c r="H2781" s="6">
        <v>80</v>
      </c>
      <c r="I2781" s="6">
        <v>162214</v>
      </c>
      <c r="J2781" s="13">
        <v>45169</v>
      </c>
      <c r="K2781" s="9">
        <v>50000</v>
      </c>
      <c r="L2781" s="4" t="s">
        <v>4628</v>
      </c>
      <c r="M2781" s="4" t="s">
        <v>4632</v>
      </c>
      <c r="N2781" s="4">
        <f>VLOOKUP(I2781,BaseModelo!$A$2:$E$5075,5)</f>
        <v>6</v>
      </c>
      <c r="P2781" s="15">
        <v>75</v>
      </c>
      <c r="Q2781" s="4">
        <f>VLOOKUP(I2781,BaseModelo!$A$2:$E$5075,3)</f>
        <v>115</v>
      </c>
      <c r="R2781" s="4">
        <f t="shared" si="860"/>
        <v>32283000</v>
      </c>
      <c r="S2781" s="16">
        <f t="shared" si="861"/>
        <v>1.5488027754545735E-3</v>
      </c>
      <c r="T2781" s="4">
        <f t="shared" si="872"/>
        <v>0.12390422203636589</v>
      </c>
      <c r="U2781" s="4">
        <f t="shared" si="873"/>
        <v>0.11616020815909302</v>
      </c>
      <c r="V2781" s="6">
        <f t="shared" si="862"/>
        <v>0</v>
      </c>
      <c r="W2781" s="16" t="str">
        <f t="shared" si="863"/>
        <v/>
      </c>
      <c r="X2781" s="4" t="str">
        <f t="shared" si="874"/>
        <v/>
      </c>
      <c r="Y2781" s="4" t="str">
        <f t="shared" si="864"/>
        <v/>
      </c>
      <c r="Z2781" s="4">
        <f t="shared" si="865"/>
        <v>4853000</v>
      </c>
      <c r="AA2781" s="16">
        <f t="shared" si="866"/>
        <v>1.030290541932825E-2</v>
      </c>
      <c r="AB2781" s="15">
        <f t="shared" si="875"/>
        <v>0.82423243354626008</v>
      </c>
      <c r="AC2781" s="15">
        <f t="shared" si="876"/>
        <v>0.7727179064496188</v>
      </c>
      <c r="AD2781" s="4">
        <v>163295</v>
      </c>
      <c r="AE2781" s="26">
        <v>6827.64</v>
      </c>
      <c r="AF2781" s="26">
        <v>6827.64</v>
      </c>
      <c r="AG2781" s="4">
        <f t="shared" si="877"/>
        <v>2735000</v>
      </c>
      <c r="AH2781" s="16">
        <f t="shared" si="867"/>
        <v>1.8281535648994516E-2</v>
      </c>
      <c r="AI2781" s="15">
        <f t="shared" si="868"/>
        <v>1.4625228519195612</v>
      </c>
      <c r="AJ2781" s="15">
        <f t="shared" si="869"/>
        <v>1.3711151736745888</v>
      </c>
      <c r="AK2781" s="4">
        <f t="shared" si="870"/>
        <v>16319000</v>
      </c>
      <c r="AL2781" s="27">
        <f t="shared" si="871"/>
        <v>3.0639132299773273E-3</v>
      </c>
      <c r="AM2781" s="15">
        <f t="shared" si="878"/>
        <v>0.24511305839818617</v>
      </c>
      <c r="AN2781" s="15">
        <f t="shared" si="879"/>
        <v>3.5590479857556536E-4</v>
      </c>
    </row>
    <row r="2782" spans="1:40" x14ac:dyDescent="0.2">
      <c r="A2782" s="4" t="s">
        <v>4628</v>
      </c>
      <c r="B2782" s="3" t="s">
        <v>15</v>
      </c>
      <c r="C2782" s="6">
        <v>163295</v>
      </c>
      <c r="D2782" s="3" t="s">
        <v>650</v>
      </c>
      <c r="E2782" s="6">
        <v>163301</v>
      </c>
      <c r="F2782" s="3" t="s">
        <v>3593</v>
      </c>
      <c r="G2782" s="8">
        <v>50000</v>
      </c>
      <c r="H2782" s="6">
        <v>90</v>
      </c>
      <c r="I2782" s="6">
        <v>162216</v>
      </c>
      <c r="J2782" s="13">
        <v>45169</v>
      </c>
      <c r="K2782" s="9">
        <v>50000</v>
      </c>
      <c r="L2782" s="4" t="s">
        <v>4628</v>
      </c>
      <c r="M2782" s="4" t="s">
        <v>4632</v>
      </c>
      <c r="N2782" s="4">
        <f>VLOOKUP(I2782,BaseModelo!$A$2:$E$5075,5)</f>
        <v>10</v>
      </c>
      <c r="P2782" s="15">
        <v>75</v>
      </c>
      <c r="Q2782" s="4">
        <f>VLOOKUP(I2782,BaseModelo!$A$2:$E$5075,3)</f>
        <v>0</v>
      </c>
      <c r="R2782" s="4">
        <f t="shared" si="860"/>
        <v>32283000</v>
      </c>
      <c r="S2782" s="16">
        <f t="shared" si="861"/>
        <v>1.5488027754545735E-3</v>
      </c>
      <c r="T2782" s="4">
        <f t="shared" si="872"/>
        <v>0.13939224979091161</v>
      </c>
      <c r="U2782" s="4">
        <f t="shared" si="873"/>
        <v>0.11616020815909302</v>
      </c>
      <c r="V2782" s="6">
        <f t="shared" si="862"/>
        <v>0</v>
      </c>
      <c r="W2782" s="16" t="str">
        <f t="shared" si="863"/>
        <v/>
      </c>
      <c r="X2782" s="4" t="str">
        <f t="shared" si="874"/>
        <v/>
      </c>
      <c r="Y2782" s="4" t="str">
        <f t="shared" si="864"/>
        <v/>
      </c>
      <c r="Z2782" s="4">
        <f t="shared" si="865"/>
        <v>4121000</v>
      </c>
      <c r="AA2782" s="16">
        <f t="shared" si="866"/>
        <v>1.2132977432661975E-2</v>
      </c>
      <c r="AB2782" s="15">
        <f t="shared" si="875"/>
        <v>1.0919679689395778</v>
      </c>
      <c r="AC2782" s="15">
        <f t="shared" si="876"/>
        <v>0.90997330744964811</v>
      </c>
      <c r="AD2782" s="4">
        <v>163295</v>
      </c>
      <c r="AE2782" s="26">
        <v>7724.25</v>
      </c>
      <c r="AF2782" s="26">
        <v>7724.25</v>
      </c>
      <c r="AG2782" s="4">
        <f t="shared" si="877"/>
        <v>1846000</v>
      </c>
      <c r="AH2782" s="16">
        <f t="shared" si="867"/>
        <v>2.7085590465872156E-2</v>
      </c>
      <c r="AI2782" s="15">
        <f t="shared" si="868"/>
        <v>2.4377031419284942</v>
      </c>
      <c r="AJ2782" s="15">
        <f t="shared" si="869"/>
        <v>2.0314192849404118</v>
      </c>
      <c r="AK2782" s="4">
        <f t="shared" si="870"/>
        <v>16319000</v>
      </c>
      <c r="AL2782" s="27">
        <f t="shared" si="871"/>
        <v>3.0639132299773273E-3</v>
      </c>
      <c r="AM2782" s="15">
        <f t="shared" si="878"/>
        <v>0.27575219069795948</v>
      </c>
      <c r="AN2782" s="15">
        <f t="shared" si="879"/>
        <v>3.5590479857556536E-4</v>
      </c>
    </row>
    <row r="2783" spans="1:40" x14ac:dyDescent="0.2">
      <c r="A2783" s="4" t="s">
        <v>4627</v>
      </c>
      <c r="B2783" s="3" t="s">
        <v>17</v>
      </c>
      <c r="C2783" s="6">
        <v>163325</v>
      </c>
      <c r="D2783" s="3" t="s">
        <v>652</v>
      </c>
      <c r="E2783" s="6">
        <v>163326</v>
      </c>
      <c r="F2783" s="3" t="s">
        <v>3550</v>
      </c>
      <c r="G2783" s="8">
        <v>8000</v>
      </c>
      <c r="H2783" s="6">
        <v>142</v>
      </c>
      <c r="I2783" s="6">
        <v>162863</v>
      </c>
      <c r="J2783" s="13">
        <v>45169</v>
      </c>
      <c r="K2783" s="9">
        <v>8000</v>
      </c>
      <c r="L2783" s="4" t="s">
        <v>4627</v>
      </c>
      <c r="M2783" s="4" t="s">
        <v>4632</v>
      </c>
      <c r="N2783" s="4">
        <f>VLOOKUP(I2783,BaseModelo!$A$2:$E$5075,5)</f>
        <v>10</v>
      </c>
      <c r="P2783" s="15">
        <v>142.00000000000003</v>
      </c>
      <c r="Q2783" s="4">
        <f>VLOOKUP(I2783,BaseModelo!$A$2:$E$5075,3)</f>
        <v>0</v>
      </c>
      <c r="R2783" s="4">
        <f t="shared" si="860"/>
        <v>32283000</v>
      </c>
      <c r="S2783" s="16">
        <f t="shared" si="861"/>
        <v>2.4780844407273179E-4</v>
      </c>
      <c r="T2783" s="4">
        <f t="shared" si="872"/>
        <v>3.5188799058327912E-2</v>
      </c>
      <c r="U2783" s="4">
        <f t="shared" si="873"/>
        <v>3.5188799058327919E-2</v>
      </c>
      <c r="V2783" s="6">
        <f t="shared" si="862"/>
        <v>0</v>
      </c>
      <c r="W2783" s="16" t="str">
        <f t="shared" si="863"/>
        <v/>
      </c>
      <c r="X2783" s="4" t="str">
        <f t="shared" si="874"/>
        <v/>
      </c>
      <c r="Y2783" s="4" t="str">
        <f t="shared" si="864"/>
        <v/>
      </c>
      <c r="Z2783" s="4">
        <f t="shared" si="865"/>
        <v>4121000</v>
      </c>
      <c r="AA2783" s="16">
        <f t="shared" si="866"/>
        <v>1.9412763892259161E-3</v>
      </c>
      <c r="AB2783" s="15">
        <f t="shared" si="875"/>
        <v>0.27566124727008007</v>
      </c>
      <c r="AC2783" s="15">
        <f t="shared" si="876"/>
        <v>0.27566124727008012</v>
      </c>
      <c r="AD2783" s="4">
        <v>163325</v>
      </c>
      <c r="AE2783" s="26">
        <v>2013.74</v>
      </c>
      <c r="AF2783" s="26">
        <v>2013.74</v>
      </c>
      <c r="AG2783" s="4">
        <f t="shared" si="877"/>
        <v>2105000</v>
      </c>
      <c r="AH2783" s="16">
        <f t="shared" si="867"/>
        <v>3.8004750593824228E-3</v>
      </c>
      <c r="AI2783" s="15">
        <f t="shared" si="868"/>
        <v>0.53966745843230401</v>
      </c>
      <c r="AJ2783" s="15">
        <f t="shared" si="869"/>
        <v>0.53966745843230413</v>
      </c>
      <c r="AK2783" s="4">
        <f t="shared" si="870"/>
        <v>15073000</v>
      </c>
      <c r="AL2783" s="27">
        <f t="shared" si="871"/>
        <v>5.3075034830491602E-4</v>
      </c>
      <c r="AM2783" s="15">
        <f t="shared" si="878"/>
        <v>7.5366549459298077E-2</v>
      </c>
      <c r="AN2783" s="15">
        <f t="shared" si="879"/>
        <v>1.8676467356639244E-5</v>
      </c>
    </row>
    <row r="2784" spans="1:40" x14ac:dyDescent="0.2">
      <c r="A2784" s="4" t="s">
        <v>4627</v>
      </c>
      <c r="B2784" s="3" t="s">
        <v>17</v>
      </c>
      <c r="C2784" s="6">
        <v>163325</v>
      </c>
      <c r="D2784" s="3" t="s">
        <v>652</v>
      </c>
      <c r="E2784" s="6">
        <v>163327</v>
      </c>
      <c r="F2784" s="3" t="s">
        <v>3603</v>
      </c>
      <c r="G2784" s="8">
        <v>8000</v>
      </c>
      <c r="H2784" s="6">
        <v>142</v>
      </c>
      <c r="I2784" s="6">
        <v>162886</v>
      </c>
      <c r="J2784" s="13">
        <v>45169</v>
      </c>
      <c r="K2784" s="9">
        <v>8000</v>
      </c>
      <c r="L2784" s="4" t="s">
        <v>4627</v>
      </c>
      <c r="M2784" s="4" t="s">
        <v>4632</v>
      </c>
      <c r="N2784" s="4">
        <f>VLOOKUP(I2784,BaseModelo!$A$2:$E$5075,5)</f>
        <v>9</v>
      </c>
      <c r="P2784" s="15">
        <v>142.00000000000003</v>
      </c>
      <c r="Q2784" s="4">
        <f>VLOOKUP(I2784,BaseModelo!$A$2:$E$5075,3)</f>
        <v>147</v>
      </c>
      <c r="R2784" s="4">
        <f t="shared" si="860"/>
        <v>32283000</v>
      </c>
      <c r="S2784" s="16">
        <f t="shared" si="861"/>
        <v>2.4780844407273179E-4</v>
      </c>
      <c r="T2784" s="4">
        <f t="shared" si="872"/>
        <v>3.5188799058327912E-2</v>
      </c>
      <c r="U2784" s="4">
        <f t="shared" si="873"/>
        <v>3.5188799058327919E-2</v>
      </c>
      <c r="V2784" s="6">
        <f t="shared" si="862"/>
        <v>0</v>
      </c>
      <c r="W2784" s="16" t="str">
        <f t="shared" si="863"/>
        <v/>
      </c>
      <c r="X2784" s="4" t="str">
        <f t="shared" si="874"/>
        <v/>
      </c>
      <c r="Y2784" s="4" t="str">
        <f t="shared" si="864"/>
        <v/>
      </c>
      <c r="Z2784" s="4">
        <f t="shared" si="865"/>
        <v>5305000</v>
      </c>
      <c r="AA2784" s="16">
        <f t="shared" si="866"/>
        <v>1.5080113100848257E-3</v>
      </c>
      <c r="AB2784" s="15">
        <f t="shared" si="875"/>
        <v>0.21413760603204526</v>
      </c>
      <c r="AC2784" s="15">
        <f t="shared" si="876"/>
        <v>0.21413760603204529</v>
      </c>
      <c r="AD2784" s="4">
        <v>163325</v>
      </c>
      <c r="AE2784" s="26">
        <v>2013.74</v>
      </c>
      <c r="AF2784" s="26">
        <v>2013.74</v>
      </c>
      <c r="AG2784" s="4">
        <f t="shared" si="877"/>
        <v>2114000</v>
      </c>
      <c r="AH2784" s="16">
        <f t="shared" si="867"/>
        <v>3.7842951750236518E-3</v>
      </c>
      <c r="AI2784" s="15">
        <f t="shared" si="868"/>
        <v>0.53736991485335861</v>
      </c>
      <c r="AJ2784" s="15">
        <f t="shared" si="869"/>
        <v>0.53736991485335872</v>
      </c>
      <c r="AK2784" s="4">
        <f t="shared" si="870"/>
        <v>15073000</v>
      </c>
      <c r="AL2784" s="27">
        <f t="shared" si="871"/>
        <v>5.3075034830491602E-4</v>
      </c>
      <c r="AM2784" s="15">
        <f t="shared" si="878"/>
        <v>7.5366549459298077E-2</v>
      </c>
      <c r="AN2784" s="15">
        <f t="shared" si="879"/>
        <v>1.8676467356639244E-5</v>
      </c>
    </row>
    <row r="2785" spans="1:40" x14ac:dyDescent="0.2">
      <c r="A2785" s="4" t="s">
        <v>4627</v>
      </c>
      <c r="B2785" s="3" t="s">
        <v>17</v>
      </c>
      <c r="C2785" s="6">
        <v>163325</v>
      </c>
      <c r="D2785" s="3" t="s">
        <v>652</v>
      </c>
      <c r="E2785" s="6">
        <v>163328</v>
      </c>
      <c r="F2785" s="3" t="s">
        <v>3604</v>
      </c>
      <c r="G2785" s="8">
        <v>8000</v>
      </c>
      <c r="H2785" s="6">
        <v>142</v>
      </c>
      <c r="I2785" s="6">
        <v>162774</v>
      </c>
      <c r="J2785" s="13">
        <v>45169</v>
      </c>
      <c r="K2785" s="9">
        <v>8000</v>
      </c>
      <c r="L2785" s="4" t="s">
        <v>4627</v>
      </c>
      <c r="M2785" s="4" t="s">
        <v>4632</v>
      </c>
      <c r="N2785" s="4">
        <f>VLOOKUP(I2785,BaseModelo!$A$2:$E$5075,5)</f>
        <v>7</v>
      </c>
      <c r="P2785" s="15">
        <v>142.00000000000003</v>
      </c>
      <c r="Q2785" s="4">
        <f>VLOOKUP(I2785,BaseModelo!$A$2:$E$5075,3)</f>
        <v>127</v>
      </c>
      <c r="R2785" s="4">
        <f t="shared" si="860"/>
        <v>32283000</v>
      </c>
      <c r="S2785" s="16">
        <f t="shared" si="861"/>
        <v>2.4780844407273179E-4</v>
      </c>
      <c r="T2785" s="4">
        <f t="shared" si="872"/>
        <v>3.5188799058327912E-2</v>
      </c>
      <c r="U2785" s="4">
        <f t="shared" si="873"/>
        <v>3.5188799058327919E-2</v>
      </c>
      <c r="V2785" s="6">
        <f t="shared" si="862"/>
        <v>0</v>
      </c>
      <c r="W2785" s="16" t="str">
        <f t="shared" si="863"/>
        <v/>
      </c>
      <c r="X2785" s="4" t="str">
        <f t="shared" si="874"/>
        <v/>
      </c>
      <c r="Y2785" s="4" t="str">
        <f t="shared" si="864"/>
        <v/>
      </c>
      <c r="Z2785" s="4">
        <f t="shared" si="865"/>
        <v>4022000</v>
      </c>
      <c r="AA2785" s="16">
        <f t="shared" si="866"/>
        <v>1.9890601690701142E-3</v>
      </c>
      <c r="AB2785" s="15">
        <f t="shared" si="875"/>
        <v>0.28244654400795621</v>
      </c>
      <c r="AC2785" s="15">
        <f t="shared" si="876"/>
        <v>0.28244654400795627</v>
      </c>
      <c r="AD2785" s="4">
        <v>163325</v>
      </c>
      <c r="AE2785" s="26">
        <v>2013.74</v>
      </c>
      <c r="AF2785" s="26">
        <v>2013.74</v>
      </c>
      <c r="AG2785" s="4">
        <f t="shared" si="877"/>
        <v>1778000</v>
      </c>
      <c r="AH2785" s="16">
        <f t="shared" si="867"/>
        <v>4.4994375703037125E-3</v>
      </c>
      <c r="AI2785" s="15">
        <f t="shared" si="868"/>
        <v>0.63892013498312716</v>
      </c>
      <c r="AJ2785" s="15">
        <f t="shared" si="869"/>
        <v>0.63892013498312727</v>
      </c>
      <c r="AK2785" s="4">
        <f t="shared" si="870"/>
        <v>15073000</v>
      </c>
      <c r="AL2785" s="27">
        <f t="shared" si="871"/>
        <v>5.3075034830491602E-4</v>
      </c>
      <c r="AM2785" s="15">
        <f t="shared" si="878"/>
        <v>7.5366549459298077E-2</v>
      </c>
      <c r="AN2785" s="15">
        <f t="shared" si="879"/>
        <v>1.8676467356639244E-5</v>
      </c>
    </row>
    <row r="2786" spans="1:40" x14ac:dyDescent="0.2">
      <c r="A2786" s="4" t="s">
        <v>4627</v>
      </c>
      <c r="B2786" s="3" t="s">
        <v>17</v>
      </c>
      <c r="C2786" s="6">
        <v>163325</v>
      </c>
      <c r="D2786" s="3" t="s">
        <v>652</v>
      </c>
      <c r="E2786" s="6">
        <v>163329</v>
      </c>
      <c r="F2786" s="3" t="s">
        <v>3605</v>
      </c>
      <c r="G2786" s="8">
        <v>8000</v>
      </c>
      <c r="H2786" s="6">
        <v>142</v>
      </c>
      <c r="I2786" s="6">
        <v>162772</v>
      </c>
      <c r="J2786" s="13">
        <v>45169</v>
      </c>
      <c r="K2786" s="9">
        <v>8000</v>
      </c>
      <c r="L2786" s="4" t="s">
        <v>4627</v>
      </c>
      <c r="M2786" s="4" t="s">
        <v>4632</v>
      </c>
      <c r="N2786" s="4">
        <f>VLOOKUP(I2786,BaseModelo!$A$2:$E$5075,5)</f>
        <v>10</v>
      </c>
      <c r="P2786" s="15">
        <v>142.00000000000003</v>
      </c>
      <c r="Q2786" s="4">
        <f>VLOOKUP(I2786,BaseModelo!$A$2:$E$5075,3)</f>
        <v>0</v>
      </c>
      <c r="R2786" s="4">
        <f t="shared" si="860"/>
        <v>32283000</v>
      </c>
      <c r="S2786" s="16">
        <f t="shared" si="861"/>
        <v>2.4780844407273179E-4</v>
      </c>
      <c r="T2786" s="4">
        <f t="shared" si="872"/>
        <v>3.5188799058327912E-2</v>
      </c>
      <c r="U2786" s="4">
        <f t="shared" si="873"/>
        <v>3.5188799058327919E-2</v>
      </c>
      <c r="V2786" s="6">
        <f t="shared" si="862"/>
        <v>0</v>
      </c>
      <c r="W2786" s="16" t="str">
        <f t="shared" si="863"/>
        <v/>
      </c>
      <c r="X2786" s="4" t="str">
        <f t="shared" si="874"/>
        <v/>
      </c>
      <c r="Y2786" s="4" t="str">
        <f t="shared" si="864"/>
        <v/>
      </c>
      <c r="Z2786" s="4">
        <f t="shared" si="865"/>
        <v>4121000</v>
      </c>
      <c r="AA2786" s="16">
        <f t="shared" si="866"/>
        <v>1.9412763892259161E-3</v>
      </c>
      <c r="AB2786" s="15">
        <f t="shared" si="875"/>
        <v>0.27566124727008007</v>
      </c>
      <c r="AC2786" s="15">
        <f t="shared" si="876"/>
        <v>0.27566124727008012</v>
      </c>
      <c r="AD2786" s="4">
        <v>163325</v>
      </c>
      <c r="AE2786" s="26">
        <v>2013.74</v>
      </c>
      <c r="AF2786" s="26">
        <v>2013.74</v>
      </c>
      <c r="AG2786" s="4">
        <f t="shared" si="877"/>
        <v>2105000</v>
      </c>
      <c r="AH2786" s="16">
        <f t="shared" si="867"/>
        <v>3.8004750593824228E-3</v>
      </c>
      <c r="AI2786" s="15">
        <f t="shared" si="868"/>
        <v>0.53966745843230401</v>
      </c>
      <c r="AJ2786" s="15">
        <f t="shared" si="869"/>
        <v>0.53966745843230413</v>
      </c>
      <c r="AK2786" s="4">
        <f t="shared" si="870"/>
        <v>15073000</v>
      </c>
      <c r="AL2786" s="27">
        <f t="shared" si="871"/>
        <v>5.3075034830491602E-4</v>
      </c>
      <c r="AM2786" s="15">
        <f t="shared" si="878"/>
        <v>7.5366549459298077E-2</v>
      </c>
      <c r="AN2786" s="15">
        <f t="shared" si="879"/>
        <v>1.8676467356639244E-5</v>
      </c>
    </row>
    <row r="2787" spans="1:40" x14ac:dyDescent="0.2">
      <c r="A2787" s="4" t="s">
        <v>4627</v>
      </c>
      <c r="B2787" s="3" t="s">
        <v>17</v>
      </c>
      <c r="C2787" s="6">
        <v>163325</v>
      </c>
      <c r="D2787" s="3" t="s">
        <v>652</v>
      </c>
      <c r="E2787" s="6">
        <v>163372</v>
      </c>
      <c r="F2787" s="3" t="s">
        <v>3606</v>
      </c>
      <c r="G2787" s="8">
        <v>8000</v>
      </c>
      <c r="H2787" s="6">
        <v>142</v>
      </c>
      <c r="I2787" s="6">
        <v>162857</v>
      </c>
      <c r="J2787" s="13">
        <v>45169</v>
      </c>
      <c r="K2787" s="9">
        <v>8000</v>
      </c>
      <c r="L2787" s="4" t="s">
        <v>4627</v>
      </c>
      <c r="M2787" s="4" t="s">
        <v>4632</v>
      </c>
      <c r="N2787" s="4">
        <f>VLOOKUP(I2787,BaseModelo!$A$2:$E$5075,5)</f>
        <v>8</v>
      </c>
      <c r="P2787" s="15">
        <v>142.00000000000003</v>
      </c>
      <c r="Q2787" s="4">
        <f>VLOOKUP(I2787,BaseModelo!$A$2:$E$5075,3)</f>
        <v>132</v>
      </c>
      <c r="R2787" s="4">
        <f t="shared" si="860"/>
        <v>32283000</v>
      </c>
      <c r="S2787" s="16">
        <f t="shared" si="861"/>
        <v>2.4780844407273179E-4</v>
      </c>
      <c r="T2787" s="4">
        <f t="shared" si="872"/>
        <v>3.5188799058327912E-2</v>
      </c>
      <c r="U2787" s="4">
        <f t="shared" si="873"/>
        <v>3.5188799058327919E-2</v>
      </c>
      <c r="V2787" s="6">
        <f t="shared" si="862"/>
        <v>0</v>
      </c>
      <c r="W2787" s="16" t="str">
        <f t="shared" si="863"/>
        <v/>
      </c>
      <c r="X2787" s="4" t="str">
        <f t="shared" si="874"/>
        <v/>
      </c>
      <c r="Y2787" s="4" t="str">
        <f t="shared" si="864"/>
        <v/>
      </c>
      <c r="Z2787" s="4">
        <f t="shared" si="865"/>
        <v>5836000</v>
      </c>
      <c r="AA2787" s="16">
        <f t="shared" si="866"/>
        <v>1.3708019191226869E-3</v>
      </c>
      <c r="AB2787" s="15">
        <f t="shared" si="875"/>
        <v>0.19465387251542154</v>
      </c>
      <c r="AC2787" s="15">
        <f t="shared" si="876"/>
        <v>0.19465387251542157</v>
      </c>
      <c r="AD2787" s="4">
        <v>163325</v>
      </c>
      <c r="AE2787" s="26">
        <v>2013.74</v>
      </c>
      <c r="AF2787" s="26">
        <v>2013.74</v>
      </c>
      <c r="AG2787" s="4">
        <f t="shared" si="877"/>
        <v>2254000</v>
      </c>
      <c r="AH2787" s="16">
        <f t="shared" si="867"/>
        <v>3.5492457852706301E-3</v>
      </c>
      <c r="AI2787" s="15">
        <f t="shared" si="868"/>
        <v>0.50399290150842946</v>
      </c>
      <c r="AJ2787" s="15">
        <f t="shared" si="869"/>
        <v>0.50399290150842957</v>
      </c>
      <c r="AK2787" s="4">
        <f t="shared" si="870"/>
        <v>15073000</v>
      </c>
      <c r="AL2787" s="27">
        <f t="shared" si="871"/>
        <v>5.3075034830491602E-4</v>
      </c>
      <c r="AM2787" s="15">
        <f t="shared" si="878"/>
        <v>7.5366549459298077E-2</v>
      </c>
      <c r="AN2787" s="15">
        <f t="shared" si="879"/>
        <v>1.8676467356639244E-5</v>
      </c>
    </row>
    <row r="2788" spans="1:40" x14ac:dyDescent="0.2">
      <c r="A2788" s="4" t="s">
        <v>4628</v>
      </c>
      <c r="B2788" s="3" t="s">
        <v>4</v>
      </c>
      <c r="C2788" s="6">
        <v>163388</v>
      </c>
      <c r="D2788" s="3" t="s">
        <v>653</v>
      </c>
      <c r="E2788" s="6">
        <v>163389</v>
      </c>
      <c r="F2788" s="3" t="s">
        <v>3551</v>
      </c>
      <c r="G2788" s="8">
        <v>12000</v>
      </c>
      <c r="H2788" s="6">
        <v>110</v>
      </c>
      <c r="I2788" s="6">
        <v>162189</v>
      </c>
      <c r="J2788" s="13">
        <v>45169</v>
      </c>
      <c r="K2788" s="9">
        <v>12000</v>
      </c>
      <c r="L2788" s="4" t="s">
        <v>4628</v>
      </c>
      <c r="M2788" s="4" t="s">
        <v>4632</v>
      </c>
      <c r="N2788" s="4">
        <f>VLOOKUP(I2788,BaseModelo!$A$2:$E$5075,5)</f>
        <v>5</v>
      </c>
      <c r="P2788" s="15">
        <v>132</v>
      </c>
      <c r="Q2788" s="4">
        <f>VLOOKUP(I2788,BaseModelo!$A$2:$E$5075,3)</f>
        <v>110</v>
      </c>
      <c r="R2788" s="4">
        <f t="shared" si="860"/>
        <v>32283000</v>
      </c>
      <c r="S2788" s="16">
        <f t="shared" si="861"/>
        <v>3.7171266610909768E-4</v>
      </c>
      <c r="T2788" s="4">
        <f t="shared" si="872"/>
        <v>4.0888393272000743E-2</v>
      </c>
      <c r="U2788" s="4">
        <f t="shared" si="873"/>
        <v>4.9066071926400896E-2</v>
      </c>
      <c r="V2788" s="6">
        <f t="shared" si="862"/>
        <v>0</v>
      </c>
      <c r="W2788" s="16" t="str">
        <f t="shared" si="863"/>
        <v/>
      </c>
      <c r="X2788" s="4" t="str">
        <f t="shared" si="874"/>
        <v/>
      </c>
      <c r="Y2788" s="4" t="str">
        <f t="shared" si="864"/>
        <v/>
      </c>
      <c r="Z2788" s="4">
        <f t="shared" si="865"/>
        <v>4058000</v>
      </c>
      <c r="AA2788" s="16">
        <f t="shared" si="866"/>
        <v>2.9571217348447511E-3</v>
      </c>
      <c r="AB2788" s="15">
        <f t="shared" si="875"/>
        <v>0.32528339083292263</v>
      </c>
      <c r="AC2788" s="15">
        <f t="shared" si="876"/>
        <v>0.39034006899950713</v>
      </c>
      <c r="AD2788" s="4">
        <v>163388</v>
      </c>
      <c r="AE2788" s="26">
        <v>2289.52</v>
      </c>
      <c r="AF2788" s="26">
        <v>2289.52</v>
      </c>
      <c r="AG2788" s="4">
        <f t="shared" si="877"/>
        <v>2193000</v>
      </c>
      <c r="AH2788" s="16">
        <f t="shared" si="867"/>
        <v>5.4719562243502051E-3</v>
      </c>
      <c r="AI2788" s="15">
        <f t="shared" si="868"/>
        <v>0.60191518467852256</v>
      </c>
      <c r="AJ2788" s="15">
        <f t="shared" si="869"/>
        <v>0.72229822161422708</v>
      </c>
      <c r="AK2788" s="4">
        <f t="shared" si="870"/>
        <v>16319000</v>
      </c>
      <c r="AL2788" s="27">
        <f t="shared" si="871"/>
        <v>7.3533917519455851E-4</v>
      </c>
      <c r="AM2788" s="15">
        <f t="shared" si="878"/>
        <v>8.0887309271401434E-2</v>
      </c>
      <c r="AN2788" s="15">
        <f t="shared" si="879"/>
        <v>3.6080204860396516E-5</v>
      </c>
    </row>
    <row r="2789" spans="1:40" x14ac:dyDescent="0.2">
      <c r="A2789" s="4" t="s">
        <v>4628</v>
      </c>
      <c r="B2789" s="3" t="s">
        <v>4</v>
      </c>
      <c r="C2789" s="6">
        <v>163388</v>
      </c>
      <c r="D2789" s="3" t="s">
        <v>653</v>
      </c>
      <c r="E2789" s="6">
        <v>163390</v>
      </c>
      <c r="F2789" s="3" t="s">
        <v>3607</v>
      </c>
      <c r="G2789" s="8">
        <v>20000</v>
      </c>
      <c r="H2789" s="6">
        <v>117</v>
      </c>
      <c r="I2789" s="6">
        <v>162208</v>
      </c>
      <c r="J2789" s="13">
        <v>45169</v>
      </c>
      <c r="K2789" s="9">
        <v>20000</v>
      </c>
      <c r="L2789" s="4" t="s">
        <v>4628</v>
      </c>
      <c r="M2789" s="4" t="s">
        <v>4632</v>
      </c>
      <c r="N2789" s="4">
        <f>VLOOKUP(I2789,BaseModelo!$A$2:$E$5075,5)</f>
        <v>6</v>
      </c>
      <c r="P2789" s="15">
        <v>122</v>
      </c>
      <c r="Q2789" s="4">
        <f>VLOOKUP(I2789,BaseModelo!$A$2:$E$5075,3)</f>
        <v>115</v>
      </c>
      <c r="R2789" s="4">
        <f t="shared" si="860"/>
        <v>32283000</v>
      </c>
      <c r="S2789" s="16">
        <f t="shared" si="861"/>
        <v>6.1952111018182942E-4</v>
      </c>
      <c r="T2789" s="4">
        <f t="shared" si="872"/>
        <v>7.2483969891274036E-2</v>
      </c>
      <c r="U2789" s="4">
        <f t="shared" si="873"/>
        <v>7.5581575442183191E-2</v>
      </c>
      <c r="V2789" s="6">
        <f t="shared" si="862"/>
        <v>0</v>
      </c>
      <c r="W2789" s="16" t="str">
        <f t="shared" si="863"/>
        <v/>
      </c>
      <c r="X2789" s="4" t="str">
        <f t="shared" si="874"/>
        <v/>
      </c>
      <c r="Y2789" s="4" t="str">
        <f t="shared" si="864"/>
        <v/>
      </c>
      <c r="Z2789" s="4">
        <f t="shared" si="865"/>
        <v>4853000</v>
      </c>
      <c r="AA2789" s="16">
        <f t="shared" si="866"/>
        <v>4.1211621677313005E-3</v>
      </c>
      <c r="AB2789" s="15">
        <f t="shared" si="875"/>
        <v>0.48217597362456216</v>
      </c>
      <c r="AC2789" s="15">
        <f t="shared" si="876"/>
        <v>0.50278178446321864</v>
      </c>
      <c r="AD2789" s="4">
        <v>163388</v>
      </c>
      <c r="AE2789" s="26">
        <v>4082.86</v>
      </c>
      <c r="AF2789" s="26">
        <v>4082.86</v>
      </c>
      <c r="AG2789" s="4">
        <f t="shared" si="877"/>
        <v>2735000</v>
      </c>
      <c r="AH2789" s="16">
        <f t="shared" si="867"/>
        <v>7.3126142595978062E-3</v>
      </c>
      <c r="AI2789" s="15">
        <f t="shared" si="868"/>
        <v>0.8555758683729433</v>
      </c>
      <c r="AJ2789" s="15">
        <f t="shared" si="869"/>
        <v>0.89213893967093238</v>
      </c>
      <c r="AK2789" s="4">
        <f t="shared" si="870"/>
        <v>16319000</v>
      </c>
      <c r="AL2789" s="27">
        <f t="shared" si="871"/>
        <v>1.2255652919909309E-3</v>
      </c>
      <c r="AM2789" s="15">
        <f t="shared" si="878"/>
        <v>0.14339113916293891</v>
      </c>
      <c r="AN2789" s="15">
        <f t="shared" si="879"/>
        <v>9.2630155575933808E-5</v>
      </c>
    </row>
    <row r="2790" spans="1:40" x14ac:dyDescent="0.2">
      <c r="A2790" s="4" t="s">
        <v>4628</v>
      </c>
      <c r="B2790" s="3" t="s">
        <v>4</v>
      </c>
      <c r="C2790" s="6">
        <v>163388</v>
      </c>
      <c r="D2790" s="3" t="s">
        <v>653</v>
      </c>
      <c r="E2790" s="6">
        <v>163391</v>
      </c>
      <c r="F2790" s="3" t="s">
        <v>3608</v>
      </c>
      <c r="G2790" s="8">
        <v>8000</v>
      </c>
      <c r="H2790" s="6">
        <v>110</v>
      </c>
      <c r="I2790" s="6">
        <v>162519</v>
      </c>
      <c r="J2790" s="13">
        <v>45169</v>
      </c>
      <c r="K2790" s="9">
        <v>8000</v>
      </c>
      <c r="L2790" s="4" t="s">
        <v>4628</v>
      </c>
      <c r="M2790" s="4" t="s">
        <v>4632</v>
      </c>
      <c r="N2790" s="4">
        <f>VLOOKUP(I2790,BaseModelo!$A$2:$E$5075,5)</f>
        <v>7</v>
      </c>
      <c r="P2790" s="15">
        <v>142.00000000000003</v>
      </c>
      <c r="Q2790" s="4">
        <f>VLOOKUP(I2790,BaseModelo!$A$2:$E$5075,3)</f>
        <v>127</v>
      </c>
      <c r="R2790" s="4">
        <f t="shared" si="860"/>
        <v>32283000</v>
      </c>
      <c r="S2790" s="16">
        <f t="shared" si="861"/>
        <v>2.4780844407273179E-4</v>
      </c>
      <c r="T2790" s="4">
        <f t="shared" si="872"/>
        <v>2.7258928848000498E-2</v>
      </c>
      <c r="U2790" s="4">
        <f t="shared" si="873"/>
        <v>3.5188799058327919E-2</v>
      </c>
      <c r="V2790" s="6">
        <f t="shared" si="862"/>
        <v>0</v>
      </c>
      <c r="W2790" s="16" t="str">
        <f t="shared" si="863"/>
        <v/>
      </c>
      <c r="X2790" s="4" t="str">
        <f t="shared" si="874"/>
        <v/>
      </c>
      <c r="Y2790" s="4" t="str">
        <f t="shared" si="864"/>
        <v/>
      </c>
      <c r="Z2790" s="4">
        <f t="shared" si="865"/>
        <v>4022000</v>
      </c>
      <c r="AA2790" s="16">
        <f t="shared" si="866"/>
        <v>1.9890601690701142E-3</v>
      </c>
      <c r="AB2790" s="15">
        <f t="shared" si="875"/>
        <v>0.21879661859771257</v>
      </c>
      <c r="AC2790" s="15">
        <f t="shared" si="876"/>
        <v>0.28244654400795627</v>
      </c>
      <c r="AD2790" s="4">
        <v>163388</v>
      </c>
      <c r="AE2790" s="26">
        <v>1530.98</v>
      </c>
      <c r="AF2790" s="26">
        <v>1530.98</v>
      </c>
      <c r="AG2790" s="4">
        <f t="shared" si="877"/>
        <v>2184000</v>
      </c>
      <c r="AH2790" s="16">
        <f t="shared" si="867"/>
        <v>3.663003663003663E-3</v>
      </c>
      <c r="AI2790" s="15">
        <f t="shared" si="868"/>
        <v>0.40293040293040294</v>
      </c>
      <c r="AJ2790" s="15">
        <f t="shared" si="869"/>
        <v>0.5201465201465203</v>
      </c>
      <c r="AK2790" s="4">
        <f t="shared" si="870"/>
        <v>16319000</v>
      </c>
      <c r="AL2790" s="27">
        <f t="shared" si="871"/>
        <v>4.9022611679637234E-4</v>
      </c>
      <c r="AM2790" s="15">
        <f t="shared" si="878"/>
        <v>5.392487284760096E-2</v>
      </c>
      <c r="AN2790" s="15">
        <f t="shared" si="879"/>
        <v>1.725046831709194E-5</v>
      </c>
    </row>
    <row r="2791" spans="1:40" x14ac:dyDescent="0.2">
      <c r="A2791" s="4" t="s">
        <v>4628</v>
      </c>
      <c r="B2791" s="3" t="s">
        <v>4</v>
      </c>
      <c r="C2791" s="6">
        <v>163388</v>
      </c>
      <c r="D2791" s="3" t="s">
        <v>653</v>
      </c>
      <c r="E2791" s="6">
        <v>163392</v>
      </c>
      <c r="F2791" s="3" t="s">
        <v>3609</v>
      </c>
      <c r="G2791" s="8">
        <v>5000</v>
      </c>
      <c r="H2791" s="6">
        <v>147</v>
      </c>
      <c r="I2791" s="6">
        <v>162513</v>
      </c>
      <c r="J2791" s="13">
        <v>45169</v>
      </c>
      <c r="K2791" s="9">
        <v>5000</v>
      </c>
      <c r="L2791" s="4" t="s">
        <v>4628</v>
      </c>
      <c r="M2791" s="4" t="s">
        <v>4632</v>
      </c>
      <c r="N2791" s="4">
        <f>VLOOKUP(I2791,BaseModelo!$A$2:$E$5075,5)</f>
        <v>7</v>
      </c>
      <c r="P2791" s="15">
        <v>147</v>
      </c>
      <c r="Q2791" s="4">
        <f>VLOOKUP(I2791,BaseModelo!$A$2:$E$5075,3)</f>
        <v>127</v>
      </c>
      <c r="R2791" s="4">
        <f t="shared" si="860"/>
        <v>32283000</v>
      </c>
      <c r="S2791" s="16">
        <f t="shared" si="861"/>
        <v>1.5488027754545735E-4</v>
      </c>
      <c r="T2791" s="4">
        <f t="shared" si="872"/>
        <v>2.2767400799182231E-2</v>
      </c>
      <c r="U2791" s="4">
        <f t="shared" si="873"/>
        <v>2.2767400799182231E-2</v>
      </c>
      <c r="V2791" s="6">
        <f t="shared" si="862"/>
        <v>0</v>
      </c>
      <c r="W2791" s="16" t="str">
        <f t="shared" si="863"/>
        <v/>
      </c>
      <c r="X2791" s="4" t="str">
        <f t="shared" si="874"/>
        <v/>
      </c>
      <c r="Y2791" s="4" t="str">
        <f t="shared" si="864"/>
        <v/>
      </c>
      <c r="Z2791" s="4">
        <f t="shared" si="865"/>
        <v>4022000</v>
      </c>
      <c r="AA2791" s="16">
        <f t="shared" si="866"/>
        <v>1.2431626056688214E-3</v>
      </c>
      <c r="AB2791" s="15">
        <f t="shared" si="875"/>
        <v>0.18274490303331675</v>
      </c>
      <c r="AC2791" s="15">
        <f t="shared" si="876"/>
        <v>0.18274490303331675</v>
      </c>
      <c r="AD2791" s="4">
        <v>163388</v>
      </c>
      <c r="AE2791" s="26">
        <v>1303.3399999999999</v>
      </c>
      <c r="AF2791" s="26">
        <v>1303.3399999999999</v>
      </c>
      <c r="AG2791" s="4">
        <f t="shared" si="877"/>
        <v>2184000</v>
      </c>
      <c r="AH2791" s="16">
        <f t="shared" si="867"/>
        <v>2.2893772893772895E-3</v>
      </c>
      <c r="AI2791" s="15">
        <f t="shared" si="868"/>
        <v>0.33653846153846156</v>
      </c>
      <c r="AJ2791" s="15">
        <f t="shared" si="869"/>
        <v>0.33653846153846156</v>
      </c>
      <c r="AK2791" s="4">
        <f t="shared" si="870"/>
        <v>16319000</v>
      </c>
      <c r="AL2791" s="27">
        <f t="shared" si="871"/>
        <v>3.0639132299773271E-4</v>
      </c>
      <c r="AM2791" s="15">
        <f t="shared" si="878"/>
        <v>4.5039524480666712E-2</v>
      </c>
      <c r="AN2791" s="15">
        <f t="shared" si="879"/>
        <v>6.9757340520810808E-6</v>
      </c>
    </row>
    <row r="2792" spans="1:40" x14ac:dyDescent="0.2">
      <c r="A2792" s="4" t="s">
        <v>4628</v>
      </c>
      <c r="B2792" s="3" t="s">
        <v>4</v>
      </c>
      <c r="C2792" s="6">
        <v>163388</v>
      </c>
      <c r="D2792" s="3" t="s">
        <v>653</v>
      </c>
      <c r="E2792" s="6">
        <v>163393</v>
      </c>
      <c r="F2792" s="3" t="s">
        <v>3610</v>
      </c>
      <c r="G2792" s="8">
        <v>10000</v>
      </c>
      <c r="H2792" s="6">
        <v>110</v>
      </c>
      <c r="I2792" s="6">
        <v>150585</v>
      </c>
      <c r="J2792" s="13">
        <v>45169</v>
      </c>
      <c r="K2792" s="9">
        <v>10000</v>
      </c>
      <c r="L2792" s="4" t="s">
        <v>4628</v>
      </c>
      <c r="M2792" s="4" t="s">
        <v>4632</v>
      </c>
      <c r="N2792" s="4">
        <f>VLOOKUP(I2792,BaseModelo!$A$2:$E$5075,5)</f>
        <v>4</v>
      </c>
      <c r="P2792" s="15">
        <v>142.00000000000003</v>
      </c>
      <c r="Q2792" s="4">
        <f>VLOOKUP(I2792,BaseModelo!$A$2:$E$5075,3)</f>
        <v>110</v>
      </c>
      <c r="R2792" s="4">
        <f t="shared" si="860"/>
        <v>32283000</v>
      </c>
      <c r="S2792" s="16">
        <f t="shared" si="861"/>
        <v>3.0976055509091471E-4</v>
      </c>
      <c r="T2792" s="4">
        <f t="shared" si="872"/>
        <v>3.4073661060000621E-2</v>
      </c>
      <c r="U2792" s="4">
        <f t="shared" si="873"/>
        <v>4.3985998822909898E-2</v>
      </c>
      <c r="V2792" s="6">
        <f t="shared" si="862"/>
        <v>0</v>
      </c>
      <c r="W2792" s="16" t="str">
        <f t="shared" si="863"/>
        <v/>
      </c>
      <c r="X2792" s="4" t="str">
        <f t="shared" si="874"/>
        <v/>
      </c>
      <c r="Y2792" s="4" t="str">
        <f t="shared" si="864"/>
        <v/>
      </c>
      <c r="Z2792" s="4">
        <f t="shared" si="865"/>
        <v>2331000</v>
      </c>
      <c r="AA2792" s="16">
        <f t="shared" si="866"/>
        <v>4.2900042900042897E-3</v>
      </c>
      <c r="AB2792" s="15">
        <f t="shared" si="875"/>
        <v>0.47190047190047185</v>
      </c>
      <c r="AC2792" s="15">
        <f t="shared" si="876"/>
        <v>0.60918060918060923</v>
      </c>
      <c r="AD2792" s="4">
        <v>163388</v>
      </c>
      <c r="AE2792" s="26">
        <v>1917.29</v>
      </c>
      <c r="AF2792" s="26">
        <v>1917.29</v>
      </c>
      <c r="AG2792" s="4">
        <f t="shared" si="877"/>
        <v>858000</v>
      </c>
      <c r="AH2792" s="16">
        <f t="shared" si="867"/>
        <v>1.1655011655011656E-2</v>
      </c>
      <c r="AI2792" s="15">
        <f t="shared" si="868"/>
        <v>1.2820512820512822</v>
      </c>
      <c r="AJ2792" s="15">
        <f t="shared" si="869"/>
        <v>1.6550116550116554</v>
      </c>
      <c r="AK2792" s="4">
        <f t="shared" si="870"/>
        <v>16319000</v>
      </c>
      <c r="AL2792" s="27">
        <f t="shared" si="871"/>
        <v>6.1278264599546543E-4</v>
      </c>
      <c r="AM2792" s="15">
        <f t="shared" si="878"/>
        <v>6.7406091059501197E-2</v>
      </c>
      <c r="AN2792" s="15">
        <f t="shared" si="879"/>
        <v>2.6953856745456156E-5</v>
      </c>
    </row>
    <row r="2793" spans="1:40" x14ac:dyDescent="0.2">
      <c r="A2793" s="4" t="s">
        <v>4628</v>
      </c>
      <c r="B2793" s="3" t="s">
        <v>4</v>
      </c>
      <c r="C2793" s="6">
        <v>163388</v>
      </c>
      <c r="D2793" s="3" t="s">
        <v>653</v>
      </c>
      <c r="E2793" s="6">
        <v>163394</v>
      </c>
      <c r="F2793" s="3" t="s">
        <v>3611</v>
      </c>
      <c r="G2793" s="8">
        <v>10000</v>
      </c>
      <c r="H2793" s="6">
        <v>142</v>
      </c>
      <c r="I2793" s="6">
        <v>162508</v>
      </c>
      <c r="J2793" s="13">
        <v>45169</v>
      </c>
      <c r="K2793" s="9">
        <v>10000</v>
      </c>
      <c r="L2793" s="4" t="s">
        <v>4628</v>
      </c>
      <c r="M2793" s="4" t="s">
        <v>4632</v>
      </c>
      <c r="N2793" s="4">
        <f>VLOOKUP(I2793,BaseModelo!$A$2:$E$5075,5)</f>
        <v>3</v>
      </c>
      <c r="P2793" s="15">
        <v>142.00000000000003</v>
      </c>
      <c r="Q2793" s="4">
        <f>VLOOKUP(I2793,BaseModelo!$A$2:$E$5075,3)</f>
        <v>110</v>
      </c>
      <c r="R2793" s="4">
        <f t="shared" si="860"/>
        <v>32283000</v>
      </c>
      <c r="S2793" s="16">
        <f t="shared" si="861"/>
        <v>3.0976055509091471E-4</v>
      </c>
      <c r="T2793" s="4">
        <f t="shared" si="872"/>
        <v>4.3985998822909891E-2</v>
      </c>
      <c r="U2793" s="4">
        <f t="shared" si="873"/>
        <v>4.3985998822909898E-2</v>
      </c>
      <c r="V2793" s="6">
        <f t="shared" si="862"/>
        <v>0</v>
      </c>
      <c r="W2793" s="16" t="str">
        <f t="shared" si="863"/>
        <v/>
      </c>
      <c r="X2793" s="4" t="str">
        <f t="shared" si="874"/>
        <v/>
      </c>
      <c r="Y2793" s="4" t="str">
        <f t="shared" si="864"/>
        <v/>
      </c>
      <c r="Z2793" s="4">
        <f t="shared" si="865"/>
        <v>1992000</v>
      </c>
      <c r="AA2793" s="16">
        <f t="shared" si="866"/>
        <v>5.0200803212851405E-3</v>
      </c>
      <c r="AB2793" s="15">
        <f t="shared" si="875"/>
        <v>0.71285140562248994</v>
      </c>
      <c r="AC2793" s="15">
        <f t="shared" si="876"/>
        <v>0.71285140562249005</v>
      </c>
      <c r="AD2793" s="4">
        <v>163388</v>
      </c>
      <c r="AE2793" s="26">
        <v>2510.34</v>
      </c>
      <c r="AF2793" s="26">
        <v>2510.34</v>
      </c>
      <c r="AG2793" s="4">
        <f t="shared" si="877"/>
        <v>673000</v>
      </c>
      <c r="AH2793" s="16">
        <f t="shared" si="867"/>
        <v>1.4858841010401188E-2</v>
      </c>
      <c r="AI2793" s="15">
        <f t="shared" si="868"/>
        <v>2.1099554234769688</v>
      </c>
      <c r="AJ2793" s="15">
        <f t="shared" si="869"/>
        <v>2.1099554234769693</v>
      </c>
      <c r="AK2793" s="4">
        <f t="shared" si="870"/>
        <v>16319000</v>
      </c>
      <c r="AL2793" s="27">
        <f t="shared" si="871"/>
        <v>6.1278264599546543E-4</v>
      </c>
      <c r="AM2793" s="15">
        <f t="shared" si="878"/>
        <v>8.7015135731356094E-2</v>
      </c>
      <c r="AN2793" s="15">
        <f t="shared" si="879"/>
        <v>2.6953856745456156E-5</v>
      </c>
    </row>
    <row r="2794" spans="1:40" x14ac:dyDescent="0.2">
      <c r="A2794" s="4" t="s">
        <v>4628</v>
      </c>
      <c r="B2794" s="3" t="s">
        <v>4</v>
      </c>
      <c r="C2794" s="6">
        <v>163388</v>
      </c>
      <c r="D2794" s="3" t="s">
        <v>653</v>
      </c>
      <c r="E2794" s="6">
        <v>163395</v>
      </c>
      <c r="F2794" s="3" t="s">
        <v>3612</v>
      </c>
      <c r="G2794" s="8">
        <v>5000</v>
      </c>
      <c r="H2794" s="6">
        <v>110</v>
      </c>
      <c r="I2794" s="6">
        <v>162534</v>
      </c>
      <c r="J2794" s="13">
        <v>45169</v>
      </c>
      <c r="K2794" s="9">
        <v>5000</v>
      </c>
      <c r="L2794" s="4" t="s">
        <v>4628</v>
      </c>
      <c r="M2794" s="4" t="s">
        <v>4632</v>
      </c>
      <c r="N2794" s="4">
        <f>VLOOKUP(I2794,BaseModelo!$A$2:$E$5075,5)</f>
        <v>8</v>
      </c>
      <c r="P2794" s="15">
        <v>147</v>
      </c>
      <c r="Q2794" s="4">
        <f>VLOOKUP(I2794,BaseModelo!$A$2:$E$5075,3)</f>
        <v>132</v>
      </c>
      <c r="R2794" s="4">
        <f t="shared" si="860"/>
        <v>32283000</v>
      </c>
      <c r="S2794" s="16">
        <f t="shared" si="861"/>
        <v>1.5488027754545735E-4</v>
      </c>
      <c r="T2794" s="4">
        <f t="shared" si="872"/>
        <v>1.703683053000031E-2</v>
      </c>
      <c r="U2794" s="4">
        <f t="shared" si="873"/>
        <v>2.2767400799182231E-2</v>
      </c>
      <c r="V2794" s="6">
        <f t="shared" si="862"/>
        <v>0</v>
      </c>
      <c r="W2794" s="16" t="str">
        <f t="shared" si="863"/>
        <v/>
      </c>
      <c r="X2794" s="4" t="str">
        <f t="shared" si="874"/>
        <v/>
      </c>
      <c r="Y2794" s="4" t="str">
        <f t="shared" si="864"/>
        <v/>
      </c>
      <c r="Z2794" s="4">
        <f t="shared" si="865"/>
        <v>5836000</v>
      </c>
      <c r="AA2794" s="16">
        <f t="shared" si="866"/>
        <v>8.5675119945167924E-4</v>
      </c>
      <c r="AB2794" s="15">
        <f t="shared" si="875"/>
        <v>9.4242631939684712E-2</v>
      </c>
      <c r="AC2794" s="15">
        <f t="shared" si="876"/>
        <v>0.12594242631939684</v>
      </c>
      <c r="AD2794" s="4">
        <v>163388</v>
      </c>
      <c r="AE2794" s="26">
        <v>958.63</v>
      </c>
      <c r="AF2794" s="26">
        <v>958.63</v>
      </c>
      <c r="AG2794" s="4">
        <f t="shared" si="877"/>
        <v>3421000</v>
      </c>
      <c r="AH2794" s="16">
        <f t="shared" si="867"/>
        <v>1.4615609470914938E-3</v>
      </c>
      <c r="AI2794" s="15">
        <f t="shared" si="868"/>
        <v>0.16077170418006431</v>
      </c>
      <c r="AJ2794" s="15">
        <f t="shared" si="869"/>
        <v>0.21484945922244958</v>
      </c>
      <c r="AK2794" s="4">
        <f t="shared" si="870"/>
        <v>16319000</v>
      </c>
      <c r="AL2794" s="27">
        <f t="shared" si="871"/>
        <v>3.0639132299773271E-4</v>
      </c>
      <c r="AM2794" s="15">
        <f t="shared" si="878"/>
        <v>3.3703045529750598E-2</v>
      </c>
      <c r="AN2794" s="15">
        <f t="shared" si="879"/>
        <v>6.9757340520810808E-6</v>
      </c>
    </row>
    <row r="2795" spans="1:40" x14ac:dyDescent="0.2">
      <c r="A2795" s="4" t="s">
        <v>4627</v>
      </c>
      <c r="B2795" s="2" t="s">
        <v>8</v>
      </c>
      <c r="C2795" s="5">
        <v>163331</v>
      </c>
      <c r="D2795" s="2" t="s">
        <v>659</v>
      </c>
      <c r="E2795" s="5">
        <v>163332</v>
      </c>
      <c r="F2795" s="2" t="s">
        <v>3642</v>
      </c>
      <c r="G2795" s="7">
        <v>15000</v>
      </c>
      <c r="H2795" s="5">
        <v>127</v>
      </c>
      <c r="I2795" s="6">
        <v>161089</v>
      </c>
      <c r="J2795" s="13">
        <v>45199</v>
      </c>
      <c r="K2795" s="9">
        <v>15000</v>
      </c>
      <c r="L2795" s="4" t="s">
        <v>4627</v>
      </c>
      <c r="M2795" s="4" t="s">
        <v>4632</v>
      </c>
      <c r="N2795" s="4">
        <f>VLOOKUP(I2795,BaseModelo!$A$2:$E$5075,5)</f>
        <v>10</v>
      </c>
      <c r="P2795" s="15">
        <v>132</v>
      </c>
      <c r="Q2795" s="4">
        <f>VLOOKUP(I2795,BaseModelo!$A$2:$E$5075,3)</f>
        <v>0</v>
      </c>
      <c r="R2795" s="4">
        <f t="shared" si="860"/>
        <v>32283000</v>
      </c>
      <c r="S2795" s="16">
        <f t="shared" si="861"/>
        <v>4.6464083263637206E-4</v>
      </c>
      <c r="T2795" s="4">
        <f t="shared" si="872"/>
        <v>5.9009385744819252E-2</v>
      </c>
      <c r="U2795" s="4">
        <f t="shared" si="873"/>
        <v>6.1332589908001112E-2</v>
      </c>
      <c r="V2795" s="6">
        <f t="shared" si="862"/>
        <v>0</v>
      </c>
      <c r="W2795" s="16" t="str">
        <f t="shared" si="863"/>
        <v/>
      </c>
      <c r="X2795" s="4" t="str">
        <f t="shared" si="874"/>
        <v/>
      </c>
      <c r="Y2795" s="4" t="str">
        <f t="shared" si="864"/>
        <v/>
      </c>
      <c r="Z2795" s="4">
        <f t="shared" si="865"/>
        <v>4121000</v>
      </c>
      <c r="AA2795" s="16">
        <f t="shared" si="866"/>
        <v>3.6398932297985924E-3</v>
      </c>
      <c r="AB2795" s="15">
        <f t="shared" si="875"/>
        <v>0.46226644018442126</v>
      </c>
      <c r="AC2795" s="15">
        <f t="shared" si="876"/>
        <v>0.48046590633341418</v>
      </c>
      <c r="AD2795" s="4">
        <v>163331</v>
      </c>
      <c r="AE2795" s="26">
        <v>3331.06</v>
      </c>
      <c r="AF2795" s="26">
        <v>3331.06</v>
      </c>
      <c r="AG2795" s="4">
        <f t="shared" si="877"/>
        <v>2105000</v>
      </c>
      <c r="AH2795" s="16">
        <f t="shared" si="867"/>
        <v>7.1258907363420431E-3</v>
      </c>
      <c r="AI2795" s="15">
        <f t="shared" si="868"/>
        <v>0.90498812351543945</v>
      </c>
      <c r="AJ2795" s="15">
        <f t="shared" si="869"/>
        <v>0.94061757719714967</v>
      </c>
      <c r="AK2795" s="4">
        <f t="shared" si="870"/>
        <v>15073000</v>
      </c>
      <c r="AL2795" s="27">
        <f t="shared" si="871"/>
        <v>9.9515690307171775E-4</v>
      </c>
      <c r="AM2795" s="15">
        <f t="shared" si="878"/>
        <v>0.12638492669010815</v>
      </c>
      <c r="AN2795" s="15">
        <f t="shared" si="879"/>
        <v>6.1035550230214081E-5</v>
      </c>
    </row>
    <row r="2796" spans="1:40" x14ac:dyDescent="0.2">
      <c r="A2796" s="4" t="s">
        <v>4627</v>
      </c>
      <c r="B2796" s="3" t="s">
        <v>8</v>
      </c>
      <c r="C2796" s="6">
        <v>163331</v>
      </c>
      <c r="D2796" s="3" t="s">
        <v>659</v>
      </c>
      <c r="E2796" s="6">
        <v>163333</v>
      </c>
      <c r="F2796" s="3" t="s">
        <v>3644</v>
      </c>
      <c r="G2796" s="8">
        <v>6000</v>
      </c>
      <c r="H2796" s="6">
        <v>132</v>
      </c>
      <c r="I2796" s="6">
        <v>161091</v>
      </c>
      <c r="J2796" s="13">
        <v>45199</v>
      </c>
      <c r="K2796" s="9">
        <v>6000</v>
      </c>
      <c r="L2796" s="4" t="s">
        <v>4627</v>
      </c>
      <c r="M2796" s="4" t="s">
        <v>4632</v>
      </c>
      <c r="N2796" s="4">
        <f>VLOOKUP(I2796,BaseModelo!$A$2:$E$5075,5)</f>
        <v>6</v>
      </c>
      <c r="P2796" s="15">
        <v>142.00000000000003</v>
      </c>
      <c r="Q2796" s="4">
        <f>VLOOKUP(I2796,BaseModelo!$A$2:$E$5075,3)</f>
        <v>115</v>
      </c>
      <c r="R2796" s="4">
        <f t="shared" si="860"/>
        <v>32283000</v>
      </c>
      <c r="S2796" s="16">
        <f t="shared" si="861"/>
        <v>1.8585633305454884E-4</v>
      </c>
      <c r="T2796" s="4">
        <f t="shared" si="872"/>
        <v>2.4533035963200448E-2</v>
      </c>
      <c r="U2796" s="4">
        <f t="shared" si="873"/>
        <v>2.6391599293745942E-2</v>
      </c>
      <c r="V2796" s="6">
        <f t="shared" si="862"/>
        <v>0</v>
      </c>
      <c r="W2796" s="16" t="str">
        <f t="shared" si="863"/>
        <v/>
      </c>
      <c r="X2796" s="4" t="str">
        <f t="shared" si="874"/>
        <v/>
      </c>
      <c r="Y2796" s="4" t="str">
        <f t="shared" si="864"/>
        <v/>
      </c>
      <c r="Z2796" s="4">
        <f t="shared" si="865"/>
        <v>4853000</v>
      </c>
      <c r="AA2796" s="16">
        <f t="shared" si="866"/>
        <v>1.2363486503193901E-3</v>
      </c>
      <c r="AB2796" s="15">
        <f t="shared" si="875"/>
        <v>0.16319802184215948</v>
      </c>
      <c r="AC2796" s="15">
        <f t="shared" si="876"/>
        <v>0.17556150834535342</v>
      </c>
      <c r="AD2796" s="4">
        <v>163331</v>
      </c>
      <c r="AE2796" s="26">
        <v>1393.18</v>
      </c>
      <c r="AF2796" s="26">
        <v>1393.18</v>
      </c>
      <c r="AG2796" s="4">
        <f t="shared" si="877"/>
        <v>1993000</v>
      </c>
      <c r="AH2796" s="16">
        <f t="shared" si="867"/>
        <v>3.0105368790767687E-3</v>
      </c>
      <c r="AI2796" s="15">
        <f t="shared" si="868"/>
        <v>0.39739086803813345</v>
      </c>
      <c r="AJ2796" s="15">
        <f t="shared" si="869"/>
        <v>0.42749623682890125</v>
      </c>
      <c r="AK2796" s="4">
        <f t="shared" si="870"/>
        <v>15073000</v>
      </c>
      <c r="AL2796" s="27">
        <f t="shared" si="871"/>
        <v>3.9806276122868704E-4</v>
      </c>
      <c r="AM2796" s="15">
        <f t="shared" si="878"/>
        <v>5.254428448218669E-2</v>
      </c>
      <c r="AN2796" s="15">
        <f t="shared" si="879"/>
        <v>1.0505512888109577E-5</v>
      </c>
    </row>
    <row r="2797" spans="1:40" x14ac:dyDescent="0.2">
      <c r="A2797" s="4" t="s">
        <v>4627</v>
      </c>
      <c r="B2797" s="3" t="s">
        <v>8</v>
      </c>
      <c r="C2797" s="6">
        <v>163331</v>
      </c>
      <c r="D2797" s="3" t="s">
        <v>659</v>
      </c>
      <c r="E2797" s="6">
        <v>163335</v>
      </c>
      <c r="F2797" s="3" t="s">
        <v>3645</v>
      </c>
      <c r="G2797" s="8">
        <v>7000</v>
      </c>
      <c r="H2797" s="6">
        <v>147</v>
      </c>
      <c r="I2797" s="6">
        <v>161567</v>
      </c>
      <c r="J2797" s="13">
        <v>45199</v>
      </c>
      <c r="K2797" s="9">
        <v>7000</v>
      </c>
      <c r="L2797" s="4" t="s">
        <v>4627</v>
      </c>
      <c r="M2797" s="4" t="s">
        <v>4632</v>
      </c>
      <c r="N2797" s="4">
        <f>VLOOKUP(I2797,BaseModelo!$A$2:$E$5075,5)</f>
        <v>5</v>
      </c>
      <c r="P2797" s="15">
        <v>142.00000000000003</v>
      </c>
      <c r="Q2797" s="4">
        <f>VLOOKUP(I2797,BaseModelo!$A$2:$E$5075,3)</f>
        <v>110</v>
      </c>
      <c r="R2797" s="4">
        <f t="shared" si="860"/>
        <v>32283000</v>
      </c>
      <c r="S2797" s="16">
        <f t="shared" si="861"/>
        <v>2.168323885636403E-4</v>
      </c>
      <c r="T2797" s="4">
        <f t="shared" si="872"/>
        <v>3.1874361118855124E-2</v>
      </c>
      <c r="U2797" s="4">
        <f t="shared" si="873"/>
        <v>3.0790199176036929E-2</v>
      </c>
      <c r="V2797" s="6">
        <f t="shared" si="862"/>
        <v>0</v>
      </c>
      <c r="W2797" s="16" t="str">
        <f t="shared" si="863"/>
        <v/>
      </c>
      <c r="X2797" s="4" t="str">
        <f t="shared" si="874"/>
        <v/>
      </c>
      <c r="Y2797" s="4" t="str">
        <f t="shared" si="864"/>
        <v/>
      </c>
      <c r="Z2797" s="4">
        <f t="shared" si="865"/>
        <v>4058000</v>
      </c>
      <c r="AA2797" s="16">
        <f t="shared" si="866"/>
        <v>1.7249876786594382E-3</v>
      </c>
      <c r="AB2797" s="15">
        <f t="shared" si="875"/>
        <v>0.25357318876293744</v>
      </c>
      <c r="AC2797" s="15">
        <f t="shared" si="876"/>
        <v>0.24494825036964027</v>
      </c>
      <c r="AD2797" s="4">
        <v>163331</v>
      </c>
      <c r="AE2797" s="26">
        <v>1827.61</v>
      </c>
      <c r="AF2797" s="26">
        <v>1827.61</v>
      </c>
      <c r="AG2797" s="4">
        <f t="shared" si="877"/>
        <v>1768000</v>
      </c>
      <c r="AH2797" s="16">
        <f t="shared" si="867"/>
        <v>3.9592760180995473E-3</v>
      </c>
      <c r="AI2797" s="15">
        <f t="shared" si="868"/>
        <v>0.58201357466063341</v>
      </c>
      <c r="AJ2797" s="15">
        <f t="shared" si="869"/>
        <v>0.56221719457013586</v>
      </c>
      <c r="AK2797" s="4">
        <f t="shared" si="870"/>
        <v>15073000</v>
      </c>
      <c r="AL2797" s="27">
        <f t="shared" si="871"/>
        <v>4.6440655476680156E-4</v>
      </c>
      <c r="AM2797" s="15">
        <f t="shared" si="878"/>
        <v>6.8267763550719826E-2</v>
      </c>
      <c r="AN2797" s="15">
        <f t="shared" si="879"/>
        <v>1.4299170319926922E-5</v>
      </c>
    </row>
    <row r="2798" spans="1:40" x14ac:dyDescent="0.2">
      <c r="A2798" s="4" t="s">
        <v>4627</v>
      </c>
      <c r="B2798" s="3" t="s">
        <v>8</v>
      </c>
      <c r="C2798" s="6">
        <v>163331</v>
      </c>
      <c r="D2798" s="3" t="s">
        <v>659</v>
      </c>
      <c r="E2798" s="6">
        <v>163336</v>
      </c>
      <c r="F2798" s="3" t="s">
        <v>3646</v>
      </c>
      <c r="G2798" s="8">
        <v>6000</v>
      </c>
      <c r="H2798" s="6">
        <v>132</v>
      </c>
      <c r="I2798" s="6">
        <v>161590</v>
      </c>
      <c r="J2798" s="13">
        <v>45199</v>
      </c>
      <c r="K2798" s="9">
        <v>6000</v>
      </c>
      <c r="L2798" s="4" t="s">
        <v>4627</v>
      </c>
      <c r="M2798" s="4" t="s">
        <v>4632</v>
      </c>
      <c r="N2798" s="4">
        <f>VLOOKUP(I2798,BaseModelo!$A$2:$E$5075,5)</f>
        <v>8</v>
      </c>
      <c r="P2798" s="15">
        <v>142.00000000000003</v>
      </c>
      <c r="Q2798" s="4">
        <f>VLOOKUP(I2798,BaseModelo!$A$2:$E$5075,3)</f>
        <v>132</v>
      </c>
      <c r="R2798" s="4">
        <f t="shared" si="860"/>
        <v>32283000</v>
      </c>
      <c r="S2798" s="16">
        <f t="shared" si="861"/>
        <v>1.8585633305454884E-4</v>
      </c>
      <c r="T2798" s="4">
        <f t="shared" si="872"/>
        <v>2.4533035963200448E-2</v>
      </c>
      <c r="U2798" s="4">
        <f t="shared" si="873"/>
        <v>2.6391599293745942E-2</v>
      </c>
      <c r="V2798" s="6">
        <f t="shared" si="862"/>
        <v>0</v>
      </c>
      <c r="W2798" s="16" t="str">
        <f t="shared" si="863"/>
        <v/>
      </c>
      <c r="X2798" s="4" t="str">
        <f t="shared" si="874"/>
        <v/>
      </c>
      <c r="Y2798" s="4" t="str">
        <f t="shared" si="864"/>
        <v/>
      </c>
      <c r="Z2798" s="4">
        <f t="shared" si="865"/>
        <v>5836000</v>
      </c>
      <c r="AA2798" s="16">
        <f t="shared" si="866"/>
        <v>1.028101439342015E-3</v>
      </c>
      <c r="AB2798" s="15">
        <f t="shared" si="875"/>
        <v>0.135709389993146</v>
      </c>
      <c r="AC2798" s="15">
        <f t="shared" si="876"/>
        <v>0.14599040438656616</v>
      </c>
      <c r="AD2798" s="4">
        <v>163331</v>
      </c>
      <c r="AE2798" s="26">
        <v>1393.18</v>
      </c>
      <c r="AF2798" s="26">
        <v>1393.18</v>
      </c>
      <c r="AG2798" s="4">
        <f t="shared" si="877"/>
        <v>2254000</v>
      </c>
      <c r="AH2798" s="16">
        <f t="shared" si="867"/>
        <v>2.6619343389529724E-3</v>
      </c>
      <c r="AI2798" s="15">
        <f t="shared" si="868"/>
        <v>0.35137533274179233</v>
      </c>
      <c r="AJ2798" s="15">
        <f t="shared" si="869"/>
        <v>0.37799467613132215</v>
      </c>
      <c r="AK2798" s="4">
        <f t="shared" si="870"/>
        <v>15073000</v>
      </c>
      <c r="AL2798" s="27">
        <f t="shared" si="871"/>
        <v>3.9806276122868704E-4</v>
      </c>
      <c r="AM2798" s="15">
        <f t="shared" si="878"/>
        <v>5.254428448218669E-2</v>
      </c>
      <c r="AN2798" s="15">
        <f t="shared" si="879"/>
        <v>1.0505512888109577E-5</v>
      </c>
    </row>
    <row r="2799" spans="1:40" x14ac:dyDescent="0.2">
      <c r="A2799" s="4" t="s">
        <v>4628</v>
      </c>
      <c r="B2799" s="2" t="s">
        <v>16</v>
      </c>
      <c r="C2799" s="5">
        <v>163347</v>
      </c>
      <c r="D2799" s="2" t="s">
        <v>656</v>
      </c>
      <c r="E2799" s="5">
        <v>163348</v>
      </c>
      <c r="F2799" s="2" t="s">
        <v>3623</v>
      </c>
      <c r="G2799" s="7">
        <v>7000</v>
      </c>
      <c r="H2799" s="5">
        <v>110</v>
      </c>
      <c r="I2799" s="6">
        <v>162642</v>
      </c>
      <c r="J2799" s="13">
        <v>45199</v>
      </c>
      <c r="K2799" s="9">
        <v>7000</v>
      </c>
      <c r="L2799" s="4" t="s">
        <v>4628</v>
      </c>
      <c r="M2799" s="4" t="s">
        <v>4632</v>
      </c>
      <c r="N2799" s="4">
        <f>VLOOKUP(I2799,BaseModelo!$A$2:$E$5075,5)</f>
        <v>5</v>
      </c>
      <c r="P2799" s="15">
        <v>142.00000000000003</v>
      </c>
      <c r="Q2799" s="4">
        <f>VLOOKUP(I2799,BaseModelo!$A$2:$E$5075,3)</f>
        <v>110</v>
      </c>
      <c r="R2799" s="4">
        <f t="shared" si="860"/>
        <v>32283000</v>
      </c>
      <c r="S2799" s="16">
        <f t="shared" si="861"/>
        <v>2.168323885636403E-4</v>
      </c>
      <c r="T2799" s="4">
        <f t="shared" si="872"/>
        <v>2.3851562742000433E-2</v>
      </c>
      <c r="U2799" s="4">
        <f t="shared" si="873"/>
        <v>3.0790199176036929E-2</v>
      </c>
      <c r="V2799" s="6">
        <f t="shared" si="862"/>
        <v>0</v>
      </c>
      <c r="W2799" s="16" t="str">
        <f t="shared" si="863"/>
        <v/>
      </c>
      <c r="X2799" s="4" t="str">
        <f t="shared" si="874"/>
        <v/>
      </c>
      <c r="Y2799" s="4" t="str">
        <f t="shared" si="864"/>
        <v/>
      </c>
      <c r="Z2799" s="4">
        <f t="shared" si="865"/>
        <v>4058000</v>
      </c>
      <c r="AA2799" s="16">
        <f t="shared" si="866"/>
        <v>1.7249876786594382E-3</v>
      </c>
      <c r="AB2799" s="15">
        <f t="shared" si="875"/>
        <v>0.18974864465253821</v>
      </c>
      <c r="AC2799" s="15">
        <f t="shared" si="876"/>
        <v>0.24494825036964027</v>
      </c>
      <c r="AD2799" s="4">
        <v>163347</v>
      </c>
      <c r="AE2799" s="26">
        <v>1344.78</v>
      </c>
      <c r="AF2799" s="26">
        <v>1344.78</v>
      </c>
      <c r="AG2799" s="4">
        <f t="shared" si="877"/>
        <v>2193000</v>
      </c>
      <c r="AH2799" s="16">
        <f t="shared" si="867"/>
        <v>3.1919744642042863E-3</v>
      </c>
      <c r="AI2799" s="15">
        <f t="shared" si="868"/>
        <v>0.35111719106247152</v>
      </c>
      <c r="AJ2799" s="15">
        <f t="shared" si="869"/>
        <v>0.45326037391700874</v>
      </c>
      <c r="AK2799" s="4">
        <f t="shared" si="870"/>
        <v>16319000</v>
      </c>
      <c r="AL2799" s="27">
        <f t="shared" si="871"/>
        <v>4.289478521968258E-4</v>
      </c>
      <c r="AM2799" s="15">
        <f t="shared" si="878"/>
        <v>4.7184263741650835E-2</v>
      </c>
      <c r="AN2799" s="15">
        <f t="shared" si="879"/>
        <v>1.3207389805273516E-5</v>
      </c>
    </row>
    <row r="2800" spans="1:40" x14ac:dyDescent="0.2">
      <c r="A2800" s="4" t="s">
        <v>4628</v>
      </c>
      <c r="B2800" s="3" t="s">
        <v>16</v>
      </c>
      <c r="C2800" s="6">
        <v>163347</v>
      </c>
      <c r="D2800" s="3" t="s">
        <v>656</v>
      </c>
      <c r="E2800" s="6">
        <v>163349</v>
      </c>
      <c r="F2800" s="3" t="s">
        <v>3624</v>
      </c>
      <c r="G2800" s="8">
        <v>6000</v>
      </c>
      <c r="H2800" s="6">
        <v>115</v>
      </c>
      <c r="I2800" s="6">
        <v>162646</v>
      </c>
      <c r="J2800" s="13">
        <v>45199</v>
      </c>
      <c r="K2800" s="9">
        <v>6000</v>
      </c>
      <c r="L2800" s="4" t="s">
        <v>4628</v>
      </c>
      <c r="M2800" s="4" t="s">
        <v>4632</v>
      </c>
      <c r="N2800" s="4">
        <f>VLOOKUP(I2800,BaseModelo!$A$2:$E$5075,5)</f>
        <v>8</v>
      </c>
      <c r="P2800" s="15">
        <v>142.00000000000003</v>
      </c>
      <c r="Q2800" s="4">
        <f>VLOOKUP(I2800,BaseModelo!$A$2:$E$5075,3)</f>
        <v>132</v>
      </c>
      <c r="R2800" s="4">
        <f t="shared" si="860"/>
        <v>32283000</v>
      </c>
      <c r="S2800" s="16">
        <f t="shared" si="861"/>
        <v>1.8585633305454884E-4</v>
      </c>
      <c r="T2800" s="4">
        <f t="shared" si="872"/>
        <v>2.1373478301273115E-2</v>
      </c>
      <c r="U2800" s="4">
        <f t="shared" si="873"/>
        <v>2.6391599293745942E-2</v>
      </c>
      <c r="V2800" s="6">
        <f t="shared" si="862"/>
        <v>0</v>
      </c>
      <c r="W2800" s="16" t="str">
        <f t="shared" si="863"/>
        <v/>
      </c>
      <c r="X2800" s="4" t="str">
        <f t="shared" si="874"/>
        <v/>
      </c>
      <c r="Y2800" s="4" t="str">
        <f t="shared" si="864"/>
        <v/>
      </c>
      <c r="Z2800" s="4">
        <f t="shared" si="865"/>
        <v>5836000</v>
      </c>
      <c r="AA2800" s="16">
        <f t="shared" si="866"/>
        <v>1.028101439342015E-3</v>
      </c>
      <c r="AB2800" s="15">
        <f t="shared" si="875"/>
        <v>0.11823166552433173</v>
      </c>
      <c r="AC2800" s="15">
        <f t="shared" si="876"/>
        <v>0.14599040438656616</v>
      </c>
      <c r="AD2800" s="4">
        <v>163347</v>
      </c>
      <c r="AE2800" s="26">
        <v>1199.92</v>
      </c>
      <c r="AF2800" s="26">
        <v>1199.92</v>
      </c>
      <c r="AG2800" s="4">
        <f t="shared" si="877"/>
        <v>3421000</v>
      </c>
      <c r="AH2800" s="16">
        <f t="shared" si="867"/>
        <v>1.7538731365097924E-3</v>
      </c>
      <c r="AI2800" s="15">
        <f t="shared" si="868"/>
        <v>0.20169541069862612</v>
      </c>
      <c r="AJ2800" s="15">
        <f t="shared" si="869"/>
        <v>0.24904998538439058</v>
      </c>
      <c r="AK2800" s="4">
        <f t="shared" si="870"/>
        <v>16319000</v>
      </c>
      <c r="AL2800" s="27">
        <f t="shared" si="871"/>
        <v>3.6766958759727926E-4</v>
      </c>
      <c r="AM2800" s="15">
        <f t="shared" si="878"/>
        <v>4.2282002573687118E-2</v>
      </c>
      <c r="AN2800" s="15">
        <f t="shared" si="879"/>
        <v>9.7033884283642175E-6</v>
      </c>
    </row>
    <row r="2801" spans="1:40" x14ac:dyDescent="0.2">
      <c r="A2801" s="4" t="s">
        <v>4628</v>
      </c>
      <c r="B2801" s="3" t="s">
        <v>16</v>
      </c>
      <c r="C2801" s="6">
        <v>163347</v>
      </c>
      <c r="D2801" s="3" t="s">
        <v>656</v>
      </c>
      <c r="E2801" s="6">
        <v>163350</v>
      </c>
      <c r="F2801" s="3" t="s">
        <v>3625</v>
      </c>
      <c r="G2801" s="8">
        <v>10000</v>
      </c>
      <c r="H2801" s="6">
        <v>110</v>
      </c>
      <c r="I2801" s="6">
        <v>162624</v>
      </c>
      <c r="J2801" s="13">
        <v>45199</v>
      </c>
      <c r="K2801" s="9">
        <v>10000</v>
      </c>
      <c r="L2801" s="4" t="s">
        <v>4628</v>
      </c>
      <c r="M2801" s="4" t="s">
        <v>4632</v>
      </c>
      <c r="N2801" s="4">
        <f>VLOOKUP(I2801,BaseModelo!$A$2:$E$5075,5)</f>
        <v>9</v>
      </c>
      <c r="P2801" s="15">
        <v>142.00000000000003</v>
      </c>
      <c r="Q2801" s="4">
        <f>VLOOKUP(I2801,BaseModelo!$A$2:$E$5075,3)</f>
        <v>147</v>
      </c>
      <c r="R2801" s="4">
        <f t="shared" si="860"/>
        <v>32283000</v>
      </c>
      <c r="S2801" s="16">
        <f t="shared" si="861"/>
        <v>3.0976055509091471E-4</v>
      </c>
      <c r="T2801" s="4">
        <f t="shared" si="872"/>
        <v>3.4073661060000621E-2</v>
      </c>
      <c r="U2801" s="4">
        <f t="shared" si="873"/>
        <v>4.3985998822909898E-2</v>
      </c>
      <c r="V2801" s="6">
        <f t="shared" si="862"/>
        <v>0</v>
      </c>
      <c r="W2801" s="16" t="str">
        <f t="shared" si="863"/>
        <v/>
      </c>
      <c r="X2801" s="4" t="str">
        <f t="shared" si="874"/>
        <v/>
      </c>
      <c r="Y2801" s="4" t="str">
        <f t="shared" si="864"/>
        <v/>
      </c>
      <c r="Z2801" s="4">
        <f t="shared" si="865"/>
        <v>5305000</v>
      </c>
      <c r="AA2801" s="16">
        <f t="shared" si="866"/>
        <v>1.885014137606032E-3</v>
      </c>
      <c r="AB2801" s="15">
        <f t="shared" si="875"/>
        <v>0.20735155513666351</v>
      </c>
      <c r="AC2801" s="15">
        <f t="shared" si="876"/>
        <v>0.2676720075400566</v>
      </c>
      <c r="AD2801" s="4">
        <v>163347</v>
      </c>
      <c r="AE2801" s="26">
        <v>1917.29</v>
      </c>
      <c r="AF2801" s="26">
        <v>1917.29</v>
      </c>
      <c r="AG2801" s="4">
        <f t="shared" si="877"/>
        <v>3095000</v>
      </c>
      <c r="AH2801" s="16">
        <f t="shared" si="867"/>
        <v>3.2310177705977385E-3</v>
      </c>
      <c r="AI2801" s="15">
        <f t="shared" si="868"/>
        <v>0.35541195476575121</v>
      </c>
      <c r="AJ2801" s="15">
        <f t="shared" si="869"/>
        <v>0.45880452342487893</v>
      </c>
      <c r="AK2801" s="4">
        <f t="shared" si="870"/>
        <v>16319000</v>
      </c>
      <c r="AL2801" s="27">
        <f t="shared" si="871"/>
        <v>6.1278264599546543E-4</v>
      </c>
      <c r="AM2801" s="15">
        <f t="shared" si="878"/>
        <v>6.7406091059501197E-2</v>
      </c>
      <c r="AN2801" s="15">
        <f t="shared" si="879"/>
        <v>2.6953856745456156E-5</v>
      </c>
    </row>
    <row r="2802" spans="1:40" x14ac:dyDescent="0.2">
      <c r="A2802" s="4" t="s">
        <v>4628</v>
      </c>
      <c r="B2802" s="3" t="s">
        <v>16</v>
      </c>
      <c r="C2802" s="6">
        <v>163347</v>
      </c>
      <c r="D2802" s="3" t="s">
        <v>656</v>
      </c>
      <c r="E2802" s="6">
        <v>163351</v>
      </c>
      <c r="F2802" s="3" t="s">
        <v>3626</v>
      </c>
      <c r="G2802" s="8">
        <v>5000</v>
      </c>
      <c r="H2802" s="6">
        <v>110</v>
      </c>
      <c r="I2802" s="6">
        <v>162647</v>
      </c>
      <c r="J2802" s="13">
        <v>45199</v>
      </c>
      <c r="K2802" s="9">
        <v>5000</v>
      </c>
      <c r="L2802" s="4" t="s">
        <v>4628</v>
      </c>
      <c r="M2802" s="4" t="s">
        <v>4632</v>
      </c>
      <c r="N2802" s="4">
        <f>VLOOKUP(I2802,BaseModelo!$A$2:$E$5075,5)</f>
        <v>9</v>
      </c>
      <c r="P2802" s="15">
        <v>147</v>
      </c>
      <c r="Q2802" s="4">
        <f>VLOOKUP(I2802,BaseModelo!$A$2:$E$5075,3)</f>
        <v>147</v>
      </c>
      <c r="R2802" s="4">
        <f t="shared" si="860"/>
        <v>32283000</v>
      </c>
      <c r="S2802" s="16">
        <f t="shared" si="861"/>
        <v>1.5488027754545735E-4</v>
      </c>
      <c r="T2802" s="4">
        <f t="shared" si="872"/>
        <v>1.703683053000031E-2</v>
      </c>
      <c r="U2802" s="4">
        <f t="shared" si="873"/>
        <v>2.2767400799182231E-2</v>
      </c>
      <c r="V2802" s="6">
        <f t="shared" si="862"/>
        <v>0</v>
      </c>
      <c r="W2802" s="16" t="str">
        <f t="shared" si="863"/>
        <v/>
      </c>
      <c r="X2802" s="4" t="str">
        <f t="shared" si="874"/>
        <v/>
      </c>
      <c r="Y2802" s="4" t="str">
        <f t="shared" si="864"/>
        <v/>
      </c>
      <c r="Z2802" s="4">
        <f t="shared" si="865"/>
        <v>5305000</v>
      </c>
      <c r="AA2802" s="16">
        <f t="shared" si="866"/>
        <v>9.42507068803016E-4</v>
      </c>
      <c r="AB2802" s="15">
        <f t="shared" si="875"/>
        <v>0.10367577756833175</v>
      </c>
      <c r="AC2802" s="15">
        <f t="shared" si="876"/>
        <v>0.13854853911404336</v>
      </c>
      <c r="AD2802" s="4">
        <v>163347</v>
      </c>
      <c r="AE2802" s="26">
        <v>958.63</v>
      </c>
      <c r="AF2802" s="26">
        <v>958.63</v>
      </c>
      <c r="AG2802" s="4">
        <f t="shared" si="877"/>
        <v>3095000</v>
      </c>
      <c r="AH2802" s="16">
        <f t="shared" si="867"/>
        <v>1.6155088852988692E-3</v>
      </c>
      <c r="AI2802" s="15">
        <f t="shared" si="868"/>
        <v>0.17770597738287561</v>
      </c>
      <c r="AJ2802" s="15">
        <f t="shared" si="869"/>
        <v>0.23747980613893377</v>
      </c>
      <c r="AK2802" s="4">
        <f t="shared" si="870"/>
        <v>16319000</v>
      </c>
      <c r="AL2802" s="27">
        <f t="shared" si="871"/>
        <v>3.0639132299773271E-4</v>
      </c>
      <c r="AM2802" s="15">
        <f t="shared" si="878"/>
        <v>3.3703045529750598E-2</v>
      </c>
      <c r="AN2802" s="15">
        <f t="shared" si="879"/>
        <v>6.9757340520810808E-6</v>
      </c>
    </row>
    <row r="2803" spans="1:40" x14ac:dyDescent="0.2">
      <c r="A2803" s="4" t="s">
        <v>4628</v>
      </c>
      <c r="B2803" s="3" t="s">
        <v>16</v>
      </c>
      <c r="C2803" s="6">
        <v>163347</v>
      </c>
      <c r="D2803" s="3" t="s">
        <v>656</v>
      </c>
      <c r="E2803" s="6">
        <v>163352</v>
      </c>
      <c r="F2803" s="3" t="s">
        <v>3627</v>
      </c>
      <c r="G2803" s="8">
        <v>7000</v>
      </c>
      <c r="H2803" s="6">
        <v>110</v>
      </c>
      <c r="I2803" s="6">
        <v>162648</v>
      </c>
      <c r="J2803" s="13">
        <v>45199</v>
      </c>
      <c r="K2803" s="9">
        <v>7000</v>
      </c>
      <c r="L2803" s="4" t="s">
        <v>4628</v>
      </c>
      <c r="M2803" s="4" t="s">
        <v>4632</v>
      </c>
      <c r="N2803" s="4">
        <f>VLOOKUP(I2803,BaseModelo!$A$2:$E$5075,5)</f>
        <v>8</v>
      </c>
      <c r="P2803" s="15">
        <v>142.00000000000003</v>
      </c>
      <c r="Q2803" s="4">
        <f>VLOOKUP(I2803,BaseModelo!$A$2:$E$5075,3)</f>
        <v>132</v>
      </c>
      <c r="R2803" s="4">
        <f t="shared" si="860"/>
        <v>32283000</v>
      </c>
      <c r="S2803" s="16">
        <f t="shared" si="861"/>
        <v>2.168323885636403E-4</v>
      </c>
      <c r="T2803" s="4">
        <f t="shared" si="872"/>
        <v>2.3851562742000433E-2</v>
      </c>
      <c r="U2803" s="4">
        <f t="shared" si="873"/>
        <v>3.0790199176036929E-2</v>
      </c>
      <c r="V2803" s="6">
        <f t="shared" si="862"/>
        <v>0</v>
      </c>
      <c r="W2803" s="16" t="str">
        <f t="shared" si="863"/>
        <v/>
      </c>
      <c r="X2803" s="4" t="str">
        <f t="shared" si="874"/>
        <v/>
      </c>
      <c r="Y2803" s="4" t="str">
        <f t="shared" si="864"/>
        <v/>
      </c>
      <c r="Z2803" s="4">
        <f t="shared" si="865"/>
        <v>5836000</v>
      </c>
      <c r="AA2803" s="16">
        <f t="shared" si="866"/>
        <v>1.199451679232351E-3</v>
      </c>
      <c r="AB2803" s="15">
        <f t="shared" si="875"/>
        <v>0.13193968471555861</v>
      </c>
      <c r="AC2803" s="15">
        <f t="shared" si="876"/>
        <v>0.17032213845099387</v>
      </c>
      <c r="AD2803" s="4">
        <v>163347</v>
      </c>
      <c r="AE2803" s="26">
        <v>1344.78</v>
      </c>
      <c r="AF2803" s="26">
        <v>1344.78</v>
      </c>
      <c r="AG2803" s="4">
        <f t="shared" si="877"/>
        <v>3421000</v>
      </c>
      <c r="AH2803" s="16">
        <f t="shared" si="867"/>
        <v>2.0461853259280912E-3</v>
      </c>
      <c r="AI2803" s="15">
        <f t="shared" si="868"/>
        <v>0.22508038585209003</v>
      </c>
      <c r="AJ2803" s="15">
        <f t="shared" si="869"/>
        <v>0.29055831628178902</v>
      </c>
      <c r="AK2803" s="4">
        <f t="shared" si="870"/>
        <v>16319000</v>
      </c>
      <c r="AL2803" s="27">
        <f t="shared" si="871"/>
        <v>4.289478521968258E-4</v>
      </c>
      <c r="AM2803" s="15">
        <f t="shared" si="878"/>
        <v>4.7184263741650835E-2</v>
      </c>
      <c r="AN2803" s="15">
        <f t="shared" si="879"/>
        <v>1.3207389805273516E-5</v>
      </c>
    </row>
    <row r="2804" spans="1:40" x14ac:dyDescent="0.2">
      <c r="A2804" s="4" t="s">
        <v>4627</v>
      </c>
      <c r="B2804" s="2" t="s">
        <v>8</v>
      </c>
      <c r="C2804" s="5">
        <v>163355</v>
      </c>
      <c r="D2804" s="2" t="s">
        <v>657</v>
      </c>
      <c r="E2804" s="5">
        <v>163359</v>
      </c>
      <c r="F2804" s="2" t="s">
        <v>3631</v>
      </c>
      <c r="G2804" s="7">
        <v>10000</v>
      </c>
      <c r="H2804" s="5">
        <v>122</v>
      </c>
      <c r="I2804" s="6">
        <v>162614</v>
      </c>
      <c r="J2804" s="13">
        <v>45199</v>
      </c>
      <c r="K2804" s="9">
        <v>10000</v>
      </c>
      <c r="L2804" s="4" t="s">
        <v>4627</v>
      </c>
      <c r="M2804" s="4" t="s">
        <v>4632</v>
      </c>
      <c r="N2804" s="4">
        <f>VLOOKUP(I2804,BaseModelo!$A$2:$E$5075,5)</f>
        <v>4</v>
      </c>
      <c r="P2804" s="15">
        <v>142.00000000000003</v>
      </c>
      <c r="Q2804" s="4">
        <f>VLOOKUP(I2804,BaseModelo!$A$2:$E$5075,3)</f>
        <v>110</v>
      </c>
      <c r="R2804" s="4">
        <f t="shared" si="860"/>
        <v>32283000</v>
      </c>
      <c r="S2804" s="16">
        <f t="shared" si="861"/>
        <v>3.0976055509091471E-4</v>
      </c>
      <c r="T2804" s="4">
        <f t="shared" si="872"/>
        <v>3.7790787721091595E-2</v>
      </c>
      <c r="U2804" s="4">
        <f t="shared" si="873"/>
        <v>4.3985998822909898E-2</v>
      </c>
      <c r="V2804" s="6">
        <f t="shared" si="862"/>
        <v>0</v>
      </c>
      <c r="W2804" s="16" t="str">
        <f t="shared" si="863"/>
        <v/>
      </c>
      <c r="X2804" s="4" t="str">
        <f t="shared" si="874"/>
        <v/>
      </c>
      <c r="Y2804" s="4" t="str">
        <f t="shared" si="864"/>
        <v/>
      </c>
      <c r="Z2804" s="4">
        <f t="shared" si="865"/>
        <v>2331000</v>
      </c>
      <c r="AA2804" s="16">
        <f t="shared" si="866"/>
        <v>4.2900042900042897E-3</v>
      </c>
      <c r="AB2804" s="15">
        <f t="shared" si="875"/>
        <v>0.52338052338052332</v>
      </c>
      <c r="AC2804" s="15">
        <f t="shared" si="876"/>
        <v>0.60918060918060923</v>
      </c>
      <c r="AD2804" s="4">
        <v>163355</v>
      </c>
      <c r="AE2804" s="26">
        <v>2137.87</v>
      </c>
      <c r="AF2804" s="26">
        <v>2137.87</v>
      </c>
      <c r="AG2804" s="4">
        <f t="shared" si="877"/>
        <v>1421000</v>
      </c>
      <c r="AH2804" s="16">
        <f t="shared" si="867"/>
        <v>7.0372976776917661E-3</v>
      </c>
      <c r="AI2804" s="15">
        <f t="shared" si="868"/>
        <v>0.85855031667839543</v>
      </c>
      <c r="AJ2804" s="15">
        <f t="shared" si="869"/>
        <v>0.999296270232231</v>
      </c>
      <c r="AK2804" s="4">
        <f t="shared" si="870"/>
        <v>15073000</v>
      </c>
      <c r="AL2804" s="27">
        <f t="shared" si="871"/>
        <v>6.6343793538114506E-4</v>
      </c>
      <c r="AM2804" s="15">
        <f t="shared" si="878"/>
        <v>8.0939428116499693E-2</v>
      </c>
      <c r="AN2804" s="15">
        <f t="shared" si="879"/>
        <v>2.918198024474882E-5</v>
      </c>
    </row>
    <row r="2805" spans="1:40" x14ac:dyDescent="0.2">
      <c r="A2805" s="4" t="s">
        <v>4627</v>
      </c>
      <c r="B2805" s="3" t="s">
        <v>8</v>
      </c>
      <c r="C2805" s="6">
        <v>163355</v>
      </c>
      <c r="D2805" s="3" t="s">
        <v>657</v>
      </c>
      <c r="E2805" s="6">
        <v>163356</v>
      </c>
      <c r="F2805" s="3" t="s">
        <v>3632</v>
      </c>
      <c r="G2805" s="8">
        <v>15000</v>
      </c>
      <c r="H2805" s="6">
        <v>115</v>
      </c>
      <c r="I2805" s="6">
        <v>162638</v>
      </c>
      <c r="J2805" s="13">
        <v>45199</v>
      </c>
      <c r="K2805" s="9">
        <v>15000</v>
      </c>
      <c r="L2805" s="4" t="s">
        <v>4627</v>
      </c>
      <c r="M2805" s="4" t="s">
        <v>4632</v>
      </c>
      <c r="N2805" s="4">
        <f>VLOOKUP(I2805,BaseModelo!$A$2:$E$5075,5)</f>
        <v>5</v>
      </c>
      <c r="P2805" s="15">
        <v>132</v>
      </c>
      <c r="Q2805" s="4">
        <f>VLOOKUP(I2805,BaseModelo!$A$2:$E$5075,3)</f>
        <v>110</v>
      </c>
      <c r="R2805" s="4">
        <f t="shared" si="860"/>
        <v>32283000</v>
      </c>
      <c r="S2805" s="16">
        <f t="shared" si="861"/>
        <v>4.6464083263637206E-4</v>
      </c>
      <c r="T2805" s="4">
        <f t="shared" si="872"/>
        <v>5.343369575318279E-2</v>
      </c>
      <c r="U2805" s="4">
        <f t="shared" si="873"/>
        <v>6.1332589908001112E-2</v>
      </c>
      <c r="V2805" s="6">
        <f t="shared" si="862"/>
        <v>0</v>
      </c>
      <c r="W2805" s="16" t="str">
        <f t="shared" si="863"/>
        <v/>
      </c>
      <c r="X2805" s="4" t="str">
        <f t="shared" si="874"/>
        <v/>
      </c>
      <c r="Y2805" s="4" t="str">
        <f t="shared" si="864"/>
        <v/>
      </c>
      <c r="Z2805" s="4">
        <f t="shared" si="865"/>
        <v>4058000</v>
      </c>
      <c r="AA2805" s="16">
        <f t="shared" si="866"/>
        <v>3.6964021685559388E-3</v>
      </c>
      <c r="AB2805" s="15">
        <f t="shared" si="875"/>
        <v>0.42508624938393297</v>
      </c>
      <c r="AC2805" s="15">
        <f t="shared" si="876"/>
        <v>0.48792508624938391</v>
      </c>
      <c r="AD2805" s="4">
        <v>163355</v>
      </c>
      <c r="AE2805" s="26">
        <v>3000.05</v>
      </c>
      <c r="AF2805" s="26">
        <v>3000.05</v>
      </c>
      <c r="AG2805" s="4">
        <f t="shared" si="877"/>
        <v>1768000</v>
      </c>
      <c r="AH2805" s="16">
        <f t="shared" si="867"/>
        <v>8.4841628959276012E-3</v>
      </c>
      <c r="AI2805" s="15">
        <f t="shared" si="868"/>
        <v>0.97567873303167418</v>
      </c>
      <c r="AJ2805" s="15">
        <f t="shared" si="869"/>
        <v>1.1199095022624435</v>
      </c>
      <c r="AK2805" s="4">
        <f t="shared" si="870"/>
        <v>15073000</v>
      </c>
      <c r="AL2805" s="27">
        <f t="shared" si="871"/>
        <v>9.9515690307171775E-4</v>
      </c>
      <c r="AM2805" s="15">
        <f t="shared" si="878"/>
        <v>0.11444304385324754</v>
      </c>
      <c r="AN2805" s="15">
        <f t="shared" si="879"/>
        <v>6.1035550230214081E-5</v>
      </c>
    </row>
    <row r="2806" spans="1:40" x14ac:dyDescent="0.2">
      <c r="A2806" s="4" t="s">
        <v>4627</v>
      </c>
      <c r="B2806" s="3" t="s">
        <v>8</v>
      </c>
      <c r="C2806" s="6">
        <v>163355</v>
      </c>
      <c r="D2806" s="3" t="s">
        <v>657</v>
      </c>
      <c r="E2806" s="6">
        <v>163357</v>
      </c>
      <c r="F2806" s="3" t="s">
        <v>3633</v>
      </c>
      <c r="G2806" s="8">
        <v>10000</v>
      </c>
      <c r="H2806" s="6">
        <v>122</v>
      </c>
      <c r="I2806" s="6">
        <v>162797</v>
      </c>
      <c r="J2806" s="13">
        <v>45199</v>
      </c>
      <c r="K2806" s="9">
        <v>10000</v>
      </c>
      <c r="L2806" s="4" t="s">
        <v>4627</v>
      </c>
      <c r="M2806" s="4" t="s">
        <v>4632</v>
      </c>
      <c r="N2806" s="4">
        <f>VLOOKUP(I2806,BaseModelo!$A$2:$E$5075,5)</f>
        <v>7</v>
      </c>
      <c r="P2806" s="15">
        <v>142.00000000000003</v>
      </c>
      <c r="Q2806" s="4">
        <f>VLOOKUP(I2806,BaseModelo!$A$2:$E$5075,3)</f>
        <v>127</v>
      </c>
      <c r="R2806" s="4">
        <f t="shared" si="860"/>
        <v>32283000</v>
      </c>
      <c r="S2806" s="16">
        <f t="shared" si="861"/>
        <v>3.0976055509091471E-4</v>
      </c>
      <c r="T2806" s="4">
        <f t="shared" si="872"/>
        <v>3.7790787721091595E-2</v>
      </c>
      <c r="U2806" s="4">
        <f t="shared" si="873"/>
        <v>4.3985998822909898E-2</v>
      </c>
      <c r="V2806" s="6">
        <f t="shared" si="862"/>
        <v>0</v>
      </c>
      <c r="W2806" s="16" t="str">
        <f t="shared" si="863"/>
        <v/>
      </c>
      <c r="X2806" s="4" t="str">
        <f t="shared" si="874"/>
        <v/>
      </c>
      <c r="Y2806" s="4" t="str">
        <f t="shared" si="864"/>
        <v/>
      </c>
      <c r="Z2806" s="4">
        <f t="shared" si="865"/>
        <v>4022000</v>
      </c>
      <c r="AA2806" s="16">
        <f t="shared" si="866"/>
        <v>2.4863252113376429E-3</v>
      </c>
      <c r="AB2806" s="15">
        <f t="shared" si="875"/>
        <v>0.30333167578319242</v>
      </c>
      <c r="AC2806" s="15">
        <f t="shared" si="876"/>
        <v>0.35305818000994538</v>
      </c>
      <c r="AD2806" s="4">
        <v>163355</v>
      </c>
      <c r="AE2806" s="26">
        <v>2137.87</v>
      </c>
      <c r="AF2806" s="26">
        <v>2137.87</v>
      </c>
      <c r="AG2806" s="4">
        <f t="shared" si="877"/>
        <v>1778000</v>
      </c>
      <c r="AH2806" s="16">
        <f t="shared" si="867"/>
        <v>5.6242969628796397E-3</v>
      </c>
      <c r="AI2806" s="15">
        <f t="shared" si="868"/>
        <v>0.68616422947131606</v>
      </c>
      <c r="AJ2806" s="15">
        <f t="shared" si="869"/>
        <v>0.79865016872890904</v>
      </c>
      <c r="AK2806" s="4">
        <f t="shared" si="870"/>
        <v>15073000</v>
      </c>
      <c r="AL2806" s="27">
        <f t="shared" si="871"/>
        <v>6.6343793538114506E-4</v>
      </c>
      <c r="AM2806" s="15">
        <f t="shared" si="878"/>
        <v>8.0939428116499693E-2</v>
      </c>
      <c r="AN2806" s="15">
        <f t="shared" si="879"/>
        <v>2.918198024474882E-5</v>
      </c>
    </row>
    <row r="2807" spans="1:40" x14ac:dyDescent="0.2">
      <c r="A2807" s="4" t="s">
        <v>4627</v>
      </c>
      <c r="B2807" s="3" t="s">
        <v>8</v>
      </c>
      <c r="C2807" s="6">
        <v>163355</v>
      </c>
      <c r="D2807" s="3" t="s">
        <v>657</v>
      </c>
      <c r="E2807" s="6">
        <v>163358</v>
      </c>
      <c r="F2807" s="3" t="s">
        <v>3634</v>
      </c>
      <c r="G2807" s="8">
        <v>12000</v>
      </c>
      <c r="H2807" s="6">
        <v>115</v>
      </c>
      <c r="I2807" s="6">
        <v>162856</v>
      </c>
      <c r="J2807" s="13">
        <v>45199</v>
      </c>
      <c r="K2807" s="9">
        <v>12000</v>
      </c>
      <c r="L2807" s="4" t="s">
        <v>4627</v>
      </c>
      <c r="M2807" s="4" t="s">
        <v>4632</v>
      </c>
      <c r="N2807" s="4">
        <f>VLOOKUP(I2807,BaseModelo!$A$2:$E$5075,5)</f>
        <v>8</v>
      </c>
      <c r="P2807" s="15">
        <v>132</v>
      </c>
      <c r="Q2807" s="4">
        <f>VLOOKUP(I2807,BaseModelo!$A$2:$E$5075,3)</f>
        <v>132</v>
      </c>
      <c r="R2807" s="4">
        <f t="shared" si="860"/>
        <v>32283000</v>
      </c>
      <c r="S2807" s="16">
        <f t="shared" si="861"/>
        <v>3.7171266610909768E-4</v>
      </c>
      <c r="T2807" s="4">
        <f t="shared" si="872"/>
        <v>4.2746956602546231E-2</v>
      </c>
      <c r="U2807" s="4">
        <f t="shared" si="873"/>
        <v>4.9066071926400896E-2</v>
      </c>
      <c r="V2807" s="6">
        <f t="shared" si="862"/>
        <v>0</v>
      </c>
      <c r="W2807" s="16" t="str">
        <f t="shared" si="863"/>
        <v/>
      </c>
      <c r="X2807" s="4" t="str">
        <f t="shared" si="874"/>
        <v/>
      </c>
      <c r="Y2807" s="4" t="str">
        <f t="shared" si="864"/>
        <v/>
      </c>
      <c r="Z2807" s="4">
        <f t="shared" si="865"/>
        <v>5836000</v>
      </c>
      <c r="AA2807" s="16">
        <f t="shared" si="866"/>
        <v>2.0562028786840301E-3</v>
      </c>
      <c r="AB2807" s="15">
        <f t="shared" si="875"/>
        <v>0.23646333104866346</v>
      </c>
      <c r="AC2807" s="15">
        <f t="shared" si="876"/>
        <v>0.27141877998629199</v>
      </c>
      <c r="AD2807" s="4">
        <v>163355</v>
      </c>
      <c r="AE2807" s="26">
        <v>2399.9899999999998</v>
      </c>
      <c r="AF2807" s="26">
        <v>2399.9899999999998</v>
      </c>
      <c r="AG2807" s="4">
        <f t="shared" si="877"/>
        <v>2254000</v>
      </c>
      <c r="AH2807" s="16">
        <f t="shared" si="867"/>
        <v>5.3238686779059448E-3</v>
      </c>
      <c r="AI2807" s="15">
        <f t="shared" si="868"/>
        <v>0.61224489795918369</v>
      </c>
      <c r="AJ2807" s="15">
        <f t="shared" si="869"/>
        <v>0.70275066548358467</v>
      </c>
      <c r="AK2807" s="4">
        <f t="shared" si="870"/>
        <v>15073000</v>
      </c>
      <c r="AL2807" s="27">
        <f t="shared" si="871"/>
        <v>7.9612552245737409E-4</v>
      </c>
      <c r="AM2807" s="15">
        <f t="shared" si="878"/>
        <v>9.1554435082598015E-2</v>
      </c>
      <c r="AN2807" s="15">
        <f t="shared" si="879"/>
        <v>3.9062752147337007E-5</v>
      </c>
    </row>
    <row r="2808" spans="1:40" x14ac:dyDescent="0.2">
      <c r="A2808" s="4" t="s">
        <v>4627</v>
      </c>
      <c r="B2808" s="3" t="s">
        <v>8</v>
      </c>
      <c r="C2808" s="6">
        <v>163355</v>
      </c>
      <c r="D2808" s="3" t="s">
        <v>657</v>
      </c>
      <c r="E2808" s="6">
        <v>163360</v>
      </c>
      <c r="F2808" s="3" t="s">
        <v>3635</v>
      </c>
      <c r="G2808" s="8">
        <v>20000</v>
      </c>
      <c r="H2808" s="6">
        <v>105</v>
      </c>
      <c r="I2808" s="6">
        <v>162615</v>
      </c>
      <c r="J2808" s="13">
        <v>45199</v>
      </c>
      <c r="K2808" s="9">
        <v>20000</v>
      </c>
      <c r="L2808" s="4" t="s">
        <v>4627</v>
      </c>
      <c r="M2808" s="4" t="s">
        <v>4632</v>
      </c>
      <c r="N2808" s="4">
        <f>VLOOKUP(I2808,BaseModelo!$A$2:$E$5075,5)</f>
        <v>5</v>
      </c>
      <c r="P2808" s="15">
        <v>122</v>
      </c>
      <c r="Q2808" s="4">
        <f>VLOOKUP(I2808,BaseModelo!$A$2:$E$5075,3)</f>
        <v>110</v>
      </c>
      <c r="R2808" s="4">
        <f t="shared" si="860"/>
        <v>32283000</v>
      </c>
      <c r="S2808" s="16">
        <f t="shared" si="861"/>
        <v>6.1952111018182942E-4</v>
      </c>
      <c r="T2808" s="4">
        <f t="shared" si="872"/>
        <v>6.5049716569092086E-2</v>
      </c>
      <c r="U2808" s="4">
        <f t="shared" si="873"/>
        <v>7.5581575442183191E-2</v>
      </c>
      <c r="V2808" s="6">
        <f t="shared" si="862"/>
        <v>0</v>
      </c>
      <c r="W2808" s="16" t="str">
        <f t="shared" si="863"/>
        <v/>
      </c>
      <c r="X2808" s="4" t="str">
        <f t="shared" si="874"/>
        <v/>
      </c>
      <c r="Y2808" s="4" t="str">
        <f t="shared" si="864"/>
        <v/>
      </c>
      <c r="Z2808" s="4">
        <f t="shared" si="865"/>
        <v>4058000</v>
      </c>
      <c r="AA2808" s="16">
        <f t="shared" si="866"/>
        <v>4.9285362247412515E-3</v>
      </c>
      <c r="AB2808" s="15">
        <f t="shared" si="875"/>
        <v>0.51749630359783139</v>
      </c>
      <c r="AC2808" s="15">
        <f t="shared" si="876"/>
        <v>0.60128141941843272</v>
      </c>
      <c r="AD2808" s="4">
        <v>163355</v>
      </c>
      <c r="AE2808" s="26">
        <v>3641.47</v>
      </c>
      <c r="AF2808" s="26">
        <v>3641.47</v>
      </c>
      <c r="AG2808" s="4">
        <f t="shared" si="877"/>
        <v>1768000</v>
      </c>
      <c r="AH2808" s="16">
        <f t="shared" si="867"/>
        <v>1.1312217194570135E-2</v>
      </c>
      <c r="AI2808" s="15">
        <f t="shared" si="868"/>
        <v>1.1877828054298643</v>
      </c>
      <c r="AJ2808" s="15">
        <f t="shared" si="869"/>
        <v>1.3800904977375565</v>
      </c>
      <c r="AK2808" s="4">
        <f t="shared" si="870"/>
        <v>15073000</v>
      </c>
      <c r="AL2808" s="27">
        <f t="shared" si="871"/>
        <v>1.3268758707622901E-3</v>
      </c>
      <c r="AM2808" s="15">
        <f t="shared" si="878"/>
        <v>0.13932196643004047</v>
      </c>
      <c r="AN2808" s="15">
        <f t="shared" si="879"/>
        <v>1.0028736872843255E-4</v>
      </c>
    </row>
    <row r="2809" spans="1:40" x14ac:dyDescent="0.2">
      <c r="A2809" s="4" t="s">
        <v>4627</v>
      </c>
      <c r="B2809" s="3" t="s">
        <v>8</v>
      </c>
      <c r="C2809" s="6">
        <v>163355</v>
      </c>
      <c r="D2809" s="3" t="s">
        <v>657</v>
      </c>
      <c r="E2809" s="6">
        <v>163361</v>
      </c>
      <c r="F2809" s="3" t="s">
        <v>3636</v>
      </c>
      <c r="G2809" s="8">
        <v>15000</v>
      </c>
      <c r="H2809" s="6">
        <v>110</v>
      </c>
      <c r="I2809" s="6">
        <v>162618</v>
      </c>
      <c r="J2809" s="13">
        <v>45199</v>
      </c>
      <c r="K2809" s="9">
        <v>15000</v>
      </c>
      <c r="L2809" s="4" t="s">
        <v>4627</v>
      </c>
      <c r="M2809" s="4" t="s">
        <v>4632</v>
      </c>
      <c r="N2809" s="4">
        <f>VLOOKUP(I2809,BaseModelo!$A$2:$E$5075,5)</f>
        <v>6</v>
      </c>
      <c r="P2809" s="15">
        <v>132</v>
      </c>
      <c r="Q2809" s="4">
        <f>VLOOKUP(I2809,BaseModelo!$A$2:$E$5075,3)</f>
        <v>115</v>
      </c>
      <c r="R2809" s="4">
        <f t="shared" si="860"/>
        <v>32283000</v>
      </c>
      <c r="S2809" s="16">
        <f t="shared" si="861"/>
        <v>4.6464083263637206E-4</v>
      </c>
      <c r="T2809" s="4">
        <f t="shared" si="872"/>
        <v>5.1110491590000924E-2</v>
      </c>
      <c r="U2809" s="4">
        <f t="shared" si="873"/>
        <v>6.1332589908001112E-2</v>
      </c>
      <c r="V2809" s="6">
        <f t="shared" si="862"/>
        <v>0</v>
      </c>
      <c r="W2809" s="16" t="str">
        <f t="shared" si="863"/>
        <v/>
      </c>
      <c r="X2809" s="4" t="str">
        <f t="shared" si="874"/>
        <v/>
      </c>
      <c r="Y2809" s="4" t="str">
        <f t="shared" si="864"/>
        <v/>
      </c>
      <c r="Z2809" s="4">
        <f t="shared" si="865"/>
        <v>4853000</v>
      </c>
      <c r="AA2809" s="16">
        <f t="shared" si="866"/>
        <v>3.0908716257984753E-3</v>
      </c>
      <c r="AB2809" s="15">
        <f t="shared" si="875"/>
        <v>0.33999587883783228</v>
      </c>
      <c r="AC2809" s="15">
        <f t="shared" si="876"/>
        <v>0.40799505460539875</v>
      </c>
      <c r="AD2809" s="4">
        <v>163355</v>
      </c>
      <c r="AE2809" s="26">
        <v>2862</v>
      </c>
      <c r="AF2809" s="26">
        <v>2862</v>
      </c>
      <c r="AG2809" s="4">
        <f t="shared" si="877"/>
        <v>1993000</v>
      </c>
      <c r="AH2809" s="16">
        <f t="shared" si="867"/>
        <v>7.526342197691922E-3</v>
      </c>
      <c r="AI2809" s="15">
        <f t="shared" si="868"/>
        <v>0.82789764174611147</v>
      </c>
      <c r="AJ2809" s="15">
        <f t="shared" si="869"/>
        <v>0.99347717009533365</v>
      </c>
      <c r="AK2809" s="4">
        <f t="shared" si="870"/>
        <v>15073000</v>
      </c>
      <c r="AL2809" s="27">
        <f t="shared" si="871"/>
        <v>9.9515690307171775E-4</v>
      </c>
      <c r="AM2809" s="15">
        <f t="shared" si="878"/>
        <v>0.10946725933788895</v>
      </c>
      <c r="AN2809" s="15">
        <f t="shared" si="879"/>
        <v>6.1035550230214081E-5</v>
      </c>
    </row>
    <row r="2810" spans="1:40" x14ac:dyDescent="0.2">
      <c r="A2810" s="4" t="s">
        <v>4627</v>
      </c>
      <c r="B2810" s="2" t="s">
        <v>10</v>
      </c>
      <c r="C2810" s="5">
        <v>163382</v>
      </c>
      <c r="D2810" s="2" t="s">
        <v>654</v>
      </c>
      <c r="E2810" s="5">
        <v>163383</v>
      </c>
      <c r="F2810" s="2" t="s">
        <v>3613</v>
      </c>
      <c r="G2810" s="7">
        <v>5000</v>
      </c>
      <c r="H2810" s="5">
        <v>115</v>
      </c>
      <c r="I2810" s="6">
        <v>163109</v>
      </c>
      <c r="J2810" s="13">
        <v>45199</v>
      </c>
      <c r="K2810" s="9">
        <v>5000</v>
      </c>
      <c r="L2810" s="4" t="s">
        <v>4627</v>
      </c>
      <c r="M2810" s="4" t="s">
        <v>4632</v>
      </c>
      <c r="N2810" s="4">
        <f>VLOOKUP(I2810,BaseModelo!$A$2:$E$5075,5)</f>
        <v>9</v>
      </c>
      <c r="P2810" s="15">
        <v>147</v>
      </c>
      <c r="Q2810" s="4">
        <f>VLOOKUP(I2810,BaseModelo!$A$2:$E$5075,3)</f>
        <v>147</v>
      </c>
      <c r="R2810" s="4">
        <f t="shared" si="860"/>
        <v>32283000</v>
      </c>
      <c r="S2810" s="16">
        <f t="shared" si="861"/>
        <v>1.5488027754545735E-4</v>
      </c>
      <c r="T2810" s="4">
        <f t="shared" si="872"/>
        <v>1.7811231917727596E-2</v>
      </c>
      <c r="U2810" s="4">
        <f t="shared" si="873"/>
        <v>2.2767400799182231E-2</v>
      </c>
      <c r="V2810" s="6">
        <f t="shared" si="862"/>
        <v>0</v>
      </c>
      <c r="W2810" s="16" t="str">
        <f t="shared" si="863"/>
        <v/>
      </c>
      <c r="X2810" s="4" t="str">
        <f t="shared" si="874"/>
        <v/>
      </c>
      <c r="Y2810" s="4" t="str">
        <f t="shared" si="864"/>
        <v/>
      </c>
      <c r="Z2810" s="4">
        <f t="shared" si="865"/>
        <v>5305000</v>
      </c>
      <c r="AA2810" s="16">
        <f t="shared" si="866"/>
        <v>9.42507068803016E-4</v>
      </c>
      <c r="AB2810" s="15">
        <f t="shared" si="875"/>
        <v>0.10838831291234684</v>
      </c>
      <c r="AC2810" s="15">
        <f t="shared" si="876"/>
        <v>0.13854853911404336</v>
      </c>
      <c r="AD2810" s="4">
        <v>163382</v>
      </c>
      <c r="AE2810" s="26">
        <v>999.89</v>
      </c>
      <c r="AF2810" s="26">
        <v>999.89</v>
      </c>
      <c r="AG2810" s="4">
        <f t="shared" si="877"/>
        <v>2114000</v>
      </c>
      <c r="AH2810" s="16">
        <f t="shared" si="867"/>
        <v>2.3651844843897824E-3</v>
      </c>
      <c r="AI2810" s="15">
        <f t="shared" si="868"/>
        <v>0.27199621570482496</v>
      </c>
      <c r="AJ2810" s="15">
        <f t="shared" si="869"/>
        <v>0.34768211920529801</v>
      </c>
      <c r="AK2810" s="4">
        <f t="shared" si="870"/>
        <v>15073000</v>
      </c>
      <c r="AL2810" s="27">
        <f t="shared" si="871"/>
        <v>3.3171896769057253E-4</v>
      </c>
      <c r="AM2810" s="15">
        <f t="shared" si="878"/>
        <v>3.8147681284415841E-2</v>
      </c>
      <c r="AN2810" s="15">
        <f t="shared" si="879"/>
        <v>7.5523786901022457E-6</v>
      </c>
    </row>
    <row r="2811" spans="1:40" x14ac:dyDescent="0.2">
      <c r="A2811" s="4" t="s">
        <v>4627</v>
      </c>
      <c r="B2811" s="3" t="s">
        <v>10</v>
      </c>
      <c r="C2811" s="6">
        <v>163382</v>
      </c>
      <c r="D2811" s="3" t="s">
        <v>654</v>
      </c>
      <c r="E2811" s="6">
        <v>163384</v>
      </c>
      <c r="F2811" s="3" t="s">
        <v>3615</v>
      </c>
      <c r="G2811" s="8">
        <v>10000</v>
      </c>
      <c r="H2811" s="6">
        <v>115</v>
      </c>
      <c r="I2811" s="6">
        <v>163099</v>
      </c>
      <c r="J2811" s="13">
        <v>45199</v>
      </c>
      <c r="K2811" s="9">
        <v>10000</v>
      </c>
      <c r="L2811" s="4" t="s">
        <v>4627</v>
      </c>
      <c r="M2811" s="4" t="s">
        <v>4632</v>
      </c>
      <c r="N2811" s="4">
        <f>VLOOKUP(I2811,BaseModelo!$A$2:$E$5075,5)</f>
        <v>6</v>
      </c>
      <c r="P2811" s="15">
        <v>142.00000000000003</v>
      </c>
      <c r="Q2811" s="4">
        <f>VLOOKUP(I2811,BaseModelo!$A$2:$E$5075,3)</f>
        <v>115</v>
      </c>
      <c r="R2811" s="4">
        <f t="shared" si="860"/>
        <v>32283000</v>
      </c>
      <c r="S2811" s="16">
        <f t="shared" si="861"/>
        <v>3.0976055509091471E-4</v>
      </c>
      <c r="T2811" s="4">
        <f t="shared" si="872"/>
        <v>3.5622463835455191E-2</v>
      </c>
      <c r="U2811" s="4">
        <f t="shared" si="873"/>
        <v>4.3985998822909898E-2</v>
      </c>
      <c r="V2811" s="6">
        <f t="shared" si="862"/>
        <v>0</v>
      </c>
      <c r="W2811" s="16" t="str">
        <f t="shared" si="863"/>
        <v/>
      </c>
      <c r="X2811" s="4" t="str">
        <f t="shared" si="874"/>
        <v/>
      </c>
      <c r="Y2811" s="4" t="str">
        <f t="shared" si="864"/>
        <v/>
      </c>
      <c r="Z2811" s="4">
        <f t="shared" si="865"/>
        <v>4853000</v>
      </c>
      <c r="AA2811" s="16">
        <f t="shared" si="866"/>
        <v>2.0605810838656502E-3</v>
      </c>
      <c r="AB2811" s="15">
        <f t="shared" si="875"/>
        <v>0.23696682464454977</v>
      </c>
      <c r="AC2811" s="15">
        <f t="shared" si="876"/>
        <v>0.29260251390892239</v>
      </c>
      <c r="AD2811" s="4">
        <v>163382</v>
      </c>
      <c r="AE2811" s="26">
        <v>2000.01</v>
      </c>
      <c r="AF2811" s="26">
        <v>2000.01</v>
      </c>
      <c r="AG2811" s="4">
        <f t="shared" si="877"/>
        <v>1993000</v>
      </c>
      <c r="AH2811" s="16">
        <f t="shared" si="867"/>
        <v>5.0175614651279477E-3</v>
      </c>
      <c r="AI2811" s="15">
        <f t="shared" si="868"/>
        <v>0.57701956848971403</v>
      </c>
      <c r="AJ2811" s="15">
        <f t="shared" si="869"/>
        <v>0.71249372804816868</v>
      </c>
      <c r="AK2811" s="4">
        <f t="shared" si="870"/>
        <v>15073000</v>
      </c>
      <c r="AL2811" s="27">
        <f t="shared" si="871"/>
        <v>6.6343793538114506E-4</v>
      </c>
      <c r="AM2811" s="15">
        <f t="shared" si="878"/>
        <v>7.6295362568831682E-2</v>
      </c>
      <c r="AN2811" s="15">
        <f t="shared" si="879"/>
        <v>2.918198024474882E-5</v>
      </c>
    </row>
    <row r="2812" spans="1:40" x14ac:dyDescent="0.2">
      <c r="A2812" s="4" t="s">
        <v>4627</v>
      </c>
      <c r="B2812" s="3" t="s">
        <v>10</v>
      </c>
      <c r="C2812" s="6">
        <v>163382</v>
      </c>
      <c r="D2812" s="3" t="s">
        <v>654</v>
      </c>
      <c r="E2812" s="6">
        <v>163385</v>
      </c>
      <c r="F2812" s="3" t="s">
        <v>3616</v>
      </c>
      <c r="G2812" s="8">
        <v>5000</v>
      </c>
      <c r="H2812" s="6">
        <v>122</v>
      </c>
      <c r="I2812" s="6">
        <v>163261</v>
      </c>
      <c r="J2812" s="13">
        <v>45199</v>
      </c>
      <c r="K2812" s="9">
        <v>5000</v>
      </c>
      <c r="L2812" s="4" t="s">
        <v>4627</v>
      </c>
      <c r="M2812" s="4" t="s">
        <v>4632</v>
      </c>
      <c r="N2812" s="4">
        <f>VLOOKUP(I2812,BaseModelo!$A$2:$E$5075,5)</f>
        <v>9</v>
      </c>
      <c r="P2812" s="15">
        <v>147</v>
      </c>
      <c r="Q2812" s="4">
        <f>VLOOKUP(I2812,BaseModelo!$A$2:$E$5075,3)</f>
        <v>147</v>
      </c>
      <c r="R2812" s="4">
        <f t="shared" si="860"/>
        <v>32283000</v>
      </c>
      <c r="S2812" s="16">
        <f t="shared" si="861"/>
        <v>1.5488027754545735E-4</v>
      </c>
      <c r="T2812" s="4">
        <f t="shared" si="872"/>
        <v>1.8895393860545798E-2</v>
      </c>
      <c r="U2812" s="4">
        <f t="shared" si="873"/>
        <v>2.2767400799182231E-2</v>
      </c>
      <c r="V2812" s="6">
        <f t="shared" si="862"/>
        <v>0</v>
      </c>
      <c r="W2812" s="16" t="str">
        <f t="shared" si="863"/>
        <v/>
      </c>
      <c r="X2812" s="4" t="str">
        <f t="shared" si="874"/>
        <v/>
      </c>
      <c r="Y2812" s="4" t="str">
        <f t="shared" si="864"/>
        <v/>
      </c>
      <c r="Z2812" s="4">
        <f t="shared" si="865"/>
        <v>5305000</v>
      </c>
      <c r="AA2812" s="16">
        <f t="shared" si="866"/>
        <v>9.42507068803016E-4</v>
      </c>
      <c r="AB2812" s="15">
        <f t="shared" si="875"/>
        <v>0.11498586239396795</v>
      </c>
      <c r="AC2812" s="15">
        <f t="shared" si="876"/>
        <v>0.13854853911404336</v>
      </c>
      <c r="AD2812" s="4">
        <v>163382</v>
      </c>
      <c r="AE2812" s="26">
        <v>1068.94</v>
      </c>
      <c r="AF2812" s="26">
        <v>1068.94</v>
      </c>
      <c r="AG2812" s="4">
        <f t="shared" si="877"/>
        <v>2114000</v>
      </c>
      <c r="AH2812" s="16">
        <f t="shared" si="867"/>
        <v>2.3651844843897824E-3</v>
      </c>
      <c r="AI2812" s="15">
        <f t="shared" si="868"/>
        <v>0.28855250709555347</v>
      </c>
      <c r="AJ2812" s="15">
        <f t="shared" si="869"/>
        <v>0.34768211920529801</v>
      </c>
      <c r="AK2812" s="4">
        <f t="shared" si="870"/>
        <v>15073000</v>
      </c>
      <c r="AL2812" s="27">
        <f t="shared" si="871"/>
        <v>3.3171896769057253E-4</v>
      </c>
      <c r="AM2812" s="15">
        <f t="shared" si="878"/>
        <v>4.0469714058249846E-2</v>
      </c>
      <c r="AN2812" s="15">
        <f t="shared" si="879"/>
        <v>7.5523786901022457E-6</v>
      </c>
    </row>
    <row r="2813" spans="1:40" x14ac:dyDescent="0.2">
      <c r="A2813" s="4" t="s">
        <v>4627</v>
      </c>
      <c r="B2813" s="3" t="s">
        <v>10</v>
      </c>
      <c r="C2813" s="6">
        <v>163382</v>
      </c>
      <c r="D2813" s="3" t="s">
        <v>654</v>
      </c>
      <c r="E2813" s="6">
        <v>163386</v>
      </c>
      <c r="F2813" s="3" t="s">
        <v>3617</v>
      </c>
      <c r="G2813" s="8">
        <v>6000</v>
      </c>
      <c r="H2813" s="6">
        <v>122</v>
      </c>
      <c r="I2813" s="6">
        <v>163255</v>
      </c>
      <c r="J2813" s="13">
        <v>45199</v>
      </c>
      <c r="K2813" s="9">
        <v>6000</v>
      </c>
      <c r="L2813" s="4" t="s">
        <v>4627</v>
      </c>
      <c r="M2813" s="4" t="s">
        <v>4632</v>
      </c>
      <c r="N2813" s="4">
        <f>VLOOKUP(I2813,BaseModelo!$A$2:$E$5075,5)</f>
        <v>8</v>
      </c>
      <c r="P2813" s="15">
        <v>142.00000000000003</v>
      </c>
      <c r="Q2813" s="4">
        <f>VLOOKUP(I2813,BaseModelo!$A$2:$E$5075,3)</f>
        <v>132</v>
      </c>
      <c r="R2813" s="4">
        <f t="shared" si="860"/>
        <v>32283000</v>
      </c>
      <c r="S2813" s="16">
        <f t="shared" si="861"/>
        <v>1.8585633305454884E-4</v>
      </c>
      <c r="T2813" s="4">
        <f t="shared" si="872"/>
        <v>2.2674472632654957E-2</v>
      </c>
      <c r="U2813" s="4">
        <f t="shared" si="873"/>
        <v>2.6391599293745942E-2</v>
      </c>
      <c r="V2813" s="6">
        <f t="shared" si="862"/>
        <v>0</v>
      </c>
      <c r="W2813" s="16" t="str">
        <f t="shared" si="863"/>
        <v/>
      </c>
      <c r="X2813" s="4" t="str">
        <f t="shared" si="874"/>
        <v/>
      </c>
      <c r="Y2813" s="4" t="str">
        <f t="shared" si="864"/>
        <v/>
      </c>
      <c r="Z2813" s="4">
        <f t="shared" si="865"/>
        <v>5836000</v>
      </c>
      <c r="AA2813" s="16">
        <f t="shared" si="866"/>
        <v>1.028101439342015E-3</v>
      </c>
      <c r="AB2813" s="15">
        <f t="shared" si="875"/>
        <v>0.12542837559972583</v>
      </c>
      <c r="AC2813" s="15">
        <f t="shared" si="876"/>
        <v>0.14599040438656616</v>
      </c>
      <c r="AD2813" s="4">
        <v>163382</v>
      </c>
      <c r="AE2813" s="26">
        <v>1282.8499999999999</v>
      </c>
      <c r="AF2813" s="26">
        <v>1282.8499999999999</v>
      </c>
      <c r="AG2813" s="4">
        <f t="shared" si="877"/>
        <v>2254000</v>
      </c>
      <c r="AH2813" s="16">
        <f t="shared" si="867"/>
        <v>2.6619343389529724E-3</v>
      </c>
      <c r="AI2813" s="15">
        <f t="shared" si="868"/>
        <v>0.32475598935226263</v>
      </c>
      <c r="AJ2813" s="15">
        <f t="shared" si="869"/>
        <v>0.37799467613132215</v>
      </c>
      <c r="AK2813" s="4">
        <f t="shared" si="870"/>
        <v>15073000</v>
      </c>
      <c r="AL2813" s="27">
        <f t="shared" si="871"/>
        <v>3.9806276122868704E-4</v>
      </c>
      <c r="AM2813" s="15">
        <f t="shared" si="878"/>
        <v>4.8563656869899822E-2</v>
      </c>
      <c r="AN2813" s="15">
        <f t="shared" si="879"/>
        <v>1.0505512888109577E-5</v>
      </c>
    </row>
    <row r="2814" spans="1:40" x14ac:dyDescent="0.2">
      <c r="A2814" s="4" t="s">
        <v>4627</v>
      </c>
      <c r="B2814" s="3" t="s">
        <v>10</v>
      </c>
      <c r="C2814" s="6">
        <v>163382</v>
      </c>
      <c r="D2814" s="3" t="s">
        <v>654</v>
      </c>
      <c r="E2814" s="6">
        <v>163387</v>
      </c>
      <c r="F2814" s="3" t="s">
        <v>3618</v>
      </c>
      <c r="G2814" s="8">
        <v>9000</v>
      </c>
      <c r="H2814" s="6">
        <v>122</v>
      </c>
      <c r="I2814" s="6">
        <v>163269</v>
      </c>
      <c r="J2814" s="13">
        <v>45199</v>
      </c>
      <c r="K2814" s="9">
        <v>9000</v>
      </c>
      <c r="L2814" s="4" t="s">
        <v>4627</v>
      </c>
      <c r="M2814" s="4" t="s">
        <v>4632</v>
      </c>
      <c r="N2814" s="4">
        <f>VLOOKUP(I2814,BaseModelo!$A$2:$E$5075,5)</f>
        <v>9</v>
      </c>
      <c r="P2814" s="15">
        <v>142.00000000000003</v>
      </c>
      <c r="Q2814" s="4">
        <f>VLOOKUP(I2814,BaseModelo!$A$2:$E$5075,3)</f>
        <v>147</v>
      </c>
      <c r="R2814" s="4">
        <f t="shared" si="860"/>
        <v>32283000</v>
      </c>
      <c r="S2814" s="16">
        <f t="shared" si="861"/>
        <v>2.7878449958182325E-4</v>
      </c>
      <c r="T2814" s="4">
        <f t="shared" si="872"/>
        <v>3.4011708948982436E-2</v>
      </c>
      <c r="U2814" s="4">
        <f t="shared" si="873"/>
        <v>3.9587398940618912E-2</v>
      </c>
      <c r="V2814" s="6">
        <f t="shared" si="862"/>
        <v>0</v>
      </c>
      <c r="W2814" s="16" t="str">
        <f t="shared" si="863"/>
        <v/>
      </c>
      <c r="X2814" s="4" t="str">
        <f t="shared" si="874"/>
        <v/>
      </c>
      <c r="Y2814" s="4" t="str">
        <f t="shared" si="864"/>
        <v/>
      </c>
      <c r="Z2814" s="4">
        <f t="shared" si="865"/>
        <v>5305000</v>
      </c>
      <c r="AA2814" s="16">
        <f t="shared" si="866"/>
        <v>1.6965127238454288E-3</v>
      </c>
      <c r="AB2814" s="15">
        <f t="shared" si="875"/>
        <v>0.2069745523091423</v>
      </c>
      <c r="AC2814" s="15">
        <f t="shared" si="876"/>
        <v>0.24090480678605092</v>
      </c>
      <c r="AD2814" s="4">
        <v>163382</v>
      </c>
      <c r="AE2814" s="26">
        <v>1924.18</v>
      </c>
      <c r="AF2814" s="26">
        <v>1924.18</v>
      </c>
      <c r="AG2814" s="4">
        <f t="shared" si="877"/>
        <v>2114000</v>
      </c>
      <c r="AH2814" s="16">
        <f t="shared" si="867"/>
        <v>4.2573320719016088E-3</v>
      </c>
      <c r="AI2814" s="15">
        <f t="shared" si="868"/>
        <v>0.51939451277199622</v>
      </c>
      <c r="AJ2814" s="15">
        <f t="shared" si="869"/>
        <v>0.60454115421002852</v>
      </c>
      <c r="AK2814" s="4">
        <f t="shared" si="870"/>
        <v>15073000</v>
      </c>
      <c r="AL2814" s="27">
        <f t="shared" si="871"/>
        <v>5.9709414184303054E-4</v>
      </c>
      <c r="AM2814" s="15">
        <f t="shared" si="878"/>
        <v>7.284548530484973E-2</v>
      </c>
      <c r="AN2814" s="15">
        <f t="shared" si="879"/>
        <v>2.3637403998246546E-5</v>
      </c>
    </row>
    <row r="2815" spans="1:40" x14ac:dyDescent="0.2">
      <c r="A2815" s="4" t="s">
        <v>4629</v>
      </c>
      <c r="B2815" s="3" t="s">
        <v>2</v>
      </c>
      <c r="C2815" s="6">
        <v>163425</v>
      </c>
      <c r="D2815" s="3" t="s">
        <v>658</v>
      </c>
      <c r="E2815" s="6">
        <v>163432</v>
      </c>
      <c r="F2815" s="3" t="s">
        <v>3639</v>
      </c>
      <c r="G2815" s="8">
        <v>6000</v>
      </c>
      <c r="H2815" s="6">
        <v>147</v>
      </c>
      <c r="I2815" s="6">
        <v>160834</v>
      </c>
      <c r="J2815" s="13">
        <v>45199</v>
      </c>
      <c r="K2815" s="9">
        <v>6000</v>
      </c>
      <c r="L2815" s="4" t="s">
        <v>4629</v>
      </c>
      <c r="M2815" s="4" t="s">
        <v>4632</v>
      </c>
      <c r="N2815" s="4">
        <f>VLOOKUP(I2815,BaseModelo!$A$2:$E$5075,5)</f>
        <v>3</v>
      </c>
      <c r="P2815" s="15">
        <v>142.00000000000003</v>
      </c>
      <c r="Q2815" s="4">
        <f>VLOOKUP(I2815,BaseModelo!$A$2:$E$5075,3)</f>
        <v>110</v>
      </c>
      <c r="R2815" s="4">
        <f t="shared" si="860"/>
        <v>32283000</v>
      </c>
      <c r="S2815" s="16">
        <f t="shared" si="861"/>
        <v>1.8585633305454884E-4</v>
      </c>
      <c r="T2815" s="4">
        <f t="shared" si="872"/>
        <v>2.7320880959018679E-2</v>
      </c>
      <c r="U2815" s="4">
        <f t="shared" si="873"/>
        <v>2.6391599293745942E-2</v>
      </c>
      <c r="V2815" s="6">
        <f t="shared" si="862"/>
        <v>0</v>
      </c>
      <c r="W2815" s="16" t="str">
        <f t="shared" si="863"/>
        <v/>
      </c>
      <c r="X2815" s="4" t="str">
        <f t="shared" si="874"/>
        <v/>
      </c>
      <c r="Y2815" s="4" t="str">
        <f t="shared" si="864"/>
        <v/>
      </c>
      <c r="Z2815" s="4">
        <f t="shared" si="865"/>
        <v>1992000</v>
      </c>
      <c r="AA2815" s="16">
        <f t="shared" si="866"/>
        <v>3.0120481927710845E-3</v>
      </c>
      <c r="AB2815" s="15">
        <f t="shared" si="875"/>
        <v>0.44277108433734941</v>
      </c>
      <c r="AC2815" s="15">
        <f t="shared" si="876"/>
        <v>0.42771084337349408</v>
      </c>
      <c r="AD2815" s="4">
        <v>163425</v>
      </c>
      <c r="AE2815" s="26">
        <v>1558.57</v>
      </c>
      <c r="AF2815" s="26">
        <v>1558.57</v>
      </c>
      <c r="AG2815" s="4">
        <f t="shared" si="877"/>
        <v>52000</v>
      </c>
      <c r="AH2815" s="16">
        <f t="shared" si="867"/>
        <v>0.11538461538461539</v>
      </c>
      <c r="AI2815" s="15">
        <f t="shared" si="868"/>
        <v>16.961538461538463</v>
      </c>
      <c r="AJ2815" s="15">
        <f t="shared" si="869"/>
        <v>16.38461538461539</v>
      </c>
      <c r="AK2815" s="4">
        <f t="shared" si="870"/>
        <v>891000</v>
      </c>
      <c r="AL2815" s="27">
        <f t="shared" si="871"/>
        <v>6.7340067340067337E-3</v>
      </c>
      <c r="AM2815" s="15">
        <f t="shared" si="878"/>
        <v>0.98989898989898983</v>
      </c>
      <c r="AN2815" s="15">
        <f t="shared" si="879"/>
        <v>1.7772120736529254E-4</v>
      </c>
    </row>
    <row r="2816" spans="1:40" x14ac:dyDescent="0.2">
      <c r="A2816" s="4" t="s">
        <v>4629</v>
      </c>
      <c r="B2816" s="3" t="s">
        <v>2</v>
      </c>
      <c r="C2816" s="6">
        <v>163425</v>
      </c>
      <c r="D2816" s="3" t="s">
        <v>658</v>
      </c>
      <c r="E2816" s="6">
        <v>163739</v>
      </c>
      <c r="F2816" s="3" t="s">
        <v>3640</v>
      </c>
      <c r="G2816" s="8">
        <v>6000</v>
      </c>
      <c r="H2816" s="6">
        <v>147</v>
      </c>
      <c r="I2816" s="6">
        <v>163540</v>
      </c>
      <c r="J2816" s="13">
        <v>45199</v>
      </c>
      <c r="K2816" s="9">
        <v>6000</v>
      </c>
      <c r="L2816" s="4" t="s">
        <v>4629</v>
      </c>
      <c r="M2816" s="4" t="s">
        <v>4632</v>
      </c>
      <c r="N2816" s="4">
        <f>VLOOKUP(I2816,BaseModelo!$A$2:$E$5075,5)</f>
        <v>6</v>
      </c>
      <c r="P2816" s="15">
        <v>142.00000000000003</v>
      </c>
      <c r="Q2816" s="4">
        <f>VLOOKUP(I2816,BaseModelo!$A$2:$E$5075,3)</f>
        <v>115</v>
      </c>
      <c r="R2816" s="4">
        <f t="shared" si="860"/>
        <v>32283000</v>
      </c>
      <c r="S2816" s="16">
        <f t="shared" si="861"/>
        <v>1.8585633305454884E-4</v>
      </c>
      <c r="T2816" s="4">
        <f t="shared" si="872"/>
        <v>2.7320880959018679E-2</v>
      </c>
      <c r="U2816" s="4">
        <f t="shared" si="873"/>
        <v>2.6391599293745942E-2</v>
      </c>
      <c r="V2816" s="6">
        <f t="shared" si="862"/>
        <v>0</v>
      </c>
      <c r="W2816" s="16" t="str">
        <f t="shared" si="863"/>
        <v/>
      </c>
      <c r="X2816" s="4" t="str">
        <f t="shared" si="874"/>
        <v/>
      </c>
      <c r="Y2816" s="4" t="str">
        <f t="shared" si="864"/>
        <v/>
      </c>
      <c r="Z2816" s="4">
        <f t="shared" si="865"/>
        <v>4853000</v>
      </c>
      <c r="AA2816" s="16">
        <f t="shared" si="866"/>
        <v>1.2363486503193901E-3</v>
      </c>
      <c r="AB2816" s="15">
        <f t="shared" si="875"/>
        <v>0.18174325159695034</v>
      </c>
      <c r="AC2816" s="15">
        <f t="shared" si="876"/>
        <v>0.17556150834535342</v>
      </c>
      <c r="AD2816" s="4">
        <v>163425</v>
      </c>
      <c r="AE2816" s="26">
        <v>1558.57</v>
      </c>
      <c r="AF2816" s="26">
        <v>1558.57</v>
      </c>
      <c r="AG2816" s="4">
        <f t="shared" si="877"/>
        <v>125000</v>
      </c>
      <c r="AH2816" s="16">
        <f t="shared" si="867"/>
        <v>4.8000000000000001E-2</v>
      </c>
      <c r="AI2816" s="15">
        <f t="shared" si="868"/>
        <v>7.056</v>
      </c>
      <c r="AJ2816" s="15">
        <f t="shared" si="869"/>
        <v>6.8160000000000016</v>
      </c>
      <c r="AK2816" s="4">
        <f t="shared" si="870"/>
        <v>891000</v>
      </c>
      <c r="AL2816" s="27">
        <f t="shared" si="871"/>
        <v>6.7340067340067337E-3</v>
      </c>
      <c r="AM2816" s="15">
        <f t="shared" si="878"/>
        <v>0.98989898989898983</v>
      </c>
      <c r="AN2816" s="15">
        <f t="shared" si="879"/>
        <v>1.7772120736529254E-4</v>
      </c>
    </row>
    <row r="2817" spans="1:40" x14ac:dyDescent="0.2">
      <c r="A2817" s="4" t="s">
        <v>4628</v>
      </c>
      <c r="B2817" s="2" t="s">
        <v>6</v>
      </c>
      <c r="C2817" s="5">
        <v>163455</v>
      </c>
      <c r="D2817" s="2" t="s">
        <v>655</v>
      </c>
      <c r="E2817" s="5">
        <v>163456</v>
      </c>
      <c r="F2817" s="2" t="s">
        <v>3614</v>
      </c>
      <c r="G2817" s="7">
        <v>8000</v>
      </c>
      <c r="H2817" s="5">
        <v>142</v>
      </c>
      <c r="I2817" s="6">
        <v>162053</v>
      </c>
      <c r="J2817" s="13">
        <v>45199</v>
      </c>
      <c r="K2817" s="9">
        <v>5354.8411797277358</v>
      </c>
      <c r="L2817" s="4" t="s">
        <v>4628</v>
      </c>
      <c r="M2817" s="4" t="s">
        <v>4632</v>
      </c>
      <c r="N2817" s="4">
        <f>VLOOKUP(I2817,BaseModelo!$A$2:$E$5075,5)</f>
        <v>9</v>
      </c>
      <c r="P2817" s="15">
        <v>142.00000000000003</v>
      </c>
      <c r="Q2817" s="4">
        <f>VLOOKUP(I2817,BaseModelo!$A$2:$E$5075,3)</f>
        <v>147</v>
      </c>
      <c r="R2817" s="4">
        <f t="shared" si="860"/>
        <v>32283000</v>
      </c>
      <c r="S2817" s="16">
        <f t="shared" si="861"/>
        <v>2.4780844407273179E-4</v>
      </c>
      <c r="T2817" s="4">
        <f t="shared" si="872"/>
        <v>3.5188799058327912E-2</v>
      </c>
      <c r="U2817" s="4">
        <f t="shared" si="873"/>
        <v>3.5188799058327919E-2</v>
      </c>
      <c r="V2817" s="6">
        <f t="shared" si="862"/>
        <v>0</v>
      </c>
      <c r="W2817" s="16" t="str">
        <f t="shared" si="863"/>
        <v/>
      </c>
      <c r="X2817" s="4" t="str">
        <f t="shared" si="874"/>
        <v/>
      </c>
      <c r="Y2817" s="4" t="str">
        <f t="shared" si="864"/>
        <v/>
      </c>
      <c r="Z2817" s="4">
        <f t="shared" si="865"/>
        <v>5305000</v>
      </c>
      <c r="AA2817" s="16">
        <f t="shared" si="866"/>
        <v>1.5080113100848257E-3</v>
      </c>
      <c r="AB2817" s="15">
        <f t="shared" si="875"/>
        <v>0.21413760603204526</v>
      </c>
      <c r="AC2817" s="15">
        <f t="shared" si="876"/>
        <v>0.21413760603204529</v>
      </c>
      <c r="AD2817" s="4">
        <v>163455</v>
      </c>
      <c r="AE2817" s="26">
        <v>2013.74</v>
      </c>
      <c r="AF2817" s="26">
        <v>1845.642831587279</v>
      </c>
      <c r="AG2817" s="4">
        <f t="shared" si="877"/>
        <v>3095000</v>
      </c>
      <c r="AH2817" s="16">
        <f t="shared" si="867"/>
        <v>2.5848142164781908E-3</v>
      </c>
      <c r="AI2817" s="15">
        <f t="shared" si="868"/>
        <v>0.3670436187399031</v>
      </c>
      <c r="AJ2817" s="15">
        <f t="shared" si="869"/>
        <v>0.36704361873990315</v>
      </c>
      <c r="AK2817" s="4">
        <f t="shared" si="870"/>
        <v>16319000</v>
      </c>
      <c r="AL2817" s="27">
        <f t="shared" si="871"/>
        <v>4.9022611679637234E-4</v>
      </c>
      <c r="AM2817" s="15">
        <f t="shared" si="878"/>
        <v>6.9612108585084875E-2</v>
      </c>
      <c r="AN2817" s="15">
        <f t="shared" si="879"/>
        <v>1.725046831709194E-5</v>
      </c>
    </row>
    <row r="2818" spans="1:40" x14ac:dyDescent="0.2">
      <c r="A2818" s="4" t="s">
        <v>4628</v>
      </c>
      <c r="B2818" s="3" t="s">
        <v>6</v>
      </c>
      <c r="C2818" s="6">
        <v>163455</v>
      </c>
      <c r="D2818" s="3" t="s">
        <v>655</v>
      </c>
      <c r="E2818" s="6">
        <v>163457</v>
      </c>
      <c r="F2818" s="3" t="s">
        <v>3619</v>
      </c>
      <c r="G2818" s="8">
        <v>6000</v>
      </c>
      <c r="H2818" s="6">
        <v>142</v>
      </c>
      <c r="I2818" s="6">
        <v>162001</v>
      </c>
      <c r="J2818" s="13">
        <v>45199</v>
      </c>
      <c r="K2818" s="9">
        <v>4016.1308847958021</v>
      </c>
      <c r="L2818" s="4" t="s">
        <v>4628</v>
      </c>
      <c r="M2818" s="4" t="s">
        <v>4632</v>
      </c>
      <c r="N2818" s="4">
        <f>VLOOKUP(I2818,BaseModelo!$A$2:$E$5075,5)</f>
        <v>5</v>
      </c>
      <c r="P2818" s="15">
        <v>142.00000000000003</v>
      </c>
      <c r="Q2818" s="4">
        <f>VLOOKUP(I2818,BaseModelo!$A$2:$E$5075,3)</f>
        <v>110</v>
      </c>
      <c r="R2818" s="4">
        <f t="shared" ref="R2818:R2881" si="880">SUMIFS($G:$G,$M:$M,M2818)</f>
        <v>32283000</v>
      </c>
      <c r="S2818" s="16">
        <f t="shared" ref="S2818:S2881" si="881">G2818/R2818</f>
        <v>1.8585633305454884E-4</v>
      </c>
      <c r="T2818" s="4">
        <f t="shared" si="872"/>
        <v>2.6391599293745936E-2</v>
      </c>
      <c r="U2818" s="4">
        <f t="shared" si="873"/>
        <v>2.6391599293745942E-2</v>
      </c>
      <c r="V2818" s="6">
        <f t="shared" ref="V2818:V2881" si="882">SUMIFS($G:$G,$O:$O,O2818)</f>
        <v>0</v>
      </c>
      <c r="W2818" s="16" t="str">
        <f t="shared" ref="W2818:W2881" si="883">IFERROR(G2818/V2818,"")</f>
        <v/>
      </c>
      <c r="X2818" s="4" t="str">
        <f t="shared" si="874"/>
        <v/>
      </c>
      <c r="Y2818" s="4" t="str">
        <f t="shared" ref="Y2818:Y2881" si="884">IFERROR(W2818*P2818,"")</f>
        <v/>
      </c>
      <c r="Z2818" s="4">
        <f t="shared" ref="Z2818:Z2881" si="885">SUMIFS($G:$G,$N:$N,N2818)</f>
        <v>4058000</v>
      </c>
      <c r="AA2818" s="16">
        <f t="shared" ref="AA2818:AA2881" si="886">IFERROR(G2818/Z2818,"")</f>
        <v>1.4785608674223755E-3</v>
      </c>
      <c r="AB2818" s="15">
        <f t="shared" si="875"/>
        <v>0.20995564317397733</v>
      </c>
      <c r="AC2818" s="15">
        <f t="shared" si="876"/>
        <v>0.20995564317397736</v>
      </c>
      <c r="AD2818" s="4">
        <v>163455</v>
      </c>
      <c r="AE2818" s="26">
        <v>1503.37</v>
      </c>
      <c r="AF2818" s="26">
        <v>1377.8760235796913</v>
      </c>
      <c r="AG2818" s="4">
        <f t="shared" si="877"/>
        <v>2193000</v>
      </c>
      <c r="AH2818" s="16">
        <f t="shared" ref="AH2818:AH2881" si="887">IFERROR($G2818/AG2818,"")</f>
        <v>2.7359781121751026E-3</v>
      </c>
      <c r="AI2818" s="15">
        <f t="shared" ref="AI2818:AI2881" si="888">IFERROR(AH2818*H2818,"")</f>
        <v>0.38850889192886456</v>
      </c>
      <c r="AJ2818" s="15">
        <f t="shared" ref="AJ2818:AJ2881" si="889">IFERROR(AH2818*P2818,"")</f>
        <v>0.38850889192886462</v>
      </c>
      <c r="AK2818" s="4">
        <f t="shared" ref="AK2818:AK2881" si="890">SUMIFS($G:$G,$A:$A,$A2818,$M:$M,$M2818)</f>
        <v>16319000</v>
      </c>
      <c r="AL2818" s="27">
        <f t="shared" ref="AL2818:AL2881" si="891">IFERROR($G2818/AK2818,"")</f>
        <v>3.6766958759727926E-4</v>
      </c>
      <c r="AM2818" s="15">
        <f t="shared" si="878"/>
        <v>5.2209081438813656E-2</v>
      </c>
      <c r="AN2818" s="15">
        <f t="shared" si="879"/>
        <v>9.7033884283642175E-6</v>
      </c>
    </row>
    <row r="2819" spans="1:40" x14ac:dyDescent="0.2">
      <c r="A2819" s="4" t="s">
        <v>4628</v>
      </c>
      <c r="B2819" s="3" t="s">
        <v>6</v>
      </c>
      <c r="C2819" s="6">
        <v>163455</v>
      </c>
      <c r="D2819" s="3" t="s">
        <v>655</v>
      </c>
      <c r="E2819" s="6">
        <v>163458</v>
      </c>
      <c r="F2819" s="3" t="s">
        <v>3620</v>
      </c>
      <c r="G2819" s="8">
        <v>6000</v>
      </c>
      <c r="H2819" s="6">
        <v>142</v>
      </c>
      <c r="I2819" s="6">
        <v>162269</v>
      </c>
      <c r="J2819" s="13">
        <v>45199</v>
      </c>
      <c r="K2819" s="9">
        <v>4016.1308847958021</v>
      </c>
      <c r="L2819" s="4" t="s">
        <v>4628</v>
      </c>
      <c r="M2819" s="4" t="s">
        <v>4632</v>
      </c>
      <c r="N2819" s="4">
        <f>VLOOKUP(I2819,BaseModelo!$A$2:$E$5075,5)</f>
        <v>10</v>
      </c>
      <c r="P2819" s="15">
        <v>142.00000000000003</v>
      </c>
      <c r="Q2819" s="4">
        <f>VLOOKUP(I2819,BaseModelo!$A$2:$E$5075,3)</f>
        <v>0</v>
      </c>
      <c r="R2819" s="4">
        <f t="shared" si="880"/>
        <v>32283000</v>
      </c>
      <c r="S2819" s="16">
        <f t="shared" si="881"/>
        <v>1.8585633305454884E-4</v>
      </c>
      <c r="T2819" s="4">
        <f t="shared" ref="T2819:T2882" si="892">S2819*H2819</f>
        <v>2.6391599293745936E-2</v>
      </c>
      <c r="U2819" s="4">
        <f t="shared" ref="U2819:U2882" si="893">S2819*P2819</f>
        <v>2.6391599293745942E-2</v>
      </c>
      <c r="V2819" s="6">
        <f t="shared" si="882"/>
        <v>0</v>
      </c>
      <c r="W2819" s="16" t="str">
        <f t="shared" si="883"/>
        <v/>
      </c>
      <c r="X2819" s="4" t="str">
        <f t="shared" ref="X2819:X2882" si="894">IFERROR(W2819*H2819,"")</f>
        <v/>
      </c>
      <c r="Y2819" s="4" t="str">
        <f t="shared" si="884"/>
        <v/>
      </c>
      <c r="Z2819" s="4">
        <f t="shared" si="885"/>
        <v>4121000</v>
      </c>
      <c r="AA2819" s="16">
        <f t="shared" si="886"/>
        <v>1.4559572919194371E-3</v>
      </c>
      <c r="AB2819" s="15">
        <f t="shared" ref="AB2819:AB2882" si="895">IFERROR(AA2819*H2819,"")</f>
        <v>0.20674593545256006</v>
      </c>
      <c r="AC2819" s="15">
        <f t="shared" ref="AC2819:AC2882" si="896">IFERROR(AA2819*P2819,"")</f>
        <v>0.20674593545256012</v>
      </c>
      <c r="AD2819" s="4">
        <v>163455</v>
      </c>
      <c r="AE2819" s="26">
        <v>1503.37</v>
      </c>
      <c r="AF2819" s="26">
        <v>1377.8760235796913</v>
      </c>
      <c r="AG2819" s="4">
        <f t="shared" ref="AG2819:AG2882" si="897">SUMIFS($G:$G,$N:$N,$N2819,$A:$A,$A2819)</f>
        <v>1846000</v>
      </c>
      <c r="AH2819" s="16">
        <f t="shared" si="887"/>
        <v>3.2502708559046588E-3</v>
      </c>
      <c r="AI2819" s="15">
        <f t="shared" si="888"/>
        <v>0.46153846153846156</v>
      </c>
      <c r="AJ2819" s="15">
        <f t="shared" si="889"/>
        <v>0.46153846153846162</v>
      </c>
      <c r="AK2819" s="4">
        <f t="shared" si="890"/>
        <v>16319000</v>
      </c>
      <c r="AL2819" s="27">
        <f t="shared" si="891"/>
        <v>3.6766958759727926E-4</v>
      </c>
      <c r="AM2819" s="15">
        <f t="shared" ref="AM2819:AM2882" si="898">IFERROR(AL2819*H2819,"")</f>
        <v>5.2209081438813656E-2</v>
      </c>
      <c r="AN2819" s="15">
        <f t="shared" ref="AN2819:AN2882" si="899">IFERROR(AL2819*U2819,"")</f>
        <v>9.7033884283642175E-6</v>
      </c>
    </row>
    <row r="2820" spans="1:40" x14ac:dyDescent="0.2">
      <c r="A2820" s="4" t="s">
        <v>4628</v>
      </c>
      <c r="B2820" s="3" t="s">
        <v>6</v>
      </c>
      <c r="C2820" s="6">
        <v>163455</v>
      </c>
      <c r="D2820" s="3" t="s">
        <v>655</v>
      </c>
      <c r="E2820" s="6">
        <v>163460</v>
      </c>
      <c r="F2820" s="3" t="s">
        <v>3621</v>
      </c>
      <c r="G2820" s="8">
        <v>8000</v>
      </c>
      <c r="H2820" s="6">
        <v>142</v>
      </c>
      <c r="I2820" s="6">
        <v>163054</v>
      </c>
      <c r="J2820" s="13">
        <v>45199</v>
      </c>
      <c r="K2820" s="9">
        <v>5354.8411797277358</v>
      </c>
      <c r="L2820" s="4" t="s">
        <v>4628</v>
      </c>
      <c r="M2820" s="4" t="s">
        <v>4632</v>
      </c>
      <c r="N2820" s="4">
        <f>VLOOKUP(I2820,BaseModelo!$A$2:$E$5075,5)</f>
        <v>8</v>
      </c>
      <c r="P2820" s="15">
        <v>142.00000000000003</v>
      </c>
      <c r="Q2820" s="4">
        <f>VLOOKUP(I2820,BaseModelo!$A$2:$E$5075,3)</f>
        <v>132</v>
      </c>
      <c r="R2820" s="4">
        <f t="shared" si="880"/>
        <v>32283000</v>
      </c>
      <c r="S2820" s="16">
        <f t="shared" si="881"/>
        <v>2.4780844407273179E-4</v>
      </c>
      <c r="T2820" s="4">
        <f t="shared" si="892"/>
        <v>3.5188799058327912E-2</v>
      </c>
      <c r="U2820" s="4">
        <f t="shared" si="893"/>
        <v>3.5188799058327919E-2</v>
      </c>
      <c r="V2820" s="6">
        <f t="shared" si="882"/>
        <v>0</v>
      </c>
      <c r="W2820" s="16" t="str">
        <f t="shared" si="883"/>
        <v/>
      </c>
      <c r="X2820" s="4" t="str">
        <f t="shared" si="894"/>
        <v/>
      </c>
      <c r="Y2820" s="4" t="str">
        <f t="shared" si="884"/>
        <v/>
      </c>
      <c r="Z2820" s="4">
        <f t="shared" si="885"/>
        <v>5836000</v>
      </c>
      <c r="AA2820" s="16">
        <f t="shared" si="886"/>
        <v>1.3708019191226869E-3</v>
      </c>
      <c r="AB2820" s="15">
        <f t="shared" si="895"/>
        <v>0.19465387251542154</v>
      </c>
      <c r="AC2820" s="15">
        <f t="shared" si="896"/>
        <v>0.19465387251542157</v>
      </c>
      <c r="AD2820" s="4">
        <v>163455</v>
      </c>
      <c r="AE2820" s="26">
        <v>2013.74</v>
      </c>
      <c r="AF2820" s="26">
        <v>1845.642831587279</v>
      </c>
      <c r="AG2820" s="4">
        <f t="shared" si="897"/>
        <v>3421000</v>
      </c>
      <c r="AH2820" s="16">
        <f t="shared" si="887"/>
        <v>2.3384975153463898E-3</v>
      </c>
      <c r="AI2820" s="15">
        <f t="shared" si="888"/>
        <v>0.33206664717918738</v>
      </c>
      <c r="AJ2820" s="15">
        <f t="shared" si="889"/>
        <v>0.33206664717918744</v>
      </c>
      <c r="AK2820" s="4">
        <f t="shared" si="890"/>
        <v>16319000</v>
      </c>
      <c r="AL2820" s="27">
        <f t="shared" si="891"/>
        <v>4.9022611679637234E-4</v>
      </c>
      <c r="AM2820" s="15">
        <f t="shared" si="898"/>
        <v>6.9612108585084875E-2</v>
      </c>
      <c r="AN2820" s="15">
        <f t="shared" si="899"/>
        <v>1.725046831709194E-5</v>
      </c>
    </row>
    <row r="2821" spans="1:40" x14ac:dyDescent="0.2">
      <c r="A2821" s="4" t="s">
        <v>4628</v>
      </c>
      <c r="B2821" s="3" t="s">
        <v>6</v>
      </c>
      <c r="C2821" s="6">
        <v>163455</v>
      </c>
      <c r="D2821" s="3" t="s">
        <v>655</v>
      </c>
      <c r="E2821" s="6">
        <v>163461</v>
      </c>
      <c r="F2821" s="3" t="s">
        <v>3622</v>
      </c>
      <c r="G2821" s="8">
        <v>7000</v>
      </c>
      <c r="H2821" s="6">
        <v>142</v>
      </c>
      <c r="I2821" s="6">
        <v>162981</v>
      </c>
      <c r="J2821" s="13">
        <v>45199</v>
      </c>
      <c r="K2821" s="9">
        <v>4685.4860322617687</v>
      </c>
      <c r="L2821" s="4" t="s">
        <v>4628</v>
      </c>
      <c r="M2821" s="4" t="s">
        <v>4632</v>
      </c>
      <c r="N2821" s="4">
        <f>VLOOKUP(I2821,BaseModelo!$A$2:$E$5075,5)</f>
        <v>9</v>
      </c>
      <c r="P2821" s="15">
        <v>142.00000000000003</v>
      </c>
      <c r="Q2821" s="4">
        <f>VLOOKUP(I2821,BaseModelo!$A$2:$E$5075,3)</f>
        <v>147</v>
      </c>
      <c r="R2821" s="4">
        <f t="shared" si="880"/>
        <v>32283000</v>
      </c>
      <c r="S2821" s="16">
        <f t="shared" si="881"/>
        <v>2.168323885636403E-4</v>
      </c>
      <c r="T2821" s="4">
        <f t="shared" si="892"/>
        <v>3.0790199176036922E-2</v>
      </c>
      <c r="U2821" s="4">
        <f t="shared" si="893"/>
        <v>3.0790199176036929E-2</v>
      </c>
      <c r="V2821" s="6">
        <f t="shared" si="882"/>
        <v>0</v>
      </c>
      <c r="W2821" s="16" t="str">
        <f t="shared" si="883"/>
        <v/>
      </c>
      <c r="X2821" s="4" t="str">
        <f t="shared" si="894"/>
        <v/>
      </c>
      <c r="Y2821" s="4" t="str">
        <f t="shared" si="884"/>
        <v/>
      </c>
      <c r="Z2821" s="4">
        <f t="shared" si="885"/>
        <v>5305000</v>
      </c>
      <c r="AA2821" s="16">
        <f t="shared" si="886"/>
        <v>1.3195098963242225E-3</v>
      </c>
      <c r="AB2821" s="15">
        <f t="shared" si="895"/>
        <v>0.18737040527803958</v>
      </c>
      <c r="AC2821" s="15">
        <f t="shared" si="896"/>
        <v>0.18737040527803964</v>
      </c>
      <c r="AD2821" s="4">
        <v>163455</v>
      </c>
      <c r="AE2821" s="26">
        <v>1758.65</v>
      </c>
      <c r="AF2821" s="26">
        <v>1611.8464974480164</v>
      </c>
      <c r="AG2821" s="4">
        <f t="shared" si="897"/>
        <v>3095000</v>
      </c>
      <c r="AH2821" s="16">
        <f t="shared" si="887"/>
        <v>2.2617124394184169E-3</v>
      </c>
      <c r="AI2821" s="15">
        <f t="shared" si="888"/>
        <v>0.32116316639741521</v>
      </c>
      <c r="AJ2821" s="15">
        <f t="shared" si="889"/>
        <v>0.32116316639741527</v>
      </c>
      <c r="AK2821" s="4">
        <f t="shared" si="890"/>
        <v>16319000</v>
      </c>
      <c r="AL2821" s="27">
        <f t="shared" si="891"/>
        <v>4.289478521968258E-4</v>
      </c>
      <c r="AM2821" s="15">
        <f t="shared" si="898"/>
        <v>6.0910595011949266E-2</v>
      </c>
      <c r="AN2821" s="15">
        <f t="shared" si="899"/>
        <v>1.3207389805273516E-5</v>
      </c>
    </row>
    <row r="2822" spans="1:40" x14ac:dyDescent="0.2">
      <c r="A2822" s="4" t="s">
        <v>4627</v>
      </c>
      <c r="B2822" s="3" t="s">
        <v>3</v>
      </c>
      <c r="C2822" s="6">
        <v>163506</v>
      </c>
      <c r="D2822" s="3" t="s">
        <v>79</v>
      </c>
      <c r="E2822" s="6">
        <v>163514</v>
      </c>
      <c r="F2822" s="3" t="s">
        <v>3628</v>
      </c>
      <c r="G2822" s="8">
        <v>8000</v>
      </c>
      <c r="H2822" s="6">
        <v>142</v>
      </c>
      <c r="I2822" s="6">
        <v>162645</v>
      </c>
      <c r="J2822" s="13">
        <v>45199</v>
      </c>
      <c r="K2822" s="9">
        <v>8000</v>
      </c>
      <c r="L2822" s="4" t="s">
        <v>4627</v>
      </c>
      <c r="M2822" s="4" t="s">
        <v>4632</v>
      </c>
      <c r="N2822" s="4">
        <f>VLOOKUP(I2822,BaseModelo!$A$2:$E$5075,5)</f>
        <v>5</v>
      </c>
      <c r="P2822" s="15">
        <v>142.00000000000003</v>
      </c>
      <c r="Q2822" s="4">
        <f>VLOOKUP(I2822,BaseModelo!$A$2:$E$5075,3)</f>
        <v>110</v>
      </c>
      <c r="R2822" s="4">
        <f t="shared" si="880"/>
        <v>32283000</v>
      </c>
      <c r="S2822" s="16">
        <f t="shared" si="881"/>
        <v>2.4780844407273179E-4</v>
      </c>
      <c r="T2822" s="4">
        <f t="shared" si="892"/>
        <v>3.5188799058327912E-2</v>
      </c>
      <c r="U2822" s="4">
        <f t="shared" si="893"/>
        <v>3.5188799058327919E-2</v>
      </c>
      <c r="V2822" s="6">
        <f t="shared" si="882"/>
        <v>0</v>
      </c>
      <c r="W2822" s="16" t="str">
        <f t="shared" si="883"/>
        <v/>
      </c>
      <c r="X2822" s="4" t="str">
        <f t="shared" si="894"/>
        <v/>
      </c>
      <c r="Y2822" s="4" t="str">
        <f t="shared" si="884"/>
        <v/>
      </c>
      <c r="Z2822" s="4">
        <f t="shared" si="885"/>
        <v>4058000</v>
      </c>
      <c r="AA2822" s="16">
        <f t="shared" si="886"/>
        <v>1.9714144898965009E-3</v>
      </c>
      <c r="AB2822" s="15">
        <f t="shared" si="895"/>
        <v>0.27994085756530313</v>
      </c>
      <c r="AC2822" s="15">
        <f t="shared" si="896"/>
        <v>0.27994085756530318</v>
      </c>
      <c r="AD2822" s="4">
        <v>163506</v>
      </c>
      <c r="AE2822" s="26">
        <v>2013.74</v>
      </c>
      <c r="AF2822" s="26">
        <v>2013.74</v>
      </c>
      <c r="AG2822" s="4">
        <f t="shared" si="897"/>
        <v>1768000</v>
      </c>
      <c r="AH2822" s="16">
        <f t="shared" si="887"/>
        <v>4.5248868778280547E-3</v>
      </c>
      <c r="AI2822" s="15">
        <f t="shared" si="888"/>
        <v>0.64253393665158376</v>
      </c>
      <c r="AJ2822" s="15">
        <f t="shared" si="889"/>
        <v>0.64253393665158387</v>
      </c>
      <c r="AK2822" s="4">
        <f t="shared" si="890"/>
        <v>15073000</v>
      </c>
      <c r="AL2822" s="27">
        <f t="shared" si="891"/>
        <v>5.3075034830491602E-4</v>
      </c>
      <c r="AM2822" s="15">
        <f t="shared" si="898"/>
        <v>7.5366549459298077E-2</v>
      </c>
      <c r="AN2822" s="15">
        <f t="shared" si="899"/>
        <v>1.8676467356639244E-5</v>
      </c>
    </row>
    <row r="2823" spans="1:40" x14ac:dyDescent="0.2">
      <c r="A2823" s="4" t="s">
        <v>4627</v>
      </c>
      <c r="B2823" s="3" t="s">
        <v>8</v>
      </c>
      <c r="C2823" s="6">
        <v>163639</v>
      </c>
      <c r="D2823" s="3" t="s">
        <v>101</v>
      </c>
      <c r="E2823" s="6">
        <v>163683</v>
      </c>
      <c r="F2823" s="3" t="s">
        <v>3629</v>
      </c>
      <c r="G2823" s="8">
        <v>5000</v>
      </c>
      <c r="H2823" s="6">
        <v>147</v>
      </c>
      <c r="I2823" s="6">
        <v>161046</v>
      </c>
      <c r="J2823" s="13">
        <v>45199</v>
      </c>
      <c r="K2823" s="9">
        <v>5000</v>
      </c>
      <c r="L2823" s="4" t="s">
        <v>4627</v>
      </c>
      <c r="M2823" s="4" t="s">
        <v>4632</v>
      </c>
      <c r="N2823" s="4">
        <f>VLOOKUP(I2823,BaseModelo!$A$2:$E$5075,5)</f>
        <v>7</v>
      </c>
      <c r="P2823" s="15">
        <v>147</v>
      </c>
      <c r="Q2823" s="4">
        <f>VLOOKUP(I2823,BaseModelo!$A$2:$E$5075,3)</f>
        <v>127</v>
      </c>
      <c r="R2823" s="4">
        <f t="shared" si="880"/>
        <v>32283000</v>
      </c>
      <c r="S2823" s="16">
        <f t="shared" si="881"/>
        <v>1.5488027754545735E-4</v>
      </c>
      <c r="T2823" s="4">
        <f t="shared" si="892"/>
        <v>2.2767400799182231E-2</v>
      </c>
      <c r="U2823" s="4">
        <f t="shared" si="893"/>
        <v>2.2767400799182231E-2</v>
      </c>
      <c r="V2823" s="6">
        <f t="shared" si="882"/>
        <v>0</v>
      </c>
      <c r="W2823" s="16" t="str">
        <f t="shared" si="883"/>
        <v/>
      </c>
      <c r="X2823" s="4" t="str">
        <f t="shared" si="894"/>
        <v/>
      </c>
      <c r="Y2823" s="4" t="str">
        <f t="shared" si="884"/>
        <v/>
      </c>
      <c r="Z2823" s="4">
        <f t="shared" si="885"/>
        <v>4022000</v>
      </c>
      <c r="AA2823" s="16">
        <f t="shared" si="886"/>
        <v>1.2431626056688214E-3</v>
      </c>
      <c r="AB2823" s="15">
        <f t="shared" si="895"/>
        <v>0.18274490303331675</v>
      </c>
      <c r="AC2823" s="15">
        <f t="shared" si="896"/>
        <v>0.18274490303331675</v>
      </c>
      <c r="AD2823" s="4">
        <v>163639</v>
      </c>
      <c r="AE2823" s="26">
        <v>1303.3399999999999</v>
      </c>
      <c r="AF2823" s="26">
        <v>1303.3399999999999</v>
      </c>
      <c r="AG2823" s="4">
        <f t="shared" si="897"/>
        <v>1778000</v>
      </c>
      <c r="AH2823" s="16">
        <f t="shared" si="887"/>
        <v>2.8121484814398199E-3</v>
      </c>
      <c r="AI2823" s="15">
        <f t="shared" si="888"/>
        <v>0.41338582677165353</v>
      </c>
      <c r="AJ2823" s="15">
        <f t="shared" si="889"/>
        <v>0.41338582677165353</v>
      </c>
      <c r="AK2823" s="4">
        <f t="shared" si="890"/>
        <v>15073000</v>
      </c>
      <c r="AL2823" s="27">
        <f t="shared" si="891"/>
        <v>3.3171896769057253E-4</v>
      </c>
      <c r="AM2823" s="15">
        <f t="shared" si="898"/>
        <v>4.8762688250514163E-2</v>
      </c>
      <c r="AN2823" s="15">
        <f t="shared" si="899"/>
        <v>7.5523786901022457E-6</v>
      </c>
    </row>
    <row r="2824" spans="1:40" x14ac:dyDescent="0.2">
      <c r="A2824" s="4" t="s">
        <v>4627</v>
      </c>
      <c r="B2824" s="3" t="s">
        <v>8</v>
      </c>
      <c r="C2824" s="6">
        <v>163639</v>
      </c>
      <c r="D2824" s="3" t="s">
        <v>101</v>
      </c>
      <c r="E2824" s="6">
        <v>163684</v>
      </c>
      <c r="F2824" s="3" t="s">
        <v>3630</v>
      </c>
      <c r="G2824" s="8">
        <v>5000</v>
      </c>
      <c r="H2824" s="6">
        <v>147</v>
      </c>
      <c r="I2824" s="6">
        <v>161015</v>
      </c>
      <c r="J2824" s="13">
        <v>45199</v>
      </c>
      <c r="K2824" s="9">
        <v>5000</v>
      </c>
      <c r="L2824" s="4" t="s">
        <v>4627</v>
      </c>
      <c r="M2824" s="4" t="s">
        <v>4632</v>
      </c>
      <c r="N2824" s="4">
        <f>VLOOKUP(I2824,BaseModelo!$A$2:$E$5075,5)</f>
        <v>5</v>
      </c>
      <c r="P2824" s="15">
        <v>147</v>
      </c>
      <c r="Q2824" s="4">
        <f>VLOOKUP(I2824,BaseModelo!$A$2:$E$5075,3)</f>
        <v>110</v>
      </c>
      <c r="R2824" s="4">
        <f t="shared" si="880"/>
        <v>32283000</v>
      </c>
      <c r="S2824" s="16">
        <f t="shared" si="881"/>
        <v>1.5488027754545735E-4</v>
      </c>
      <c r="T2824" s="4">
        <f t="shared" si="892"/>
        <v>2.2767400799182231E-2</v>
      </c>
      <c r="U2824" s="4">
        <f t="shared" si="893"/>
        <v>2.2767400799182231E-2</v>
      </c>
      <c r="V2824" s="6">
        <f t="shared" si="882"/>
        <v>0</v>
      </c>
      <c r="W2824" s="16" t="str">
        <f t="shared" si="883"/>
        <v/>
      </c>
      <c r="X2824" s="4" t="str">
        <f t="shared" si="894"/>
        <v/>
      </c>
      <c r="Y2824" s="4" t="str">
        <f t="shared" si="884"/>
        <v/>
      </c>
      <c r="Z2824" s="4">
        <f t="shared" si="885"/>
        <v>4058000</v>
      </c>
      <c r="AA2824" s="16">
        <f t="shared" si="886"/>
        <v>1.2321340561853129E-3</v>
      </c>
      <c r="AB2824" s="15">
        <f t="shared" si="895"/>
        <v>0.18112370625924099</v>
      </c>
      <c r="AC2824" s="15">
        <f t="shared" si="896"/>
        <v>0.18112370625924099</v>
      </c>
      <c r="AD2824" s="4">
        <v>163639</v>
      </c>
      <c r="AE2824" s="26">
        <v>1303.3399999999999</v>
      </c>
      <c r="AF2824" s="26">
        <v>1303.3399999999999</v>
      </c>
      <c r="AG2824" s="4">
        <f t="shared" si="897"/>
        <v>1768000</v>
      </c>
      <c r="AH2824" s="16">
        <f t="shared" si="887"/>
        <v>2.8280542986425339E-3</v>
      </c>
      <c r="AI2824" s="15">
        <f t="shared" si="888"/>
        <v>0.41572398190045246</v>
      </c>
      <c r="AJ2824" s="15">
        <f t="shared" si="889"/>
        <v>0.41572398190045246</v>
      </c>
      <c r="AK2824" s="4">
        <f t="shared" si="890"/>
        <v>15073000</v>
      </c>
      <c r="AL2824" s="27">
        <f t="shared" si="891"/>
        <v>3.3171896769057253E-4</v>
      </c>
      <c r="AM2824" s="15">
        <f t="shared" si="898"/>
        <v>4.8762688250514163E-2</v>
      </c>
      <c r="AN2824" s="15">
        <f t="shared" si="899"/>
        <v>7.5523786901022457E-6</v>
      </c>
    </row>
    <row r="2825" spans="1:40" x14ac:dyDescent="0.2">
      <c r="A2825" s="4" t="s">
        <v>4628</v>
      </c>
      <c r="B2825" s="3" t="s">
        <v>11</v>
      </c>
      <c r="C2825" s="6">
        <v>163698</v>
      </c>
      <c r="D2825" s="3" t="s">
        <v>457</v>
      </c>
      <c r="E2825" s="6">
        <v>163750</v>
      </c>
      <c r="F2825" s="3" t="s">
        <v>3637</v>
      </c>
      <c r="G2825" s="8">
        <v>5000</v>
      </c>
      <c r="H2825" s="6">
        <v>147</v>
      </c>
      <c r="I2825" s="6">
        <v>163573</v>
      </c>
      <c r="J2825" s="13">
        <v>45199</v>
      </c>
      <c r="K2825" s="9">
        <v>2373.3982286472801</v>
      </c>
      <c r="L2825" s="4" t="s">
        <v>4628</v>
      </c>
      <c r="M2825" s="4" t="s">
        <v>4632</v>
      </c>
      <c r="N2825" s="4">
        <f>VLOOKUP(I2825,BaseModelo!$A$2:$E$5075,5)</f>
        <v>5</v>
      </c>
      <c r="P2825" s="15">
        <v>147</v>
      </c>
      <c r="Q2825" s="4">
        <f>VLOOKUP(I2825,BaseModelo!$A$2:$E$5075,3)</f>
        <v>110</v>
      </c>
      <c r="R2825" s="4">
        <f t="shared" si="880"/>
        <v>32283000</v>
      </c>
      <c r="S2825" s="16">
        <f t="shared" si="881"/>
        <v>1.5488027754545735E-4</v>
      </c>
      <c r="T2825" s="4">
        <f t="shared" si="892"/>
        <v>2.2767400799182231E-2</v>
      </c>
      <c r="U2825" s="4">
        <f t="shared" si="893"/>
        <v>2.2767400799182231E-2</v>
      </c>
      <c r="V2825" s="6">
        <f t="shared" si="882"/>
        <v>0</v>
      </c>
      <c r="W2825" s="16" t="str">
        <f t="shared" si="883"/>
        <v/>
      </c>
      <c r="X2825" s="4" t="str">
        <f t="shared" si="894"/>
        <v/>
      </c>
      <c r="Y2825" s="4" t="str">
        <f t="shared" si="884"/>
        <v/>
      </c>
      <c r="Z2825" s="4">
        <f t="shared" si="885"/>
        <v>4058000</v>
      </c>
      <c r="AA2825" s="16">
        <f t="shared" si="886"/>
        <v>1.2321340561853129E-3</v>
      </c>
      <c r="AB2825" s="15">
        <f t="shared" si="895"/>
        <v>0.18112370625924099</v>
      </c>
      <c r="AC2825" s="15">
        <f t="shared" si="896"/>
        <v>0.18112370625924099</v>
      </c>
      <c r="AD2825" s="4">
        <v>163698</v>
      </c>
      <c r="AE2825" s="26">
        <v>1303.3399999999999</v>
      </c>
      <c r="AF2825" s="26">
        <v>876.99072261053027</v>
      </c>
      <c r="AG2825" s="4">
        <f t="shared" si="897"/>
        <v>2193000</v>
      </c>
      <c r="AH2825" s="16">
        <f t="shared" si="887"/>
        <v>2.2799817601459188E-3</v>
      </c>
      <c r="AI2825" s="15">
        <f t="shared" si="888"/>
        <v>0.33515731874145005</v>
      </c>
      <c r="AJ2825" s="15">
        <f t="shared" si="889"/>
        <v>0.33515731874145005</v>
      </c>
      <c r="AK2825" s="4">
        <f t="shared" si="890"/>
        <v>16319000</v>
      </c>
      <c r="AL2825" s="27">
        <f t="shared" si="891"/>
        <v>3.0639132299773271E-4</v>
      </c>
      <c r="AM2825" s="15">
        <f t="shared" si="898"/>
        <v>4.5039524480666712E-2</v>
      </c>
      <c r="AN2825" s="15">
        <f t="shared" si="899"/>
        <v>6.9757340520810808E-6</v>
      </c>
    </row>
    <row r="2826" spans="1:40" x14ac:dyDescent="0.2">
      <c r="A2826" s="4" t="s">
        <v>4627</v>
      </c>
      <c r="B2826" s="3" t="s">
        <v>8</v>
      </c>
      <c r="C2826" s="6">
        <v>163730</v>
      </c>
      <c r="D2826" s="3" t="s">
        <v>438</v>
      </c>
      <c r="E2826" s="6">
        <v>163755</v>
      </c>
      <c r="F2826" s="3" t="s">
        <v>3638</v>
      </c>
      <c r="G2826" s="8">
        <v>5000</v>
      </c>
      <c r="H2826" s="6">
        <v>147</v>
      </c>
      <c r="I2826" s="6">
        <v>163452</v>
      </c>
      <c r="J2826" s="13">
        <v>45199</v>
      </c>
      <c r="K2826" s="9">
        <v>2834.1632767206311</v>
      </c>
      <c r="L2826" s="4" t="s">
        <v>4627</v>
      </c>
      <c r="M2826" s="4" t="s">
        <v>4632</v>
      </c>
      <c r="N2826" s="4">
        <f>VLOOKUP(I2826,BaseModelo!$A$2:$E$5075,5)</f>
        <v>6</v>
      </c>
      <c r="P2826" s="15">
        <v>147</v>
      </c>
      <c r="Q2826" s="4">
        <f>VLOOKUP(I2826,BaseModelo!$A$2:$E$5075,3)</f>
        <v>115</v>
      </c>
      <c r="R2826" s="4">
        <f t="shared" si="880"/>
        <v>32283000</v>
      </c>
      <c r="S2826" s="16">
        <f t="shared" si="881"/>
        <v>1.5488027754545735E-4</v>
      </c>
      <c r="T2826" s="4">
        <f t="shared" si="892"/>
        <v>2.2767400799182231E-2</v>
      </c>
      <c r="U2826" s="4">
        <f t="shared" si="893"/>
        <v>2.2767400799182231E-2</v>
      </c>
      <c r="V2826" s="6">
        <f t="shared" si="882"/>
        <v>0</v>
      </c>
      <c r="W2826" s="16" t="str">
        <f t="shared" si="883"/>
        <v/>
      </c>
      <c r="X2826" s="4" t="str">
        <f t="shared" si="894"/>
        <v/>
      </c>
      <c r="Y2826" s="4" t="str">
        <f t="shared" si="884"/>
        <v/>
      </c>
      <c r="Z2826" s="4">
        <f t="shared" si="885"/>
        <v>4853000</v>
      </c>
      <c r="AA2826" s="16">
        <f t="shared" si="886"/>
        <v>1.0302905419328251E-3</v>
      </c>
      <c r="AB2826" s="15">
        <f t="shared" si="895"/>
        <v>0.1514527096641253</v>
      </c>
      <c r="AC2826" s="15">
        <f t="shared" si="896"/>
        <v>0.1514527096641253</v>
      </c>
      <c r="AD2826" s="4">
        <v>163730</v>
      </c>
      <c r="AE2826" s="26">
        <v>1303.3399999999999</v>
      </c>
      <c r="AF2826" s="26">
        <v>1155.4924035514264</v>
      </c>
      <c r="AG2826" s="4">
        <f t="shared" si="897"/>
        <v>1993000</v>
      </c>
      <c r="AH2826" s="16">
        <f t="shared" si="887"/>
        <v>2.5087807325639738E-3</v>
      </c>
      <c r="AI2826" s="15">
        <f t="shared" si="888"/>
        <v>0.36879076768690416</v>
      </c>
      <c r="AJ2826" s="15">
        <f t="shared" si="889"/>
        <v>0.36879076768690416</v>
      </c>
      <c r="AK2826" s="4">
        <f t="shared" si="890"/>
        <v>15073000</v>
      </c>
      <c r="AL2826" s="27">
        <f t="shared" si="891"/>
        <v>3.3171896769057253E-4</v>
      </c>
      <c r="AM2826" s="15">
        <f t="shared" si="898"/>
        <v>4.8762688250514163E-2</v>
      </c>
      <c r="AN2826" s="15">
        <f t="shared" si="899"/>
        <v>7.5523786901022457E-6</v>
      </c>
    </row>
    <row r="2827" spans="1:40" x14ac:dyDescent="0.2">
      <c r="A2827" s="4" t="s">
        <v>4627</v>
      </c>
      <c r="B2827" s="3" t="s">
        <v>7</v>
      </c>
      <c r="C2827" s="6">
        <v>163769</v>
      </c>
      <c r="D2827" s="3" t="s">
        <v>445</v>
      </c>
      <c r="E2827" s="6">
        <v>163776</v>
      </c>
      <c r="F2827" s="3" t="s">
        <v>3641</v>
      </c>
      <c r="G2827" s="8">
        <v>10000</v>
      </c>
      <c r="H2827" s="6">
        <v>142</v>
      </c>
      <c r="I2827" s="6">
        <v>163422</v>
      </c>
      <c r="J2827" s="13">
        <v>45199</v>
      </c>
      <c r="K2827" s="9">
        <v>10000</v>
      </c>
      <c r="L2827" s="4" t="s">
        <v>4627</v>
      </c>
      <c r="M2827" s="4" t="s">
        <v>4632</v>
      </c>
      <c r="N2827" s="4">
        <f>VLOOKUP(I2827,BaseModelo!$A$2:$E$5075,5)</f>
        <v>9</v>
      </c>
      <c r="P2827" s="15">
        <v>142.00000000000003</v>
      </c>
      <c r="Q2827" s="4">
        <f>VLOOKUP(I2827,BaseModelo!$A$2:$E$5075,3)</f>
        <v>147</v>
      </c>
      <c r="R2827" s="4">
        <f t="shared" si="880"/>
        <v>32283000</v>
      </c>
      <c r="S2827" s="16">
        <f t="shared" si="881"/>
        <v>3.0976055509091471E-4</v>
      </c>
      <c r="T2827" s="4">
        <f t="shared" si="892"/>
        <v>4.3985998822909891E-2</v>
      </c>
      <c r="U2827" s="4">
        <f t="shared" si="893"/>
        <v>4.3985998822909898E-2</v>
      </c>
      <c r="V2827" s="6">
        <f t="shared" si="882"/>
        <v>0</v>
      </c>
      <c r="W2827" s="16" t="str">
        <f t="shared" si="883"/>
        <v/>
      </c>
      <c r="X2827" s="4" t="str">
        <f t="shared" si="894"/>
        <v/>
      </c>
      <c r="Y2827" s="4" t="str">
        <f t="shared" si="884"/>
        <v/>
      </c>
      <c r="Z2827" s="4">
        <f t="shared" si="885"/>
        <v>5305000</v>
      </c>
      <c r="AA2827" s="16">
        <f t="shared" si="886"/>
        <v>1.885014137606032E-3</v>
      </c>
      <c r="AB2827" s="15">
        <f t="shared" si="895"/>
        <v>0.26767200754005654</v>
      </c>
      <c r="AC2827" s="15">
        <f t="shared" si="896"/>
        <v>0.2676720075400566</v>
      </c>
      <c r="AD2827" s="4">
        <v>163769</v>
      </c>
      <c r="AE2827" s="26">
        <v>2510.34</v>
      </c>
      <c r="AF2827" s="26">
        <v>2510.34</v>
      </c>
      <c r="AG2827" s="4">
        <f t="shared" si="897"/>
        <v>2114000</v>
      </c>
      <c r="AH2827" s="16">
        <f t="shared" si="887"/>
        <v>4.7303689687795648E-3</v>
      </c>
      <c r="AI2827" s="15">
        <f t="shared" si="888"/>
        <v>0.67171239356669821</v>
      </c>
      <c r="AJ2827" s="15">
        <f t="shared" si="889"/>
        <v>0.67171239356669832</v>
      </c>
      <c r="AK2827" s="4">
        <f t="shared" si="890"/>
        <v>15073000</v>
      </c>
      <c r="AL2827" s="27">
        <f t="shared" si="891"/>
        <v>6.6343793538114506E-4</v>
      </c>
      <c r="AM2827" s="15">
        <f t="shared" si="898"/>
        <v>9.4208186824122603E-2</v>
      </c>
      <c r="AN2827" s="15">
        <f t="shared" si="899"/>
        <v>2.918198024474882E-5</v>
      </c>
    </row>
    <row r="2828" spans="1:40" x14ac:dyDescent="0.2">
      <c r="A2828" s="4" t="s">
        <v>4627</v>
      </c>
      <c r="B2828" s="3" t="s">
        <v>3</v>
      </c>
      <c r="C2828" s="6">
        <v>163893</v>
      </c>
      <c r="D2828" s="3" t="s">
        <v>444</v>
      </c>
      <c r="E2828" s="6">
        <v>163901</v>
      </c>
      <c r="F2828" s="3" t="s">
        <v>3643</v>
      </c>
      <c r="G2828" s="8">
        <v>8000</v>
      </c>
      <c r="H2828" s="6">
        <v>142</v>
      </c>
      <c r="I2828" s="6">
        <v>163454</v>
      </c>
      <c r="J2828" s="13">
        <v>45199</v>
      </c>
      <c r="K2828" s="9">
        <v>8000</v>
      </c>
      <c r="L2828" s="4" t="s">
        <v>4627</v>
      </c>
      <c r="M2828" s="4" t="s">
        <v>4632</v>
      </c>
      <c r="N2828" s="4">
        <f>VLOOKUP(I2828,BaseModelo!$A$2:$E$5075,5)</f>
        <v>10</v>
      </c>
      <c r="P2828" s="15">
        <v>142.00000000000003</v>
      </c>
      <c r="Q2828" s="4">
        <f>VLOOKUP(I2828,BaseModelo!$A$2:$E$5075,3)</f>
        <v>0</v>
      </c>
      <c r="R2828" s="4">
        <f t="shared" si="880"/>
        <v>32283000</v>
      </c>
      <c r="S2828" s="16">
        <f t="shared" si="881"/>
        <v>2.4780844407273179E-4</v>
      </c>
      <c r="T2828" s="4">
        <f t="shared" si="892"/>
        <v>3.5188799058327912E-2</v>
      </c>
      <c r="U2828" s="4">
        <f t="shared" si="893"/>
        <v>3.5188799058327919E-2</v>
      </c>
      <c r="V2828" s="6">
        <f t="shared" si="882"/>
        <v>0</v>
      </c>
      <c r="W2828" s="16" t="str">
        <f t="shared" si="883"/>
        <v/>
      </c>
      <c r="X2828" s="4" t="str">
        <f t="shared" si="894"/>
        <v/>
      </c>
      <c r="Y2828" s="4" t="str">
        <f t="shared" si="884"/>
        <v/>
      </c>
      <c r="Z2828" s="4">
        <f t="shared" si="885"/>
        <v>4121000</v>
      </c>
      <c r="AA2828" s="16">
        <f t="shared" si="886"/>
        <v>1.9412763892259161E-3</v>
      </c>
      <c r="AB2828" s="15">
        <f t="shared" si="895"/>
        <v>0.27566124727008007</v>
      </c>
      <c r="AC2828" s="15">
        <f t="shared" si="896"/>
        <v>0.27566124727008012</v>
      </c>
      <c r="AD2828" s="4">
        <v>163893</v>
      </c>
      <c r="AE2828" s="26">
        <v>2013.74</v>
      </c>
      <c r="AF2828" s="26">
        <v>2013.74</v>
      </c>
      <c r="AG2828" s="4">
        <f t="shared" si="897"/>
        <v>2105000</v>
      </c>
      <c r="AH2828" s="16">
        <f t="shared" si="887"/>
        <v>3.8004750593824228E-3</v>
      </c>
      <c r="AI2828" s="15">
        <f t="shared" si="888"/>
        <v>0.53966745843230401</v>
      </c>
      <c r="AJ2828" s="15">
        <f t="shared" si="889"/>
        <v>0.53966745843230413</v>
      </c>
      <c r="AK2828" s="4">
        <f t="shared" si="890"/>
        <v>15073000</v>
      </c>
      <c r="AL2828" s="27">
        <f t="shared" si="891"/>
        <v>5.3075034830491602E-4</v>
      </c>
      <c r="AM2828" s="15">
        <f t="shared" si="898"/>
        <v>7.5366549459298077E-2</v>
      </c>
      <c r="AN2828" s="15">
        <f t="shared" si="899"/>
        <v>1.8676467356639244E-5</v>
      </c>
    </row>
    <row r="2829" spans="1:40" x14ac:dyDescent="0.2">
      <c r="A2829" s="4" t="s">
        <v>4628</v>
      </c>
      <c r="B2829" s="3" t="s">
        <v>4</v>
      </c>
      <c r="C2829" s="6">
        <v>163933</v>
      </c>
      <c r="D2829" s="3" t="s">
        <v>508</v>
      </c>
      <c r="E2829" s="6">
        <v>163939</v>
      </c>
      <c r="F2829" s="3" t="s">
        <v>3648</v>
      </c>
      <c r="G2829" s="8">
        <v>6000</v>
      </c>
      <c r="H2829" s="6">
        <v>142</v>
      </c>
      <c r="I2829" s="6">
        <v>161911</v>
      </c>
      <c r="J2829" s="13">
        <v>45199</v>
      </c>
      <c r="K2829" s="9">
        <v>6000</v>
      </c>
      <c r="L2829" s="4" t="s">
        <v>4628</v>
      </c>
      <c r="M2829" s="4" t="s">
        <v>4632</v>
      </c>
      <c r="N2829" s="4">
        <f>VLOOKUP(I2829,BaseModelo!$A$2:$E$5075,5)</f>
        <v>6</v>
      </c>
      <c r="P2829" s="15">
        <v>142.00000000000003</v>
      </c>
      <c r="Q2829" s="4">
        <f>VLOOKUP(I2829,BaseModelo!$A$2:$E$5075,3)</f>
        <v>115</v>
      </c>
      <c r="R2829" s="4">
        <f t="shared" si="880"/>
        <v>32283000</v>
      </c>
      <c r="S2829" s="16">
        <f t="shared" si="881"/>
        <v>1.8585633305454884E-4</v>
      </c>
      <c r="T2829" s="4">
        <f t="shared" si="892"/>
        <v>2.6391599293745936E-2</v>
      </c>
      <c r="U2829" s="4">
        <f t="shared" si="893"/>
        <v>2.6391599293745942E-2</v>
      </c>
      <c r="V2829" s="6">
        <f t="shared" si="882"/>
        <v>0</v>
      </c>
      <c r="W2829" s="16" t="str">
        <f t="shared" si="883"/>
        <v/>
      </c>
      <c r="X2829" s="4" t="str">
        <f t="shared" si="894"/>
        <v/>
      </c>
      <c r="Y2829" s="4" t="str">
        <f t="shared" si="884"/>
        <v/>
      </c>
      <c r="Z2829" s="4">
        <f t="shared" si="885"/>
        <v>4853000</v>
      </c>
      <c r="AA2829" s="16">
        <f t="shared" si="886"/>
        <v>1.2363486503193901E-3</v>
      </c>
      <c r="AB2829" s="15">
        <f t="shared" si="895"/>
        <v>0.17556150834535339</v>
      </c>
      <c r="AC2829" s="15">
        <f t="shared" si="896"/>
        <v>0.17556150834535342</v>
      </c>
      <c r="AD2829" s="4">
        <v>163933</v>
      </c>
      <c r="AE2829" s="26">
        <v>1503.37</v>
      </c>
      <c r="AF2829" s="26">
        <v>1503.37</v>
      </c>
      <c r="AG2829" s="4">
        <f t="shared" si="897"/>
        <v>2735000</v>
      </c>
      <c r="AH2829" s="16">
        <f t="shared" si="887"/>
        <v>2.1937842778793418E-3</v>
      </c>
      <c r="AI2829" s="15">
        <f t="shared" si="888"/>
        <v>0.31151736745886655</v>
      </c>
      <c r="AJ2829" s="15">
        <f t="shared" si="889"/>
        <v>0.3115173674588666</v>
      </c>
      <c r="AK2829" s="4">
        <f t="shared" si="890"/>
        <v>16319000</v>
      </c>
      <c r="AL2829" s="27">
        <f t="shared" si="891"/>
        <v>3.6766958759727926E-4</v>
      </c>
      <c r="AM2829" s="15">
        <f t="shared" si="898"/>
        <v>5.2209081438813656E-2</v>
      </c>
      <c r="AN2829" s="15">
        <f t="shared" si="899"/>
        <v>9.7033884283642175E-6</v>
      </c>
    </row>
    <row r="2830" spans="1:40" x14ac:dyDescent="0.2">
      <c r="A2830" s="4" t="s">
        <v>4627</v>
      </c>
      <c r="B2830" s="3" t="s">
        <v>7</v>
      </c>
      <c r="C2830" s="6">
        <v>163957</v>
      </c>
      <c r="D2830" s="3" t="s">
        <v>471</v>
      </c>
      <c r="E2830" s="6">
        <v>163963</v>
      </c>
      <c r="F2830" s="3" t="s">
        <v>3647</v>
      </c>
      <c r="G2830" s="8">
        <v>5000</v>
      </c>
      <c r="H2830" s="6">
        <v>147</v>
      </c>
      <c r="I2830" s="6">
        <v>163883</v>
      </c>
      <c r="J2830" s="13">
        <v>45199</v>
      </c>
      <c r="K2830" s="9">
        <v>5000</v>
      </c>
      <c r="L2830" s="4" t="s">
        <v>4627</v>
      </c>
      <c r="M2830" s="4" t="s">
        <v>4632</v>
      </c>
      <c r="N2830" s="4">
        <f>VLOOKUP(I2830,BaseModelo!$A$2:$E$5075,5)</f>
        <v>10</v>
      </c>
      <c r="P2830" s="15">
        <v>147</v>
      </c>
      <c r="Q2830" s="4">
        <f>VLOOKUP(I2830,BaseModelo!$A$2:$E$5075,3)</f>
        <v>0</v>
      </c>
      <c r="R2830" s="4">
        <f t="shared" si="880"/>
        <v>32283000</v>
      </c>
      <c r="S2830" s="16">
        <f t="shared" si="881"/>
        <v>1.5488027754545735E-4</v>
      </c>
      <c r="T2830" s="4">
        <f t="shared" si="892"/>
        <v>2.2767400799182231E-2</v>
      </c>
      <c r="U2830" s="4">
        <f t="shared" si="893"/>
        <v>2.2767400799182231E-2</v>
      </c>
      <c r="V2830" s="6">
        <f t="shared" si="882"/>
        <v>0</v>
      </c>
      <c r="W2830" s="16" t="str">
        <f t="shared" si="883"/>
        <v/>
      </c>
      <c r="X2830" s="4" t="str">
        <f t="shared" si="894"/>
        <v/>
      </c>
      <c r="Y2830" s="4" t="str">
        <f t="shared" si="884"/>
        <v/>
      </c>
      <c r="Z2830" s="4">
        <f t="shared" si="885"/>
        <v>4121000</v>
      </c>
      <c r="AA2830" s="16">
        <f t="shared" si="886"/>
        <v>1.2132977432661976E-3</v>
      </c>
      <c r="AB2830" s="15">
        <f t="shared" si="895"/>
        <v>0.17835476826013105</v>
      </c>
      <c r="AC2830" s="15">
        <f t="shared" si="896"/>
        <v>0.17835476826013105</v>
      </c>
      <c r="AD2830" s="4">
        <v>163957</v>
      </c>
      <c r="AE2830" s="26">
        <v>1303.3399999999999</v>
      </c>
      <c r="AF2830" s="26">
        <v>1303.3399999999999</v>
      </c>
      <c r="AG2830" s="4">
        <f t="shared" si="897"/>
        <v>2105000</v>
      </c>
      <c r="AH2830" s="16">
        <f t="shared" si="887"/>
        <v>2.3752969121140144E-3</v>
      </c>
      <c r="AI2830" s="15">
        <f t="shared" si="888"/>
        <v>0.34916864608076009</v>
      </c>
      <c r="AJ2830" s="15">
        <f t="shared" si="889"/>
        <v>0.34916864608076009</v>
      </c>
      <c r="AK2830" s="4">
        <f t="shared" si="890"/>
        <v>15073000</v>
      </c>
      <c r="AL2830" s="27">
        <f t="shared" si="891"/>
        <v>3.3171896769057253E-4</v>
      </c>
      <c r="AM2830" s="15">
        <f t="shared" si="898"/>
        <v>4.8762688250514163E-2</v>
      </c>
      <c r="AN2830" s="15">
        <f t="shared" si="899"/>
        <v>7.5523786901022457E-6</v>
      </c>
    </row>
    <row r="2831" spans="1:40" x14ac:dyDescent="0.2">
      <c r="A2831" s="4" t="s">
        <v>4627</v>
      </c>
      <c r="B2831" s="2" t="s">
        <v>8</v>
      </c>
      <c r="C2831" s="5">
        <v>163984</v>
      </c>
      <c r="D2831" s="2" t="s">
        <v>660</v>
      </c>
      <c r="E2831" s="5">
        <v>163985</v>
      </c>
      <c r="F2831" s="2" t="s">
        <v>3649</v>
      </c>
      <c r="G2831" s="7">
        <v>6000</v>
      </c>
      <c r="H2831" s="5">
        <v>142</v>
      </c>
      <c r="I2831" s="6">
        <v>162601</v>
      </c>
      <c r="J2831" s="13">
        <v>45199</v>
      </c>
      <c r="K2831" s="9">
        <v>6000</v>
      </c>
      <c r="L2831" s="4" t="s">
        <v>4627</v>
      </c>
      <c r="M2831" s="4" t="s">
        <v>4632</v>
      </c>
      <c r="N2831" s="4">
        <f>VLOOKUP(I2831,BaseModelo!$A$2:$E$5075,5)</f>
        <v>9</v>
      </c>
      <c r="P2831" s="15">
        <v>142.00000000000003</v>
      </c>
      <c r="Q2831" s="4">
        <f>VLOOKUP(I2831,BaseModelo!$A$2:$E$5075,3)</f>
        <v>147</v>
      </c>
      <c r="R2831" s="4">
        <f t="shared" si="880"/>
        <v>32283000</v>
      </c>
      <c r="S2831" s="16">
        <f t="shared" si="881"/>
        <v>1.8585633305454884E-4</v>
      </c>
      <c r="T2831" s="4">
        <f t="shared" si="892"/>
        <v>2.6391599293745936E-2</v>
      </c>
      <c r="U2831" s="4">
        <f t="shared" si="893"/>
        <v>2.6391599293745942E-2</v>
      </c>
      <c r="V2831" s="6">
        <f t="shared" si="882"/>
        <v>0</v>
      </c>
      <c r="W2831" s="16" t="str">
        <f t="shared" si="883"/>
        <v/>
      </c>
      <c r="X2831" s="4" t="str">
        <f t="shared" si="894"/>
        <v/>
      </c>
      <c r="Y2831" s="4" t="str">
        <f t="shared" si="884"/>
        <v/>
      </c>
      <c r="Z2831" s="4">
        <f t="shared" si="885"/>
        <v>5305000</v>
      </c>
      <c r="AA2831" s="16">
        <f t="shared" si="886"/>
        <v>1.1310084825636192E-3</v>
      </c>
      <c r="AB2831" s="15">
        <f t="shared" si="895"/>
        <v>0.16060320452403393</v>
      </c>
      <c r="AC2831" s="15">
        <f t="shared" si="896"/>
        <v>0.16060320452403395</v>
      </c>
      <c r="AD2831" s="4">
        <v>163984</v>
      </c>
      <c r="AE2831" s="26">
        <v>1503.37</v>
      </c>
      <c r="AF2831" s="26">
        <v>1503.37</v>
      </c>
      <c r="AG2831" s="4">
        <f t="shared" si="897"/>
        <v>2114000</v>
      </c>
      <c r="AH2831" s="16">
        <f t="shared" si="887"/>
        <v>2.8382213812677389E-3</v>
      </c>
      <c r="AI2831" s="15">
        <f t="shared" si="888"/>
        <v>0.4030274361400189</v>
      </c>
      <c r="AJ2831" s="15">
        <f t="shared" si="889"/>
        <v>0.40302743614001901</v>
      </c>
      <c r="AK2831" s="4">
        <f t="shared" si="890"/>
        <v>15073000</v>
      </c>
      <c r="AL2831" s="27">
        <f t="shared" si="891"/>
        <v>3.9806276122868704E-4</v>
      </c>
      <c r="AM2831" s="15">
        <f t="shared" si="898"/>
        <v>5.6524912094473558E-2</v>
      </c>
      <c r="AN2831" s="15">
        <f t="shared" si="899"/>
        <v>1.0505512888109577E-5</v>
      </c>
    </row>
    <row r="2832" spans="1:40" x14ac:dyDescent="0.2">
      <c r="A2832" s="4" t="s">
        <v>4627</v>
      </c>
      <c r="B2832" s="3" t="s">
        <v>8</v>
      </c>
      <c r="C2832" s="6">
        <v>163984</v>
      </c>
      <c r="D2832" s="3" t="s">
        <v>660</v>
      </c>
      <c r="E2832" s="6">
        <v>163987</v>
      </c>
      <c r="F2832" s="3" t="s">
        <v>3651</v>
      </c>
      <c r="G2832" s="8">
        <v>6000</v>
      </c>
      <c r="H2832" s="6">
        <v>142</v>
      </c>
      <c r="I2832" s="6">
        <v>163038</v>
      </c>
      <c r="J2832" s="13">
        <v>45199</v>
      </c>
      <c r="K2832" s="9">
        <v>6000</v>
      </c>
      <c r="L2832" s="4" t="s">
        <v>4627</v>
      </c>
      <c r="M2832" s="4" t="s">
        <v>4632</v>
      </c>
      <c r="N2832" s="4">
        <f>VLOOKUP(I2832,BaseModelo!$A$2:$E$5075,5)</f>
        <v>7</v>
      </c>
      <c r="P2832" s="15">
        <v>142.00000000000003</v>
      </c>
      <c r="Q2832" s="4">
        <f>VLOOKUP(I2832,BaseModelo!$A$2:$E$5075,3)</f>
        <v>127</v>
      </c>
      <c r="R2832" s="4">
        <f t="shared" si="880"/>
        <v>32283000</v>
      </c>
      <c r="S2832" s="16">
        <f t="shared" si="881"/>
        <v>1.8585633305454884E-4</v>
      </c>
      <c r="T2832" s="4">
        <f t="shared" si="892"/>
        <v>2.6391599293745936E-2</v>
      </c>
      <c r="U2832" s="4">
        <f t="shared" si="893"/>
        <v>2.6391599293745942E-2</v>
      </c>
      <c r="V2832" s="6">
        <f t="shared" si="882"/>
        <v>0</v>
      </c>
      <c r="W2832" s="16" t="str">
        <f t="shared" si="883"/>
        <v/>
      </c>
      <c r="X2832" s="4" t="str">
        <f t="shared" si="894"/>
        <v/>
      </c>
      <c r="Y2832" s="4" t="str">
        <f t="shared" si="884"/>
        <v/>
      </c>
      <c r="Z2832" s="4">
        <f t="shared" si="885"/>
        <v>4022000</v>
      </c>
      <c r="AA2832" s="16">
        <f t="shared" si="886"/>
        <v>1.4917951268025858E-3</v>
      </c>
      <c r="AB2832" s="15">
        <f t="shared" si="895"/>
        <v>0.21183490800596719</v>
      </c>
      <c r="AC2832" s="15">
        <f t="shared" si="896"/>
        <v>0.21183490800596722</v>
      </c>
      <c r="AD2832" s="4">
        <v>163984</v>
      </c>
      <c r="AE2832" s="26">
        <v>1503.37</v>
      </c>
      <c r="AF2832" s="26">
        <v>1503.37</v>
      </c>
      <c r="AG2832" s="4">
        <f t="shared" si="897"/>
        <v>1778000</v>
      </c>
      <c r="AH2832" s="16">
        <f t="shared" si="887"/>
        <v>3.3745781777277839E-3</v>
      </c>
      <c r="AI2832" s="15">
        <f t="shared" si="888"/>
        <v>0.47919010123734529</v>
      </c>
      <c r="AJ2832" s="15">
        <f t="shared" si="889"/>
        <v>0.4791901012373454</v>
      </c>
      <c r="AK2832" s="4">
        <f t="shared" si="890"/>
        <v>15073000</v>
      </c>
      <c r="AL2832" s="27">
        <f t="shared" si="891"/>
        <v>3.9806276122868704E-4</v>
      </c>
      <c r="AM2832" s="15">
        <f t="shared" si="898"/>
        <v>5.6524912094473558E-2</v>
      </c>
      <c r="AN2832" s="15">
        <f t="shared" si="899"/>
        <v>1.0505512888109577E-5</v>
      </c>
    </row>
    <row r="2833" spans="1:40" x14ac:dyDescent="0.2">
      <c r="A2833" s="4" t="s">
        <v>4627</v>
      </c>
      <c r="B2833" s="3" t="s">
        <v>8</v>
      </c>
      <c r="C2833" s="6">
        <v>163984</v>
      </c>
      <c r="D2833" s="3" t="s">
        <v>660</v>
      </c>
      <c r="E2833" s="6">
        <v>163988</v>
      </c>
      <c r="F2833" s="3" t="s">
        <v>3652</v>
      </c>
      <c r="G2833" s="8">
        <v>6000</v>
      </c>
      <c r="H2833" s="6">
        <v>142</v>
      </c>
      <c r="I2833" s="6">
        <v>162609</v>
      </c>
      <c r="J2833" s="13">
        <v>45199</v>
      </c>
      <c r="K2833" s="9">
        <v>6000</v>
      </c>
      <c r="L2833" s="4" t="s">
        <v>4627</v>
      </c>
      <c r="M2833" s="4" t="s">
        <v>4632</v>
      </c>
      <c r="N2833" s="4">
        <f>VLOOKUP(I2833,BaseModelo!$A$2:$E$5075,5)</f>
        <v>6</v>
      </c>
      <c r="P2833" s="15">
        <v>142.00000000000003</v>
      </c>
      <c r="Q2833" s="4">
        <f>VLOOKUP(I2833,BaseModelo!$A$2:$E$5075,3)</f>
        <v>115</v>
      </c>
      <c r="R2833" s="4">
        <f t="shared" si="880"/>
        <v>32283000</v>
      </c>
      <c r="S2833" s="16">
        <f t="shared" si="881"/>
        <v>1.8585633305454884E-4</v>
      </c>
      <c r="T2833" s="4">
        <f t="shared" si="892"/>
        <v>2.6391599293745936E-2</v>
      </c>
      <c r="U2833" s="4">
        <f t="shared" si="893"/>
        <v>2.6391599293745942E-2</v>
      </c>
      <c r="V2833" s="6">
        <f t="shared" si="882"/>
        <v>0</v>
      </c>
      <c r="W2833" s="16" t="str">
        <f t="shared" si="883"/>
        <v/>
      </c>
      <c r="X2833" s="4" t="str">
        <f t="shared" si="894"/>
        <v/>
      </c>
      <c r="Y2833" s="4" t="str">
        <f t="shared" si="884"/>
        <v/>
      </c>
      <c r="Z2833" s="4">
        <f t="shared" si="885"/>
        <v>4853000</v>
      </c>
      <c r="AA2833" s="16">
        <f t="shared" si="886"/>
        <v>1.2363486503193901E-3</v>
      </c>
      <c r="AB2833" s="15">
        <f t="shared" si="895"/>
        <v>0.17556150834535339</v>
      </c>
      <c r="AC2833" s="15">
        <f t="shared" si="896"/>
        <v>0.17556150834535342</v>
      </c>
      <c r="AD2833" s="4">
        <v>163984</v>
      </c>
      <c r="AE2833" s="26">
        <v>1503.37</v>
      </c>
      <c r="AF2833" s="26">
        <v>1503.37</v>
      </c>
      <c r="AG2833" s="4">
        <f t="shared" si="897"/>
        <v>1993000</v>
      </c>
      <c r="AH2833" s="16">
        <f t="shared" si="887"/>
        <v>3.0105368790767687E-3</v>
      </c>
      <c r="AI2833" s="15">
        <f t="shared" si="888"/>
        <v>0.42749623682890114</v>
      </c>
      <c r="AJ2833" s="15">
        <f t="shared" si="889"/>
        <v>0.42749623682890125</v>
      </c>
      <c r="AK2833" s="4">
        <f t="shared" si="890"/>
        <v>15073000</v>
      </c>
      <c r="AL2833" s="27">
        <f t="shared" si="891"/>
        <v>3.9806276122868704E-4</v>
      </c>
      <c r="AM2833" s="15">
        <f t="shared" si="898"/>
        <v>5.6524912094473558E-2</v>
      </c>
      <c r="AN2833" s="15">
        <f t="shared" si="899"/>
        <v>1.0505512888109577E-5</v>
      </c>
    </row>
    <row r="2834" spans="1:40" x14ac:dyDescent="0.2">
      <c r="A2834" s="4" t="s">
        <v>4627</v>
      </c>
      <c r="B2834" s="3" t="s">
        <v>8</v>
      </c>
      <c r="C2834" s="6">
        <v>163984</v>
      </c>
      <c r="D2834" s="3" t="s">
        <v>660</v>
      </c>
      <c r="E2834" s="6">
        <v>163990</v>
      </c>
      <c r="F2834" s="3" t="s">
        <v>3653</v>
      </c>
      <c r="G2834" s="8">
        <v>6000</v>
      </c>
      <c r="H2834" s="6">
        <v>142</v>
      </c>
      <c r="I2834" s="6">
        <v>162859</v>
      </c>
      <c r="J2834" s="13">
        <v>45199</v>
      </c>
      <c r="K2834" s="9">
        <v>6000</v>
      </c>
      <c r="L2834" s="4" t="s">
        <v>4627</v>
      </c>
      <c r="M2834" s="4" t="s">
        <v>4632</v>
      </c>
      <c r="N2834" s="4">
        <f>VLOOKUP(I2834,BaseModelo!$A$2:$E$5075,5)</f>
        <v>9</v>
      </c>
      <c r="P2834" s="15">
        <v>142.00000000000003</v>
      </c>
      <c r="Q2834" s="4">
        <f>VLOOKUP(I2834,BaseModelo!$A$2:$E$5075,3)</f>
        <v>147</v>
      </c>
      <c r="R2834" s="4">
        <f t="shared" si="880"/>
        <v>32283000</v>
      </c>
      <c r="S2834" s="16">
        <f t="shared" si="881"/>
        <v>1.8585633305454884E-4</v>
      </c>
      <c r="T2834" s="4">
        <f t="shared" si="892"/>
        <v>2.6391599293745936E-2</v>
      </c>
      <c r="U2834" s="4">
        <f t="shared" si="893"/>
        <v>2.6391599293745942E-2</v>
      </c>
      <c r="V2834" s="6">
        <f t="shared" si="882"/>
        <v>0</v>
      </c>
      <c r="W2834" s="16" t="str">
        <f t="shared" si="883"/>
        <v/>
      </c>
      <c r="X2834" s="4" t="str">
        <f t="shared" si="894"/>
        <v/>
      </c>
      <c r="Y2834" s="4" t="str">
        <f t="shared" si="884"/>
        <v/>
      </c>
      <c r="Z2834" s="4">
        <f t="shared" si="885"/>
        <v>5305000</v>
      </c>
      <c r="AA2834" s="16">
        <f t="shared" si="886"/>
        <v>1.1310084825636192E-3</v>
      </c>
      <c r="AB2834" s="15">
        <f t="shared" si="895"/>
        <v>0.16060320452403393</v>
      </c>
      <c r="AC2834" s="15">
        <f t="shared" si="896"/>
        <v>0.16060320452403395</v>
      </c>
      <c r="AD2834" s="4">
        <v>163984</v>
      </c>
      <c r="AE2834" s="26">
        <v>1503.37</v>
      </c>
      <c r="AF2834" s="26">
        <v>1503.37</v>
      </c>
      <c r="AG2834" s="4">
        <f t="shared" si="897"/>
        <v>2114000</v>
      </c>
      <c r="AH2834" s="16">
        <f t="shared" si="887"/>
        <v>2.8382213812677389E-3</v>
      </c>
      <c r="AI2834" s="15">
        <f t="shared" si="888"/>
        <v>0.4030274361400189</v>
      </c>
      <c r="AJ2834" s="15">
        <f t="shared" si="889"/>
        <v>0.40302743614001901</v>
      </c>
      <c r="AK2834" s="4">
        <f t="shared" si="890"/>
        <v>15073000</v>
      </c>
      <c r="AL2834" s="27">
        <f t="shared" si="891"/>
        <v>3.9806276122868704E-4</v>
      </c>
      <c r="AM2834" s="15">
        <f t="shared" si="898"/>
        <v>5.6524912094473558E-2</v>
      </c>
      <c r="AN2834" s="15">
        <f t="shared" si="899"/>
        <v>1.0505512888109577E-5</v>
      </c>
    </row>
    <row r="2835" spans="1:40" x14ac:dyDescent="0.2">
      <c r="A2835" s="4" t="s">
        <v>4627</v>
      </c>
      <c r="B2835" s="3" t="s">
        <v>8</v>
      </c>
      <c r="C2835" s="6">
        <v>163984</v>
      </c>
      <c r="D2835" s="3" t="s">
        <v>660</v>
      </c>
      <c r="E2835" s="6">
        <v>163992</v>
      </c>
      <c r="F2835" s="3" t="s">
        <v>3654</v>
      </c>
      <c r="G2835" s="8">
        <v>5000</v>
      </c>
      <c r="H2835" s="6">
        <v>147</v>
      </c>
      <c r="I2835" s="6">
        <v>163468</v>
      </c>
      <c r="J2835" s="13">
        <v>45199</v>
      </c>
      <c r="K2835" s="9">
        <v>5000</v>
      </c>
      <c r="L2835" s="4" t="s">
        <v>4627</v>
      </c>
      <c r="M2835" s="4" t="s">
        <v>4632</v>
      </c>
      <c r="N2835" s="4">
        <f>VLOOKUP(I2835,BaseModelo!$A$2:$E$5075,5)</f>
        <v>8</v>
      </c>
      <c r="P2835" s="15">
        <v>147</v>
      </c>
      <c r="Q2835" s="4">
        <f>VLOOKUP(I2835,BaseModelo!$A$2:$E$5075,3)</f>
        <v>132</v>
      </c>
      <c r="R2835" s="4">
        <f t="shared" si="880"/>
        <v>32283000</v>
      </c>
      <c r="S2835" s="16">
        <f t="shared" si="881"/>
        <v>1.5488027754545735E-4</v>
      </c>
      <c r="T2835" s="4">
        <f t="shared" si="892"/>
        <v>2.2767400799182231E-2</v>
      </c>
      <c r="U2835" s="4">
        <f t="shared" si="893"/>
        <v>2.2767400799182231E-2</v>
      </c>
      <c r="V2835" s="6">
        <f t="shared" si="882"/>
        <v>0</v>
      </c>
      <c r="W2835" s="16" t="str">
        <f t="shared" si="883"/>
        <v/>
      </c>
      <c r="X2835" s="4" t="str">
        <f t="shared" si="894"/>
        <v/>
      </c>
      <c r="Y2835" s="4" t="str">
        <f t="shared" si="884"/>
        <v/>
      </c>
      <c r="Z2835" s="4">
        <f t="shared" si="885"/>
        <v>5836000</v>
      </c>
      <c r="AA2835" s="16">
        <f t="shared" si="886"/>
        <v>8.5675119945167924E-4</v>
      </c>
      <c r="AB2835" s="15">
        <f t="shared" si="895"/>
        <v>0.12594242631939684</v>
      </c>
      <c r="AC2835" s="15">
        <f t="shared" si="896"/>
        <v>0.12594242631939684</v>
      </c>
      <c r="AD2835" s="4">
        <v>163984</v>
      </c>
      <c r="AE2835" s="26">
        <v>1303.3399999999999</v>
      </c>
      <c r="AF2835" s="26">
        <v>1303.3399999999999</v>
      </c>
      <c r="AG2835" s="4">
        <f t="shared" si="897"/>
        <v>2254000</v>
      </c>
      <c r="AH2835" s="16">
        <f t="shared" si="887"/>
        <v>2.2182786157941437E-3</v>
      </c>
      <c r="AI2835" s="15">
        <f t="shared" si="888"/>
        <v>0.32608695652173914</v>
      </c>
      <c r="AJ2835" s="15">
        <f t="shared" si="889"/>
        <v>0.32608695652173914</v>
      </c>
      <c r="AK2835" s="4">
        <f t="shared" si="890"/>
        <v>15073000</v>
      </c>
      <c r="AL2835" s="27">
        <f t="shared" si="891"/>
        <v>3.3171896769057253E-4</v>
      </c>
      <c r="AM2835" s="15">
        <f t="shared" si="898"/>
        <v>4.8762688250514163E-2</v>
      </c>
      <c r="AN2835" s="15">
        <f t="shared" si="899"/>
        <v>7.5523786901022457E-6</v>
      </c>
    </row>
    <row r="2836" spans="1:40" x14ac:dyDescent="0.2">
      <c r="A2836" s="4" t="s">
        <v>4627</v>
      </c>
      <c r="B2836" s="2" t="s">
        <v>10</v>
      </c>
      <c r="C2836" s="5">
        <v>163993</v>
      </c>
      <c r="D2836" s="2" t="s">
        <v>661</v>
      </c>
      <c r="E2836" s="5">
        <v>163994</v>
      </c>
      <c r="F2836" s="2" t="s">
        <v>3650</v>
      </c>
      <c r="G2836" s="7">
        <v>5000</v>
      </c>
      <c r="H2836" s="5">
        <v>80</v>
      </c>
      <c r="I2836" s="6">
        <v>163754</v>
      </c>
      <c r="J2836" s="13">
        <v>45199</v>
      </c>
      <c r="K2836" s="9">
        <v>5000</v>
      </c>
      <c r="L2836" s="4" t="s">
        <v>4627</v>
      </c>
      <c r="M2836" s="4" t="s">
        <v>4632</v>
      </c>
      <c r="N2836" s="4">
        <f>VLOOKUP(I2836,BaseModelo!$A$2:$E$5075,5)</f>
        <v>10</v>
      </c>
      <c r="P2836" s="15">
        <v>147</v>
      </c>
      <c r="Q2836" s="4">
        <f>VLOOKUP(I2836,BaseModelo!$A$2:$E$5075,3)</f>
        <v>0</v>
      </c>
      <c r="R2836" s="4">
        <f t="shared" si="880"/>
        <v>32283000</v>
      </c>
      <c r="S2836" s="16">
        <f t="shared" si="881"/>
        <v>1.5488027754545735E-4</v>
      </c>
      <c r="T2836" s="4">
        <f t="shared" si="892"/>
        <v>1.2390422203636588E-2</v>
      </c>
      <c r="U2836" s="4">
        <f t="shared" si="893"/>
        <v>2.2767400799182231E-2</v>
      </c>
      <c r="V2836" s="6">
        <f t="shared" si="882"/>
        <v>0</v>
      </c>
      <c r="W2836" s="16" t="str">
        <f t="shared" si="883"/>
        <v/>
      </c>
      <c r="X2836" s="4" t="str">
        <f t="shared" si="894"/>
        <v/>
      </c>
      <c r="Y2836" s="4" t="str">
        <f t="shared" si="884"/>
        <v/>
      </c>
      <c r="Z2836" s="4">
        <f t="shared" si="885"/>
        <v>4121000</v>
      </c>
      <c r="AA2836" s="16">
        <f t="shared" si="886"/>
        <v>1.2132977432661976E-3</v>
      </c>
      <c r="AB2836" s="15">
        <f t="shared" si="895"/>
        <v>9.7063819461295803E-2</v>
      </c>
      <c r="AC2836" s="15">
        <f t="shared" si="896"/>
        <v>0.17835476826013105</v>
      </c>
      <c r="AD2836" s="4">
        <v>163993</v>
      </c>
      <c r="AE2836" s="26">
        <v>684.41</v>
      </c>
      <c r="AF2836" s="26">
        <v>684.41</v>
      </c>
      <c r="AG2836" s="4">
        <f t="shared" si="897"/>
        <v>2105000</v>
      </c>
      <c r="AH2836" s="16">
        <f t="shared" si="887"/>
        <v>2.3752969121140144E-3</v>
      </c>
      <c r="AI2836" s="15">
        <f t="shared" si="888"/>
        <v>0.19002375296912116</v>
      </c>
      <c r="AJ2836" s="15">
        <f t="shared" si="889"/>
        <v>0.34916864608076009</v>
      </c>
      <c r="AK2836" s="4">
        <f t="shared" si="890"/>
        <v>15073000</v>
      </c>
      <c r="AL2836" s="27">
        <f t="shared" si="891"/>
        <v>3.3171896769057253E-4</v>
      </c>
      <c r="AM2836" s="15">
        <f t="shared" si="898"/>
        <v>2.6537517415245803E-2</v>
      </c>
      <c r="AN2836" s="15">
        <f t="shared" si="899"/>
        <v>7.5523786901022457E-6</v>
      </c>
    </row>
    <row r="2837" spans="1:40" x14ac:dyDescent="0.2">
      <c r="A2837" s="4" t="s">
        <v>4627</v>
      </c>
      <c r="B2837" s="3" t="s">
        <v>10</v>
      </c>
      <c r="C2837" s="6">
        <v>163993</v>
      </c>
      <c r="D2837" s="3" t="s">
        <v>661</v>
      </c>
      <c r="E2837" s="6">
        <v>163996</v>
      </c>
      <c r="F2837" s="3" t="s">
        <v>3655</v>
      </c>
      <c r="G2837" s="8">
        <v>9000</v>
      </c>
      <c r="H2837" s="6">
        <v>127</v>
      </c>
      <c r="I2837" s="6">
        <v>163725</v>
      </c>
      <c r="J2837" s="13">
        <v>45199</v>
      </c>
      <c r="K2837" s="9">
        <v>9000</v>
      </c>
      <c r="L2837" s="4" t="s">
        <v>4627</v>
      </c>
      <c r="M2837" s="4" t="s">
        <v>4632</v>
      </c>
      <c r="N2837" s="4">
        <f>VLOOKUP(I2837,BaseModelo!$A$2:$E$5075,5)</f>
        <v>9</v>
      </c>
      <c r="P2837" s="15">
        <v>142.00000000000003</v>
      </c>
      <c r="Q2837" s="4">
        <f>VLOOKUP(I2837,BaseModelo!$A$2:$E$5075,3)</f>
        <v>147</v>
      </c>
      <c r="R2837" s="4">
        <f t="shared" si="880"/>
        <v>32283000</v>
      </c>
      <c r="S2837" s="16">
        <f t="shared" si="881"/>
        <v>2.7878449958182325E-4</v>
      </c>
      <c r="T2837" s="4">
        <f t="shared" si="892"/>
        <v>3.5405631446891551E-2</v>
      </c>
      <c r="U2837" s="4">
        <f t="shared" si="893"/>
        <v>3.9587398940618912E-2</v>
      </c>
      <c r="V2837" s="6">
        <f t="shared" si="882"/>
        <v>0</v>
      </c>
      <c r="W2837" s="16" t="str">
        <f t="shared" si="883"/>
        <v/>
      </c>
      <c r="X2837" s="4" t="str">
        <f t="shared" si="894"/>
        <v/>
      </c>
      <c r="Y2837" s="4" t="str">
        <f t="shared" si="884"/>
        <v/>
      </c>
      <c r="Z2837" s="4">
        <f t="shared" si="885"/>
        <v>5305000</v>
      </c>
      <c r="AA2837" s="16">
        <f t="shared" si="886"/>
        <v>1.6965127238454288E-3</v>
      </c>
      <c r="AB2837" s="15">
        <f t="shared" si="895"/>
        <v>0.21545711592836944</v>
      </c>
      <c r="AC2837" s="15">
        <f t="shared" si="896"/>
        <v>0.24090480678605092</v>
      </c>
      <c r="AD2837" s="4">
        <v>163993</v>
      </c>
      <c r="AE2837" s="26">
        <v>2006.93</v>
      </c>
      <c r="AF2837" s="26">
        <v>2006.93</v>
      </c>
      <c r="AG2837" s="4">
        <f t="shared" si="897"/>
        <v>2114000</v>
      </c>
      <c r="AH2837" s="16">
        <f t="shared" si="887"/>
        <v>4.2573320719016088E-3</v>
      </c>
      <c r="AI2837" s="15">
        <f t="shared" si="888"/>
        <v>0.54068117313150432</v>
      </c>
      <c r="AJ2837" s="15">
        <f t="shared" si="889"/>
        <v>0.60454115421002852</v>
      </c>
      <c r="AK2837" s="4">
        <f t="shared" si="890"/>
        <v>15073000</v>
      </c>
      <c r="AL2837" s="27">
        <f t="shared" si="891"/>
        <v>5.9709414184303054E-4</v>
      </c>
      <c r="AM2837" s="15">
        <f t="shared" si="898"/>
        <v>7.5830956014064879E-2</v>
      </c>
      <c r="AN2837" s="15">
        <f t="shared" si="899"/>
        <v>2.3637403998246546E-5</v>
      </c>
    </row>
    <row r="2838" spans="1:40" x14ac:dyDescent="0.2">
      <c r="A2838" s="4" t="s">
        <v>4627</v>
      </c>
      <c r="B2838" s="3" t="s">
        <v>10</v>
      </c>
      <c r="C2838" s="6">
        <v>163993</v>
      </c>
      <c r="D2838" s="3" t="s">
        <v>661</v>
      </c>
      <c r="E2838" s="6">
        <v>163997</v>
      </c>
      <c r="F2838" s="3" t="s">
        <v>3656</v>
      </c>
      <c r="G2838" s="8">
        <v>8000</v>
      </c>
      <c r="H2838" s="6">
        <v>75</v>
      </c>
      <c r="I2838" s="6">
        <v>163850</v>
      </c>
      <c r="J2838" s="13">
        <v>45199</v>
      </c>
      <c r="K2838" s="9">
        <v>8000</v>
      </c>
      <c r="L2838" s="4" t="s">
        <v>4627</v>
      </c>
      <c r="M2838" s="4" t="s">
        <v>4632</v>
      </c>
      <c r="N2838" s="4">
        <f>VLOOKUP(I2838,BaseModelo!$A$2:$E$5075,5)</f>
        <v>10</v>
      </c>
      <c r="P2838" s="15">
        <v>142.00000000000003</v>
      </c>
      <c r="Q2838" s="4">
        <f>VLOOKUP(I2838,BaseModelo!$A$2:$E$5075,3)</f>
        <v>0</v>
      </c>
      <c r="R2838" s="4">
        <f t="shared" si="880"/>
        <v>32283000</v>
      </c>
      <c r="S2838" s="16">
        <f t="shared" si="881"/>
        <v>2.4780844407273179E-4</v>
      </c>
      <c r="T2838" s="4">
        <f t="shared" si="892"/>
        <v>1.8585633305454884E-2</v>
      </c>
      <c r="U2838" s="4">
        <f t="shared" si="893"/>
        <v>3.5188799058327919E-2</v>
      </c>
      <c r="V2838" s="6">
        <f t="shared" si="882"/>
        <v>0</v>
      </c>
      <c r="W2838" s="16" t="str">
        <f t="shared" si="883"/>
        <v/>
      </c>
      <c r="X2838" s="4" t="str">
        <f t="shared" si="894"/>
        <v/>
      </c>
      <c r="Y2838" s="4" t="str">
        <f t="shared" si="884"/>
        <v/>
      </c>
      <c r="Z2838" s="4">
        <f t="shared" si="885"/>
        <v>4121000</v>
      </c>
      <c r="AA2838" s="16">
        <f t="shared" si="886"/>
        <v>1.9412763892259161E-3</v>
      </c>
      <c r="AB2838" s="15">
        <f t="shared" si="895"/>
        <v>0.14559572919194372</v>
      </c>
      <c r="AC2838" s="15">
        <f t="shared" si="896"/>
        <v>0.27566124727008012</v>
      </c>
      <c r="AD2838" s="4">
        <v>163993</v>
      </c>
      <c r="AE2838" s="26">
        <v>1034.56</v>
      </c>
      <c r="AF2838" s="26">
        <v>1034.56</v>
      </c>
      <c r="AG2838" s="4">
        <f t="shared" si="897"/>
        <v>2105000</v>
      </c>
      <c r="AH2838" s="16">
        <f t="shared" si="887"/>
        <v>3.8004750593824228E-3</v>
      </c>
      <c r="AI2838" s="15">
        <f t="shared" si="888"/>
        <v>0.28503562945368172</v>
      </c>
      <c r="AJ2838" s="15">
        <f t="shared" si="889"/>
        <v>0.53966745843230413</v>
      </c>
      <c r="AK2838" s="4">
        <f t="shared" si="890"/>
        <v>15073000</v>
      </c>
      <c r="AL2838" s="27">
        <f t="shared" si="891"/>
        <v>5.3075034830491602E-4</v>
      </c>
      <c r="AM2838" s="15">
        <f t="shared" si="898"/>
        <v>3.9806276122868703E-2</v>
      </c>
      <c r="AN2838" s="15">
        <f t="shared" si="899"/>
        <v>1.8676467356639244E-5</v>
      </c>
    </row>
    <row r="2839" spans="1:40" x14ac:dyDescent="0.2">
      <c r="A2839" s="4" t="s">
        <v>4627</v>
      </c>
      <c r="B2839" s="3" t="s">
        <v>10</v>
      </c>
      <c r="C2839" s="6">
        <v>163993</v>
      </c>
      <c r="D2839" s="3" t="s">
        <v>661</v>
      </c>
      <c r="E2839" s="6">
        <v>164051</v>
      </c>
      <c r="F2839" s="3" t="s">
        <v>3657</v>
      </c>
      <c r="G2839" s="8">
        <v>8000</v>
      </c>
      <c r="H2839" s="6">
        <v>85</v>
      </c>
      <c r="I2839" s="6">
        <v>163853</v>
      </c>
      <c r="J2839" s="13">
        <v>45199</v>
      </c>
      <c r="K2839" s="9">
        <v>8000</v>
      </c>
      <c r="L2839" s="4" t="s">
        <v>4627</v>
      </c>
      <c r="M2839" s="4" t="s">
        <v>4632</v>
      </c>
      <c r="N2839" s="4">
        <f>VLOOKUP(I2839,BaseModelo!$A$2:$E$5075,5)</f>
        <v>10</v>
      </c>
      <c r="P2839" s="15">
        <v>142.00000000000003</v>
      </c>
      <c r="Q2839" s="4">
        <f>VLOOKUP(I2839,BaseModelo!$A$2:$E$5075,3)</f>
        <v>0</v>
      </c>
      <c r="R2839" s="4">
        <f t="shared" si="880"/>
        <v>32283000</v>
      </c>
      <c r="S2839" s="16">
        <f t="shared" si="881"/>
        <v>2.4780844407273179E-4</v>
      </c>
      <c r="T2839" s="4">
        <f t="shared" si="892"/>
        <v>2.1063717746182202E-2</v>
      </c>
      <c r="U2839" s="4">
        <f t="shared" si="893"/>
        <v>3.5188799058327919E-2</v>
      </c>
      <c r="V2839" s="6">
        <f t="shared" si="882"/>
        <v>0</v>
      </c>
      <c r="W2839" s="16" t="str">
        <f t="shared" si="883"/>
        <v/>
      </c>
      <c r="X2839" s="4" t="str">
        <f t="shared" si="894"/>
        <v/>
      </c>
      <c r="Y2839" s="4" t="str">
        <f t="shared" si="884"/>
        <v/>
      </c>
      <c r="Z2839" s="4">
        <f t="shared" si="885"/>
        <v>4121000</v>
      </c>
      <c r="AA2839" s="16">
        <f t="shared" si="886"/>
        <v>1.9412763892259161E-3</v>
      </c>
      <c r="AB2839" s="15">
        <f t="shared" si="895"/>
        <v>0.16500849308420287</v>
      </c>
      <c r="AC2839" s="15">
        <f t="shared" si="896"/>
        <v>0.27566124727008012</v>
      </c>
      <c r="AD2839" s="4">
        <v>163993</v>
      </c>
      <c r="AE2839" s="26">
        <v>1172.33</v>
      </c>
      <c r="AF2839" s="26">
        <v>1172.33</v>
      </c>
      <c r="AG2839" s="4">
        <f t="shared" si="897"/>
        <v>2105000</v>
      </c>
      <c r="AH2839" s="16">
        <f t="shared" si="887"/>
        <v>3.8004750593824228E-3</v>
      </c>
      <c r="AI2839" s="15">
        <f t="shared" si="888"/>
        <v>0.32304038004750596</v>
      </c>
      <c r="AJ2839" s="15">
        <f t="shared" si="889"/>
        <v>0.53966745843230413</v>
      </c>
      <c r="AK2839" s="4">
        <f t="shared" si="890"/>
        <v>15073000</v>
      </c>
      <c r="AL2839" s="27">
        <f t="shared" si="891"/>
        <v>5.3075034830491602E-4</v>
      </c>
      <c r="AM2839" s="15">
        <f t="shared" si="898"/>
        <v>4.5113779605917864E-2</v>
      </c>
      <c r="AN2839" s="15">
        <f t="shared" si="899"/>
        <v>1.8676467356639244E-5</v>
      </c>
    </row>
    <row r="2840" spans="1:40" x14ac:dyDescent="0.2">
      <c r="A2840" s="4" t="s">
        <v>4627</v>
      </c>
      <c r="B2840" s="3" t="s">
        <v>10</v>
      </c>
      <c r="C2840" s="6">
        <v>163993</v>
      </c>
      <c r="D2840" s="3" t="s">
        <v>661</v>
      </c>
      <c r="E2840" s="6">
        <v>164052</v>
      </c>
      <c r="F2840" s="3" t="s">
        <v>3658</v>
      </c>
      <c r="G2840" s="8">
        <v>8000</v>
      </c>
      <c r="H2840" s="6">
        <v>85</v>
      </c>
      <c r="I2840" s="6">
        <v>163692</v>
      </c>
      <c r="J2840" s="13">
        <v>45199</v>
      </c>
      <c r="K2840" s="9">
        <v>8000</v>
      </c>
      <c r="L2840" s="4" t="s">
        <v>4627</v>
      </c>
      <c r="M2840" s="4" t="s">
        <v>4632</v>
      </c>
      <c r="N2840" s="4">
        <f>VLOOKUP(I2840,BaseModelo!$A$2:$E$5075,5)</f>
        <v>10</v>
      </c>
      <c r="P2840" s="15">
        <v>142.00000000000003</v>
      </c>
      <c r="Q2840" s="4">
        <f>VLOOKUP(I2840,BaseModelo!$A$2:$E$5075,3)</f>
        <v>0</v>
      </c>
      <c r="R2840" s="4">
        <f t="shared" si="880"/>
        <v>32283000</v>
      </c>
      <c r="S2840" s="16">
        <f t="shared" si="881"/>
        <v>2.4780844407273179E-4</v>
      </c>
      <c r="T2840" s="4">
        <f t="shared" si="892"/>
        <v>2.1063717746182202E-2</v>
      </c>
      <c r="U2840" s="4">
        <f t="shared" si="893"/>
        <v>3.5188799058327919E-2</v>
      </c>
      <c r="V2840" s="6">
        <f t="shared" si="882"/>
        <v>0</v>
      </c>
      <c r="W2840" s="16" t="str">
        <f t="shared" si="883"/>
        <v/>
      </c>
      <c r="X2840" s="4" t="str">
        <f t="shared" si="894"/>
        <v/>
      </c>
      <c r="Y2840" s="4" t="str">
        <f t="shared" si="884"/>
        <v/>
      </c>
      <c r="Z2840" s="4">
        <f t="shared" si="885"/>
        <v>4121000</v>
      </c>
      <c r="AA2840" s="16">
        <f t="shared" si="886"/>
        <v>1.9412763892259161E-3</v>
      </c>
      <c r="AB2840" s="15">
        <f t="shared" si="895"/>
        <v>0.16500849308420287</v>
      </c>
      <c r="AC2840" s="15">
        <f t="shared" si="896"/>
        <v>0.27566124727008012</v>
      </c>
      <c r="AD2840" s="4">
        <v>163993</v>
      </c>
      <c r="AE2840" s="26">
        <v>1172.33</v>
      </c>
      <c r="AF2840" s="26">
        <v>1172.33</v>
      </c>
      <c r="AG2840" s="4">
        <f t="shared" si="897"/>
        <v>2105000</v>
      </c>
      <c r="AH2840" s="16">
        <f t="shared" si="887"/>
        <v>3.8004750593824228E-3</v>
      </c>
      <c r="AI2840" s="15">
        <f t="shared" si="888"/>
        <v>0.32304038004750596</v>
      </c>
      <c r="AJ2840" s="15">
        <f t="shared" si="889"/>
        <v>0.53966745843230413</v>
      </c>
      <c r="AK2840" s="4">
        <f t="shared" si="890"/>
        <v>15073000</v>
      </c>
      <c r="AL2840" s="27">
        <f t="shared" si="891"/>
        <v>5.3075034830491602E-4</v>
      </c>
      <c r="AM2840" s="15">
        <f t="shared" si="898"/>
        <v>4.5113779605917864E-2</v>
      </c>
      <c r="AN2840" s="15">
        <f t="shared" si="899"/>
        <v>1.8676467356639244E-5</v>
      </c>
    </row>
    <row r="2841" spans="1:40" x14ac:dyDescent="0.2">
      <c r="A2841" s="4" t="s">
        <v>4627</v>
      </c>
      <c r="B2841" s="2" t="s">
        <v>8</v>
      </c>
      <c r="C2841" s="5">
        <v>164042</v>
      </c>
      <c r="D2841" s="2" t="s">
        <v>663</v>
      </c>
      <c r="E2841" s="5">
        <v>164043</v>
      </c>
      <c r="F2841" s="2" t="s">
        <v>3660</v>
      </c>
      <c r="G2841" s="7">
        <v>8000</v>
      </c>
      <c r="H2841" s="5">
        <v>137</v>
      </c>
      <c r="I2841" s="6">
        <v>163594</v>
      </c>
      <c r="J2841" s="13">
        <v>45199</v>
      </c>
      <c r="K2841" s="9">
        <v>8000</v>
      </c>
      <c r="L2841" s="4" t="s">
        <v>4627</v>
      </c>
      <c r="M2841" s="4" t="s">
        <v>4632</v>
      </c>
      <c r="N2841" s="4">
        <f>VLOOKUP(I2841,BaseModelo!$A$2:$E$5075,5)</f>
        <v>4</v>
      </c>
      <c r="P2841" s="15">
        <v>142.00000000000003</v>
      </c>
      <c r="Q2841" s="4">
        <f>VLOOKUP(I2841,BaseModelo!$A$2:$E$5075,3)</f>
        <v>110</v>
      </c>
      <c r="R2841" s="4">
        <f t="shared" si="880"/>
        <v>32283000</v>
      </c>
      <c r="S2841" s="16">
        <f t="shared" si="881"/>
        <v>2.4780844407273179E-4</v>
      </c>
      <c r="T2841" s="4">
        <f t="shared" si="892"/>
        <v>3.3949756837964258E-2</v>
      </c>
      <c r="U2841" s="4">
        <f t="shared" si="893"/>
        <v>3.5188799058327919E-2</v>
      </c>
      <c r="V2841" s="6">
        <f t="shared" si="882"/>
        <v>0</v>
      </c>
      <c r="W2841" s="16" t="str">
        <f t="shared" si="883"/>
        <v/>
      </c>
      <c r="X2841" s="4" t="str">
        <f t="shared" si="894"/>
        <v/>
      </c>
      <c r="Y2841" s="4" t="str">
        <f t="shared" si="884"/>
        <v/>
      </c>
      <c r="Z2841" s="4">
        <f t="shared" si="885"/>
        <v>2331000</v>
      </c>
      <c r="AA2841" s="16">
        <f t="shared" si="886"/>
        <v>3.432003432003432E-3</v>
      </c>
      <c r="AB2841" s="15">
        <f t="shared" si="895"/>
        <v>0.47018447018447018</v>
      </c>
      <c r="AC2841" s="15">
        <f t="shared" si="896"/>
        <v>0.48734448734448743</v>
      </c>
      <c r="AD2841" s="4">
        <v>164042</v>
      </c>
      <c r="AE2841" s="26">
        <v>1930.99</v>
      </c>
      <c r="AF2841" s="26">
        <v>1930.99</v>
      </c>
      <c r="AG2841" s="4">
        <f t="shared" si="897"/>
        <v>1421000</v>
      </c>
      <c r="AH2841" s="16">
        <f t="shared" si="887"/>
        <v>5.629838142153413E-3</v>
      </c>
      <c r="AI2841" s="15">
        <f t="shared" si="888"/>
        <v>0.77128782547501762</v>
      </c>
      <c r="AJ2841" s="15">
        <f t="shared" si="889"/>
        <v>0.79943701618578478</v>
      </c>
      <c r="AK2841" s="4">
        <f t="shared" si="890"/>
        <v>15073000</v>
      </c>
      <c r="AL2841" s="27">
        <f t="shared" si="891"/>
        <v>5.3075034830491602E-4</v>
      </c>
      <c r="AM2841" s="15">
        <f t="shared" si="898"/>
        <v>7.2712797717773489E-2</v>
      </c>
      <c r="AN2841" s="15">
        <f t="shared" si="899"/>
        <v>1.8676467356639244E-5</v>
      </c>
    </row>
    <row r="2842" spans="1:40" x14ac:dyDescent="0.2">
      <c r="A2842" s="4" t="s">
        <v>4627</v>
      </c>
      <c r="B2842" s="3" t="s">
        <v>8</v>
      </c>
      <c r="C2842" s="6">
        <v>164042</v>
      </c>
      <c r="D2842" s="3" t="s">
        <v>663</v>
      </c>
      <c r="E2842" s="6">
        <v>164044</v>
      </c>
      <c r="F2842" s="3" t="s">
        <v>3665</v>
      </c>
      <c r="G2842" s="8">
        <v>10000</v>
      </c>
      <c r="H2842" s="6">
        <v>137</v>
      </c>
      <c r="I2842" s="6">
        <v>163596</v>
      </c>
      <c r="J2842" s="13">
        <v>45199</v>
      </c>
      <c r="K2842" s="9">
        <v>10000</v>
      </c>
      <c r="L2842" s="4" t="s">
        <v>4627</v>
      </c>
      <c r="M2842" s="4" t="s">
        <v>4632</v>
      </c>
      <c r="N2842" s="4">
        <f>VLOOKUP(I2842,BaseModelo!$A$2:$E$5075,5)</f>
        <v>5</v>
      </c>
      <c r="P2842" s="15">
        <v>142.00000000000003</v>
      </c>
      <c r="Q2842" s="4">
        <f>VLOOKUP(I2842,BaseModelo!$A$2:$E$5075,3)</f>
        <v>110</v>
      </c>
      <c r="R2842" s="4">
        <f t="shared" si="880"/>
        <v>32283000</v>
      </c>
      <c r="S2842" s="16">
        <f t="shared" si="881"/>
        <v>3.0976055509091471E-4</v>
      </c>
      <c r="T2842" s="4">
        <f t="shared" si="892"/>
        <v>4.2437196047455314E-2</v>
      </c>
      <c r="U2842" s="4">
        <f t="shared" si="893"/>
        <v>4.3985998822909898E-2</v>
      </c>
      <c r="V2842" s="6">
        <f t="shared" si="882"/>
        <v>0</v>
      </c>
      <c r="W2842" s="16" t="str">
        <f t="shared" si="883"/>
        <v/>
      </c>
      <c r="X2842" s="4" t="str">
        <f t="shared" si="894"/>
        <v/>
      </c>
      <c r="Y2842" s="4" t="str">
        <f t="shared" si="884"/>
        <v/>
      </c>
      <c r="Z2842" s="4">
        <f t="shared" si="885"/>
        <v>4058000</v>
      </c>
      <c r="AA2842" s="16">
        <f t="shared" si="886"/>
        <v>2.4642681123706258E-3</v>
      </c>
      <c r="AB2842" s="15">
        <f t="shared" si="895"/>
        <v>0.3376047313947757</v>
      </c>
      <c r="AC2842" s="15">
        <f t="shared" si="896"/>
        <v>0.34992607195662895</v>
      </c>
      <c r="AD2842" s="4">
        <v>164042</v>
      </c>
      <c r="AE2842" s="26">
        <v>2413.96</v>
      </c>
      <c r="AF2842" s="26">
        <v>2413.96</v>
      </c>
      <c r="AG2842" s="4">
        <f t="shared" si="897"/>
        <v>1768000</v>
      </c>
      <c r="AH2842" s="16">
        <f t="shared" si="887"/>
        <v>5.6561085972850677E-3</v>
      </c>
      <c r="AI2842" s="15">
        <f t="shared" si="888"/>
        <v>0.77488687782805432</v>
      </c>
      <c r="AJ2842" s="15">
        <f t="shared" si="889"/>
        <v>0.80316742081447978</v>
      </c>
      <c r="AK2842" s="4">
        <f t="shared" si="890"/>
        <v>15073000</v>
      </c>
      <c r="AL2842" s="27">
        <f t="shared" si="891"/>
        <v>6.6343793538114506E-4</v>
      </c>
      <c r="AM2842" s="15">
        <f t="shared" si="898"/>
        <v>9.0890997147216879E-2</v>
      </c>
      <c r="AN2842" s="15">
        <f t="shared" si="899"/>
        <v>2.918198024474882E-5</v>
      </c>
    </row>
    <row r="2843" spans="1:40" x14ac:dyDescent="0.2">
      <c r="A2843" s="4" t="s">
        <v>4627</v>
      </c>
      <c r="B2843" s="3" t="s">
        <v>8</v>
      </c>
      <c r="C2843" s="6">
        <v>164042</v>
      </c>
      <c r="D2843" s="3" t="s">
        <v>663</v>
      </c>
      <c r="E2843" s="6">
        <v>164045</v>
      </c>
      <c r="F2843" s="3" t="s">
        <v>3666</v>
      </c>
      <c r="G2843" s="8">
        <v>5000</v>
      </c>
      <c r="H2843" s="6">
        <v>137</v>
      </c>
      <c r="I2843" s="6">
        <v>163579</v>
      </c>
      <c r="J2843" s="13">
        <v>45199</v>
      </c>
      <c r="K2843" s="9">
        <v>5000</v>
      </c>
      <c r="L2843" s="4" t="s">
        <v>4627</v>
      </c>
      <c r="M2843" s="4" t="s">
        <v>4632</v>
      </c>
      <c r="N2843" s="4">
        <f>VLOOKUP(I2843,BaseModelo!$A$2:$E$5075,5)</f>
        <v>7</v>
      </c>
      <c r="P2843" s="15">
        <v>147</v>
      </c>
      <c r="Q2843" s="4">
        <f>VLOOKUP(I2843,BaseModelo!$A$2:$E$5075,3)</f>
        <v>127</v>
      </c>
      <c r="R2843" s="4">
        <f t="shared" si="880"/>
        <v>32283000</v>
      </c>
      <c r="S2843" s="16">
        <f t="shared" si="881"/>
        <v>1.5488027754545735E-4</v>
      </c>
      <c r="T2843" s="4">
        <f t="shared" si="892"/>
        <v>2.1218598023727657E-2</v>
      </c>
      <c r="U2843" s="4">
        <f t="shared" si="893"/>
        <v>2.2767400799182231E-2</v>
      </c>
      <c r="V2843" s="6">
        <f t="shared" si="882"/>
        <v>0</v>
      </c>
      <c r="W2843" s="16" t="str">
        <f t="shared" si="883"/>
        <v/>
      </c>
      <c r="X2843" s="4" t="str">
        <f t="shared" si="894"/>
        <v/>
      </c>
      <c r="Y2843" s="4" t="str">
        <f t="shared" si="884"/>
        <v/>
      </c>
      <c r="Z2843" s="4">
        <f t="shared" si="885"/>
        <v>4022000</v>
      </c>
      <c r="AA2843" s="16">
        <f t="shared" si="886"/>
        <v>1.2431626056688214E-3</v>
      </c>
      <c r="AB2843" s="15">
        <f t="shared" si="895"/>
        <v>0.17031327697662854</v>
      </c>
      <c r="AC2843" s="15">
        <f t="shared" si="896"/>
        <v>0.18274490303331675</v>
      </c>
      <c r="AD2843" s="4">
        <v>164042</v>
      </c>
      <c r="AE2843" s="26">
        <v>1206.8599999999999</v>
      </c>
      <c r="AF2843" s="26">
        <v>1206.8599999999999</v>
      </c>
      <c r="AG2843" s="4">
        <f t="shared" si="897"/>
        <v>1778000</v>
      </c>
      <c r="AH2843" s="16">
        <f t="shared" si="887"/>
        <v>2.8121484814398199E-3</v>
      </c>
      <c r="AI2843" s="15">
        <f t="shared" si="888"/>
        <v>0.38526434195725534</v>
      </c>
      <c r="AJ2843" s="15">
        <f t="shared" si="889"/>
        <v>0.41338582677165353</v>
      </c>
      <c r="AK2843" s="4">
        <f t="shared" si="890"/>
        <v>15073000</v>
      </c>
      <c r="AL2843" s="27">
        <f t="shared" si="891"/>
        <v>3.3171896769057253E-4</v>
      </c>
      <c r="AM2843" s="15">
        <f t="shared" si="898"/>
        <v>4.5445498573608439E-2</v>
      </c>
      <c r="AN2843" s="15">
        <f t="shared" si="899"/>
        <v>7.5523786901022457E-6</v>
      </c>
    </row>
    <row r="2844" spans="1:40" x14ac:dyDescent="0.2">
      <c r="A2844" s="4" t="s">
        <v>4627</v>
      </c>
      <c r="B2844" s="3" t="s">
        <v>8</v>
      </c>
      <c r="C2844" s="6">
        <v>164042</v>
      </c>
      <c r="D2844" s="3" t="s">
        <v>663</v>
      </c>
      <c r="E2844" s="6">
        <v>164046</v>
      </c>
      <c r="F2844" s="3" t="s">
        <v>3667</v>
      </c>
      <c r="G2844" s="8">
        <v>5000</v>
      </c>
      <c r="H2844" s="6">
        <v>137</v>
      </c>
      <c r="I2844" s="6">
        <v>163592</v>
      </c>
      <c r="J2844" s="13">
        <v>45199</v>
      </c>
      <c r="K2844" s="9">
        <v>5000</v>
      </c>
      <c r="L2844" s="4" t="s">
        <v>4627</v>
      </c>
      <c r="M2844" s="4" t="s">
        <v>4632</v>
      </c>
      <c r="N2844" s="4">
        <f>VLOOKUP(I2844,BaseModelo!$A$2:$E$5075,5)</f>
        <v>6</v>
      </c>
      <c r="P2844" s="15">
        <v>147</v>
      </c>
      <c r="Q2844" s="4">
        <f>VLOOKUP(I2844,BaseModelo!$A$2:$E$5075,3)</f>
        <v>115</v>
      </c>
      <c r="R2844" s="4">
        <f t="shared" si="880"/>
        <v>32283000</v>
      </c>
      <c r="S2844" s="16">
        <f t="shared" si="881"/>
        <v>1.5488027754545735E-4</v>
      </c>
      <c r="T2844" s="4">
        <f t="shared" si="892"/>
        <v>2.1218598023727657E-2</v>
      </c>
      <c r="U2844" s="4">
        <f t="shared" si="893"/>
        <v>2.2767400799182231E-2</v>
      </c>
      <c r="V2844" s="6">
        <f t="shared" si="882"/>
        <v>0</v>
      </c>
      <c r="W2844" s="16" t="str">
        <f t="shared" si="883"/>
        <v/>
      </c>
      <c r="X2844" s="4" t="str">
        <f t="shared" si="894"/>
        <v/>
      </c>
      <c r="Y2844" s="4" t="str">
        <f t="shared" si="884"/>
        <v/>
      </c>
      <c r="Z2844" s="4">
        <f t="shared" si="885"/>
        <v>4853000</v>
      </c>
      <c r="AA2844" s="16">
        <f t="shared" si="886"/>
        <v>1.0302905419328251E-3</v>
      </c>
      <c r="AB2844" s="15">
        <f t="shared" si="895"/>
        <v>0.14114980424479703</v>
      </c>
      <c r="AC2844" s="15">
        <f t="shared" si="896"/>
        <v>0.1514527096641253</v>
      </c>
      <c r="AD2844" s="4">
        <v>164042</v>
      </c>
      <c r="AE2844" s="26">
        <v>1206.8599999999999</v>
      </c>
      <c r="AF2844" s="26">
        <v>1206.8599999999999</v>
      </c>
      <c r="AG2844" s="4">
        <f t="shared" si="897"/>
        <v>1993000</v>
      </c>
      <c r="AH2844" s="16">
        <f t="shared" si="887"/>
        <v>2.5087807325639738E-3</v>
      </c>
      <c r="AI2844" s="15">
        <f t="shared" si="888"/>
        <v>0.34370296036126441</v>
      </c>
      <c r="AJ2844" s="15">
        <f t="shared" si="889"/>
        <v>0.36879076768690416</v>
      </c>
      <c r="AK2844" s="4">
        <f t="shared" si="890"/>
        <v>15073000</v>
      </c>
      <c r="AL2844" s="27">
        <f t="shared" si="891"/>
        <v>3.3171896769057253E-4</v>
      </c>
      <c r="AM2844" s="15">
        <f t="shared" si="898"/>
        <v>4.5445498573608439E-2</v>
      </c>
      <c r="AN2844" s="15">
        <f t="shared" si="899"/>
        <v>7.5523786901022457E-6</v>
      </c>
    </row>
    <row r="2845" spans="1:40" x14ac:dyDescent="0.2">
      <c r="A2845" s="4" t="s">
        <v>4627</v>
      </c>
      <c r="B2845" s="3" t="s">
        <v>8</v>
      </c>
      <c r="C2845" s="6">
        <v>164042</v>
      </c>
      <c r="D2845" s="3" t="s">
        <v>663</v>
      </c>
      <c r="E2845" s="6">
        <v>164047</v>
      </c>
      <c r="F2845" s="3" t="s">
        <v>3668</v>
      </c>
      <c r="G2845" s="8">
        <v>5000</v>
      </c>
      <c r="H2845" s="6">
        <v>137</v>
      </c>
      <c r="I2845" s="6">
        <v>163697</v>
      </c>
      <c r="J2845" s="13">
        <v>45199</v>
      </c>
      <c r="K2845" s="9">
        <v>5000</v>
      </c>
      <c r="L2845" s="4" t="s">
        <v>4627</v>
      </c>
      <c r="M2845" s="4" t="s">
        <v>4632</v>
      </c>
      <c r="N2845" s="4">
        <f>VLOOKUP(I2845,BaseModelo!$A$2:$E$5075,5)</f>
        <v>9</v>
      </c>
      <c r="P2845" s="15">
        <v>147</v>
      </c>
      <c r="Q2845" s="4">
        <f>VLOOKUP(I2845,BaseModelo!$A$2:$E$5075,3)</f>
        <v>147</v>
      </c>
      <c r="R2845" s="4">
        <f t="shared" si="880"/>
        <v>32283000</v>
      </c>
      <c r="S2845" s="16">
        <f t="shared" si="881"/>
        <v>1.5488027754545735E-4</v>
      </c>
      <c r="T2845" s="4">
        <f t="shared" si="892"/>
        <v>2.1218598023727657E-2</v>
      </c>
      <c r="U2845" s="4">
        <f t="shared" si="893"/>
        <v>2.2767400799182231E-2</v>
      </c>
      <c r="V2845" s="6">
        <f t="shared" si="882"/>
        <v>0</v>
      </c>
      <c r="W2845" s="16" t="str">
        <f t="shared" si="883"/>
        <v/>
      </c>
      <c r="X2845" s="4" t="str">
        <f t="shared" si="894"/>
        <v/>
      </c>
      <c r="Y2845" s="4" t="str">
        <f t="shared" si="884"/>
        <v/>
      </c>
      <c r="Z2845" s="4">
        <f t="shared" si="885"/>
        <v>5305000</v>
      </c>
      <c r="AA2845" s="16">
        <f t="shared" si="886"/>
        <v>9.42507068803016E-4</v>
      </c>
      <c r="AB2845" s="15">
        <f t="shared" si="895"/>
        <v>0.12912346842601319</v>
      </c>
      <c r="AC2845" s="15">
        <f t="shared" si="896"/>
        <v>0.13854853911404336</v>
      </c>
      <c r="AD2845" s="4">
        <v>164042</v>
      </c>
      <c r="AE2845" s="26">
        <v>1206.8599999999999</v>
      </c>
      <c r="AF2845" s="26">
        <v>1206.8599999999999</v>
      </c>
      <c r="AG2845" s="4">
        <f t="shared" si="897"/>
        <v>2114000</v>
      </c>
      <c r="AH2845" s="16">
        <f t="shared" si="887"/>
        <v>2.3651844843897824E-3</v>
      </c>
      <c r="AI2845" s="15">
        <f t="shared" si="888"/>
        <v>0.32403027436140019</v>
      </c>
      <c r="AJ2845" s="15">
        <f t="shared" si="889"/>
        <v>0.34768211920529801</v>
      </c>
      <c r="AK2845" s="4">
        <f t="shared" si="890"/>
        <v>15073000</v>
      </c>
      <c r="AL2845" s="27">
        <f t="shared" si="891"/>
        <v>3.3171896769057253E-4</v>
      </c>
      <c r="AM2845" s="15">
        <f t="shared" si="898"/>
        <v>4.5445498573608439E-2</v>
      </c>
      <c r="AN2845" s="15">
        <f t="shared" si="899"/>
        <v>7.5523786901022457E-6</v>
      </c>
    </row>
    <row r="2846" spans="1:40" x14ac:dyDescent="0.2">
      <c r="A2846" s="4" t="s">
        <v>4627</v>
      </c>
      <c r="B2846" s="3" t="s">
        <v>8</v>
      </c>
      <c r="C2846" s="6">
        <v>164042</v>
      </c>
      <c r="D2846" s="3" t="s">
        <v>663</v>
      </c>
      <c r="E2846" s="6">
        <v>164048</v>
      </c>
      <c r="F2846" s="3" t="s">
        <v>3669</v>
      </c>
      <c r="G2846" s="8">
        <v>5000</v>
      </c>
      <c r="H2846" s="6">
        <v>137</v>
      </c>
      <c r="I2846" s="6">
        <v>163577</v>
      </c>
      <c r="J2846" s="13">
        <v>45199</v>
      </c>
      <c r="K2846" s="9">
        <v>5000</v>
      </c>
      <c r="L2846" s="4" t="s">
        <v>4627</v>
      </c>
      <c r="M2846" s="4" t="s">
        <v>4632</v>
      </c>
      <c r="N2846" s="4">
        <f>VLOOKUP(I2846,BaseModelo!$A$2:$E$5075,5)</f>
        <v>6</v>
      </c>
      <c r="P2846" s="15">
        <v>147</v>
      </c>
      <c r="Q2846" s="4">
        <f>VLOOKUP(I2846,BaseModelo!$A$2:$E$5075,3)</f>
        <v>115</v>
      </c>
      <c r="R2846" s="4">
        <f t="shared" si="880"/>
        <v>32283000</v>
      </c>
      <c r="S2846" s="16">
        <f t="shared" si="881"/>
        <v>1.5488027754545735E-4</v>
      </c>
      <c r="T2846" s="4">
        <f t="shared" si="892"/>
        <v>2.1218598023727657E-2</v>
      </c>
      <c r="U2846" s="4">
        <f t="shared" si="893"/>
        <v>2.2767400799182231E-2</v>
      </c>
      <c r="V2846" s="6">
        <f t="shared" si="882"/>
        <v>0</v>
      </c>
      <c r="W2846" s="16" t="str">
        <f t="shared" si="883"/>
        <v/>
      </c>
      <c r="X2846" s="4" t="str">
        <f t="shared" si="894"/>
        <v/>
      </c>
      <c r="Y2846" s="4" t="str">
        <f t="shared" si="884"/>
        <v/>
      </c>
      <c r="Z2846" s="4">
        <f t="shared" si="885"/>
        <v>4853000</v>
      </c>
      <c r="AA2846" s="16">
        <f t="shared" si="886"/>
        <v>1.0302905419328251E-3</v>
      </c>
      <c r="AB2846" s="15">
        <f t="shared" si="895"/>
        <v>0.14114980424479703</v>
      </c>
      <c r="AC2846" s="15">
        <f t="shared" si="896"/>
        <v>0.1514527096641253</v>
      </c>
      <c r="AD2846" s="4">
        <v>164042</v>
      </c>
      <c r="AE2846" s="26">
        <v>1206.8599999999999</v>
      </c>
      <c r="AF2846" s="26">
        <v>1206.8599999999999</v>
      </c>
      <c r="AG2846" s="4">
        <f t="shared" si="897"/>
        <v>1993000</v>
      </c>
      <c r="AH2846" s="16">
        <f t="shared" si="887"/>
        <v>2.5087807325639738E-3</v>
      </c>
      <c r="AI2846" s="15">
        <f t="shared" si="888"/>
        <v>0.34370296036126441</v>
      </c>
      <c r="AJ2846" s="15">
        <f t="shared" si="889"/>
        <v>0.36879076768690416</v>
      </c>
      <c r="AK2846" s="4">
        <f t="shared" si="890"/>
        <v>15073000</v>
      </c>
      <c r="AL2846" s="27">
        <f t="shared" si="891"/>
        <v>3.3171896769057253E-4</v>
      </c>
      <c r="AM2846" s="15">
        <f t="shared" si="898"/>
        <v>4.5445498573608439E-2</v>
      </c>
      <c r="AN2846" s="15">
        <f t="shared" si="899"/>
        <v>7.5523786901022457E-6</v>
      </c>
    </row>
    <row r="2847" spans="1:40" x14ac:dyDescent="0.2">
      <c r="A2847" s="4" t="s">
        <v>4627</v>
      </c>
      <c r="B2847" s="3" t="s">
        <v>8</v>
      </c>
      <c r="C2847" s="6">
        <v>164042</v>
      </c>
      <c r="D2847" s="3" t="s">
        <v>663</v>
      </c>
      <c r="E2847" s="6">
        <v>164049</v>
      </c>
      <c r="F2847" s="3" t="s">
        <v>3670</v>
      </c>
      <c r="G2847" s="8">
        <v>5000</v>
      </c>
      <c r="H2847" s="6">
        <v>137</v>
      </c>
      <c r="I2847" s="6">
        <v>163588</v>
      </c>
      <c r="J2847" s="13">
        <v>45199</v>
      </c>
      <c r="K2847" s="9">
        <v>5000</v>
      </c>
      <c r="L2847" s="4" t="s">
        <v>4627</v>
      </c>
      <c r="M2847" s="4" t="s">
        <v>4632</v>
      </c>
      <c r="N2847" s="4">
        <f>VLOOKUP(I2847,BaseModelo!$A$2:$E$5075,5)</f>
        <v>5</v>
      </c>
      <c r="P2847" s="15">
        <v>147</v>
      </c>
      <c r="Q2847" s="4">
        <f>VLOOKUP(I2847,BaseModelo!$A$2:$E$5075,3)</f>
        <v>110</v>
      </c>
      <c r="R2847" s="4">
        <f t="shared" si="880"/>
        <v>32283000</v>
      </c>
      <c r="S2847" s="16">
        <f t="shared" si="881"/>
        <v>1.5488027754545735E-4</v>
      </c>
      <c r="T2847" s="4">
        <f t="shared" si="892"/>
        <v>2.1218598023727657E-2</v>
      </c>
      <c r="U2847" s="4">
        <f t="shared" si="893"/>
        <v>2.2767400799182231E-2</v>
      </c>
      <c r="V2847" s="6">
        <f t="shared" si="882"/>
        <v>0</v>
      </c>
      <c r="W2847" s="16" t="str">
        <f t="shared" si="883"/>
        <v/>
      </c>
      <c r="X2847" s="4" t="str">
        <f t="shared" si="894"/>
        <v/>
      </c>
      <c r="Y2847" s="4" t="str">
        <f t="shared" si="884"/>
        <v/>
      </c>
      <c r="Z2847" s="4">
        <f t="shared" si="885"/>
        <v>4058000</v>
      </c>
      <c r="AA2847" s="16">
        <f t="shared" si="886"/>
        <v>1.2321340561853129E-3</v>
      </c>
      <c r="AB2847" s="15">
        <f t="shared" si="895"/>
        <v>0.16880236569738785</v>
      </c>
      <c r="AC2847" s="15">
        <f t="shared" si="896"/>
        <v>0.18112370625924099</v>
      </c>
      <c r="AD2847" s="4">
        <v>164042</v>
      </c>
      <c r="AE2847" s="26">
        <v>1206.8599999999999</v>
      </c>
      <c r="AF2847" s="26">
        <v>1206.8599999999999</v>
      </c>
      <c r="AG2847" s="4">
        <f t="shared" si="897"/>
        <v>1768000</v>
      </c>
      <c r="AH2847" s="16">
        <f t="shared" si="887"/>
        <v>2.8280542986425339E-3</v>
      </c>
      <c r="AI2847" s="15">
        <f t="shared" si="888"/>
        <v>0.38744343891402716</v>
      </c>
      <c r="AJ2847" s="15">
        <f t="shared" si="889"/>
        <v>0.41572398190045246</v>
      </c>
      <c r="AK2847" s="4">
        <f t="shared" si="890"/>
        <v>15073000</v>
      </c>
      <c r="AL2847" s="27">
        <f t="shared" si="891"/>
        <v>3.3171896769057253E-4</v>
      </c>
      <c r="AM2847" s="15">
        <f t="shared" si="898"/>
        <v>4.5445498573608439E-2</v>
      </c>
      <c r="AN2847" s="15">
        <f t="shared" si="899"/>
        <v>7.5523786901022457E-6</v>
      </c>
    </row>
    <row r="2848" spans="1:40" x14ac:dyDescent="0.2">
      <c r="A2848" s="4" t="s">
        <v>4628</v>
      </c>
      <c r="B2848" s="2" t="s">
        <v>15</v>
      </c>
      <c r="C2848" s="5">
        <v>164064</v>
      </c>
      <c r="D2848" s="2" t="s">
        <v>662</v>
      </c>
      <c r="E2848" s="5">
        <v>164065</v>
      </c>
      <c r="F2848" s="2" t="s">
        <v>3659</v>
      </c>
      <c r="G2848" s="7">
        <v>10000</v>
      </c>
      <c r="H2848" s="5">
        <v>142</v>
      </c>
      <c r="I2848" s="6">
        <v>163758</v>
      </c>
      <c r="J2848" s="13">
        <v>45199</v>
      </c>
      <c r="K2848" s="9">
        <v>10000</v>
      </c>
      <c r="L2848" s="4" t="s">
        <v>4628</v>
      </c>
      <c r="M2848" s="4" t="s">
        <v>4632</v>
      </c>
      <c r="N2848" s="4">
        <f>VLOOKUP(I2848,BaseModelo!$A$2:$E$5075,5)</f>
        <v>8</v>
      </c>
      <c r="P2848" s="15">
        <v>142.00000000000003</v>
      </c>
      <c r="Q2848" s="4">
        <f>VLOOKUP(I2848,BaseModelo!$A$2:$E$5075,3)</f>
        <v>132</v>
      </c>
      <c r="R2848" s="4">
        <f t="shared" si="880"/>
        <v>32283000</v>
      </c>
      <c r="S2848" s="16">
        <f t="shared" si="881"/>
        <v>3.0976055509091471E-4</v>
      </c>
      <c r="T2848" s="4">
        <f t="shared" si="892"/>
        <v>4.3985998822909891E-2</v>
      </c>
      <c r="U2848" s="4">
        <f t="shared" si="893"/>
        <v>4.3985998822909898E-2</v>
      </c>
      <c r="V2848" s="6">
        <f t="shared" si="882"/>
        <v>0</v>
      </c>
      <c r="W2848" s="16" t="str">
        <f t="shared" si="883"/>
        <v/>
      </c>
      <c r="X2848" s="4" t="str">
        <f t="shared" si="894"/>
        <v/>
      </c>
      <c r="Y2848" s="4" t="str">
        <f t="shared" si="884"/>
        <v/>
      </c>
      <c r="Z2848" s="4">
        <f t="shared" si="885"/>
        <v>5836000</v>
      </c>
      <c r="AA2848" s="16">
        <f t="shared" si="886"/>
        <v>1.7135023989033585E-3</v>
      </c>
      <c r="AB2848" s="15">
        <f t="shared" si="895"/>
        <v>0.2433173406442769</v>
      </c>
      <c r="AC2848" s="15">
        <f t="shared" si="896"/>
        <v>0.24331734064427696</v>
      </c>
      <c r="AD2848" s="4">
        <v>164064</v>
      </c>
      <c r="AE2848" s="26">
        <v>2510.34</v>
      </c>
      <c r="AF2848" s="26">
        <v>2510.34</v>
      </c>
      <c r="AG2848" s="4">
        <f t="shared" si="897"/>
        <v>3421000</v>
      </c>
      <c r="AH2848" s="16">
        <f t="shared" si="887"/>
        <v>2.9231218941829875E-3</v>
      </c>
      <c r="AI2848" s="15">
        <f t="shared" si="888"/>
        <v>0.41508330897398421</v>
      </c>
      <c r="AJ2848" s="15">
        <f t="shared" si="889"/>
        <v>0.41508330897398432</v>
      </c>
      <c r="AK2848" s="4">
        <f t="shared" si="890"/>
        <v>16319000</v>
      </c>
      <c r="AL2848" s="27">
        <f t="shared" si="891"/>
        <v>6.1278264599546543E-4</v>
      </c>
      <c r="AM2848" s="15">
        <f t="shared" si="898"/>
        <v>8.7015135731356094E-2</v>
      </c>
      <c r="AN2848" s="15">
        <f t="shared" si="899"/>
        <v>2.6953856745456156E-5</v>
      </c>
    </row>
    <row r="2849" spans="1:40" x14ac:dyDescent="0.2">
      <c r="A2849" s="4" t="s">
        <v>4628</v>
      </c>
      <c r="B2849" s="3" t="s">
        <v>15</v>
      </c>
      <c r="C2849" s="6">
        <v>164064</v>
      </c>
      <c r="D2849" s="3" t="s">
        <v>662</v>
      </c>
      <c r="E2849" s="6">
        <v>164066</v>
      </c>
      <c r="F2849" s="3" t="s">
        <v>3661</v>
      </c>
      <c r="G2849" s="8">
        <v>10000</v>
      </c>
      <c r="H2849" s="6">
        <v>142</v>
      </c>
      <c r="I2849" s="6">
        <v>163094</v>
      </c>
      <c r="J2849" s="13">
        <v>45199</v>
      </c>
      <c r="K2849" s="9">
        <v>10000</v>
      </c>
      <c r="L2849" s="4" t="s">
        <v>4628</v>
      </c>
      <c r="M2849" s="4" t="s">
        <v>4632</v>
      </c>
      <c r="N2849" s="4">
        <f>VLOOKUP(I2849,BaseModelo!$A$2:$E$5075,5)</f>
        <v>7</v>
      </c>
      <c r="P2849" s="15">
        <v>142.00000000000003</v>
      </c>
      <c r="Q2849" s="4">
        <f>VLOOKUP(I2849,BaseModelo!$A$2:$E$5075,3)</f>
        <v>127</v>
      </c>
      <c r="R2849" s="4">
        <f t="shared" si="880"/>
        <v>32283000</v>
      </c>
      <c r="S2849" s="16">
        <f t="shared" si="881"/>
        <v>3.0976055509091471E-4</v>
      </c>
      <c r="T2849" s="4">
        <f t="shared" si="892"/>
        <v>4.3985998822909891E-2</v>
      </c>
      <c r="U2849" s="4">
        <f t="shared" si="893"/>
        <v>4.3985998822909898E-2</v>
      </c>
      <c r="V2849" s="6">
        <f t="shared" si="882"/>
        <v>0</v>
      </c>
      <c r="W2849" s="16" t="str">
        <f t="shared" si="883"/>
        <v/>
      </c>
      <c r="X2849" s="4" t="str">
        <f t="shared" si="894"/>
        <v/>
      </c>
      <c r="Y2849" s="4" t="str">
        <f t="shared" si="884"/>
        <v/>
      </c>
      <c r="Z2849" s="4">
        <f t="shared" si="885"/>
        <v>4022000</v>
      </c>
      <c r="AA2849" s="16">
        <f t="shared" si="886"/>
        <v>2.4863252113376429E-3</v>
      </c>
      <c r="AB2849" s="15">
        <f t="shared" si="895"/>
        <v>0.35305818000994527</v>
      </c>
      <c r="AC2849" s="15">
        <f t="shared" si="896"/>
        <v>0.35305818000994538</v>
      </c>
      <c r="AD2849" s="4">
        <v>164064</v>
      </c>
      <c r="AE2849" s="26">
        <v>2510.34</v>
      </c>
      <c r="AF2849" s="26">
        <v>2510.34</v>
      </c>
      <c r="AG2849" s="4">
        <f t="shared" si="897"/>
        <v>2184000</v>
      </c>
      <c r="AH2849" s="16">
        <f t="shared" si="887"/>
        <v>4.578754578754579E-3</v>
      </c>
      <c r="AI2849" s="15">
        <f t="shared" si="888"/>
        <v>0.6501831501831502</v>
      </c>
      <c r="AJ2849" s="15">
        <f t="shared" si="889"/>
        <v>0.65018315018315032</v>
      </c>
      <c r="AK2849" s="4">
        <f t="shared" si="890"/>
        <v>16319000</v>
      </c>
      <c r="AL2849" s="27">
        <f t="shared" si="891"/>
        <v>6.1278264599546543E-4</v>
      </c>
      <c r="AM2849" s="15">
        <f t="shared" si="898"/>
        <v>8.7015135731356094E-2</v>
      </c>
      <c r="AN2849" s="15">
        <f t="shared" si="899"/>
        <v>2.6953856745456156E-5</v>
      </c>
    </row>
    <row r="2850" spans="1:40" x14ac:dyDescent="0.2">
      <c r="A2850" s="4" t="s">
        <v>4628</v>
      </c>
      <c r="B2850" s="3" t="s">
        <v>15</v>
      </c>
      <c r="C2850" s="6">
        <v>164064</v>
      </c>
      <c r="D2850" s="3" t="s">
        <v>662</v>
      </c>
      <c r="E2850" s="6">
        <v>164067</v>
      </c>
      <c r="F2850" s="3" t="s">
        <v>3662</v>
      </c>
      <c r="G2850" s="8">
        <v>9000</v>
      </c>
      <c r="H2850" s="6">
        <v>142</v>
      </c>
      <c r="I2850" s="6">
        <v>162432</v>
      </c>
      <c r="J2850" s="13">
        <v>45199</v>
      </c>
      <c r="K2850" s="9">
        <v>9000</v>
      </c>
      <c r="L2850" s="4" t="s">
        <v>4628</v>
      </c>
      <c r="M2850" s="4" t="s">
        <v>4632</v>
      </c>
      <c r="N2850" s="4">
        <f>VLOOKUP(I2850,BaseModelo!$A$2:$E$5075,5)</f>
        <v>6</v>
      </c>
      <c r="P2850" s="15">
        <v>142.00000000000003</v>
      </c>
      <c r="Q2850" s="4">
        <f>VLOOKUP(I2850,BaseModelo!$A$2:$E$5075,3)</f>
        <v>115</v>
      </c>
      <c r="R2850" s="4">
        <f t="shared" si="880"/>
        <v>32283000</v>
      </c>
      <c r="S2850" s="16">
        <f t="shared" si="881"/>
        <v>2.7878449958182325E-4</v>
      </c>
      <c r="T2850" s="4">
        <f t="shared" si="892"/>
        <v>3.9587398940618898E-2</v>
      </c>
      <c r="U2850" s="4">
        <f t="shared" si="893"/>
        <v>3.9587398940618912E-2</v>
      </c>
      <c r="V2850" s="6">
        <f t="shared" si="882"/>
        <v>0</v>
      </c>
      <c r="W2850" s="16" t="str">
        <f t="shared" si="883"/>
        <v/>
      </c>
      <c r="X2850" s="4" t="str">
        <f t="shared" si="894"/>
        <v/>
      </c>
      <c r="Y2850" s="4" t="str">
        <f t="shared" si="884"/>
        <v/>
      </c>
      <c r="Z2850" s="4">
        <f t="shared" si="885"/>
        <v>4853000</v>
      </c>
      <c r="AA2850" s="16">
        <f t="shared" si="886"/>
        <v>1.854522975479085E-3</v>
      </c>
      <c r="AB2850" s="15">
        <f t="shared" si="895"/>
        <v>0.26334226251803006</v>
      </c>
      <c r="AC2850" s="15">
        <f t="shared" si="896"/>
        <v>0.26334226251803011</v>
      </c>
      <c r="AD2850" s="4">
        <v>164064</v>
      </c>
      <c r="AE2850" s="26">
        <v>2255.2800000000002</v>
      </c>
      <c r="AF2850" s="26">
        <v>2255.2800000000002</v>
      </c>
      <c r="AG2850" s="4">
        <f t="shared" si="897"/>
        <v>2735000</v>
      </c>
      <c r="AH2850" s="16">
        <f t="shared" si="887"/>
        <v>3.2906764168190127E-3</v>
      </c>
      <c r="AI2850" s="15">
        <f t="shared" si="888"/>
        <v>0.46727605118829979</v>
      </c>
      <c r="AJ2850" s="15">
        <f t="shared" si="889"/>
        <v>0.4672760511882999</v>
      </c>
      <c r="AK2850" s="4">
        <f t="shared" si="890"/>
        <v>16319000</v>
      </c>
      <c r="AL2850" s="27">
        <f t="shared" si="891"/>
        <v>5.5150438139591883E-4</v>
      </c>
      <c r="AM2850" s="15">
        <f t="shared" si="898"/>
        <v>7.8313622158220478E-2</v>
      </c>
      <c r="AN2850" s="15">
        <f t="shared" si="899"/>
        <v>2.1832623963819486E-5</v>
      </c>
    </row>
    <row r="2851" spans="1:40" x14ac:dyDescent="0.2">
      <c r="A2851" s="4" t="s">
        <v>4628</v>
      </c>
      <c r="B2851" s="3" t="s">
        <v>15</v>
      </c>
      <c r="C2851" s="6">
        <v>164064</v>
      </c>
      <c r="D2851" s="3" t="s">
        <v>662</v>
      </c>
      <c r="E2851" s="6">
        <v>164068</v>
      </c>
      <c r="F2851" s="3" t="s">
        <v>3663</v>
      </c>
      <c r="G2851" s="8">
        <v>10000</v>
      </c>
      <c r="H2851" s="6">
        <v>142</v>
      </c>
      <c r="I2851" s="6">
        <v>162530</v>
      </c>
      <c r="J2851" s="13">
        <v>45199</v>
      </c>
      <c r="K2851" s="9">
        <v>10000</v>
      </c>
      <c r="L2851" s="4" t="s">
        <v>4628</v>
      </c>
      <c r="M2851" s="4" t="s">
        <v>4632</v>
      </c>
      <c r="N2851" s="4">
        <f>VLOOKUP(I2851,BaseModelo!$A$2:$E$5075,5)</f>
        <v>5</v>
      </c>
      <c r="P2851" s="15">
        <v>142.00000000000003</v>
      </c>
      <c r="Q2851" s="4">
        <f>VLOOKUP(I2851,BaseModelo!$A$2:$E$5075,3)</f>
        <v>110</v>
      </c>
      <c r="R2851" s="4">
        <f t="shared" si="880"/>
        <v>32283000</v>
      </c>
      <c r="S2851" s="16">
        <f t="shared" si="881"/>
        <v>3.0976055509091471E-4</v>
      </c>
      <c r="T2851" s="4">
        <f t="shared" si="892"/>
        <v>4.3985998822909891E-2</v>
      </c>
      <c r="U2851" s="4">
        <f t="shared" si="893"/>
        <v>4.3985998822909898E-2</v>
      </c>
      <c r="V2851" s="6">
        <f t="shared" si="882"/>
        <v>0</v>
      </c>
      <c r="W2851" s="16" t="str">
        <f t="shared" si="883"/>
        <v/>
      </c>
      <c r="X2851" s="4" t="str">
        <f t="shared" si="894"/>
        <v/>
      </c>
      <c r="Y2851" s="4" t="str">
        <f t="shared" si="884"/>
        <v/>
      </c>
      <c r="Z2851" s="4">
        <f t="shared" si="885"/>
        <v>4058000</v>
      </c>
      <c r="AA2851" s="16">
        <f t="shared" si="886"/>
        <v>2.4642681123706258E-3</v>
      </c>
      <c r="AB2851" s="15">
        <f t="shared" si="895"/>
        <v>0.34992607195662884</v>
      </c>
      <c r="AC2851" s="15">
        <f t="shared" si="896"/>
        <v>0.34992607195662895</v>
      </c>
      <c r="AD2851" s="4">
        <v>164064</v>
      </c>
      <c r="AE2851" s="26">
        <v>2510.34</v>
      </c>
      <c r="AF2851" s="26">
        <v>2510.34</v>
      </c>
      <c r="AG2851" s="4">
        <f t="shared" si="897"/>
        <v>2193000</v>
      </c>
      <c r="AH2851" s="16">
        <f t="shared" si="887"/>
        <v>4.5599635202918376E-3</v>
      </c>
      <c r="AI2851" s="15">
        <f t="shared" si="888"/>
        <v>0.64751481988144088</v>
      </c>
      <c r="AJ2851" s="15">
        <f t="shared" si="889"/>
        <v>0.64751481988144111</v>
      </c>
      <c r="AK2851" s="4">
        <f t="shared" si="890"/>
        <v>16319000</v>
      </c>
      <c r="AL2851" s="27">
        <f t="shared" si="891"/>
        <v>6.1278264599546543E-4</v>
      </c>
      <c r="AM2851" s="15">
        <f t="shared" si="898"/>
        <v>8.7015135731356094E-2</v>
      </c>
      <c r="AN2851" s="15">
        <f t="shared" si="899"/>
        <v>2.6953856745456156E-5</v>
      </c>
    </row>
    <row r="2852" spans="1:40" x14ac:dyDescent="0.2">
      <c r="A2852" s="4" t="s">
        <v>4628</v>
      </c>
      <c r="B2852" s="3" t="s">
        <v>15</v>
      </c>
      <c r="C2852" s="6">
        <v>164064</v>
      </c>
      <c r="D2852" s="3" t="s">
        <v>662</v>
      </c>
      <c r="E2852" s="6">
        <v>164069</v>
      </c>
      <c r="F2852" s="3" t="s">
        <v>3664</v>
      </c>
      <c r="G2852" s="8">
        <v>10000</v>
      </c>
      <c r="H2852" s="6">
        <v>142</v>
      </c>
      <c r="I2852" s="6">
        <v>162485</v>
      </c>
      <c r="J2852" s="13">
        <v>45199</v>
      </c>
      <c r="K2852" s="9">
        <v>10000</v>
      </c>
      <c r="L2852" s="4" t="s">
        <v>4628</v>
      </c>
      <c r="M2852" s="4" t="s">
        <v>4632</v>
      </c>
      <c r="N2852" s="4">
        <f>VLOOKUP(I2852,BaseModelo!$A$2:$E$5075,5)</f>
        <v>6</v>
      </c>
      <c r="P2852" s="15">
        <v>142.00000000000003</v>
      </c>
      <c r="Q2852" s="4">
        <f>VLOOKUP(I2852,BaseModelo!$A$2:$E$5075,3)</f>
        <v>115</v>
      </c>
      <c r="R2852" s="4">
        <f t="shared" si="880"/>
        <v>32283000</v>
      </c>
      <c r="S2852" s="16">
        <f t="shared" si="881"/>
        <v>3.0976055509091471E-4</v>
      </c>
      <c r="T2852" s="4">
        <f t="shared" si="892"/>
        <v>4.3985998822909891E-2</v>
      </c>
      <c r="U2852" s="4">
        <f t="shared" si="893"/>
        <v>4.3985998822909898E-2</v>
      </c>
      <c r="V2852" s="6">
        <f t="shared" si="882"/>
        <v>0</v>
      </c>
      <c r="W2852" s="16" t="str">
        <f t="shared" si="883"/>
        <v/>
      </c>
      <c r="X2852" s="4" t="str">
        <f t="shared" si="894"/>
        <v/>
      </c>
      <c r="Y2852" s="4" t="str">
        <f t="shared" si="884"/>
        <v/>
      </c>
      <c r="Z2852" s="4">
        <f t="shared" si="885"/>
        <v>4853000</v>
      </c>
      <c r="AA2852" s="16">
        <f t="shared" si="886"/>
        <v>2.0605810838656502E-3</v>
      </c>
      <c r="AB2852" s="15">
        <f t="shared" si="895"/>
        <v>0.29260251390892233</v>
      </c>
      <c r="AC2852" s="15">
        <f t="shared" si="896"/>
        <v>0.29260251390892239</v>
      </c>
      <c r="AD2852" s="4">
        <v>164064</v>
      </c>
      <c r="AE2852" s="26">
        <v>2510.34</v>
      </c>
      <c r="AF2852" s="26">
        <v>2510.34</v>
      </c>
      <c r="AG2852" s="4">
        <f t="shared" si="897"/>
        <v>2735000</v>
      </c>
      <c r="AH2852" s="16">
        <f t="shared" si="887"/>
        <v>3.6563071297989031E-3</v>
      </c>
      <c r="AI2852" s="15">
        <f t="shared" si="888"/>
        <v>0.51919561243144419</v>
      </c>
      <c r="AJ2852" s="15">
        <f t="shared" si="889"/>
        <v>0.5191956124314443</v>
      </c>
      <c r="AK2852" s="4">
        <f t="shared" si="890"/>
        <v>16319000</v>
      </c>
      <c r="AL2852" s="27">
        <f t="shared" si="891"/>
        <v>6.1278264599546543E-4</v>
      </c>
      <c r="AM2852" s="15">
        <f t="shared" si="898"/>
        <v>8.7015135731356094E-2</v>
      </c>
      <c r="AN2852" s="15">
        <f t="shared" si="899"/>
        <v>2.6953856745456156E-5</v>
      </c>
    </row>
    <row r="2853" spans="1:40" x14ac:dyDescent="0.2">
      <c r="A2853" s="4" t="s">
        <v>4627</v>
      </c>
      <c r="B2853" s="3" t="s">
        <v>5</v>
      </c>
      <c r="C2853" s="6">
        <v>164190</v>
      </c>
      <c r="D2853" s="3" t="s">
        <v>434</v>
      </c>
      <c r="E2853" s="6">
        <v>164199</v>
      </c>
      <c r="F2853" s="3" t="s">
        <v>3671</v>
      </c>
      <c r="G2853" s="8">
        <v>7000</v>
      </c>
      <c r="H2853" s="6">
        <v>142</v>
      </c>
      <c r="I2853" s="6">
        <v>163983</v>
      </c>
      <c r="J2853" s="13">
        <v>45199</v>
      </c>
      <c r="K2853" s="9">
        <v>3103.1568127869391</v>
      </c>
      <c r="L2853" s="4" t="s">
        <v>4627</v>
      </c>
      <c r="M2853" s="4" t="s">
        <v>4632</v>
      </c>
      <c r="N2853" s="4">
        <f>VLOOKUP(I2853,BaseModelo!$A$2:$E$5075,5)</f>
        <v>5</v>
      </c>
      <c r="P2853" s="15">
        <v>142.00000000000003</v>
      </c>
      <c r="Q2853" s="4">
        <f>VLOOKUP(I2853,BaseModelo!$A$2:$E$5075,3)</f>
        <v>110</v>
      </c>
      <c r="R2853" s="4">
        <f t="shared" si="880"/>
        <v>32283000</v>
      </c>
      <c r="S2853" s="16">
        <f t="shared" si="881"/>
        <v>2.168323885636403E-4</v>
      </c>
      <c r="T2853" s="4">
        <f t="shared" si="892"/>
        <v>3.0790199176036922E-2</v>
      </c>
      <c r="U2853" s="4">
        <f t="shared" si="893"/>
        <v>3.0790199176036929E-2</v>
      </c>
      <c r="V2853" s="6">
        <f t="shared" si="882"/>
        <v>0</v>
      </c>
      <c r="W2853" s="16" t="str">
        <f t="shared" si="883"/>
        <v/>
      </c>
      <c r="X2853" s="4" t="str">
        <f t="shared" si="894"/>
        <v/>
      </c>
      <c r="Y2853" s="4" t="str">
        <f t="shared" si="884"/>
        <v/>
      </c>
      <c r="Z2853" s="4">
        <f t="shared" si="885"/>
        <v>4058000</v>
      </c>
      <c r="AA2853" s="16">
        <f t="shared" si="886"/>
        <v>1.7249876786594382E-3</v>
      </c>
      <c r="AB2853" s="15">
        <f t="shared" si="895"/>
        <v>0.24494825036964021</v>
      </c>
      <c r="AC2853" s="15">
        <f t="shared" si="896"/>
        <v>0.24494825036964027</v>
      </c>
      <c r="AD2853" s="4">
        <v>164190</v>
      </c>
      <c r="AE2853" s="26">
        <v>1758.65</v>
      </c>
      <c r="AF2853" s="26">
        <v>1715.5505356060607</v>
      </c>
      <c r="AG2853" s="4">
        <f t="shared" si="897"/>
        <v>1768000</v>
      </c>
      <c r="AH2853" s="16">
        <f t="shared" si="887"/>
        <v>3.9592760180995473E-3</v>
      </c>
      <c r="AI2853" s="15">
        <f t="shared" si="888"/>
        <v>0.56221719457013575</v>
      </c>
      <c r="AJ2853" s="15">
        <f t="shared" si="889"/>
        <v>0.56221719457013586</v>
      </c>
      <c r="AK2853" s="4">
        <f t="shared" si="890"/>
        <v>15073000</v>
      </c>
      <c r="AL2853" s="27">
        <f t="shared" si="891"/>
        <v>4.6440655476680156E-4</v>
      </c>
      <c r="AM2853" s="15">
        <f t="shared" si="898"/>
        <v>6.5945730776885828E-2</v>
      </c>
      <c r="AN2853" s="15">
        <f t="shared" si="899"/>
        <v>1.4299170319926922E-5</v>
      </c>
    </row>
    <row r="2854" spans="1:40" x14ac:dyDescent="0.2">
      <c r="A2854" s="4" t="s">
        <v>4627</v>
      </c>
      <c r="B2854" s="3" t="s">
        <v>5</v>
      </c>
      <c r="C2854" s="6">
        <v>164190</v>
      </c>
      <c r="D2854" s="3" t="s">
        <v>434</v>
      </c>
      <c r="E2854" s="6">
        <v>164229</v>
      </c>
      <c r="F2854" s="3" t="s">
        <v>3672</v>
      </c>
      <c r="G2854" s="8">
        <v>7000</v>
      </c>
      <c r="H2854" s="6">
        <v>142</v>
      </c>
      <c r="I2854" s="6">
        <v>163970</v>
      </c>
      <c r="J2854" s="13">
        <v>45199</v>
      </c>
      <c r="K2854" s="9">
        <v>3103.1568127869391</v>
      </c>
      <c r="L2854" s="4" t="s">
        <v>4627</v>
      </c>
      <c r="M2854" s="4" t="s">
        <v>4632</v>
      </c>
      <c r="N2854" s="4">
        <f>VLOOKUP(I2854,BaseModelo!$A$2:$E$5075,5)</f>
        <v>10</v>
      </c>
      <c r="P2854" s="15">
        <v>142.00000000000003</v>
      </c>
      <c r="Q2854" s="4">
        <f>VLOOKUP(I2854,BaseModelo!$A$2:$E$5075,3)</f>
        <v>0</v>
      </c>
      <c r="R2854" s="4">
        <f t="shared" si="880"/>
        <v>32283000</v>
      </c>
      <c r="S2854" s="16">
        <f t="shared" si="881"/>
        <v>2.168323885636403E-4</v>
      </c>
      <c r="T2854" s="4">
        <f t="shared" si="892"/>
        <v>3.0790199176036922E-2</v>
      </c>
      <c r="U2854" s="4">
        <f t="shared" si="893"/>
        <v>3.0790199176036929E-2</v>
      </c>
      <c r="V2854" s="6">
        <f t="shared" si="882"/>
        <v>0</v>
      </c>
      <c r="W2854" s="16" t="str">
        <f t="shared" si="883"/>
        <v/>
      </c>
      <c r="X2854" s="4" t="str">
        <f t="shared" si="894"/>
        <v/>
      </c>
      <c r="Y2854" s="4" t="str">
        <f t="shared" si="884"/>
        <v/>
      </c>
      <c r="Z2854" s="4">
        <f t="shared" si="885"/>
        <v>4121000</v>
      </c>
      <c r="AA2854" s="16">
        <f t="shared" si="886"/>
        <v>1.6986168405726766E-3</v>
      </c>
      <c r="AB2854" s="15">
        <f t="shared" si="895"/>
        <v>0.24120359136132008</v>
      </c>
      <c r="AC2854" s="15">
        <f t="shared" si="896"/>
        <v>0.24120359136132014</v>
      </c>
      <c r="AD2854" s="4">
        <v>164190</v>
      </c>
      <c r="AE2854" s="26">
        <v>1758.65</v>
      </c>
      <c r="AF2854" s="26">
        <v>1715.5505356060607</v>
      </c>
      <c r="AG2854" s="4">
        <f t="shared" si="897"/>
        <v>2105000</v>
      </c>
      <c r="AH2854" s="16">
        <f t="shared" si="887"/>
        <v>3.3254156769596198E-3</v>
      </c>
      <c r="AI2854" s="15">
        <f t="shared" si="888"/>
        <v>0.47220902612826604</v>
      </c>
      <c r="AJ2854" s="15">
        <f t="shared" si="889"/>
        <v>0.4722090261282661</v>
      </c>
      <c r="AK2854" s="4">
        <f t="shared" si="890"/>
        <v>15073000</v>
      </c>
      <c r="AL2854" s="27">
        <f t="shared" si="891"/>
        <v>4.6440655476680156E-4</v>
      </c>
      <c r="AM2854" s="15">
        <f t="shared" si="898"/>
        <v>6.5945730776885828E-2</v>
      </c>
      <c r="AN2854" s="15">
        <f t="shared" si="899"/>
        <v>1.4299170319926922E-5</v>
      </c>
    </row>
    <row r="2855" spans="1:40" x14ac:dyDescent="0.2">
      <c r="A2855" s="4" t="s">
        <v>4627</v>
      </c>
      <c r="B2855" s="3" t="s">
        <v>10</v>
      </c>
      <c r="C2855" s="6">
        <v>164216</v>
      </c>
      <c r="D2855" s="3" t="s">
        <v>169</v>
      </c>
      <c r="E2855" s="6">
        <v>164236</v>
      </c>
      <c r="F2855" s="3" t="s">
        <v>3673</v>
      </c>
      <c r="G2855" s="8">
        <v>10000</v>
      </c>
      <c r="H2855" s="6">
        <v>142</v>
      </c>
      <c r="I2855" s="6">
        <v>164118</v>
      </c>
      <c r="J2855" s="13">
        <v>45199</v>
      </c>
      <c r="K2855" s="9">
        <v>10000</v>
      </c>
      <c r="L2855" s="4" t="s">
        <v>4627</v>
      </c>
      <c r="M2855" s="4" t="s">
        <v>4632</v>
      </c>
      <c r="N2855" s="4">
        <f>VLOOKUP(I2855,BaseModelo!$A$2:$E$5075,5)</f>
        <v>9</v>
      </c>
      <c r="P2855" s="15">
        <v>142.00000000000003</v>
      </c>
      <c r="Q2855" s="4">
        <f>VLOOKUP(I2855,BaseModelo!$A$2:$E$5075,3)</f>
        <v>147</v>
      </c>
      <c r="R2855" s="4">
        <f t="shared" si="880"/>
        <v>32283000</v>
      </c>
      <c r="S2855" s="16">
        <f t="shared" si="881"/>
        <v>3.0976055509091471E-4</v>
      </c>
      <c r="T2855" s="4">
        <f t="shared" si="892"/>
        <v>4.3985998822909891E-2</v>
      </c>
      <c r="U2855" s="4">
        <f t="shared" si="893"/>
        <v>4.3985998822909898E-2</v>
      </c>
      <c r="V2855" s="6">
        <f t="shared" si="882"/>
        <v>0</v>
      </c>
      <c r="W2855" s="16" t="str">
        <f t="shared" si="883"/>
        <v/>
      </c>
      <c r="X2855" s="4" t="str">
        <f t="shared" si="894"/>
        <v/>
      </c>
      <c r="Y2855" s="4" t="str">
        <f t="shared" si="884"/>
        <v/>
      </c>
      <c r="Z2855" s="4">
        <f t="shared" si="885"/>
        <v>5305000</v>
      </c>
      <c r="AA2855" s="16">
        <f t="shared" si="886"/>
        <v>1.885014137606032E-3</v>
      </c>
      <c r="AB2855" s="15">
        <f t="shared" si="895"/>
        <v>0.26767200754005654</v>
      </c>
      <c r="AC2855" s="15">
        <f t="shared" si="896"/>
        <v>0.2676720075400566</v>
      </c>
      <c r="AD2855" s="4">
        <v>164216</v>
      </c>
      <c r="AE2855" s="26">
        <v>2510.34</v>
      </c>
      <c r="AF2855" s="26">
        <v>2510.34</v>
      </c>
      <c r="AG2855" s="4">
        <f t="shared" si="897"/>
        <v>2114000</v>
      </c>
      <c r="AH2855" s="16">
        <f t="shared" si="887"/>
        <v>4.7303689687795648E-3</v>
      </c>
      <c r="AI2855" s="15">
        <f t="shared" si="888"/>
        <v>0.67171239356669821</v>
      </c>
      <c r="AJ2855" s="15">
        <f t="shared" si="889"/>
        <v>0.67171239356669832</v>
      </c>
      <c r="AK2855" s="4">
        <f t="shared" si="890"/>
        <v>15073000</v>
      </c>
      <c r="AL2855" s="27">
        <f t="shared" si="891"/>
        <v>6.6343793538114506E-4</v>
      </c>
      <c r="AM2855" s="15">
        <f t="shared" si="898"/>
        <v>9.4208186824122603E-2</v>
      </c>
      <c r="AN2855" s="15">
        <f t="shared" si="899"/>
        <v>2.918198024474882E-5</v>
      </c>
    </row>
    <row r="2856" spans="1:40" x14ac:dyDescent="0.2">
      <c r="A2856" s="4" t="s">
        <v>4627</v>
      </c>
      <c r="B2856" s="3" t="s">
        <v>9</v>
      </c>
      <c r="C2856" s="6">
        <v>164259</v>
      </c>
      <c r="D2856" s="3" t="s">
        <v>88</v>
      </c>
      <c r="E2856" s="6">
        <v>164954</v>
      </c>
      <c r="F2856" s="3" t="s">
        <v>3717</v>
      </c>
      <c r="G2856" s="8">
        <v>5000</v>
      </c>
      <c r="H2856" s="6">
        <v>147</v>
      </c>
      <c r="I2856" s="6">
        <v>164268</v>
      </c>
      <c r="J2856" s="13">
        <v>45199</v>
      </c>
      <c r="K2856" s="9">
        <v>5000</v>
      </c>
      <c r="L2856" s="4" t="s">
        <v>4627</v>
      </c>
      <c r="M2856" s="4" t="s">
        <v>4632</v>
      </c>
      <c r="N2856" s="4">
        <f>VLOOKUP(I2856,BaseModelo!$A$2:$E$5075,5)</f>
        <v>1</v>
      </c>
      <c r="P2856" s="15">
        <v>147</v>
      </c>
      <c r="Q2856" s="4">
        <f>VLOOKUP(I2856,BaseModelo!$A$2:$E$5075,3)</f>
        <v>90</v>
      </c>
      <c r="R2856" s="4">
        <f t="shared" si="880"/>
        <v>32283000</v>
      </c>
      <c r="S2856" s="16">
        <f t="shared" si="881"/>
        <v>1.5488027754545735E-4</v>
      </c>
      <c r="T2856" s="4">
        <f t="shared" si="892"/>
        <v>2.2767400799182231E-2</v>
      </c>
      <c r="U2856" s="4">
        <f t="shared" si="893"/>
        <v>2.2767400799182231E-2</v>
      </c>
      <c r="V2856" s="6">
        <f t="shared" si="882"/>
        <v>0</v>
      </c>
      <c r="W2856" s="16" t="str">
        <f t="shared" si="883"/>
        <v/>
      </c>
      <c r="X2856" s="4" t="str">
        <f t="shared" si="894"/>
        <v/>
      </c>
      <c r="Y2856" s="4" t="str">
        <f t="shared" si="884"/>
        <v/>
      </c>
      <c r="Z2856" s="4">
        <f t="shared" si="885"/>
        <v>771000</v>
      </c>
      <c r="AA2856" s="16">
        <f t="shared" si="886"/>
        <v>6.4850843060959796E-3</v>
      </c>
      <c r="AB2856" s="15">
        <f t="shared" si="895"/>
        <v>0.953307392996109</v>
      </c>
      <c r="AC2856" s="15">
        <f t="shared" si="896"/>
        <v>0.953307392996109</v>
      </c>
      <c r="AD2856" s="4">
        <v>164259</v>
      </c>
      <c r="AE2856" s="26">
        <v>1303.3399999999999</v>
      </c>
      <c r="AF2856" s="26">
        <v>1303.3399999999999</v>
      </c>
      <c r="AG2856" s="4">
        <f t="shared" si="897"/>
        <v>681000</v>
      </c>
      <c r="AH2856" s="16">
        <f t="shared" si="887"/>
        <v>7.3421439060205578E-3</v>
      </c>
      <c r="AI2856" s="15">
        <f t="shared" si="888"/>
        <v>1.079295154185022</v>
      </c>
      <c r="AJ2856" s="15">
        <f t="shared" si="889"/>
        <v>1.079295154185022</v>
      </c>
      <c r="AK2856" s="4">
        <f t="shared" si="890"/>
        <v>15073000</v>
      </c>
      <c r="AL2856" s="27">
        <f t="shared" si="891"/>
        <v>3.3171896769057253E-4</v>
      </c>
      <c r="AM2856" s="15">
        <f t="shared" si="898"/>
        <v>4.8762688250514163E-2</v>
      </c>
      <c r="AN2856" s="15">
        <f t="shared" si="899"/>
        <v>7.5523786901022457E-6</v>
      </c>
    </row>
    <row r="2857" spans="1:40" x14ac:dyDescent="0.2">
      <c r="A2857" s="4" t="s">
        <v>4628</v>
      </c>
      <c r="B2857" s="2" t="s">
        <v>15</v>
      </c>
      <c r="C2857" s="5">
        <v>164318</v>
      </c>
      <c r="D2857" s="2" t="s">
        <v>665</v>
      </c>
      <c r="E2857" s="5">
        <v>164319</v>
      </c>
      <c r="F2857" s="2" t="s">
        <v>3678</v>
      </c>
      <c r="G2857" s="7">
        <v>10000</v>
      </c>
      <c r="H2857" s="5">
        <v>85</v>
      </c>
      <c r="I2857" s="6">
        <v>163489</v>
      </c>
      <c r="J2857" s="13">
        <v>45199</v>
      </c>
      <c r="K2857" s="9">
        <v>10000</v>
      </c>
      <c r="L2857" s="4" t="s">
        <v>4628</v>
      </c>
      <c r="M2857" s="4" t="s">
        <v>4632</v>
      </c>
      <c r="N2857" s="4">
        <f>VLOOKUP(I2857,BaseModelo!$A$2:$E$5075,5)</f>
        <v>7</v>
      </c>
      <c r="P2857" s="15">
        <v>142.00000000000003</v>
      </c>
      <c r="Q2857" s="4">
        <f>VLOOKUP(I2857,BaseModelo!$A$2:$E$5075,3)</f>
        <v>127</v>
      </c>
      <c r="R2857" s="4">
        <f t="shared" si="880"/>
        <v>32283000</v>
      </c>
      <c r="S2857" s="16">
        <f t="shared" si="881"/>
        <v>3.0976055509091471E-4</v>
      </c>
      <c r="T2857" s="4">
        <f t="shared" si="892"/>
        <v>2.6329647182727751E-2</v>
      </c>
      <c r="U2857" s="4">
        <f t="shared" si="893"/>
        <v>4.3985998822909898E-2</v>
      </c>
      <c r="V2857" s="6">
        <f t="shared" si="882"/>
        <v>0</v>
      </c>
      <c r="W2857" s="16" t="str">
        <f t="shared" si="883"/>
        <v/>
      </c>
      <c r="X2857" s="4" t="str">
        <f t="shared" si="894"/>
        <v/>
      </c>
      <c r="Y2857" s="4" t="str">
        <f t="shared" si="884"/>
        <v/>
      </c>
      <c r="Z2857" s="4">
        <f t="shared" si="885"/>
        <v>4022000</v>
      </c>
      <c r="AA2857" s="16">
        <f t="shared" si="886"/>
        <v>2.4863252113376429E-3</v>
      </c>
      <c r="AB2857" s="15">
        <f t="shared" si="895"/>
        <v>0.21133764296369964</v>
      </c>
      <c r="AC2857" s="15">
        <f t="shared" si="896"/>
        <v>0.35305818000994538</v>
      </c>
      <c r="AD2857" s="4">
        <v>164318</v>
      </c>
      <c r="AE2857" s="26">
        <v>1462.14</v>
      </c>
      <c r="AF2857" s="26">
        <v>1462.14</v>
      </c>
      <c r="AG2857" s="4">
        <f t="shared" si="897"/>
        <v>2184000</v>
      </c>
      <c r="AH2857" s="16">
        <f t="shared" si="887"/>
        <v>4.578754578754579E-3</v>
      </c>
      <c r="AI2857" s="15">
        <f t="shared" si="888"/>
        <v>0.3891941391941392</v>
      </c>
      <c r="AJ2857" s="15">
        <f t="shared" si="889"/>
        <v>0.65018315018315032</v>
      </c>
      <c r="AK2857" s="4">
        <f t="shared" si="890"/>
        <v>16319000</v>
      </c>
      <c r="AL2857" s="27">
        <f t="shared" si="891"/>
        <v>6.1278264599546543E-4</v>
      </c>
      <c r="AM2857" s="15">
        <f t="shared" si="898"/>
        <v>5.2086524909614559E-2</v>
      </c>
      <c r="AN2857" s="15">
        <f t="shared" si="899"/>
        <v>2.6953856745456156E-5</v>
      </c>
    </row>
    <row r="2858" spans="1:40" x14ac:dyDescent="0.2">
      <c r="A2858" s="4" t="s">
        <v>4628</v>
      </c>
      <c r="B2858" s="3" t="s">
        <v>15</v>
      </c>
      <c r="C2858" s="6">
        <v>164318</v>
      </c>
      <c r="D2858" s="3" t="s">
        <v>665</v>
      </c>
      <c r="E2858" s="6">
        <v>164320</v>
      </c>
      <c r="F2858" s="3" t="s">
        <v>3680</v>
      </c>
      <c r="G2858" s="8">
        <v>13000</v>
      </c>
      <c r="H2858" s="6">
        <v>95</v>
      </c>
      <c r="I2858" s="6">
        <v>163488</v>
      </c>
      <c r="J2858" s="13">
        <v>45199</v>
      </c>
      <c r="K2858" s="9">
        <v>13000</v>
      </c>
      <c r="L2858" s="4" t="s">
        <v>4628</v>
      </c>
      <c r="M2858" s="4" t="s">
        <v>4632</v>
      </c>
      <c r="N2858" s="4">
        <f>VLOOKUP(I2858,BaseModelo!$A$2:$E$5075,5)</f>
        <v>8</v>
      </c>
      <c r="P2858" s="15">
        <v>132</v>
      </c>
      <c r="Q2858" s="4">
        <f>VLOOKUP(I2858,BaseModelo!$A$2:$E$5075,3)</f>
        <v>132</v>
      </c>
      <c r="R2858" s="4">
        <f t="shared" si="880"/>
        <v>32283000</v>
      </c>
      <c r="S2858" s="16">
        <f t="shared" si="881"/>
        <v>4.0268872161818914E-4</v>
      </c>
      <c r="T2858" s="4">
        <f t="shared" si="892"/>
        <v>3.8255428553727967E-2</v>
      </c>
      <c r="U2858" s="4">
        <f t="shared" si="893"/>
        <v>5.3154911253600966E-2</v>
      </c>
      <c r="V2858" s="6">
        <f t="shared" si="882"/>
        <v>0</v>
      </c>
      <c r="W2858" s="16" t="str">
        <f t="shared" si="883"/>
        <v/>
      </c>
      <c r="X2858" s="4" t="str">
        <f t="shared" si="894"/>
        <v/>
      </c>
      <c r="Y2858" s="4" t="str">
        <f t="shared" si="884"/>
        <v/>
      </c>
      <c r="Z2858" s="4">
        <f t="shared" si="885"/>
        <v>5836000</v>
      </c>
      <c r="AA2858" s="16">
        <f t="shared" si="886"/>
        <v>2.2275531185743662E-3</v>
      </c>
      <c r="AB2858" s="15">
        <f t="shared" si="895"/>
        <v>0.21161754626456478</v>
      </c>
      <c r="AC2858" s="15">
        <f t="shared" si="896"/>
        <v>0.29403701165181634</v>
      </c>
      <c r="AD2858" s="4">
        <v>164318</v>
      </c>
      <c r="AE2858" s="26">
        <v>2130.91</v>
      </c>
      <c r="AF2858" s="26">
        <v>2130.91</v>
      </c>
      <c r="AG2858" s="4">
        <f t="shared" si="897"/>
        <v>3421000</v>
      </c>
      <c r="AH2858" s="16">
        <f t="shared" si="887"/>
        <v>3.8000584624378838E-3</v>
      </c>
      <c r="AI2858" s="15">
        <f t="shared" si="888"/>
        <v>0.36100555393159894</v>
      </c>
      <c r="AJ2858" s="15">
        <f t="shared" si="889"/>
        <v>0.50160771704180063</v>
      </c>
      <c r="AK2858" s="4">
        <f t="shared" si="890"/>
        <v>16319000</v>
      </c>
      <c r="AL2858" s="27">
        <f t="shared" si="891"/>
        <v>7.96617439794105E-4</v>
      </c>
      <c r="AM2858" s="15">
        <f t="shared" si="898"/>
        <v>7.5678656780439973E-2</v>
      </c>
      <c r="AN2858" s="15">
        <f t="shared" si="899"/>
        <v>4.2344129315326459E-5</v>
      </c>
    </row>
    <row r="2859" spans="1:40" x14ac:dyDescent="0.2">
      <c r="A2859" s="4" t="s">
        <v>4628</v>
      </c>
      <c r="B2859" s="3" t="s">
        <v>15</v>
      </c>
      <c r="C2859" s="6">
        <v>164318</v>
      </c>
      <c r="D2859" s="3" t="s">
        <v>665</v>
      </c>
      <c r="E2859" s="6">
        <v>164321</v>
      </c>
      <c r="F2859" s="3" t="s">
        <v>3681</v>
      </c>
      <c r="G2859" s="8">
        <v>10000</v>
      </c>
      <c r="H2859" s="6">
        <v>90</v>
      </c>
      <c r="I2859" s="6">
        <v>163486</v>
      </c>
      <c r="J2859" s="13">
        <v>45199</v>
      </c>
      <c r="K2859" s="9">
        <v>10000</v>
      </c>
      <c r="L2859" s="4" t="s">
        <v>4628</v>
      </c>
      <c r="M2859" s="4" t="s">
        <v>4632</v>
      </c>
      <c r="N2859" s="4">
        <f>VLOOKUP(I2859,BaseModelo!$A$2:$E$5075,5)</f>
        <v>8</v>
      </c>
      <c r="P2859" s="15">
        <v>142.00000000000003</v>
      </c>
      <c r="Q2859" s="4">
        <f>VLOOKUP(I2859,BaseModelo!$A$2:$E$5075,3)</f>
        <v>132</v>
      </c>
      <c r="R2859" s="4">
        <f t="shared" si="880"/>
        <v>32283000</v>
      </c>
      <c r="S2859" s="16">
        <f t="shared" si="881"/>
        <v>3.0976055509091471E-4</v>
      </c>
      <c r="T2859" s="4">
        <f t="shared" si="892"/>
        <v>2.7878449958182325E-2</v>
      </c>
      <c r="U2859" s="4">
        <f t="shared" si="893"/>
        <v>4.3985998822909898E-2</v>
      </c>
      <c r="V2859" s="6">
        <f t="shared" si="882"/>
        <v>0</v>
      </c>
      <c r="W2859" s="16" t="str">
        <f t="shared" si="883"/>
        <v/>
      </c>
      <c r="X2859" s="4" t="str">
        <f t="shared" si="894"/>
        <v/>
      </c>
      <c r="Y2859" s="4" t="str">
        <f t="shared" si="884"/>
        <v/>
      </c>
      <c r="Z2859" s="4">
        <f t="shared" si="885"/>
        <v>5836000</v>
      </c>
      <c r="AA2859" s="16">
        <f t="shared" si="886"/>
        <v>1.7135023989033585E-3</v>
      </c>
      <c r="AB2859" s="15">
        <f t="shared" si="895"/>
        <v>0.15421521590130227</v>
      </c>
      <c r="AC2859" s="15">
        <f t="shared" si="896"/>
        <v>0.24331734064427696</v>
      </c>
      <c r="AD2859" s="4">
        <v>164318</v>
      </c>
      <c r="AE2859" s="26">
        <v>1544.8</v>
      </c>
      <c r="AF2859" s="26">
        <v>1544.8</v>
      </c>
      <c r="AG2859" s="4">
        <f t="shared" si="897"/>
        <v>3421000</v>
      </c>
      <c r="AH2859" s="16">
        <f t="shared" si="887"/>
        <v>2.9231218941829875E-3</v>
      </c>
      <c r="AI2859" s="15">
        <f t="shared" si="888"/>
        <v>0.26308097047646889</v>
      </c>
      <c r="AJ2859" s="15">
        <f t="shared" si="889"/>
        <v>0.41508330897398432</v>
      </c>
      <c r="AK2859" s="4">
        <f t="shared" si="890"/>
        <v>16319000</v>
      </c>
      <c r="AL2859" s="27">
        <f t="shared" si="891"/>
        <v>6.1278264599546543E-4</v>
      </c>
      <c r="AM2859" s="15">
        <f t="shared" si="898"/>
        <v>5.515043813959189E-2</v>
      </c>
      <c r="AN2859" s="15">
        <f t="shared" si="899"/>
        <v>2.6953856745456156E-5</v>
      </c>
    </row>
    <row r="2860" spans="1:40" x14ac:dyDescent="0.2">
      <c r="A2860" s="4" t="s">
        <v>4628</v>
      </c>
      <c r="B2860" s="3" t="s">
        <v>15</v>
      </c>
      <c r="C2860" s="6">
        <v>164318</v>
      </c>
      <c r="D2860" s="3" t="s">
        <v>665</v>
      </c>
      <c r="E2860" s="6">
        <v>164322</v>
      </c>
      <c r="F2860" s="3" t="s">
        <v>3682</v>
      </c>
      <c r="G2860" s="8">
        <v>5000</v>
      </c>
      <c r="H2860" s="6">
        <v>95</v>
      </c>
      <c r="I2860" s="6">
        <v>163491</v>
      </c>
      <c r="J2860" s="13">
        <v>45199</v>
      </c>
      <c r="K2860" s="9">
        <v>5000</v>
      </c>
      <c r="L2860" s="4" t="s">
        <v>4628</v>
      </c>
      <c r="M2860" s="4" t="s">
        <v>4632</v>
      </c>
      <c r="N2860" s="4">
        <f>VLOOKUP(I2860,BaseModelo!$A$2:$E$5075,5)</f>
        <v>10</v>
      </c>
      <c r="P2860" s="15">
        <v>147</v>
      </c>
      <c r="Q2860" s="4">
        <f>VLOOKUP(I2860,BaseModelo!$A$2:$E$5075,3)</f>
        <v>0</v>
      </c>
      <c r="R2860" s="4">
        <f t="shared" si="880"/>
        <v>32283000</v>
      </c>
      <c r="S2860" s="16">
        <f t="shared" si="881"/>
        <v>1.5488027754545735E-4</v>
      </c>
      <c r="T2860" s="4">
        <f t="shared" si="892"/>
        <v>1.4713626366818449E-2</v>
      </c>
      <c r="U2860" s="4">
        <f t="shared" si="893"/>
        <v>2.2767400799182231E-2</v>
      </c>
      <c r="V2860" s="6">
        <f t="shared" si="882"/>
        <v>0</v>
      </c>
      <c r="W2860" s="16" t="str">
        <f t="shared" si="883"/>
        <v/>
      </c>
      <c r="X2860" s="4" t="str">
        <f t="shared" si="894"/>
        <v/>
      </c>
      <c r="Y2860" s="4" t="str">
        <f t="shared" si="884"/>
        <v/>
      </c>
      <c r="Z2860" s="4">
        <f t="shared" si="885"/>
        <v>4121000</v>
      </c>
      <c r="AA2860" s="16">
        <f t="shared" si="886"/>
        <v>1.2132977432661976E-3</v>
      </c>
      <c r="AB2860" s="15">
        <f t="shared" si="895"/>
        <v>0.11526328561028877</v>
      </c>
      <c r="AC2860" s="15">
        <f t="shared" si="896"/>
        <v>0.17835476826013105</v>
      </c>
      <c r="AD2860" s="4">
        <v>164318</v>
      </c>
      <c r="AE2860" s="26">
        <v>820.56</v>
      </c>
      <c r="AF2860" s="26">
        <v>820.56</v>
      </c>
      <c r="AG2860" s="4">
        <f t="shared" si="897"/>
        <v>1846000</v>
      </c>
      <c r="AH2860" s="16">
        <f t="shared" si="887"/>
        <v>2.7085590465872156E-3</v>
      </c>
      <c r="AI2860" s="15">
        <f t="shared" si="888"/>
        <v>0.2573131094257855</v>
      </c>
      <c r="AJ2860" s="15">
        <f t="shared" si="889"/>
        <v>0.39815817984832069</v>
      </c>
      <c r="AK2860" s="4">
        <f t="shared" si="890"/>
        <v>16319000</v>
      </c>
      <c r="AL2860" s="27">
        <f t="shared" si="891"/>
        <v>3.0639132299773271E-4</v>
      </c>
      <c r="AM2860" s="15">
        <f t="shared" si="898"/>
        <v>2.9107175684784607E-2</v>
      </c>
      <c r="AN2860" s="15">
        <f t="shared" si="899"/>
        <v>6.9757340520810808E-6</v>
      </c>
    </row>
    <row r="2861" spans="1:40" x14ac:dyDescent="0.2">
      <c r="A2861" s="4" t="s">
        <v>4628</v>
      </c>
      <c r="B2861" s="3" t="s">
        <v>15</v>
      </c>
      <c r="C2861" s="6">
        <v>164318</v>
      </c>
      <c r="D2861" s="3" t="s">
        <v>665</v>
      </c>
      <c r="E2861" s="6">
        <v>164323</v>
      </c>
      <c r="F2861" s="3" t="s">
        <v>3683</v>
      </c>
      <c r="G2861" s="8">
        <v>8000</v>
      </c>
      <c r="H2861" s="6">
        <v>100</v>
      </c>
      <c r="I2861" s="6">
        <v>164175</v>
      </c>
      <c r="J2861" s="13">
        <v>45199</v>
      </c>
      <c r="K2861" s="9">
        <v>8000</v>
      </c>
      <c r="L2861" s="4" t="s">
        <v>4628</v>
      </c>
      <c r="M2861" s="4" t="s">
        <v>4632</v>
      </c>
      <c r="N2861" s="4">
        <f>VLOOKUP(I2861,BaseModelo!$A$2:$E$5075,5)</f>
        <v>7</v>
      </c>
      <c r="P2861" s="15">
        <v>142.00000000000003</v>
      </c>
      <c r="Q2861" s="4">
        <f>VLOOKUP(I2861,BaseModelo!$A$2:$E$5075,3)</f>
        <v>127</v>
      </c>
      <c r="R2861" s="4">
        <f t="shared" si="880"/>
        <v>32283000</v>
      </c>
      <c r="S2861" s="16">
        <f t="shared" si="881"/>
        <v>2.4780844407273179E-4</v>
      </c>
      <c r="T2861" s="4">
        <f t="shared" si="892"/>
        <v>2.478084440727318E-2</v>
      </c>
      <c r="U2861" s="4">
        <f t="shared" si="893"/>
        <v>3.5188799058327919E-2</v>
      </c>
      <c r="V2861" s="6">
        <f t="shared" si="882"/>
        <v>0</v>
      </c>
      <c r="W2861" s="16" t="str">
        <f t="shared" si="883"/>
        <v/>
      </c>
      <c r="X2861" s="4" t="str">
        <f t="shared" si="894"/>
        <v/>
      </c>
      <c r="Y2861" s="4" t="str">
        <f t="shared" si="884"/>
        <v/>
      </c>
      <c r="Z2861" s="4">
        <f t="shared" si="885"/>
        <v>4022000</v>
      </c>
      <c r="AA2861" s="16">
        <f t="shared" si="886"/>
        <v>1.9890601690701142E-3</v>
      </c>
      <c r="AB2861" s="15">
        <f t="shared" si="895"/>
        <v>0.19890601690701143</v>
      </c>
      <c r="AC2861" s="15">
        <f t="shared" si="896"/>
        <v>0.28244654400795627</v>
      </c>
      <c r="AD2861" s="4">
        <v>164318</v>
      </c>
      <c r="AE2861" s="26">
        <v>1393.15</v>
      </c>
      <c r="AF2861" s="26">
        <v>1393.15</v>
      </c>
      <c r="AG2861" s="4">
        <f t="shared" si="897"/>
        <v>2184000</v>
      </c>
      <c r="AH2861" s="16">
        <f t="shared" si="887"/>
        <v>3.663003663003663E-3</v>
      </c>
      <c r="AI2861" s="15">
        <f t="shared" si="888"/>
        <v>0.36630036630036628</v>
      </c>
      <c r="AJ2861" s="15">
        <f t="shared" si="889"/>
        <v>0.5201465201465203</v>
      </c>
      <c r="AK2861" s="4">
        <f t="shared" si="890"/>
        <v>16319000</v>
      </c>
      <c r="AL2861" s="27">
        <f t="shared" si="891"/>
        <v>4.9022611679637234E-4</v>
      </c>
      <c r="AM2861" s="15">
        <f t="shared" si="898"/>
        <v>4.9022611679637236E-2</v>
      </c>
      <c r="AN2861" s="15">
        <f t="shared" si="899"/>
        <v>1.725046831709194E-5</v>
      </c>
    </row>
    <row r="2862" spans="1:40" x14ac:dyDescent="0.2">
      <c r="A2862" s="4" t="s">
        <v>4628</v>
      </c>
      <c r="B2862" s="3" t="s">
        <v>6</v>
      </c>
      <c r="C2862" s="6">
        <v>164334</v>
      </c>
      <c r="D2862" s="3" t="s">
        <v>664</v>
      </c>
      <c r="E2862" s="6">
        <v>164336</v>
      </c>
      <c r="F2862" s="3" t="s">
        <v>3674</v>
      </c>
      <c r="G2862" s="8">
        <v>7000</v>
      </c>
      <c r="H2862" s="6">
        <v>142</v>
      </c>
      <c r="I2862" s="6">
        <v>163906</v>
      </c>
      <c r="J2862" s="13">
        <v>45199</v>
      </c>
      <c r="K2862" s="9">
        <v>7000</v>
      </c>
      <c r="L2862" s="4" t="s">
        <v>4628</v>
      </c>
      <c r="M2862" s="4" t="s">
        <v>4632</v>
      </c>
      <c r="N2862" s="4">
        <f>VLOOKUP(I2862,BaseModelo!$A$2:$E$5075,5)</f>
        <v>0</v>
      </c>
      <c r="P2862" s="15">
        <v>142.00000000000003</v>
      </c>
      <c r="Q2862" s="4">
        <f>VLOOKUP(I2862,BaseModelo!$A$2:$E$5075,3)</f>
        <v>0</v>
      </c>
      <c r="R2862" s="4">
        <f t="shared" si="880"/>
        <v>32283000</v>
      </c>
      <c r="S2862" s="16">
        <f t="shared" si="881"/>
        <v>2.168323885636403E-4</v>
      </c>
      <c r="T2862" s="4">
        <f t="shared" si="892"/>
        <v>3.0790199176036922E-2</v>
      </c>
      <c r="U2862" s="4">
        <f t="shared" si="893"/>
        <v>3.0790199176036929E-2</v>
      </c>
      <c r="V2862" s="6">
        <f t="shared" si="882"/>
        <v>0</v>
      </c>
      <c r="W2862" s="16" t="str">
        <f t="shared" si="883"/>
        <v/>
      </c>
      <c r="X2862" s="4" t="str">
        <f t="shared" si="894"/>
        <v/>
      </c>
      <c r="Y2862" s="4" t="str">
        <f t="shared" si="884"/>
        <v/>
      </c>
      <c r="Z2862" s="4">
        <f t="shared" si="885"/>
        <v>19000</v>
      </c>
      <c r="AA2862" s="16">
        <f t="shared" si="886"/>
        <v>0.36842105263157893</v>
      </c>
      <c r="AB2862" s="15">
        <f t="shared" si="895"/>
        <v>52.315789473684205</v>
      </c>
      <c r="AC2862" s="15">
        <f t="shared" si="896"/>
        <v>52.31578947368422</v>
      </c>
      <c r="AD2862" s="4">
        <v>164334</v>
      </c>
      <c r="AE2862" s="26">
        <v>1758.65</v>
      </c>
      <c r="AF2862" s="26">
        <v>1758.65</v>
      </c>
      <c r="AG2862" s="4">
        <f t="shared" si="897"/>
        <v>19000</v>
      </c>
      <c r="AH2862" s="16">
        <f t="shared" si="887"/>
        <v>0.36842105263157893</v>
      </c>
      <c r="AI2862" s="15">
        <f t="shared" si="888"/>
        <v>52.315789473684205</v>
      </c>
      <c r="AJ2862" s="15">
        <f t="shared" si="889"/>
        <v>52.31578947368422</v>
      </c>
      <c r="AK2862" s="4">
        <f t="shared" si="890"/>
        <v>16319000</v>
      </c>
      <c r="AL2862" s="27">
        <f t="shared" si="891"/>
        <v>4.289478521968258E-4</v>
      </c>
      <c r="AM2862" s="15">
        <f t="shared" si="898"/>
        <v>6.0910595011949266E-2</v>
      </c>
      <c r="AN2862" s="15">
        <f t="shared" si="899"/>
        <v>1.3207389805273516E-5</v>
      </c>
    </row>
    <row r="2863" spans="1:40" x14ac:dyDescent="0.2">
      <c r="A2863" s="4" t="s">
        <v>4628</v>
      </c>
      <c r="B2863" s="3" t="s">
        <v>6</v>
      </c>
      <c r="C2863" s="6">
        <v>164334</v>
      </c>
      <c r="D2863" s="3" t="s">
        <v>664</v>
      </c>
      <c r="E2863" s="6">
        <v>164337</v>
      </c>
      <c r="F2863" s="3" t="s">
        <v>3675</v>
      </c>
      <c r="G2863" s="8">
        <v>8000</v>
      </c>
      <c r="H2863" s="6">
        <v>142</v>
      </c>
      <c r="I2863" s="6">
        <v>163880</v>
      </c>
      <c r="J2863" s="13">
        <v>45199</v>
      </c>
      <c r="K2863" s="9">
        <v>8000</v>
      </c>
      <c r="L2863" s="4" t="s">
        <v>4628</v>
      </c>
      <c r="M2863" s="4" t="s">
        <v>4632</v>
      </c>
      <c r="N2863" s="4">
        <f>VLOOKUP(I2863,BaseModelo!$A$2:$E$5075,5)</f>
        <v>10</v>
      </c>
      <c r="P2863" s="15">
        <v>142.00000000000003</v>
      </c>
      <c r="Q2863" s="4">
        <f>VLOOKUP(I2863,BaseModelo!$A$2:$E$5075,3)</f>
        <v>0</v>
      </c>
      <c r="R2863" s="4">
        <f t="shared" si="880"/>
        <v>32283000</v>
      </c>
      <c r="S2863" s="16">
        <f t="shared" si="881"/>
        <v>2.4780844407273179E-4</v>
      </c>
      <c r="T2863" s="4">
        <f t="shared" si="892"/>
        <v>3.5188799058327912E-2</v>
      </c>
      <c r="U2863" s="4">
        <f t="shared" si="893"/>
        <v>3.5188799058327919E-2</v>
      </c>
      <c r="V2863" s="6">
        <f t="shared" si="882"/>
        <v>0</v>
      </c>
      <c r="W2863" s="16" t="str">
        <f t="shared" si="883"/>
        <v/>
      </c>
      <c r="X2863" s="4" t="str">
        <f t="shared" si="894"/>
        <v/>
      </c>
      <c r="Y2863" s="4" t="str">
        <f t="shared" si="884"/>
        <v/>
      </c>
      <c r="Z2863" s="4">
        <f t="shared" si="885"/>
        <v>4121000</v>
      </c>
      <c r="AA2863" s="16">
        <f t="shared" si="886"/>
        <v>1.9412763892259161E-3</v>
      </c>
      <c r="AB2863" s="15">
        <f t="shared" si="895"/>
        <v>0.27566124727008007</v>
      </c>
      <c r="AC2863" s="15">
        <f t="shared" si="896"/>
        <v>0.27566124727008012</v>
      </c>
      <c r="AD2863" s="4">
        <v>164334</v>
      </c>
      <c r="AE2863" s="26">
        <v>2013.74</v>
      </c>
      <c r="AF2863" s="26">
        <v>2013.74</v>
      </c>
      <c r="AG2863" s="4">
        <f t="shared" si="897"/>
        <v>1846000</v>
      </c>
      <c r="AH2863" s="16">
        <f t="shared" si="887"/>
        <v>4.3336944745395447E-3</v>
      </c>
      <c r="AI2863" s="15">
        <f t="shared" si="888"/>
        <v>0.61538461538461531</v>
      </c>
      <c r="AJ2863" s="15">
        <f t="shared" si="889"/>
        <v>0.61538461538461542</v>
      </c>
      <c r="AK2863" s="4">
        <f t="shared" si="890"/>
        <v>16319000</v>
      </c>
      <c r="AL2863" s="27">
        <f t="shared" si="891"/>
        <v>4.9022611679637234E-4</v>
      </c>
      <c r="AM2863" s="15">
        <f t="shared" si="898"/>
        <v>6.9612108585084875E-2</v>
      </c>
      <c r="AN2863" s="15">
        <f t="shared" si="899"/>
        <v>1.725046831709194E-5</v>
      </c>
    </row>
    <row r="2864" spans="1:40" x14ac:dyDescent="0.2">
      <c r="A2864" s="4" t="s">
        <v>4628</v>
      </c>
      <c r="B2864" s="3" t="s">
        <v>6</v>
      </c>
      <c r="C2864" s="6">
        <v>164334</v>
      </c>
      <c r="D2864" s="3" t="s">
        <v>664</v>
      </c>
      <c r="E2864" s="6">
        <v>164338</v>
      </c>
      <c r="F2864" s="3" t="s">
        <v>3676</v>
      </c>
      <c r="G2864" s="8">
        <v>6000</v>
      </c>
      <c r="H2864" s="6">
        <v>142</v>
      </c>
      <c r="I2864" s="6">
        <v>163925</v>
      </c>
      <c r="J2864" s="13">
        <v>45199</v>
      </c>
      <c r="K2864" s="9">
        <v>6000</v>
      </c>
      <c r="L2864" s="4" t="s">
        <v>4628</v>
      </c>
      <c r="M2864" s="4" t="s">
        <v>4632</v>
      </c>
      <c r="N2864" s="4">
        <f>VLOOKUP(I2864,BaseModelo!$A$2:$E$5075,5)</f>
        <v>10</v>
      </c>
      <c r="P2864" s="15">
        <v>142.00000000000003</v>
      </c>
      <c r="Q2864" s="4">
        <f>VLOOKUP(I2864,BaseModelo!$A$2:$E$5075,3)</f>
        <v>0</v>
      </c>
      <c r="R2864" s="4">
        <f t="shared" si="880"/>
        <v>32283000</v>
      </c>
      <c r="S2864" s="16">
        <f t="shared" si="881"/>
        <v>1.8585633305454884E-4</v>
      </c>
      <c r="T2864" s="4">
        <f t="shared" si="892"/>
        <v>2.6391599293745936E-2</v>
      </c>
      <c r="U2864" s="4">
        <f t="shared" si="893"/>
        <v>2.6391599293745942E-2</v>
      </c>
      <c r="V2864" s="6">
        <f t="shared" si="882"/>
        <v>0</v>
      </c>
      <c r="W2864" s="16" t="str">
        <f t="shared" si="883"/>
        <v/>
      </c>
      <c r="X2864" s="4" t="str">
        <f t="shared" si="894"/>
        <v/>
      </c>
      <c r="Y2864" s="4" t="str">
        <f t="shared" si="884"/>
        <v/>
      </c>
      <c r="Z2864" s="4">
        <f t="shared" si="885"/>
        <v>4121000</v>
      </c>
      <c r="AA2864" s="16">
        <f t="shared" si="886"/>
        <v>1.4559572919194371E-3</v>
      </c>
      <c r="AB2864" s="15">
        <f t="shared" si="895"/>
        <v>0.20674593545256006</v>
      </c>
      <c r="AC2864" s="15">
        <f t="shared" si="896"/>
        <v>0.20674593545256012</v>
      </c>
      <c r="AD2864" s="4">
        <v>164334</v>
      </c>
      <c r="AE2864" s="26">
        <v>1503.37</v>
      </c>
      <c r="AF2864" s="26">
        <v>1503.37</v>
      </c>
      <c r="AG2864" s="4">
        <f t="shared" si="897"/>
        <v>1846000</v>
      </c>
      <c r="AH2864" s="16">
        <f t="shared" si="887"/>
        <v>3.2502708559046588E-3</v>
      </c>
      <c r="AI2864" s="15">
        <f t="shared" si="888"/>
        <v>0.46153846153846156</v>
      </c>
      <c r="AJ2864" s="15">
        <f t="shared" si="889"/>
        <v>0.46153846153846162</v>
      </c>
      <c r="AK2864" s="4">
        <f t="shared" si="890"/>
        <v>16319000</v>
      </c>
      <c r="AL2864" s="27">
        <f t="shared" si="891"/>
        <v>3.6766958759727926E-4</v>
      </c>
      <c r="AM2864" s="15">
        <f t="shared" si="898"/>
        <v>5.2209081438813656E-2</v>
      </c>
      <c r="AN2864" s="15">
        <f t="shared" si="899"/>
        <v>9.7033884283642175E-6</v>
      </c>
    </row>
    <row r="2865" spans="1:40" x14ac:dyDescent="0.2">
      <c r="A2865" s="4" t="s">
        <v>4628</v>
      </c>
      <c r="B2865" s="3" t="s">
        <v>6</v>
      </c>
      <c r="C2865" s="6">
        <v>164334</v>
      </c>
      <c r="D2865" s="3" t="s">
        <v>664</v>
      </c>
      <c r="E2865" s="6">
        <v>164348</v>
      </c>
      <c r="F2865" s="3" t="s">
        <v>3677</v>
      </c>
      <c r="G2865" s="8">
        <v>8000</v>
      </c>
      <c r="H2865" s="6">
        <v>142</v>
      </c>
      <c r="I2865" s="6">
        <v>163998</v>
      </c>
      <c r="J2865" s="13">
        <v>45199</v>
      </c>
      <c r="K2865" s="9">
        <v>8000</v>
      </c>
      <c r="L2865" s="4" t="s">
        <v>4628</v>
      </c>
      <c r="M2865" s="4" t="s">
        <v>4632</v>
      </c>
      <c r="N2865" s="4">
        <f>VLOOKUP(I2865,BaseModelo!$A$2:$E$5075,5)</f>
        <v>5</v>
      </c>
      <c r="P2865" s="15">
        <v>142.00000000000003</v>
      </c>
      <c r="Q2865" s="4">
        <f>VLOOKUP(I2865,BaseModelo!$A$2:$E$5075,3)</f>
        <v>110</v>
      </c>
      <c r="R2865" s="4">
        <f t="shared" si="880"/>
        <v>32283000</v>
      </c>
      <c r="S2865" s="16">
        <f t="shared" si="881"/>
        <v>2.4780844407273179E-4</v>
      </c>
      <c r="T2865" s="4">
        <f t="shared" si="892"/>
        <v>3.5188799058327912E-2</v>
      </c>
      <c r="U2865" s="4">
        <f t="shared" si="893"/>
        <v>3.5188799058327919E-2</v>
      </c>
      <c r="V2865" s="6">
        <f t="shared" si="882"/>
        <v>0</v>
      </c>
      <c r="W2865" s="16" t="str">
        <f t="shared" si="883"/>
        <v/>
      </c>
      <c r="X2865" s="4" t="str">
        <f t="shared" si="894"/>
        <v/>
      </c>
      <c r="Y2865" s="4" t="str">
        <f t="shared" si="884"/>
        <v/>
      </c>
      <c r="Z2865" s="4">
        <f t="shared" si="885"/>
        <v>4058000</v>
      </c>
      <c r="AA2865" s="16">
        <f t="shared" si="886"/>
        <v>1.9714144898965009E-3</v>
      </c>
      <c r="AB2865" s="15">
        <f t="shared" si="895"/>
        <v>0.27994085756530313</v>
      </c>
      <c r="AC2865" s="15">
        <f t="shared" si="896"/>
        <v>0.27994085756530318</v>
      </c>
      <c r="AD2865" s="4">
        <v>164334</v>
      </c>
      <c r="AE2865" s="26">
        <v>2013.74</v>
      </c>
      <c r="AF2865" s="26">
        <v>2013.74</v>
      </c>
      <c r="AG2865" s="4">
        <f t="shared" si="897"/>
        <v>2193000</v>
      </c>
      <c r="AH2865" s="16">
        <f t="shared" si="887"/>
        <v>3.6479708162334701E-3</v>
      </c>
      <c r="AI2865" s="15">
        <f t="shared" si="888"/>
        <v>0.51801185590515275</v>
      </c>
      <c r="AJ2865" s="15">
        <f t="shared" si="889"/>
        <v>0.51801185590515286</v>
      </c>
      <c r="AK2865" s="4">
        <f t="shared" si="890"/>
        <v>16319000</v>
      </c>
      <c r="AL2865" s="27">
        <f t="shared" si="891"/>
        <v>4.9022611679637234E-4</v>
      </c>
      <c r="AM2865" s="15">
        <f t="shared" si="898"/>
        <v>6.9612108585084875E-2</v>
      </c>
      <c r="AN2865" s="15">
        <f t="shared" si="899"/>
        <v>1.725046831709194E-5</v>
      </c>
    </row>
    <row r="2866" spans="1:40" x14ac:dyDescent="0.2">
      <c r="A2866" s="4" t="s">
        <v>4627</v>
      </c>
      <c r="B2866" s="2" t="s">
        <v>10</v>
      </c>
      <c r="C2866" s="5">
        <v>164368</v>
      </c>
      <c r="D2866" s="2" t="s">
        <v>666</v>
      </c>
      <c r="E2866" s="5">
        <v>164369</v>
      </c>
      <c r="F2866" s="2" t="s">
        <v>3679</v>
      </c>
      <c r="G2866" s="7">
        <v>12000</v>
      </c>
      <c r="H2866" s="5">
        <v>122</v>
      </c>
      <c r="I2866" s="6">
        <v>163619</v>
      </c>
      <c r="J2866" s="13">
        <v>45199</v>
      </c>
      <c r="K2866" s="9">
        <v>12000</v>
      </c>
      <c r="L2866" s="4" t="s">
        <v>4627</v>
      </c>
      <c r="M2866" s="4" t="s">
        <v>4632</v>
      </c>
      <c r="N2866" s="4">
        <f>VLOOKUP(I2866,BaseModelo!$A$2:$E$5075,5)</f>
        <v>7</v>
      </c>
      <c r="P2866" s="15">
        <v>132</v>
      </c>
      <c r="Q2866" s="4">
        <f>VLOOKUP(I2866,BaseModelo!$A$2:$E$5075,3)</f>
        <v>127</v>
      </c>
      <c r="R2866" s="4">
        <f t="shared" si="880"/>
        <v>32283000</v>
      </c>
      <c r="S2866" s="16">
        <f t="shared" si="881"/>
        <v>3.7171266610909768E-4</v>
      </c>
      <c r="T2866" s="4">
        <f t="shared" si="892"/>
        <v>4.5348945265309915E-2</v>
      </c>
      <c r="U2866" s="4">
        <f t="shared" si="893"/>
        <v>4.9066071926400896E-2</v>
      </c>
      <c r="V2866" s="6">
        <f t="shared" si="882"/>
        <v>0</v>
      </c>
      <c r="W2866" s="16" t="str">
        <f t="shared" si="883"/>
        <v/>
      </c>
      <c r="X2866" s="4" t="str">
        <f t="shared" si="894"/>
        <v/>
      </c>
      <c r="Y2866" s="4" t="str">
        <f t="shared" si="884"/>
        <v/>
      </c>
      <c r="Z2866" s="4">
        <f t="shared" si="885"/>
        <v>4022000</v>
      </c>
      <c r="AA2866" s="16">
        <f t="shared" si="886"/>
        <v>2.9835902536051715E-3</v>
      </c>
      <c r="AB2866" s="15">
        <f t="shared" si="895"/>
        <v>0.36399801093983092</v>
      </c>
      <c r="AC2866" s="15">
        <f t="shared" si="896"/>
        <v>0.39383391347588265</v>
      </c>
      <c r="AD2866" s="4">
        <v>164368</v>
      </c>
      <c r="AE2866" s="26">
        <v>2565.5</v>
      </c>
      <c r="AF2866" s="26">
        <v>2565.5</v>
      </c>
      <c r="AG2866" s="4">
        <f t="shared" si="897"/>
        <v>1778000</v>
      </c>
      <c r="AH2866" s="16">
        <f t="shared" si="887"/>
        <v>6.7491563554555678E-3</v>
      </c>
      <c r="AI2866" s="15">
        <f t="shared" si="888"/>
        <v>0.82339707536557927</v>
      </c>
      <c r="AJ2866" s="15">
        <f t="shared" si="889"/>
        <v>0.89088863892013492</v>
      </c>
      <c r="AK2866" s="4">
        <f t="shared" si="890"/>
        <v>15073000</v>
      </c>
      <c r="AL2866" s="27">
        <f t="shared" si="891"/>
        <v>7.9612552245737409E-4</v>
      </c>
      <c r="AM2866" s="15">
        <f t="shared" si="898"/>
        <v>9.7127313739799645E-2</v>
      </c>
      <c r="AN2866" s="15">
        <f t="shared" si="899"/>
        <v>3.9062752147337007E-5</v>
      </c>
    </row>
    <row r="2867" spans="1:40" x14ac:dyDescent="0.2">
      <c r="A2867" s="4" t="s">
        <v>4627</v>
      </c>
      <c r="B2867" s="3" t="s">
        <v>10</v>
      </c>
      <c r="C2867" s="6">
        <v>164368</v>
      </c>
      <c r="D2867" s="3" t="s">
        <v>666</v>
      </c>
      <c r="E2867" s="6">
        <v>164370</v>
      </c>
      <c r="F2867" s="3" t="s">
        <v>3684</v>
      </c>
      <c r="G2867" s="8">
        <v>5000</v>
      </c>
      <c r="H2867" s="6">
        <v>115</v>
      </c>
      <c r="I2867" s="6">
        <v>163620</v>
      </c>
      <c r="J2867" s="13">
        <v>45199</v>
      </c>
      <c r="K2867" s="9">
        <v>5000</v>
      </c>
      <c r="L2867" s="4" t="s">
        <v>4627</v>
      </c>
      <c r="M2867" s="4" t="s">
        <v>4632</v>
      </c>
      <c r="N2867" s="4">
        <f>VLOOKUP(I2867,BaseModelo!$A$2:$E$5075,5)</f>
        <v>10</v>
      </c>
      <c r="P2867" s="15">
        <v>147</v>
      </c>
      <c r="Q2867" s="4">
        <f>VLOOKUP(I2867,BaseModelo!$A$2:$E$5075,3)</f>
        <v>0</v>
      </c>
      <c r="R2867" s="4">
        <f t="shared" si="880"/>
        <v>32283000</v>
      </c>
      <c r="S2867" s="16">
        <f t="shared" si="881"/>
        <v>1.5488027754545735E-4</v>
      </c>
      <c r="T2867" s="4">
        <f t="shared" si="892"/>
        <v>1.7811231917727596E-2</v>
      </c>
      <c r="U2867" s="4">
        <f t="shared" si="893"/>
        <v>2.2767400799182231E-2</v>
      </c>
      <c r="V2867" s="6">
        <f t="shared" si="882"/>
        <v>0</v>
      </c>
      <c r="W2867" s="16" t="str">
        <f t="shared" si="883"/>
        <v/>
      </c>
      <c r="X2867" s="4" t="str">
        <f t="shared" si="894"/>
        <v/>
      </c>
      <c r="Y2867" s="4" t="str">
        <f t="shared" si="884"/>
        <v/>
      </c>
      <c r="Z2867" s="4">
        <f t="shared" si="885"/>
        <v>4121000</v>
      </c>
      <c r="AA2867" s="16">
        <f t="shared" si="886"/>
        <v>1.2132977432661976E-3</v>
      </c>
      <c r="AB2867" s="15">
        <f t="shared" si="895"/>
        <v>0.13952924047561271</v>
      </c>
      <c r="AC2867" s="15">
        <f t="shared" si="896"/>
        <v>0.17835476826013105</v>
      </c>
      <c r="AD2867" s="4">
        <v>164368</v>
      </c>
      <c r="AE2867" s="26">
        <v>999.89</v>
      </c>
      <c r="AF2867" s="26">
        <v>999.89</v>
      </c>
      <c r="AG2867" s="4">
        <f t="shared" si="897"/>
        <v>2105000</v>
      </c>
      <c r="AH2867" s="16">
        <f t="shared" si="887"/>
        <v>2.3752969121140144E-3</v>
      </c>
      <c r="AI2867" s="15">
        <f t="shared" si="888"/>
        <v>0.27315914489311166</v>
      </c>
      <c r="AJ2867" s="15">
        <f t="shared" si="889"/>
        <v>0.34916864608076009</v>
      </c>
      <c r="AK2867" s="4">
        <f t="shared" si="890"/>
        <v>15073000</v>
      </c>
      <c r="AL2867" s="27">
        <f t="shared" si="891"/>
        <v>3.3171896769057253E-4</v>
      </c>
      <c r="AM2867" s="15">
        <f t="shared" si="898"/>
        <v>3.8147681284415841E-2</v>
      </c>
      <c r="AN2867" s="15">
        <f t="shared" si="899"/>
        <v>7.5523786901022457E-6</v>
      </c>
    </row>
    <row r="2868" spans="1:40" x14ac:dyDescent="0.2">
      <c r="A2868" s="4" t="s">
        <v>4627</v>
      </c>
      <c r="B2868" s="3" t="s">
        <v>10</v>
      </c>
      <c r="C2868" s="6">
        <v>164368</v>
      </c>
      <c r="D2868" s="3" t="s">
        <v>666</v>
      </c>
      <c r="E2868" s="6">
        <v>164371</v>
      </c>
      <c r="F2868" s="3" t="s">
        <v>3685</v>
      </c>
      <c r="G2868" s="8">
        <v>5000</v>
      </c>
      <c r="H2868" s="6">
        <v>122</v>
      </c>
      <c r="I2868" s="6">
        <v>163617</v>
      </c>
      <c r="J2868" s="13">
        <v>45199</v>
      </c>
      <c r="K2868" s="9">
        <v>5000</v>
      </c>
      <c r="L2868" s="4" t="s">
        <v>4627</v>
      </c>
      <c r="M2868" s="4" t="s">
        <v>4632</v>
      </c>
      <c r="N2868" s="4">
        <f>VLOOKUP(I2868,BaseModelo!$A$2:$E$5075,5)</f>
        <v>8</v>
      </c>
      <c r="P2868" s="15">
        <v>147</v>
      </c>
      <c r="Q2868" s="4">
        <f>VLOOKUP(I2868,BaseModelo!$A$2:$E$5075,3)</f>
        <v>132</v>
      </c>
      <c r="R2868" s="4">
        <f t="shared" si="880"/>
        <v>32283000</v>
      </c>
      <c r="S2868" s="16">
        <f t="shared" si="881"/>
        <v>1.5488027754545735E-4</v>
      </c>
      <c r="T2868" s="4">
        <f t="shared" si="892"/>
        <v>1.8895393860545798E-2</v>
      </c>
      <c r="U2868" s="4">
        <f t="shared" si="893"/>
        <v>2.2767400799182231E-2</v>
      </c>
      <c r="V2868" s="6">
        <f t="shared" si="882"/>
        <v>0</v>
      </c>
      <c r="W2868" s="16" t="str">
        <f t="shared" si="883"/>
        <v/>
      </c>
      <c r="X2868" s="4" t="str">
        <f t="shared" si="894"/>
        <v/>
      </c>
      <c r="Y2868" s="4" t="str">
        <f t="shared" si="884"/>
        <v/>
      </c>
      <c r="Z2868" s="4">
        <f t="shared" si="885"/>
        <v>5836000</v>
      </c>
      <c r="AA2868" s="16">
        <f t="shared" si="886"/>
        <v>8.5675119945167924E-4</v>
      </c>
      <c r="AB2868" s="15">
        <f t="shared" si="895"/>
        <v>0.10452364633310486</v>
      </c>
      <c r="AC2868" s="15">
        <f t="shared" si="896"/>
        <v>0.12594242631939684</v>
      </c>
      <c r="AD2868" s="4">
        <v>164368</v>
      </c>
      <c r="AE2868" s="26">
        <v>1068.94</v>
      </c>
      <c r="AF2868" s="26">
        <v>1068.94</v>
      </c>
      <c r="AG2868" s="4">
        <f t="shared" si="897"/>
        <v>2254000</v>
      </c>
      <c r="AH2868" s="16">
        <f t="shared" si="887"/>
        <v>2.2182786157941437E-3</v>
      </c>
      <c r="AI2868" s="15">
        <f t="shared" si="888"/>
        <v>0.27062999112688552</v>
      </c>
      <c r="AJ2868" s="15">
        <f t="shared" si="889"/>
        <v>0.32608695652173914</v>
      </c>
      <c r="AK2868" s="4">
        <f t="shared" si="890"/>
        <v>15073000</v>
      </c>
      <c r="AL2868" s="27">
        <f t="shared" si="891"/>
        <v>3.3171896769057253E-4</v>
      </c>
      <c r="AM2868" s="15">
        <f t="shared" si="898"/>
        <v>4.0469714058249846E-2</v>
      </c>
      <c r="AN2868" s="15">
        <f t="shared" si="899"/>
        <v>7.5523786901022457E-6</v>
      </c>
    </row>
    <row r="2869" spans="1:40" x14ac:dyDescent="0.2">
      <c r="A2869" s="4" t="s">
        <v>4627</v>
      </c>
      <c r="B2869" s="3" t="s">
        <v>10</v>
      </c>
      <c r="C2869" s="6">
        <v>164368</v>
      </c>
      <c r="D2869" s="3" t="s">
        <v>666</v>
      </c>
      <c r="E2869" s="6">
        <v>164372</v>
      </c>
      <c r="F2869" s="3" t="s">
        <v>3686</v>
      </c>
      <c r="G2869" s="8">
        <v>5000</v>
      </c>
      <c r="H2869" s="6">
        <v>122</v>
      </c>
      <c r="I2869" s="6">
        <v>163611</v>
      </c>
      <c r="J2869" s="13">
        <v>45199</v>
      </c>
      <c r="K2869" s="9">
        <v>5000</v>
      </c>
      <c r="L2869" s="4" t="s">
        <v>4627</v>
      </c>
      <c r="M2869" s="4" t="s">
        <v>4632</v>
      </c>
      <c r="N2869" s="4">
        <f>VLOOKUP(I2869,BaseModelo!$A$2:$E$5075,5)</f>
        <v>10</v>
      </c>
      <c r="P2869" s="15">
        <v>147</v>
      </c>
      <c r="Q2869" s="4">
        <f>VLOOKUP(I2869,BaseModelo!$A$2:$E$5075,3)</f>
        <v>0</v>
      </c>
      <c r="R2869" s="4">
        <f t="shared" si="880"/>
        <v>32283000</v>
      </c>
      <c r="S2869" s="16">
        <f t="shared" si="881"/>
        <v>1.5488027754545735E-4</v>
      </c>
      <c r="T2869" s="4">
        <f t="shared" si="892"/>
        <v>1.8895393860545798E-2</v>
      </c>
      <c r="U2869" s="4">
        <f t="shared" si="893"/>
        <v>2.2767400799182231E-2</v>
      </c>
      <c r="V2869" s="6">
        <f t="shared" si="882"/>
        <v>0</v>
      </c>
      <c r="W2869" s="16" t="str">
        <f t="shared" si="883"/>
        <v/>
      </c>
      <c r="X2869" s="4" t="str">
        <f t="shared" si="894"/>
        <v/>
      </c>
      <c r="Y2869" s="4" t="str">
        <f t="shared" si="884"/>
        <v/>
      </c>
      <c r="Z2869" s="4">
        <f t="shared" si="885"/>
        <v>4121000</v>
      </c>
      <c r="AA2869" s="16">
        <f t="shared" si="886"/>
        <v>1.2132977432661976E-3</v>
      </c>
      <c r="AB2869" s="15">
        <f t="shared" si="895"/>
        <v>0.14802232467847612</v>
      </c>
      <c r="AC2869" s="15">
        <f t="shared" si="896"/>
        <v>0.17835476826013105</v>
      </c>
      <c r="AD2869" s="4">
        <v>164368</v>
      </c>
      <c r="AE2869" s="26">
        <v>1068.94</v>
      </c>
      <c r="AF2869" s="26">
        <v>1068.94</v>
      </c>
      <c r="AG2869" s="4">
        <f t="shared" si="897"/>
        <v>2105000</v>
      </c>
      <c r="AH2869" s="16">
        <f t="shared" si="887"/>
        <v>2.3752969121140144E-3</v>
      </c>
      <c r="AI2869" s="15">
        <f t="shared" si="888"/>
        <v>0.28978622327790976</v>
      </c>
      <c r="AJ2869" s="15">
        <f t="shared" si="889"/>
        <v>0.34916864608076009</v>
      </c>
      <c r="AK2869" s="4">
        <f t="shared" si="890"/>
        <v>15073000</v>
      </c>
      <c r="AL2869" s="27">
        <f t="shared" si="891"/>
        <v>3.3171896769057253E-4</v>
      </c>
      <c r="AM2869" s="15">
        <f t="shared" si="898"/>
        <v>4.0469714058249846E-2</v>
      </c>
      <c r="AN2869" s="15">
        <f t="shared" si="899"/>
        <v>7.5523786901022457E-6</v>
      </c>
    </row>
    <row r="2870" spans="1:40" x14ac:dyDescent="0.2">
      <c r="A2870" s="4" t="s">
        <v>4627</v>
      </c>
      <c r="B2870" s="3" t="s">
        <v>10</v>
      </c>
      <c r="C2870" s="6">
        <v>164368</v>
      </c>
      <c r="D2870" s="3" t="s">
        <v>666</v>
      </c>
      <c r="E2870" s="6">
        <v>164374</v>
      </c>
      <c r="F2870" s="3" t="s">
        <v>3687</v>
      </c>
      <c r="G2870" s="8">
        <v>5000</v>
      </c>
      <c r="H2870" s="6">
        <v>122</v>
      </c>
      <c r="I2870" s="6">
        <v>163615</v>
      </c>
      <c r="J2870" s="13">
        <v>45199</v>
      </c>
      <c r="K2870" s="9">
        <v>5000</v>
      </c>
      <c r="L2870" s="4" t="s">
        <v>4627</v>
      </c>
      <c r="M2870" s="4" t="s">
        <v>4632</v>
      </c>
      <c r="N2870" s="4">
        <f>VLOOKUP(I2870,BaseModelo!$A$2:$E$5075,5)</f>
        <v>9</v>
      </c>
      <c r="P2870" s="15">
        <v>147</v>
      </c>
      <c r="Q2870" s="4">
        <f>VLOOKUP(I2870,BaseModelo!$A$2:$E$5075,3)</f>
        <v>147</v>
      </c>
      <c r="R2870" s="4">
        <f t="shared" si="880"/>
        <v>32283000</v>
      </c>
      <c r="S2870" s="16">
        <f t="shared" si="881"/>
        <v>1.5488027754545735E-4</v>
      </c>
      <c r="T2870" s="4">
        <f t="shared" si="892"/>
        <v>1.8895393860545798E-2</v>
      </c>
      <c r="U2870" s="4">
        <f t="shared" si="893"/>
        <v>2.2767400799182231E-2</v>
      </c>
      <c r="V2870" s="6">
        <f t="shared" si="882"/>
        <v>0</v>
      </c>
      <c r="W2870" s="16" t="str">
        <f t="shared" si="883"/>
        <v/>
      </c>
      <c r="X2870" s="4" t="str">
        <f t="shared" si="894"/>
        <v/>
      </c>
      <c r="Y2870" s="4" t="str">
        <f t="shared" si="884"/>
        <v/>
      </c>
      <c r="Z2870" s="4">
        <f t="shared" si="885"/>
        <v>5305000</v>
      </c>
      <c r="AA2870" s="16">
        <f t="shared" si="886"/>
        <v>9.42507068803016E-4</v>
      </c>
      <c r="AB2870" s="15">
        <f t="shared" si="895"/>
        <v>0.11498586239396795</v>
      </c>
      <c r="AC2870" s="15">
        <f t="shared" si="896"/>
        <v>0.13854853911404336</v>
      </c>
      <c r="AD2870" s="4">
        <v>164368</v>
      </c>
      <c r="AE2870" s="26">
        <v>1068.94</v>
      </c>
      <c r="AF2870" s="26">
        <v>1068.94</v>
      </c>
      <c r="AG2870" s="4">
        <f t="shared" si="897"/>
        <v>2114000</v>
      </c>
      <c r="AH2870" s="16">
        <f t="shared" si="887"/>
        <v>2.3651844843897824E-3</v>
      </c>
      <c r="AI2870" s="15">
        <f t="shared" si="888"/>
        <v>0.28855250709555347</v>
      </c>
      <c r="AJ2870" s="15">
        <f t="shared" si="889"/>
        <v>0.34768211920529801</v>
      </c>
      <c r="AK2870" s="4">
        <f t="shared" si="890"/>
        <v>15073000</v>
      </c>
      <c r="AL2870" s="27">
        <f t="shared" si="891"/>
        <v>3.3171896769057253E-4</v>
      </c>
      <c r="AM2870" s="15">
        <f t="shared" si="898"/>
        <v>4.0469714058249846E-2</v>
      </c>
      <c r="AN2870" s="15">
        <f t="shared" si="899"/>
        <v>7.5523786901022457E-6</v>
      </c>
    </row>
    <row r="2871" spans="1:40" x14ac:dyDescent="0.2">
      <c r="A2871" s="4" t="s">
        <v>4628</v>
      </c>
      <c r="B2871" s="3" t="s">
        <v>15</v>
      </c>
      <c r="C2871" s="6">
        <v>164381</v>
      </c>
      <c r="D2871" s="3" t="s">
        <v>473</v>
      </c>
      <c r="E2871" s="6">
        <v>164388</v>
      </c>
      <c r="F2871" s="3" t="s">
        <v>3688</v>
      </c>
      <c r="G2871" s="8">
        <v>10000</v>
      </c>
      <c r="H2871" s="6">
        <v>142</v>
      </c>
      <c r="I2871" s="6">
        <v>164160</v>
      </c>
      <c r="J2871" s="13">
        <v>45199</v>
      </c>
      <c r="K2871" s="9">
        <v>10000</v>
      </c>
      <c r="L2871" s="4" t="s">
        <v>4628</v>
      </c>
      <c r="M2871" s="4" t="s">
        <v>4632</v>
      </c>
      <c r="N2871" s="4">
        <f>VLOOKUP(I2871,BaseModelo!$A$2:$E$5075,5)</f>
        <v>4</v>
      </c>
      <c r="P2871" s="15">
        <v>142.00000000000003</v>
      </c>
      <c r="Q2871" s="4">
        <f>VLOOKUP(I2871,BaseModelo!$A$2:$E$5075,3)</f>
        <v>110</v>
      </c>
      <c r="R2871" s="4">
        <f t="shared" si="880"/>
        <v>32283000</v>
      </c>
      <c r="S2871" s="16">
        <f t="shared" si="881"/>
        <v>3.0976055509091471E-4</v>
      </c>
      <c r="T2871" s="4">
        <f t="shared" si="892"/>
        <v>4.3985998822909891E-2</v>
      </c>
      <c r="U2871" s="4">
        <f t="shared" si="893"/>
        <v>4.3985998822909898E-2</v>
      </c>
      <c r="V2871" s="6">
        <f t="shared" si="882"/>
        <v>0</v>
      </c>
      <c r="W2871" s="16" t="str">
        <f t="shared" si="883"/>
        <v/>
      </c>
      <c r="X2871" s="4" t="str">
        <f t="shared" si="894"/>
        <v/>
      </c>
      <c r="Y2871" s="4" t="str">
        <f t="shared" si="884"/>
        <v/>
      </c>
      <c r="Z2871" s="4">
        <f t="shared" si="885"/>
        <v>2331000</v>
      </c>
      <c r="AA2871" s="16">
        <f t="shared" si="886"/>
        <v>4.2900042900042897E-3</v>
      </c>
      <c r="AB2871" s="15">
        <f t="shared" si="895"/>
        <v>0.60918060918060912</v>
      </c>
      <c r="AC2871" s="15">
        <f t="shared" si="896"/>
        <v>0.60918060918060923</v>
      </c>
      <c r="AD2871" s="4">
        <v>164381</v>
      </c>
      <c r="AE2871" s="26">
        <v>2510.34</v>
      </c>
      <c r="AF2871" s="26">
        <v>2510.34</v>
      </c>
      <c r="AG2871" s="4">
        <f t="shared" si="897"/>
        <v>858000</v>
      </c>
      <c r="AH2871" s="16">
        <f t="shared" si="887"/>
        <v>1.1655011655011656E-2</v>
      </c>
      <c r="AI2871" s="15">
        <f t="shared" si="888"/>
        <v>1.6550116550116551</v>
      </c>
      <c r="AJ2871" s="15">
        <f t="shared" si="889"/>
        <v>1.6550116550116554</v>
      </c>
      <c r="AK2871" s="4">
        <f t="shared" si="890"/>
        <v>16319000</v>
      </c>
      <c r="AL2871" s="27">
        <f t="shared" si="891"/>
        <v>6.1278264599546543E-4</v>
      </c>
      <c r="AM2871" s="15">
        <f t="shared" si="898"/>
        <v>8.7015135731356094E-2</v>
      </c>
      <c r="AN2871" s="15">
        <f t="shared" si="899"/>
        <v>2.6953856745456156E-5</v>
      </c>
    </row>
    <row r="2872" spans="1:40" x14ac:dyDescent="0.2">
      <c r="A2872" s="4" t="s">
        <v>4628</v>
      </c>
      <c r="B2872" s="2" t="s">
        <v>16</v>
      </c>
      <c r="C2872" s="5">
        <v>164430</v>
      </c>
      <c r="D2872" s="2" t="s">
        <v>668</v>
      </c>
      <c r="E2872" s="5">
        <v>164431</v>
      </c>
      <c r="F2872" s="2" t="s">
        <v>3698</v>
      </c>
      <c r="G2872" s="7">
        <v>10000</v>
      </c>
      <c r="H2872" s="5">
        <v>90</v>
      </c>
      <c r="I2872" s="6">
        <v>163866</v>
      </c>
      <c r="J2872" s="13">
        <v>45199</v>
      </c>
      <c r="K2872" s="9">
        <v>6144.3448907726288</v>
      </c>
      <c r="L2872" s="4" t="s">
        <v>4628</v>
      </c>
      <c r="M2872" s="4" t="s">
        <v>4632</v>
      </c>
      <c r="N2872" s="4">
        <f>VLOOKUP(I2872,BaseModelo!$A$2:$E$5075,5)</f>
        <v>8</v>
      </c>
      <c r="P2872" s="15">
        <v>142.00000000000003</v>
      </c>
      <c r="Q2872" s="4">
        <f>VLOOKUP(I2872,BaseModelo!$A$2:$E$5075,3)</f>
        <v>132</v>
      </c>
      <c r="R2872" s="4">
        <f t="shared" si="880"/>
        <v>32283000</v>
      </c>
      <c r="S2872" s="16">
        <f t="shared" si="881"/>
        <v>3.0976055509091471E-4</v>
      </c>
      <c r="T2872" s="4">
        <f t="shared" si="892"/>
        <v>2.7878449958182325E-2</v>
      </c>
      <c r="U2872" s="4">
        <f t="shared" si="893"/>
        <v>4.3985998822909898E-2</v>
      </c>
      <c r="V2872" s="6">
        <f t="shared" si="882"/>
        <v>0</v>
      </c>
      <c r="W2872" s="16" t="str">
        <f t="shared" si="883"/>
        <v/>
      </c>
      <c r="X2872" s="4" t="str">
        <f t="shared" si="894"/>
        <v/>
      </c>
      <c r="Y2872" s="4" t="str">
        <f t="shared" si="884"/>
        <v/>
      </c>
      <c r="Z2872" s="4">
        <f t="shared" si="885"/>
        <v>5836000</v>
      </c>
      <c r="AA2872" s="16">
        <f t="shared" si="886"/>
        <v>1.7135023989033585E-3</v>
      </c>
      <c r="AB2872" s="15">
        <f t="shared" si="895"/>
        <v>0.15421521590130227</v>
      </c>
      <c r="AC2872" s="15">
        <f t="shared" si="896"/>
        <v>0.24331734064427696</v>
      </c>
      <c r="AD2872" s="4">
        <v>164430</v>
      </c>
      <c r="AE2872" s="26">
        <v>1544.8</v>
      </c>
      <c r="AF2872" s="26">
        <v>1244.2229255522252</v>
      </c>
      <c r="AG2872" s="4">
        <f t="shared" si="897"/>
        <v>3421000</v>
      </c>
      <c r="AH2872" s="16">
        <f t="shared" si="887"/>
        <v>2.9231218941829875E-3</v>
      </c>
      <c r="AI2872" s="15">
        <f t="shared" si="888"/>
        <v>0.26308097047646889</v>
      </c>
      <c r="AJ2872" s="15">
        <f t="shared" si="889"/>
        <v>0.41508330897398432</v>
      </c>
      <c r="AK2872" s="4">
        <f t="shared" si="890"/>
        <v>16319000</v>
      </c>
      <c r="AL2872" s="27">
        <f t="shared" si="891"/>
        <v>6.1278264599546543E-4</v>
      </c>
      <c r="AM2872" s="15">
        <f t="shared" si="898"/>
        <v>5.515043813959189E-2</v>
      </c>
      <c r="AN2872" s="15">
        <f t="shared" si="899"/>
        <v>2.6953856745456156E-5</v>
      </c>
    </row>
    <row r="2873" spans="1:40" x14ac:dyDescent="0.2">
      <c r="A2873" s="4" t="s">
        <v>4628</v>
      </c>
      <c r="B2873" s="3" t="s">
        <v>16</v>
      </c>
      <c r="C2873" s="6">
        <v>164430</v>
      </c>
      <c r="D2873" s="3" t="s">
        <v>668</v>
      </c>
      <c r="E2873" s="6">
        <v>164432</v>
      </c>
      <c r="F2873" s="3" t="s">
        <v>3699</v>
      </c>
      <c r="G2873" s="8">
        <v>10000</v>
      </c>
      <c r="H2873" s="6">
        <v>100</v>
      </c>
      <c r="I2873" s="6">
        <v>163868</v>
      </c>
      <c r="J2873" s="13">
        <v>45199</v>
      </c>
      <c r="K2873" s="9">
        <v>6144.3448907726288</v>
      </c>
      <c r="L2873" s="4" t="s">
        <v>4628</v>
      </c>
      <c r="M2873" s="4" t="s">
        <v>4632</v>
      </c>
      <c r="N2873" s="4">
        <f>VLOOKUP(I2873,BaseModelo!$A$2:$E$5075,5)</f>
        <v>7</v>
      </c>
      <c r="P2873" s="15">
        <v>142.00000000000003</v>
      </c>
      <c r="Q2873" s="4">
        <f>VLOOKUP(I2873,BaseModelo!$A$2:$E$5075,3)</f>
        <v>127</v>
      </c>
      <c r="R2873" s="4">
        <f t="shared" si="880"/>
        <v>32283000</v>
      </c>
      <c r="S2873" s="16">
        <f t="shared" si="881"/>
        <v>3.0976055509091471E-4</v>
      </c>
      <c r="T2873" s="4">
        <f t="shared" si="892"/>
        <v>3.0976055509091473E-2</v>
      </c>
      <c r="U2873" s="4">
        <f t="shared" si="893"/>
        <v>4.3985998822909898E-2</v>
      </c>
      <c r="V2873" s="6">
        <f t="shared" si="882"/>
        <v>0</v>
      </c>
      <c r="W2873" s="16" t="str">
        <f t="shared" si="883"/>
        <v/>
      </c>
      <c r="X2873" s="4" t="str">
        <f t="shared" si="894"/>
        <v/>
      </c>
      <c r="Y2873" s="4" t="str">
        <f t="shared" si="884"/>
        <v/>
      </c>
      <c r="Z2873" s="4">
        <f t="shared" si="885"/>
        <v>4022000</v>
      </c>
      <c r="AA2873" s="16">
        <f t="shared" si="886"/>
        <v>2.4863252113376429E-3</v>
      </c>
      <c r="AB2873" s="15">
        <f t="shared" si="895"/>
        <v>0.24863252113376427</v>
      </c>
      <c r="AC2873" s="15">
        <f t="shared" si="896"/>
        <v>0.35305818000994538</v>
      </c>
      <c r="AD2873" s="4">
        <v>164430</v>
      </c>
      <c r="AE2873" s="26">
        <v>1738.06</v>
      </c>
      <c r="AF2873" s="26">
        <v>1399.8796594933328</v>
      </c>
      <c r="AG2873" s="4">
        <f t="shared" si="897"/>
        <v>2184000</v>
      </c>
      <c r="AH2873" s="16">
        <f t="shared" si="887"/>
        <v>4.578754578754579E-3</v>
      </c>
      <c r="AI2873" s="15">
        <f t="shared" si="888"/>
        <v>0.45787545787545791</v>
      </c>
      <c r="AJ2873" s="15">
        <f t="shared" si="889"/>
        <v>0.65018315018315032</v>
      </c>
      <c r="AK2873" s="4">
        <f t="shared" si="890"/>
        <v>16319000</v>
      </c>
      <c r="AL2873" s="27">
        <f t="shared" si="891"/>
        <v>6.1278264599546543E-4</v>
      </c>
      <c r="AM2873" s="15">
        <f t="shared" si="898"/>
        <v>6.1278264599546543E-2</v>
      </c>
      <c r="AN2873" s="15">
        <f t="shared" si="899"/>
        <v>2.6953856745456156E-5</v>
      </c>
    </row>
    <row r="2874" spans="1:40" x14ac:dyDescent="0.2">
      <c r="A2874" s="4" t="s">
        <v>4628</v>
      </c>
      <c r="B2874" s="3" t="s">
        <v>16</v>
      </c>
      <c r="C2874" s="6">
        <v>164430</v>
      </c>
      <c r="D2874" s="3" t="s">
        <v>668</v>
      </c>
      <c r="E2874" s="6">
        <v>164433</v>
      </c>
      <c r="F2874" s="3" t="s">
        <v>3700</v>
      </c>
      <c r="G2874" s="8">
        <v>10000</v>
      </c>
      <c r="H2874" s="6">
        <v>90</v>
      </c>
      <c r="I2874" s="6">
        <v>163870</v>
      </c>
      <c r="J2874" s="13">
        <v>45199</v>
      </c>
      <c r="K2874" s="9">
        <v>6144.3448907726288</v>
      </c>
      <c r="L2874" s="4" t="s">
        <v>4628</v>
      </c>
      <c r="M2874" s="4" t="s">
        <v>4632</v>
      </c>
      <c r="N2874" s="4">
        <f>VLOOKUP(I2874,BaseModelo!$A$2:$E$5075,5)</f>
        <v>7</v>
      </c>
      <c r="P2874" s="15">
        <v>142.00000000000003</v>
      </c>
      <c r="Q2874" s="4">
        <f>VLOOKUP(I2874,BaseModelo!$A$2:$E$5075,3)</f>
        <v>127</v>
      </c>
      <c r="R2874" s="4">
        <f t="shared" si="880"/>
        <v>32283000</v>
      </c>
      <c r="S2874" s="16">
        <f t="shared" si="881"/>
        <v>3.0976055509091471E-4</v>
      </c>
      <c r="T2874" s="4">
        <f t="shared" si="892"/>
        <v>2.7878449958182325E-2</v>
      </c>
      <c r="U2874" s="4">
        <f t="shared" si="893"/>
        <v>4.3985998822909898E-2</v>
      </c>
      <c r="V2874" s="6">
        <f t="shared" si="882"/>
        <v>0</v>
      </c>
      <c r="W2874" s="16" t="str">
        <f t="shared" si="883"/>
        <v/>
      </c>
      <c r="X2874" s="4" t="str">
        <f t="shared" si="894"/>
        <v/>
      </c>
      <c r="Y2874" s="4" t="str">
        <f t="shared" si="884"/>
        <v/>
      </c>
      <c r="Z2874" s="4">
        <f t="shared" si="885"/>
        <v>4022000</v>
      </c>
      <c r="AA2874" s="16">
        <f t="shared" si="886"/>
        <v>2.4863252113376429E-3</v>
      </c>
      <c r="AB2874" s="15">
        <f t="shared" si="895"/>
        <v>0.22376926902038785</v>
      </c>
      <c r="AC2874" s="15">
        <f t="shared" si="896"/>
        <v>0.35305818000994538</v>
      </c>
      <c r="AD2874" s="4">
        <v>164430</v>
      </c>
      <c r="AE2874" s="26">
        <v>1544.8</v>
      </c>
      <c r="AF2874" s="26">
        <v>1244.2229255522252</v>
      </c>
      <c r="AG2874" s="4">
        <f t="shared" si="897"/>
        <v>2184000</v>
      </c>
      <c r="AH2874" s="16">
        <f t="shared" si="887"/>
        <v>4.578754578754579E-3</v>
      </c>
      <c r="AI2874" s="15">
        <f t="shared" si="888"/>
        <v>0.41208791208791212</v>
      </c>
      <c r="AJ2874" s="15">
        <f t="shared" si="889"/>
        <v>0.65018315018315032</v>
      </c>
      <c r="AK2874" s="4">
        <f t="shared" si="890"/>
        <v>16319000</v>
      </c>
      <c r="AL2874" s="27">
        <f t="shared" si="891"/>
        <v>6.1278264599546543E-4</v>
      </c>
      <c r="AM2874" s="15">
        <f t="shared" si="898"/>
        <v>5.515043813959189E-2</v>
      </c>
      <c r="AN2874" s="15">
        <f t="shared" si="899"/>
        <v>2.6953856745456156E-5</v>
      </c>
    </row>
    <row r="2875" spans="1:40" x14ac:dyDescent="0.2">
      <c r="A2875" s="4" t="s">
        <v>4628</v>
      </c>
      <c r="B2875" s="3" t="s">
        <v>16</v>
      </c>
      <c r="C2875" s="6">
        <v>164430</v>
      </c>
      <c r="D2875" s="3" t="s">
        <v>668</v>
      </c>
      <c r="E2875" s="6">
        <v>164434</v>
      </c>
      <c r="F2875" s="3" t="s">
        <v>3701</v>
      </c>
      <c r="G2875" s="8">
        <v>10000</v>
      </c>
      <c r="H2875" s="6">
        <v>90</v>
      </c>
      <c r="I2875" s="6">
        <v>163903</v>
      </c>
      <c r="J2875" s="13">
        <v>45199</v>
      </c>
      <c r="K2875" s="9">
        <v>6144.3448907726288</v>
      </c>
      <c r="L2875" s="4" t="s">
        <v>4628</v>
      </c>
      <c r="M2875" s="4" t="s">
        <v>4632</v>
      </c>
      <c r="N2875" s="4">
        <f>VLOOKUP(I2875,BaseModelo!$A$2:$E$5075,5)</f>
        <v>5</v>
      </c>
      <c r="P2875" s="15">
        <v>142.00000000000003</v>
      </c>
      <c r="Q2875" s="4">
        <f>VLOOKUP(I2875,BaseModelo!$A$2:$E$5075,3)</f>
        <v>110</v>
      </c>
      <c r="R2875" s="4">
        <f t="shared" si="880"/>
        <v>32283000</v>
      </c>
      <c r="S2875" s="16">
        <f t="shared" si="881"/>
        <v>3.0976055509091471E-4</v>
      </c>
      <c r="T2875" s="4">
        <f t="shared" si="892"/>
        <v>2.7878449958182325E-2</v>
      </c>
      <c r="U2875" s="4">
        <f t="shared" si="893"/>
        <v>4.3985998822909898E-2</v>
      </c>
      <c r="V2875" s="6">
        <f t="shared" si="882"/>
        <v>0</v>
      </c>
      <c r="W2875" s="16" t="str">
        <f t="shared" si="883"/>
        <v/>
      </c>
      <c r="X2875" s="4" t="str">
        <f t="shared" si="894"/>
        <v/>
      </c>
      <c r="Y2875" s="4" t="str">
        <f t="shared" si="884"/>
        <v/>
      </c>
      <c r="Z2875" s="4">
        <f t="shared" si="885"/>
        <v>4058000</v>
      </c>
      <c r="AA2875" s="16">
        <f t="shared" si="886"/>
        <v>2.4642681123706258E-3</v>
      </c>
      <c r="AB2875" s="15">
        <f t="shared" si="895"/>
        <v>0.22178413011335632</v>
      </c>
      <c r="AC2875" s="15">
        <f t="shared" si="896"/>
        <v>0.34992607195662895</v>
      </c>
      <c r="AD2875" s="4">
        <v>164430</v>
      </c>
      <c r="AE2875" s="26">
        <v>1544.8</v>
      </c>
      <c r="AF2875" s="26">
        <v>1244.2229255522252</v>
      </c>
      <c r="AG2875" s="4">
        <f t="shared" si="897"/>
        <v>2193000</v>
      </c>
      <c r="AH2875" s="16">
        <f t="shared" si="887"/>
        <v>4.5599635202918376E-3</v>
      </c>
      <c r="AI2875" s="15">
        <f t="shared" si="888"/>
        <v>0.41039671682626538</v>
      </c>
      <c r="AJ2875" s="15">
        <f t="shared" si="889"/>
        <v>0.64751481988144111</v>
      </c>
      <c r="AK2875" s="4">
        <f t="shared" si="890"/>
        <v>16319000</v>
      </c>
      <c r="AL2875" s="27">
        <f t="shared" si="891"/>
        <v>6.1278264599546543E-4</v>
      </c>
      <c r="AM2875" s="15">
        <f t="shared" si="898"/>
        <v>5.515043813959189E-2</v>
      </c>
      <c r="AN2875" s="15">
        <f t="shared" si="899"/>
        <v>2.6953856745456156E-5</v>
      </c>
    </row>
    <row r="2876" spans="1:40" x14ac:dyDescent="0.2">
      <c r="A2876" s="4" t="s">
        <v>4628</v>
      </c>
      <c r="B2876" s="3" t="s">
        <v>16</v>
      </c>
      <c r="C2876" s="6">
        <v>164430</v>
      </c>
      <c r="D2876" s="3" t="s">
        <v>668</v>
      </c>
      <c r="E2876" s="6">
        <v>164436</v>
      </c>
      <c r="F2876" s="3" t="s">
        <v>3702</v>
      </c>
      <c r="G2876" s="8">
        <v>10000</v>
      </c>
      <c r="H2876" s="6">
        <v>95</v>
      </c>
      <c r="I2876" s="6">
        <v>162511</v>
      </c>
      <c r="J2876" s="13">
        <v>45199</v>
      </c>
      <c r="K2876" s="9">
        <v>6144.3448907726288</v>
      </c>
      <c r="L2876" s="4" t="s">
        <v>4628</v>
      </c>
      <c r="M2876" s="4" t="s">
        <v>4632</v>
      </c>
      <c r="N2876" s="4">
        <f>VLOOKUP(I2876,BaseModelo!$A$2:$E$5075,5)</f>
        <v>7</v>
      </c>
      <c r="P2876" s="15">
        <v>142.00000000000003</v>
      </c>
      <c r="Q2876" s="4">
        <f>VLOOKUP(I2876,BaseModelo!$A$2:$E$5075,3)</f>
        <v>127</v>
      </c>
      <c r="R2876" s="4">
        <f t="shared" si="880"/>
        <v>32283000</v>
      </c>
      <c r="S2876" s="16">
        <f t="shared" si="881"/>
        <v>3.0976055509091471E-4</v>
      </c>
      <c r="T2876" s="4">
        <f t="shared" si="892"/>
        <v>2.9427252733636899E-2</v>
      </c>
      <c r="U2876" s="4">
        <f t="shared" si="893"/>
        <v>4.3985998822909898E-2</v>
      </c>
      <c r="V2876" s="6">
        <f t="shared" si="882"/>
        <v>0</v>
      </c>
      <c r="W2876" s="16" t="str">
        <f t="shared" si="883"/>
        <v/>
      </c>
      <c r="X2876" s="4" t="str">
        <f t="shared" si="894"/>
        <v/>
      </c>
      <c r="Y2876" s="4" t="str">
        <f t="shared" si="884"/>
        <v/>
      </c>
      <c r="Z2876" s="4">
        <f t="shared" si="885"/>
        <v>4022000</v>
      </c>
      <c r="AA2876" s="16">
        <f t="shared" si="886"/>
        <v>2.4863252113376429E-3</v>
      </c>
      <c r="AB2876" s="15">
        <f t="shared" si="895"/>
        <v>0.23620089507707606</v>
      </c>
      <c r="AC2876" s="15">
        <f t="shared" si="896"/>
        <v>0.35305818000994538</v>
      </c>
      <c r="AD2876" s="4">
        <v>164430</v>
      </c>
      <c r="AE2876" s="26">
        <v>1641.49</v>
      </c>
      <c r="AF2876" s="26">
        <v>1322.0996181154337</v>
      </c>
      <c r="AG2876" s="4">
        <f t="shared" si="897"/>
        <v>2184000</v>
      </c>
      <c r="AH2876" s="16">
        <f t="shared" si="887"/>
        <v>4.578754578754579E-3</v>
      </c>
      <c r="AI2876" s="15">
        <f t="shared" si="888"/>
        <v>0.43498168498168499</v>
      </c>
      <c r="AJ2876" s="15">
        <f t="shared" si="889"/>
        <v>0.65018315018315032</v>
      </c>
      <c r="AK2876" s="4">
        <f t="shared" si="890"/>
        <v>16319000</v>
      </c>
      <c r="AL2876" s="27">
        <f t="shared" si="891"/>
        <v>6.1278264599546543E-4</v>
      </c>
      <c r="AM2876" s="15">
        <f t="shared" si="898"/>
        <v>5.8214351369569213E-2</v>
      </c>
      <c r="AN2876" s="15">
        <f t="shared" si="899"/>
        <v>2.6953856745456156E-5</v>
      </c>
    </row>
    <row r="2877" spans="1:40" x14ac:dyDescent="0.2">
      <c r="A2877" s="4" t="s">
        <v>4627</v>
      </c>
      <c r="B2877" s="3" t="s">
        <v>3</v>
      </c>
      <c r="C2877" s="6">
        <v>164454</v>
      </c>
      <c r="D2877" s="3" t="s">
        <v>436</v>
      </c>
      <c r="E2877" s="6">
        <v>164474</v>
      </c>
      <c r="F2877" s="3" t="s">
        <v>3689</v>
      </c>
      <c r="G2877" s="8">
        <v>5000</v>
      </c>
      <c r="H2877" s="6">
        <v>147</v>
      </c>
      <c r="I2877" s="6">
        <v>164025</v>
      </c>
      <c r="J2877" s="13">
        <v>45199</v>
      </c>
      <c r="K2877" s="9">
        <v>5000</v>
      </c>
      <c r="L2877" s="4" t="s">
        <v>4627</v>
      </c>
      <c r="M2877" s="4" t="s">
        <v>4632</v>
      </c>
      <c r="N2877" s="4">
        <f>VLOOKUP(I2877,BaseModelo!$A$2:$E$5075,5)</f>
        <v>9</v>
      </c>
      <c r="P2877" s="15">
        <v>147</v>
      </c>
      <c r="Q2877" s="4">
        <f>VLOOKUP(I2877,BaseModelo!$A$2:$E$5075,3)</f>
        <v>147</v>
      </c>
      <c r="R2877" s="4">
        <f t="shared" si="880"/>
        <v>32283000</v>
      </c>
      <c r="S2877" s="16">
        <f t="shared" si="881"/>
        <v>1.5488027754545735E-4</v>
      </c>
      <c r="T2877" s="4">
        <f t="shared" si="892"/>
        <v>2.2767400799182231E-2</v>
      </c>
      <c r="U2877" s="4">
        <f t="shared" si="893"/>
        <v>2.2767400799182231E-2</v>
      </c>
      <c r="V2877" s="6">
        <f t="shared" si="882"/>
        <v>0</v>
      </c>
      <c r="W2877" s="16" t="str">
        <f t="shared" si="883"/>
        <v/>
      </c>
      <c r="X2877" s="4" t="str">
        <f t="shared" si="894"/>
        <v/>
      </c>
      <c r="Y2877" s="4" t="str">
        <f t="shared" si="884"/>
        <v/>
      </c>
      <c r="Z2877" s="4">
        <f t="shared" si="885"/>
        <v>5305000</v>
      </c>
      <c r="AA2877" s="16">
        <f t="shared" si="886"/>
        <v>9.42507068803016E-4</v>
      </c>
      <c r="AB2877" s="15">
        <f t="shared" si="895"/>
        <v>0.13854853911404336</v>
      </c>
      <c r="AC2877" s="15">
        <f t="shared" si="896"/>
        <v>0.13854853911404336</v>
      </c>
      <c r="AD2877" s="4">
        <v>164454</v>
      </c>
      <c r="AE2877" s="26">
        <v>1303.3399999999999</v>
      </c>
      <c r="AF2877" s="26">
        <v>1303.3399999999999</v>
      </c>
      <c r="AG2877" s="4">
        <f t="shared" si="897"/>
        <v>2114000</v>
      </c>
      <c r="AH2877" s="16">
        <f t="shared" si="887"/>
        <v>2.3651844843897824E-3</v>
      </c>
      <c r="AI2877" s="15">
        <f t="shared" si="888"/>
        <v>0.34768211920529801</v>
      </c>
      <c r="AJ2877" s="15">
        <f t="shared" si="889"/>
        <v>0.34768211920529801</v>
      </c>
      <c r="AK2877" s="4">
        <f t="shared" si="890"/>
        <v>15073000</v>
      </c>
      <c r="AL2877" s="27">
        <f t="shared" si="891"/>
        <v>3.3171896769057253E-4</v>
      </c>
      <c r="AM2877" s="15">
        <f t="shared" si="898"/>
        <v>4.8762688250514163E-2</v>
      </c>
      <c r="AN2877" s="15">
        <f t="shared" si="899"/>
        <v>7.5523786901022457E-6</v>
      </c>
    </row>
    <row r="2878" spans="1:40" x14ac:dyDescent="0.2">
      <c r="A2878" s="4" t="s">
        <v>4627</v>
      </c>
      <c r="B2878" s="3" t="s">
        <v>3</v>
      </c>
      <c r="C2878" s="6">
        <v>164454</v>
      </c>
      <c r="D2878" s="3" t="s">
        <v>436</v>
      </c>
      <c r="E2878" s="6">
        <v>164483</v>
      </c>
      <c r="F2878" s="3" t="s">
        <v>3690</v>
      </c>
      <c r="G2878" s="8">
        <v>5000</v>
      </c>
      <c r="H2878" s="6">
        <v>147</v>
      </c>
      <c r="I2878" s="6">
        <v>164058</v>
      </c>
      <c r="J2878" s="13">
        <v>45199</v>
      </c>
      <c r="K2878" s="9">
        <v>5000</v>
      </c>
      <c r="L2878" s="4" t="s">
        <v>4627</v>
      </c>
      <c r="M2878" s="4" t="s">
        <v>4632</v>
      </c>
      <c r="N2878" s="4">
        <f>VLOOKUP(I2878,BaseModelo!$A$2:$E$5075,5)</f>
        <v>3</v>
      </c>
      <c r="P2878" s="15">
        <v>147</v>
      </c>
      <c r="Q2878" s="4">
        <f>VLOOKUP(I2878,BaseModelo!$A$2:$E$5075,3)</f>
        <v>110</v>
      </c>
      <c r="R2878" s="4">
        <f t="shared" si="880"/>
        <v>32283000</v>
      </c>
      <c r="S2878" s="16">
        <f t="shared" si="881"/>
        <v>1.5488027754545735E-4</v>
      </c>
      <c r="T2878" s="4">
        <f t="shared" si="892"/>
        <v>2.2767400799182231E-2</v>
      </c>
      <c r="U2878" s="4">
        <f t="shared" si="893"/>
        <v>2.2767400799182231E-2</v>
      </c>
      <c r="V2878" s="6">
        <f t="shared" si="882"/>
        <v>0</v>
      </c>
      <c r="W2878" s="16" t="str">
        <f t="shared" si="883"/>
        <v/>
      </c>
      <c r="X2878" s="4" t="str">
        <f t="shared" si="894"/>
        <v/>
      </c>
      <c r="Y2878" s="4" t="str">
        <f t="shared" si="884"/>
        <v/>
      </c>
      <c r="Z2878" s="4">
        <f t="shared" si="885"/>
        <v>1992000</v>
      </c>
      <c r="AA2878" s="16">
        <f t="shared" si="886"/>
        <v>2.5100401606425703E-3</v>
      </c>
      <c r="AB2878" s="15">
        <f t="shared" si="895"/>
        <v>0.36897590361445781</v>
      </c>
      <c r="AC2878" s="15">
        <f t="shared" si="896"/>
        <v>0.36897590361445781</v>
      </c>
      <c r="AD2878" s="4">
        <v>164454</v>
      </c>
      <c r="AE2878" s="26">
        <v>1303.3399999999999</v>
      </c>
      <c r="AF2878" s="26">
        <v>1303.3399999999999</v>
      </c>
      <c r="AG2878" s="4">
        <f t="shared" si="897"/>
        <v>1267000</v>
      </c>
      <c r="AH2878" s="16">
        <f t="shared" si="887"/>
        <v>3.9463299131807421E-3</v>
      </c>
      <c r="AI2878" s="15">
        <f t="shared" si="888"/>
        <v>0.58011049723756913</v>
      </c>
      <c r="AJ2878" s="15">
        <f t="shared" si="889"/>
        <v>0.58011049723756913</v>
      </c>
      <c r="AK2878" s="4">
        <f t="shared" si="890"/>
        <v>15073000</v>
      </c>
      <c r="AL2878" s="27">
        <f t="shared" si="891"/>
        <v>3.3171896769057253E-4</v>
      </c>
      <c r="AM2878" s="15">
        <f t="shared" si="898"/>
        <v>4.8762688250514163E-2</v>
      </c>
      <c r="AN2878" s="15">
        <f t="shared" si="899"/>
        <v>7.5523786901022457E-6</v>
      </c>
    </row>
    <row r="2879" spans="1:40" x14ac:dyDescent="0.2">
      <c r="A2879" s="4" t="s">
        <v>4627</v>
      </c>
      <c r="B2879" s="2" t="s">
        <v>3</v>
      </c>
      <c r="C2879" s="5">
        <v>164475</v>
      </c>
      <c r="D2879" s="2" t="s">
        <v>667</v>
      </c>
      <c r="E2879" s="5">
        <v>164479</v>
      </c>
      <c r="F2879" s="2" t="s">
        <v>3691</v>
      </c>
      <c r="G2879" s="7">
        <v>20000</v>
      </c>
      <c r="H2879" s="5">
        <v>85</v>
      </c>
      <c r="I2879" s="6">
        <v>163822</v>
      </c>
      <c r="J2879" s="13">
        <v>45199</v>
      </c>
      <c r="K2879" s="9">
        <v>20000</v>
      </c>
      <c r="L2879" s="4" t="s">
        <v>4627</v>
      </c>
      <c r="M2879" s="4" t="s">
        <v>4632</v>
      </c>
      <c r="N2879" s="4">
        <f>VLOOKUP(I2879,BaseModelo!$A$2:$E$5075,5)</f>
        <v>2</v>
      </c>
      <c r="P2879" s="15">
        <v>122</v>
      </c>
      <c r="Q2879" s="4">
        <f>VLOOKUP(I2879,BaseModelo!$A$2:$E$5075,3)</f>
        <v>100</v>
      </c>
      <c r="R2879" s="4">
        <f t="shared" si="880"/>
        <v>32283000</v>
      </c>
      <c r="S2879" s="16">
        <f t="shared" si="881"/>
        <v>6.1952111018182942E-4</v>
      </c>
      <c r="T2879" s="4">
        <f t="shared" si="892"/>
        <v>5.2659294365455502E-2</v>
      </c>
      <c r="U2879" s="4">
        <f t="shared" si="893"/>
        <v>7.5581575442183191E-2</v>
      </c>
      <c r="V2879" s="6">
        <f t="shared" si="882"/>
        <v>0</v>
      </c>
      <c r="W2879" s="16" t="str">
        <f t="shared" si="883"/>
        <v/>
      </c>
      <c r="X2879" s="4" t="str">
        <f t="shared" si="894"/>
        <v/>
      </c>
      <c r="Y2879" s="4" t="str">
        <f t="shared" si="884"/>
        <v/>
      </c>
      <c r="Z2879" s="4">
        <f t="shared" si="885"/>
        <v>1578000</v>
      </c>
      <c r="AA2879" s="16">
        <f t="shared" si="886"/>
        <v>1.2674271229404309E-2</v>
      </c>
      <c r="AB2879" s="15">
        <f t="shared" si="895"/>
        <v>1.0773130544993663</v>
      </c>
      <c r="AC2879" s="15">
        <f t="shared" si="896"/>
        <v>1.5462610899873257</v>
      </c>
      <c r="AD2879" s="4">
        <v>164475</v>
      </c>
      <c r="AE2879" s="26">
        <v>2910.31</v>
      </c>
      <c r="AF2879" s="26">
        <v>2910.31</v>
      </c>
      <c r="AG2879" s="4">
        <f t="shared" si="897"/>
        <v>681000</v>
      </c>
      <c r="AH2879" s="16">
        <f t="shared" si="887"/>
        <v>2.9368575624082231E-2</v>
      </c>
      <c r="AI2879" s="15">
        <f t="shared" si="888"/>
        <v>2.4963289280469896</v>
      </c>
      <c r="AJ2879" s="15">
        <f t="shared" si="889"/>
        <v>3.5829662261380322</v>
      </c>
      <c r="AK2879" s="4">
        <f t="shared" si="890"/>
        <v>15073000</v>
      </c>
      <c r="AL2879" s="27">
        <f t="shared" si="891"/>
        <v>1.3268758707622901E-3</v>
      </c>
      <c r="AM2879" s="15">
        <f t="shared" si="898"/>
        <v>0.11278444901479466</v>
      </c>
      <c r="AN2879" s="15">
        <f t="shared" si="899"/>
        <v>1.0028736872843255E-4</v>
      </c>
    </row>
    <row r="2880" spans="1:40" x14ac:dyDescent="0.2">
      <c r="A2880" s="4" t="s">
        <v>4627</v>
      </c>
      <c r="B2880" s="3" t="s">
        <v>3</v>
      </c>
      <c r="C2880" s="6">
        <v>164475</v>
      </c>
      <c r="D2880" s="3" t="s">
        <v>667</v>
      </c>
      <c r="E2880" s="6">
        <v>164480</v>
      </c>
      <c r="F2880" s="3" t="s">
        <v>3692</v>
      </c>
      <c r="G2880" s="8">
        <v>5000</v>
      </c>
      <c r="H2880" s="6">
        <v>147</v>
      </c>
      <c r="I2880" s="6">
        <v>163817</v>
      </c>
      <c r="J2880" s="13">
        <v>45199</v>
      </c>
      <c r="K2880" s="9">
        <v>5000</v>
      </c>
      <c r="L2880" s="4" t="s">
        <v>4627</v>
      </c>
      <c r="M2880" s="4" t="s">
        <v>4632</v>
      </c>
      <c r="N2880" s="4">
        <f>VLOOKUP(I2880,BaseModelo!$A$2:$E$5075,5)</f>
        <v>4</v>
      </c>
      <c r="P2880" s="15">
        <v>147</v>
      </c>
      <c r="Q2880" s="4">
        <f>VLOOKUP(I2880,BaseModelo!$A$2:$E$5075,3)</f>
        <v>110</v>
      </c>
      <c r="R2880" s="4">
        <f t="shared" si="880"/>
        <v>32283000</v>
      </c>
      <c r="S2880" s="16">
        <f t="shared" si="881"/>
        <v>1.5488027754545735E-4</v>
      </c>
      <c r="T2880" s="4">
        <f t="shared" si="892"/>
        <v>2.2767400799182231E-2</v>
      </c>
      <c r="U2880" s="4">
        <f t="shared" si="893"/>
        <v>2.2767400799182231E-2</v>
      </c>
      <c r="V2880" s="6">
        <f t="shared" si="882"/>
        <v>0</v>
      </c>
      <c r="W2880" s="16" t="str">
        <f t="shared" si="883"/>
        <v/>
      </c>
      <c r="X2880" s="4" t="str">
        <f t="shared" si="894"/>
        <v/>
      </c>
      <c r="Y2880" s="4" t="str">
        <f t="shared" si="884"/>
        <v/>
      </c>
      <c r="Z2880" s="4">
        <f t="shared" si="885"/>
        <v>2331000</v>
      </c>
      <c r="AA2880" s="16">
        <f t="shared" si="886"/>
        <v>2.1450021450021449E-3</v>
      </c>
      <c r="AB2880" s="15">
        <f t="shared" si="895"/>
        <v>0.31531531531531531</v>
      </c>
      <c r="AC2880" s="15">
        <f t="shared" si="896"/>
        <v>0.31531531531531531</v>
      </c>
      <c r="AD2880" s="4">
        <v>164475</v>
      </c>
      <c r="AE2880" s="26">
        <v>1303.3399999999999</v>
      </c>
      <c r="AF2880" s="26">
        <v>1303.3399999999999</v>
      </c>
      <c r="AG2880" s="4">
        <f t="shared" si="897"/>
        <v>1421000</v>
      </c>
      <c r="AH2880" s="16">
        <f t="shared" si="887"/>
        <v>3.518648838845883E-3</v>
      </c>
      <c r="AI2880" s="15">
        <f t="shared" si="888"/>
        <v>0.51724137931034475</v>
      </c>
      <c r="AJ2880" s="15">
        <f t="shared" si="889"/>
        <v>0.51724137931034475</v>
      </c>
      <c r="AK2880" s="4">
        <f t="shared" si="890"/>
        <v>15073000</v>
      </c>
      <c r="AL2880" s="27">
        <f t="shared" si="891"/>
        <v>3.3171896769057253E-4</v>
      </c>
      <c r="AM2880" s="15">
        <f t="shared" si="898"/>
        <v>4.8762688250514163E-2</v>
      </c>
      <c r="AN2880" s="15">
        <f t="shared" si="899"/>
        <v>7.5523786901022457E-6</v>
      </c>
    </row>
    <row r="2881" spans="1:40" x14ac:dyDescent="0.2">
      <c r="A2881" s="4" t="s">
        <v>4627</v>
      </c>
      <c r="B2881" s="3" t="s">
        <v>3</v>
      </c>
      <c r="C2881" s="6">
        <v>164475</v>
      </c>
      <c r="D2881" s="3" t="s">
        <v>667</v>
      </c>
      <c r="E2881" s="6">
        <v>164476</v>
      </c>
      <c r="F2881" s="3" t="s">
        <v>3693</v>
      </c>
      <c r="G2881" s="8">
        <v>12000</v>
      </c>
      <c r="H2881" s="6">
        <v>85</v>
      </c>
      <c r="I2881" s="6">
        <v>163821</v>
      </c>
      <c r="J2881" s="13">
        <v>45199</v>
      </c>
      <c r="K2881" s="9">
        <v>12000</v>
      </c>
      <c r="L2881" s="4" t="s">
        <v>4627</v>
      </c>
      <c r="M2881" s="4" t="s">
        <v>4632</v>
      </c>
      <c r="N2881" s="4">
        <f>VLOOKUP(I2881,BaseModelo!$A$2:$E$5075,5)</f>
        <v>3</v>
      </c>
      <c r="P2881" s="15">
        <v>132</v>
      </c>
      <c r="Q2881" s="4">
        <f>VLOOKUP(I2881,BaseModelo!$A$2:$E$5075,3)</f>
        <v>110</v>
      </c>
      <c r="R2881" s="4">
        <f t="shared" si="880"/>
        <v>32283000</v>
      </c>
      <c r="S2881" s="16">
        <f t="shared" si="881"/>
        <v>3.7171266610909768E-4</v>
      </c>
      <c r="T2881" s="4">
        <f t="shared" si="892"/>
        <v>3.1595576619273306E-2</v>
      </c>
      <c r="U2881" s="4">
        <f t="shared" si="893"/>
        <v>4.9066071926400896E-2</v>
      </c>
      <c r="V2881" s="6">
        <f t="shared" si="882"/>
        <v>0</v>
      </c>
      <c r="W2881" s="16" t="str">
        <f t="shared" si="883"/>
        <v/>
      </c>
      <c r="X2881" s="4" t="str">
        <f t="shared" si="894"/>
        <v/>
      </c>
      <c r="Y2881" s="4" t="str">
        <f t="shared" si="884"/>
        <v/>
      </c>
      <c r="Z2881" s="4">
        <f t="shared" si="885"/>
        <v>1992000</v>
      </c>
      <c r="AA2881" s="16">
        <f t="shared" si="886"/>
        <v>6.024096385542169E-3</v>
      </c>
      <c r="AB2881" s="15">
        <f t="shared" si="895"/>
        <v>0.51204819277108438</v>
      </c>
      <c r="AC2881" s="15">
        <f t="shared" si="896"/>
        <v>0.79518072289156627</v>
      </c>
      <c r="AD2881" s="4">
        <v>164475</v>
      </c>
      <c r="AE2881" s="26">
        <v>1751.75</v>
      </c>
      <c r="AF2881" s="26">
        <v>1751.75</v>
      </c>
      <c r="AG2881" s="4">
        <f t="shared" si="897"/>
        <v>1267000</v>
      </c>
      <c r="AH2881" s="16">
        <f t="shared" si="887"/>
        <v>9.4711917916337814E-3</v>
      </c>
      <c r="AI2881" s="15">
        <f t="shared" si="888"/>
        <v>0.80505130228887145</v>
      </c>
      <c r="AJ2881" s="15">
        <f t="shared" si="889"/>
        <v>1.2501973164956592</v>
      </c>
      <c r="AK2881" s="4">
        <f t="shared" si="890"/>
        <v>15073000</v>
      </c>
      <c r="AL2881" s="27">
        <f t="shared" si="891"/>
        <v>7.9612552245737409E-4</v>
      </c>
      <c r="AM2881" s="15">
        <f t="shared" si="898"/>
        <v>6.7670669408876796E-2</v>
      </c>
      <c r="AN2881" s="15">
        <f t="shared" si="899"/>
        <v>3.9062752147337007E-5</v>
      </c>
    </row>
    <row r="2882" spans="1:40" x14ac:dyDescent="0.2">
      <c r="A2882" s="4" t="s">
        <v>4627</v>
      </c>
      <c r="B2882" s="3" t="s">
        <v>3</v>
      </c>
      <c r="C2882" s="6">
        <v>164475</v>
      </c>
      <c r="D2882" s="3" t="s">
        <v>667</v>
      </c>
      <c r="E2882" s="6">
        <v>164477</v>
      </c>
      <c r="F2882" s="3" t="s">
        <v>3694</v>
      </c>
      <c r="G2882" s="8">
        <v>16000</v>
      </c>
      <c r="H2882" s="6">
        <v>85</v>
      </c>
      <c r="I2882" s="6">
        <v>163827</v>
      </c>
      <c r="J2882" s="13">
        <v>45199</v>
      </c>
      <c r="K2882" s="9">
        <v>16000</v>
      </c>
      <c r="L2882" s="4" t="s">
        <v>4627</v>
      </c>
      <c r="M2882" s="4" t="s">
        <v>4632</v>
      </c>
      <c r="N2882" s="4">
        <f>VLOOKUP(I2882,BaseModelo!$A$2:$E$5075,5)</f>
        <v>4</v>
      </c>
      <c r="P2882" s="15">
        <v>122</v>
      </c>
      <c r="Q2882" s="4">
        <f>VLOOKUP(I2882,BaseModelo!$A$2:$E$5075,3)</f>
        <v>110</v>
      </c>
      <c r="R2882" s="4">
        <f t="shared" ref="R2882:R2945" si="900">SUMIFS($G:$G,$M:$M,M2882)</f>
        <v>32283000</v>
      </c>
      <c r="S2882" s="16">
        <f t="shared" ref="S2882:S2945" si="901">G2882/R2882</f>
        <v>4.9561688814546358E-4</v>
      </c>
      <c r="T2882" s="4">
        <f t="shared" si="892"/>
        <v>4.2127435492364404E-2</v>
      </c>
      <c r="U2882" s="4">
        <f t="shared" si="893"/>
        <v>6.046526035374656E-2</v>
      </c>
      <c r="V2882" s="6">
        <f t="shared" ref="V2882:V2945" si="902">SUMIFS($G:$G,$O:$O,O2882)</f>
        <v>0</v>
      </c>
      <c r="W2882" s="16" t="str">
        <f t="shared" ref="W2882:W2945" si="903">IFERROR(G2882/V2882,"")</f>
        <v/>
      </c>
      <c r="X2882" s="4" t="str">
        <f t="shared" si="894"/>
        <v/>
      </c>
      <c r="Y2882" s="4" t="str">
        <f t="shared" ref="Y2882:Y2945" si="904">IFERROR(W2882*P2882,"")</f>
        <v/>
      </c>
      <c r="Z2882" s="4">
        <f t="shared" ref="Z2882:Z2945" si="905">SUMIFS($G:$G,$N:$N,N2882)</f>
        <v>2331000</v>
      </c>
      <c r="AA2882" s="16">
        <f t="shared" ref="AA2882:AA2945" si="906">IFERROR(G2882/Z2882,"")</f>
        <v>6.8640068640068641E-3</v>
      </c>
      <c r="AB2882" s="15">
        <f t="shared" si="895"/>
        <v>0.58344058344058347</v>
      </c>
      <c r="AC2882" s="15">
        <f t="shared" si="896"/>
        <v>0.83740883740883743</v>
      </c>
      <c r="AD2882" s="4">
        <v>164475</v>
      </c>
      <c r="AE2882" s="26">
        <v>2331.06</v>
      </c>
      <c r="AF2882" s="26">
        <v>2331.06</v>
      </c>
      <c r="AG2882" s="4">
        <f t="shared" si="897"/>
        <v>1421000</v>
      </c>
      <c r="AH2882" s="16">
        <f t="shared" ref="AH2882:AH2945" si="907">IFERROR($G2882/AG2882,"")</f>
        <v>1.1259676284306826E-2</v>
      </c>
      <c r="AI2882" s="15">
        <f t="shared" ref="AI2882:AI2945" si="908">IFERROR(AH2882*H2882,"")</f>
        <v>0.95707248416608026</v>
      </c>
      <c r="AJ2882" s="15">
        <f t="shared" ref="AJ2882:AJ2945" si="909">IFERROR(AH2882*P2882,"")</f>
        <v>1.3736805066854327</v>
      </c>
      <c r="AK2882" s="4">
        <f t="shared" ref="AK2882:AK2945" si="910">SUMIFS($G:$G,$A:$A,$A2882,$M:$M,$M2882)</f>
        <v>15073000</v>
      </c>
      <c r="AL2882" s="27">
        <f t="shared" ref="AL2882:AL2945" si="911">IFERROR($G2882/AK2882,"")</f>
        <v>1.061500696609832E-3</v>
      </c>
      <c r="AM2882" s="15">
        <f t="shared" si="898"/>
        <v>9.0227559211835728E-2</v>
      </c>
      <c r="AN2882" s="15">
        <f t="shared" si="899"/>
        <v>6.4183915986196837E-5</v>
      </c>
    </row>
    <row r="2883" spans="1:40" x14ac:dyDescent="0.2">
      <c r="A2883" s="4" t="s">
        <v>4627</v>
      </c>
      <c r="B2883" s="3" t="s">
        <v>3</v>
      </c>
      <c r="C2883" s="6">
        <v>164475</v>
      </c>
      <c r="D2883" s="3" t="s">
        <v>667</v>
      </c>
      <c r="E2883" s="6">
        <v>164478</v>
      </c>
      <c r="F2883" s="3" t="s">
        <v>3695</v>
      </c>
      <c r="G2883" s="8">
        <v>18000</v>
      </c>
      <c r="H2883" s="6">
        <v>85</v>
      </c>
      <c r="I2883" s="6">
        <v>163816</v>
      </c>
      <c r="J2883" s="13">
        <v>45199</v>
      </c>
      <c r="K2883" s="9">
        <v>18000</v>
      </c>
      <c r="L2883" s="4" t="s">
        <v>4627</v>
      </c>
      <c r="M2883" s="4" t="s">
        <v>4632</v>
      </c>
      <c r="N2883" s="4">
        <f>VLOOKUP(I2883,BaseModelo!$A$2:$E$5075,5)</f>
        <v>5</v>
      </c>
      <c r="P2883" s="15">
        <v>122</v>
      </c>
      <c r="Q2883" s="4">
        <f>VLOOKUP(I2883,BaseModelo!$A$2:$E$5075,3)</f>
        <v>110</v>
      </c>
      <c r="R2883" s="4">
        <f t="shared" si="900"/>
        <v>32283000</v>
      </c>
      <c r="S2883" s="16">
        <f t="shared" si="901"/>
        <v>5.575689991636465E-4</v>
      </c>
      <c r="T2883" s="4">
        <f t="shared" ref="T2883:T2946" si="912">S2883*H2883</f>
        <v>4.7393364928909949E-2</v>
      </c>
      <c r="U2883" s="4">
        <f t="shared" ref="U2883:U2946" si="913">S2883*P2883</f>
        <v>6.8023417897964872E-2</v>
      </c>
      <c r="V2883" s="6">
        <f t="shared" si="902"/>
        <v>0</v>
      </c>
      <c r="W2883" s="16" t="str">
        <f t="shared" si="903"/>
        <v/>
      </c>
      <c r="X2883" s="4" t="str">
        <f t="shared" ref="X2883:X2946" si="914">IFERROR(W2883*H2883,"")</f>
        <v/>
      </c>
      <c r="Y2883" s="4" t="str">
        <f t="shared" si="904"/>
        <v/>
      </c>
      <c r="Z2883" s="4">
        <f t="shared" si="905"/>
        <v>4058000</v>
      </c>
      <c r="AA2883" s="16">
        <f t="shared" si="906"/>
        <v>4.4356826022671266E-3</v>
      </c>
      <c r="AB2883" s="15">
        <f t="shared" ref="AB2883:AB2946" si="915">IFERROR(AA2883*H2883,"")</f>
        <v>0.37703302119270576</v>
      </c>
      <c r="AC2883" s="15">
        <f t="shared" ref="AC2883:AC2946" si="916">IFERROR(AA2883*P2883,"")</f>
        <v>0.54115327747658948</v>
      </c>
      <c r="AD2883" s="4">
        <v>164475</v>
      </c>
      <c r="AE2883" s="26">
        <v>2620.6799999999998</v>
      </c>
      <c r="AF2883" s="26">
        <v>2620.6799999999998</v>
      </c>
      <c r="AG2883" s="4">
        <f t="shared" ref="AG2883:AG2946" si="917">SUMIFS($G:$G,$N:$N,$N2883,$A:$A,$A2883)</f>
        <v>1768000</v>
      </c>
      <c r="AH2883" s="16">
        <f t="shared" si="907"/>
        <v>1.0180995475113122E-2</v>
      </c>
      <c r="AI2883" s="15">
        <f t="shared" si="908"/>
        <v>0.86538461538461542</v>
      </c>
      <c r="AJ2883" s="15">
        <f t="shared" si="909"/>
        <v>1.2420814479638009</v>
      </c>
      <c r="AK2883" s="4">
        <f t="shared" si="910"/>
        <v>15073000</v>
      </c>
      <c r="AL2883" s="27">
        <f t="shared" si="911"/>
        <v>1.1941882836860611E-3</v>
      </c>
      <c r="AM2883" s="15">
        <f t="shared" ref="AM2883:AM2946" si="918">IFERROR(AL2883*H2883,"")</f>
        <v>0.10150600411331519</v>
      </c>
      <c r="AN2883" s="15">
        <f t="shared" ref="AN2883:AN2946" si="919">IFERROR(AL2883*U2883,"")</f>
        <v>8.1232768670030361E-5</v>
      </c>
    </row>
    <row r="2884" spans="1:40" x14ac:dyDescent="0.2">
      <c r="A2884" s="4" t="s">
        <v>4627</v>
      </c>
      <c r="B2884" s="3" t="s">
        <v>3</v>
      </c>
      <c r="C2884" s="6">
        <v>164475</v>
      </c>
      <c r="D2884" s="3" t="s">
        <v>667</v>
      </c>
      <c r="E2884" s="6">
        <v>164481</v>
      </c>
      <c r="F2884" s="3" t="s">
        <v>3696</v>
      </c>
      <c r="G2884" s="8">
        <v>8000</v>
      </c>
      <c r="H2884" s="6">
        <v>142</v>
      </c>
      <c r="I2884" s="6">
        <v>163967</v>
      </c>
      <c r="J2884" s="13">
        <v>45199</v>
      </c>
      <c r="K2884" s="9">
        <v>8000</v>
      </c>
      <c r="L2884" s="4" t="s">
        <v>4627</v>
      </c>
      <c r="M2884" s="4" t="s">
        <v>4632</v>
      </c>
      <c r="N2884" s="4">
        <f>VLOOKUP(I2884,BaseModelo!$A$2:$E$5075,5)</f>
        <v>5</v>
      </c>
      <c r="P2884" s="15">
        <v>142.00000000000003</v>
      </c>
      <c r="Q2884" s="4">
        <f>VLOOKUP(I2884,BaseModelo!$A$2:$E$5075,3)</f>
        <v>110</v>
      </c>
      <c r="R2884" s="4">
        <f t="shared" si="900"/>
        <v>32283000</v>
      </c>
      <c r="S2884" s="16">
        <f t="shared" si="901"/>
        <v>2.4780844407273179E-4</v>
      </c>
      <c r="T2884" s="4">
        <f t="shared" si="912"/>
        <v>3.5188799058327912E-2</v>
      </c>
      <c r="U2884" s="4">
        <f t="shared" si="913"/>
        <v>3.5188799058327919E-2</v>
      </c>
      <c r="V2884" s="6">
        <f t="shared" si="902"/>
        <v>0</v>
      </c>
      <c r="W2884" s="16" t="str">
        <f t="shared" si="903"/>
        <v/>
      </c>
      <c r="X2884" s="4" t="str">
        <f t="shared" si="914"/>
        <v/>
      </c>
      <c r="Y2884" s="4" t="str">
        <f t="shared" si="904"/>
        <v/>
      </c>
      <c r="Z2884" s="4">
        <f t="shared" si="905"/>
        <v>4058000</v>
      </c>
      <c r="AA2884" s="16">
        <f t="shared" si="906"/>
        <v>1.9714144898965009E-3</v>
      </c>
      <c r="AB2884" s="15">
        <f t="shared" si="915"/>
        <v>0.27994085756530313</v>
      </c>
      <c r="AC2884" s="15">
        <f t="shared" si="916"/>
        <v>0.27994085756530318</v>
      </c>
      <c r="AD2884" s="4">
        <v>164475</v>
      </c>
      <c r="AE2884" s="26">
        <v>2013.74</v>
      </c>
      <c r="AF2884" s="26">
        <v>2013.74</v>
      </c>
      <c r="AG2884" s="4">
        <f t="shared" si="917"/>
        <v>1768000</v>
      </c>
      <c r="AH2884" s="16">
        <f t="shared" si="907"/>
        <v>4.5248868778280547E-3</v>
      </c>
      <c r="AI2884" s="15">
        <f t="shared" si="908"/>
        <v>0.64253393665158376</v>
      </c>
      <c r="AJ2884" s="15">
        <f t="shared" si="909"/>
        <v>0.64253393665158387</v>
      </c>
      <c r="AK2884" s="4">
        <f t="shared" si="910"/>
        <v>15073000</v>
      </c>
      <c r="AL2884" s="27">
        <f t="shared" si="911"/>
        <v>5.3075034830491602E-4</v>
      </c>
      <c r="AM2884" s="15">
        <f t="shared" si="918"/>
        <v>7.5366549459298077E-2</v>
      </c>
      <c r="AN2884" s="15">
        <f t="shared" si="919"/>
        <v>1.8676467356639244E-5</v>
      </c>
    </row>
    <row r="2885" spans="1:40" x14ac:dyDescent="0.2">
      <c r="A2885" s="4" t="s">
        <v>4627</v>
      </c>
      <c r="B2885" s="3" t="s">
        <v>3</v>
      </c>
      <c r="C2885" s="6">
        <v>164475</v>
      </c>
      <c r="D2885" s="3" t="s">
        <v>667</v>
      </c>
      <c r="E2885" s="6">
        <v>164482</v>
      </c>
      <c r="F2885" s="3" t="s">
        <v>3697</v>
      </c>
      <c r="G2885" s="8">
        <v>15000</v>
      </c>
      <c r="H2885" s="6">
        <v>85</v>
      </c>
      <c r="I2885" s="6">
        <v>164040</v>
      </c>
      <c r="J2885" s="13">
        <v>45199</v>
      </c>
      <c r="K2885" s="9">
        <v>15000</v>
      </c>
      <c r="L2885" s="4" t="s">
        <v>4627</v>
      </c>
      <c r="M2885" s="4" t="s">
        <v>4632</v>
      </c>
      <c r="N2885" s="4">
        <f>VLOOKUP(I2885,BaseModelo!$A$2:$E$5075,5)</f>
        <v>6</v>
      </c>
      <c r="P2885" s="15">
        <v>132</v>
      </c>
      <c r="Q2885" s="4">
        <f>VLOOKUP(I2885,BaseModelo!$A$2:$E$5075,3)</f>
        <v>115</v>
      </c>
      <c r="R2885" s="4">
        <f t="shared" si="900"/>
        <v>32283000</v>
      </c>
      <c r="S2885" s="16">
        <f t="shared" si="901"/>
        <v>4.6464083263637206E-4</v>
      </c>
      <c r="T2885" s="4">
        <f t="shared" si="912"/>
        <v>3.9494470774091628E-2</v>
      </c>
      <c r="U2885" s="4">
        <f t="shared" si="913"/>
        <v>6.1332589908001112E-2</v>
      </c>
      <c r="V2885" s="6">
        <f t="shared" si="902"/>
        <v>0</v>
      </c>
      <c r="W2885" s="16" t="str">
        <f t="shared" si="903"/>
        <v/>
      </c>
      <c r="X2885" s="4" t="str">
        <f t="shared" si="914"/>
        <v/>
      </c>
      <c r="Y2885" s="4" t="str">
        <f t="shared" si="904"/>
        <v/>
      </c>
      <c r="Z2885" s="4">
        <f t="shared" si="905"/>
        <v>4853000</v>
      </c>
      <c r="AA2885" s="16">
        <f t="shared" si="906"/>
        <v>3.0908716257984753E-3</v>
      </c>
      <c r="AB2885" s="15">
        <f t="shared" si="915"/>
        <v>0.26272408819287041</v>
      </c>
      <c r="AC2885" s="15">
        <f t="shared" si="916"/>
        <v>0.40799505460539875</v>
      </c>
      <c r="AD2885" s="4">
        <v>164475</v>
      </c>
      <c r="AE2885" s="26">
        <v>2186.2399999999998</v>
      </c>
      <c r="AF2885" s="26">
        <v>2186.2399999999998</v>
      </c>
      <c r="AG2885" s="4">
        <f t="shared" si="917"/>
        <v>1993000</v>
      </c>
      <c r="AH2885" s="16">
        <f t="shared" si="907"/>
        <v>7.526342197691922E-3</v>
      </c>
      <c r="AI2885" s="15">
        <f t="shared" si="908"/>
        <v>0.63973908680381342</v>
      </c>
      <c r="AJ2885" s="15">
        <f t="shared" si="909"/>
        <v>0.99347717009533365</v>
      </c>
      <c r="AK2885" s="4">
        <f t="shared" si="910"/>
        <v>15073000</v>
      </c>
      <c r="AL2885" s="27">
        <f t="shared" si="911"/>
        <v>9.9515690307171775E-4</v>
      </c>
      <c r="AM2885" s="15">
        <f t="shared" si="918"/>
        <v>8.4588336761096006E-2</v>
      </c>
      <c r="AN2885" s="15">
        <f t="shared" si="919"/>
        <v>6.1035550230214081E-5</v>
      </c>
    </row>
    <row r="2886" spans="1:40" x14ac:dyDescent="0.2">
      <c r="A2886" s="4" t="s">
        <v>4627</v>
      </c>
      <c r="B2886" s="3" t="s">
        <v>3</v>
      </c>
      <c r="C2886" s="6">
        <v>164598</v>
      </c>
      <c r="D2886" s="3" t="s">
        <v>468</v>
      </c>
      <c r="E2886" s="6">
        <v>164672</v>
      </c>
      <c r="F2886" s="3" t="s">
        <v>3708</v>
      </c>
      <c r="G2886" s="8">
        <v>5000</v>
      </c>
      <c r="H2886" s="6">
        <v>147</v>
      </c>
      <c r="I2886" s="6">
        <v>163256</v>
      </c>
      <c r="J2886" s="13">
        <v>45199</v>
      </c>
      <c r="K2886" s="9">
        <v>5000</v>
      </c>
      <c r="L2886" s="4" t="s">
        <v>4627</v>
      </c>
      <c r="M2886" s="4" t="s">
        <v>4632</v>
      </c>
      <c r="N2886" s="4">
        <f>VLOOKUP(I2886,BaseModelo!$A$2:$E$5075,5)</f>
        <v>5</v>
      </c>
      <c r="P2886" s="15">
        <v>147</v>
      </c>
      <c r="Q2886" s="4">
        <f>VLOOKUP(I2886,BaseModelo!$A$2:$E$5075,3)</f>
        <v>110</v>
      </c>
      <c r="R2886" s="4">
        <f t="shared" si="900"/>
        <v>32283000</v>
      </c>
      <c r="S2886" s="16">
        <f t="shared" si="901"/>
        <v>1.5488027754545735E-4</v>
      </c>
      <c r="T2886" s="4">
        <f t="shared" si="912"/>
        <v>2.2767400799182231E-2</v>
      </c>
      <c r="U2886" s="4">
        <f t="shared" si="913"/>
        <v>2.2767400799182231E-2</v>
      </c>
      <c r="V2886" s="6">
        <f t="shared" si="902"/>
        <v>0</v>
      </c>
      <c r="W2886" s="16" t="str">
        <f t="shared" si="903"/>
        <v/>
      </c>
      <c r="X2886" s="4" t="str">
        <f t="shared" si="914"/>
        <v/>
      </c>
      <c r="Y2886" s="4" t="str">
        <f t="shared" si="904"/>
        <v/>
      </c>
      <c r="Z2886" s="4">
        <f t="shared" si="905"/>
        <v>4058000</v>
      </c>
      <c r="AA2886" s="16">
        <f t="shared" si="906"/>
        <v>1.2321340561853129E-3</v>
      </c>
      <c r="AB2886" s="15">
        <f t="shared" si="915"/>
        <v>0.18112370625924099</v>
      </c>
      <c r="AC2886" s="15">
        <f t="shared" si="916"/>
        <v>0.18112370625924099</v>
      </c>
      <c r="AD2886" s="4">
        <v>164598</v>
      </c>
      <c r="AE2886" s="26">
        <v>1303.3399999999999</v>
      </c>
      <c r="AF2886" s="26">
        <v>1303.3399999999999</v>
      </c>
      <c r="AG2886" s="4">
        <f t="shared" si="917"/>
        <v>1768000</v>
      </c>
      <c r="AH2886" s="16">
        <f t="shared" si="907"/>
        <v>2.8280542986425339E-3</v>
      </c>
      <c r="AI2886" s="15">
        <f t="shared" si="908"/>
        <v>0.41572398190045246</v>
      </c>
      <c r="AJ2886" s="15">
        <f t="shared" si="909"/>
        <v>0.41572398190045246</v>
      </c>
      <c r="AK2886" s="4">
        <f t="shared" si="910"/>
        <v>15073000</v>
      </c>
      <c r="AL2886" s="27">
        <f t="shared" si="911"/>
        <v>3.3171896769057253E-4</v>
      </c>
      <c r="AM2886" s="15">
        <f t="shared" si="918"/>
        <v>4.8762688250514163E-2</v>
      </c>
      <c r="AN2886" s="15">
        <f t="shared" si="919"/>
        <v>7.5523786901022457E-6</v>
      </c>
    </row>
    <row r="2887" spans="1:40" x14ac:dyDescent="0.2">
      <c r="A2887" s="4" t="s">
        <v>4627</v>
      </c>
      <c r="B2887" s="3" t="s">
        <v>3</v>
      </c>
      <c r="C2887" s="6">
        <v>164598</v>
      </c>
      <c r="D2887" s="3" t="s">
        <v>468</v>
      </c>
      <c r="E2887" s="6">
        <v>164673</v>
      </c>
      <c r="F2887" s="3" t="s">
        <v>3709</v>
      </c>
      <c r="G2887" s="8">
        <v>8000</v>
      </c>
      <c r="H2887" s="6">
        <v>142</v>
      </c>
      <c r="I2887" s="6">
        <v>163259</v>
      </c>
      <c r="J2887" s="13">
        <v>45199</v>
      </c>
      <c r="K2887" s="9">
        <v>8000</v>
      </c>
      <c r="L2887" s="4" t="s">
        <v>4627</v>
      </c>
      <c r="M2887" s="4" t="s">
        <v>4632</v>
      </c>
      <c r="N2887" s="4">
        <f>VLOOKUP(I2887,BaseModelo!$A$2:$E$5075,5)</f>
        <v>5</v>
      </c>
      <c r="P2887" s="15">
        <v>142.00000000000003</v>
      </c>
      <c r="Q2887" s="4">
        <f>VLOOKUP(I2887,BaseModelo!$A$2:$E$5075,3)</f>
        <v>110</v>
      </c>
      <c r="R2887" s="4">
        <f t="shared" si="900"/>
        <v>32283000</v>
      </c>
      <c r="S2887" s="16">
        <f t="shared" si="901"/>
        <v>2.4780844407273179E-4</v>
      </c>
      <c r="T2887" s="4">
        <f t="shared" si="912"/>
        <v>3.5188799058327912E-2</v>
      </c>
      <c r="U2887" s="4">
        <f t="shared" si="913"/>
        <v>3.5188799058327919E-2</v>
      </c>
      <c r="V2887" s="6">
        <f t="shared" si="902"/>
        <v>0</v>
      </c>
      <c r="W2887" s="16" t="str">
        <f t="shared" si="903"/>
        <v/>
      </c>
      <c r="X2887" s="4" t="str">
        <f t="shared" si="914"/>
        <v/>
      </c>
      <c r="Y2887" s="4" t="str">
        <f t="shared" si="904"/>
        <v/>
      </c>
      <c r="Z2887" s="4">
        <f t="shared" si="905"/>
        <v>4058000</v>
      </c>
      <c r="AA2887" s="16">
        <f t="shared" si="906"/>
        <v>1.9714144898965009E-3</v>
      </c>
      <c r="AB2887" s="15">
        <f t="shared" si="915"/>
        <v>0.27994085756530313</v>
      </c>
      <c r="AC2887" s="15">
        <f t="shared" si="916"/>
        <v>0.27994085756530318</v>
      </c>
      <c r="AD2887" s="4">
        <v>164598</v>
      </c>
      <c r="AE2887" s="26">
        <v>2013.74</v>
      </c>
      <c r="AF2887" s="26">
        <v>2013.74</v>
      </c>
      <c r="AG2887" s="4">
        <f t="shared" si="917"/>
        <v>1768000</v>
      </c>
      <c r="AH2887" s="16">
        <f t="shared" si="907"/>
        <v>4.5248868778280547E-3</v>
      </c>
      <c r="AI2887" s="15">
        <f t="shared" si="908"/>
        <v>0.64253393665158376</v>
      </c>
      <c r="AJ2887" s="15">
        <f t="shared" si="909"/>
        <v>0.64253393665158387</v>
      </c>
      <c r="AK2887" s="4">
        <f t="shared" si="910"/>
        <v>15073000</v>
      </c>
      <c r="AL2887" s="27">
        <f t="shared" si="911"/>
        <v>5.3075034830491602E-4</v>
      </c>
      <c r="AM2887" s="15">
        <f t="shared" si="918"/>
        <v>7.5366549459298077E-2</v>
      </c>
      <c r="AN2887" s="15">
        <f t="shared" si="919"/>
        <v>1.8676467356639244E-5</v>
      </c>
    </row>
    <row r="2888" spans="1:40" x14ac:dyDescent="0.2">
      <c r="A2888" s="4" t="s">
        <v>4627</v>
      </c>
      <c r="B2888" s="2" t="s">
        <v>7</v>
      </c>
      <c r="C2888" s="5">
        <v>164680</v>
      </c>
      <c r="D2888" s="2" t="s">
        <v>669</v>
      </c>
      <c r="E2888" s="5">
        <v>164681</v>
      </c>
      <c r="F2888" s="2" t="s">
        <v>3703</v>
      </c>
      <c r="G2888" s="7">
        <v>5000</v>
      </c>
      <c r="H2888" s="5">
        <v>147</v>
      </c>
      <c r="I2888" s="6">
        <v>164346</v>
      </c>
      <c r="J2888" s="13">
        <v>45199</v>
      </c>
      <c r="K2888" s="9">
        <v>5000</v>
      </c>
      <c r="L2888" s="4" t="s">
        <v>4627</v>
      </c>
      <c r="M2888" s="4" t="s">
        <v>4632</v>
      </c>
      <c r="N2888" s="4">
        <f>VLOOKUP(I2888,BaseModelo!$A$2:$E$5075,5)</f>
        <v>10</v>
      </c>
      <c r="P2888" s="15">
        <v>147</v>
      </c>
      <c r="Q2888" s="4">
        <f>VLOOKUP(I2888,BaseModelo!$A$2:$E$5075,3)</f>
        <v>0</v>
      </c>
      <c r="R2888" s="4">
        <f t="shared" si="900"/>
        <v>32283000</v>
      </c>
      <c r="S2888" s="16">
        <f t="shared" si="901"/>
        <v>1.5488027754545735E-4</v>
      </c>
      <c r="T2888" s="4">
        <f t="shared" si="912"/>
        <v>2.2767400799182231E-2</v>
      </c>
      <c r="U2888" s="4">
        <f t="shared" si="913"/>
        <v>2.2767400799182231E-2</v>
      </c>
      <c r="V2888" s="6">
        <f t="shared" si="902"/>
        <v>0</v>
      </c>
      <c r="W2888" s="16" t="str">
        <f t="shared" si="903"/>
        <v/>
      </c>
      <c r="X2888" s="4" t="str">
        <f t="shared" si="914"/>
        <v/>
      </c>
      <c r="Y2888" s="4" t="str">
        <f t="shared" si="904"/>
        <v/>
      </c>
      <c r="Z2888" s="4">
        <f t="shared" si="905"/>
        <v>4121000</v>
      </c>
      <c r="AA2888" s="16">
        <f t="shared" si="906"/>
        <v>1.2132977432661976E-3</v>
      </c>
      <c r="AB2888" s="15">
        <f t="shared" si="915"/>
        <v>0.17835476826013105</v>
      </c>
      <c r="AC2888" s="15">
        <f t="shared" si="916"/>
        <v>0.17835476826013105</v>
      </c>
      <c r="AD2888" s="4">
        <v>164680</v>
      </c>
      <c r="AE2888" s="26">
        <v>1303.3399999999999</v>
      </c>
      <c r="AF2888" s="26">
        <v>1303.3399999999999</v>
      </c>
      <c r="AG2888" s="4">
        <f t="shared" si="917"/>
        <v>2105000</v>
      </c>
      <c r="AH2888" s="16">
        <f t="shared" si="907"/>
        <v>2.3752969121140144E-3</v>
      </c>
      <c r="AI2888" s="15">
        <f t="shared" si="908"/>
        <v>0.34916864608076009</v>
      </c>
      <c r="AJ2888" s="15">
        <f t="shared" si="909"/>
        <v>0.34916864608076009</v>
      </c>
      <c r="AK2888" s="4">
        <f t="shared" si="910"/>
        <v>15073000</v>
      </c>
      <c r="AL2888" s="27">
        <f t="shared" si="911"/>
        <v>3.3171896769057253E-4</v>
      </c>
      <c r="AM2888" s="15">
        <f t="shared" si="918"/>
        <v>4.8762688250514163E-2</v>
      </c>
      <c r="AN2888" s="15">
        <f t="shared" si="919"/>
        <v>7.5523786901022457E-6</v>
      </c>
    </row>
    <row r="2889" spans="1:40" x14ac:dyDescent="0.2">
      <c r="A2889" s="4" t="s">
        <v>4627</v>
      </c>
      <c r="B2889" s="3" t="s">
        <v>7</v>
      </c>
      <c r="C2889" s="6">
        <v>164680</v>
      </c>
      <c r="D2889" s="3" t="s">
        <v>669</v>
      </c>
      <c r="E2889" s="6">
        <v>164682</v>
      </c>
      <c r="F2889" s="3" t="s">
        <v>3704</v>
      </c>
      <c r="G2889" s="8">
        <v>10000</v>
      </c>
      <c r="H2889" s="6">
        <v>142</v>
      </c>
      <c r="I2889" s="6">
        <v>163646</v>
      </c>
      <c r="J2889" s="13">
        <v>45199</v>
      </c>
      <c r="K2889" s="9">
        <v>10000</v>
      </c>
      <c r="L2889" s="4" t="s">
        <v>4627</v>
      </c>
      <c r="M2889" s="4" t="s">
        <v>4632</v>
      </c>
      <c r="N2889" s="4">
        <f>VLOOKUP(I2889,BaseModelo!$A$2:$E$5075,5)</f>
        <v>6</v>
      </c>
      <c r="P2889" s="15">
        <v>142.00000000000003</v>
      </c>
      <c r="Q2889" s="4">
        <f>VLOOKUP(I2889,BaseModelo!$A$2:$E$5075,3)</f>
        <v>115</v>
      </c>
      <c r="R2889" s="4">
        <f t="shared" si="900"/>
        <v>32283000</v>
      </c>
      <c r="S2889" s="16">
        <f t="shared" si="901"/>
        <v>3.0976055509091471E-4</v>
      </c>
      <c r="T2889" s="4">
        <f t="shared" si="912"/>
        <v>4.3985998822909891E-2</v>
      </c>
      <c r="U2889" s="4">
        <f t="shared" si="913"/>
        <v>4.3985998822909898E-2</v>
      </c>
      <c r="V2889" s="6">
        <f t="shared" si="902"/>
        <v>0</v>
      </c>
      <c r="W2889" s="16" t="str">
        <f t="shared" si="903"/>
        <v/>
      </c>
      <c r="X2889" s="4" t="str">
        <f t="shared" si="914"/>
        <v/>
      </c>
      <c r="Y2889" s="4" t="str">
        <f t="shared" si="904"/>
        <v/>
      </c>
      <c r="Z2889" s="4">
        <f t="shared" si="905"/>
        <v>4853000</v>
      </c>
      <c r="AA2889" s="16">
        <f t="shared" si="906"/>
        <v>2.0605810838656502E-3</v>
      </c>
      <c r="AB2889" s="15">
        <f t="shared" si="915"/>
        <v>0.29260251390892233</v>
      </c>
      <c r="AC2889" s="15">
        <f t="shared" si="916"/>
        <v>0.29260251390892239</v>
      </c>
      <c r="AD2889" s="4">
        <v>164680</v>
      </c>
      <c r="AE2889" s="26">
        <v>2510.34</v>
      </c>
      <c r="AF2889" s="26">
        <v>2510.34</v>
      </c>
      <c r="AG2889" s="4">
        <f t="shared" si="917"/>
        <v>1993000</v>
      </c>
      <c r="AH2889" s="16">
        <f t="shared" si="907"/>
        <v>5.0175614651279477E-3</v>
      </c>
      <c r="AI2889" s="15">
        <f t="shared" si="908"/>
        <v>0.71249372804816857</v>
      </c>
      <c r="AJ2889" s="15">
        <f t="shared" si="909"/>
        <v>0.71249372804816868</v>
      </c>
      <c r="AK2889" s="4">
        <f t="shared" si="910"/>
        <v>15073000</v>
      </c>
      <c r="AL2889" s="27">
        <f t="shared" si="911"/>
        <v>6.6343793538114506E-4</v>
      </c>
      <c r="AM2889" s="15">
        <f t="shared" si="918"/>
        <v>9.4208186824122603E-2</v>
      </c>
      <c r="AN2889" s="15">
        <f t="shared" si="919"/>
        <v>2.918198024474882E-5</v>
      </c>
    </row>
    <row r="2890" spans="1:40" x14ac:dyDescent="0.2">
      <c r="A2890" s="4" t="s">
        <v>4627</v>
      </c>
      <c r="B2890" s="3" t="s">
        <v>7</v>
      </c>
      <c r="C2890" s="6">
        <v>164680</v>
      </c>
      <c r="D2890" s="3" t="s">
        <v>669</v>
      </c>
      <c r="E2890" s="6">
        <v>164683</v>
      </c>
      <c r="F2890" s="3" t="s">
        <v>3705</v>
      </c>
      <c r="G2890" s="8">
        <v>8000</v>
      </c>
      <c r="H2890" s="6">
        <v>142</v>
      </c>
      <c r="I2890" s="6">
        <v>163666</v>
      </c>
      <c r="J2890" s="13">
        <v>45199</v>
      </c>
      <c r="K2890" s="9">
        <v>8000</v>
      </c>
      <c r="L2890" s="4" t="s">
        <v>4627</v>
      </c>
      <c r="M2890" s="4" t="s">
        <v>4632</v>
      </c>
      <c r="N2890" s="4">
        <f>VLOOKUP(I2890,BaseModelo!$A$2:$E$5075,5)</f>
        <v>5</v>
      </c>
      <c r="P2890" s="15">
        <v>142.00000000000003</v>
      </c>
      <c r="Q2890" s="4">
        <f>VLOOKUP(I2890,BaseModelo!$A$2:$E$5075,3)</f>
        <v>110</v>
      </c>
      <c r="R2890" s="4">
        <f t="shared" si="900"/>
        <v>32283000</v>
      </c>
      <c r="S2890" s="16">
        <f t="shared" si="901"/>
        <v>2.4780844407273179E-4</v>
      </c>
      <c r="T2890" s="4">
        <f t="shared" si="912"/>
        <v>3.5188799058327912E-2</v>
      </c>
      <c r="U2890" s="4">
        <f t="shared" si="913"/>
        <v>3.5188799058327919E-2</v>
      </c>
      <c r="V2890" s="6">
        <f t="shared" si="902"/>
        <v>0</v>
      </c>
      <c r="W2890" s="16" t="str">
        <f t="shared" si="903"/>
        <v/>
      </c>
      <c r="X2890" s="4" t="str">
        <f t="shared" si="914"/>
        <v/>
      </c>
      <c r="Y2890" s="4" t="str">
        <f t="shared" si="904"/>
        <v/>
      </c>
      <c r="Z2890" s="4">
        <f t="shared" si="905"/>
        <v>4058000</v>
      </c>
      <c r="AA2890" s="16">
        <f t="shared" si="906"/>
        <v>1.9714144898965009E-3</v>
      </c>
      <c r="AB2890" s="15">
        <f t="shared" si="915"/>
        <v>0.27994085756530313</v>
      </c>
      <c r="AC2890" s="15">
        <f t="shared" si="916"/>
        <v>0.27994085756530318</v>
      </c>
      <c r="AD2890" s="4">
        <v>164680</v>
      </c>
      <c r="AE2890" s="26">
        <v>2013.74</v>
      </c>
      <c r="AF2890" s="26">
        <v>2013.74</v>
      </c>
      <c r="AG2890" s="4">
        <f t="shared" si="917"/>
        <v>1768000</v>
      </c>
      <c r="AH2890" s="16">
        <f t="shared" si="907"/>
        <v>4.5248868778280547E-3</v>
      </c>
      <c r="AI2890" s="15">
        <f t="shared" si="908"/>
        <v>0.64253393665158376</v>
      </c>
      <c r="AJ2890" s="15">
        <f t="shared" si="909"/>
        <v>0.64253393665158387</v>
      </c>
      <c r="AK2890" s="4">
        <f t="shared" si="910"/>
        <v>15073000</v>
      </c>
      <c r="AL2890" s="27">
        <f t="shared" si="911"/>
        <v>5.3075034830491602E-4</v>
      </c>
      <c r="AM2890" s="15">
        <f t="shared" si="918"/>
        <v>7.5366549459298077E-2</v>
      </c>
      <c r="AN2890" s="15">
        <f t="shared" si="919"/>
        <v>1.8676467356639244E-5</v>
      </c>
    </row>
    <row r="2891" spans="1:40" x14ac:dyDescent="0.2">
      <c r="A2891" s="4" t="s">
        <v>4627</v>
      </c>
      <c r="B2891" s="3" t="s">
        <v>7</v>
      </c>
      <c r="C2891" s="6">
        <v>164680</v>
      </c>
      <c r="D2891" s="3" t="s">
        <v>669</v>
      </c>
      <c r="E2891" s="6">
        <v>164684</v>
      </c>
      <c r="F2891" s="3" t="s">
        <v>3706</v>
      </c>
      <c r="G2891" s="8">
        <v>7000</v>
      </c>
      <c r="H2891" s="6">
        <v>142</v>
      </c>
      <c r="I2891" s="6">
        <v>163645</v>
      </c>
      <c r="J2891" s="13">
        <v>45199</v>
      </c>
      <c r="K2891" s="9">
        <v>7000</v>
      </c>
      <c r="L2891" s="4" t="s">
        <v>4627</v>
      </c>
      <c r="M2891" s="4" t="s">
        <v>4632</v>
      </c>
      <c r="N2891" s="4">
        <f>VLOOKUP(I2891,BaseModelo!$A$2:$E$5075,5)</f>
        <v>6</v>
      </c>
      <c r="P2891" s="15">
        <v>142.00000000000003</v>
      </c>
      <c r="Q2891" s="4">
        <f>VLOOKUP(I2891,BaseModelo!$A$2:$E$5075,3)</f>
        <v>115</v>
      </c>
      <c r="R2891" s="4">
        <f t="shared" si="900"/>
        <v>32283000</v>
      </c>
      <c r="S2891" s="16">
        <f t="shared" si="901"/>
        <v>2.168323885636403E-4</v>
      </c>
      <c r="T2891" s="4">
        <f t="shared" si="912"/>
        <v>3.0790199176036922E-2</v>
      </c>
      <c r="U2891" s="4">
        <f t="shared" si="913"/>
        <v>3.0790199176036929E-2</v>
      </c>
      <c r="V2891" s="6">
        <f t="shared" si="902"/>
        <v>0</v>
      </c>
      <c r="W2891" s="16" t="str">
        <f t="shared" si="903"/>
        <v/>
      </c>
      <c r="X2891" s="4" t="str">
        <f t="shared" si="914"/>
        <v/>
      </c>
      <c r="Y2891" s="4" t="str">
        <f t="shared" si="904"/>
        <v/>
      </c>
      <c r="Z2891" s="4">
        <f t="shared" si="905"/>
        <v>4853000</v>
      </c>
      <c r="AA2891" s="16">
        <f t="shared" si="906"/>
        <v>1.4424067587059551E-3</v>
      </c>
      <c r="AB2891" s="15">
        <f t="shared" si="915"/>
        <v>0.20482175973624561</v>
      </c>
      <c r="AC2891" s="15">
        <f t="shared" si="916"/>
        <v>0.20482175973624567</v>
      </c>
      <c r="AD2891" s="4">
        <v>164680</v>
      </c>
      <c r="AE2891" s="26">
        <v>1758.65</v>
      </c>
      <c r="AF2891" s="26">
        <v>1758.65</v>
      </c>
      <c r="AG2891" s="4">
        <f t="shared" si="917"/>
        <v>1993000</v>
      </c>
      <c r="AH2891" s="16">
        <f t="shared" si="907"/>
        <v>3.5122930255895636E-3</v>
      </c>
      <c r="AI2891" s="15">
        <f t="shared" si="908"/>
        <v>0.498745609633718</v>
      </c>
      <c r="AJ2891" s="15">
        <f t="shared" si="909"/>
        <v>0.49874560963371811</v>
      </c>
      <c r="AK2891" s="4">
        <f t="shared" si="910"/>
        <v>15073000</v>
      </c>
      <c r="AL2891" s="27">
        <f t="shared" si="911"/>
        <v>4.6440655476680156E-4</v>
      </c>
      <c r="AM2891" s="15">
        <f t="shared" si="918"/>
        <v>6.5945730776885828E-2</v>
      </c>
      <c r="AN2891" s="15">
        <f t="shared" si="919"/>
        <v>1.4299170319926922E-5</v>
      </c>
    </row>
    <row r="2892" spans="1:40" x14ac:dyDescent="0.2">
      <c r="A2892" s="4" t="s">
        <v>4627</v>
      </c>
      <c r="B2892" s="3" t="s">
        <v>7</v>
      </c>
      <c r="C2892" s="6">
        <v>164680</v>
      </c>
      <c r="D2892" s="3" t="s">
        <v>669</v>
      </c>
      <c r="E2892" s="6">
        <v>164685</v>
      </c>
      <c r="F2892" s="3" t="s">
        <v>3707</v>
      </c>
      <c r="G2892" s="8">
        <v>5000</v>
      </c>
      <c r="H2892" s="6">
        <v>147</v>
      </c>
      <c r="I2892" s="6">
        <v>164239</v>
      </c>
      <c r="J2892" s="13">
        <v>45199</v>
      </c>
      <c r="K2892" s="9">
        <v>5000</v>
      </c>
      <c r="L2892" s="4" t="s">
        <v>4627</v>
      </c>
      <c r="M2892" s="4" t="s">
        <v>4632</v>
      </c>
      <c r="N2892" s="4">
        <f>VLOOKUP(I2892,BaseModelo!$A$2:$E$5075,5)</f>
        <v>5</v>
      </c>
      <c r="P2892" s="15">
        <v>147</v>
      </c>
      <c r="Q2892" s="4">
        <f>VLOOKUP(I2892,BaseModelo!$A$2:$E$5075,3)</f>
        <v>110</v>
      </c>
      <c r="R2892" s="4">
        <f t="shared" si="900"/>
        <v>32283000</v>
      </c>
      <c r="S2892" s="16">
        <f t="shared" si="901"/>
        <v>1.5488027754545735E-4</v>
      </c>
      <c r="T2892" s="4">
        <f t="shared" si="912"/>
        <v>2.2767400799182231E-2</v>
      </c>
      <c r="U2892" s="4">
        <f t="shared" si="913"/>
        <v>2.2767400799182231E-2</v>
      </c>
      <c r="V2892" s="6">
        <f t="shared" si="902"/>
        <v>0</v>
      </c>
      <c r="W2892" s="16" t="str">
        <f t="shared" si="903"/>
        <v/>
      </c>
      <c r="X2892" s="4" t="str">
        <f t="shared" si="914"/>
        <v/>
      </c>
      <c r="Y2892" s="4" t="str">
        <f t="shared" si="904"/>
        <v/>
      </c>
      <c r="Z2892" s="4">
        <f t="shared" si="905"/>
        <v>4058000</v>
      </c>
      <c r="AA2892" s="16">
        <f t="shared" si="906"/>
        <v>1.2321340561853129E-3</v>
      </c>
      <c r="AB2892" s="15">
        <f t="shared" si="915"/>
        <v>0.18112370625924099</v>
      </c>
      <c r="AC2892" s="15">
        <f t="shared" si="916"/>
        <v>0.18112370625924099</v>
      </c>
      <c r="AD2892" s="4">
        <v>164680</v>
      </c>
      <c r="AE2892" s="26">
        <v>1303.3399999999999</v>
      </c>
      <c r="AF2892" s="26">
        <v>1303.3399999999999</v>
      </c>
      <c r="AG2892" s="4">
        <f t="shared" si="917"/>
        <v>1768000</v>
      </c>
      <c r="AH2892" s="16">
        <f t="shared" si="907"/>
        <v>2.8280542986425339E-3</v>
      </c>
      <c r="AI2892" s="15">
        <f t="shared" si="908"/>
        <v>0.41572398190045246</v>
      </c>
      <c r="AJ2892" s="15">
        <f t="shared" si="909"/>
        <v>0.41572398190045246</v>
      </c>
      <c r="AK2892" s="4">
        <f t="shared" si="910"/>
        <v>15073000</v>
      </c>
      <c r="AL2892" s="27">
        <f t="shared" si="911"/>
        <v>3.3171896769057253E-4</v>
      </c>
      <c r="AM2892" s="15">
        <f t="shared" si="918"/>
        <v>4.8762688250514163E-2</v>
      </c>
      <c r="AN2892" s="15">
        <f t="shared" si="919"/>
        <v>7.5523786901022457E-6</v>
      </c>
    </row>
    <row r="2893" spans="1:40" x14ac:dyDescent="0.2">
      <c r="A2893" s="4" t="s">
        <v>4628</v>
      </c>
      <c r="B2893" s="3" t="s">
        <v>11</v>
      </c>
      <c r="C2893" s="6">
        <v>164715</v>
      </c>
      <c r="D2893" s="3" t="s">
        <v>670</v>
      </c>
      <c r="E2893" s="6">
        <v>164718</v>
      </c>
      <c r="F2893" s="3" t="s">
        <v>3710</v>
      </c>
      <c r="G2893" s="8">
        <v>10000</v>
      </c>
      <c r="H2893" s="6">
        <v>142</v>
      </c>
      <c r="I2893" s="6">
        <v>163381</v>
      </c>
      <c r="J2893" s="13">
        <v>45199</v>
      </c>
      <c r="K2893" s="9">
        <v>10000</v>
      </c>
      <c r="L2893" s="4" t="s">
        <v>4628</v>
      </c>
      <c r="M2893" s="4" t="s">
        <v>4632</v>
      </c>
      <c r="N2893" s="4">
        <f>VLOOKUP(I2893,BaseModelo!$A$2:$E$5075,5)</f>
        <v>3</v>
      </c>
      <c r="P2893" s="15">
        <v>142.00000000000003</v>
      </c>
      <c r="Q2893" s="4">
        <f>VLOOKUP(I2893,BaseModelo!$A$2:$E$5075,3)</f>
        <v>110</v>
      </c>
      <c r="R2893" s="4">
        <f t="shared" si="900"/>
        <v>32283000</v>
      </c>
      <c r="S2893" s="16">
        <f t="shared" si="901"/>
        <v>3.0976055509091471E-4</v>
      </c>
      <c r="T2893" s="4">
        <f t="shared" si="912"/>
        <v>4.3985998822909891E-2</v>
      </c>
      <c r="U2893" s="4">
        <f t="shared" si="913"/>
        <v>4.3985998822909898E-2</v>
      </c>
      <c r="V2893" s="6">
        <f t="shared" si="902"/>
        <v>0</v>
      </c>
      <c r="W2893" s="16" t="str">
        <f t="shared" si="903"/>
        <v/>
      </c>
      <c r="X2893" s="4" t="str">
        <f t="shared" si="914"/>
        <v/>
      </c>
      <c r="Y2893" s="4" t="str">
        <f t="shared" si="904"/>
        <v/>
      </c>
      <c r="Z2893" s="4">
        <f t="shared" si="905"/>
        <v>1992000</v>
      </c>
      <c r="AA2893" s="16">
        <f t="shared" si="906"/>
        <v>5.0200803212851405E-3</v>
      </c>
      <c r="AB2893" s="15">
        <f t="shared" si="915"/>
        <v>0.71285140562248994</v>
      </c>
      <c r="AC2893" s="15">
        <f t="shared" si="916"/>
        <v>0.71285140562249005</v>
      </c>
      <c r="AD2893" s="4">
        <v>164715</v>
      </c>
      <c r="AE2893" s="26">
        <v>2510.34</v>
      </c>
      <c r="AF2893" s="26">
        <v>2510.34</v>
      </c>
      <c r="AG2893" s="4">
        <f t="shared" si="917"/>
        <v>673000</v>
      </c>
      <c r="AH2893" s="16">
        <f t="shared" si="907"/>
        <v>1.4858841010401188E-2</v>
      </c>
      <c r="AI2893" s="15">
        <f t="shared" si="908"/>
        <v>2.1099554234769688</v>
      </c>
      <c r="AJ2893" s="15">
        <f t="shared" si="909"/>
        <v>2.1099554234769693</v>
      </c>
      <c r="AK2893" s="4">
        <f t="shared" si="910"/>
        <v>16319000</v>
      </c>
      <c r="AL2893" s="27">
        <f t="shared" si="911"/>
        <v>6.1278264599546543E-4</v>
      </c>
      <c r="AM2893" s="15">
        <f t="shared" si="918"/>
        <v>8.7015135731356094E-2</v>
      </c>
      <c r="AN2893" s="15">
        <f t="shared" si="919"/>
        <v>2.6953856745456156E-5</v>
      </c>
    </row>
    <row r="2894" spans="1:40" x14ac:dyDescent="0.2">
      <c r="A2894" s="4" t="s">
        <v>4628</v>
      </c>
      <c r="B2894" s="3" t="s">
        <v>11</v>
      </c>
      <c r="C2894" s="6">
        <v>164715</v>
      </c>
      <c r="D2894" s="3" t="s">
        <v>670</v>
      </c>
      <c r="E2894" s="6">
        <v>164719</v>
      </c>
      <c r="F2894" s="3" t="s">
        <v>3711</v>
      </c>
      <c r="G2894" s="8">
        <v>9000</v>
      </c>
      <c r="H2894" s="6">
        <v>142</v>
      </c>
      <c r="I2894" s="6">
        <v>163354</v>
      </c>
      <c r="J2894" s="13">
        <v>45199</v>
      </c>
      <c r="K2894" s="9">
        <v>9000</v>
      </c>
      <c r="L2894" s="4" t="s">
        <v>4628</v>
      </c>
      <c r="M2894" s="4" t="s">
        <v>4632</v>
      </c>
      <c r="N2894" s="4">
        <f>VLOOKUP(I2894,BaseModelo!$A$2:$E$5075,5)</f>
        <v>3</v>
      </c>
      <c r="P2894" s="15">
        <v>142.00000000000003</v>
      </c>
      <c r="Q2894" s="4">
        <f>VLOOKUP(I2894,BaseModelo!$A$2:$E$5075,3)</f>
        <v>110</v>
      </c>
      <c r="R2894" s="4">
        <f t="shared" si="900"/>
        <v>32283000</v>
      </c>
      <c r="S2894" s="16">
        <f t="shared" si="901"/>
        <v>2.7878449958182325E-4</v>
      </c>
      <c r="T2894" s="4">
        <f t="shared" si="912"/>
        <v>3.9587398940618898E-2</v>
      </c>
      <c r="U2894" s="4">
        <f t="shared" si="913"/>
        <v>3.9587398940618912E-2</v>
      </c>
      <c r="V2894" s="6">
        <f t="shared" si="902"/>
        <v>0</v>
      </c>
      <c r="W2894" s="16" t="str">
        <f t="shared" si="903"/>
        <v/>
      </c>
      <c r="X2894" s="4" t="str">
        <f t="shared" si="914"/>
        <v/>
      </c>
      <c r="Y2894" s="4" t="str">
        <f t="shared" si="904"/>
        <v/>
      </c>
      <c r="Z2894" s="4">
        <f t="shared" si="905"/>
        <v>1992000</v>
      </c>
      <c r="AA2894" s="16">
        <f t="shared" si="906"/>
        <v>4.5180722891566263E-3</v>
      </c>
      <c r="AB2894" s="15">
        <f t="shared" si="915"/>
        <v>0.64156626506024095</v>
      </c>
      <c r="AC2894" s="15">
        <f t="shared" si="916"/>
        <v>0.64156626506024106</v>
      </c>
      <c r="AD2894" s="4">
        <v>164715</v>
      </c>
      <c r="AE2894" s="26">
        <v>2255.2800000000002</v>
      </c>
      <c r="AF2894" s="26">
        <v>2255.2800000000002</v>
      </c>
      <c r="AG2894" s="4">
        <f t="shared" si="917"/>
        <v>673000</v>
      </c>
      <c r="AH2894" s="16">
        <f t="shared" si="907"/>
        <v>1.3372956909361069E-2</v>
      </c>
      <c r="AI2894" s="15">
        <f t="shared" si="908"/>
        <v>1.8989598811292718</v>
      </c>
      <c r="AJ2894" s="15">
        <f t="shared" si="909"/>
        <v>1.8989598811292723</v>
      </c>
      <c r="AK2894" s="4">
        <f t="shared" si="910"/>
        <v>16319000</v>
      </c>
      <c r="AL2894" s="27">
        <f t="shared" si="911"/>
        <v>5.5150438139591883E-4</v>
      </c>
      <c r="AM2894" s="15">
        <f t="shared" si="918"/>
        <v>7.8313622158220478E-2</v>
      </c>
      <c r="AN2894" s="15">
        <f t="shared" si="919"/>
        <v>2.1832623963819486E-5</v>
      </c>
    </row>
    <row r="2895" spans="1:40" x14ac:dyDescent="0.2">
      <c r="A2895" s="4" t="s">
        <v>4628</v>
      </c>
      <c r="B2895" s="3" t="s">
        <v>11</v>
      </c>
      <c r="C2895" s="6">
        <v>164715</v>
      </c>
      <c r="D2895" s="3" t="s">
        <v>670</v>
      </c>
      <c r="E2895" s="6">
        <v>164720</v>
      </c>
      <c r="F2895" s="3" t="s">
        <v>3712</v>
      </c>
      <c r="G2895" s="8">
        <v>8000</v>
      </c>
      <c r="H2895" s="6">
        <v>142</v>
      </c>
      <c r="I2895" s="6">
        <v>163362</v>
      </c>
      <c r="J2895" s="13">
        <v>45199</v>
      </c>
      <c r="K2895" s="9">
        <v>8000</v>
      </c>
      <c r="L2895" s="4" t="s">
        <v>4628</v>
      </c>
      <c r="M2895" s="4" t="s">
        <v>4632</v>
      </c>
      <c r="N2895" s="4">
        <f>VLOOKUP(I2895,BaseModelo!$A$2:$E$5075,5)</f>
        <v>3</v>
      </c>
      <c r="P2895" s="15">
        <v>142.00000000000003</v>
      </c>
      <c r="Q2895" s="4">
        <f>VLOOKUP(I2895,BaseModelo!$A$2:$E$5075,3)</f>
        <v>110</v>
      </c>
      <c r="R2895" s="4">
        <f t="shared" si="900"/>
        <v>32283000</v>
      </c>
      <c r="S2895" s="16">
        <f t="shared" si="901"/>
        <v>2.4780844407273179E-4</v>
      </c>
      <c r="T2895" s="4">
        <f t="shared" si="912"/>
        <v>3.5188799058327912E-2</v>
      </c>
      <c r="U2895" s="4">
        <f t="shared" si="913"/>
        <v>3.5188799058327919E-2</v>
      </c>
      <c r="V2895" s="6">
        <f t="shared" si="902"/>
        <v>0</v>
      </c>
      <c r="W2895" s="16" t="str">
        <f t="shared" si="903"/>
        <v/>
      </c>
      <c r="X2895" s="4" t="str">
        <f t="shared" si="914"/>
        <v/>
      </c>
      <c r="Y2895" s="4" t="str">
        <f t="shared" si="904"/>
        <v/>
      </c>
      <c r="Z2895" s="4">
        <f t="shared" si="905"/>
        <v>1992000</v>
      </c>
      <c r="AA2895" s="16">
        <f t="shared" si="906"/>
        <v>4.0160642570281121E-3</v>
      </c>
      <c r="AB2895" s="15">
        <f t="shared" si="915"/>
        <v>0.57028112449799195</v>
      </c>
      <c r="AC2895" s="15">
        <f t="shared" si="916"/>
        <v>0.57028112449799206</v>
      </c>
      <c r="AD2895" s="4">
        <v>164715</v>
      </c>
      <c r="AE2895" s="26">
        <v>2013.74</v>
      </c>
      <c r="AF2895" s="26">
        <v>2013.74</v>
      </c>
      <c r="AG2895" s="4">
        <f t="shared" si="917"/>
        <v>673000</v>
      </c>
      <c r="AH2895" s="16">
        <f t="shared" si="907"/>
        <v>1.188707280832095E-2</v>
      </c>
      <c r="AI2895" s="15">
        <f t="shared" si="908"/>
        <v>1.687964338781575</v>
      </c>
      <c r="AJ2895" s="15">
        <f t="shared" si="909"/>
        <v>1.6879643387815753</v>
      </c>
      <c r="AK2895" s="4">
        <f t="shared" si="910"/>
        <v>16319000</v>
      </c>
      <c r="AL2895" s="27">
        <f t="shared" si="911"/>
        <v>4.9022611679637234E-4</v>
      </c>
      <c r="AM2895" s="15">
        <f t="shared" si="918"/>
        <v>6.9612108585084875E-2</v>
      </c>
      <c r="AN2895" s="15">
        <f t="shared" si="919"/>
        <v>1.725046831709194E-5</v>
      </c>
    </row>
    <row r="2896" spans="1:40" x14ac:dyDescent="0.2">
      <c r="A2896" s="4" t="s">
        <v>4628</v>
      </c>
      <c r="B2896" s="3" t="s">
        <v>11</v>
      </c>
      <c r="C2896" s="6">
        <v>164778</v>
      </c>
      <c r="D2896" s="3" t="s">
        <v>671</v>
      </c>
      <c r="E2896" s="6">
        <v>164912</v>
      </c>
      <c r="F2896" s="3" t="s">
        <v>3713</v>
      </c>
      <c r="G2896" s="8">
        <v>6000</v>
      </c>
      <c r="H2896" s="6">
        <v>142</v>
      </c>
      <c r="I2896" s="6">
        <v>164227</v>
      </c>
      <c r="J2896" s="13">
        <v>45199</v>
      </c>
      <c r="K2896" s="9">
        <v>6000</v>
      </c>
      <c r="L2896" s="4" t="s">
        <v>4628</v>
      </c>
      <c r="M2896" s="4" t="s">
        <v>4632</v>
      </c>
      <c r="N2896" s="4">
        <f>VLOOKUP(I2896,BaseModelo!$A$2:$E$5075,5)</f>
        <v>2</v>
      </c>
      <c r="P2896" s="15">
        <v>142.00000000000003</v>
      </c>
      <c r="Q2896" s="4">
        <f>VLOOKUP(I2896,BaseModelo!$A$2:$E$5075,3)</f>
        <v>100</v>
      </c>
      <c r="R2896" s="4">
        <f t="shared" si="900"/>
        <v>32283000</v>
      </c>
      <c r="S2896" s="16">
        <f t="shared" si="901"/>
        <v>1.8585633305454884E-4</v>
      </c>
      <c r="T2896" s="4">
        <f t="shared" si="912"/>
        <v>2.6391599293745936E-2</v>
      </c>
      <c r="U2896" s="4">
        <f t="shared" si="913"/>
        <v>2.6391599293745942E-2</v>
      </c>
      <c r="V2896" s="6">
        <f t="shared" si="902"/>
        <v>0</v>
      </c>
      <c r="W2896" s="16" t="str">
        <f t="shared" si="903"/>
        <v/>
      </c>
      <c r="X2896" s="4" t="str">
        <f t="shared" si="914"/>
        <v/>
      </c>
      <c r="Y2896" s="4" t="str">
        <f t="shared" si="904"/>
        <v/>
      </c>
      <c r="Z2896" s="4">
        <f t="shared" si="905"/>
        <v>1578000</v>
      </c>
      <c r="AA2896" s="16">
        <f t="shared" si="906"/>
        <v>3.8022813688212928E-3</v>
      </c>
      <c r="AB2896" s="15">
        <f t="shared" si="915"/>
        <v>0.53992395437262353</v>
      </c>
      <c r="AC2896" s="15">
        <f t="shared" si="916"/>
        <v>0.53992395437262364</v>
      </c>
      <c r="AD2896" s="4">
        <v>164778</v>
      </c>
      <c r="AE2896" s="26">
        <v>1503.37</v>
      </c>
      <c r="AF2896" s="26">
        <v>1503.37</v>
      </c>
      <c r="AG2896" s="4">
        <f t="shared" si="917"/>
        <v>832000</v>
      </c>
      <c r="AH2896" s="16">
        <f t="shared" si="907"/>
        <v>7.2115384615384619E-3</v>
      </c>
      <c r="AI2896" s="15">
        <f t="shared" si="908"/>
        <v>1.0240384615384617</v>
      </c>
      <c r="AJ2896" s="15">
        <f t="shared" si="909"/>
        <v>1.0240384615384619</v>
      </c>
      <c r="AK2896" s="4">
        <f t="shared" si="910"/>
        <v>16319000</v>
      </c>
      <c r="AL2896" s="27">
        <f t="shared" si="911"/>
        <v>3.6766958759727926E-4</v>
      </c>
      <c r="AM2896" s="15">
        <f t="shared" si="918"/>
        <v>5.2209081438813656E-2</v>
      </c>
      <c r="AN2896" s="15">
        <f t="shared" si="919"/>
        <v>9.7033884283642175E-6</v>
      </c>
    </row>
    <row r="2897" spans="1:40" x14ac:dyDescent="0.2">
      <c r="A2897" s="4" t="s">
        <v>4628</v>
      </c>
      <c r="B2897" s="3" t="s">
        <v>11</v>
      </c>
      <c r="C2897" s="6">
        <v>164778</v>
      </c>
      <c r="D2897" s="3" t="s">
        <v>671</v>
      </c>
      <c r="E2897" s="6">
        <v>164918</v>
      </c>
      <c r="F2897" s="3" t="s">
        <v>3714</v>
      </c>
      <c r="G2897" s="8">
        <v>6000</v>
      </c>
      <c r="H2897" s="6">
        <v>142</v>
      </c>
      <c r="I2897" s="6">
        <v>164666</v>
      </c>
      <c r="J2897" s="13">
        <v>45199</v>
      </c>
      <c r="K2897" s="9">
        <v>6000</v>
      </c>
      <c r="L2897" s="4" t="s">
        <v>4628</v>
      </c>
      <c r="M2897" s="4" t="s">
        <v>4632</v>
      </c>
      <c r="N2897" s="4">
        <f>VLOOKUP(I2897,BaseModelo!$A$2:$E$5075,5)</f>
        <v>2</v>
      </c>
      <c r="P2897" s="15">
        <v>142.00000000000003</v>
      </c>
      <c r="Q2897" s="4">
        <f>VLOOKUP(I2897,BaseModelo!$A$2:$E$5075,3)</f>
        <v>100</v>
      </c>
      <c r="R2897" s="4">
        <f t="shared" si="900"/>
        <v>32283000</v>
      </c>
      <c r="S2897" s="16">
        <f t="shared" si="901"/>
        <v>1.8585633305454884E-4</v>
      </c>
      <c r="T2897" s="4">
        <f t="shared" si="912"/>
        <v>2.6391599293745936E-2</v>
      </c>
      <c r="U2897" s="4">
        <f t="shared" si="913"/>
        <v>2.6391599293745942E-2</v>
      </c>
      <c r="V2897" s="6">
        <f t="shared" si="902"/>
        <v>0</v>
      </c>
      <c r="W2897" s="16" t="str">
        <f t="shared" si="903"/>
        <v/>
      </c>
      <c r="X2897" s="4" t="str">
        <f t="shared" si="914"/>
        <v/>
      </c>
      <c r="Y2897" s="4" t="str">
        <f t="shared" si="904"/>
        <v/>
      </c>
      <c r="Z2897" s="4">
        <f t="shared" si="905"/>
        <v>1578000</v>
      </c>
      <c r="AA2897" s="16">
        <f t="shared" si="906"/>
        <v>3.8022813688212928E-3</v>
      </c>
      <c r="AB2897" s="15">
        <f t="shared" si="915"/>
        <v>0.53992395437262353</v>
      </c>
      <c r="AC2897" s="15">
        <f t="shared" si="916"/>
        <v>0.53992395437262364</v>
      </c>
      <c r="AD2897" s="4">
        <v>164778</v>
      </c>
      <c r="AE2897" s="26">
        <v>1503.37</v>
      </c>
      <c r="AF2897" s="26">
        <v>1503.37</v>
      </c>
      <c r="AG2897" s="4">
        <f t="shared" si="917"/>
        <v>832000</v>
      </c>
      <c r="AH2897" s="16">
        <f t="shared" si="907"/>
        <v>7.2115384615384619E-3</v>
      </c>
      <c r="AI2897" s="15">
        <f t="shared" si="908"/>
        <v>1.0240384615384617</v>
      </c>
      <c r="AJ2897" s="15">
        <f t="shared" si="909"/>
        <v>1.0240384615384619</v>
      </c>
      <c r="AK2897" s="4">
        <f t="shared" si="910"/>
        <v>16319000</v>
      </c>
      <c r="AL2897" s="27">
        <f t="shared" si="911"/>
        <v>3.6766958759727926E-4</v>
      </c>
      <c r="AM2897" s="15">
        <f t="shared" si="918"/>
        <v>5.2209081438813656E-2</v>
      </c>
      <c r="AN2897" s="15">
        <f t="shared" si="919"/>
        <v>9.7033884283642175E-6</v>
      </c>
    </row>
    <row r="2898" spans="1:40" x14ac:dyDescent="0.2">
      <c r="A2898" s="4" t="s">
        <v>4628</v>
      </c>
      <c r="B2898" s="3" t="s">
        <v>11</v>
      </c>
      <c r="C2898" s="6">
        <v>164778</v>
      </c>
      <c r="D2898" s="3" t="s">
        <v>671</v>
      </c>
      <c r="E2898" s="6">
        <v>164920</v>
      </c>
      <c r="F2898" s="3" t="s">
        <v>3715</v>
      </c>
      <c r="G2898" s="8">
        <v>5000</v>
      </c>
      <c r="H2898" s="6">
        <v>147</v>
      </c>
      <c r="I2898" s="6">
        <v>164231</v>
      </c>
      <c r="J2898" s="13">
        <v>45199</v>
      </c>
      <c r="K2898" s="9">
        <v>5000</v>
      </c>
      <c r="L2898" s="4" t="s">
        <v>4628</v>
      </c>
      <c r="M2898" s="4" t="s">
        <v>4632</v>
      </c>
      <c r="N2898" s="4">
        <f>VLOOKUP(I2898,BaseModelo!$A$2:$E$5075,5)</f>
        <v>3</v>
      </c>
      <c r="P2898" s="15">
        <v>147</v>
      </c>
      <c r="Q2898" s="4">
        <f>VLOOKUP(I2898,BaseModelo!$A$2:$E$5075,3)</f>
        <v>110</v>
      </c>
      <c r="R2898" s="4">
        <f t="shared" si="900"/>
        <v>32283000</v>
      </c>
      <c r="S2898" s="16">
        <f t="shared" si="901"/>
        <v>1.5488027754545735E-4</v>
      </c>
      <c r="T2898" s="4">
        <f t="shared" si="912"/>
        <v>2.2767400799182231E-2</v>
      </c>
      <c r="U2898" s="4">
        <f t="shared" si="913"/>
        <v>2.2767400799182231E-2</v>
      </c>
      <c r="V2898" s="6">
        <f t="shared" si="902"/>
        <v>0</v>
      </c>
      <c r="W2898" s="16" t="str">
        <f t="shared" si="903"/>
        <v/>
      </c>
      <c r="X2898" s="4" t="str">
        <f t="shared" si="914"/>
        <v/>
      </c>
      <c r="Y2898" s="4" t="str">
        <f t="shared" si="904"/>
        <v/>
      </c>
      <c r="Z2898" s="4">
        <f t="shared" si="905"/>
        <v>1992000</v>
      </c>
      <c r="AA2898" s="16">
        <f t="shared" si="906"/>
        <v>2.5100401606425703E-3</v>
      </c>
      <c r="AB2898" s="15">
        <f t="shared" si="915"/>
        <v>0.36897590361445781</v>
      </c>
      <c r="AC2898" s="15">
        <f t="shared" si="916"/>
        <v>0.36897590361445781</v>
      </c>
      <c r="AD2898" s="4">
        <v>164778</v>
      </c>
      <c r="AE2898" s="26">
        <v>1303.3399999999999</v>
      </c>
      <c r="AF2898" s="26">
        <v>1303.3399999999999</v>
      </c>
      <c r="AG2898" s="4">
        <f t="shared" si="917"/>
        <v>673000</v>
      </c>
      <c r="AH2898" s="16">
        <f t="shared" si="907"/>
        <v>7.429420505200594E-3</v>
      </c>
      <c r="AI2898" s="15">
        <f t="shared" si="908"/>
        <v>1.0921248142644873</v>
      </c>
      <c r="AJ2898" s="15">
        <f t="shared" si="909"/>
        <v>1.0921248142644873</v>
      </c>
      <c r="AK2898" s="4">
        <f t="shared" si="910"/>
        <v>16319000</v>
      </c>
      <c r="AL2898" s="27">
        <f t="shared" si="911"/>
        <v>3.0639132299773271E-4</v>
      </c>
      <c r="AM2898" s="15">
        <f t="shared" si="918"/>
        <v>4.5039524480666712E-2</v>
      </c>
      <c r="AN2898" s="15">
        <f t="shared" si="919"/>
        <v>6.9757340520810808E-6</v>
      </c>
    </row>
    <row r="2899" spans="1:40" x14ac:dyDescent="0.2">
      <c r="A2899" s="4" t="s">
        <v>4628</v>
      </c>
      <c r="B2899" s="3" t="s">
        <v>11</v>
      </c>
      <c r="C2899" s="6">
        <v>164778</v>
      </c>
      <c r="D2899" s="3" t="s">
        <v>671</v>
      </c>
      <c r="E2899" s="6">
        <v>164933</v>
      </c>
      <c r="F2899" s="3" t="s">
        <v>3716</v>
      </c>
      <c r="G2899" s="8">
        <v>5000</v>
      </c>
      <c r="H2899" s="6">
        <v>147</v>
      </c>
      <c r="I2899" s="6">
        <v>164230</v>
      </c>
      <c r="J2899" s="13">
        <v>45199</v>
      </c>
      <c r="K2899" s="9">
        <v>5000</v>
      </c>
      <c r="L2899" s="4" t="s">
        <v>4628</v>
      </c>
      <c r="M2899" s="4" t="s">
        <v>4632</v>
      </c>
      <c r="N2899" s="4">
        <f>VLOOKUP(I2899,BaseModelo!$A$2:$E$5075,5)</f>
        <v>2</v>
      </c>
      <c r="P2899" s="15">
        <v>147</v>
      </c>
      <c r="Q2899" s="4">
        <f>VLOOKUP(I2899,BaseModelo!$A$2:$E$5075,3)</f>
        <v>100</v>
      </c>
      <c r="R2899" s="4">
        <f t="shared" si="900"/>
        <v>32283000</v>
      </c>
      <c r="S2899" s="16">
        <f t="shared" si="901"/>
        <v>1.5488027754545735E-4</v>
      </c>
      <c r="T2899" s="4">
        <f t="shared" si="912"/>
        <v>2.2767400799182231E-2</v>
      </c>
      <c r="U2899" s="4">
        <f t="shared" si="913"/>
        <v>2.2767400799182231E-2</v>
      </c>
      <c r="V2899" s="6">
        <f t="shared" si="902"/>
        <v>0</v>
      </c>
      <c r="W2899" s="16" t="str">
        <f t="shared" si="903"/>
        <v/>
      </c>
      <c r="X2899" s="4" t="str">
        <f t="shared" si="914"/>
        <v/>
      </c>
      <c r="Y2899" s="4" t="str">
        <f t="shared" si="904"/>
        <v/>
      </c>
      <c r="Z2899" s="4">
        <f t="shared" si="905"/>
        <v>1578000</v>
      </c>
      <c r="AA2899" s="16">
        <f t="shared" si="906"/>
        <v>3.1685678073510772E-3</v>
      </c>
      <c r="AB2899" s="15">
        <f t="shared" si="915"/>
        <v>0.46577946768060835</v>
      </c>
      <c r="AC2899" s="15">
        <f t="shared" si="916"/>
        <v>0.46577946768060835</v>
      </c>
      <c r="AD2899" s="4">
        <v>164778</v>
      </c>
      <c r="AE2899" s="26">
        <v>1303.3399999999999</v>
      </c>
      <c r="AF2899" s="26">
        <v>1303.3399999999999</v>
      </c>
      <c r="AG2899" s="4">
        <f t="shared" si="917"/>
        <v>832000</v>
      </c>
      <c r="AH2899" s="16">
        <f t="shared" si="907"/>
        <v>6.0096153846153849E-3</v>
      </c>
      <c r="AI2899" s="15">
        <f t="shared" si="908"/>
        <v>0.88341346153846156</v>
      </c>
      <c r="AJ2899" s="15">
        <f t="shared" si="909"/>
        <v>0.88341346153846156</v>
      </c>
      <c r="AK2899" s="4">
        <f t="shared" si="910"/>
        <v>16319000</v>
      </c>
      <c r="AL2899" s="27">
        <f t="shared" si="911"/>
        <v>3.0639132299773271E-4</v>
      </c>
      <c r="AM2899" s="15">
        <f t="shared" si="918"/>
        <v>4.5039524480666712E-2</v>
      </c>
      <c r="AN2899" s="15">
        <f t="shared" si="919"/>
        <v>6.9757340520810808E-6</v>
      </c>
    </row>
    <row r="2900" spans="1:40" x14ac:dyDescent="0.2">
      <c r="A2900" s="4" t="s">
        <v>4627</v>
      </c>
      <c r="B2900" s="3" t="s">
        <v>7</v>
      </c>
      <c r="C2900" s="6">
        <v>164878</v>
      </c>
      <c r="D2900" s="3" t="s">
        <v>432</v>
      </c>
      <c r="E2900" s="6">
        <v>164888</v>
      </c>
      <c r="F2900" s="3" t="s">
        <v>3723</v>
      </c>
      <c r="G2900" s="8">
        <v>7000</v>
      </c>
      <c r="H2900" s="6">
        <v>142</v>
      </c>
      <c r="I2900" s="6">
        <v>164679</v>
      </c>
      <c r="J2900" s="13">
        <v>45199</v>
      </c>
      <c r="K2900" s="9">
        <v>7000</v>
      </c>
      <c r="L2900" s="4" t="s">
        <v>4627</v>
      </c>
      <c r="M2900" s="4" t="s">
        <v>4632</v>
      </c>
      <c r="N2900" s="4">
        <f>VLOOKUP(I2900,BaseModelo!$A$2:$E$5075,5)</f>
        <v>5</v>
      </c>
      <c r="P2900" s="15">
        <v>142.00000000000003</v>
      </c>
      <c r="Q2900" s="4">
        <f>VLOOKUP(I2900,BaseModelo!$A$2:$E$5075,3)</f>
        <v>110</v>
      </c>
      <c r="R2900" s="4">
        <f t="shared" si="900"/>
        <v>32283000</v>
      </c>
      <c r="S2900" s="16">
        <f t="shared" si="901"/>
        <v>2.168323885636403E-4</v>
      </c>
      <c r="T2900" s="4">
        <f t="shared" si="912"/>
        <v>3.0790199176036922E-2</v>
      </c>
      <c r="U2900" s="4">
        <f t="shared" si="913"/>
        <v>3.0790199176036929E-2</v>
      </c>
      <c r="V2900" s="6">
        <f t="shared" si="902"/>
        <v>0</v>
      </c>
      <c r="W2900" s="16" t="str">
        <f t="shared" si="903"/>
        <v/>
      </c>
      <c r="X2900" s="4" t="str">
        <f t="shared" si="914"/>
        <v/>
      </c>
      <c r="Y2900" s="4" t="str">
        <f t="shared" si="904"/>
        <v/>
      </c>
      <c r="Z2900" s="4">
        <f t="shared" si="905"/>
        <v>4058000</v>
      </c>
      <c r="AA2900" s="16">
        <f t="shared" si="906"/>
        <v>1.7249876786594382E-3</v>
      </c>
      <c r="AB2900" s="15">
        <f t="shared" si="915"/>
        <v>0.24494825036964021</v>
      </c>
      <c r="AC2900" s="15">
        <f t="shared" si="916"/>
        <v>0.24494825036964027</v>
      </c>
      <c r="AD2900" s="4">
        <v>164878</v>
      </c>
      <c r="AE2900" s="26">
        <v>1758.65</v>
      </c>
      <c r="AF2900" s="26">
        <v>1758.65</v>
      </c>
      <c r="AG2900" s="4">
        <f t="shared" si="917"/>
        <v>1768000</v>
      </c>
      <c r="AH2900" s="16">
        <f t="shared" si="907"/>
        <v>3.9592760180995473E-3</v>
      </c>
      <c r="AI2900" s="15">
        <f t="shared" si="908"/>
        <v>0.56221719457013575</v>
      </c>
      <c r="AJ2900" s="15">
        <f t="shared" si="909"/>
        <v>0.56221719457013586</v>
      </c>
      <c r="AK2900" s="4">
        <f t="shared" si="910"/>
        <v>15073000</v>
      </c>
      <c r="AL2900" s="27">
        <f t="shared" si="911"/>
        <v>4.6440655476680156E-4</v>
      </c>
      <c r="AM2900" s="15">
        <f t="shared" si="918"/>
        <v>6.5945730776885828E-2</v>
      </c>
      <c r="AN2900" s="15">
        <f t="shared" si="919"/>
        <v>1.4299170319926922E-5</v>
      </c>
    </row>
    <row r="2901" spans="1:40" x14ac:dyDescent="0.2">
      <c r="A2901" s="4" t="s">
        <v>4627</v>
      </c>
      <c r="B2901" s="2" t="s">
        <v>5</v>
      </c>
      <c r="C2901" s="5">
        <v>164934</v>
      </c>
      <c r="D2901" s="2" t="s">
        <v>672</v>
      </c>
      <c r="E2901" s="5">
        <v>164935</v>
      </c>
      <c r="F2901" s="2" t="s">
        <v>3718</v>
      </c>
      <c r="G2901" s="7">
        <v>9000</v>
      </c>
      <c r="H2901" s="5">
        <v>142</v>
      </c>
      <c r="I2901" s="6">
        <v>163632</v>
      </c>
      <c r="J2901" s="13">
        <v>45199</v>
      </c>
      <c r="K2901" s="9">
        <v>7986.0658774224485</v>
      </c>
      <c r="L2901" s="4" t="s">
        <v>4627</v>
      </c>
      <c r="M2901" s="4" t="s">
        <v>4632</v>
      </c>
      <c r="N2901" s="4">
        <f>VLOOKUP(I2901,BaseModelo!$A$2:$E$5075,5)</f>
        <v>7</v>
      </c>
      <c r="P2901" s="15">
        <v>142.00000000000003</v>
      </c>
      <c r="Q2901" s="4">
        <f>VLOOKUP(I2901,BaseModelo!$A$2:$E$5075,3)</f>
        <v>127</v>
      </c>
      <c r="R2901" s="4">
        <f t="shared" si="900"/>
        <v>32283000</v>
      </c>
      <c r="S2901" s="16">
        <f t="shared" si="901"/>
        <v>2.7878449958182325E-4</v>
      </c>
      <c r="T2901" s="4">
        <f t="shared" si="912"/>
        <v>3.9587398940618898E-2</v>
      </c>
      <c r="U2901" s="4">
        <f t="shared" si="913"/>
        <v>3.9587398940618912E-2</v>
      </c>
      <c r="V2901" s="6">
        <f t="shared" si="902"/>
        <v>0</v>
      </c>
      <c r="W2901" s="16" t="str">
        <f t="shared" si="903"/>
        <v/>
      </c>
      <c r="X2901" s="4" t="str">
        <f t="shared" si="914"/>
        <v/>
      </c>
      <c r="Y2901" s="4" t="str">
        <f t="shared" si="904"/>
        <v/>
      </c>
      <c r="Z2901" s="4">
        <f t="shared" si="905"/>
        <v>4022000</v>
      </c>
      <c r="AA2901" s="16">
        <f t="shared" si="906"/>
        <v>2.2376926902038788E-3</v>
      </c>
      <c r="AB2901" s="15">
        <f t="shared" si="915"/>
        <v>0.31775236200895079</v>
      </c>
      <c r="AC2901" s="15">
        <f t="shared" si="916"/>
        <v>0.31775236200895085</v>
      </c>
      <c r="AD2901" s="4">
        <v>164934</v>
      </c>
      <c r="AE2901" s="26">
        <v>2255.2800000000002</v>
      </c>
      <c r="AF2901" s="26">
        <v>2255.2800000000002</v>
      </c>
      <c r="AG2901" s="4">
        <f t="shared" si="917"/>
        <v>1778000</v>
      </c>
      <c r="AH2901" s="16">
        <f t="shared" si="907"/>
        <v>5.0618672665916761E-3</v>
      </c>
      <c r="AI2901" s="15">
        <f t="shared" si="908"/>
        <v>0.71878515185601799</v>
      </c>
      <c r="AJ2901" s="15">
        <f t="shared" si="909"/>
        <v>0.7187851518560181</v>
      </c>
      <c r="AK2901" s="4">
        <f t="shared" si="910"/>
        <v>15073000</v>
      </c>
      <c r="AL2901" s="27">
        <f t="shared" si="911"/>
        <v>5.9709414184303054E-4</v>
      </c>
      <c r="AM2901" s="15">
        <f t="shared" si="918"/>
        <v>8.478736814171034E-2</v>
      </c>
      <c r="AN2901" s="15">
        <f t="shared" si="919"/>
        <v>2.3637403998246546E-5</v>
      </c>
    </row>
    <row r="2902" spans="1:40" x14ac:dyDescent="0.2">
      <c r="A2902" s="4" t="s">
        <v>4627</v>
      </c>
      <c r="B2902" s="3" t="s">
        <v>5</v>
      </c>
      <c r="C2902" s="6">
        <v>164934</v>
      </c>
      <c r="D2902" s="3" t="s">
        <v>672</v>
      </c>
      <c r="E2902" s="6">
        <v>164936</v>
      </c>
      <c r="F2902" s="3" t="s">
        <v>3724</v>
      </c>
      <c r="G2902" s="8">
        <v>10000</v>
      </c>
      <c r="H2902" s="6">
        <v>142</v>
      </c>
      <c r="I2902" s="6">
        <v>163604</v>
      </c>
      <c r="J2902" s="13">
        <v>45199</v>
      </c>
      <c r="K2902" s="9">
        <v>8873.4065304693868</v>
      </c>
      <c r="L2902" s="4" t="s">
        <v>4627</v>
      </c>
      <c r="M2902" s="4" t="s">
        <v>4632</v>
      </c>
      <c r="N2902" s="4">
        <f>VLOOKUP(I2902,BaseModelo!$A$2:$E$5075,5)</f>
        <v>8</v>
      </c>
      <c r="P2902" s="15">
        <v>142.00000000000003</v>
      </c>
      <c r="Q2902" s="4">
        <f>VLOOKUP(I2902,BaseModelo!$A$2:$E$5075,3)</f>
        <v>132</v>
      </c>
      <c r="R2902" s="4">
        <f t="shared" si="900"/>
        <v>32283000</v>
      </c>
      <c r="S2902" s="16">
        <f t="shared" si="901"/>
        <v>3.0976055509091471E-4</v>
      </c>
      <c r="T2902" s="4">
        <f t="shared" si="912"/>
        <v>4.3985998822909891E-2</v>
      </c>
      <c r="U2902" s="4">
        <f t="shared" si="913"/>
        <v>4.3985998822909898E-2</v>
      </c>
      <c r="V2902" s="6">
        <f t="shared" si="902"/>
        <v>0</v>
      </c>
      <c r="W2902" s="16" t="str">
        <f t="shared" si="903"/>
        <v/>
      </c>
      <c r="X2902" s="4" t="str">
        <f t="shared" si="914"/>
        <v/>
      </c>
      <c r="Y2902" s="4" t="str">
        <f t="shared" si="904"/>
        <v/>
      </c>
      <c r="Z2902" s="4">
        <f t="shared" si="905"/>
        <v>5836000</v>
      </c>
      <c r="AA2902" s="16">
        <f t="shared" si="906"/>
        <v>1.7135023989033585E-3</v>
      </c>
      <c r="AB2902" s="15">
        <f t="shared" si="915"/>
        <v>0.2433173406442769</v>
      </c>
      <c r="AC2902" s="15">
        <f t="shared" si="916"/>
        <v>0.24331734064427696</v>
      </c>
      <c r="AD2902" s="4">
        <v>164934</v>
      </c>
      <c r="AE2902" s="26">
        <v>2510.34</v>
      </c>
      <c r="AF2902" s="26">
        <v>2510.34</v>
      </c>
      <c r="AG2902" s="4">
        <f t="shared" si="917"/>
        <v>2254000</v>
      </c>
      <c r="AH2902" s="16">
        <f t="shared" si="907"/>
        <v>4.4365572315882874E-3</v>
      </c>
      <c r="AI2902" s="15">
        <f t="shared" si="908"/>
        <v>0.62999112688553682</v>
      </c>
      <c r="AJ2902" s="15">
        <f t="shared" si="909"/>
        <v>0.62999112688553693</v>
      </c>
      <c r="AK2902" s="4">
        <f t="shared" si="910"/>
        <v>15073000</v>
      </c>
      <c r="AL2902" s="27">
        <f t="shared" si="911"/>
        <v>6.6343793538114506E-4</v>
      </c>
      <c r="AM2902" s="15">
        <f t="shared" si="918"/>
        <v>9.4208186824122603E-2</v>
      </c>
      <c r="AN2902" s="15">
        <f t="shared" si="919"/>
        <v>2.918198024474882E-5</v>
      </c>
    </row>
    <row r="2903" spans="1:40" x14ac:dyDescent="0.2">
      <c r="A2903" s="4" t="s">
        <v>4627</v>
      </c>
      <c r="B2903" s="3" t="s">
        <v>5</v>
      </c>
      <c r="C2903" s="6">
        <v>164934</v>
      </c>
      <c r="D2903" s="3" t="s">
        <v>672</v>
      </c>
      <c r="E2903" s="6">
        <v>164937</v>
      </c>
      <c r="F2903" s="3" t="s">
        <v>3725</v>
      </c>
      <c r="G2903" s="8">
        <v>10000</v>
      </c>
      <c r="H2903" s="6">
        <v>142</v>
      </c>
      <c r="I2903" s="6">
        <v>163609</v>
      </c>
      <c r="J2903" s="13">
        <v>45199</v>
      </c>
      <c r="K2903" s="9">
        <v>8873.4065304693868</v>
      </c>
      <c r="L2903" s="4" t="s">
        <v>4627</v>
      </c>
      <c r="M2903" s="4" t="s">
        <v>4632</v>
      </c>
      <c r="N2903" s="4">
        <f>VLOOKUP(I2903,BaseModelo!$A$2:$E$5075,5)</f>
        <v>10</v>
      </c>
      <c r="P2903" s="15">
        <v>142.00000000000003</v>
      </c>
      <c r="Q2903" s="4">
        <f>VLOOKUP(I2903,BaseModelo!$A$2:$E$5075,3)</f>
        <v>0</v>
      </c>
      <c r="R2903" s="4">
        <f t="shared" si="900"/>
        <v>32283000</v>
      </c>
      <c r="S2903" s="16">
        <f t="shared" si="901"/>
        <v>3.0976055509091471E-4</v>
      </c>
      <c r="T2903" s="4">
        <f t="shared" si="912"/>
        <v>4.3985998822909891E-2</v>
      </c>
      <c r="U2903" s="4">
        <f t="shared" si="913"/>
        <v>4.3985998822909898E-2</v>
      </c>
      <c r="V2903" s="6">
        <f t="shared" si="902"/>
        <v>0</v>
      </c>
      <c r="W2903" s="16" t="str">
        <f t="shared" si="903"/>
        <v/>
      </c>
      <c r="X2903" s="4" t="str">
        <f t="shared" si="914"/>
        <v/>
      </c>
      <c r="Y2903" s="4" t="str">
        <f t="shared" si="904"/>
        <v/>
      </c>
      <c r="Z2903" s="4">
        <f t="shared" si="905"/>
        <v>4121000</v>
      </c>
      <c r="AA2903" s="16">
        <f t="shared" si="906"/>
        <v>2.4265954865323952E-3</v>
      </c>
      <c r="AB2903" s="15">
        <f t="shared" si="915"/>
        <v>0.3445765590876001</v>
      </c>
      <c r="AC2903" s="15">
        <f t="shared" si="916"/>
        <v>0.34457655908760021</v>
      </c>
      <c r="AD2903" s="4">
        <v>164934</v>
      </c>
      <c r="AE2903" s="26">
        <v>2510.34</v>
      </c>
      <c r="AF2903" s="26">
        <v>2510.34</v>
      </c>
      <c r="AG2903" s="4">
        <f t="shared" si="917"/>
        <v>2105000</v>
      </c>
      <c r="AH2903" s="16">
        <f t="shared" si="907"/>
        <v>4.7505938242280287E-3</v>
      </c>
      <c r="AI2903" s="15">
        <f t="shared" si="908"/>
        <v>0.67458432304038007</v>
      </c>
      <c r="AJ2903" s="15">
        <f t="shared" si="909"/>
        <v>0.67458432304038018</v>
      </c>
      <c r="AK2903" s="4">
        <f t="shared" si="910"/>
        <v>15073000</v>
      </c>
      <c r="AL2903" s="27">
        <f t="shared" si="911"/>
        <v>6.6343793538114506E-4</v>
      </c>
      <c r="AM2903" s="15">
        <f t="shared" si="918"/>
        <v>9.4208186824122603E-2</v>
      </c>
      <c r="AN2903" s="15">
        <f t="shared" si="919"/>
        <v>2.918198024474882E-5</v>
      </c>
    </row>
    <row r="2904" spans="1:40" x14ac:dyDescent="0.2">
      <c r="A2904" s="4" t="s">
        <v>4627</v>
      </c>
      <c r="B2904" s="3" t="s">
        <v>5</v>
      </c>
      <c r="C2904" s="6">
        <v>164934</v>
      </c>
      <c r="D2904" s="3" t="s">
        <v>672</v>
      </c>
      <c r="E2904" s="6">
        <v>164938</v>
      </c>
      <c r="F2904" s="3" t="s">
        <v>3726</v>
      </c>
      <c r="G2904" s="8">
        <v>10000</v>
      </c>
      <c r="H2904" s="6">
        <v>142</v>
      </c>
      <c r="I2904" s="6">
        <v>164566</v>
      </c>
      <c r="J2904" s="13">
        <v>45199</v>
      </c>
      <c r="K2904" s="9">
        <v>8873.4065304693868</v>
      </c>
      <c r="L2904" s="4" t="s">
        <v>4627</v>
      </c>
      <c r="M2904" s="4" t="s">
        <v>4632</v>
      </c>
      <c r="N2904" s="4">
        <f>VLOOKUP(I2904,BaseModelo!$A$2:$E$5075,5)</f>
        <v>9</v>
      </c>
      <c r="P2904" s="15">
        <v>142.00000000000003</v>
      </c>
      <c r="Q2904" s="4">
        <f>VLOOKUP(I2904,BaseModelo!$A$2:$E$5075,3)</f>
        <v>147</v>
      </c>
      <c r="R2904" s="4">
        <f t="shared" si="900"/>
        <v>32283000</v>
      </c>
      <c r="S2904" s="16">
        <f t="shared" si="901"/>
        <v>3.0976055509091471E-4</v>
      </c>
      <c r="T2904" s="4">
        <f t="shared" si="912"/>
        <v>4.3985998822909891E-2</v>
      </c>
      <c r="U2904" s="4">
        <f t="shared" si="913"/>
        <v>4.3985998822909898E-2</v>
      </c>
      <c r="V2904" s="6">
        <f t="shared" si="902"/>
        <v>0</v>
      </c>
      <c r="W2904" s="16" t="str">
        <f t="shared" si="903"/>
        <v/>
      </c>
      <c r="X2904" s="4" t="str">
        <f t="shared" si="914"/>
        <v/>
      </c>
      <c r="Y2904" s="4" t="str">
        <f t="shared" si="904"/>
        <v/>
      </c>
      <c r="Z2904" s="4">
        <f t="shared" si="905"/>
        <v>5305000</v>
      </c>
      <c r="AA2904" s="16">
        <f t="shared" si="906"/>
        <v>1.885014137606032E-3</v>
      </c>
      <c r="AB2904" s="15">
        <f t="shared" si="915"/>
        <v>0.26767200754005654</v>
      </c>
      <c r="AC2904" s="15">
        <f t="shared" si="916"/>
        <v>0.2676720075400566</v>
      </c>
      <c r="AD2904" s="4">
        <v>164934</v>
      </c>
      <c r="AE2904" s="26">
        <v>1012.63</v>
      </c>
      <c r="AF2904" s="26">
        <v>1012.63</v>
      </c>
      <c r="AG2904" s="4">
        <f t="shared" si="917"/>
        <v>2114000</v>
      </c>
      <c r="AH2904" s="16">
        <f t="shared" si="907"/>
        <v>4.7303689687795648E-3</v>
      </c>
      <c r="AI2904" s="15">
        <f t="shared" si="908"/>
        <v>0.67171239356669821</v>
      </c>
      <c r="AJ2904" s="15">
        <f t="shared" si="909"/>
        <v>0.67171239356669832</v>
      </c>
      <c r="AK2904" s="4">
        <f t="shared" si="910"/>
        <v>15073000</v>
      </c>
      <c r="AL2904" s="27">
        <f t="shared" si="911"/>
        <v>6.6343793538114506E-4</v>
      </c>
      <c r="AM2904" s="15">
        <f t="shared" si="918"/>
        <v>9.4208186824122603E-2</v>
      </c>
      <c r="AN2904" s="15">
        <f t="shared" si="919"/>
        <v>2.918198024474882E-5</v>
      </c>
    </row>
    <row r="2905" spans="1:40" x14ac:dyDescent="0.2">
      <c r="A2905" s="4" t="s">
        <v>4627</v>
      </c>
      <c r="B2905" s="3" t="s">
        <v>5</v>
      </c>
      <c r="C2905" s="6">
        <v>164934</v>
      </c>
      <c r="D2905" s="3" t="s">
        <v>672</v>
      </c>
      <c r="E2905" s="6">
        <v>164939</v>
      </c>
      <c r="F2905" s="3" t="s">
        <v>3727</v>
      </c>
      <c r="G2905" s="8">
        <v>5000</v>
      </c>
      <c r="H2905" s="6">
        <v>147</v>
      </c>
      <c r="I2905" s="6">
        <v>164765</v>
      </c>
      <c r="J2905" s="13">
        <v>45199</v>
      </c>
      <c r="K2905" s="9">
        <v>4436.7032652346934</v>
      </c>
      <c r="L2905" s="4" t="s">
        <v>4627</v>
      </c>
      <c r="M2905" s="4" t="s">
        <v>4632</v>
      </c>
      <c r="N2905" s="4">
        <f>VLOOKUP(I2905,BaseModelo!$A$2:$E$5075,5)</f>
        <v>8</v>
      </c>
      <c r="P2905" s="15">
        <v>147</v>
      </c>
      <c r="Q2905" s="4">
        <f>VLOOKUP(I2905,BaseModelo!$A$2:$E$5075,3)</f>
        <v>132</v>
      </c>
      <c r="R2905" s="4">
        <f t="shared" si="900"/>
        <v>32283000</v>
      </c>
      <c r="S2905" s="16">
        <f t="shared" si="901"/>
        <v>1.5488027754545735E-4</v>
      </c>
      <c r="T2905" s="4">
        <f t="shared" si="912"/>
        <v>2.2767400799182231E-2</v>
      </c>
      <c r="U2905" s="4">
        <f t="shared" si="913"/>
        <v>2.2767400799182231E-2</v>
      </c>
      <c r="V2905" s="6">
        <f t="shared" si="902"/>
        <v>0</v>
      </c>
      <c r="W2905" s="16" t="str">
        <f t="shared" si="903"/>
        <v/>
      </c>
      <c r="X2905" s="4" t="str">
        <f t="shared" si="914"/>
        <v/>
      </c>
      <c r="Y2905" s="4" t="str">
        <f t="shared" si="904"/>
        <v/>
      </c>
      <c r="Z2905" s="4">
        <f t="shared" si="905"/>
        <v>5836000</v>
      </c>
      <c r="AA2905" s="16">
        <f t="shared" si="906"/>
        <v>8.5675119945167924E-4</v>
      </c>
      <c r="AB2905" s="15">
        <f t="shared" si="915"/>
        <v>0.12594242631939684</v>
      </c>
      <c r="AC2905" s="15">
        <f t="shared" si="916"/>
        <v>0.12594242631939684</v>
      </c>
      <c r="AD2905" s="4">
        <v>164934</v>
      </c>
      <c r="AE2905" s="26">
        <v>1303.3399999999999</v>
      </c>
      <c r="AF2905" s="26">
        <v>1303.3399999999999</v>
      </c>
      <c r="AG2905" s="4">
        <f t="shared" si="917"/>
        <v>2254000</v>
      </c>
      <c r="AH2905" s="16">
        <f t="shared" si="907"/>
        <v>2.2182786157941437E-3</v>
      </c>
      <c r="AI2905" s="15">
        <f t="shared" si="908"/>
        <v>0.32608695652173914</v>
      </c>
      <c r="AJ2905" s="15">
        <f t="shared" si="909"/>
        <v>0.32608695652173914</v>
      </c>
      <c r="AK2905" s="4">
        <f t="shared" si="910"/>
        <v>15073000</v>
      </c>
      <c r="AL2905" s="27">
        <f t="shared" si="911"/>
        <v>3.3171896769057253E-4</v>
      </c>
      <c r="AM2905" s="15">
        <f t="shared" si="918"/>
        <v>4.8762688250514163E-2</v>
      </c>
      <c r="AN2905" s="15">
        <f t="shared" si="919"/>
        <v>7.5523786901022457E-6</v>
      </c>
    </row>
    <row r="2906" spans="1:40" x14ac:dyDescent="0.2">
      <c r="A2906" s="4" t="s">
        <v>4627</v>
      </c>
      <c r="B2906" s="2" t="s">
        <v>10</v>
      </c>
      <c r="C2906" s="5">
        <v>164973</v>
      </c>
      <c r="D2906" s="2" t="s">
        <v>673</v>
      </c>
      <c r="E2906" s="5">
        <v>164974</v>
      </c>
      <c r="F2906" s="2" t="s">
        <v>3719</v>
      </c>
      <c r="G2906" s="7">
        <v>5000</v>
      </c>
      <c r="H2906" s="5">
        <v>147</v>
      </c>
      <c r="I2906" s="6">
        <v>164119</v>
      </c>
      <c r="J2906" s="13">
        <v>45199</v>
      </c>
      <c r="K2906" s="9">
        <v>5000</v>
      </c>
      <c r="L2906" s="4" t="s">
        <v>4627</v>
      </c>
      <c r="M2906" s="4" t="s">
        <v>4632</v>
      </c>
      <c r="N2906" s="4">
        <f>VLOOKUP(I2906,BaseModelo!$A$2:$E$5075,5)</f>
        <v>10</v>
      </c>
      <c r="P2906" s="15">
        <v>147</v>
      </c>
      <c r="Q2906" s="4">
        <f>VLOOKUP(I2906,BaseModelo!$A$2:$E$5075,3)</f>
        <v>0</v>
      </c>
      <c r="R2906" s="4">
        <f t="shared" si="900"/>
        <v>32283000</v>
      </c>
      <c r="S2906" s="16">
        <f t="shared" si="901"/>
        <v>1.5488027754545735E-4</v>
      </c>
      <c r="T2906" s="4">
        <f t="shared" si="912"/>
        <v>2.2767400799182231E-2</v>
      </c>
      <c r="U2906" s="4">
        <f t="shared" si="913"/>
        <v>2.2767400799182231E-2</v>
      </c>
      <c r="V2906" s="6">
        <f t="shared" si="902"/>
        <v>0</v>
      </c>
      <c r="W2906" s="16" t="str">
        <f t="shared" si="903"/>
        <v/>
      </c>
      <c r="X2906" s="4" t="str">
        <f t="shared" si="914"/>
        <v/>
      </c>
      <c r="Y2906" s="4" t="str">
        <f t="shared" si="904"/>
        <v/>
      </c>
      <c r="Z2906" s="4">
        <f t="shared" si="905"/>
        <v>4121000</v>
      </c>
      <c r="AA2906" s="16">
        <f t="shared" si="906"/>
        <v>1.2132977432661976E-3</v>
      </c>
      <c r="AB2906" s="15">
        <f t="shared" si="915"/>
        <v>0.17835476826013105</v>
      </c>
      <c r="AC2906" s="15">
        <f t="shared" si="916"/>
        <v>0.17835476826013105</v>
      </c>
      <c r="AD2906" s="4">
        <v>164973</v>
      </c>
      <c r="AE2906" s="26">
        <v>1303.3399999999999</v>
      </c>
      <c r="AF2906" s="26">
        <v>1303.3399999999999</v>
      </c>
      <c r="AG2906" s="4">
        <f t="shared" si="917"/>
        <v>2105000</v>
      </c>
      <c r="AH2906" s="16">
        <f t="shared" si="907"/>
        <v>2.3752969121140144E-3</v>
      </c>
      <c r="AI2906" s="15">
        <f t="shared" si="908"/>
        <v>0.34916864608076009</v>
      </c>
      <c r="AJ2906" s="15">
        <f t="shared" si="909"/>
        <v>0.34916864608076009</v>
      </c>
      <c r="AK2906" s="4">
        <f t="shared" si="910"/>
        <v>15073000</v>
      </c>
      <c r="AL2906" s="27">
        <f t="shared" si="911"/>
        <v>3.3171896769057253E-4</v>
      </c>
      <c r="AM2906" s="15">
        <f t="shared" si="918"/>
        <v>4.8762688250514163E-2</v>
      </c>
      <c r="AN2906" s="15">
        <f t="shared" si="919"/>
        <v>7.5523786901022457E-6</v>
      </c>
    </row>
    <row r="2907" spans="1:40" x14ac:dyDescent="0.2">
      <c r="A2907" s="4" t="s">
        <v>4627</v>
      </c>
      <c r="B2907" s="3" t="s">
        <v>10</v>
      </c>
      <c r="C2907" s="6">
        <v>164973</v>
      </c>
      <c r="D2907" s="3" t="s">
        <v>673</v>
      </c>
      <c r="E2907" s="6">
        <v>164975</v>
      </c>
      <c r="F2907" s="3" t="s">
        <v>3728</v>
      </c>
      <c r="G2907" s="8">
        <v>8000</v>
      </c>
      <c r="H2907" s="6">
        <v>142</v>
      </c>
      <c r="I2907" s="6">
        <v>164242</v>
      </c>
      <c r="J2907" s="13">
        <v>45199</v>
      </c>
      <c r="K2907" s="9">
        <v>8000</v>
      </c>
      <c r="L2907" s="4" t="s">
        <v>4627</v>
      </c>
      <c r="M2907" s="4" t="s">
        <v>4632</v>
      </c>
      <c r="N2907" s="4">
        <f>VLOOKUP(I2907,BaseModelo!$A$2:$E$5075,5)</f>
        <v>10</v>
      </c>
      <c r="P2907" s="15">
        <v>142.00000000000003</v>
      </c>
      <c r="Q2907" s="4">
        <f>VLOOKUP(I2907,BaseModelo!$A$2:$E$5075,3)</f>
        <v>0</v>
      </c>
      <c r="R2907" s="4">
        <f t="shared" si="900"/>
        <v>32283000</v>
      </c>
      <c r="S2907" s="16">
        <f t="shared" si="901"/>
        <v>2.4780844407273179E-4</v>
      </c>
      <c r="T2907" s="4">
        <f t="shared" si="912"/>
        <v>3.5188799058327912E-2</v>
      </c>
      <c r="U2907" s="4">
        <f t="shared" si="913"/>
        <v>3.5188799058327919E-2</v>
      </c>
      <c r="V2907" s="6">
        <f t="shared" si="902"/>
        <v>0</v>
      </c>
      <c r="W2907" s="16" t="str">
        <f t="shared" si="903"/>
        <v/>
      </c>
      <c r="X2907" s="4" t="str">
        <f t="shared" si="914"/>
        <v/>
      </c>
      <c r="Y2907" s="4" t="str">
        <f t="shared" si="904"/>
        <v/>
      </c>
      <c r="Z2907" s="4">
        <f t="shared" si="905"/>
        <v>4121000</v>
      </c>
      <c r="AA2907" s="16">
        <f t="shared" si="906"/>
        <v>1.9412763892259161E-3</v>
      </c>
      <c r="AB2907" s="15">
        <f t="shared" si="915"/>
        <v>0.27566124727008007</v>
      </c>
      <c r="AC2907" s="15">
        <f t="shared" si="916"/>
        <v>0.27566124727008012</v>
      </c>
      <c r="AD2907" s="4">
        <v>164973</v>
      </c>
      <c r="AE2907" s="26">
        <v>2013.74</v>
      </c>
      <c r="AF2907" s="26">
        <v>2013.74</v>
      </c>
      <c r="AG2907" s="4">
        <f t="shared" si="917"/>
        <v>2105000</v>
      </c>
      <c r="AH2907" s="16">
        <f t="shared" si="907"/>
        <v>3.8004750593824228E-3</v>
      </c>
      <c r="AI2907" s="15">
        <f t="shared" si="908"/>
        <v>0.53966745843230401</v>
      </c>
      <c r="AJ2907" s="15">
        <f t="shared" si="909"/>
        <v>0.53966745843230413</v>
      </c>
      <c r="AK2907" s="4">
        <f t="shared" si="910"/>
        <v>15073000</v>
      </c>
      <c r="AL2907" s="27">
        <f t="shared" si="911"/>
        <v>5.3075034830491602E-4</v>
      </c>
      <c r="AM2907" s="15">
        <f t="shared" si="918"/>
        <v>7.5366549459298077E-2</v>
      </c>
      <c r="AN2907" s="15">
        <f t="shared" si="919"/>
        <v>1.8676467356639244E-5</v>
      </c>
    </row>
    <row r="2908" spans="1:40" x14ac:dyDescent="0.2">
      <c r="A2908" s="4" t="s">
        <v>4627</v>
      </c>
      <c r="B2908" s="3" t="s">
        <v>10</v>
      </c>
      <c r="C2908" s="6">
        <v>164973</v>
      </c>
      <c r="D2908" s="3" t="s">
        <v>673</v>
      </c>
      <c r="E2908" s="6">
        <v>164976</v>
      </c>
      <c r="F2908" s="3" t="s">
        <v>3729</v>
      </c>
      <c r="G2908" s="8">
        <v>10000</v>
      </c>
      <c r="H2908" s="6">
        <v>142</v>
      </c>
      <c r="I2908" s="6">
        <v>164453</v>
      </c>
      <c r="J2908" s="13">
        <v>45199</v>
      </c>
      <c r="K2908" s="9">
        <v>10000</v>
      </c>
      <c r="L2908" s="4" t="s">
        <v>4627</v>
      </c>
      <c r="M2908" s="4" t="s">
        <v>4632</v>
      </c>
      <c r="N2908" s="4">
        <f>VLOOKUP(I2908,BaseModelo!$A$2:$E$5075,5)</f>
        <v>8</v>
      </c>
      <c r="P2908" s="15">
        <v>142.00000000000003</v>
      </c>
      <c r="Q2908" s="4">
        <f>VLOOKUP(I2908,BaseModelo!$A$2:$E$5075,3)</f>
        <v>132</v>
      </c>
      <c r="R2908" s="4">
        <f t="shared" si="900"/>
        <v>32283000</v>
      </c>
      <c r="S2908" s="16">
        <f t="shared" si="901"/>
        <v>3.0976055509091471E-4</v>
      </c>
      <c r="T2908" s="4">
        <f t="shared" si="912"/>
        <v>4.3985998822909891E-2</v>
      </c>
      <c r="U2908" s="4">
        <f t="shared" si="913"/>
        <v>4.3985998822909898E-2</v>
      </c>
      <c r="V2908" s="6">
        <f t="shared" si="902"/>
        <v>0</v>
      </c>
      <c r="W2908" s="16" t="str">
        <f t="shared" si="903"/>
        <v/>
      </c>
      <c r="X2908" s="4" t="str">
        <f t="shared" si="914"/>
        <v/>
      </c>
      <c r="Y2908" s="4" t="str">
        <f t="shared" si="904"/>
        <v/>
      </c>
      <c r="Z2908" s="4">
        <f t="shared" si="905"/>
        <v>5836000</v>
      </c>
      <c r="AA2908" s="16">
        <f t="shared" si="906"/>
        <v>1.7135023989033585E-3</v>
      </c>
      <c r="AB2908" s="15">
        <f t="shared" si="915"/>
        <v>0.2433173406442769</v>
      </c>
      <c r="AC2908" s="15">
        <f t="shared" si="916"/>
        <v>0.24331734064427696</v>
      </c>
      <c r="AD2908" s="4">
        <v>164973</v>
      </c>
      <c r="AE2908" s="26">
        <v>2510.34</v>
      </c>
      <c r="AF2908" s="26">
        <v>2510.34</v>
      </c>
      <c r="AG2908" s="4">
        <f t="shared" si="917"/>
        <v>2254000</v>
      </c>
      <c r="AH2908" s="16">
        <f t="shared" si="907"/>
        <v>4.4365572315882874E-3</v>
      </c>
      <c r="AI2908" s="15">
        <f t="shared" si="908"/>
        <v>0.62999112688553682</v>
      </c>
      <c r="AJ2908" s="15">
        <f t="shared" si="909"/>
        <v>0.62999112688553693</v>
      </c>
      <c r="AK2908" s="4">
        <f t="shared" si="910"/>
        <v>15073000</v>
      </c>
      <c r="AL2908" s="27">
        <f t="shared" si="911"/>
        <v>6.6343793538114506E-4</v>
      </c>
      <c r="AM2908" s="15">
        <f t="shared" si="918"/>
        <v>9.4208186824122603E-2</v>
      </c>
      <c r="AN2908" s="15">
        <f t="shared" si="919"/>
        <v>2.918198024474882E-5</v>
      </c>
    </row>
    <row r="2909" spans="1:40" x14ac:dyDescent="0.2">
      <c r="A2909" s="4" t="s">
        <v>4627</v>
      </c>
      <c r="B2909" s="3" t="s">
        <v>10</v>
      </c>
      <c r="C2909" s="6">
        <v>164973</v>
      </c>
      <c r="D2909" s="3" t="s">
        <v>673</v>
      </c>
      <c r="E2909" s="6">
        <v>164977</v>
      </c>
      <c r="F2909" s="3" t="s">
        <v>3730</v>
      </c>
      <c r="G2909" s="8">
        <v>10000</v>
      </c>
      <c r="H2909" s="6">
        <v>137</v>
      </c>
      <c r="I2909" s="6">
        <v>164485</v>
      </c>
      <c r="J2909" s="13">
        <v>45199</v>
      </c>
      <c r="K2909" s="9">
        <v>10000</v>
      </c>
      <c r="L2909" s="4" t="s">
        <v>4627</v>
      </c>
      <c r="M2909" s="4" t="s">
        <v>4632</v>
      </c>
      <c r="N2909" s="4">
        <f>VLOOKUP(I2909,BaseModelo!$A$2:$E$5075,5)</f>
        <v>10</v>
      </c>
      <c r="P2909" s="15">
        <v>142.00000000000003</v>
      </c>
      <c r="Q2909" s="4">
        <f>VLOOKUP(I2909,BaseModelo!$A$2:$E$5075,3)</f>
        <v>0</v>
      </c>
      <c r="R2909" s="4">
        <f t="shared" si="900"/>
        <v>32283000</v>
      </c>
      <c r="S2909" s="16">
        <f t="shared" si="901"/>
        <v>3.0976055509091471E-4</v>
      </c>
      <c r="T2909" s="4">
        <f t="shared" si="912"/>
        <v>4.2437196047455314E-2</v>
      </c>
      <c r="U2909" s="4">
        <f t="shared" si="913"/>
        <v>4.3985998822909898E-2</v>
      </c>
      <c r="V2909" s="6">
        <f t="shared" si="902"/>
        <v>0</v>
      </c>
      <c r="W2909" s="16" t="str">
        <f t="shared" si="903"/>
        <v/>
      </c>
      <c r="X2909" s="4" t="str">
        <f t="shared" si="914"/>
        <v/>
      </c>
      <c r="Y2909" s="4" t="str">
        <f t="shared" si="904"/>
        <v/>
      </c>
      <c r="Z2909" s="4">
        <f t="shared" si="905"/>
        <v>4121000</v>
      </c>
      <c r="AA2909" s="16">
        <f t="shared" si="906"/>
        <v>2.4265954865323952E-3</v>
      </c>
      <c r="AB2909" s="15">
        <f t="shared" si="915"/>
        <v>0.33244358165493815</v>
      </c>
      <c r="AC2909" s="15">
        <f t="shared" si="916"/>
        <v>0.34457655908760021</v>
      </c>
      <c r="AD2909" s="4">
        <v>164973</v>
      </c>
      <c r="AE2909" s="26">
        <v>2413.96</v>
      </c>
      <c r="AF2909" s="26">
        <v>2413.96</v>
      </c>
      <c r="AG2909" s="4">
        <f t="shared" si="917"/>
        <v>2105000</v>
      </c>
      <c r="AH2909" s="16">
        <f t="shared" si="907"/>
        <v>4.7505938242280287E-3</v>
      </c>
      <c r="AI2909" s="15">
        <f t="shared" si="908"/>
        <v>0.65083135391923996</v>
      </c>
      <c r="AJ2909" s="15">
        <f t="shared" si="909"/>
        <v>0.67458432304038018</v>
      </c>
      <c r="AK2909" s="4">
        <f t="shared" si="910"/>
        <v>15073000</v>
      </c>
      <c r="AL2909" s="27">
        <f t="shared" si="911"/>
        <v>6.6343793538114506E-4</v>
      </c>
      <c r="AM2909" s="15">
        <f t="shared" si="918"/>
        <v>9.0890997147216879E-2</v>
      </c>
      <c r="AN2909" s="15">
        <f t="shared" si="919"/>
        <v>2.918198024474882E-5</v>
      </c>
    </row>
    <row r="2910" spans="1:40" x14ac:dyDescent="0.2">
      <c r="A2910" s="4" t="s">
        <v>4627</v>
      </c>
      <c r="B2910" s="3" t="s">
        <v>10</v>
      </c>
      <c r="C2910" s="6">
        <v>164973</v>
      </c>
      <c r="D2910" s="3" t="s">
        <v>673</v>
      </c>
      <c r="E2910" s="6">
        <v>164978</v>
      </c>
      <c r="F2910" s="3" t="s">
        <v>3731</v>
      </c>
      <c r="G2910" s="8">
        <v>5000</v>
      </c>
      <c r="H2910" s="6">
        <v>132</v>
      </c>
      <c r="I2910" s="6">
        <v>164540</v>
      </c>
      <c r="J2910" s="13">
        <v>45199</v>
      </c>
      <c r="K2910" s="9">
        <v>5000</v>
      </c>
      <c r="L2910" s="4" t="s">
        <v>4627</v>
      </c>
      <c r="M2910" s="4" t="s">
        <v>4632</v>
      </c>
      <c r="N2910" s="4">
        <f>VLOOKUP(I2910,BaseModelo!$A$2:$E$5075,5)</f>
        <v>9</v>
      </c>
      <c r="P2910" s="15">
        <v>147</v>
      </c>
      <c r="Q2910" s="4">
        <f>VLOOKUP(I2910,BaseModelo!$A$2:$E$5075,3)</f>
        <v>147</v>
      </c>
      <c r="R2910" s="4">
        <f t="shared" si="900"/>
        <v>32283000</v>
      </c>
      <c r="S2910" s="16">
        <f t="shared" si="901"/>
        <v>1.5488027754545735E-4</v>
      </c>
      <c r="T2910" s="4">
        <f t="shared" si="912"/>
        <v>2.0444196636000372E-2</v>
      </c>
      <c r="U2910" s="4">
        <f t="shared" si="913"/>
        <v>2.2767400799182231E-2</v>
      </c>
      <c r="V2910" s="6">
        <f t="shared" si="902"/>
        <v>0</v>
      </c>
      <c r="W2910" s="16" t="str">
        <f t="shared" si="903"/>
        <v/>
      </c>
      <c r="X2910" s="4" t="str">
        <f t="shared" si="914"/>
        <v/>
      </c>
      <c r="Y2910" s="4" t="str">
        <f t="shared" si="904"/>
        <v/>
      </c>
      <c r="Z2910" s="4">
        <f t="shared" si="905"/>
        <v>5305000</v>
      </c>
      <c r="AA2910" s="16">
        <f t="shared" si="906"/>
        <v>9.42507068803016E-4</v>
      </c>
      <c r="AB2910" s="15">
        <f t="shared" si="915"/>
        <v>0.12441093308199812</v>
      </c>
      <c r="AC2910" s="15">
        <f t="shared" si="916"/>
        <v>0.13854853911404336</v>
      </c>
      <c r="AD2910" s="4">
        <v>164973</v>
      </c>
      <c r="AE2910" s="26">
        <v>1165.46</v>
      </c>
      <c r="AF2910" s="26">
        <v>1165.46</v>
      </c>
      <c r="AG2910" s="4">
        <f t="shared" si="917"/>
        <v>2114000</v>
      </c>
      <c r="AH2910" s="16">
        <f t="shared" si="907"/>
        <v>2.3651844843897824E-3</v>
      </c>
      <c r="AI2910" s="15">
        <f t="shared" si="908"/>
        <v>0.31220435193945129</v>
      </c>
      <c r="AJ2910" s="15">
        <f t="shared" si="909"/>
        <v>0.34768211920529801</v>
      </c>
      <c r="AK2910" s="4">
        <f t="shared" si="910"/>
        <v>15073000</v>
      </c>
      <c r="AL2910" s="27">
        <f t="shared" si="911"/>
        <v>3.3171896769057253E-4</v>
      </c>
      <c r="AM2910" s="15">
        <f t="shared" si="918"/>
        <v>4.378690373515557E-2</v>
      </c>
      <c r="AN2910" s="15">
        <f t="shared" si="919"/>
        <v>7.5523786901022457E-6</v>
      </c>
    </row>
    <row r="2911" spans="1:40" x14ac:dyDescent="0.2">
      <c r="A2911" s="4" t="s">
        <v>4627</v>
      </c>
      <c r="B2911" s="3" t="s">
        <v>10</v>
      </c>
      <c r="C2911" s="6">
        <v>164973</v>
      </c>
      <c r="D2911" s="3" t="s">
        <v>673</v>
      </c>
      <c r="E2911" s="6">
        <v>164979</v>
      </c>
      <c r="F2911" s="3" t="s">
        <v>3732</v>
      </c>
      <c r="G2911" s="8">
        <v>8000</v>
      </c>
      <c r="H2911" s="6">
        <v>142</v>
      </c>
      <c r="I2911" s="6">
        <v>164834</v>
      </c>
      <c r="J2911" s="13">
        <v>45199</v>
      </c>
      <c r="K2911" s="9">
        <v>8000</v>
      </c>
      <c r="L2911" s="4" t="s">
        <v>4627</v>
      </c>
      <c r="M2911" s="4" t="s">
        <v>4632</v>
      </c>
      <c r="N2911" s="4">
        <f>VLOOKUP(I2911,BaseModelo!$A$2:$E$5075,5)</f>
        <v>9</v>
      </c>
      <c r="P2911" s="15">
        <v>142.00000000000003</v>
      </c>
      <c r="Q2911" s="4">
        <f>VLOOKUP(I2911,BaseModelo!$A$2:$E$5075,3)</f>
        <v>147</v>
      </c>
      <c r="R2911" s="4">
        <f t="shared" si="900"/>
        <v>32283000</v>
      </c>
      <c r="S2911" s="16">
        <f t="shared" si="901"/>
        <v>2.4780844407273179E-4</v>
      </c>
      <c r="T2911" s="4">
        <f t="shared" si="912"/>
        <v>3.5188799058327912E-2</v>
      </c>
      <c r="U2911" s="4">
        <f t="shared" si="913"/>
        <v>3.5188799058327919E-2</v>
      </c>
      <c r="V2911" s="6">
        <f t="shared" si="902"/>
        <v>0</v>
      </c>
      <c r="W2911" s="16" t="str">
        <f t="shared" si="903"/>
        <v/>
      </c>
      <c r="X2911" s="4" t="str">
        <f t="shared" si="914"/>
        <v/>
      </c>
      <c r="Y2911" s="4" t="str">
        <f t="shared" si="904"/>
        <v/>
      </c>
      <c r="Z2911" s="4">
        <f t="shared" si="905"/>
        <v>5305000</v>
      </c>
      <c r="AA2911" s="16">
        <f t="shared" si="906"/>
        <v>1.5080113100848257E-3</v>
      </c>
      <c r="AB2911" s="15">
        <f t="shared" si="915"/>
        <v>0.21413760603204526</v>
      </c>
      <c r="AC2911" s="15">
        <f t="shared" si="916"/>
        <v>0.21413760603204529</v>
      </c>
      <c r="AD2911" s="4">
        <v>164973</v>
      </c>
      <c r="AE2911" s="26">
        <v>2013.74</v>
      </c>
      <c r="AF2911" s="26">
        <v>2013.74</v>
      </c>
      <c r="AG2911" s="4">
        <f t="shared" si="917"/>
        <v>2114000</v>
      </c>
      <c r="AH2911" s="16">
        <f t="shared" si="907"/>
        <v>3.7842951750236518E-3</v>
      </c>
      <c r="AI2911" s="15">
        <f t="shared" si="908"/>
        <v>0.53736991485335861</v>
      </c>
      <c r="AJ2911" s="15">
        <f t="shared" si="909"/>
        <v>0.53736991485335872</v>
      </c>
      <c r="AK2911" s="4">
        <f t="shared" si="910"/>
        <v>15073000</v>
      </c>
      <c r="AL2911" s="27">
        <f t="shared" si="911"/>
        <v>5.3075034830491602E-4</v>
      </c>
      <c r="AM2911" s="15">
        <f t="shared" si="918"/>
        <v>7.5366549459298077E-2</v>
      </c>
      <c r="AN2911" s="15">
        <f t="shared" si="919"/>
        <v>1.8676467356639244E-5</v>
      </c>
    </row>
    <row r="2912" spans="1:40" x14ac:dyDescent="0.2">
      <c r="A2912" s="4" t="s">
        <v>4628</v>
      </c>
      <c r="B2912" s="3" t="s">
        <v>13</v>
      </c>
      <c r="C2912" s="6">
        <v>164983</v>
      </c>
      <c r="D2912" s="3" t="s">
        <v>156</v>
      </c>
      <c r="E2912" s="6">
        <v>164991</v>
      </c>
      <c r="F2912" s="3" t="s">
        <v>3753</v>
      </c>
      <c r="G2912" s="8">
        <v>5000</v>
      </c>
      <c r="H2912" s="6">
        <v>147</v>
      </c>
      <c r="I2912" s="6">
        <v>164406</v>
      </c>
      <c r="J2912" s="13">
        <v>45199</v>
      </c>
      <c r="K2912" s="9">
        <v>5000</v>
      </c>
      <c r="L2912" s="4" t="s">
        <v>4628</v>
      </c>
      <c r="M2912" s="4" t="s">
        <v>4632</v>
      </c>
      <c r="N2912" s="4">
        <f>VLOOKUP(I2912,BaseModelo!$A$2:$E$5075,5)</f>
        <v>6</v>
      </c>
      <c r="P2912" s="15">
        <v>147</v>
      </c>
      <c r="Q2912" s="4">
        <f>VLOOKUP(I2912,BaseModelo!$A$2:$E$5075,3)</f>
        <v>115</v>
      </c>
      <c r="R2912" s="4">
        <f t="shared" si="900"/>
        <v>32283000</v>
      </c>
      <c r="S2912" s="16">
        <f t="shared" si="901"/>
        <v>1.5488027754545735E-4</v>
      </c>
      <c r="T2912" s="4">
        <f t="shared" si="912"/>
        <v>2.2767400799182231E-2</v>
      </c>
      <c r="U2912" s="4">
        <f t="shared" si="913"/>
        <v>2.2767400799182231E-2</v>
      </c>
      <c r="V2912" s="6">
        <f t="shared" si="902"/>
        <v>0</v>
      </c>
      <c r="W2912" s="16" t="str">
        <f t="shared" si="903"/>
        <v/>
      </c>
      <c r="X2912" s="4" t="str">
        <f t="shared" si="914"/>
        <v/>
      </c>
      <c r="Y2912" s="4" t="str">
        <f t="shared" si="904"/>
        <v/>
      </c>
      <c r="Z2912" s="4">
        <f t="shared" si="905"/>
        <v>4853000</v>
      </c>
      <c r="AA2912" s="16">
        <f t="shared" si="906"/>
        <v>1.0302905419328251E-3</v>
      </c>
      <c r="AB2912" s="15">
        <f t="shared" si="915"/>
        <v>0.1514527096641253</v>
      </c>
      <c r="AC2912" s="15">
        <f t="shared" si="916"/>
        <v>0.1514527096641253</v>
      </c>
      <c r="AD2912" s="4">
        <v>164983</v>
      </c>
      <c r="AE2912" s="26">
        <v>1303.3399999999999</v>
      </c>
      <c r="AF2912" s="26">
        <v>1303.3399999999999</v>
      </c>
      <c r="AG2912" s="4">
        <f t="shared" si="917"/>
        <v>2735000</v>
      </c>
      <c r="AH2912" s="16">
        <f t="shared" si="907"/>
        <v>1.8281535648994515E-3</v>
      </c>
      <c r="AI2912" s="15">
        <f t="shared" si="908"/>
        <v>0.26873857404021939</v>
      </c>
      <c r="AJ2912" s="15">
        <f t="shared" si="909"/>
        <v>0.26873857404021939</v>
      </c>
      <c r="AK2912" s="4">
        <f t="shared" si="910"/>
        <v>16319000</v>
      </c>
      <c r="AL2912" s="27">
        <f t="shared" si="911"/>
        <v>3.0639132299773271E-4</v>
      </c>
      <c r="AM2912" s="15">
        <f t="shared" si="918"/>
        <v>4.5039524480666712E-2</v>
      </c>
      <c r="AN2912" s="15">
        <f t="shared" si="919"/>
        <v>6.9757340520810808E-6</v>
      </c>
    </row>
    <row r="2913" spans="1:40" x14ac:dyDescent="0.2">
      <c r="A2913" s="4" t="s">
        <v>4628</v>
      </c>
      <c r="B2913" s="2" t="s">
        <v>4</v>
      </c>
      <c r="C2913" s="5">
        <v>165019</v>
      </c>
      <c r="D2913" s="2" t="s">
        <v>676</v>
      </c>
      <c r="E2913" s="5">
        <v>165020</v>
      </c>
      <c r="F2913" s="2" t="s">
        <v>3722</v>
      </c>
      <c r="G2913" s="7">
        <v>10000</v>
      </c>
      <c r="H2913" s="5">
        <v>75</v>
      </c>
      <c r="I2913" s="6">
        <v>164197</v>
      </c>
      <c r="J2913" s="13">
        <v>45199</v>
      </c>
      <c r="K2913" s="9">
        <v>10000</v>
      </c>
      <c r="L2913" s="4" t="s">
        <v>4628</v>
      </c>
      <c r="M2913" s="4" t="s">
        <v>4632</v>
      </c>
      <c r="N2913" s="4">
        <f>VLOOKUP(I2913,BaseModelo!$A$2:$E$5075,5)</f>
        <v>7</v>
      </c>
      <c r="P2913" s="15">
        <v>142.00000000000003</v>
      </c>
      <c r="Q2913" s="4">
        <f>VLOOKUP(I2913,BaseModelo!$A$2:$E$5075,3)</f>
        <v>127</v>
      </c>
      <c r="R2913" s="4">
        <f t="shared" si="900"/>
        <v>32283000</v>
      </c>
      <c r="S2913" s="16">
        <f t="shared" si="901"/>
        <v>3.0976055509091471E-4</v>
      </c>
      <c r="T2913" s="4">
        <f t="shared" si="912"/>
        <v>2.3232041631818603E-2</v>
      </c>
      <c r="U2913" s="4">
        <f t="shared" si="913"/>
        <v>4.3985998822909898E-2</v>
      </c>
      <c r="V2913" s="6">
        <f t="shared" si="902"/>
        <v>0</v>
      </c>
      <c r="W2913" s="16" t="str">
        <f t="shared" si="903"/>
        <v/>
      </c>
      <c r="X2913" s="4" t="str">
        <f t="shared" si="914"/>
        <v/>
      </c>
      <c r="Y2913" s="4" t="str">
        <f t="shared" si="904"/>
        <v/>
      </c>
      <c r="Z2913" s="4">
        <f t="shared" si="905"/>
        <v>4022000</v>
      </c>
      <c r="AA2913" s="16">
        <f t="shared" si="906"/>
        <v>2.4863252113376429E-3</v>
      </c>
      <c r="AB2913" s="15">
        <f t="shared" si="915"/>
        <v>0.18647439085032322</v>
      </c>
      <c r="AC2913" s="15">
        <f t="shared" si="916"/>
        <v>0.35305818000994538</v>
      </c>
      <c r="AD2913" s="4">
        <v>165019</v>
      </c>
      <c r="AE2913" s="26">
        <v>1282.69</v>
      </c>
      <c r="AF2913" s="26">
        <v>1282.69</v>
      </c>
      <c r="AG2913" s="4">
        <f t="shared" si="917"/>
        <v>2184000</v>
      </c>
      <c r="AH2913" s="16">
        <f t="shared" si="907"/>
        <v>4.578754578754579E-3</v>
      </c>
      <c r="AI2913" s="15">
        <f t="shared" si="908"/>
        <v>0.34340659340659341</v>
      </c>
      <c r="AJ2913" s="15">
        <f t="shared" si="909"/>
        <v>0.65018315018315032</v>
      </c>
      <c r="AK2913" s="4">
        <f t="shared" si="910"/>
        <v>16319000</v>
      </c>
      <c r="AL2913" s="27">
        <f t="shared" si="911"/>
        <v>6.1278264599546543E-4</v>
      </c>
      <c r="AM2913" s="15">
        <f t="shared" si="918"/>
        <v>4.5958698449659906E-2</v>
      </c>
      <c r="AN2913" s="15">
        <f t="shared" si="919"/>
        <v>2.6953856745456156E-5</v>
      </c>
    </row>
    <row r="2914" spans="1:40" x14ac:dyDescent="0.2">
      <c r="A2914" s="4" t="s">
        <v>4628</v>
      </c>
      <c r="B2914" s="3" t="s">
        <v>4</v>
      </c>
      <c r="C2914" s="6">
        <v>165019</v>
      </c>
      <c r="D2914" s="3" t="s">
        <v>676</v>
      </c>
      <c r="E2914" s="6">
        <v>165022</v>
      </c>
      <c r="F2914" s="3" t="s">
        <v>3742</v>
      </c>
      <c r="G2914" s="8">
        <v>8000</v>
      </c>
      <c r="H2914" s="6">
        <v>75</v>
      </c>
      <c r="I2914" s="6">
        <v>164072</v>
      </c>
      <c r="J2914" s="13">
        <v>45199</v>
      </c>
      <c r="K2914" s="9">
        <v>8000</v>
      </c>
      <c r="L2914" s="4" t="s">
        <v>4628</v>
      </c>
      <c r="M2914" s="4" t="s">
        <v>4632</v>
      </c>
      <c r="N2914" s="4">
        <f>VLOOKUP(I2914,BaseModelo!$A$2:$E$5075,5)</f>
        <v>7</v>
      </c>
      <c r="P2914" s="15">
        <v>142.00000000000003</v>
      </c>
      <c r="Q2914" s="4">
        <f>VLOOKUP(I2914,BaseModelo!$A$2:$E$5075,3)</f>
        <v>127</v>
      </c>
      <c r="R2914" s="4">
        <f t="shared" si="900"/>
        <v>32283000</v>
      </c>
      <c r="S2914" s="16">
        <f t="shared" si="901"/>
        <v>2.4780844407273179E-4</v>
      </c>
      <c r="T2914" s="4">
        <f t="shared" si="912"/>
        <v>1.8585633305454884E-2</v>
      </c>
      <c r="U2914" s="4">
        <f t="shared" si="913"/>
        <v>3.5188799058327919E-2</v>
      </c>
      <c r="V2914" s="6">
        <f t="shared" si="902"/>
        <v>0</v>
      </c>
      <c r="W2914" s="16" t="str">
        <f t="shared" si="903"/>
        <v/>
      </c>
      <c r="X2914" s="4" t="str">
        <f t="shared" si="914"/>
        <v/>
      </c>
      <c r="Y2914" s="4" t="str">
        <f t="shared" si="904"/>
        <v/>
      </c>
      <c r="Z2914" s="4">
        <f t="shared" si="905"/>
        <v>4022000</v>
      </c>
      <c r="AA2914" s="16">
        <f t="shared" si="906"/>
        <v>1.9890601690701142E-3</v>
      </c>
      <c r="AB2914" s="15">
        <f t="shared" si="915"/>
        <v>0.14917951268025856</v>
      </c>
      <c r="AC2914" s="15">
        <f t="shared" si="916"/>
        <v>0.28244654400795627</v>
      </c>
      <c r="AD2914" s="4">
        <v>165019</v>
      </c>
      <c r="AE2914" s="26">
        <v>1034.56</v>
      </c>
      <c r="AF2914" s="26">
        <v>1034.56</v>
      </c>
      <c r="AG2914" s="4">
        <f t="shared" si="917"/>
        <v>2184000</v>
      </c>
      <c r="AH2914" s="16">
        <f t="shared" si="907"/>
        <v>3.663003663003663E-3</v>
      </c>
      <c r="AI2914" s="15">
        <f t="shared" si="908"/>
        <v>0.27472527472527475</v>
      </c>
      <c r="AJ2914" s="15">
        <f t="shared" si="909"/>
        <v>0.5201465201465203</v>
      </c>
      <c r="AK2914" s="4">
        <f t="shared" si="910"/>
        <v>16319000</v>
      </c>
      <c r="AL2914" s="27">
        <f t="shared" si="911"/>
        <v>4.9022611679637234E-4</v>
      </c>
      <c r="AM2914" s="15">
        <f t="shared" si="918"/>
        <v>3.6766958759727929E-2</v>
      </c>
      <c r="AN2914" s="15">
        <f t="shared" si="919"/>
        <v>1.725046831709194E-5</v>
      </c>
    </row>
    <row r="2915" spans="1:40" x14ac:dyDescent="0.2">
      <c r="A2915" s="4" t="s">
        <v>4628</v>
      </c>
      <c r="B2915" s="3" t="s">
        <v>4</v>
      </c>
      <c r="C2915" s="6">
        <v>165019</v>
      </c>
      <c r="D2915" s="3" t="s">
        <v>676</v>
      </c>
      <c r="E2915" s="6">
        <v>165023</v>
      </c>
      <c r="F2915" s="3" t="s">
        <v>3743</v>
      </c>
      <c r="G2915" s="8">
        <v>15000</v>
      </c>
      <c r="H2915" s="6">
        <v>75</v>
      </c>
      <c r="I2915" s="6">
        <v>164414</v>
      </c>
      <c r="J2915" s="13">
        <v>45199</v>
      </c>
      <c r="K2915" s="9">
        <v>15000</v>
      </c>
      <c r="L2915" s="4" t="s">
        <v>4628</v>
      </c>
      <c r="M2915" s="4" t="s">
        <v>4632</v>
      </c>
      <c r="N2915" s="4">
        <f>VLOOKUP(I2915,BaseModelo!$A$2:$E$5075,5)</f>
        <v>4</v>
      </c>
      <c r="P2915" s="15">
        <v>132</v>
      </c>
      <c r="Q2915" s="4">
        <f>VLOOKUP(I2915,BaseModelo!$A$2:$E$5075,3)</f>
        <v>110</v>
      </c>
      <c r="R2915" s="4">
        <f t="shared" si="900"/>
        <v>32283000</v>
      </c>
      <c r="S2915" s="16">
        <f t="shared" si="901"/>
        <v>4.6464083263637206E-4</v>
      </c>
      <c r="T2915" s="4">
        <f t="shared" si="912"/>
        <v>3.4848062447727902E-2</v>
      </c>
      <c r="U2915" s="4">
        <f t="shared" si="913"/>
        <v>6.1332589908001112E-2</v>
      </c>
      <c r="V2915" s="6">
        <f t="shared" si="902"/>
        <v>0</v>
      </c>
      <c r="W2915" s="16" t="str">
        <f t="shared" si="903"/>
        <v/>
      </c>
      <c r="X2915" s="4" t="str">
        <f t="shared" si="914"/>
        <v/>
      </c>
      <c r="Y2915" s="4" t="str">
        <f t="shared" si="904"/>
        <v/>
      </c>
      <c r="Z2915" s="4">
        <f t="shared" si="905"/>
        <v>2331000</v>
      </c>
      <c r="AA2915" s="16">
        <f t="shared" si="906"/>
        <v>6.4350064350064346E-3</v>
      </c>
      <c r="AB2915" s="15">
        <f t="shared" si="915"/>
        <v>0.4826254826254826</v>
      </c>
      <c r="AC2915" s="15">
        <f t="shared" si="916"/>
        <v>0.84942084942084939</v>
      </c>
      <c r="AD2915" s="4">
        <v>165019</v>
      </c>
      <c r="AE2915" s="26">
        <v>1924.13</v>
      </c>
      <c r="AF2915" s="26">
        <v>1924.13</v>
      </c>
      <c r="AG2915" s="4">
        <f t="shared" si="917"/>
        <v>858000</v>
      </c>
      <c r="AH2915" s="16">
        <f t="shared" si="907"/>
        <v>1.7482517482517484E-2</v>
      </c>
      <c r="AI2915" s="15">
        <f t="shared" si="908"/>
        <v>1.3111888111888113</v>
      </c>
      <c r="AJ2915" s="15">
        <f t="shared" si="909"/>
        <v>2.3076923076923079</v>
      </c>
      <c r="AK2915" s="4">
        <f t="shared" si="910"/>
        <v>16319000</v>
      </c>
      <c r="AL2915" s="27">
        <f t="shared" si="911"/>
        <v>9.1917396899319809E-4</v>
      </c>
      <c r="AM2915" s="15">
        <f t="shared" si="918"/>
        <v>6.8938047674489855E-2</v>
      </c>
      <c r="AN2915" s="15">
        <f t="shared" si="919"/>
        <v>5.637532009436955E-5</v>
      </c>
    </row>
    <row r="2916" spans="1:40" x14ac:dyDescent="0.2">
      <c r="A2916" s="4" t="s">
        <v>4628</v>
      </c>
      <c r="B2916" s="3" t="s">
        <v>4</v>
      </c>
      <c r="C2916" s="6">
        <v>165019</v>
      </c>
      <c r="D2916" s="3" t="s">
        <v>676</v>
      </c>
      <c r="E2916" s="6">
        <v>165024</v>
      </c>
      <c r="F2916" s="3" t="s">
        <v>3744</v>
      </c>
      <c r="G2916" s="8">
        <v>6000</v>
      </c>
      <c r="H2916" s="6">
        <v>142</v>
      </c>
      <c r="I2916" s="6">
        <v>164071</v>
      </c>
      <c r="J2916" s="13">
        <v>45199</v>
      </c>
      <c r="K2916" s="9">
        <v>6000</v>
      </c>
      <c r="L2916" s="4" t="s">
        <v>4628</v>
      </c>
      <c r="M2916" s="4" t="s">
        <v>4632</v>
      </c>
      <c r="N2916" s="4">
        <f>VLOOKUP(I2916,BaseModelo!$A$2:$E$5075,5)</f>
        <v>6</v>
      </c>
      <c r="P2916" s="15">
        <v>142.00000000000003</v>
      </c>
      <c r="Q2916" s="4">
        <f>VLOOKUP(I2916,BaseModelo!$A$2:$E$5075,3)</f>
        <v>115</v>
      </c>
      <c r="R2916" s="4">
        <f t="shared" si="900"/>
        <v>32283000</v>
      </c>
      <c r="S2916" s="16">
        <f t="shared" si="901"/>
        <v>1.8585633305454884E-4</v>
      </c>
      <c r="T2916" s="4">
        <f t="shared" si="912"/>
        <v>2.6391599293745936E-2</v>
      </c>
      <c r="U2916" s="4">
        <f t="shared" si="913"/>
        <v>2.6391599293745942E-2</v>
      </c>
      <c r="V2916" s="6">
        <f t="shared" si="902"/>
        <v>0</v>
      </c>
      <c r="W2916" s="16" t="str">
        <f t="shared" si="903"/>
        <v/>
      </c>
      <c r="X2916" s="4" t="str">
        <f t="shared" si="914"/>
        <v/>
      </c>
      <c r="Y2916" s="4" t="str">
        <f t="shared" si="904"/>
        <v/>
      </c>
      <c r="Z2916" s="4">
        <f t="shared" si="905"/>
        <v>4853000</v>
      </c>
      <c r="AA2916" s="16">
        <f t="shared" si="906"/>
        <v>1.2363486503193901E-3</v>
      </c>
      <c r="AB2916" s="15">
        <f t="shared" si="915"/>
        <v>0.17556150834535339</v>
      </c>
      <c r="AC2916" s="15">
        <f t="shared" si="916"/>
        <v>0.17556150834535342</v>
      </c>
      <c r="AD2916" s="4">
        <v>165019</v>
      </c>
      <c r="AE2916" s="26">
        <v>1503.37</v>
      </c>
      <c r="AF2916" s="26">
        <v>1503.37</v>
      </c>
      <c r="AG2916" s="4">
        <f t="shared" si="917"/>
        <v>2735000</v>
      </c>
      <c r="AH2916" s="16">
        <f t="shared" si="907"/>
        <v>2.1937842778793418E-3</v>
      </c>
      <c r="AI2916" s="15">
        <f t="shared" si="908"/>
        <v>0.31151736745886655</v>
      </c>
      <c r="AJ2916" s="15">
        <f t="shared" si="909"/>
        <v>0.3115173674588666</v>
      </c>
      <c r="AK2916" s="4">
        <f t="shared" si="910"/>
        <v>16319000</v>
      </c>
      <c r="AL2916" s="27">
        <f t="shared" si="911"/>
        <v>3.6766958759727926E-4</v>
      </c>
      <c r="AM2916" s="15">
        <f t="shared" si="918"/>
        <v>5.2209081438813656E-2</v>
      </c>
      <c r="AN2916" s="15">
        <f t="shared" si="919"/>
        <v>9.7033884283642175E-6</v>
      </c>
    </row>
    <row r="2917" spans="1:40" x14ac:dyDescent="0.2">
      <c r="A2917" s="4" t="s">
        <v>4628</v>
      </c>
      <c r="B2917" s="3" t="s">
        <v>4</v>
      </c>
      <c r="C2917" s="6">
        <v>165019</v>
      </c>
      <c r="D2917" s="3" t="s">
        <v>676</v>
      </c>
      <c r="E2917" s="6">
        <v>165025</v>
      </c>
      <c r="F2917" s="3" t="s">
        <v>3745</v>
      </c>
      <c r="G2917" s="8">
        <v>10000</v>
      </c>
      <c r="H2917" s="6">
        <v>75</v>
      </c>
      <c r="I2917" s="6">
        <v>164411</v>
      </c>
      <c r="J2917" s="13">
        <v>45199</v>
      </c>
      <c r="K2917" s="9">
        <v>10000</v>
      </c>
      <c r="L2917" s="4" t="s">
        <v>4628</v>
      </c>
      <c r="M2917" s="4" t="s">
        <v>4632</v>
      </c>
      <c r="N2917" s="4">
        <f>VLOOKUP(I2917,BaseModelo!$A$2:$E$5075,5)</f>
        <v>5</v>
      </c>
      <c r="P2917" s="15">
        <v>142.00000000000003</v>
      </c>
      <c r="Q2917" s="4">
        <f>VLOOKUP(I2917,BaseModelo!$A$2:$E$5075,3)</f>
        <v>110</v>
      </c>
      <c r="R2917" s="4">
        <f t="shared" si="900"/>
        <v>32283000</v>
      </c>
      <c r="S2917" s="16">
        <f t="shared" si="901"/>
        <v>3.0976055509091471E-4</v>
      </c>
      <c r="T2917" s="4">
        <f t="shared" si="912"/>
        <v>2.3232041631818603E-2</v>
      </c>
      <c r="U2917" s="4">
        <f t="shared" si="913"/>
        <v>4.3985998822909898E-2</v>
      </c>
      <c r="V2917" s="6">
        <f t="shared" si="902"/>
        <v>0</v>
      </c>
      <c r="W2917" s="16" t="str">
        <f t="shared" si="903"/>
        <v/>
      </c>
      <c r="X2917" s="4" t="str">
        <f t="shared" si="914"/>
        <v/>
      </c>
      <c r="Y2917" s="4" t="str">
        <f t="shared" si="904"/>
        <v/>
      </c>
      <c r="Z2917" s="4">
        <f t="shared" si="905"/>
        <v>4058000</v>
      </c>
      <c r="AA2917" s="16">
        <f t="shared" si="906"/>
        <v>2.4642681123706258E-3</v>
      </c>
      <c r="AB2917" s="15">
        <f t="shared" si="915"/>
        <v>0.18482010842779692</v>
      </c>
      <c r="AC2917" s="15">
        <f t="shared" si="916"/>
        <v>0.34992607195662895</v>
      </c>
      <c r="AD2917" s="4">
        <v>165019</v>
      </c>
      <c r="AE2917" s="26">
        <v>1282.69</v>
      </c>
      <c r="AF2917" s="26">
        <v>1282.69</v>
      </c>
      <c r="AG2917" s="4">
        <f t="shared" si="917"/>
        <v>2193000</v>
      </c>
      <c r="AH2917" s="16">
        <f t="shared" si="907"/>
        <v>4.5599635202918376E-3</v>
      </c>
      <c r="AI2917" s="15">
        <f t="shared" si="908"/>
        <v>0.34199726402188779</v>
      </c>
      <c r="AJ2917" s="15">
        <f t="shared" si="909"/>
        <v>0.64751481988144111</v>
      </c>
      <c r="AK2917" s="4">
        <f t="shared" si="910"/>
        <v>16319000</v>
      </c>
      <c r="AL2917" s="27">
        <f t="shared" si="911"/>
        <v>6.1278264599546543E-4</v>
      </c>
      <c r="AM2917" s="15">
        <f t="shared" si="918"/>
        <v>4.5958698449659906E-2</v>
      </c>
      <c r="AN2917" s="15">
        <f t="shared" si="919"/>
        <v>2.6953856745456156E-5</v>
      </c>
    </row>
    <row r="2918" spans="1:40" x14ac:dyDescent="0.2">
      <c r="A2918" s="4" t="s">
        <v>4627</v>
      </c>
      <c r="B2918" s="3" t="s">
        <v>9</v>
      </c>
      <c r="C2918" s="6">
        <v>165031</v>
      </c>
      <c r="D2918" s="3" t="s">
        <v>186</v>
      </c>
      <c r="E2918" s="6">
        <v>165038</v>
      </c>
      <c r="F2918" s="3" t="s">
        <v>3733</v>
      </c>
      <c r="G2918" s="8">
        <v>10000</v>
      </c>
      <c r="H2918" s="6">
        <v>142</v>
      </c>
      <c r="I2918" s="6">
        <v>164832</v>
      </c>
      <c r="J2918" s="13">
        <v>45199</v>
      </c>
      <c r="K2918" s="9">
        <v>10000</v>
      </c>
      <c r="L2918" s="4" t="s">
        <v>4627</v>
      </c>
      <c r="M2918" s="4" t="s">
        <v>4632</v>
      </c>
      <c r="N2918" s="4">
        <f>VLOOKUP(I2918,BaseModelo!$A$2:$E$5075,5)</f>
        <v>1</v>
      </c>
      <c r="P2918" s="15">
        <v>142.00000000000003</v>
      </c>
      <c r="Q2918" s="4">
        <f>VLOOKUP(I2918,BaseModelo!$A$2:$E$5075,3)</f>
        <v>90</v>
      </c>
      <c r="R2918" s="4">
        <f t="shared" si="900"/>
        <v>32283000</v>
      </c>
      <c r="S2918" s="16">
        <f t="shared" si="901"/>
        <v>3.0976055509091471E-4</v>
      </c>
      <c r="T2918" s="4">
        <f t="shared" si="912"/>
        <v>4.3985998822909891E-2</v>
      </c>
      <c r="U2918" s="4">
        <f t="shared" si="913"/>
        <v>4.3985998822909898E-2</v>
      </c>
      <c r="V2918" s="6">
        <f t="shared" si="902"/>
        <v>0</v>
      </c>
      <c r="W2918" s="16" t="str">
        <f t="shared" si="903"/>
        <v/>
      </c>
      <c r="X2918" s="4" t="str">
        <f t="shared" si="914"/>
        <v/>
      </c>
      <c r="Y2918" s="4" t="str">
        <f t="shared" si="904"/>
        <v/>
      </c>
      <c r="Z2918" s="4">
        <f t="shared" si="905"/>
        <v>771000</v>
      </c>
      <c r="AA2918" s="16">
        <f t="shared" si="906"/>
        <v>1.2970168612191959E-2</v>
      </c>
      <c r="AB2918" s="15">
        <f t="shared" si="915"/>
        <v>1.8417639429312582</v>
      </c>
      <c r="AC2918" s="15">
        <f t="shared" si="916"/>
        <v>1.8417639429312587</v>
      </c>
      <c r="AD2918" s="4">
        <v>165031</v>
      </c>
      <c r="AE2918" s="26">
        <v>2510.34</v>
      </c>
      <c r="AF2918" s="26">
        <v>2510.34</v>
      </c>
      <c r="AG2918" s="4">
        <f t="shared" si="917"/>
        <v>681000</v>
      </c>
      <c r="AH2918" s="16">
        <f t="shared" si="907"/>
        <v>1.4684287812041116E-2</v>
      </c>
      <c r="AI2918" s="15">
        <f t="shared" si="908"/>
        <v>2.0851688693098382</v>
      </c>
      <c r="AJ2918" s="15">
        <f t="shared" si="909"/>
        <v>2.0851688693098387</v>
      </c>
      <c r="AK2918" s="4">
        <f t="shared" si="910"/>
        <v>15073000</v>
      </c>
      <c r="AL2918" s="27">
        <f t="shared" si="911"/>
        <v>6.6343793538114506E-4</v>
      </c>
      <c r="AM2918" s="15">
        <f t="shared" si="918"/>
        <v>9.4208186824122603E-2</v>
      </c>
      <c r="AN2918" s="15">
        <f t="shared" si="919"/>
        <v>2.918198024474882E-5</v>
      </c>
    </row>
    <row r="2919" spans="1:40" x14ac:dyDescent="0.2">
      <c r="A2919" s="4" t="s">
        <v>4627</v>
      </c>
      <c r="B2919" s="2" t="s">
        <v>10</v>
      </c>
      <c r="C2919" s="5">
        <v>165060</v>
      </c>
      <c r="D2919" s="2" t="s">
        <v>674</v>
      </c>
      <c r="E2919" s="5">
        <v>165061</v>
      </c>
      <c r="F2919" s="2" t="s">
        <v>3720</v>
      </c>
      <c r="G2919" s="7">
        <v>10000</v>
      </c>
      <c r="H2919" s="5">
        <v>100</v>
      </c>
      <c r="I2919" s="6">
        <v>164800</v>
      </c>
      <c r="J2919" s="13">
        <v>45199</v>
      </c>
      <c r="K2919" s="9">
        <v>10000</v>
      </c>
      <c r="L2919" s="4" t="s">
        <v>4627</v>
      </c>
      <c r="M2919" s="4" t="s">
        <v>4632</v>
      </c>
      <c r="N2919" s="4">
        <f>VLOOKUP(I2919,BaseModelo!$A$2:$E$5075,5)</f>
        <v>10</v>
      </c>
      <c r="P2919" s="15">
        <v>142.00000000000003</v>
      </c>
      <c r="Q2919" s="4">
        <f>VLOOKUP(I2919,BaseModelo!$A$2:$E$5075,3)</f>
        <v>0</v>
      </c>
      <c r="R2919" s="4">
        <f t="shared" si="900"/>
        <v>32283000</v>
      </c>
      <c r="S2919" s="16">
        <f t="shared" si="901"/>
        <v>3.0976055509091471E-4</v>
      </c>
      <c r="T2919" s="4">
        <f t="shared" si="912"/>
        <v>3.0976055509091473E-2</v>
      </c>
      <c r="U2919" s="4">
        <f t="shared" si="913"/>
        <v>4.3985998822909898E-2</v>
      </c>
      <c r="V2919" s="6">
        <f t="shared" si="902"/>
        <v>0</v>
      </c>
      <c r="W2919" s="16" t="str">
        <f t="shared" si="903"/>
        <v/>
      </c>
      <c r="X2919" s="4" t="str">
        <f t="shared" si="914"/>
        <v/>
      </c>
      <c r="Y2919" s="4" t="str">
        <f t="shared" si="904"/>
        <v/>
      </c>
      <c r="Z2919" s="4">
        <f t="shared" si="905"/>
        <v>4121000</v>
      </c>
      <c r="AA2919" s="16">
        <f t="shared" si="906"/>
        <v>2.4265954865323952E-3</v>
      </c>
      <c r="AB2919" s="15">
        <f t="shared" si="915"/>
        <v>0.24265954865323952</v>
      </c>
      <c r="AC2919" s="15">
        <f t="shared" si="916"/>
        <v>0.34457655908760021</v>
      </c>
      <c r="AD2919" s="4">
        <v>165060</v>
      </c>
      <c r="AE2919" s="26">
        <v>1738.06</v>
      </c>
      <c r="AF2919" s="26">
        <v>1738.06</v>
      </c>
      <c r="AG2919" s="4">
        <f t="shared" si="917"/>
        <v>2105000</v>
      </c>
      <c r="AH2919" s="16">
        <f t="shared" si="907"/>
        <v>4.7505938242280287E-3</v>
      </c>
      <c r="AI2919" s="15">
        <f t="shared" si="908"/>
        <v>0.47505938242280288</v>
      </c>
      <c r="AJ2919" s="15">
        <f t="shared" si="909"/>
        <v>0.67458432304038018</v>
      </c>
      <c r="AK2919" s="4">
        <f t="shared" si="910"/>
        <v>15073000</v>
      </c>
      <c r="AL2919" s="27">
        <f t="shared" si="911"/>
        <v>6.6343793538114506E-4</v>
      </c>
      <c r="AM2919" s="15">
        <f t="shared" si="918"/>
        <v>6.6343793538114509E-2</v>
      </c>
      <c r="AN2919" s="15">
        <f t="shared" si="919"/>
        <v>2.918198024474882E-5</v>
      </c>
    </row>
    <row r="2920" spans="1:40" x14ac:dyDescent="0.2">
      <c r="A2920" s="4" t="s">
        <v>4627</v>
      </c>
      <c r="B2920" s="3" t="s">
        <v>10</v>
      </c>
      <c r="C2920" s="6">
        <v>165060</v>
      </c>
      <c r="D2920" s="3" t="s">
        <v>674</v>
      </c>
      <c r="E2920" s="6">
        <v>165062</v>
      </c>
      <c r="F2920" s="3" t="s">
        <v>3734</v>
      </c>
      <c r="G2920" s="8">
        <v>10000</v>
      </c>
      <c r="H2920" s="6">
        <v>95</v>
      </c>
      <c r="I2920" s="6">
        <v>164632</v>
      </c>
      <c r="J2920" s="13">
        <v>45199</v>
      </c>
      <c r="K2920" s="9">
        <v>10000</v>
      </c>
      <c r="L2920" s="4" t="s">
        <v>4627</v>
      </c>
      <c r="M2920" s="4" t="s">
        <v>4632</v>
      </c>
      <c r="N2920" s="4">
        <f>VLOOKUP(I2920,BaseModelo!$A$2:$E$5075,5)</f>
        <v>10</v>
      </c>
      <c r="P2920" s="15">
        <v>142.00000000000003</v>
      </c>
      <c r="Q2920" s="4">
        <f>VLOOKUP(I2920,BaseModelo!$A$2:$E$5075,3)</f>
        <v>0</v>
      </c>
      <c r="R2920" s="4">
        <f t="shared" si="900"/>
        <v>32283000</v>
      </c>
      <c r="S2920" s="16">
        <f t="shared" si="901"/>
        <v>3.0976055509091471E-4</v>
      </c>
      <c r="T2920" s="4">
        <f t="shared" si="912"/>
        <v>2.9427252733636899E-2</v>
      </c>
      <c r="U2920" s="4">
        <f t="shared" si="913"/>
        <v>4.3985998822909898E-2</v>
      </c>
      <c r="V2920" s="6">
        <f t="shared" si="902"/>
        <v>0</v>
      </c>
      <c r="W2920" s="16" t="str">
        <f t="shared" si="903"/>
        <v/>
      </c>
      <c r="X2920" s="4" t="str">
        <f t="shared" si="914"/>
        <v/>
      </c>
      <c r="Y2920" s="4" t="str">
        <f t="shared" si="904"/>
        <v/>
      </c>
      <c r="Z2920" s="4">
        <f t="shared" si="905"/>
        <v>4121000</v>
      </c>
      <c r="AA2920" s="16">
        <f t="shared" si="906"/>
        <v>2.4265954865323952E-3</v>
      </c>
      <c r="AB2920" s="15">
        <f t="shared" si="915"/>
        <v>0.23052657122057754</v>
      </c>
      <c r="AC2920" s="15">
        <f t="shared" si="916"/>
        <v>0.34457655908760021</v>
      </c>
      <c r="AD2920" s="4">
        <v>165060</v>
      </c>
      <c r="AE2920" s="26">
        <v>1641.49</v>
      </c>
      <c r="AF2920" s="26">
        <v>1641.49</v>
      </c>
      <c r="AG2920" s="4">
        <f t="shared" si="917"/>
        <v>2105000</v>
      </c>
      <c r="AH2920" s="16">
        <f t="shared" si="907"/>
        <v>4.7505938242280287E-3</v>
      </c>
      <c r="AI2920" s="15">
        <f t="shared" si="908"/>
        <v>0.45130641330166271</v>
      </c>
      <c r="AJ2920" s="15">
        <f t="shared" si="909"/>
        <v>0.67458432304038018</v>
      </c>
      <c r="AK2920" s="4">
        <f t="shared" si="910"/>
        <v>15073000</v>
      </c>
      <c r="AL2920" s="27">
        <f t="shared" si="911"/>
        <v>6.6343793538114506E-4</v>
      </c>
      <c r="AM2920" s="15">
        <f t="shared" si="918"/>
        <v>6.3026603861208785E-2</v>
      </c>
      <c r="AN2920" s="15">
        <f t="shared" si="919"/>
        <v>2.918198024474882E-5</v>
      </c>
    </row>
    <row r="2921" spans="1:40" x14ac:dyDescent="0.2">
      <c r="A2921" s="4" t="s">
        <v>4627</v>
      </c>
      <c r="B2921" s="3" t="s">
        <v>10</v>
      </c>
      <c r="C2921" s="6">
        <v>165060</v>
      </c>
      <c r="D2921" s="3" t="s">
        <v>674</v>
      </c>
      <c r="E2921" s="6">
        <v>165063</v>
      </c>
      <c r="F2921" s="3" t="s">
        <v>3735</v>
      </c>
      <c r="G2921" s="8">
        <v>6000</v>
      </c>
      <c r="H2921" s="6">
        <v>100</v>
      </c>
      <c r="I2921" s="6">
        <v>164635</v>
      </c>
      <c r="J2921" s="13">
        <v>45199</v>
      </c>
      <c r="K2921" s="9">
        <v>6000</v>
      </c>
      <c r="L2921" s="4" t="s">
        <v>4627</v>
      </c>
      <c r="M2921" s="4" t="s">
        <v>4632</v>
      </c>
      <c r="N2921" s="4">
        <f>VLOOKUP(I2921,BaseModelo!$A$2:$E$5075,5)</f>
        <v>10</v>
      </c>
      <c r="P2921" s="15">
        <v>142.00000000000003</v>
      </c>
      <c r="Q2921" s="4">
        <f>VLOOKUP(I2921,BaseModelo!$A$2:$E$5075,3)</f>
        <v>0</v>
      </c>
      <c r="R2921" s="4">
        <f t="shared" si="900"/>
        <v>32283000</v>
      </c>
      <c r="S2921" s="16">
        <f t="shared" si="901"/>
        <v>1.8585633305454884E-4</v>
      </c>
      <c r="T2921" s="4">
        <f t="shared" si="912"/>
        <v>1.8585633305454884E-2</v>
      </c>
      <c r="U2921" s="4">
        <f t="shared" si="913"/>
        <v>2.6391599293745942E-2</v>
      </c>
      <c r="V2921" s="6">
        <f t="shared" si="902"/>
        <v>0</v>
      </c>
      <c r="W2921" s="16" t="str">
        <f t="shared" si="903"/>
        <v/>
      </c>
      <c r="X2921" s="4" t="str">
        <f t="shared" si="914"/>
        <v/>
      </c>
      <c r="Y2921" s="4" t="str">
        <f t="shared" si="904"/>
        <v/>
      </c>
      <c r="Z2921" s="4">
        <f t="shared" si="905"/>
        <v>4121000</v>
      </c>
      <c r="AA2921" s="16">
        <f t="shared" si="906"/>
        <v>1.4559572919194371E-3</v>
      </c>
      <c r="AB2921" s="15">
        <f t="shared" si="915"/>
        <v>0.14559572919194372</v>
      </c>
      <c r="AC2921" s="15">
        <f t="shared" si="916"/>
        <v>0.20674593545256012</v>
      </c>
      <c r="AD2921" s="4">
        <v>165060</v>
      </c>
      <c r="AE2921" s="26">
        <v>1048.2</v>
      </c>
      <c r="AF2921" s="26">
        <v>1048.2</v>
      </c>
      <c r="AG2921" s="4">
        <f t="shared" si="917"/>
        <v>2105000</v>
      </c>
      <c r="AH2921" s="16">
        <f t="shared" si="907"/>
        <v>2.8503562945368173E-3</v>
      </c>
      <c r="AI2921" s="15">
        <f t="shared" si="908"/>
        <v>0.28503562945368172</v>
      </c>
      <c r="AJ2921" s="15">
        <f t="shared" si="909"/>
        <v>0.40475059382422812</v>
      </c>
      <c r="AK2921" s="4">
        <f t="shared" si="910"/>
        <v>15073000</v>
      </c>
      <c r="AL2921" s="27">
        <f t="shared" si="911"/>
        <v>3.9806276122868704E-4</v>
      </c>
      <c r="AM2921" s="15">
        <f t="shared" si="918"/>
        <v>3.9806276122868703E-2</v>
      </c>
      <c r="AN2921" s="15">
        <f t="shared" si="919"/>
        <v>1.0505512888109577E-5</v>
      </c>
    </row>
    <row r="2922" spans="1:40" x14ac:dyDescent="0.2">
      <c r="A2922" s="4" t="s">
        <v>4627</v>
      </c>
      <c r="B2922" s="3" t="s">
        <v>10</v>
      </c>
      <c r="C2922" s="6">
        <v>165060</v>
      </c>
      <c r="D2922" s="3" t="s">
        <v>674</v>
      </c>
      <c r="E2922" s="6">
        <v>165064</v>
      </c>
      <c r="F2922" s="3" t="s">
        <v>3736</v>
      </c>
      <c r="G2922" s="8">
        <v>5000</v>
      </c>
      <c r="H2922" s="6">
        <v>105</v>
      </c>
      <c r="I2922" s="6">
        <v>164648</v>
      </c>
      <c r="J2922" s="13">
        <v>45199</v>
      </c>
      <c r="K2922" s="9">
        <v>5000</v>
      </c>
      <c r="L2922" s="4" t="s">
        <v>4627</v>
      </c>
      <c r="M2922" s="4" t="s">
        <v>4632</v>
      </c>
      <c r="N2922" s="4">
        <f>VLOOKUP(I2922,BaseModelo!$A$2:$E$5075,5)</f>
        <v>6</v>
      </c>
      <c r="P2922" s="15">
        <v>147</v>
      </c>
      <c r="Q2922" s="4">
        <f>VLOOKUP(I2922,BaseModelo!$A$2:$E$5075,3)</f>
        <v>115</v>
      </c>
      <c r="R2922" s="4">
        <f t="shared" si="900"/>
        <v>32283000</v>
      </c>
      <c r="S2922" s="16">
        <f t="shared" si="901"/>
        <v>1.5488027754545735E-4</v>
      </c>
      <c r="T2922" s="4">
        <f t="shared" si="912"/>
        <v>1.6262429142273022E-2</v>
      </c>
      <c r="U2922" s="4">
        <f t="shared" si="913"/>
        <v>2.2767400799182231E-2</v>
      </c>
      <c r="V2922" s="6">
        <f t="shared" si="902"/>
        <v>0</v>
      </c>
      <c r="W2922" s="16" t="str">
        <f t="shared" si="903"/>
        <v/>
      </c>
      <c r="X2922" s="4" t="str">
        <f t="shared" si="914"/>
        <v/>
      </c>
      <c r="Y2922" s="4" t="str">
        <f t="shared" si="904"/>
        <v/>
      </c>
      <c r="Z2922" s="4">
        <f t="shared" si="905"/>
        <v>4853000</v>
      </c>
      <c r="AA2922" s="16">
        <f t="shared" si="906"/>
        <v>1.0302905419328251E-3</v>
      </c>
      <c r="AB2922" s="15">
        <f t="shared" si="915"/>
        <v>0.10818050690294664</v>
      </c>
      <c r="AC2922" s="15">
        <f t="shared" si="916"/>
        <v>0.1514527096641253</v>
      </c>
      <c r="AD2922" s="4">
        <v>165060</v>
      </c>
      <c r="AE2922" s="26">
        <v>917.21</v>
      </c>
      <c r="AF2922" s="26">
        <v>917.21</v>
      </c>
      <c r="AG2922" s="4">
        <f t="shared" si="917"/>
        <v>1993000</v>
      </c>
      <c r="AH2922" s="16">
        <f t="shared" si="907"/>
        <v>2.5087807325639738E-3</v>
      </c>
      <c r="AI2922" s="15">
        <f t="shared" si="908"/>
        <v>0.26342197691921726</v>
      </c>
      <c r="AJ2922" s="15">
        <f t="shared" si="909"/>
        <v>0.36879076768690416</v>
      </c>
      <c r="AK2922" s="4">
        <f t="shared" si="910"/>
        <v>15073000</v>
      </c>
      <c r="AL2922" s="27">
        <f t="shared" si="911"/>
        <v>3.3171896769057253E-4</v>
      </c>
      <c r="AM2922" s="15">
        <f t="shared" si="918"/>
        <v>3.4830491607510117E-2</v>
      </c>
      <c r="AN2922" s="15">
        <f t="shared" si="919"/>
        <v>7.5523786901022457E-6</v>
      </c>
    </row>
    <row r="2923" spans="1:40" x14ac:dyDescent="0.2">
      <c r="A2923" s="4" t="s">
        <v>4627</v>
      </c>
      <c r="B2923" s="3" t="s">
        <v>10</v>
      </c>
      <c r="C2923" s="6">
        <v>165060</v>
      </c>
      <c r="D2923" s="3" t="s">
        <v>674</v>
      </c>
      <c r="E2923" s="6">
        <v>165065</v>
      </c>
      <c r="F2923" s="3" t="s">
        <v>3737</v>
      </c>
      <c r="G2923" s="8">
        <v>6000</v>
      </c>
      <c r="H2923" s="6">
        <v>110</v>
      </c>
      <c r="I2923" s="6">
        <v>164619</v>
      </c>
      <c r="J2923" s="13">
        <v>45199</v>
      </c>
      <c r="K2923" s="9">
        <v>6000</v>
      </c>
      <c r="L2923" s="4" t="s">
        <v>4627</v>
      </c>
      <c r="M2923" s="4" t="s">
        <v>4632</v>
      </c>
      <c r="N2923" s="4">
        <f>VLOOKUP(I2923,BaseModelo!$A$2:$E$5075,5)</f>
        <v>10</v>
      </c>
      <c r="P2923" s="15">
        <v>142.00000000000003</v>
      </c>
      <c r="Q2923" s="4">
        <f>VLOOKUP(I2923,BaseModelo!$A$2:$E$5075,3)</f>
        <v>0</v>
      </c>
      <c r="R2923" s="4">
        <f t="shared" si="900"/>
        <v>32283000</v>
      </c>
      <c r="S2923" s="16">
        <f t="shared" si="901"/>
        <v>1.8585633305454884E-4</v>
      </c>
      <c r="T2923" s="4">
        <f t="shared" si="912"/>
        <v>2.0444196636000372E-2</v>
      </c>
      <c r="U2923" s="4">
        <f t="shared" si="913"/>
        <v>2.6391599293745942E-2</v>
      </c>
      <c r="V2923" s="6">
        <f t="shared" si="902"/>
        <v>0</v>
      </c>
      <c r="W2923" s="16" t="str">
        <f t="shared" si="903"/>
        <v/>
      </c>
      <c r="X2923" s="4" t="str">
        <f t="shared" si="914"/>
        <v/>
      </c>
      <c r="Y2923" s="4" t="str">
        <f t="shared" si="904"/>
        <v/>
      </c>
      <c r="Z2923" s="4">
        <f t="shared" si="905"/>
        <v>4121000</v>
      </c>
      <c r="AA2923" s="16">
        <f t="shared" si="906"/>
        <v>1.4559572919194371E-3</v>
      </c>
      <c r="AB2923" s="15">
        <f t="shared" si="915"/>
        <v>0.16015530211113807</v>
      </c>
      <c r="AC2923" s="15">
        <f t="shared" si="916"/>
        <v>0.20674593545256012</v>
      </c>
      <c r="AD2923" s="4">
        <v>165060</v>
      </c>
      <c r="AE2923" s="26">
        <v>1144.83</v>
      </c>
      <c r="AF2923" s="26">
        <v>1144.83</v>
      </c>
      <c r="AG2923" s="4">
        <f t="shared" si="917"/>
        <v>2105000</v>
      </c>
      <c r="AH2923" s="16">
        <f t="shared" si="907"/>
        <v>2.8503562945368173E-3</v>
      </c>
      <c r="AI2923" s="15">
        <f t="shared" si="908"/>
        <v>0.31353919239904993</v>
      </c>
      <c r="AJ2923" s="15">
        <f t="shared" si="909"/>
        <v>0.40475059382422812</v>
      </c>
      <c r="AK2923" s="4">
        <f t="shared" si="910"/>
        <v>15073000</v>
      </c>
      <c r="AL2923" s="27">
        <f t="shared" si="911"/>
        <v>3.9806276122868704E-4</v>
      </c>
      <c r="AM2923" s="15">
        <f t="shared" si="918"/>
        <v>4.3786903735155577E-2</v>
      </c>
      <c r="AN2923" s="15">
        <f t="shared" si="919"/>
        <v>1.0505512888109577E-5</v>
      </c>
    </row>
    <row r="2924" spans="1:40" x14ac:dyDescent="0.2">
      <c r="A2924" s="4" t="s">
        <v>4628</v>
      </c>
      <c r="B2924" s="2" t="s">
        <v>15</v>
      </c>
      <c r="C2924" s="5">
        <v>165076</v>
      </c>
      <c r="D2924" s="2" t="s">
        <v>675</v>
      </c>
      <c r="E2924" s="5">
        <v>165077</v>
      </c>
      <c r="F2924" s="2" t="s">
        <v>3721</v>
      </c>
      <c r="G2924" s="7">
        <v>18000</v>
      </c>
      <c r="H2924" s="5">
        <v>95</v>
      </c>
      <c r="I2924" s="6">
        <v>164971</v>
      </c>
      <c r="J2924" s="13">
        <v>45199</v>
      </c>
      <c r="K2924" s="9">
        <v>18000</v>
      </c>
      <c r="L2924" s="4" t="s">
        <v>4628</v>
      </c>
      <c r="M2924" s="4" t="s">
        <v>4632</v>
      </c>
      <c r="N2924" s="4">
        <f>VLOOKUP(I2924,BaseModelo!$A$2:$E$5075,5)</f>
        <v>6</v>
      </c>
      <c r="P2924" s="15">
        <v>122</v>
      </c>
      <c r="Q2924" s="4">
        <f>VLOOKUP(I2924,BaseModelo!$A$2:$E$5075,3)</f>
        <v>115</v>
      </c>
      <c r="R2924" s="4">
        <f t="shared" si="900"/>
        <v>32283000</v>
      </c>
      <c r="S2924" s="16">
        <f t="shared" si="901"/>
        <v>5.575689991636465E-4</v>
      </c>
      <c r="T2924" s="4">
        <f t="shared" si="912"/>
        <v>5.2969054920546418E-2</v>
      </c>
      <c r="U2924" s="4">
        <f t="shared" si="913"/>
        <v>6.8023417897964872E-2</v>
      </c>
      <c r="V2924" s="6">
        <f t="shared" si="902"/>
        <v>0</v>
      </c>
      <c r="W2924" s="16" t="str">
        <f t="shared" si="903"/>
        <v/>
      </c>
      <c r="X2924" s="4" t="str">
        <f t="shared" si="914"/>
        <v/>
      </c>
      <c r="Y2924" s="4" t="str">
        <f t="shared" si="904"/>
        <v/>
      </c>
      <c r="Z2924" s="4">
        <f t="shared" si="905"/>
        <v>4853000</v>
      </c>
      <c r="AA2924" s="16">
        <f t="shared" si="906"/>
        <v>3.7090459509581701E-3</v>
      </c>
      <c r="AB2924" s="15">
        <f t="shared" si="915"/>
        <v>0.35235936534102613</v>
      </c>
      <c r="AC2924" s="15">
        <f t="shared" si="916"/>
        <v>0.45250360601689676</v>
      </c>
      <c r="AD2924" s="4">
        <v>165076</v>
      </c>
      <c r="AE2924" s="26">
        <v>2951.82</v>
      </c>
      <c r="AF2924" s="26">
        <v>2951.82</v>
      </c>
      <c r="AG2924" s="4">
        <f t="shared" si="917"/>
        <v>2735000</v>
      </c>
      <c r="AH2924" s="16">
        <f t="shared" si="907"/>
        <v>6.5813528336380253E-3</v>
      </c>
      <c r="AI2924" s="15">
        <f t="shared" si="908"/>
        <v>0.6252285191956124</v>
      </c>
      <c r="AJ2924" s="15">
        <f t="shared" si="909"/>
        <v>0.80292504570383905</v>
      </c>
      <c r="AK2924" s="4">
        <f t="shared" si="910"/>
        <v>16319000</v>
      </c>
      <c r="AL2924" s="27">
        <f t="shared" si="911"/>
        <v>1.1030087627918377E-3</v>
      </c>
      <c r="AM2924" s="15">
        <f t="shared" si="918"/>
        <v>0.10478583246522458</v>
      </c>
      <c r="AN2924" s="15">
        <f t="shared" si="919"/>
        <v>7.5030426016506379E-5</v>
      </c>
    </row>
    <row r="2925" spans="1:40" x14ac:dyDescent="0.2">
      <c r="A2925" s="4" t="s">
        <v>4628</v>
      </c>
      <c r="B2925" s="3" t="s">
        <v>15</v>
      </c>
      <c r="C2925" s="6">
        <v>165076</v>
      </c>
      <c r="D2925" s="3" t="s">
        <v>675</v>
      </c>
      <c r="E2925" s="6">
        <v>165078</v>
      </c>
      <c r="F2925" s="3" t="s">
        <v>3738</v>
      </c>
      <c r="G2925" s="8">
        <v>7000</v>
      </c>
      <c r="H2925" s="6">
        <v>100</v>
      </c>
      <c r="I2925" s="6">
        <v>164212</v>
      </c>
      <c r="J2925" s="13">
        <v>45199</v>
      </c>
      <c r="K2925" s="9">
        <v>7000</v>
      </c>
      <c r="L2925" s="4" t="s">
        <v>4628</v>
      </c>
      <c r="M2925" s="4" t="s">
        <v>4632</v>
      </c>
      <c r="N2925" s="4">
        <f>VLOOKUP(I2925,BaseModelo!$A$2:$E$5075,5)</f>
        <v>9</v>
      </c>
      <c r="P2925" s="15">
        <v>142.00000000000003</v>
      </c>
      <c r="Q2925" s="4">
        <f>VLOOKUP(I2925,BaseModelo!$A$2:$E$5075,3)</f>
        <v>147</v>
      </c>
      <c r="R2925" s="4">
        <f t="shared" si="900"/>
        <v>32283000</v>
      </c>
      <c r="S2925" s="16">
        <f t="shared" si="901"/>
        <v>2.168323885636403E-4</v>
      </c>
      <c r="T2925" s="4">
        <f t="shared" si="912"/>
        <v>2.1683238856364029E-2</v>
      </c>
      <c r="U2925" s="4">
        <f t="shared" si="913"/>
        <v>3.0790199176036929E-2</v>
      </c>
      <c r="V2925" s="6">
        <f t="shared" si="902"/>
        <v>0</v>
      </c>
      <c r="W2925" s="16" t="str">
        <f t="shared" si="903"/>
        <v/>
      </c>
      <c r="X2925" s="4" t="str">
        <f t="shared" si="914"/>
        <v/>
      </c>
      <c r="Y2925" s="4" t="str">
        <f t="shared" si="904"/>
        <v/>
      </c>
      <c r="Z2925" s="4">
        <f t="shared" si="905"/>
        <v>5305000</v>
      </c>
      <c r="AA2925" s="16">
        <f t="shared" si="906"/>
        <v>1.3195098963242225E-3</v>
      </c>
      <c r="AB2925" s="15">
        <f t="shared" si="915"/>
        <v>0.13195098963242224</v>
      </c>
      <c r="AC2925" s="15">
        <f t="shared" si="916"/>
        <v>0.18737040527803964</v>
      </c>
      <c r="AD2925" s="4">
        <v>165076</v>
      </c>
      <c r="AE2925" s="26">
        <v>1220.7</v>
      </c>
      <c r="AF2925" s="26">
        <v>1220.7</v>
      </c>
      <c r="AG2925" s="4">
        <f t="shared" si="917"/>
        <v>3095000</v>
      </c>
      <c r="AH2925" s="16">
        <f t="shared" si="907"/>
        <v>2.2617124394184169E-3</v>
      </c>
      <c r="AI2925" s="15">
        <f t="shared" si="908"/>
        <v>0.22617124394184168</v>
      </c>
      <c r="AJ2925" s="15">
        <f t="shared" si="909"/>
        <v>0.32116316639741527</v>
      </c>
      <c r="AK2925" s="4">
        <f t="shared" si="910"/>
        <v>16319000</v>
      </c>
      <c r="AL2925" s="27">
        <f t="shared" si="911"/>
        <v>4.289478521968258E-4</v>
      </c>
      <c r="AM2925" s="15">
        <f t="shared" si="918"/>
        <v>4.2894785219682582E-2</v>
      </c>
      <c r="AN2925" s="15">
        <f t="shared" si="919"/>
        <v>1.3207389805273516E-5</v>
      </c>
    </row>
    <row r="2926" spans="1:40" x14ac:dyDescent="0.2">
      <c r="A2926" s="4" t="s">
        <v>4628</v>
      </c>
      <c r="B2926" s="3" t="s">
        <v>15</v>
      </c>
      <c r="C2926" s="6">
        <v>165076</v>
      </c>
      <c r="D2926" s="3" t="s">
        <v>675</v>
      </c>
      <c r="E2926" s="6">
        <v>165079</v>
      </c>
      <c r="F2926" s="3" t="s">
        <v>3739</v>
      </c>
      <c r="G2926" s="8">
        <v>6000</v>
      </c>
      <c r="H2926" s="6">
        <v>100</v>
      </c>
      <c r="I2926" s="6">
        <v>164213</v>
      </c>
      <c r="J2926" s="13">
        <v>45199</v>
      </c>
      <c r="K2926" s="9">
        <v>6000</v>
      </c>
      <c r="L2926" s="4" t="s">
        <v>4628</v>
      </c>
      <c r="M2926" s="4" t="s">
        <v>4632</v>
      </c>
      <c r="N2926" s="4">
        <f>VLOOKUP(I2926,BaseModelo!$A$2:$E$5075,5)</f>
        <v>7</v>
      </c>
      <c r="P2926" s="15">
        <v>142.00000000000003</v>
      </c>
      <c r="Q2926" s="4">
        <f>VLOOKUP(I2926,BaseModelo!$A$2:$E$5075,3)</f>
        <v>127</v>
      </c>
      <c r="R2926" s="4">
        <f t="shared" si="900"/>
        <v>32283000</v>
      </c>
      <c r="S2926" s="16">
        <f t="shared" si="901"/>
        <v>1.8585633305454884E-4</v>
      </c>
      <c r="T2926" s="4">
        <f t="shared" si="912"/>
        <v>1.8585633305454884E-2</v>
      </c>
      <c r="U2926" s="4">
        <f t="shared" si="913"/>
        <v>2.6391599293745942E-2</v>
      </c>
      <c r="V2926" s="6">
        <f t="shared" si="902"/>
        <v>0</v>
      </c>
      <c r="W2926" s="16" t="str">
        <f t="shared" si="903"/>
        <v/>
      </c>
      <c r="X2926" s="4" t="str">
        <f t="shared" si="914"/>
        <v/>
      </c>
      <c r="Y2926" s="4" t="str">
        <f t="shared" si="904"/>
        <v/>
      </c>
      <c r="Z2926" s="4">
        <f t="shared" si="905"/>
        <v>4022000</v>
      </c>
      <c r="AA2926" s="16">
        <f t="shared" si="906"/>
        <v>1.4917951268025858E-3</v>
      </c>
      <c r="AB2926" s="15">
        <f t="shared" si="915"/>
        <v>0.14917951268025859</v>
      </c>
      <c r="AC2926" s="15">
        <f t="shared" si="916"/>
        <v>0.21183490800596722</v>
      </c>
      <c r="AD2926" s="4">
        <v>165076</v>
      </c>
      <c r="AE2926" s="26">
        <v>1048.2</v>
      </c>
      <c r="AF2926" s="26">
        <v>1048.2</v>
      </c>
      <c r="AG2926" s="4">
        <f t="shared" si="917"/>
        <v>2184000</v>
      </c>
      <c r="AH2926" s="16">
        <f t="shared" si="907"/>
        <v>2.7472527472527475E-3</v>
      </c>
      <c r="AI2926" s="15">
        <f t="shared" si="908"/>
        <v>0.27472527472527475</v>
      </c>
      <c r="AJ2926" s="15">
        <f t="shared" si="909"/>
        <v>0.39010989010989022</v>
      </c>
      <c r="AK2926" s="4">
        <f t="shared" si="910"/>
        <v>16319000</v>
      </c>
      <c r="AL2926" s="27">
        <f t="shared" si="911"/>
        <v>3.6766958759727926E-4</v>
      </c>
      <c r="AM2926" s="15">
        <f t="shared" si="918"/>
        <v>3.6766958759727929E-2</v>
      </c>
      <c r="AN2926" s="15">
        <f t="shared" si="919"/>
        <v>9.7033884283642175E-6</v>
      </c>
    </row>
    <row r="2927" spans="1:40" x14ac:dyDescent="0.2">
      <c r="A2927" s="4" t="s">
        <v>4628</v>
      </c>
      <c r="B2927" s="3" t="s">
        <v>15</v>
      </c>
      <c r="C2927" s="6">
        <v>165076</v>
      </c>
      <c r="D2927" s="3" t="s">
        <v>675</v>
      </c>
      <c r="E2927" s="6">
        <v>165080</v>
      </c>
      <c r="F2927" s="3" t="s">
        <v>3740</v>
      </c>
      <c r="G2927" s="8">
        <v>10000</v>
      </c>
      <c r="H2927" s="6">
        <v>90</v>
      </c>
      <c r="I2927" s="6">
        <v>164202</v>
      </c>
      <c r="J2927" s="13">
        <v>45199</v>
      </c>
      <c r="K2927" s="9">
        <v>10000</v>
      </c>
      <c r="L2927" s="4" t="s">
        <v>4628</v>
      </c>
      <c r="M2927" s="4" t="s">
        <v>4632</v>
      </c>
      <c r="N2927" s="4">
        <f>VLOOKUP(I2927,BaseModelo!$A$2:$E$5075,5)</f>
        <v>8</v>
      </c>
      <c r="P2927" s="15">
        <v>142.00000000000003</v>
      </c>
      <c r="Q2927" s="4">
        <f>VLOOKUP(I2927,BaseModelo!$A$2:$E$5075,3)</f>
        <v>132</v>
      </c>
      <c r="R2927" s="4">
        <f t="shared" si="900"/>
        <v>32283000</v>
      </c>
      <c r="S2927" s="16">
        <f t="shared" si="901"/>
        <v>3.0976055509091471E-4</v>
      </c>
      <c r="T2927" s="4">
        <f t="shared" si="912"/>
        <v>2.7878449958182325E-2</v>
      </c>
      <c r="U2927" s="4">
        <f t="shared" si="913"/>
        <v>4.3985998822909898E-2</v>
      </c>
      <c r="V2927" s="6">
        <f t="shared" si="902"/>
        <v>0</v>
      </c>
      <c r="W2927" s="16" t="str">
        <f t="shared" si="903"/>
        <v/>
      </c>
      <c r="X2927" s="4" t="str">
        <f t="shared" si="914"/>
        <v/>
      </c>
      <c r="Y2927" s="4" t="str">
        <f t="shared" si="904"/>
        <v/>
      </c>
      <c r="Z2927" s="4">
        <f t="shared" si="905"/>
        <v>5836000</v>
      </c>
      <c r="AA2927" s="16">
        <f t="shared" si="906"/>
        <v>1.7135023989033585E-3</v>
      </c>
      <c r="AB2927" s="15">
        <f t="shared" si="915"/>
        <v>0.15421521590130227</v>
      </c>
      <c r="AC2927" s="15">
        <f t="shared" si="916"/>
        <v>0.24331734064427696</v>
      </c>
      <c r="AD2927" s="4">
        <v>165076</v>
      </c>
      <c r="AE2927" s="26">
        <v>1544.8</v>
      </c>
      <c r="AF2927" s="26">
        <v>1544.8</v>
      </c>
      <c r="AG2927" s="4">
        <f t="shared" si="917"/>
        <v>3421000</v>
      </c>
      <c r="AH2927" s="16">
        <f t="shared" si="907"/>
        <v>2.9231218941829875E-3</v>
      </c>
      <c r="AI2927" s="15">
        <f t="shared" si="908"/>
        <v>0.26308097047646889</v>
      </c>
      <c r="AJ2927" s="15">
        <f t="shared" si="909"/>
        <v>0.41508330897398432</v>
      </c>
      <c r="AK2927" s="4">
        <f t="shared" si="910"/>
        <v>16319000</v>
      </c>
      <c r="AL2927" s="27">
        <f t="shared" si="911"/>
        <v>6.1278264599546543E-4</v>
      </c>
      <c r="AM2927" s="15">
        <f t="shared" si="918"/>
        <v>5.515043813959189E-2</v>
      </c>
      <c r="AN2927" s="15">
        <f t="shared" si="919"/>
        <v>2.6953856745456156E-5</v>
      </c>
    </row>
    <row r="2928" spans="1:40" x14ac:dyDescent="0.2">
      <c r="A2928" s="4" t="s">
        <v>4628</v>
      </c>
      <c r="B2928" s="3" t="s">
        <v>15</v>
      </c>
      <c r="C2928" s="6">
        <v>165076</v>
      </c>
      <c r="D2928" s="3" t="s">
        <v>675</v>
      </c>
      <c r="E2928" s="6">
        <v>165081</v>
      </c>
      <c r="F2928" s="3" t="s">
        <v>3741</v>
      </c>
      <c r="G2928" s="8">
        <v>5000</v>
      </c>
      <c r="H2928" s="6">
        <v>147</v>
      </c>
      <c r="I2928" s="6">
        <v>164701</v>
      </c>
      <c r="J2928" s="13">
        <v>45199</v>
      </c>
      <c r="K2928" s="9">
        <v>5000</v>
      </c>
      <c r="L2928" s="4" t="s">
        <v>4628</v>
      </c>
      <c r="M2928" s="4" t="s">
        <v>4632</v>
      </c>
      <c r="N2928" s="4">
        <f>VLOOKUP(I2928,BaseModelo!$A$2:$E$5075,5)</f>
        <v>8</v>
      </c>
      <c r="P2928" s="15">
        <v>147</v>
      </c>
      <c r="Q2928" s="4">
        <f>VLOOKUP(I2928,BaseModelo!$A$2:$E$5075,3)</f>
        <v>132</v>
      </c>
      <c r="R2928" s="4">
        <f t="shared" si="900"/>
        <v>32283000</v>
      </c>
      <c r="S2928" s="16">
        <f t="shared" si="901"/>
        <v>1.5488027754545735E-4</v>
      </c>
      <c r="T2928" s="4">
        <f t="shared" si="912"/>
        <v>2.2767400799182231E-2</v>
      </c>
      <c r="U2928" s="4">
        <f t="shared" si="913"/>
        <v>2.2767400799182231E-2</v>
      </c>
      <c r="V2928" s="6">
        <f t="shared" si="902"/>
        <v>0</v>
      </c>
      <c r="W2928" s="16" t="str">
        <f t="shared" si="903"/>
        <v/>
      </c>
      <c r="X2928" s="4" t="str">
        <f t="shared" si="914"/>
        <v/>
      </c>
      <c r="Y2928" s="4" t="str">
        <f t="shared" si="904"/>
        <v/>
      </c>
      <c r="Z2928" s="4">
        <f t="shared" si="905"/>
        <v>5836000</v>
      </c>
      <c r="AA2928" s="16">
        <f t="shared" si="906"/>
        <v>8.5675119945167924E-4</v>
      </c>
      <c r="AB2928" s="15">
        <f t="shared" si="915"/>
        <v>0.12594242631939684</v>
      </c>
      <c r="AC2928" s="15">
        <f t="shared" si="916"/>
        <v>0.12594242631939684</v>
      </c>
      <c r="AD2928" s="4">
        <v>165076</v>
      </c>
      <c r="AE2928" s="26">
        <v>1303.3399999999999</v>
      </c>
      <c r="AF2928" s="26">
        <v>1303.3399999999999</v>
      </c>
      <c r="AG2928" s="4">
        <f t="shared" si="917"/>
        <v>3421000</v>
      </c>
      <c r="AH2928" s="16">
        <f t="shared" si="907"/>
        <v>1.4615609470914938E-3</v>
      </c>
      <c r="AI2928" s="15">
        <f t="shared" si="908"/>
        <v>0.21484945922244958</v>
      </c>
      <c r="AJ2928" s="15">
        <f t="shared" si="909"/>
        <v>0.21484945922244958</v>
      </c>
      <c r="AK2928" s="4">
        <f t="shared" si="910"/>
        <v>16319000</v>
      </c>
      <c r="AL2928" s="27">
        <f t="shared" si="911"/>
        <v>3.0639132299773271E-4</v>
      </c>
      <c r="AM2928" s="15">
        <f t="shared" si="918"/>
        <v>4.5039524480666712E-2</v>
      </c>
      <c r="AN2928" s="15">
        <f t="shared" si="919"/>
        <v>6.9757340520810808E-6</v>
      </c>
    </row>
    <row r="2929" spans="1:40" x14ac:dyDescent="0.2">
      <c r="A2929" s="4" t="s">
        <v>4628</v>
      </c>
      <c r="B2929" s="2" t="s">
        <v>13</v>
      </c>
      <c r="C2929" s="5">
        <v>165126</v>
      </c>
      <c r="D2929" s="2" t="s">
        <v>678</v>
      </c>
      <c r="E2929" s="5">
        <v>165127</v>
      </c>
      <c r="F2929" s="2" t="s">
        <v>3747</v>
      </c>
      <c r="G2929" s="7">
        <v>7000</v>
      </c>
      <c r="H2929" s="5">
        <v>142</v>
      </c>
      <c r="I2929" s="6">
        <v>163778</v>
      </c>
      <c r="J2929" s="13">
        <v>45199</v>
      </c>
      <c r="K2929" s="9">
        <v>7000</v>
      </c>
      <c r="L2929" s="4" t="s">
        <v>4628</v>
      </c>
      <c r="M2929" s="4" t="s">
        <v>4632</v>
      </c>
      <c r="N2929" s="4">
        <f>VLOOKUP(I2929,BaseModelo!$A$2:$E$5075,5)</f>
        <v>5</v>
      </c>
      <c r="P2929" s="15">
        <v>142.00000000000003</v>
      </c>
      <c r="Q2929" s="4">
        <f>VLOOKUP(I2929,BaseModelo!$A$2:$E$5075,3)</f>
        <v>110</v>
      </c>
      <c r="R2929" s="4">
        <f t="shared" si="900"/>
        <v>32283000</v>
      </c>
      <c r="S2929" s="16">
        <f t="shared" si="901"/>
        <v>2.168323885636403E-4</v>
      </c>
      <c r="T2929" s="4">
        <f t="shared" si="912"/>
        <v>3.0790199176036922E-2</v>
      </c>
      <c r="U2929" s="4">
        <f t="shared" si="913"/>
        <v>3.0790199176036929E-2</v>
      </c>
      <c r="V2929" s="6">
        <f t="shared" si="902"/>
        <v>0</v>
      </c>
      <c r="W2929" s="16" t="str">
        <f t="shared" si="903"/>
        <v/>
      </c>
      <c r="X2929" s="4" t="str">
        <f t="shared" si="914"/>
        <v/>
      </c>
      <c r="Y2929" s="4" t="str">
        <f t="shared" si="904"/>
        <v/>
      </c>
      <c r="Z2929" s="4">
        <f t="shared" si="905"/>
        <v>4058000</v>
      </c>
      <c r="AA2929" s="16">
        <f t="shared" si="906"/>
        <v>1.7249876786594382E-3</v>
      </c>
      <c r="AB2929" s="15">
        <f t="shared" si="915"/>
        <v>0.24494825036964021</v>
      </c>
      <c r="AC2929" s="15">
        <f t="shared" si="916"/>
        <v>0.24494825036964027</v>
      </c>
      <c r="AD2929" s="4">
        <v>165126</v>
      </c>
      <c r="AE2929" s="26">
        <v>1758.65</v>
      </c>
      <c r="AF2929" s="26">
        <v>1758.65</v>
      </c>
      <c r="AG2929" s="4">
        <f t="shared" si="917"/>
        <v>2193000</v>
      </c>
      <c r="AH2929" s="16">
        <f t="shared" si="907"/>
        <v>3.1919744642042863E-3</v>
      </c>
      <c r="AI2929" s="15">
        <f t="shared" si="908"/>
        <v>0.45326037391700869</v>
      </c>
      <c r="AJ2929" s="15">
        <f t="shared" si="909"/>
        <v>0.45326037391700874</v>
      </c>
      <c r="AK2929" s="4">
        <f t="shared" si="910"/>
        <v>16319000</v>
      </c>
      <c r="AL2929" s="27">
        <f t="shared" si="911"/>
        <v>4.289478521968258E-4</v>
      </c>
      <c r="AM2929" s="15">
        <f t="shared" si="918"/>
        <v>6.0910595011949266E-2</v>
      </c>
      <c r="AN2929" s="15">
        <f t="shared" si="919"/>
        <v>1.3207389805273516E-5</v>
      </c>
    </row>
    <row r="2930" spans="1:40" x14ac:dyDescent="0.2">
      <c r="A2930" s="4" t="s">
        <v>4628</v>
      </c>
      <c r="B2930" s="3" t="s">
        <v>13</v>
      </c>
      <c r="C2930" s="6">
        <v>165126</v>
      </c>
      <c r="D2930" s="3" t="s">
        <v>678</v>
      </c>
      <c r="E2930" s="6">
        <v>165128</v>
      </c>
      <c r="F2930" s="3" t="s">
        <v>3754</v>
      </c>
      <c r="G2930" s="8">
        <v>8000</v>
      </c>
      <c r="H2930" s="6">
        <v>142</v>
      </c>
      <c r="I2930" s="6">
        <v>163874</v>
      </c>
      <c r="J2930" s="13">
        <v>45199</v>
      </c>
      <c r="K2930" s="9">
        <v>8000</v>
      </c>
      <c r="L2930" s="4" t="s">
        <v>4628</v>
      </c>
      <c r="M2930" s="4" t="s">
        <v>4632</v>
      </c>
      <c r="N2930" s="4">
        <f>VLOOKUP(I2930,BaseModelo!$A$2:$E$5075,5)</f>
        <v>9</v>
      </c>
      <c r="P2930" s="15">
        <v>142.00000000000003</v>
      </c>
      <c r="Q2930" s="4">
        <f>VLOOKUP(I2930,BaseModelo!$A$2:$E$5075,3)</f>
        <v>147</v>
      </c>
      <c r="R2930" s="4">
        <f t="shared" si="900"/>
        <v>32283000</v>
      </c>
      <c r="S2930" s="16">
        <f t="shared" si="901"/>
        <v>2.4780844407273179E-4</v>
      </c>
      <c r="T2930" s="4">
        <f t="shared" si="912"/>
        <v>3.5188799058327912E-2</v>
      </c>
      <c r="U2930" s="4">
        <f t="shared" si="913"/>
        <v>3.5188799058327919E-2</v>
      </c>
      <c r="V2930" s="6">
        <f t="shared" si="902"/>
        <v>0</v>
      </c>
      <c r="W2930" s="16" t="str">
        <f t="shared" si="903"/>
        <v/>
      </c>
      <c r="X2930" s="4" t="str">
        <f t="shared" si="914"/>
        <v/>
      </c>
      <c r="Y2930" s="4" t="str">
        <f t="shared" si="904"/>
        <v/>
      </c>
      <c r="Z2930" s="4">
        <f t="shared" si="905"/>
        <v>5305000</v>
      </c>
      <c r="AA2930" s="16">
        <f t="shared" si="906"/>
        <v>1.5080113100848257E-3</v>
      </c>
      <c r="AB2930" s="15">
        <f t="shared" si="915"/>
        <v>0.21413760603204526</v>
      </c>
      <c r="AC2930" s="15">
        <f t="shared" si="916"/>
        <v>0.21413760603204529</v>
      </c>
      <c r="AD2930" s="4">
        <v>165126</v>
      </c>
      <c r="AE2930" s="26">
        <v>2013.74</v>
      </c>
      <c r="AF2930" s="26">
        <v>2013.74</v>
      </c>
      <c r="AG2930" s="4">
        <f t="shared" si="917"/>
        <v>3095000</v>
      </c>
      <c r="AH2930" s="16">
        <f t="shared" si="907"/>
        <v>2.5848142164781908E-3</v>
      </c>
      <c r="AI2930" s="15">
        <f t="shared" si="908"/>
        <v>0.3670436187399031</v>
      </c>
      <c r="AJ2930" s="15">
        <f t="shared" si="909"/>
        <v>0.36704361873990315</v>
      </c>
      <c r="AK2930" s="4">
        <f t="shared" si="910"/>
        <v>16319000</v>
      </c>
      <c r="AL2930" s="27">
        <f t="shared" si="911"/>
        <v>4.9022611679637234E-4</v>
      </c>
      <c r="AM2930" s="15">
        <f t="shared" si="918"/>
        <v>6.9612108585084875E-2</v>
      </c>
      <c r="AN2930" s="15">
        <f t="shared" si="919"/>
        <v>1.725046831709194E-5</v>
      </c>
    </row>
    <row r="2931" spans="1:40" x14ac:dyDescent="0.2">
      <c r="A2931" s="4" t="s">
        <v>4628</v>
      </c>
      <c r="B2931" s="3" t="s">
        <v>13</v>
      </c>
      <c r="C2931" s="6">
        <v>165126</v>
      </c>
      <c r="D2931" s="3" t="s">
        <v>678</v>
      </c>
      <c r="E2931" s="6">
        <v>165129</v>
      </c>
      <c r="F2931" s="3" t="s">
        <v>3755</v>
      </c>
      <c r="G2931" s="8">
        <v>10000</v>
      </c>
      <c r="H2931" s="6">
        <v>142</v>
      </c>
      <c r="I2931" s="6">
        <v>163765</v>
      </c>
      <c r="J2931" s="13">
        <v>45199</v>
      </c>
      <c r="K2931" s="9">
        <v>10000</v>
      </c>
      <c r="L2931" s="4" t="s">
        <v>4628</v>
      </c>
      <c r="M2931" s="4" t="s">
        <v>4632</v>
      </c>
      <c r="N2931" s="4">
        <f>VLOOKUP(I2931,BaseModelo!$A$2:$E$5075,5)</f>
        <v>6</v>
      </c>
      <c r="P2931" s="15">
        <v>142.00000000000003</v>
      </c>
      <c r="Q2931" s="4">
        <f>VLOOKUP(I2931,BaseModelo!$A$2:$E$5075,3)</f>
        <v>115</v>
      </c>
      <c r="R2931" s="4">
        <f t="shared" si="900"/>
        <v>32283000</v>
      </c>
      <c r="S2931" s="16">
        <f t="shared" si="901"/>
        <v>3.0976055509091471E-4</v>
      </c>
      <c r="T2931" s="4">
        <f t="shared" si="912"/>
        <v>4.3985998822909891E-2</v>
      </c>
      <c r="U2931" s="4">
        <f t="shared" si="913"/>
        <v>4.3985998822909898E-2</v>
      </c>
      <c r="V2931" s="6">
        <f t="shared" si="902"/>
        <v>0</v>
      </c>
      <c r="W2931" s="16" t="str">
        <f t="shared" si="903"/>
        <v/>
      </c>
      <c r="X2931" s="4" t="str">
        <f t="shared" si="914"/>
        <v/>
      </c>
      <c r="Y2931" s="4" t="str">
        <f t="shared" si="904"/>
        <v/>
      </c>
      <c r="Z2931" s="4">
        <f t="shared" si="905"/>
        <v>4853000</v>
      </c>
      <c r="AA2931" s="16">
        <f t="shared" si="906"/>
        <v>2.0605810838656502E-3</v>
      </c>
      <c r="AB2931" s="15">
        <f t="shared" si="915"/>
        <v>0.29260251390892233</v>
      </c>
      <c r="AC2931" s="15">
        <f t="shared" si="916"/>
        <v>0.29260251390892239</v>
      </c>
      <c r="AD2931" s="4">
        <v>165126</v>
      </c>
      <c r="AE2931" s="26">
        <v>2510.34</v>
      </c>
      <c r="AF2931" s="26">
        <v>2510.34</v>
      </c>
      <c r="AG2931" s="4">
        <f t="shared" si="917"/>
        <v>2735000</v>
      </c>
      <c r="AH2931" s="16">
        <f t="shared" si="907"/>
        <v>3.6563071297989031E-3</v>
      </c>
      <c r="AI2931" s="15">
        <f t="shared" si="908"/>
        <v>0.51919561243144419</v>
      </c>
      <c r="AJ2931" s="15">
        <f t="shared" si="909"/>
        <v>0.5191956124314443</v>
      </c>
      <c r="AK2931" s="4">
        <f t="shared" si="910"/>
        <v>16319000</v>
      </c>
      <c r="AL2931" s="27">
        <f t="shared" si="911"/>
        <v>6.1278264599546543E-4</v>
      </c>
      <c r="AM2931" s="15">
        <f t="shared" si="918"/>
        <v>8.7015135731356094E-2</v>
      </c>
      <c r="AN2931" s="15">
        <f t="shared" si="919"/>
        <v>2.6953856745456156E-5</v>
      </c>
    </row>
    <row r="2932" spans="1:40" x14ac:dyDescent="0.2">
      <c r="A2932" s="4" t="s">
        <v>4628</v>
      </c>
      <c r="B2932" s="3" t="s">
        <v>13</v>
      </c>
      <c r="C2932" s="6">
        <v>165126</v>
      </c>
      <c r="D2932" s="3" t="s">
        <v>678</v>
      </c>
      <c r="E2932" s="6">
        <v>165130</v>
      </c>
      <c r="F2932" s="3" t="s">
        <v>3756</v>
      </c>
      <c r="G2932" s="8">
        <v>8000</v>
      </c>
      <c r="H2932" s="6">
        <v>142</v>
      </c>
      <c r="I2932" s="6">
        <v>163871</v>
      </c>
      <c r="J2932" s="13">
        <v>45199</v>
      </c>
      <c r="K2932" s="9">
        <v>8000</v>
      </c>
      <c r="L2932" s="4" t="s">
        <v>4628</v>
      </c>
      <c r="M2932" s="4" t="s">
        <v>4632</v>
      </c>
      <c r="N2932" s="4">
        <f>VLOOKUP(I2932,BaseModelo!$A$2:$E$5075,5)</f>
        <v>8</v>
      </c>
      <c r="P2932" s="15">
        <v>142.00000000000003</v>
      </c>
      <c r="Q2932" s="4">
        <f>VLOOKUP(I2932,BaseModelo!$A$2:$E$5075,3)</f>
        <v>132</v>
      </c>
      <c r="R2932" s="4">
        <f t="shared" si="900"/>
        <v>32283000</v>
      </c>
      <c r="S2932" s="16">
        <f t="shared" si="901"/>
        <v>2.4780844407273179E-4</v>
      </c>
      <c r="T2932" s="4">
        <f t="shared" si="912"/>
        <v>3.5188799058327912E-2</v>
      </c>
      <c r="U2932" s="4">
        <f t="shared" si="913"/>
        <v>3.5188799058327919E-2</v>
      </c>
      <c r="V2932" s="6">
        <f t="shared" si="902"/>
        <v>0</v>
      </c>
      <c r="W2932" s="16" t="str">
        <f t="shared" si="903"/>
        <v/>
      </c>
      <c r="X2932" s="4" t="str">
        <f t="shared" si="914"/>
        <v/>
      </c>
      <c r="Y2932" s="4" t="str">
        <f t="shared" si="904"/>
        <v/>
      </c>
      <c r="Z2932" s="4">
        <f t="shared" si="905"/>
        <v>5836000</v>
      </c>
      <c r="AA2932" s="16">
        <f t="shared" si="906"/>
        <v>1.3708019191226869E-3</v>
      </c>
      <c r="AB2932" s="15">
        <f t="shared" si="915"/>
        <v>0.19465387251542154</v>
      </c>
      <c r="AC2932" s="15">
        <f t="shared" si="916"/>
        <v>0.19465387251542157</v>
      </c>
      <c r="AD2932" s="4">
        <v>165126</v>
      </c>
      <c r="AE2932" s="26">
        <v>2013.74</v>
      </c>
      <c r="AF2932" s="26">
        <v>2013.74</v>
      </c>
      <c r="AG2932" s="4">
        <f t="shared" si="917"/>
        <v>3421000</v>
      </c>
      <c r="AH2932" s="16">
        <f t="shared" si="907"/>
        <v>2.3384975153463898E-3</v>
      </c>
      <c r="AI2932" s="15">
        <f t="shared" si="908"/>
        <v>0.33206664717918738</v>
      </c>
      <c r="AJ2932" s="15">
        <f t="shared" si="909"/>
        <v>0.33206664717918744</v>
      </c>
      <c r="AK2932" s="4">
        <f t="shared" si="910"/>
        <v>16319000</v>
      </c>
      <c r="AL2932" s="27">
        <f t="shared" si="911"/>
        <v>4.9022611679637234E-4</v>
      </c>
      <c r="AM2932" s="15">
        <f t="shared" si="918"/>
        <v>6.9612108585084875E-2</v>
      </c>
      <c r="AN2932" s="15">
        <f t="shared" si="919"/>
        <v>1.725046831709194E-5</v>
      </c>
    </row>
    <row r="2933" spans="1:40" x14ac:dyDescent="0.2">
      <c r="A2933" s="4" t="s">
        <v>4628</v>
      </c>
      <c r="B2933" s="3" t="s">
        <v>13</v>
      </c>
      <c r="C2933" s="6">
        <v>165126</v>
      </c>
      <c r="D2933" s="3" t="s">
        <v>678</v>
      </c>
      <c r="E2933" s="6">
        <v>165131</v>
      </c>
      <c r="F2933" s="3" t="s">
        <v>3757</v>
      </c>
      <c r="G2933" s="8">
        <v>6000</v>
      </c>
      <c r="H2933" s="6">
        <v>142</v>
      </c>
      <c r="I2933" s="6">
        <v>163891</v>
      </c>
      <c r="J2933" s="13">
        <v>45199</v>
      </c>
      <c r="K2933" s="9">
        <v>6000</v>
      </c>
      <c r="L2933" s="4" t="s">
        <v>4628</v>
      </c>
      <c r="M2933" s="4" t="s">
        <v>4632</v>
      </c>
      <c r="N2933" s="4">
        <f>VLOOKUP(I2933,BaseModelo!$A$2:$E$5075,5)</f>
        <v>8</v>
      </c>
      <c r="P2933" s="15">
        <v>142.00000000000003</v>
      </c>
      <c r="Q2933" s="4">
        <f>VLOOKUP(I2933,BaseModelo!$A$2:$E$5075,3)</f>
        <v>132</v>
      </c>
      <c r="R2933" s="4">
        <f t="shared" si="900"/>
        <v>32283000</v>
      </c>
      <c r="S2933" s="16">
        <f t="shared" si="901"/>
        <v>1.8585633305454884E-4</v>
      </c>
      <c r="T2933" s="4">
        <f t="shared" si="912"/>
        <v>2.6391599293745936E-2</v>
      </c>
      <c r="U2933" s="4">
        <f t="shared" si="913"/>
        <v>2.6391599293745942E-2</v>
      </c>
      <c r="V2933" s="6">
        <f t="shared" si="902"/>
        <v>0</v>
      </c>
      <c r="W2933" s="16" t="str">
        <f t="shared" si="903"/>
        <v/>
      </c>
      <c r="X2933" s="4" t="str">
        <f t="shared" si="914"/>
        <v/>
      </c>
      <c r="Y2933" s="4" t="str">
        <f t="shared" si="904"/>
        <v/>
      </c>
      <c r="Z2933" s="4">
        <f t="shared" si="905"/>
        <v>5836000</v>
      </c>
      <c r="AA2933" s="16">
        <f t="shared" si="906"/>
        <v>1.028101439342015E-3</v>
      </c>
      <c r="AB2933" s="15">
        <f t="shared" si="915"/>
        <v>0.14599040438656613</v>
      </c>
      <c r="AC2933" s="15">
        <f t="shared" si="916"/>
        <v>0.14599040438656616</v>
      </c>
      <c r="AD2933" s="4">
        <v>165126</v>
      </c>
      <c r="AE2933" s="26">
        <v>1503.37</v>
      </c>
      <c r="AF2933" s="26">
        <v>1503.37</v>
      </c>
      <c r="AG2933" s="4">
        <f t="shared" si="917"/>
        <v>3421000</v>
      </c>
      <c r="AH2933" s="16">
        <f t="shared" si="907"/>
        <v>1.7538731365097924E-3</v>
      </c>
      <c r="AI2933" s="15">
        <f t="shared" si="908"/>
        <v>0.24904998538439052</v>
      </c>
      <c r="AJ2933" s="15">
        <f t="shared" si="909"/>
        <v>0.24904998538439058</v>
      </c>
      <c r="AK2933" s="4">
        <f t="shared" si="910"/>
        <v>16319000</v>
      </c>
      <c r="AL2933" s="27">
        <f t="shared" si="911"/>
        <v>3.6766958759727926E-4</v>
      </c>
      <c r="AM2933" s="15">
        <f t="shared" si="918"/>
        <v>5.2209081438813656E-2</v>
      </c>
      <c r="AN2933" s="15">
        <f t="shared" si="919"/>
        <v>9.7033884283642175E-6</v>
      </c>
    </row>
    <row r="2934" spans="1:40" x14ac:dyDescent="0.2">
      <c r="A2934" s="4" t="s">
        <v>4628</v>
      </c>
      <c r="B2934" s="3" t="s">
        <v>13</v>
      </c>
      <c r="C2934" s="6">
        <v>165126</v>
      </c>
      <c r="D2934" s="3" t="s">
        <v>678</v>
      </c>
      <c r="E2934" s="6">
        <v>165132</v>
      </c>
      <c r="F2934" s="3" t="s">
        <v>3758</v>
      </c>
      <c r="G2934" s="8">
        <v>7000</v>
      </c>
      <c r="H2934" s="6">
        <v>142</v>
      </c>
      <c r="I2934" s="6">
        <v>162353</v>
      </c>
      <c r="J2934" s="13">
        <v>45199</v>
      </c>
      <c r="K2934" s="9">
        <v>7000</v>
      </c>
      <c r="L2934" s="4" t="s">
        <v>4628</v>
      </c>
      <c r="M2934" s="4" t="s">
        <v>4632</v>
      </c>
      <c r="N2934" s="4">
        <f>VLOOKUP(I2934,BaseModelo!$A$2:$E$5075,5)</f>
        <v>6</v>
      </c>
      <c r="P2934" s="15">
        <v>142.00000000000003</v>
      </c>
      <c r="Q2934" s="4">
        <f>VLOOKUP(I2934,BaseModelo!$A$2:$E$5075,3)</f>
        <v>115</v>
      </c>
      <c r="R2934" s="4">
        <f t="shared" si="900"/>
        <v>32283000</v>
      </c>
      <c r="S2934" s="16">
        <f t="shared" si="901"/>
        <v>2.168323885636403E-4</v>
      </c>
      <c r="T2934" s="4">
        <f t="shared" si="912"/>
        <v>3.0790199176036922E-2</v>
      </c>
      <c r="U2934" s="4">
        <f t="shared" si="913"/>
        <v>3.0790199176036929E-2</v>
      </c>
      <c r="V2934" s="6">
        <f t="shared" si="902"/>
        <v>0</v>
      </c>
      <c r="W2934" s="16" t="str">
        <f t="shared" si="903"/>
        <v/>
      </c>
      <c r="X2934" s="4" t="str">
        <f t="shared" si="914"/>
        <v/>
      </c>
      <c r="Y2934" s="4" t="str">
        <f t="shared" si="904"/>
        <v/>
      </c>
      <c r="Z2934" s="4">
        <f t="shared" si="905"/>
        <v>4853000</v>
      </c>
      <c r="AA2934" s="16">
        <f t="shared" si="906"/>
        <v>1.4424067587059551E-3</v>
      </c>
      <c r="AB2934" s="15">
        <f t="shared" si="915"/>
        <v>0.20482175973624561</v>
      </c>
      <c r="AC2934" s="15">
        <f t="shared" si="916"/>
        <v>0.20482175973624567</v>
      </c>
      <c r="AD2934" s="4">
        <v>165126</v>
      </c>
      <c r="AE2934" s="26">
        <v>1758.65</v>
      </c>
      <c r="AF2934" s="26">
        <v>1758.65</v>
      </c>
      <c r="AG2934" s="4">
        <f t="shared" si="917"/>
        <v>2735000</v>
      </c>
      <c r="AH2934" s="16">
        <f t="shared" si="907"/>
        <v>2.5594149908592322E-3</v>
      </c>
      <c r="AI2934" s="15">
        <f t="shared" si="908"/>
        <v>0.363436928702011</v>
      </c>
      <c r="AJ2934" s="15">
        <f t="shared" si="909"/>
        <v>0.36343692870201105</v>
      </c>
      <c r="AK2934" s="4">
        <f t="shared" si="910"/>
        <v>16319000</v>
      </c>
      <c r="AL2934" s="27">
        <f t="shared" si="911"/>
        <v>4.289478521968258E-4</v>
      </c>
      <c r="AM2934" s="15">
        <f t="shared" si="918"/>
        <v>6.0910595011949266E-2</v>
      </c>
      <c r="AN2934" s="15">
        <f t="shared" si="919"/>
        <v>1.3207389805273516E-5</v>
      </c>
    </row>
    <row r="2935" spans="1:40" x14ac:dyDescent="0.2">
      <c r="A2935" s="4" t="s">
        <v>4628</v>
      </c>
      <c r="B2935" s="3" t="s">
        <v>13</v>
      </c>
      <c r="C2935" s="6">
        <v>165126</v>
      </c>
      <c r="D2935" s="3" t="s">
        <v>678</v>
      </c>
      <c r="E2935" s="6">
        <v>165133</v>
      </c>
      <c r="F2935" s="3" t="s">
        <v>3759</v>
      </c>
      <c r="G2935" s="8">
        <v>8000</v>
      </c>
      <c r="H2935" s="6">
        <v>142</v>
      </c>
      <c r="I2935" s="6">
        <v>162399</v>
      </c>
      <c r="J2935" s="13">
        <v>45199</v>
      </c>
      <c r="K2935" s="9">
        <v>8000</v>
      </c>
      <c r="L2935" s="4" t="s">
        <v>4628</v>
      </c>
      <c r="M2935" s="4" t="s">
        <v>4632</v>
      </c>
      <c r="N2935" s="4">
        <f>VLOOKUP(I2935,BaseModelo!$A$2:$E$5075,5)</f>
        <v>4</v>
      </c>
      <c r="P2935" s="15">
        <v>142.00000000000003</v>
      </c>
      <c r="Q2935" s="4">
        <f>VLOOKUP(I2935,BaseModelo!$A$2:$E$5075,3)</f>
        <v>110</v>
      </c>
      <c r="R2935" s="4">
        <f t="shared" si="900"/>
        <v>32283000</v>
      </c>
      <c r="S2935" s="16">
        <f t="shared" si="901"/>
        <v>2.4780844407273179E-4</v>
      </c>
      <c r="T2935" s="4">
        <f t="shared" si="912"/>
        <v>3.5188799058327912E-2</v>
      </c>
      <c r="U2935" s="4">
        <f t="shared" si="913"/>
        <v>3.5188799058327919E-2</v>
      </c>
      <c r="V2935" s="6">
        <f t="shared" si="902"/>
        <v>0</v>
      </c>
      <c r="W2935" s="16" t="str">
        <f t="shared" si="903"/>
        <v/>
      </c>
      <c r="X2935" s="4" t="str">
        <f t="shared" si="914"/>
        <v/>
      </c>
      <c r="Y2935" s="4" t="str">
        <f t="shared" si="904"/>
        <v/>
      </c>
      <c r="Z2935" s="4">
        <f t="shared" si="905"/>
        <v>2331000</v>
      </c>
      <c r="AA2935" s="16">
        <f t="shared" si="906"/>
        <v>3.432003432003432E-3</v>
      </c>
      <c r="AB2935" s="15">
        <f t="shared" si="915"/>
        <v>0.48734448734448738</v>
      </c>
      <c r="AC2935" s="15">
        <f t="shared" si="916"/>
        <v>0.48734448734448743</v>
      </c>
      <c r="AD2935" s="4">
        <v>165126</v>
      </c>
      <c r="AE2935" s="26">
        <v>2013.74</v>
      </c>
      <c r="AF2935" s="26">
        <v>2013.74</v>
      </c>
      <c r="AG2935" s="4">
        <f t="shared" si="917"/>
        <v>858000</v>
      </c>
      <c r="AH2935" s="16">
        <f t="shared" si="907"/>
        <v>9.324009324009324E-3</v>
      </c>
      <c r="AI2935" s="15">
        <f t="shared" si="908"/>
        <v>1.324009324009324</v>
      </c>
      <c r="AJ2935" s="15">
        <f t="shared" si="909"/>
        <v>1.3240093240093243</v>
      </c>
      <c r="AK2935" s="4">
        <f t="shared" si="910"/>
        <v>16319000</v>
      </c>
      <c r="AL2935" s="27">
        <f t="shared" si="911"/>
        <v>4.9022611679637234E-4</v>
      </c>
      <c r="AM2935" s="15">
        <f t="shared" si="918"/>
        <v>6.9612108585084875E-2</v>
      </c>
      <c r="AN2935" s="15">
        <f t="shared" si="919"/>
        <v>1.725046831709194E-5</v>
      </c>
    </row>
    <row r="2936" spans="1:40" x14ac:dyDescent="0.2">
      <c r="A2936" s="4" t="s">
        <v>4628</v>
      </c>
      <c r="B2936" s="2" t="s">
        <v>15</v>
      </c>
      <c r="C2936" s="5">
        <v>165143</v>
      </c>
      <c r="D2936" s="2" t="s">
        <v>677</v>
      </c>
      <c r="E2936" s="5">
        <v>165144</v>
      </c>
      <c r="F2936" s="2" t="s">
        <v>3746</v>
      </c>
      <c r="G2936" s="7">
        <v>10000</v>
      </c>
      <c r="H2936" s="5">
        <v>142</v>
      </c>
      <c r="I2936" s="6">
        <v>163133</v>
      </c>
      <c r="J2936" s="13">
        <v>45199</v>
      </c>
      <c r="K2936" s="9">
        <v>10000</v>
      </c>
      <c r="L2936" s="4" t="s">
        <v>4628</v>
      </c>
      <c r="M2936" s="4" t="s">
        <v>4632</v>
      </c>
      <c r="N2936" s="4">
        <f>VLOOKUP(I2936,BaseModelo!$A$2:$E$5075,5)</f>
        <v>7</v>
      </c>
      <c r="P2936" s="15">
        <v>142.00000000000003</v>
      </c>
      <c r="Q2936" s="4">
        <f>VLOOKUP(I2936,BaseModelo!$A$2:$E$5075,3)</f>
        <v>127</v>
      </c>
      <c r="R2936" s="4">
        <f t="shared" si="900"/>
        <v>32283000</v>
      </c>
      <c r="S2936" s="16">
        <f t="shared" si="901"/>
        <v>3.0976055509091471E-4</v>
      </c>
      <c r="T2936" s="4">
        <f t="shared" si="912"/>
        <v>4.3985998822909891E-2</v>
      </c>
      <c r="U2936" s="4">
        <f t="shared" si="913"/>
        <v>4.3985998822909898E-2</v>
      </c>
      <c r="V2936" s="6">
        <f t="shared" si="902"/>
        <v>0</v>
      </c>
      <c r="W2936" s="16" t="str">
        <f t="shared" si="903"/>
        <v/>
      </c>
      <c r="X2936" s="4" t="str">
        <f t="shared" si="914"/>
        <v/>
      </c>
      <c r="Y2936" s="4" t="str">
        <f t="shared" si="904"/>
        <v/>
      </c>
      <c r="Z2936" s="4">
        <f t="shared" si="905"/>
        <v>4022000</v>
      </c>
      <c r="AA2936" s="16">
        <f t="shared" si="906"/>
        <v>2.4863252113376429E-3</v>
      </c>
      <c r="AB2936" s="15">
        <f t="shared" si="915"/>
        <v>0.35305818000994527</v>
      </c>
      <c r="AC2936" s="15">
        <f t="shared" si="916"/>
        <v>0.35305818000994538</v>
      </c>
      <c r="AD2936" s="4">
        <v>165143</v>
      </c>
      <c r="AE2936" s="26">
        <v>2510.34</v>
      </c>
      <c r="AF2936" s="26">
        <v>2510.34</v>
      </c>
      <c r="AG2936" s="4">
        <f t="shared" si="917"/>
        <v>2184000</v>
      </c>
      <c r="AH2936" s="16">
        <f t="shared" si="907"/>
        <v>4.578754578754579E-3</v>
      </c>
      <c r="AI2936" s="15">
        <f t="shared" si="908"/>
        <v>0.6501831501831502</v>
      </c>
      <c r="AJ2936" s="15">
        <f t="shared" si="909"/>
        <v>0.65018315018315032</v>
      </c>
      <c r="AK2936" s="4">
        <f t="shared" si="910"/>
        <v>16319000</v>
      </c>
      <c r="AL2936" s="27">
        <f t="shared" si="911"/>
        <v>6.1278264599546543E-4</v>
      </c>
      <c r="AM2936" s="15">
        <f t="shared" si="918"/>
        <v>8.7015135731356094E-2</v>
      </c>
      <c r="AN2936" s="15">
        <f t="shared" si="919"/>
        <v>2.6953856745456156E-5</v>
      </c>
    </row>
    <row r="2937" spans="1:40" x14ac:dyDescent="0.2">
      <c r="A2937" s="4" t="s">
        <v>4628</v>
      </c>
      <c r="B2937" s="3" t="s">
        <v>15</v>
      </c>
      <c r="C2937" s="6">
        <v>165143</v>
      </c>
      <c r="D2937" s="3" t="s">
        <v>677</v>
      </c>
      <c r="E2937" s="6">
        <v>165145</v>
      </c>
      <c r="F2937" s="3" t="s">
        <v>3749</v>
      </c>
      <c r="G2937" s="8">
        <v>7000</v>
      </c>
      <c r="H2937" s="6">
        <v>142</v>
      </c>
      <c r="I2937" s="6">
        <v>163132</v>
      </c>
      <c r="J2937" s="13">
        <v>45199</v>
      </c>
      <c r="K2937" s="9">
        <v>7000</v>
      </c>
      <c r="L2937" s="4" t="s">
        <v>4628</v>
      </c>
      <c r="M2937" s="4" t="s">
        <v>4632</v>
      </c>
      <c r="N2937" s="4">
        <f>VLOOKUP(I2937,BaseModelo!$A$2:$E$5075,5)</f>
        <v>10</v>
      </c>
      <c r="P2937" s="15">
        <v>142.00000000000003</v>
      </c>
      <c r="Q2937" s="4">
        <f>VLOOKUP(I2937,BaseModelo!$A$2:$E$5075,3)</f>
        <v>0</v>
      </c>
      <c r="R2937" s="4">
        <f t="shared" si="900"/>
        <v>32283000</v>
      </c>
      <c r="S2937" s="16">
        <f t="shared" si="901"/>
        <v>2.168323885636403E-4</v>
      </c>
      <c r="T2937" s="4">
        <f t="shared" si="912"/>
        <v>3.0790199176036922E-2</v>
      </c>
      <c r="U2937" s="4">
        <f t="shared" si="913"/>
        <v>3.0790199176036929E-2</v>
      </c>
      <c r="V2937" s="6">
        <f t="shared" si="902"/>
        <v>0</v>
      </c>
      <c r="W2937" s="16" t="str">
        <f t="shared" si="903"/>
        <v/>
      </c>
      <c r="X2937" s="4" t="str">
        <f t="shared" si="914"/>
        <v/>
      </c>
      <c r="Y2937" s="4" t="str">
        <f t="shared" si="904"/>
        <v/>
      </c>
      <c r="Z2937" s="4">
        <f t="shared" si="905"/>
        <v>4121000</v>
      </c>
      <c r="AA2937" s="16">
        <f t="shared" si="906"/>
        <v>1.6986168405726766E-3</v>
      </c>
      <c r="AB2937" s="15">
        <f t="shared" si="915"/>
        <v>0.24120359136132008</v>
      </c>
      <c r="AC2937" s="15">
        <f t="shared" si="916"/>
        <v>0.24120359136132014</v>
      </c>
      <c r="AD2937" s="4">
        <v>165143</v>
      </c>
      <c r="AE2937" s="26">
        <v>1758.65</v>
      </c>
      <c r="AF2937" s="26">
        <v>1758.65</v>
      </c>
      <c r="AG2937" s="4">
        <f t="shared" si="917"/>
        <v>1846000</v>
      </c>
      <c r="AH2937" s="16">
        <f t="shared" si="907"/>
        <v>3.791982665222102E-3</v>
      </c>
      <c r="AI2937" s="15">
        <f t="shared" si="908"/>
        <v>0.53846153846153844</v>
      </c>
      <c r="AJ2937" s="15">
        <f t="shared" si="909"/>
        <v>0.53846153846153855</v>
      </c>
      <c r="AK2937" s="4">
        <f t="shared" si="910"/>
        <v>16319000</v>
      </c>
      <c r="AL2937" s="27">
        <f t="shared" si="911"/>
        <v>4.289478521968258E-4</v>
      </c>
      <c r="AM2937" s="15">
        <f t="shared" si="918"/>
        <v>6.0910595011949266E-2</v>
      </c>
      <c r="AN2937" s="15">
        <f t="shared" si="919"/>
        <v>1.3207389805273516E-5</v>
      </c>
    </row>
    <row r="2938" spans="1:40" x14ac:dyDescent="0.2">
      <c r="A2938" s="4" t="s">
        <v>4628</v>
      </c>
      <c r="B2938" s="3" t="s">
        <v>15</v>
      </c>
      <c r="C2938" s="6">
        <v>165143</v>
      </c>
      <c r="D2938" s="3" t="s">
        <v>677</v>
      </c>
      <c r="E2938" s="6">
        <v>165146</v>
      </c>
      <c r="F2938" s="3" t="s">
        <v>3750</v>
      </c>
      <c r="G2938" s="8">
        <v>10000</v>
      </c>
      <c r="H2938" s="6">
        <v>142</v>
      </c>
      <c r="I2938" s="6">
        <v>163438</v>
      </c>
      <c r="J2938" s="13">
        <v>45199</v>
      </c>
      <c r="K2938" s="9">
        <v>10000</v>
      </c>
      <c r="L2938" s="4" t="s">
        <v>4628</v>
      </c>
      <c r="M2938" s="4" t="s">
        <v>4632</v>
      </c>
      <c r="N2938" s="4">
        <f>VLOOKUP(I2938,BaseModelo!$A$2:$E$5075,5)</f>
        <v>6</v>
      </c>
      <c r="P2938" s="15">
        <v>142.00000000000003</v>
      </c>
      <c r="Q2938" s="4">
        <f>VLOOKUP(I2938,BaseModelo!$A$2:$E$5075,3)</f>
        <v>115</v>
      </c>
      <c r="R2938" s="4">
        <f t="shared" si="900"/>
        <v>32283000</v>
      </c>
      <c r="S2938" s="16">
        <f t="shared" si="901"/>
        <v>3.0976055509091471E-4</v>
      </c>
      <c r="T2938" s="4">
        <f t="shared" si="912"/>
        <v>4.3985998822909891E-2</v>
      </c>
      <c r="U2938" s="4">
        <f t="shared" si="913"/>
        <v>4.3985998822909898E-2</v>
      </c>
      <c r="V2938" s="6">
        <f t="shared" si="902"/>
        <v>0</v>
      </c>
      <c r="W2938" s="16" t="str">
        <f t="shared" si="903"/>
        <v/>
      </c>
      <c r="X2938" s="4" t="str">
        <f t="shared" si="914"/>
        <v/>
      </c>
      <c r="Y2938" s="4" t="str">
        <f t="shared" si="904"/>
        <v/>
      </c>
      <c r="Z2938" s="4">
        <f t="shared" si="905"/>
        <v>4853000</v>
      </c>
      <c r="AA2938" s="16">
        <f t="shared" si="906"/>
        <v>2.0605810838656502E-3</v>
      </c>
      <c r="AB2938" s="15">
        <f t="shared" si="915"/>
        <v>0.29260251390892233</v>
      </c>
      <c r="AC2938" s="15">
        <f t="shared" si="916"/>
        <v>0.29260251390892239</v>
      </c>
      <c r="AD2938" s="4">
        <v>165143</v>
      </c>
      <c r="AE2938" s="26">
        <v>2510.34</v>
      </c>
      <c r="AF2938" s="26">
        <v>2510.34</v>
      </c>
      <c r="AG2938" s="4">
        <f t="shared" si="917"/>
        <v>2735000</v>
      </c>
      <c r="AH2938" s="16">
        <f t="shared" si="907"/>
        <v>3.6563071297989031E-3</v>
      </c>
      <c r="AI2938" s="15">
        <f t="shared" si="908"/>
        <v>0.51919561243144419</v>
      </c>
      <c r="AJ2938" s="15">
        <f t="shared" si="909"/>
        <v>0.5191956124314443</v>
      </c>
      <c r="AK2938" s="4">
        <f t="shared" si="910"/>
        <v>16319000</v>
      </c>
      <c r="AL2938" s="27">
        <f t="shared" si="911"/>
        <v>6.1278264599546543E-4</v>
      </c>
      <c r="AM2938" s="15">
        <f t="shared" si="918"/>
        <v>8.7015135731356094E-2</v>
      </c>
      <c r="AN2938" s="15">
        <f t="shared" si="919"/>
        <v>2.6953856745456156E-5</v>
      </c>
    </row>
    <row r="2939" spans="1:40" x14ac:dyDescent="0.2">
      <c r="A2939" s="4" t="s">
        <v>4628</v>
      </c>
      <c r="B2939" s="3" t="s">
        <v>15</v>
      </c>
      <c r="C2939" s="6">
        <v>165143</v>
      </c>
      <c r="D2939" s="3" t="s">
        <v>677</v>
      </c>
      <c r="E2939" s="6">
        <v>165147</v>
      </c>
      <c r="F2939" s="3" t="s">
        <v>3751</v>
      </c>
      <c r="G2939" s="8">
        <v>7000</v>
      </c>
      <c r="H2939" s="6">
        <v>142</v>
      </c>
      <c r="I2939" s="6">
        <v>163450</v>
      </c>
      <c r="J2939" s="13">
        <v>45199</v>
      </c>
      <c r="K2939" s="9">
        <v>7000</v>
      </c>
      <c r="L2939" s="4" t="s">
        <v>4628</v>
      </c>
      <c r="M2939" s="4" t="s">
        <v>4632</v>
      </c>
      <c r="N2939" s="4">
        <f>VLOOKUP(I2939,BaseModelo!$A$2:$E$5075,5)</f>
        <v>10</v>
      </c>
      <c r="P2939" s="15">
        <v>142.00000000000003</v>
      </c>
      <c r="Q2939" s="4">
        <f>VLOOKUP(I2939,BaseModelo!$A$2:$E$5075,3)</f>
        <v>0</v>
      </c>
      <c r="R2939" s="4">
        <f t="shared" si="900"/>
        <v>32283000</v>
      </c>
      <c r="S2939" s="16">
        <f t="shared" si="901"/>
        <v>2.168323885636403E-4</v>
      </c>
      <c r="T2939" s="4">
        <f t="shared" si="912"/>
        <v>3.0790199176036922E-2</v>
      </c>
      <c r="U2939" s="4">
        <f t="shared" si="913"/>
        <v>3.0790199176036929E-2</v>
      </c>
      <c r="V2939" s="6">
        <f t="shared" si="902"/>
        <v>0</v>
      </c>
      <c r="W2939" s="16" t="str">
        <f t="shared" si="903"/>
        <v/>
      </c>
      <c r="X2939" s="4" t="str">
        <f t="shared" si="914"/>
        <v/>
      </c>
      <c r="Y2939" s="4" t="str">
        <f t="shared" si="904"/>
        <v/>
      </c>
      <c r="Z2939" s="4">
        <f t="shared" si="905"/>
        <v>4121000</v>
      </c>
      <c r="AA2939" s="16">
        <f t="shared" si="906"/>
        <v>1.6986168405726766E-3</v>
      </c>
      <c r="AB2939" s="15">
        <f t="shared" si="915"/>
        <v>0.24120359136132008</v>
      </c>
      <c r="AC2939" s="15">
        <f t="shared" si="916"/>
        <v>0.24120359136132014</v>
      </c>
      <c r="AD2939" s="4">
        <v>165143</v>
      </c>
      <c r="AE2939" s="26">
        <v>1758.65</v>
      </c>
      <c r="AF2939" s="26">
        <v>1758.65</v>
      </c>
      <c r="AG2939" s="4">
        <f t="shared" si="917"/>
        <v>1846000</v>
      </c>
      <c r="AH2939" s="16">
        <f t="shared" si="907"/>
        <v>3.791982665222102E-3</v>
      </c>
      <c r="AI2939" s="15">
        <f t="shared" si="908"/>
        <v>0.53846153846153844</v>
      </c>
      <c r="AJ2939" s="15">
        <f t="shared" si="909"/>
        <v>0.53846153846153855</v>
      </c>
      <c r="AK2939" s="4">
        <f t="shared" si="910"/>
        <v>16319000</v>
      </c>
      <c r="AL2939" s="27">
        <f t="shared" si="911"/>
        <v>4.289478521968258E-4</v>
      </c>
      <c r="AM2939" s="15">
        <f t="shared" si="918"/>
        <v>6.0910595011949266E-2</v>
      </c>
      <c r="AN2939" s="15">
        <f t="shared" si="919"/>
        <v>1.3207389805273516E-5</v>
      </c>
    </row>
    <row r="2940" spans="1:40" x14ac:dyDescent="0.2">
      <c r="A2940" s="4" t="s">
        <v>4628</v>
      </c>
      <c r="B2940" s="3" t="s">
        <v>15</v>
      </c>
      <c r="C2940" s="6">
        <v>165143</v>
      </c>
      <c r="D2940" s="3" t="s">
        <v>677</v>
      </c>
      <c r="E2940" s="6">
        <v>165148</v>
      </c>
      <c r="F2940" s="3" t="s">
        <v>3752</v>
      </c>
      <c r="G2940" s="8">
        <v>10000</v>
      </c>
      <c r="H2940" s="6">
        <v>142</v>
      </c>
      <c r="I2940" s="6">
        <v>163907</v>
      </c>
      <c r="J2940" s="13">
        <v>45199</v>
      </c>
      <c r="K2940" s="9">
        <v>10000</v>
      </c>
      <c r="L2940" s="4" t="s">
        <v>4628</v>
      </c>
      <c r="M2940" s="4" t="s">
        <v>4632</v>
      </c>
      <c r="N2940" s="4">
        <f>VLOOKUP(I2940,BaseModelo!$A$2:$E$5075,5)</f>
        <v>8</v>
      </c>
      <c r="P2940" s="15">
        <v>142.00000000000003</v>
      </c>
      <c r="Q2940" s="4">
        <f>VLOOKUP(I2940,BaseModelo!$A$2:$E$5075,3)</f>
        <v>132</v>
      </c>
      <c r="R2940" s="4">
        <f t="shared" si="900"/>
        <v>32283000</v>
      </c>
      <c r="S2940" s="16">
        <f t="shared" si="901"/>
        <v>3.0976055509091471E-4</v>
      </c>
      <c r="T2940" s="4">
        <f t="shared" si="912"/>
        <v>4.3985998822909891E-2</v>
      </c>
      <c r="U2940" s="4">
        <f t="shared" si="913"/>
        <v>4.3985998822909898E-2</v>
      </c>
      <c r="V2940" s="6">
        <f t="shared" si="902"/>
        <v>0</v>
      </c>
      <c r="W2940" s="16" t="str">
        <f t="shared" si="903"/>
        <v/>
      </c>
      <c r="X2940" s="4" t="str">
        <f t="shared" si="914"/>
        <v/>
      </c>
      <c r="Y2940" s="4" t="str">
        <f t="shared" si="904"/>
        <v/>
      </c>
      <c r="Z2940" s="4">
        <f t="shared" si="905"/>
        <v>5836000</v>
      </c>
      <c r="AA2940" s="16">
        <f t="shared" si="906"/>
        <v>1.7135023989033585E-3</v>
      </c>
      <c r="AB2940" s="15">
        <f t="shared" si="915"/>
        <v>0.2433173406442769</v>
      </c>
      <c r="AC2940" s="15">
        <f t="shared" si="916"/>
        <v>0.24331734064427696</v>
      </c>
      <c r="AD2940" s="4">
        <v>165143</v>
      </c>
      <c r="AE2940" s="26">
        <v>2510.34</v>
      </c>
      <c r="AF2940" s="26">
        <v>2510.34</v>
      </c>
      <c r="AG2940" s="4">
        <f t="shared" si="917"/>
        <v>3421000</v>
      </c>
      <c r="AH2940" s="16">
        <f t="shared" si="907"/>
        <v>2.9231218941829875E-3</v>
      </c>
      <c r="AI2940" s="15">
        <f t="shared" si="908"/>
        <v>0.41508330897398421</v>
      </c>
      <c r="AJ2940" s="15">
        <f t="shared" si="909"/>
        <v>0.41508330897398432</v>
      </c>
      <c r="AK2940" s="4">
        <f t="shared" si="910"/>
        <v>16319000</v>
      </c>
      <c r="AL2940" s="27">
        <f t="shared" si="911"/>
        <v>6.1278264599546543E-4</v>
      </c>
      <c r="AM2940" s="15">
        <f t="shared" si="918"/>
        <v>8.7015135731356094E-2</v>
      </c>
      <c r="AN2940" s="15">
        <f t="shared" si="919"/>
        <v>2.6953856745456156E-5</v>
      </c>
    </row>
    <row r="2941" spans="1:40" x14ac:dyDescent="0.2">
      <c r="A2941" s="4" t="s">
        <v>4627</v>
      </c>
      <c r="B2941" s="2" t="s">
        <v>7</v>
      </c>
      <c r="C2941" s="5">
        <v>165228</v>
      </c>
      <c r="D2941" s="2" t="s">
        <v>679</v>
      </c>
      <c r="E2941" s="5">
        <v>165229</v>
      </c>
      <c r="F2941" s="2" t="s">
        <v>3748</v>
      </c>
      <c r="G2941" s="7">
        <v>5000</v>
      </c>
      <c r="H2941" s="5">
        <v>147</v>
      </c>
      <c r="I2941" s="6">
        <v>165052</v>
      </c>
      <c r="J2941" s="13">
        <v>45199</v>
      </c>
      <c r="K2941" s="9">
        <v>5000</v>
      </c>
      <c r="L2941" s="4" t="s">
        <v>4627</v>
      </c>
      <c r="M2941" s="4" t="s">
        <v>4632</v>
      </c>
      <c r="N2941" s="4">
        <f>VLOOKUP(I2941,BaseModelo!$A$2:$E$5075,5)</f>
        <v>7</v>
      </c>
      <c r="P2941" s="15">
        <v>147</v>
      </c>
      <c r="Q2941" s="4">
        <f>VLOOKUP(I2941,BaseModelo!$A$2:$E$5075,3)</f>
        <v>127</v>
      </c>
      <c r="R2941" s="4">
        <f t="shared" si="900"/>
        <v>32283000</v>
      </c>
      <c r="S2941" s="16">
        <f t="shared" si="901"/>
        <v>1.5488027754545735E-4</v>
      </c>
      <c r="T2941" s="4">
        <f t="shared" si="912"/>
        <v>2.2767400799182231E-2</v>
      </c>
      <c r="U2941" s="4">
        <f t="shared" si="913"/>
        <v>2.2767400799182231E-2</v>
      </c>
      <c r="V2941" s="6">
        <f t="shared" si="902"/>
        <v>0</v>
      </c>
      <c r="W2941" s="16" t="str">
        <f t="shared" si="903"/>
        <v/>
      </c>
      <c r="X2941" s="4" t="str">
        <f t="shared" si="914"/>
        <v/>
      </c>
      <c r="Y2941" s="4" t="str">
        <f t="shared" si="904"/>
        <v/>
      </c>
      <c r="Z2941" s="4">
        <f t="shared" si="905"/>
        <v>4022000</v>
      </c>
      <c r="AA2941" s="16">
        <f t="shared" si="906"/>
        <v>1.2431626056688214E-3</v>
      </c>
      <c r="AB2941" s="15">
        <f t="shared" si="915"/>
        <v>0.18274490303331675</v>
      </c>
      <c r="AC2941" s="15">
        <f t="shared" si="916"/>
        <v>0.18274490303331675</v>
      </c>
      <c r="AD2941" s="4">
        <v>165228</v>
      </c>
      <c r="AE2941" s="26">
        <v>1303.3399999999999</v>
      </c>
      <c r="AF2941" s="26">
        <v>1303.3399999999999</v>
      </c>
      <c r="AG2941" s="4">
        <f t="shared" si="917"/>
        <v>1778000</v>
      </c>
      <c r="AH2941" s="16">
        <f t="shared" si="907"/>
        <v>2.8121484814398199E-3</v>
      </c>
      <c r="AI2941" s="15">
        <f t="shared" si="908"/>
        <v>0.41338582677165353</v>
      </c>
      <c r="AJ2941" s="15">
        <f t="shared" si="909"/>
        <v>0.41338582677165353</v>
      </c>
      <c r="AK2941" s="4">
        <f t="shared" si="910"/>
        <v>15073000</v>
      </c>
      <c r="AL2941" s="27">
        <f t="shared" si="911"/>
        <v>3.3171896769057253E-4</v>
      </c>
      <c r="AM2941" s="15">
        <f t="shared" si="918"/>
        <v>4.8762688250514163E-2</v>
      </c>
      <c r="AN2941" s="15">
        <f t="shared" si="919"/>
        <v>7.5523786901022457E-6</v>
      </c>
    </row>
    <row r="2942" spans="1:40" x14ac:dyDescent="0.2">
      <c r="A2942" s="4" t="s">
        <v>4627</v>
      </c>
      <c r="B2942" s="3" t="s">
        <v>7</v>
      </c>
      <c r="C2942" s="6">
        <v>165228</v>
      </c>
      <c r="D2942" s="3" t="s">
        <v>679</v>
      </c>
      <c r="E2942" s="6">
        <v>165230</v>
      </c>
      <c r="F2942" s="3" t="s">
        <v>3760</v>
      </c>
      <c r="G2942" s="8">
        <v>7000</v>
      </c>
      <c r="H2942" s="6">
        <v>142</v>
      </c>
      <c r="I2942" s="6">
        <v>164919</v>
      </c>
      <c r="J2942" s="13">
        <v>45199</v>
      </c>
      <c r="K2942" s="9">
        <v>7000</v>
      </c>
      <c r="L2942" s="4" t="s">
        <v>4627</v>
      </c>
      <c r="M2942" s="4" t="s">
        <v>4632</v>
      </c>
      <c r="N2942" s="4">
        <f>VLOOKUP(I2942,BaseModelo!$A$2:$E$5075,5)</f>
        <v>6</v>
      </c>
      <c r="P2942" s="15">
        <v>142.00000000000003</v>
      </c>
      <c r="Q2942" s="4">
        <f>VLOOKUP(I2942,BaseModelo!$A$2:$E$5075,3)</f>
        <v>115</v>
      </c>
      <c r="R2942" s="4">
        <f t="shared" si="900"/>
        <v>32283000</v>
      </c>
      <c r="S2942" s="16">
        <f t="shared" si="901"/>
        <v>2.168323885636403E-4</v>
      </c>
      <c r="T2942" s="4">
        <f t="shared" si="912"/>
        <v>3.0790199176036922E-2</v>
      </c>
      <c r="U2942" s="4">
        <f t="shared" si="913"/>
        <v>3.0790199176036929E-2</v>
      </c>
      <c r="V2942" s="6">
        <f t="shared" si="902"/>
        <v>0</v>
      </c>
      <c r="W2942" s="16" t="str">
        <f t="shared" si="903"/>
        <v/>
      </c>
      <c r="X2942" s="4" t="str">
        <f t="shared" si="914"/>
        <v/>
      </c>
      <c r="Y2942" s="4" t="str">
        <f t="shared" si="904"/>
        <v/>
      </c>
      <c r="Z2942" s="4">
        <f t="shared" si="905"/>
        <v>4853000</v>
      </c>
      <c r="AA2942" s="16">
        <f t="shared" si="906"/>
        <v>1.4424067587059551E-3</v>
      </c>
      <c r="AB2942" s="15">
        <f t="shared" si="915"/>
        <v>0.20482175973624561</v>
      </c>
      <c r="AC2942" s="15">
        <f t="shared" si="916"/>
        <v>0.20482175973624567</v>
      </c>
      <c r="AD2942" s="4">
        <v>165228</v>
      </c>
      <c r="AE2942" s="26">
        <v>1758.65</v>
      </c>
      <c r="AF2942" s="26">
        <v>1758.65</v>
      </c>
      <c r="AG2942" s="4">
        <f t="shared" si="917"/>
        <v>1993000</v>
      </c>
      <c r="AH2942" s="16">
        <f t="shared" si="907"/>
        <v>3.5122930255895636E-3</v>
      </c>
      <c r="AI2942" s="15">
        <f t="shared" si="908"/>
        <v>0.498745609633718</v>
      </c>
      <c r="AJ2942" s="15">
        <f t="shared" si="909"/>
        <v>0.49874560963371811</v>
      </c>
      <c r="AK2942" s="4">
        <f t="shared" si="910"/>
        <v>15073000</v>
      </c>
      <c r="AL2942" s="27">
        <f t="shared" si="911"/>
        <v>4.6440655476680156E-4</v>
      </c>
      <c r="AM2942" s="15">
        <f t="shared" si="918"/>
        <v>6.5945730776885828E-2</v>
      </c>
      <c r="AN2942" s="15">
        <f t="shared" si="919"/>
        <v>1.4299170319926922E-5</v>
      </c>
    </row>
    <row r="2943" spans="1:40" x14ac:dyDescent="0.2">
      <c r="A2943" s="4" t="s">
        <v>4627</v>
      </c>
      <c r="B2943" s="3" t="s">
        <v>7</v>
      </c>
      <c r="C2943" s="6">
        <v>165228</v>
      </c>
      <c r="D2943" s="3" t="s">
        <v>679</v>
      </c>
      <c r="E2943" s="6">
        <v>165231</v>
      </c>
      <c r="F2943" s="3" t="s">
        <v>3761</v>
      </c>
      <c r="G2943" s="8">
        <v>6000</v>
      </c>
      <c r="H2943" s="6">
        <v>142</v>
      </c>
      <c r="I2943" s="6">
        <v>164914</v>
      </c>
      <c r="J2943" s="13">
        <v>45199</v>
      </c>
      <c r="K2943" s="9">
        <v>6000</v>
      </c>
      <c r="L2943" s="4" t="s">
        <v>4627</v>
      </c>
      <c r="M2943" s="4" t="s">
        <v>4632</v>
      </c>
      <c r="N2943" s="4">
        <f>VLOOKUP(I2943,BaseModelo!$A$2:$E$5075,5)</f>
        <v>10</v>
      </c>
      <c r="P2943" s="15">
        <v>142.00000000000003</v>
      </c>
      <c r="Q2943" s="4">
        <f>VLOOKUP(I2943,BaseModelo!$A$2:$E$5075,3)</f>
        <v>0</v>
      </c>
      <c r="R2943" s="4">
        <f t="shared" si="900"/>
        <v>32283000</v>
      </c>
      <c r="S2943" s="16">
        <f t="shared" si="901"/>
        <v>1.8585633305454884E-4</v>
      </c>
      <c r="T2943" s="4">
        <f t="shared" si="912"/>
        <v>2.6391599293745936E-2</v>
      </c>
      <c r="U2943" s="4">
        <f t="shared" si="913"/>
        <v>2.6391599293745942E-2</v>
      </c>
      <c r="V2943" s="6">
        <f t="shared" si="902"/>
        <v>0</v>
      </c>
      <c r="W2943" s="16" t="str">
        <f t="shared" si="903"/>
        <v/>
      </c>
      <c r="X2943" s="4" t="str">
        <f t="shared" si="914"/>
        <v/>
      </c>
      <c r="Y2943" s="4" t="str">
        <f t="shared" si="904"/>
        <v/>
      </c>
      <c r="Z2943" s="4">
        <f t="shared" si="905"/>
        <v>4121000</v>
      </c>
      <c r="AA2943" s="16">
        <f t="shared" si="906"/>
        <v>1.4559572919194371E-3</v>
      </c>
      <c r="AB2943" s="15">
        <f t="shared" si="915"/>
        <v>0.20674593545256006</v>
      </c>
      <c r="AC2943" s="15">
        <f t="shared" si="916"/>
        <v>0.20674593545256012</v>
      </c>
      <c r="AD2943" s="4">
        <v>165228</v>
      </c>
      <c r="AE2943" s="26">
        <v>1503.37</v>
      </c>
      <c r="AF2943" s="26">
        <v>1503.37</v>
      </c>
      <c r="AG2943" s="4">
        <f t="shared" si="917"/>
        <v>2105000</v>
      </c>
      <c r="AH2943" s="16">
        <f t="shared" si="907"/>
        <v>2.8503562945368173E-3</v>
      </c>
      <c r="AI2943" s="15">
        <f t="shared" si="908"/>
        <v>0.40475059382422807</v>
      </c>
      <c r="AJ2943" s="15">
        <f t="shared" si="909"/>
        <v>0.40475059382422812</v>
      </c>
      <c r="AK2943" s="4">
        <f t="shared" si="910"/>
        <v>15073000</v>
      </c>
      <c r="AL2943" s="27">
        <f t="shared" si="911"/>
        <v>3.9806276122868704E-4</v>
      </c>
      <c r="AM2943" s="15">
        <f t="shared" si="918"/>
        <v>5.6524912094473558E-2</v>
      </c>
      <c r="AN2943" s="15">
        <f t="shared" si="919"/>
        <v>1.0505512888109577E-5</v>
      </c>
    </row>
    <row r="2944" spans="1:40" x14ac:dyDescent="0.2">
      <c r="A2944" s="4" t="s">
        <v>4627</v>
      </c>
      <c r="B2944" s="3" t="s">
        <v>7</v>
      </c>
      <c r="C2944" s="6">
        <v>165228</v>
      </c>
      <c r="D2944" s="3" t="s">
        <v>679</v>
      </c>
      <c r="E2944" s="6">
        <v>165232</v>
      </c>
      <c r="F2944" s="3" t="s">
        <v>3762</v>
      </c>
      <c r="G2944" s="8">
        <v>10000</v>
      </c>
      <c r="H2944" s="6">
        <v>142</v>
      </c>
      <c r="I2944" s="6">
        <v>164931</v>
      </c>
      <c r="J2944" s="13">
        <v>45199</v>
      </c>
      <c r="K2944" s="9">
        <v>10000</v>
      </c>
      <c r="L2944" s="4" t="s">
        <v>4627</v>
      </c>
      <c r="M2944" s="4" t="s">
        <v>4632</v>
      </c>
      <c r="N2944" s="4">
        <f>VLOOKUP(I2944,BaseModelo!$A$2:$E$5075,5)</f>
        <v>5</v>
      </c>
      <c r="P2944" s="15">
        <v>142.00000000000003</v>
      </c>
      <c r="Q2944" s="4">
        <f>VLOOKUP(I2944,BaseModelo!$A$2:$E$5075,3)</f>
        <v>110</v>
      </c>
      <c r="R2944" s="4">
        <f t="shared" si="900"/>
        <v>32283000</v>
      </c>
      <c r="S2944" s="16">
        <f t="shared" si="901"/>
        <v>3.0976055509091471E-4</v>
      </c>
      <c r="T2944" s="4">
        <f t="shared" si="912"/>
        <v>4.3985998822909891E-2</v>
      </c>
      <c r="U2944" s="4">
        <f t="shared" si="913"/>
        <v>4.3985998822909898E-2</v>
      </c>
      <c r="V2944" s="6">
        <f t="shared" si="902"/>
        <v>0</v>
      </c>
      <c r="W2944" s="16" t="str">
        <f t="shared" si="903"/>
        <v/>
      </c>
      <c r="X2944" s="4" t="str">
        <f t="shared" si="914"/>
        <v/>
      </c>
      <c r="Y2944" s="4" t="str">
        <f t="shared" si="904"/>
        <v/>
      </c>
      <c r="Z2944" s="4">
        <f t="shared" si="905"/>
        <v>4058000</v>
      </c>
      <c r="AA2944" s="16">
        <f t="shared" si="906"/>
        <v>2.4642681123706258E-3</v>
      </c>
      <c r="AB2944" s="15">
        <f t="shared" si="915"/>
        <v>0.34992607195662884</v>
      </c>
      <c r="AC2944" s="15">
        <f t="shared" si="916"/>
        <v>0.34992607195662895</v>
      </c>
      <c r="AD2944" s="4">
        <v>165228</v>
      </c>
      <c r="AE2944" s="26">
        <v>2510.34</v>
      </c>
      <c r="AF2944" s="26">
        <v>2510.34</v>
      </c>
      <c r="AG2944" s="4">
        <f t="shared" si="917"/>
        <v>1768000</v>
      </c>
      <c r="AH2944" s="16">
        <f t="shared" si="907"/>
        <v>5.6561085972850677E-3</v>
      </c>
      <c r="AI2944" s="15">
        <f t="shared" si="908"/>
        <v>0.80316742081447967</v>
      </c>
      <c r="AJ2944" s="15">
        <f t="shared" si="909"/>
        <v>0.80316742081447978</v>
      </c>
      <c r="AK2944" s="4">
        <f t="shared" si="910"/>
        <v>15073000</v>
      </c>
      <c r="AL2944" s="27">
        <f t="shared" si="911"/>
        <v>6.6343793538114506E-4</v>
      </c>
      <c r="AM2944" s="15">
        <f t="shared" si="918"/>
        <v>9.4208186824122603E-2</v>
      </c>
      <c r="AN2944" s="15">
        <f t="shared" si="919"/>
        <v>2.918198024474882E-5</v>
      </c>
    </row>
    <row r="2945" spans="1:40" x14ac:dyDescent="0.2">
      <c r="A2945" s="4" t="s">
        <v>4627</v>
      </c>
      <c r="B2945" s="3" t="s">
        <v>7</v>
      </c>
      <c r="C2945" s="6">
        <v>165228</v>
      </c>
      <c r="D2945" s="3" t="s">
        <v>679</v>
      </c>
      <c r="E2945" s="6">
        <v>165233</v>
      </c>
      <c r="F2945" s="3" t="s">
        <v>3763</v>
      </c>
      <c r="G2945" s="8">
        <v>10000</v>
      </c>
      <c r="H2945" s="6">
        <v>142</v>
      </c>
      <c r="I2945" s="6">
        <v>164921</v>
      </c>
      <c r="J2945" s="13">
        <v>45199</v>
      </c>
      <c r="K2945" s="9">
        <v>10000</v>
      </c>
      <c r="L2945" s="4" t="s">
        <v>4627</v>
      </c>
      <c r="M2945" s="4" t="s">
        <v>4632</v>
      </c>
      <c r="N2945" s="4">
        <f>VLOOKUP(I2945,BaseModelo!$A$2:$E$5075,5)</f>
        <v>10</v>
      </c>
      <c r="P2945" s="15">
        <v>142.00000000000003</v>
      </c>
      <c r="Q2945" s="4">
        <f>VLOOKUP(I2945,BaseModelo!$A$2:$E$5075,3)</f>
        <v>0</v>
      </c>
      <c r="R2945" s="4">
        <f t="shared" si="900"/>
        <v>32283000</v>
      </c>
      <c r="S2945" s="16">
        <f t="shared" si="901"/>
        <v>3.0976055509091471E-4</v>
      </c>
      <c r="T2945" s="4">
        <f t="shared" si="912"/>
        <v>4.3985998822909891E-2</v>
      </c>
      <c r="U2945" s="4">
        <f t="shared" si="913"/>
        <v>4.3985998822909898E-2</v>
      </c>
      <c r="V2945" s="6">
        <f t="shared" si="902"/>
        <v>0</v>
      </c>
      <c r="W2945" s="16" t="str">
        <f t="shared" si="903"/>
        <v/>
      </c>
      <c r="X2945" s="4" t="str">
        <f t="shared" si="914"/>
        <v/>
      </c>
      <c r="Y2945" s="4" t="str">
        <f t="shared" si="904"/>
        <v/>
      </c>
      <c r="Z2945" s="4">
        <f t="shared" si="905"/>
        <v>4121000</v>
      </c>
      <c r="AA2945" s="16">
        <f t="shared" si="906"/>
        <v>2.4265954865323952E-3</v>
      </c>
      <c r="AB2945" s="15">
        <f t="shared" si="915"/>
        <v>0.3445765590876001</v>
      </c>
      <c r="AC2945" s="15">
        <f t="shared" si="916"/>
        <v>0.34457655908760021</v>
      </c>
      <c r="AD2945" s="4">
        <v>165228</v>
      </c>
      <c r="AE2945" s="26">
        <v>2510.34</v>
      </c>
      <c r="AF2945" s="26">
        <v>2510.34</v>
      </c>
      <c r="AG2945" s="4">
        <f t="shared" si="917"/>
        <v>2105000</v>
      </c>
      <c r="AH2945" s="16">
        <f t="shared" si="907"/>
        <v>4.7505938242280287E-3</v>
      </c>
      <c r="AI2945" s="15">
        <f t="shared" si="908"/>
        <v>0.67458432304038007</v>
      </c>
      <c r="AJ2945" s="15">
        <f t="shared" si="909"/>
        <v>0.67458432304038018</v>
      </c>
      <c r="AK2945" s="4">
        <f t="shared" si="910"/>
        <v>15073000</v>
      </c>
      <c r="AL2945" s="27">
        <f t="shared" si="911"/>
        <v>6.6343793538114506E-4</v>
      </c>
      <c r="AM2945" s="15">
        <f t="shared" si="918"/>
        <v>9.4208186824122603E-2</v>
      </c>
      <c r="AN2945" s="15">
        <f t="shared" si="919"/>
        <v>2.918198024474882E-5</v>
      </c>
    </row>
    <row r="2946" spans="1:40" x14ac:dyDescent="0.2">
      <c r="A2946" s="4" t="s">
        <v>4627</v>
      </c>
      <c r="B2946" s="2" t="s">
        <v>5</v>
      </c>
      <c r="C2946" s="5">
        <v>165251</v>
      </c>
      <c r="D2946" s="2" t="s">
        <v>681</v>
      </c>
      <c r="E2946" s="5">
        <v>165252</v>
      </c>
      <c r="F2946" s="2" t="s">
        <v>3765</v>
      </c>
      <c r="G2946" s="7">
        <v>10000</v>
      </c>
      <c r="H2946" s="5">
        <v>142</v>
      </c>
      <c r="I2946" s="6">
        <v>164911</v>
      </c>
      <c r="J2946" s="13">
        <v>45199</v>
      </c>
      <c r="K2946" s="9">
        <v>3502.2600057702275</v>
      </c>
      <c r="L2946" s="4" t="s">
        <v>4627</v>
      </c>
      <c r="M2946" s="4" t="s">
        <v>4632</v>
      </c>
      <c r="N2946" s="4">
        <f>VLOOKUP(I2946,BaseModelo!$A$2:$E$5075,5)</f>
        <v>5</v>
      </c>
      <c r="P2946" s="15">
        <v>142.00000000000003</v>
      </c>
      <c r="Q2946" s="4">
        <f>VLOOKUP(I2946,BaseModelo!$A$2:$E$5075,3)</f>
        <v>110</v>
      </c>
      <c r="R2946" s="4">
        <f t="shared" ref="R2946:R3009" si="920">SUMIFS($G:$G,$M:$M,M2946)</f>
        <v>32283000</v>
      </c>
      <c r="S2946" s="16">
        <f t="shared" ref="S2946:S3009" si="921">G2946/R2946</f>
        <v>3.0976055509091471E-4</v>
      </c>
      <c r="T2946" s="4">
        <f t="shared" si="912"/>
        <v>4.3985998822909891E-2</v>
      </c>
      <c r="U2946" s="4">
        <f t="shared" si="913"/>
        <v>4.3985998822909898E-2</v>
      </c>
      <c r="V2946" s="6">
        <f t="shared" ref="V2946:V3009" si="922">SUMIFS($G:$G,$O:$O,O2946)</f>
        <v>0</v>
      </c>
      <c r="W2946" s="16" t="str">
        <f t="shared" ref="W2946:W3009" si="923">IFERROR(G2946/V2946,"")</f>
        <v/>
      </c>
      <c r="X2946" s="4" t="str">
        <f t="shared" si="914"/>
        <v/>
      </c>
      <c r="Y2946" s="4" t="str">
        <f t="shared" ref="Y2946:Y3009" si="924">IFERROR(W2946*P2946,"")</f>
        <v/>
      </c>
      <c r="Z2946" s="4">
        <f t="shared" ref="Z2946:Z3009" si="925">SUMIFS($G:$G,$N:$N,N2946)</f>
        <v>4058000</v>
      </c>
      <c r="AA2946" s="16">
        <f t="shared" ref="AA2946:AA3009" si="926">IFERROR(G2946/Z2946,"")</f>
        <v>2.4642681123706258E-3</v>
      </c>
      <c r="AB2946" s="15">
        <f t="shared" si="915"/>
        <v>0.34992607195662884</v>
      </c>
      <c r="AC2946" s="15">
        <f t="shared" si="916"/>
        <v>0.34992607195662895</v>
      </c>
      <c r="AD2946" s="4">
        <v>165251</v>
      </c>
      <c r="AE2946" s="26">
        <v>2510.34</v>
      </c>
      <c r="AF2946" s="26">
        <v>1294.6660023847237</v>
      </c>
      <c r="AG2946" s="4">
        <f t="shared" si="917"/>
        <v>1768000</v>
      </c>
      <c r="AH2946" s="16">
        <f t="shared" ref="AH2946:AH3009" si="927">IFERROR($G2946/AG2946,"")</f>
        <v>5.6561085972850677E-3</v>
      </c>
      <c r="AI2946" s="15">
        <f t="shared" ref="AI2946:AI3009" si="928">IFERROR(AH2946*H2946,"")</f>
        <v>0.80316742081447967</v>
      </c>
      <c r="AJ2946" s="15">
        <f t="shared" ref="AJ2946:AJ3009" si="929">IFERROR(AH2946*P2946,"")</f>
        <v>0.80316742081447978</v>
      </c>
      <c r="AK2946" s="4">
        <f t="shared" ref="AK2946:AK3009" si="930">SUMIFS($G:$G,$A:$A,$A2946,$M:$M,$M2946)</f>
        <v>15073000</v>
      </c>
      <c r="AL2946" s="27">
        <f t="shared" ref="AL2946:AL3009" si="931">IFERROR($G2946/AK2946,"")</f>
        <v>6.6343793538114506E-4</v>
      </c>
      <c r="AM2946" s="15">
        <f t="shared" si="918"/>
        <v>9.4208186824122603E-2</v>
      </c>
      <c r="AN2946" s="15">
        <f t="shared" si="919"/>
        <v>2.918198024474882E-5</v>
      </c>
    </row>
    <row r="2947" spans="1:40" x14ac:dyDescent="0.2">
      <c r="A2947" s="4" t="s">
        <v>4627</v>
      </c>
      <c r="B2947" s="3" t="s">
        <v>5</v>
      </c>
      <c r="C2947" s="6">
        <v>165251</v>
      </c>
      <c r="D2947" s="3" t="s">
        <v>681</v>
      </c>
      <c r="E2947" s="6">
        <v>165253</v>
      </c>
      <c r="F2947" s="3" t="s">
        <v>3773</v>
      </c>
      <c r="G2947" s="8">
        <v>10000</v>
      </c>
      <c r="H2947" s="6">
        <v>142</v>
      </c>
      <c r="I2947" s="6">
        <v>164899</v>
      </c>
      <c r="J2947" s="13">
        <v>45199</v>
      </c>
      <c r="K2947" s="9">
        <v>3502.2600057702275</v>
      </c>
      <c r="L2947" s="4" t="s">
        <v>4627</v>
      </c>
      <c r="M2947" s="4" t="s">
        <v>4632</v>
      </c>
      <c r="N2947" s="4">
        <f>VLOOKUP(I2947,BaseModelo!$A$2:$E$5075,5)</f>
        <v>9</v>
      </c>
      <c r="P2947" s="15">
        <v>142.00000000000003</v>
      </c>
      <c r="Q2947" s="4">
        <f>VLOOKUP(I2947,BaseModelo!$A$2:$E$5075,3)</f>
        <v>147</v>
      </c>
      <c r="R2947" s="4">
        <f t="shared" si="920"/>
        <v>32283000</v>
      </c>
      <c r="S2947" s="16">
        <f t="shared" si="921"/>
        <v>3.0976055509091471E-4</v>
      </c>
      <c r="T2947" s="4">
        <f t="shared" ref="T2947:T3010" si="932">S2947*H2947</f>
        <v>4.3985998822909891E-2</v>
      </c>
      <c r="U2947" s="4">
        <f t="shared" ref="U2947:U3010" si="933">S2947*P2947</f>
        <v>4.3985998822909898E-2</v>
      </c>
      <c r="V2947" s="6">
        <f t="shared" si="922"/>
        <v>0</v>
      </c>
      <c r="W2947" s="16" t="str">
        <f t="shared" si="923"/>
        <v/>
      </c>
      <c r="X2947" s="4" t="str">
        <f t="shared" ref="X2947:X3010" si="934">IFERROR(W2947*H2947,"")</f>
        <v/>
      </c>
      <c r="Y2947" s="4" t="str">
        <f t="shared" si="924"/>
        <v/>
      </c>
      <c r="Z2947" s="4">
        <f t="shared" si="925"/>
        <v>5305000</v>
      </c>
      <c r="AA2947" s="16">
        <f t="shared" si="926"/>
        <v>1.885014137606032E-3</v>
      </c>
      <c r="AB2947" s="15">
        <f t="shared" ref="AB2947:AB3010" si="935">IFERROR(AA2947*H2947,"")</f>
        <v>0.26767200754005654</v>
      </c>
      <c r="AC2947" s="15">
        <f t="shared" ref="AC2947:AC3010" si="936">IFERROR(AA2947*P2947,"")</f>
        <v>0.2676720075400566</v>
      </c>
      <c r="AD2947" s="4">
        <v>165251</v>
      </c>
      <c r="AE2947" s="26">
        <v>2510.34</v>
      </c>
      <c r="AF2947" s="26">
        <v>1294.6660023847237</v>
      </c>
      <c r="AG2947" s="4">
        <f t="shared" ref="AG2947:AG3010" si="937">SUMIFS($G:$G,$N:$N,$N2947,$A:$A,$A2947)</f>
        <v>2114000</v>
      </c>
      <c r="AH2947" s="16">
        <f t="shared" si="927"/>
        <v>4.7303689687795648E-3</v>
      </c>
      <c r="AI2947" s="15">
        <f t="shared" si="928"/>
        <v>0.67171239356669821</v>
      </c>
      <c r="AJ2947" s="15">
        <f t="shared" si="929"/>
        <v>0.67171239356669832</v>
      </c>
      <c r="AK2947" s="4">
        <f t="shared" si="930"/>
        <v>15073000</v>
      </c>
      <c r="AL2947" s="27">
        <f t="shared" si="931"/>
        <v>6.6343793538114506E-4</v>
      </c>
      <c r="AM2947" s="15">
        <f t="shared" ref="AM2947:AM3010" si="938">IFERROR(AL2947*H2947,"")</f>
        <v>9.4208186824122603E-2</v>
      </c>
      <c r="AN2947" s="15">
        <f t="shared" ref="AN2947:AN3010" si="939">IFERROR(AL2947*U2947,"")</f>
        <v>2.918198024474882E-5</v>
      </c>
    </row>
    <row r="2948" spans="1:40" x14ac:dyDescent="0.2">
      <c r="A2948" s="4" t="s">
        <v>4627</v>
      </c>
      <c r="B2948" s="3" t="s">
        <v>5</v>
      </c>
      <c r="C2948" s="6">
        <v>165251</v>
      </c>
      <c r="D2948" s="3" t="s">
        <v>681</v>
      </c>
      <c r="E2948" s="6">
        <v>165254</v>
      </c>
      <c r="F2948" s="3" t="s">
        <v>3774</v>
      </c>
      <c r="G2948" s="8">
        <v>10000</v>
      </c>
      <c r="H2948" s="6">
        <v>142</v>
      </c>
      <c r="I2948" s="6">
        <v>164900</v>
      </c>
      <c r="J2948" s="13">
        <v>45199</v>
      </c>
      <c r="K2948" s="9">
        <v>3502.2600057702275</v>
      </c>
      <c r="L2948" s="4" t="s">
        <v>4627</v>
      </c>
      <c r="M2948" s="4" t="s">
        <v>4632</v>
      </c>
      <c r="N2948" s="4">
        <f>VLOOKUP(I2948,BaseModelo!$A$2:$E$5075,5)</f>
        <v>10</v>
      </c>
      <c r="P2948" s="15">
        <v>142.00000000000003</v>
      </c>
      <c r="Q2948" s="4">
        <f>VLOOKUP(I2948,BaseModelo!$A$2:$E$5075,3)</f>
        <v>0</v>
      </c>
      <c r="R2948" s="4">
        <f t="shared" si="920"/>
        <v>32283000</v>
      </c>
      <c r="S2948" s="16">
        <f t="shared" si="921"/>
        <v>3.0976055509091471E-4</v>
      </c>
      <c r="T2948" s="4">
        <f t="shared" si="932"/>
        <v>4.3985998822909891E-2</v>
      </c>
      <c r="U2948" s="4">
        <f t="shared" si="933"/>
        <v>4.3985998822909898E-2</v>
      </c>
      <c r="V2948" s="6">
        <f t="shared" si="922"/>
        <v>0</v>
      </c>
      <c r="W2948" s="16" t="str">
        <f t="shared" si="923"/>
        <v/>
      </c>
      <c r="X2948" s="4" t="str">
        <f t="shared" si="934"/>
        <v/>
      </c>
      <c r="Y2948" s="4" t="str">
        <f t="shared" si="924"/>
        <v/>
      </c>
      <c r="Z2948" s="4">
        <f t="shared" si="925"/>
        <v>4121000</v>
      </c>
      <c r="AA2948" s="16">
        <f t="shared" si="926"/>
        <v>2.4265954865323952E-3</v>
      </c>
      <c r="AB2948" s="15">
        <f t="shared" si="935"/>
        <v>0.3445765590876001</v>
      </c>
      <c r="AC2948" s="15">
        <f t="shared" si="936"/>
        <v>0.34457655908760021</v>
      </c>
      <c r="AD2948" s="4">
        <v>165251</v>
      </c>
      <c r="AE2948" s="26">
        <v>2510.34</v>
      </c>
      <c r="AF2948" s="26">
        <v>1294.6660023847237</v>
      </c>
      <c r="AG2948" s="4">
        <f t="shared" si="937"/>
        <v>2105000</v>
      </c>
      <c r="AH2948" s="16">
        <f t="shared" si="927"/>
        <v>4.7505938242280287E-3</v>
      </c>
      <c r="AI2948" s="15">
        <f t="shared" si="928"/>
        <v>0.67458432304038007</v>
      </c>
      <c r="AJ2948" s="15">
        <f t="shared" si="929"/>
        <v>0.67458432304038018</v>
      </c>
      <c r="AK2948" s="4">
        <f t="shared" si="930"/>
        <v>15073000</v>
      </c>
      <c r="AL2948" s="27">
        <f t="shared" si="931"/>
        <v>6.6343793538114506E-4</v>
      </c>
      <c r="AM2948" s="15">
        <f t="shared" si="938"/>
        <v>9.4208186824122603E-2</v>
      </c>
      <c r="AN2948" s="15">
        <f t="shared" si="939"/>
        <v>2.918198024474882E-5</v>
      </c>
    </row>
    <row r="2949" spans="1:40" x14ac:dyDescent="0.2">
      <c r="A2949" s="4" t="s">
        <v>4627</v>
      </c>
      <c r="B2949" s="3" t="s">
        <v>5</v>
      </c>
      <c r="C2949" s="6">
        <v>165251</v>
      </c>
      <c r="D2949" s="3" t="s">
        <v>681</v>
      </c>
      <c r="E2949" s="6">
        <v>165255</v>
      </c>
      <c r="F2949" s="3" t="s">
        <v>3775</v>
      </c>
      <c r="G2949" s="8">
        <v>10000</v>
      </c>
      <c r="H2949" s="6">
        <v>142</v>
      </c>
      <c r="I2949" s="6">
        <v>164902</v>
      </c>
      <c r="J2949" s="13">
        <v>45199</v>
      </c>
      <c r="K2949" s="9">
        <v>3502.2600057702275</v>
      </c>
      <c r="L2949" s="4" t="s">
        <v>4627</v>
      </c>
      <c r="M2949" s="4" t="s">
        <v>4632</v>
      </c>
      <c r="N2949" s="4">
        <f>VLOOKUP(I2949,BaseModelo!$A$2:$E$5075,5)</f>
        <v>6</v>
      </c>
      <c r="P2949" s="15">
        <v>142.00000000000003</v>
      </c>
      <c r="Q2949" s="4">
        <f>VLOOKUP(I2949,BaseModelo!$A$2:$E$5075,3)</f>
        <v>115</v>
      </c>
      <c r="R2949" s="4">
        <f t="shared" si="920"/>
        <v>32283000</v>
      </c>
      <c r="S2949" s="16">
        <f t="shared" si="921"/>
        <v>3.0976055509091471E-4</v>
      </c>
      <c r="T2949" s="4">
        <f t="shared" si="932"/>
        <v>4.3985998822909891E-2</v>
      </c>
      <c r="U2949" s="4">
        <f t="shared" si="933"/>
        <v>4.3985998822909898E-2</v>
      </c>
      <c r="V2949" s="6">
        <f t="shared" si="922"/>
        <v>0</v>
      </c>
      <c r="W2949" s="16" t="str">
        <f t="shared" si="923"/>
        <v/>
      </c>
      <c r="X2949" s="4" t="str">
        <f t="shared" si="934"/>
        <v/>
      </c>
      <c r="Y2949" s="4" t="str">
        <f t="shared" si="924"/>
        <v/>
      </c>
      <c r="Z2949" s="4">
        <f t="shared" si="925"/>
        <v>4853000</v>
      </c>
      <c r="AA2949" s="16">
        <f t="shared" si="926"/>
        <v>2.0605810838656502E-3</v>
      </c>
      <c r="AB2949" s="15">
        <f t="shared" si="935"/>
        <v>0.29260251390892233</v>
      </c>
      <c r="AC2949" s="15">
        <f t="shared" si="936"/>
        <v>0.29260251390892239</v>
      </c>
      <c r="AD2949" s="4">
        <v>165251</v>
      </c>
      <c r="AE2949" s="26">
        <v>2510.34</v>
      </c>
      <c r="AF2949" s="26">
        <v>1294.6660023847237</v>
      </c>
      <c r="AG2949" s="4">
        <f t="shared" si="937"/>
        <v>1993000</v>
      </c>
      <c r="AH2949" s="16">
        <f t="shared" si="927"/>
        <v>5.0175614651279477E-3</v>
      </c>
      <c r="AI2949" s="15">
        <f t="shared" si="928"/>
        <v>0.71249372804816857</v>
      </c>
      <c r="AJ2949" s="15">
        <f t="shared" si="929"/>
        <v>0.71249372804816868</v>
      </c>
      <c r="AK2949" s="4">
        <f t="shared" si="930"/>
        <v>15073000</v>
      </c>
      <c r="AL2949" s="27">
        <f t="shared" si="931"/>
        <v>6.6343793538114506E-4</v>
      </c>
      <c r="AM2949" s="15">
        <f t="shared" si="938"/>
        <v>9.4208186824122603E-2</v>
      </c>
      <c r="AN2949" s="15">
        <f t="shared" si="939"/>
        <v>2.918198024474882E-5</v>
      </c>
    </row>
    <row r="2950" spans="1:40" x14ac:dyDescent="0.2">
      <c r="A2950" s="4" t="s">
        <v>4627</v>
      </c>
      <c r="B2950" s="3" t="s">
        <v>5</v>
      </c>
      <c r="C2950" s="6">
        <v>165251</v>
      </c>
      <c r="D2950" s="3" t="s">
        <v>681</v>
      </c>
      <c r="E2950" s="6">
        <v>165256</v>
      </c>
      <c r="F2950" s="3" t="s">
        <v>3776</v>
      </c>
      <c r="G2950" s="8">
        <v>7000</v>
      </c>
      <c r="H2950" s="6">
        <v>142</v>
      </c>
      <c r="I2950" s="6">
        <v>165123</v>
      </c>
      <c r="J2950" s="13">
        <v>45199</v>
      </c>
      <c r="K2950" s="9">
        <v>2451.5820040391591</v>
      </c>
      <c r="L2950" s="4" t="s">
        <v>4627</v>
      </c>
      <c r="M2950" s="4" t="s">
        <v>4632</v>
      </c>
      <c r="N2950" s="4">
        <f>VLOOKUP(I2950,BaseModelo!$A$2:$E$5075,5)</f>
        <v>8</v>
      </c>
      <c r="P2950" s="15">
        <v>142.00000000000003</v>
      </c>
      <c r="Q2950" s="4">
        <f>VLOOKUP(I2950,BaseModelo!$A$2:$E$5075,3)</f>
        <v>132</v>
      </c>
      <c r="R2950" s="4">
        <f t="shared" si="920"/>
        <v>32283000</v>
      </c>
      <c r="S2950" s="16">
        <f t="shared" si="921"/>
        <v>2.168323885636403E-4</v>
      </c>
      <c r="T2950" s="4">
        <f t="shared" si="932"/>
        <v>3.0790199176036922E-2</v>
      </c>
      <c r="U2950" s="4">
        <f t="shared" si="933"/>
        <v>3.0790199176036929E-2</v>
      </c>
      <c r="V2950" s="6">
        <f t="shared" si="922"/>
        <v>0</v>
      </c>
      <c r="W2950" s="16" t="str">
        <f t="shared" si="923"/>
        <v/>
      </c>
      <c r="X2950" s="4" t="str">
        <f t="shared" si="934"/>
        <v/>
      </c>
      <c r="Y2950" s="4" t="str">
        <f t="shared" si="924"/>
        <v/>
      </c>
      <c r="Z2950" s="4">
        <f t="shared" si="925"/>
        <v>5836000</v>
      </c>
      <c r="AA2950" s="16">
        <f t="shared" si="926"/>
        <v>1.199451679232351E-3</v>
      </c>
      <c r="AB2950" s="15">
        <f t="shared" si="935"/>
        <v>0.17032213845099384</v>
      </c>
      <c r="AC2950" s="15">
        <f t="shared" si="936"/>
        <v>0.17032213845099387</v>
      </c>
      <c r="AD2950" s="4">
        <v>165251</v>
      </c>
      <c r="AE2950" s="26">
        <v>1758.65</v>
      </c>
      <c r="AF2950" s="26">
        <v>906.99441712831492</v>
      </c>
      <c r="AG2950" s="4">
        <f t="shared" si="937"/>
        <v>2254000</v>
      </c>
      <c r="AH2950" s="16">
        <f t="shared" si="927"/>
        <v>3.105590062111801E-3</v>
      </c>
      <c r="AI2950" s="15">
        <f t="shared" si="928"/>
        <v>0.44099378881987572</v>
      </c>
      <c r="AJ2950" s="15">
        <f t="shared" si="929"/>
        <v>0.44099378881987583</v>
      </c>
      <c r="AK2950" s="4">
        <f t="shared" si="930"/>
        <v>15073000</v>
      </c>
      <c r="AL2950" s="27">
        <f t="shared" si="931"/>
        <v>4.6440655476680156E-4</v>
      </c>
      <c r="AM2950" s="15">
        <f t="shared" si="938"/>
        <v>6.5945730776885828E-2</v>
      </c>
      <c r="AN2950" s="15">
        <f t="shared" si="939"/>
        <v>1.4299170319926922E-5</v>
      </c>
    </row>
    <row r="2951" spans="1:40" x14ac:dyDescent="0.2">
      <c r="A2951" s="4" t="s">
        <v>4628</v>
      </c>
      <c r="B2951" s="2" t="s">
        <v>15</v>
      </c>
      <c r="C2951" s="5">
        <v>165258</v>
      </c>
      <c r="D2951" s="2" t="s">
        <v>682</v>
      </c>
      <c r="E2951" s="5">
        <v>165259</v>
      </c>
      <c r="F2951" s="2" t="s">
        <v>3766</v>
      </c>
      <c r="G2951" s="7">
        <v>10000</v>
      </c>
      <c r="H2951" s="5">
        <v>142</v>
      </c>
      <c r="I2951" s="6">
        <v>164759</v>
      </c>
      <c r="J2951" s="13">
        <v>45199</v>
      </c>
      <c r="K2951" s="9">
        <v>10000</v>
      </c>
      <c r="L2951" s="4" t="s">
        <v>4628</v>
      </c>
      <c r="M2951" s="4" t="s">
        <v>4632</v>
      </c>
      <c r="N2951" s="4">
        <f>VLOOKUP(I2951,BaseModelo!$A$2:$E$5075,5)</f>
        <v>8</v>
      </c>
      <c r="P2951" s="15">
        <v>142.00000000000003</v>
      </c>
      <c r="Q2951" s="4">
        <f>VLOOKUP(I2951,BaseModelo!$A$2:$E$5075,3)</f>
        <v>132</v>
      </c>
      <c r="R2951" s="4">
        <f t="shared" si="920"/>
        <v>32283000</v>
      </c>
      <c r="S2951" s="16">
        <f t="shared" si="921"/>
        <v>3.0976055509091471E-4</v>
      </c>
      <c r="T2951" s="4">
        <f t="shared" si="932"/>
        <v>4.3985998822909891E-2</v>
      </c>
      <c r="U2951" s="4">
        <f t="shared" si="933"/>
        <v>4.3985998822909898E-2</v>
      </c>
      <c r="V2951" s="6">
        <f t="shared" si="922"/>
        <v>0</v>
      </c>
      <c r="W2951" s="16" t="str">
        <f t="shared" si="923"/>
        <v/>
      </c>
      <c r="X2951" s="4" t="str">
        <f t="shared" si="934"/>
        <v/>
      </c>
      <c r="Y2951" s="4" t="str">
        <f t="shared" si="924"/>
        <v/>
      </c>
      <c r="Z2951" s="4">
        <f t="shared" si="925"/>
        <v>5836000</v>
      </c>
      <c r="AA2951" s="16">
        <f t="shared" si="926"/>
        <v>1.7135023989033585E-3</v>
      </c>
      <c r="AB2951" s="15">
        <f t="shared" si="935"/>
        <v>0.2433173406442769</v>
      </c>
      <c r="AC2951" s="15">
        <f t="shared" si="936"/>
        <v>0.24331734064427696</v>
      </c>
      <c r="AD2951" s="4">
        <v>165258</v>
      </c>
      <c r="AE2951" s="26">
        <v>2510.34</v>
      </c>
      <c r="AF2951" s="26">
        <v>2510.34</v>
      </c>
      <c r="AG2951" s="4">
        <f t="shared" si="937"/>
        <v>3421000</v>
      </c>
      <c r="AH2951" s="16">
        <f t="shared" si="927"/>
        <v>2.9231218941829875E-3</v>
      </c>
      <c r="AI2951" s="15">
        <f t="shared" si="928"/>
        <v>0.41508330897398421</v>
      </c>
      <c r="AJ2951" s="15">
        <f t="shared" si="929"/>
        <v>0.41508330897398432</v>
      </c>
      <c r="AK2951" s="4">
        <f t="shared" si="930"/>
        <v>16319000</v>
      </c>
      <c r="AL2951" s="27">
        <f t="shared" si="931"/>
        <v>6.1278264599546543E-4</v>
      </c>
      <c r="AM2951" s="15">
        <f t="shared" si="938"/>
        <v>8.7015135731356094E-2</v>
      </c>
      <c r="AN2951" s="15">
        <f t="shared" si="939"/>
        <v>2.6953856745456156E-5</v>
      </c>
    </row>
    <row r="2952" spans="1:40" x14ac:dyDescent="0.2">
      <c r="A2952" s="4" t="s">
        <v>4628</v>
      </c>
      <c r="B2952" s="3" t="s">
        <v>15</v>
      </c>
      <c r="C2952" s="6">
        <v>165258</v>
      </c>
      <c r="D2952" s="3" t="s">
        <v>682</v>
      </c>
      <c r="E2952" s="6">
        <v>165260</v>
      </c>
      <c r="F2952" s="3" t="s">
        <v>3777</v>
      </c>
      <c r="G2952" s="8">
        <v>50000</v>
      </c>
      <c r="H2952" s="6">
        <v>90</v>
      </c>
      <c r="I2952" s="6">
        <v>164373</v>
      </c>
      <c r="J2952" s="13">
        <v>45199</v>
      </c>
      <c r="K2952" s="9">
        <v>50000</v>
      </c>
      <c r="L2952" s="4" t="s">
        <v>4628</v>
      </c>
      <c r="M2952" s="4" t="s">
        <v>4632</v>
      </c>
      <c r="N2952" s="4">
        <f>VLOOKUP(I2952,BaseModelo!$A$2:$E$5075,5)</f>
        <v>6</v>
      </c>
      <c r="P2952" s="15">
        <v>75</v>
      </c>
      <c r="Q2952" s="4">
        <f>VLOOKUP(I2952,BaseModelo!$A$2:$E$5075,3)</f>
        <v>115</v>
      </c>
      <c r="R2952" s="4">
        <f t="shared" si="920"/>
        <v>32283000</v>
      </c>
      <c r="S2952" s="16">
        <f t="shared" si="921"/>
        <v>1.5488027754545735E-3</v>
      </c>
      <c r="T2952" s="4">
        <f t="shared" si="932"/>
        <v>0.13939224979091161</v>
      </c>
      <c r="U2952" s="4">
        <f t="shared" si="933"/>
        <v>0.11616020815909302</v>
      </c>
      <c r="V2952" s="6">
        <f t="shared" si="922"/>
        <v>0</v>
      </c>
      <c r="W2952" s="16" t="str">
        <f t="shared" si="923"/>
        <v/>
      </c>
      <c r="X2952" s="4" t="str">
        <f t="shared" si="934"/>
        <v/>
      </c>
      <c r="Y2952" s="4" t="str">
        <f t="shared" si="924"/>
        <v/>
      </c>
      <c r="Z2952" s="4">
        <f t="shared" si="925"/>
        <v>4853000</v>
      </c>
      <c r="AA2952" s="16">
        <f t="shared" si="926"/>
        <v>1.030290541932825E-2</v>
      </c>
      <c r="AB2952" s="15">
        <f t="shared" si="935"/>
        <v>0.92726148773954253</v>
      </c>
      <c r="AC2952" s="15">
        <f t="shared" si="936"/>
        <v>0.7727179064496188</v>
      </c>
      <c r="AD2952" s="4">
        <v>165258</v>
      </c>
      <c r="AE2952" s="26">
        <v>7724.25</v>
      </c>
      <c r="AF2952" s="26">
        <v>7724.25</v>
      </c>
      <c r="AG2952" s="4">
        <f t="shared" si="937"/>
        <v>2735000</v>
      </c>
      <c r="AH2952" s="16">
        <f t="shared" si="927"/>
        <v>1.8281535648994516E-2</v>
      </c>
      <c r="AI2952" s="15">
        <f t="shared" si="928"/>
        <v>1.6453382084095065</v>
      </c>
      <c r="AJ2952" s="15">
        <f t="shared" si="929"/>
        <v>1.3711151736745888</v>
      </c>
      <c r="AK2952" s="4">
        <f t="shared" si="930"/>
        <v>16319000</v>
      </c>
      <c r="AL2952" s="27">
        <f t="shared" si="931"/>
        <v>3.0639132299773273E-3</v>
      </c>
      <c r="AM2952" s="15">
        <f t="shared" si="938"/>
        <v>0.27575219069795948</v>
      </c>
      <c r="AN2952" s="15">
        <f t="shared" si="939"/>
        <v>3.5590479857556536E-4</v>
      </c>
    </row>
    <row r="2953" spans="1:40" x14ac:dyDescent="0.2">
      <c r="A2953" s="4" t="s">
        <v>4628</v>
      </c>
      <c r="B2953" s="3" t="s">
        <v>15</v>
      </c>
      <c r="C2953" s="6">
        <v>165258</v>
      </c>
      <c r="D2953" s="3" t="s">
        <v>682</v>
      </c>
      <c r="E2953" s="6">
        <v>165261</v>
      </c>
      <c r="F2953" s="3" t="s">
        <v>3778</v>
      </c>
      <c r="G2953" s="8">
        <v>20000</v>
      </c>
      <c r="H2953" s="6">
        <v>90</v>
      </c>
      <c r="I2953" s="6">
        <v>164524</v>
      </c>
      <c r="J2953" s="13">
        <v>45199</v>
      </c>
      <c r="K2953" s="9">
        <v>20000</v>
      </c>
      <c r="L2953" s="4" t="s">
        <v>4628</v>
      </c>
      <c r="M2953" s="4" t="s">
        <v>4632</v>
      </c>
      <c r="N2953" s="4">
        <f>VLOOKUP(I2953,BaseModelo!$A$2:$E$5075,5)</f>
        <v>9</v>
      </c>
      <c r="P2953" s="15">
        <v>122</v>
      </c>
      <c r="Q2953" s="4">
        <f>VLOOKUP(I2953,BaseModelo!$A$2:$E$5075,3)</f>
        <v>147</v>
      </c>
      <c r="R2953" s="4">
        <f t="shared" si="920"/>
        <v>32283000</v>
      </c>
      <c r="S2953" s="16">
        <f t="shared" si="921"/>
        <v>6.1952111018182942E-4</v>
      </c>
      <c r="T2953" s="4">
        <f t="shared" si="932"/>
        <v>5.5756899916364649E-2</v>
      </c>
      <c r="U2953" s="4">
        <f t="shared" si="933"/>
        <v>7.5581575442183191E-2</v>
      </c>
      <c r="V2953" s="6">
        <f t="shared" si="922"/>
        <v>0</v>
      </c>
      <c r="W2953" s="16" t="str">
        <f t="shared" si="923"/>
        <v/>
      </c>
      <c r="X2953" s="4" t="str">
        <f t="shared" si="934"/>
        <v/>
      </c>
      <c r="Y2953" s="4" t="str">
        <f t="shared" si="924"/>
        <v/>
      </c>
      <c r="Z2953" s="4">
        <f t="shared" si="925"/>
        <v>5305000</v>
      </c>
      <c r="AA2953" s="16">
        <f t="shared" si="926"/>
        <v>3.770028275212064E-3</v>
      </c>
      <c r="AB2953" s="15">
        <f t="shared" si="935"/>
        <v>0.33930254476908578</v>
      </c>
      <c r="AC2953" s="15">
        <f t="shared" si="936"/>
        <v>0.4599434495758718</v>
      </c>
      <c r="AD2953" s="4">
        <v>165258</v>
      </c>
      <c r="AE2953" s="26">
        <v>3089.74</v>
      </c>
      <c r="AF2953" s="26">
        <v>3089.74</v>
      </c>
      <c r="AG2953" s="4">
        <f t="shared" si="937"/>
        <v>3095000</v>
      </c>
      <c r="AH2953" s="16">
        <f t="shared" si="927"/>
        <v>6.462035541195477E-3</v>
      </c>
      <c r="AI2953" s="15">
        <f t="shared" si="928"/>
        <v>0.5815831987075929</v>
      </c>
      <c r="AJ2953" s="15">
        <f t="shared" si="929"/>
        <v>0.78836833602584822</v>
      </c>
      <c r="AK2953" s="4">
        <f t="shared" si="930"/>
        <v>16319000</v>
      </c>
      <c r="AL2953" s="27">
        <f t="shared" si="931"/>
        <v>1.2255652919909309E-3</v>
      </c>
      <c r="AM2953" s="15">
        <f t="shared" si="938"/>
        <v>0.11030087627918378</v>
      </c>
      <c r="AN2953" s="15">
        <f t="shared" si="939"/>
        <v>9.2630155575933808E-5</v>
      </c>
    </row>
    <row r="2954" spans="1:40" x14ac:dyDescent="0.2">
      <c r="A2954" s="4" t="s">
        <v>4628</v>
      </c>
      <c r="B2954" s="3" t="s">
        <v>15</v>
      </c>
      <c r="C2954" s="6">
        <v>165258</v>
      </c>
      <c r="D2954" s="3" t="s">
        <v>682</v>
      </c>
      <c r="E2954" s="6">
        <v>165262</v>
      </c>
      <c r="F2954" s="3" t="s">
        <v>3779</v>
      </c>
      <c r="G2954" s="8">
        <v>20000</v>
      </c>
      <c r="H2954" s="6">
        <v>90</v>
      </c>
      <c r="I2954" s="6">
        <v>164795</v>
      </c>
      <c r="J2954" s="13">
        <v>45199</v>
      </c>
      <c r="K2954" s="9">
        <v>20000</v>
      </c>
      <c r="L2954" s="4" t="s">
        <v>4628</v>
      </c>
      <c r="M2954" s="4" t="s">
        <v>4632</v>
      </c>
      <c r="N2954" s="4">
        <f>VLOOKUP(I2954,BaseModelo!$A$2:$E$5075,5)</f>
        <v>8</v>
      </c>
      <c r="P2954" s="15">
        <v>122</v>
      </c>
      <c r="Q2954" s="4">
        <f>VLOOKUP(I2954,BaseModelo!$A$2:$E$5075,3)</f>
        <v>132</v>
      </c>
      <c r="R2954" s="4">
        <f t="shared" si="920"/>
        <v>32283000</v>
      </c>
      <c r="S2954" s="16">
        <f t="shared" si="921"/>
        <v>6.1952111018182942E-4</v>
      </c>
      <c r="T2954" s="4">
        <f t="shared" si="932"/>
        <v>5.5756899916364649E-2</v>
      </c>
      <c r="U2954" s="4">
        <f t="shared" si="933"/>
        <v>7.5581575442183191E-2</v>
      </c>
      <c r="V2954" s="6">
        <f t="shared" si="922"/>
        <v>0</v>
      </c>
      <c r="W2954" s="16" t="str">
        <f t="shared" si="923"/>
        <v/>
      </c>
      <c r="X2954" s="4" t="str">
        <f t="shared" si="934"/>
        <v/>
      </c>
      <c r="Y2954" s="4" t="str">
        <f t="shared" si="924"/>
        <v/>
      </c>
      <c r="Z2954" s="4">
        <f t="shared" si="925"/>
        <v>5836000</v>
      </c>
      <c r="AA2954" s="16">
        <f t="shared" si="926"/>
        <v>3.4270047978067169E-3</v>
      </c>
      <c r="AB2954" s="15">
        <f t="shared" si="935"/>
        <v>0.30843043180260454</v>
      </c>
      <c r="AC2954" s="15">
        <f t="shared" si="936"/>
        <v>0.41809458533241944</v>
      </c>
      <c r="AD2954" s="4">
        <v>165258</v>
      </c>
      <c r="AE2954" s="26">
        <v>3089.74</v>
      </c>
      <c r="AF2954" s="26">
        <v>3089.74</v>
      </c>
      <c r="AG2954" s="4">
        <f t="shared" si="937"/>
        <v>3421000</v>
      </c>
      <c r="AH2954" s="16">
        <f t="shared" si="927"/>
        <v>5.846243788365975E-3</v>
      </c>
      <c r="AI2954" s="15">
        <f t="shared" si="928"/>
        <v>0.52616194095293778</v>
      </c>
      <c r="AJ2954" s="15">
        <f t="shared" si="929"/>
        <v>0.71324174218064895</v>
      </c>
      <c r="AK2954" s="4">
        <f t="shared" si="930"/>
        <v>16319000</v>
      </c>
      <c r="AL2954" s="27">
        <f t="shared" si="931"/>
        <v>1.2255652919909309E-3</v>
      </c>
      <c r="AM2954" s="15">
        <f t="shared" si="938"/>
        <v>0.11030087627918378</v>
      </c>
      <c r="AN2954" s="15">
        <f t="shared" si="939"/>
        <v>9.2630155575933808E-5</v>
      </c>
    </row>
    <row r="2955" spans="1:40" x14ac:dyDescent="0.2">
      <c r="A2955" s="4" t="s">
        <v>4628</v>
      </c>
      <c r="B2955" s="3" t="s">
        <v>15</v>
      </c>
      <c r="C2955" s="6">
        <v>165258</v>
      </c>
      <c r="D2955" s="3" t="s">
        <v>682</v>
      </c>
      <c r="E2955" s="6">
        <v>165263</v>
      </c>
      <c r="F2955" s="3" t="s">
        <v>3780</v>
      </c>
      <c r="G2955" s="8">
        <v>50000</v>
      </c>
      <c r="H2955" s="6">
        <v>90</v>
      </c>
      <c r="I2955" s="6">
        <v>164375</v>
      </c>
      <c r="J2955" s="13">
        <v>45199</v>
      </c>
      <c r="K2955" s="9">
        <v>50000</v>
      </c>
      <c r="L2955" s="4" t="s">
        <v>4628</v>
      </c>
      <c r="M2955" s="4" t="s">
        <v>4632</v>
      </c>
      <c r="N2955" s="4">
        <f>VLOOKUP(I2955,BaseModelo!$A$2:$E$5075,5)</f>
        <v>6</v>
      </c>
      <c r="P2955" s="15">
        <v>75</v>
      </c>
      <c r="Q2955" s="4">
        <f>VLOOKUP(I2955,BaseModelo!$A$2:$E$5075,3)</f>
        <v>115</v>
      </c>
      <c r="R2955" s="4">
        <f t="shared" si="920"/>
        <v>32283000</v>
      </c>
      <c r="S2955" s="16">
        <f t="shared" si="921"/>
        <v>1.5488027754545735E-3</v>
      </c>
      <c r="T2955" s="4">
        <f t="shared" si="932"/>
        <v>0.13939224979091161</v>
      </c>
      <c r="U2955" s="4">
        <f t="shared" si="933"/>
        <v>0.11616020815909302</v>
      </c>
      <c r="V2955" s="6">
        <f t="shared" si="922"/>
        <v>0</v>
      </c>
      <c r="W2955" s="16" t="str">
        <f t="shared" si="923"/>
        <v/>
      </c>
      <c r="X2955" s="4" t="str">
        <f t="shared" si="934"/>
        <v/>
      </c>
      <c r="Y2955" s="4" t="str">
        <f t="shared" si="924"/>
        <v/>
      </c>
      <c r="Z2955" s="4">
        <f t="shared" si="925"/>
        <v>4853000</v>
      </c>
      <c r="AA2955" s="16">
        <f t="shared" si="926"/>
        <v>1.030290541932825E-2</v>
      </c>
      <c r="AB2955" s="15">
        <f t="shared" si="935"/>
        <v>0.92726148773954253</v>
      </c>
      <c r="AC2955" s="15">
        <f t="shared" si="936"/>
        <v>0.7727179064496188</v>
      </c>
      <c r="AD2955" s="4">
        <v>165258</v>
      </c>
      <c r="AE2955" s="26">
        <v>7724.25</v>
      </c>
      <c r="AF2955" s="26">
        <v>7724.25</v>
      </c>
      <c r="AG2955" s="4">
        <f t="shared" si="937"/>
        <v>2735000</v>
      </c>
      <c r="AH2955" s="16">
        <f t="shared" si="927"/>
        <v>1.8281535648994516E-2</v>
      </c>
      <c r="AI2955" s="15">
        <f t="shared" si="928"/>
        <v>1.6453382084095065</v>
      </c>
      <c r="AJ2955" s="15">
        <f t="shared" si="929"/>
        <v>1.3711151736745888</v>
      </c>
      <c r="AK2955" s="4">
        <f t="shared" si="930"/>
        <v>16319000</v>
      </c>
      <c r="AL2955" s="27">
        <f t="shared" si="931"/>
        <v>3.0639132299773273E-3</v>
      </c>
      <c r="AM2955" s="15">
        <f t="shared" si="938"/>
        <v>0.27575219069795948</v>
      </c>
      <c r="AN2955" s="15">
        <f t="shared" si="939"/>
        <v>3.5590479857556536E-4</v>
      </c>
    </row>
    <row r="2956" spans="1:40" x14ac:dyDescent="0.2">
      <c r="A2956" s="4" t="s">
        <v>4628</v>
      </c>
      <c r="B2956" s="3" t="s">
        <v>15</v>
      </c>
      <c r="C2956" s="6">
        <v>165258</v>
      </c>
      <c r="D2956" s="3" t="s">
        <v>682</v>
      </c>
      <c r="E2956" s="6">
        <v>165264</v>
      </c>
      <c r="F2956" s="3" t="s">
        <v>3781</v>
      </c>
      <c r="G2956" s="8">
        <v>10000</v>
      </c>
      <c r="H2956" s="6">
        <v>90</v>
      </c>
      <c r="I2956" s="6">
        <v>164376</v>
      </c>
      <c r="J2956" s="13">
        <v>45199</v>
      </c>
      <c r="K2956" s="9">
        <v>10000</v>
      </c>
      <c r="L2956" s="4" t="s">
        <v>4628</v>
      </c>
      <c r="M2956" s="4" t="s">
        <v>4632</v>
      </c>
      <c r="N2956" s="4">
        <f>VLOOKUP(I2956,BaseModelo!$A$2:$E$5075,5)</f>
        <v>8</v>
      </c>
      <c r="P2956" s="15">
        <v>142.00000000000003</v>
      </c>
      <c r="Q2956" s="4">
        <f>VLOOKUP(I2956,BaseModelo!$A$2:$E$5075,3)</f>
        <v>132</v>
      </c>
      <c r="R2956" s="4">
        <f t="shared" si="920"/>
        <v>32283000</v>
      </c>
      <c r="S2956" s="16">
        <f t="shared" si="921"/>
        <v>3.0976055509091471E-4</v>
      </c>
      <c r="T2956" s="4">
        <f t="shared" si="932"/>
        <v>2.7878449958182325E-2</v>
      </c>
      <c r="U2956" s="4">
        <f t="shared" si="933"/>
        <v>4.3985998822909898E-2</v>
      </c>
      <c r="V2956" s="6">
        <f t="shared" si="922"/>
        <v>0</v>
      </c>
      <c r="W2956" s="16" t="str">
        <f t="shared" si="923"/>
        <v/>
      </c>
      <c r="X2956" s="4" t="str">
        <f t="shared" si="934"/>
        <v/>
      </c>
      <c r="Y2956" s="4" t="str">
        <f t="shared" si="924"/>
        <v/>
      </c>
      <c r="Z2956" s="4">
        <f t="shared" si="925"/>
        <v>5836000</v>
      </c>
      <c r="AA2956" s="16">
        <f t="shared" si="926"/>
        <v>1.7135023989033585E-3</v>
      </c>
      <c r="AB2956" s="15">
        <f t="shared" si="935"/>
        <v>0.15421521590130227</v>
      </c>
      <c r="AC2956" s="15">
        <f t="shared" si="936"/>
        <v>0.24331734064427696</v>
      </c>
      <c r="AD2956" s="4">
        <v>165258</v>
      </c>
      <c r="AE2956" s="26">
        <v>1544.8</v>
      </c>
      <c r="AF2956" s="26">
        <v>1544.8</v>
      </c>
      <c r="AG2956" s="4">
        <f t="shared" si="937"/>
        <v>3421000</v>
      </c>
      <c r="AH2956" s="16">
        <f t="shared" si="927"/>
        <v>2.9231218941829875E-3</v>
      </c>
      <c r="AI2956" s="15">
        <f t="shared" si="928"/>
        <v>0.26308097047646889</v>
      </c>
      <c r="AJ2956" s="15">
        <f t="shared" si="929"/>
        <v>0.41508330897398432</v>
      </c>
      <c r="AK2956" s="4">
        <f t="shared" si="930"/>
        <v>16319000</v>
      </c>
      <c r="AL2956" s="27">
        <f t="shared" si="931"/>
        <v>6.1278264599546543E-4</v>
      </c>
      <c r="AM2956" s="15">
        <f t="shared" si="938"/>
        <v>5.515043813959189E-2</v>
      </c>
      <c r="AN2956" s="15">
        <f t="shared" si="939"/>
        <v>2.6953856745456156E-5</v>
      </c>
    </row>
    <row r="2957" spans="1:40" x14ac:dyDescent="0.2">
      <c r="A2957" s="4" t="s">
        <v>4627</v>
      </c>
      <c r="B2957" s="2" t="s">
        <v>17</v>
      </c>
      <c r="C2957" s="5">
        <v>165276</v>
      </c>
      <c r="D2957" s="2" t="s">
        <v>683</v>
      </c>
      <c r="E2957" s="5">
        <v>165277</v>
      </c>
      <c r="F2957" s="2" t="s">
        <v>3767</v>
      </c>
      <c r="G2957" s="7">
        <v>8000</v>
      </c>
      <c r="H2957" s="5">
        <v>142</v>
      </c>
      <c r="I2957" s="6">
        <v>163884</v>
      </c>
      <c r="J2957" s="13">
        <v>45199</v>
      </c>
      <c r="K2957" s="9">
        <v>3796.2760579986748</v>
      </c>
      <c r="L2957" s="4" t="s">
        <v>4627</v>
      </c>
      <c r="M2957" s="4" t="s">
        <v>4632</v>
      </c>
      <c r="N2957" s="4">
        <f>VLOOKUP(I2957,BaseModelo!$A$2:$E$5075,5)</f>
        <v>10</v>
      </c>
      <c r="P2957" s="15">
        <v>142.00000000000003</v>
      </c>
      <c r="Q2957" s="4">
        <f>VLOOKUP(I2957,BaseModelo!$A$2:$E$5075,3)</f>
        <v>0</v>
      </c>
      <c r="R2957" s="4">
        <f t="shared" si="920"/>
        <v>32283000</v>
      </c>
      <c r="S2957" s="16">
        <f t="shared" si="921"/>
        <v>2.4780844407273179E-4</v>
      </c>
      <c r="T2957" s="4">
        <f t="shared" si="932"/>
        <v>3.5188799058327912E-2</v>
      </c>
      <c r="U2957" s="4">
        <f t="shared" si="933"/>
        <v>3.5188799058327919E-2</v>
      </c>
      <c r="V2957" s="6">
        <f t="shared" si="922"/>
        <v>0</v>
      </c>
      <c r="W2957" s="16" t="str">
        <f t="shared" si="923"/>
        <v/>
      </c>
      <c r="X2957" s="4" t="str">
        <f t="shared" si="934"/>
        <v/>
      </c>
      <c r="Y2957" s="4" t="str">
        <f t="shared" si="924"/>
        <v/>
      </c>
      <c r="Z2957" s="4">
        <f t="shared" si="925"/>
        <v>4121000</v>
      </c>
      <c r="AA2957" s="16">
        <f t="shared" si="926"/>
        <v>1.9412763892259161E-3</v>
      </c>
      <c r="AB2957" s="15">
        <f t="shared" si="935"/>
        <v>0.27566124727008007</v>
      </c>
      <c r="AC2957" s="15">
        <f t="shared" si="936"/>
        <v>0.27566124727008012</v>
      </c>
      <c r="AD2957" s="4">
        <v>165276</v>
      </c>
      <c r="AE2957" s="26">
        <v>2013.74</v>
      </c>
      <c r="AF2957" s="26">
        <v>1487.8086959649049</v>
      </c>
      <c r="AG2957" s="4">
        <f t="shared" si="937"/>
        <v>2105000</v>
      </c>
      <c r="AH2957" s="16">
        <f t="shared" si="927"/>
        <v>3.8004750593824228E-3</v>
      </c>
      <c r="AI2957" s="15">
        <f t="shared" si="928"/>
        <v>0.53966745843230401</v>
      </c>
      <c r="AJ2957" s="15">
        <f t="shared" si="929"/>
        <v>0.53966745843230413</v>
      </c>
      <c r="AK2957" s="4">
        <f t="shared" si="930"/>
        <v>15073000</v>
      </c>
      <c r="AL2957" s="27">
        <f t="shared" si="931"/>
        <v>5.3075034830491602E-4</v>
      </c>
      <c r="AM2957" s="15">
        <f t="shared" si="938"/>
        <v>7.5366549459298077E-2</v>
      </c>
      <c r="AN2957" s="15">
        <f t="shared" si="939"/>
        <v>1.8676467356639244E-5</v>
      </c>
    </row>
    <row r="2958" spans="1:40" x14ac:dyDescent="0.2">
      <c r="A2958" s="4" t="s">
        <v>4627</v>
      </c>
      <c r="B2958" s="3" t="s">
        <v>17</v>
      </c>
      <c r="C2958" s="6">
        <v>165276</v>
      </c>
      <c r="D2958" s="3" t="s">
        <v>683</v>
      </c>
      <c r="E2958" s="6">
        <v>165278</v>
      </c>
      <c r="F2958" s="3" t="s">
        <v>3782</v>
      </c>
      <c r="G2958" s="8">
        <v>9000</v>
      </c>
      <c r="H2958" s="6">
        <v>142</v>
      </c>
      <c r="I2958" s="6">
        <v>163887</v>
      </c>
      <c r="J2958" s="13">
        <v>45199</v>
      </c>
      <c r="K2958" s="9">
        <v>4270.8105652485092</v>
      </c>
      <c r="L2958" s="4" t="s">
        <v>4627</v>
      </c>
      <c r="M2958" s="4" t="s">
        <v>4632</v>
      </c>
      <c r="N2958" s="4">
        <f>VLOOKUP(I2958,BaseModelo!$A$2:$E$5075,5)</f>
        <v>10</v>
      </c>
      <c r="P2958" s="15">
        <v>142.00000000000003</v>
      </c>
      <c r="Q2958" s="4">
        <f>VLOOKUP(I2958,BaseModelo!$A$2:$E$5075,3)</f>
        <v>0</v>
      </c>
      <c r="R2958" s="4">
        <f t="shared" si="920"/>
        <v>32283000</v>
      </c>
      <c r="S2958" s="16">
        <f t="shared" si="921"/>
        <v>2.7878449958182325E-4</v>
      </c>
      <c r="T2958" s="4">
        <f t="shared" si="932"/>
        <v>3.9587398940618898E-2</v>
      </c>
      <c r="U2958" s="4">
        <f t="shared" si="933"/>
        <v>3.9587398940618912E-2</v>
      </c>
      <c r="V2958" s="6">
        <f t="shared" si="922"/>
        <v>0</v>
      </c>
      <c r="W2958" s="16" t="str">
        <f t="shared" si="923"/>
        <v/>
      </c>
      <c r="X2958" s="4" t="str">
        <f t="shared" si="934"/>
        <v/>
      </c>
      <c r="Y2958" s="4" t="str">
        <f t="shared" si="924"/>
        <v/>
      </c>
      <c r="Z2958" s="4">
        <f t="shared" si="925"/>
        <v>4121000</v>
      </c>
      <c r="AA2958" s="16">
        <f t="shared" si="926"/>
        <v>2.1839359378791555E-3</v>
      </c>
      <c r="AB2958" s="15">
        <f t="shared" si="935"/>
        <v>0.31011890317884011</v>
      </c>
      <c r="AC2958" s="15">
        <f t="shared" si="936"/>
        <v>0.31011890317884017</v>
      </c>
      <c r="AD2958" s="4">
        <v>165276</v>
      </c>
      <c r="AE2958" s="26">
        <v>2255.2800000000002</v>
      </c>
      <c r="AF2958" s="26">
        <v>1666.2653549294998</v>
      </c>
      <c r="AG2958" s="4">
        <f t="shared" si="937"/>
        <v>2105000</v>
      </c>
      <c r="AH2958" s="16">
        <f t="shared" si="927"/>
        <v>4.2755344418052253E-3</v>
      </c>
      <c r="AI2958" s="15">
        <f t="shared" si="928"/>
        <v>0.60712589073634204</v>
      </c>
      <c r="AJ2958" s="15">
        <f t="shared" si="929"/>
        <v>0.60712589073634216</v>
      </c>
      <c r="AK2958" s="4">
        <f t="shared" si="930"/>
        <v>15073000</v>
      </c>
      <c r="AL2958" s="27">
        <f t="shared" si="931"/>
        <v>5.9709414184303054E-4</v>
      </c>
      <c r="AM2958" s="15">
        <f t="shared" si="938"/>
        <v>8.478736814171034E-2</v>
      </c>
      <c r="AN2958" s="15">
        <f t="shared" si="939"/>
        <v>2.3637403998246546E-5</v>
      </c>
    </row>
    <row r="2959" spans="1:40" x14ac:dyDescent="0.2">
      <c r="A2959" s="4" t="s">
        <v>4627</v>
      </c>
      <c r="B2959" s="3" t="s">
        <v>17</v>
      </c>
      <c r="C2959" s="6">
        <v>165276</v>
      </c>
      <c r="D2959" s="3" t="s">
        <v>683</v>
      </c>
      <c r="E2959" s="6">
        <v>165279</v>
      </c>
      <c r="F2959" s="3" t="s">
        <v>3783</v>
      </c>
      <c r="G2959" s="8">
        <v>9000</v>
      </c>
      <c r="H2959" s="6">
        <v>142</v>
      </c>
      <c r="I2959" s="6">
        <v>163923</v>
      </c>
      <c r="J2959" s="13">
        <v>45199</v>
      </c>
      <c r="K2959" s="9">
        <v>4270.8105652485092</v>
      </c>
      <c r="L2959" s="4" t="s">
        <v>4627</v>
      </c>
      <c r="M2959" s="4" t="s">
        <v>4632</v>
      </c>
      <c r="N2959" s="4">
        <f>VLOOKUP(I2959,BaseModelo!$A$2:$E$5075,5)</f>
        <v>9</v>
      </c>
      <c r="P2959" s="15">
        <v>142.00000000000003</v>
      </c>
      <c r="Q2959" s="4">
        <f>VLOOKUP(I2959,BaseModelo!$A$2:$E$5075,3)</f>
        <v>147</v>
      </c>
      <c r="R2959" s="4">
        <f t="shared" si="920"/>
        <v>32283000</v>
      </c>
      <c r="S2959" s="16">
        <f t="shared" si="921"/>
        <v>2.7878449958182325E-4</v>
      </c>
      <c r="T2959" s="4">
        <f t="shared" si="932"/>
        <v>3.9587398940618898E-2</v>
      </c>
      <c r="U2959" s="4">
        <f t="shared" si="933"/>
        <v>3.9587398940618912E-2</v>
      </c>
      <c r="V2959" s="6">
        <f t="shared" si="922"/>
        <v>0</v>
      </c>
      <c r="W2959" s="16" t="str">
        <f t="shared" si="923"/>
        <v/>
      </c>
      <c r="X2959" s="4" t="str">
        <f t="shared" si="934"/>
        <v/>
      </c>
      <c r="Y2959" s="4" t="str">
        <f t="shared" si="924"/>
        <v/>
      </c>
      <c r="Z2959" s="4">
        <f t="shared" si="925"/>
        <v>5305000</v>
      </c>
      <c r="AA2959" s="16">
        <f t="shared" si="926"/>
        <v>1.6965127238454288E-3</v>
      </c>
      <c r="AB2959" s="15">
        <f t="shared" si="935"/>
        <v>0.24090480678605089</v>
      </c>
      <c r="AC2959" s="15">
        <f t="shared" si="936"/>
        <v>0.24090480678605092</v>
      </c>
      <c r="AD2959" s="4">
        <v>165276</v>
      </c>
      <c r="AE2959" s="26">
        <v>2255.2800000000002</v>
      </c>
      <c r="AF2959" s="26">
        <v>1666.2653549294998</v>
      </c>
      <c r="AG2959" s="4">
        <f t="shared" si="937"/>
        <v>2114000</v>
      </c>
      <c r="AH2959" s="16">
        <f t="shared" si="927"/>
        <v>4.2573320719016088E-3</v>
      </c>
      <c r="AI2959" s="15">
        <f t="shared" si="928"/>
        <v>0.60454115421002841</v>
      </c>
      <c r="AJ2959" s="15">
        <f t="shared" si="929"/>
        <v>0.60454115421002852</v>
      </c>
      <c r="AK2959" s="4">
        <f t="shared" si="930"/>
        <v>15073000</v>
      </c>
      <c r="AL2959" s="27">
        <f t="shared" si="931"/>
        <v>5.9709414184303054E-4</v>
      </c>
      <c r="AM2959" s="15">
        <f t="shared" si="938"/>
        <v>8.478736814171034E-2</v>
      </c>
      <c r="AN2959" s="15">
        <f t="shared" si="939"/>
        <v>2.3637403998246546E-5</v>
      </c>
    </row>
    <row r="2960" spans="1:40" x14ac:dyDescent="0.2">
      <c r="A2960" s="4" t="s">
        <v>4627</v>
      </c>
      <c r="B2960" s="3" t="s">
        <v>17</v>
      </c>
      <c r="C2960" s="6">
        <v>165276</v>
      </c>
      <c r="D2960" s="3" t="s">
        <v>683</v>
      </c>
      <c r="E2960" s="6">
        <v>165280</v>
      </c>
      <c r="F2960" s="3" t="s">
        <v>3784</v>
      </c>
      <c r="G2960" s="8">
        <v>9000</v>
      </c>
      <c r="H2960" s="6">
        <v>142</v>
      </c>
      <c r="I2960" s="6">
        <v>163892</v>
      </c>
      <c r="J2960" s="13">
        <v>45199</v>
      </c>
      <c r="K2960" s="9">
        <v>4270.8105652485092</v>
      </c>
      <c r="L2960" s="4" t="s">
        <v>4627</v>
      </c>
      <c r="M2960" s="4" t="s">
        <v>4632</v>
      </c>
      <c r="N2960" s="4">
        <f>VLOOKUP(I2960,BaseModelo!$A$2:$E$5075,5)</f>
        <v>6</v>
      </c>
      <c r="P2960" s="15">
        <v>142.00000000000003</v>
      </c>
      <c r="Q2960" s="4">
        <f>VLOOKUP(I2960,BaseModelo!$A$2:$E$5075,3)</f>
        <v>115</v>
      </c>
      <c r="R2960" s="4">
        <f t="shared" si="920"/>
        <v>32283000</v>
      </c>
      <c r="S2960" s="16">
        <f t="shared" si="921"/>
        <v>2.7878449958182325E-4</v>
      </c>
      <c r="T2960" s="4">
        <f t="shared" si="932"/>
        <v>3.9587398940618898E-2</v>
      </c>
      <c r="U2960" s="4">
        <f t="shared" si="933"/>
        <v>3.9587398940618912E-2</v>
      </c>
      <c r="V2960" s="6">
        <f t="shared" si="922"/>
        <v>0</v>
      </c>
      <c r="W2960" s="16" t="str">
        <f t="shared" si="923"/>
        <v/>
      </c>
      <c r="X2960" s="4" t="str">
        <f t="shared" si="934"/>
        <v/>
      </c>
      <c r="Y2960" s="4" t="str">
        <f t="shared" si="924"/>
        <v/>
      </c>
      <c r="Z2960" s="4">
        <f t="shared" si="925"/>
        <v>4853000</v>
      </c>
      <c r="AA2960" s="16">
        <f t="shared" si="926"/>
        <v>1.854522975479085E-3</v>
      </c>
      <c r="AB2960" s="15">
        <f t="shared" si="935"/>
        <v>0.26334226251803006</v>
      </c>
      <c r="AC2960" s="15">
        <f t="shared" si="936"/>
        <v>0.26334226251803011</v>
      </c>
      <c r="AD2960" s="4">
        <v>165276</v>
      </c>
      <c r="AE2960" s="26">
        <v>2255.2800000000002</v>
      </c>
      <c r="AF2960" s="26">
        <v>1666.2653549294998</v>
      </c>
      <c r="AG2960" s="4">
        <f t="shared" si="937"/>
        <v>1993000</v>
      </c>
      <c r="AH2960" s="16">
        <f t="shared" si="927"/>
        <v>4.5158053186151528E-3</v>
      </c>
      <c r="AI2960" s="15">
        <f t="shared" si="928"/>
        <v>0.64124435524335166</v>
      </c>
      <c r="AJ2960" s="15">
        <f t="shared" si="929"/>
        <v>0.64124435524335188</v>
      </c>
      <c r="AK2960" s="4">
        <f t="shared" si="930"/>
        <v>15073000</v>
      </c>
      <c r="AL2960" s="27">
        <f t="shared" si="931"/>
        <v>5.9709414184303054E-4</v>
      </c>
      <c r="AM2960" s="15">
        <f t="shared" si="938"/>
        <v>8.478736814171034E-2</v>
      </c>
      <c r="AN2960" s="15">
        <f t="shared" si="939"/>
        <v>2.3637403998246546E-5</v>
      </c>
    </row>
    <row r="2961" spans="1:40" x14ac:dyDescent="0.2">
      <c r="A2961" s="4" t="s">
        <v>4627</v>
      </c>
      <c r="B2961" s="3" t="s">
        <v>17</v>
      </c>
      <c r="C2961" s="6">
        <v>165276</v>
      </c>
      <c r="D2961" s="3" t="s">
        <v>683</v>
      </c>
      <c r="E2961" s="6">
        <v>165281</v>
      </c>
      <c r="F2961" s="3" t="s">
        <v>3785</v>
      </c>
      <c r="G2961" s="8">
        <v>7000</v>
      </c>
      <c r="H2961" s="6">
        <v>142</v>
      </c>
      <c r="I2961" s="6">
        <v>163899</v>
      </c>
      <c r="J2961" s="13">
        <v>45199</v>
      </c>
      <c r="K2961" s="9">
        <v>3321.7415507488404</v>
      </c>
      <c r="L2961" s="4" t="s">
        <v>4627</v>
      </c>
      <c r="M2961" s="4" t="s">
        <v>4632</v>
      </c>
      <c r="N2961" s="4">
        <f>VLOOKUP(I2961,BaseModelo!$A$2:$E$5075,5)</f>
        <v>8</v>
      </c>
      <c r="P2961" s="15">
        <v>142.00000000000003</v>
      </c>
      <c r="Q2961" s="4">
        <f>VLOOKUP(I2961,BaseModelo!$A$2:$E$5075,3)</f>
        <v>132</v>
      </c>
      <c r="R2961" s="4">
        <f t="shared" si="920"/>
        <v>32283000</v>
      </c>
      <c r="S2961" s="16">
        <f t="shared" si="921"/>
        <v>2.168323885636403E-4</v>
      </c>
      <c r="T2961" s="4">
        <f t="shared" si="932"/>
        <v>3.0790199176036922E-2</v>
      </c>
      <c r="U2961" s="4">
        <f t="shared" si="933"/>
        <v>3.0790199176036929E-2</v>
      </c>
      <c r="V2961" s="6">
        <f t="shared" si="922"/>
        <v>0</v>
      </c>
      <c r="W2961" s="16" t="str">
        <f t="shared" si="923"/>
        <v/>
      </c>
      <c r="X2961" s="4" t="str">
        <f t="shared" si="934"/>
        <v/>
      </c>
      <c r="Y2961" s="4" t="str">
        <f t="shared" si="924"/>
        <v/>
      </c>
      <c r="Z2961" s="4">
        <f t="shared" si="925"/>
        <v>5836000</v>
      </c>
      <c r="AA2961" s="16">
        <f t="shared" si="926"/>
        <v>1.199451679232351E-3</v>
      </c>
      <c r="AB2961" s="15">
        <f t="shared" si="935"/>
        <v>0.17032213845099384</v>
      </c>
      <c r="AC2961" s="15">
        <f t="shared" si="936"/>
        <v>0.17032213845099387</v>
      </c>
      <c r="AD2961" s="4">
        <v>165276</v>
      </c>
      <c r="AE2961" s="26">
        <v>1758.65</v>
      </c>
      <c r="AF2961" s="26">
        <v>1299.340909530863</v>
      </c>
      <c r="AG2961" s="4">
        <f t="shared" si="937"/>
        <v>2254000</v>
      </c>
      <c r="AH2961" s="16">
        <f t="shared" si="927"/>
        <v>3.105590062111801E-3</v>
      </c>
      <c r="AI2961" s="15">
        <f t="shared" si="928"/>
        <v>0.44099378881987572</v>
      </c>
      <c r="AJ2961" s="15">
        <f t="shared" si="929"/>
        <v>0.44099378881987583</v>
      </c>
      <c r="AK2961" s="4">
        <f t="shared" si="930"/>
        <v>15073000</v>
      </c>
      <c r="AL2961" s="27">
        <f t="shared" si="931"/>
        <v>4.6440655476680156E-4</v>
      </c>
      <c r="AM2961" s="15">
        <f t="shared" si="938"/>
        <v>6.5945730776885828E-2</v>
      </c>
      <c r="AN2961" s="15">
        <f t="shared" si="939"/>
        <v>1.4299170319926922E-5</v>
      </c>
    </row>
    <row r="2962" spans="1:40" x14ac:dyDescent="0.2">
      <c r="A2962" s="4" t="s">
        <v>4628</v>
      </c>
      <c r="B2962" s="2" t="s">
        <v>6</v>
      </c>
      <c r="C2962" s="5">
        <v>165282</v>
      </c>
      <c r="D2962" s="2" t="s">
        <v>680</v>
      </c>
      <c r="E2962" s="5">
        <v>165283</v>
      </c>
      <c r="F2962" s="2" t="s">
        <v>3764</v>
      </c>
      <c r="G2962" s="7">
        <v>7000</v>
      </c>
      <c r="H2962" s="5">
        <v>142</v>
      </c>
      <c r="I2962" s="6">
        <v>164784</v>
      </c>
      <c r="J2962" s="13">
        <v>45199</v>
      </c>
      <c r="K2962" s="9">
        <v>7000</v>
      </c>
      <c r="L2962" s="4" t="s">
        <v>4628</v>
      </c>
      <c r="M2962" s="4" t="s">
        <v>4632</v>
      </c>
      <c r="N2962" s="4">
        <f>VLOOKUP(I2962,BaseModelo!$A$2:$E$5075,5)</f>
        <v>9</v>
      </c>
      <c r="P2962" s="15">
        <v>142.00000000000003</v>
      </c>
      <c r="Q2962" s="4">
        <f>VLOOKUP(I2962,BaseModelo!$A$2:$E$5075,3)</f>
        <v>147</v>
      </c>
      <c r="R2962" s="4">
        <f t="shared" si="920"/>
        <v>32283000</v>
      </c>
      <c r="S2962" s="16">
        <f t="shared" si="921"/>
        <v>2.168323885636403E-4</v>
      </c>
      <c r="T2962" s="4">
        <f t="shared" si="932"/>
        <v>3.0790199176036922E-2</v>
      </c>
      <c r="U2962" s="4">
        <f t="shared" si="933"/>
        <v>3.0790199176036929E-2</v>
      </c>
      <c r="V2962" s="6">
        <f t="shared" si="922"/>
        <v>0</v>
      </c>
      <c r="W2962" s="16" t="str">
        <f t="shared" si="923"/>
        <v/>
      </c>
      <c r="X2962" s="4" t="str">
        <f t="shared" si="934"/>
        <v/>
      </c>
      <c r="Y2962" s="4" t="str">
        <f t="shared" si="924"/>
        <v/>
      </c>
      <c r="Z2962" s="4">
        <f t="shared" si="925"/>
        <v>5305000</v>
      </c>
      <c r="AA2962" s="16">
        <f t="shared" si="926"/>
        <v>1.3195098963242225E-3</v>
      </c>
      <c r="AB2962" s="15">
        <f t="shared" si="935"/>
        <v>0.18737040527803958</v>
      </c>
      <c r="AC2962" s="15">
        <f t="shared" si="936"/>
        <v>0.18737040527803964</v>
      </c>
      <c r="AD2962" s="4">
        <v>165282</v>
      </c>
      <c r="AE2962" s="26">
        <v>1758.65</v>
      </c>
      <c r="AF2962" s="26">
        <v>1758.65</v>
      </c>
      <c r="AG2962" s="4">
        <f t="shared" si="937"/>
        <v>3095000</v>
      </c>
      <c r="AH2962" s="16">
        <f t="shared" si="927"/>
        <v>2.2617124394184169E-3</v>
      </c>
      <c r="AI2962" s="15">
        <f t="shared" si="928"/>
        <v>0.32116316639741521</v>
      </c>
      <c r="AJ2962" s="15">
        <f t="shared" si="929"/>
        <v>0.32116316639741527</v>
      </c>
      <c r="AK2962" s="4">
        <f t="shared" si="930"/>
        <v>16319000</v>
      </c>
      <c r="AL2962" s="27">
        <f t="shared" si="931"/>
        <v>4.289478521968258E-4</v>
      </c>
      <c r="AM2962" s="15">
        <f t="shared" si="938"/>
        <v>6.0910595011949266E-2</v>
      </c>
      <c r="AN2962" s="15">
        <f t="shared" si="939"/>
        <v>1.3207389805273516E-5</v>
      </c>
    </row>
    <row r="2963" spans="1:40" x14ac:dyDescent="0.2">
      <c r="A2963" s="4" t="s">
        <v>4628</v>
      </c>
      <c r="B2963" s="3" t="s">
        <v>6</v>
      </c>
      <c r="C2963" s="6">
        <v>165282</v>
      </c>
      <c r="D2963" s="3" t="s">
        <v>680</v>
      </c>
      <c r="E2963" s="6">
        <v>165284</v>
      </c>
      <c r="F2963" s="3" t="s">
        <v>3768</v>
      </c>
      <c r="G2963" s="8">
        <v>7000</v>
      </c>
      <c r="H2963" s="6">
        <v>142</v>
      </c>
      <c r="I2963" s="6">
        <v>164507</v>
      </c>
      <c r="J2963" s="13">
        <v>45199</v>
      </c>
      <c r="K2963" s="9">
        <v>7000</v>
      </c>
      <c r="L2963" s="4" t="s">
        <v>4628</v>
      </c>
      <c r="M2963" s="4" t="s">
        <v>4632</v>
      </c>
      <c r="N2963" s="4">
        <f>VLOOKUP(I2963,BaseModelo!$A$2:$E$5075,5)</f>
        <v>9</v>
      </c>
      <c r="P2963" s="15">
        <v>142.00000000000003</v>
      </c>
      <c r="Q2963" s="4">
        <f>VLOOKUP(I2963,BaseModelo!$A$2:$E$5075,3)</f>
        <v>147</v>
      </c>
      <c r="R2963" s="4">
        <f t="shared" si="920"/>
        <v>32283000</v>
      </c>
      <c r="S2963" s="16">
        <f t="shared" si="921"/>
        <v>2.168323885636403E-4</v>
      </c>
      <c r="T2963" s="4">
        <f t="shared" si="932"/>
        <v>3.0790199176036922E-2</v>
      </c>
      <c r="U2963" s="4">
        <f t="shared" si="933"/>
        <v>3.0790199176036929E-2</v>
      </c>
      <c r="V2963" s="6">
        <f t="shared" si="922"/>
        <v>0</v>
      </c>
      <c r="W2963" s="16" t="str">
        <f t="shared" si="923"/>
        <v/>
      </c>
      <c r="X2963" s="4" t="str">
        <f t="shared" si="934"/>
        <v/>
      </c>
      <c r="Y2963" s="4" t="str">
        <f t="shared" si="924"/>
        <v/>
      </c>
      <c r="Z2963" s="4">
        <f t="shared" si="925"/>
        <v>5305000</v>
      </c>
      <c r="AA2963" s="16">
        <f t="shared" si="926"/>
        <v>1.3195098963242225E-3</v>
      </c>
      <c r="AB2963" s="15">
        <f t="shared" si="935"/>
        <v>0.18737040527803958</v>
      </c>
      <c r="AC2963" s="15">
        <f t="shared" si="936"/>
        <v>0.18737040527803964</v>
      </c>
      <c r="AD2963" s="4">
        <v>165282</v>
      </c>
      <c r="AE2963" s="26">
        <v>1758.65</v>
      </c>
      <c r="AF2963" s="26">
        <v>1758.65</v>
      </c>
      <c r="AG2963" s="4">
        <f t="shared" si="937"/>
        <v>3095000</v>
      </c>
      <c r="AH2963" s="16">
        <f t="shared" si="927"/>
        <v>2.2617124394184169E-3</v>
      </c>
      <c r="AI2963" s="15">
        <f t="shared" si="928"/>
        <v>0.32116316639741521</v>
      </c>
      <c r="AJ2963" s="15">
        <f t="shared" si="929"/>
        <v>0.32116316639741527</v>
      </c>
      <c r="AK2963" s="4">
        <f t="shared" si="930"/>
        <v>16319000</v>
      </c>
      <c r="AL2963" s="27">
        <f t="shared" si="931"/>
        <v>4.289478521968258E-4</v>
      </c>
      <c r="AM2963" s="15">
        <f t="shared" si="938"/>
        <v>6.0910595011949266E-2</v>
      </c>
      <c r="AN2963" s="15">
        <f t="shared" si="939"/>
        <v>1.3207389805273516E-5</v>
      </c>
    </row>
    <row r="2964" spans="1:40" x14ac:dyDescent="0.2">
      <c r="A2964" s="4" t="s">
        <v>4628</v>
      </c>
      <c r="B2964" s="3" t="s">
        <v>6</v>
      </c>
      <c r="C2964" s="6">
        <v>165282</v>
      </c>
      <c r="D2964" s="3" t="s">
        <v>680</v>
      </c>
      <c r="E2964" s="6">
        <v>165285</v>
      </c>
      <c r="F2964" s="3" t="s">
        <v>3769</v>
      </c>
      <c r="G2964" s="8">
        <v>6000</v>
      </c>
      <c r="H2964" s="6">
        <v>142</v>
      </c>
      <c r="I2964" s="6">
        <v>164517</v>
      </c>
      <c r="J2964" s="13">
        <v>45199</v>
      </c>
      <c r="K2964" s="9">
        <v>6000</v>
      </c>
      <c r="L2964" s="4" t="s">
        <v>4628</v>
      </c>
      <c r="M2964" s="4" t="s">
        <v>4632</v>
      </c>
      <c r="N2964" s="4">
        <f>VLOOKUP(I2964,BaseModelo!$A$2:$E$5075,5)</f>
        <v>5</v>
      </c>
      <c r="P2964" s="15">
        <v>142.00000000000003</v>
      </c>
      <c r="Q2964" s="4">
        <f>VLOOKUP(I2964,BaseModelo!$A$2:$E$5075,3)</f>
        <v>110</v>
      </c>
      <c r="R2964" s="4">
        <f t="shared" si="920"/>
        <v>32283000</v>
      </c>
      <c r="S2964" s="16">
        <f t="shared" si="921"/>
        <v>1.8585633305454884E-4</v>
      </c>
      <c r="T2964" s="4">
        <f t="shared" si="932"/>
        <v>2.6391599293745936E-2</v>
      </c>
      <c r="U2964" s="4">
        <f t="shared" si="933"/>
        <v>2.6391599293745942E-2</v>
      </c>
      <c r="V2964" s="6">
        <f t="shared" si="922"/>
        <v>0</v>
      </c>
      <c r="W2964" s="16" t="str">
        <f t="shared" si="923"/>
        <v/>
      </c>
      <c r="X2964" s="4" t="str">
        <f t="shared" si="934"/>
        <v/>
      </c>
      <c r="Y2964" s="4" t="str">
        <f t="shared" si="924"/>
        <v/>
      </c>
      <c r="Z2964" s="4">
        <f t="shared" si="925"/>
        <v>4058000</v>
      </c>
      <c r="AA2964" s="16">
        <f t="shared" si="926"/>
        <v>1.4785608674223755E-3</v>
      </c>
      <c r="AB2964" s="15">
        <f t="shared" si="935"/>
        <v>0.20995564317397733</v>
      </c>
      <c r="AC2964" s="15">
        <f t="shared" si="936"/>
        <v>0.20995564317397736</v>
      </c>
      <c r="AD2964" s="4">
        <v>165282</v>
      </c>
      <c r="AE2964" s="26">
        <v>1503.37</v>
      </c>
      <c r="AF2964" s="26">
        <v>1503.37</v>
      </c>
      <c r="AG2964" s="4">
        <f t="shared" si="937"/>
        <v>2193000</v>
      </c>
      <c r="AH2964" s="16">
        <f t="shared" si="927"/>
        <v>2.7359781121751026E-3</v>
      </c>
      <c r="AI2964" s="15">
        <f t="shared" si="928"/>
        <v>0.38850889192886456</v>
      </c>
      <c r="AJ2964" s="15">
        <f t="shared" si="929"/>
        <v>0.38850889192886462</v>
      </c>
      <c r="AK2964" s="4">
        <f t="shared" si="930"/>
        <v>16319000</v>
      </c>
      <c r="AL2964" s="27">
        <f t="shared" si="931"/>
        <v>3.6766958759727926E-4</v>
      </c>
      <c r="AM2964" s="15">
        <f t="shared" si="938"/>
        <v>5.2209081438813656E-2</v>
      </c>
      <c r="AN2964" s="15">
        <f t="shared" si="939"/>
        <v>9.7033884283642175E-6</v>
      </c>
    </row>
    <row r="2965" spans="1:40" x14ac:dyDescent="0.2">
      <c r="A2965" s="4" t="s">
        <v>4628</v>
      </c>
      <c r="B2965" s="3" t="s">
        <v>6</v>
      </c>
      <c r="C2965" s="6">
        <v>165282</v>
      </c>
      <c r="D2965" s="3" t="s">
        <v>680</v>
      </c>
      <c r="E2965" s="6">
        <v>165286</v>
      </c>
      <c r="F2965" s="3" t="s">
        <v>3770</v>
      </c>
      <c r="G2965" s="8">
        <v>7000</v>
      </c>
      <c r="H2965" s="6">
        <v>142</v>
      </c>
      <c r="I2965" s="6">
        <v>164508</v>
      </c>
      <c r="J2965" s="13">
        <v>45199</v>
      </c>
      <c r="K2965" s="9">
        <v>7000</v>
      </c>
      <c r="L2965" s="4" t="s">
        <v>4628</v>
      </c>
      <c r="M2965" s="4" t="s">
        <v>4632</v>
      </c>
      <c r="N2965" s="4">
        <f>VLOOKUP(I2965,BaseModelo!$A$2:$E$5075,5)</f>
        <v>8</v>
      </c>
      <c r="P2965" s="15">
        <v>142.00000000000003</v>
      </c>
      <c r="Q2965" s="4">
        <f>VLOOKUP(I2965,BaseModelo!$A$2:$E$5075,3)</f>
        <v>132</v>
      </c>
      <c r="R2965" s="4">
        <f t="shared" si="920"/>
        <v>32283000</v>
      </c>
      <c r="S2965" s="16">
        <f t="shared" si="921"/>
        <v>2.168323885636403E-4</v>
      </c>
      <c r="T2965" s="4">
        <f t="shared" si="932"/>
        <v>3.0790199176036922E-2</v>
      </c>
      <c r="U2965" s="4">
        <f t="shared" si="933"/>
        <v>3.0790199176036929E-2</v>
      </c>
      <c r="V2965" s="6">
        <f t="shared" si="922"/>
        <v>0</v>
      </c>
      <c r="W2965" s="16" t="str">
        <f t="shared" si="923"/>
        <v/>
      </c>
      <c r="X2965" s="4" t="str">
        <f t="shared" si="934"/>
        <v/>
      </c>
      <c r="Y2965" s="4" t="str">
        <f t="shared" si="924"/>
        <v/>
      </c>
      <c r="Z2965" s="4">
        <f t="shared" si="925"/>
        <v>5836000</v>
      </c>
      <c r="AA2965" s="16">
        <f t="shared" si="926"/>
        <v>1.199451679232351E-3</v>
      </c>
      <c r="AB2965" s="15">
        <f t="shared" si="935"/>
        <v>0.17032213845099384</v>
      </c>
      <c r="AC2965" s="15">
        <f t="shared" si="936"/>
        <v>0.17032213845099387</v>
      </c>
      <c r="AD2965" s="4">
        <v>165282</v>
      </c>
      <c r="AE2965" s="26">
        <v>1758.65</v>
      </c>
      <c r="AF2965" s="26">
        <v>1758.65</v>
      </c>
      <c r="AG2965" s="4">
        <f t="shared" si="937"/>
        <v>3421000</v>
      </c>
      <c r="AH2965" s="16">
        <f t="shared" si="927"/>
        <v>2.0461853259280912E-3</v>
      </c>
      <c r="AI2965" s="15">
        <f t="shared" si="928"/>
        <v>0.29055831628178896</v>
      </c>
      <c r="AJ2965" s="15">
        <f t="shared" si="929"/>
        <v>0.29055831628178902</v>
      </c>
      <c r="AK2965" s="4">
        <f t="shared" si="930"/>
        <v>16319000</v>
      </c>
      <c r="AL2965" s="27">
        <f t="shared" si="931"/>
        <v>4.289478521968258E-4</v>
      </c>
      <c r="AM2965" s="15">
        <f t="shared" si="938"/>
        <v>6.0910595011949266E-2</v>
      </c>
      <c r="AN2965" s="15">
        <f t="shared" si="939"/>
        <v>1.3207389805273516E-5</v>
      </c>
    </row>
    <row r="2966" spans="1:40" x14ac:dyDescent="0.2">
      <c r="A2966" s="4" t="s">
        <v>4628</v>
      </c>
      <c r="B2966" s="3" t="s">
        <v>6</v>
      </c>
      <c r="C2966" s="6">
        <v>165282</v>
      </c>
      <c r="D2966" s="3" t="s">
        <v>680</v>
      </c>
      <c r="E2966" s="6">
        <v>165287</v>
      </c>
      <c r="F2966" s="3" t="s">
        <v>3771</v>
      </c>
      <c r="G2966" s="8">
        <v>6000</v>
      </c>
      <c r="H2966" s="6">
        <v>142</v>
      </c>
      <c r="I2966" s="6">
        <v>165091</v>
      </c>
      <c r="J2966" s="13">
        <v>45199</v>
      </c>
      <c r="K2966" s="9">
        <v>6000</v>
      </c>
      <c r="L2966" s="4" t="s">
        <v>4628</v>
      </c>
      <c r="M2966" s="4" t="s">
        <v>4632</v>
      </c>
      <c r="N2966" s="4">
        <f>VLOOKUP(I2966,BaseModelo!$A$2:$E$5075,5)</f>
        <v>9</v>
      </c>
      <c r="P2966" s="15">
        <v>142.00000000000003</v>
      </c>
      <c r="Q2966" s="4">
        <f>VLOOKUP(I2966,BaseModelo!$A$2:$E$5075,3)</f>
        <v>147</v>
      </c>
      <c r="R2966" s="4">
        <f t="shared" si="920"/>
        <v>32283000</v>
      </c>
      <c r="S2966" s="16">
        <f t="shared" si="921"/>
        <v>1.8585633305454884E-4</v>
      </c>
      <c r="T2966" s="4">
        <f t="shared" si="932"/>
        <v>2.6391599293745936E-2</v>
      </c>
      <c r="U2966" s="4">
        <f t="shared" si="933"/>
        <v>2.6391599293745942E-2</v>
      </c>
      <c r="V2966" s="6">
        <f t="shared" si="922"/>
        <v>0</v>
      </c>
      <c r="W2966" s="16" t="str">
        <f t="shared" si="923"/>
        <v/>
      </c>
      <c r="X2966" s="4" t="str">
        <f t="shared" si="934"/>
        <v/>
      </c>
      <c r="Y2966" s="4" t="str">
        <f t="shared" si="924"/>
        <v/>
      </c>
      <c r="Z2966" s="4">
        <f t="shared" si="925"/>
        <v>5305000</v>
      </c>
      <c r="AA2966" s="16">
        <f t="shared" si="926"/>
        <v>1.1310084825636192E-3</v>
      </c>
      <c r="AB2966" s="15">
        <f t="shared" si="935"/>
        <v>0.16060320452403393</v>
      </c>
      <c r="AC2966" s="15">
        <f t="shared" si="936"/>
        <v>0.16060320452403395</v>
      </c>
      <c r="AD2966" s="4">
        <v>165282</v>
      </c>
      <c r="AE2966" s="26">
        <v>1503.37</v>
      </c>
      <c r="AF2966" s="26">
        <v>1503.37</v>
      </c>
      <c r="AG2966" s="4">
        <f t="shared" si="937"/>
        <v>3095000</v>
      </c>
      <c r="AH2966" s="16">
        <f t="shared" si="927"/>
        <v>1.9386106623586429E-3</v>
      </c>
      <c r="AI2966" s="15">
        <f t="shared" si="928"/>
        <v>0.27528271405492727</v>
      </c>
      <c r="AJ2966" s="15">
        <f t="shared" si="929"/>
        <v>0.27528271405492732</v>
      </c>
      <c r="AK2966" s="4">
        <f t="shared" si="930"/>
        <v>16319000</v>
      </c>
      <c r="AL2966" s="27">
        <f t="shared" si="931"/>
        <v>3.6766958759727926E-4</v>
      </c>
      <c r="AM2966" s="15">
        <f t="shared" si="938"/>
        <v>5.2209081438813656E-2</v>
      </c>
      <c r="AN2966" s="15">
        <f t="shared" si="939"/>
        <v>9.7033884283642175E-6</v>
      </c>
    </row>
    <row r="2967" spans="1:40" x14ac:dyDescent="0.2">
      <c r="A2967" s="4" t="s">
        <v>4628</v>
      </c>
      <c r="B2967" s="3" t="s">
        <v>6</v>
      </c>
      <c r="C2967" s="6">
        <v>165282</v>
      </c>
      <c r="D2967" s="3" t="s">
        <v>680</v>
      </c>
      <c r="E2967" s="6">
        <v>165289</v>
      </c>
      <c r="F2967" s="3" t="s">
        <v>3772</v>
      </c>
      <c r="G2967" s="8">
        <v>7000</v>
      </c>
      <c r="H2967" s="6">
        <v>142</v>
      </c>
      <c r="I2967" s="6">
        <v>165093</v>
      </c>
      <c r="J2967" s="13">
        <v>45199</v>
      </c>
      <c r="K2967" s="9">
        <v>7000</v>
      </c>
      <c r="L2967" s="4" t="s">
        <v>4628</v>
      </c>
      <c r="M2967" s="4" t="s">
        <v>4632</v>
      </c>
      <c r="N2967" s="4">
        <f>VLOOKUP(I2967,BaseModelo!$A$2:$E$5075,5)</f>
        <v>5</v>
      </c>
      <c r="P2967" s="15">
        <v>142.00000000000003</v>
      </c>
      <c r="Q2967" s="4">
        <f>VLOOKUP(I2967,BaseModelo!$A$2:$E$5075,3)</f>
        <v>110</v>
      </c>
      <c r="R2967" s="4">
        <f t="shared" si="920"/>
        <v>32283000</v>
      </c>
      <c r="S2967" s="16">
        <f t="shared" si="921"/>
        <v>2.168323885636403E-4</v>
      </c>
      <c r="T2967" s="4">
        <f t="shared" si="932"/>
        <v>3.0790199176036922E-2</v>
      </c>
      <c r="U2967" s="4">
        <f t="shared" si="933"/>
        <v>3.0790199176036929E-2</v>
      </c>
      <c r="V2967" s="6">
        <f t="shared" si="922"/>
        <v>0</v>
      </c>
      <c r="W2967" s="16" t="str">
        <f t="shared" si="923"/>
        <v/>
      </c>
      <c r="X2967" s="4" t="str">
        <f t="shared" si="934"/>
        <v/>
      </c>
      <c r="Y2967" s="4" t="str">
        <f t="shared" si="924"/>
        <v/>
      </c>
      <c r="Z2967" s="4">
        <f t="shared" si="925"/>
        <v>4058000</v>
      </c>
      <c r="AA2967" s="16">
        <f t="shared" si="926"/>
        <v>1.7249876786594382E-3</v>
      </c>
      <c r="AB2967" s="15">
        <f t="shared" si="935"/>
        <v>0.24494825036964021</v>
      </c>
      <c r="AC2967" s="15">
        <f t="shared" si="936"/>
        <v>0.24494825036964027</v>
      </c>
      <c r="AD2967" s="4">
        <v>165282</v>
      </c>
      <c r="AE2967" s="26">
        <v>1758.65</v>
      </c>
      <c r="AF2967" s="26">
        <v>1758.65</v>
      </c>
      <c r="AG2967" s="4">
        <f t="shared" si="937"/>
        <v>2193000</v>
      </c>
      <c r="AH2967" s="16">
        <f t="shared" si="927"/>
        <v>3.1919744642042863E-3</v>
      </c>
      <c r="AI2967" s="15">
        <f t="shared" si="928"/>
        <v>0.45326037391700869</v>
      </c>
      <c r="AJ2967" s="15">
        <f t="shared" si="929"/>
        <v>0.45326037391700874</v>
      </c>
      <c r="AK2967" s="4">
        <f t="shared" si="930"/>
        <v>16319000</v>
      </c>
      <c r="AL2967" s="27">
        <f t="shared" si="931"/>
        <v>4.289478521968258E-4</v>
      </c>
      <c r="AM2967" s="15">
        <f t="shared" si="938"/>
        <v>6.0910595011949266E-2</v>
      </c>
      <c r="AN2967" s="15">
        <f t="shared" si="939"/>
        <v>1.3207389805273516E-5</v>
      </c>
    </row>
    <row r="2968" spans="1:40" x14ac:dyDescent="0.2">
      <c r="A2968" s="4" t="s">
        <v>4628</v>
      </c>
      <c r="B2968" s="3" t="s">
        <v>13</v>
      </c>
      <c r="C2968" s="6">
        <v>165347</v>
      </c>
      <c r="D2968" s="3" t="s">
        <v>228</v>
      </c>
      <c r="E2968" s="6">
        <v>165358</v>
      </c>
      <c r="F2968" s="3" t="s">
        <v>3801</v>
      </c>
      <c r="G2968" s="8">
        <v>5000</v>
      </c>
      <c r="H2968" s="6">
        <v>147</v>
      </c>
      <c r="I2968" s="6">
        <v>165339</v>
      </c>
      <c r="J2968" s="13">
        <v>45199</v>
      </c>
      <c r="K2968" s="9">
        <v>5000</v>
      </c>
      <c r="L2968" s="4" t="s">
        <v>4628</v>
      </c>
      <c r="M2968" s="4" t="s">
        <v>4632</v>
      </c>
      <c r="N2968" s="4">
        <f>VLOOKUP(I2968,BaseModelo!$A$2:$E$5075,5)</f>
        <v>6</v>
      </c>
      <c r="P2968" s="15">
        <v>147</v>
      </c>
      <c r="Q2968" s="4">
        <f>VLOOKUP(I2968,BaseModelo!$A$2:$E$5075,3)</f>
        <v>115</v>
      </c>
      <c r="R2968" s="4">
        <f t="shared" si="920"/>
        <v>32283000</v>
      </c>
      <c r="S2968" s="16">
        <f t="shared" si="921"/>
        <v>1.5488027754545735E-4</v>
      </c>
      <c r="T2968" s="4">
        <f t="shared" si="932"/>
        <v>2.2767400799182231E-2</v>
      </c>
      <c r="U2968" s="4">
        <f t="shared" si="933"/>
        <v>2.2767400799182231E-2</v>
      </c>
      <c r="V2968" s="6">
        <f t="shared" si="922"/>
        <v>0</v>
      </c>
      <c r="W2968" s="16" t="str">
        <f t="shared" si="923"/>
        <v/>
      </c>
      <c r="X2968" s="4" t="str">
        <f t="shared" si="934"/>
        <v/>
      </c>
      <c r="Y2968" s="4" t="str">
        <f t="shared" si="924"/>
        <v/>
      </c>
      <c r="Z2968" s="4">
        <f t="shared" si="925"/>
        <v>4853000</v>
      </c>
      <c r="AA2968" s="16">
        <f t="shared" si="926"/>
        <v>1.0302905419328251E-3</v>
      </c>
      <c r="AB2968" s="15">
        <f t="shared" si="935"/>
        <v>0.1514527096641253</v>
      </c>
      <c r="AC2968" s="15">
        <f t="shared" si="936"/>
        <v>0.1514527096641253</v>
      </c>
      <c r="AD2968" s="4">
        <v>165347</v>
      </c>
      <c r="AE2968" s="26">
        <v>1303.3399999999999</v>
      </c>
      <c r="AF2968" s="26">
        <v>1303.3399999999999</v>
      </c>
      <c r="AG2968" s="4">
        <f t="shared" si="937"/>
        <v>2735000</v>
      </c>
      <c r="AH2968" s="16">
        <f t="shared" si="927"/>
        <v>1.8281535648994515E-3</v>
      </c>
      <c r="AI2968" s="15">
        <f t="shared" si="928"/>
        <v>0.26873857404021939</v>
      </c>
      <c r="AJ2968" s="15">
        <f t="shared" si="929"/>
        <v>0.26873857404021939</v>
      </c>
      <c r="AK2968" s="4">
        <f t="shared" si="930"/>
        <v>16319000</v>
      </c>
      <c r="AL2968" s="27">
        <f t="shared" si="931"/>
        <v>3.0639132299773271E-4</v>
      </c>
      <c r="AM2968" s="15">
        <f t="shared" si="938"/>
        <v>4.5039524480666712E-2</v>
      </c>
      <c r="AN2968" s="15">
        <f t="shared" si="939"/>
        <v>6.9757340520810808E-6</v>
      </c>
    </row>
    <row r="2969" spans="1:40" x14ac:dyDescent="0.2">
      <c r="A2969" s="4" t="s">
        <v>4627</v>
      </c>
      <c r="B2969" s="3" t="s">
        <v>7</v>
      </c>
      <c r="C2969" s="6">
        <v>165374</v>
      </c>
      <c r="D2969" s="3" t="s">
        <v>475</v>
      </c>
      <c r="E2969" s="6">
        <v>165380</v>
      </c>
      <c r="F2969" s="3" t="s">
        <v>3792</v>
      </c>
      <c r="G2969" s="8">
        <v>10000</v>
      </c>
      <c r="H2969" s="6">
        <v>142</v>
      </c>
      <c r="I2969" s="6">
        <v>164650</v>
      </c>
      <c r="J2969" s="13">
        <v>45199</v>
      </c>
      <c r="K2969" s="9">
        <v>6571.1435093081727</v>
      </c>
      <c r="L2969" s="4" t="s">
        <v>4627</v>
      </c>
      <c r="M2969" s="4" t="s">
        <v>4632</v>
      </c>
      <c r="N2969" s="4">
        <f>VLOOKUP(I2969,BaseModelo!$A$2:$E$5075,5)</f>
        <v>3</v>
      </c>
      <c r="P2969" s="15">
        <v>142.00000000000003</v>
      </c>
      <c r="Q2969" s="4">
        <f>VLOOKUP(I2969,BaseModelo!$A$2:$E$5075,3)</f>
        <v>110</v>
      </c>
      <c r="R2969" s="4">
        <f t="shared" si="920"/>
        <v>32283000</v>
      </c>
      <c r="S2969" s="16">
        <f t="shared" si="921"/>
        <v>3.0976055509091471E-4</v>
      </c>
      <c r="T2969" s="4">
        <f t="shared" si="932"/>
        <v>4.3985998822909891E-2</v>
      </c>
      <c r="U2969" s="4">
        <f t="shared" si="933"/>
        <v>4.3985998822909898E-2</v>
      </c>
      <c r="V2969" s="6">
        <f t="shared" si="922"/>
        <v>0</v>
      </c>
      <c r="W2969" s="16" t="str">
        <f t="shared" si="923"/>
        <v/>
      </c>
      <c r="X2969" s="4" t="str">
        <f t="shared" si="934"/>
        <v/>
      </c>
      <c r="Y2969" s="4" t="str">
        <f t="shared" si="924"/>
        <v/>
      </c>
      <c r="Z2969" s="4">
        <f t="shared" si="925"/>
        <v>1992000</v>
      </c>
      <c r="AA2969" s="16">
        <f t="shared" si="926"/>
        <v>5.0200803212851405E-3</v>
      </c>
      <c r="AB2969" s="15">
        <f t="shared" si="935"/>
        <v>0.71285140562248994</v>
      </c>
      <c r="AC2969" s="15">
        <f t="shared" si="936"/>
        <v>0.71285140562249005</v>
      </c>
      <c r="AD2969" s="4">
        <v>165374</v>
      </c>
      <c r="AE2969" s="26">
        <v>2510.34</v>
      </c>
      <c r="AF2969" s="26">
        <v>2146.4007989573261</v>
      </c>
      <c r="AG2969" s="4">
        <f t="shared" si="937"/>
        <v>1267000</v>
      </c>
      <c r="AH2969" s="16">
        <f t="shared" si="927"/>
        <v>7.8926598263614842E-3</v>
      </c>
      <c r="AI2969" s="15">
        <f t="shared" si="928"/>
        <v>1.1207576953433307</v>
      </c>
      <c r="AJ2969" s="15">
        <f t="shared" si="929"/>
        <v>1.1207576953433309</v>
      </c>
      <c r="AK2969" s="4">
        <f t="shared" si="930"/>
        <v>15073000</v>
      </c>
      <c r="AL2969" s="27">
        <f t="shared" si="931"/>
        <v>6.6343793538114506E-4</v>
      </c>
      <c r="AM2969" s="15">
        <f t="shared" si="938"/>
        <v>9.4208186824122603E-2</v>
      </c>
      <c r="AN2969" s="15">
        <f t="shared" si="939"/>
        <v>2.918198024474882E-5</v>
      </c>
    </row>
    <row r="2970" spans="1:40" x14ac:dyDescent="0.2">
      <c r="A2970" s="4" t="s">
        <v>4627</v>
      </c>
      <c r="B2970" s="3" t="s">
        <v>7</v>
      </c>
      <c r="C2970" s="6">
        <v>165374</v>
      </c>
      <c r="D2970" s="3" t="s">
        <v>475</v>
      </c>
      <c r="E2970" s="6">
        <v>165381</v>
      </c>
      <c r="F2970" s="3" t="s">
        <v>3793</v>
      </c>
      <c r="G2970" s="8">
        <v>10000</v>
      </c>
      <c r="H2970" s="6">
        <v>142</v>
      </c>
      <c r="I2970" s="6">
        <v>157654</v>
      </c>
      <c r="J2970" s="13">
        <v>45199</v>
      </c>
      <c r="K2970" s="9">
        <v>6571.1435093081727</v>
      </c>
      <c r="L2970" s="4" t="s">
        <v>4627</v>
      </c>
      <c r="M2970" s="4" t="s">
        <v>4632</v>
      </c>
      <c r="N2970" s="4">
        <f>VLOOKUP(I2970,BaseModelo!$A$2:$E$5075,5)</f>
        <v>4</v>
      </c>
      <c r="P2970" s="15">
        <v>142.00000000000003</v>
      </c>
      <c r="Q2970" s="4">
        <f>VLOOKUP(I2970,BaseModelo!$A$2:$E$5075,3)</f>
        <v>110</v>
      </c>
      <c r="R2970" s="4">
        <f t="shared" si="920"/>
        <v>32283000</v>
      </c>
      <c r="S2970" s="16">
        <f t="shared" si="921"/>
        <v>3.0976055509091471E-4</v>
      </c>
      <c r="T2970" s="4">
        <f t="shared" si="932"/>
        <v>4.3985998822909891E-2</v>
      </c>
      <c r="U2970" s="4">
        <f t="shared" si="933"/>
        <v>4.3985998822909898E-2</v>
      </c>
      <c r="V2970" s="6">
        <f t="shared" si="922"/>
        <v>0</v>
      </c>
      <c r="W2970" s="16" t="str">
        <f t="shared" si="923"/>
        <v/>
      </c>
      <c r="X2970" s="4" t="str">
        <f t="shared" si="934"/>
        <v/>
      </c>
      <c r="Y2970" s="4" t="str">
        <f t="shared" si="924"/>
        <v/>
      </c>
      <c r="Z2970" s="4">
        <f t="shared" si="925"/>
        <v>2331000</v>
      </c>
      <c r="AA2970" s="16">
        <f t="shared" si="926"/>
        <v>4.2900042900042897E-3</v>
      </c>
      <c r="AB2970" s="15">
        <f t="shared" si="935"/>
        <v>0.60918060918060912</v>
      </c>
      <c r="AC2970" s="15">
        <f t="shared" si="936"/>
        <v>0.60918060918060923</v>
      </c>
      <c r="AD2970" s="4">
        <v>165374</v>
      </c>
      <c r="AE2970" s="26">
        <v>2510.34</v>
      </c>
      <c r="AF2970" s="26">
        <v>2146.4007989573261</v>
      </c>
      <c r="AG2970" s="4">
        <f t="shared" si="937"/>
        <v>1421000</v>
      </c>
      <c r="AH2970" s="16">
        <f t="shared" si="927"/>
        <v>7.0372976776917661E-3</v>
      </c>
      <c r="AI2970" s="15">
        <f t="shared" si="928"/>
        <v>0.99929627023223078</v>
      </c>
      <c r="AJ2970" s="15">
        <f t="shared" si="929"/>
        <v>0.999296270232231</v>
      </c>
      <c r="AK2970" s="4">
        <f t="shared" si="930"/>
        <v>15073000</v>
      </c>
      <c r="AL2970" s="27">
        <f t="shared" si="931"/>
        <v>6.6343793538114506E-4</v>
      </c>
      <c r="AM2970" s="15">
        <f t="shared" si="938"/>
        <v>9.4208186824122603E-2</v>
      </c>
      <c r="AN2970" s="15">
        <f t="shared" si="939"/>
        <v>2.918198024474882E-5</v>
      </c>
    </row>
    <row r="2971" spans="1:40" x14ac:dyDescent="0.2">
      <c r="A2971" s="4" t="s">
        <v>4627</v>
      </c>
      <c r="B2971" s="3" t="s">
        <v>7</v>
      </c>
      <c r="C2971" s="6">
        <v>165374</v>
      </c>
      <c r="D2971" s="3" t="s">
        <v>475</v>
      </c>
      <c r="E2971" s="6">
        <v>165382</v>
      </c>
      <c r="F2971" s="3" t="s">
        <v>3794</v>
      </c>
      <c r="G2971" s="8">
        <v>5000</v>
      </c>
      <c r="H2971" s="6">
        <v>147</v>
      </c>
      <c r="I2971" s="6">
        <v>164927</v>
      </c>
      <c r="J2971" s="13">
        <v>45199</v>
      </c>
      <c r="K2971" s="9">
        <v>3285.5717546540864</v>
      </c>
      <c r="L2971" s="4" t="s">
        <v>4627</v>
      </c>
      <c r="M2971" s="4" t="s">
        <v>4632</v>
      </c>
      <c r="N2971" s="4">
        <f>VLOOKUP(I2971,BaseModelo!$A$2:$E$5075,5)</f>
        <v>5</v>
      </c>
      <c r="P2971" s="15">
        <v>147</v>
      </c>
      <c r="Q2971" s="4">
        <f>VLOOKUP(I2971,BaseModelo!$A$2:$E$5075,3)</f>
        <v>110</v>
      </c>
      <c r="R2971" s="4">
        <f t="shared" si="920"/>
        <v>32283000</v>
      </c>
      <c r="S2971" s="16">
        <f t="shared" si="921"/>
        <v>1.5488027754545735E-4</v>
      </c>
      <c r="T2971" s="4">
        <f t="shared" si="932"/>
        <v>2.2767400799182231E-2</v>
      </c>
      <c r="U2971" s="4">
        <f t="shared" si="933"/>
        <v>2.2767400799182231E-2</v>
      </c>
      <c r="V2971" s="6">
        <f t="shared" si="922"/>
        <v>0</v>
      </c>
      <c r="W2971" s="16" t="str">
        <f t="shared" si="923"/>
        <v/>
      </c>
      <c r="X2971" s="4" t="str">
        <f t="shared" si="934"/>
        <v/>
      </c>
      <c r="Y2971" s="4" t="str">
        <f t="shared" si="924"/>
        <v/>
      </c>
      <c r="Z2971" s="4">
        <f t="shared" si="925"/>
        <v>4058000</v>
      </c>
      <c r="AA2971" s="16">
        <f t="shared" si="926"/>
        <v>1.2321340561853129E-3</v>
      </c>
      <c r="AB2971" s="15">
        <f t="shared" si="935"/>
        <v>0.18112370625924099</v>
      </c>
      <c r="AC2971" s="15">
        <f t="shared" si="936"/>
        <v>0.18112370625924099</v>
      </c>
      <c r="AD2971" s="4">
        <v>165374</v>
      </c>
      <c r="AE2971" s="26">
        <v>1303.3399999999999</v>
      </c>
      <c r="AF2971" s="26">
        <v>1114.386902695667</v>
      </c>
      <c r="AG2971" s="4">
        <f t="shared" si="937"/>
        <v>1768000</v>
      </c>
      <c r="AH2971" s="16">
        <f t="shared" si="927"/>
        <v>2.8280542986425339E-3</v>
      </c>
      <c r="AI2971" s="15">
        <f t="shared" si="928"/>
        <v>0.41572398190045246</v>
      </c>
      <c r="AJ2971" s="15">
        <f t="shared" si="929"/>
        <v>0.41572398190045246</v>
      </c>
      <c r="AK2971" s="4">
        <f t="shared" si="930"/>
        <v>15073000</v>
      </c>
      <c r="AL2971" s="27">
        <f t="shared" si="931"/>
        <v>3.3171896769057253E-4</v>
      </c>
      <c r="AM2971" s="15">
        <f t="shared" si="938"/>
        <v>4.8762688250514163E-2</v>
      </c>
      <c r="AN2971" s="15">
        <f t="shared" si="939"/>
        <v>7.5523786901022457E-6</v>
      </c>
    </row>
    <row r="2972" spans="1:40" x14ac:dyDescent="0.2">
      <c r="A2972" s="4" t="s">
        <v>4627</v>
      </c>
      <c r="B2972" s="2" t="s">
        <v>17</v>
      </c>
      <c r="C2972" s="5">
        <v>165383</v>
      </c>
      <c r="D2972" s="2" t="s">
        <v>684</v>
      </c>
      <c r="E2972" s="5">
        <v>165384</v>
      </c>
      <c r="F2972" s="2" t="s">
        <v>3786</v>
      </c>
      <c r="G2972" s="7">
        <v>10000</v>
      </c>
      <c r="H2972" s="5">
        <v>142</v>
      </c>
      <c r="I2972" s="6">
        <v>164614</v>
      </c>
      <c r="J2972" s="13">
        <v>45199</v>
      </c>
      <c r="K2972" s="9">
        <v>10000</v>
      </c>
      <c r="L2972" s="4" t="s">
        <v>4627</v>
      </c>
      <c r="M2972" s="4" t="s">
        <v>4632</v>
      </c>
      <c r="N2972" s="4">
        <f>VLOOKUP(I2972,BaseModelo!$A$2:$E$5075,5)</f>
        <v>6</v>
      </c>
      <c r="P2972" s="15">
        <v>142.00000000000003</v>
      </c>
      <c r="Q2972" s="4">
        <f>VLOOKUP(I2972,BaseModelo!$A$2:$E$5075,3)</f>
        <v>115</v>
      </c>
      <c r="R2972" s="4">
        <f t="shared" si="920"/>
        <v>32283000</v>
      </c>
      <c r="S2972" s="16">
        <f t="shared" si="921"/>
        <v>3.0976055509091471E-4</v>
      </c>
      <c r="T2972" s="4">
        <f t="shared" si="932"/>
        <v>4.3985998822909891E-2</v>
      </c>
      <c r="U2972" s="4">
        <f t="shared" si="933"/>
        <v>4.3985998822909898E-2</v>
      </c>
      <c r="V2972" s="6">
        <f t="shared" si="922"/>
        <v>0</v>
      </c>
      <c r="W2972" s="16" t="str">
        <f t="shared" si="923"/>
        <v/>
      </c>
      <c r="X2972" s="4" t="str">
        <f t="shared" si="934"/>
        <v/>
      </c>
      <c r="Y2972" s="4" t="str">
        <f t="shared" si="924"/>
        <v/>
      </c>
      <c r="Z2972" s="4">
        <f t="shared" si="925"/>
        <v>4853000</v>
      </c>
      <c r="AA2972" s="16">
        <f t="shared" si="926"/>
        <v>2.0605810838656502E-3</v>
      </c>
      <c r="AB2972" s="15">
        <f t="shared" si="935"/>
        <v>0.29260251390892233</v>
      </c>
      <c r="AC2972" s="15">
        <f t="shared" si="936"/>
        <v>0.29260251390892239</v>
      </c>
      <c r="AD2972" s="4">
        <v>165383</v>
      </c>
      <c r="AE2972" s="26">
        <v>2510.34</v>
      </c>
      <c r="AF2972" s="26">
        <v>2510.34</v>
      </c>
      <c r="AG2972" s="4">
        <f t="shared" si="937"/>
        <v>1993000</v>
      </c>
      <c r="AH2972" s="16">
        <f t="shared" si="927"/>
        <v>5.0175614651279477E-3</v>
      </c>
      <c r="AI2972" s="15">
        <f t="shared" si="928"/>
        <v>0.71249372804816857</v>
      </c>
      <c r="AJ2972" s="15">
        <f t="shared" si="929"/>
        <v>0.71249372804816868</v>
      </c>
      <c r="AK2972" s="4">
        <f t="shared" si="930"/>
        <v>15073000</v>
      </c>
      <c r="AL2972" s="27">
        <f t="shared" si="931"/>
        <v>6.6343793538114506E-4</v>
      </c>
      <c r="AM2972" s="15">
        <f t="shared" si="938"/>
        <v>9.4208186824122603E-2</v>
      </c>
      <c r="AN2972" s="15">
        <f t="shared" si="939"/>
        <v>2.918198024474882E-5</v>
      </c>
    </row>
    <row r="2973" spans="1:40" x14ac:dyDescent="0.2">
      <c r="A2973" s="4" t="s">
        <v>4627</v>
      </c>
      <c r="B2973" s="3" t="s">
        <v>17</v>
      </c>
      <c r="C2973" s="6">
        <v>165383</v>
      </c>
      <c r="D2973" s="3" t="s">
        <v>684</v>
      </c>
      <c r="E2973" s="6">
        <v>165385</v>
      </c>
      <c r="F2973" s="3" t="s">
        <v>3788</v>
      </c>
      <c r="G2973" s="8">
        <v>10000</v>
      </c>
      <c r="H2973" s="6">
        <v>142</v>
      </c>
      <c r="I2973" s="6">
        <v>164572</v>
      </c>
      <c r="J2973" s="13">
        <v>45199</v>
      </c>
      <c r="K2973" s="9">
        <v>10000</v>
      </c>
      <c r="L2973" s="4" t="s">
        <v>4627</v>
      </c>
      <c r="M2973" s="4" t="s">
        <v>4632</v>
      </c>
      <c r="N2973" s="4">
        <f>VLOOKUP(I2973,BaseModelo!$A$2:$E$5075,5)</f>
        <v>8</v>
      </c>
      <c r="P2973" s="15">
        <v>142.00000000000003</v>
      </c>
      <c r="Q2973" s="4">
        <f>VLOOKUP(I2973,BaseModelo!$A$2:$E$5075,3)</f>
        <v>132</v>
      </c>
      <c r="R2973" s="4">
        <f t="shared" si="920"/>
        <v>32283000</v>
      </c>
      <c r="S2973" s="16">
        <f t="shared" si="921"/>
        <v>3.0976055509091471E-4</v>
      </c>
      <c r="T2973" s="4">
        <f t="shared" si="932"/>
        <v>4.3985998822909891E-2</v>
      </c>
      <c r="U2973" s="4">
        <f t="shared" si="933"/>
        <v>4.3985998822909898E-2</v>
      </c>
      <c r="V2973" s="6">
        <f t="shared" si="922"/>
        <v>0</v>
      </c>
      <c r="W2973" s="16" t="str">
        <f t="shared" si="923"/>
        <v/>
      </c>
      <c r="X2973" s="4" t="str">
        <f t="shared" si="934"/>
        <v/>
      </c>
      <c r="Y2973" s="4" t="str">
        <f t="shared" si="924"/>
        <v/>
      </c>
      <c r="Z2973" s="4">
        <f t="shared" si="925"/>
        <v>5836000</v>
      </c>
      <c r="AA2973" s="16">
        <f t="shared" si="926"/>
        <v>1.7135023989033585E-3</v>
      </c>
      <c r="AB2973" s="15">
        <f t="shared" si="935"/>
        <v>0.2433173406442769</v>
      </c>
      <c r="AC2973" s="15">
        <f t="shared" si="936"/>
        <v>0.24331734064427696</v>
      </c>
      <c r="AD2973" s="4">
        <v>165383</v>
      </c>
      <c r="AE2973" s="26">
        <v>2510.34</v>
      </c>
      <c r="AF2973" s="26">
        <v>2510.34</v>
      </c>
      <c r="AG2973" s="4">
        <f t="shared" si="937"/>
        <v>2254000</v>
      </c>
      <c r="AH2973" s="16">
        <f t="shared" si="927"/>
        <v>4.4365572315882874E-3</v>
      </c>
      <c r="AI2973" s="15">
        <f t="shared" si="928"/>
        <v>0.62999112688553682</v>
      </c>
      <c r="AJ2973" s="15">
        <f t="shared" si="929"/>
        <v>0.62999112688553693</v>
      </c>
      <c r="AK2973" s="4">
        <f t="shared" si="930"/>
        <v>15073000</v>
      </c>
      <c r="AL2973" s="27">
        <f t="shared" si="931"/>
        <v>6.6343793538114506E-4</v>
      </c>
      <c r="AM2973" s="15">
        <f t="shared" si="938"/>
        <v>9.4208186824122603E-2</v>
      </c>
      <c r="AN2973" s="15">
        <f t="shared" si="939"/>
        <v>2.918198024474882E-5</v>
      </c>
    </row>
    <row r="2974" spans="1:40" x14ac:dyDescent="0.2">
      <c r="A2974" s="4" t="s">
        <v>4627</v>
      </c>
      <c r="B2974" s="3" t="s">
        <v>17</v>
      </c>
      <c r="C2974" s="6">
        <v>165383</v>
      </c>
      <c r="D2974" s="3" t="s">
        <v>684</v>
      </c>
      <c r="E2974" s="6">
        <v>165386</v>
      </c>
      <c r="F2974" s="3" t="s">
        <v>3789</v>
      </c>
      <c r="G2974" s="8">
        <v>9000</v>
      </c>
      <c r="H2974" s="6">
        <v>142</v>
      </c>
      <c r="I2974" s="6">
        <v>164571</v>
      </c>
      <c r="J2974" s="13">
        <v>45199</v>
      </c>
      <c r="K2974" s="9">
        <v>9000</v>
      </c>
      <c r="L2974" s="4" t="s">
        <v>4627</v>
      </c>
      <c r="M2974" s="4" t="s">
        <v>4632</v>
      </c>
      <c r="N2974" s="4">
        <f>VLOOKUP(I2974,BaseModelo!$A$2:$E$5075,5)</f>
        <v>9</v>
      </c>
      <c r="P2974" s="15">
        <v>142.00000000000003</v>
      </c>
      <c r="Q2974" s="4">
        <f>VLOOKUP(I2974,BaseModelo!$A$2:$E$5075,3)</f>
        <v>147</v>
      </c>
      <c r="R2974" s="4">
        <f t="shared" si="920"/>
        <v>32283000</v>
      </c>
      <c r="S2974" s="16">
        <f t="shared" si="921"/>
        <v>2.7878449958182325E-4</v>
      </c>
      <c r="T2974" s="4">
        <f t="shared" si="932"/>
        <v>3.9587398940618898E-2</v>
      </c>
      <c r="U2974" s="4">
        <f t="shared" si="933"/>
        <v>3.9587398940618912E-2</v>
      </c>
      <c r="V2974" s="6">
        <f t="shared" si="922"/>
        <v>0</v>
      </c>
      <c r="W2974" s="16" t="str">
        <f t="shared" si="923"/>
        <v/>
      </c>
      <c r="X2974" s="4" t="str">
        <f t="shared" si="934"/>
        <v/>
      </c>
      <c r="Y2974" s="4" t="str">
        <f t="shared" si="924"/>
        <v/>
      </c>
      <c r="Z2974" s="4">
        <f t="shared" si="925"/>
        <v>5305000</v>
      </c>
      <c r="AA2974" s="16">
        <f t="shared" si="926"/>
        <v>1.6965127238454288E-3</v>
      </c>
      <c r="AB2974" s="15">
        <f t="shared" si="935"/>
        <v>0.24090480678605089</v>
      </c>
      <c r="AC2974" s="15">
        <f t="shared" si="936"/>
        <v>0.24090480678605092</v>
      </c>
      <c r="AD2974" s="4">
        <v>165383</v>
      </c>
      <c r="AE2974" s="26">
        <v>2255.2800000000002</v>
      </c>
      <c r="AF2974" s="26">
        <v>2255.2800000000002</v>
      </c>
      <c r="AG2974" s="4">
        <f t="shared" si="937"/>
        <v>2114000</v>
      </c>
      <c r="AH2974" s="16">
        <f t="shared" si="927"/>
        <v>4.2573320719016088E-3</v>
      </c>
      <c r="AI2974" s="15">
        <f t="shared" si="928"/>
        <v>0.60454115421002841</v>
      </c>
      <c r="AJ2974" s="15">
        <f t="shared" si="929"/>
        <v>0.60454115421002852</v>
      </c>
      <c r="AK2974" s="4">
        <f t="shared" si="930"/>
        <v>15073000</v>
      </c>
      <c r="AL2974" s="27">
        <f t="shared" si="931"/>
        <v>5.9709414184303054E-4</v>
      </c>
      <c r="AM2974" s="15">
        <f t="shared" si="938"/>
        <v>8.478736814171034E-2</v>
      </c>
      <c r="AN2974" s="15">
        <f t="shared" si="939"/>
        <v>2.3637403998246546E-5</v>
      </c>
    </row>
    <row r="2975" spans="1:40" x14ac:dyDescent="0.2">
      <c r="A2975" s="4" t="s">
        <v>4627</v>
      </c>
      <c r="B2975" s="3" t="s">
        <v>17</v>
      </c>
      <c r="C2975" s="6">
        <v>165383</v>
      </c>
      <c r="D2975" s="3" t="s">
        <v>684</v>
      </c>
      <c r="E2975" s="6">
        <v>165387</v>
      </c>
      <c r="F2975" s="3" t="s">
        <v>3790</v>
      </c>
      <c r="G2975" s="8">
        <v>10000</v>
      </c>
      <c r="H2975" s="6">
        <v>142</v>
      </c>
      <c r="I2975" s="6">
        <v>164567</v>
      </c>
      <c r="J2975" s="13">
        <v>45199</v>
      </c>
      <c r="K2975" s="9">
        <v>10000</v>
      </c>
      <c r="L2975" s="4" t="s">
        <v>4627</v>
      </c>
      <c r="M2975" s="4" t="s">
        <v>4632</v>
      </c>
      <c r="N2975" s="4">
        <f>VLOOKUP(I2975,BaseModelo!$A$2:$E$5075,5)</f>
        <v>7</v>
      </c>
      <c r="P2975" s="15">
        <v>142.00000000000003</v>
      </c>
      <c r="Q2975" s="4">
        <f>VLOOKUP(I2975,BaseModelo!$A$2:$E$5075,3)</f>
        <v>127</v>
      </c>
      <c r="R2975" s="4">
        <f t="shared" si="920"/>
        <v>32283000</v>
      </c>
      <c r="S2975" s="16">
        <f t="shared" si="921"/>
        <v>3.0976055509091471E-4</v>
      </c>
      <c r="T2975" s="4">
        <f t="shared" si="932"/>
        <v>4.3985998822909891E-2</v>
      </c>
      <c r="U2975" s="4">
        <f t="shared" si="933"/>
        <v>4.3985998822909898E-2</v>
      </c>
      <c r="V2975" s="6">
        <f t="shared" si="922"/>
        <v>0</v>
      </c>
      <c r="W2975" s="16" t="str">
        <f t="shared" si="923"/>
        <v/>
      </c>
      <c r="X2975" s="4" t="str">
        <f t="shared" si="934"/>
        <v/>
      </c>
      <c r="Y2975" s="4" t="str">
        <f t="shared" si="924"/>
        <v/>
      </c>
      <c r="Z2975" s="4">
        <f t="shared" si="925"/>
        <v>4022000</v>
      </c>
      <c r="AA2975" s="16">
        <f t="shared" si="926"/>
        <v>2.4863252113376429E-3</v>
      </c>
      <c r="AB2975" s="15">
        <f t="shared" si="935"/>
        <v>0.35305818000994527</v>
      </c>
      <c r="AC2975" s="15">
        <f t="shared" si="936"/>
        <v>0.35305818000994538</v>
      </c>
      <c r="AD2975" s="4">
        <v>165383</v>
      </c>
      <c r="AE2975" s="26">
        <v>2510.34</v>
      </c>
      <c r="AF2975" s="26">
        <v>2510.34</v>
      </c>
      <c r="AG2975" s="4">
        <f t="shared" si="937"/>
        <v>1778000</v>
      </c>
      <c r="AH2975" s="16">
        <f t="shared" si="927"/>
        <v>5.6242969628796397E-3</v>
      </c>
      <c r="AI2975" s="15">
        <f t="shared" si="928"/>
        <v>0.79865016872890882</v>
      </c>
      <c r="AJ2975" s="15">
        <f t="shared" si="929"/>
        <v>0.79865016872890904</v>
      </c>
      <c r="AK2975" s="4">
        <f t="shared" si="930"/>
        <v>15073000</v>
      </c>
      <c r="AL2975" s="27">
        <f t="shared" si="931"/>
        <v>6.6343793538114506E-4</v>
      </c>
      <c r="AM2975" s="15">
        <f t="shared" si="938"/>
        <v>9.4208186824122603E-2</v>
      </c>
      <c r="AN2975" s="15">
        <f t="shared" si="939"/>
        <v>2.918198024474882E-5</v>
      </c>
    </row>
    <row r="2976" spans="1:40" x14ac:dyDescent="0.2">
      <c r="A2976" s="4" t="s">
        <v>4627</v>
      </c>
      <c r="B2976" s="3" t="s">
        <v>17</v>
      </c>
      <c r="C2976" s="6">
        <v>165383</v>
      </c>
      <c r="D2976" s="3" t="s">
        <v>684</v>
      </c>
      <c r="E2976" s="6">
        <v>165388</v>
      </c>
      <c r="F2976" s="3" t="s">
        <v>3791</v>
      </c>
      <c r="G2976" s="8">
        <v>5000</v>
      </c>
      <c r="H2976" s="6">
        <v>147</v>
      </c>
      <c r="I2976" s="6">
        <v>164573</v>
      </c>
      <c r="J2976" s="13">
        <v>45199</v>
      </c>
      <c r="K2976" s="9">
        <v>5000</v>
      </c>
      <c r="L2976" s="4" t="s">
        <v>4627</v>
      </c>
      <c r="M2976" s="4" t="s">
        <v>4632</v>
      </c>
      <c r="N2976" s="4">
        <f>VLOOKUP(I2976,BaseModelo!$A$2:$E$5075,5)</f>
        <v>8</v>
      </c>
      <c r="P2976" s="15">
        <v>147</v>
      </c>
      <c r="Q2976" s="4">
        <f>VLOOKUP(I2976,BaseModelo!$A$2:$E$5075,3)</f>
        <v>132</v>
      </c>
      <c r="R2976" s="4">
        <f t="shared" si="920"/>
        <v>32283000</v>
      </c>
      <c r="S2976" s="16">
        <f t="shared" si="921"/>
        <v>1.5488027754545735E-4</v>
      </c>
      <c r="T2976" s="4">
        <f t="shared" si="932"/>
        <v>2.2767400799182231E-2</v>
      </c>
      <c r="U2976" s="4">
        <f t="shared" si="933"/>
        <v>2.2767400799182231E-2</v>
      </c>
      <c r="V2976" s="6">
        <f t="shared" si="922"/>
        <v>0</v>
      </c>
      <c r="W2976" s="16" t="str">
        <f t="shared" si="923"/>
        <v/>
      </c>
      <c r="X2976" s="4" t="str">
        <f t="shared" si="934"/>
        <v/>
      </c>
      <c r="Y2976" s="4" t="str">
        <f t="shared" si="924"/>
        <v/>
      </c>
      <c r="Z2976" s="4">
        <f t="shared" si="925"/>
        <v>5836000</v>
      </c>
      <c r="AA2976" s="16">
        <f t="shared" si="926"/>
        <v>8.5675119945167924E-4</v>
      </c>
      <c r="AB2976" s="15">
        <f t="shared" si="935"/>
        <v>0.12594242631939684</v>
      </c>
      <c r="AC2976" s="15">
        <f t="shared" si="936"/>
        <v>0.12594242631939684</v>
      </c>
      <c r="AD2976" s="4">
        <v>165383</v>
      </c>
      <c r="AE2976" s="26">
        <v>1303.3399999999999</v>
      </c>
      <c r="AF2976" s="26">
        <v>1303.3399999999999</v>
      </c>
      <c r="AG2976" s="4">
        <f t="shared" si="937"/>
        <v>2254000</v>
      </c>
      <c r="AH2976" s="16">
        <f t="shared" si="927"/>
        <v>2.2182786157941437E-3</v>
      </c>
      <c r="AI2976" s="15">
        <f t="shared" si="928"/>
        <v>0.32608695652173914</v>
      </c>
      <c r="AJ2976" s="15">
        <f t="shared" si="929"/>
        <v>0.32608695652173914</v>
      </c>
      <c r="AK2976" s="4">
        <f t="shared" si="930"/>
        <v>15073000</v>
      </c>
      <c r="AL2976" s="27">
        <f t="shared" si="931"/>
        <v>3.3171896769057253E-4</v>
      </c>
      <c r="AM2976" s="15">
        <f t="shared" si="938"/>
        <v>4.8762688250514163E-2</v>
      </c>
      <c r="AN2976" s="15">
        <f t="shared" si="939"/>
        <v>7.5523786901022457E-6</v>
      </c>
    </row>
    <row r="2977" spans="1:40" x14ac:dyDescent="0.2">
      <c r="A2977" s="4" t="s">
        <v>4627</v>
      </c>
      <c r="B2977" s="3" t="s">
        <v>5</v>
      </c>
      <c r="C2977" s="6">
        <v>165402</v>
      </c>
      <c r="D2977" s="3" t="s">
        <v>484</v>
      </c>
      <c r="E2977" s="6">
        <v>165408</v>
      </c>
      <c r="F2977" s="3" t="s">
        <v>3802</v>
      </c>
      <c r="G2977" s="8">
        <v>10000</v>
      </c>
      <c r="H2977" s="6">
        <v>142</v>
      </c>
      <c r="I2977" s="6">
        <v>165141</v>
      </c>
      <c r="J2977" s="13">
        <v>45199</v>
      </c>
      <c r="K2977" s="9">
        <v>10000</v>
      </c>
      <c r="L2977" s="4" t="s">
        <v>4627</v>
      </c>
      <c r="M2977" s="4" t="s">
        <v>4632</v>
      </c>
      <c r="N2977" s="4">
        <f>VLOOKUP(I2977,BaseModelo!$A$2:$E$5075,5)</f>
        <v>5</v>
      </c>
      <c r="P2977" s="15">
        <v>142.00000000000003</v>
      </c>
      <c r="Q2977" s="4">
        <f>VLOOKUP(I2977,BaseModelo!$A$2:$E$5075,3)</f>
        <v>110</v>
      </c>
      <c r="R2977" s="4">
        <f t="shared" si="920"/>
        <v>32283000</v>
      </c>
      <c r="S2977" s="16">
        <f t="shared" si="921"/>
        <v>3.0976055509091471E-4</v>
      </c>
      <c r="T2977" s="4">
        <f t="shared" si="932"/>
        <v>4.3985998822909891E-2</v>
      </c>
      <c r="U2977" s="4">
        <f t="shared" si="933"/>
        <v>4.3985998822909898E-2</v>
      </c>
      <c r="V2977" s="6">
        <f t="shared" si="922"/>
        <v>0</v>
      </c>
      <c r="W2977" s="16" t="str">
        <f t="shared" si="923"/>
        <v/>
      </c>
      <c r="X2977" s="4" t="str">
        <f t="shared" si="934"/>
        <v/>
      </c>
      <c r="Y2977" s="4" t="str">
        <f t="shared" si="924"/>
        <v/>
      </c>
      <c r="Z2977" s="4">
        <f t="shared" si="925"/>
        <v>4058000</v>
      </c>
      <c r="AA2977" s="16">
        <f t="shared" si="926"/>
        <v>2.4642681123706258E-3</v>
      </c>
      <c r="AB2977" s="15">
        <f t="shared" si="935"/>
        <v>0.34992607195662884</v>
      </c>
      <c r="AC2977" s="15">
        <f t="shared" si="936"/>
        <v>0.34992607195662895</v>
      </c>
      <c r="AD2977" s="4">
        <v>165402</v>
      </c>
      <c r="AE2977" s="26">
        <v>2510.34</v>
      </c>
      <c r="AF2977" s="26">
        <v>2510.34</v>
      </c>
      <c r="AG2977" s="4">
        <f t="shared" si="937"/>
        <v>1768000</v>
      </c>
      <c r="AH2977" s="16">
        <f t="shared" si="927"/>
        <v>5.6561085972850677E-3</v>
      </c>
      <c r="AI2977" s="15">
        <f t="shared" si="928"/>
        <v>0.80316742081447967</v>
      </c>
      <c r="AJ2977" s="15">
        <f t="shared" si="929"/>
        <v>0.80316742081447978</v>
      </c>
      <c r="AK2977" s="4">
        <f t="shared" si="930"/>
        <v>15073000</v>
      </c>
      <c r="AL2977" s="27">
        <f t="shared" si="931"/>
        <v>6.6343793538114506E-4</v>
      </c>
      <c r="AM2977" s="15">
        <f t="shared" si="938"/>
        <v>9.4208186824122603E-2</v>
      </c>
      <c r="AN2977" s="15">
        <f t="shared" si="939"/>
        <v>2.918198024474882E-5</v>
      </c>
    </row>
    <row r="2978" spans="1:40" x14ac:dyDescent="0.2">
      <c r="A2978" s="4" t="s">
        <v>4627</v>
      </c>
      <c r="B2978" s="2" t="s">
        <v>5</v>
      </c>
      <c r="C2978" s="5">
        <v>165410</v>
      </c>
      <c r="D2978" s="2" t="s">
        <v>685</v>
      </c>
      <c r="E2978" s="5">
        <v>165411</v>
      </c>
      <c r="F2978" s="2" t="s">
        <v>3787</v>
      </c>
      <c r="G2978" s="7">
        <v>7000</v>
      </c>
      <c r="H2978" s="5">
        <v>142</v>
      </c>
      <c r="I2978" s="6">
        <v>164755</v>
      </c>
      <c r="J2978" s="13">
        <v>45199</v>
      </c>
      <c r="K2978" s="9">
        <v>5576.6701900317112</v>
      </c>
      <c r="L2978" s="4" t="s">
        <v>4627</v>
      </c>
      <c r="M2978" s="4" t="s">
        <v>4632</v>
      </c>
      <c r="N2978" s="4">
        <f>VLOOKUP(I2978,BaseModelo!$A$2:$E$5075,5)</f>
        <v>5</v>
      </c>
      <c r="P2978" s="15">
        <v>142.00000000000003</v>
      </c>
      <c r="Q2978" s="4">
        <f>VLOOKUP(I2978,BaseModelo!$A$2:$E$5075,3)</f>
        <v>110</v>
      </c>
      <c r="R2978" s="4">
        <f t="shared" si="920"/>
        <v>32283000</v>
      </c>
      <c r="S2978" s="16">
        <f t="shared" si="921"/>
        <v>2.168323885636403E-4</v>
      </c>
      <c r="T2978" s="4">
        <f t="shared" si="932"/>
        <v>3.0790199176036922E-2</v>
      </c>
      <c r="U2978" s="4">
        <f t="shared" si="933"/>
        <v>3.0790199176036929E-2</v>
      </c>
      <c r="V2978" s="6">
        <f t="shared" si="922"/>
        <v>0</v>
      </c>
      <c r="W2978" s="16" t="str">
        <f t="shared" si="923"/>
        <v/>
      </c>
      <c r="X2978" s="4" t="str">
        <f t="shared" si="934"/>
        <v/>
      </c>
      <c r="Y2978" s="4" t="str">
        <f t="shared" si="924"/>
        <v/>
      </c>
      <c r="Z2978" s="4">
        <f t="shared" si="925"/>
        <v>4058000</v>
      </c>
      <c r="AA2978" s="16">
        <f t="shared" si="926"/>
        <v>1.7249876786594382E-3</v>
      </c>
      <c r="AB2978" s="15">
        <f t="shared" si="935"/>
        <v>0.24494825036964021</v>
      </c>
      <c r="AC2978" s="15">
        <f t="shared" si="936"/>
        <v>0.24494825036964027</v>
      </c>
      <c r="AD2978" s="4">
        <v>165410</v>
      </c>
      <c r="AE2978" s="26">
        <v>1758.65</v>
      </c>
      <c r="AF2978" s="26">
        <v>1714.6909783833789</v>
      </c>
      <c r="AG2978" s="4">
        <f t="shared" si="937"/>
        <v>1768000</v>
      </c>
      <c r="AH2978" s="16">
        <f t="shared" si="927"/>
        <v>3.9592760180995473E-3</v>
      </c>
      <c r="AI2978" s="15">
        <f t="shared" si="928"/>
        <v>0.56221719457013575</v>
      </c>
      <c r="AJ2978" s="15">
        <f t="shared" si="929"/>
        <v>0.56221719457013586</v>
      </c>
      <c r="AK2978" s="4">
        <f t="shared" si="930"/>
        <v>15073000</v>
      </c>
      <c r="AL2978" s="27">
        <f t="shared" si="931"/>
        <v>4.6440655476680156E-4</v>
      </c>
      <c r="AM2978" s="15">
        <f t="shared" si="938"/>
        <v>6.5945730776885828E-2</v>
      </c>
      <c r="AN2978" s="15">
        <f t="shared" si="939"/>
        <v>1.4299170319926922E-5</v>
      </c>
    </row>
    <row r="2979" spans="1:40" x14ac:dyDescent="0.2">
      <c r="A2979" s="4" t="s">
        <v>4627</v>
      </c>
      <c r="B2979" s="3" t="s">
        <v>5</v>
      </c>
      <c r="C2979" s="6">
        <v>165410</v>
      </c>
      <c r="D2979" s="3" t="s">
        <v>685</v>
      </c>
      <c r="E2979" s="6">
        <v>165412</v>
      </c>
      <c r="F2979" s="3" t="s">
        <v>3795</v>
      </c>
      <c r="G2979" s="8">
        <v>7000</v>
      </c>
      <c r="H2979" s="6">
        <v>142</v>
      </c>
      <c r="I2979" s="6">
        <v>164757</v>
      </c>
      <c r="J2979" s="13">
        <v>45199</v>
      </c>
      <c r="K2979" s="9">
        <v>5576.6701900317112</v>
      </c>
      <c r="L2979" s="4" t="s">
        <v>4627</v>
      </c>
      <c r="M2979" s="4" t="s">
        <v>4632</v>
      </c>
      <c r="N2979" s="4">
        <f>VLOOKUP(I2979,BaseModelo!$A$2:$E$5075,5)</f>
        <v>5</v>
      </c>
      <c r="P2979" s="15">
        <v>142.00000000000003</v>
      </c>
      <c r="Q2979" s="4">
        <f>VLOOKUP(I2979,BaseModelo!$A$2:$E$5075,3)</f>
        <v>110</v>
      </c>
      <c r="R2979" s="4">
        <f t="shared" si="920"/>
        <v>32283000</v>
      </c>
      <c r="S2979" s="16">
        <f t="shared" si="921"/>
        <v>2.168323885636403E-4</v>
      </c>
      <c r="T2979" s="4">
        <f t="shared" si="932"/>
        <v>3.0790199176036922E-2</v>
      </c>
      <c r="U2979" s="4">
        <f t="shared" si="933"/>
        <v>3.0790199176036929E-2</v>
      </c>
      <c r="V2979" s="6">
        <f t="shared" si="922"/>
        <v>0</v>
      </c>
      <c r="W2979" s="16" t="str">
        <f t="shared" si="923"/>
        <v/>
      </c>
      <c r="X2979" s="4" t="str">
        <f t="shared" si="934"/>
        <v/>
      </c>
      <c r="Y2979" s="4" t="str">
        <f t="shared" si="924"/>
        <v/>
      </c>
      <c r="Z2979" s="4">
        <f t="shared" si="925"/>
        <v>4058000</v>
      </c>
      <c r="AA2979" s="16">
        <f t="shared" si="926"/>
        <v>1.7249876786594382E-3</v>
      </c>
      <c r="AB2979" s="15">
        <f t="shared" si="935"/>
        <v>0.24494825036964021</v>
      </c>
      <c r="AC2979" s="15">
        <f t="shared" si="936"/>
        <v>0.24494825036964027</v>
      </c>
      <c r="AD2979" s="4">
        <v>165410</v>
      </c>
      <c r="AE2979" s="26">
        <v>1758.65</v>
      </c>
      <c r="AF2979" s="26">
        <v>1714.6909783833789</v>
      </c>
      <c r="AG2979" s="4">
        <f t="shared" si="937"/>
        <v>1768000</v>
      </c>
      <c r="AH2979" s="16">
        <f t="shared" si="927"/>
        <v>3.9592760180995473E-3</v>
      </c>
      <c r="AI2979" s="15">
        <f t="shared" si="928"/>
        <v>0.56221719457013575</v>
      </c>
      <c r="AJ2979" s="15">
        <f t="shared" si="929"/>
        <v>0.56221719457013586</v>
      </c>
      <c r="AK2979" s="4">
        <f t="shared" si="930"/>
        <v>15073000</v>
      </c>
      <c r="AL2979" s="27">
        <f t="shared" si="931"/>
        <v>4.6440655476680156E-4</v>
      </c>
      <c r="AM2979" s="15">
        <f t="shared" si="938"/>
        <v>6.5945730776885828E-2</v>
      </c>
      <c r="AN2979" s="15">
        <f t="shared" si="939"/>
        <v>1.4299170319926922E-5</v>
      </c>
    </row>
    <row r="2980" spans="1:40" x14ac:dyDescent="0.2">
      <c r="A2980" s="4" t="s">
        <v>4627</v>
      </c>
      <c r="B2980" s="3" t="s">
        <v>5</v>
      </c>
      <c r="C2980" s="6">
        <v>165410</v>
      </c>
      <c r="D2980" s="3" t="s">
        <v>685</v>
      </c>
      <c r="E2980" s="6">
        <v>165413</v>
      </c>
      <c r="F2980" s="3" t="s">
        <v>3796</v>
      </c>
      <c r="G2980" s="8">
        <v>7000</v>
      </c>
      <c r="H2980" s="6">
        <v>142</v>
      </c>
      <c r="I2980" s="6">
        <v>164754</v>
      </c>
      <c r="J2980" s="13">
        <v>45199</v>
      </c>
      <c r="K2980" s="9">
        <v>5576.6701900317112</v>
      </c>
      <c r="L2980" s="4" t="s">
        <v>4627</v>
      </c>
      <c r="M2980" s="4" t="s">
        <v>4632</v>
      </c>
      <c r="N2980" s="4">
        <f>VLOOKUP(I2980,BaseModelo!$A$2:$E$5075,5)</f>
        <v>5</v>
      </c>
      <c r="P2980" s="15">
        <v>142.00000000000003</v>
      </c>
      <c r="Q2980" s="4">
        <f>VLOOKUP(I2980,BaseModelo!$A$2:$E$5075,3)</f>
        <v>110</v>
      </c>
      <c r="R2980" s="4">
        <f t="shared" si="920"/>
        <v>32283000</v>
      </c>
      <c r="S2980" s="16">
        <f t="shared" si="921"/>
        <v>2.168323885636403E-4</v>
      </c>
      <c r="T2980" s="4">
        <f t="shared" si="932"/>
        <v>3.0790199176036922E-2</v>
      </c>
      <c r="U2980" s="4">
        <f t="shared" si="933"/>
        <v>3.0790199176036929E-2</v>
      </c>
      <c r="V2980" s="6">
        <f t="shared" si="922"/>
        <v>0</v>
      </c>
      <c r="W2980" s="16" t="str">
        <f t="shared" si="923"/>
        <v/>
      </c>
      <c r="X2980" s="4" t="str">
        <f t="shared" si="934"/>
        <v/>
      </c>
      <c r="Y2980" s="4" t="str">
        <f t="shared" si="924"/>
        <v/>
      </c>
      <c r="Z2980" s="4">
        <f t="shared" si="925"/>
        <v>4058000</v>
      </c>
      <c r="AA2980" s="16">
        <f t="shared" si="926"/>
        <v>1.7249876786594382E-3</v>
      </c>
      <c r="AB2980" s="15">
        <f t="shared" si="935"/>
        <v>0.24494825036964021</v>
      </c>
      <c r="AC2980" s="15">
        <f t="shared" si="936"/>
        <v>0.24494825036964027</v>
      </c>
      <c r="AD2980" s="4">
        <v>165410</v>
      </c>
      <c r="AE2980" s="26">
        <v>1758.65</v>
      </c>
      <c r="AF2980" s="26">
        <v>1714.6909783833789</v>
      </c>
      <c r="AG2980" s="4">
        <f t="shared" si="937"/>
        <v>1768000</v>
      </c>
      <c r="AH2980" s="16">
        <f t="shared" si="927"/>
        <v>3.9592760180995473E-3</v>
      </c>
      <c r="AI2980" s="15">
        <f t="shared" si="928"/>
        <v>0.56221719457013575</v>
      </c>
      <c r="AJ2980" s="15">
        <f t="shared" si="929"/>
        <v>0.56221719457013586</v>
      </c>
      <c r="AK2980" s="4">
        <f t="shared" si="930"/>
        <v>15073000</v>
      </c>
      <c r="AL2980" s="27">
        <f t="shared" si="931"/>
        <v>4.6440655476680156E-4</v>
      </c>
      <c r="AM2980" s="15">
        <f t="shared" si="938"/>
        <v>6.5945730776885828E-2</v>
      </c>
      <c r="AN2980" s="15">
        <f t="shared" si="939"/>
        <v>1.4299170319926922E-5</v>
      </c>
    </row>
    <row r="2981" spans="1:40" x14ac:dyDescent="0.2">
      <c r="A2981" s="4" t="s">
        <v>4627</v>
      </c>
      <c r="B2981" s="3" t="s">
        <v>5</v>
      </c>
      <c r="C2981" s="6">
        <v>165410</v>
      </c>
      <c r="D2981" s="3" t="s">
        <v>685</v>
      </c>
      <c r="E2981" s="6">
        <v>165414</v>
      </c>
      <c r="F2981" s="3" t="s">
        <v>3797</v>
      </c>
      <c r="G2981" s="8">
        <v>7000</v>
      </c>
      <c r="H2981" s="6">
        <v>142</v>
      </c>
      <c r="I2981" s="6">
        <v>164752</v>
      </c>
      <c r="J2981" s="13">
        <v>45199</v>
      </c>
      <c r="K2981" s="9">
        <v>5576.6701900317112</v>
      </c>
      <c r="L2981" s="4" t="s">
        <v>4627</v>
      </c>
      <c r="M2981" s="4" t="s">
        <v>4632</v>
      </c>
      <c r="N2981" s="4">
        <f>VLOOKUP(I2981,BaseModelo!$A$2:$E$5075,5)</f>
        <v>6</v>
      </c>
      <c r="P2981" s="15">
        <v>142.00000000000003</v>
      </c>
      <c r="Q2981" s="4">
        <f>VLOOKUP(I2981,BaseModelo!$A$2:$E$5075,3)</f>
        <v>115</v>
      </c>
      <c r="R2981" s="4">
        <f t="shared" si="920"/>
        <v>32283000</v>
      </c>
      <c r="S2981" s="16">
        <f t="shared" si="921"/>
        <v>2.168323885636403E-4</v>
      </c>
      <c r="T2981" s="4">
        <f t="shared" si="932"/>
        <v>3.0790199176036922E-2</v>
      </c>
      <c r="U2981" s="4">
        <f t="shared" si="933"/>
        <v>3.0790199176036929E-2</v>
      </c>
      <c r="V2981" s="6">
        <f t="shared" si="922"/>
        <v>0</v>
      </c>
      <c r="W2981" s="16" t="str">
        <f t="shared" si="923"/>
        <v/>
      </c>
      <c r="X2981" s="4" t="str">
        <f t="shared" si="934"/>
        <v/>
      </c>
      <c r="Y2981" s="4" t="str">
        <f t="shared" si="924"/>
        <v/>
      </c>
      <c r="Z2981" s="4">
        <f t="shared" si="925"/>
        <v>4853000</v>
      </c>
      <c r="AA2981" s="16">
        <f t="shared" si="926"/>
        <v>1.4424067587059551E-3</v>
      </c>
      <c r="AB2981" s="15">
        <f t="shared" si="935"/>
        <v>0.20482175973624561</v>
      </c>
      <c r="AC2981" s="15">
        <f t="shared" si="936"/>
        <v>0.20482175973624567</v>
      </c>
      <c r="AD2981" s="4">
        <v>165410</v>
      </c>
      <c r="AE2981" s="26">
        <v>1758.65</v>
      </c>
      <c r="AF2981" s="26">
        <v>1714.6909783833789</v>
      </c>
      <c r="AG2981" s="4">
        <f t="shared" si="937"/>
        <v>1993000</v>
      </c>
      <c r="AH2981" s="16">
        <f t="shared" si="927"/>
        <v>3.5122930255895636E-3</v>
      </c>
      <c r="AI2981" s="15">
        <f t="shared" si="928"/>
        <v>0.498745609633718</v>
      </c>
      <c r="AJ2981" s="15">
        <f t="shared" si="929"/>
        <v>0.49874560963371811</v>
      </c>
      <c r="AK2981" s="4">
        <f t="shared" si="930"/>
        <v>15073000</v>
      </c>
      <c r="AL2981" s="27">
        <f t="shared" si="931"/>
        <v>4.6440655476680156E-4</v>
      </c>
      <c r="AM2981" s="15">
        <f t="shared" si="938"/>
        <v>6.5945730776885828E-2</v>
      </c>
      <c r="AN2981" s="15">
        <f t="shared" si="939"/>
        <v>1.4299170319926922E-5</v>
      </c>
    </row>
    <row r="2982" spans="1:40" x14ac:dyDescent="0.2">
      <c r="A2982" s="4" t="s">
        <v>4627</v>
      </c>
      <c r="B2982" s="3" t="s">
        <v>5</v>
      </c>
      <c r="C2982" s="6">
        <v>165410</v>
      </c>
      <c r="D2982" s="3" t="s">
        <v>685</v>
      </c>
      <c r="E2982" s="6">
        <v>165415</v>
      </c>
      <c r="F2982" s="3" t="s">
        <v>3798</v>
      </c>
      <c r="G2982" s="8">
        <v>7000</v>
      </c>
      <c r="H2982" s="6">
        <v>142</v>
      </c>
      <c r="I2982" s="6">
        <v>164751</v>
      </c>
      <c r="J2982" s="13">
        <v>45199</v>
      </c>
      <c r="K2982" s="9">
        <v>5576.6701900317112</v>
      </c>
      <c r="L2982" s="4" t="s">
        <v>4627</v>
      </c>
      <c r="M2982" s="4" t="s">
        <v>4632</v>
      </c>
      <c r="N2982" s="4">
        <f>VLOOKUP(I2982,BaseModelo!$A$2:$E$5075,5)</f>
        <v>5</v>
      </c>
      <c r="P2982" s="15">
        <v>142.00000000000003</v>
      </c>
      <c r="Q2982" s="4">
        <f>VLOOKUP(I2982,BaseModelo!$A$2:$E$5075,3)</f>
        <v>110</v>
      </c>
      <c r="R2982" s="4">
        <f t="shared" si="920"/>
        <v>32283000</v>
      </c>
      <c r="S2982" s="16">
        <f t="shared" si="921"/>
        <v>2.168323885636403E-4</v>
      </c>
      <c r="T2982" s="4">
        <f t="shared" si="932"/>
        <v>3.0790199176036922E-2</v>
      </c>
      <c r="U2982" s="4">
        <f t="shared" si="933"/>
        <v>3.0790199176036929E-2</v>
      </c>
      <c r="V2982" s="6">
        <f t="shared" si="922"/>
        <v>0</v>
      </c>
      <c r="W2982" s="16" t="str">
        <f t="shared" si="923"/>
        <v/>
      </c>
      <c r="X2982" s="4" t="str">
        <f t="shared" si="934"/>
        <v/>
      </c>
      <c r="Y2982" s="4" t="str">
        <f t="shared" si="924"/>
        <v/>
      </c>
      <c r="Z2982" s="4">
        <f t="shared" si="925"/>
        <v>4058000</v>
      </c>
      <c r="AA2982" s="16">
        <f t="shared" si="926"/>
        <v>1.7249876786594382E-3</v>
      </c>
      <c r="AB2982" s="15">
        <f t="shared" si="935"/>
        <v>0.24494825036964021</v>
      </c>
      <c r="AC2982" s="15">
        <f t="shared" si="936"/>
        <v>0.24494825036964027</v>
      </c>
      <c r="AD2982" s="4">
        <v>165410</v>
      </c>
      <c r="AE2982" s="26">
        <v>1758.65</v>
      </c>
      <c r="AF2982" s="26">
        <v>1714.6909783833789</v>
      </c>
      <c r="AG2982" s="4">
        <f t="shared" si="937"/>
        <v>1768000</v>
      </c>
      <c r="AH2982" s="16">
        <f t="shared" si="927"/>
        <v>3.9592760180995473E-3</v>
      </c>
      <c r="AI2982" s="15">
        <f t="shared" si="928"/>
        <v>0.56221719457013575</v>
      </c>
      <c r="AJ2982" s="15">
        <f t="shared" si="929"/>
        <v>0.56221719457013586</v>
      </c>
      <c r="AK2982" s="4">
        <f t="shared" si="930"/>
        <v>15073000</v>
      </c>
      <c r="AL2982" s="27">
        <f t="shared" si="931"/>
        <v>4.6440655476680156E-4</v>
      </c>
      <c r="AM2982" s="15">
        <f t="shared" si="938"/>
        <v>6.5945730776885828E-2</v>
      </c>
      <c r="AN2982" s="15">
        <f t="shared" si="939"/>
        <v>1.4299170319926922E-5</v>
      </c>
    </row>
    <row r="2983" spans="1:40" x14ac:dyDescent="0.2">
      <c r="A2983" s="4" t="s">
        <v>4627</v>
      </c>
      <c r="B2983" s="3" t="s">
        <v>5</v>
      </c>
      <c r="C2983" s="6">
        <v>165410</v>
      </c>
      <c r="D2983" s="3" t="s">
        <v>685</v>
      </c>
      <c r="E2983" s="6">
        <v>165416</v>
      </c>
      <c r="F2983" s="3" t="s">
        <v>3799</v>
      </c>
      <c r="G2983" s="8">
        <v>5000</v>
      </c>
      <c r="H2983" s="6">
        <v>147</v>
      </c>
      <c r="I2983" s="6">
        <v>164749</v>
      </c>
      <c r="J2983" s="13">
        <v>45199</v>
      </c>
      <c r="K2983" s="9">
        <v>3983.3358500226504</v>
      </c>
      <c r="L2983" s="4" t="s">
        <v>4627</v>
      </c>
      <c r="M2983" s="4" t="s">
        <v>4632</v>
      </c>
      <c r="N2983" s="4">
        <f>VLOOKUP(I2983,BaseModelo!$A$2:$E$5075,5)</f>
        <v>5</v>
      </c>
      <c r="P2983" s="15">
        <v>147</v>
      </c>
      <c r="Q2983" s="4">
        <f>VLOOKUP(I2983,BaseModelo!$A$2:$E$5075,3)</f>
        <v>110</v>
      </c>
      <c r="R2983" s="4">
        <f t="shared" si="920"/>
        <v>32283000</v>
      </c>
      <c r="S2983" s="16">
        <f t="shared" si="921"/>
        <v>1.5488027754545735E-4</v>
      </c>
      <c r="T2983" s="4">
        <f t="shared" si="932"/>
        <v>2.2767400799182231E-2</v>
      </c>
      <c r="U2983" s="4">
        <f t="shared" si="933"/>
        <v>2.2767400799182231E-2</v>
      </c>
      <c r="V2983" s="6">
        <f t="shared" si="922"/>
        <v>0</v>
      </c>
      <c r="W2983" s="16" t="str">
        <f t="shared" si="923"/>
        <v/>
      </c>
      <c r="X2983" s="4" t="str">
        <f t="shared" si="934"/>
        <v/>
      </c>
      <c r="Y2983" s="4" t="str">
        <f t="shared" si="924"/>
        <v/>
      </c>
      <c r="Z2983" s="4">
        <f t="shared" si="925"/>
        <v>4058000</v>
      </c>
      <c r="AA2983" s="16">
        <f t="shared" si="926"/>
        <v>1.2321340561853129E-3</v>
      </c>
      <c r="AB2983" s="15">
        <f t="shared" si="935"/>
        <v>0.18112370625924099</v>
      </c>
      <c r="AC2983" s="15">
        <f t="shared" si="936"/>
        <v>0.18112370625924099</v>
      </c>
      <c r="AD2983" s="4">
        <v>165410</v>
      </c>
      <c r="AE2983" s="26">
        <v>1303.3399999999999</v>
      </c>
      <c r="AF2983" s="26">
        <v>1270.7618569733561</v>
      </c>
      <c r="AG2983" s="4">
        <f t="shared" si="937"/>
        <v>1768000</v>
      </c>
      <c r="AH2983" s="16">
        <f t="shared" si="927"/>
        <v>2.8280542986425339E-3</v>
      </c>
      <c r="AI2983" s="15">
        <f t="shared" si="928"/>
        <v>0.41572398190045246</v>
      </c>
      <c r="AJ2983" s="15">
        <f t="shared" si="929"/>
        <v>0.41572398190045246</v>
      </c>
      <c r="AK2983" s="4">
        <f t="shared" si="930"/>
        <v>15073000</v>
      </c>
      <c r="AL2983" s="27">
        <f t="shared" si="931"/>
        <v>3.3171896769057253E-4</v>
      </c>
      <c r="AM2983" s="15">
        <f t="shared" si="938"/>
        <v>4.8762688250514163E-2</v>
      </c>
      <c r="AN2983" s="15">
        <f t="shared" si="939"/>
        <v>7.5523786901022457E-6</v>
      </c>
    </row>
    <row r="2984" spans="1:40" x14ac:dyDescent="0.2">
      <c r="A2984" s="4" t="s">
        <v>4627</v>
      </c>
      <c r="B2984" s="3" t="s">
        <v>10</v>
      </c>
      <c r="C2984" s="6">
        <v>165496</v>
      </c>
      <c r="D2984" s="3" t="s">
        <v>486</v>
      </c>
      <c r="E2984" s="6">
        <v>165539</v>
      </c>
      <c r="F2984" s="3" t="s">
        <v>3808</v>
      </c>
      <c r="G2984" s="8">
        <v>5000</v>
      </c>
      <c r="H2984" s="6">
        <v>147</v>
      </c>
      <c r="I2984" s="6">
        <v>165332</v>
      </c>
      <c r="J2984" s="13">
        <v>45199</v>
      </c>
      <c r="K2984" s="9">
        <v>5000</v>
      </c>
      <c r="L2984" s="4" t="s">
        <v>4627</v>
      </c>
      <c r="M2984" s="4" t="s">
        <v>4632</v>
      </c>
      <c r="N2984" s="4">
        <f>VLOOKUP(I2984,BaseModelo!$A$2:$E$5075,5)</f>
        <v>8</v>
      </c>
      <c r="P2984" s="15">
        <v>147</v>
      </c>
      <c r="Q2984" s="4">
        <f>VLOOKUP(I2984,BaseModelo!$A$2:$E$5075,3)</f>
        <v>132</v>
      </c>
      <c r="R2984" s="4">
        <f t="shared" si="920"/>
        <v>32283000</v>
      </c>
      <c r="S2984" s="16">
        <f t="shared" si="921"/>
        <v>1.5488027754545735E-4</v>
      </c>
      <c r="T2984" s="4">
        <f t="shared" si="932"/>
        <v>2.2767400799182231E-2</v>
      </c>
      <c r="U2984" s="4">
        <f t="shared" si="933"/>
        <v>2.2767400799182231E-2</v>
      </c>
      <c r="V2984" s="6">
        <f t="shared" si="922"/>
        <v>0</v>
      </c>
      <c r="W2984" s="16" t="str">
        <f t="shared" si="923"/>
        <v/>
      </c>
      <c r="X2984" s="4" t="str">
        <f t="shared" si="934"/>
        <v/>
      </c>
      <c r="Y2984" s="4" t="str">
        <f t="shared" si="924"/>
        <v/>
      </c>
      <c r="Z2984" s="4">
        <f t="shared" si="925"/>
        <v>5836000</v>
      </c>
      <c r="AA2984" s="16">
        <f t="shared" si="926"/>
        <v>8.5675119945167924E-4</v>
      </c>
      <c r="AB2984" s="15">
        <f t="shared" si="935"/>
        <v>0.12594242631939684</v>
      </c>
      <c r="AC2984" s="15">
        <f t="shared" si="936"/>
        <v>0.12594242631939684</v>
      </c>
      <c r="AD2984" s="4">
        <v>165496</v>
      </c>
      <c r="AE2984" s="26">
        <v>1303.3399999999999</v>
      </c>
      <c r="AF2984" s="26">
        <v>1303.3399999999999</v>
      </c>
      <c r="AG2984" s="4">
        <f t="shared" si="937"/>
        <v>2254000</v>
      </c>
      <c r="AH2984" s="16">
        <f t="shared" si="927"/>
        <v>2.2182786157941437E-3</v>
      </c>
      <c r="AI2984" s="15">
        <f t="shared" si="928"/>
        <v>0.32608695652173914</v>
      </c>
      <c r="AJ2984" s="15">
        <f t="shared" si="929"/>
        <v>0.32608695652173914</v>
      </c>
      <c r="AK2984" s="4">
        <f t="shared" si="930"/>
        <v>15073000</v>
      </c>
      <c r="AL2984" s="27">
        <f t="shared" si="931"/>
        <v>3.3171896769057253E-4</v>
      </c>
      <c r="AM2984" s="15">
        <f t="shared" si="938"/>
        <v>4.8762688250514163E-2</v>
      </c>
      <c r="AN2984" s="15">
        <f t="shared" si="939"/>
        <v>7.5523786901022457E-6</v>
      </c>
    </row>
    <row r="2985" spans="1:40" x14ac:dyDescent="0.2">
      <c r="A2985" s="4" t="s">
        <v>4627</v>
      </c>
      <c r="B2985" s="3" t="s">
        <v>9</v>
      </c>
      <c r="C2985" s="6">
        <v>165529</v>
      </c>
      <c r="D2985" s="3" t="s">
        <v>145</v>
      </c>
      <c r="E2985" s="6">
        <v>165538</v>
      </c>
      <c r="F2985" s="3" t="s">
        <v>3809</v>
      </c>
      <c r="G2985" s="8">
        <v>10000</v>
      </c>
      <c r="H2985" s="6">
        <v>142</v>
      </c>
      <c r="I2985" s="6">
        <v>165463</v>
      </c>
      <c r="J2985" s="13">
        <v>45199</v>
      </c>
      <c r="K2985" s="9">
        <v>10000</v>
      </c>
      <c r="L2985" s="4" t="s">
        <v>4627</v>
      </c>
      <c r="M2985" s="4" t="s">
        <v>4632</v>
      </c>
      <c r="N2985" s="4">
        <f>VLOOKUP(I2985,BaseModelo!$A$2:$E$5075,5)</f>
        <v>1</v>
      </c>
      <c r="P2985" s="15">
        <v>142.00000000000003</v>
      </c>
      <c r="Q2985" s="4">
        <f>VLOOKUP(I2985,BaseModelo!$A$2:$E$5075,3)</f>
        <v>90</v>
      </c>
      <c r="R2985" s="4">
        <f t="shared" si="920"/>
        <v>32283000</v>
      </c>
      <c r="S2985" s="16">
        <f t="shared" si="921"/>
        <v>3.0976055509091471E-4</v>
      </c>
      <c r="T2985" s="4">
        <f t="shared" si="932"/>
        <v>4.3985998822909891E-2</v>
      </c>
      <c r="U2985" s="4">
        <f t="shared" si="933"/>
        <v>4.3985998822909898E-2</v>
      </c>
      <c r="V2985" s="6">
        <f t="shared" si="922"/>
        <v>0</v>
      </c>
      <c r="W2985" s="16" t="str">
        <f t="shared" si="923"/>
        <v/>
      </c>
      <c r="X2985" s="4" t="str">
        <f t="shared" si="934"/>
        <v/>
      </c>
      <c r="Y2985" s="4" t="str">
        <f t="shared" si="924"/>
        <v/>
      </c>
      <c r="Z2985" s="4">
        <f t="shared" si="925"/>
        <v>771000</v>
      </c>
      <c r="AA2985" s="16">
        <f t="shared" si="926"/>
        <v>1.2970168612191959E-2</v>
      </c>
      <c r="AB2985" s="15">
        <f t="shared" si="935"/>
        <v>1.8417639429312582</v>
      </c>
      <c r="AC2985" s="15">
        <f t="shared" si="936"/>
        <v>1.8417639429312587</v>
      </c>
      <c r="AD2985" s="4">
        <v>165529</v>
      </c>
      <c r="AE2985" s="26">
        <v>2510.34</v>
      </c>
      <c r="AF2985" s="26">
        <v>2510.34</v>
      </c>
      <c r="AG2985" s="4">
        <f t="shared" si="937"/>
        <v>681000</v>
      </c>
      <c r="AH2985" s="16">
        <f t="shared" si="927"/>
        <v>1.4684287812041116E-2</v>
      </c>
      <c r="AI2985" s="15">
        <f t="shared" si="928"/>
        <v>2.0851688693098382</v>
      </c>
      <c r="AJ2985" s="15">
        <f t="shared" si="929"/>
        <v>2.0851688693098387</v>
      </c>
      <c r="AK2985" s="4">
        <f t="shared" si="930"/>
        <v>15073000</v>
      </c>
      <c r="AL2985" s="27">
        <f t="shared" si="931"/>
        <v>6.6343793538114506E-4</v>
      </c>
      <c r="AM2985" s="15">
        <f t="shared" si="938"/>
        <v>9.4208186824122603E-2</v>
      </c>
      <c r="AN2985" s="15">
        <f t="shared" si="939"/>
        <v>2.918198024474882E-5</v>
      </c>
    </row>
    <row r="2986" spans="1:40" x14ac:dyDescent="0.2">
      <c r="A2986" s="4" t="s">
        <v>4628</v>
      </c>
      <c r="B2986" s="2" t="s">
        <v>15</v>
      </c>
      <c r="C2986" s="5">
        <v>165547</v>
      </c>
      <c r="D2986" s="2" t="s">
        <v>686</v>
      </c>
      <c r="E2986" s="5">
        <v>165548</v>
      </c>
      <c r="F2986" s="2" t="s">
        <v>3800</v>
      </c>
      <c r="G2986" s="7">
        <v>7000</v>
      </c>
      <c r="H2986" s="5">
        <v>142</v>
      </c>
      <c r="I2986" s="6">
        <v>165333</v>
      </c>
      <c r="J2986" s="13">
        <v>45199</v>
      </c>
      <c r="K2986" s="9">
        <v>7000</v>
      </c>
      <c r="L2986" s="4" t="s">
        <v>4628</v>
      </c>
      <c r="M2986" s="4" t="s">
        <v>4632</v>
      </c>
      <c r="N2986" s="4">
        <f>VLOOKUP(I2986,BaseModelo!$A$2:$E$5075,5)</f>
        <v>10</v>
      </c>
      <c r="P2986" s="15">
        <v>142.00000000000003</v>
      </c>
      <c r="Q2986" s="4">
        <f>VLOOKUP(I2986,BaseModelo!$A$2:$E$5075,3)</f>
        <v>0</v>
      </c>
      <c r="R2986" s="4">
        <f t="shared" si="920"/>
        <v>32283000</v>
      </c>
      <c r="S2986" s="16">
        <f t="shared" si="921"/>
        <v>2.168323885636403E-4</v>
      </c>
      <c r="T2986" s="4">
        <f t="shared" si="932"/>
        <v>3.0790199176036922E-2</v>
      </c>
      <c r="U2986" s="4">
        <f t="shared" si="933"/>
        <v>3.0790199176036929E-2</v>
      </c>
      <c r="V2986" s="6">
        <f t="shared" si="922"/>
        <v>0</v>
      </c>
      <c r="W2986" s="16" t="str">
        <f t="shared" si="923"/>
        <v/>
      </c>
      <c r="X2986" s="4" t="str">
        <f t="shared" si="934"/>
        <v/>
      </c>
      <c r="Y2986" s="4" t="str">
        <f t="shared" si="924"/>
        <v/>
      </c>
      <c r="Z2986" s="4">
        <f t="shared" si="925"/>
        <v>4121000</v>
      </c>
      <c r="AA2986" s="16">
        <f t="shared" si="926"/>
        <v>1.6986168405726766E-3</v>
      </c>
      <c r="AB2986" s="15">
        <f t="shared" si="935"/>
        <v>0.24120359136132008</v>
      </c>
      <c r="AC2986" s="15">
        <f t="shared" si="936"/>
        <v>0.24120359136132014</v>
      </c>
      <c r="AD2986" s="4">
        <v>165547</v>
      </c>
      <c r="AE2986" s="26">
        <v>1758.65</v>
      </c>
      <c r="AF2986" s="26">
        <v>1758.65</v>
      </c>
      <c r="AG2986" s="4">
        <f t="shared" si="937"/>
        <v>1846000</v>
      </c>
      <c r="AH2986" s="16">
        <f t="shared" si="927"/>
        <v>3.791982665222102E-3</v>
      </c>
      <c r="AI2986" s="15">
        <f t="shared" si="928"/>
        <v>0.53846153846153844</v>
      </c>
      <c r="AJ2986" s="15">
        <f t="shared" si="929"/>
        <v>0.53846153846153855</v>
      </c>
      <c r="AK2986" s="4">
        <f t="shared" si="930"/>
        <v>16319000</v>
      </c>
      <c r="AL2986" s="27">
        <f t="shared" si="931"/>
        <v>4.289478521968258E-4</v>
      </c>
      <c r="AM2986" s="15">
        <f t="shared" si="938"/>
        <v>6.0910595011949266E-2</v>
      </c>
      <c r="AN2986" s="15">
        <f t="shared" si="939"/>
        <v>1.3207389805273516E-5</v>
      </c>
    </row>
    <row r="2987" spans="1:40" x14ac:dyDescent="0.2">
      <c r="A2987" s="4" t="s">
        <v>4628</v>
      </c>
      <c r="B2987" s="3" t="s">
        <v>15</v>
      </c>
      <c r="C2987" s="6">
        <v>165547</v>
      </c>
      <c r="D2987" s="3" t="s">
        <v>686</v>
      </c>
      <c r="E2987" s="6">
        <v>165549</v>
      </c>
      <c r="F2987" s="3" t="s">
        <v>3803</v>
      </c>
      <c r="G2987" s="8">
        <v>8000</v>
      </c>
      <c r="H2987" s="6">
        <v>95</v>
      </c>
      <c r="I2987" s="6">
        <v>165247</v>
      </c>
      <c r="J2987" s="13">
        <v>45199</v>
      </c>
      <c r="K2987" s="9">
        <v>8000</v>
      </c>
      <c r="L2987" s="4" t="s">
        <v>4628</v>
      </c>
      <c r="M2987" s="4" t="s">
        <v>4632</v>
      </c>
      <c r="N2987" s="4">
        <f>VLOOKUP(I2987,BaseModelo!$A$2:$E$5075,5)</f>
        <v>8</v>
      </c>
      <c r="P2987" s="15">
        <v>142.00000000000003</v>
      </c>
      <c r="Q2987" s="4">
        <f>VLOOKUP(I2987,BaseModelo!$A$2:$E$5075,3)</f>
        <v>132</v>
      </c>
      <c r="R2987" s="4">
        <f t="shared" si="920"/>
        <v>32283000</v>
      </c>
      <c r="S2987" s="16">
        <f t="shared" si="921"/>
        <v>2.4780844407273179E-4</v>
      </c>
      <c r="T2987" s="4">
        <f t="shared" si="932"/>
        <v>2.354180218690952E-2</v>
      </c>
      <c r="U2987" s="4">
        <f t="shared" si="933"/>
        <v>3.5188799058327919E-2</v>
      </c>
      <c r="V2987" s="6">
        <f t="shared" si="922"/>
        <v>0</v>
      </c>
      <c r="W2987" s="16" t="str">
        <f t="shared" si="923"/>
        <v/>
      </c>
      <c r="X2987" s="4" t="str">
        <f t="shared" si="934"/>
        <v/>
      </c>
      <c r="Y2987" s="4" t="str">
        <f t="shared" si="924"/>
        <v/>
      </c>
      <c r="Z2987" s="4">
        <f t="shared" si="925"/>
        <v>5836000</v>
      </c>
      <c r="AA2987" s="16">
        <f t="shared" si="926"/>
        <v>1.3708019191226869E-3</v>
      </c>
      <c r="AB2987" s="15">
        <f t="shared" si="935"/>
        <v>0.13022618231665525</v>
      </c>
      <c r="AC2987" s="15">
        <f t="shared" si="936"/>
        <v>0.19465387251542157</v>
      </c>
      <c r="AD2987" s="4">
        <v>165547</v>
      </c>
      <c r="AE2987" s="26">
        <v>1310.3499999999999</v>
      </c>
      <c r="AF2987" s="26">
        <v>1310.3499999999999</v>
      </c>
      <c r="AG2987" s="4">
        <f t="shared" si="937"/>
        <v>3421000</v>
      </c>
      <c r="AH2987" s="16">
        <f t="shared" si="927"/>
        <v>2.3384975153463898E-3</v>
      </c>
      <c r="AI2987" s="15">
        <f t="shared" si="928"/>
        <v>0.22215726395790703</v>
      </c>
      <c r="AJ2987" s="15">
        <f t="shared" si="929"/>
        <v>0.33206664717918744</v>
      </c>
      <c r="AK2987" s="4">
        <f t="shared" si="930"/>
        <v>16319000</v>
      </c>
      <c r="AL2987" s="27">
        <f t="shared" si="931"/>
        <v>4.9022611679637234E-4</v>
      </c>
      <c r="AM2987" s="15">
        <f t="shared" si="938"/>
        <v>4.657148109565537E-2</v>
      </c>
      <c r="AN2987" s="15">
        <f t="shared" si="939"/>
        <v>1.725046831709194E-5</v>
      </c>
    </row>
    <row r="2988" spans="1:40" x14ac:dyDescent="0.2">
      <c r="A2988" s="4" t="s">
        <v>4628</v>
      </c>
      <c r="B2988" s="3" t="s">
        <v>15</v>
      </c>
      <c r="C2988" s="6">
        <v>165547</v>
      </c>
      <c r="D2988" s="3" t="s">
        <v>686</v>
      </c>
      <c r="E2988" s="6">
        <v>165550</v>
      </c>
      <c r="F2988" s="3" t="s">
        <v>3804</v>
      </c>
      <c r="G2988" s="8">
        <v>10000</v>
      </c>
      <c r="H2988" s="6">
        <v>80</v>
      </c>
      <c r="I2988" s="6">
        <v>165169</v>
      </c>
      <c r="J2988" s="13">
        <v>45199</v>
      </c>
      <c r="K2988" s="9">
        <v>10000</v>
      </c>
      <c r="L2988" s="4" t="s">
        <v>4628</v>
      </c>
      <c r="M2988" s="4" t="s">
        <v>4632</v>
      </c>
      <c r="N2988" s="4">
        <f>VLOOKUP(I2988,BaseModelo!$A$2:$E$5075,5)</f>
        <v>9</v>
      </c>
      <c r="P2988" s="15">
        <v>142.00000000000003</v>
      </c>
      <c r="Q2988" s="4">
        <f>VLOOKUP(I2988,BaseModelo!$A$2:$E$5075,3)</f>
        <v>147</v>
      </c>
      <c r="R2988" s="4">
        <f t="shared" si="920"/>
        <v>32283000</v>
      </c>
      <c r="S2988" s="16">
        <f t="shared" si="921"/>
        <v>3.0976055509091471E-4</v>
      </c>
      <c r="T2988" s="4">
        <f t="shared" si="932"/>
        <v>2.4780844407273177E-2</v>
      </c>
      <c r="U2988" s="4">
        <f t="shared" si="933"/>
        <v>4.3985998822909898E-2</v>
      </c>
      <c r="V2988" s="6">
        <f t="shared" si="922"/>
        <v>0</v>
      </c>
      <c r="W2988" s="16" t="str">
        <f t="shared" si="923"/>
        <v/>
      </c>
      <c r="X2988" s="4" t="str">
        <f t="shared" si="934"/>
        <v/>
      </c>
      <c r="Y2988" s="4" t="str">
        <f t="shared" si="924"/>
        <v/>
      </c>
      <c r="Z2988" s="4">
        <f t="shared" si="925"/>
        <v>5305000</v>
      </c>
      <c r="AA2988" s="16">
        <f t="shared" si="926"/>
        <v>1.885014137606032E-3</v>
      </c>
      <c r="AB2988" s="15">
        <f t="shared" si="935"/>
        <v>0.15080113100848255</v>
      </c>
      <c r="AC2988" s="15">
        <f t="shared" si="936"/>
        <v>0.2676720075400566</v>
      </c>
      <c r="AD2988" s="4">
        <v>165547</v>
      </c>
      <c r="AE2988" s="26">
        <v>1365.58</v>
      </c>
      <c r="AF2988" s="26">
        <v>1365.58</v>
      </c>
      <c r="AG2988" s="4">
        <f t="shared" si="937"/>
        <v>3095000</v>
      </c>
      <c r="AH2988" s="16">
        <f t="shared" si="927"/>
        <v>3.2310177705977385E-3</v>
      </c>
      <c r="AI2988" s="15">
        <f t="shared" si="928"/>
        <v>0.25848142164781907</v>
      </c>
      <c r="AJ2988" s="15">
        <f t="shared" si="929"/>
        <v>0.45880452342487893</v>
      </c>
      <c r="AK2988" s="4">
        <f t="shared" si="930"/>
        <v>16319000</v>
      </c>
      <c r="AL2988" s="27">
        <f t="shared" si="931"/>
        <v>6.1278264599546543E-4</v>
      </c>
      <c r="AM2988" s="15">
        <f t="shared" si="938"/>
        <v>4.9022611679637236E-2</v>
      </c>
      <c r="AN2988" s="15">
        <f t="shared" si="939"/>
        <v>2.6953856745456156E-5</v>
      </c>
    </row>
    <row r="2989" spans="1:40" x14ac:dyDescent="0.2">
      <c r="A2989" s="4" t="s">
        <v>4628</v>
      </c>
      <c r="B2989" s="3" t="s">
        <v>15</v>
      </c>
      <c r="C2989" s="6">
        <v>165547</v>
      </c>
      <c r="D2989" s="3" t="s">
        <v>686</v>
      </c>
      <c r="E2989" s="6">
        <v>165551</v>
      </c>
      <c r="F2989" s="3" t="s">
        <v>3805</v>
      </c>
      <c r="G2989" s="8">
        <v>15000</v>
      </c>
      <c r="H2989" s="6">
        <v>85</v>
      </c>
      <c r="I2989" s="6">
        <v>165157</v>
      </c>
      <c r="J2989" s="13">
        <v>45199</v>
      </c>
      <c r="K2989" s="9">
        <v>15000</v>
      </c>
      <c r="L2989" s="4" t="s">
        <v>4628</v>
      </c>
      <c r="M2989" s="4" t="s">
        <v>4632</v>
      </c>
      <c r="N2989" s="4">
        <f>VLOOKUP(I2989,BaseModelo!$A$2:$E$5075,5)</f>
        <v>7</v>
      </c>
      <c r="P2989" s="15">
        <v>132</v>
      </c>
      <c r="Q2989" s="4">
        <f>VLOOKUP(I2989,BaseModelo!$A$2:$E$5075,3)</f>
        <v>127</v>
      </c>
      <c r="R2989" s="4">
        <f t="shared" si="920"/>
        <v>32283000</v>
      </c>
      <c r="S2989" s="16">
        <f t="shared" si="921"/>
        <v>4.6464083263637206E-4</v>
      </c>
      <c r="T2989" s="4">
        <f t="shared" si="932"/>
        <v>3.9494470774091628E-2</v>
      </c>
      <c r="U2989" s="4">
        <f t="shared" si="933"/>
        <v>6.1332589908001112E-2</v>
      </c>
      <c r="V2989" s="6">
        <f t="shared" si="922"/>
        <v>0</v>
      </c>
      <c r="W2989" s="16" t="str">
        <f t="shared" si="923"/>
        <v/>
      </c>
      <c r="X2989" s="4" t="str">
        <f t="shared" si="934"/>
        <v/>
      </c>
      <c r="Y2989" s="4" t="str">
        <f t="shared" si="924"/>
        <v/>
      </c>
      <c r="Z2989" s="4">
        <f t="shared" si="925"/>
        <v>4022000</v>
      </c>
      <c r="AA2989" s="16">
        <f t="shared" si="926"/>
        <v>3.7294878170064643E-3</v>
      </c>
      <c r="AB2989" s="15">
        <f t="shared" si="935"/>
        <v>0.31700646444554947</v>
      </c>
      <c r="AC2989" s="15">
        <f t="shared" si="936"/>
        <v>0.49229239184485329</v>
      </c>
      <c r="AD2989" s="4">
        <v>165547</v>
      </c>
      <c r="AE2989" s="26">
        <v>2186.2399999999998</v>
      </c>
      <c r="AF2989" s="26">
        <v>2186.2399999999998</v>
      </c>
      <c r="AG2989" s="4">
        <f t="shared" si="937"/>
        <v>2184000</v>
      </c>
      <c r="AH2989" s="16">
        <f t="shared" si="927"/>
        <v>6.868131868131868E-3</v>
      </c>
      <c r="AI2989" s="15">
        <f t="shared" si="928"/>
        <v>0.58379120879120883</v>
      </c>
      <c r="AJ2989" s="15">
        <f t="shared" si="929"/>
        <v>0.90659340659340659</v>
      </c>
      <c r="AK2989" s="4">
        <f t="shared" si="930"/>
        <v>16319000</v>
      </c>
      <c r="AL2989" s="27">
        <f t="shared" si="931"/>
        <v>9.1917396899319809E-4</v>
      </c>
      <c r="AM2989" s="15">
        <f t="shared" si="938"/>
        <v>7.8129787364421832E-2</v>
      </c>
      <c r="AN2989" s="15">
        <f t="shared" si="939"/>
        <v>5.637532009436955E-5</v>
      </c>
    </row>
    <row r="2990" spans="1:40" x14ac:dyDescent="0.2">
      <c r="A2990" s="4" t="s">
        <v>4628</v>
      </c>
      <c r="B2990" s="3" t="s">
        <v>15</v>
      </c>
      <c r="C2990" s="6">
        <v>165547</v>
      </c>
      <c r="D2990" s="3" t="s">
        <v>686</v>
      </c>
      <c r="E2990" s="6">
        <v>165552</v>
      </c>
      <c r="F2990" s="3" t="s">
        <v>3806</v>
      </c>
      <c r="G2990" s="8">
        <v>8000</v>
      </c>
      <c r="H2990" s="6">
        <v>90</v>
      </c>
      <c r="I2990" s="6">
        <v>165171</v>
      </c>
      <c r="J2990" s="13">
        <v>45199</v>
      </c>
      <c r="K2990" s="9">
        <v>8000</v>
      </c>
      <c r="L2990" s="4" t="s">
        <v>4628</v>
      </c>
      <c r="M2990" s="4" t="s">
        <v>4632</v>
      </c>
      <c r="N2990" s="4">
        <f>VLOOKUP(I2990,BaseModelo!$A$2:$E$5075,5)</f>
        <v>8</v>
      </c>
      <c r="P2990" s="15">
        <v>142.00000000000003</v>
      </c>
      <c r="Q2990" s="4">
        <f>VLOOKUP(I2990,BaseModelo!$A$2:$E$5075,3)</f>
        <v>132</v>
      </c>
      <c r="R2990" s="4">
        <f t="shared" si="920"/>
        <v>32283000</v>
      </c>
      <c r="S2990" s="16">
        <f t="shared" si="921"/>
        <v>2.4780844407273179E-4</v>
      </c>
      <c r="T2990" s="4">
        <f t="shared" si="932"/>
        <v>2.2302759966545863E-2</v>
      </c>
      <c r="U2990" s="4">
        <f t="shared" si="933"/>
        <v>3.5188799058327919E-2</v>
      </c>
      <c r="V2990" s="6">
        <f t="shared" si="922"/>
        <v>0</v>
      </c>
      <c r="W2990" s="16" t="str">
        <f t="shared" si="923"/>
        <v/>
      </c>
      <c r="X2990" s="4" t="str">
        <f t="shared" si="934"/>
        <v/>
      </c>
      <c r="Y2990" s="4" t="str">
        <f t="shared" si="924"/>
        <v/>
      </c>
      <c r="Z2990" s="4">
        <f t="shared" si="925"/>
        <v>5836000</v>
      </c>
      <c r="AA2990" s="16">
        <f t="shared" si="926"/>
        <v>1.3708019191226869E-3</v>
      </c>
      <c r="AB2990" s="15">
        <f t="shared" si="935"/>
        <v>0.12337217272104181</v>
      </c>
      <c r="AC2990" s="15">
        <f t="shared" si="936"/>
        <v>0.19465387251542157</v>
      </c>
      <c r="AD2990" s="4">
        <v>165547</v>
      </c>
      <c r="AE2990" s="26">
        <v>1241.3900000000001</v>
      </c>
      <c r="AF2990" s="26">
        <v>1241.3900000000001</v>
      </c>
      <c r="AG2990" s="4">
        <f t="shared" si="937"/>
        <v>3421000</v>
      </c>
      <c r="AH2990" s="16">
        <f t="shared" si="927"/>
        <v>2.3384975153463898E-3</v>
      </c>
      <c r="AI2990" s="15">
        <f t="shared" si="928"/>
        <v>0.21046477638117508</v>
      </c>
      <c r="AJ2990" s="15">
        <f t="shared" si="929"/>
        <v>0.33206664717918744</v>
      </c>
      <c r="AK2990" s="4">
        <f t="shared" si="930"/>
        <v>16319000</v>
      </c>
      <c r="AL2990" s="27">
        <f t="shared" si="931"/>
        <v>4.9022611679637234E-4</v>
      </c>
      <c r="AM2990" s="15">
        <f t="shared" si="938"/>
        <v>4.4120350511673512E-2</v>
      </c>
      <c r="AN2990" s="15">
        <f t="shared" si="939"/>
        <v>1.725046831709194E-5</v>
      </c>
    </row>
    <row r="2991" spans="1:40" x14ac:dyDescent="0.2">
      <c r="A2991" s="4" t="s">
        <v>4628</v>
      </c>
      <c r="B2991" s="3" t="s">
        <v>15</v>
      </c>
      <c r="C2991" s="6">
        <v>165547</v>
      </c>
      <c r="D2991" s="3" t="s">
        <v>686</v>
      </c>
      <c r="E2991" s="6">
        <v>165553</v>
      </c>
      <c r="F2991" s="3" t="s">
        <v>3807</v>
      </c>
      <c r="G2991" s="8">
        <v>8000</v>
      </c>
      <c r="H2991" s="6">
        <v>80</v>
      </c>
      <c r="I2991" s="6">
        <v>165240</v>
      </c>
      <c r="J2991" s="13">
        <v>45199</v>
      </c>
      <c r="K2991" s="9">
        <v>8000</v>
      </c>
      <c r="L2991" s="4" t="s">
        <v>4628</v>
      </c>
      <c r="M2991" s="4" t="s">
        <v>4632</v>
      </c>
      <c r="N2991" s="4">
        <f>VLOOKUP(I2991,BaseModelo!$A$2:$E$5075,5)</f>
        <v>8</v>
      </c>
      <c r="P2991" s="15">
        <v>142.00000000000003</v>
      </c>
      <c r="Q2991" s="4">
        <f>VLOOKUP(I2991,BaseModelo!$A$2:$E$5075,3)</f>
        <v>132</v>
      </c>
      <c r="R2991" s="4">
        <f t="shared" si="920"/>
        <v>32283000</v>
      </c>
      <c r="S2991" s="16">
        <f t="shared" si="921"/>
        <v>2.4780844407273179E-4</v>
      </c>
      <c r="T2991" s="4">
        <f t="shared" si="932"/>
        <v>1.9824675525818541E-2</v>
      </c>
      <c r="U2991" s="4">
        <f t="shared" si="933"/>
        <v>3.5188799058327919E-2</v>
      </c>
      <c r="V2991" s="6">
        <f t="shared" si="922"/>
        <v>0</v>
      </c>
      <c r="W2991" s="16" t="str">
        <f t="shared" si="923"/>
        <v/>
      </c>
      <c r="X2991" s="4" t="str">
        <f t="shared" si="934"/>
        <v/>
      </c>
      <c r="Y2991" s="4" t="str">
        <f t="shared" si="924"/>
        <v/>
      </c>
      <c r="Z2991" s="4">
        <f t="shared" si="925"/>
        <v>5836000</v>
      </c>
      <c r="AA2991" s="16">
        <f t="shared" si="926"/>
        <v>1.3708019191226869E-3</v>
      </c>
      <c r="AB2991" s="15">
        <f t="shared" si="935"/>
        <v>0.10966415352981496</v>
      </c>
      <c r="AC2991" s="15">
        <f t="shared" si="936"/>
        <v>0.19465387251542157</v>
      </c>
      <c r="AD2991" s="4">
        <v>165547</v>
      </c>
      <c r="AE2991" s="26">
        <v>1103.3599999999999</v>
      </c>
      <c r="AF2991" s="26">
        <v>1103.3599999999999</v>
      </c>
      <c r="AG2991" s="4">
        <f t="shared" si="937"/>
        <v>3421000</v>
      </c>
      <c r="AH2991" s="16">
        <f t="shared" si="927"/>
        <v>2.3384975153463898E-3</v>
      </c>
      <c r="AI2991" s="15">
        <f t="shared" si="928"/>
        <v>0.18707980122771117</v>
      </c>
      <c r="AJ2991" s="15">
        <f t="shared" si="929"/>
        <v>0.33206664717918744</v>
      </c>
      <c r="AK2991" s="4">
        <f t="shared" si="930"/>
        <v>16319000</v>
      </c>
      <c r="AL2991" s="27">
        <f t="shared" si="931"/>
        <v>4.9022611679637234E-4</v>
      </c>
      <c r="AM2991" s="15">
        <f t="shared" si="938"/>
        <v>3.9218089343709787E-2</v>
      </c>
      <c r="AN2991" s="15">
        <f t="shared" si="939"/>
        <v>1.725046831709194E-5</v>
      </c>
    </row>
    <row r="2992" spans="1:40" x14ac:dyDescent="0.2">
      <c r="A2992" s="4" t="s">
        <v>4627</v>
      </c>
      <c r="B2992" s="3" t="s">
        <v>8</v>
      </c>
      <c r="C2992" s="6">
        <v>165675</v>
      </c>
      <c r="D2992" s="3" t="s">
        <v>183</v>
      </c>
      <c r="E2992" s="6">
        <v>165682</v>
      </c>
      <c r="F2992" s="3" t="s">
        <v>3810</v>
      </c>
      <c r="G2992" s="8">
        <v>5000</v>
      </c>
      <c r="H2992" s="6">
        <v>147</v>
      </c>
      <c r="I2992" s="6">
        <v>165249</v>
      </c>
      <c r="J2992" s="13">
        <v>45199</v>
      </c>
      <c r="K2992" s="9">
        <v>4011.3538681805157</v>
      </c>
      <c r="L2992" s="4" t="s">
        <v>4627</v>
      </c>
      <c r="M2992" s="4" t="s">
        <v>4632</v>
      </c>
      <c r="N2992" s="4">
        <f>VLOOKUP(I2992,BaseModelo!$A$2:$E$5075,5)</f>
        <v>6</v>
      </c>
      <c r="P2992" s="15">
        <v>147</v>
      </c>
      <c r="Q2992" s="4">
        <f>VLOOKUP(I2992,BaseModelo!$A$2:$E$5075,3)</f>
        <v>115</v>
      </c>
      <c r="R2992" s="4">
        <f t="shared" si="920"/>
        <v>32283000</v>
      </c>
      <c r="S2992" s="16">
        <f t="shared" si="921"/>
        <v>1.5488027754545735E-4</v>
      </c>
      <c r="T2992" s="4">
        <f t="shared" si="932"/>
        <v>2.2767400799182231E-2</v>
      </c>
      <c r="U2992" s="4">
        <f t="shared" si="933"/>
        <v>2.2767400799182231E-2</v>
      </c>
      <c r="V2992" s="6">
        <f t="shared" si="922"/>
        <v>0</v>
      </c>
      <c r="W2992" s="16" t="str">
        <f t="shared" si="923"/>
        <v/>
      </c>
      <c r="X2992" s="4" t="str">
        <f t="shared" si="934"/>
        <v/>
      </c>
      <c r="Y2992" s="4" t="str">
        <f t="shared" si="924"/>
        <v/>
      </c>
      <c r="Z2992" s="4">
        <f t="shared" si="925"/>
        <v>4853000</v>
      </c>
      <c r="AA2992" s="16">
        <f t="shared" si="926"/>
        <v>1.0302905419328251E-3</v>
      </c>
      <c r="AB2992" s="15">
        <f t="shared" si="935"/>
        <v>0.1514527096641253</v>
      </c>
      <c r="AC2992" s="15">
        <f t="shared" si="936"/>
        <v>0.1514527096641253</v>
      </c>
      <c r="AD2992" s="4">
        <v>165675</v>
      </c>
      <c r="AE2992" s="26">
        <v>1303.3399999999999</v>
      </c>
      <c r="AF2992" s="26">
        <v>1229.5949874173896</v>
      </c>
      <c r="AG2992" s="4">
        <f t="shared" si="937"/>
        <v>1993000</v>
      </c>
      <c r="AH2992" s="16">
        <f t="shared" si="927"/>
        <v>2.5087807325639738E-3</v>
      </c>
      <c r="AI2992" s="15">
        <f t="shared" si="928"/>
        <v>0.36879076768690416</v>
      </c>
      <c r="AJ2992" s="15">
        <f t="shared" si="929"/>
        <v>0.36879076768690416</v>
      </c>
      <c r="AK2992" s="4">
        <f t="shared" si="930"/>
        <v>15073000</v>
      </c>
      <c r="AL2992" s="27">
        <f t="shared" si="931"/>
        <v>3.3171896769057253E-4</v>
      </c>
      <c r="AM2992" s="15">
        <f t="shared" si="938"/>
        <v>4.8762688250514163E-2</v>
      </c>
      <c r="AN2992" s="15">
        <f t="shared" si="939"/>
        <v>7.5523786901022457E-6</v>
      </c>
    </row>
    <row r="2993" spans="1:40" x14ac:dyDescent="0.2">
      <c r="A2993" s="4" t="s">
        <v>4628</v>
      </c>
      <c r="B2993" s="3" t="s">
        <v>16</v>
      </c>
      <c r="C2993" s="6">
        <v>165700</v>
      </c>
      <c r="D2993" s="3" t="s">
        <v>493</v>
      </c>
      <c r="E2993" s="6">
        <v>165706</v>
      </c>
      <c r="F2993" s="3" t="s">
        <v>3813</v>
      </c>
      <c r="G2993" s="8">
        <v>6000</v>
      </c>
      <c r="H2993" s="6">
        <v>142</v>
      </c>
      <c r="I2993" s="6">
        <v>165554</v>
      </c>
      <c r="J2993" s="13">
        <v>45199</v>
      </c>
      <c r="K2993" s="9">
        <v>6000</v>
      </c>
      <c r="L2993" s="4" t="s">
        <v>4628</v>
      </c>
      <c r="M2993" s="4" t="s">
        <v>4632</v>
      </c>
      <c r="N2993" s="4">
        <f>VLOOKUP(I2993,BaseModelo!$A$2:$E$5075,5)</f>
        <v>6</v>
      </c>
      <c r="P2993" s="15">
        <v>142.00000000000003</v>
      </c>
      <c r="Q2993" s="4">
        <f>VLOOKUP(I2993,BaseModelo!$A$2:$E$5075,3)</f>
        <v>115</v>
      </c>
      <c r="R2993" s="4">
        <f t="shared" si="920"/>
        <v>32283000</v>
      </c>
      <c r="S2993" s="16">
        <f t="shared" si="921"/>
        <v>1.8585633305454884E-4</v>
      </c>
      <c r="T2993" s="4">
        <f t="shared" si="932"/>
        <v>2.6391599293745936E-2</v>
      </c>
      <c r="U2993" s="4">
        <f t="shared" si="933"/>
        <v>2.6391599293745942E-2</v>
      </c>
      <c r="V2993" s="6">
        <f t="shared" si="922"/>
        <v>0</v>
      </c>
      <c r="W2993" s="16" t="str">
        <f t="shared" si="923"/>
        <v/>
      </c>
      <c r="X2993" s="4" t="str">
        <f t="shared" si="934"/>
        <v/>
      </c>
      <c r="Y2993" s="4" t="str">
        <f t="shared" si="924"/>
        <v/>
      </c>
      <c r="Z2993" s="4">
        <f t="shared" si="925"/>
        <v>4853000</v>
      </c>
      <c r="AA2993" s="16">
        <f t="shared" si="926"/>
        <v>1.2363486503193901E-3</v>
      </c>
      <c r="AB2993" s="15">
        <f t="shared" si="935"/>
        <v>0.17556150834535339</v>
      </c>
      <c r="AC2993" s="15">
        <f t="shared" si="936"/>
        <v>0.17556150834535342</v>
      </c>
      <c r="AD2993" s="4">
        <v>165700</v>
      </c>
      <c r="AE2993" s="26">
        <v>1503.37</v>
      </c>
      <c r="AF2993" s="26">
        <v>1503.37</v>
      </c>
      <c r="AG2993" s="4">
        <f t="shared" si="937"/>
        <v>2735000</v>
      </c>
      <c r="AH2993" s="16">
        <f t="shared" si="927"/>
        <v>2.1937842778793418E-3</v>
      </c>
      <c r="AI2993" s="15">
        <f t="shared" si="928"/>
        <v>0.31151736745886655</v>
      </c>
      <c r="AJ2993" s="15">
        <f t="shared" si="929"/>
        <v>0.3115173674588666</v>
      </c>
      <c r="AK2993" s="4">
        <f t="shared" si="930"/>
        <v>16319000</v>
      </c>
      <c r="AL2993" s="27">
        <f t="shared" si="931"/>
        <v>3.6766958759727926E-4</v>
      </c>
      <c r="AM2993" s="15">
        <f t="shared" si="938"/>
        <v>5.2209081438813656E-2</v>
      </c>
      <c r="AN2993" s="15">
        <f t="shared" si="939"/>
        <v>9.7033884283642175E-6</v>
      </c>
    </row>
    <row r="2994" spans="1:40" x14ac:dyDescent="0.2">
      <c r="A2994" s="4" t="s">
        <v>4627</v>
      </c>
      <c r="B2994" s="3" t="s">
        <v>8</v>
      </c>
      <c r="C2994" s="6">
        <v>165716</v>
      </c>
      <c r="D2994" s="3" t="s">
        <v>491</v>
      </c>
      <c r="E2994" s="6">
        <v>165723</v>
      </c>
      <c r="F2994" s="3" t="s">
        <v>3811</v>
      </c>
      <c r="G2994" s="8">
        <v>5000</v>
      </c>
      <c r="H2994" s="6">
        <v>147</v>
      </c>
      <c r="I2994" s="6">
        <v>165341</v>
      </c>
      <c r="J2994" s="13">
        <v>45199</v>
      </c>
      <c r="K2994" s="9">
        <v>5000</v>
      </c>
      <c r="L2994" s="4" t="s">
        <v>4627</v>
      </c>
      <c r="M2994" s="4" t="s">
        <v>4632</v>
      </c>
      <c r="N2994" s="4">
        <f>VLOOKUP(I2994,BaseModelo!$A$2:$E$5075,5)</f>
        <v>8</v>
      </c>
      <c r="P2994" s="15">
        <v>147</v>
      </c>
      <c r="Q2994" s="4">
        <f>VLOOKUP(I2994,BaseModelo!$A$2:$E$5075,3)</f>
        <v>132</v>
      </c>
      <c r="R2994" s="4">
        <f t="shared" si="920"/>
        <v>32283000</v>
      </c>
      <c r="S2994" s="16">
        <f t="shared" si="921"/>
        <v>1.5488027754545735E-4</v>
      </c>
      <c r="T2994" s="4">
        <f t="shared" si="932"/>
        <v>2.2767400799182231E-2</v>
      </c>
      <c r="U2994" s="4">
        <f t="shared" si="933"/>
        <v>2.2767400799182231E-2</v>
      </c>
      <c r="V2994" s="6">
        <f t="shared" si="922"/>
        <v>0</v>
      </c>
      <c r="W2994" s="16" t="str">
        <f t="shared" si="923"/>
        <v/>
      </c>
      <c r="X2994" s="4" t="str">
        <f t="shared" si="934"/>
        <v/>
      </c>
      <c r="Y2994" s="4" t="str">
        <f t="shared" si="924"/>
        <v/>
      </c>
      <c r="Z2994" s="4">
        <f t="shared" si="925"/>
        <v>5836000</v>
      </c>
      <c r="AA2994" s="16">
        <f t="shared" si="926"/>
        <v>8.5675119945167924E-4</v>
      </c>
      <c r="AB2994" s="15">
        <f t="shared" si="935"/>
        <v>0.12594242631939684</v>
      </c>
      <c r="AC2994" s="15">
        <f t="shared" si="936"/>
        <v>0.12594242631939684</v>
      </c>
      <c r="AD2994" s="4">
        <v>165716</v>
      </c>
      <c r="AE2994" s="26">
        <v>742.61</v>
      </c>
      <c r="AF2994" s="26">
        <v>742.61</v>
      </c>
      <c r="AG2994" s="4">
        <f t="shared" si="937"/>
        <v>2254000</v>
      </c>
      <c r="AH2994" s="16">
        <f t="shared" si="927"/>
        <v>2.2182786157941437E-3</v>
      </c>
      <c r="AI2994" s="15">
        <f t="shared" si="928"/>
        <v>0.32608695652173914</v>
      </c>
      <c r="AJ2994" s="15">
        <f t="shared" si="929"/>
        <v>0.32608695652173914</v>
      </c>
      <c r="AK2994" s="4">
        <f t="shared" si="930"/>
        <v>15073000</v>
      </c>
      <c r="AL2994" s="27">
        <f t="shared" si="931"/>
        <v>3.3171896769057253E-4</v>
      </c>
      <c r="AM2994" s="15">
        <f t="shared" si="938"/>
        <v>4.8762688250514163E-2</v>
      </c>
      <c r="AN2994" s="15">
        <f t="shared" si="939"/>
        <v>7.5523786901022457E-6</v>
      </c>
    </row>
    <row r="2995" spans="1:40" x14ac:dyDescent="0.2">
      <c r="A2995" s="4" t="s">
        <v>4627</v>
      </c>
      <c r="B2995" s="3" t="s">
        <v>8</v>
      </c>
      <c r="C2995" s="6">
        <v>165744</v>
      </c>
      <c r="D2995" s="3" t="s">
        <v>366</v>
      </c>
      <c r="E2995" s="6">
        <v>165752</v>
      </c>
      <c r="F2995" s="3" t="s">
        <v>3814</v>
      </c>
      <c r="G2995" s="8">
        <v>5000</v>
      </c>
      <c r="H2995" s="6">
        <v>147</v>
      </c>
      <c r="I2995" s="6">
        <v>165670</v>
      </c>
      <c r="J2995" s="13">
        <v>45199</v>
      </c>
      <c r="K2995" s="9">
        <v>5000</v>
      </c>
      <c r="L2995" s="4" t="s">
        <v>4627</v>
      </c>
      <c r="M2995" s="4" t="s">
        <v>4632</v>
      </c>
      <c r="N2995" s="4">
        <f>VLOOKUP(I2995,BaseModelo!$A$2:$E$5075,5)</f>
        <v>5</v>
      </c>
      <c r="P2995" s="15">
        <v>147</v>
      </c>
      <c r="Q2995" s="4">
        <f>VLOOKUP(I2995,BaseModelo!$A$2:$E$5075,3)</f>
        <v>110</v>
      </c>
      <c r="R2995" s="4">
        <f t="shared" si="920"/>
        <v>32283000</v>
      </c>
      <c r="S2995" s="16">
        <f t="shared" si="921"/>
        <v>1.5488027754545735E-4</v>
      </c>
      <c r="T2995" s="4">
        <f t="shared" si="932"/>
        <v>2.2767400799182231E-2</v>
      </c>
      <c r="U2995" s="4">
        <f t="shared" si="933"/>
        <v>2.2767400799182231E-2</v>
      </c>
      <c r="V2995" s="6">
        <f t="shared" si="922"/>
        <v>0</v>
      </c>
      <c r="W2995" s="16" t="str">
        <f t="shared" si="923"/>
        <v/>
      </c>
      <c r="X2995" s="4" t="str">
        <f t="shared" si="934"/>
        <v/>
      </c>
      <c r="Y2995" s="4" t="str">
        <f t="shared" si="924"/>
        <v/>
      </c>
      <c r="Z2995" s="4">
        <f t="shared" si="925"/>
        <v>4058000</v>
      </c>
      <c r="AA2995" s="16">
        <f t="shared" si="926"/>
        <v>1.2321340561853129E-3</v>
      </c>
      <c r="AB2995" s="15">
        <f t="shared" si="935"/>
        <v>0.18112370625924099</v>
      </c>
      <c r="AC2995" s="15">
        <f t="shared" si="936"/>
        <v>0.18112370625924099</v>
      </c>
      <c r="AD2995" s="4">
        <v>165744</v>
      </c>
      <c r="AE2995" s="26">
        <v>1303.3399999999999</v>
      </c>
      <c r="AF2995" s="26">
        <v>1303.3399999999999</v>
      </c>
      <c r="AG2995" s="4">
        <f t="shared" si="937"/>
        <v>1768000</v>
      </c>
      <c r="AH2995" s="16">
        <f t="shared" si="927"/>
        <v>2.8280542986425339E-3</v>
      </c>
      <c r="AI2995" s="15">
        <f t="shared" si="928"/>
        <v>0.41572398190045246</v>
      </c>
      <c r="AJ2995" s="15">
        <f t="shared" si="929"/>
        <v>0.41572398190045246</v>
      </c>
      <c r="AK2995" s="4">
        <f t="shared" si="930"/>
        <v>15073000</v>
      </c>
      <c r="AL2995" s="27">
        <f t="shared" si="931"/>
        <v>3.3171896769057253E-4</v>
      </c>
      <c r="AM2995" s="15">
        <f t="shared" si="938"/>
        <v>4.8762688250514163E-2</v>
      </c>
      <c r="AN2995" s="15">
        <f t="shared" si="939"/>
        <v>7.5523786901022457E-6</v>
      </c>
    </row>
    <row r="2996" spans="1:40" x14ac:dyDescent="0.2">
      <c r="A2996" s="4" t="s">
        <v>4627</v>
      </c>
      <c r="B2996" s="3" t="s">
        <v>8</v>
      </c>
      <c r="C2996" s="6">
        <v>165744</v>
      </c>
      <c r="D2996" s="3" t="s">
        <v>366</v>
      </c>
      <c r="E2996" s="6">
        <v>165760</v>
      </c>
      <c r="F2996" s="3" t="s">
        <v>3815</v>
      </c>
      <c r="G2996" s="8">
        <v>5000</v>
      </c>
      <c r="H2996" s="6">
        <v>147</v>
      </c>
      <c r="I2996" s="6">
        <v>164897</v>
      </c>
      <c r="J2996" s="13">
        <v>45199</v>
      </c>
      <c r="K2996" s="9">
        <v>5000</v>
      </c>
      <c r="L2996" s="4" t="s">
        <v>4627</v>
      </c>
      <c r="M2996" s="4" t="s">
        <v>4632</v>
      </c>
      <c r="N2996" s="4">
        <f>VLOOKUP(I2996,BaseModelo!$A$2:$E$5075,5)</f>
        <v>9</v>
      </c>
      <c r="P2996" s="15">
        <v>147</v>
      </c>
      <c r="Q2996" s="4">
        <f>VLOOKUP(I2996,BaseModelo!$A$2:$E$5075,3)</f>
        <v>147</v>
      </c>
      <c r="R2996" s="4">
        <f t="shared" si="920"/>
        <v>32283000</v>
      </c>
      <c r="S2996" s="16">
        <f t="shared" si="921"/>
        <v>1.5488027754545735E-4</v>
      </c>
      <c r="T2996" s="4">
        <f t="shared" si="932"/>
        <v>2.2767400799182231E-2</v>
      </c>
      <c r="U2996" s="4">
        <f t="shared" si="933"/>
        <v>2.2767400799182231E-2</v>
      </c>
      <c r="V2996" s="6">
        <f t="shared" si="922"/>
        <v>0</v>
      </c>
      <c r="W2996" s="16" t="str">
        <f t="shared" si="923"/>
        <v/>
      </c>
      <c r="X2996" s="4" t="str">
        <f t="shared" si="934"/>
        <v/>
      </c>
      <c r="Y2996" s="4" t="str">
        <f t="shared" si="924"/>
        <v/>
      </c>
      <c r="Z2996" s="4">
        <f t="shared" si="925"/>
        <v>5305000</v>
      </c>
      <c r="AA2996" s="16">
        <f t="shared" si="926"/>
        <v>9.42507068803016E-4</v>
      </c>
      <c r="AB2996" s="15">
        <f t="shared" si="935"/>
        <v>0.13854853911404336</v>
      </c>
      <c r="AC2996" s="15">
        <f t="shared" si="936"/>
        <v>0.13854853911404336</v>
      </c>
      <c r="AD2996" s="4">
        <v>165744</v>
      </c>
      <c r="AE2996" s="26">
        <v>1303.3399999999999</v>
      </c>
      <c r="AF2996" s="26">
        <v>1303.3399999999999</v>
      </c>
      <c r="AG2996" s="4">
        <f t="shared" si="937"/>
        <v>2114000</v>
      </c>
      <c r="AH2996" s="16">
        <f t="shared" si="927"/>
        <v>2.3651844843897824E-3</v>
      </c>
      <c r="AI2996" s="15">
        <f t="shared" si="928"/>
        <v>0.34768211920529801</v>
      </c>
      <c r="AJ2996" s="15">
        <f t="shared" si="929"/>
        <v>0.34768211920529801</v>
      </c>
      <c r="AK2996" s="4">
        <f t="shared" si="930"/>
        <v>15073000</v>
      </c>
      <c r="AL2996" s="27">
        <f t="shared" si="931"/>
        <v>3.3171896769057253E-4</v>
      </c>
      <c r="AM2996" s="15">
        <f t="shared" si="938"/>
        <v>4.8762688250514163E-2</v>
      </c>
      <c r="AN2996" s="15">
        <f t="shared" si="939"/>
        <v>7.5523786901022457E-6</v>
      </c>
    </row>
    <row r="2997" spans="1:40" x14ac:dyDescent="0.2">
      <c r="A2997" s="4" t="s">
        <v>4628</v>
      </c>
      <c r="B2997" s="2" t="s">
        <v>15</v>
      </c>
      <c r="C2997" s="5">
        <v>165778</v>
      </c>
      <c r="D2997" s="2" t="s">
        <v>687</v>
      </c>
      <c r="E2997" s="5">
        <v>165779</v>
      </c>
      <c r="F2997" s="2" t="s">
        <v>3812</v>
      </c>
      <c r="G2997" s="7">
        <v>10000</v>
      </c>
      <c r="H2997" s="5">
        <v>142</v>
      </c>
      <c r="I2997" s="6">
        <v>165166</v>
      </c>
      <c r="J2997" s="13">
        <v>45199</v>
      </c>
      <c r="K2997" s="9">
        <v>10000</v>
      </c>
      <c r="L2997" s="4" t="s">
        <v>4628</v>
      </c>
      <c r="M2997" s="4" t="s">
        <v>4632</v>
      </c>
      <c r="N2997" s="4">
        <f>VLOOKUP(I2997,BaseModelo!$A$2:$E$5075,5)</f>
        <v>2</v>
      </c>
      <c r="P2997" s="15">
        <v>142.00000000000003</v>
      </c>
      <c r="Q2997" s="4">
        <f>VLOOKUP(I2997,BaseModelo!$A$2:$E$5075,3)</f>
        <v>100</v>
      </c>
      <c r="R2997" s="4">
        <f t="shared" si="920"/>
        <v>32283000</v>
      </c>
      <c r="S2997" s="16">
        <f t="shared" si="921"/>
        <v>3.0976055509091471E-4</v>
      </c>
      <c r="T2997" s="4">
        <f t="shared" si="932"/>
        <v>4.3985998822909891E-2</v>
      </c>
      <c r="U2997" s="4">
        <f t="shared" si="933"/>
        <v>4.3985998822909898E-2</v>
      </c>
      <c r="V2997" s="6">
        <f t="shared" si="922"/>
        <v>0</v>
      </c>
      <c r="W2997" s="16" t="str">
        <f t="shared" si="923"/>
        <v/>
      </c>
      <c r="X2997" s="4" t="str">
        <f t="shared" si="934"/>
        <v/>
      </c>
      <c r="Y2997" s="4" t="str">
        <f t="shared" si="924"/>
        <v/>
      </c>
      <c r="Z2997" s="4">
        <f t="shared" si="925"/>
        <v>1578000</v>
      </c>
      <c r="AA2997" s="16">
        <f t="shared" si="926"/>
        <v>6.3371356147021544E-3</v>
      </c>
      <c r="AB2997" s="15">
        <f t="shared" si="935"/>
        <v>0.89987325728770595</v>
      </c>
      <c r="AC2997" s="15">
        <f t="shared" si="936"/>
        <v>0.89987325728770606</v>
      </c>
      <c r="AD2997" s="4">
        <v>165778</v>
      </c>
      <c r="AE2997" s="26">
        <v>2510.34</v>
      </c>
      <c r="AF2997" s="26">
        <v>2510.34</v>
      </c>
      <c r="AG2997" s="4">
        <f t="shared" si="937"/>
        <v>832000</v>
      </c>
      <c r="AH2997" s="16">
        <f t="shared" si="927"/>
        <v>1.201923076923077E-2</v>
      </c>
      <c r="AI2997" s="15">
        <f t="shared" si="928"/>
        <v>1.7067307692307694</v>
      </c>
      <c r="AJ2997" s="15">
        <f t="shared" si="929"/>
        <v>1.7067307692307696</v>
      </c>
      <c r="AK2997" s="4">
        <f t="shared" si="930"/>
        <v>16319000</v>
      </c>
      <c r="AL2997" s="27">
        <f t="shared" si="931"/>
        <v>6.1278264599546543E-4</v>
      </c>
      <c r="AM2997" s="15">
        <f t="shared" si="938"/>
        <v>8.7015135731356094E-2</v>
      </c>
      <c r="AN2997" s="15">
        <f t="shared" si="939"/>
        <v>2.6953856745456156E-5</v>
      </c>
    </row>
    <row r="2998" spans="1:40" x14ac:dyDescent="0.2">
      <c r="A2998" s="4" t="s">
        <v>4628</v>
      </c>
      <c r="B2998" s="3" t="s">
        <v>15</v>
      </c>
      <c r="C2998" s="6">
        <v>165778</v>
      </c>
      <c r="D2998" s="3" t="s">
        <v>687</v>
      </c>
      <c r="E2998" s="6">
        <v>165780</v>
      </c>
      <c r="F2998" s="3" t="s">
        <v>3816</v>
      </c>
      <c r="G2998" s="8">
        <v>10000</v>
      </c>
      <c r="H2998" s="6">
        <v>142</v>
      </c>
      <c r="I2998" s="6">
        <v>165356</v>
      </c>
      <c r="J2998" s="13">
        <v>45199</v>
      </c>
      <c r="K2998" s="9">
        <v>10000</v>
      </c>
      <c r="L2998" s="4" t="s">
        <v>4628</v>
      </c>
      <c r="M2998" s="4" t="s">
        <v>4632</v>
      </c>
      <c r="N2998" s="4">
        <f>VLOOKUP(I2998,BaseModelo!$A$2:$E$5075,5)</f>
        <v>8</v>
      </c>
      <c r="P2998" s="15">
        <v>142.00000000000003</v>
      </c>
      <c r="Q2998" s="4">
        <f>VLOOKUP(I2998,BaseModelo!$A$2:$E$5075,3)</f>
        <v>132</v>
      </c>
      <c r="R2998" s="4">
        <f t="shared" si="920"/>
        <v>32283000</v>
      </c>
      <c r="S2998" s="16">
        <f t="shared" si="921"/>
        <v>3.0976055509091471E-4</v>
      </c>
      <c r="T2998" s="4">
        <f t="shared" si="932"/>
        <v>4.3985998822909891E-2</v>
      </c>
      <c r="U2998" s="4">
        <f t="shared" si="933"/>
        <v>4.3985998822909898E-2</v>
      </c>
      <c r="V2998" s="6">
        <f t="shared" si="922"/>
        <v>0</v>
      </c>
      <c r="W2998" s="16" t="str">
        <f t="shared" si="923"/>
        <v/>
      </c>
      <c r="X2998" s="4" t="str">
        <f t="shared" si="934"/>
        <v/>
      </c>
      <c r="Y2998" s="4" t="str">
        <f t="shared" si="924"/>
        <v/>
      </c>
      <c r="Z2998" s="4">
        <f t="shared" si="925"/>
        <v>5836000</v>
      </c>
      <c r="AA2998" s="16">
        <f t="shared" si="926"/>
        <v>1.7135023989033585E-3</v>
      </c>
      <c r="AB2998" s="15">
        <f t="shared" si="935"/>
        <v>0.2433173406442769</v>
      </c>
      <c r="AC2998" s="15">
        <f t="shared" si="936"/>
        <v>0.24331734064427696</v>
      </c>
      <c r="AD2998" s="4">
        <v>165778</v>
      </c>
      <c r="AE2998" s="26">
        <v>2510.34</v>
      </c>
      <c r="AF2998" s="26">
        <v>2510.34</v>
      </c>
      <c r="AG2998" s="4">
        <f t="shared" si="937"/>
        <v>3421000</v>
      </c>
      <c r="AH2998" s="16">
        <f t="shared" si="927"/>
        <v>2.9231218941829875E-3</v>
      </c>
      <c r="AI2998" s="15">
        <f t="shared" si="928"/>
        <v>0.41508330897398421</v>
      </c>
      <c r="AJ2998" s="15">
        <f t="shared" si="929"/>
        <v>0.41508330897398432</v>
      </c>
      <c r="AK2998" s="4">
        <f t="shared" si="930"/>
        <v>16319000</v>
      </c>
      <c r="AL2998" s="27">
        <f t="shared" si="931"/>
        <v>6.1278264599546543E-4</v>
      </c>
      <c r="AM2998" s="15">
        <f t="shared" si="938"/>
        <v>8.7015135731356094E-2</v>
      </c>
      <c r="AN2998" s="15">
        <f t="shared" si="939"/>
        <v>2.6953856745456156E-5</v>
      </c>
    </row>
    <row r="2999" spans="1:40" x14ac:dyDescent="0.2">
      <c r="A2999" s="4" t="s">
        <v>4628</v>
      </c>
      <c r="B2999" s="3" t="s">
        <v>15</v>
      </c>
      <c r="C2999" s="6">
        <v>165778</v>
      </c>
      <c r="D2999" s="3" t="s">
        <v>687</v>
      </c>
      <c r="E2999" s="6">
        <v>165781</v>
      </c>
      <c r="F2999" s="3" t="s">
        <v>3817</v>
      </c>
      <c r="G2999" s="8">
        <v>10000</v>
      </c>
      <c r="H2999" s="6">
        <v>142</v>
      </c>
      <c r="I2999" s="6">
        <v>165354</v>
      </c>
      <c r="J2999" s="13">
        <v>45199</v>
      </c>
      <c r="K2999" s="9">
        <v>10000</v>
      </c>
      <c r="L2999" s="4" t="s">
        <v>4628</v>
      </c>
      <c r="M2999" s="4" t="s">
        <v>4632</v>
      </c>
      <c r="N2999" s="4">
        <f>VLOOKUP(I2999,BaseModelo!$A$2:$E$5075,5)</f>
        <v>8</v>
      </c>
      <c r="P2999" s="15">
        <v>142.00000000000003</v>
      </c>
      <c r="Q2999" s="4">
        <f>VLOOKUP(I2999,BaseModelo!$A$2:$E$5075,3)</f>
        <v>132</v>
      </c>
      <c r="R2999" s="4">
        <f t="shared" si="920"/>
        <v>32283000</v>
      </c>
      <c r="S2999" s="16">
        <f t="shared" si="921"/>
        <v>3.0976055509091471E-4</v>
      </c>
      <c r="T2999" s="4">
        <f t="shared" si="932"/>
        <v>4.3985998822909891E-2</v>
      </c>
      <c r="U2999" s="4">
        <f t="shared" si="933"/>
        <v>4.3985998822909898E-2</v>
      </c>
      <c r="V2999" s="6">
        <f t="shared" si="922"/>
        <v>0</v>
      </c>
      <c r="W2999" s="16" t="str">
        <f t="shared" si="923"/>
        <v/>
      </c>
      <c r="X2999" s="4" t="str">
        <f t="shared" si="934"/>
        <v/>
      </c>
      <c r="Y2999" s="4" t="str">
        <f t="shared" si="924"/>
        <v/>
      </c>
      <c r="Z2999" s="4">
        <f t="shared" si="925"/>
        <v>5836000</v>
      </c>
      <c r="AA2999" s="16">
        <f t="shared" si="926"/>
        <v>1.7135023989033585E-3</v>
      </c>
      <c r="AB2999" s="15">
        <f t="shared" si="935"/>
        <v>0.2433173406442769</v>
      </c>
      <c r="AC2999" s="15">
        <f t="shared" si="936"/>
        <v>0.24331734064427696</v>
      </c>
      <c r="AD2999" s="4">
        <v>165778</v>
      </c>
      <c r="AE2999" s="26">
        <v>2510.34</v>
      </c>
      <c r="AF2999" s="26">
        <v>2510.34</v>
      </c>
      <c r="AG2999" s="4">
        <f t="shared" si="937"/>
        <v>3421000</v>
      </c>
      <c r="AH2999" s="16">
        <f t="shared" si="927"/>
        <v>2.9231218941829875E-3</v>
      </c>
      <c r="AI2999" s="15">
        <f t="shared" si="928"/>
        <v>0.41508330897398421</v>
      </c>
      <c r="AJ2999" s="15">
        <f t="shared" si="929"/>
        <v>0.41508330897398432</v>
      </c>
      <c r="AK2999" s="4">
        <f t="shared" si="930"/>
        <v>16319000</v>
      </c>
      <c r="AL2999" s="27">
        <f t="shared" si="931"/>
        <v>6.1278264599546543E-4</v>
      </c>
      <c r="AM2999" s="15">
        <f t="shared" si="938"/>
        <v>8.7015135731356094E-2</v>
      </c>
      <c r="AN2999" s="15">
        <f t="shared" si="939"/>
        <v>2.6953856745456156E-5</v>
      </c>
    </row>
    <row r="3000" spans="1:40" x14ac:dyDescent="0.2">
      <c r="A3000" s="4" t="s">
        <v>4628</v>
      </c>
      <c r="B3000" s="3" t="s">
        <v>15</v>
      </c>
      <c r="C3000" s="6">
        <v>165778</v>
      </c>
      <c r="D3000" s="3" t="s">
        <v>687</v>
      </c>
      <c r="E3000" s="6">
        <v>165782</v>
      </c>
      <c r="F3000" s="3" t="s">
        <v>3818</v>
      </c>
      <c r="G3000" s="8">
        <v>10000</v>
      </c>
      <c r="H3000" s="6">
        <v>142</v>
      </c>
      <c r="I3000" s="6">
        <v>165167</v>
      </c>
      <c r="J3000" s="13">
        <v>45199</v>
      </c>
      <c r="K3000" s="9">
        <v>10000</v>
      </c>
      <c r="L3000" s="4" t="s">
        <v>4628</v>
      </c>
      <c r="M3000" s="4" t="s">
        <v>4632</v>
      </c>
      <c r="N3000" s="4">
        <f>VLOOKUP(I3000,BaseModelo!$A$2:$E$5075,5)</f>
        <v>9</v>
      </c>
      <c r="P3000" s="15">
        <v>142.00000000000003</v>
      </c>
      <c r="Q3000" s="4">
        <f>VLOOKUP(I3000,BaseModelo!$A$2:$E$5075,3)</f>
        <v>147</v>
      </c>
      <c r="R3000" s="4">
        <f t="shared" si="920"/>
        <v>32283000</v>
      </c>
      <c r="S3000" s="16">
        <f t="shared" si="921"/>
        <v>3.0976055509091471E-4</v>
      </c>
      <c r="T3000" s="4">
        <f t="shared" si="932"/>
        <v>4.3985998822909891E-2</v>
      </c>
      <c r="U3000" s="4">
        <f t="shared" si="933"/>
        <v>4.3985998822909898E-2</v>
      </c>
      <c r="V3000" s="6">
        <f t="shared" si="922"/>
        <v>0</v>
      </c>
      <c r="W3000" s="16" t="str">
        <f t="shared" si="923"/>
        <v/>
      </c>
      <c r="X3000" s="4" t="str">
        <f t="shared" si="934"/>
        <v/>
      </c>
      <c r="Y3000" s="4" t="str">
        <f t="shared" si="924"/>
        <v/>
      </c>
      <c r="Z3000" s="4">
        <f t="shared" si="925"/>
        <v>5305000</v>
      </c>
      <c r="AA3000" s="16">
        <f t="shared" si="926"/>
        <v>1.885014137606032E-3</v>
      </c>
      <c r="AB3000" s="15">
        <f t="shared" si="935"/>
        <v>0.26767200754005654</v>
      </c>
      <c r="AC3000" s="15">
        <f t="shared" si="936"/>
        <v>0.2676720075400566</v>
      </c>
      <c r="AD3000" s="4">
        <v>165778</v>
      </c>
      <c r="AE3000" s="26">
        <v>2510.34</v>
      </c>
      <c r="AF3000" s="26">
        <v>2510.34</v>
      </c>
      <c r="AG3000" s="4">
        <f t="shared" si="937"/>
        <v>3095000</v>
      </c>
      <c r="AH3000" s="16">
        <f t="shared" si="927"/>
        <v>3.2310177705977385E-3</v>
      </c>
      <c r="AI3000" s="15">
        <f t="shared" si="928"/>
        <v>0.45880452342487887</v>
      </c>
      <c r="AJ3000" s="15">
        <f t="shared" si="929"/>
        <v>0.45880452342487893</v>
      </c>
      <c r="AK3000" s="4">
        <f t="shared" si="930"/>
        <v>16319000</v>
      </c>
      <c r="AL3000" s="27">
        <f t="shared" si="931"/>
        <v>6.1278264599546543E-4</v>
      </c>
      <c r="AM3000" s="15">
        <f t="shared" si="938"/>
        <v>8.7015135731356094E-2</v>
      </c>
      <c r="AN3000" s="15">
        <f t="shared" si="939"/>
        <v>2.6953856745456156E-5</v>
      </c>
    </row>
    <row r="3001" spans="1:40" x14ac:dyDescent="0.2">
      <c r="A3001" s="4" t="s">
        <v>4628</v>
      </c>
      <c r="B3001" s="3" t="s">
        <v>15</v>
      </c>
      <c r="C3001" s="6">
        <v>165778</v>
      </c>
      <c r="D3001" s="3" t="s">
        <v>687</v>
      </c>
      <c r="E3001" s="6">
        <v>165783</v>
      </c>
      <c r="F3001" s="3" t="s">
        <v>3819</v>
      </c>
      <c r="G3001" s="8">
        <v>7000</v>
      </c>
      <c r="H3001" s="6">
        <v>142</v>
      </c>
      <c r="I3001" s="6">
        <v>165165</v>
      </c>
      <c r="J3001" s="13">
        <v>45199</v>
      </c>
      <c r="K3001" s="9">
        <v>7000</v>
      </c>
      <c r="L3001" s="4" t="s">
        <v>4628</v>
      </c>
      <c r="M3001" s="4" t="s">
        <v>4632</v>
      </c>
      <c r="N3001" s="4">
        <f>VLOOKUP(I3001,BaseModelo!$A$2:$E$5075,5)</f>
        <v>2</v>
      </c>
      <c r="P3001" s="15">
        <v>142.00000000000003</v>
      </c>
      <c r="Q3001" s="4">
        <f>VLOOKUP(I3001,BaseModelo!$A$2:$E$5075,3)</f>
        <v>100</v>
      </c>
      <c r="R3001" s="4">
        <f t="shared" si="920"/>
        <v>32283000</v>
      </c>
      <c r="S3001" s="16">
        <f t="shared" si="921"/>
        <v>2.168323885636403E-4</v>
      </c>
      <c r="T3001" s="4">
        <f t="shared" si="932"/>
        <v>3.0790199176036922E-2</v>
      </c>
      <c r="U3001" s="4">
        <f t="shared" si="933"/>
        <v>3.0790199176036929E-2</v>
      </c>
      <c r="V3001" s="6">
        <f t="shared" si="922"/>
        <v>0</v>
      </c>
      <c r="W3001" s="16" t="str">
        <f t="shared" si="923"/>
        <v/>
      </c>
      <c r="X3001" s="4" t="str">
        <f t="shared" si="934"/>
        <v/>
      </c>
      <c r="Y3001" s="4" t="str">
        <f t="shared" si="924"/>
        <v/>
      </c>
      <c r="Z3001" s="4">
        <f t="shared" si="925"/>
        <v>1578000</v>
      </c>
      <c r="AA3001" s="16">
        <f t="shared" si="926"/>
        <v>4.4359949302915083E-3</v>
      </c>
      <c r="AB3001" s="15">
        <f t="shared" si="935"/>
        <v>0.62991128010139419</v>
      </c>
      <c r="AC3001" s="15">
        <f t="shared" si="936"/>
        <v>0.6299112801013943</v>
      </c>
      <c r="AD3001" s="4">
        <v>165778</v>
      </c>
      <c r="AE3001" s="26">
        <v>1758.65</v>
      </c>
      <c r="AF3001" s="26">
        <v>1758.65</v>
      </c>
      <c r="AG3001" s="4">
        <f t="shared" si="937"/>
        <v>832000</v>
      </c>
      <c r="AH3001" s="16">
        <f t="shared" si="927"/>
        <v>8.4134615384615381E-3</v>
      </c>
      <c r="AI3001" s="15">
        <f t="shared" si="928"/>
        <v>1.1947115384615383</v>
      </c>
      <c r="AJ3001" s="15">
        <f t="shared" si="929"/>
        <v>1.1947115384615385</v>
      </c>
      <c r="AK3001" s="4">
        <f t="shared" si="930"/>
        <v>16319000</v>
      </c>
      <c r="AL3001" s="27">
        <f t="shared" si="931"/>
        <v>4.289478521968258E-4</v>
      </c>
      <c r="AM3001" s="15">
        <f t="shared" si="938"/>
        <v>6.0910595011949266E-2</v>
      </c>
      <c r="AN3001" s="15">
        <f t="shared" si="939"/>
        <v>1.3207389805273516E-5</v>
      </c>
    </row>
    <row r="3002" spans="1:40" x14ac:dyDescent="0.2">
      <c r="A3002" s="4" t="s">
        <v>4628</v>
      </c>
      <c r="B3002" s="2" t="s">
        <v>12</v>
      </c>
      <c r="C3002" s="5">
        <v>164809</v>
      </c>
      <c r="D3002" s="2" t="s">
        <v>698</v>
      </c>
      <c r="E3002" s="5">
        <v>164810</v>
      </c>
      <c r="F3002" s="2" t="s">
        <v>3874</v>
      </c>
      <c r="G3002" s="7">
        <v>7000</v>
      </c>
      <c r="H3002" s="5">
        <v>142</v>
      </c>
      <c r="I3002" s="6">
        <v>162405</v>
      </c>
      <c r="J3002" s="13">
        <v>45230</v>
      </c>
      <c r="K3002" s="9">
        <v>7000</v>
      </c>
      <c r="L3002" s="4" t="s">
        <v>4628</v>
      </c>
      <c r="M3002" s="4" t="s">
        <v>4632</v>
      </c>
      <c r="N3002" s="4">
        <f>VLOOKUP(I3002,BaseModelo!$A$2:$E$5075,5)</f>
        <v>6</v>
      </c>
      <c r="P3002" s="15">
        <v>142.00000000000003</v>
      </c>
      <c r="Q3002" s="4">
        <f>VLOOKUP(I3002,BaseModelo!$A$2:$E$5075,3)</f>
        <v>115</v>
      </c>
      <c r="R3002" s="4">
        <f t="shared" si="920"/>
        <v>32283000</v>
      </c>
      <c r="S3002" s="16">
        <f t="shared" si="921"/>
        <v>2.168323885636403E-4</v>
      </c>
      <c r="T3002" s="4">
        <f t="shared" si="932"/>
        <v>3.0790199176036922E-2</v>
      </c>
      <c r="U3002" s="4">
        <f t="shared" si="933"/>
        <v>3.0790199176036929E-2</v>
      </c>
      <c r="V3002" s="6">
        <f t="shared" si="922"/>
        <v>0</v>
      </c>
      <c r="W3002" s="16" t="str">
        <f t="shared" si="923"/>
        <v/>
      </c>
      <c r="X3002" s="4" t="str">
        <f t="shared" si="934"/>
        <v/>
      </c>
      <c r="Y3002" s="4" t="str">
        <f t="shared" si="924"/>
        <v/>
      </c>
      <c r="Z3002" s="4">
        <f t="shared" si="925"/>
        <v>4853000</v>
      </c>
      <c r="AA3002" s="16">
        <f t="shared" si="926"/>
        <v>1.4424067587059551E-3</v>
      </c>
      <c r="AB3002" s="15">
        <f t="shared" si="935"/>
        <v>0.20482175973624561</v>
      </c>
      <c r="AC3002" s="15">
        <f t="shared" si="936"/>
        <v>0.20482175973624567</v>
      </c>
      <c r="AD3002" s="4">
        <v>164809</v>
      </c>
      <c r="AE3002" s="26">
        <v>1758.65</v>
      </c>
      <c r="AF3002" s="26">
        <v>1758.65</v>
      </c>
      <c r="AG3002" s="4">
        <f t="shared" si="937"/>
        <v>2735000</v>
      </c>
      <c r="AH3002" s="16">
        <f t="shared" si="927"/>
        <v>2.5594149908592322E-3</v>
      </c>
      <c r="AI3002" s="15">
        <f t="shared" si="928"/>
        <v>0.363436928702011</v>
      </c>
      <c r="AJ3002" s="15">
        <f t="shared" si="929"/>
        <v>0.36343692870201105</v>
      </c>
      <c r="AK3002" s="4">
        <f t="shared" si="930"/>
        <v>16319000</v>
      </c>
      <c r="AL3002" s="27">
        <f t="shared" si="931"/>
        <v>4.289478521968258E-4</v>
      </c>
      <c r="AM3002" s="15">
        <f t="shared" si="938"/>
        <v>6.0910595011949266E-2</v>
      </c>
      <c r="AN3002" s="15">
        <f t="shared" si="939"/>
        <v>1.3207389805273516E-5</v>
      </c>
    </row>
    <row r="3003" spans="1:40" x14ac:dyDescent="0.2">
      <c r="A3003" s="4" t="s">
        <v>4628</v>
      </c>
      <c r="B3003" s="3" t="s">
        <v>12</v>
      </c>
      <c r="C3003" s="6">
        <v>164809</v>
      </c>
      <c r="D3003" s="3" t="s">
        <v>698</v>
      </c>
      <c r="E3003" s="6">
        <v>164811</v>
      </c>
      <c r="F3003" s="3" t="s">
        <v>3876</v>
      </c>
      <c r="G3003" s="8">
        <v>7000</v>
      </c>
      <c r="H3003" s="6">
        <v>142</v>
      </c>
      <c r="I3003" s="6">
        <v>162731</v>
      </c>
      <c r="J3003" s="13">
        <v>45230</v>
      </c>
      <c r="K3003" s="9">
        <v>7000</v>
      </c>
      <c r="L3003" s="4" t="s">
        <v>4628</v>
      </c>
      <c r="M3003" s="4" t="s">
        <v>4632</v>
      </c>
      <c r="N3003" s="4">
        <f>VLOOKUP(I3003,BaseModelo!$A$2:$E$5075,5)</f>
        <v>10</v>
      </c>
      <c r="P3003" s="15">
        <v>142.00000000000003</v>
      </c>
      <c r="Q3003" s="4">
        <f>VLOOKUP(I3003,BaseModelo!$A$2:$E$5075,3)</f>
        <v>0</v>
      </c>
      <c r="R3003" s="4">
        <f t="shared" si="920"/>
        <v>32283000</v>
      </c>
      <c r="S3003" s="16">
        <f t="shared" si="921"/>
        <v>2.168323885636403E-4</v>
      </c>
      <c r="T3003" s="4">
        <f t="shared" si="932"/>
        <v>3.0790199176036922E-2</v>
      </c>
      <c r="U3003" s="4">
        <f t="shared" si="933"/>
        <v>3.0790199176036929E-2</v>
      </c>
      <c r="V3003" s="6">
        <f t="shared" si="922"/>
        <v>0</v>
      </c>
      <c r="W3003" s="16" t="str">
        <f t="shared" si="923"/>
        <v/>
      </c>
      <c r="X3003" s="4" t="str">
        <f t="shared" si="934"/>
        <v/>
      </c>
      <c r="Y3003" s="4" t="str">
        <f t="shared" si="924"/>
        <v/>
      </c>
      <c r="Z3003" s="4">
        <f t="shared" si="925"/>
        <v>4121000</v>
      </c>
      <c r="AA3003" s="16">
        <f t="shared" si="926"/>
        <v>1.6986168405726766E-3</v>
      </c>
      <c r="AB3003" s="15">
        <f t="shared" si="935"/>
        <v>0.24120359136132008</v>
      </c>
      <c r="AC3003" s="15">
        <f t="shared" si="936"/>
        <v>0.24120359136132014</v>
      </c>
      <c r="AD3003" s="4">
        <v>164809</v>
      </c>
      <c r="AE3003" s="26">
        <v>1758.65</v>
      </c>
      <c r="AF3003" s="26">
        <v>1758.65</v>
      </c>
      <c r="AG3003" s="4">
        <f t="shared" si="937"/>
        <v>1846000</v>
      </c>
      <c r="AH3003" s="16">
        <f t="shared" si="927"/>
        <v>3.791982665222102E-3</v>
      </c>
      <c r="AI3003" s="15">
        <f t="shared" si="928"/>
        <v>0.53846153846153844</v>
      </c>
      <c r="AJ3003" s="15">
        <f t="shared" si="929"/>
        <v>0.53846153846153855</v>
      </c>
      <c r="AK3003" s="4">
        <f t="shared" si="930"/>
        <v>16319000</v>
      </c>
      <c r="AL3003" s="27">
        <f t="shared" si="931"/>
        <v>4.289478521968258E-4</v>
      </c>
      <c r="AM3003" s="15">
        <f t="shared" si="938"/>
        <v>6.0910595011949266E-2</v>
      </c>
      <c r="AN3003" s="15">
        <f t="shared" si="939"/>
        <v>1.3207389805273516E-5</v>
      </c>
    </row>
    <row r="3004" spans="1:40" x14ac:dyDescent="0.2">
      <c r="A3004" s="4" t="s">
        <v>4628</v>
      </c>
      <c r="B3004" s="3" t="s">
        <v>12</v>
      </c>
      <c r="C3004" s="6">
        <v>164809</v>
      </c>
      <c r="D3004" s="3" t="s">
        <v>698</v>
      </c>
      <c r="E3004" s="6">
        <v>164812</v>
      </c>
      <c r="F3004" s="3" t="s">
        <v>3877</v>
      </c>
      <c r="G3004" s="8">
        <v>7000</v>
      </c>
      <c r="H3004" s="6">
        <v>142</v>
      </c>
      <c r="I3004" s="6">
        <v>163250</v>
      </c>
      <c r="J3004" s="13">
        <v>45230</v>
      </c>
      <c r="K3004" s="9">
        <v>7000</v>
      </c>
      <c r="L3004" s="4" t="s">
        <v>4628</v>
      </c>
      <c r="M3004" s="4" t="s">
        <v>4632</v>
      </c>
      <c r="N3004" s="4">
        <f>VLOOKUP(I3004,BaseModelo!$A$2:$E$5075,5)</f>
        <v>9</v>
      </c>
      <c r="P3004" s="15">
        <v>142.00000000000003</v>
      </c>
      <c r="Q3004" s="4">
        <f>VLOOKUP(I3004,BaseModelo!$A$2:$E$5075,3)</f>
        <v>147</v>
      </c>
      <c r="R3004" s="4">
        <f t="shared" si="920"/>
        <v>32283000</v>
      </c>
      <c r="S3004" s="16">
        <f t="shared" si="921"/>
        <v>2.168323885636403E-4</v>
      </c>
      <c r="T3004" s="4">
        <f t="shared" si="932"/>
        <v>3.0790199176036922E-2</v>
      </c>
      <c r="U3004" s="4">
        <f t="shared" si="933"/>
        <v>3.0790199176036929E-2</v>
      </c>
      <c r="V3004" s="6">
        <f t="shared" si="922"/>
        <v>0</v>
      </c>
      <c r="W3004" s="16" t="str">
        <f t="shared" si="923"/>
        <v/>
      </c>
      <c r="X3004" s="4" t="str">
        <f t="shared" si="934"/>
        <v/>
      </c>
      <c r="Y3004" s="4" t="str">
        <f t="shared" si="924"/>
        <v/>
      </c>
      <c r="Z3004" s="4">
        <f t="shared" si="925"/>
        <v>5305000</v>
      </c>
      <c r="AA3004" s="16">
        <f t="shared" si="926"/>
        <v>1.3195098963242225E-3</v>
      </c>
      <c r="AB3004" s="15">
        <f t="shared" si="935"/>
        <v>0.18737040527803958</v>
      </c>
      <c r="AC3004" s="15">
        <f t="shared" si="936"/>
        <v>0.18737040527803964</v>
      </c>
      <c r="AD3004" s="4">
        <v>164809</v>
      </c>
      <c r="AE3004" s="26">
        <v>1758.65</v>
      </c>
      <c r="AF3004" s="26">
        <v>1758.65</v>
      </c>
      <c r="AG3004" s="4">
        <f t="shared" si="937"/>
        <v>3095000</v>
      </c>
      <c r="AH3004" s="16">
        <f t="shared" si="927"/>
        <v>2.2617124394184169E-3</v>
      </c>
      <c r="AI3004" s="15">
        <f t="shared" si="928"/>
        <v>0.32116316639741521</v>
      </c>
      <c r="AJ3004" s="15">
        <f t="shared" si="929"/>
        <v>0.32116316639741527</v>
      </c>
      <c r="AK3004" s="4">
        <f t="shared" si="930"/>
        <v>16319000</v>
      </c>
      <c r="AL3004" s="27">
        <f t="shared" si="931"/>
        <v>4.289478521968258E-4</v>
      </c>
      <c r="AM3004" s="15">
        <f t="shared" si="938"/>
        <v>6.0910595011949266E-2</v>
      </c>
      <c r="AN3004" s="15">
        <f t="shared" si="939"/>
        <v>1.3207389805273516E-5</v>
      </c>
    </row>
    <row r="3005" spans="1:40" x14ac:dyDescent="0.2">
      <c r="A3005" s="4" t="s">
        <v>4628</v>
      </c>
      <c r="B3005" s="3" t="s">
        <v>12</v>
      </c>
      <c r="C3005" s="6">
        <v>164809</v>
      </c>
      <c r="D3005" s="3" t="s">
        <v>698</v>
      </c>
      <c r="E3005" s="6">
        <v>164813</v>
      </c>
      <c r="F3005" s="3" t="s">
        <v>3878</v>
      </c>
      <c r="G3005" s="8">
        <v>7000</v>
      </c>
      <c r="H3005" s="6">
        <v>142</v>
      </c>
      <c r="I3005" s="6">
        <v>162154</v>
      </c>
      <c r="J3005" s="13">
        <v>45230</v>
      </c>
      <c r="K3005" s="9">
        <v>7000</v>
      </c>
      <c r="L3005" s="4" t="s">
        <v>4628</v>
      </c>
      <c r="M3005" s="4" t="s">
        <v>4632</v>
      </c>
      <c r="N3005" s="4">
        <f>VLOOKUP(I3005,BaseModelo!$A$2:$E$5075,5)</f>
        <v>8</v>
      </c>
      <c r="P3005" s="15">
        <v>142.00000000000003</v>
      </c>
      <c r="Q3005" s="4">
        <f>VLOOKUP(I3005,BaseModelo!$A$2:$E$5075,3)</f>
        <v>132</v>
      </c>
      <c r="R3005" s="4">
        <f t="shared" si="920"/>
        <v>32283000</v>
      </c>
      <c r="S3005" s="16">
        <f t="shared" si="921"/>
        <v>2.168323885636403E-4</v>
      </c>
      <c r="T3005" s="4">
        <f t="shared" si="932"/>
        <v>3.0790199176036922E-2</v>
      </c>
      <c r="U3005" s="4">
        <f t="shared" si="933"/>
        <v>3.0790199176036929E-2</v>
      </c>
      <c r="V3005" s="6">
        <f t="shared" si="922"/>
        <v>0</v>
      </c>
      <c r="W3005" s="16" t="str">
        <f t="shared" si="923"/>
        <v/>
      </c>
      <c r="X3005" s="4" t="str">
        <f t="shared" si="934"/>
        <v/>
      </c>
      <c r="Y3005" s="4" t="str">
        <f t="shared" si="924"/>
        <v/>
      </c>
      <c r="Z3005" s="4">
        <f t="shared" si="925"/>
        <v>5836000</v>
      </c>
      <c r="AA3005" s="16">
        <f t="shared" si="926"/>
        <v>1.199451679232351E-3</v>
      </c>
      <c r="AB3005" s="15">
        <f t="shared" si="935"/>
        <v>0.17032213845099384</v>
      </c>
      <c r="AC3005" s="15">
        <f t="shared" si="936"/>
        <v>0.17032213845099387</v>
      </c>
      <c r="AD3005" s="4">
        <v>164809</v>
      </c>
      <c r="AE3005" s="26">
        <v>1758.65</v>
      </c>
      <c r="AF3005" s="26">
        <v>1758.65</v>
      </c>
      <c r="AG3005" s="4">
        <f t="shared" si="937"/>
        <v>3421000</v>
      </c>
      <c r="AH3005" s="16">
        <f t="shared" si="927"/>
        <v>2.0461853259280912E-3</v>
      </c>
      <c r="AI3005" s="15">
        <f t="shared" si="928"/>
        <v>0.29055831628178896</v>
      </c>
      <c r="AJ3005" s="15">
        <f t="shared" si="929"/>
        <v>0.29055831628178902</v>
      </c>
      <c r="AK3005" s="4">
        <f t="shared" si="930"/>
        <v>16319000</v>
      </c>
      <c r="AL3005" s="27">
        <f t="shared" si="931"/>
        <v>4.289478521968258E-4</v>
      </c>
      <c r="AM3005" s="15">
        <f t="shared" si="938"/>
        <v>6.0910595011949266E-2</v>
      </c>
      <c r="AN3005" s="15">
        <f t="shared" si="939"/>
        <v>1.3207389805273516E-5</v>
      </c>
    </row>
    <row r="3006" spans="1:40" x14ac:dyDescent="0.2">
      <c r="A3006" s="4" t="s">
        <v>4628</v>
      </c>
      <c r="B3006" s="3" t="s">
        <v>12</v>
      </c>
      <c r="C3006" s="6">
        <v>164809</v>
      </c>
      <c r="D3006" s="3" t="s">
        <v>698</v>
      </c>
      <c r="E3006" s="6">
        <v>164814</v>
      </c>
      <c r="F3006" s="3" t="s">
        <v>3879</v>
      </c>
      <c r="G3006" s="8">
        <v>7000</v>
      </c>
      <c r="H3006" s="6">
        <v>142</v>
      </c>
      <c r="I3006" s="6">
        <v>163252</v>
      </c>
      <c r="J3006" s="13">
        <v>45230</v>
      </c>
      <c r="K3006" s="9">
        <v>7000</v>
      </c>
      <c r="L3006" s="4" t="s">
        <v>4628</v>
      </c>
      <c r="M3006" s="4" t="s">
        <v>4632</v>
      </c>
      <c r="N3006" s="4">
        <f>VLOOKUP(I3006,BaseModelo!$A$2:$E$5075,5)</f>
        <v>10</v>
      </c>
      <c r="P3006" s="15">
        <v>142.00000000000003</v>
      </c>
      <c r="Q3006" s="4">
        <f>VLOOKUP(I3006,BaseModelo!$A$2:$E$5075,3)</f>
        <v>0</v>
      </c>
      <c r="R3006" s="4">
        <f t="shared" si="920"/>
        <v>32283000</v>
      </c>
      <c r="S3006" s="16">
        <f t="shared" si="921"/>
        <v>2.168323885636403E-4</v>
      </c>
      <c r="T3006" s="4">
        <f t="shared" si="932"/>
        <v>3.0790199176036922E-2</v>
      </c>
      <c r="U3006" s="4">
        <f t="shared" si="933"/>
        <v>3.0790199176036929E-2</v>
      </c>
      <c r="V3006" s="6">
        <f t="shared" si="922"/>
        <v>0</v>
      </c>
      <c r="W3006" s="16" t="str">
        <f t="shared" si="923"/>
        <v/>
      </c>
      <c r="X3006" s="4" t="str">
        <f t="shared" si="934"/>
        <v/>
      </c>
      <c r="Y3006" s="4" t="str">
        <f t="shared" si="924"/>
        <v/>
      </c>
      <c r="Z3006" s="4">
        <f t="shared" si="925"/>
        <v>4121000</v>
      </c>
      <c r="AA3006" s="16">
        <f t="shared" si="926"/>
        <v>1.6986168405726766E-3</v>
      </c>
      <c r="AB3006" s="15">
        <f t="shared" si="935"/>
        <v>0.24120359136132008</v>
      </c>
      <c r="AC3006" s="15">
        <f t="shared" si="936"/>
        <v>0.24120359136132014</v>
      </c>
      <c r="AD3006" s="4">
        <v>164809</v>
      </c>
      <c r="AE3006" s="26">
        <v>1758.65</v>
      </c>
      <c r="AF3006" s="26">
        <v>1758.65</v>
      </c>
      <c r="AG3006" s="4">
        <f t="shared" si="937"/>
        <v>1846000</v>
      </c>
      <c r="AH3006" s="16">
        <f t="shared" si="927"/>
        <v>3.791982665222102E-3</v>
      </c>
      <c r="AI3006" s="15">
        <f t="shared" si="928"/>
        <v>0.53846153846153844</v>
      </c>
      <c r="AJ3006" s="15">
        <f t="shared" si="929"/>
        <v>0.53846153846153855</v>
      </c>
      <c r="AK3006" s="4">
        <f t="shared" si="930"/>
        <v>16319000</v>
      </c>
      <c r="AL3006" s="27">
        <f t="shared" si="931"/>
        <v>4.289478521968258E-4</v>
      </c>
      <c r="AM3006" s="15">
        <f t="shared" si="938"/>
        <v>6.0910595011949266E-2</v>
      </c>
      <c r="AN3006" s="15">
        <f t="shared" si="939"/>
        <v>1.3207389805273516E-5</v>
      </c>
    </row>
    <row r="3007" spans="1:40" x14ac:dyDescent="0.2">
      <c r="A3007" s="4" t="s">
        <v>4628</v>
      </c>
      <c r="B3007" s="2" t="s">
        <v>13</v>
      </c>
      <c r="C3007" s="5">
        <v>165707</v>
      </c>
      <c r="D3007" s="2" t="s">
        <v>691</v>
      </c>
      <c r="E3007" s="5">
        <v>165708</v>
      </c>
      <c r="F3007" s="2" t="s">
        <v>3821</v>
      </c>
      <c r="G3007" s="7">
        <v>10000</v>
      </c>
      <c r="H3007" s="5">
        <v>110</v>
      </c>
      <c r="I3007" s="6">
        <v>165237</v>
      </c>
      <c r="J3007" s="13">
        <v>45230</v>
      </c>
      <c r="K3007" s="9">
        <v>10000</v>
      </c>
      <c r="L3007" s="4" t="s">
        <v>4628</v>
      </c>
      <c r="M3007" s="4" t="s">
        <v>4632</v>
      </c>
      <c r="N3007" s="4">
        <f>VLOOKUP(I3007,BaseModelo!$A$2:$E$5075,5)</f>
        <v>9</v>
      </c>
      <c r="P3007" s="15">
        <v>142.00000000000003</v>
      </c>
      <c r="Q3007" s="4">
        <f>VLOOKUP(I3007,BaseModelo!$A$2:$E$5075,3)</f>
        <v>147</v>
      </c>
      <c r="R3007" s="4">
        <f t="shared" si="920"/>
        <v>32283000</v>
      </c>
      <c r="S3007" s="16">
        <f t="shared" si="921"/>
        <v>3.0976055509091471E-4</v>
      </c>
      <c r="T3007" s="4">
        <f t="shared" si="932"/>
        <v>3.4073661060000621E-2</v>
      </c>
      <c r="U3007" s="4">
        <f t="shared" si="933"/>
        <v>4.3985998822909898E-2</v>
      </c>
      <c r="V3007" s="6">
        <f t="shared" si="922"/>
        <v>0</v>
      </c>
      <c r="W3007" s="16" t="str">
        <f t="shared" si="923"/>
        <v/>
      </c>
      <c r="X3007" s="4" t="str">
        <f t="shared" si="934"/>
        <v/>
      </c>
      <c r="Y3007" s="4" t="str">
        <f t="shared" si="924"/>
        <v/>
      </c>
      <c r="Z3007" s="4">
        <f t="shared" si="925"/>
        <v>5305000</v>
      </c>
      <c r="AA3007" s="16">
        <f t="shared" si="926"/>
        <v>1.885014137606032E-3</v>
      </c>
      <c r="AB3007" s="15">
        <f t="shared" si="935"/>
        <v>0.20735155513666351</v>
      </c>
      <c r="AC3007" s="15">
        <f t="shared" si="936"/>
        <v>0.2676720075400566</v>
      </c>
      <c r="AD3007" s="4">
        <v>165707</v>
      </c>
      <c r="AE3007" s="26">
        <v>1917.29</v>
      </c>
      <c r="AF3007" s="26">
        <v>1917.29</v>
      </c>
      <c r="AG3007" s="4">
        <f t="shared" si="937"/>
        <v>3095000</v>
      </c>
      <c r="AH3007" s="16">
        <f t="shared" si="927"/>
        <v>3.2310177705977385E-3</v>
      </c>
      <c r="AI3007" s="15">
        <f t="shared" si="928"/>
        <v>0.35541195476575121</v>
      </c>
      <c r="AJ3007" s="15">
        <f t="shared" si="929"/>
        <v>0.45880452342487893</v>
      </c>
      <c r="AK3007" s="4">
        <f t="shared" si="930"/>
        <v>16319000</v>
      </c>
      <c r="AL3007" s="27">
        <f t="shared" si="931"/>
        <v>6.1278264599546543E-4</v>
      </c>
      <c r="AM3007" s="15">
        <f t="shared" si="938"/>
        <v>6.7406091059501197E-2</v>
      </c>
      <c r="AN3007" s="15">
        <f t="shared" si="939"/>
        <v>2.6953856745456156E-5</v>
      </c>
    </row>
    <row r="3008" spans="1:40" x14ac:dyDescent="0.2">
      <c r="A3008" s="4" t="s">
        <v>4628</v>
      </c>
      <c r="B3008" s="3" t="s">
        <v>13</v>
      </c>
      <c r="C3008" s="6">
        <v>165707</v>
      </c>
      <c r="D3008" s="3" t="s">
        <v>691</v>
      </c>
      <c r="E3008" s="6">
        <v>165711</v>
      </c>
      <c r="F3008" s="3" t="s">
        <v>3833</v>
      </c>
      <c r="G3008" s="8">
        <v>5000</v>
      </c>
      <c r="H3008" s="6">
        <v>137</v>
      </c>
      <c r="I3008" s="6">
        <v>165452</v>
      </c>
      <c r="J3008" s="13">
        <v>45230</v>
      </c>
      <c r="K3008" s="9">
        <v>5000</v>
      </c>
      <c r="L3008" s="4" t="s">
        <v>4628</v>
      </c>
      <c r="M3008" s="4" t="s">
        <v>4632</v>
      </c>
      <c r="N3008" s="4">
        <f>VLOOKUP(I3008,BaseModelo!$A$2:$E$5075,5)</f>
        <v>9</v>
      </c>
      <c r="P3008" s="15">
        <v>147</v>
      </c>
      <c r="Q3008" s="4">
        <f>VLOOKUP(I3008,BaseModelo!$A$2:$E$5075,3)</f>
        <v>147</v>
      </c>
      <c r="R3008" s="4">
        <f t="shared" si="920"/>
        <v>32283000</v>
      </c>
      <c r="S3008" s="16">
        <f t="shared" si="921"/>
        <v>1.5488027754545735E-4</v>
      </c>
      <c r="T3008" s="4">
        <f t="shared" si="932"/>
        <v>2.1218598023727657E-2</v>
      </c>
      <c r="U3008" s="4">
        <f t="shared" si="933"/>
        <v>2.2767400799182231E-2</v>
      </c>
      <c r="V3008" s="6">
        <f t="shared" si="922"/>
        <v>0</v>
      </c>
      <c r="W3008" s="16" t="str">
        <f t="shared" si="923"/>
        <v/>
      </c>
      <c r="X3008" s="4" t="str">
        <f t="shared" si="934"/>
        <v/>
      </c>
      <c r="Y3008" s="4" t="str">
        <f t="shared" si="924"/>
        <v/>
      </c>
      <c r="Z3008" s="4">
        <f t="shared" si="925"/>
        <v>5305000</v>
      </c>
      <c r="AA3008" s="16">
        <f t="shared" si="926"/>
        <v>9.42507068803016E-4</v>
      </c>
      <c r="AB3008" s="15">
        <f t="shared" si="935"/>
        <v>0.12912346842601319</v>
      </c>
      <c r="AC3008" s="15">
        <f t="shared" si="936"/>
        <v>0.13854853911404336</v>
      </c>
      <c r="AD3008" s="4">
        <v>165707</v>
      </c>
      <c r="AE3008" s="26">
        <v>1206.8599999999999</v>
      </c>
      <c r="AF3008" s="26">
        <v>1206.8599999999999</v>
      </c>
      <c r="AG3008" s="4">
        <f t="shared" si="937"/>
        <v>3095000</v>
      </c>
      <c r="AH3008" s="16">
        <f t="shared" si="927"/>
        <v>1.6155088852988692E-3</v>
      </c>
      <c r="AI3008" s="15">
        <f t="shared" si="928"/>
        <v>0.22132471728594508</v>
      </c>
      <c r="AJ3008" s="15">
        <f t="shared" si="929"/>
        <v>0.23747980613893377</v>
      </c>
      <c r="AK3008" s="4">
        <f t="shared" si="930"/>
        <v>16319000</v>
      </c>
      <c r="AL3008" s="27">
        <f t="shared" si="931"/>
        <v>3.0639132299773271E-4</v>
      </c>
      <c r="AM3008" s="15">
        <f t="shared" si="938"/>
        <v>4.1975611250689382E-2</v>
      </c>
      <c r="AN3008" s="15">
        <f t="shared" si="939"/>
        <v>6.9757340520810808E-6</v>
      </c>
    </row>
    <row r="3009" spans="1:40" x14ac:dyDescent="0.2">
      <c r="A3009" s="4" t="s">
        <v>4628</v>
      </c>
      <c r="B3009" s="3" t="s">
        <v>13</v>
      </c>
      <c r="C3009" s="6">
        <v>165707</v>
      </c>
      <c r="D3009" s="3" t="s">
        <v>691</v>
      </c>
      <c r="E3009" s="6">
        <v>165709</v>
      </c>
      <c r="F3009" s="3" t="s">
        <v>3834</v>
      </c>
      <c r="G3009" s="8">
        <v>10000</v>
      </c>
      <c r="H3009" s="6">
        <v>110</v>
      </c>
      <c r="I3009" s="6">
        <v>165152</v>
      </c>
      <c r="J3009" s="13">
        <v>45230</v>
      </c>
      <c r="K3009" s="9">
        <v>10000</v>
      </c>
      <c r="L3009" s="4" t="s">
        <v>4628</v>
      </c>
      <c r="M3009" s="4" t="s">
        <v>4632</v>
      </c>
      <c r="N3009" s="4">
        <f>VLOOKUP(I3009,BaseModelo!$A$2:$E$5075,5)</f>
        <v>6</v>
      </c>
      <c r="P3009" s="15">
        <v>142.00000000000003</v>
      </c>
      <c r="Q3009" s="4">
        <f>VLOOKUP(I3009,BaseModelo!$A$2:$E$5075,3)</f>
        <v>115</v>
      </c>
      <c r="R3009" s="4">
        <f t="shared" si="920"/>
        <v>32283000</v>
      </c>
      <c r="S3009" s="16">
        <f t="shared" si="921"/>
        <v>3.0976055509091471E-4</v>
      </c>
      <c r="T3009" s="4">
        <f t="shared" si="932"/>
        <v>3.4073661060000621E-2</v>
      </c>
      <c r="U3009" s="4">
        <f t="shared" si="933"/>
        <v>4.3985998822909898E-2</v>
      </c>
      <c r="V3009" s="6">
        <f t="shared" si="922"/>
        <v>0</v>
      </c>
      <c r="W3009" s="16" t="str">
        <f t="shared" si="923"/>
        <v/>
      </c>
      <c r="X3009" s="4" t="str">
        <f t="shared" si="934"/>
        <v/>
      </c>
      <c r="Y3009" s="4" t="str">
        <f t="shared" si="924"/>
        <v/>
      </c>
      <c r="Z3009" s="4">
        <f t="shared" si="925"/>
        <v>4853000</v>
      </c>
      <c r="AA3009" s="16">
        <f t="shared" si="926"/>
        <v>2.0605810838656502E-3</v>
      </c>
      <c r="AB3009" s="15">
        <f t="shared" si="935"/>
        <v>0.22666391922522153</v>
      </c>
      <c r="AC3009" s="15">
        <f t="shared" si="936"/>
        <v>0.29260251390892239</v>
      </c>
      <c r="AD3009" s="4">
        <v>165707</v>
      </c>
      <c r="AE3009" s="26">
        <v>1917.29</v>
      </c>
      <c r="AF3009" s="26">
        <v>1917.29</v>
      </c>
      <c r="AG3009" s="4">
        <f t="shared" si="937"/>
        <v>2735000</v>
      </c>
      <c r="AH3009" s="16">
        <f t="shared" si="927"/>
        <v>3.6563071297989031E-3</v>
      </c>
      <c r="AI3009" s="15">
        <f t="shared" si="928"/>
        <v>0.40219378427787933</v>
      </c>
      <c r="AJ3009" s="15">
        <f t="shared" si="929"/>
        <v>0.5191956124314443</v>
      </c>
      <c r="AK3009" s="4">
        <f t="shared" si="930"/>
        <v>16319000</v>
      </c>
      <c r="AL3009" s="27">
        <f t="shared" si="931"/>
        <v>6.1278264599546543E-4</v>
      </c>
      <c r="AM3009" s="15">
        <f t="shared" si="938"/>
        <v>6.7406091059501197E-2</v>
      </c>
      <c r="AN3009" s="15">
        <f t="shared" si="939"/>
        <v>2.6953856745456156E-5</v>
      </c>
    </row>
    <row r="3010" spans="1:40" x14ac:dyDescent="0.2">
      <c r="A3010" s="4" t="s">
        <v>4628</v>
      </c>
      <c r="B3010" s="3" t="s">
        <v>13</v>
      </c>
      <c r="C3010" s="6">
        <v>165707</v>
      </c>
      <c r="D3010" s="3" t="s">
        <v>691</v>
      </c>
      <c r="E3010" s="6">
        <v>165710</v>
      </c>
      <c r="F3010" s="3" t="s">
        <v>3835</v>
      </c>
      <c r="G3010" s="8">
        <v>8000</v>
      </c>
      <c r="H3010" s="6">
        <v>110</v>
      </c>
      <c r="I3010" s="6">
        <v>165150</v>
      </c>
      <c r="J3010" s="13">
        <v>45230</v>
      </c>
      <c r="K3010" s="9">
        <v>8000</v>
      </c>
      <c r="L3010" s="4" t="s">
        <v>4628</v>
      </c>
      <c r="M3010" s="4" t="s">
        <v>4632</v>
      </c>
      <c r="N3010" s="4">
        <f>VLOOKUP(I3010,BaseModelo!$A$2:$E$5075,5)</f>
        <v>9</v>
      </c>
      <c r="P3010" s="15">
        <v>142.00000000000003</v>
      </c>
      <c r="Q3010" s="4">
        <f>VLOOKUP(I3010,BaseModelo!$A$2:$E$5075,3)</f>
        <v>147</v>
      </c>
      <c r="R3010" s="4">
        <f t="shared" ref="R3010:R3073" si="940">SUMIFS($G:$G,$M:$M,M3010)</f>
        <v>32283000</v>
      </c>
      <c r="S3010" s="16">
        <f t="shared" ref="S3010:S3073" si="941">G3010/R3010</f>
        <v>2.4780844407273179E-4</v>
      </c>
      <c r="T3010" s="4">
        <f t="shared" si="932"/>
        <v>2.7258928848000498E-2</v>
      </c>
      <c r="U3010" s="4">
        <f t="shared" si="933"/>
        <v>3.5188799058327919E-2</v>
      </c>
      <c r="V3010" s="6">
        <f t="shared" ref="V3010:V3073" si="942">SUMIFS($G:$G,$O:$O,O3010)</f>
        <v>0</v>
      </c>
      <c r="W3010" s="16" t="str">
        <f t="shared" ref="W3010:W3073" si="943">IFERROR(G3010/V3010,"")</f>
        <v/>
      </c>
      <c r="X3010" s="4" t="str">
        <f t="shared" si="934"/>
        <v/>
      </c>
      <c r="Y3010" s="4" t="str">
        <f t="shared" ref="Y3010:Y3073" si="944">IFERROR(W3010*P3010,"")</f>
        <v/>
      </c>
      <c r="Z3010" s="4">
        <f t="shared" ref="Z3010:Z3073" si="945">SUMIFS($G:$G,$N:$N,N3010)</f>
        <v>5305000</v>
      </c>
      <c r="AA3010" s="16">
        <f t="shared" ref="AA3010:AA3073" si="946">IFERROR(G3010/Z3010,"")</f>
        <v>1.5080113100848257E-3</v>
      </c>
      <c r="AB3010" s="15">
        <f t="shared" si="935"/>
        <v>0.16588124410933083</v>
      </c>
      <c r="AC3010" s="15">
        <f t="shared" si="936"/>
        <v>0.21413760603204529</v>
      </c>
      <c r="AD3010" s="4">
        <v>165707</v>
      </c>
      <c r="AE3010" s="26">
        <v>1530.98</v>
      </c>
      <c r="AF3010" s="26">
        <v>1530.98</v>
      </c>
      <c r="AG3010" s="4">
        <f t="shared" si="937"/>
        <v>3095000</v>
      </c>
      <c r="AH3010" s="16">
        <f t="shared" ref="AH3010:AH3073" si="947">IFERROR($G3010/AG3010,"")</f>
        <v>2.5848142164781908E-3</v>
      </c>
      <c r="AI3010" s="15">
        <f t="shared" ref="AI3010:AI3073" si="948">IFERROR(AH3010*H3010,"")</f>
        <v>0.28432956381260099</v>
      </c>
      <c r="AJ3010" s="15">
        <f t="shared" ref="AJ3010:AJ3073" si="949">IFERROR(AH3010*P3010,"")</f>
        <v>0.36704361873990315</v>
      </c>
      <c r="AK3010" s="4">
        <f t="shared" ref="AK3010:AK3073" si="950">SUMIFS($G:$G,$A:$A,$A3010,$M:$M,$M3010)</f>
        <v>16319000</v>
      </c>
      <c r="AL3010" s="27">
        <f t="shared" ref="AL3010:AL3073" si="951">IFERROR($G3010/AK3010,"")</f>
        <v>4.9022611679637234E-4</v>
      </c>
      <c r="AM3010" s="15">
        <f t="shared" si="938"/>
        <v>5.392487284760096E-2</v>
      </c>
      <c r="AN3010" s="15">
        <f t="shared" si="939"/>
        <v>1.725046831709194E-5</v>
      </c>
    </row>
    <row r="3011" spans="1:40" x14ac:dyDescent="0.2">
      <c r="A3011" s="4" t="s">
        <v>4628</v>
      </c>
      <c r="B3011" s="3" t="s">
        <v>13</v>
      </c>
      <c r="C3011" s="6">
        <v>165707</v>
      </c>
      <c r="D3011" s="3" t="s">
        <v>691</v>
      </c>
      <c r="E3011" s="6">
        <v>165712</v>
      </c>
      <c r="F3011" s="3" t="s">
        <v>3836</v>
      </c>
      <c r="G3011" s="8">
        <v>8000</v>
      </c>
      <c r="H3011" s="6">
        <v>142</v>
      </c>
      <c r="I3011" s="6">
        <v>165511</v>
      </c>
      <c r="J3011" s="13">
        <v>45230</v>
      </c>
      <c r="K3011" s="9">
        <v>8000</v>
      </c>
      <c r="L3011" s="4" t="s">
        <v>4628</v>
      </c>
      <c r="M3011" s="4" t="s">
        <v>4632</v>
      </c>
      <c r="N3011" s="4">
        <f>VLOOKUP(I3011,BaseModelo!$A$2:$E$5075,5)</f>
        <v>9</v>
      </c>
      <c r="P3011" s="15">
        <v>142.00000000000003</v>
      </c>
      <c r="Q3011" s="4">
        <f>VLOOKUP(I3011,BaseModelo!$A$2:$E$5075,3)</f>
        <v>147</v>
      </c>
      <c r="R3011" s="4">
        <f t="shared" si="940"/>
        <v>32283000</v>
      </c>
      <c r="S3011" s="16">
        <f t="shared" si="941"/>
        <v>2.4780844407273179E-4</v>
      </c>
      <c r="T3011" s="4">
        <f t="shared" ref="T3011:T3074" si="952">S3011*H3011</f>
        <v>3.5188799058327912E-2</v>
      </c>
      <c r="U3011" s="4">
        <f t="shared" ref="U3011:U3074" si="953">S3011*P3011</f>
        <v>3.5188799058327919E-2</v>
      </c>
      <c r="V3011" s="6">
        <f t="shared" si="942"/>
        <v>0</v>
      </c>
      <c r="W3011" s="16" t="str">
        <f t="shared" si="943"/>
        <v/>
      </c>
      <c r="X3011" s="4" t="str">
        <f t="shared" ref="X3011:X3074" si="954">IFERROR(W3011*H3011,"")</f>
        <v/>
      </c>
      <c r="Y3011" s="4" t="str">
        <f t="shared" si="944"/>
        <v/>
      </c>
      <c r="Z3011" s="4">
        <f t="shared" si="945"/>
        <v>5305000</v>
      </c>
      <c r="AA3011" s="16">
        <f t="shared" si="946"/>
        <v>1.5080113100848257E-3</v>
      </c>
      <c r="AB3011" s="15">
        <f t="shared" ref="AB3011:AB3074" si="955">IFERROR(AA3011*H3011,"")</f>
        <v>0.21413760603204526</v>
      </c>
      <c r="AC3011" s="15">
        <f t="shared" ref="AC3011:AC3074" si="956">IFERROR(AA3011*P3011,"")</f>
        <v>0.21413760603204529</v>
      </c>
      <c r="AD3011" s="4">
        <v>165707</v>
      </c>
      <c r="AE3011" s="26">
        <v>2013.74</v>
      </c>
      <c r="AF3011" s="26">
        <v>2013.74</v>
      </c>
      <c r="AG3011" s="4">
        <f t="shared" ref="AG3011:AG3074" si="957">SUMIFS($G:$G,$N:$N,$N3011,$A:$A,$A3011)</f>
        <v>3095000</v>
      </c>
      <c r="AH3011" s="16">
        <f t="shared" si="947"/>
        <v>2.5848142164781908E-3</v>
      </c>
      <c r="AI3011" s="15">
        <f t="shared" si="948"/>
        <v>0.3670436187399031</v>
      </c>
      <c r="AJ3011" s="15">
        <f t="shared" si="949"/>
        <v>0.36704361873990315</v>
      </c>
      <c r="AK3011" s="4">
        <f t="shared" si="950"/>
        <v>16319000</v>
      </c>
      <c r="AL3011" s="27">
        <f t="shared" si="951"/>
        <v>4.9022611679637234E-4</v>
      </c>
      <c r="AM3011" s="15">
        <f t="shared" ref="AM3011:AM3074" si="958">IFERROR(AL3011*H3011,"")</f>
        <v>6.9612108585084875E-2</v>
      </c>
      <c r="AN3011" s="15">
        <f t="shared" ref="AN3011:AN3074" si="959">IFERROR(AL3011*U3011,"")</f>
        <v>1.725046831709194E-5</v>
      </c>
    </row>
    <row r="3012" spans="1:40" x14ac:dyDescent="0.2">
      <c r="A3012" s="4" t="s">
        <v>4628</v>
      </c>
      <c r="B3012" s="3" t="s">
        <v>13</v>
      </c>
      <c r="C3012" s="6">
        <v>165707</v>
      </c>
      <c r="D3012" s="3" t="s">
        <v>691</v>
      </c>
      <c r="E3012" s="6">
        <v>165713</v>
      </c>
      <c r="F3012" s="3" t="s">
        <v>3837</v>
      </c>
      <c r="G3012" s="8">
        <v>8000</v>
      </c>
      <c r="H3012" s="6">
        <v>137</v>
      </c>
      <c r="I3012" s="6">
        <v>165225</v>
      </c>
      <c r="J3012" s="13">
        <v>45230</v>
      </c>
      <c r="K3012" s="9">
        <v>8000</v>
      </c>
      <c r="L3012" s="4" t="s">
        <v>4628</v>
      </c>
      <c r="M3012" s="4" t="s">
        <v>4632</v>
      </c>
      <c r="N3012" s="4">
        <f>VLOOKUP(I3012,BaseModelo!$A$2:$E$5075,5)</f>
        <v>7</v>
      </c>
      <c r="P3012" s="15">
        <v>142.00000000000003</v>
      </c>
      <c r="Q3012" s="4">
        <f>VLOOKUP(I3012,BaseModelo!$A$2:$E$5075,3)</f>
        <v>127</v>
      </c>
      <c r="R3012" s="4">
        <f t="shared" si="940"/>
        <v>32283000</v>
      </c>
      <c r="S3012" s="16">
        <f t="shared" si="941"/>
        <v>2.4780844407273179E-4</v>
      </c>
      <c r="T3012" s="4">
        <f t="shared" si="952"/>
        <v>3.3949756837964258E-2</v>
      </c>
      <c r="U3012" s="4">
        <f t="shared" si="953"/>
        <v>3.5188799058327919E-2</v>
      </c>
      <c r="V3012" s="6">
        <f t="shared" si="942"/>
        <v>0</v>
      </c>
      <c r="W3012" s="16" t="str">
        <f t="shared" si="943"/>
        <v/>
      </c>
      <c r="X3012" s="4" t="str">
        <f t="shared" si="954"/>
        <v/>
      </c>
      <c r="Y3012" s="4" t="str">
        <f t="shared" si="944"/>
        <v/>
      </c>
      <c r="Z3012" s="4">
        <f t="shared" si="945"/>
        <v>4022000</v>
      </c>
      <c r="AA3012" s="16">
        <f t="shared" si="946"/>
        <v>1.9890601690701142E-3</v>
      </c>
      <c r="AB3012" s="15">
        <f t="shared" si="955"/>
        <v>0.27250124316260566</v>
      </c>
      <c r="AC3012" s="15">
        <f t="shared" si="956"/>
        <v>0.28244654400795627</v>
      </c>
      <c r="AD3012" s="4">
        <v>165707</v>
      </c>
      <c r="AE3012" s="26">
        <v>1930.99</v>
      </c>
      <c r="AF3012" s="26">
        <v>1930.99</v>
      </c>
      <c r="AG3012" s="4">
        <f t="shared" si="957"/>
        <v>2184000</v>
      </c>
      <c r="AH3012" s="16">
        <f t="shared" si="947"/>
        <v>3.663003663003663E-3</v>
      </c>
      <c r="AI3012" s="15">
        <f t="shared" si="948"/>
        <v>0.50183150183150182</v>
      </c>
      <c r="AJ3012" s="15">
        <f t="shared" si="949"/>
        <v>0.5201465201465203</v>
      </c>
      <c r="AK3012" s="4">
        <f t="shared" si="950"/>
        <v>16319000</v>
      </c>
      <c r="AL3012" s="27">
        <f t="shared" si="951"/>
        <v>4.9022611679637234E-4</v>
      </c>
      <c r="AM3012" s="15">
        <f t="shared" si="958"/>
        <v>6.7160978001103017E-2</v>
      </c>
      <c r="AN3012" s="15">
        <f t="shared" si="959"/>
        <v>1.725046831709194E-5</v>
      </c>
    </row>
    <row r="3013" spans="1:40" x14ac:dyDescent="0.2">
      <c r="A3013" s="4" t="s">
        <v>4627</v>
      </c>
      <c r="B3013" s="2" t="s">
        <v>3</v>
      </c>
      <c r="C3013" s="5">
        <v>165754</v>
      </c>
      <c r="D3013" s="2" t="s">
        <v>692</v>
      </c>
      <c r="E3013" s="5">
        <v>165755</v>
      </c>
      <c r="F3013" s="2" t="s">
        <v>3838</v>
      </c>
      <c r="G3013" s="7">
        <v>8000</v>
      </c>
      <c r="H3013" s="5">
        <v>85</v>
      </c>
      <c r="I3013" s="6">
        <v>165366</v>
      </c>
      <c r="J3013" s="13">
        <v>45230</v>
      </c>
      <c r="K3013" s="9">
        <v>8000</v>
      </c>
      <c r="L3013" s="4" t="s">
        <v>4627</v>
      </c>
      <c r="M3013" s="4" t="s">
        <v>4632</v>
      </c>
      <c r="N3013" s="4">
        <f>VLOOKUP(I3013,BaseModelo!$A$2:$E$5075,5)</f>
        <v>3</v>
      </c>
      <c r="P3013" s="15">
        <v>142.00000000000003</v>
      </c>
      <c r="Q3013" s="4">
        <f>VLOOKUP(I3013,BaseModelo!$A$2:$E$5075,3)</f>
        <v>110</v>
      </c>
      <c r="R3013" s="4">
        <f t="shared" si="940"/>
        <v>32283000</v>
      </c>
      <c r="S3013" s="16">
        <f t="shared" si="941"/>
        <v>2.4780844407273179E-4</v>
      </c>
      <c r="T3013" s="4">
        <f t="shared" si="952"/>
        <v>2.1063717746182202E-2</v>
      </c>
      <c r="U3013" s="4">
        <f t="shared" si="953"/>
        <v>3.5188799058327919E-2</v>
      </c>
      <c r="V3013" s="6">
        <f t="shared" si="942"/>
        <v>0</v>
      </c>
      <c r="W3013" s="16" t="str">
        <f t="shared" si="943"/>
        <v/>
      </c>
      <c r="X3013" s="4" t="str">
        <f t="shared" si="954"/>
        <v/>
      </c>
      <c r="Y3013" s="4" t="str">
        <f t="shared" si="944"/>
        <v/>
      </c>
      <c r="Z3013" s="4">
        <f t="shared" si="945"/>
        <v>1992000</v>
      </c>
      <c r="AA3013" s="16">
        <f t="shared" si="946"/>
        <v>4.0160642570281121E-3</v>
      </c>
      <c r="AB3013" s="15">
        <f t="shared" si="955"/>
        <v>0.34136546184738953</v>
      </c>
      <c r="AC3013" s="15">
        <f t="shared" si="956"/>
        <v>0.57028112449799206</v>
      </c>
      <c r="AD3013" s="4">
        <v>165754</v>
      </c>
      <c r="AE3013" s="26">
        <v>1172.33</v>
      </c>
      <c r="AF3013" s="26">
        <v>1172.33</v>
      </c>
      <c r="AG3013" s="4">
        <f t="shared" si="957"/>
        <v>1267000</v>
      </c>
      <c r="AH3013" s="16">
        <f t="shared" si="947"/>
        <v>6.314127861089187E-3</v>
      </c>
      <c r="AI3013" s="15">
        <f t="shared" si="948"/>
        <v>0.53670086819258089</v>
      </c>
      <c r="AJ3013" s="15">
        <f t="shared" si="949"/>
        <v>0.89660615627466478</v>
      </c>
      <c r="AK3013" s="4">
        <f t="shared" si="950"/>
        <v>15073000</v>
      </c>
      <c r="AL3013" s="27">
        <f t="shared" si="951"/>
        <v>5.3075034830491602E-4</v>
      </c>
      <c r="AM3013" s="15">
        <f t="shared" si="958"/>
        <v>4.5113779605917864E-2</v>
      </c>
      <c r="AN3013" s="15">
        <f t="shared" si="959"/>
        <v>1.8676467356639244E-5</v>
      </c>
    </row>
    <row r="3014" spans="1:40" x14ac:dyDescent="0.2">
      <c r="A3014" s="4" t="s">
        <v>4627</v>
      </c>
      <c r="B3014" s="3" t="s">
        <v>3</v>
      </c>
      <c r="C3014" s="6">
        <v>165754</v>
      </c>
      <c r="D3014" s="3" t="s">
        <v>692</v>
      </c>
      <c r="E3014" s="6">
        <v>165756</v>
      </c>
      <c r="F3014" s="3" t="s">
        <v>3841</v>
      </c>
      <c r="G3014" s="8">
        <v>8000</v>
      </c>
      <c r="H3014" s="6">
        <v>85</v>
      </c>
      <c r="I3014" s="6">
        <v>165372</v>
      </c>
      <c r="J3014" s="13">
        <v>45230</v>
      </c>
      <c r="K3014" s="9">
        <v>8000</v>
      </c>
      <c r="L3014" s="4" t="s">
        <v>4627</v>
      </c>
      <c r="M3014" s="4" t="s">
        <v>4632</v>
      </c>
      <c r="N3014" s="4">
        <f>VLOOKUP(I3014,BaseModelo!$A$2:$E$5075,5)</f>
        <v>4</v>
      </c>
      <c r="P3014" s="15">
        <v>142.00000000000003</v>
      </c>
      <c r="Q3014" s="4">
        <f>VLOOKUP(I3014,BaseModelo!$A$2:$E$5075,3)</f>
        <v>110</v>
      </c>
      <c r="R3014" s="4">
        <f t="shared" si="940"/>
        <v>32283000</v>
      </c>
      <c r="S3014" s="16">
        <f t="shared" si="941"/>
        <v>2.4780844407273179E-4</v>
      </c>
      <c r="T3014" s="4">
        <f t="shared" si="952"/>
        <v>2.1063717746182202E-2</v>
      </c>
      <c r="U3014" s="4">
        <f t="shared" si="953"/>
        <v>3.5188799058327919E-2</v>
      </c>
      <c r="V3014" s="6">
        <f t="shared" si="942"/>
        <v>0</v>
      </c>
      <c r="W3014" s="16" t="str">
        <f t="shared" si="943"/>
        <v/>
      </c>
      <c r="X3014" s="4" t="str">
        <f t="shared" si="954"/>
        <v/>
      </c>
      <c r="Y3014" s="4" t="str">
        <f t="shared" si="944"/>
        <v/>
      </c>
      <c r="Z3014" s="4">
        <f t="shared" si="945"/>
        <v>2331000</v>
      </c>
      <c r="AA3014" s="16">
        <f t="shared" si="946"/>
        <v>3.432003432003432E-3</v>
      </c>
      <c r="AB3014" s="15">
        <f t="shared" si="955"/>
        <v>0.29172029172029174</v>
      </c>
      <c r="AC3014" s="15">
        <f t="shared" si="956"/>
        <v>0.48734448734448743</v>
      </c>
      <c r="AD3014" s="4">
        <v>165754</v>
      </c>
      <c r="AE3014" s="26">
        <v>1172.33</v>
      </c>
      <c r="AF3014" s="26">
        <v>1172.33</v>
      </c>
      <c r="AG3014" s="4">
        <f t="shared" si="957"/>
        <v>1421000</v>
      </c>
      <c r="AH3014" s="16">
        <f t="shared" si="947"/>
        <v>5.629838142153413E-3</v>
      </c>
      <c r="AI3014" s="15">
        <f t="shared" si="948"/>
        <v>0.47853624208304013</v>
      </c>
      <c r="AJ3014" s="15">
        <f t="shared" si="949"/>
        <v>0.79943701618578478</v>
      </c>
      <c r="AK3014" s="4">
        <f t="shared" si="950"/>
        <v>15073000</v>
      </c>
      <c r="AL3014" s="27">
        <f t="shared" si="951"/>
        <v>5.3075034830491602E-4</v>
      </c>
      <c r="AM3014" s="15">
        <f t="shared" si="958"/>
        <v>4.5113779605917864E-2</v>
      </c>
      <c r="AN3014" s="15">
        <f t="shared" si="959"/>
        <v>1.8676467356639244E-5</v>
      </c>
    </row>
    <row r="3015" spans="1:40" x14ac:dyDescent="0.2">
      <c r="A3015" s="4" t="s">
        <v>4627</v>
      </c>
      <c r="B3015" s="3" t="s">
        <v>3</v>
      </c>
      <c r="C3015" s="6">
        <v>165754</v>
      </c>
      <c r="D3015" s="3" t="s">
        <v>692</v>
      </c>
      <c r="E3015" s="6">
        <v>165757</v>
      </c>
      <c r="F3015" s="3" t="s">
        <v>3842</v>
      </c>
      <c r="G3015" s="8">
        <v>8000</v>
      </c>
      <c r="H3015" s="6">
        <v>85</v>
      </c>
      <c r="I3015" s="6">
        <v>165427</v>
      </c>
      <c r="J3015" s="13">
        <v>45230</v>
      </c>
      <c r="K3015" s="9">
        <v>8000</v>
      </c>
      <c r="L3015" s="4" t="s">
        <v>4627</v>
      </c>
      <c r="M3015" s="4" t="s">
        <v>4632</v>
      </c>
      <c r="N3015" s="4">
        <f>VLOOKUP(I3015,BaseModelo!$A$2:$E$5075,5)</f>
        <v>4</v>
      </c>
      <c r="P3015" s="15">
        <v>142.00000000000003</v>
      </c>
      <c r="Q3015" s="4">
        <f>VLOOKUP(I3015,BaseModelo!$A$2:$E$5075,3)</f>
        <v>110</v>
      </c>
      <c r="R3015" s="4">
        <f t="shared" si="940"/>
        <v>32283000</v>
      </c>
      <c r="S3015" s="16">
        <f t="shared" si="941"/>
        <v>2.4780844407273179E-4</v>
      </c>
      <c r="T3015" s="4">
        <f t="shared" si="952"/>
        <v>2.1063717746182202E-2</v>
      </c>
      <c r="U3015" s="4">
        <f t="shared" si="953"/>
        <v>3.5188799058327919E-2</v>
      </c>
      <c r="V3015" s="6">
        <f t="shared" si="942"/>
        <v>0</v>
      </c>
      <c r="W3015" s="16" t="str">
        <f t="shared" si="943"/>
        <v/>
      </c>
      <c r="X3015" s="4" t="str">
        <f t="shared" si="954"/>
        <v/>
      </c>
      <c r="Y3015" s="4" t="str">
        <f t="shared" si="944"/>
        <v/>
      </c>
      <c r="Z3015" s="4">
        <f t="shared" si="945"/>
        <v>2331000</v>
      </c>
      <c r="AA3015" s="16">
        <f t="shared" si="946"/>
        <v>3.432003432003432E-3</v>
      </c>
      <c r="AB3015" s="15">
        <f t="shared" si="955"/>
        <v>0.29172029172029174</v>
      </c>
      <c r="AC3015" s="15">
        <f t="shared" si="956"/>
        <v>0.48734448734448743</v>
      </c>
      <c r="AD3015" s="4">
        <v>165754</v>
      </c>
      <c r="AE3015" s="26">
        <v>1172.33</v>
      </c>
      <c r="AF3015" s="26">
        <v>1172.33</v>
      </c>
      <c r="AG3015" s="4">
        <f t="shared" si="957"/>
        <v>1421000</v>
      </c>
      <c r="AH3015" s="16">
        <f t="shared" si="947"/>
        <v>5.629838142153413E-3</v>
      </c>
      <c r="AI3015" s="15">
        <f t="shared" si="948"/>
        <v>0.47853624208304013</v>
      </c>
      <c r="AJ3015" s="15">
        <f t="shared" si="949"/>
        <v>0.79943701618578478</v>
      </c>
      <c r="AK3015" s="4">
        <f t="shared" si="950"/>
        <v>15073000</v>
      </c>
      <c r="AL3015" s="27">
        <f t="shared" si="951"/>
        <v>5.3075034830491602E-4</v>
      </c>
      <c r="AM3015" s="15">
        <f t="shared" si="958"/>
        <v>4.5113779605917864E-2</v>
      </c>
      <c r="AN3015" s="15">
        <f t="shared" si="959"/>
        <v>1.8676467356639244E-5</v>
      </c>
    </row>
    <row r="3016" spans="1:40" x14ac:dyDescent="0.2">
      <c r="A3016" s="4" t="s">
        <v>4627</v>
      </c>
      <c r="B3016" s="3" t="s">
        <v>3</v>
      </c>
      <c r="C3016" s="6">
        <v>165754</v>
      </c>
      <c r="D3016" s="3" t="s">
        <v>692</v>
      </c>
      <c r="E3016" s="6">
        <v>165758</v>
      </c>
      <c r="F3016" s="3" t="s">
        <v>3843</v>
      </c>
      <c r="G3016" s="8">
        <v>8000</v>
      </c>
      <c r="H3016" s="6">
        <v>85</v>
      </c>
      <c r="I3016" s="6">
        <v>165373</v>
      </c>
      <c r="J3016" s="13">
        <v>45230</v>
      </c>
      <c r="K3016" s="9">
        <v>8000</v>
      </c>
      <c r="L3016" s="4" t="s">
        <v>4627</v>
      </c>
      <c r="M3016" s="4" t="s">
        <v>4632</v>
      </c>
      <c r="N3016" s="4">
        <f>VLOOKUP(I3016,BaseModelo!$A$2:$E$5075,5)</f>
        <v>4</v>
      </c>
      <c r="P3016" s="15">
        <v>142.00000000000003</v>
      </c>
      <c r="Q3016" s="4">
        <f>VLOOKUP(I3016,BaseModelo!$A$2:$E$5075,3)</f>
        <v>110</v>
      </c>
      <c r="R3016" s="4">
        <f t="shared" si="940"/>
        <v>32283000</v>
      </c>
      <c r="S3016" s="16">
        <f t="shared" si="941"/>
        <v>2.4780844407273179E-4</v>
      </c>
      <c r="T3016" s="4">
        <f t="shared" si="952"/>
        <v>2.1063717746182202E-2</v>
      </c>
      <c r="U3016" s="4">
        <f t="shared" si="953"/>
        <v>3.5188799058327919E-2</v>
      </c>
      <c r="V3016" s="6">
        <f t="shared" si="942"/>
        <v>0</v>
      </c>
      <c r="W3016" s="16" t="str">
        <f t="shared" si="943"/>
        <v/>
      </c>
      <c r="X3016" s="4" t="str">
        <f t="shared" si="954"/>
        <v/>
      </c>
      <c r="Y3016" s="4" t="str">
        <f t="shared" si="944"/>
        <v/>
      </c>
      <c r="Z3016" s="4">
        <f t="shared" si="945"/>
        <v>2331000</v>
      </c>
      <c r="AA3016" s="16">
        <f t="shared" si="946"/>
        <v>3.432003432003432E-3</v>
      </c>
      <c r="AB3016" s="15">
        <f t="shared" si="955"/>
        <v>0.29172029172029174</v>
      </c>
      <c r="AC3016" s="15">
        <f t="shared" si="956"/>
        <v>0.48734448734448743</v>
      </c>
      <c r="AD3016" s="4">
        <v>165754</v>
      </c>
      <c r="AE3016" s="26">
        <v>1172.33</v>
      </c>
      <c r="AF3016" s="26">
        <v>1172.33</v>
      </c>
      <c r="AG3016" s="4">
        <f t="shared" si="957"/>
        <v>1421000</v>
      </c>
      <c r="AH3016" s="16">
        <f t="shared" si="947"/>
        <v>5.629838142153413E-3</v>
      </c>
      <c r="AI3016" s="15">
        <f t="shared" si="948"/>
        <v>0.47853624208304013</v>
      </c>
      <c r="AJ3016" s="15">
        <f t="shared" si="949"/>
        <v>0.79943701618578478</v>
      </c>
      <c r="AK3016" s="4">
        <f t="shared" si="950"/>
        <v>15073000</v>
      </c>
      <c r="AL3016" s="27">
        <f t="shared" si="951"/>
        <v>5.3075034830491602E-4</v>
      </c>
      <c r="AM3016" s="15">
        <f t="shared" si="958"/>
        <v>4.5113779605917864E-2</v>
      </c>
      <c r="AN3016" s="15">
        <f t="shared" si="959"/>
        <v>1.8676467356639244E-5</v>
      </c>
    </row>
    <row r="3017" spans="1:40" x14ac:dyDescent="0.2">
      <c r="A3017" s="4" t="s">
        <v>4627</v>
      </c>
      <c r="B3017" s="3" t="s">
        <v>3</v>
      </c>
      <c r="C3017" s="6">
        <v>165754</v>
      </c>
      <c r="D3017" s="3" t="s">
        <v>692</v>
      </c>
      <c r="E3017" s="6">
        <v>165759</v>
      </c>
      <c r="F3017" s="3" t="s">
        <v>3844</v>
      </c>
      <c r="G3017" s="8">
        <v>8000</v>
      </c>
      <c r="H3017" s="6">
        <v>142</v>
      </c>
      <c r="I3017" s="6">
        <v>165555</v>
      </c>
      <c r="J3017" s="13">
        <v>45230</v>
      </c>
      <c r="K3017" s="9">
        <v>8000</v>
      </c>
      <c r="L3017" s="4" t="s">
        <v>4627</v>
      </c>
      <c r="M3017" s="4" t="s">
        <v>4632</v>
      </c>
      <c r="N3017" s="4">
        <f>VLOOKUP(I3017,BaseModelo!$A$2:$E$5075,5)</f>
        <v>2</v>
      </c>
      <c r="P3017" s="15">
        <v>142.00000000000003</v>
      </c>
      <c r="Q3017" s="4">
        <f>VLOOKUP(I3017,BaseModelo!$A$2:$E$5075,3)</f>
        <v>100</v>
      </c>
      <c r="R3017" s="4">
        <f t="shared" si="940"/>
        <v>32283000</v>
      </c>
      <c r="S3017" s="16">
        <f t="shared" si="941"/>
        <v>2.4780844407273179E-4</v>
      </c>
      <c r="T3017" s="4">
        <f t="shared" si="952"/>
        <v>3.5188799058327912E-2</v>
      </c>
      <c r="U3017" s="4">
        <f t="shared" si="953"/>
        <v>3.5188799058327919E-2</v>
      </c>
      <c r="V3017" s="6">
        <f t="shared" si="942"/>
        <v>0</v>
      </c>
      <c r="W3017" s="16" t="str">
        <f t="shared" si="943"/>
        <v/>
      </c>
      <c r="X3017" s="4" t="str">
        <f t="shared" si="954"/>
        <v/>
      </c>
      <c r="Y3017" s="4" t="str">
        <f t="shared" si="944"/>
        <v/>
      </c>
      <c r="Z3017" s="4">
        <f t="shared" si="945"/>
        <v>1578000</v>
      </c>
      <c r="AA3017" s="16">
        <f t="shared" si="946"/>
        <v>5.0697084917617234E-3</v>
      </c>
      <c r="AB3017" s="15">
        <f t="shared" si="955"/>
        <v>0.71989860583016474</v>
      </c>
      <c r="AC3017" s="15">
        <f t="shared" si="956"/>
        <v>0.71989860583016485</v>
      </c>
      <c r="AD3017" s="4">
        <v>165754</v>
      </c>
      <c r="AE3017" s="26">
        <v>2013.74</v>
      </c>
      <c r="AF3017" s="26">
        <v>2013.74</v>
      </c>
      <c r="AG3017" s="4">
        <f t="shared" si="957"/>
        <v>681000</v>
      </c>
      <c r="AH3017" s="16">
        <f t="shared" si="947"/>
        <v>1.1747430249632892E-2</v>
      </c>
      <c r="AI3017" s="15">
        <f t="shared" si="948"/>
        <v>1.6681350954478706</v>
      </c>
      <c r="AJ3017" s="15">
        <f t="shared" si="949"/>
        <v>1.6681350954478711</v>
      </c>
      <c r="AK3017" s="4">
        <f t="shared" si="950"/>
        <v>15073000</v>
      </c>
      <c r="AL3017" s="27">
        <f t="shared" si="951"/>
        <v>5.3075034830491602E-4</v>
      </c>
      <c r="AM3017" s="15">
        <f t="shared" si="958"/>
        <v>7.5366549459298077E-2</v>
      </c>
      <c r="AN3017" s="15">
        <f t="shared" si="959"/>
        <v>1.8676467356639244E-5</v>
      </c>
    </row>
    <row r="3018" spans="1:40" x14ac:dyDescent="0.2">
      <c r="A3018" s="4" t="s">
        <v>4627</v>
      </c>
      <c r="B3018" s="3" t="s">
        <v>1</v>
      </c>
      <c r="C3018" s="6">
        <v>165762</v>
      </c>
      <c r="D3018" s="3" t="s">
        <v>690</v>
      </c>
      <c r="E3018" s="6">
        <v>165772</v>
      </c>
      <c r="F3018" s="3" t="s">
        <v>3830</v>
      </c>
      <c r="G3018" s="8">
        <v>6000</v>
      </c>
      <c r="H3018" s="6">
        <v>142</v>
      </c>
      <c r="I3018" s="6">
        <v>165236</v>
      </c>
      <c r="J3018" s="13">
        <v>45230</v>
      </c>
      <c r="K3018" s="9">
        <v>2802.2742165110963</v>
      </c>
      <c r="L3018" s="4" t="s">
        <v>4627</v>
      </c>
      <c r="M3018" s="4" t="s">
        <v>4632</v>
      </c>
      <c r="N3018" s="4">
        <f>VLOOKUP(I3018,BaseModelo!$A$2:$E$5075,5)</f>
        <v>7</v>
      </c>
      <c r="P3018" s="15">
        <v>142.00000000000003</v>
      </c>
      <c r="Q3018" s="4">
        <f>VLOOKUP(I3018,BaseModelo!$A$2:$E$5075,3)</f>
        <v>127</v>
      </c>
      <c r="R3018" s="4">
        <f t="shared" si="940"/>
        <v>32283000</v>
      </c>
      <c r="S3018" s="16">
        <f t="shared" si="941"/>
        <v>1.8585633305454884E-4</v>
      </c>
      <c r="T3018" s="4">
        <f t="shared" si="952"/>
        <v>2.6391599293745936E-2</v>
      </c>
      <c r="U3018" s="4">
        <f t="shared" si="953"/>
        <v>2.6391599293745942E-2</v>
      </c>
      <c r="V3018" s="6">
        <f t="shared" si="942"/>
        <v>0</v>
      </c>
      <c r="W3018" s="16" t="str">
        <f t="shared" si="943"/>
        <v/>
      </c>
      <c r="X3018" s="4" t="str">
        <f t="shared" si="954"/>
        <v/>
      </c>
      <c r="Y3018" s="4" t="str">
        <f t="shared" si="944"/>
        <v/>
      </c>
      <c r="Z3018" s="4">
        <f t="shared" si="945"/>
        <v>4022000</v>
      </c>
      <c r="AA3018" s="16">
        <f t="shared" si="946"/>
        <v>1.4917951268025858E-3</v>
      </c>
      <c r="AB3018" s="15">
        <f t="shared" si="955"/>
        <v>0.21183490800596719</v>
      </c>
      <c r="AC3018" s="15">
        <f t="shared" si="956"/>
        <v>0.21183490800596722</v>
      </c>
      <c r="AD3018" s="4">
        <v>165762</v>
      </c>
      <c r="AE3018" s="26">
        <v>1503.37</v>
      </c>
      <c r="AF3018" s="26">
        <v>1081.3438084840254</v>
      </c>
      <c r="AG3018" s="4">
        <f t="shared" si="957"/>
        <v>1778000</v>
      </c>
      <c r="AH3018" s="16">
        <f t="shared" si="947"/>
        <v>3.3745781777277839E-3</v>
      </c>
      <c r="AI3018" s="15">
        <f t="shared" si="948"/>
        <v>0.47919010123734529</v>
      </c>
      <c r="AJ3018" s="15">
        <f t="shared" si="949"/>
        <v>0.4791901012373454</v>
      </c>
      <c r="AK3018" s="4">
        <f t="shared" si="950"/>
        <v>15073000</v>
      </c>
      <c r="AL3018" s="27">
        <f t="shared" si="951"/>
        <v>3.9806276122868704E-4</v>
      </c>
      <c r="AM3018" s="15">
        <f t="shared" si="958"/>
        <v>5.6524912094473558E-2</v>
      </c>
      <c r="AN3018" s="15">
        <f t="shared" si="959"/>
        <v>1.0505512888109577E-5</v>
      </c>
    </row>
    <row r="3019" spans="1:40" x14ac:dyDescent="0.2">
      <c r="A3019" s="4" t="s">
        <v>4627</v>
      </c>
      <c r="B3019" s="3" t="s">
        <v>1</v>
      </c>
      <c r="C3019" s="6">
        <v>165762</v>
      </c>
      <c r="D3019" s="3" t="s">
        <v>690</v>
      </c>
      <c r="E3019" s="6">
        <v>165773</v>
      </c>
      <c r="F3019" s="3" t="s">
        <v>3831</v>
      </c>
      <c r="G3019" s="8">
        <v>6000</v>
      </c>
      <c r="H3019" s="6">
        <v>142</v>
      </c>
      <c r="I3019" s="6">
        <v>163668</v>
      </c>
      <c r="J3019" s="13">
        <v>45230</v>
      </c>
      <c r="K3019" s="9">
        <v>2802.2742165110963</v>
      </c>
      <c r="L3019" s="4" t="s">
        <v>4627</v>
      </c>
      <c r="M3019" s="4" t="s">
        <v>4632</v>
      </c>
      <c r="N3019" s="4">
        <f>VLOOKUP(I3019,BaseModelo!$A$2:$E$5075,5)</f>
        <v>6</v>
      </c>
      <c r="P3019" s="15">
        <v>142.00000000000003</v>
      </c>
      <c r="Q3019" s="4">
        <f>VLOOKUP(I3019,BaseModelo!$A$2:$E$5075,3)</f>
        <v>115</v>
      </c>
      <c r="R3019" s="4">
        <f t="shared" si="940"/>
        <v>32283000</v>
      </c>
      <c r="S3019" s="16">
        <f t="shared" si="941"/>
        <v>1.8585633305454884E-4</v>
      </c>
      <c r="T3019" s="4">
        <f t="shared" si="952"/>
        <v>2.6391599293745936E-2</v>
      </c>
      <c r="U3019" s="4">
        <f t="shared" si="953"/>
        <v>2.6391599293745942E-2</v>
      </c>
      <c r="V3019" s="6">
        <f t="shared" si="942"/>
        <v>0</v>
      </c>
      <c r="W3019" s="16" t="str">
        <f t="shared" si="943"/>
        <v/>
      </c>
      <c r="X3019" s="4" t="str">
        <f t="shared" si="954"/>
        <v/>
      </c>
      <c r="Y3019" s="4" t="str">
        <f t="shared" si="944"/>
        <v/>
      </c>
      <c r="Z3019" s="4">
        <f t="shared" si="945"/>
        <v>4853000</v>
      </c>
      <c r="AA3019" s="16">
        <f t="shared" si="946"/>
        <v>1.2363486503193901E-3</v>
      </c>
      <c r="AB3019" s="15">
        <f t="shared" si="955"/>
        <v>0.17556150834535339</v>
      </c>
      <c r="AC3019" s="15">
        <f t="shared" si="956"/>
        <v>0.17556150834535342</v>
      </c>
      <c r="AD3019" s="4">
        <v>165762</v>
      </c>
      <c r="AE3019" s="26">
        <v>1503.37</v>
      </c>
      <c r="AF3019" s="26">
        <v>1081.3438084840254</v>
      </c>
      <c r="AG3019" s="4">
        <f t="shared" si="957"/>
        <v>1993000</v>
      </c>
      <c r="AH3019" s="16">
        <f t="shared" si="947"/>
        <v>3.0105368790767687E-3</v>
      </c>
      <c r="AI3019" s="15">
        <f t="shared" si="948"/>
        <v>0.42749623682890114</v>
      </c>
      <c r="AJ3019" s="15">
        <f t="shared" si="949"/>
        <v>0.42749623682890125</v>
      </c>
      <c r="AK3019" s="4">
        <f t="shared" si="950"/>
        <v>15073000</v>
      </c>
      <c r="AL3019" s="27">
        <f t="shared" si="951"/>
        <v>3.9806276122868704E-4</v>
      </c>
      <c r="AM3019" s="15">
        <f t="shared" si="958"/>
        <v>5.6524912094473558E-2</v>
      </c>
      <c r="AN3019" s="15">
        <f t="shared" si="959"/>
        <v>1.0505512888109577E-5</v>
      </c>
    </row>
    <row r="3020" spans="1:40" x14ac:dyDescent="0.2">
      <c r="A3020" s="4" t="s">
        <v>4627</v>
      </c>
      <c r="B3020" s="3" t="s">
        <v>1</v>
      </c>
      <c r="C3020" s="6">
        <v>165762</v>
      </c>
      <c r="D3020" s="3" t="s">
        <v>690</v>
      </c>
      <c r="E3020" s="6">
        <v>165774</v>
      </c>
      <c r="F3020" s="3" t="s">
        <v>3832</v>
      </c>
      <c r="G3020" s="8">
        <v>6000</v>
      </c>
      <c r="H3020" s="6">
        <v>142</v>
      </c>
      <c r="I3020" s="6">
        <v>163670</v>
      </c>
      <c r="J3020" s="13">
        <v>45230</v>
      </c>
      <c r="K3020" s="9">
        <v>2802.2742165110963</v>
      </c>
      <c r="L3020" s="4" t="s">
        <v>4627</v>
      </c>
      <c r="M3020" s="4" t="s">
        <v>4632</v>
      </c>
      <c r="N3020" s="4">
        <f>VLOOKUP(I3020,BaseModelo!$A$2:$E$5075,5)</f>
        <v>6</v>
      </c>
      <c r="P3020" s="15">
        <v>142.00000000000003</v>
      </c>
      <c r="Q3020" s="4">
        <f>VLOOKUP(I3020,BaseModelo!$A$2:$E$5075,3)</f>
        <v>115</v>
      </c>
      <c r="R3020" s="4">
        <f t="shared" si="940"/>
        <v>32283000</v>
      </c>
      <c r="S3020" s="16">
        <f t="shared" si="941"/>
        <v>1.8585633305454884E-4</v>
      </c>
      <c r="T3020" s="4">
        <f t="shared" si="952"/>
        <v>2.6391599293745936E-2</v>
      </c>
      <c r="U3020" s="4">
        <f t="shared" si="953"/>
        <v>2.6391599293745942E-2</v>
      </c>
      <c r="V3020" s="6">
        <f t="shared" si="942"/>
        <v>0</v>
      </c>
      <c r="W3020" s="16" t="str">
        <f t="shared" si="943"/>
        <v/>
      </c>
      <c r="X3020" s="4" t="str">
        <f t="shared" si="954"/>
        <v/>
      </c>
      <c r="Y3020" s="4" t="str">
        <f t="shared" si="944"/>
        <v/>
      </c>
      <c r="Z3020" s="4">
        <f t="shared" si="945"/>
        <v>4853000</v>
      </c>
      <c r="AA3020" s="16">
        <f t="shared" si="946"/>
        <v>1.2363486503193901E-3</v>
      </c>
      <c r="AB3020" s="15">
        <f t="shared" si="955"/>
        <v>0.17556150834535339</v>
      </c>
      <c r="AC3020" s="15">
        <f t="shared" si="956"/>
        <v>0.17556150834535342</v>
      </c>
      <c r="AD3020" s="4">
        <v>165762</v>
      </c>
      <c r="AE3020" s="26">
        <v>1503.37</v>
      </c>
      <c r="AF3020" s="26">
        <v>1081.3438084840254</v>
      </c>
      <c r="AG3020" s="4">
        <f t="shared" si="957"/>
        <v>1993000</v>
      </c>
      <c r="AH3020" s="16">
        <f t="shared" si="947"/>
        <v>3.0105368790767687E-3</v>
      </c>
      <c r="AI3020" s="15">
        <f t="shared" si="948"/>
        <v>0.42749623682890114</v>
      </c>
      <c r="AJ3020" s="15">
        <f t="shared" si="949"/>
        <v>0.42749623682890125</v>
      </c>
      <c r="AK3020" s="4">
        <f t="shared" si="950"/>
        <v>15073000</v>
      </c>
      <c r="AL3020" s="27">
        <f t="shared" si="951"/>
        <v>3.9806276122868704E-4</v>
      </c>
      <c r="AM3020" s="15">
        <f t="shared" si="958"/>
        <v>5.6524912094473558E-2</v>
      </c>
      <c r="AN3020" s="15">
        <f t="shared" si="959"/>
        <v>1.0505512888109577E-5</v>
      </c>
    </row>
    <row r="3021" spans="1:40" x14ac:dyDescent="0.2">
      <c r="A3021" s="4" t="s">
        <v>4627</v>
      </c>
      <c r="B3021" s="2" t="s">
        <v>10</v>
      </c>
      <c r="C3021" s="5">
        <v>165768</v>
      </c>
      <c r="D3021" s="2" t="s">
        <v>688</v>
      </c>
      <c r="E3021" s="5">
        <v>165769</v>
      </c>
      <c r="F3021" s="2" t="s">
        <v>3820</v>
      </c>
      <c r="G3021" s="7">
        <v>8000</v>
      </c>
      <c r="H3021" s="5">
        <v>115</v>
      </c>
      <c r="I3021" s="6">
        <v>165318</v>
      </c>
      <c r="J3021" s="13">
        <v>45230</v>
      </c>
      <c r="K3021" s="9">
        <v>8000</v>
      </c>
      <c r="L3021" s="4" t="s">
        <v>4627</v>
      </c>
      <c r="M3021" s="4" t="s">
        <v>4632</v>
      </c>
      <c r="N3021" s="4">
        <f>VLOOKUP(I3021,BaseModelo!$A$2:$E$5075,5)</f>
        <v>9</v>
      </c>
      <c r="P3021" s="15">
        <v>142.00000000000003</v>
      </c>
      <c r="Q3021" s="4">
        <f>VLOOKUP(I3021,BaseModelo!$A$2:$E$5075,3)</f>
        <v>147</v>
      </c>
      <c r="R3021" s="4">
        <f t="shared" si="940"/>
        <v>32283000</v>
      </c>
      <c r="S3021" s="16">
        <f t="shared" si="941"/>
        <v>2.4780844407273179E-4</v>
      </c>
      <c r="T3021" s="4">
        <f t="shared" si="952"/>
        <v>2.8497971068364155E-2</v>
      </c>
      <c r="U3021" s="4">
        <f t="shared" si="953"/>
        <v>3.5188799058327919E-2</v>
      </c>
      <c r="V3021" s="6">
        <f t="shared" si="942"/>
        <v>0</v>
      </c>
      <c r="W3021" s="16" t="str">
        <f t="shared" si="943"/>
        <v/>
      </c>
      <c r="X3021" s="4" t="str">
        <f t="shared" si="954"/>
        <v/>
      </c>
      <c r="Y3021" s="4" t="str">
        <f t="shared" si="944"/>
        <v/>
      </c>
      <c r="Z3021" s="4">
        <f t="shared" si="945"/>
        <v>5305000</v>
      </c>
      <c r="AA3021" s="16">
        <f t="shared" si="946"/>
        <v>1.5080113100848257E-3</v>
      </c>
      <c r="AB3021" s="15">
        <f t="shared" si="955"/>
        <v>0.17342130065975495</v>
      </c>
      <c r="AC3021" s="15">
        <f t="shared" si="956"/>
        <v>0.21413760603204529</v>
      </c>
      <c r="AD3021" s="4">
        <v>165768</v>
      </c>
      <c r="AE3021" s="26">
        <v>1599.92</v>
      </c>
      <c r="AF3021" s="26">
        <v>1599.92</v>
      </c>
      <c r="AG3021" s="4">
        <f t="shared" si="957"/>
        <v>2114000</v>
      </c>
      <c r="AH3021" s="16">
        <f t="shared" si="947"/>
        <v>3.7842951750236518E-3</v>
      </c>
      <c r="AI3021" s="15">
        <f t="shared" si="948"/>
        <v>0.43519394512771997</v>
      </c>
      <c r="AJ3021" s="15">
        <f t="shared" si="949"/>
        <v>0.53736991485335872</v>
      </c>
      <c r="AK3021" s="4">
        <f t="shared" si="950"/>
        <v>15073000</v>
      </c>
      <c r="AL3021" s="27">
        <f t="shared" si="951"/>
        <v>5.3075034830491602E-4</v>
      </c>
      <c r="AM3021" s="15">
        <f t="shared" si="958"/>
        <v>6.1036290055065341E-2</v>
      </c>
      <c r="AN3021" s="15">
        <f t="shared" si="959"/>
        <v>1.8676467356639244E-5</v>
      </c>
    </row>
    <row r="3022" spans="1:40" x14ac:dyDescent="0.2">
      <c r="A3022" s="4" t="s">
        <v>4627</v>
      </c>
      <c r="B3022" s="3" t="s">
        <v>10</v>
      </c>
      <c r="C3022" s="6">
        <v>165768</v>
      </c>
      <c r="D3022" s="3" t="s">
        <v>688</v>
      </c>
      <c r="E3022" s="6">
        <v>165770</v>
      </c>
      <c r="F3022" s="3" t="s">
        <v>3822</v>
      </c>
      <c r="G3022" s="8">
        <v>6000</v>
      </c>
      <c r="H3022" s="6">
        <v>120</v>
      </c>
      <c r="I3022" s="6">
        <v>165316</v>
      </c>
      <c r="J3022" s="13">
        <v>45230</v>
      </c>
      <c r="K3022" s="9">
        <v>6000</v>
      </c>
      <c r="L3022" s="4" t="s">
        <v>4627</v>
      </c>
      <c r="M3022" s="4" t="s">
        <v>4632</v>
      </c>
      <c r="N3022" s="4">
        <f>VLOOKUP(I3022,BaseModelo!$A$2:$E$5075,5)</f>
        <v>9</v>
      </c>
      <c r="P3022" s="15">
        <v>142.00000000000003</v>
      </c>
      <c r="Q3022" s="4">
        <f>VLOOKUP(I3022,BaseModelo!$A$2:$E$5075,3)</f>
        <v>147</v>
      </c>
      <c r="R3022" s="4">
        <f t="shared" si="940"/>
        <v>32283000</v>
      </c>
      <c r="S3022" s="16">
        <f t="shared" si="941"/>
        <v>1.8585633305454884E-4</v>
      </c>
      <c r="T3022" s="4">
        <f t="shared" si="952"/>
        <v>2.2302759966545863E-2</v>
      </c>
      <c r="U3022" s="4">
        <f t="shared" si="953"/>
        <v>2.6391599293745942E-2</v>
      </c>
      <c r="V3022" s="6">
        <f t="shared" si="942"/>
        <v>0</v>
      </c>
      <c r="W3022" s="16" t="str">
        <f t="shared" si="943"/>
        <v/>
      </c>
      <c r="X3022" s="4" t="str">
        <f t="shared" si="954"/>
        <v/>
      </c>
      <c r="Y3022" s="4" t="str">
        <f t="shared" si="944"/>
        <v/>
      </c>
      <c r="Z3022" s="4">
        <f t="shared" si="945"/>
        <v>5305000</v>
      </c>
      <c r="AA3022" s="16">
        <f t="shared" si="946"/>
        <v>1.1310084825636192E-3</v>
      </c>
      <c r="AB3022" s="15">
        <f t="shared" si="955"/>
        <v>0.1357210179076343</v>
      </c>
      <c r="AC3022" s="15">
        <f t="shared" si="956"/>
        <v>0.16060320452403395</v>
      </c>
      <c r="AD3022" s="4">
        <v>165768</v>
      </c>
      <c r="AE3022" s="26">
        <v>1255.2</v>
      </c>
      <c r="AF3022" s="26">
        <v>1255.2</v>
      </c>
      <c r="AG3022" s="4">
        <f t="shared" si="957"/>
        <v>2114000</v>
      </c>
      <c r="AH3022" s="16">
        <f t="shared" si="947"/>
        <v>2.8382213812677389E-3</v>
      </c>
      <c r="AI3022" s="15">
        <f t="shared" si="948"/>
        <v>0.34058656575212864</v>
      </c>
      <c r="AJ3022" s="15">
        <f t="shared" si="949"/>
        <v>0.40302743614001901</v>
      </c>
      <c r="AK3022" s="4">
        <f t="shared" si="950"/>
        <v>15073000</v>
      </c>
      <c r="AL3022" s="27">
        <f t="shared" si="951"/>
        <v>3.9806276122868704E-4</v>
      </c>
      <c r="AM3022" s="15">
        <f t="shared" si="958"/>
        <v>4.7767531347442445E-2</v>
      </c>
      <c r="AN3022" s="15">
        <f t="shared" si="959"/>
        <v>1.0505512888109577E-5</v>
      </c>
    </row>
    <row r="3023" spans="1:40" x14ac:dyDescent="0.2">
      <c r="A3023" s="4" t="s">
        <v>4627</v>
      </c>
      <c r="B3023" s="3" t="s">
        <v>10</v>
      </c>
      <c r="C3023" s="6">
        <v>165768</v>
      </c>
      <c r="D3023" s="3" t="s">
        <v>688</v>
      </c>
      <c r="E3023" s="6">
        <v>165771</v>
      </c>
      <c r="F3023" s="3" t="s">
        <v>3823</v>
      </c>
      <c r="G3023" s="8">
        <v>6000</v>
      </c>
      <c r="H3023" s="6">
        <v>120</v>
      </c>
      <c r="I3023" s="6">
        <v>165315</v>
      </c>
      <c r="J3023" s="13">
        <v>45230</v>
      </c>
      <c r="K3023" s="9">
        <v>6000</v>
      </c>
      <c r="L3023" s="4" t="s">
        <v>4627</v>
      </c>
      <c r="M3023" s="4" t="s">
        <v>4632</v>
      </c>
      <c r="N3023" s="4">
        <f>VLOOKUP(I3023,BaseModelo!$A$2:$E$5075,5)</f>
        <v>9</v>
      </c>
      <c r="P3023" s="15">
        <v>142.00000000000003</v>
      </c>
      <c r="Q3023" s="4">
        <f>VLOOKUP(I3023,BaseModelo!$A$2:$E$5075,3)</f>
        <v>147</v>
      </c>
      <c r="R3023" s="4">
        <f t="shared" si="940"/>
        <v>32283000</v>
      </c>
      <c r="S3023" s="16">
        <f t="shared" si="941"/>
        <v>1.8585633305454884E-4</v>
      </c>
      <c r="T3023" s="4">
        <f t="shared" si="952"/>
        <v>2.2302759966545863E-2</v>
      </c>
      <c r="U3023" s="4">
        <f t="shared" si="953"/>
        <v>2.6391599293745942E-2</v>
      </c>
      <c r="V3023" s="6">
        <f t="shared" si="942"/>
        <v>0</v>
      </c>
      <c r="W3023" s="16" t="str">
        <f t="shared" si="943"/>
        <v/>
      </c>
      <c r="X3023" s="4" t="str">
        <f t="shared" si="954"/>
        <v/>
      </c>
      <c r="Y3023" s="4" t="str">
        <f t="shared" si="944"/>
        <v/>
      </c>
      <c r="Z3023" s="4">
        <f t="shared" si="945"/>
        <v>5305000</v>
      </c>
      <c r="AA3023" s="16">
        <f t="shared" si="946"/>
        <v>1.1310084825636192E-3</v>
      </c>
      <c r="AB3023" s="15">
        <f t="shared" si="955"/>
        <v>0.1357210179076343</v>
      </c>
      <c r="AC3023" s="15">
        <f t="shared" si="956"/>
        <v>0.16060320452403395</v>
      </c>
      <c r="AD3023" s="4">
        <v>165768</v>
      </c>
      <c r="AE3023" s="26">
        <v>1255.2</v>
      </c>
      <c r="AF3023" s="26">
        <v>1255.2</v>
      </c>
      <c r="AG3023" s="4">
        <f t="shared" si="957"/>
        <v>2114000</v>
      </c>
      <c r="AH3023" s="16">
        <f t="shared" si="947"/>
        <v>2.8382213812677389E-3</v>
      </c>
      <c r="AI3023" s="15">
        <f t="shared" si="948"/>
        <v>0.34058656575212864</v>
      </c>
      <c r="AJ3023" s="15">
        <f t="shared" si="949"/>
        <v>0.40302743614001901</v>
      </c>
      <c r="AK3023" s="4">
        <f t="shared" si="950"/>
        <v>15073000</v>
      </c>
      <c r="AL3023" s="27">
        <f t="shared" si="951"/>
        <v>3.9806276122868704E-4</v>
      </c>
      <c r="AM3023" s="15">
        <f t="shared" si="958"/>
        <v>4.7767531347442445E-2</v>
      </c>
      <c r="AN3023" s="15">
        <f t="shared" si="959"/>
        <v>1.0505512888109577E-5</v>
      </c>
    </row>
    <row r="3024" spans="1:40" x14ac:dyDescent="0.2">
      <c r="A3024" s="4" t="s">
        <v>4627</v>
      </c>
      <c r="B3024" s="3" t="s">
        <v>10</v>
      </c>
      <c r="C3024" s="6">
        <v>165768</v>
      </c>
      <c r="D3024" s="3" t="s">
        <v>688</v>
      </c>
      <c r="E3024" s="6">
        <v>165791</v>
      </c>
      <c r="F3024" s="3" t="s">
        <v>3824</v>
      </c>
      <c r="G3024" s="8">
        <v>6000</v>
      </c>
      <c r="H3024" s="6">
        <v>127</v>
      </c>
      <c r="I3024" s="6">
        <v>165308</v>
      </c>
      <c r="J3024" s="13">
        <v>45230</v>
      </c>
      <c r="K3024" s="9">
        <v>6000</v>
      </c>
      <c r="L3024" s="4" t="s">
        <v>4627</v>
      </c>
      <c r="M3024" s="4" t="s">
        <v>4632</v>
      </c>
      <c r="N3024" s="4">
        <f>VLOOKUP(I3024,BaseModelo!$A$2:$E$5075,5)</f>
        <v>9</v>
      </c>
      <c r="P3024" s="15">
        <v>142.00000000000003</v>
      </c>
      <c r="Q3024" s="4">
        <f>VLOOKUP(I3024,BaseModelo!$A$2:$E$5075,3)</f>
        <v>147</v>
      </c>
      <c r="R3024" s="4">
        <f t="shared" si="940"/>
        <v>32283000</v>
      </c>
      <c r="S3024" s="16">
        <f t="shared" si="941"/>
        <v>1.8585633305454884E-4</v>
      </c>
      <c r="T3024" s="4">
        <f t="shared" si="952"/>
        <v>2.3603754297927704E-2</v>
      </c>
      <c r="U3024" s="4">
        <f t="shared" si="953"/>
        <v>2.6391599293745942E-2</v>
      </c>
      <c r="V3024" s="6">
        <f t="shared" si="942"/>
        <v>0</v>
      </c>
      <c r="W3024" s="16" t="str">
        <f t="shared" si="943"/>
        <v/>
      </c>
      <c r="X3024" s="4" t="str">
        <f t="shared" si="954"/>
        <v/>
      </c>
      <c r="Y3024" s="4" t="str">
        <f t="shared" si="944"/>
        <v/>
      </c>
      <c r="Z3024" s="4">
        <f t="shared" si="945"/>
        <v>5305000</v>
      </c>
      <c r="AA3024" s="16">
        <f t="shared" si="946"/>
        <v>1.1310084825636192E-3</v>
      </c>
      <c r="AB3024" s="15">
        <f t="shared" si="955"/>
        <v>0.14363807728557965</v>
      </c>
      <c r="AC3024" s="15">
        <f t="shared" si="956"/>
        <v>0.16060320452403395</v>
      </c>
      <c r="AD3024" s="4">
        <v>165768</v>
      </c>
      <c r="AE3024" s="26">
        <v>1337.87</v>
      </c>
      <c r="AF3024" s="26">
        <v>1337.87</v>
      </c>
      <c r="AG3024" s="4">
        <f t="shared" si="957"/>
        <v>2114000</v>
      </c>
      <c r="AH3024" s="16">
        <f t="shared" si="947"/>
        <v>2.8382213812677389E-3</v>
      </c>
      <c r="AI3024" s="15">
        <f t="shared" si="948"/>
        <v>0.36045411542100286</v>
      </c>
      <c r="AJ3024" s="15">
        <f t="shared" si="949"/>
        <v>0.40302743614001901</v>
      </c>
      <c r="AK3024" s="4">
        <f t="shared" si="950"/>
        <v>15073000</v>
      </c>
      <c r="AL3024" s="27">
        <f t="shared" si="951"/>
        <v>3.9806276122868704E-4</v>
      </c>
      <c r="AM3024" s="15">
        <f t="shared" si="958"/>
        <v>5.0553970676043253E-2</v>
      </c>
      <c r="AN3024" s="15">
        <f t="shared" si="959"/>
        <v>1.0505512888109577E-5</v>
      </c>
    </row>
    <row r="3025" spans="1:40" x14ac:dyDescent="0.2">
      <c r="A3025" s="4" t="s">
        <v>4627</v>
      </c>
      <c r="B3025" s="3" t="s">
        <v>10</v>
      </c>
      <c r="C3025" s="6">
        <v>165768</v>
      </c>
      <c r="D3025" s="3" t="s">
        <v>688</v>
      </c>
      <c r="E3025" s="6">
        <v>165792</v>
      </c>
      <c r="F3025" s="3" t="s">
        <v>3825</v>
      </c>
      <c r="G3025" s="8">
        <v>9000</v>
      </c>
      <c r="H3025" s="6">
        <v>127</v>
      </c>
      <c r="I3025" s="6">
        <v>165392</v>
      </c>
      <c r="J3025" s="13">
        <v>45230</v>
      </c>
      <c r="K3025" s="9">
        <v>9000</v>
      </c>
      <c r="L3025" s="4" t="s">
        <v>4627</v>
      </c>
      <c r="M3025" s="4" t="s">
        <v>4632</v>
      </c>
      <c r="N3025" s="4">
        <f>VLOOKUP(I3025,BaseModelo!$A$2:$E$5075,5)</f>
        <v>4</v>
      </c>
      <c r="P3025" s="15">
        <v>142.00000000000003</v>
      </c>
      <c r="Q3025" s="4">
        <f>VLOOKUP(I3025,BaseModelo!$A$2:$E$5075,3)</f>
        <v>110</v>
      </c>
      <c r="R3025" s="4">
        <f t="shared" si="940"/>
        <v>32283000</v>
      </c>
      <c r="S3025" s="16">
        <f t="shared" si="941"/>
        <v>2.7878449958182325E-4</v>
      </c>
      <c r="T3025" s="4">
        <f t="shared" si="952"/>
        <v>3.5405631446891551E-2</v>
      </c>
      <c r="U3025" s="4">
        <f t="shared" si="953"/>
        <v>3.9587398940618912E-2</v>
      </c>
      <c r="V3025" s="6">
        <f t="shared" si="942"/>
        <v>0</v>
      </c>
      <c r="W3025" s="16" t="str">
        <f t="shared" si="943"/>
        <v/>
      </c>
      <c r="X3025" s="4" t="str">
        <f t="shared" si="954"/>
        <v/>
      </c>
      <c r="Y3025" s="4" t="str">
        <f t="shared" si="944"/>
        <v/>
      </c>
      <c r="Z3025" s="4">
        <f t="shared" si="945"/>
        <v>2331000</v>
      </c>
      <c r="AA3025" s="16">
        <f t="shared" si="946"/>
        <v>3.8610038610038611E-3</v>
      </c>
      <c r="AB3025" s="15">
        <f t="shared" si="955"/>
        <v>0.49034749034749037</v>
      </c>
      <c r="AC3025" s="15">
        <f t="shared" si="956"/>
        <v>0.54826254826254839</v>
      </c>
      <c r="AD3025" s="4">
        <v>165768</v>
      </c>
      <c r="AE3025" s="26">
        <v>2006.93</v>
      </c>
      <c r="AF3025" s="26">
        <v>2006.93</v>
      </c>
      <c r="AG3025" s="4">
        <f t="shared" si="957"/>
        <v>1421000</v>
      </c>
      <c r="AH3025" s="16">
        <f t="shared" si="947"/>
        <v>6.3335679099225895E-3</v>
      </c>
      <c r="AI3025" s="15">
        <f t="shared" si="948"/>
        <v>0.8043631245601689</v>
      </c>
      <c r="AJ3025" s="15">
        <f t="shared" si="949"/>
        <v>0.89936664320900794</v>
      </c>
      <c r="AK3025" s="4">
        <f t="shared" si="950"/>
        <v>15073000</v>
      </c>
      <c r="AL3025" s="27">
        <f t="shared" si="951"/>
        <v>5.9709414184303054E-4</v>
      </c>
      <c r="AM3025" s="15">
        <f t="shared" si="958"/>
        <v>7.5830956014064879E-2</v>
      </c>
      <c r="AN3025" s="15">
        <f t="shared" si="959"/>
        <v>2.3637403998246546E-5</v>
      </c>
    </row>
    <row r="3026" spans="1:40" x14ac:dyDescent="0.2">
      <c r="A3026" s="4" t="s">
        <v>4627</v>
      </c>
      <c r="B3026" s="3" t="s">
        <v>1</v>
      </c>
      <c r="C3026" s="6">
        <v>165794</v>
      </c>
      <c r="D3026" s="3" t="s">
        <v>689</v>
      </c>
      <c r="E3026" s="6">
        <v>165796</v>
      </c>
      <c r="F3026" s="3" t="s">
        <v>3826</v>
      </c>
      <c r="G3026" s="8">
        <v>10000</v>
      </c>
      <c r="H3026" s="6">
        <v>142</v>
      </c>
      <c r="I3026" s="6">
        <v>165542</v>
      </c>
      <c r="J3026" s="13">
        <v>45230</v>
      </c>
      <c r="K3026" s="9">
        <v>10000</v>
      </c>
      <c r="L3026" s="4" t="s">
        <v>4627</v>
      </c>
      <c r="M3026" s="4" t="s">
        <v>4632</v>
      </c>
      <c r="N3026" s="4">
        <f>VLOOKUP(I3026,BaseModelo!$A$2:$E$5075,5)</f>
        <v>9</v>
      </c>
      <c r="P3026" s="15">
        <v>142.00000000000003</v>
      </c>
      <c r="Q3026" s="4">
        <f>VLOOKUP(I3026,BaseModelo!$A$2:$E$5075,3)</f>
        <v>147</v>
      </c>
      <c r="R3026" s="4">
        <f t="shared" si="940"/>
        <v>32283000</v>
      </c>
      <c r="S3026" s="16">
        <f t="shared" si="941"/>
        <v>3.0976055509091471E-4</v>
      </c>
      <c r="T3026" s="4">
        <f t="shared" si="952"/>
        <v>4.3985998822909891E-2</v>
      </c>
      <c r="U3026" s="4">
        <f t="shared" si="953"/>
        <v>4.3985998822909898E-2</v>
      </c>
      <c r="V3026" s="6">
        <f t="shared" si="942"/>
        <v>0</v>
      </c>
      <c r="W3026" s="16" t="str">
        <f t="shared" si="943"/>
        <v/>
      </c>
      <c r="X3026" s="4" t="str">
        <f t="shared" si="954"/>
        <v/>
      </c>
      <c r="Y3026" s="4" t="str">
        <f t="shared" si="944"/>
        <v/>
      </c>
      <c r="Z3026" s="4">
        <f t="shared" si="945"/>
        <v>5305000</v>
      </c>
      <c r="AA3026" s="16">
        <f t="shared" si="946"/>
        <v>1.885014137606032E-3</v>
      </c>
      <c r="AB3026" s="15">
        <f t="shared" si="955"/>
        <v>0.26767200754005654</v>
      </c>
      <c r="AC3026" s="15">
        <f t="shared" si="956"/>
        <v>0.2676720075400566</v>
      </c>
      <c r="AD3026" s="4">
        <v>165794</v>
      </c>
      <c r="AE3026" s="26">
        <v>2510.34</v>
      </c>
      <c r="AF3026" s="26">
        <v>2510.34</v>
      </c>
      <c r="AG3026" s="4">
        <f t="shared" si="957"/>
        <v>2114000</v>
      </c>
      <c r="AH3026" s="16">
        <f t="shared" si="947"/>
        <v>4.7303689687795648E-3</v>
      </c>
      <c r="AI3026" s="15">
        <f t="shared" si="948"/>
        <v>0.67171239356669821</v>
      </c>
      <c r="AJ3026" s="15">
        <f t="shared" si="949"/>
        <v>0.67171239356669832</v>
      </c>
      <c r="AK3026" s="4">
        <f t="shared" si="950"/>
        <v>15073000</v>
      </c>
      <c r="AL3026" s="27">
        <f t="shared" si="951"/>
        <v>6.6343793538114506E-4</v>
      </c>
      <c r="AM3026" s="15">
        <f t="shared" si="958"/>
        <v>9.4208186824122603E-2</v>
      </c>
      <c r="AN3026" s="15">
        <f t="shared" si="959"/>
        <v>2.918198024474882E-5</v>
      </c>
    </row>
    <row r="3027" spans="1:40" x14ac:dyDescent="0.2">
      <c r="A3027" s="4" t="s">
        <v>4627</v>
      </c>
      <c r="B3027" s="3" t="s">
        <v>1</v>
      </c>
      <c r="C3027" s="6">
        <v>165794</v>
      </c>
      <c r="D3027" s="3" t="s">
        <v>689</v>
      </c>
      <c r="E3027" s="6">
        <v>165797</v>
      </c>
      <c r="F3027" s="3" t="s">
        <v>3827</v>
      </c>
      <c r="G3027" s="8">
        <v>6000</v>
      </c>
      <c r="H3027" s="6">
        <v>142</v>
      </c>
      <c r="I3027" s="6">
        <v>165540</v>
      </c>
      <c r="J3027" s="13">
        <v>45230</v>
      </c>
      <c r="K3027" s="9">
        <v>6000</v>
      </c>
      <c r="L3027" s="4" t="s">
        <v>4627</v>
      </c>
      <c r="M3027" s="4" t="s">
        <v>4632</v>
      </c>
      <c r="N3027" s="4">
        <f>VLOOKUP(I3027,BaseModelo!$A$2:$E$5075,5)</f>
        <v>9</v>
      </c>
      <c r="P3027" s="15">
        <v>142.00000000000003</v>
      </c>
      <c r="Q3027" s="4">
        <f>VLOOKUP(I3027,BaseModelo!$A$2:$E$5075,3)</f>
        <v>147</v>
      </c>
      <c r="R3027" s="4">
        <f t="shared" si="940"/>
        <v>32283000</v>
      </c>
      <c r="S3027" s="16">
        <f t="shared" si="941"/>
        <v>1.8585633305454884E-4</v>
      </c>
      <c r="T3027" s="4">
        <f t="shared" si="952"/>
        <v>2.6391599293745936E-2</v>
      </c>
      <c r="U3027" s="4">
        <f t="shared" si="953"/>
        <v>2.6391599293745942E-2</v>
      </c>
      <c r="V3027" s="6">
        <f t="shared" si="942"/>
        <v>0</v>
      </c>
      <c r="W3027" s="16" t="str">
        <f t="shared" si="943"/>
        <v/>
      </c>
      <c r="X3027" s="4" t="str">
        <f t="shared" si="954"/>
        <v/>
      </c>
      <c r="Y3027" s="4" t="str">
        <f t="shared" si="944"/>
        <v/>
      </c>
      <c r="Z3027" s="4">
        <f t="shared" si="945"/>
        <v>5305000</v>
      </c>
      <c r="AA3027" s="16">
        <f t="shared" si="946"/>
        <v>1.1310084825636192E-3</v>
      </c>
      <c r="AB3027" s="15">
        <f t="shared" si="955"/>
        <v>0.16060320452403393</v>
      </c>
      <c r="AC3027" s="15">
        <f t="shared" si="956"/>
        <v>0.16060320452403395</v>
      </c>
      <c r="AD3027" s="4">
        <v>165794</v>
      </c>
      <c r="AE3027" s="26">
        <v>1503.37</v>
      </c>
      <c r="AF3027" s="26">
        <v>1503.37</v>
      </c>
      <c r="AG3027" s="4">
        <f t="shared" si="957"/>
        <v>2114000</v>
      </c>
      <c r="AH3027" s="16">
        <f t="shared" si="947"/>
        <v>2.8382213812677389E-3</v>
      </c>
      <c r="AI3027" s="15">
        <f t="shared" si="948"/>
        <v>0.4030274361400189</v>
      </c>
      <c r="AJ3027" s="15">
        <f t="shared" si="949"/>
        <v>0.40302743614001901</v>
      </c>
      <c r="AK3027" s="4">
        <f t="shared" si="950"/>
        <v>15073000</v>
      </c>
      <c r="AL3027" s="27">
        <f t="shared" si="951"/>
        <v>3.9806276122868704E-4</v>
      </c>
      <c r="AM3027" s="15">
        <f t="shared" si="958"/>
        <v>5.6524912094473558E-2</v>
      </c>
      <c r="AN3027" s="15">
        <f t="shared" si="959"/>
        <v>1.0505512888109577E-5</v>
      </c>
    </row>
    <row r="3028" spans="1:40" x14ac:dyDescent="0.2">
      <c r="A3028" s="4" t="s">
        <v>4627</v>
      </c>
      <c r="B3028" s="3" t="s">
        <v>1</v>
      </c>
      <c r="C3028" s="6">
        <v>165794</v>
      </c>
      <c r="D3028" s="3" t="s">
        <v>689</v>
      </c>
      <c r="E3028" s="6">
        <v>165798</v>
      </c>
      <c r="F3028" s="3" t="s">
        <v>3828</v>
      </c>
      <c r="G3028" s="8">
        <v>7000</v>
      </c>
      <c r="H3028" s="6">
        <v>142</v>
      </c>
      <c r="I3028" s="6">
        <v>165642</v>
      </c>
      <c r="J3028" s="13">
        <v>45230</v>
      </c>
      <c r="K3028" s="9">
        <v>7000</v>
      </c>
      <c r="L3028" s="4" t="s">
        <v>4627</v>
      </c>
      <c r="M3028" s="4" t="s">
        <v>4632</v>
      </c>
      <c r="N3028" s="4">
        <f>VLOOKUP(I3028,BaseModelo!$A$2:$E$5075,5)</f>
        <v>4</v>
      </c>
      <c r="P3028" s="15">
        <v>142.00000000000003</v>
      </c>
      <c r="Q3028" s="4">
        <f>VLOOKUP(I3028,BaseModelo!$A$2:$E$5075,3)</f>
        <v>110</v>
      </c>
      <c r="R3028" s="4">
        <f t="shared" si="940"/>
        <v>32283000</v>
      </c>
      <c r="S3028" s="16">
        <f t="shared" si="941"/>
        <v>2.168323885636403E-4</v>
      </c>
      <c r="T3028" s="4">
        <f t="shared" si="952"/>
        <v>3.0790199176036922E-2</v>
      </c>
      <c r="U3028" s="4">
        <f t="shared" si="953"/>
        <v>3.0790199176036929E-2</v>
      </c>
      <c r="V3028" s="6">
        <f t="shared" si="942"/>
        <v>0</v>
      </c>
      <c r="W3028" s="16" t="str">
        <f t="shared" si="943"/>
        <v/>
      </c>
      <c r="X3028" s="4" t="str">
        <f t="shared" si="954"/>
        <v/>
      </c>
      <c r="Y3028" s="4" t="str">
        <f t="shared" si="944"/>
        <v/>
      </c>
      <c r="Z3028" s="4">
        <f t="shared" si="945"/>
        <v>2331000</v>
      </c>
      <c r="AA3028" s="16">
        <f t="shared" si="946"/>
        <v>3.003003003003003E-3</v>
      </c>
      <c r="AB3028" s="15">
        <f t="shared" si="955"/>
        <v>0.42642642642642642</v>
      </c>
      <c r="AC3028" s="15">
        <f t="shared" si="956"/>
        <v>0.42642642642642653</v>
      </c>
      <c r="AD3028" s="4">
        <v>165794</v>
      </c>
      <c r="AE3028" s="26">
        <v>1758.65</v>
      </c>
      <c r="AF3028" s="26">
        <v>1758.65</v>
      </c>
      <c r="AG3028" s="4">
        <f t="shared" si="957"/>
        <v>1421000</v>
      </c>
      <c r="AH3028" s="16">
        <f t="shared" si="947"/>
        <v>4.9261083743842365E-3</v>
      </c>
      <c r="AI3028" s="15">
        <f t="shared" si="948"/>
        <v>0.69950738916256161</v>
      </c>
      <c r="AJ3028" s="15">
        <f t="shared" si="949"/>
        <v>0.69950738916256172</v>
      </c>
      <c r="AK3028" s="4">
        <f t="shared" si="950"/>
        <v>15073000</v>
      </c>
      <c r="AL3028" s="27">
        <f t="shared" si="951"/>
        <v>4.6440655476680156E-4</v>
      </c>
      <c r="AM3028" s="15">
        <f t="shared" si="958"/>
        <v>6.5945730776885828E-2</v>
      </c>
      <c r="AN3028" s="15">
        <f t="shared" si="959"/>
        <v>1.4299170319926922E-5</v>
      </c>
    </row>
    <row r="3029" spans="1:40" x14ac:dyDescent="0.2">
      <c r="A3029" s="4" t="s">
        <v>4627</v>
      </c>
      <c r="B3029" s="3" t="s">
        <v>1</v>
      </c>
      <c r="C3029" s="6">
        <v>165794</v>
      </c>
      <c r="D3029" s="3" t="s">
        <v>689</v>
      </c>
      <c r="E3029" s="6">
        <v>165799</v>
      </c>
      <c r="F3029" s="3" t="s">
        <v>3829</v>
      </c>
      <c r="G3029" s="8">
        <v>10000</v>
      </c>
      <c r="H3029" s="6">
        <v>142</v>
      </c>
      <c r="I3029" s="6">
        <v>165641</v>
      </c>
      <c r="J3029" s="13">
        <v>45230</v>
      </c>
      <c r="K3029" s="9">
        <v>10000</v>
      </c>
      <c r="L3029" s="4" t="s">
        <v>4627</v>
      </c>
      <c r="M3029" s="4" t="s">
        <v>4632</v>
      </c>
      <c r="N3029" s="4">
        <f>VLOOKUP(I3029,BaseModelo!$A$2:$E$5075,5)</f>
        <v>4</v>
      </c>
      <c r="P3029" s="15">
        <v>142.00000000000003</v>
      </c>
      <c r="Q3029" s="4">
        <f>VLOOKUP(I3029,BaseModelo!$A$2:$E$5075,3)</f>
        <v>110</v>
      </c>
      <c r="R3029" s="4">
        <f t="shared" si="940"/>
        <v>32283000</v>
      </c>
      <c r="S3029" s="16">
        <f t="shared" si="941"/>
        <v>3.0976055509091471E-4</v>
      </c>
      <c r="T3029" s="4">
        <f t="shared" si="952"/>
        <v>4.3985998822909891E-2</v>
      </c>
      <c r="U3029" s="4">
        <f t="shared" si="953"/>
        <v>4.3985998822909898E-2</v>
      </c>
      <c r="V3029" s="6">
        <f t="shared" si="942"/>
        <v>0</v>
      </c>
      <c r="W3029" s="16" t="str">
        <f t="shared" si="943"/>
        <v/>
      </c>
      <c r="X3029" s="4" t="str">
        <f t="shared" si="954"/>
        <v/>
      </c>
      <c r="Y3029" s="4" t="str">
        <f t="shared" si="944"/>
        <v/>
      </c>
      <c r="Z3029" s="4">
        <f t="shared" si="945"/>
        <v>2331000</v>
      </c>
      <c r="AA3029" s="16">
        <f t="shared" si="946"/>
        <v>4.2900042900042897E-3</v>
      </c>
      <c r="AB3029" s="15">
        <f t="shared" si="955"/>
        <v>0.60918060918060912</v>
      </c>
      <c r="AC3029" s="15">
        <f t="shared" si="956"/>
        <v>0.60918060918060923</v>
      </c>
      <c r="AD3029" s="4">
        <v>165794</v>
      </c>
      <c r="AE3029" s="26">
        <v>2510.34</v>
      </c>
      <c r="AF3029" s="26">
        <v>2510.34</v>
      </c>
      <c r="AG3029" s="4">
        <f t="shared" si="957"/>
        <v>1421000</v>
      </c>
      <c r="AH3029" s="16">
        <f t="shared" si="947"/>
        <v>7.0372976776917661E-3</v>
      </c>
      <c r="AI3029" s="15">
        <f t="shared" si="948"/>
        <v>0.99929627023223078</v>
      </c>
      <c r="AJ3029" s="15">
        <f t="shared" si="949"/>
        <v>0.999296270232231</v>
      </c>
      <c r="AK3029" s="4">
        <f t="shared" si="950"/>
        <v>15073000</v>
      </c>
      <c r="AL3029" s="27">
        <f t="shared" si="951"/>
        <v>6.6343793538114506E-4</v>
      </c>
      <c r="AM3029" s="15">
        <f t="shared" si="958"/>
        <v>9.4208186824122603E-2</v>
      </c>
      <c r="AN3029" s="15">
        <f t="shared" si="959"/>
        <v>2.918198024474882E-5</v>
      </c>
    </row>
    <row r="3030" spans="1:40" x14ac:dyDescent="0.2">
      <c r="A3030" s="4" t="s">
        <v>4627</v>
      </c>
      <c r="B3030" s="3" t="s">
        <v>3</v>
      </c>
      <c r="C3030" s="6">
        <v>165843</v>
      </c>
      <c r="D3030" s="3" t="s">
        <v>477</v>
      </c>
      <c r="E3030" s="6">
        <v>165850</v>
      </c>
      <c r="F3030" s="3" t="s">
        <v>3839</v>
      </c>
      <c r="G3030" s="8">
        <v>6000</v>
      </c>
      <c r="H3030" s="6">
        <v>142</v>
      </c>
      <c r="I3030" s="6">
        <v>165432</v>
      </c>
      <c r="J3030" s="13">
        <v>45230</v>
      </c>
      <c r="K3030" s="9">
        <v>6000</v>
      </c>
      <c r="L3030" s="4" t="s">
        <v>4627</v>
      </c>
      <c r="M3030" s="4" t="s">
        <v>4632</v>
      </c>
      <c r="N3030" s="4">
        <f>VLOOKUP(I3030,BaseModelo!$A$2:$E$5075,5)</f>
        <v>4</v>
      </c>
      <c r="P3030" s="15">
        <v>142.00000000000003</v>
      </c>
      <c r="Q3030" s="4">
        <f>VLOOKUP(I3030,BaseModelo!$A$2:$E$5075,3)</f>
        <v>110</v>
      </c>
      <c r="R3030" s="4">
        <f t="shared" si="940"/>
        <v>32283000</v>
      </c>
      <c r="S3030" s="16">
        <f t="shared" si="941"/>
        <v>1.8585633305454884E-4</v>
      </c>
      <c r="T3030" s="4">
        <f t="shared" si="952"/>
        <v>2.6391599293745936E-2</v>
      </c>
      <c r="U3030" s="4">
        <f t="shared" si="953"/>
        <v>2.6391599293745942E-2</v>
      </c>
      <c r="V3030" s="6">
        <f t="shared" si="942"/>
        <v>0</v>
      </c>
      <c r="W3030" s="16" t="str">
        <f t="shared" si="943"/>
        <v/>
      </c>
      <c r="X3030" s="4" t="str">
        <f t="shared" si="954"/>
        <v/>
      </c>
      <c r="Y3030" s="4" t="str">
        <f t="shared" si="944"/>
        <v/>
      </c>
      <c r="Z3030" s="4">
        <f t="shared" si="945"/>
        <v>2331000</v>
      </c>
      <c r="AA3030" s="16">
        <f t="shared" si="946"/>
        <v>2.5740025740025739E-3</v>
      </c>
      <c r="AB3030" s="15">
        <f t="shared" si="955"/>
        <v>0.36550836550836552</v>
      </c>
      <c r="AC3030" s="15">
        <f t="shared" si="956"/>
        <v>0.36550836550836557</v>
      </c>
      <c r="AD3030" s="4">
        <v>165843</v>
      </c>
      <c r="AE3030" s="26">
        <v>1503.37</v>
      </c>
      <c r="AF3030" s="26">
        <v>1503.37</v>
      </c>
      <c r="AG3030" s="4">
        <f t="shared" si="957"/>
        <v>1421000</v>
      </c>
      <c r="AH3030" s="16">
        <f t="shared" si="947"/>
        <v>4.22237860661506E-3</v>
      </c>
      <c r="AI3030" s="15">
        <f t="shared" si="948"/>
        <v>0.59957776213933855</v>
      </c>
      <c r="AJ3030" s="15">
        <f t="shared" si="949"/>
        <v>0.59957776213933867</v>
      </c>
      <c r="AK3030" s="4">
        <f t="shared" si="950"/>
        <v>15073000</v>
      </c>
      <c r="AL3030" s="27">
        <f t="shared" si="951"/>
        <v>3.9806276122868704E-4</v>
      </c>
      <c r="AM3030" s="15">
        <f t="shared" si="958"/>
        <v>5.6524912094473558E-2</v>
      </c>
      <c r="AN3030" s="15">
        <f t="shared" si="959"/>
        <v>1.0505512888109577E-5</v>
      </c>
    </row>
    <row r="3031" spans="1:40" x14ac:dyDescent="0.2">
      <c r="A3031" s="4" t="s">
        <v>4627</v>
      </c>
      <c r="B3031" s="3" t="s">
        <v>3</v>
      </c>
      <c r="C3031" s="6">
        <v>165843</v>
      </c>
      <c r="D3031" s="3" t="s">
        <v>477</v>
      </c>
      <c r="E3031" s="6">
        <v>165851</v>
      </c>
      <c r="F3031" s="3" t="s">
        <v>3840</v>
      </c>
      <c r="G3031" s="8">
        <v>5000</v>
      </c>
      <c r="H3031" s="6">
        <v>147</v>
      </c>
      <c r="I3031" s="6">
        <v>165428</v>
      </c>
      <c r="J3031" s="13">
        <v>45230</v>
      </c>
      <c r="K3031" s="9">
        <v>5000</v>
      </c>
      <c r="L3031" s="4" t="s">
        <v>4627</v>
      </c>
      <c r="M3031" s="4" t="s">
        <v>4632</v>
      </c>
      <c r="N3031" s="4">
        <f>VLOOKUP(I3031,BaseModelo!$A$2:$E$5075,5)</f>
        <v>7</v>
      </c>
      <c r="P3031" s="15">
        <v>147</v>
      </c>
      <c r="Q3031" s="4">
        <f>VLOOKUP(I3031,BaseModelo!$A$2:$E$5075,3)</f>
        <v>127</v>
      </c>
      <c r="R3031" s="4">
        <f t="shared" si="940"/>
        <v>32283000</v>
      </c>
      <c r="S3031" s="16">
        <f t="shared" si="941"/>
        <v>1.5488027754545735E-4</v>
      </c>
      <c r="T3031" s="4">
        <f t="shared" si="952"/>
        <v>2.2767400799182231E-2</v>
      </c>
      <c r="U3031" s="4">
        <f t="shared" si="953"/>
        <v>2.2767400799182231E-2</v>
      </c>
      <c r="V3031" s="6">
        <f t="shared" si="942"/>
        <v>0</v>
      </c>
      <c r="W3031" s="16" t="str">
        <f t="shared" si="943"/>
        <v/>
      </c>
      <c r="X3031" s="4" t="str">
        <f t="shared" si="954"/>
        <v/>
      </c>
      <c r="Y3031" s="4" t="str">
        <f t="shared" si="944"/>
        <v/>
      </c>
      <c r="Z3031" s="4">
        <f t="shared" si="945"/>
        <v>4022000</v>
      </c>
      <c r="AA3031" s="16">
        <f t="shared" si="946"/>
        <v>1.2431626056688214E-3</v>
      </c>
      <c r="AB3031" s="15">
        <f t="shared" si="955"/>
        <v>0.18274490303331675</v>
      </c>
      <c r="AC3031" s="15">
        <f t="shared" si="956"/>
        <v>0.18274490303331675</v>
      </c>
      <c r="AD3031" s="4">
        <v>165843</v>
      </c>
      <c r="AE3031" s="26">
        <v>1303.3399999999999</v>
      </c>
      <c r="AF3031" s="26">
        <v>1303.3399999999999</v>
      </c>
      <c r="AG3031" s="4">
        <f t="shared" si="957"/>
        <v>1778000</v>
      </c>
      <c r="AH3031" s="16">
        <f t="shared" si="947"/>
        <v>2.8121484814398199E-3</v>
      </c>
      <c r="AI3031" s="15">
        <f t="shared" si="948"/>
        <v>0.41338582677165353</v>
      </c>
      <c r="AJ3031" s="15">
        <f t="shared" si="949"/>
        <v>0.41338582677165353</v>
      </c>
      <c r="AK3031" s="4">
        <f t="shared" si="950"/>
        <v>15073000</v>
      </c>
      <c r="AL3031" s="27">
        <f t="shared" si="951"/>
        <v>3.3171896769057253E-4</v>
      </c>
      <c r="AM3031" s="15">
        <f t="shared" si="958"/>
        <v>4.8762688250514163E-2</v>
      </c>
      <c r="AN3031" s="15">
        <f t="shared" si="959"/>
        <v>7.5523786901022457E-6</v>
      </c>
    </row>
    <row r="3032" spans="1:40" x14ac:dyDescent="0.2">
      <c r="A3032" s="4" t="s">
        <v>4628</v>
      </c>
      <c r="B3032" s="2" t="s">
        <v>16</v>
      </c>
      <c r="C3032" s="5">
        <v>165933</v>
      </c>
      <c r="D3032" s="2" t="s">
        <v>693</v>
      </c>
      <c r="E3032" s="5">
        <v>165934</v>
      </c>
      <c r="F3032" s="2" t="s">
        <v>3845</v>
      </c>
      <c r="G3032" s="7">
        <v>6000</v>
      </c>
      <c r="H3032" s="5">
        <v>142</v>
      </c>
      <c r="I3032" s="6">
        <v>165046</v>
      </c>
      <c r="J3032" s="13">
        <v>45230</v>
      </c>
      <c r="K3032" s="9">
        <v>6000</v>
      </c>
      <c r="L3032" s="4" t="s">
        <v>4628</v>
      </c>
      <c r="M3032" s="4" t="s">
        <v>4632</v>
      </c>
      <c r="N3032" s="4">
        <f>VLOOKUP(I3032,BaseModelo!$A$2:$E$5075,5)</f>
        <v>6</v>
      </c>
      <c r="P3032" s="15">
        <v>142.00000000000003</v>
      </c>
      <c r="Q3032" s="4">
        <f>VLOOKUP(I3032,BaseModelo!$A$2:$E$5075,3)</f>
        <v>115</v>
      </c>
      <c r="R3032" s="4">
        <f t="shared" si="940"/>
        <v>32283000</v>
      </c>
      <c r="S3032" s="16">
        <f t="shared" si="941"/>
        <v>1.8585633305454884E-4</v>
      </c>
      <c r="T3032" s="4">
        <f t="shared" si="952"/>
        <v>2.6391599293745936E-2</v>
      </c>
      <c r="U3032" s="4">
        <f t="shared" si="953"/>
        <v>2.6391599293745942E-2</v>
      </c>
      <c r="V3032" s="6">
        <f t="shared" si="942"/>
        <v>0</v>
      </c>
      <c r="W3032" s="16" t="str">
        <f t="shared" si="943"/>
        <v/>
      </c>
      <c r="X3032" s="4" t="str">
        <f t="shared" si="954"/>
        <v/>
      </c>
      <c r="Y3032" s="4" t="str">
        <f t="shared" si="944"/>
        <v/>
      </c>
      <c r="Z3032" s="4">
        <f t="shared" si="945"/>
        <v>4853000</v>
      </c>
      <c r="AA3032" s="16">
        <f t="shared" si="946"/>
        <v>1.2363486503193901E-3</v>
      </c>
      <c r="AB3032" s="15">
        <f t="shared" si="955"/>
        <v>0.17556150834535339</v>
      </c>
      <c r="AC3032" s="15">
        <f t="shared" si="956"/>
        <v>0.17556150834535342</v>
      </c>
      <c r="AD3032" s="4">
        <v>165933</v>
      </c>
      <c r="AE3032" s="26">
        <v>1503.37</v>
      </c>
      <c r="AF3032" s="26">
        <v>1503.37</v>
      </c>
      <c r="AG3032" s="4">
        <f t="shared" si="957"/>
        <v>2735000</v>
      </c>
      <c r="AH3032" s="16">
        <f t="shared" si="947"/>
        <v>2.1937842778793418E-3</v>
      </c>
      <c r="AI3032" s="15">
        <f t="shared" si="948"/>
        <v>0.31151736745886655</v>
      </c>
      <c r="AJ3032" s="15">
        <f t="shared" si="949"/>
        <v>0.3115173674588666</v>
      </c>
      <c r="AK3032" s="4">
        <f t="shared" si="950"/>
        <v>16319000</v>
      </c>
      <c r="AL3032" s="27">
        <f t="shared" si="951"/>
        <v>3.6766958759727926E-4</v>
      </c>
      <c r="AM3032" s="15">
        <f t="shared" si="958"/>
        <v>5.2209081438813656E-2</v>
      </c>
      <c r="AN3032" s="15">
        <f t="shared" si="959"/>
        <v>9.7033884283642175E-6</v>
      </c>
    </row>
    <row r="3033" spans="1:40" x14ac:dyDescent="0.2">
      <c r="A3033" s="4" t="s">
        <v>4628</v>
      </c>
      <c r="B3033" s="3" t="s">
        <v>16</v>
      </c>
      <c r="C3033" s="6">
        <v>165933</v>
      </c>
      <c r="D3033" s="3" t="s">
        <v>693</v>
      </c>
      <c r="E3033" s="6">
        <v>165935</v>
      </c>
      <c r="F3033" s="3" t="s">
        <v>3846</v>
      </c>
      <c r="G3033" s="8">
        <v>8000</v>
      </c>
      <c r="H3033" s="6">
        <v>142</v>
      </c>
      <c r="I3033" s="6">
        <v>165149</v>
      </c>
      <c r="J3033" s="13">
        <v>45230</v>
      </c>
      <c r="K3033" s="9">
        <v>8000</v>
      </c>
      <c r="L3033" s="4" t="s">
        <v>4628</v>
      </c>
      <c r="M3033" s="4" t="s">
        <v>4632</v>
      </c>
      <c r="N3033" s="4">
        <f>VLOOKUP(I3033,BaseModelo!$A$2:$E$5075,5)</f>
        <v>10</v>
      </c>
      <c r="P3033" s="15">
        <v>142.00000000000003</v>
      </c>
      <c r="Q3033" s="4">
        <f>VLOOKUP(I3033,BaseModelo!$A$2:$E$5075,3)</f>
        <v>0</v>
      </c>
      <c r="R3033" s="4">
        <f t="shared" si="940"/>
        <v>32283000</v>
      </c>
      <c r="S3033" s="16">
        <f t="shared" si="941"/>
        <v>2.4780844407273179E-4</v>
      </c>
      <c r="T3033" s="4">
        <f t="shared" si="952"/>
        <v>3.5188799058327912E-2</v>
      </c>
      <c r="U3033" s="4">
        <f t="shared" si="953"/>
        <v>3.5188799058327919E-2</v>
      </c>
      <c r="V3033" s="6">
        <f t="shared" si="942"/>
        <v>0</v>
      </c>
      <c r="W3033" s="16" t="str">
        <f t="shared" si="943"/>
        <v/>
      </c>
      <c r="X3033" s="4" t="str">
        <f t="shared" si="954"/>
        <v/>
      </c>
      <c r="Y3033" s="4" t="str">
        <f t="shared" si="944"/>
        <v/>
      </c>
      <c r="Z3033" s="4">
        <f t="shared" si="945"/>
        <v>4121000</v>
      </c>
      <c r="AA3033" s="16">
        <f t="shared" si="946"/>
        <v>1.9412763892259161E-3</v>
      </c>
      <c r="AB3033" s="15">
        <f t="shared" si="955"/>
        <v>0.27566124727008007</v>
      </c>
      <c r="AC3033" s="15">
        <f t="shared" si="956"/>
        <v>0.27566124727008012</v>
      </c>
      <c r="AD3033" s="4">
        <v>165933</v>
      </c>
      <c r="AE3033" s="26">
        <v>2013.74</v>
      </c>
      <c r="AF3033" s="26">
        <v>2013.74</v>
      </c>
      <c r="AG3033" s="4">
        <f t="shared" si="957"/>
        <v>1846000</v>
      </c>
      <c r="AH3033" s="16">
        <f t="shared" si="947"/>
        <v>4.3336944745395447E-3</v>
      </c>
      <c r="AI3033" s="15">
        <f t="shared" si="948"/>
        <v>0.61538461538461531</v>
      </c>
      <c r="AJ3033" s="15">
        <f t="shared" si="949"/>
        <v>0.61538461538461542</v>
      </c>
      <c r="AK3033" s="4">
        <f t="shared" si="950"/>
        <v>16319000</v>
      </c>
      <c r="AL3033" s="27">
        <f t="shared" si="951"/>
        <v>4.9022611679637234E-4</v>
      </c>
      <c r="AM3033" s="15">
        <f t="shared" si="958"/>
        <v>6.9612108585084875E-2</v>
      </c>
      <c r="AN3033" s="15">
        <f t="shared" si="959"/>
        <v>1.725046831709194E-5</v>
      </c>
    </row>
    <row r="3034" spans="1:40" x14ac:dyDescent="0.2">
      <c r="A3034" s="4" t="s">
        <v>4628</v>
      </c>
      <c r="B3034" s="3" t="s">
        <v>16</v>
      </c>
      <c r="C3034" s="6">
        <v>165933</v>
      </c>
      <c r="D3034" s="3" t="s">
        <v>693</v>
      </c>
      <c r="E3034" s="6">
        <v>165936</v>
      </c>
      <c r="F3034" s="3" t="s">
        <v>3847</v>
      </c>
      <c r="G3034" s="8">
        <v>6000</v>
      </c>
      <c r="H3034" s="6">
        <v>142</v>
      </c>
      <c r="I3034" s="6">
        <v>165370</v>
      </c>
      <c r="J3034" s="13">
        <v>45230</v>
      </c>
      <c r="K3034" s="9">
        <v>6000</v>
      </c>
      <c r="L3034" s="4" t="s">
        <v>4628</v>
      </c>
      <c r="M3034" s="4" t="s">
        <v>4632</v>
      </c>
      <c r="N3034" s="4">
        <f>VLOOKUP(I3034,BaseModelo!$A$2:$E$5075,5)</f>
        <v>8</v>
      </c>
      <c r="P3034" s="15">
        <v>142.00000000000003</v>
      </c>
      <c r="Q3034" s="4">
        <f>VLOOKUP(I3034,BaseModelo!$A$2:$E$5075,3)</f>
        <v>132</v>
      </c>
      <c r="R3034" s="4">
        <f t="shared" si="940"/>
        <v>32283000</v>
      </c>
      <c r="S3034" s="16">
        <f t="shared" si="941"/>
        <v>1.8585633305454884E-4</v>
      </c>
      <c r="T3034" s="4">
        <f t="shared" si="952"/>
        <v>2.6391599293745936E-2</v>
      </c>
      <c r="U3034" s="4">
        <f t="shared" si="953"/>
        <v>2.6391599293745942E-2</v>
      </c>
      <c r="V3034" s="6">
        <f t="shared" si="942"/>
        <v>0</v>
      </c>
      <c r="W3034" s="16" t="str">
        <f t="shared" si="943"/>
        <v/>
      </c>
      <c r="X3034" s="4" t="str">
        <f t="shared" si="954"/>
        <v/>
      </c>
      <c r="Y3034" s="4" t="str">
        <f t="shared" si="944"/>
        <v/>
      </c>
      <c r="Z3034" s="4">
        <f t="shared" si="945"/>
        <v>5836000</v>
      </c>
      <c r="AA3034" s="16">
        <f t="shared" si="946"/>
        <v>1.028101439342015E-3</v>
      </c>
      <c r="AB3034" s="15">
        <f t="shared" si="955"/>
        <v>0.14599040438656613</v>
      </c>
      <c r="AC3034" s="15">
        <f t="shared" si="956"/>
        <v>0.14599040438656616</v>
      </c>
      <c r="AD3034" s="4">
        <v>165933</v>
      </c>
      <c r="AE3034" s="26">
        <v>1503.37</v>
      </c>
      <c r="AF3034" s="26">
        <v>1503.37</v>
      </c>
      <c r="AG3034" s="4">
        <f t="shared" si="957"/>
        <v>3421000</v>
      </c>
      <c r="AH3034" s="16">
        <f t="shared" si="947"/>
        <v>1.7538731365097924E-3</v>
      </c>
      <c r="AI3034" s="15">
        <f t="shared" si="948"/>
        <v>0.24904998538439052</v>
      </c>
      <c r="AJ3034" s="15">
        <f t="shared" si="949"/>
        <v>0.24904998538439058</v>
      </c>
      <c r="AK3034" s="4">
        <f t="shared" si="950"/>
        <v>16319000</v>
      </c>
      <c r="AL3034" s="27">
        <f t="shared" si="951"/>
        <v>3.6766958759727926E-4</v>
      </c>
      <c r="AM3034" s="15">
        <f t="shared" si="958"/>
        <v>5.2209081438813656E-2</v>
      </c>
      <c r="AN3034" s="15">
        <f t="shared" si="959"/>
        <v>9.7033884283642175E-6</v>
      </c>
    </row>
    <row r="3035" spans="1:40" x14ac:dyDescent="0.2">
      <c r="A3035" s="4" t="s">
        <v>4628</v>
      </c>
      <c r="B3035" s="3" t="s">
        <v>16</v>
      </c>
      <c r="C3035" s="6">
        <v>165933</v>
      </c>
      <c r="D3035" s="3" t="s">
        <v>693</v>
      </c>
      <c r="E3035" s="6">
        <v>165937</v>
      </c>
      <c r="F3035" s="3" t="s">
        <v>3848</v>
      </c>
      <c r="G3035" s="8">
        <v>6000</v>
      </c>
      <c r="H3035" s="6">
        <v>142</v>
      </c>
      <c r="I3035" s="6">
        <v>163071</v>
      </c>
      <c r="J3035" s="13">
        <v>45230</v>
      </c>
      <c r="K3035" s="9">
        <v>6000</v>
      </c>
      <c r="L3035" s="4" t="s">
        <v>4628</v>
      </c>
      <c r="M3035" s="4" t="s">
        <v>4632</v>
      </c>
      <c r="N3035" s="4">
        <f>VLOOKUP(I3035,BaseModelo!$A$2:$E$5075,5)</f>
        <v>8</v>
      </c>
      <c r="P3035" s="15">
        <v>142.00000000000003</v>
      </c>
      <c r="Q3035" s="4">
        <f>VLOOKUP(I3035,BaseModelo!$A$2:$E$5075,3)</f>
        <v>132</v>
      </c>
      <c r="R3035" s="4">
        <f t="shared" si="940"/>
        <v>32283000</v>
      </c>
      <c r="S3035" s="16">
        <f t="shared" si="941"/>
        <v>1.8585633305454884E-4</v>
      </c>
      <c r="T3035" s="4">
        <f t="shared" si="952"/>
        <v>2.6391599293745936E-2</v>
      </c>
      <c r="U3035" s="4">
        <f t="shared" si="953"/>
        <v>2.6391599293745942E-2</v>
      </c>
      <c r="V3035" s="6">
        <f t="shared" si="942"/>
        <v>0</v>
      </c>
      <c r="W3035" s="16" t="str">
        <f t="shared" si="943"/>
        <v/>
      </c>
      <c r="X3035" s="4" t="str">
        <f t="shared" si="954"/>
        <v/>
      </c>
      <c r="Y3035" s="4" t="str">
        <f t="shared" si="944"/>
        <v/>
      </c>
      <c r="Z3035" s="4">
        <f t="shared" si="945"/>
        <v>5836000</v>
      </c>
      <c r="AA3035" s="16">
        <f t="shared" si="946"/>
        <v>1.028101439342015E-3</v>
      </c>
      <c r="AB3035" s="15">
        <f t="shared" si="955"/>
        <v>0.14599040438656613</v>
      </c>
      <c r="AC3035" s="15">
        <f t="shared" si="956"/>
        <v>0.14599040438656616</v>
      </c>
      <c r="AD3035" s="4">
        <v>165933</v>
      </c>
      <c r="AE3035" s="26">
        <v>1503.37</v>
      </c>
      <c r="AF3035" s="26">
        <v>1503.37</v>
      </c>
      <c r="AG3035" s="4">
        <f t="shared" si="957"/>
        <v>3421000</v>
      </c>
      <c r="AH3035" s="16">
        <f t="shared" si="947"/>
        <v>1.7538731365097924E-3</v>
      </c>
      <c r="AI3035" s="15">
        <f t="shared" si="948"/>
        <v>0.24904998538439052</v>
      </c>
      <c r="AJ3035" s="15">
        <f t="shared" si="949"/>
        <v>0.24904998538439058</v>
      </c>
      <c r="AK3035" s="4">
        <f t="shared" si="950"/>
        <v>16319000</v>
      </c>
      <c r="AL3035" s="27">
        <f t="shared" si="951"/>
        <v>3.6766958759727926E-4</v>
      </c>
      <c r="AM3035" s="15">
        <f t="shared" si="958"/>
        <v>5.2209081438813656E-2</v>
      </c>
      <c r="AN3035" s="15">
        <f t="shared" si="959"/>
        <v>9.7033884283642175E-6</v>
      </c>
    </row>
    <row r="3036" spans="1:40" x14ac:dyDescent="0.2">
      <c r="A3036" s="4" t="s">
        <v>4628</v>
      </c>
      <c r="B3036" s="3" t="s">
        <v>16</v>
      </c>
      <c r="C3036" s="6">
        <v>165933</v>
      </c>
      <c r="D3036" s="3" t="s">
        <v>693</v>
      </c>
      <c r="E3036" s="6">
        <v>165938</v>
      </c>
      <c r="F3036" s="3" t="s">
        <v>3849</v>
      </c>
      <c r="G3036" s="8">
        <v>6000</v>
      </c>
      <c r="H3036" s="6">
        <v>142</v>
      </c>
      <c r="I3036" s="6">
        <v>165047</v>
      </c>
      <c r="J3036" s="13">
        <v>45230</v>
      </c>
      <c r="K3036" s="9">
        <v>6000</v>
      </c>
      <c r="L3036" s="4" t="s">
        <v>4628</v>
      </c>
      <c r="M3036" s="4" t="s">
        <v>4632</v>
      </c>
      <c r="N3036" s="4">
        <f>VLOOKUP(I3036,BaseModelo!$A$2:$E$5075,5)</f>
        <v>7</v>
      </c>
      <c r="P3036" s="15">
        <v>142.00000000000003</v>
      </c>
      <c r="Q3036" s="4">
        <f>VLOOKUP(I3036,BaseModelo!$A$2:$E$5075,3)</f>
        <v>127</v>
      </c>
      <c r="R3036" s="4">
        <f t="shared" si="940"/>
        <v>32283000</v>
      </c>
      <c r="S3036" s="16">
        <f t="shared" si="941"/>
        <v>1.8585633305454884E-4</v>
      </c>
      <c r="T3036" s="4">
        <f t="shared" si="952"/>
        <v>2.6391599293745936E-2</v>
      </c>
      <c r="U3036" s="4">
        <f t="shared" si="953"/>
        <v>2.6391599293745942E-2</v>
      </c>
      <c r="V3036" s="6">
        <f t="shared" si="942"/>
        <v>0</v>
      </c>
      <c r="W3036" s="16" t="str">
        <f t="shared" si="943"/>
        <v/>
      </c>
      <c r="X3036" s="4" t="str">
        <f t="shared" si="954"/>
        <v/>
      </c>
      <c r="Y3036" s="4" t="str">
        <f t="shared" si="944"/>
        <v/>
      </c>
      <c r="Z3036" s="4">
        <f t="shared" si="945"/>
        <v>4022000</v>
      </c>
      <c r="AA3036" s="16">
        <f t="shared" si="946"/>
        <v>1.4917951268025858E-3</v>
      </c>
      <c r="AB3036" s="15">
        <f t="shared" si="955"/>
        <v>0.21183490800596719</v>
      </c>
      <c r="AC3036" s="15">
        <f t="shared" si="956"/>
        <v>0.21183490800596722</v>
      </c>
      <c r="AD3036" s="4">
        <v>165933</v>
      </c>
      <c r="AE3036" s="26">
        <v>1503.37</v>
      </c>
      <c r="AF3036" s="26">
        <v>1503.37</v>
      </c>
      <c r="AG3036" s="4">
        <f t="shared" si="957"/>
        <v>2184000</v>
      </c>
      <c r="AH3036" s="16">
        <f t="shared" si="947"/>
        <v>2.7472527472527475E-3</v>
      </c>
      <c r="AI3036" s="15">
        <f t="shared" si="948"/>
        <v>0.39010989010989017</v>
      </c>
      <c r="AJ3036" s="15">
        <f t="shared" si="949"/>
        <v>0.39010989010989022</v>
      </c>
      <c r="AK3036" s="4">
        <f t="shared" si="950"/>
        <v>16319000</v>
      </c>
      <c r="AL3036" s="27">
        <f t="shared" si="951"/>
        <v>3.6766958759727926E-4</v>
      </c>
      <c r="AM3036" s="15">
        <f t="shared" si="958"/>
        <v>5.2209081438813656E-2</v>
      </c>
      <c r="AN3036" s="15">
        <f t="shared" si="959"/>
        <v>9.7033884283642175E-6</v>
      </c>
    </row>
    <row r="3037" spans="1:40" x14ac:dyDescent="0.2">
      <c r="A3037" s="4" t="s">
        <v>4627</v>
      </c>
      <c r="B3037" s="2" t="s">
        <v>3</v>
      </c>
      <c r="C3037" s="5">
        <v>166042</v>
      </c>
      <c r="D3037" s="2" t="s">
        <v>694</v>
      </c>
      <c r="E3037" s="5">
        <v>166043</v>
      </c>
      <c r="F3037" s="2" t="s">
        <v>3850</v>
      </c>
      <c r="G3037" s="7">
        <v>8000</v>
      </c>
      <c r="H3037" s="5">
        <v>142</v>
      </c>
      <c r="I3037" s="6">
        <v>164944</v>
      </c>
      <c r="J3037" s="13">
        <v>45230</v>
      </c>
      <c r="K3037" s="9">
        <v>5768.8424490861435</v>
      </c>
      <c r="L3037" s="4" t="s">
        <v>4627</v>
      </c>
      <c r="M3037" s="4" t="s">
        <v>4632</v>
      </c>
      <c r="N3037" s="4">
        <f>VLOOKUP(I3037,BaseModelo!$A$2:$E$5075,5)</f>
        <v>2</v>
      </c>
      <c r="P3037" s="15">
        <v>142.00000000000003</v>
      </c>
      <c r="Q3037" s="4">
        <f>VLOOKUP(I3037,BaseModelo!$A$2:$E$5075,3)</f>
        <v>100</v>
      </c>
      <c r="R3037" s="4">
        <f t="shared" si="940"/>
        <v>32283000</v>
      </c>
      <c r="S3037" s="16">
        <f t="shared" si="941"/>
        <v>2.4780844407273179E-4</v>
      </c>
      <c r="T3037" s="4">
        <f t="shared" si="952"/>
        <v>3.5188799058327912E-2</v>
      </c>
      <c r="U3037" s="4">
        <f t="shared" si="953"/>
        <v>3.5188799058327919E-2</v>
      </c>
      <c r="V3037" s="6">
        <f t="shared" si="942"/>
        <v>0</v>
      </c>
      <c r="W3037" s="16" t="str">
        <f t="shared" si="943"/>
        <v/>
      </c>
      <c r="X3037" s="4" t="str">
        <f t="shared" si="954"/>
        <v/>
      </c>
      <c r="Y3037" s="4" t="str">
        <f t="shared" si="944"/>
        <v/>
      </c>
      <c r="Z3037" s="4">
        <f t="shared" si="945"/>
        <v>1578000</v>
      </c>
      <c r="AA3037" s="16">
        <f t="shared" si="946"/>
        <v>5.0697084917617234E-3</v>
      </c>
      <c r="AB3037" s="15">
        <f t="shared" si="955"/>
        <v>0.71989860583016474</v>
      </c>
      <c r="AC3037" s="15">
        <f t="shared" si="956"/>
        <v>0.71989860583016485</v>
      </c>
      <c r="AD3037" s="4">
        <v>166042</v>
      </c>
      <c r="AE3037" s="26">
        <v>2013.74</v>
      </c>
      <c r="AF3037" s="26">
        <v>1816.3232671593448</v>
      </c>
      <c r="AG3037" s="4">
        <f t="shared" si="957"/>
        <v>681000</v>
      </c>
      <c r="AH3037" s="16">
        <f t="shared" si="947"/>
        <v>1.1747430249632892E-2</v>
      </c>
      <c r="AI3037" s="15">
        <f t="shared" si="948"/>
        <v>1.6681350954478706</v>
      </c>
      <c r="AJ3037" s="15">
        <f t="shared" si="949"/>
        <v>1.6681350954478711</v>
      </c>
      <c r="AK3037" s="4">
        <f t="shared" si="950"/>
        <v>15073000</v>
      </c>
      <c r="AL3037" s="27">
        <f t="shared" si="951"/>
        <v>5.3075034830491602E-4</v>
      </c>
      <c r="AM3037" s="15">
        <f t="shared" si="958"/>
        <v>7.5366549459298077E-2</v>
      </c>
      <c r="AN3037" s="15">
        <f t="shared" si="959"/>
        <v>1.8676467356639244E-5</v>
      </c>
    </row>
    <row r="3038" spans="1:40" x14ac:dyDescent="0.2">
      <c r="A3038" s="4" t="s">
        <v>4627</v>
      </c>
      <c r="B3038" s="3" t="s">
        <v>3</v>
      </c>
      <c r="C3038" s="6">
        <v>166042</v>
      </c>
      <c r="D3038" s="3" t="s">
        <v>694</v>
      </c>
      <c r="E3038" s="6">
        <v>166044</v>
      </c>
      <c r="F3038" s="3" t="s">
        <v>3851</v>
      </c>
      <c r="G3038" s="8">
        <v>6000</v>
      </c>
      <c r="H3038" s="6">
        <v>142</v>
      </c>
      <c r="I3038" s="6">
        <v>164945</v>
      </c>
      <c r="J3038" s="13">
        <v>45230</v>
      </c>
      <c r="K3038" s="9">
        <v>4326.6318368146076</v>
      </c>
      <c r="L3038" s="4" t="s">
        <v>4627</v>
      </c>
      <c r="M3038" s="4" t="s">
        <v>4632</v>
      </c>
      <c r="N3038" s="4">
        <f>VLOOKUP(I3038,BaseModelo!$A$2:$E$5075,5)</f>
        <v>5</v>
      </c>
      <c r="P3038" s="15">
        <v>142.00000000000003</v>
      </c>
      <c r="Q3038" s="4">
        <f>VLOOKUP(I3038,BaseModelo!$A$2:$E$5075,3)</f>
        <v>110</v>
      </c>
      <c r="R3038" s="4">
        <f t="shared" si="940"/>
        <v>32283000</v>
      </c>
      <c r="S3038" s="16">
        <f t="shared" si="941"/>
        <v>1.8585633305454884E-4</v>
      </c>
      <c r="T3038" s="4">
        <f t="shared" si="952"/>
        <v>2.6391599293745936E-2</v>
      </c>
      <c r="U3038" s="4">
        <f t="shared" si="953"/>
        <v>2.6391599293745942E-2</v>
      </c>
      <c r="V3038" s="6">
        <f t="shared" si="942"/>
        <v>0</v>
      </c>
      <c r="W3038" s="16" t="str">
        <f t="shared" si="943"/>
        <v/>
      </c>
      <c r="X3038" s="4" t="str">
        <f t="shared" si="954"/>
        <v/>
      </c>
      <c r="Y3038" s="4" t="str">
        <f t="shared" si="944"/>
        <v/>
      </c>
      <c r="Z3038" s="4">
        <f t="shared" si="945"/>
        <v>4058000</v>
      </c>
      <c r="AA3038" s="16">
        <f t="shared" si="946"/>
        <v>1.4785608674223755E-3</v>
      </c>
      <c r="AB3038" s="15">
        <f t="shared" si="955"/>
        <v>0.20995564317397733</v>
      </c>
      <c r="AC3038" s="15">
        <f t="shared" si="956"/>
        <v>0.20995564317397736</v>
      </c>
      <c r="AD3038" s="4">
        <v>166042</v>
      </c>
      <c r="AE3038" s="26">
        <v>1503.37</v>
      </c>
      <c r="AF3038" s="26">
        <v>1355.9873221713549</v>
      </c>
      <c r="AG3038" s="4">
        <f t="shared" si="957"/>
        <v>1768000</v>
      </c>
      <c r="AH3038" s="16">
        <f t="shared" si="947"/>
        <v>3.3936651583710408E-3</v>
      </c>
      <c r="AI3038" s="15">
        <f t="shared" si="948"/>
        <v>0.48190045248868779</v>
      </c>
      <c r="AJ3038" s="15">
        <f t="shared" si="949"/>
        <v>0.4819004524886879</v>
      </c>
      <c r="AK3038" s="4">
        <f t="shared" si="950"/>
        <v>15073000</v>
      </c>
      <c r="AL3038" s="27">
        <f t="shared" si="951"/>
        <v>3.9806276122868704E-4</v>
      </c>
      <c r="AM3038" s="15">
        <f t="shared" si="958"/>
        <v>5.6524912094473558E-2</v>
      </c>
      <c r="AN3038" s="15">
        <f t="shared" si="959"/>
        <v>1.0505512888109577E-5</v>
      </c>
    </row>
    <row r="3039" spans="1:40" x14ac:dyDescent="0.2">
      <c r="A3039" s="4" t="s">
        <v>4627</v>
      </c>
      <c r="B3039" s="3" t="s">
        <v>3</v>
      </c>
      <c r="C3039" s="6">
        <v>166042</v>
      </c>
      <c r="D3039" s="3" t="s">
        <v>694</v>
      </c>
      <c r="E3039" s="6">
        <v>166045</v>
      </c>
      <c r="F3039" s="3" t="s">
        <v>3852</v>
      </c>
      <c r="G3039" s="8">
        <v>8000</v>
      </c>
      <c r="H3039" s="6">
        <v>142</v>
      </c>
      <c r="I3039" s="6">
        <v>164943</v>
      </c>
      <c r="J3039" s="13">
        <v>45230</v>
      </c>
      <c r="K3039" s="9">
        <v>5768.8424490861435</v>
      </c>
      <c r="L3039" s="4" t="s">
        <v>4627</v>
      </c>
      <c r="M3039" s="4" t="s">
        <v>4632</v>
      </c>
      <c r="N3039" s="4">
        <f>VLOOKUP(I3039,BaseModelo!$A$2:$E$5075,5)</f>
        <v>8</v>
      </c>
      <c r="P3039" s="15">
        <v>142.00000000000003</v>
      </c>
      <c r="Q3039" s="4">
        <f>VLOOKUP(I3039,BaseModelo!$A$2:$E$5075,3)</f>
        <v>132</v>
      </c>
      <c r="R3039" s="4">
        <f t="shared" si="940"/>
        <v>32283000</v>
      </c>
      <c r="S3039" s="16">
        <f t="shared" si="941"/>
        <v>2.4780844407273179E-4</v>
      </c>
      <c r="T3039" s="4">
        <f t="shared" si="952"/>
        <v>3.5188799058327912E-2</v>
      </c>
      <c r="U3039" s="4">
        <f t="shared" si="953"/>
        <v>3.5188799058327919E-2</v>
      </c>
      <c r="V3039" s="6">
        <f t="shared" si="942"/>
        <v>0</v>
      </c>
      <c r="W3039" s="16" t="str">
        <f t="shared" si="943"/>
        <v/>
      </c>
      <c r="X3039" s="4" t="str">
        <f t="shared" si="954"/>
        <v/>
      </c>
      <c r="Y3039" s="4" t="str">
        <f t="shared" si="944"/>
        <v/>
      </c>
      <c r="Z3039" s="4">
        <f t="shared" si="945"/>
        <v>5836000</v>
      </c>
      <c r="AA3039" s="16">
        <f t="shared" si="946"/>
        <v>1.3708019191226869E-3</v>
      </c>
      <c r="AB3039" s="15">
        <f t="shared" si="955"/>
        <v>0.19465387251542154</v>
      </c>
      <c r="AC3039" s="15">
        <f t="shared" si="956"/>
        <v>0.19465387251542157</v>
      </c>
      <c r="AD3039" s="4">
        <v>166042</v>
      </c>
      <c r="AE3039" s="26">
        <v>2013.74</v>
      </c>
      <c r="AF3039" s="26">
        <v>1816.3232671593448</v>
      </c>
      <c r="AG3039" s="4">
        <f t="shared" si="957"/>
        <v>2254000</v>
      </c>
      <c r="AH3039" s="16">
        <f t="shared" si="947"/>
        <v>3.5492457852706301E-3</v>
      </c>
      <c r="AI3039" s="15">
        <f t="shared" si="948"/>
        <v>0.50399290150842946</v>
      </c>
      <c r="AJ3039" s="15">
        <f t="shared" si="949"/>
        <v>0.50399290150842957</v>
      </c>
      <c r="AK3039" s="4">
        <f t="shared" si="950"/>
        <v>15073000</v>
      </c>
      <c r="AL3039" s="27">
        <f t="shared" si="951"/>
        <v>5.3075034830491602E-4</v>
      </c>
      <c r="AM3039" s="15">
        <f t="shared" si="958"/>
        <v>7.5366549459298077E-2</v>
      </c>
      <c r="AN3039" s="15">
        <f t="shared" si="959"/>
        <v>1.8676467356639244E-5</v>
      </c>
    </row>
    <row r="3040" spans="1:40" x14ac:dyDescent="0.2">
      <c r="A3040" s="4" t="s">
        <v>4627</v>
      </c>
      <c r="B3040" s="3" t="s">
        <v>3</v>
      </c>
      <c r="C3040" s="6">
        <v>166042</v>
      </c>
      <c r="D3040" s="3" t="s">
        <v>694</v>
      </c>
      <c r="E3040" s="6">
        <v>166046</v>
      </c>
      <c r="F3040" s="3" t="s">
        <v>3853</v>
      </c>
      <c r="G3040" s="8">
        <v>8000</v>
      </c>
      <c r="H3040" s="6">
        <v>142</v>
      </c>
      <c r="I3040" s="6">
        <v>165164</v>
      </c>
      <c r="J3040" s="13">
        <v>45230</v>
      </c>
      <c r="K3040" s="9">
        <v>5768.8424490861435</v>
      </c>
      <c r="L3040" s="4" t="s">
        <v>4627</v>
      </c>
      <c r="M3040" s="4" t="s">
        <v>4632</v>
      </c>
      <c r="N3040" s="4">
        <f>VLOOKUP(I3040,BaseModelo!$A$2:$E$5075,5)</f>
        <v>2</v>
      </c>
      <c r="P3040" s="15">
        <v>142.00000000000003</v>
      </c>
      <c r="Q3040" s="4">
        <f>VLOOKUP(I3040,BaseModelo!$A$2:$E$5075,3)</f>
        <v>100</v>
      </c>
      <c r="R3040" s="4">
        <f t="shared" si="940"/>
        <v>32283000</v>
      </c>
      <c r="S3040" s="16">
        <f t="shared" si="941"/>
        <v>2.4780844407273179E-4</v>
      </c>
      <c r="T3040" s="4">
        <f t="shared" si="952"/>
        <v>3.5188799058327912E-2</v>
      </c>
      <c r="U3040" s="4">
        <f t="shared" si="953"/>
        <v>3.5188799058327919E-2</v>
      </c>
      <c r="V3040" s="6">
        <f t="shared" si="942"/>
        <v>0</v>
      </c>
      <c r="W3040" s="16" t="str">
        <f t="shared" si="943"/>
        <v/>
      </c>
      <c r="X3040" s="4" t="str">
        <f t="shared" si="954"/>
        <v/>
      </c>
      <c r="Y3040" s="4" t="str">
        <f t="shared" si="944"/>
        <v/>
      </c>
      <c r="Z3040" s="4">
        <f t="shared" si="945"/>
        <v>1578000</v>
      </c>
      <c r="AA3040" s="16">
        <f t="shared" si="946"/>
        <v>5.0697084917617234E-3</v>
      </c>
      <c r="AB3040" s="15">
        <f t="shared" si="955"/>
        <v>0.71989860583016474</v>
      </c>
      <c r="AC3040" s="15">
        <f t="shared" si="956"/>
        <v>0.71989860583016485</v>
      </c>
      <c r="AD3040" s="4">
        <v>166042</v>
      </c>
      <c r="AE3040" s="26">
        <v>2013.74</v>
      </c>
      <c r="AF3040" s="26">
        <v>1816.3232671593448</v>
      </c>
      <c r="AG3040" s="4">
        <f t="shared" si="957"/>
        <v>681000</v>
      </c>
      <c r="AH3040" s="16">
        <f t="shared" si="947"/>
        <v>1.1747430249632892E-2</v>
      </c>
      <c r="AI3040" s="15">
        <f t="shared" si="948"/>
        <v>1.6681350954478706</v>
      </c>
      <c r="AJ3040" s="15">
        <f t="shared" si="949"/>
        <v>1.6681350954478711</v>
      </c>
      <c r="AK3040" s="4">
        <f t="shared" si="950"/>
        <v>15073000</v>
      </c>
      <c r="AL3040" s="27">
        <f t="shared" si="951"/>
        <v>5.3075034830491602E-4</v>
      </c>
      <c r="AM3040" s="15">
        <f t="shared" si="958"/>
        <v>7.5366549459298077E-2</v>
      </c>
      <c r="AN3040" s="15">
        <f t="shared" si="959"/>
        <v>1.8676467356639244E-5</v>
      </c>
    </row>
    <row r="3041" spans="1:40" x14ac:dyDescent="0.2">
      <c r="A3041" s="4" t="s">
        <v>4627</v>
      </c>
      <c r="B3041" s="3" t="s">
        <v>3</v>
      </c>
      <c r="C3041" s="6">
        <v>166042</v>
      </c>
      <c r="D3041" s="3" t="s">
        <v>694</v>
      </c>
      <c r="E3041" s="6">
        <v>166047</v>
      </c>
      <c r="F3041" s="3" t="s">
        <v>3854</v>
      </c>
      <c r="G3041" s="8">
        <v>8000</v>
      </c>
      <c r="H3041" s="6">
        <v>142</v>
      </c>
      <c r="I3041" s="6">
        <v>165422</v>
      </c>
      <c r="J3041" s="13">
        <v>45230</v>
      </c>
      <c r="K3041" s="9">
        <v>5768.8424490861435</v>
      </c>
      <c r="L3041" s="4" t="s">
        <v>4627</v>
      </c>
      <c r="M3041" s="4" t="s">
        <v>4632</v>
      </c>
      <c r="N3041" s="4">
        <f>VLOOKUP(I3041,BaseModelo!$A$2:$E$5075,5)</f>
        <v>1</v>
      </c>
      <c r="P3041" s="15">
        <v>142.00000000000003</v>
      </c>
      <c r="Q3041" s="4">
        <f>VLOOKUP(I3041,BaseModelo!$A$2:$E$5075,3)</f>
        <v>90</v>
      </c>
      <c r="R3041" s="4">
        <f t="shared" si="940"/>
        <v>32283000</v>
      </c>
      <c r="S3041" s="16">
        <f t="shared" si="941"/>
        <v>2.4780844407273179E-4</v>
      </c>
      <c r="T3041" s="4">
        <f t="shared" si="952"/>
        <v>3.5188799058327912E-2</v>
      </c>
      <c r="U3041" s="4">
        <f t="shared" si="953"/>
        <v>3.5188799058327919E-2</v>
      </c>
      <c r="V3041" s="6">
        <f t="shared" si="942"/>
        <v>0</v>
      </c>
      <c r="W3041" s="16" t="str">
        <f t="shared" si="943"/>
        <v/>
      </c>
      <c r="X3041" s="4" t="str">
        <f t="shared" si="954"/>
        <v/>
      </c>
      <c r="Y3041" s="4" t="str">
        <f t="shared" si="944"/>
        <v/>
      </c>
      <c r="Z3041" s="4">
        <f t="shared" si="945"/>
        <v>771000</v>
      </c>
      <c r="AA3041" s="16">
        <f t="shared" si="946"/>
        <v>1.0376134889753566E-2</v>
      </c>
      <c r="AB3041" s="15">
        <f t="shared" si="955"/>
        <v>1.4734111543450064</v>
      </c>
      <c r="AC3041" s="15">
        <f t="shared" si="956"/>
        <v>1.4734111543450068</v>
      </c>
      <c r="AD3041" s="4">
        <v>166042</v>
      </c>
      <c r="AE3041" s="26">
        <v>2013.74</v>
      </c>
      <c r="AF3041" s="26">
        <v>1816.3232671593448</v>
      </c>
      <c r="AG3041" s="4">
        <f t="shared" si="957"/>
        <v>681000</v>
      </c>
      <c r="AH3041" s="16">
        <f t="shared" si="947"/>
        <v>1.1747430249632892E-2</v>
      </c>
      <c r="AI3041" s="15">
        <f t="shared" si="948"/>
        <v>1.6681350954478706</v>
      </c>
      <c r="AJ3041" s="15">
        <f t="shared" si="949"/>
        <v>1.6681350954478711</v>
      </c>
      <c r="AK3041" s="4">
        <f t="shared" si="950"/>
        <v>15073000</v>
      </c>
      <c r="AL3041" s="27">
        <f t="shared" si="951"/>
        <v>5.3075034830491602E-4</v>
      </c>
      <c r="AM3041" s="15">
        <f t="shared" si="958"/>
        <v>7.5366549459298077E-2</v>
      </c>
      <c r="AN3041" s="15">
        <f t="shared" si="959"/>
        <v>1.8676467356639244E-5</v>
      </c>
    </row>
    <row r="3042" spans="1:40" x14ac:dyDescent="0.2">
      <c r="A3042" s="4" t="s">
        <v>4627</v>
      </c>
      <c r="B3042" s="2" t="s">
        <v>8</v>
      </c>
      <c r="C3042" s="5">
        <v>166181</v>
      </c>
      <c r="D3042" s="2" t="s">
        <v>695</v>
      </c>
      <c r="E3042" s="5">
        <v>166182</v>
      </c>
      <c r="F3042" s="2" t="s">
        <v>3855</v>
      </c>
      <c r="G3042" s="7">
        <v>5000</v>
      </c>
      <c r="H3042" s="5">
        <v>147</v>
      </c>
      <c r="I3042" s="6">
        <v>164317</v>
      </c>
      <c r="J3042" s="13">
        <v>45230</v>
      </c>
      <c r="K3042" s="9">
        <v>5000</v>
      </c>
      <c r="L3042" s="4" t="s">
        <v>4627</v>
      </c>
      <c r="M3042" s="4" t="s">
        <v>4632</v>
      </c>
      <c r="N3042" s="4">
        <f>VLOOKUP(I3042,BaseModelo!$A$2:$E$5075,5)</f>
        <v>10</v>
      </c>
      <c r="P3042" s="15">
        <v>147</v>
      </c>
      <c r="Q3042" s="4">
        <f>VLOOKUP(I3042,BaseModelo!$A$2:$E$5075,3)</f>
        <v>0</v>
      </c>
      <c r="R3042" s="4">
        <f t="shared" si="940"/>
        <v>32283000</v>
      </c>
      <c r="S3042" s="16">
        <f t="shared" si="941"/>
        <v>1.5488027754545735E-4</v>
      </c>
      <c r="T3042" s="4">
        <f t="shared" si="952"/>
        <v>2.2767400799182231E-2</v>
      </c>
      <c r="U3042" s="4">
        <f t="shared" si="953"/>
        <v>2.2767400799182231E-2</v>
      </c>
      <c r="V3042" s="6">
        <f t="shared" si="942"/>
        <v>0</v>
      </c>
      <c r="W3042" s="16" t="str">
        <f t="shared" si="943"/>
        <v/>
      </c>
      <c r="X3042" s="4" t="str">
        <f t="shared" si="954"/>
        <v/>
      </c>
      <c r="Y3042" s="4" t="str">
        <f t="shared" si="944"/>
        <v/>
      </c>
      <c r="Z3042" s="4">
        <f t="shared" si="945"/>
        <v>4121000</v>
      </c>
      <c r="AA3042" s="16">
        <f t="shared" si="946"/>
        <v>1.2132977432661976E-3</v>
      </c>
      <c r="AB3042" s="15">
        <f t="shared" si="955"/>
        <v>0.17835476826013105</v>
      </c>
      <c r="AC3042" s="15">
        <f t="shared" si="956"/>
        <v>0.17835476826013105</v>
      </c>
      <c r="AD3042" s="4">
        <v>166181</v>
      </c>
      <c r="AE3042" s="26">
        <v>1303.3399999999999</v>
      </c>
      <c r="AF3042" s="26">
        <v>1303.3399999999999</v>
      </c>
      <c r="AG3042" s="4">
        <f t="shared" si="957"/>
        <v>2105000</v>
      </c>
      <c r="AH3042" s="16">
        <f t="shared" si="947"/>
        <v>2.3752969121140144E-3</v>
      </c>
      <c r="AI3042" s="15">
        <f t="shared" si="948"/>
        <v>0.34916864608076009</v>
      </c>
      <c r="AJ3042" s="15">
        <f t="shared" si="949"/>
        <v>0.34916864608076009</v>
      </c>
      <c r="AK3042" s="4">
        <f t="shared" si="950"/>
        <v>15073000</v>
      </c>
      <c r="AL3042" s="27">
        <f t="shared" si="951"/>
        <v>3.3171896769057253E-4</v>
      </c>
      <c r="AM3042" s="15">
        <f t="shared" si="958"/>
        <v>4.8762688250514163E-2</v>
      </c>
      <c r="AN3042" s="15">
        <f t="shared" si="959"/>
        <v>7.5523786901022457E-6</v>
      </c>
    </row>
    <row r="3043" spans="1:40" x14ac:dyDescent="0.2">
      <c r="A3043" s="4" t="s">
        <v>4627</v>
      </c>
      <c r="B3043" s="3" t="s">
        <v>8</v>
      </c>
      <c r="C3043" s="6">
        <v>166181</v>
      </c>
      <c r="D3043" s="3" t="s">
        <v>695</v>
      </c>
      <c r="E3043" s="6">
        <v>166183</v>
      </c>
      <c r="F3043" s="3" t="s">
        <v>3856</v>
      </c>
      <c r="G3043" s="8">
        <v>5000</v>
      </c>
      <c r="H3043" s="6">
        <v>147</v>
      </c>
      <c r="I3043" s="6">
        <v>164980</v>
      </c>
      <c r="J3043" s="13">
        <v>45230</v>
      </c>
      <c r="K3043" s="9">
        <v>5000</v>
      </c>
      <c r="L3043" s="4" t="s">
        <v>4627</v>
      </c>
      <c r="M3043" s="4" t="s">
        <v>4632</v>
      </c>
      <c r="N3043" s="4">
        <f>VLOOKUP(I3043,BaseModelo!$A$2:$E$5075,5)</f>
        <v>10</v>
      </c>
      <c r="P3043" s="15">
        <v>147</v>
      </c>
      <c r="Q3043" s="4">
        <f>VLOOKUP(I3043,BaseModelo!$A$2:$E$5075,3)</f>
        <v>0</v>
      </c>
      <c r="R3043" s="4">
        <f t="shared" si="940"/>
        <v>32283000</v>
      </c>
      <c r="S3043" s="16">
        <f t="shared" si="941"/>
        <v>1.5488027754545735E-4</v>
      </c>
      <c r="T3043" s="4">
        <f t="shared" si="952"/>
        <v>2.2767400799182231E-2</v>
      </c>
      <c r="U3043" s="4">
        <f t="shared" si="953"/>
        <v>2.2767400799182231E-2</v>
      </c>
      <c r="V3043" s="6">
        <f t="shared" si="942"/>
        <v>0</v>
      </c>
      <c r="W3043" s="16" t="str">
        <f t="shared" si="943"/>
        <v/>
      </c>
      <c r="X3043" s="4" t="str">
        <f t="shared" si="954"/>
        <v/>
      </c>
      <c r="Y3043" s="4" t="str">
        <f t="shared" si="944"/>
        <v/>
      </c>
      <c r="Z3043" s="4">
        <f t="shared" si="945"/>
        <v>4121000</v>
      </c>
      <c r="AA3043" s="16">
        <f t="shared" si="946"/>
        <v>1.2132977432661976E-3</v>
      </c>
      <c r="AB3043" s="15">
        <f t="shared" si="955"/>
        <v>0.17835476826013105</v>
      </c>
      <c r="AC3043" s="15">
        <f t="shared" si="956"/>
        <v>0.17835476826013105</v>
      </c>
      <c r="AD3043" s="4">
        <v>166181</v>
      </c>
      <c r="AE3043" s="26">
        <v>1303.3399999999999</v>
      </c>
      <c r="AF3043" s="26">
        <v>1303.3399999999999</v>
      </c>
      <c r="AG3043" s="4">
        <f t="shared" si="957"/>
        <v>2105000</v>
      </c>
      <c r="AH3043" s="16">
        <f t="shared" si="947"/>
        <v>2.3752969121140144E-3</v>
      </c>
      <c r="AI3043" s="15">
        <f t="shared" si="948"/>
        <v>0.34916864608076009</v>
      </c>
      <c r="AJ3043" s="15">
        <f t="shared" si="949"/>
        <v>0.34916864608076009</v>
      </c>
      <c r="AK3043" s="4">
        <f t="shared" si="950"/>
        <v>15073000</v>
      </c>
      <c r="AL3043" s="27">
        <f t="shared" si="951"/>
        <v>3.3171896769057253E-4</v>
      </c>
      <c r="AM3043" s="15">
        <f t="shared" si="958"/>
        <v>4.8762688250514163E-2</v>
      </c>
      <c r="AN3043" s="15">
        <f t="shared" si="959"/>
        <v>7.5523786901022457E-6</v>
      </c>
    </row>
    <row r="3044" spans="1:40" x14ac:dyDescent="0.2">
      <c r="A3044" s="4" t="s">
        <v>4627</v>
      </c>
      <c r="B3044" s="3" t="s">
        <v>8</v>
      </c>
      <c r="C3044" s="6">
        <v>166181</v>
      </c>
      <c r="D3044" s="3" t="s">
        <v>695</v>
      </c>
      <c r="E3044" s="6">
        <v>166184</v>
      </c>
      <c r="F3044" s="3" t="s">
        <v>3857</v>
      </c>
      <c r="G3044" s="8">
        <v>5000</v>
      </c>
      <c r="H3044" s="6">
        <v>147</v>
      </c>
      <c r="I3044" s="6">
        <v>163826</v>
      </c>
      <c r="J3044" s="13">
        <v>45230</v>
      </c>
      <c r="K3044" s="9">
        <v>5000</v>
      </c>
      <c r="L3044" s="4" t="s">
        <v>4627</v>
      </c>
      <c r="M3044" s="4" t="s">
        <v>4632</v>
      </c>
      <c r="N3044" s="4">
        <f>VLOOKUP(I3044,BaseModelo!$A$2:$E$5075,5)</f>
        <v>9</v>
      </c>
      <c r="P3044" s="15">
        <v>147</v>
      </c>
      <c r="Q3044" s="4">
        <f>VLOOKUP(I3044,BaseModelo!$A$2:$E$5075,3)</f>
        <v>147</v>
      </c>
      <c r="R3044" s="4">
        <f t="shared" si="940"/>
        <v>32283000</v>
      </c>
      <c r="S3044" s="16">
        <f t="shared" si="941"/>
        <v>1.5488027754545735E-4</v>
      </c>
      <c r="T3044" s="4">
        <f t="shared" si="952"/>
        <v>2.2767400799182231E-2</v>
      </c>
      <c r="U3044" s="4">
        <f t="shared" si="953"/>
        <v>2.2767400799182231E-2</v>
      </c>
      <c r="V3044" s="6">
        <f t="shared" si="942"/>
        <v>0</v>
      </c>
      <c r="W3044" s="16" t="str">
        <f t="shared" si="943"/>
        <v/>
      </c>
      <c r="X3044" s="4" t="str">
        <f t="shared" si="954"/>
        <v/>
      </c>
      <c r="Y3044" s="4" t="str">
        <f t="shared" si="944"/>
        <v/>
      </c>
      <c r="Z3044" s="4">
        <f t="shared" si="945"/>
        <v>5305000</v>
      </c>
      <c r="AA3044" s="16">
        <f t="shared" si="946"/>
        <v>9.42507068803016E-4</v>
      </c>
      <c r="AB3044" s="15">
        <f t="shared" si="955"/>
        <v>0.13854853911404336</v>
      </c>
      <c r="AC3044" s="15">
        <f t="shared" si="956"/>
        <v>0.13854853911404336</v>
      </c>
      <c r="AD3044" s="4">
        <v>166181</v>
      </c>
      <c r="AE3044" s="26">
        <v>1303.3399999999999</v>
      </c>
      <c r="AF3044" s="26">
        <v>1303.3399999999999</v>
      </c>
      <c r="AG3044" s="4">
        <f t="shared" si="957"/>
        <v>2114000</v>
      </c>
      <c r="AH3044" s="16">
        <f t="shared" si="947"/>
        <v>2.3651844843897824E-3</v>
      </c>
      <c r="AI3044" s="15">
        <f t="shared" si="948"/>
        <v>0.34768211920529801</v>
      </c>
      <c r="AJ3044" s="15">
        <f t="shared" si="949"/>
        <v>0.34768211920529801</v>
      </c>
      <c r="AK3044" s="4">
        <f t="shared" si="950"/>
        <v>15073000</v>
      </c>
      <c r="AL3044" s="27">
        <f t="shared" si="951"/>
        <v>3.3171896769057253E-4</v>
      </c>
      <c r="AM3044" s="15">
        <f t="shared" si="958"/>
        <v>4.8762688250514163E-2</v>
      </c>
      <c r="AN3044" s="15">
        <f t="shared" si="959"/>
        <v>7.5523786901022457E-6</v>
      </c>
    </row>
    <row r="3045" spans="1:40" x14ac:dyDescent="0.2">
      <c r="A3045" s="4" t="s">
        <v>4627</v>
      </c>
      <c r="B3045" s="3" t="s">
        <v>8</v>
      </c>
      <c r="C3045" s="6">
        <v>166181</v>
      </c>
      <c r="D3045" s="3" t="s">
        <v>695</v>
      </c>
      <c r="E3045" s="6">
        <v>166185</v>
      </c>
      <c r="F3045" s="3" t="s">
        <v>3858</v>
      </c>
      <c r="G3045" s="8">
        <v>5000</v>
      </c>
      <c r="H3045" s="6">
        <v>147</v>
      </c>
      <c r="I3045" s="6">
        <v>163825</v>
      </c>
      <c r="J3045" s="13">
        <v>45230</v>
      </c>
      <c r="K3045" s="9">
        <v>5000</v>
      </c>
      <c r="L3045" s="4" t="s">
        <v>4627</v>
      </c>
      <c r="M3045" s="4" t="s">
        <v>4632</v>
      </c>
      <c r="N3045" s="4">
        <f>VLOOKUP(I3045,BaseModelo!$A$2:$E$5075,5)</f>
        <v>5</v>
      </c>
      <c r="P3045" s="15">
        <v>147</v>
      </c>
      <c r="Q3045" s="4">
        <f>VLOOKUP(I3045,BaseModelo!$A$2:$E$5075,3)</f>
        <v>110</v>
      </c>
      <c r="R3045" s="4">
        <f t="shared" si="940"/>
        <v>32283000</v>
      </c>
      <c r="S3045" s="16">
        <f t="shared" si="941"/>
        <v>1.5488027754545735E-4</v>
      </c>
      <c r="T3045" s="4">
        <f t="shared" si="952"/>
        <v>2.2767400799182231E-2</v>
      </c>
      <c r="U3045" s="4">
        <f t="shared" si="953"/>
        <v>2.2767400799182231E-2</v>
      </c>
      <c r="V3045" s="6">
        <f t="shared" si="942"/>
        <v>0</v>
      </c>
      <c r="W3045" s="16" t="str">
        <f t="shared" si="943"/>
        <v/>
      </c>
      <c r="X3045" s="4" t="str">
        <f t="shared" si="954"/>
        <v/>
      </c>
      <c r="Y3045" s="4" t="str">
        <f t="shared" si="944"/>
        <v/>
      </c>
      <c r="Z3045" s="4">
        <f t="shared" si="945"/>
        <v>4058000</v>
      </c>
      <c r="AA3045" s="16">
        <f t="shared" si="946"/>
        <v>1.2321340561853129E-3</v>
      </c>
      <c r="AB3045" s="15">
        <f t="shared" si="955"/>
        <v>0.18112370625924099</v>
      </c>
      <c r="AC3045" s="15">
        <f t="shared" si="956"/>
        <v>0.18112370625924099</v>
      </c>
      <c r="AD3045" s="4">
        <v>166181</v>
      </c>
      <c r="AE3045" s="26">
        <v>1303.3399999999999</v>
      </c>
      <c r="AF3045" s="26">
        <v>1303.3399999999999</v>
      </c>
      <c r="AG3045" s="4">
        <f t="shared" si="957"/>
        <v>1768000</v>
      </c>
      <c r="AH3045" s="16">
        <f t="shared" si="947"/>
        <v>2.8280542986425339E-3</v>
      </c>
      <c r="AI3045" s="15">
        <f t="shared" si="948"/>
        <v>0.41572398190045246</v>
      </c>
      <c r="AJ3045" s="15">
        <f t="shared" si="949"/>
        <v>0.41572398190045246</v>
      </c>
      <c r="AK3045" s="4">
        <f t="shared" si="950"/>
        <v>15073000</v>
      </c>
      <c r="AL3045" s="27">
        <f t="shared" si="951"/>
        <v>3.3171896769057253E-4</v>
      </c>
      <c r="AM3045" s="15">
        <f t="shared" si="958"/>
        <v>4.8762688250514163E-2</v>
      </c>
      <c r="AN3045" s="15">
        <f t="shared" si="959"/>
        <v>7.5523786901022457E-6</v>
      </c>
    </row>
    <row r="3046" spans="1:40" x14ac:dyDescent="0.2">
      <c r="A3046" s="4" t="s">
        <v>4627</v>
      </c>
      <c r="B3046" s="3" t="s">
        <v>8</v>
      </c>
      <c r="C3046" s="6">
        <v>166181</v>
      </c>
      <c r="D3046" s="3" t="s">
        <v>695</v>
      </c>
      <c r="E3046" s="6">
        <v>166186</v>
      </c>
      <c r="F3046" s="3" t="s">
        <v>3859</v>
      </c>
      <c r="G3046" s="8">
        <v>5000</v>
      </c>
      <c r="H3046" s="6">
        <v>147</v>
      </c>
      <c r="I3046" s="6">
        <v>165665</v>
      </c>
      <c r="J3046" s="13">
        <v>45230</v>
      </c>
      <c r="K3046" s="9">
        <v>5000</v>
      </c>
      <c r="L3046" s="4" t="s">
        <v>4627</v>
      </c>
      <c r="M3046" s="4" t="s">
        <v>4632</v>
      </c>
      <c r="N3046" s="4">
        <f>VLOOKUP(I3046,BaseModelo!$A$2:$E$5075,5)</f>
        <v>7</v>
      </c>
      <c r="P3046" s="15">
        <v>147</v>
      </c>
      <c r="Q3046" s="4">
        <f>VLOOKUP(I3046,BaseModelo!$A$2:$E$5075,3)</f>
        <v>127</v>
      </c>
      <c r="R3046" s="4">
        <f t="shared" si="940"/>
        <v>32283000</v>
      </c>
      <c r="S3046" s="16">
        <f t="shared" si="941"/>
        <v>1.5488027754545735E-4</v>
      </c>
      <c r="T3046" s="4">
        <f t="shared" si="952"/>
        <v>2.2767400799182231E-2</v>
      </c>
      <c r="U3046" s="4">
        <f t="shared" si="953"/>
        <v>2.2767400799182231E-2</v>
      </c>
      <c r="V3046" s="6">
        <f t="shared" si="942"/>
        <v>0</v>
      </c>
      <c r="W3046" s="16" t="str">
        <f t="shared" si="943"/>
        <v/>
      </c>
      <c r="X3046" s="4" t="str">
        <f t="shared" si="954"/>
        <v/>
      </c>
      <c r="Y3046" s="4" t="str">
        <f t="shared" si="944"/>
        <v/>
      </c>
      <c r="Z3046" s="4">
        <f t="shared" si="945"/>
        <v>4022000</v>
      </c>
      <c r="AA3046" s="16">
        <f t="shared" si="946"/>
        <v>1.2431626056688214E-3</v>
      </c>
      <c r="AB3046" s="15">
        <f t="shared" si="955"/>
        <v>0.18274490303331675</v>
      </c>
      <c r="AC3046" s="15">
        <f t="shared" si="956"/>
        <v>0.18274490303331675</v>
      </c>
      <c r="AD3046" s="4">
        <v>166181</v>
      </c>
      <c r="AE3046" s="26">
        <v>1303.3399999999999</v>
      </c>
      <c r="AF3046" s="26">
        <v>1303.3399999999999</v>
      </c>
      <c r="AG3046" s="4">
        <f t="shared" si="957"/>
        <v>1778000</v>
      </c>
      <c r="AH3046" s="16">
        <f t="shared" si="947"/>
        <v>2.8121484814398199E-3</v>
      </c>
      <c r="AI3046" s="15">
        <f t="shared" si="948"/>
        <v>0.41338582677165353</v>
      </c>
      <c r="AJ3046" s="15">
        <f t="shared" si="949"/>
        <v>0.41338582677165353</v>
      </c>
      <c r="AK3046" s="4">
        <f t="shared" si="950"/>
        <v>15073000</v>
      </c>
      <c r="AL3046" s="27">
        <f t="shared" si="951"/>
        <v>3.3171896769057253E-4</v>
      </c>
      <c r="AM3046" s="15">
        <f t="shared" si="958"/>
        <v>4.8762688250514163E-2</v>
      </c>
      <c r="AN3046" s="15">
        <f t="shared" si="959"/>
        <v>7.5523786901022457E-6</v>
      </c>
    </row>
    <row r="3047" spans="1:40" x14ac:dyDescent="0.2">
      <c r="A3047" s="4" t="s">
        <v>4627</v>
      </c>
      <c r="B3047" s="3" t="s">
        <v>8</v>
      </c>
      <c r="C3047" s="6">
        <v>166181</v>
      </c>
      <c r="D3047" s="3" t="s">
        <v>695</v>
      </c>
      <c r="E3047" s="6">
        <v>166187</v>
      </c>
      <c r="F3047" s="3" t="s">
        <v>3860</v>
      </c>
      <c r="G3047" s="8">
        <v>5000</v>
      </c>
      <c r="H3047" s="6">
        <v>147</v>
      </c>
      <c r="I3047" s="6">
        <v>165673</v>
      </c>
      <c r="J3047" s="13">
        <v>45230</v>
      </c>
      <c r="K3047" s="9">
        <v>5000</v>
      </c>
      <c r="L3047" s="4" t="s">
        <v>4627</v>
      </c>
      <c r="M3047" s="4" t="s">
        <v>4632</v>
      </c>
      <c r="N3047" s="4">
        <f>VLOOKUP(I3047,BaseModelo!$A$2:$E$5075,5)</f>
        <v>5</v>
      </c>
      <c r="P3047" s="15">
        <v>147</v>
      </c>
      <c r="Q3047" s="4">
        <f>VLOOKUP(I3047,BaseModelo!$A$2:$E$5075,3)</f>
        <v>110</v>
      </c>
      <c r="R3047" s="4">
        <f t="shared" si="940"/>
        <v>32283000</v>
      </c>
      <c r="S3047" s="16">
        <f t="shared" si="941"/>
        <v>1.5488027754545735E-4</v>
      </c>
      <c r="T3047" s="4">
        <f t="shared" si="952"/>
        <v>2.2767400799182231E-2</v>
      </c>
      <c r="U3047" s="4">
        <f t="shared" si="953"/>
        <v>2.2767400799182231E-2</v>
      </c>
      <c r="V3047" s="6">
        <f t="shared" si="942"/>
        <v>0</v>
      </c>
      <c r="W3047" s="16" t="str">
        <f t="shared" si="943"/>
        <v/>
      </c>
      <c r="X3047" s="4" t="str">
        <f t="shared" si="954"/>
        <v/>
      </c>
      <c r="Y3047" s="4" t="str">
        <f t="shared" si="944"/>
        <v/>
      </c>
      <c r="Z3047" s="4">
        <f t="shared" si="945"/>
        <v>4058000</v>
      </c>
      <c r="AA3047" s="16">
        <f t="shared" si="946"/>
        <v>1.2321340561853129E-3</v>
      </c>
      <c r="AB3047" s="15">
        <f t="shared" si="955"/>
        <v>0.18112370625924099</v>
      </c>
      <c r="AC3047" s="15">
        <f t="shared" si="956"/>
        <v>0.18112370625924099</v>
      </c>
      <c r="AD3047" s="4">
        <v>166181</v>
      </c>
      <c r="AE3047" s="26">
        <v>1303.3399999999999</v>
      </c>
      <c r="AF3047" s="26">
        <v>1303.3399999999999</v>
      </c>
      <c r="AG3047" s="4">
        <f t="shared" si="957"/>
        <v>1768000</v>
      </c>
      <c r="AH3047" s="16">
        <f t="shared" si="947"/>
        <v>2.8280542986425339E-3</v>
      </c>
      <c r="AI3047" s="15">
        <f t="shared" si="948"/>
        <v>0.41572398190045246</v>
      </c>
      <c r="AJ3047" s="15">
        <f t="shared" si="949"/>
        <v>0.41572398190045246</v>
      </c>
      <c r="AK3047" s="4">
        <f t="shared" si="950"/>
        <v>15073000</v>
      </c>
      <c r="AL3047" s="27">
        <f t="shared" si="951"/>
        <v>3.3171896769057253E-4</v>
      </c>
      <c r="AM3047" s="15">
        <f t="shared" si="958"/>
        <v>4.8762688250514163E-2</v>
      </c>
      <c r="AN3047" s="15">
        <f t="shared" si="959"/>
        <v>7.5523786901022457E-6</v>
      </c>
    </row>
    <row r="3048" spans="1:40" x14ac:dyDescent="0.2">
      <c r="A3048" s="4" t="s">
        <v>4627</v>
      </c>
      <c r="B3048" s="3" t="s">
        <v>8</v>
      </c>
      <c r="C3048" s="6">
        <v>166181</v>
      </c>
      <c r="D3048" s="3" t="s">
        <v>695</v>
      </c>
      <c r="E3048" s="6">
        <v>166188</v>
      </c>
      <c r="F3048" s="3" t="s">
        <v>3861</v>
      </c>
      <c r="G3048" s="8">
        <v>5000</v>
      </c>
      <c r="H3048" s="6">
        <v>147</v>
      </c>
      <c r="I3048" s="6">
        <v>165669</v>
      </c>
      <c r="J3048" s="13">
        <v>45230</v>
      </c>
      <c r="K3048" s="9">
        <v>5000</v>
      </c>
      <c r="L3048" s="4" t="s">
        <v>4627</v>
      </c>
      <c r="M3048" s="4" t="s">
        <v>4632</v>
      </c>
      <c r="N3048" s="4">
        <f>VLOOKUP(I3048,BaseModelo!$A$2:$E$5075,5)</f>
        <v>5</v>
      </c>
      <c r="P3048" s="15">
        <v>147</v>
      </c>
      <c r="Q3048" s="4">
        <f>VLOOKUP(I3048,BaseModelo!$A$2:$E$5075,3)</f>
        <v>110</v>
      </c>
      <c r="R3048" s="4">
        <f t="shared" si="940"/>
        <v>32283000</v>
      </c>
      <c r="S3048" s="16">
        <f t="shared" si="941"/>
        <v>1.5488027754545735E-4</v>
      </c>
      <c r="T3048" s="4">
        <f t="shared" si="952"/>
        <v>2.2767400799182231E-2</v>
      </c>
      <c r="U3048" s="4">
        <f t="shared" si="953"/>
        <v>2.2767400799182231E-2</v>
      </c>
      <c r="V3048" s="6">
        <f t="shared" si="942"/>
        <v>0</v>
      </c>
      <c r="W3048" s="16" t="str">
        <f t="shared" si="943"/>
        <v/>
      </c>
      <c r="X3048" s="4" t="str">
        <f t="shared" si="954"/>
        <v/>
      </c>
      <c r="Y3048" s="4" t="str">
        <f t="shared" si="944"/>
        <v/>
      </c>
      <c r="Z3048" s="4">
        <f t="shared" si="945"/>
        <v>4058000</v>
      </c>
      <c r="AA3048" s="16">
        <f t="shared" si="946"/>
        <v>1.2321340561853129E-3</v>
      </c>
      <c r="AB3048" s="15">
        <f t="shared" si="955"/>
        <v>0.18112370625924099</v>
      </c>
      <c r="AC3048" s="15">
        <f t="shared" si="956"/>
        <v>0.18112370625924099</v>
      </c>
      <c r="AD3048" s="4">
        <v>166181</v>
      </c>
      <c r="AE3048" s="26">
        <v>1303.3399999999999</v>
      </c>
      <c r="AF3048" s="26">
        <v>1303.3399999999999</v>
      </c>
      <c r="AG3048" s="4">
        <f t="shared" si="957"/>
        <v>1768000</v>
      </c>
      <c r="AH3048" s="16">
        <f t="shared" si="947"/>
        <v>2.8280542986425339E-3</v>
      </c>
      <c r="AI3048" s="15">
        <f t="shared" si="948"/>
        <v>0.41572398190045246</v>
      </c>
      <c r="AJ3048" s="15">
        <f t="shared" si="949"/>
        <v>0.41572398190045246</v>
      </c>
      <c r="AK3048" s="4">
        <f t="shared" si="950"/>
        <v>15073000</v>
      </c>
      <c r="AL3048" s="27">
        <f t="shared" si="951"/>
        <v>3.3171896769057253E-4</v>
      </c>
      <c r="AM3048" s="15">
        <f t="shared" si="958"/>
        <v>4.8762688250514163E-2</v>
      </c>
      <c r="AN3048" s="15">
        <f t="shared" si="959"/>
        <v>7.5523786901022457E-6</v>
      </c>
    </row>
    <row r="3049" spans="1:40" x14ac:dyDescent="0.2">
      <c r="A3049" s="4" t="s">
        <v>4628</v>
      </c>
      <c r="B3049" s="2" t="s">
        <v>12</v>
      </c>
      <c r="C3049" s="5">
        <v>166191</v>
      </c>
      <c r="D3049" s="2" t="s">
        <v>513</v>
      </c>
      <c r="E3049" s="5">
        <v>166197</v>
      </c>
      <c r="F3049" s="2" t="s">
        <v>3868</v>
      </c>
      <c r="G3049" s="7">
        <v>7000</v>
      </c>
      <c r="H3049" s="5">
        <v>142</v>
      </c>
      <c r="I3049" s="6">
        <v>166110</v>
      </c>
      <c r="J3049" s="13">
        <v>45230</v>
      </c>
      <c r="K3049" s="9">
        <v>7000</v>
      </c>
      <c r="L3049" s="4" t="s">
        <v>4628</v>
      </c>
      <c r="M3049" s="4" t="s">
        <v>4632</v>
      </c>
      <c r="N3049" s="4">
        <f>VLOOKUP(I3049,BaseModelo!$A$2:$E$5075,5)</f>
        <v>8</v>
      </c>
      <c r="P3049" s="15">
        <v>142.00000000000003</v>
      </c>
      <c r="Q3049" s="4">
        <f>VLOOKUP(I3049,BaseModelo!$A$2:$E$5075,3)</f>
        <v>132</v>
      </c>
      <c r="R3049" s="4">
        <f t="shared" si="940"/>
        <v>32283000</v>
      </c>
      <c r="S3049" s="16">
        <f t="shared" si="941"/>
        <v>2.168323885636403E-4</v>
      </c>
      <c r="T3049" s="4">
        <f t="shared" si="952"/>
        <v>3.0790199176036922E-2</v>
      </c>
      <c r="U3049" s="4">
        <f t="shared" si="953"/>
        <v>3.0790199176036929E-2</v>
      </c>
      <c r="V3049" s="6">
        <f t="shared" si="942"/>
        <v>0</v>
      </c>
      <c r="W3049" s="16" t="str">
        <f t="shared" si="943"/>
        <v/>
      </c>
      <c r="X3049" s="4" t="str">
        <f t="shared" si="954"/>
        <v/>
      </c>
      <c r="Y3049" s="4" t="str">
        <f t="shared" si="944"/>
        <v/>
      </c>
      <c r="Z3049" s="4">
        <f t="shared" si="945"/>
        <v>5836000</v>
      </c>
      <c r="AA3049" s="16">
        <f t="shared" si="946"/>
        <v>1.199451679232351E-3</v>
      </c>
      <c r="AB3049" s="15">
        <f t="shared" si="955"/>
        <v>0.17032213845099384</v>
      </c>
      <c r="AC3049" s="15">
        <f t="shared" si="956"/>
        <v>0.17032213845099387</v>
      </c>
      <c r="AD3049" s="4">
        <v>166191</v>
      </c>
      <c r="AE3049" s="26">
        <v>1758.65</v>
      </c>
      <c r="AF3049" s="26">
        <v>1758.65</v>
      </c>
      <c r="AG3049" s="4">
        <f t="shared" si="957"/>
        <v>3421000</v>
      </c>
      <c r="AH3049" s="16">
        <f t="shared" si="947"/>
        <v>2.0461853259280912E-3</v>
      </c>
      <c r="AI3049" s="15">
        <f t="shared" si="948"/>
        <v>0.29055831628178896</v>
      </c>
      <c r="AJ3049" s="15">
        <f t="shared" si="949"/>
        <v>0.29055831628178902</v>
      </c>
      <c r="AK3049" s="4">
        <f t="shared" si="950"/>
        <v>16319000</v>
      </c>
      <c r="AL3049" s="27">
        <f t="shared" si="951"/>
        <v>4.289478521968258E-4</v>
      </c>
      <c r="AM3049" s="15">
        <f t="shared" si="958"/>
        <v>6.0910595011949266E-2</v>
      </c>
      <c r="AN3049" s="15">
        <f t="shared" si="959"/>
        <v>1.3207389805273516E-5</v>
      </c>
    </row>
    <row r="3050" spans="1:40" x14ac:dyDescent="0.2">
      <c r="A3050" s="4" t="s">
        <v>4627</v>
      </c>
      <c r="B3050" s="2" t="s">
        <v>9</v>
      </c>
      <c r="C3050" s="5">
        <v>166236</v>
      </c>
      <c r="D3050" s="2" t="s">
        <v>696</v>
      </c>
      <c r="E3050" s="5">
        <v>166237</v>
      </c>
      <c r="F3050" s="2" t="s">
        <v>3862</v>
      </c>
      <c r="G3050" s="7">
        <v>7000</v>
      </c>
      <c r="H3050" s="5">
        <v>142</v>
      </c>
      <c r="I3050" s="6">
        <v>166198</v>
      </c>
      <c r="J3050" s="13">
        <v>45230</v>
      </c>
      <c r="K3050" s="9">
        <v>7000</v>
      </c>
      <c r="L3050" s="4" t="s">
        <v>4627</v>
      </c>
      <c r="M3050" s="4" t="s">
        <v>4632</v>
      </c>
      <c r="N3050" s="4">
        <f>VLOOKUP(I3050,BaseModelo!$A$2:$E$5075,5)</f>
        <v>6</v>
      </c>
      <c r="P3050" s="15">
        <v>142.00000000000003</v>
      </c>
      <c r="Q3050" s="4">
        <f>VLOOKUP(I3050,BaseModelo!$A$2:$E$5075,3)</f>
        <v>115</v>
      </c>
      <c r="R3050" s="4">
        <f t="shared" si="940"/>
        <v>32283000</v>
      </c>
      <c r="S3050" s="16">
        <f t="shared" si="941"/>
        <v>2.168323885636403E-4</v>
      </c>
      <c r="T3050" s="4">
        <f t="shared" si="952"/>
        <v>3.0790199176036922E-2</v>
      </c>
      <c r="U3050" s="4">
        <f t="shared" si="953"/>
        <v>3.0790199176036929E-2</v>
      </c>
      <c r="V3050" s="6">
        <f t="shared" si="942"/>
        <v>0</v>
      </c>
      <c r="W3050" s="16" t="str">
        <f t="shared" si="943"/>
        <v/>
      </c>
      <c r="X3050" s="4" t="str">
        <f t="shared" si="954"/>
        <v/>
      </c>
      <c r="Y3050" s="4" t="str">
        <f t="shared" si="944"/>
        <v/>
      </c>
      <c r="Z3050" s="4">
        <f t="shared" si="945"/>
        <v>4853000</v>
      </c>
      <c r="AA3050" s="16">
        <f t="shared" si="946"/>
        <v>1.4424067587059551E-3</v>
      </c>
      <c r="AB3050" s="15">
        <f t="shared" si="955"/>
        <v>0.20482175973624561</v>
      </c>
      <c r="AC3050" s="15">
        <f t="shared" si="956"/>
        <v>0.20482175973624567</v>
      </c>
      <c r="AD3050" s="4">
        <v>166236</v>
      </c>
      <c r="AE3050" s="26">
        <v>1758.65</v>
      </c>
      <c r="AF3050" s="26">
        <v>1758.65</v>
      </c>
      <c r="AG3050" s="4">
        <f t="shared" si="957"/>
        <v>1993000</v>
      </c>
      <c r="AH3050" s="16">
        <f t="shared" si="947"/>
        <v>3.5122930255895636E-3</v>
      </c>
      <c r="AI3050" s="15">
        <f t="shared" si="948"/>
        <v>0.498745609633718</v>
      </c>
      <c r="AJ3050" s="15">
        <f t="shared" si="949"/>
        <v>0.49874560963371811</v>
      </c>
      <c r="AK3050" s="4">
        <f t="shared" si="950"/>
        <v>15073000</v>
      </c>
      <c r="AL3050" s="27">
        <f t="shared" si="951"/>
        <v>4.6440655476680156E-4</v>
      </c>
      <c r="AM3050" s="15">
        <f t="shared" si="958"/>
        <v>6.5945730776885828E-2</v>
      </c>
      <c r="AN3050" s="15">
        <f t="shared" si="959"/>
        <v>1.4299170319926922E-5</v>
      </c>
    </row>
    <row r="3051" spans="1:40" x14ac:dyDescent="0.2">
      <c r="A3051" s="4" t="s">
        <v>4627</v>
      </c>
      <c r="B3051" s="3" t="s">
        <v>9</v>
      </c>
      <c r="C3051" s="6">
        <v>166236</v>
      </c>
      <c r="D3051" s="3" t="s">
        <v>696</v>
      </c>
      <c r="E3051" s="6">
        <v>166238</v>
      </c>
      <c r="F3051" s="3" t="s">
        <v>3863</v>
      </c>
      <c r="G3051" s="8">
        <v>5000</v>
      </c>
      <c r="H3051" s="6">
        <v>147</v>
      </c>
      <c r="I3051" s="6">
        <v>166122</v>
      </c>
      <c r="J3051" s="13">
        <v>45230</v>
      </c>
      <c r="K3051" s="9">
        <v>5000</v>
      </c>
      <c r="L3051" s="4" t="s">
        <v>4627</v>
      </c>
      <c r="M3051" s="4" t="s">
        <v>4632</v>
      </c>
      <c r="N3051" s="4">
        <f>VLOOKUP(I3051,BaseModelo!$A$2:$E$5075,5)</f>
        <v>3</v>
      </c>
      <c r="P3051" s="15">
        <v>147</v>
      </c>
      <c r="Q3051" s="4">
        <f>VLOOKUP(I3051,BaseModelo!$A$2:$E$5075,3)</f>
        <v>110</v>
      </c>
      <c r="R3051" s="4">
        <f t="shared" si="940"/>
        <v>32283000</v>
      </c>
      <c r="S3051" s="16">
        <f t="shared" si="941"/>
        <v>1.5488027754545735E-4</v>
      </c>
      <c r="T3051" s="4">
        <f t="shared" si="952"/>
        <v>2.2767400799182231E-2</v>
      </c>
      <c r="U3051" s="4">
        <f t="shared" si="953"/>
        <v>2.2767400799182231E-2</v>
      </c>
      <c r="V3051" s="6">
        <f t="shared" si="942"/>
        <v>0</v>
      </c>
      <c r="W3051" s="16" t="str">
        <f t="shared" si="943"/>
        <v/>
      </c>
      <c r="X3051" s="4" t="str">
        <f t="shared" si="954"/>
        <v/>
      </c>
      <c r="Y3051" s="4" t="str">
        <f t="shared" si="944"/>
        <v/>
      </c>
      <c r="Z3051" s="4">
        <f t="shared" si="945"/>
        <v>1992000</v>
      </c>
      <c r="AA3051" s="16">
        <f t="shared" si="946"/>
        <v>2.5100401606425703E-3</v>
      </c>
      <c r="AB3051" s="15">
        <f t="shared" si="955"/>
        <v>0.36897590361445781</v>
      </c>
      <c r="AC3051" s="15">
        <f t="shared" si="956"/>
        <v>0.36897590361445781</v>
      </c>
      <c r="AD3051" s="4">
        <v>166236</v>
      </c>
      <c r="AE3051" s="26">
        <v>1303.3399999999999</v>
      </c>
      <c r="AF3051" s="26">
        <v>1303.3399999999999</v>
      </c>
      <c r="AG3051" s="4">
        <f t="shared" si="957"/>
        <v>1267000</v>
      </c>
      <c r="AH3051" s="16">
        <f t="shared" si="947"/>
        <v>3.9463299131807421E-3</v>
      </c>
      <c r="AI3051" s="15">
        <f t="shared" si="948"/>
        <v>0.58011049723756913</v>
      </c>
      <c r="AJ3051" s="15">
        <f t="shared" si="949"/>
        <v>0.58011049723756913</v>
      </c>
      <c r="AK3051" s="4">
        <f t="shared" si="950"/>
        <v>15073000</v>
      </c>
      <c r="AL3051" s="27">
        <f t="shared" si="951"/>
        <v>3.3171896769057253E-4</v>
      </c>
      <c r="AM3051" s="15">
        <f t="shared" si="958"/>
        <v>4.8762688250514163E-2</v>
      </c>
      <c r="AN3051" s="15">
        <f t="shared" si="959"/>
        <v>7.5523786901022457E-6</v>
      </c>
    </row>
    <row r="3052" spans="1:40" x14ac:dyDescent="0.2">
      <c r="A3052" s="4" t="s">
        <v>4627</v>
      </c>
      <c r="B3052" s="3" t="s">
        <v>9</v>
      </c>
      <c r="C3052" s="6">
        <v>166236</v>
      </c>
      <c r="D3052" s="3" t="s">
        <v>696</v>
      </c>
      <c r="E3052" s="6">
        <v>166239</v>
      </c>
      <c r="F3052" s="3" t="s">
        <v>3864</v>
      </c>
      <c r="G3052" s="8">
        <v>7000</v>
      </c>
      <c r="H3052" s="6">
        <v>142</v>
      </c>
      <c r="I3052" s="6">
        <v>166174</v>
      </c>
      <c r="J3052" s="13">
        <v>45230</v>
      </c>
      <c r="K3052" s="9">
        <v>7000</v>
      </c>
      <c r="L3052" s="4" t="s">
        <v>4627</v>
      </c>
      <c r="M3052" s="4" t="s">
        <v>4632</v>
      </c>
      <c r="N3052" s="4">
        <f>VLOOKUP(I3052,BaseModelo!$A$2:$E$5075,5)</f>
        <v>10</v>
      </c>
      <c r="P3052" s="15">
        <v>142.00000000000003</v>
      </c>
      <c r="Q3052" s="4">
        <f>VLOOKUP(I3052,BaseModelo!$A$2:$E$5075,3)</f>
        <v>0</v>
      </c>
      <c r="R3052" s="4">
        <f t="shared" si="940"/>
        <v>32283000</v>
      </c>
      <c r="S3052" s="16">
        <f t="shared" si="941"/>
        <v>2.168323885636403E-4</v>
      </c>
      <c r="T3052" s="4">
        <f t="shared" si="952"/>
        <v>3.0790199176036922E-2</v>
      </c>
      <c r="U3052" s="4">
        <f t="shared" si="953"/>
        <v>3.0790199176036929E-2</v>
      </c>
      <c r="V3052" s="6">
        <f t="shared" si="942"/>
        <v>0</v>
      </c>
      <c r="W3052" s="16" t="str">
        <f t="shared" si="943"/>
        <v/>
      </c>
      <c r="X3052" s="4" t="str">
        <f t="shared" si="954"/>
        <v/>
      </c>
      <c r="Y3052" s="4" t="str">
        <f t="shared" si="944"/>
        <v/>
      </c>
      <c r="Z3052" s="4">
        <f t="shared" si="945"/>
        <v>4121000</v>
      </c>
      <c r="AA3052" s="16">
        <f t="shared" si="946"/>
        <v>1.6986168405726766E-3</v>
      </c>
      <c r="AB3052" s="15">
        <f t="shared" si="955"/>
        <v>0.24120359136132008</v>
      </c>
      <c r="AC3052" s="15">
        <f t="shared" si="956"/>
        <v>0.24120359136132014</v>
      </c>
      <c r="AD3052" s="4">
        <v>166236</v>
      </c>
      <c r="AE3052" s="26">
        <v>1758.65</v>
      </c>
      <c r="AF3052" s="26">
        <v>1758.65</v>
      </c>
      <c r="AG3052" s="4">
        <f t="shared" si="957"/>
        <v>2105000</v>
      </c>
      <c r="AH3052" s="16">
        <f t="shared" si="947"/>
        <v>3.3254156769596198E-3</v>
      </c>
      <c r="AI3052" s="15">
        <f t="shared" si="948"/>
        <v>0.47220902612826604</v>
      </c>
      <c r="AJ3052" s="15">
        <f t="shared" si="949"/>
        <v>0.4722090261282661</v>
      </c>
      <c r="AK3052" s="4">
        <f t="shared" si="950"/>
        <v>15073000</v>
      </c>
      <c r="AL3052" s="27">
        <f t="shared" si="951"/>
        <v>4.6440655476680156E-4</v>
      </c>
      <c r="AM3052" s="15">
        <f t="shared" si="958"/>
        <v>6.5945730776885828E-2</v>
      </c>
      <c r="AN3052" s="15">
        <f t="shared" si="959"/>
        <v>1.4299170319926922E-5</v>
      </c>
    </row>
    <row r="3053" spans="1:40" x14ac:dyDescent="0.2">
      <c r="A3053" s="4" t="s">
        <v>4627</v>
      </c>
      <c r="B3053" s="3" t="s">
        <v>9</v>
      </c>
      <c r="C3053" s="6">
        <v>166236</v>
      </c>
      <c r="D3053" s="3" t="s">
        <v>696</v>
      </c>
      <c r="E3053" s="6">
        <v>166240</v>
      </c>
      <c r="F3053" s="3" t="s">
        <v>3865</v>
      </c>
      <c r="G3053" s="8">
        <v>5000</v>
      </c>
      <c r="H3053" s="6">
        <v>147</v>
      </c>
      <c r="I3053" s="6">
        <v>166121</v>
      </c>
      <c r="J3053" s="13">
        <v>45230</v>
      </c>
      <c r="K3053" s="9">
        <v>5000</v>
      </c>
      <c r="L3053" s="4" t="s">
        <v>4627</v>
      </c>
      <c r="M3053" s="4" t="s">
        <v>4632</v>
      </c>
      <c r="N3053" s="4">
        <f>VLOOKUP(I3053,BaseModelo!$A$2:$E$5075,5)</f>
        <v>3</v>
      </c>
      <c r="P3053" s="15">
        <v>147</v>
      </c>
      <c r="Q3053" s="4">
        <f>VLOOKUP(I3053,BaseModelo!$A$2:$E$5075,3)</f>
        <v>110</v>
      </c>
      <c r="R3053" s="4">
        <f t="shared" si="940"/>
        <v>32283000</v>
      </c>
      <c r="S3053" s="16">
        <f t="shared" si="941"/>
        <v>1.5488027754545735E-4</v>
      </c>
      <c r="T3053" s="4">
        <f t="shared" si="952"/>
        <v>2.2767400799182231E-2</v>
      </c>
      <c r="U3053" s="4">
        <f t="shared" si="953"/>
        <v>2.2767400799182231E-2</v>
      </c>
      <c r="V3053" s="6">
        <f t="shared" si="942"/>
        <v>0</v>
      </c>
      <c r="W3053" s="16" t="str">
        <f t="shared" si="943"/>
        <v/>
      </c>
      <c r="X3053" s="4" t="str">
        <f t="shared" si="954"/>
        <v/>
      </c>
      <c r="Y3053" s="4" t="str">
        <f t="shared" si="944"/>
        <v/>
      </c>
      <c r="Z3053" s="4">
        <f t="shared" si="945"/>
        <v>1992000</v>
      </c>
      <c r="AA3053" s="16">
        <f t="shared" si="946"/>
        <v>2.5100401606425703E-3</v>
      </c>
      <c r="AB3053" s="15">
        <f t="shared" si="955"/>
        <v>0.36897590361445781</v>
      </c>
      <c r="AC3053" s="15">
        <f t="shared" si="956"/>
        <v>0.36897590361445781</v>
      </c>
      <c r="AD3053" s="4">
        <v>166236</v>
      </c>
      <c r="AE3053" s="26">
        <v>1303.3399999999999</v>
      </c>
      <c r="AF3053" s="26">
        <v>1303.3399999999999</v>
      </c>
      <c r="AG3053" s="4">
        <f t="shared" si="957"/>
        <v>1267000</v>
      </c>
      <c r="AH3053" s="16">
        <f t="shared" si="947"/>
        <v>3.9463299131807421E-3</v>
      </c>
      <c r="AI3053" s="15">
        <f t="shared" si="948"/>
        <v>0.58011049723756913</v>
      </c>
      <c r="AJ3053" s="15">
        <f t="shared" si="949"/>
        <v>0.58011049723756913</v>
      </c>
      <c r="AK3053" s="4">
        <f t="shared" si="950"/>
        <v>15073000</v>
      </c>
      <c r="AL3053" s="27">
        <f t="shared" si="951"/>
        <v>3.3171896769057253E-4</v>
      </c>
      <c r="AM3053" s="15">
        <f t="shared" si="958"/>
        <v>4.8762688250514163E-2</v>
      </c>
      <c r="AN3053" s="15">
        <f t="shared" si="959"/>
        <v>7.5523786901022457E-6</v>
      </c>
    </row>
    <row r="3054" spans="1:40" x14ac:dyDescent="0.2">
      <c r="A3054" s="4" t="s">
        <v>4627</v>
      </c>
      <c r="B3054" s="3" t="s">
        <v>9</v>
      </c>
      <c r="C3054" s="6">
        <v>166236</v>
      </c>
      <c r="D3054" s="3" t="s">
        <v>696</v>
      </c>
      <c r="E3054" s="6">
        <v>166241</v>
      </c>
      <c r="F3054" s="3" t="s">
        <v>3866</v>
      </c>
      <c r="G3054" s="8">
        <v>5000</v>
      </c>
      <c r="H3054" s="6">
        <v>147</v>
      </c>
      <c r="I3054" s="6">
        <v>166134</v>
      </c>
      <c r="J3054" s="13">
        <v>45230</v>
      </c>
      <c r="K3054" s="9">
        <v>5000</v>
      </c>
      <c r="L3054" s="4" t="s">
        <v>4627</v>
      </c>
      <c r="M3054" s="4" t="s">
        <v>4632</v>
      </c>
      <c r="N3054" s="4">
        <f>VLOOKUP(I3054,BaseModelo!$A$2:$E$5075,5)</f>
        <v>6</v>
      </c>
      <c r="P3054" s="15">
        <v>147</v>
      </c>
      <c r="Q3054" s="4">
        <f>VLOOKUP(I3054,BaseModelo!$A$2:$E$5075,3)</f>
        <v>115</v>
      </c>
      <c r="R3054" s="4">
        <f t="shared" si="940"/>
        <v>32283000</v>
      </c>
      <c r="S3054" s="16">
        <f t="shared" si="941"/>
        <v>1.5488027754545735E-4</v>
      </c>
      <c r="T3054" s="4">
        <f t="shared" si="952"/>
        <v>2.2767400799182231E-2</v>
      </c>
      <c r="U3054" s="4">
        <f t="shared" si="953"/>
        <v>2.2767400799182231E-2</v>
      </c>
      <c r="V3054" s="6">
        <f t="shared" si="942"/>
        <v>0</v>
      </c>
      <c r="W3054" s="16" t="str">
        <f t="shared" si="943"/>
        <v/>
      </c>
      <c r="X3054" s="4" t="str">
        <f t="shared" si="954"/>
        <v/>
      </c>
      <c r="Y3054" s="4" t="str">
        <f t="shared" si="944"/>
        <v/>
      </c>
      <c r="Z3054" s="4">
        <f t="shared" si="945"/>
        <v>4853000</v>
      </c>
      <c r="AA3054" s="16">
        <f t="shared" si="946"/>
        <v>1.0302905419328251E-3</v>
      </c>
      <c r="AB3054" s="15">
        <f t="shared" si="955"/>
        <v>0.1514527096641253</v>
      </c>
      <c r="AC3054" s="15">
        <f t="shared" si="956"/>
        <v>0.1514527096641253</v>
      </c>
      <c r="AD3054" s="4">
        <v>166236</v>
      </c>
      <c r="AE3054" s="26">
        <v>1303.3399999999999</v>
      </c>
      <c r="AF3054" s="26">
        <v>1303.3399999999999</v>
      </c>
      <c r="AG3054" s="4">
        <f t="shared" si="957"/>
        <v>1993000</v>
      </c>
      <c r="AH3054" s="16">
        <f t="shared" si="947"/>
        <v>2.5087807325639738E-3</v>
      </c>
      <c r="AI3054" s="15">
        <f t="shared" si="948"/>
        <v>0.36879076768690416</v>
      </c>
      <c r="AJ3054" s="15">
        <f t="shared" si="949"/>
        <v>0.36879076768690416</v>
      </c>
      <c r="AK3054" s="4">
        <f t="shared" si="950"/>
        <v>15073000</v>
      </c>
      <c r="AL3054" s="27">
        <f t="shared" si="951"/>
        <v>3.3171896769057253E-4</v>
      </c>
      <c r="AM3054" s="15">
        <f t="shared" si="958"/>
        <v>4.8762688250514163E-2</v>
      </c>
      <c r="AN3054" s="15">
        <f t="shared" si="959"/>
        <v>7.5523786901022457E-6</v>
      </c>
    </row>
    <row r="3055" spans="1:40" x14ac:dyDescent="0.2">
      <c r="A3055" s="4" t="s">
        <v>4627</v>
      </c>
      <c r="B3055" s="3" t="s">
        <v>1</v>
      </c>
      <c r="C3055" s="6">
        <v>166244</v>
      </c>
      <c r="D3055" s="3" t="s">
        <v>518</v>
      </c>
      <c r="E3055" s="6">
        <v>166258</v>
      </c>
      <c r="F3055" s="3" t="s">
        <v>3867</v>
      </c>
      <c r="G3055" s="8">
        <v>10000</v>
      </c>
      <c r="H3055" s="6">
        <v>142</v>
      </c>
      <c r="I3055" s="6">
        <v>166173</v>
      </c>
      <c r="J3055" s="13">
        <v>45230</v>
      </c>
      <c r="K3055" s="9">
        <v>10000</v>
      </c>
      <c r="L3055" s="4" t="s">
        <v>4627</v>
      </c>
      <c r="M3055" s="4" t="s">
        <v>4632</v>
      </c>
      <c r="N3055" s="4">
        <f>VLOOKUP(I3055,BaseModelo!$A$2:$E$5075,5)</f>
        <v>10</v>
      </c>
      <c r="P3055" s="15">
        <v>142.00000000000003</v>
      </c>
      <c r="Q3055" s="4">
        <f>VLOOKUP(I3055,BaseModelo!$A$2:$E$5075,3)</f>
        <v>0</v>
      </c>
      <c r="R3055" s="4">
        <f t="shared" si="940"/>
        <v>32283000</v>
      </c>
      <c r="S3055" s="16">
        <f t="shared" si="941"/>
        <v>3.0976055509091471E-4</v>
      </c>
      <c r="T3055" s="4">
        <f t="shared" si="952"/>
        <v>4.3985998822909891E-2</v>
      </c>
      <c r="U3055" s="4">
        <f t="shared" si="953"/>
        <v>4.3985998822909898E-2</v>
      </c>
      <c r="V3055" s="6">
        <f t="shared" si="942"/>
        <v>0</v>
      </c>
      <c r="W3055" s="16" t="str">
        <f t="shared" si="943"/>
        <v/>
      </c>
      <c r="X3055" s="4" t="str">
        <f t="shared" si="954"/>
        <v/>
      </c>
      <c r="Y3055" s="4" t="str">
        <f t="shared" si="944"/>
        <v/>
      </c>
      <c r="Z3055" s="4">
        <f t="shared" si="945"/>
        <v>4121000</v>
      </c>
      <c r="AA3055" s="16">
        <f t="shared" si="946"/>
        <v>2.4265954865323952E-3</v>
      </c>
      <c r="AB3055" s="15">
        <f t="shared" si="955"/>
        <v>0.3445765590876001</v>
      </c>
      <c r="AC3055" s="15">
        <f t="shared" si="956"/>
        <v>0.34457655908760021</v>
      </c>
      <c r="AD3055" s="4">
        <v>166244</v>
      </c>
      <c r="AE3055" s="26">
        <v>2510.34</v>
      </c>
      <c r="AF3055" s="26">
        <v>2510.34</v>
      </c>
      <c r="AG3055" s="4">
        <f t="shared" si="957"/>
        <v>2105000</v>
      </c>
      <c r="AH3055" s="16">
        <f t="shared" si="947"/>
        <v>4.7505938242280287E-3</v>
      </c>
      <c r="AI3055" s="15">
        <f t="shared" si="948"/>
        <v>0.67458432304038007</v>
      </c>
      <c r="AJ3055" s="15">
        <f t="shared" si="949"/>
        <v>0.67458432304038018</v>
      </c>
      <c r="AK3055" s="4">
        <f t="shared" si="950"/>
        <v>15073000</v>
      </c>
      <c r="AL3055" s="27">
        <f t="shared" si="951"/>
        <v>6.6343793538114506E-4</v>
      </c>
      <c r="AM3055" s="15">
        <f t="shared" si="958"/>
        <v>9.4208186824122603E-2</v>
      </c>
      <c r="AN3055" s="15">
        <f t="shared" si="959"/>
        <v>2.918198024474882E-5</v>
      </c>
    </row>
    <row r="3056" spans="1:40" x14ac:dyDescent="0.2">
      <c r="A3056" s="4" t="s">
        <v>4627</v>
      </c>
      <c r="B3056" s="3" t="s">
        <v>9</v>
      </c>
      <c r="C3056" s="6">
        <v>166285</v>
      </c>
      <c r="D3056" s="3" t="s">
        <v>503</v>
      </c>
      <c r="E3056" s="6">
        <v>166294</v>
      </c>
      <c r="F3056" s="3" t="s">
        <v>3880</v>
      </c>
      <c r="G3056" s="8">
        <v>10000</v>
      </c>
      <c r="H3056" s="6">
        <v>142</v>
      </c>
      <c r="I3056" s="6">
        <v>166204</v>
      </c>
      <c r="J3056" s="13">
        <v>45230</v>
      </c>
      <c r="K3056" s="9">
        <v>10000</v>
      </c>
      <c r="L3056" s="4" t="s">
        <v>4627</v>
      </c>
      <c r="M3056" s="4" t="s">
        <v>4632</v>
      </c>
      <c r="N3056" s="4">
        <f>VLOOKUP(I3056,BaseModelo!$A$2:$E$5075,5)</f>
        <v>3</v>
      </c>
      <c r="P3056" s="15">
        <v>142.00000000000003</v>
      </c>
      <c r="Q3056" s="4">
        <f>VLOOKUP(I3056,BaseModelo!$A$2:$E$5075,3)</f>
        <v>110</v>
      </c>
      <c r="R3056" s="4">
        <f t="shared" si="940"/>
        <v>32283000</v>
      </c>
      <c r="S3056" s="16">
        <f t="shared" si="941"/>
        <v>3.0976055509091471E-4</v>
      </c>
      <c r="T3056" s="4">
        <f t="shared" si="952"/>
        <v>4.3985998822909891E-2</v>
      </c>
      <c r="U3056" s="4">
        <f t="shared" si="953"/>
        <v>4.3985998822909898E-2</v>
      </c>
      <c r="V3056" s="6">
        <f t="shared" si="942"/>
        <v>0</v>
      </c>
      <c r="W3056" s="16" t="str">
        <f t="shared" si="943"/>
        <v/>
      </c>
      <c r="X3056" s="4" t="str">
        <f t="shared" si="954"/>
        <v/>
      </c>
      <c r="Y3056" s="4" t="str">
        <f t="shared" si="944"/>
        <v/>
      </c>
      <c r="Z3056" s="4">
        <f t="shared" si="945"/>
        <v>1992000</v>
      </c>
      <c r="AA3056" s="16">
        <f t="shared" si="946"/>
        <v>5.0200803212851405E-3</v>
      </c>
      <c r="AB3056" s="15">
        <f t="shared" si="955"/>
        <v>0.71285140562248994</v>
      </c>
      <c r="AC3056" s="15">
        <f t="shared" si="956"/>
        <v>0.71285140562249005</v>
      </c>
      <c r="AD3056" s="4">
        <v>166285</v>
      </c>
      <c r="AE3056" s="26">
        <v>2510.34</v>
      </c>
      <c r="AF3056" s="26">
        <v>2510.34</v>
      </c>
      <c r="AG3056" s="4">
        <f t="shared" si="957"/>
        <v>1267000</v>
      </c>
      <c r="AH3056" s="16">
        <f t="shared" si="947"/>
        <v>7.8926598263614842E-3</v>
      </c>
      <c r="AI3056" s="15">
        <f t="shared" si="948"/>
        <v>1.1207576953433307</v>
      </c>
      <c r="AJ3056" s="15">
        <f t="shared" si="949"/>
        <v>1.1207576953433309</v>
      </c>
      <c r="AK3056" s="4">
        <f t="shared" si="950"/>
        <v>15073000</v>
      </c>
      <c r="AL3056" s="27">
        <f t="shared" si="951"/>
        <v>6.6343793538114506E-4</v>
      </c>
      <c r="AM3056" s="15">
        <f t="shared" si="958"/>
        <v>9.4208186824122603E-2</v>
      </c>
      <c r="AN3056" s="15">
        <f t="shared" si="959"/>
        <v>2.918198024474882E-5</v>
      </c>
    </row>
    <row r="3057" spans="1:40" x14ac:dyDescent="0.2">
      <c r="A3057" s="4" t="s">
        <v>4627</v>
      </c>
      <c r="B3057" s="2" t="s">
        <v>3</v>
      </c>
      <c r="C3057" s="5">
        <v>166339</v>
      </c>
      <c r="D3057" s="2" t="s">
        <v>697</v>
      </c>
      <c r="E3057" s="5">
        <v>166340</v>
      </c>
      <c r="F3057" s="2" t="s">
        <v>3869</v>
      </c>
      <c r="G3057" s="7">
        <v>5000</v>
      </c>
      <c r="H3057" s="5">
        <v>85</v>
      </c>
      <c r="I3057" s="6">
        <v>165855</v>
      </c>
      <c r="J3057" s="13">
        <v>45230</v>
      </c>
      <c r="K3057" s="9">
        <v>5000</v>
      </c>
      <c r="L3057" s="4" t="s">
        <v>4627</v>
      </c>
      <c r="M3057" s="4" t="s">
        <v>4632</v>
      </c>
      <c r="N3057" s="4">
        <f>VLOOKUP(I3057,BaseModelo!$A$2:$E$5075,5)</f>
        <v>4</v>
      </c>
      <c r="P3057" s="15">
        <v>147</v>
      </c>
      <c r="Q3057" s="4">
        <f>VLOOKUP(I3057,BaseModelo!$A$2:$E$5075,3)</f>
        <v>110</v>
      </c>
      <c r="R3057" s="4">
        <f t="shared" si="940"/>
        <v>32283000</v>
      </c>
      <c r="S3057" s="16">
        <f t="shared" si="941"/>
        <v>1.5488027754545735E-4</v>
      </c>
      <c r="T3057" s="4">
        <f t="shared" si="952"/>
        <v>1.3164823591363875E-2</v>
      </c>
      <c r="U3057" s="4">
        <f t="shared" si="953"/>
        <v>2.2767400799182231E-2</v>
      </c>
      <c r="V3057" s="6">
        <f t="shared" si="942"/>
        <v>0</v>
      </c>
      <c r="W3057" s="16" t="str">
        <f t="shared" si="943"/>
        <v/>
      </c>
      <c r="X3057" s="4" t="str">
        <f t="shared" si="954"/>
        <v/>
      </c>
      <c r="Y3057" s="4" t="str">
        <f t="shared" si="944"/>
        <v/>
      </c>
      <c r="Z3057" s="4">
        <f t="shared" si="945"/>
        <v>2331000</v>
      </c>
      <c r="AA3057" s="16">
        <f t="shared" si="946"/>
        <v>2.1450021450021449E-3</v>
      </c>
      <c r="AB3057" s="15">
        <f t="shared" si="955"/>
        <v>0.1823251823251823</v>
      </c>
      <c r="AC3057" s="15">
        <f t="shared" si="956"/>
        <v>0.31531531531531531</v>
      </c>
      <c r="AD3057" s="4">
        <v>166339</v>
      </c>
      <c r="AE3057" s="26">
        <v>737.85</v>
      </c>
      <c r="AF3057" s="26">
        <v>737.85</v>
      </c>
      <c r="AG3057" s="4">
        <f t="shared" si="957"/>
        <v>1421000</v>
      </c>
      <c r="AH3057" s="16">
        <f t="shared" si="947"/>
        <v>3.518648838845883E-3</v>
      </c>
      <c r="AI3057" s="15">
        <f t="shared" si="948"/>
        <v>0.29908515130190005</v>
      </c>
      <c r="AJ3057" s="15">
        <f t="shared" si="949"/>
        <v>0.51724137931034475</v>
      </c>
      <c r="AK3057" s="4">
        <f t="shared" si="950"/>
        <v>15073000</v>
      </c>
      <c r="AL3057" s="27">
        <f t="shared" si="951"/>
        <v>3.3171896769057253E-4</v>
      </c>
      <c r="AM3057" s="15">
        <f t="shared" si="958"/>
        <v>2.8196112253698665E-2</v>
      </c>
      <c r="AN3057" s="15">
        <f t="shared" si="959"/>
        <v>7.5523786901022457E-6</v>
      </c>
    </row>
    <row r="3058" spans="1:40" x14ac:dyDescent="0.2">
      <c r="A3058" s="4" t="s">
        <v>4627</v>
      </c>
      <c r="B3058" s="3" t="s">
        <v>3</v>
      </c>
      <c r="C3058" s="6">
        <v>166339</v>
      </c>
      <c r="D3058" s="3" t="s">
        <v>697</v>
      </c>
      <c r="E3058" s="6">
        <v>166341</v>
      </c>
      <c r="F3058" s="3" t="s">
        <v>3870</v>
      </c>
      <c r="G3058" s="8">
        <v>7000</v>
      </c>
      <c r="H3058" s="6">
        <v>142</v>
      </c>
      <c r="I3058" s="6">
        <v>165849</v>
      </c>
      <c r="J3058" s="13">
        <v>45230</v>
      </c>
      <c r="K3058" s="9">
        <v>7000</v>
      </c>
      <c r="L3058" s="4" t="s">
        <v>4627</v>
      </c>
      <c r="M3058" s="4" t="s">
        <v>4632</v>
      </c>
      <c r="N3058" s="4">
        <f>VLOOKUP(I3058,BaseModelo!$A$2:$E$5075,5)</f>
        <v>2</v>
      </c>
      <c r="P3058" s="15">
        <v>142.00000000000003</v>
      </c>
      <c r="Q3058" s="4">
        <f>VLOOKUP(I3058,BaseModelo!$A$2:$E$5075,3)</f>
        <v>100</v>
      </c>
      <c r="R3058" s="4">
        <f t="shared" si="940"/>
        <v>32283000</v>
      </c>
      <c r="S3058" s="16">
        <f t="shared" si="941"/>
        <v>2.168323885636403E-4</v>
      </c>
      <c r="T3058" s="4">
        <f t="shared" si="952"/>
        <v>3.0790199176036922E-2</v>
      </c>
      <c r="U3058" s="4">
        <f t="shared" si="953"/>
        <v>3.0790199176036929E-2</v>
      </c>
      <c r="V3058" s="6">
        <f t="shared" si="942"/>
        <v>0</v>
      </c>
      <c r="W3058" s="16" t="str">
        <f t="shared" si="943"/>
        <v/>
      </c>
      <c r="X3058" s="4" t="str">
        <f t="shared" si="954"/>
        <v/>
      </c>
      <c r="Y3058" s="4" t="str">
        <f t="shared" si="944"/>
        <v/>
      </c>
      <c r="Z3058" s="4">
        <f t="shared" si="945"/>
        <v>1578000</v>
      </c>
      <c r="AA3058" s="16">
        <f t="shared" si="946"/>
        <v>4.4359949302915083E-3</v>
      </c>
      <c r="AB3058" s="15">
        <f t="shared" si="955"/>
        <v>0.62991128010139419</v>
      </c>
      <c r="AC3058" s="15">
        <f t="shared" si="956"/>
        <v>0.6299112801013943</v>
      </c>
      <c r="AD3058" s="4">
        <v>166339</v>
      </c>
      <c r="AE3058" s="26">
        <v>1758.65</v>
      </c>
      <c r="AF3058" s="26">
        <v>1758.65</v>
      </c>
      <c r="AG3058" s="4">
        <f t="shared" si="957"/>
        <v>681000</v>
      </c>
      <c r="AH3058" s="16">
        <f t="shared" si="947"/>
        <v>1.0279001468428781E-2</v>
      </c>
      <c r="AI3058" s="15">
        <f t="shared" si="948"/>
        <v>1.459618208516887</v>
      </c>
      <c r="AJ3058" s="15">
        <f t="shared" si="949"/>
        <v>1.4596182085168872</v>
      </c>
      <c r="AK3058" s="4">
        <f t="shared" si="950"/>
        <v>15073000</v>
      </c>
      <c r="AL3058" s="27">
        <f t="shared" si="951"/>
        <v>4.6440655476680156E-4</v>
      </c>
      <c r="AM3058" s="15">
        <f t="shared" si="958"/>
        <v>6.5945730776885828E-2</v>
      </c>
      <c r="AN3058" s="15">
        <f t="shared" si="959"/>
        <v>1.4299170319926922E-5</v>
      </c>
    </row>
    <row r="3059" spans="1:40" x14ac:dyDescent="0.2">
      <c r="A3059" s="4" t="s">
        <v>4627</v>
      </c>
      <c r="B3059" s="3" t="s">
        <v>3</v>
      </c>
      <c r="C3059" s="6">
        <v>166339</v>
      </c>
      <c r="D3059" s="3" t="s">
        <v>697</v>
      </c>
      <c r="E3059" s="6">
        <v>166342</v>
      </c>
      <c r="F3059" s="3" t="s">
        <v>3871</v>
      </c>
      <c r="G3059" s="8">
        <v>7000</v>
      </c>
      <c r="H3059" s="6">
        <v>85</v>
      </c>
      <c r="I3059" s="6">
        <v>165833</v>
      </c>
      <c r="J3059" s="13">
        <v>45230</v>
      </c>
      <c r="K3059" s="9">
        <v>7000</v>
      </c>
      <c r="L3059" s="4" t="s">
        <v>4627</v>
      </c>
      <c r="M3059" s="4" t="s">
        <v>4632</v>
      </c>
      <c r="N3059" s="4">
        <f>VLOOKUP(I3059,BaseModelo!$A$2:$E$5075,5)</f>
        <v>2</v>
      </c>
      <c r="P3059" s="15">
        <v>142.00000000000003</v>
      </c>
      <c r="Q3059" s="4">
        <f>VLOOKUP(I3059,BaseModelo!$A$2:$E$5075,3)</f>
        <v>100</v>
      </c>
      <c r="R3059" s="4">
        <f t="shared" si="940"/>
        <v>32283000</v>
      </c>
      <c r="S3059" s="16">
        <f t="shared" si="941"/>
        <v>2.168323885636403E-4</v>
      </c>
      <c r="T3059" s="4">
        <f t="shared" si="952"/>
        <v>1.8430753027909426E-2</v>
      </c>
      <c r="U3059" s="4">
        <f t="shared" si="953"/>
        <v>3.0790199176036929E-2</v>
      </c>
      <c r="V3059" s="6">
        <f t="shared" si="942"/>
        <v>0</v>
      </c>
      <c r="W3059" s="16" t="str">
        <f t="shared" si="943"/>
        <v/>
      </c>
      <c r="X3059" s="4" t="str">
        <f t="shared" si="954"/>
        <v/>
      </c>
      <c r="Y3059" s="4" t="str">
        <f t="shared" si="944"/>
        <v/>
      </c>
      <c r="Z3059" s="4">
        <f t="shared" si="945"/>
        <v>1578000</v>
      </c>
      <c r="AA3059" s="16">
        <f t="shared" si="946"/>
        <v>4.4359949302915083E-3</v>
      </c>
      <c r="AB3059" s="15">
        <f t="shared" si="955"/>
        <v>0.37705956907477822</v>
      </c>
      <c r="AC3059" s="15">
        <f t="shared" si="956"/>
        <v>0.6299112801013943</v>
      </c>
      <c r="AD3059" s="4">
        <v>166339</v>
      </c>
      <c r="AE3059" s="26">
        <v>1027.67</v>
      </c>
      <c r="AF3059" s="26">
        <v>1027.67</v>
      </c>
      <c r="AG3059" s="4">
        <f t="shared" si="957"/>
        <v>681000</v>
      </c>
      <c r="AH3059" s="16">
        <f t="shared" si="947"/>
        <v>1.0279001468428781E-2</v>
      </c>
      <c r="AI3059" s="15">
        <f t="shared" si="948"/>
        <v>0.87371512481644642</v>
      </c>
      <c r="AJ3059" s="15">
        <f t="shared" si="949"/>
        <v>1.4596182085168872</v>
      </c>
      <c r="AK3059" s="4">
        <f t="shared" si="950"/>
        <v>15073000</v>
      </c>
      <c r="AL3059" s="27">
        <f t="shared" si="951"/>
        <v>4.6440655476680156E-4</v>
      </c>
      <c r="AM3059" s="15">
        <f t="shared" si="958"/>
        <v>3.9474557155178135E-2</v>
      </c>
      <c r="AN3059" s="15">
        <f t="shared" si="959"/>
        <v>1.4299170319926922E-5</v>
      </c>
    </row>
    <row r="3060" spans="1:40" x14ac:dyDescent="0.2">
      <c r="A3060" s="4" t="s">
        <v>4627</v>
      </c>
      <c r="B3060" s="3" t="s">
        <v>3</v>
      </c>
      <c r="C3060" s="6">
        <v>166339</v>
      </c>
      <c r="D3060" s="3" t="s">
        <v>697</v>
      </c>
      <c r="E3060" s="6">
        <v>166343</v>
      </c>
      <c r="F3060" s="3" t="s">
        <v>3872</v>
      </c>
      <c r="G3060" s="8">
        <v>5000</v>
      </c>
      <c r="H3060" s="6">
        <v>85</v>
      </c>
      <c r="I3060" s="6">
        <v>165834</v>
      </c>
      <c r="J3060" s="13">
        <v>45230</v>
      </c>
      <c r="K3060" s="9">
        <v>5000</v>
      </c>
      <c r="L3060" s="4" t="s">
        <v>4627</v>
      </c>
      <c r="M3060" s="4" t="s">
        <v>4632</v>
      </c>
      <c r="N3060" s="4">
        <f>VLOOKUP(I3060,BaseModelo!$A$2:$E$5075,5)</f>
        <v>3</v>
      </c>
      <c r="P3060" s="15">
        <v>147</v>
      </c>
      <c r="Q3060" s="4">
        <f>VLOOKUP(I3060,BaseModelo!$A$2:$E$5075,3)</f>
        <v>110</v>
      </c>
      <c r="R3060" s="4">
        <f t="shared" si="940"/>
        <v>32283000</v>
      </c>
      <c r="S3060" s="16">
        <f t="shared" si="941"/>
        <v>1.5488027754545735E-4</v>
      </c>
      <c r="T3060" s="4">
        <f t="shared" si="952"/>
        <v>1.3164823591363875E-2</v>
      </c>
      <c r="U3060" s="4">
        <f t="shared" si="953"/>
        <v>2.2767400799182231E-2</v>
      </c>
      <c r="V3060" s="6">
        <f t="shared" si="942"/>
        <v>0</v>
      </c>
      <c r="W3060" s="16" t="str">
        <f t="shared" si="943"/>
        <v/>
      </c>
      <c r="X3060" s="4" t="str">
        <f t="shared" si="954"/>
        <v/>
      </c>
      <c r="Y3060" s="4" t="str">
        <f t="shared" si="944"/>
        <v/>
      </c>
      <c r="Z3060" s="4">
        <f t="shared" si="945"/>
        <v>1992000</v>
      </c>
      <c r="AA3060" s="16">
        <f t="shared" si="946"/>
        <v>2.5100401606425703E-3</v>
      </c>
      <c r="AB3060" s="15">
        <f t="shared" si="955"/>
        <v>0.21335341365461846</v>
      </c>
      <c r="AC3060" s="15">
        <f t="shared" si="956"/>
        <v>0.36897590361445781</v>
      </c>
      <c r="AD3060" s="4">
        <v>166339</v>
      </c>
      <c r="AE3060" s="26">
        <v>737.85</v>
      </c>
      <c r="AF3060" s="26">
        <v>737.85</v>
      </c>
      <c r="AG3060" s="4">
        <f t="shared" si="957"/>
        <v>1267000</v>
      </c>
      <c r="AH3060" s="16">
        <f t="shared" si="947"/>
        <v>3.9463299131807421E-3</v>
      </c>
      <c r="AI3060" s="15">
        <f t="shared" si="948"/>
        <v>0.33543804262036309</v>
      </c>
      <c r="AJ3060" s="15">
        <f t="shared" si="949"/>
        <v>0.58011049723756913</v>
      </c>
      <c r="AK3060" s="4">
        <f t="shared" si="950"/>
        <v>15073000</v>
      </c>
      <c r="AL3060" s="27">
        <f t="shared" si="951"/>
        <v>3.3171896769057253E-4</v>
      </c>
      <c r="AM3060" s="15">
        <f t="shared" si="958"/>
        <v>2.8196112253698665E-2</v>
      </c>
      <c r="AN3060" s="15">
        <f t="shared" si="959"/>
        <v>7.5523786901022457E-6</v>
      </c>
    </row>
    <row r="3061" spans="1:40" x14ac:dyDescent="0.2">
      <c r="A3061" s="4" t="s">
        <v>4627</v>
      </c>
      <c r="B3061" s="3" t="s">
        <v>3</v>
      </c>
      <c r="C3061" s="6">
        <v>166339</v>
      </c>
      <c r="D3061" s="3" t="s">
        <v>697</v>
      </c>
      <c r="E3061" s="6">
        <v>166344</v>
      </c>
      <c r="F3061" s="3" t="s">
        <v>3873</v>
      </c>
      <c r="G3061" s="8">
        <v>5000</v>
      </c>
      <c r="H3061" s="6">
        <v>85</v>
      </c>
      <c r="I3061" s="6">
        <v>165832</v>
      </c>
      <c r="J3061" s="13">
        <v>45230</v>
      </c>
      <c r="K3061" s="9">
        <v>5000</v>
      </c>
      <c r="L3061" s="4" t="s">
        <v>4627</v>
      </c>
      <c r="M3061" s="4" t="s">
        <v>4632</v>
      </c>
      <c r="N3061" s="4">
        <f>VLOOKUP(I3061,BaseModelo!$A$2:$E$5075,5)</f>
        <v>1</v>
      </c>
      <c r="P3061" s="15">
        <v>147</v>
      </c>
      <c r="Q3061" s="4">
        <f>VLOOKUP(I3061,BaseModelo!$A$2:$E$5075,3)</f>
        <v>90</v>
      </c>
      <c r="R3061" s="4">
        <f t="shared" si="940"/>
        <v>32283000</v>
      </c>
      <c r="S3061" s="16">
        <f t="shared" si="941"/>
        <v>1.5488027754545735E-4</v>
      </c>
      <c r="T3061" s="4">
        <f t="shared" si="952"/>
        <v>1.3164823591363875E-2</v>
      </c>
      <c r="U3061" s="4">
        <f t="shared" si="953"/>
        <v>2.2767400799182231E-2</v>
      </c>
      <c r="V3061" s="6">
        <f t="shared" si="942"/>
        <v>0</v>
      </c>
      <c r="W3061" s="16" t="str">
        <f t="shared" si="943"/>
        <v/>
      </c>
      <c r="X3061" s="4" t="str">
        <f t="shared" si="954"/>
        <v/>
      </c>
      <c r="Y3061" s="4" t="str">
        <f t="shared" si="944"/>
        <v/>
      </c>
      <c r="Z3061" s="4">
        <f t="shared" si="945"/>
        <v>771000</v>
      </c>
      <c r="AA3061" s="16">
        <f t="shared" si="946"/>
        <v>6.4850843060959796E-3</v>
      </c>
      <c r="AB3061" s="15">
        <f t="shared" si="955"/>
        <v>0.55123216601815828</v>
      </c>
      <c r="AC3061" s="15">
        <f t="shared" si="956"/>
        <v>0.953307392996109</v>
      </c>
      <c r="AD3061" s="4">
        <v>166339</v>
      </c>
      <c r="AE3061" s="26">
        <v>737.85</v>
      </c>
      <c r="AF3061" s="26">
        <v>737.85</v>
      </c>
      <c r="AG3061" s="4">
        <f t="shared" si="957"/>
        <v>681000</v>
      </c>
      <c r="AH3061" s="16">
        <f t="shared" si="947"/>
        <v>7.3421439060205578E-3</v>
      </c>
      <c r="AI3061" s="15">
        <f t="shared" si="948"/>
        <v>0.6240822320117474</v>
      </c>
      <c r="AJ3061" s="15">
        <f t="shared" si="949"/>
        <v>1.079295154185022</v>
      </c>
      <c r="AK3061" s="4">
        <f t="shared" si="950"/>
        <v>15073000</v>
      </c>
      <c r="AL3061" s="27">
        <f t="shared" si="951"/>
        <v>3.3171896769057253E-4</v>
      </c>
      <c r="AM3061" s="15">
        <f t="shared" si="958"/>
        <v>2.8196112253698665E-2</v>
      </c>
      <c r="AN3061" s="15">
        <f t="shared" si="959"/>
        <v>7.5523786901022457E-6</v>
      </c>
    </row>
    <row r="3062" spans="1:40" x14ac:dyDescent="0.2">
      <c r="A3062" s="4" t="s">
        <v>4628</v>
      </c>
      <c r="B3062" s="3" t="s">
        <v>13</v>
      </c>
      <c r="C3062" s="6">
        <v>166345</v>
      </c>
      <c r="D3062" s="3" t="s">
        <v>515</v>
      </c>
      <c r="E3062" s="6">
        <v>166361</v>
      </c>
      <c r="F3062" s="3" t="s">
        <v>3883</v>
      </c>
      <c r="G3062" s="8">
        <v>7000</v>
      </c>
      <c r="H3062" s="6">
        <v>142</v>
      </c>
      <c r="I3062" s="6">
        <v>166163</v>
      </c>
      <c r="J3062" s="13">
        <v>45230</v>
      </c>
      <c r="K3062" s="9">
        <v>7000</v>
      </c>
      <c r="L3062" s="4" t="s">
        <v>4628</v>
      </c>
      <c r="M3062" s="4" t="s">
        <v>4632</v>
      </c>
      <c r="N3062" s="4">
        <f>VLOOKUP(I3062,BaseModelo!$A$2:$E$5075,5)</f>
        <v>9</v>
      </c>
      <c r="P3062" s="15">
        <v>142.00000000000003</v>
      </c>
      <c r="Q3062" s="4">
        <f>VLOOKUP(I3062,BaseModelo!$A$2:$E$5075,3)</f>
        <v>147</v>
      </c>
      <c r="R3062" s="4">
        <f t="shared" si="940"/>
        <v>32283000</v>
      </c>
      <c r="S3062" s="16">
        <f t="shared" si="941"/>
        <v>2.168323885636403E-4</v>
      </c>
      <c r="T3062" s="4">
        <f t="shared" si="952"/>
        <v>3.0790199176036922E-2</v>
      </c>
      <c r="U3062" s="4">
        <f t="shared" si="953"/>
        <v>3.0790199176036929E-2</v>
      </c>
      <c r="V3062" s="6">
        <f t="shared" si="942"/>
        <v>0</v>
      </c>
      <c r="W3062" s="16" t="str">
        <f t="shared" si="943"/>
        <v/>
      </c>
      <c r="X3062" s="4" t="str">
        <f t="shared" si="954"/>
        <v/>
      </c>
      <c r="Y3062" s="4" t="str">
        <f t="shared" si="944"/>
        <v/>
      </c>
      <c r="Z3062" s="4">
        <f t="shared" si="945"/>
        <v>5305000</v>
      </c>
      <c r="AA3062" s="16">
        <f t="shared" si="946"/>
        <v>1.3195098963242225E-3</v>
      </c>
      <c r="AB3062" s="15">
        <f t="shared" si="955"/>
        <v>0.18737040527803958</v>
      </c>
      <c r="AC3062" s="15">
        <f t="shared" si="956"/>
        <v>0.18737040527803964</v>
      </c>
      <c r="AD3062" s="4">
        <v>166345</v>
      </c>
      <c r="AE3062" s="26">
        <v>1758.65</v>
      </c>
      <c r="AF3062" s="26">
        <v>1758.65</v>
      </c>
      <c r="AG3062" s="4">
        <f t="shared" si="957"/>
        <v>3095000</v>
      </c>
      <c r="AH3062" s="16">
        <f t="shared" si="947"/>
        <v>2.2617124394184169E-3</v>
      </c>
      <c r="AI3062" s="15">
        <f t="shared" si="948"/>
        <v>0.32116316639741521</v>
      </c>
      <c r="AJ3062" s="15">
        <f t="shared" si="949"/>
        <v>0.32116316639741527</v>
      </c>
      <c r="AK3062" s="4">
        <f t="shared" si="950"/>
        <v>16319000</v>
      </c>
      <c r="AL3062" s="27">
        <f t="shared" si="951"/>
        <v>4.289478521968258E-4</v>
      </c>
      <c r="AM3062" s="15">
        <f t="shared" si="958"/>
        <v>6.0910595011949266E-2</v>
      </c>
      <c r="AN3062" s="15">
        <f t="shared" si="959"/>
        <v>1.3207389805273516E-5</v>
      </c>
    </row>
    <row r="3063" spans="1:40" x14ac:dyDescent="0.2">
      <c r="A3063" s="4" t="s">
        <v>4628</v>
      </c>
      <c r="B3063" s="3" t="s">
        <v>13</v>
      </c>
      <c r="C3063" s="6">
        <v>166345</v>
      </c>
      <c r="D3063" s="3" t="s">
        <v>515</v>
      </c>
      <c r="E3063" s="6">
        <v>166362</v>
      </c>
      <c r="F3063" s="3" t="s">
        <v>3884</v>
      </c>
      <c r="G3063" s="8">
        <v>5000</v>
      </c>
      <c r="H3063" s="6">
        <v>147</v>
      </c>
      <c r="I3063" s="6">
        <v>166165</v>
      </c>
      <c r="J3063" s="13">
        <v>45230</v>
      </c>
      <c r="K3063" s="9">
        <v>5000</v>
      </c>
      <c r="L3063" s="4" t="s">
        <v>4628</v>
      </c>
      <c r="M3063" s="4" t="s">
        <v>4632</v>
      </c>
      <c r="N3063" s="4">
        <f>VLOOKUP(I3063,BaseModelo!$A$2:$E$5075,5)</f>
        <v>10</v>
      </c>
      <c r="P3063" s="15">
        <v>147</v>
      </c>
      <c r="Q3063" s="4">
        <f>VLOOKUP(I3063,BaseModelo!$A$2:$E$5075,3)</f>
        <v>0</v>
      </c>
      <c r="R3063" s="4">
        <f t="shared" si="940"/>
        <v>32283000</v>
      </c>
      <c r="S3063" s="16">
        <f t="shared" si="941"/>
        <v>1.5488027754545735E-4</v>
      </c>
      <c r="T3063" s="4">
        <f t="shared" si="952"/>
        <v>2.2767400799182231E-2</v>
      </c>
      <c r="U3063" s="4">
        <f t="shared" si="953"/>
        <v>2.2767400799182231E-2</v>
      </c>
      <c r="V3063" s="6">
        <f t="shared" si="942"/>
        <v>0</v>
      </c>
      <c r="W3063" s="16" t="str">
        <f t="shared" si="943"/>
        <v/>
      </c>
      <c r="X3063" s="4" t="str">
        <f t="shared" si="954"/>
        <v/>
      </c>
      <c r="Y3063" s="4" t="str">
        <f t="shared" si="944"/>
        <v/>
      </c>
      <c r="Z3063" s="4">
        <f t="shared" si="945"/>
        <v>4121000</v>
      </c>
      <c r="AA3063" s="16">
        <f t="shared" si="946"/>
        <v>1.2132977432661976E-3</v>
      </c>
      <c r="AB3063" s="15">
        <f t="shared" si="955"/>
        <v>0.17835476826013105</v>
      </c>
      <c r="AC3063" s="15">
        <f t="shared" si="956"/>
        <v>0.17835476826013105</v>
      </c>
      <c r="AD3063" s="4">
        <v>166345</v>
      </c>
      <c r="AE3063" s="26">
        <v>1303.3399999999999</v>
      </c>
      <c r="AF3063" s="26">
        <v>1303.3399999999999</v>
      </c>
      <c r="AG3063" s="4">
        <f t="shared" si="957"/>
        <v>1846000</v>
      </c>
      <c r="AH3063" s="16">
        <f t="shared" si="947"/>
        <v>2.7085590465872156E-3</v>
      </c>
      <c r="AI3063" s="15">
        <f t="shared" si="948"/>
        <v>0.39815817984832069</v>
      </c>
      <c r="AJ3063" s="15">
        <f t="shared" si="949"/>
        <v>0.39815817984832069</v>
      </c>
      <c r="AK3063" s="4">
        <f t="shared" si="950"/>
        <v>16319000</v>
      </c>
      <c r="AL3063" s="27">
        <f t="shared" si="951"/>
        <v>3.0639132299773271E-4</v>
      </c>
      <c r="AM3063" s="15">
        <f t="shared" si="958"/>
        <v>4.5039524480666712E-2</v>
      </c>
      <c r="AN3063" s="15">
        <f t="shared" si="959"/>
        <v>6.9757340520810808E-6</v>
      </c>
    </row>
    <row r="3064" spans="1:40" x14ac:dyDescent="0.2">
      <c r="A3064" s="4" t="s">
        <v>4627</v>
      </c>
      <c r="B3064" s="3" t="s">
        <v>17</v>
      </c>
      <c r="C3064" s="6">
        <v>166422</v>
      </c>
      <c r="D3064" s="3" t="s">
        <v>514</v>
      </c>
      <c r="E3064" s="6">
        <v>166445</v>
      </c>
      <c r="F3064" s="3" t="s">
        <v>3881</v>
      </c>
      <c r="G3064" s="8">
        <v>8000</v>
      </c>
      <c r="H3064" s="6">
        <v>142</v>
      </c>
      <c r="I3064" s="6">
        <v>165029</v>
      </c>
      <c r="J3064" s="13">
        <v>45230</v>
      </c>
      <c r="K3064" s="9">
        <v>8000</v>
      </c>
      <c r="L3064" s="4" t="s">
        <v>4627</v>
      </c>
      <c r="M3064" s="4" t="s">
        <v>4632</v>
      </c>
      <c r="N3064" s="4">
        <f>VLOOKUP(I3064,BaseModelo!$A$2:$E$5075,5)</f>
        <v>10</v>
      </c>
      <c r="P3064" s="15">
        <v>142.00000000000003</v>
      </c>
      <c r="Q3064" s="4">
        <f>VLOOKUP(I3064,BaseModelo!$A$2:$E$5075,3)</f>
        <v>0</v>
      </c>
      <c r="R3064" s="4">
        <f t="shared" si="940"/>
        <v>32283000</v>
      </c>
      <c r="S3064" s="16">
        <f t="shared" si="941"/>
        <v>2.4780844407273179E-4</v>
      </c>
      <c r="T3064" s="4">
        <f t="shared" si="952"/>
        <v>3.5188799058327912E-2</v>
      </c>
      <c r="U3064" s="4">
        <f t="shared" si="953"/>
        <v>3.5188799058327919E-2</v>
      </c>
      <c r="V3064" s="6">
        <f t="shared" si="942"/>
        <v>0</v>
      </c>
      <c r="W3064" s="16" t="str">
        <f t="shared" si="943"/>
        <v/>
      </c>
      <c r="X3064" s="4" t="str">
        <f t="shared" si="954"/>
        <v/>
      </c>
      <c r="Y3064" s="4" t="str">
        <f t="shared" si="944"/>
        <v/>
      </c>
      <c r="Z3064" s="4">
        <f t="shared" si="945"/>
        <v>4121000</v>
      </c>
      <c r="AA3064" s="16">
        <f t="shared" si="946"/>
        <v>1.9412763892259161E-3</v>
      </c>
      <c r="AB3064" s="15">
        <f t="shared" si="955"/>
        <v>0.27566124727008007</v>
      </c>
      <c r="AC3064" s="15">
        <f t="shared" si="956"/>
        <v>0.27566124727008012</v>
      </c>
      <c r="AD3064" s="4">
        <v>166422</v>
      </c>
      <c r="AE3064" s="26">
        <v>2013.74</v>
      </c>
      <c r="AF3064" s="26">
        <v>2013.74</v>
      </c>
      <c r="AG3064" s="4">
        <f t="shared" si="957"/>
        <v>2105000</v>
      </c>
      <c r="AH3064" s="16">
        <f t="shared" si="947"/>
        <v>3.8004750593824228E-3</v>
      </c>
      <c r="AI3064" s="15">
        <f t="shared" si="948"/>
        <v>0.53966745843230401</v>
      </c>
      <c r="AJ3064" s="15">
        <f t="shared" si="949"/>
        <v>0.53966745843230413</v>
      </c>
      <c r="AK3064" s="4">
        <f t="shared" si="950"/>
        <v>15073000</v>
      </c>
      <c r="AL3064" s="27">
        <f t="shared" si="951"/>
        <v>5.3075034830491602E-4</v>
      </c>
      <c r="AM3064" s="15">
        <f t="shared" si="958"/>
        <v>7.5366549459298077E-2</v>
      </c>
      <c r="AN3064" s="15">
        <f t="shared" si="959"/>
        <v>1.8676467356639244E-5</v>
      </c>
    </row>
    <row r="3065" spans="1:40" x14ac:dyDescent="0.2">
      <c r="A3065" s="4" t="s">
        <v>4627</v>
      </c>
      <c r="B3065" s="3" t="s">
        <v>17</v>
      </c>
      <c r="C3065" s="6">
        <v>166422</v>
      </c>
      <c r="D3065" s="3" t="s">
        <v>514</v>
      </c>
      <c r="E3065" s="6">
        <v>166446</v>
      </c>
      <c r="F3065" s="3" t="s">
        <v>3882</v>
      </c>
      <c r="G3065" s="8">
        <v>8000</v>
      </c>
      <c r="H3065" s="6">
        <v>142</v>
      </c>
      <c r="I3065" s="6">
        <v>164767</v>
      </c>
      <c r="J3065" s="13">
        <v>45230</v>
      </c>
      <c r="K3065" s="9">
        <v>8000</v>
      </c>
      <c r="L3065" s="4" t="s">
        <v>4627</v>
      </c>
      <c r="M3065" s="4" t="s">
        <v>4632</v>
      </c>
      <c r="N3065" s="4">
        <f>VLOOKUP(I3065,BaseModelo!$A$2:$E$5075,5)</f>
        <v>8</v>
      </c>
      <c r="P3065" s="15">
        <v>142.00000000000003</v>
      </c>
      <c r="Q3065" s="4">
        <f>VLOOKUP(I3065,BaseModelo!$A$2:$E$5075,3)</f>
        <v>132</v>
      </c>
      <c r="R3065" s="4">
        <f t="shared" si="940"/>
        <v>32283000</v>
      </c>
      <c r="S3065" s="16">
        <f t="shared" si="941"/>
        <v>2.4780844407273179E-4</v>
      </c>
      <c r="T3065" s="4">
        <f t="shared" si="952"/>
        <v>3.5188799058327912E-2</v>
      </c>
      <c r="U3065" s="4">
        <f t="shared" si="953"/>
        <v>3.5188799058327919E-2</v>
      </c>
      <c r="V3065" s="6">
        <f t="shared" si="942"/>
        <v>0</v>
      </c>
      <c r="W3065" s="16" t="str">
        <f t="shared" si="943"/>
        <v/>
      </c>
      <c r="X3065" s="4" t="str">
        <f t="shared" si="954"/>
        <v/>
      </c>
      <c r="Y3065" s="4" t="str">
        <f t="shared" si="944"/>
        <v/>
      </c>
      <c r="Z3065" s="4">
        <f t="shared" si="945"/>
        <v>5836000</v>
      </c>
      <c r="AA3065" s="16">
        <f t="shared" si="946"/>
        <v>1.3708019191226869E-3</v>
      </c>
      <c r="AB3065" s="15">
        <f t="shared" si="955"/>
        <v>0.19465387251542154</v>
      </c>
      <c r="AC3065" s="15">
        <f t="shared" si="956"/>
        <v>0.19465387251542157</v>
      </c>
      <c r="AD3065" s="4">
        <v>166422</v>
      </c>
      <c r="AE3065" s="26">
        <v>2013.74</v>
      </c>
      <c r="AF3065" s="26">
        <v>2013.74</v>
      </c>
      <c r="AG3065" s="4">
        <f t="shared" si="957"/>
        <v>2254000</v>
      </c>
      <c r="AH3065" s="16">
        <f t="shared" si="947"/>
        <v>3.5492457852706301E-3</v>
      </c>
      <c r="AI3065" s="15">
        <f t="shared" si="948"/>
        <v>0.50399290150842946</v>
      </c>
      <c r="AJ3065" s="15">
        <f t="shared" si="949"/>
        <v>0.50399290150842957</v>
      </c>
      <c r="AK3065" s="4">
        <f t="shared" si="950"/>
        <v>15073000</v>
      </c>
      <c r="AL3065" s="27">
        <f t="shared" si="951"/>
        <v>5.3075034830491602E-4</v>
      </c>
      <c r="AM3065" s="15">
        <f t="shared" si="958"/>
        <v>7.5366549459298077E-2</v>
      </c>
      <c r="AN3065" s="15">
        <f t="shared" si="959"/>
        <v>1.8676467356639244E-5</v>
      </c>
    </row>
    <row r="3066" spans="1:40" x14ac:dyDescent="0.2">
      <c r="A3066" s="4" t="s">
        <v>4628</v>
      </c>
      <c r="B3066" s="2" t="s">
        <v>16</v>
      </c>
      <c r="C3066" s="5">
        <v>166449</v>
      </c>
      <c r="D3066" s="2" t="s">
        <v>699</v>
      </c>
      <c r="E3066" s="5">
        <v>166450</v>
      </c>
      <c r="F3066" s="2" t="s">
        <v>3875</v>
      </c>
      <c r="G3066" s="7">
        <v>7000</v>
      </c>
      <c r="H3066" s="5">
        <v>142</v>
      </c>
      <c r="I3066" s="6">
        <v>163777</v>
      </c>
      <c r="J3066" s="13">
        <v>45230</v>
      </c>
      <c r="K3066" s="9">
        <v>7000</v>
      </c>
      <c r="L3066" s="4" t="s">
        <v>4628</v>
      </c>
      <c r="M3066" s="4" t="s">
        <v>4632</v>
      </c>
      <c r="N3066" s="4">
        <f>VLOOKUP(I3066,BaseModelo!$A$2:$E$5075,5)</f>
        <v>4</v>
      </c>
      <c r="P3066" s="15">
        <v>142.00000000000003</v>
      </c>
      <c r="Q3066" s="4">
        <f>VLOOKUP(I3066,BaseModelo!$A$2:$E$5075,3)</f>
        <v>110</v>
      </c>
      <c r="R3066" s="4">
        <f t="shared" si="940"/>
        <v>32283000</v>
      </c>
      <c r="S3066" s="16">
        <f t="shared" si="941"/>
        <v>2.168323885636403E-4</v>
      </c>
      <c r="T3066" s="4">
        <f t="shared" si="952"/>
        <v>3.0790199176036922E-2</v>
      </c>
      <c r="U3066" s="4">
        <f t="shared" si="953"/>
        <v>3.0790199176036929E-2</v>
      </c>
      <c r="V3066" s="6">
        <f t="shared" si="942"/>
        <v>0</v>
      </c>
      <c r="W3066" s="16" t="str">
        <f t="shared" si="943"/>
        <v/>
      </c>
      <c r="X3066" s="4" t="str">
        <f t="shared" si="954"/>
        <v/>
      </c>
      <c r="Y3066" s="4" t="str">
        <f t="shared" si="944"/>
        <v/>
      </c>
      <c r="Z3066" s="4">
        <f t="shared" si="945"/>
        <v>2331000</v>
      </c>
      <c r="AA3066" s="16">
        <f t="shared" si="946"/>
        <v>3.003003003003003E-3</v>
      </c>
      <c r="AB3066" s="15">
        <f t="shared" si="955"/>
        <v>0.42642642642642642</v>
      </c>
      <c r="AC3066" s="15">
        <f t="shared" si="956"/>
        <v>0.42642642642642653</v>
      </c>
      <c r="AD3066" s="4">
        <v>166449</v>
      </c>
      <c r="AE3066" s="26">
        <v>1758.65</v>
      </c>
      <c r="AF3066" s="26">
        <v>1758.65</v>
      </c>
      <c r="AG3066" s="4">
        <f t="shared" si="957"/>
        <v>858000</v>
      </c>
      <c r="AH3066" s="16">
        <f t="shared" si="947"/>
        <v>8.1585081585081581E-3</v>
      </c>
      <c r="AI3066" s="15">
        <f t="shared" si="948"/>
        <v>1.1585081585081585</v>
      </c>
      <c r="AJ3066" s="15">
        <f t="shared" si="949"/>
        <v>1.1585081585081587</v>
      </c>
      <c r="AK3066" s="4">
        <f t="shared" si="950"/>
        <v>16319000</v>
      </c>
      <c r="AL3066" s="27">
        <f t="shared" si="951"/>
        <v>4.289478521968258E-4</v>
      </c>
      <c r="AM3066" s="15">
        <f t="shared" si="958"/>
        <v>6.0910595011949266E-2</v>
      </c>
      <c r="AN3066" s="15">
        <f t="shared" si="959"/>
        <v>1.3207389805273516E-5</v>
      </c>
    </row>
    <row r="3067" spans="1:40" x14ac:dyDescent="0.2">
      <c r="A3067" s="4" t="s">
        <v>4628</v>
      </c>
      <c r="B3067" s="3" t="s">
        <v>16</v>
      </c>
      <c r="C3067" s="6">
        <v>166449</v>
      </c>
      <c r="D3067" s="3" t="s">
        <v>699</v>
      </c>
      <c r="E3067" s="6">
        <v>166451</v>
      </c>
      <c r="F3067" s="3" t="s">
        <v>3885</v>
      </c>
      <c r="G3067" s="8">
        <v>7000</v>
      </c>
      <c r="H3067" s="6">
        <v>142</v>
      </c>
      <c r="I3067" s="6">
        <v>163689</v>
      </c>
      <c r="J3067" s="13">
        <v>45230</v>
      </c>
      <c r="K3067" s="9">
        <v>7000</v>
      </c>
      <c r="L3067" s="4" t="s">
        <v>4628</v>
      </c>
      <c r="M3067" s="4" t="s">
        <v>4632</v>
      </c>
      <c r="N3067" s="4">
        <f>VLOOKUP(I3067,BaseModelo!$A$2:$E$5075,5)</f>
        <v>4</v>
      </c>
      <c r="P3067" s="15">
        <v>142.00000000000003</v>
      </c>
      <c r="Q3067" s="4">
        <f>VLOOKUP(I3067,BaseModelo!$A$2:$E$5075,3)</f>
        <v>110</v>
      </c>
      <c r="R3067" s="4">
        <f t="shared" si="940"/>
        <v>32283000</v>
      </c>
      <c r="S3067" s="16">
        <f t="shared" si="941"/>
        <v>2.168323885636403E-4</v>
      </c>
      <c r="T3067" s="4">
        <f t="shared" si="952"/>
        <v>3.0790199176036922E-2</v>
      </c>
      <c r="U3067" s="4">
        <f t="shared" si="953"/>
        <v>3.0790199176036929E-2</v>
      </c>
      <c r="V3067" s="6">
        <f t="shared" si="942"/>
        <v>0</v>
      </c>
      <c r="W3067" s="16" t="str">
        <f t="shared" si="943"/>
        <v/>
      </c>
      <c r="X3067" s="4" t="str">
        <f t="shared" si="954"/>
        <v/>
      </c>
      <c r="Y3067" s="4" t="str">
        <f t="shared" si="944"/>
        <v/>
      </c>
      <c r="Z3067" s="4">
        <f t="shared" si="945"/>
        <v>2331000</v>
      </c>
      <c r="AA3067" s="16">
        <f t="shared" si="946"/>
        <v>3.003003003003003E-3</v>
      </c>
      <c r="AB3067" s="15">
        <f t="shared" si="955"/>
        <v>0.42642642642642642</v>
      </c>
      <c r="AC3067" s="15">
        <f t="shared" si="956"/>
        <v>0.42642642642642653</v>
      </c>
      <c r="AD3067" s="4">
        <v>166449</v>
      </c>
      <c r="AE3067" s="26">
        <v>1758.65</v>
      </c>
      <c r="AF3067" s="26">
        <v>1758.65</v>
      </c>
      <c r="AG3067" s="4">
        <f t="shared" si="957"/>
        <v>858000</v>
      </c>
      <c r="AH3067" s="16">
        <f t="shared" si="947"/>
        <v>8.1585081585081581E-3</v>
      </c>
      <c r="AI3067" s="15">
        <f t="shared" si="948"/>
        <v>1.1585081585081585</v>
      </c>
      <c r="AJ3067" s="15">
        <f t="shared" si="949"/>
        <v>1.1585081585081587</v>
      </c>
      <c r="AK3067" s="4">
        <f t="shared" si="950"/>
        <v>16319000</v>
      </c>
      <c r="AL3067" s="27">
        <f t="shared" si="951"/>
        <v>4.289478521968258E-4</v>
      </c>
      <c r="AM3067" s="15">
        <f t="shared" si="958"/>
        <v>6.0910595011949266E-2</v>
      </c>
      <c r="AN3067" s="15">
        <f t="shared" si="959"/>
        <v>1.3207389805273516E-5</v>
      </c>
    </row>
    <row r="3068" spans="1:40" x14ac:dyDescent="0.2">
      <c r="A3068" s="4" t="s">
        <v>4628</v>
      </c>
      <c r="B3068" s="3" t="s">
        <v>16</v>
      </c>
      <c r="C3068" s="6">
        <v>166449</v>
      </c>
      <c r="D3068" s="3" t="s">
        <v>699</v>
      </c>
      <c r="E3068" s="6">
        <v>166452</v>
      </c>
      <c r="F3068" s="3" t="s">
        <v>3886</v>
      </c>
      <c r="G3068" s="8">
        <v>7000</v>
      </c>
      <c r="H3068" s="6">
        <v>142</v>
      </c>
      <c r="I3068" s="6">
        <v>163968</v>
      </c>
      <c r="J3068" s="13">
        <v>45230</v>
      </c>
      <c r="K3068" s="9">
        <v>7000</v>
      </c>
      <c r="L3068" s="4" t="s">
        <v>4628</v>
      </c>
      <c r="M3068" s="4" t="s">
        <v>4632</v>
      </c>
      <c r="N3068" s="4">
        <f>VLOOKUP(I3068,BaseModelo!$A$2:$E$5075,5)</f>
        <v>5</v>
      </c>
      <c r="P3068" s="15">
        <v>142.00000000000003</v>
      </c>
      <c r="Q3068" s="4">
        <f>VLOOKUP(I3068,BaseModelo!$A$2:$E$5075,3)</f>
        <v>110</v>
      </c>
      <c r="R3068" s="4">
        <f t="shared" si="940"/>
        <v>32283000</v>
      </c>
      <c r="S3068" s="16">
        <f t="shared" si="941"/>
        <v>2.168323885636403E-4</v>
      </c>
      <c r="T3068" s="4">
        <f t="shared" si="952"/>
        <v>3.0790199176036922E-2</v>
      </c>
      <c r="U3068" s="4">
        <f t="shared" si="953"/>
        <v>3.0790199176036929E-2</v>
      </c>
      <c r="V3068" s="6">
        <f t="shared" si="942"/>
        <v>0</v>
      </c>
      <c r="W3068" s="16" t="str">
        <f t="shared" si="943"/>
        <v/>
      </c>
      <c r="X3068" s="4" t="str">
        <f t="shared" si="954"/>
        <v/>
      </c>
      <c r="Y3068" s="4" t="str">
        <f t="shared" si="944"/>
        <v/>
      </c>
      <c r="Z3068" s="4">
        <f t="shared" si="945"/>
        <v>4058000</v>
      </c>
      <c r="AA3068" s="16">
        <f t="shared" si="946"/>
        <v>1.7249876786594382E-3</v>
      </c>
      <c r="AB3068" s="15">
        <f t="shared" si="955"/>
        <v>0.24494825036964021</v>
      </c>
      <c r="AC3068" s="15">
        <f t="shared" si="956"/>
        <v>0.24494825036964027</v>
      </c>
      <c r="AD3068" s="4">
        <v>166449</v>
      </c>
      <c r="AE3068" s="26">
        <v>1758.65</v>
      </c>
      <c r="AF3068" s="26">
        <v>1758.65</v>
      </c>
      <c r="AG3068" s="4">
        <f t="shared" si="957"/>
        <v>2193000</v>
      </c>
      <c r="AH3068" s="16">
        <f t="shared" si="947"/>
        <v>3.1919744642042863E-3</v>
      </c>
      <c r="AI3068" s="15">
        <f t="shared" si="948"/>
        <v>0.45326037391700869</v>
      </c>
      <c r="AJ3068" s="15">
        <f t="shared" si="949"/>
        <v>0.45326037391700874</v>
      </c>
      <c r="AK3068" s="4">
        <f t="shared" si="950"/>
        <v>16319000</v>
      </c>
      <c r="AL3068" s="27">
        <f t="shared" si="951"/>
        <v>4.289478521968258E-4</v>
      </c>
      <c r="AM3068" s="15">
        <f t="shared" si="958"/>
        <v>6.0910595011949266E-2</v>
      </c>
      <c r="AN3068" s="15">
        <f t="shared" si="959"/>
        <v>1.3207389805273516E-5</v>
      </c>
    </row>
    <row r="3069" spans="1:40" x14ac:dyDescent="0.2">
      <c r="A3069" s="4" t="s">
        <v>4628</v>
      </c>
      <c r="B3069" s="3" t="s">
        <v>16</v>
      </c>
      <c r="C3069" s="6">
        <v>166449</v>
      </c>
      <c r="D3069" s="3" t="s">
        <v>699</v>
      </c>
      <c r="E3069" s="6">
        <v>166453</v>
      </c>
      <c r="F3069" s="3" t="s">
        <v>3887</v>
      </c>
      <c r="G3069" s="8">
        <v>7000</v>
      </c>
      <c r="H3069" s="6">
        <v>142</v>
      </c>
      <c r="I3069" s="6">
        <v>163971</v>
      </c>
      <c r="J3069" s="13">
        <v>45230</v>
      </c>
      <c r="K3069" s="9">
        <v>7000</v>
      </c>
      <c r="L3069" s="4" t="s">
        <v>4628</v>
      </c>
      <c r="M3069" s="4" t="s">
        <v>4632</v>
      </c>
      <c r="N3069" s="4">
        <f>VLOOKUP(I3069,BaseModelo!$A$2:$E$5075,5)</f>
        <v>6</v>
      </c>
      <c r="P3069" s="15">
        <v>142.00000000000003</v>
      </c>
      <c r="Q3069" s="4">
        <f>VLOOKUP(I3069,BaseModelo!$A$2:$E$5075,3)</f>
        <v>115</v>
      </c>
      <c r="R3069" s="4">
        <f t="shared" si="940"/>
        <v>32283000</v>
      </c>
      <c r="S3069" s="16">
        <f t="shared" si="941"/>
        <v>2.168323885636403E-4</v>
      </c>
      <c r="T3069" s="4">
        <f t="shared" si="952"/>
        <v>3.0790199176036922E-2</v>
      </c>
      <c r="U3069" s="4">
        <f t="shared" si="953"/>
        <v>3.0790199176036929E-2</v>
      </c>
      <c r="V3069" s="6">
        <f t="shared" si="942"/>
        <v>0</v>
      </c>
      <c r="W3069" s="16" t="str">
        <f t="shared" si="943"/>
        <v/>
      </c>
      <c r="X3069" s="4" t="str">
        <f t="shared" si="954"/>
        <v/>
      </c>
      <c r="Y3069" s="4" t="str">
        <f t="shared" si="944"/>
        <v/>
      </c>
      <c r="Z3069" s="4">
        <f t="shared" si="945"/>
        <v>4853000</v>
      </c>
      <c r="AA3069" s="16">
        <f t="shared" si="946"/>
        <v>1.4424067587059551E-3</v>
      </c>
      <c r="AB3069" s="15">
        <f t="shared" si="955"/>
        <v>0.20482175973624561</v>
      </c>
      <c r="AC3069" s="15">
        <f t="shared" si="956"/>
        <v>0.20482175973624567</v>
      </c>
      <c r="AD3069" s="4">
        <v>166449</v>
      </c>
      <c r="AE3069" s="26">
        <v>1758.65</v>
      </c>
      <c r="AF3069" s="26">
        <v>1758.65</v>
      </c>
      <c r="AG3069" s="4">
        <f t="shared" si="957"/>
        <v>2735000</v>
      </c>
      <c r="AH3069" s="16">
        <f t="shared" si="947"/>
        <v>2.5594149908592322E-3</v>
      </c>
      <c r="AI3069" s="15">
        <f t="shared" si="948"/>
        <v>0.363436928702011</v>
      </c>
      <c r="AJ3069" s="15">
        <f t="shared" si="949"/>
        <v>0.36343692870201105</v>
      </c>
      <c r="AK3069" s="4">
        <f t="shared" si="950"/>
        <v>16319000</v>
      </c>
      <c r="AL3069" s="27">
        <f t="shared" si="951"/>
        <v>4.289478521968258E-4</v>
      </c>
      <c r="AM3069" s="15">
        <f t="shared" si="958"/>
        <v>6.0910595011949266E-2</v>
      </c>
      <c r="AN3069" s="15">
        <f t="shared" si="959"/>
        <v>1.3207389805273516E-5</v>
      </c>
    </row>
    <row r="3070" spans="1:40" x14ac:dyDescent="0.2">
      <c r="A3070" s="4" t="s">
        <v>4628</v>
      </c>
      <c r="B3070" s="3" t="s">
        <v>16</v>
      </c>
      <c r="C3070" s="6">
        <v>166449</v>
      </c>
      <c r="D3070" s="3" t="s">
        <v>699</v>
      </c>
      <c r="E3070" s="6">
        <v>166454</v>
      </c>
      <c r="F3070" s="3" t="s">
        <v>3888</v>
      </c>
      <c r="G3070" s="8">
        <v>7000</v>
      </c>
      <c r="H3070" s="6">
        <v>142</v>
      </c>
      <c r="I3070" s="6">
        <v>166146</v>
      </c>
      <c r="J3070" s="13">
        <v>45230</v>
      </c>
      <c r="K3070" s="9">
        <v>7000</v>
      </c>
      <c r="L3070" s="4" t="s">
        <v>4628</v>
      </c>
      <c r="M3070" s="4" t="s">
        <v>4632</v>
      </c>
      <c r="N3070" s="4">
        <f>VLOOKUP(I3070,BaseModelo!$A$2:$E$5075,5)</f>
        <v>6</v>
      </c>
      <c r="P3070" s="15">
        <v>142.00000000000003</v>
      </c>
      <c r="Q3070" s="4">
        <f>VLOOKUP(I3070,BaseModelo!$A$2:$E$5075,3)</f>
        <v>115</v>
      </c>
      <c r="R3070" s="4">
        <f t="shared" si="940"/>
        <v>32283000</v>
      </c>
      <c r="S3070" s="16">
        <f t="shared" si="941"/>
        <v>2.168323885636403E-4</v>
      </c>
      <c r="T3070" s="4">
        <f t="shared" si="952"/>
        <v>3.0790199176036922E-2</v>
      </c>
      <c r="U3070" s="4">
        <f t="shared" si="953"/>
        <v>3.0790199176036929E-2</v>
      </c>
      <c r="V3070" s="6">
        <f t="shared" si="942"/>
        <v>0</v>
      </c>
      <c r="W3070" s="16" t="str">
        <f t="shared" si="943"/>
        <v/>
      </c>
      <c r="X3070" s="4" t="str">
        <f t="shared" si="954"/>
        <v/>
      </c>
      <c r="Y3070" s="4" t="str">
        <f t="shared" si="944"/>
        <v/>
      </c>
      <c r="Z3070" s="4">
        <f t="shared" si="945"/>
        <v>4853000</v>
      </c>
      <c r="AA3070" s="16">
        <f t="shared" si="946"/>
        <v>1.4424067587059551E-3</v>
      </c>
      <c r="AB3070" s="15">
        <f t="shared" si="955"/>
        <v>0.20482175973624561</v>
      </c>
      <c r="AC3070" s="15">
        <f t="shared" si="956"/>
        <v>0.20482175973624567</v>
      </c>
      <c r="AD3070" s="4">
        <v>166449</v>
      </c>
      <c r="AE3070" s="26">
        <v>1758.65</v>
      </c>
      <c r="AF3070" s="26">
        <v>1758.65</v>
      </c>
      <c r="AG3070" s="4">
        <f t="shared" si="957"/>
        <v>2735000</v>
      </c>
      <c r="AH3070" s="16">
        <f t="shared" si="947"/>
        <v>2.5594149908592322E-3</v>
      </c>
      <c r="AI3070" s="15">
        <f t="shared" si="948"/>
        <v>0.363436928702011</v>
      </c>
      <c r="AJ3070" s="15">
        <f t="shared" si="949"/>
        <v>0.36343692870201105</v>
      </c>
      <c r="AK3070" s="4">
        <f t="shared" si="950"/>
        <v>16319000</v>
      </c>
      <c r="AL3070" s="27">
        <f t="shared" si="951"/>
        <v>4.289478521968258E-4</v>
      </c>
      <c r="AM3070" s="15">
        <f t="shared" si="958"/>
        <v>6.0910595011949266E-2</v>
      </c>
      <c r="AN3070" s="15">
        <f t="shared" si="959"/>
        <v>1.3207389805273516E-5</v>
      </c>
    </row>
    <row r="3071" spans="1:40" x14ac:dyDescent="0.2">
      <c r="A3071" s="4" t="s">
        <v>4627</v>
      </c>
      <c r="B3071" s="3" t="s">
        <v>17</v>
      </c>
      <c r="C3071" s="6">
        <v>166458</v>
      </c>
      <c r="D3071" s="3" t="s">
        <v>502</v>
      </c>
      <c r="E3071" s="6">
        <v>166468</v>
      </c>
      <c r="F3071" s="3" t="s">
        <v>3890</v>
      </c>
      <c r="G3071" s="8">
        <v>10000</v>
      </c>
      <c r="H3071" s="6">
        <v>142</v>
      </c>
      <c r="I3071" s="6">
        <v>166130</v>
      </c>
      <c r="J3071" s="13">
        <v>45230</v>
      </c>
      <c r="K3071" s="9">
        <v>10000</v>
      </c>
      <c r="L3071" s="4" t="s">
        <v>4627</v>
      </c>
      <c r="M3071" s="4" t="s">
        <v>4632</v>
      </c>
      <c r="N3071" s="4">
        <f>VLOOKUP(I3071,BaseModelo!$A$2:$E$5075,5)</f>
        <v>6</v>
      </c>
      <c r="P3071" s="15">
        <v>142.00000000000003</v>
      </c>
      <c r="Q3071" s="4">
        <f>VLOOKUP(I3071,BaseModelo!$A$2:$E$5075,3)</f>
        <v>115</v>
      </c>
      <c r="R3071" s="4">
        <f t="shared" si="940"/>
        <v>32283000</v>
      </c>
      <c r="S3071" s="16">
        <f t="shared" si="941"/>
        <v>3.0976055509091471E-4</v>
      </c>
      <c r="T3071" s="4">
        <f t="shared" si="952"/>
        <v>4.3985998822909891E-2</v>
      </c>
      <c r="U3071" s="4">
        <f t="shared" si="953"/>
        <v>4.3985998822909898E-2</v>
      </c>
      <c r="V3071" s="6">
        <f t="shared" si="942"/>
        <v>0</v>
      </c>
      <c r="W3071" s="16" t="str">
        <f t="shared" si="943"/>
        <v/>
      </c>
      <c r="X3071" s="4" t="str">
        <f t="shared" si="954"/>
        <v/>
      </c>
      <c r="Y3071" s="4" t="str">
        <f t="shared" si="944"/>
        <v/>
      </c>
      <c r="Z3071" s="4">
        <f t="shared" si="945"/>
        <v>4853000</v>
      </c>
      <c r="AA3071" s="16">
        <f t="shared" si="946"/>
        <v>2.0605810838656502E-3</v>
      </c>
      <c r="AB3071" s="15">
        <f t="shared" si="955"/>
        <v>0.29260251390892233</v>
      </c>
      <c r="AC3071" s="15">
        <f t="shared" si="956"/>
        <v>0.29260251390892239</v>
      </c>
      <c r="AD3071" s="4">
        <v>166458</v>
      </c>
      <c r="AE3071" s="26">
        <v>2510.34</v>
      </c>
      <c r="AF3071" s="26">
        <v>2510.34</v>
      </c>
      <c r="AG3071" s="4">
        <f t="shared" si="957"/>
        <v>1993000</v>
      </c>
      <c r="AH3071" s="16">
        <f t="shared" si="947"/>
        <v>5.0175614651279477E-3</v>
      </c>
      <c r="AI3071" s="15">
        <f t="shared" si="948"/>
        <v>0.71249372804816857</v>
      </c>
      <c r="AJ3071" s="15">
        <f t="shared" si="949"/>
        <v>0.71249372804816868</v>
      </c>
      <c r="AK3071" s="4">
        <f t="shared" si="950"/>
        <v>15073000</v>
      </c>
      <c r="AL3071" s="27">
        <f t="shared" si="951"/>
        <v>6.6343793538114506E-4</v>
      </c>
      <c r="AM3071" s="15">
        <f t="shared" si="958"/>
        <v>9.4208186824122603E-2</v>
      </c>
      <c r="AN3071" s="15">
        <f t="shared" si="959"/>
        <v>2.918198024474882E-5</v>
      </c>
    </row>
    <row r="3072" spans="1:40" x14ac:dyDescent="0.2">
      <c r="A3072" s="4" t="s">
        <v>4627</v>
      </c>
      <c r="B3072" s="3" t="s">
        <v>9</v>
      </c>
      <c r="C3072" s="6">
        <v>166475</v>
      </c>
      <c r="D3072" s="3" t="s">
        <v>527</v>
      </c>
      <c r="E3072" s="6">
        <v>166481</v>
      </c>
      <c r="F3072" s="3" t="s">
        <v>3889</v>
      </c>
      <c r="G3072" s="8">
        <v>10000</v>
      </c>
      <c r="H3072" s="6">
        <v>142</v>
      </c>
      <c r="I3072" s="6">
        <v>166390</v>
      </c>
      <c r="J3072" s="13">
        <v>45230</v>
      </c>
      <c r="K3072" s="9">
        <v>10000</v>
      </c>
      <c r="L3072" s="4" t="s">
        <v>4627</v>
      </c>
      <c r="M3072" s="4" t="s">
        <v>4632</v>
      </c>
      <c r="N3072" s="4">
        <f>VLOOKUP(I3072,BaseModelo!$A$2:$E$5075,5)</f>
        <v>1</v>
      </c>
      <c r="P3072" s="15">
        <v>142.00000000000003</v>
      </c>
      <c r="Q3072" s="4">
        <f>VLOOKUP(I3072,BaseModelo!$A$2:$E$5075,3)</f>
        <v>90</v>
      </c>
      <c r="R3072" s="4">
        <f t="shared" si="940"/>
        <v>32283000</v>
      </c>
      <c r="S3072" s="16">
        <f t="shared" si="941"/>
        <v>3.0976055509091471E-4</v>
      </c>
      <c r="T3072" s="4">
        <f t="shared" si="952"/>
        <v>4.3985998822909891E-2</v>
      </c>
      <c r="U3072" s="4">
        <f t="shared" si="953"/>
        <v>4.3985998822909898E-2</v>
      </c>
      <c r="V3072" s="6">
        <f t="shared" si="942"/>
        <v>0</v>
      </c>
      <c r="W3072" s="16" t="str">
        <f t="shared" si="943"/>
        <v/>
      </c>
      <c r="X3072" s="4" t="str">
        <f t="shared" si="954"/>
        <v/>
      </c>
      <c r="Y3072" s="4" t="str">
        <f t="shared" si="944"/>
        <v/>
      </c>
      <c r="Z3072" s="4">
        <f t="shared" si="945"/>
        <v>771000</v>
      </c>
      <c r="AA3072" s="16">
        <f t="shared" si="946"/>
        <v>1.2970168612191959E-2</v>
      </c>
      <c r="AB3072" s="15">
        <f t="shared" si="955"/>
        <v>1.8417639429312582</v>
      </c>
      <c r="AC3072" s="15">
        <f t="shared" si="956"/>
        <v>1.8417639429312587</v>
      </c>
      <c r="AD3072" s="4">
        <v>166475</v>
      </c>
      <c r="AE3072" s="26">
        <v>2510.34</v>
      </c>
      <c r="AF3072" s="26">
        <v>2510.34</v>
      </c>
      <c r="AG3072" s="4">
        <f t="shared" si="957"/>
        <v>681000</v>
      </c>
      <c r="AH3072" s="16">
        <f t="shared" si="947"/>
        <v>1.4684287812041116E-2</v>
      </c>
      <c r="AI3072" s="15">
        <f t="shared" si="948"/>
        <v>2.0851688693098382</v>
      </c>
      <c r="AJ3072" s="15">
        <f t="shared" si="949"/>
        <v>2.0851688693098387</v>
      </c>
      <c r="AK3072" s="4">
        <f t="shared" si="950"/>
        <v>15073000</v>
      </c>
      <c r="AL3072" s="27">
        <f t="shared" si="951"/>
        <v>6.6343793538114506E-4</v>
      </c>
      <c r="AM3072" s="15">
        <f t="shared" si="958"/>
        <v>9.4208186824122603E-2</v>
      </c>
      <c r="AN3072" s="15">
        <f t="shared" si="959"/>
        <v>2.918198024474882E-5</v>
      </c>
    </row>
    <row r="3073" spans="1:40" x14ac:dyDescent="0.2">
      <c r="A3073" s="4" t="s">
        <v>4627</v>
      </c>
      <c r="B3073" s="3" t="s">
        <v>8</v>
      </c>
      <c r="C3073" s="6">
        <v>166500</v>
      </c>
      <c r="D3073" s="3" t="s">
        <v>231</v>
      </c>
      <c r="E3073" s="6">
        <v>166506</v>
      </c>
      <c r="F3073" s="3" t="s">
        <v>3893</v>
      </c>
      <c r="G3073" s="8">
        <v>5000</v>
      </c>
      <c r="H3073" s="6">
        <v>147</v>
      </c>
      <c r="I3073" s="6">
        <v>166384</v>
      </c>
      <c r="J3073" s="13">
        <v>45230</v>
      </c>
      <c r="K3073" s="9">
        <v>5000</v>
      </c>
      <c r="L3073" s="4" t="s">
        <v>4627</v>
      </c>
      <c r="M3073" s="4" t="s">
        <v>4632</v>
      </c>
      <c r="N3073" s="4">
        <f>VLOOKUP(I3073,BaseModelo!$A$2:$E$5075,5)</f>
        <v>7</v>
      </c>
      <c r="P3073" s="15">
        <v>147</v>
      </c>
      <c r="Q3073" s="4">
        <f>VLOOKUP(I3073,BaseModelo!$A$2:$E$5075,3)</f>
        <v>127</v>
      </c>
      <c r="R3073" s="4">
        <f t="shared" si="940"/>
        <v>32283000</v>
      </c>
      <c r="S3073" s="16">
        <f t="shared" si="941"/>
        <v>1.5488027754545735E-4</v>
      </c>
      <c r="T3073" s="4">
        <f t="shared" si="952"/>
        <v>2.2767400799182231E-2</v>
      </c>
      <c r="U3073" s="4">
        <f t="shared" si="953"/>
        <v>2.2767400799182231E-2</v>
      </c>
      <c r="V3073" s="6">
        <f t="shared" si="942"/>
        <v>0</v>
      </c>
      <c r="W3073" s="16" t="str">
        <f t="shared" si="943"/>
        <v/>
      </c>
      <c r="X3073" s="4" t="str">
        <f t="shared" si="954"/>
        <v/>
      </c>
      <c r="Y3073" s="4" t="str">
        <f t="shared" si="944"/>
        <v/>
      </c>
      <c r="Z3073" s="4">
        <f t="shared" si="945"/>
        <v>4022000</v>
      </c>
      <c r="AA3073" s="16">
        <f t="shared" si="946"/>
        <v>1.2431626056688214E-3</v>
      </c>
      <c r="AB3073" s="15">
        <f t="shared" si="955"/>
        <v>0.18274490303331675</v>
      </c>
      <c r="AC3073" s="15">
        <f t="shared" si="956"/>
        <v>0.18274490303331675</v>
      </c>
      <c r="AD3073" s="4">
        <v>166500</v>
      </c>
      <c r="AE3073" s="26">
        <v>1303.3399999999999</v>
      </c>
      <c r="AF3073" s="26">
        <v>1303.3399999999999</v>
      </c>
      <c r="AG3073" s="4">
        <f t="shared" si="957"/>
        <v>1778000</v>
      </c>
      <c r="AH3073" s="16">
        <f t="shared" si="947"/>
        <v>2.8121484814398199E-3</v>
      </c>
      <c r="AI3073" s="15">
        <f t="shared" si="948"/>
        <v>0.41338582677165353</v>
      </c>
      <c r="AJ3073" s="15">
        <f t="shared" si="949"/>
        <v>0.41338582677165353</v>
      </c>
      <c r="AK3073" s="4">
        <f t="shared" si="950"/>
        <v>15073000</v>
      </c>
      <c r="AL3073" s="27">
        <f t="shared" si="951"/>
        <v>3.3171896769057253E-4</v>
      </c>
      <c r="AM3073" s="15">
        <f t="shared" si="958"/>
        <v>4.8762688250514163E-2</v>
      </c>
      <c r="AN3073" s="15">
        <f t="shared" si="959"/>
        <v>7.5523786901022457E-6</v>
      </c>
    </row>
    <row r="3074" spans="1:40" x14ac:dyDescent="0.2">
      <c r="A3074" s="4" t="s">
        <v>4628</v>
      </c>
      <c r="B3074" s="2" t="s">
        <v>12</v>
      </c>
      <c r="C3074" s="5">
        <v>166576</v>
      </c>
      <c r="D3074" s="2" t="s">
        <v>700</v>
      </c>
      <c r="E3074" s="5">
        <v>166577</v>
      </c>
      <c r="F3074" s="2" t="s">
        <v>3891</v>
      </c>
      <c r="G3074" s="7">
        <v>7000</v>
      </c>
      <c r="H3074" s="5">
        <v>142</v>
      </c>
      <c r="I3074" s="6">
        <v>165327</v>
      </c>
      <c r="J3074" s="13">
        <v>45230</v>
      </c>
      <c r="K3074" s="9">
        <v>7000</v>
      </c>
      <c r="L3074" s="4" t="s">
        <v>4628</v>
      </c>
      <c r="M3074" s="4" t="s">
        <v>4632</v>
      </c>
      <c r="N3074" s="4">
        <f>VLOOKUP(I3074,BaseModelo!$A$2:$E$5075,5)</f>
        <v>10</v>
      </c>
      <c r="P3074" s="15">
        <v>142.00000000000003</v>
      </c>
      <c r="Q3074" s="4">
        <f>VLOOKUP(I3074,BaseModelo!$A$2:$E$5075,3)</f>
        <v>0</v>
      </c>
      <c r="R3074" s="4">
        <f t="shared" ref="R3074:R3137" si="960">SUMIFS($G:$G,$M:$M,M3074)</f>
        <v>32283000</v>
      </c>
      <c r="S3074" s="16">
        <f t="shared" ref="S3074:S3137" si="961">G3074/R3074</f>
        <v>2.168323885636403E-4</v>
      </c>
      <c r="T3074" s="4">
        <f t="shared" si="952"/>
        <v>3.0790199176036922E-2</v>
      </c>
      <c r="U3074" s="4">
        <f t="shared" si="953"/>
        <v>3.0790199176036929E-2</v>
      </c>
      <c r="V3074" s="6">
        <f t="shared" ref="V3074:V3137" si="962">SUMIFS($G:$G,$O:$O,O3074)</f>
        <v>0</v>
      </c>
      <c r="W3074" s="16" t="str">
        <f t="shared" ref="W3074:W3137" si="963">IFERROR(G3074/V3074,"")</f>
        <v/>
      </c>
      <c r="X3074" s="4" t="str">
        <f t="shared" si="954"/>
        <v/>
      </c>
      <c r="Y3074" s="4" t="str">
        <f t="shared" ref="Y3074:Y3137" si="964">IFERROR(W3074*P3074,"")</f>
        <v/>
      </c>
      <c r="Z3074" s="4">
        <f t="shared" ref="Z3074:Z3137" si="965">SUMIFS($G:$G,$N:$N,N3074)</f>
        <v>4121000</v>
      </c>
      <c r="AA3074" s="16">
        <f t="shared" ref="AA3074:AA3137" si="966">IFERROR(G3074/Z3074,"")</f>
        <v>1.6986168405726766E-3</v>
      </c>
      <c r="AB3074" s="15">
        <f t="shared" si="955"/>
        <v>0.24120359136132008</v>
      </c>
      <c r="AC3074" s="15">
        <f t="shared" si="956"/>
        <v>0.24120359136132014</v>
      </c>
      <c r="AD3074" s="4">
        <v>166576</v>
      </c>
      <c r="AE3074" s="26">
        <v>1758.65</v>
      </c>
      <c r="AF3074" s="26">
        <v>1758.65</v>
      </c>
      <c r="AG3074" s="4">
        <f t="shared" si="957"/>
        <v>1846000</v>
      </c>
      <c r="AH3074" s="16">
        <f t="shared" ref="AH3074:AH3137" si="967">IFERROR($G3074/AG3074,"")</f>
        <v>3.791982665222102E-3</v>
      </c>
      <c r="AI3074" s="15">
        <f t="shared" ref="AI3074:AI3137" si="968">IFERROR(AH3074*H3074,"")</f>
        <v>0.53846153846153844</v>
      </c>
      <c r="AJ3074" s="15">
        <f t="shared" ref="AJ3074:AJ3137" si="969">IFERROR(AH3074*P3074,"")</f>
        <v>0.53846153846153855</v>
      </c>
      <c r="AK3074" s="4">
        <f t="shared" ref="AK3074:AK3137" si="970">SUMIFS($G:$G,$A:$A,$A3074,$M:$M,$M3074)</f>
        <v>16319000</v>
      </c>
      <c r="AL3074" s="27">
        <f t="shared" ref="AL3074:AL3137" si="971">IFERROR($G3074/AK3074,"")</f>
        <v>4.289478521968258E-4</v>
      </c>
      <c r="AM3074" s="15">
        <f t="shared" si="958"/>
        <v>6.0910595011949266E-2</v>
      </c>
      <c r="AN3074" s="15">
        <f t="shared" si="959"/>
        <v>1.3207389805273516E-5</v>
      </c>
    </row>
    <row r="3075" spans="1:40" x14ac:dyDescent="0.2">
      <c r="A3075" s="4" t="s">
        <v>4628</v>
      </c>
      <c r="B3075" s="3" t="s">
        <v>12</v>
      </c>
      <c r="C3075" s="6">
        <v>166576</v>
      </c>
      <c r="D3075" s="3" t="s">
        <v>700</v>
      </c>
      <c r="E3075" s="6">
        <v>166578</v>
      </c>
      <c r="F3075" s="3" t="s">
        <v>3894</v>
      </c>
      <c r="G3075" s="8">
        <v>7000</v>
      </c>
      <c r="H3075" s="6">
        <v>142</v>
      </c>
      <c r="I3075" s="6">
        <v>165568</v>
      </c>
      <c r="J3075" s="13">
        <v>45230</v>
      </c>
      <c r="K3075" s="9">
        <v>7000</v>
      </c>
      <c r="L3075" s="4" t="s">
        <v>4628</v>
      </c>
      <c r="M3075" s="4" t="s">
        <v>4632</v>
      </c>
      <c r="N3075" s="4">
        <f>VLOOKUP(I3075,BaseModelo!$A$2:$E$5075,5)</f>
        <v>2</v>
      </c>
      <c r="P3075" s="15">
        <v>142.00000000000003</v>
      </c>
      <c r="Q3075" s="4">
        <f>VLOOKUP(I3075,BaseModelo!$A$2:$E$5075,3)</f>
        <v>100</v>
      </c>
      <c r="R3075" s="4">
        <f t="shared" si="960"/>
        <v>32283000</v>
      </c>
      <c r="S3075" s="16">
        <f t="shared" si="961"/>
        <v>2.168323885636403E-4</v>
      </c>
      <c r="T3075" s="4">
        <f t="shared" ref="T3075:T3138" si="972">S3075*H3075</f>
        <v>3.0790199176036922E-2</v>
      </c>
      <c r="U3075" s="4">
        <f t="shared" ref="U3075:U3138" si="973">S3075*P3075</f>
        <v>3.0790199176036929E-2</v>
      </c>
      <c r="V3075" s="6">
        <f t="shared" si="962"/>
        <v>0</v>
      </c>
      <c r="W3075" s="16" t="str">
        <f t="shared" si="963"/>
        <v/>
      </c>
      <c r="X3075" s="4" t="str">
        <f t="shared" ref="X3075:X3138" si="974">IFERROR(W3075*H3075,"")</f>
        <v/>
      </c>
      <c r="Y3075" s="4" t="str">
        <f t="shared" si="964"/>
        <v/>
      </c>
      <c r="Z3075" s="4">
        <f t="shared" si="965"/>
        <v>1578000</v>
      </c>
      <c r="AA3075" s="16">
        <f t="shared" si="966"/>
        <v>4.4359949302915083E-3</v>
      </c>
      <c r="AB3075" s="15">
        <f t="shared" ref="AB3075:AB3138" si="975">IFERROR(AA3075*H3075,"")</f>
        <v>0.62991128010139419</v>
      </c>
      <c r="AC3075" s="15">
        <f t="shared" ref="AC3075:AC3138" si="976">IFERROR(AA3075*P3075,"")</f>
        <v>0.6299112801013943</v>
      </c>
      <c r="AD3075" s="4">
        <v>166576</v>
      </c>
      <c r="AE3075" s="26">
        <v>1758.65</v>
      </c>
      <c r="AF3075" s="26">
        <v>1758.65</v>
      </c>
      <c r="AG3075" s="4">
        <f t="shared" ref="AG3075:AG3138" si="977">SUMIFS($G:$G,$N:$N,$N3075,$A:$A,$A3075)</f>
        <v>832000</v>
      </c>
      <c r="AH3075" s="16">
        <f t="shared" si="967"/>
        <v>8.4134615384615381E-3</v>
      </c>
      <c r="AI3075" s="15">
        <f t="shared" si="968"/>
        <v>1.1947115384615383</v>
      </c>
      <c r="AJ3075" s="15">
        <f t="shared" si="969"/>
        <v>1.1947115384615385</v>
      </c>
      <c r="AK3075" s="4">
        <f t="shared" si="970"/>
        <v>16319000</v>
      </c>
      <c r="AL3075" s="27">
        <f t="shared" si="971"/>
        <v>4.289478521968258E-4</v>
      </c>
      <c r="AM3075" s="15">
        <f t="shared" ref="AM3075:AM3138" si="978">IFERROR(AL3075*H3075,"")</f>
        <v>6.0910595011949266E-2</v>
      </c>
      <c r="AN3075" s="15">
        <f t="shared" ref="AN3075:AN3138" si="979">IFERROR(AL3075*U3075,"")</f>
        <v>1.3207389805273516E-5</v>
      </c>
    </row>
    <row r="3076" spans="1:40" x14ac:dyDescent="0.2">
      <c r="A3076" s="4" t="s">
        <v>4628</v>
      </c>
      <c r="B3076" s="3" t="s">
        <v>12</v>
      </c>
      <c r="C3076" s="6">
        <v>166576</v>
      </c>
      <c r="D3076" s="3" t="s">
        <v>700</v>
      </c>
      <c r="E3076" s="6">
        <v>166579</v>
      </c>
      <c r="F3076" s="3" t="s">
        <v>3895</v>
      </c>
      <c r="G3076" s="8">
        <v>7000</v>
      </c>
      <c r="H3076" s="6">
        <v>142</v>
      </c>
      <c r="I3076" s="6">
        <v>165569</v>
      </c>
      <c r="J3076" s="13">
        <v>45230</v>
      </c>
      <c r="K3076" s="9">
        <v>7000</v>
      </c>
      <c r="L3076" s="4" t="s">
        <v>4628</v>
      </c>
      <c r="M3076" s="4" t="s">
        <v>4632</v>
      </c>
      <c r="N3076" s="4">
        <f>VLOOKUP(I3076,BaseModelo!$A$2:$E$5075,5)</f>
        <v>2</v>
      </c>
      <c r="P3076" s="15">
        <v>142.00000000000003</v>
      </c>
      <c r="Q3076" s="4">
        <f>VLOOKUP(I3076,BaseModelo!$A$2:$E$5075,3)</f>
        <v>100</v>
      </c>
      <c r="R3076" s="4">
        <f t="shared" si="960"/>
        <v>32283000</v>
      </c>
      <c r="S3076" s="16">
        <f t="shared" si="961"/>
        <v>2.168323885636403E-4</v>
      </c>
      <c r="T3076" s="4">
        <f t="shared" si="972"/>
        <v>3.0790199176036922E-2</v>
      </c>
      <c r="U3076" s="4">
        <f t="shared" si="973"/>
        <v>3.0790199176036929E-2</v>
      </c>
      <c r="V3076" s="6">
        <f t="shared" si="962"/>
        <v>0</v>
      </c>
      <c r="W3076" s="16" t="str">
        <f t="shared" si="963"/>
        <v/>
      </c>
      <c r="X3076" s="4" t="str">
        <f t="shared" si="974"/>
        <v/>
      </c>
      <c r="Y3076" s="4" t="str">
        <f t="shared" si="964"/>
        <v/>
      </c>
      <c r="Z3076" s="4">
        <f t="shared" si="965"/>
        <v>1578000</v>
      </c>
      <c r="AA3076" s="16">
        <f t="shared" si="966"/>
        <v>4.4359949302915083E-3</v>
      </c>
      <c r="AB3076" s="15">
        <f t="shared" si="975"/>
        <v>0.62991128010139419</v>
      </c>
      <c r="AC3076" s="15">
        <f t="shared" si="976"/>
        <v>0.6299112801013943</v>
      </c>
      <c r="AD3076" s="4">
        <v>166576</v>
      </c>
      <c r="AE3076" s="26">
        <v>1758.65</v>
      </c>
      <c r="AF3076" s="26">
        <v>1758.65</v>
      </c>
      <c r="AG3076" s="4">
        <f t="shared" si="977"/>
        <v>832000</v>
      </c>
      <c r="AH3076" s="16">
        <f t="shared" si="967"/>
        <v>8.4134615384615381E-3</v>
      </c>
      <c r="AI3076" s="15">
        <f t="shared" si="968"/>
        <v>1.1947115384615383</v>
      </c>
      <c r="AJ3076" s="15">
        <f t="shared" si="969"/>
        <v>1.1947115384615385</v>
      </c>
      <c r="AK3076" s="4">
        <f t="shared" si="970"/>
        <v>16319000</v>
      </c>
      <c r="AL3076" s="27">
        <f t="shared" si="971"/>
        <v>4.289478521968258E-4</v>
      </c>
      <c r="AM3076" s="15">
        <f t="shared" si="978"/>
        <v>6.0910595011949266E-2</v>
      </c>
      <c r="AN3076" s="15">
        <f t="shared" si="979"/>
        <v>1.3207389805273516E-5</v>
      </c>
    </row>
    <row r="3077" spans="1:40" x14ac:dyDescent="0.2">
      <c r="A3077" s="4" t="s">
        <v>4628</v>
      </c>
      <c r="B3077" s="3" t="s">
        <v>12</v>
      </c>
      <c r="C3077" s="6">
        <v>166576</v>
      </c>
      <c r="D3077" s="3" t="s">
        <v>700</v>
      </c>
      <c r="E3077" s="6">
        <v>166583</v>
      </c>
      <c r="F3077" s="3" t="s">
        <v>3896</v>
      </c>
      <c r="G3077" s="8">
        <v>7000</v>
      </c>
      <c r="H3077" s="6">
        <v>142</v>
      </c>
      <c r="I3077" s="6">
        <v>165959</v>
      </c>
      <c r="J3077" s="13">
        <v>45230</v>
      </c>
      <c r="K3077" s="9">
        <v>7000</v>
      </c>
      <c r="L3077" s="4" t="s">
        <v>4628</v>
      </c>
      <c r="M3077" s="4" t="s">
        <v>4632</v>
      </c>
      <c r="N3077" s="4">
        <f>VLOOKUP(I3077,BaseModelo!$A$2:$E$5075,5)</f>
        <v>4</v>
      </c>
      <c r="P3077" s="15">
        <v>142.00000000000003</v>
      </c>
      <c r="Q3077" s="4">
        <f>VLOOKUP(I3077,BaseModelo!$A$2:$E$5075,3)</f>
        <v>110</v>
      </c>
      <c r="R3077" s="4">
        <f t="shared" si="960"/>
        <v>32283000</v>
      </c>
      <c r="S3077" s="16">
        <f t="shared" si="961"/>
        <v>2.168323885636403E-4</v>
      </c>
      <c r="T3077" s="4">
        <f t="shared" si="972"/>
        <v>3.0790199176036922E-2</v>
      </c>
      <c r="U3077" s="4">
        <f t="shared" si="973"/>
        <v>3.0790199176036929E-2</v>
      </c>
      <c r="V3077" s="6">
        <f t="shared" si="962"/>
        <v>0</v>
      </c>
      <c r="W3077" s="16" t="str">
        <f t="shared" si="963"/>
        <v/>
      </c>
      <c r="X3077" s="4" t="str">
        <f t="shared" si="974"/>
        <v/>
      </c>
      <c r="Y3077" s="4" t="str">
        <f t="shared" si="964"/>
        <v/>
      </c>
      <c r="Z3077" s="4">
        <f t="shared" si="965"/>
        <v>2331000</v>
      </c>
      <c r="AA3077" s="16">
        <f t="shared" si="966"/>
        <v>3.003003003003003E-3</v>
      </c>
      <c r="AB3077" s="15">
        <f t="shared" si="975"/>
        <v>0.42642642642642642</v>
      </c>
      <c r="AC3077" s="15">
        <f t="shared" si="976"/>
        <v>0.42642642642642653</v>
      </c>
      <c r="AD3077" s="4">
        <v>166576</v>
      </c>
      <c r="AE3077" s="26">
        <v>1758.65</v>
      </c>
      <c r="AF3077" s="26">
        <v>1758.65</v>
      </c>
      <c r="AG3077" s="4">
        <f t="shared" si="977"/>
        <v>858000</v>
      </c>
      <c r="AH3077" s="16">
        <f t="shared" si="967"/>
        <v>8.1585081585081581E-3</v>
      </c>
      <c r="AI3077" s="15">
        <f t="shared" si="968"/>
        <v>1.1585081585081585</v>
      </c>
      <c r="AJ3077" s="15">
        <f t="shared" si="969"/>
        <v>1.1585081585081587</v>
      </c>
      <c r="AK3077" s="4">
        <f t="shared" si="970"/>
        <v>16319000</v>
      </c>
      <c r="AL3077" s="27">
        <f t="shared" si="971"/>
        <v>4.289478521968258E-4</v>
      </c>
      <c r="AM3077" s="15">
        <f t="shared" si="978"/>
        <v>6.0910595011949266E-2</v>
      </c>
      <c r="AN3077" s="15">
        <f t="shared" si="979"/>
        <v>1.3207389805273516E-5</v>
      </c>
    </row>
    <row r="3078" spans="1:40" x14ac:dyDescent="0.2">
      <c r="A3078" s="4" t="s">
        <v>4628</v>
      </c>
      <c r="B3078" s="3" t="s">
        <v>12</v>
      </c>
      <c r="C3078" s="6">
        <v>166576</v>
      </c>
      <c r="D3078" s="3" t="s">
        <v>700</v>
      </c>
      <c r="E3078" s="6">
        <v>166584</v>
      </c>
      <c r="F3078" s="3" t="s">
        <v>3897</v>
      </c>
      <c r="G3078" s="8">
        <v>7000</v>
      </c>
      <c r="H3078" s="6">
        <v>142</v>
      </c>
      <c r="I3078" s="6">
        <v>165557</v>
      </c>
      <c r="J3078" s="13">
        <v>45230</v>
      </c>
      <c r="K3078" s="9">
        <v>7000</v>
      </c>
      <c r="L3078" s="4" t="s">
        <v>4628</v>
      </c>
      <c r="M3078" s="4" t="s">
        <v>4632</v>
      </c>
      <c r="N3078" s="4">
        <f>VLOOKUP(I3078,BaseModelo!$A$2:$E$5075,5)</f>
        <v>2</v>
      </c>
      <c r="P3078" s="15">
        <v>142.00000000000003</v>
      </c>
      <c r="Q3078" s="4">
        <f>VLOOKUP(I3078,BaseModelo!$A$2:$E$5075,3)</f>
        <v>100</v>
      </c>
      <c r="R3078" s="4">
        <f t="shared" si="960"/>
        <v>32283000</v>
      </c>
      <c r="S3078" s="16">
        <f t="shared" si="961"/>
        <v>2.168323885636403E-4</v>
      </c>
      <c r="T3078" s="4">
        <f t="shared" si="972"/>
        <v>3.0790199176036922E-2</v>
      </c>
      <c r="U3078" s="4">
        <f t="shared" si="973"/>
        <v>3.0790199176036929E-2</v>
      </c>
      <c r="V3078" s="6">
        <f t="shared" si="962"/>
        <v>0</v>
      </c>
      <c r="W3078" s="16" t="str">
        <f t="shared" si="963"/>
        <v/>
      </c>
      <c r="X3078" s="4" t="str">
        <f t="shared" si="974"/>
        <v/>
      </c>
      <c r="Y3078" s="4" t="str">
        <f t="shared" si="964"/>
        <v/>
      </c>
      <c r="Z3078" s="4">
        <f t="shared" si="965"/>
        <v>1578000</v>
      </c>
      <c r="AA3078" s="16">
        <f t="shared" si="966"/>
        <v>4.4359949302915083E-3</v>
      </c>
      <c r="AB3078" s="15">
        <f t="shared" si="975"/>
        <v>0.62991128010139419</v>
      </c>
      <c r="AC3078" s="15">
        <f t="shared" si="976"/>
        <v>0.6299112801013943</v>
      </c>
      <c r="AD3078" s="4">
        <v>166576</v>
      </c>
      <c r="AE3078" s="26">
        <v>1758.65</v>
      </c>
      <c r="AF3078" s="26">
        <v>1758.65</v>
      </c>
      <c r="AG3078" s="4">
        <f t="shared" si="977"/>
        <v>832000</v>
      </c>
      <c r="AH3078" s="16">
        <f t="shared" si="967"/>
        <v>8.4134615384615381E-3</v>
      </c>
      <c r="AI3078" s="15">
        <f t="shared" si="968"/>
        <v>1.1947115384615383</v>
      </c>
      <c r="AJ3078" s="15">
        <f t="shared" si="969"/>
        <v>1.1947115384615385</v>
      </c>
      <c r="AK3078" s="4">
        <f t="shared" si="970"/>
        <v>16319000</v>
      </c>
      <c r="AL3078" s="27">
        <f t="shared" si="971"/>
        <v>4.289478521968258E-4</v>
      </c>
      <c r="AM3078" s="15">
        <f t="shared" si="978"/>
        <v>6.0910595011949266E-2</v>
      </c>
      <c r="AN3078" s="15">
        <f t="shared" si="979"/>
        <v>1.3207389805273516E-5</v>
      </c>
    </row>
    <row r="3079" spans="1:40" x14ac:dyDescent="0.2">
      <c r="A3079" s="4" t="s">
        <v>4627</v>
      </c>
      <c r="B3079" s="3" t="s">
        <v>8</v>
      </c>
      <c r="C3079" s="6">
        <v>166589</v>
      </c>
      <c r="D3079" s="3" t="s">
        <v>118</v>
      </c>
      <c r="E3079" s="6">
        <v>166595</v>
      </c>
      <c r="F3079" s="3" t="s">
        <v>3898</v>
      </c>
      <c r="G3079" s="8">
        <v>6000</v>
      </c>
      <c r="H3079" s="6">
        <v>142</v>
      </c>
      <c r="I3079" s="6">
        <v>166060</v>
      </c>
      <c r="J3079" s="13">
        <v>45230</v>
      </c>
      <c r="K3079" s="9">
        <v>6000</v>
      </c>
      <c r="L3079" s="4" t="s">
        <v>4627</v>
      </c>
      <c r="M3079" s="4" t="s">
        <v>4632</v>
      </c>
      <c r="N3079" s="4">
        <f>VLOOKUP(I3079,BaseModelo!$A$2:$E$5075,5)</f>
        <v>5</v>
      </c>
      <c r="P3079" s="15">
        <v>142.00000000000003</v>
      </c>
      <c r="Q3079" s="4">
        <f>VLOOKUP(I3079,BaseModelo!$A$2:$E$5075,3)</f>
        <v>110</v>
      </c>
      <c r="R3079" s="4">
        <f t="shared" si="960"/>
        <v>32283000</v>
      </c>
      <c r="S3079" s="16">
        <f t="shared" si="961"/>
        <v>1.8585633305454884E-4</v>
      </c>
      <c r="T3079" s="4">
        <f t="shared" si="972"/>
        <v>2.6391599293745936E-2</v>
      </c>
      <c r="U3079" s="4">
        <f t="shared" si="973"/>
        <v>2.6391599293745942E-2</v>
      </c>
      <c r="V3079" s="6">
        <f t="shared" si="962"/>
        <v>0</v>
      </c>
      <c r="W3079" s="16" t="str">
        <f t="shared" si="963"/>
        <v/>
      </c>
      <c r="X3079" s="4" t="str">
        <f t="shared" si="974"/>
        <v/>
      </c>
      <c r="Y3079" s="4" t="str">
        <f t="shared" si="964"/>
        <v/>
      </c>
      <c r="Z3079" s="4">
        <f t="shared" si="965"/>
        <v>4058000</v>
      </c>
      <c r="AA3079" s="16">
        <f t="shared" si="966"/>
        <v>1.4785608674223755E-3</v>
      </c>
      <c r="AB3079" s="15">
        <f t="shared" si="975"/>
        <v>0.20995564317397733</v>
      </c>
      <c r="AC3079" s="15">
        <f t="shared" si="976"/>
        <v>0.20995564317397736</v>
      </c>
      <c r="AD3079" s="4">
        <v>166589</v>
      </c>
      <c r="AE3079" s="26">
        <v>1503.37</v>
      </c>
      <c r="AF3079" s="26">
        <v>1503.37</v>
      </c>
      <c r="AG3079" s="4">
        <f t="shared" si="977"/>
        <v>1768000</v>
      </c>
      <c r="AH3079" s="16">
        <f t="shared" si="967"/>
        <v>3.3936651583710408E-3</v>
      </c>
      <c r="AI3079" s="15">
        <f t="shared" si="968"/>
        <v>0.48190045248868779</v>
      </c>
      <c r="AJ3079" s="15">
        <f t="shared" si="969"/>
        <v>0.4819004524886879</v>
      </c>
      <c r="AK3079" s="4">
        <f t="shared" si="970"/>
        <v>15073000</v>
      </c>
      <c r="AL3079" s="27">
        <f t="shared" si="971"/>
        <v>3.9806276122868704E-4</v>
      </c>
      <c r="AM3079" s="15">
        <f t="shared" si="978"/>
        <v>5.6524912094473558E-2</v>
      </c>
      <c r="AN3079" s="15">
        <f t="shared" si="979"/>
        <v>1.0505512888109577E-5</v>
      </c>
    </row>
    <row r="3080" spans="1:40" x14ac:dyDescent="0.2">
      <c r="A3080" s="4" t="s">
        <v>4627</v>
      </c>
      <c r="B3080" s="3" t="s">
        <v>8</v>
      </c>
      <c r="C3080" s="6">
        <v>166589</v>
      </c>
      <c r="D3080" s="3" t="s">
        <v>118</v>
      </c>
      <c r="E3080" s="6">
        <v>166596</v>
      </c>
      <c r="F3080" s="3" t="s">
        <v>3899</v>
      </c>
      <c r="G3080" s="8">
        <v>6000</v>
      </c>
      <c r="H3080" s="6">
        <v>142</v>
      </c>
      <c r="I3080" s="6">
        <v>166031</v>
      </c>
      <c r="J3080" s="13">
        <v>45230</v>
      </c>
      <c r="K3080" s="9">
        <v>6000</v>
      </c>
      <c r="L3080" s="4" t="s">
        <v>4627</v>
      </c>
      <c r="M3080" s="4" t="s">
        <v>4632</v>
      </c>
      <c r="N3080" s="4">
        <f>VLOOKUP(I3080,BaseModelo!$A$2:$E$5075,5)</f>
        <v>4</v>
      </c>
      <c r="P3080" s="15">
        <v>142.00000000000003</v>
      </c>
      <c r="Q3080" s="4">
        <f>VLOOKUP(I3080,BaseModelo!$A$2:$E$5075,3)</f>
        <v>110</v>
      </c>
      <c r="R3080" s="4">
        <f t="shared" si="960"/>
        <v>32283000</v>
      </c>
      <c r="S3080" s="16">
        <f t="shared" si="961"/>
        <v>1.8585633305454884E-4</v>
      </c>
      <c r="T3080" s="4">
        <f t="shared" si="972"/>
        <v>2.6391599293745936E-2</v>
      </c>
      <c r="U3080" s="4">
        <f t="shared" si="973"/>
        <v>2.6391599293745942E-2</v>
      </c>
      <c r="V3080" s="6">
        <f t="shared" si="962"/>
        <v>0</v>
      </c>
      <c r="W3080" s="16" t="str">
        <f t="shared" si="963"/>
        <v/>
      </c>
      <c r="X3080" s="4" t="str">
        <f t="shared" si="974"/>
        <v/>
      </c>
      <c r="Y3080" s="4" t="str">
        <f t="shared" si="964"/>
        <v/>
      </c>
      <c r="Z3080" s="4">
        <f t="shared" si="965"/>
        <v>2331000</v>
      </c>
      <c r="AA3080" s="16">
        <f t="shared" si="966"/>
        <v>2.5740025740025739E-3</v>
      </c>
      <c r="AB3080" s="15">
        <f t="shared" si="975"/>
        <v>0.36550836550836552</v>
      </c>
      <c r="AC3080" s="15">
        <f t="shared" si="976"/>
        <v>0.36550836550836557</v>
      </c>
      <c r="AD3080" s="4">
        <v>166589</v>
      </c>
      <c r="AE3080" s="26">
        <v>1503.37</v>
      </c>
      <c r="AF3080" s="26">
        <v>1503.37</v>
      </c>
      <c r="AG3080" s="4">
        <f t="shared" si="977"/>
        <v>1421000</v>
      </c>
      <c r="AH3080" s="16">
        <f t="shared" si="967"/>
        <v>4.22237860661506E-3</v>
      </c>
      <c r="AI3080" s="15">
        <f t="shared" si="968"/>
        <v>0.59957776213933855</v>
      </c>
      <c r="AJ3080" s="15">
        <f t="shared" si="969"/>
        <v>0.59957776213933867</v>
      </c>
      <c r="AK3080" s="4">
        <f t="shared" si="970"/>
        <v>15073000</v>
      </c>
      <c r="AL3080" s="27">
        <f t="shared" si="971"/>
        <v>3.9806276122868704E-4</v>
      </c>
      <c r="AM3080" s="15">
        <f t="shared" si="978"/>
        <v>5.6524912094473558E-2</v>
      </c>
      <c r="AN3080" s="15">
        <f t="shared" si="979"/>
        <v>1.0505512888109577E-5</v>
      </c>
    </row>
    <row r="3081" spans="1:40" x14ac:dyDescent="0.2">
      <c r="A3081" s="4" t="s">
        <v>4627</v>
      </c>
      <c r="B3081" s="3" t="s">
        <v>8</v>
      </c>
      <c r="C3081" s="6">
        <v>166589</v>
      </c>
      <c r="D3081" s="3" t="s">
        <v>118</v>
      </c>
      <c r="E3081" s="6">
        <v>166597</v>
      </c>
      <c r="F3081" s="3" t="s">
        <v>3900</v>
      </c>
      <c r="G3081" s="8">
        <v>6000</v>
      </c>
      <c r="H3081" s="6">
        <v>142</v>
      </c>
      <c r="I3081" s="6">
        <v>166330</v>
      </c>
      <c r="J3081" s="13">
        <v>45230</v>
      </c>
      <c r="K3081" s="9">
        <v>6000</v>
      </c>
      <c r="L3081" s="4" t="s">
        <v>4627</v>
      </c>
      <c r="M3081" s="4" t="s">
        <v>4632</v>
      </c>
      <c r="N3081" s="4">
        <f>VLOOKUP(I3081,BaseModelo!$A$2:$E$5075,5)</f>
        <v>7</v>
      </c>
      <c r="P3081" s="15">
        <v>142.00000000000003</v>
      </c>
      <c r="Q3081" s="4">
        <f>VLOOKUP(I3081,BaseModelo!$A$2:$E$5075,3)</f>
        <v>127</v>
      </c>
      <c r="R3081" s="4">
        <f t="shared" si="960"/>
        <v>32283000</v>
      </c>
      <c r="S3081" s="16">
        <f t="shared" si="961"/>
        <v>1.8585633305454884E-4</v>
      </c>
      <c r="T3081" s="4">
        <f t="shared" si="972"/>
        <v>2.6391599293745936E-2</v>
      </c>
      <c r="U3081" s="4">
        <f t="shared" si="973"/>
        <v>2.6391599293745942E-2</v>
      </c>
      <c r="V3081" s="6">
        <f t="shared" si="962"/>
        <v>0</v>
      </c>
      <c r="W3081" s="16" t="str">
        <f t="shared" si="963"/>
        <v/>
      </c>
      <c r="X3081" s="4" t="str">
        <f t="shared" si="974"/>
        <v/>
      </c>
      <c r="Y3081" s="4" t="str">
        <f t="shared" si="964"/>
        <v/>
      </c>
      <c r="Z3081" s="4">
        <f t="shared" si="965"/>
        <v>4022000</v>
      </c>
      <c r="AA3081" s="16">
        <f t="shared" si="966"/>
        <v>1.4917951268025858E-3</v>
      </c>
      <c r="AB3081" s="15">
        <f t="shared" si="975"/>
        <v>0.21183490800596719</v>
      </c>
      <c r="AC3081" s="15">
        <f t="shared" si="976"/>
        <v>0.21183490800596722</v>
      </c>
      <c r="AD3081" s="4">
        <v>166589</v>
      </c>
      <c r="AE3081" s="26">
        <v>1503.37</v>
      </c>
      <c r="AF3081" s="26">
        <v>1503.37</v>
      </c>
      <c r="AG3081" s="4">
        <f t="shared" si="977"/>
        <v>1778000</v>
      </c>
      <c r="AH3081" s="16">
        <f t="shared" si="967"/>
        <v>3.3745781777277839E-3</v>
      </c>
      <c r="AI3081" s="15">
        <f t="shared" si="968"/>
        <v>0.47919010123734529</v>
      </c>
      <c r="AJ3081" s="15">
        <f t="shared" si="969"/>
        <v>0.4791901012373454</v>
      </c>
      <c r="AK3081" s="4">
        <f t="shared" si="970"/>
        <v>15073000</v>
      </c>
      <c r="AL3081" s="27">
        <f t="shared" si="971"/>
        <v>3.9806276122868704E-4</v>
      </c>
      <c r="AM3081" s="15">
        <f t="shared" si="978"/>
        <v>5.6524912094473558E-2</v>
      </c>
      <c r="AN3081" s="15">
        <f t="shared" si="979"/>
        <v>1.0505512888109577E-5</v>
      </c>
    </row>
    <row r="3082" spans="1:40" x14ac:dyDescent="0.2">
      <c r="A3082" s="4" t="s">
        <v>4628</v>
      </c>
      <c r="B3082" s="2" t="s">
        <v>12</v>
      </c>
      <c r="C3082" s="5">
        <v>166617</v>
      </c>
      <c r="D3082" s="2" t="s">
        <v>701</v>
      </c>
      <c r="E3082" s="5">
        <v>166618</v>
      </c>
      <c r="F3082" s="2" t="s">
        <v>3892</v>
      </c>
      <c r="G3082" s="7">
        <v>7000</v>
      </c>
      <c r="H3082" s="5">
        <v>142</v>
      </c>
      <c r="I3082" s="6">
        <v>163198</v>
      </c>
      <c r="J3082" s="13">
        <v>45230</v>
      </c>
      <c r="K3082" s="9">
        <v>7000</v>
      </c>
      <c r="L3082" s="4" t="s">
        <v>4628</v>
      </c>
      <c r="M3082" s="4" t="s">
        <v>4632</v>
      </c>
      <c r="N3082" s="4">
        <f>VLOOKUP(I3082,BaseModelo!$A$2:$E$5075,5)</f>
        <v>4</v>
      </c>
      <c r="P3082" s="15">
        <v>142.00000000000003</v>
      </c>
      <c r="Q3082" s="4">
        <f>VLOOKUP(I3082,BaseModelo!$A$2:$E$5075,3)</f>
        <v>110</v>
      </c>
      <c r="R3082" s="4">
        <f t="shared" si="960"/>
        <v>32283000</v>
      </c>
      <c r="S3082" s="16">
        <f t="shared" si="961"/>
        <v>2.168323885636403E-4</v>
      </c>
      <c r="T3082" s="4">
        <f t="shared" si="972"/>
        <v>3.0790199176036922E-2</v>
      </c>
      <c r="U3082" s="4">
        <f t="shared" si="973"/>
        <v>3.0790199176036929E-2</v>
      </c>
      <c r="V3082" s="6">
        <f t="shared" si="962"/>
        <v>0</v>
      </c>
      <c r="W3082" s="16" t="str">
        <f t="shared" si="963"/>
        <v/>
      </c>
      <c r="X3082" s="4" t="str">
        <f t="shared" si="974"/>
        <v/>
      </c>
      <c r="Y3082" s="4" t="str">
        <f t="shared" si="964"/>
        <v/>
      </c>
      <c r="Z3082" s="4">
        <f t="shared" si="965"/>
        <v>2331000</v>
      </c>
      <c r="AA3082" s="16">
        <f t="shared" si="966"/>
        <v>3.003003003003003E-3</v>
      </c>
      <c r="AB3082" s="15">
        <f t="shared" si="975"/>
        <v>0.42642642642642642</v>
      </c>
      <c r="AC3082" s="15">
        <f t="shared" si="976"/>
        <v>0.42642642642642653</v>
      </c>
      <c r="AD3082" s="4">
        <v>166617</v>
      </c>
      <c r="AE3082" s="26">
        <v>1758.65</v>
      </c>
      <c r="AF3082" s="26">
        <v>1758.65</v>
      </c>
      <c r="AG3082" s="4">
        <f t="shared" si="977"/>
        <v>858000</v>
      </c>
      <c r="AH3082" s="16">
        <f t="shared" si="967"/>
        <v>8.1585081585081581E-3</v>
      </c>
      <c r="AI3082" s="15">
        <f t="shared" si="968"/>
        <v>1.1585081585081585</v>
      </c>
      <c r="AJ3082" s="15">
        <f t="shared" si="969"/>
        <v>1.1585081585081587</v>
      </c>
      <c r="AK3082" s="4">
        <f t="shared" si="970"/>
        <v>16319000</v>
      </c>
      <c r="AL3082" s="27">
        <f t="shared" si="971"/>
        <v>4.289478521968258E-4</v>
      </c>
      <c r="AM3082" s="15">
        <f t="shared" si="978"/>
        <v>6.0910595011949266E-2</v>
      </c>
      <c r="AN3082" s="15">
        <f t="shared" si="979"/>
        <v>1.3207389805273516E-5</v>
      </c>
    </row>
    <row r="3083" spans="1:40" x14ac:dyDescent="0.2">
      <c r="A3083" s="4" t="s">
        <v>4628</v>
      </c>
      <c r="B3083" s="3" t="s">
        <v>12</v>
      </c>
      <c r="C3083" s="6">
        <v>166617</v>
      </c>
      <c r="D3083" s="3" t="s">
        <v>701</v>
      </c>
      <c r="E3083" s="6">
        <v>166619</v>
      </c>
      <c r="F3083" s="3" t="s">
        <v>3901</v>
      </c>
      <c r="G3083" s="8">
        <v>7000</v>
      </c>
      <c r="H3083" s="6">
        <v>142</v>
      </c>
      <c r="I3083" s="6">
        <v>166375</v>
      </c>
      <c r="J3083" s="13">
        <v>45230</v>
      </c>
      <c r="K3083" s="9">
        <v>7000</v>
      </c>
      <c r="L3083" s="4" t="s">
        <v>4628</v>
      </c>
      <c r="M3083" s="4" t="s">
        <v>4632</v>
      </c>
      <c r="N3083" s="4">
        <f>VLOOKUP(I3083,BaseModelo!$A$2:$E$5075,5)</f>
        <v>7</v>
      </c>
      <c r="P3083" s="15">
        <v>142.00000000000003</v>
      </c>
      <c r="Q3083" s="4">
        <f>VLOOKUP(I3083,BaseModelo!$A$2:$E$5075,3)</f>
        <v>127</v>
      </c>
      <c r="R3083" s="4">
        <f t="shared" si="960"/>
        <v>32283000</v>
      </c>
      <c r="S3083" s="16">
        <f t="shared" si="961"/>
        <v>2.168323885636403E-4</v>
      </c>
      <c r="T3083" s="4">
        <f t="shared" si="972"/>
        <v>3.0790199176036922E-2</v>
      </c>
      <c r="U3083" s="4">
        <f t="shared" si="973"/>
        <v>3.0790199176036929E-2</v>
      </c>
      <c r="V3083" s="6">
        <f t="shared" si="962"/>
        <v>0</v>
      </c>
      <c r="W3083" s="16" t="str">
        <f t="shared" si="963"/>
        <v/>
      </c>
      <c r="X3083" s="4" t="str">
        <f t="shared" si="974"/>
        <v/>
      </c>
      <c r="Y3083" s="4" t="str">
        <f t="shared" si="964"/>
        <v/>
      </c>
      <c r="Z3083" s="4">
        <f t="shared" si="965"/>
        <v>4022000</v>
      </c>
      <c r="AA3083" s="16">
        <f t="shared" si="966"/>
        <v>1.7404276479363501E-3</v>
      </c>
      <c r="AB3083" s="15">
        <f t="shared" si="975"/>
        <v>0.24714072600696171</v>
      </c>
      <c r="AC3083" s="15">
        <f t="shared" si="976"/>
        <v>0.24714072600696177</v>
      </c>
      <c r="AD3083" s="4">
        <v>166617</v>
      </c>
      <c r="AE3083" s="26">
        <v>1758.65</v>
      </c>
      <c r="AF3083" s="26">
        <v>1758.65</v>
      </c>
      <c r="AG3083" s="4">
        <f t="shared" si="977"/>
        <v>2184000</v>
      </c>
      <c r="AH3083" s="16">
        <f t="shared" si="967"/>
        <v>3.205128205128205E-3</v>
      </c>
      <c r="AI3083" s="15">
        <f t="shared" si="968"/>
        <v>0.45512820512820512</v>
      </c>
      <c r="AJ3083" s="15">
        <f t="shared" si="969"/>
        <v>0.45512820512820518</v>
      </c>
      <c r="AK3083" s="4">
        <f t="shared" si="970"/>
        <v>16319000</v>
      </c>
      <c r="AL3083" s="27">
        <f t="shared" si="971"/>
        <v>4.289478521968258E-4</v>
      </c>
      <c r="AM3083" s="15">
        <f t="shared" si="978"/>
        <v>6.0910595011949266E-2</v>
      </c>
      <c r="AN3083" s="15">
        <f t="shared" si="979"/>
        <v>1.3207389805273516E-5</v>
      </c>
    </row>
    <row r="3084" spans="1:40" x14ac:dyDescent="0.2">
      <c r="A3084" s="4" t="s">
        <v>4628</v>
      </c>
      <c r="B3084" s="3" t="s">
        <v>12</v>
      </c>
      <c r="C3084" s="6">
        <v>166617</v>
      </c>
      <c r="D3084" s="3" t="s">
        <v>701</v>
      </c>
      <c r="E3084" s="6">
        <v>166620</v>
      </c>
      <c r="F3084" s="3" t="s">
        <v>3902</v>
      </c>
      <c r="G3084" s="8">
        <v>7000</v>
      </c>
      <c r="H3084" s="6">
        <v>142</v>
      </c>
      <c r="I3084" s="6">
        <v>164003</v>
      </c>
      <c r="J3084" s="13">
        <v>45230</v>
      </c>
      <c r="K3084" s="9">
        <v>7000</v>
      </c>
      <c r="L3084" s="4" t="s">
        <v>4628</v>
      </c>
      <c r="M3084" s="4" t="s">
        <v>4632</v>
      </c>
      <c r="N3084" s="4">
        <f>VLOOKUP(I3084,BaseModelo!$A$2:$E$5075,5)</f>
        <v>9</v>
      </c>
      <c r="P3084" s="15">
        <v>142.00000000000003</v>
      </c>
      <c r="Q3084" s="4">
        <f>VLOOKUP(I3084,BaseModelo!$A$2:$E$5075,3)</f>
        <v>147</v>
      </c>
      <c r="R3084" s="4">
        <f t="shared" si="960"/>
        <v>32283000</v>
      </c>
      <c r="S3084" s="16">
        <f t="shared" si="961"/>
        <v>2.168323885636403E-4</v>
      </c>
      <c r="T3084" s="4">
        <f t="shared" si="972"/>
        <v>3.0790199176036922E-2</v>
      </c>
      <c r="U3084" s="4">
        <f t="shared" si="973"/>
        <v>3.0790199176036929E-2</v>
      </c>
      <c r="V3084" s="6">
        <f t="shared" si="962"/>
        <v>0</v>
      </c>
      <c r="W3084" s="16" t="str">
        <f t="shared" si="963"/>
        <v/>
      </c>
      <c r="X3084" s="4" t="str">
        <f t="shared" si="974"/>
        <v/>
      </c>
      <c r="Y3084" s="4" t="str">
        <f t="shared" si="964"/>
        <v/>
      </c>
      <c r="Z3084" s="4">
        <f t="shared" si="965"/>
        <v>5305000</v>
      </c>
      <c r="AA3084" s="16">
        <f t="shared" si="966"/>
        <v>1.3195098963242225E-3</v>
      </c>
      <c r="AB3084" s="15">
        <f t="shared" si="975"/>
        <v>0.18737040527803958</v>
      </c>
      <c r="AC3084" s="15">
        <f t="shared" si="976"/>
        <v>0.18737040527803964</v>
      </c>
      <c r="AD3084" s="4">
        <v>166617</v>
      </c>
      <c r="AE3084" s="26">
        <v>1758.65</v>
      </c>
      <c r="AF3084" s="26">
        <v>1758.65</v>
      </c>
      <c r="AG3084" s="4">
        <f t="shared" si="977"/>
        <v>3095000</v>
      </c>
      <c r="AH3084" s="16">
        <f t="shared" si="967"/>
        <v>2.2617124394184169E-3</v>
      </c>
      <c r="AI3084" s="15">
        <f t="shared" si="968"/>
        <v>0.32116316639741521</v>
      </c>
      <c r="AJ3084" s="15">
        <f t="shared" si="969"/>
        <v>0.32116316639741527</v>
      </c>
      <c r="AK3084" s="4">
        <f t="shared" si="970"/>
        <v>16319000</v>
      </c>
      <c r="AL3084" s="27">
        <f t="shared" si="971"/>
        <v>4.289478521968258E-4</v>
      </c>
      <c r="AM3084" s="15">
        <f t="shared" si="978"/>
        <v>6.0910595011949266E-2</v>
      </c>
      <c r="AN3084" s="15">
        <f t="shared" si="979"/>
        <v>1.3207389805273516E-5</v>
      </c>
    </row>
    <row r="3085" spans="1:40" x14ac:dyDescent="0.2">
      <c r="A3085" s="4" t="s">
        <v>4628</v>
      </c>
      <c r="B3085" s="3" t="s">
        <v>12</v>
      </c>
      <c r="C3085" s="6">
        <v>166617</v>
      </c>
      <c r="D3085" s="3" t="s">
        <v>701</v>
      </c>
      <c r="E3085" s="6">
        <v>166621</v>
      </c>
      <c r="F3085" s="3" t="s">
        <v>3903</v>
      </c>
      <c r="G3085" s="8">
        <v>7000</v>
      </c>
      <c r="H3085" s="6">
        <v>142</v>
      </c>
      <c r="I3085" s="6">
        <v>164002</v>
      </c>
      <c r="J3085" s="13">
        <v>45230</v>
      </c>
      <c r="K3085" s="9">
        <v>7000</v>
      </c>
      <c r="L3085" s="4" t="s">
        <v>4628</v>
      </c>
      <c r="M3085" s="4" t="s">
        <v>4632</v>
      </c>
      <c r="N3085" s="4">
        <f>VLOOKUP(I3085,BaseModelo!$A$2:$E$5075,5)</f>
        <v>10</v>
      </c>
      <c r="P3085" s="15">
        <v>142.00000000000003</v>
      </c>
      <c r="Q3085" s="4">
        <f>VLOOKUP(I3085,BaseModelo!$A$2:$E$5075,3)</f>
        <v>0</v>
      </c>
      <c r="R3085" s="4">
        <f t="shared" si="960"/>
        <v>32283000</v>
      </c>
      <c r="S3085" s="16">
        <f t="shared" si="961"/>
        <v>2.168323885636403E-4</v>
      </c>
      <c r="T3085" s="4">
        <f t="shared" si="972"/>
        <v>3.0790199176036922E-2</v>
      </c>
      <c r="U3085" s="4">
        <f t="shared" si="973"/>
        <v>3.0790199176036929E-2</v>
      </c>
      <c r="V3085" s="6">
        <f t="shared" si="962"/>
        <v>0</v>
      </c>
      <c r="W3085" s="16" t="str">
        <f t="shared" si="963"/>
        <v/>
      </c>
      <c r="X3085" s="4" t="str">
        <f t="shared" si="974"/>
        <v/>
      </c>
      <c r="Y3085" s="4" t="str">
        <f t="shared" si="964"/>
        <v/>
      </c>
      <c r="Z3085" s="4">
        <f t="shared" si="965"/>
        <v>4121000</v>
      </c>
      <c r="AA3085" s="16">
        <f t="shared" si="966"/>
        <v>1.6986168405726766E-3</v>
      </c>
      <c r="AB3085" s="15">
        <f t="shared" si="975"/>
        <v>0.24120359136132008</v>
      </c>
      <c r="AC3085" s="15">
        <f t="shared" si="976"/>
        <v>0.24120359136132014</v>
      </c>
      <c r="AD3085" s="4">
        <v>166617</v>
      </c>
      <c r="AE3085" s="26">
        <v>1758.65</v>
      </c>
      <c r="AF3085" s="26">
        <v>1758.65</v>
      </c>
      <c r="AG3085" s="4">
        <f t="shared" si="977"/>
        <v>1846000</v>
      </c>
      <c r="AH3085" s="16">
        <f t="shared" si="967"/>
        <v>3.791982665222102E-3</v>
      </c>
      <c r="AI3085" s="15">
        <f t="shared" si="968"/>
        <v>0.53846153846153844</v>
      </c>
      <c r="AJ3085" s="15">
        <f t="shared" si="969"/>
        <v>0.53846153846153855</v>
      </c>
      <c r="AK3085" s="4">
        <f t="shared" si="970"/>
        <v>16319000</v>
      </c>
      <c r="AL3085" s="27">
        <f t="shared" si="971"/>
        <v>4.289478521968258E-4</v>
      </c>
      <c r="AM3085" s="15">
        <f t="shared" si="978"/>
        <v>6.0910595011949266E-2</v>
      </c>
      <c r="AN3085" s="15">
        <f t="shared" si="979"/>
        <v>1.3207389805273516E-5</v>
      </c>
    </row>
    <row r="3086" spans="1:40" x14ac:dyDescent="0.2">
      <c r="A3086" s="4" t="s">
        <v>4628</v>
      </c>
      <c r="B3086" s="3" t="s">
        <v>12</v>
      </c>
      <c r="C3086" s="6">
        <v>166617</v>
      </c>
      <c r="D3086" s="3" t="s">
        <v>701</v>
      </c>
      <c r="E3086" s="6">
        <v>166622</v>
      </c>
      <c r="F3086" s="3" t="s">
        <v>3904</v>
      </c>
      <c r="G3086" s="8">
        <v>7000</v>
      </c>
      <c r="H3086" s="6">
        <v>142</v>
      </c>
      <c r="I3086" s="6">
        <v>162963</v>
      </c>
      <c r="J3086" s="13">
        <v>45230</v>
      </c>
      <c r="K3086" s="9">
        <v>7000</v>
      </c>
      <c r="L3086" s="4" t="s">
        <v>4628</v>
      </c>
      <c r="M3086" s="4" t="s">
        <v>4632</v>
      </c>
      <c r="N3086" s="4">
        <f>VLOOKUP(I3086,BaseModelo!$A$2:$E$5075,5)</f>
        <v>9</v>
      </c>
      <c r="P3086" s="15">
        <v>142.00000000000003</v>
      </c>
      <c r="Q3086" s="4">
        <f>VLOOKUP(I3086,BaseModelo!$A$2:$E$5075,3)</f>
        <v>147</v>
      </c>
      <c r="R3086" s="4">
        <f t="shared" si="960"/>
        <v>32283000</v>
      </c>
      <c r="S3086" s="16">
        <f t="shared" si="961"/>
        <v>2.168323885636403E-4</v>
      </c>
      <c r="T3086" s="4">
        <f t="shared" si="972"/>
        <v>3.0790199176036922E-2</v>
      </c>
      <c r="U3086" s="4">
        <f t="shared" si="973"/>
        <v>3.0790199176036929E-2</v>
      </c>
      <c r="V3086" s="6">
        <f t="shared" si="962"/>
        <v>0</v>
      </c>
      <c r="W3086" s="16" t="str">
        <f t="shared" si="963"/>
        <v/>
      </c>
      <c r="X3086" s="4" t="str">
        <f t="shared" si="974"/>
        <v/>
      </c>
      <c r="Y3086" s="4" t="str">
        <f t="shared" si="964"/>
        <v/>
      </c>
      <c r="Z3086" s="4">
        <f t="shared" si="965"/>
        <v>5305000</v>
      </c>
      <c r="AA3086" s="16">
        <f t="shared" si="966"/>
        <v>1.3195098963242225E-3</v>
      </c>
      <c r="AB3086" s="15">
        <f t="shared" si="975"/>
        <v>0.18737040527803958</v>
      </c>
      <c r="AC3086" s="15">
        <f t="shared" si="976"/>
        <v>0.18737040527803964</v>
      </c>
      <c r="AD3086" s="4">
        <v>166617</v>
      </c>
      <c r="AE3086" s="26">
        <v>1758.65</v>
      </c>
      <c r="AF3086" s="26">
        <v>1758.65</v>
      </c>
      <c r="AG3086" s="4">
        <f t="shared" si="977"/>
        <v>3095000</v>
      </c>
      <c r="AH3086" s="16">
        <f t="shared" si="967"/>
        <v>2.2617124394184169E-3</v>
      </c>
      <c r="AI3086" s="15">
        <f t="shared" si="968"/>
        <v>0.32116316639741521</v>
      </c>
      <c r="AJ3086" s="15">
        <f t="shared" si="969"/>
        <v>0.32116316639741527</v>
      </c>
      <c r="AK3086" s="4">
        <f t="shared" si="970"/>
        <v>16319000</v>
      </c>
      <c r="AL3086" s="27">
        <f t="shared" si="971"/>
        <v>4.289478521968258E-4</v>
      </c>
      <c r="AM3086" s="15">
        <f t="shared" si="978"/>
        <v>6.0910595011949266E-2</v>
      </c>
      <c r="AN3086" s="15">
        <f t="shared" si="979"/>
        <v>1.3207389805273516E-5</v>
      </c>
    </row>
    <row r="3087" spans="1:40" x14ac:dyDescent="0.2">
      <c r="A3087" s="4" t="s">
        <v>4627</v>
      </c>
      <c r="B3087" s="3" t="s">
        <v>17</v>
      </c>
      <c r="C3087" s="6">
        <v>166630</v>
      </c>
      <c r="D3087" s="3" t="s">
        <v>520</v>
      </c>
      <c r="E3087" s="6">
        <v>166637</v>
      </c>
      <c r="F3087" s="3" t="s">
        <v>3907</v>
      </c>
      <c r="G3087" s="8">
        <v>6000</v>
      </c>
      <c r="H3087" s="6">
        <v>142</v>
      </c>
      <c r="I3087" s="6">
        <v>166385</v>
      </c>
      <c r="J3087" s="13">
        <v>45230</v>
      </c>
      <c r="K3087" s="9">
        <v>4314.0079199547436</v>
      </c>
      <c r="L3087" s="4" t="s">
        <v>4627</v>
      </c>
      <c r="M3087" s="4" t="s">
        <v>4632</v>
      </c>
      <c r="N3087" s="4">
        <f>VLOOKUP(I3087,BaseModelo!$A$2:$E$5075,5)</f>
        <v>10</v>
      </c>
      <c r="P3087" s="15">
        <v>142.00000000000003</v>
      </c>
      <c r="Q3087" s="4">
        <f>VLOOKUP(I3087,BaseModelo!$A$2:$E$5075,3)</f>
        <v>0</v>
      </c>
      <c r="R3087" s="4">
        <f t="shared" si="960"/>
        <v>32283000</v>
      </c>
      <c r="S3087" s="16">
        <f t="shared" si="961"/>
        <v>1.8585633305454884E-4</v>
      </c>
      <c r="T3087" s="4">
        <f t="shared" si="972"/>
        <v>2.6391599293745936E-2</v>
      </c>
      <c r="U3087" s="4">
        <f t="shared" si="973"/>
        <v>2.6391599293745942E-2</v>
      </c>
      <c r="V3087" s="6">
        <f t="shared" si="962"/>
        <v>0</v>
      </c>
      <c r="W3087" s="16" t="str">
        <f t="shared" si="963"/>
        <v/>
      </c>
      <c r="X3087" s="4" t="str">
        <f t="shared" si="974"/>
        <v/>
      </c>
      <c r="Y3087" s="4" t="str">
        <f t="shared" si="964"/>
        <v/>
      </c>
      <c r="Z3087" s="4">
        <f t="shared" si="965"/>
        <v>4121000</v>
      </c>
      <c r="AA3087" s="16">
        <f t="shared" si="966"/>
        <v>1.4559572919194371E-3</v>
      </c>
      <c r="AB3087" s="15">
        <f t="shared" si="975"/>
        <v>0.20674593545256006</v>
      </c>
      <c r="AC3087" s="15">
        <f t="shared" si="976"/>
        <v>0.20674593545256012</v>
      </c>
      <c r="AD3087" s="4">
        <v>166630</v>
      </c>
      <c r="AE3087" s="26">
        <v>1503.37</v>
      </c>
      <c r="AF3087" s="26">
        <v>1394.738977947015</v>
      </c>
      <c r="AG3087" s="4">
        <f t="shared" si="977"/>
        <v>2105000</v>
      </c>
      <c r="AH3087" s="16">
        <f t="shared" si="967"/>
        <v>2.8503562945368173E-3</v>
      </c>
      <c r="AI3087" s="15">
        <f t="shared" si="968"/>
        <v>0.40475059382422807</v>
      </c>
      <c r="AJ3087" s="15">
        <f t="shared" si="969"/>
        <v>0.40475059382422812</v>
      </c>
      <c r="AK3087" s="4">
        <f t="shared" si="970"/>
        <v>15073000</v>
      </c>
      <c r="AL3087" s="27">
        <f t="shared" si="971"/>
        <v>3.9806276122868704E-4</v>
      </c>
      <c r="AM3087" s="15">
        <f t="shared" si="978"/>
        <v>5.6524912094473558E-2</v>
      </c>
      <c r="AN3087" s="15">
        <f t="shared" si="979"/>
        <v>1.0505512888109577E-5</v>
      </c>
    </row>
    <row r="3088" spans="1:40" x14ac:dyDescent="0.2">
      <c r="A3088" s="4" t="s">
        <v>4627</v>
      </c>
      <c r="B3088" s="3" t="s">
        <v>3</v>
      </c>
      <c r="C3088" s="6">
        <v>166649</v>
      </c>
      <c r="D3088" s="3" t="s">
        <v>512</v>
      </c>
      <c r="E3088" s="6">
        <v>166684</v>
      </c>
      <c r="F3088" s="3" t="s">
        <v>3905</v>
      </c>
      <c r="G3088" s="8">
        <v>10000</v>
      </c>
      <c r="H3088" s="6">
        <v>142</v>
      </c>
      <c r="I3088" s="6">
        <v>166311</v>
      </c>
      <c r="J3088" s="13">
        <v>45230</v>
      </c>
      <c r="K3088" s="9">
        <v>10000</v>
      </c>
      <c r="L3088" s="4" t="s">
        <v>4627</v>
      </c>
      <c r="M3088" s="4" t="s">
        <v>4632</v>
      </c>
      <c r="N3088" s="4">
        <f>VLOOKUP(I3088,BaseModelo!$A$2:$E$5075,5)</f>
        <v>3</v>
      </c>
      <c r="P3088" s="15">
        <v>142.00000000000003</v>
      </c>
      <c r="Q3088" s="4">
        <f>VLOOKUP(I3088,BaseModelo!$A$2:$E$5075,3)</f>
        <v>110</v>
      </c>
      <c r="R3088" s="4">
        <f t="shared" si="960"/>
        <v>32283000</v>
      </c>
      <c r="S3088" s="16">
        <f t="shared" si="961"/>
        <v>3.0976055509091471E-4</v>
      </c>
      <c r="T3088" s="4">
        <f t="shared" si="972"/>
        <v>4.3985998822909891E-2</v>
      </c>
      <c r="U3088" s="4">
        <f t="shared" si="973"/>
        <v>4.3985998822909898E-2</v>
      </c>
      <c r="V3088" s="6">
        <f t="shared" si="962"/>
        <v>0</v>
      </c>
      <c r="W3088" s="16" t="str">
        <f t="shared" si="963"/>
        <v/>
      </c>
      <c r="X3088" s="4" t="str">
        <f t="shared" si="974"/>
        <v/>
      </c>
      <c r="Y3088" s="4" t="str">
        <f t="shared" si="964"/>
        <v/>
      </c>
      <c r="Z3088" s="4">
        <f t="shared" si="965"/>
        <v>1992000</v>
      </c>
      <c r="AA3088" s="16">
        <f t="shared" si="966"/>
        <v>5.0200803212851405E-3</v>
      </c>
      <c r="AB3088" s="15">
        <f t="shared" si="975"/>
        <v>0.71285140562248994</v>
      </c>
      <c r="AC3088" s="15">
        <f t="shared" si="976"/>
        <v>0.71285140562249005</v>
      </c>
      <c r="AD3088" s="4">
        <v>166649</v>
      </c>
      <c r="AE3088" s="26">
        <v>2510.34</v>
      </c>
      <c r="AF3088" s="26">
        <v>2510.34</v>
      </c>
      <c r="AG3088" s="4">
        <f t="shared" si="977"/>
        <v>1267000</v>
      </c>
      <c r="AH3088" s="16">
        <f t="shared" si="967"/>
        <v>7.8926598263614842E-3</v>
      </c>
      <c r="AI3088" s="15">
        <f t="shared" si="968"/>
        <v>1.1207576953433307</v>
      </c>
      <c r="AJ3088" s="15">
        <f t="shared" si="969"/>
        <v>1.1207576953433309</v>
      </c>
      <c r="AK3088" s="4">
        <f t="shared" si="970"/>
        <v>15073000</v>
      </c>
      <c r="AL3088" s="27">
        <f t="shared" si="971"/>
        <v>6.6343793538114506E-4</v>
      </c>
      <c r="AM3088" s="15">
        <f t="shared" si="978"/>
        <v>9.4208186824122603E-2</v>
      </c>
      <c r="AN3088" s="15">
        <f t="shared" si="979"/>
        <v>2.918198024474882E-5</v>
      </c>
    </row>
    <row r="3089" spans="1:40" x14ac:dyDescent="0.2">
      <c r="A3089" s="4" t="s">
        <v>4627</v>
      </c>
      <c r="B3089" s="3" t="s">
        <v>3</v>
      </c>
      <c r="C3089" s="6">
        <v>166668</v>
      </c>
      <c r="D3089" s="3" t="s">
        <v>498</v>
      </c>
      <c r="E3089" s="6">
        <v>166678</v>
      </c>
      <c r="F3089" s="3" t="s">
        <v>3906</v>
      </c>
      <c r="G3089" s="8">
        <v>8000</v>
      </c>
      <c r="H3089" s="6">
        <v>142</v>
      </c>
      <c r="I3089" s="6">
        <v>166326</v>
      </c>
      <c r="J3089" s="13">
        <v>45230</v>
      </c>
      <c r="K3089" s="9">
        <v>8000</v>
      </c>
      <c r="L3089" s="4" t="s">
        <v>4627</v>
      </c>
      <c r="M3089" s="4" t="s">
        <v>4632</v>
      </c>
      <c r="N3089" s="4">
        <f>VLOOKUP(I3089,BaseModelo!$A$2:$E$5075,5)</f>
        <v>5</v>
      </c>
      <c r="P3089" s="15">
        <v>142.00000000000003</v>
      </c>
      <c r="Q3089" s="4">
        <f>VLOOKUP(I3089,BaseModelo!$A$2:$E$5075,3)</f>
        <v>110</v>
      </c>
      <c r="R3089" s="4">
        <f t="shared" si="960"/>
        <v>32283000</v>
      </c>
      <c r="S3089" s="16">
        <f t="shared" si="961"/>
        <v>2.4780844407273179E-4</v>
      </c>
      <c r="T3089" s="4">
        <f t="shared" si="972"/>
        <v>3.5188799058327912E-2</v>
      </c>
      <c r="U3089" s="4">
        <f t="shared" si="973"/>
        <v>3.5188799058327919E-2</v>
      </c>
      <c r="V3089" s="6">
        <f t="shared" si="962"/>
        <v>0</v>
      </c>
      <c r="W3089" s="16" t="str">
        <f t="shared" si="963"/>
        <v/>
      </c>
      <c r="X3089" s="4" t="str">
        <f t="shared" si="974"/>
        <v/>
      </c>
      <c r="Y3089" s="4" t="str">
        <f t="shared" si="964"/>
        <v/>
      </c>
      <c r="Z3089" s="4">
        <f t="shared" si="965"/>
        <v>4058000</v>
      </c>
      <c r="AA3089" s="16">
        <f t="shared" si="966"/>
        <v>1.9714144898965009E-3</v>
      </c>
      <c r="AB3089" s="15">
        <f t="shared" si="975"/>
        <v>0.27994085756530313</v>
      </c>
      <c r="AC3089" s="15">
        <f t="shared" si="976"/>
        <v>0.27994085756530318</v>
      </c>
      <c r="AD3089" s="4">
        <v>166668</v>
      </c>
      <c r="AE3089" s="26">
        <v>2013.74</v>
      </c>
      <c r="AF3089" s="26">
        <v>2013.74</v>
      </c>
      <c r="AG3089" s="4">
        <f t="shared" si="977"/>
        <v>1768000</v>
      </c>
      <c r="AH3089" s="16">
        <f t="shared" si="967"/>
        <v>4.5248868778280547E-3</v>
      </c>
      <c r="AI3089" s="15">
        <f t="shared" si="968"/>
        <v>0.64253393665158376</v>
      </c>
      <c r="AJ3089" s="15">
        <f t="shared" si="969"/>
        <v>0.64253393665158387</v>
      </c>
      <c r="AK3089" s="4">
        <f t="shared" si="970"/>
        <v>15073000</v>
      </c>
      <c r="AL3089" s="27">
        <f t="shared" si="971"/>
        <v>5.3075034830491602E-4</v>
      </c>
      <c r="AM3089" s="15">
        <f t="shared" si="978"/>
        <v>7.5366549459298077E-2</v>
      </c>
      <c r="AN3089" s="15">
        <f t="shared" si="979"/>
        <v>1.8676467356639244E-5</v>
      </c>
    </row>
    <row r="3090" spans="1:40" x14ac:dyDescent="0.2">
      <c r="A3090" s="4" t="s">
        <v>4627</v>
      </c>
      <c r="B3090" s="3" t="s">
        <v>3</v>
      </c>
      <c r="C3090" s="6">
        <v>166668</v>
      </c>
      <c r="D3090" s="3" t="s">
        <v>498</v>
      </c>
      <c r="E3090" s="6">
        <v>166679</v>
      </c>
      <c r="F3090" s="3" t="s">
        <v>3908</v>
      </c>
      <c r="G3090" s="8">
        <v>8000</v>
      </c>
      <c r="H3090" s="6">
        <v>142</v>
      </c>
      <c r="I3090" s="6">
        <v>166293</v>
      </c>
      <c r="J3090" s="13">
        <v>45230</v>
      </c>
      <c r="K3090" s="9">
        <v>8000</v>
      </c>
      <c r="L3090" s="4" t="s">
        <v>4627</v>
      </c>
      <c r="M3090" s="4" t="s">
        <v>4632</v>
      </c>
      <c r="N3090" s="4">
        <f>VLOOKUP(I3090,BaseModelo!$A$2:$E$5075,5)</f>
        <v>4</v>
      </c>
      <c r="P3090" s="15">
        <v>142.00000000000003</v>
      </c>
      <c r="Q3090" s="4">
        <f>VLOOKUP(I3090,BaseModelo!$A$2:$E$5075,3)</f>
        <v>110</v>
      </c>
      <c r="R3090" s="4">
        <f t="shared" si="960"/>
        <v>32283000</v>
      </c>
      <c r="S3090" s="16">
        <f t="shared" si="961"/>
        <v>2.4780844407273179E-4</v>
      </c>
      <c r="T3090" s="4">
        <f t="shared" si="972"/>
        <v>3.5188799058327912E-2</v>
      </c>
      <c r="U3090" s="4">
        <f t="shared" si="973"/>
        <v>3.5188799058327919E-2</v>
      </c>
      <c r="V3090" s="6">
        <f t="shared" si="962"/>
        <v>0</v>
      </c>
      <c r="W3090" s="16" t="str">
        <f t="shared" si="963"/>
        <v/>
      </c>
      <c r="X3090" s="4" t="str">
        <f t="shared" si="974"/>
        <v/>
      </c>
      <c r="Y3090" s="4" t="str">
        <f t="shared" si="964"/>
        <v/>
      </c>
      <c r="Z3090" s="4">
        <f t="shared" si="965"/>
        <v>2331000</v>
      </c>
      <c r="AA3090" s="16">
        <f t="shared" si="966"/>
        <v>3.432003432003432E-3</v>
      </c>
      <c r="AB3090" s="15">
        <f t="shared" si="975"/>
        <v>0.48734448734448738</v>
      </c>
      <c r="AC3090" s="15">
        <f t="shared" si="976"/>
        <v>0.48734448734448743</v>
      </c>
      <c r="AD3090" s="4">
        <v>166668</v>
      </c>
      <c r="AE3090" s="26">
        <v>2013.74</v>
      </c>
      <c r="AF3090" s="26">
        <v>2013.74</v>
      </c>
      <c r="AG3090" s="4">
        <f t="shared" si="977"/>
        <v>1421000</v>
      </c>
      <c r="AH3090" s="16">
        <f t="shared" si="967"/>
        <v>5.629838142153413E-3</v>
      </c>
      <c r="AI3090" s="15">
        <f t="shared" si="968"/>
        <v>0.79943701618578467</v>
      </c>
      <c r="AJ3090" s="15">
        <f t="shared" si="969"/>
        <v>0.79943701618578478</v>
      </c>
      <c r="AK3090" s="4">
        <f t="shared" si="970"/>
        <v>15073000</v>
      </c>
      <c r="AL3090" s="27">
        <f t="shared" si="971"/>
        <v>5.3075034830491602E-4</v>
      </c>
      <c r="AM3090" s="15">
        <f t="shared" si="978"/>
        <v>7.5366549459298077E-2</v>
      </c>
      <c r="AN3090" s="15">
        <f t="shared" si="979"/>
        <v>1.8676467356639244E-5</v>
      </c>
    </row>
    <row r="3091" spans="1:40" x14ac:dyDescent="0.2">
      <c r="A3091" s="4" t="s">
        <v>4627</v>
      </c>
      <c r="B3091" s="3" t="s">
        <v>3</v>
      </c>
      <c r="C3091" s="6">
        <v>166668</v>
      </c>
      <c r="D3091" s="3" t="s">
        <v>498</v>
      </c>
      <c r="E3091" s="6">
        <v>166680</v>
      </c>
      <c r="F3091" s="3" t="s">
        <v>3909</v>
      </c>
      <c r="G3091" s="8">
        <v>8000</v>
      </c>
      <c r="H3091" s="6">
        <v>142</v>
      </c>
      <c r="I3091" s="6">
        <v>166323</v>
      </c>
      <c r="J3091" s="13">
        <v>45230</v>
      </c>
      <c r="K3091" s="9">
        <v>8000</v>
      </c>
      <c r="L3091" s="4" t="s">
        <v>4627</v>
      </c>
      <c r="M3091" s="4" t="s">
        <v>4632</v>
      </c>
      <c r="N3091" s="4">
        <f>VLOOKUP(I3091,BaseModelo!$A$2:$E$5075,5)</f>
        <v>5</v>
      </c>
      <c r="P3091" s="15">
        <v>142.00000000000003</v>
      </c>
      <c r="Q3091" s="4">
        <f>VLOOKUP(I3091,BaseModelo!$A$2:$E$5075,3)</f>
        <v>110</v>
      </c>
      <c r="R3091" s="4">
        <f t="shared" si="960"/>
        <v>32283000</v>
      </c>
      <c r="S3091" s="16">
        <f t="shared" si="961"/>
        <v>2.4780844407273179E-4</v>
      </c>
      <c r="T3091" s="4">
        <f t="shared" si="972"/>
        <v>3.5188799058327912E-2</v>
      </c>
      <c r="U3091" s="4">
        <f t="shared" si="973"/>
        <v>3.5188799058327919E-2</v>
      </c>
      <c r="V3091" s="6">
        <f t="shared" si="962"/>
        <v>0</v>
      </c>
      <c r="W3091" s="16" t="str">
        <f t="shared" si="963"/>
        <v/>
      </c>
      <c r="X3091" s="4" t="str">
        <f t="shared" si="974"/>
        <v/>
      </c>
      <c r="Y3091" s="4" t="str">
        <f t="shared" si="964"/>
        <v/>
      </c>
      <c r="Z3091" s="4">
        <f t="shared" si="965"/>
        <v>4058000</v>
      </c>
      <c r="AA3091" s="16">
        <f t="shared" si="966"/>
        <v>1.9714144898965009E-3</v>
      </c>
      <c r="AB3091" s="15">
        <f t="shared" si="975"/>
        <v>0.27994085756530313</v>
      </c>
      <c r="AC3091" s="15">
        <f t="shared" si="976"/>
        <v>0.27994085756530318</v>
      </c>
      <c r="AD3091" s="4">
        <v>166668</v>
      </c>
      <c r="AE3091" s="26">
        <v>2013.74</v>
      </c>
      <c r="AF3091" s="26">
        <v>2013.74</v>
      </c>
      <c r="AG3091" s="4">
        <f t="shared" si="977"/>
        <v>1768000</v>
      </c>
      <c r="AH3091" s="16">
        <f t="shared" si="967"/>
        <v>4.5248868778280547E-3</v>
      </c>
      <c r="AI3091" s="15">
        <f t="shared" si="968"/>
        <v>0.64253393665158376</v>
      </c>
      <c r="AJ3091" s="15">
        <f t="shared" si="969"/>
        <v>0.64253393665158387</v>
      </c>
      <c r="AK3091" s="4">
        <f t="shared" si="970"/>
        <v>15073000</v>
      </c>
      <c r="AL3091" s="27">
        <f t="shared" si="971"/>
        <v>5.3075034830491602E-4</v>
      </c>
      <c r="AM3091" s="15">
        <f t="shared" si="978"/>
        <v>7.5366549459298077E-2</v>
      </c>
      <c r="AN3091" s="15">
        <f t="shared" si="979"/>
        <v>1.8676467356639244E-5</v>
      </c>
    </row>
    <row r="3092" spans="1:40" x14ac:dyDescent="0.2">
      <c r="A3092" s="4" t="s">
        <v>4628</v>
      </c>
      <c r="B3092" s="3" t="s">
        <v>13</v>
      </c>
      <c r="C3092" s="6">
        <v>166751</v>
      </c>
      <c r="D3092" s="3" t="s">
        <v>496</v>
      </c>
      <c r="E3092" s="6">
        <v>166761</v>
      </c>
      <c r="F3092" s="3" t="s">
        <v>3910</v>
      </c>
      <c r="G3092" s="8">
        <v>5000</v>
      </c>
      <c r="H3092" s="6">
        <v>147</v>
      </c>
      <c r="I3092" s="6">
        <v>166532</v>
      </c>
      <c r="J3092" s="13">
        <v>45230</v>
      </c>
      <c r="K3092" s="9">
        <v>5000</v>
      </c>
      <c r="L3092" s="4" t="s">
        <v>4628</v>
      </c>
      <c r="M3092" s="4" t="s">
        <v>4632</v>
      </c>
      <c r="N3092" s="4">
        <f>VLOOKUP(I3092,BaseModelo!$A$2:$E$5075,5)</f>
        <v>8</v>
      </c>
      <c r="P3092" s="15">
        <v>147</v>
      </c>
      <c r="Q3092" s="4">
        <f>VLOOKUP(I3092,BaseModelo!$A$2:$E$5075,3)</f>
        <v>132</v>
      </c>
      <c r="R3092" s="4">
        <f t="shared" si="960"/>
        <v>32283000</v>
      </c>
      <c r="S3092" s="16">
        <f t="shared" si="961"/>
        <v>1.5488027754545735E-4</v>
      </c>
      <c r="T3092" s="4">
        <f t="shared" si="972"/>
        <v>2.2767400799182231E-2</v>
      </c>
      <c r="U3092" s="4">
        <f t="shared" si="973"/>
        <v>2.2767400799182231E-2</v>
      </c>
      <c r="V3092" s="6">
        <f t="shared" si="962"/>
        <v>0</v>
      </c>
      <c r="W3092" s="16" t="str">
        <f t="shared" si="963"/>
        <v/>
      </c>
      <c r="X3092" s="4" t="str">
        <f t="shared" si="974"/>
        <v/>
      </c>
      <c r="Y3092" s="4" t="str">
        <f t="shared" si="964"/>
        <v/>
      </c>
      <c r="Z3092" s="4">
        <f t="shared" si="965"/>
        <v>5836000</v>
      </c>
      <c r="AA3092" s="16">
        <f t="shared" si="966"/>
        <v>8.5675119945167924E-4</v>
      </c>
      <c r="AB3092" s="15">
        <f t="shared" si="975"/>
        <v>0.12594242631939684</v>
      </c>
      <c r="AC3092" s="15">
        <f t="shared" si="976"/>
        <v>0.12594242631939684</v>
      </c>
      <c r="AD3092" s="4">
        <v>166751</v>
      </c>
      <c r="AE3092" s="26">
        <v>1303.3399999999999</v>
      </c>
      <c r="AF3092" s="26">
        <v>1303.3399999999999</v>
      </c>
      <c r="AG3092" s="4">
        <f t="shared" si="977"/>
        <v>3421000</v>
      </c>
      <c r="AH3092" s="16">
        <f t="shared" si="967"/>
        <v>1.4615609470914938E-3</v>
      </c>
      <c r="AI3092" s="15">
        <f t="shared" si="968"/>
        <v>0.21484945922244958</v>
      </c>
      <c r="AJ3092" s="15">
        <f t="shared" si="969"/>
        <v>0.21484945922244958</v>
      </c>
      <c r="AK3092" s="4">
        <f t="shared" si="970"/>
        <v>16319000</v>
      </c>
      <c r="AL3092" s="27">
        <f t="shared" si="971"/>
        <v>3.0639132299773271E-4</v>
      </c>
      <c r="AM3092" s="15">
        <f t="shared" si="978"/>
        <v>4.5039524480666712E-2</v>
      </c>
      <c r="AN3092" s="15">
        <f t="shared" si="979"/>
        <v>6.9757340520810808E-6</v>
      </c>
    </row>
    <row r="3093" spans="1:40" x14ac:dyDescent="0.2">
      <c r="A3093" s="4" t="s">
        <v>4628</v>
      </c>
      <c r="B3093" s="3" t="s">
        <v>16</v>
      </c>
      <c r="C3093" s="6">
        <v>166935</v>
      </c>
      <c r="D3093" s="3" t="s">
        <v>702</v>
      </c>
      <c r="E3093" s="6">
        <v>166936</v>
      </c>
      <c r="F3093" s="3" t="s">
        <v>3911</v>
      </c>
      <c r="G3093" s="8">
        <v>6000</v>
      </c>
      <c r="H3093" s="6">
        <v>122</v>
      </c>
      <c r="I3093" s="6">
        <v>166103</v>
      </c>
      <c r="J3093" s="13">
        <v>45230</v>
      </c>
      <c r="K3093" s="9">
        <v>6000</v>
      </c>
      <c r="L3093" s="4" t="s">
        <v>4628</v>
      </c>
      <c r="M3093" s="4" t="s">
        <v>4632</v>
      </c>
      <c r="N3093" s="4">
        <f>VLOOKUP(I3093,BaseModelo!$A$2:$E$5075,5)</f>
        <v>8</v>
      </c>
      <c r="P3093" s="15">
        <v>142.00000000000003</v>
      </c>
      <c r="Q3093" s="4">
        <f>VLOOKUP(I3093,BaseModelo!$A$2:$E$5075,3)</f>
        <v>132</v>
      </c>
      <c r="R3093" s="4">
        <f t="shared" si="960"/>
        <v>32283000</v>
      </c>
      <c r="S3093" s="16">
        <f t="shared" si="961"/>
        <v>1.8585633305454884E-4</v>
      </c>
      <c r="T3093" s="4">
        <f t="shared" si="972"/>
        <v>2.2674472632654957E-2</v>
      </c>
      <c r="U3093" s="4">
        <f t="shared" si="973"/>
        <v>2.6391599293745942E-2</v>
      </c>
      <c r="V3093" s="6">
        <f t="shared" si="962"/>
        <v>0</v>
      </c>
      <c r="W3093" s="16" t="str">
        <f t="shared" si="963"/>
        <v/>
      </c>
      <c r="X3093" s="4" t="str">
        <f t="shared" si="974"/>
        <v/>
      </c>
      <c r="Y3093" s="4" t="str">
        <f t="shared" si="964"/>
        <v/>
      </c>
      <c r="Z3093" s="4">
        <f t="shared" si="965"/>
        <v>5836000</v>
      </c>
      <c r="AA3093" s="16">
        <f t="shared" si="966"/>
        <v>1.028101439342015E-3</v>
      </c>
      <c r="AB3093" s="15">
        <f t="shared" si="975"/>
        <v>0.12542837559972583</v>
      </c>
      <c r="AC3093" s="15">
        <f t="shared" si="976"/>
        <v>0.14599040438656616</v>
      </c>
      <c r="AD3093" s="4">
        <v>166935</v>
      </c>
      <c r="AE3093" s="26">
        <v>1282.8499999999999</v>
      </c>
      <c r="AF3093" s="26">
        <v>1282.8499999999999</v>
      </c>
      <c r="AG3093" s="4">
        <f t="shared" si="977"/>
        <v>3421000</v>
      </c>
      <c r="AH3093" s="16">
        <f t="shared" si="967"/>
        <v>1.7538731365097924E-3</v>
      </c>
      <c r="AI3093" s="15">
        <f t="shared" si="968"/>
        <v>0.21397252265419467</v>
      </c>
      <c r="AJ3093" s="15">
        <f t="shared" si="969"/>
        <v>0.24904998538439058</v>
      </c>
      <c r="AK3093" s="4">
        <f t="shared" si="970"/>
        <v>16319000</v>
      </c>
      <c r="AL3093" s="27">
        <f t="shared" si="971"/>
        <v>3.6766958759727926E-4</v>
      </c>
      <c r="AM3093" s="15">
        <f t="shared" si="978"/>
        <v>4.4855689686868067E-2</v>
      </c>
      <c r="AN3093" s="15">
        <f t="shared" si="979"/>
        <v>9.7033884283642175E-6</v>
      </c>
    </row>
    <row r="3094" spans="1:40" x14ac:dyDescent="0.2">
      <c r="A3094" s="4" t="s">
        <v>4628</v>
      </c>
      <c r="B3094" s="3" t="s">
        <v>16</v>
      </c>
      <c r="C3094" s="6">
        <v>166935</v>
      </c>
      <c r="D3094" s="3" t="s">
        <v>702</v>
      </c>
      <c r="E3094" s="6">
        <v>166937</v>
      </c>
      <c r="F3094" s="3" t="s">
        <v>3912</v>
      </c>
      <c r="G3094" s="8">
        <v>6000</v>
      </c>
      <c r="H3094" s="6">
        <v>122</v>
      </c>
      <c r="I3094" s="6">
        <v>166490</v>
      </c>
      <c r="J3094" s="13">
        <v>45230</v>
      </c>
      <c r="K3094" s="9">
        <v>6000</v>
      </c>
      <c r="L3094" s="4" t="s">
        <v>4628</v>
      </c>
      <c r="M3094" s="4" t="s">
        <v>4632</v>
      </c>
      <c r="N3094" s="4">
        <f>VLOOKUP(I3094,BaseModelo!$A$2:$E$5075,5)</f>
        <v>8</v>
      </c>
      <c r="P3094" s="15">
        <v>142.00000000000003</v>
      </c>
      <c r="Q3094" s="4">
        <f>VLOOKUP(I3094,BaseModelo!$A$2:$E$5075,3)</f>
        <v>132</v>
      </c>
      <c r="R3094" s="4">
        <f t="shared" si="960"/>
        <v>32283000</v>
      </c>
      <c r="S3094" s="16">
        <f t="shared" si="961"/>
        <v>1.8585633305454884E-4</v>
      </c>
      <c r="T3094" s="4">
        <f t="shared" si="972"/>
        <v>2.2674472632654957E-2</v>
      </c>
      <c r="U3094" s="4">
        <f t="shared" si="973"/>
        <v>2.6391599293745942E-2</v>
      </c>
      <c r="V3094" s="6">
        <f t="shared" si="962"/>
        <v>0</v>
      </c>
      <c r="W3094" s="16" t="str">
        <f t="shared" si="963"/>
        <v/>
      </c>
      <c r="X3094" s="4" t="str">
        <f t="shared" si="974"/>
        <v/>
      </c>
      <c r="Y3094" s="4" t="str">
        <f t="shared" si="964"/>
        <v/>
      </c>
      <c r="Z3094" s="4">
        <f t="shared" si="965"/>
        <v>5836000</v>
      </c>
      <c r="AA3094" s="16">
        <f t="shared" si="966"/>
        <v>1.028101439342015E-3</v>
      </c>
      <c r="AB3094" s="15">
        <f t="shared" si="975"/>
        <v>0.12542837559972583</v>
      </c>
      <c r="AC3094" s="15">
        <f t="shared" si="976"/>
        <v>0.14599040438656616</v>
      </c>
      <c r="AD3094" s="4">
        <v>166935</v>
      </c>
      <c r="AE3094" s="26">
        <v>1282.8499999999999</v>
      </c>
      <c r="AF3094" s="26">
        <v>1282.8499999999999</v>
      </c>
      <c r="AG3094" s="4">
        <f t="shared" si="977"/>
        <v>3421000</v>
      </c>
      <c r="AH3094" s="16">
        <f t="shared" si="967"/>
        <v>1.7538731365097924E-3</v>
      </c>
      <c r="AI3094" s="15">
        <f t="shared" si="968"/>
        <v>0.21397252265419467</v>
      </c>
      <c r="AJ3094" s="15">
        <f t="shared" si="969"/>
        <v>0.24904998538439058</v>
      </c>
      <c r="AK3094" s="4">
        <f t="shared" si="970"/>
        <v>16319000</v>
      </c>
      <c r="AL3094" s="27">
        <f t="shared" si="971"/>
        <v>3.6766958759727926E-4</v>
      </c>
      <c r="AM3094" s="15">
        <f t="shared" si="978"/>
        <v>4.4855689686868067E-2</v>
      </c>
      <c r="AN3094" s="15">
        <f t="shared" si="979"/>
        <v>9.7033884283642175E-6</v>
      </c>
    </row>
    <row r="3095" spans="1:40" x14ac:dyDescent="0.2">
      <c r="A3095" s="4" t="s">
        <v>4628</v>
      </c>
      <c r="B3095" s="3" t="s">
        <v>16</v>
      </c>
      <c r="C3095" s="6">
        <v>166935</v>
      </c>
      <c r="D3095" s="3" t="s">
        <v>702</v>
      </c>
      <c r="E3095" s="6">
        <v>166938</v>
      </c>
      <c r="F3095" s="3" t="s">
        <v>3913</v>
      </c>
      <c r="G3095" s="8">
        <v>6000</v>
      </c>
      <c r="H3095" s="6">
        <v>110</v>
      </c>
      <c r="I3095" s="6">
        <v>166209</v>
      </c>
      <c r="J3095" s="13">
        <v>45230</v>
      </c>
      <c r="K3095" s="9">
        <v>6000</v>
      </c>
      <c r="L3095" s="4" t="s">
        <v>4628</v>
      </c>
      <c r="M3095" s="4" t="s">
        <v>4632</v>
      </c>
      <c r="N3095" s="4">
        <f>VLOOKUP(I3095,BaseModelo!$A$2:$E$5075,5)</f>
        <v>7</v>
      </c>
      <c r="P3095" s="15">
        <v>142.00000000000003</v>
      </c>
      <c r="Q3095" s="4">
        <f>VLOOKUP(I3095,BaseModelo!$A$2:$E$5075,3)</f>
        <v>127</v>
      </c>
      <c r="R3095" s="4">
        <f t="shared" si="960"/>
        <v>32283000</v>
      </c>
      <c r="S3095" s="16">
        <f t="shared" si="961"/>
        <v>1.8585633305454884E-4</v>
      </c>
      <c r="T3095" s="4">
        <f t="shared" si="972"/>
        <v>2.0444196636000372E-2</v>
      </c>
      <c r="U3095" s="4">
        <f t="shared" si="973"/>
        <v>2.6391599293745942E-2</v>
      </c>
      <c r="V3095" s="6">
        <f t="shared" si="962"/>
        <v>0</v>
      </c>
      <c r="W3095" s="16" t="str">
        <f t="shared" si="963"/>
        <v/>
      </c>
      <c r="X3095" s="4" t="str">
        <f t="shared" si="974"/>
        <v/>
      </c>
      <c r="Y3095" s="4" t="str">
        <f t="shared" si="964"/>
        <v/>
      </c>
      <c r="Z3095" s="4">
        <f t="shared" si="965"/>
        <v>4022000</v>
      </c>
      <c r="AA3095" s="16">
        <f t="shared" si="966"/>
        <v>1.4917951268025858E-3</v>
      </c>
      <c r="AB3095" s="15">
        <f t="shared" si="975"/>
        <v>0.16409746394828442</v>
      </c>
      <c r="AC3095" s="15">
        <f t="shared" si="976"/>
        <v>0.21183490800596722</v>
      </c>
      <c r="AD3095" s="4">
        <v>166935</v>
      </c>
      <c r="AE3095" s="26">
        <v>1144.83</v>
      </c>
      <c r="AF3095" s="26">
        <v>1144.83</v>
      </c>
      <c r="AG3095" s="4">
        <f t="shared" si="977"/>
        <v>2184000</v>
      </c>
      <c r="AH3095" s="16">
        <f t="shared" si="967"/>
        <v>2.7472527472527475E-3</v>
      </c>
      <c r="AI3095" s="15">
        <f t="shared" si="968"/>
        <v>0.30219780219780223</v>
      </c>
      <c r="AJ3095" s="15">
        <f t="shared" si="969"/>
        <v>0.39010989010989022</v>
      </c>
      <c r="AK3095" s="4">
        <f t="shared" si="970"/>
        <v>16319000</v>
      </c>
      <c r="AL3095" s="27">
        <f t="shared" si="971"/>
        <v>3.6766958759727926E-4</v>
      </c>
      <c r="AM3095" s="15">
        <f t="shared" si="978"/>
        <v>4.0443654635700717E-2</v>
      </c>
      <c r="AN3095" s="15">
        <f t="shared" si="979"/>
        <v>9.7033884283642175E-6</v>
      </c>
    </row>
    <row r="3096" spans="1:40" x14ac:dyDescent="0.2">
      <c r="A3096" s="4" t="s">
        <v>4628</v>
      </c>
      <c r="B3096" s="3" t="s">
        <v>16</v>
      </c>
      <c r="C3096" s="6">
        <v>166935</v>
      </c>
      <c r="D3096" s="3" t="s">
        <v>702</v>
      </c>
      <c r="E3096" s="6">
        <v>166939</v>
      </c>
      <c r="F3096" s="3" t="s">
        <v>3914</v>
      </c>
      <c r="G3096" s="8">
        <v>8000</v>
      </c>
      <c r="H3096" s="6">
        <v>115</v>
      </c>
      <c r="I3096" s="6">
        <v>166176</v>
      </c>
      <c r="J3096" s="13">
        <v>45230</v>
      </c>
      <c r="K3096" s="9">
        <v>8000</v>
      </c>
      <c r="L3096" s="4" t="s">
        <v>4628</v>
      </c>
      <c r="M3096" s="4" t="s">
        <v>4632</v>
      </c>
      <c r="N3096" s="4">
        <f>VLOOKUP(I3096,BaseModelo!$A$2:$E$5075,5)</f>
        <v>8</v>
      </c>
      <c r="P3096" s="15">
        <v>142.00000000000003</v>
      </c>
      <c r="Q3096" s="4">
        <f>VLOOKUP(I3096,BaseModelo!$A$2:$E$5075,3)</f>
        <v>132</v>
      </c>
      <c r="R3096" s="4">
        <f t="shared" si="960"/>
        <v>32283000</v>
      </c>
      <c r="S3096" s="16">
        <f t="shared" si="961"/>
        <v>2.4780844407273179E-4</v>
      </c>
      <c r="T3096" s="4">
        <f t="shared" si="972"/>
        <v>2.8497971068364155E-2</v>
      </c>
      <c r="U3096" s="4">
        <f t="shared" si="973"/>
        <v>3.5188799058327919E-2</v>
      </c>
      <c r="V3096" s="6">
        <f t="shared" si="962"/>
        <v>0</v>
      </c>
      <c r="W3096" s="16" t="str">
        <f t="shared" si="963"/>
        <v/>
      </c>
      <c r="X3096" s="4" t="str">
        <f t="shared" si="974"/>
        <v/>
      </c>
      <c r="Y3096" s="4" t="str">
        <f t="shared" si="964"/>
        <v/>
      </c>
      <c r="Z3096" s="4">
        <f t="shared" si="965"/>
        <v>5836000</v>
      </c>
      <c r="AA3096" s="16">
        <f t="shared" si="966"/>
        <v>1.3708019191226869E-3</v>
      </c>
      <c r="AB3096" s="15">
        <f t="shared" si="975"/>
        <v>0.15764222069910899</v>
      </c>
      <c r="AC3096" s="15">
        <f t="shared" si="976"/>
        <v>0.19465387251542157</v>
      </c>
      <c r="AD3096" s="4">
        <v>166935</v>
      </c>
      <c r="AE3096" s="26">
        <v>1599.92</v>
      </c>
      <c r="AF3096" s="26">
        <v>1599.92</v>
      </c>
      <c r="AG3096" s="4">
        <f t="shared" si="977"/>
        <v>3421000</v>
      </c>
      <c r="AH3096" s="16">
        <f t="shared" si="967"/>
        <v>2.3384975153463898E-3</v>
      </c>
      <c r="AI3096" s="15">
        <f t="shared" si="968"/>
        <v>0.26892721426483485</v>
      </c>
      <c r="AJ3096" s="15">
        <f t="shared" si="969"/>
        <v>0.33206664717918744</v>
      </c>
      <c r="AK3096" s="4">
        <f t="shared" si="970"/>
        <v>16319000</v>
      </c>
      <c r="AL3096" s="27">
        <f t="shared" si="971"/>
        <v>4.9022611679637234E-4</v>
      </c>
      <c r="AM3096" s="15">
        <f t="shared" si="978"/>
        <v>5.6376003431582819E-2</v>
      </c>
      <c r="AN3096" s="15">
        <f t="shared" si="979"/>
        <v>1.725046831709194E-5</v>
      </c>
    </row>
    <row r="3097" spans="1:40" x14ac:dyDescent="0.2">
      <c r="A3097" s="4" t="s">
        <v>4628</v>
      </c>
      <c r="B3097" s="3" t="s">
        <v>16</v>
      </c>
      <c r="C3097" s="6">
        <v>166935</v>
      </c>
      <c r="D3097" s="3" t="s">
        <v>702</v>
      </c>
      <c r="E3097" s="6">
        <v>166940</v>
      </c>
      <c r="F3097" s="3" t="s">
        <v>3915</v>
      </c>
      <c r="G3097" s="8">
        <v>8000</v>
      </c>
      <c r="H3097" s="6">
        <v>115</v>
      </c>
      <c r="I3097" s="6">
        <v>166175</v>
      </c>
      <c r="J3097" s="13">
        <v>45230</v>
      </c>
      <c r="K3097" s="9">
        <v>8000</v>
      </c>
      <c r="L3097" s="4" t="s">
        <v>4628</v>
      </c>
      <c r="M3097" s="4" t="s">
        <v>4632</v>
      </c>
      <c r="N3097" s="4">
        <f>VLOOKUP(I3097,BaseModelo!$A$2:$E$5075,5)</f>
        <v>8</v>
      </c>
      <c r="P3097" s="15">
        <v>142.00000000000003</v>
      </c>
      <c r="Q3097" s="4">
        <f>VLOOKUP(I3097,BaseModelo!$A$2:$E$5075,3)</f>
        <v>132</v>
      </c>
      <c r="R3097" s="4">
        <f t="shared" si="960"/>
        <v>32283000</v>
      </c>
      <c r="S3097" s="16">
        <f t="shared" si="961"/>
        <v>2.4780844407273179E-4</v>
      </c>
      <c r="T3097" s="4">
        <f t="shared" si="972"/>
        <v>2.8497971068364155E-2</v>
      </c>
      <c r="U3097" s="4">
        <f t="shared" si="973"/>
        <v>3.5188799058327919E-2</v>
      </c>
      <c r="V3097" s="6">
        <f t="shared" si="962"/>
        <v>0</v>
      </c>
      <c r="W3097" s="16" t="str">
        <f t="shared" si="963"/>
        <v/>
      </c>
      <c r="X3097" s="4" t="str">
        <f t="shared" si="974"/>
        <v/>
      </c>
      <c r="Y3097" s="4" t="str">
        <f t="shared" si="964"/>
        <v/>
      </c>
      <c r="Z3097" s="4">
        <f t="shared" si="965"/>
        <v>5836000</v>
      </c>
      <c r="AA3097" s="16">
        <f t="shared" si="966"/>
        <v>1.3708019191226869E-3</v>
      </c>
      <c r="AB3097" s="15">
        <f t="shared" si="975"/>
        <v>0.15764222069910899</v>
      </c>
      <c r="AC3097" s="15">
        <f t="shared" si="976"/>
        <v>0.19465387251542157</v>
      </c>
      <c r="AD3097" s="4">
        <v>166935</v>
      </c>
      <c r="AE3097" s="26">
        <v>1599.92</v>
      </c>
      <c r="AF3097" s="26">
        <v>1599.92</v>
      </c>
      <c r="AG3097" s="4">
        <f t="shared" si="977"/>
        <v>3421000</v>
      </c>
      <c r="AH3097" s="16">
        <f t="shared" si="967"/>
        <v>2.3384975153463898E-3</v>
      </c>
      <c r="AI3097" s="15">
        <f t="shared" si="968"/>
        <v>0.26892721426483485</v>
      </c>
      <c r="AJ3097" s="15">
        <f t="shared" si="969"/>
        <v>0.33206664717918744</v>
      </c>
      <c r="AK3097" s="4">
        <f t="shared" si="970"/>
        <v>16319000</v>
      </c>
      <c r="AL3097" s="27">
        <f t="shared" si="971"/>
        <v>4.9022611679637234E-4</v>
      </c>
      <c r="AM3097" s="15">
        <f t="shared" si="978"/>
        <v>5.6376003431582819E-2</v>
      </c>
      <c r="AN3097" s="15">
        <f t="shared" si="979"/>
        <v>1.725046831709194E-5</v>
      </c>
    </row>
    <row r="3098" spans="1:40" x14ac:dyDescent="0.2">
      <c r="A3098" s="4" t="s">
        <v>4628</v>
      </c>
      <c r="B3098" s="3" t="s">
        <v>16</v>
      </c>
      <c r="C3098" s="6">
        <v>166935</v>
      </c>
      <c r="D3098" s="3" t="s">
        <v>702</v>
      </c>
      <c r="E3098" s="6">
        <v>166941</v>
      </c>
      <c r="F3098" s="3" t="s">
        <v>3916</v>
      </c>
      <c r="G3098" s="8">
        <v>8000</v>
      </c>
      <c r="H3098" s="6">
        <v>115</v>
      </c>
      <c r="I3098" s="6">
        <v>166474</v>
      </c>
      <c r="J3098" s="13">
        <v>45230</v>
      </c>
      <c r="K3098" s="9">
        <v>8000</v>
      </c>
      <c r="L3098" s="4" t="s">
        <v>4628</v>
      </c>
      <c r="M3098" s="4" t="s">
        <v>4632</v>
      </c>
      <c r="N3098" s="4">
        <f>VLOOKUP(I3098,BaseModelo!$A$2:$E$5075,5)</f>
        <v>8</v>
      </c>
      <c r="P3098" s="15">
        <v>142.00000000000003</v>
      </c>
      <c r="Q3098" s="4">
        <f>VLOOKUP(I3098,BaseModelo!$A$2:$E$5075,3)</f>
        <v>132</v>
      </c>
      <c r="R3098" s="4">
        <f t="shared" si="960"/>
        <v>32283000</v>
      </c>
      <c r="S3098" s="16">
        <f t="shared" si="961"/>
        <v>2.4780844407273179E-4</v>
      </c>
      <c r="T3098" s="4">
        <f t="shared" si="972"/>
        <v>2.8497971068364155E-2</v>
      </c>
      <c r="U3098" s="4">
        <f t="shared" si="973"/>
        <v>3.5188799058327919E-2</v>
      </c>
      <c r="V3098" s="6">
        <f t="shared" si="962"/>
        <v>0</v>
      </c>
      <c r="W3098" s="16" t="str">
        <f t="shared" si="963"/>
        <v/>
      </c>
      <c r="X3098" s="4" t="str">
        <f t="shared" si="974"/>
        <v/>
      </c>
      <c r="Y3098" s="4" t="str">
        <f t="shared" si="964"/>
        <v/>
      </c>
      <c r="Z3098" s="4">
        <f t="shared" si="965"/>
        <v>5836000</v>
      </c>
      <c r="AA3098" s="16">
        <f t="shared" si="966"/>
        <v>1.3708019191226869E-3</v>
      </c>
      <c r="AB3098" s="15">
        <f t="shared" si="975"/>
        <v>0.15764222069910899</v>
      </c>
      <c r="AC3098" s="15">
        <f t="shared" si="976"/>
        <v>0.19465387251542157</v>
      </c>
      <c r="AD3098" s="4">
        <v>166935</v>
      </c>
      <c r="AE3098" s="26">
        <v>1599.92</v>
      </c>
      <c r="AF3098" s="26">
        <v>1599.92</v>
      </c>
      <c r="AG3098" s="4">
        <f t="shared" si="977"/>
        <v>3421000</v>
      </c>
      <c r="AH3098" s="16">
        <f t="shared" si="967"/>
        <v>2.3384975153463898E-3</v>
      </c>
      <c r="AI3098" s="15">
        <f t="shared" si="968"/>
        <v>0.26892721426483485</v>
      </c>
      <c r="AJ3098" s="15">
        <f t="shared" si="969"/>
        <v>0.33206664717918744</v>
      </c>
      <c r="AK3098" s="4">
        <f t="shared" si="970"/>
        <v>16319000</v>
      </c>
      <c r="AL3098" s="27">
        <f t="shared" si="971"/>
        <v>4.9022611679637234E-4</v>
      </c>
      <c r="AM3098" s="15">
        <f t="shared" si="978"/>
        <v>5.6376003431582819E-2</v>
      </c>
      <c r="AN3098" s="15">
        <f t="shared" si="979"/>
        <v>1.725046831709194E-5</v>
      </c>
    </row>
    <row r="3099" spans="1:40" x14ac:dyDescent="0.2">
      <c r="A3099" s="4" t="s">
        <v>4628</v>
      </c>
      <c r="B3099" s="3" t="s">
        <v>11</v>
      </c>
      <c r="C3099" s="6">
        <v>167004</v>
      </c>
      <c r="D3099" s="3" t="s">
        <v>204</v>
      </c>
      <c r="E3099" s="6">
        <v>167066</v>
      </c>
      <c r="F3099" s="3" t="s">
        <v>3917</v>
      </c>
      <c r="G3099" s="8">
        <v>5000</v>
      </c>
      <c r="H3099" s="6">
        <v>147</v>
      </c>
      <c r="I3099" s="6">
        <v>166925</v>
      </c>
      <c r="J3099" s="13">
        <v>45230</v>
      </c>
      <c r="K3099" s="9">
        <v>5000</v>
      </c>
      <c r="L3099" s="4" t="s">
        <v>4628</v>
      </c>
      <c r="M3099" s="4" t="s">
        <v>4632</v>
      </c>
      <c r="N3099" s="4">
        <f>VLOOKUP(I3099,BaseModelo!$A$2:$E$5075,5)</f>
        <v>9</v>
      </c>
      <c r="P3099" s="15">
        <v>147</v>
      </c>
      <c r="Q3099" s="4">
        <f>VLOOKUP(I3099,BaseModelo!$A$2:$E$5075,3)</f>
        <v>147</v>
      </c>
      <c r="R3099" s="4">
        <f t="shared" si="960"/>
        <v>32283000</v>
      </c>
      <c r="S3099" s="16">
        <f t="shared" si="961"/>
        <v>1.5488027754545735E-4</v>
      </c>
      <c r="T3099" s="4">
        <f t="shared" si="972"/>
        <v>2.2767400799182231E-2</v>
      </c>
      <c r="U3099" s="4">
        <f t="shared" si="973"/>
        <v>2.2767400799182231E-2</v>
      </c>
      <c r="V3099" s="6">
        <f t="shared" si="962"/>
        <v>0</v>
      </c>
      <c r="W3099" s="16" t="str">
        <f t="shared" si="963"/>
        <v/>
      </c>
      <c r="X3099" s="4" t="str">
        <f t="shared" si="974"/>
        <v/>
      </c>
      <c r="Y3099" s="4" t="str">
        <f t="shared" si="964"/>
        <v/>
      </c>
      <c r="Z3099" s="4">
        <f t="shared" si="965"/>
        <v>5305000</v>
      </c>
      <c r="AA3099" s="16">
        <f t="shared" si="966"/>
        <v>9.42507068803016E-4</v>
      </c>
      <c r="AB3099" s="15">
        <f t="shared" si="975"/>
        <v>0.13854853911404336</v>
      </c>
      <c r="AC3099" s="15">
        <f t="shared" si="976"/>
        <v>0.13854853911404336</v>
      </c>
      <c r="AD3099" s="4">
        <v>167004</v>
      </c>
      <c r="AE3099" s="26">
        <v>1303.3399999999999</v>
      </c>
      <c r="AF3099" s="26">
        <v>1303.3399999999999</v>
      </c>
      <c r="AG3099" s="4">
        <f t="shared" si="977"/>
        <v>3095000</v>
      </c>
      <c r="AH3099" s="16">
        <f t="shared" si="967"/>
        <v>1.6155088852988692E-3</v>
      </c>
      <c r="AI3099" s="15">
        <f t="shared" si="968"/>
        <v>0.23747980613893377</v>
      </c>
      <c r="AJ3099" s="15">
        <f t="shared" si="969"/>
        <v>0.23747980613893377</v>
      </c>
      <c r="AK3099" s="4">
        <f t="shared" si="970"/>
        <v>16319000</v>
      </c>
      <c r="AL3099" s="27">
        <f t="shared" si="971"/>
        <v>3.0639132299773271E-4</v>
      </c>
      <c r="AM3099" s="15">
        <f t="shared" si="978"/>
        <v>4.5039524480666712E-2</v>
      </c>
      <c r="AN3099" s="15">
        <f t="shared" si="979"/>
        <v>6.9757340520810808E-6</v>
      </c>
    </row>
    <row r="3100" spans="1:40" x14ac:dyDescent="0.2">
      <c r="A3100" s="4" t="s">
        <v>4628</v>
      </c>
      <c r="B3100" s="3" t="s">
        <v>11</v>
      </c>
      <c r="C3100" s="6">
        <v>167010</v>
      </c>
      <c r="D3100" s="3" t="s">
        <v>521</v>
      </c>
      <c r="E3100" s="6">
        <v>167094</v>
      </c>
      <c r="F3100" s="3" t="s">
        <v>3918</v>
      </c>
      <c r="G3100" s="8">
        <v>7000</v>
      </c>
      <c r="H3100" s="6">
        <v>142</v>
      </c>
      <c r="I3100" s="6">
        <v>166895</v>
      </c>
      <c r="J3100" s="13">
        <v>45230</v>
      </c>
      <c r="K3100" s="9">
        <v>5605.1732561284671</v>
      </c>
      <c r="L3100" s="4" t="s">
        <v>4628</v>
      </c>
      <c r="M3100" s="4" t="s">
        <v>4632</v>
      </c>
      <c r="N3100" s="4">
        <f>VLOOKUP(I3100,BaseModelo!$A$2:$E$5075,5)</f>
        <v>7</v>
      </c>
      <c r="P3100" s="15">
        <v>142.00000000000003</v>
      </c>
      <c r="Q3100" s="4">
        <f>VLOOKUP(I3100,BaseModelo!$A$2:$E$5075,3)</f>
        <v>127</v>
      </c>
      <c r="R3100" s="4">
        <f t="shared" si="960"/>
        <v>32283000</v>
      </c>
      <c r="S3100" s="16">
        <f t="shared" si="961"/>
        <v>2.168323885636403E-4</v>
      </c>
      <c r="T3100" s="4">
        <f t="shared" si="972"/>
        <v>3.0790199176036922E-2</v>
      </c>
      <c r="U3100" s="4">
        <f t="shared" si="973"/>
        <v>3.0790199176036929E-2</v>
      </c>
      <c r="V3100" s="6">
        <f t="shared" si="962"/>
        <v>0</v>
      </c>
      <c r="W3100" s="16" t="str">
        <f t="shared" si="963"/>
        <v/>
      </c>
      <c r="X3100" s="4" t="str">
        <f t="shared" si="974"/>
        <v/>
      </c>
      <c r="Y3100" s="4" t="str">
        <f t="shared" si="964"/>
        <v/>
      </c>
      <c r="Z3100" s="4">
        <f t="shared" si="965"/>
        <v>4022000</v>
      </c>
      <c r="AA3100" s="16">
        <f t="shared" si="966"/>
        <v>1.7404276479363501E-3</v>
      </c>
      <c r="AB3100" s="15">
        <f t="shared" si="975"/>
        <v>0.24714072600696171</v>
      </c>
      <c r="AC3100" s="15">
        <f t="shared" si="976"/>
        <v>0.24714072600696177</v>
      </c>
      <c r="AD3100" s="4">
        <v>167010</v>
      </c>
      <c r="AE3100" s="26">
        <v>1758.65</v>
      </c>
      <c r="AF3100" s="26">
        <v>1658.8951971256263</v>
      </c>
      <c r="AG3100" s="4">
        <f t="shared" si="977"/>
        <v>2184000</v>
      </c>
      <c r="AH3100" s="16">
        <f t="shared" si="967"/>
        <v>3.205128205128205E-3</v>
      </c>
      <c r="AI3100" s="15">
        <f t="shared" si="968"/>
        <v>0.45512820512820512</v>
      </c>
      <c r="AJ3100" s="15">
        <f t="shared" si="969"/>
        <v>0.45512820512820518</v>
      </c>
      <c r="AK3100" s="4">
        <f t="shared" si="970"/>
        <v>16319000</v>
      </c>
      <c r="AL3100" s="27">
        <f t="shared" si="971"/>
        <v>4.289478521968258E-4</v>
      </c>
      <c r="AM3100" s="15">
        <f t="shared" si="978"/>
        <v>6.0910595011949266E-2</v>
      </c>
      <c r="AN3100" s="15">
        <f t="shared" si="979"/>
        <v>1.3207389805273516E-5</v>
      </c>
    </row>
    <row r="3101" spans="1:40" x14ac:dyDescent="0.2">
      <c r="A3101" s="4" t="s">
        <v>4628</v>
      </c>
      <c r="B3101" s="2" t="s">
        <v>6</v>
      </c>
      <c r="C3101" s="5">
        <v>167025</v>
      </c>
      <c r="D3101" s="2" t="s">
        <v>707</v>
      </c>
      <c r="E3101" s="5">
        <v>167026</v>
      </c>
      <c r="F3101" s="2" t="s">
        <v>3942</v>
      </c>
      <c r="G3101" s="7">
        <v>20000</v>
      </c>
      <c r="H3101" s="5">
        <v>90</v>
      </c>
      <c r="I3101" s="6">
        <v>166537</v>
      </c>
      <c r="J3101" s="13">
        <v>45230</v>
      </c>
      <c r="K3101" s="9">
        <v>20000</v>
      </c>
      <c r="L3101" s="4" t="s">
        <v>4628</v>
      </c>
      <c r="M3101" s="4" t="s">
        <v>4632</v>
      </c>
      <c r="N3101" s="4">
        <f>VLOOKUP(I3101,BaseModelo!$A$2:$E$5075,5)</f>
        <v>9</v>
      </c>
      <c r="P3101" s="15">
        <v>122</v>
      </c>
      <c r="Q3101" s="4">
        <f>VLOOKUP(I3101,BaseModelo!$A$2:$E$5075,3)</f>
        <v>147</v>
      </c>
      <c r="R3101" s="4">
        <f t="shared" si="960"/>
        <v>32283000</v>
      </c>
      <c r="S3101" s="16">
        <f t="shared" si="961"/>
        <v>6.1952111018182942E-4</v>
      </c>
      <c r="T3101" s="4">
        <f t="shared" si="972"/>
        <v>5.5756899916364649E-2</v>
      </c>
      <c r="U3101" s="4">
        <f t="shared" si="973"/>
        <v>7.5581575442183191E-2</v>
      </c>
      <c r="V3101" s="6">
        <f t="shared" si="962"/>
        <v>0</v>
      </c>
      <c r="W3101" s="16" t="str">
        <f t="shared" si="963"/>
        <v/>
      </c>
      <c r="X3101" s="4" t="str">
        <f t="shared" si="974"/>
        <v/>
      </c>
      <c r="Y3101" s="4" t="str">
        <f t="shared" si="964"/>
        <v/>
      </c>
      <c r="Z3101" s="4">
        <f t="shared" si="965"/>
        <v>5305000</v>
      </c>
      <c r="AA3101" s="16">
        <f t="shared" si="966"/>
        <v>3.770028275212064E-3</v>
      </c>
      <c r="AB3101" s="15">
        <f t="shared" si="975"/>
        <v>0.33930254476908578</v>
      </c>
      <c r="AC3101" s="15">
        <f t="shared" si="976"/>
        <v>0.4599434495758718</v>
      </c>
      <c r="AD3101" s="4">
        <v>167025</v>
      </c>
      <c r="AE3101" s="26">
        <v>3089.74</v>
      </c>
      <c r="AF3101" s="26">
        <v>3089.74</v>
      </c>
      <c r="AG3101" s="4">
        <f t="shared" si="977"/>
        <v>3095000</v>
      </c>
      <c r="AH3101" s="16">
        <f t="shared" si="967"/>
        <v>6.462035541195477E-3</v>
      </c>
      <c r="AI3101" s="15">
        <f t="shared" si="968"/>
        <v>0.5815831987075929</v>
      </c>
      <c r="AJ3101" s="15">
        <f t="shared" si="969"/>
        <v>0.78836833602584822</v>
      </c>
      <c r="AK3101" s="4">
        <f t="shared" si="970"/>
        <v>16319000</v>
      </c>
      <c r="AL3101" s="27">
        <f t="shared" si="971"/>
        <v>1.2255652919909309E-3</v>
      </c>
      <c r="AM3101" s="15">
        <f t="shared" si="978"/>
        <v>0.11030087627918378</v>
      </c>
      <c r="AN3101" s="15">
        <f t="shared" si="979"/>
        <v>9.2630155575933808E-5</v>
      </c>
    </row>
    <row r="3102" spans="1:40" x14ac:dyDescent="0.2">
      <c r="A3102" s="4" t="s">
        <v>4628</v>
      </c>
      <c r="B3102" s="3" t="s">
        <v>6</v>
      </c>
      <c r="C3102" s="6">
        <v>167025</v>
      </c>
      <c r="D3102" s="3" t="s">
        <v>707</v>
      </c>
      <c r="E3102" s="6">
        <v>167027</v>
      </c>
      <c r="F3102" s="3" t="s">
        <v>3944</v>
      </c>
      <c r="G3102" s="8">
        <v>10000</v>
      </c>
      <c r="H3102" s="6">
        <v>90</v>
      </c>
      <c r="I3102" s="6">
        <v>166447</v>
      </c>
      <c r="J3102" s="13">
        <v>45230</v>
      </c>
      <c r="K3102" s="9">
        <v>10000</v>
      </c>
      <c r="L3102" s="4" t="s">
        <v>4628</v>
      </c>
      <c r="M3102" s="4" t="s">
        <v>4632</v>
      </c>
      <c r="N3102" s="4">
        <f>VLOOKUP(I3102,BaseModelo!$A$2:$E$5075,5)</f>
        <v>9</v>
      </c>
      <c r="P3102" s="15">
        <v>142.00000000000003</v>
      </c>
      <c r="Q3102" s="4">
        <f>VLOOKUP(I3102,BaseModelo!$A$2:$E$5075,3)</f>
        <v>147</v>
      </c>
      <c r="R3102" s="4">
        <f t="shared" si="960"/>
        <v>32283000</v>
      </c>
      <c r="S3102" s="16">
        <f t="shared" si="961"/>
        <v>3.0976055509091471E-4</v>
      </c>
      <c r="T3102" s="4">
        <f t="shared" si="972"/>
        <v>2.7878449958182325E-2</v>
      </c>
      <c r="U3102" s="4">
        <f t="shared" si="973"/>
        <v>4.3985998822909898E-2</v>
      </c>
      <c r="V3102" s="6">
        <f t="shared" si="962"/>
        <v>0</v>
      </c>
      <c r="W3102" s="16" t="str">
        <f t="shared" si="963"/>
        <v/>
      </c>
      <c r="X3102" s="4" t="str">
        <f t="shared" si="974"/>
        <v/>
      </c>
      <c r="Y3102" s="4" t="str">
        <f t="shared" si="964"/>
        <v/>
      </c>
      <c r="Z3102" s="4">
        <f t="shared" si="965"/>
        <v>5305000</v>
      </c>
      <c r="AA3102" s="16">
        <f t="shared" si="966"/>
        <v>1.885014137606032E-3</v>
      </c>
      <c r="AB3102" s="15">
        <f t="shared" si="975"/>
        <v>0.16965127238454289</v>
      </c>
      <c r="AC3102" s="15">
        <f t="shared" si="976"/>
        <v>0.2676720075400566</v>
      </c>
      <c r="AD3102" s="4">
        <v>167025</v>
      </c>
      <c r="AE3102" s="26">
        <v>1544.8</v>
      </c>
      <c r="AF3102" s="26">
        <v>1544.8</v>
      </c>
      <c r="AG3102" s="4">
        <f t="shared" si="977"/>
        <v>3095000</v>
      </c>
      <c r="AH3102" s="16">
        <f t="shared" si="967"/>
        <v>3.2310177705977385E-3</v>
      </c>
      <c r="AI3102" s="15">
        <f t="shared" si="968"/>
        <v>0.29079159935379645</v>
      </c>
      <c r="AJ3102" s="15">
        <f t="shared" si="969"/>
        <v>0.45880452342487893</v>
      </c>
      <c r="AK3102" s="4">
        <f t="shared" si="970"/>
        <v>16319000</v>
      </c>
      <c r="AL3102" s="27">
        <f t="shared" si="971"/>
        <v>6.1278264599546543E-4</v>
      </c>
      <c r="AM3102" s="15">
        <f t="shared" si="978"/>
        <v>5.515043813959189E-2</v>
      </c>
      <c r="AN3102" s="15">
        <f t="shared" si="979"/>
        <v>2.6953856745456156E-5</v>
      </c>
    </row>
    <row r="3103" spans="1:40" x14ac:dyDescent="0.2">
      <c r="A3103" s="4" t="s">
        <v>4628</v>
      </c>
      <c r="B3103" s="3" t="s">
        <v>6</v>
      </c>
      <c r="C3103" s="6">
        <v>167025</v>
      </c>
      <c r="D3103" s="3" t="s">
        <v>707</v>
      </c>
      <c r="E3103" s="6">
        <v>167028</v>
      </c>
      <c r="F3103" s="3" t="s">
        <v>3945</v>
      </c>
      <c r="G3103" s="8">
        <v>15000</v>
      </c>
      <c r="H3103" s="6">
        <v>90</v>
      </c>
      <c r="I3103" s="6">
        <v>166508</v>
      </c>
      <c r="J3103" s="13">
        <v>45230</v>
      </c>
      <c r="K3103" s="9">
        <v>15000</v>
      </c>
      <c r="L3103" s="4" t="s">
        <v>4628</v>
      </c>
      <c r="M3103" s="4" t="s">
        <v>4632</v>
      </c>
      <c r="N3103" s="4">
        <f>VLOOKUP(I3103,BaseModelo!$A$2:$E$5075,5)</f>
        <v>8</v>
      </c>
      <c r="P3103" s="15">
        <v>132</v>
      </c>
      <c r="Q3103" s="4">
        <f>VLOOKUP(I3103,BaseModelo!$A$2:$E$5075,3)</f>
        <v>132</v>
      </c>
      <c r="R3103" s="4">
        <f t="shared" si="960"/>
        <v>32283000</v>
      </c>
      <c r="S3103" s="16">
        <f t="shared" si="961"/>
        <v>4.6464083263637206E-4</v>
      </c>
      <c r="T3103" s="4">
        <f t="shared" si="972"/>
        <v>4.1817674937273487E-2</v>
      </c>
      <c r="U3103" s="4">
        <f t="shared" si="973"/>
        <v>6.1332589908001112E-2</v>
      </c>
      <c r="V3103" s="6">
        <f t="shared" si="962"/>
        <v>0</v>
      </c>
      <c r="W3103" s="16" t="str">
        <f t="shared" si="963"/>
        <v/>
      </c>
      <c r="X3103" s="4" t="str">
        <f t="shared" si="974"/>
        <v/>
      </c>
      <c r="Y3103" s="4" t="str">
        <f t="shared" si="964"/>
        <v/>
      </c>
      <c r="Z3103" s="4">
        <f t="shared" si="965"/>
        <v>5836000</v>
      </c>
      <c r="AA3103" s="16">
        <f t="shared" si="966"/>
        <v>2.5702535983550376E-3</v>
      </c>
      <c r="AB3103" s="15">
        <f t="shared" si="975"/>
        <v>0.23132282385195338</v>
      </c>
      <c r="AC3103" s="15">
        <f t="shared" si="976"/>
        <v>0.33927347498286498</v>
      </c>
      <c r="AD3103" s="4">
        <v>167025</v>
      </c>
      <c r="AE3103" s="26">
        <v>2324.0300000000002</v>
      </c>
      <c r="AF3103" s="26">
        <v>2324.0300000000002</v>
      </c>
      <c r="AG3103" s="4">
        <f t="shared" si="977"/>
        <v>3421000</v>
      </c>
      <c r="AH3103" s="16">
        <f t="shared" si="967"/>
        <v>4.3846828412744815E-3</v>
      </c>
      <c r="AI3103" s="15">
        <f t="shared" si="968"/>
        <v>0.39462145571470331</v>
      </c>
      <c r="AJ3103" s="15">
        <f t="shared" si="969"/>
        <v>0.5787781350482315</v>
      </c>
      <c r="AK3103" s="4">
        <f t="shared" si="970"/>
        <v>16319000</v>
      </c>
      <c r="AL3103" s="27">
        <f t="shared" si="971"/>
        <v>9.1917396899319809E-4</v>
      </c>
      <c r="AM3103" s="15">
        <f t="shared" si="978"/>
        <v>8.2725657209387835E-2</v>
      </c>
      <c r="AN3103" s="15">
        <f t="shared" si="979"/>
        <v>5.637532009436955E-5</v>
      </c>
    </row>
    <row r="3104" spans="1:40" x14ac:dyDescent="0.2">
      <c r="A3104" s="4" t="s">
        <v>4628</v>
      </c>
      <c r="B3104" s="3" t="s">
        <v>6</v>
      </c>
      <c r="C3104" s="6">
        <v>167025</v>
      </c>
      <c r="D3104" s="3" t="s">
        <v>707</v>
      </c>
      <c r="E3104" s="6">
        <v>167030</v>
      </c>
      <c r="F3104" s="3" t="s">
        <v>3946</v>
      </c>
      <c r="G3104" s="8">
        <v>10000</v>
      </c>
      <c r="H3104" s="6">
        <v>90</v>
      </c>
      <c r="I3104" s="6">
        <v>166507</v>
      </c>
      <c r="J3104" s="13">
        <v>45230</v>
      </c>
      <c r="K3104" s="9">
        <v>10000</v>
      </c>
      <c r="L3104" s="4" t="s">
        <v>4628</v>
      </c>
      <c r="M3104" s="4" t="s">
        <v>4632</v>
      </c>
      <c r="N3104" s="4">
        <f>VLOOKUP(I3104,BaseModelo!$A$2:$E$5075,5)</f>
        <v>9</v>
      </c>
      <c r="P3104" s="15">
        <v>142.00000000000003</v>
      </c>
      <c r="Q3104" s="4">
        <f>VLOOKUP(I3104,BaseModelo!$A$2:$E$5075,3)</f>
        <v>147</v>
      </c>
      <c r="R3104" s="4">
        <f t="shared" si="960"/>
        <v>32283000</v>
      </c>
      <c r="S3104" s="16">
        <f t="shared" si="961"/>
        <v>3.0976055509091471E-4</v>
      </c>
      <c r="T3104" s="4">
        <f t="shared" si="972"/>
        <v>2.7878449958182325E-2</v>
      </c>
      <c r="U3104" s="4">
        <f t="shared" si="973"/>
        <v>4.3985998822909898E-2</v>
      </c>
      <c r="V3104" s="6">
        <f t="shared" si="962"/>
        <v>0</v>
      </c>
      <c r="W3104" s="16" t="str">
        <f t="shared" si="963"/>
        <v/>
      </c>
      <c r="X3104" s="4" t="str">
        <f t="shared" si="974"/>
        <v/>
      </c>
      <c r="Y3104" s="4" t="str">
        <f t="shared" si="964"/>
        <v/>
      </c>
      <c r="Z3104" s="4">
        <f t="shared" si="965"/>
        <v>5305000</v>
      </c>
      <c r="AA3104" s="16">
        <f t="shared" si="966"/>
        <v>1.885014137606032E-3</v>
      </c>
      <c r="AB3104" s="15">
        <f t="shared" si="975"/>
        <v>0.16965127238454289</v>
      </c>
      <c r="AC3104" s="15">
        <f t="shared" si="976"/>
        <v>0.2676720075400566</v>
      </c>
      <c r="AD3104" s="4">
        <v>167025</v>
      </c>
      <c r="AE3104" s="26">
        <v>1544.8</v>
      </c>
      <c r="AF3104" s="26">
        <v>1544.8</v>
      </c>
      <c r="AG3104" s="4">
        <f t="shared" si="977"/>
        <v>3095000</v>
      </c>
      <c r="AH3104" s="16">
        <f t="shared" si="967"/>
        <v>3.2310177705977385E-3</v>
      </c>
      <c r="AI3104" s="15">
        <f t="shared" si="968"/>
        <v>0.29079159935379645</v>
      </c>
      <c r="AJ3104" s="15">
        <f t="shared" si="969"/>
        <v>0.45880452342487893</v>
      </c>
      <c r="AK3104" s="4">
        <f t="shared" si="970"/>
        <v>16319000</v>
      </c>
      <c r="AL3104" s="27">
        <f t="shared" si="971"/>
        <v>6.1278264599546543E-4</v>
      </c>
      <c r="AM3104" s="15">
        <f t="shared" si="978"/>
        <v>5.515043813959189E-2</v>
      </c>
      <c r="AN3104" s="15">
        <f t="shared" si="979"/>
        <v>2.6953856745456156E-5</v>
      </c>
    </row>
    <row r="3105" spans="1:40" x14ac:dyDescent="0.2">
      <c r="A3105" s="4" t="s">
        <v>4628</v>
      </c>
      <c r="B3105" s="3" t="s">
        <v>6</v>
      </c>
      <c r="C3105" s="6">
        <v>167025</v>
      </c>
      <c r="D3105" s="3" t="s">
        <v>707</v>
      </c>
      <c r="E3105" s="6">
        <v>167032</v>
      </c>
      <c r="F3105" s="3" t="s">
        <v>3947</v>
      </c>
      <c r="G3105" s="8">
        <v>10000</v>
      </c>
      <c r="H3105" s="6">
        <v>90</v>
      </c>
      <c r="I3105" s="6">
        <v>166540</v>
      </c>
      <c r="J3105" s="13">
        <v>45230</v>
      </c>
      <c r="K3105" s="9">
        <v>10000</v>
      </c>
      <c r="L3105" s="4" t="s">
        <v>4628</v>
      </c>
      <c r="M3105" s="4" t="s">
        <v>4632</v>
      </c>
      <c r="N3105" s="4">
        <f>VLOOKUP(I3105,BaseModelo!$A$2:$E$5075,5)</f>
        <v>9</v>
      </c>
      <c r="P3105" s="15">
        <v>142.00000000000003</v>
      </c>
      <c r="Q3105" s="4">
        <f>VLOOKUP(I3105,BaseModelo!$A$2:$E$5075,3)</f>
        <v>147</v>
      </c>
      <c r="R3105" s="4">
        <f t="shared" si="960"/>
        <v>32283000</v>
      </c>
      <c r="S3105" s="16">
        <f t="shared" si="961"/>
        <v>3.0976055509091471E-4</v>
      </c>
      <c r="T3105" s="4">
        <f t="shared" si="972"/>
        <v>2.7878449958182325E-2</v>
      </c>
      <c r="U3105" s="4">
        <f t="shared" si="973"/>
        <v>4.3985998822909898E-2</v>
      </c>
      <c r="V3105" s="6">
        <f t="shared" si="962"/>
        <v>0</v>
      </c>
      <c r="W3105" s="16" t="str">
        <f t="shared" si="963"/>
        <v/>
      </c>
      <c r="X3105" s="4" t="str">
        <f t="shared" si="974"/>
        <v/>
      </c>
      <c r="Y3105" s="4" t="str">
        <f t="shared" si="964"/>
        <v/>
      </c>
      <c r="Z3105" s="4">
        <f t="shared" si="965"/>
        <v>5305000</v>
      </c>
      <c r="AA3105" s="16">
        <f t="shared" si="966"/>
        <v>1.885014137606032E-3</v>
      </c>
      <c r="AB3105" s="15">
        <f t="shared" si="975"/>
        <v>0.16965127238454289</v>
      </c>
      <c r="AC3105" s="15">
        <f t="shared" si="976"/>
        <v>0.2676720075400566</v>
      </c>
      <c r="AD3105" s="4">
        <v>167025</v>
      </c>
      <c r="AE3105" s="26">
        <v>1544.8</v>
      </c>
      <c r="AF3105" s="26">
        <v>1544.8</v>
      </c>
      <c r="AG3105" s="4">
        <f t="shared" si="977"/>
        <v>3095000</v>
      </c>
      <c r="AH3105" s="16">
        <f t="shared" si="967"/>
        <v>3.2310177705977385E-3</v>
      </c>
      <c r="AI3105" s="15">
        <f t="shared" si="968"/>
        <v>0.29079159935379645</v>
      </c>
      <c r="AJ3105" s="15">
        <f t="shared" si="969"/>
        <v>0.45880452342487893</v>
      </c>
      <c r="AK3105" s="4">
        <f t="shared" si="970"/>
        <v>16319000</v>
      </c>
      <c r="AL3105" s="27">
        <f t="shared" si="971"/>
        <v>6.1278264599546543E-4</v>
      </c>
      <c r="AM3105" s="15">
        <f t="shared" si="978"/>
        <v>5.515043813959189E-2</v>
      </c>
      <c r="AN3105" s="15">
        <f t="shared" si="979"/>
        <v>2.6953856745456156E-5</v>
      </c>
    </row>
    <row r="3106" spans="1:40" x14ac:dyDescent="0.2">
      <c r="A3106" s="4" t="s">
        <v>4628</v>
      </c>
      <c r="B3106" s="3" t="s">
        <v>6</v>
      </c>
      <c r="C3106" s="6">
        <v>167025</v>
      </c>
      <c r="D3106" s="3" t="s">
        <v>707</v>
      </c>
      <c r="E3106" s="6">
        <v>167033</v>
      </c>
      <c r="F3106" s="3" t="s">
        <v>3948</v>
      </c>
      <c r="G3106" s="8">
        <v>5000</v>
      </c>
      <c r="H3106" s="6">
        <v>90</v>
      </c>
      <c r="I3106" s="6">
        <v>166667</v>
      </c>
      <c r="J3106" s="13">
        <v>45230</v>
      </c>
      <c r="K3106" s="9">
        <v>5000</v>
      </c>
      <c r="L3106" s="4" t="s">
        <v>4628</v>
      </c>
      <c r="M3106" s="4" t="s">
        <v>4632</v>
      </c>
      <c r="N3106" s="4">
        <f>VLOOKUP(I3106,BaseModelo!$A$2:$E$5075,5)</f>
        <v>10</v>
      </c>
      <c r="P3106" s="15">
        <v>147</v>
      </c>
      <c r="Q3106" s="4">
        <f>VLOOKUP(I3106,BaseModelo!$A$2:$E$5075,3)</f>
        <v>0</v>
      </c>
      <c r="R3106" s="4">
        <f t="shared" si="960"/>
        <v>32283000</v>
      </c>
      <c r="S3106" s="16">
        <f t="shared" si="961"/>
        <v>1.5488027754545735E-4</v>
      </c>
      <c r="T3106" s="4">
        <f t="shared" si="972"/>
        <v>1.3939224979091162E-2</v>
      </c>
      <c r="U3106" s="4">
        <f t="shared" si="973"/>
        <v>2.2767400799182231E-2</v>
      </c>
      <c r="V3106" s="6">
        <f t="shared" si="962"/>
        <v>0</v>
      </c>
      <c r="W3106" s="16" t="str">
        <f t="shared" si="963"/>
        <v/>
      </c>
      <c r="X3106" s="4" t="str">
        <f t="shared" si="974"/>
        <v/>
      </c>
      <c r="Y3106" s="4" t="str">
        <f t="shared" si="964"/>
        <v/>
      </c>
      <c r="Z3106" s="4">
        <f t="shared" si="965"/>
        <v>4121000</v>
      </c>
      <c r="AA3106" s="16">
        <f t="shared" si="966"/>
        <v>1.2132977432661976E-3</v>
      </c>
      <c r="AB3106" s="15">
        <f t="shared" si="975"/>
        <v>0.10919679689395778</v>
      </c>
      <c r="AC3106" s="15">
        <f t="shared" si="976"/>
        <v>0.17835476826013105</v>
      </c>
      <c r="AD3106" s="4">
        <v>167025</v>
      </c>
      <c r="AE3106" s="26">
        <v>779.26</v>
      </c>
      <c r="AF3106" s="26">
        <v>779.26</v>
      </c>
      <c r="AG3106" s="4">
        <f t="shared" si="977"/>
        <v>1846000</v>
      </c>
      <c r="AH3106" s="16">
        <f t="shared" si="967"/>
        <v>2.7085590465872156E-3</v>
      </c>
      <c r="AI3106" s="15">
        <f t="shared" si="968"/>
        <v>0.24377031419284939</v>
      </c>
      <c r="AJ3106" s="15">
        <f t="shared" si="969"/>
        <v>0.39815817984832069</v>
      </c>
      <c r="AK3106" s="4">
        <f t="shared" si="970"/>
        <v>16319000</v>
      </c>
      <c r="AL3106" s="27">
        <f t="shared" si="971"/>
        <v>3.0639132299773271E-4</v>
      </c>
      <c r="AM3106" s="15">
        <f t="shared" si="978"/>
        <v>2.7575219069795945E-2</v>
      </c>
      <c r="AN3106" s="15">
        <f t="shared" si="979"/>
        <v>6.9757340520810808E-6</v>
      </c>
    </row>
    <row r="3107" spans="1:40" x14ac:dyDescent="0.2">
      <c r="A3107" s="4" t="s">
        <v>4627</v>
      </c>
      <c r="B3107" s="3" t="s">
        <v>3</v>
      </c>
      <c r="C3107" s="6">
        <v>167047</v>
      </c>
      <c r="D3107" s="3" t="s">
        <v>523</v>
      </c>
      <c r="E3107" s="6">
        <v>167075</v>
      </c>
      <c r="F3107" s="3" t="s">
        <v>3926</v>
      </c>
      <c r="G3107" s="8">
        <v>5000</v>
      </c>
      <c r="H3107" s="6">
        <v>147</v>
      </c>
      <c r="I3107" s="6">
        <v>166132</v>
      </c>
      <c r="J3107" s="13">
        <v>45230</v>
      </c>
      <c r="K3107" s="9">
        <v>3618.0582590893623</v>
      </c>
      <c r="L3107" s="4" t="s">
        <v>4627</v>
      </c>
      <c r="M3107" s="4" t="s">
        <v>4632</v>
      </c>
      <c r="N3107" s="4">
        <f>VLOOKUP(I3107,BaseModelo!$A$2:$E$5075,5)</f>
        <v>10</v>
      </c>
      <c r="P3107" s="15">
        <v>147</v>
      </c>
      <c r="Q3107" s="4">
        <f>VLOOKUP(I3107,BaseModelo!$A$2:$E$5075,3)</f>
        <v>0</v>
      </c>
      <c r="R3107" s="4">
        <f t="shared" si="960"/>
        <v>32283000</v>
      </c>
      <c r="S3107" s="16">
        <f t="shared" si="961"/>
        <v>1.5488027754545735E-4</v>
      </c>
      <c r="T3107" s="4">
        <f t="shared" si="972"/>
        <v>2.2767400799182231E-2</v>
      </c>
      <c r="U3107" s="4">
        <f t="shared" si="973"/>
        <v>2.2767400799182231E-2</v>
      </c>
      <c r="V3107" s="6">
        <f t="shared" si="962"/>
        <v>0</v>
      </c>
      <c r="W3107" s="16" t="str">
        <f t="shared" si="963"/>
        <v/>
      </c>
      <c r="X3107" s="4" t="str">
        <f t="shared" si="974"/>
        <v/>
      </c>
      <c r="Y3107" s="4" t="str">
        <f t="shared" si="964"/>
        <v/>
      </c>
      <c r="Z3107" s="4">
        <f t="shared" si="965"/>
        <v>4121000</v>
      </c>
      <c r="AA3107" s="16">
        <f t="shared" si="966"/>
        <v>1.2132977432661976E-3</v>
      </c>
      <c r="AB3107" s="15">
        <f t="shared" si="975"/>
        <v>0.17835476826013105</v>
      </c>
      <c r="AC3107" s="15">
        <f t="shared" si="976"/>
        <v>0.17835476826013105</v>
      </c>
      <c r="AD3107" s="4">
        <v>167047</v>
      </c>
      <c r="AE3107" s="26">
        <v>1303.3399999999999</v>
      </c>
      <c r="AF3107" s="26">
        <v>1177.0297498185587</v>
      </c>
      <c r="AG3107" s="4">
        <f t="shared" si="977"/>
        <v>2105000</v>
      </c>
      <c r="AH3107" s="16">
        <f t="shared" si="967"/>
        <v>2.3752969121140144E-3</v>
      </c>
      <c r="AI3107" s="15">
        <f t="shared" si="968"/>
        <v>0.34916864608076009</v>
      </c>
      <c r="AJ3107" s="15">
        <f t="shared" si="969"/>
        <v>0.34916864608076009</v>
      </c>
      <c r="AK3107" s="4">
        <f t="shared" si="970"/>
        <v>15073000</v>
      </c>
      <c r="AL3107" s="27">
        <f t="shared" si="971"/>
        <v>3.3171896769057253E-4</v>
      </c>
      <c r="AM3107" s="15">
        <f t="shared" si="978"/>
        <v>4.8762688250514163E-2</v>
      </c>
      <c r="AN3107" s="15">
        <f t="shared" si="979"/>
        <v>7.5523786901022457E-6</v>
      </c>
    </row>
    <row r="3108" spans="1:40" x14ac:dyDescent="0.2">
      <c r="A3108" s="4" t="s">
        <v>4627</v>
      </c>
      <c r="B3108" s="3" t="s">
        <v>3</v>
      </c>
      <c r="C3108" s="6">
        <v>167047</v>
      </c>
      <c r="D3108" s="3" t="s">
        <v>523</v>
      </c>
      <c r="E3108" s="6">
        <v>167076</v>
      </c>
      <c r="F3108" s="3" t="s">
        <v>3927</v>
      </c>
      <c r="G3108" s="8">
        <v>5000</v>
      </c>
      <c r="H3108" s="6">
        <v>147</v>
      </c>
      <c r="I3108" s="6">
        <v>166893</v>
      </c>
      <c r="J3108" s="13">
        <v>45230</v>
      </c>
      <c r="K3108" s="9">
        <v>3618.0582590893623</v>
      </c>
      <c r="L3108" s="4" t="s">
        <v>4627</v>
      </c>
      <c r="M3108" s="4" t="s">
        <v>4632</v>
      </c>
      <c r="N3108" s="4">
        <f>VLOOKUP(I3108,BaseModelo!$A$2:$E$5075,5)</f>
        <v>7</v>
      </c>
      <c r="P3108" s="15">
        <v>147</v>
      </c>
      <c r="Q3108" s="4">
        <f>VLOOKUP(I3108,BaseModelo!$A$2:$E$5075,3)</f>
        <v>127</v>
      </c>
      <c r="R3108" s="4">
        <f t="shared" si="960"/>
        <v>32283000</v>
      </c>
      <c r="S3108" s="16">
        <f t="shared" si="961"/>
        <v>1.5488027754545735E-4</v>
      </c>
      <c r="T3108" s="4">
        <f t="shared" si="972"/>
        <v>2.2767400799182231E-2</v>
      </c>
      <c r="U3108" s="4">
        <f t="shared" si="973"/>
        <v>2.2767400799182231E-2</v>
      </c>
      <c r="V3108" s="6">
        <f t="shared" si="962"/>
        <v>0</v>
      </c>
      <c r="W3108" s="16" t="str">
        <f t="shared" si="963"/>
        <v/>
      </c>
      <c r="X3108" s="4" t="str">
        <f t="shared" si="974"/>
        <v/>
      </c>
      <c r="Y3108" s="4" t="str">
        <f t="shared" si="964"/>
        <v/>
      </c>
      <c r="Z3108" s="4">
        <f t="shared" si="965"/>
        <v>4022000</v>
      </c>
      <c r="AA3108" s="16">
        <f t="shared" si="966"/>
        <v>1.2431626056688214E-3</v>
      </c>
      <c r="AB3108" s="15">
        <f t="shared" si="975"/>
        <v>0.18274490303331675</v>
      </c>
      <c r="AC3108" s="15">
        <f t="shared" si="976"/>
        <v>0.18274490303331675</v>
      </c>
      <c r="AD3108" s="4">
        <v>167047</v>
      </c>
      <c r="AE3108" s="26">
        <v>1303.3399999999999</v>
      </c>
      <c r="AF3108" s="26">
        <v>1177.0297498185587</v>
      </c>
      <c r="AG3108" s="4">
        <f t="shared" si="977"/>
        <v>1778000</v>
      </c>
      <c r="AH3108" s="16">
        <f t="shared" si="967"/>
        <v>2.8121484814398199E-3</v>
      </c>
      <c r="AI3108" s="15">
        <f t="shared" si="968"/>
        <v>0.41338582677165353</v>
      </c>
      <c r="AJ3108" s="15">
        <f t="shared" si="969"/>
        <v>0.41338582677165353</v>
      </c>
      <c r="AK3108" s="4">
        <f t="shared" si="970"/>
        <v>15073000</v>
      </c>
      <c r="AL3108" s="27">
        <f t="shared" si="971"/>
        <v>3.3171896769057253E-4</v>
      </c>
      <c r="AM3108" s="15">
        <f t="shared" si="978"/>
        <v>4.8762688250514163E-2</v>
      </c>
      <c r="AN3108" s="15">
        <f t="shared" si="979"/>
        <v>7.5523786901022457E-6</v>
      </c>
    </row>
    <row r="3109" spans="1:40" x14ac:dyDescent="0.2">
      <c r="A3109" s="4" t="s">
        <v>4628</v>
      </c>
      <c r="B3109" s="2" t="s">
        <v>13</v>
      </c>
      <c r="C3109" s="5">
        <v>167095</v>
      </c>
      <c r="D3109" s="2" t="s">
        <v>703</v>
      </c>
      <c r="E3109" s="5">
        <v>167096</v>
      </c>
      <c r="F3109" s="2" t="s">
        <v>3919</v>
      </c>
      <c r="G3109" s="7">
        <v>8000</v>
      </c>
      <c r="H3109" s="5">
        <v>122</v>
      </c>
      <c r="I3109" s="6">
        <v>166261</v>
      </c>
      <c r="J3109" s="13">
        <v>45230</v>
      </c>
      <c r="K3109" s="9">
        <v>8000</v>
      </c>
      <c r="L3109" s="4" t="s">
        <v>4628</v>
      </c>
      <c r="M3109" s="4" t="s">
        <v>4632</v>
      </c>
      <c r="N3109" s="4">
        <f>VLOOKUP(I3109,BaseModelo!$A$2:$E$5075,5)</f>
        <v>5</v>
      </c>
      <c r="P3109" s="15">
        <v>142.00000000000003</v>
      </c>
      <c r="Q3109" s="4">
        <f>VLOOKUP(I3109,BaseModelo!$A$2:$E$5075,3)</f>
        <v>110</v>
      </c>
      <c r="R3109" s="4">
        <f t="shared" si="960"/>
        <v>32283000</v>
      </c>
      <c r="S3109" s="16">
        <f t="shared" si="961"/>
        <v>2.4780844407273179E-4</v>
      </c>
      <c r="T3109" s="4">
        <f t="shared" si="972"/>
        <v>3.023263017687328E-2</v>
      </c>
      <c r="U3109" s="4">
        <f t="shared" si="973"/>
        <v>3.5188799058327919E-2</v>
      </c>
      <c r="V3109" s="6">
        <f t="shared" si="962"/>
        <v>0</v>
      </c>
      <c r="W3109" s="16" t="str">
        <f t="shared" si="963"/>
        <v/>
      </c>
      <c r="X3109" s="4" t="str">
        <f t="shared" si="974"/>
        <v/>
      </c>
      <c r="Y3109" s="4" t="str">
        <f t="shared" si="964"/>
        <v/>
      </c>
      <c r="Z3109" s="4">
        <f t="shared" si="965"/>
        <v>4058000</v>
      </c>
      <c r="AA3109" s="16">
        <f t="shared" si="966"/>
        <v>1.9714144898965009E-3</v>
      </c>
      <c r="AB3109" s="15">
        <f t="shared" si="975"/>
        <v>0.24051256776737309</v>
      </c>
      <c r="AC3109" s="15">
        <f t="shared" si="976"/>
        <v>0.27994085756530318</v>
      </c>
      <c r="AD3109" s="4">
        <v>167095</v>
      </c>
      <c r="AE3109" s="26">
        <v>1710.45</v>
      </c>
      <c r="AF3109" s="26">
        <v>1710.45</v>
      </c>
      <c r="AG3109" s="4">
        <f t="shared" si="977"/>
        <v>2193000</v>
      </c>
      <c r="AH3109" s="16">
        <f t="shared" si="967"/>
        <v>3.6479708162334701E-3</v>
      </c>
      <c r="AI3109" s="15">
        <f t="shared" si="968"/>
        <v>0.44505243958048335</v>
      </c>
      <c r="AJ3109" s="15">
        <f t="shared" si="969"/>
        <v>0.51801185590515286</v>
      </c>
      <c r="AK3109" s="4">
        <f t="shared" si="970"/>
        <v>16319000</v>
      </c>
      <c r="AL3109" s="27">
        <f t="shared" si="971"/>
        <v>4.9022611679637234E-4</v>
      </c>
      <c r="AM3109" s="15">
        <f t="shared" si="978"/>
        <v>5.9807586249157427E-2</v>
      </c>
      <c r="AN3109" s="15">
        <f t="shared" si="979"/>
        <v>1.725046831709194E-5</v>
      </c>
    </row>
    <row r="3110" spans="1:40" x14ac:dyDescent="0.2">
      <c r="A3110" s="4" t="s">
        <v>4628</v>
      </c>
      <c r="B3110" s="3" t="s">
        <v>13</v>
      </c>
      <c r="C3110" s="6">
        <v>167095</v>
      </c>
      <c r="D3110" s="3" t="s">
        <v>703</v>
      </c>
      <c r="E3110" s="6">
        <v>167097</v>
      </c>
      <c r="F3110" s="3" t="s">
        <v>3921</v>
      </c>
      <c r="G3110" s="8">
        <v>5000</v>
      </c>
      <c r="H3110" s="6">
        <v>147</v>
      </c>
      <c r="I3110" s="6">
        <v>166260</v>
      </c>
      <c r="J3110" s="13">
        <v>45230</v>
      </c>
      <c r="K3110" s="9">
        <v>5000</v>
      </c>
      <c r="L3110" s="4" t="s">
        <v>4628</v>
      </c>
      <c r="M3110" s="4" t="s">
        <v>4632</v>
      </c>
      <c r="N3110" s="4">
        <f>VLOOKUP(I3110,BaseModelo!$A$2:$E$5075,5)</f>
        <v>7</v>
      </c>
      <c r="P3110" s="15">
        <v>147</v>
      </c>
      <c r="Q3110" s="4">
        <f>VLOOKUP(I3110,BaseModelo!$A$2:$E$5075,3)</f>
        <v>127</v>
      </c>
      <c r="R3110" s="4">
        <f t="shared" si="960"/>
        <v>32283000</v>
      </c>
      <c r="S3110" s="16">
        <f t="shared" si="961"/>
        <v>1.5488027754545735E-4</v>
      </c>
      <c r="T3110" s="4">
        <f t="shared" si="972"/>
        <v>2.2767400799182231E-2</v>
      </c>
      <c r="U3110" s="4">
        <f t="shared" si="973"/>
        <v>2.2767400799182231E-2</v>
      </c>
      <c r="V3110" s="6">
        <f t="shared" si="962"/>
        <v>0</v>
      </c>
      <c r="W3110" s="16" t="str">
        <f t="shared" si="963"/>
        <v/>
      </c>
      <c r="X3110" s="4" t="str">
        <f t="shared" si="974"/>
        <v/>
      </c>
      <c r="Y3110" s="4" t="str">
        <f t="shared" si="964"/>
        <v/>
      </c>
      <c r="Z3110" s="4">
        <f t="shared" si="965"/>
        <v>4022000</v>
      </c>
      <c r="AA3110" s="16">
        <f t="shared" si="966"/>
        <v>1.2431626056688214E-3</v>
      </c>
      <c r="AB3110" s="15">
        <f t="shared" si="975"/>
        <v>0.18274490303331675</v>
      </c>
      <c r="AC3110" s="15">
        <f t="shared" si="976"/>
        <v>0.18274490303331675</v>
      </c>
      <c r="AD3110" s="4">
        <v>167095</v>
      </c>
      <c r="AE3110" s="26">
        <v>1303.3399999999999</v>
      </c>
      <c r="AF3110" s="26">
        <v>1303.3399999999999</v>
      </c>
      <c r="AG3110" s="4">
        <f t="shared" si="977"/>
        <v>2184000</v>
      </c>
      <c r="AH3110" s="16">
        <f t="shared" si="967"/>
        <v>2.2893772893772895E-3</v>
      </c>
      <c r="AI3110" s="15">
        <f t="shared" si="968"/>
        <v>0.33653846153846156</v>
      </c>
      <c r="AJ3110" s="15">
        <f t="shared" si="969"/>
        <v>0.33653846153846156</v>
      </c>
      <c r="AK3110" s="4">
        <f t="shared" si="970"/>
        <v>16319000</v>
      </c>
      <c r="AL3110" s="27">
        <f t="shared" si="971"/>
        <v>3.0639132299773271E-4</v>
      </c>
      <c r="AM3110" s="15">
        <f t="shared" si="978"/>
        <v>4.5039524480666712E-2</v>
      </c>
      <c r="AN3110" s="15">
        <f t="shared" si="979"/>
        <v>6.9757340520810808E-6</v>
      </c>
    </row>
    <row r="3111" spans="1:40" x14ac:dyDescent="0.2">
      <c r="A3111" s="4" t="s">
        <v>4628</v>
      </c>
      <c r="B3111" s="3" t="s">
        <v>13</v>
      </c>
      <c r="C3111" s="6">
        <v>167095</v>
      </c>
      <c r="D3111" s="3" t="s">
        <v>703</v>
      </c>
      <c r="E3111" s="6">
        <v>167098</v>
      </c>
      <c r="F3111" s="3" t="s">
        <v>3922</v>
      </c>
      <c r="G3111" s="8">
        <v>10000</v>
      </c>
      <c r="H3111" s="6">
        <v>122</v>
      </c>
      <c r="I3111" s="6">
        <v>166262</v>
      </c>
      <c r="J3111" s="13">
        <v>45230</v>
      </c>
      <c r="K3111" s="9">
        <v>10000</v>
      </c>
      <c r="L3111" s="4" t="s">
        <v>4628</v>
      </c>
      <c r="M3111" s="4" t="s">
        <v>4632</v>
      </c>
      <c r="N3111" s="4">
        <f>VLOOKUP(I3111,BaseModelo!$A$2:$E$5075,5)</f>
        <v>7</v>
      </c>
      <c r="P3111" s="15">
        <v>142.00000000000003</v>
      </c>
      <c r="Q3111" s="4">
        <f>VLOOKUP(I3111,BaseModelo!$A$2:$E$5075,3)</f>
        <v>127</v>
      </c>
      <c r="R3111" s="4">
        <f t="shared" si="960"/>
        <v>32283000</v>
      </c>
      <c r="S3111" s="16">
        <f t="shared" si="961"/>
        <v>3.0976055509091471E-4</v>
      </c>
      <c r="T3111" s="4">
        <f t="shared" si="972"/>
        <v>3.7790787721091595E-2</v>
      </c>
      <c r="U3111" s="4">
        <f t="shared" si="973"/>
        <v>4.3985998822909898E-2</v>
      </c>
      <c r="V3111" s="6">
        <f t="shared" si="962"/>
        <v>0</v>
      </c>
      <c r="W3111" s="16" t="str">
        <f t="shared" si="963"/>
        <v/>
      </c>
      <c r="X3111" s="4" t="str">
        <f t="shared" si="974"/>
        <v/>
      </c>
      <c r="Y3111" s="4" t="str">
        <f t="shared" si="964"/>
        <v/>
      </c>
      <c r="Z3111" s="4">
        <f t="shared" si="965"/>
        <v>4022000</v>
      </c>
      <c r="AA3111" s="16">
        <f t="shared" si="966"/>
        <v>2.4863252113376429E-3</v>
      </c>
      <c r="AB3111" s="15">
        <f t="shared" si="975"/>
        <v>0.30333167578319242</v>
      </c>
      <c r="AC3111" s="15">
        <f t="shared" si="976"/>
        <v>0.35305818000994538</v>
      </c>
      <c r="AD3111" s="4">
        <v>167095</v>
      </c>
      <c r="AE3111" s="26">
        <v>2137.87</v>
      </c>
      <c r="AF3111" s="26">
        <v>2137.87</v>
      </c>
      <c r="AG3111" s="4">
        <f t="shared" si="977"/>
        <v>2184000</v>
      </c>
      <c r="AH3111" s="16">
        <f t="shared" si="967"/>
        <v>4.578754578754579E-3</v>
      </c>
      <c r="AI3111" s="15">
        <f t="shared" si="968"/>
        <v>0.55860805860805862</v>
      </c>
      <c r="AJ3111" s="15">
        <f t="shared" si="969"/>
        <v>0.65018315018315032</v>
      </c>
      <c r="AK3111" s="4">
        <f t="shared" si="970"/>
        <v>16319000</v>
      </c>
      <c r="AL3111" s="27">
        <f t="shared" si="971"/>
        <v>6.1278264599546543E-4</v>
      </c>
      <c r="AM3111" s="15">
        <f t="shared" si="978"/>
        <v>7.4759482811446787E-2</v>
      </c>
      <c r="AN3111" s="15">
        <f t="shared" si="979"/>
        <v>2.6953856745456156E-5</v>
      </c>
    </row>
    <row r="3112" spans="1:40" x14ac:dyDescent="0.2">
      <c r="A3112" s="4" t="s">
        <v>4628</v>
      </c>
      <c r="B3112" s="3" t="s">
        <v>13</v>
      </c>
      <c r="C3112" s="6">
        <v>167095</v>
      </c>
      <c r="D3112" s="3" t="s">
        <v>703</v>
      </c>
      <c r="E3112" s="6">
        <v>167099</v>
      </c>
      <c r="F3112" s="3" t="s">
        <v>3923</v>
      </c>
      <c r="G3112" s="8">
        <v>10000</v>
      </c>
      <c r="H3112" s="6">
        <v>122</v>
      </c>
      <c r="I3112" s="6">
        <v>166263</v>
      </c>
      <c r="J3112" s="13">
        <v>45230</v>
      </c>
      <c r="K3112" s="9">
        <v>10000</v>
      </c>
      <c r="L3112" s="4" t="s">
        <v>4628</v>
      </c>
      <c r="M3112" s="4" t="s">
        <v>4632</v>
      </c>
      <c r="N3112" s="4">
        <f>VLOOKUP(I3112,BaseModelo!$A$2:$E$5075,5)</f>
        <v>7</v>
      </c>
      <c r="P3112" s="15">
        <v>142.00000000000003</v>
      </c>
      <c r="Q3112" s="4">
        <f>VLOOKUP(I3112,BaseModelo!$A$2:$E$5075,3)</f>
        <v>127</v>
      </c>
      <c r="R3112" s="4">
        <f t="shared" si="960"/>
        <v>32283000</v>
      </c>
      <c r="S3112" s="16">
        <f t="shared" si="961"/>
        <v>3.0976055509091471E-4</v>
      </c>
      <c r="T3112" s="4">
        <f t="shared" si="972"/>
        <v>3.7790787721091595E-2</v>
      </c>
      <c r="U3112" s="4">
        <f t="shared" si="973"/>
        <v>4.3985998822909898E-2</v>
      </c>
      <c r="V3112" s="6">
        <f t="shared" si="962"/>
        <v>0</v>
      </c>
      <c r="W3112" s="16" t="str">
        <f t="shared" si="963"/>
        <v/>
      </c>
      <c r="X3112" s="4" t="str">
        <f t="shared" si="974"/>
        <v/>
      </c>
      <c r="Y3112" s="4" t="str">
        <f t="shared" si="964"/>
        <v/>
      </c>
      <c r="Z3112" s="4">
        <f t="shared" si="965"/>
        <v>4022000</v>
      </c>
      <c r="AA3112" s="16">
        <f t="shared" si="966"/>
        <v>2.4863252113376429E-3</v>
      </c>
      <c r="AB3112" s="15">
        <f t="shared" si="975"/>
        <v>0.30333167578319242</v>
      </c>
      <c r="AC3112" s="15">
        <f t="shared" si="976"/>
        <v>0.35305818000994538</v>
      </c>
      <c r="AD3112" s="4">
        <v>167095</v>
      </c>
      <c r="AE3112" s="26">
        <v>2137.87</v>
      </c>
      <c r="AF3112" s="26">
        <v>2137.87</v>
      </c>
      <c r="AG3112" s="4">
        <f t="shared" si="977"/>
        <v>2184000</v>
      </c>
      <c r="AH3112" s="16">
        <f t="shared" si="967"/>
        <v>4.578754578754579E-3</v>
      </c>
      <c r="AI3112" s="15">
        <f t="shared" si="968"/>
        <v>0.55860805860805862</v>
      </c>
      <c r="AJ3112" s="15">
        <f t="shared" si="969"/>
        <v>0.65018315018315032</v>
      </c>
      <c r="AK3112" s="4">
        <f t="shared" si="970"/>
        <v>16319000</v>
      </c>
      <c r="AL3112" s="27">
        <f t="shared" si="971"/>
        <v>6.1278264599546543E-4</v>
      </c>
      <c r="AM3112" s="15">
        <f t="shared" si="978"/>
        <v>7.4759482811446787E-2</v>
      </c>
      <c r="AN3112" s="15">
        <f t="shared" si="979"/>
        <v>2.6953856745456156E-5</v>
      </c>
    </row>
    <row r="3113" spans="1:40" x14ac:dyDescent="0.2">
      <c r="A3113" s="4" t="s">
        <v>4628</v>
      </c>
      <c r="B3113" s="3" t="s">
        <v>13</v>
      </c>
      <c r="C3113" s="6">
        <v>167095</v>
      </c>
      <c r="D3113" s="3" t="s">
        <v>703</v>
      </c>
      <c r="E3113" s="6">
        <v>167100</v>
      </c>
      <c r="F3113" s="3" t="s">
        <v>3924</v>
      </c>
      <c r="G3113" s="8">
        <v>5000</v>
      </c>
      <c r="H3113" s="6">
        <v>122</v>
      </c>
      <c r="I3113" s="6">
        <v>166264</v>
      </c>
      <c r="J3113" s="13">
        <v>45230</v>
      </c>
      <c r="K3113" s="9">
        <v>5000</v>
      </c>
      <c r="L3113" s="4" t="s">
        <v>4628</v>
      </c>
      <c r="M3113" s="4" t="s">
        <v>4632</v>
      </c>
      <c r="N3113" s="4">
        <f>VLOOKUP(I3113,BaseModelo!$A$2:$E$5075,5)</f>
        <v>5</v>
      </c>
      <c r="P3113" s="15">
        <v>147</v>
      </c>
      <c r="Q3113" s="4">
        <f>VLOOKUP(I3113,BaseModelo!$A$2:$E$5075,3)</f>
        <v>110</v>
      </c>
      <c r="R3113" s="4">
        <f t="shared" si="960"/>
        <v>32283000</v>
      </c>
      <c r="S3113" s="16">
        <f t="shared" si="961"/>
        <v>1.5488027754545735E-4</v>
      </c>
      <c r="T3113" s="4">
        <f t="shared" si="972"/>
        <v>1.8895393860545798E-2</v>
      </c>
      <c r="U3113" s="4">
        <f t="shared" si="973"/>
        <v>2.2767400799182231E-2</v>
      </c>
      <c r="V3113" s="6">
        <f t="shared" si="962"/>
        <v>0</v>
      </c>
      <c r="W3113" s="16" t="str">
        <f t="shared" si="963"/>
        <v/>
      </c>
      <c r="X3113" s="4" t="str">
        <f t="shared" si="974"/>
        <v/>
      </c>
      <c r="Y3113" s="4" t="str">
        <f t="shared" si="964"/>
        <v/>
      </c>
      <c r="Z3113" s="4">
        <f t="shared" si="965"/>
        <v>4058000</v>
      </c>
      <c r="AA3113" s="16">
        <f t="shared" si="966"/>
        <v>1.2321340561853129E-3</v>
      </c>
      <c r="AB3113" s="15">
        <f t="shared" si="975"/>
        <v>0.15032035485460818</v>
      </c>
      <c r="AC3113" s="15">
        <f t="shared" si="976"/>
        <v>0.18112370625924099</v>
      </c>
      <c r="AD3113" s="4">
        <v>167095</v>
      </c>
      <c r="AE3113" s="26">
        <v>1068.94</v>
      </c>
      <c r="AF3113" s="26">
        <v>1068.94</v>
      </c>
      <c r="AG3113" s="4">
        <f t="shared" si="977"/>
        <v>2193000</v>
      </c>
      <c r="AH3113" s="16">
        <f t="shared" si="967"/>
        <v>2.2799817601459188E-3</v>
      </c>
      <c r="AI3113" s="15">
        <f t="shared" si="968"/>
        <v>0.27815777473780212</v>
      </c>
      <c r="AJ3113" s="15">
        <f t="shared" si="969"/>
        <v>0.33515731874145005</v>
      </c>
      <c r="AK3113" s="4">
        <f t="shared" si="970"/>
        <v>16319000</v>
      </c>
      <c r="AL3113" s="27">
        <f t="shared" si="971"/>
        <v>3.0639132299773271E-4</v>
      </c>
      <c r="AM3113" s="15">
        <f t="shared" si="978"/>
        <v>3.7379741405723393E-2</v>
      </c>
      <c r="AN3113" s="15">
        <f t="shared" si="979"/>
        <v>6.9757340520810808E-6</v>
      </c>
    </row>
    <row r="3114" spans="1:40" x14ac:dyDescent="0.2">
      <c r="A3114" s="4" t="s">
        <v>4628</v>
      </c>
      <c r="B3114" s="3" t="s">
        <v>13</v>
      </c>
      <c r="C3114" s="6">
        <v>167095</v>
      </c>
      <c r="D3114" s="3" t="s">
        <v>703</v>
      </c>
      <c r="E3114" s="6">
        <v>167102</v>
      </c>
      <c r="F3114" s="3" t="s">
        <v>3925</v>
      </c>
      <c r="G3114" s="8">
        <v>5000</v>
      </c>
      <c r="H3114" s="6">
        <v>122</v>
      </c>
      <c r="I3114" s="6">
        <v>166741</v>
      </c>
      <c r="J3114" s="13">
        <v>45230</v>
      </c>
      <c r="K3114" s="9">
        <v>5000</v>
      </c>
      <c r="L3114" s="4" t="s">
        <v>4628</v>
      </c>
      <c r="M3114" s="4" t="s">
        <v>4632</v>
      </c>
      <c r="N3114" s="4">
        <f>VLOOKUP(I3114,BaseModelo!$A$2:$E$5075,5)</f>
        <v>8</v>
      </c>
      <c r="P3114" s="15">
        <v>147</v>
      </c>
      <c r="Q3114" s="4">
        <f>VLOOKUP(I3114,BaseModelo!$A$2:$E$5075,3)</f>
        <v>132</v>
      </c>
      <c r="R3114" s="4">
        <f t="shared" si="960"/>
        <v>32283000</v>
      </c>
      <c r="S3114" s="16">
        <f t="shared" si="961"/>
        <v>1.5488027754545735E-4</v>
      </c>
      <c r="T3114" s="4">
        <f t="shared" si="972"/>
        <v>1.8895393860545798E-2</v>
      </c>
      <c r="U3114" s="4">
        <f t="shared" si="973"/>
        <v>2.2767400799182231E-2</v>
      </c>
      <c r="V3114" s="6">
        <f t="shared" si="962"/>
        <v>0</v>
      </c>
      <c r="W3114" s="16" t="str">
        <f t="shared" si="963"/>
        <v/>
      </c>
      <c r="X3114" s="4" t="str">
        <f t="shared" si="974"/>
        <v/>
      </c>
      <c r="Y3114" s="4" t="str">
        <f t="shared" si="964"/>
        <v/>
      </c>
      <c r="Z3114" s="4">
        <f t="shared" si="965"/>
        <v>5836000</v>
      </c>
      <c r="AA3114" s="16">
        <f t="shared" si="966"/>
        <v>8.5675119945167924E-4</v>
      </c>
      <c r="AB3114" s="15">
        <f t="shared" si="975"/>
        <v>0.10452364633310486</v>
      </c>
      <c r="AC3114" s="15">
        <f t="shared" si="976"/>
        <v>0.12594242631939684</v>
      </c>
      <c r="AD3114" s="4">
        <v>167095</v>
      </c>
      <c r="AE3114" s="26">
        <v>1068.94</v>
      </c>
      <c r="AF3114" s="26">
        <v>1068.94</v>
      </c>
      <c r="AG3114" s="4">
        <f t="shared" si="977"/>
        <v>3421000</v>
      </c>
      <c r="AH3114" s="16">
        <f t="shared" si="967"/>
        <v>1.4615609470914938E-3</v>
      </c>
      <c r="AI3114" s="15">
        <f t="shared" si="968"/>
        <v>0.17831043554516224</v>
      </c>
      <c r="AJ3114" s="15">
        <f t="shared" si="969"/>
        <v>0.21484945922244958</v>
      </c>
      <c r="AK3114" s="4">
        <f t="shared" si="970"/>
        <v>16319000</v>
      </c>
      <c r="AL3114" s="27">
        <f t="shared" si="971"/>
        <v>3.0639132299773271E-4</v>
      </c>
      <c r="AM3114" s="15">
        <f t="shared" si="978"/>
        <v>3.7379741405723393E-2</v>
      </c>
      <c r="AN3114" s="15">
        <f t="shared" si="979"/>
        <v>6.9757340520810808E-6</v>
      </c>
    </row>
    <row r="3115" spans="1:40" x14ac:dyDescent="0.2">
      <c r="A3115" s="4" t="s">
        <v>4628</v>
      </c>
      <c r="B3115" s="3" t="s">
        <v>4</v>
      </c>
      <c r="C3115" s="6">
        <v>167169</v>
      </c>
      <c r="D3115" s="3" t="s">
        <v>201</v>
      </c>
      <c r="E3115" s="6">
        <v>167180</v>
      </c>
      <c r="F3115" s="3" t="s">
        <v>3949</v>
      </c>
      <c r="G3115" s="8">
        <v>6000</v>
      </c>
      <c r="H3115" s="6">
        <v>142</v>
      </c>
      <c r="I3115" s="6">
        <v>166749</v>
      </c>
      <c r="J3115" s="13">
        <v>45230</v>
      </c>
      <c r="K3115" s="9">
        <v>6000</v>
      </c>
      <c r="L3115" s="4" t="s">
        <v>4628</v>
      </c>
      <c r="M3115" s="4" t="s">
        <v>4632</v>
      </c>
      <c r="N3115" s="4">
        <f>VLOOKUP(I3115,BaseModelo!$A$2:$E$5075,5)</f>
        <v>7</v>
      </c>
      <c r="P3115" s="15">
        <v>142.00000000000003</v>
      </c>
      <c r="Q3115" s="4">
        <f>VLOOKUP(I3115,BaseModelo!$A$2:$E$5075,3)</f>
        <v>127</v>
      </c>
      <c r="R3115" s="4">
        <f t="shared" si="960"/>
        <v>32283000</v>
      </c>
      <c r="S3115" s="16">
        <f t="shared" si="961"/>
        <v>1.8585633305454884E-4</v>
      </c>
      <c r="T3115" s="4">
        <f t="shared" si="972"/>
        <v>2.6391599293745936E-2</v>
      </c>
      <c r="U3115" s="4">
        <f t="shared" si="973"/>
        <v>2.6391599293745942E-2</v>
      </c>
      <c r="V3115" s="6">
        <f t="shared" si="962"/>
        <v>0</v>
      </c>
      <c r="W3115" s="16" t="str">
        <f t="shared" si="963"/>
        <v/>
      </c>
      <c r="X3115" s="4" t="str">
        <f t="shared" si="974"/>
        <v/>
      </c>
      <c r="Y3115" s="4" t="str">
        <f t="shared" si="964"/>
        <v/>
      </c>
      <c r="Z3115" s="4">
        <f t="shared" si="965"/>
        <v>4022000</v>
      </c>
      <c r="AA3115" s="16">
        <f t="shared" si="966"/>
        <v>1.4917951268025858E-3</v>
      </c>
      <c r="AB3115" s="15">
        <f t="shared" si="975"/>
        <v>0.21183490800596719</v>
      </c>
      <c r="AC3115" s="15">
        <f t="shared" si="976"/>
        <v>0.21183490800596722</v>
      </c>
      <c r="AD3115" s="4">
        <v>167169</v>
      </c>
      <c r="AE3115" s="26">
        <v>1503.37</v>
      </c>
      <c r="AF3115" s="26">
        <v>1503.37</v>
      </c>
      <c r="AG3115" s="4">
        <f t="shared" si="977"/>
        <v>2184000</v>
      </c>
      <c r="AH3115" s="16">
        <f t="shared" si="967"/>
        <v>2.7472527472527475E-3</v>
      </c>
      <c r="AI3115" s="15">
        <f t="shared" si="968"/>
        <v>0.39010989010989017</v>
      </c>
      <c r="AJ3115" s="15">
        <f t="shared" si="969"/>
        <v>0.39010989010989022</v>
      </c>
      <c r="AK3115" s="4">
        <f t="shared" si="970"/>
        <v>16319000</v>
      </c>
      <c r="AL3115" s="27">
        <f t="shared" si="971"/>
        <v>3.6766958759727926E-4</v>
      </c>
      <c r="AM3115" s="15">
        <f t="shared" si="978"/>
        <v>5.2209081438813656E-2</v>
      </c>
      <c r="AN3115" s="15">
        <f t="shared" si="979"/>
        <v>9.7033884283642175E-6</v>
      </c>
    </row>
    <row r="3116" spans="1:40" x14ac:dyDescent="0.2">
      <c r="A3116" s="4" t="s">
        <v>4627</v>
      </c>
      <c r="B3116" s="2" t="s">
        <v>3</v>
      </c>
      <c r="C3116" s="5">
        <v>167219</v>
      </c>
      <c r="D3116" s="2" t="s">
        <v>704</v>
      </c>
      <c r="E3116" s="5">
        <v>167220</v>
      </c>
      <c r="F3116" s="2" t="s">
        <v>3920</v>
      </c>
      <c r="G3116" s="7">
        <v>15000</v>
      </c>
      <c r="H3116" s="5">
        <v>85</v>
      </c>
      <c r="I3116" s="6">
        <v>166200</v>
      </c>
      <c r="J3116" s="13">
        <v>45230</v>
      </c>
      <c r="K3116" s="9">
        <v>15000</v>
      </c>
      <c r="L3116" s="4" t="s">
        <v>4627</v>
      </c>
      <c r="M3116" s="4" t="s">
        <v>4632</v>
      </c>
      <c r="N3116" s="4">
        <f>VLOOKUP(I3116,BaseModelo!$A$2:$E$5075,5)</f>
        <v>4</v>
      </c>
      <c r="P3116" s="15">
        <v>132</v>
      </c>
      <c r="Q3116" s="4">
        <f>VLOOKUP(I3116,BaseModelo!$A$2:$E$5075,3)</f>
        <v>110</v>
      </c>
      <c r="R3116" s="4">
        <f t="shared" si="960"/>
        <v>32283000</v>
      </c>
      <c r="S3116" s="16">
        <f t="shared" si="961"/>
        <v>4.6464083263637206E-4</v>
      </c>
      <c r="T3116" s="4">
        <f t="shared" si="972"/>
        <v>3.9494470774091628E-2</v>
      </c>
      <c r="U3116" s="4">
        <f t="shared" si="973"/>
        <v>6.1332589908001112E-2</v>
      </c>
      <c r="V3116" s="6">
        <f t="shared" si="962"/>
        <v>0</v>
      </c>
      <c r="W3116" s="16" t="str">
        <f t="shared" si="963"/>
        <v/>
      </c>
      <c r="X3116" s="4" t="str">
        <f t="shared" si="974"/>
        <v/>
      </c>
      <c r="Y3116" s="4" t="str">
        <f t="shared" si="964"/>
        <v/>
      </c>
      <c r="Z3116" s="4">
        <f t="shared" si="965"/>
        <v>2331000</v>
      </c>
      <c r="AA3116" s="16">
        <f t="shared" si="966"/>
        <v>6.4350064350064346E-3</v>
      </c>
      <c r="AB3116" s="15">
        <f t="shared" si="975"/>
        <v>0.54697554697554696</v>
      </c>
      <c r="AC3116" s="15">
        <f t="shared" si="976"/>
        <v>0.84942084942084939</v>
      </c>
      <c r="AD3116" s="4">
        <v>167219</v>
      </c>
      <c r="AE3116" s="26">
        <v>2186.2399999999998</v>
      </c>
      <c r="AF3116" s="26">
        <v>2186.2399999999998</v>
      </c>
      <c r="AG3116" s="4">
        <f t="shared" si="977"/>
        <v>1421000</v>
      </c>
      <c r="AH3116" s="16">
        <f t="shared" si="967"/>
        <v>1.055594651653765E-2</v>
      </c>
      <c r="AI3116" s="15">
        <f t="shared" si="968"/>
        <v>0.89725545390570016</v>
      </c>
      <c r="AJ3116" s="15">
        <f t="shared" si="969"/>
        <v>1.3933849401829697</v>
      </c>
      <c r="AK3116" s="4">
        <f t="shared" si="970"/>
        <v>15073000</v>
      </c>
      <c r="AL3116" s="27">
        <f t="shared" si="971"/>
        <v>9.9515690307171775E-4</v>
      </c>
      <c r="AM3116" s="15">
        <f t="shared" si="978"/>
        <v>8.4588336761096006E-2</v>
      </c>
      <c r="AN3116" s="15">
        <f t="shared" si="979"/>
        <v>6.1035550230214081E-5</v>
      </c>
    </row>
    <row r="3117" spans="1:40" x14ac:dyDescent="0.2">
      <c r="A3117" s="4" t="s">
        <v>4627</v>
      </c>
      <c r="B3117" s="3" t="s">
        <v>3</v>
      </c>
      <c r="C3117" s="6">
        <v>167219</v>
      </c>
      <c r="D3117" s="3" t="s">
        <v>704</v>
      </c>
      <c r="E3117" s="6">
        <v>167221</v>
      </c>
      <c r="F3117" s="3" t="s">
        <v>3928</v>
      </c>
      <c r="G3117" s="8">
        <v>10000</v>
      </c>
      <c r="H3117" s="6">
        <v>85</v>
      </c>
      <c r="I3117" s="6">
        <v>166201</v>
      </c>
      <c r="J3117" s="13">
        <v>45230</v>
      </c>
      <c r="K3117" s="9">
        <v>10000</v>
      </c>
      <c r="L3117" s="4" t="s">
        <v>4627</v>
      </c>
      <c r="M3117" s="4" t="s">
        <v>4632</v>
      </c>
      <c r="N3117" s="4">
        <f>VLOOKUP(I3117,BaseModelo!$A$2:$E$5075,5)</f>
        <v>4</v>
      </c>
      <c r="P3117" s="15">
        <v>142.00000000000003</v>
      </c>
      <c r="Q3117" s="4">
        <f>VLOOKUP(I3117,BaseModelo!$A$2:$E$5075,3)</f>
        <v>110</v>
      </c>
      <c r="R3117" s="4">
        <f t="shared" si="960"/>
        <v>32283000</v>
      </c>
      <c r="S3117" s="16">
        <f t="shared" si="961"/>
        <v>3.0976055509091471E-4</v>
      </c>
      <c r="T3117" s="4">
        <f t="shared" si="972"/>
        <v>2.6329647182727751E-2</v>
      </c>
      <c r="U3117" s="4">
        <f t="shared" si="973"/>
        <v>4.3985998822909898E-2</v>
      </c>
      <c r="V3117" s="6">
        <f t="shared" si="962"/>
        <v>0</v>
      </c>
      <c r="W3117" s="16" t="str">
        <f t="shared" si="963"/>
        <v/>
      </c>
      <c r="X3117" s="4" t="str">
        <f t="shared" si="974"/>
        <v/>
      </c>
      <c r="Y3117" s="4" t="str">
        <f t="shared" si="964"/>
        <v/>
      </c>
      <c r="Z3117" s="4">
        <f t="shared" si="965"/>
        <v>2331000</v>
      </c>
      <c r="AA3117" s="16">
        <f t="shared" si="966"/>
        <v>4.2900042900042897E-3</v>
      </c>
      <c r="AB3117" s="15">
        <f t="shared" si="975"/>
        <v>0.3646503646503646</v>
      </c>
      <c r="AC3117" s="15">
        <f t="shared" si="976"/>
        <v>0.60918060918060923</v>
      </c>
      <c r="AD3117" s="4">
        <v>167219</v>
      </c>
      <c r="AE3117" s="26">
        <v>1462.14</v>
      </c>
      <c r="AF3117" s="26">
        <v>1462.14</v>
      </c>
      <c r="AG3117" s="4">
        <f t="shared" si="977"/>
        <v>1421000</v>
      </c>
      <c r="AH3117" s="16">
        <f t="shared" si="967"/>
        <v>7.0372976776917661E-3</v>
      </c>
      <c r="AI3117" s="15">
        <f t="shared" si="968"/>
        <v>0.59817030260380011</v>
      </c>
      <c r="AJ3117" s="15">
        <f t="shared" si="969"/>
        <v>0.999296270232231</v>
      </c>
      <c r="AK3117" s="4">
        <f t="shared" si="970"/>
        <v>15073000</v>
      </c>
      <c r="AL3117" s="27">
        <f t="shared" si="971"/>
        <v>6.6343793538114506E-4</v>
      </c>
      <c r="AM3117" s="15">
        <f t="shared" si="978"/>
        <v>5.639222450739733E-2</v>
      </c>
      <c r="AN3117" s="15">
        <f t="shared" si="979"/>
        <v>2.918198024474882E-5</v>
      </c>
    </row>
    <row r="3118" spans="1:40" x14ac:dyDescent="0.2">
      <c r="A3118" s="4" t="s">
        <v>4627</v>
      </c>
      <c r="B3118" s="3" t="s">
        <v>3</v>
      </c>
      <c r="C3118" s="6">
        <v>167219</v>
      </c>
      <c r="D3118" s="3" t="s">
        <v>704</v>
      </c>
      <c r="E3118" s="6">
        <v>167222</v>
      </c>
      <c r="F3118" s="3" t="s">
        <v>3929</v>
      </c>
      <c r="G3118" s="8">
        <v>14000</v>
      </c>
      <c r="H3118" s="6">
        <v>85</v>
      </c>
      <c r="I3118" s="6">
        <v>166202</v>
      </c>
      <c r="J3118" s="13">
        <v>45230</v>
      </c>
      <c r="K3118" s="9">
        <v>14000</v>
      </c>
      <c r="L3118" s="4" t="s">
        <v>4627</v>
      </c>
      <c r="M3118" s="4" t="s">
        <v>4632</v>
      </c>
      <c r="N3118" s="4">
        <f>VLOOKUP(I3118,BaseModelo!$A$2:$E$5075,5)</f>
        <v>3</v>
      </c>
      <c r="P3118" s="15">
        <v>132</v>
      </c>
      <c r="Q3118" s="4">
        <f>VLOOKUP(I3118,BaseModelo!$A$2:$E$5075,3)</f>
        <v>110</v>
      </c>
      <c r="R3118" s="4">
        <f t="shared" si="960"/>
        <v>32283000</v>
      </c>
      <c r="S3118" s="16">
        <f t="shared" si="961"/>
        <v>4.336647771272806E-4</v>
      </c>
      <c r="T3118" s="4">
        <f t="shared" si="972"/>
        <v>3.6861506055818852E-2</v>
      </c>
      <c r="U3118" s="4">
        <f t="shared" si="973"/>
        <v>5.7243750580801042E-2</v>
      </c>
      <c r="V3118" s="6">
        <f t="shared" si="962"/>
        <v>0</v>
      </c>
      <c r="W3118" s="16" t="str">
        <f t="shared" si="963"/>
        <v/>
      </c>
      <c r="X3118" s="4" t="str">
        <f t="shared" si="974"/>
        <v/>
      </c>
      <c r="Y3118" s="4" t="str">
        <f t="shared" si="964"/>
        <v/>
      </c>
      <c r="Z3118" s="4">
        <f t="shared" si="965"/>
        <v>1992000</v>
      </c>
      <c r="AA3118" s="16">
        <f t="shared" si="966"/>
        <v>7.0281124497991966E-3</v>
      </c>
      <c r="AB3118" s="15">
        <f t="shared" si="975"/>
        <v>0.59738955823293172</v>
      </c>
      <c r="AC3118" s="15">
        <f t="shared" si="976"/>
        <v>0.92771084337349397</v>
      </c>
      <c r="AD3118" s="4">
        <v>167219</v>
      </c>
      <c r="AE3118" s="26">
        <v>2041.4</v>
      </c>
      <c r="AF3118" s="26">
        <v>2041.4</v>
      </c>
      <c r="AG3118" s="4">
        <f t="shared" si="977"/>
        <v>1267000</v>
      </c>
      <c r="AH3118" s="16">
        <f t="shared" si="967"/>
        <v>1.1049723756906077E-2</v>
      </c>
      <c r="AI3118" s="15">
        <f t="shared" si="968"/>
        <v>0.93922651933701651</v>
      </c>
      <c r="AJ3118" s="15">
        <f t="shared" si="969"/>
        <v>1.458563535911602</v>
      </c>
      <c r="AK3118" s="4">
        <f t="shared" si="970"/>
        <v>15073000</v>
      </c>
      <c r="AL3118" s="27">
        <f t="shared" si="971"/>
        <v>9.2881310953360312E-4</v>
      </c>
      <c r="AM3118" s="15">
        <f t="shared" si="978"/>
        <v>7.8949114310356269E-2</v>
      </c>
      <c r="AN3118" s="15">
        <f t="shared" si="979"/>
        <v>5.3168745978319816E-5</v>
      </c>
    </row>
    <row r="3119" spans="1:40" x14ac:dyDescent="0.2">
      <c r="A3119" s="4" t="s">
        <v>4627</v>
      </c>
      <c r="B3119" s="3" t="s">
        <v>3</v>
      </c>
      <c r="C3119" s="6">
        <v>167219</v>
      </c>
      <c r="D3119" s="3" t="s">
        <v>704</v>
      </c>
      <c r="E3119" s="6">
        <v>167223</v>
      </c>
      <c r="F3119" s="3" t="s">
        <v>3930</v>
      </c>
      <c r="G3119" s="8">
        <v>5000</v>
      </c>
      <c r="H3119" s="6">
        <v>85</v>
      </c>
      <c r="I3119" s="6">
        <v>166203</v>
      </c>
      <c r="J3119" s="13">
        <v>45230</v>
      </c>
      <c r="K3119" s="9">
        <v>5000</v>
      </c>
      <c r="L3119" s="4" t="s">
        <v>4627</v>
      </c>
      <c r="M3119" s="4" t="s">
        <v>4632</v>
      </c>
      <c r="N3119" s="4">
        <f>VLOOKUP(I3119,BaseModelo!$A$2:$E$5075,5)</f>
        <v>3</v>
      </c>
      <c r="P3119" s="15">
        <v>147</v>
      </c>
      <c r="Q3119" s="4">
        <f>VLOOKUP(I3119,BaseModelo!$A$2:$E$5075,3)</f>
        <v>110</v>
      </c>
      <c r="R3119" s="4">
        <f t="shared" si="960"/>
        <v>32283000</v>
      </c>
      <c r="S3119" s="16">
        <f t="shared" si="961"/>
        <v>1.5488027754545735E-4</v>
      </c>
      <c r="T3119" s="4">
        <f t="shared" si="972"/>
        <v>1.3164823591363875E-2</v>
      </c>
      <c r="U3119" s="4">
        <f t="shared" si="973"/>
        <v>2.2767400799182231E-2</v>
      </c>
      <c r="V3119" s="6">
        <f t="shared" si="962"/>
        <v>0</v>
      </c>
      <c r="W3119" s="16" t="str">
        <f t="shared" si="963"/>
        <v/>
      </c>
      <c r="X3119" s="4" t="str">
        <f t="shared" si="974"/>
        <v/>
      </c>
      <c r="Y3119" s="4" t="str">
        <f t="shared" si="964"/>
        <v/>
      </c>
      <c r="Z3119" s="4">
        <f t="shared" si="965"/>
        <v>1992000</v>
      </c>
      <c r="AA3119" s="16">
        <f t="shared" si="966"/>
        <v>2.5100401606425703E-3</v>
      </c>
      <c r="AB3119" s="15">
        <f t="shared" si="975"/>
        <v>0.21335341365461846</v>
      </c>
      <c r="AC3119" s="15">
        <f t="shared" si="976"/>
        <v>0.36897590361445781</v>
      </c>
      <c r="AD3119" s="4">
        <v>167219</v>
      </c>
      <c r="AE3119" s="26">
        <v>737.85</v>
      </c>
      <c r="AF3119" s="26">
        <v>737.85</v>
      </c>
      <c r="AG3119" s="4">
        <f t="shared" si="977"/>
        <v>1267000</v>
      </c>
      <c r="AH3119" s="16">
        <f t="shared" si="967"/>
        <v>3.9463299131807421E-3</v>
      </c>
      <c r="AI3119" s="15">
        <f t="shared" si="968"/>
        <v>0.33543804262036309</v>
      </c>
      <c r="AJ3119" s="15">
        <f t="shared" si="969"/>
        <v>0.58011049723756913</v>
      </c>
      <c r="AK3119" s="4">
        <f t="shared" si="970"/>
        <v>15073000</v>
      </c>
      <c r="AL3119" s="27">
        <f t="shared" si="971"/>
        <v>3.3171896769057253E-4</v>
      </c>
      <c r="AM3119" s="15">
        <f t="shared" si="978"/>
        <v>2.8196112253698665E-2</v>
      </c>
      <c r="AN3119" s="15">
        <f t="shared" si="979"/>
        <v>7.5523786901022457E-6</v>
      </c>
    </row>
    <row r="3120" spans="1:40" x14ac:dyDescent="0.2">
      <c r="A3120" s="4" t="s">
        <v>4627</v>
      </c>
      <c r="B3120" s="3" t="s">
        <v>3</v>
      </c>
      <c r="C3120" s="6">
        <v>167219</v>
      </c>
      <c r="D3120" s="3" t="s">
        <v>704</v>
      </c>
      <c r="E3120" s="6">
        <v>167224</v>
      </c>
      <c r="F3120" s="3" t="s">
        <v>3931</v>
      </c>
      <c r="G3120" s="8">
        <v>5000</v>
      </c>
      <c r="H3120" s="6">
        <v>85</v>
      </c>
      <c r="I3120" s="6">
        <v>166207</v>
      </c>
      <c r="J3120" s="13">
        <v>45230</v>
      </c>
      <c r="K3120" s="9">
        <v>5000</v>
      </c>
      <c r="L3120" s="4" t="s">
        <v>4627</v>
      </c>
      <c r="M3120" s="4" t="s">
        <v>4632</v>
      </c>
      <c r="N3120" s="4">
        <f>VLOOKUP(I3120,BaseModelo!$A$2:$E$5075,5)</f>
        <v>2</v>
      </c>
      <c r="P3120" s="15">
        <v>147</v>
      </c>
      <c r="Q3120" s="4">
        <f>VLOOKUP(I3120,BaseModelo!$A$2:$E$5075,3)</f>
        <v>100</v>
      </c>
      <c r="R3120" s="4">
        <f t="shared" si="960"/>
        <v>32283000</v>
      </c>
      <c r="S3120" s="16">
        <f t="shared" si="961"/>
        <v>1.5488027754545735E-4</v>
      </c>
      <c r="T3120" s="4">
        <f t="shared" si="972"/>
        <v>1.3164823591363875E-2</v>
      </c>
      <c r="U3120" s="4">
        <f t="shared" si="973"/>
        <v>2.2767400799182231E-2</v>
      </c>
      <c r="V3120" s="6">
        <f t="shared" si="962"/>
        <v>0</v>
      </c>
      <c r="W3120" s="16" t="str">
        <f t="shared" si="963"/>
        <v/>
      </c>
      <c r="X3120" s="4" t="str">
        <f t="shared" si="974"/>
        <v/>
      </c>
      <c r="Y3120" s="4" t="str">
        <f t="shared" si="964"/>
        <v/>
      </c>
      <c r="Z3120" s="4">
        <f t="shared" si="965"/>
        <v>1578000</v>
      </c>
      <c r="AA3120" s="16">
        <f t="shared" si="966"/>
        <v>3.1685678073510772E-3</v>
      </c>
      <c r="AB3120" s="15">
        <f t="shared" si="975"/>
        <v>0.26932826362484158</v>
      </c>
      <c r="AC3120" s="15">
        <f t="shared" si="976"/>
        <v>0.46577946768060835</v>
      </c>
      <c r="AD3120" s="4">
        <v>167219</v>
      </c>
      <c r="AE3120" s="26">
        <v>737.85</v>
      </c>
      <c r="AF3120" s="26">
        <v>737.85</v>
      </c>
      <c r="AG3120" s="4">
        <f t="shared" si="977"/>
        <v>681000</v>
      </c>
      <c r="AH3120" s="16">
        <f t="shared" si="967"/>
        <v>7.3421439060205578E-3</v>
      </c>
      <c r="AI3120" s="15">
        <f t="shared" si="968"/>
        <v>0.6240822320117474</v>
      </c>
      <c r="AJ3120" s="15">
        <f t="shared" si="969"/>
        <v>1.079295154185022</v>
      </c>
      <c r="AK3120" s="4">
        <f t="shared" si="970"/>
        <v>15073000</v>
      </c>
      <c r="AL3120" s="27">
        <f t="shared" si="971"/>
        <v>3.3171896769057253E-4</v>
      </c>
      <c r="AM3120" s="15">
        <f t="shared" si="978"/>
        <v>2.8196112253698665E-2</v>
      </c>
      <c r="AN3120" s="15">
        <f t="shared" si="979"/>
        <v>7.5523786901022457E-6</v>
      </c>
    </row>
    <row r="3121" spans="1:40" x14ac:dyDescent="0.2">
      <c r="A3121" s="4" t="s">
        <v>4628</v>
      </c>
      <c r="B3121" s="2" t="s">
        <v>13</v>
      </c>
      <c r="C3121" s="5">
        <v>167239</v>
      </c>
      <c r="D3121" s="2" t="s">
        <v>706</v>
      </c>
      <c r="E3121" s="5">
        <v>167240</v>
      </c>
      <c r="F3121" s="2" t="s">
        <v>3937</v>
      </c>
      <c r="G3121" s="7">
        <v>5000</v>
      </c>
      <c r="H3121" s="5">
        <v>122</v>
      </c>
      <c r="I3121" s="6">
        <v>166626</v>
      </c>
      <c r="J3121" s="13">
        <v>45230</v>
      </c>
      <c r="K3121" s="9">
        <v>5000</v>
      </c>
      <c r="L3121" s="4" t="s">
        <v>4628</v>
      </c>
      <c r="M3121" s="4" t="s">
        <v>4632</v>
      </c>
      <c r="N3121" s="4">
        <f>VLOOKUP(I3121,BaseModelo!$A$2:$E$5075,5)</f>
        <v>8</v>
      </c>
      <c r="P3121" s="15">
        <v>147</v>
      </c>
      <c r="Q3121" s="4">
        <f>VLOOKUP(I3121,BaseModelo!$A$2:$E$5075,3)</f>
        <v>132</v>
      </c>
      <c r="R3121" s="4">
        <f t="shared" si="960"/>
        <v>32283000</v>
      </c>
      <c r="S3121" s="16">
        <f t="shared" si="961"/>
        <v>1.5488027754545735E-4</v>
      </c>
      <c r="T3121" s="4">
        <f t="shared" si="972"/>
        <v>1.8895393860545798E-2</v>
      </c>
      <c r="U3121" s="4">
        <f t="shared" si="973"/>
        <v>2.2767400799182231E-2</v>
      </c>
      <c r="V3121" s="6">
        <f t="shared" si="962"/>
        <v>0</v>
      </c>
      <c r="W3121" s="16" t="str">
        <f t="shared" si="963"/>
        <v/>
      </c>
      <c r="X3121" s="4" t="str">
        <f t="shared" si="974"/>
        <v/>
      </c>
      <c r="Y3121" s="4" t="str">
        <f t="shared" si="964"/>
        <v/>
      </c>
      <c r="Z3121" s="4">
        <f t="shared" si="965"/>
        <v>5836000</v>
      </c>
      <c r="AA3121" s="16">
        <f t="shared" si="966"/>
        <v>8.5675119945167924E-4</v>
      </c>
      <c r="AB3121" s="15">
        <f t="shared" si="975"/>
        <v>0.10452364633310486</v>
      </c>
      <c r="AC3121" s="15">
        <f t="shared" si="976"/>
        <v>0.12594242631939684</v>
      </c>
      <c r="AD3121" s="4">
        <v>167239</v>
      </c>
      <c r="AE3121" s="26">
        <v>1068.94</v>
      </c>
      <c r="AF3121" s="26">
        <v>1068.94</v>
      </c>
      <c r="AG3121" s="4">
        <f t="shared" si="977"/>
        <v>3421000</v>
      </c>
      <c r="AH3121" s="16">
        <f t="shared" si="967"/>
        <v>1.4615609470914938E-3</v>
      </c>
      <c r="AI3121" s="15">
        <f t="shared" si="968"/>
        <v>0.17831043554516224</v>
      </c>
      <c r="AJ3121" s="15">
        <f t="shared" si="969"/>
        <v>0.21484945922244958</v>
      </c>
      <c r="AK3121" s="4">
        <f t="shared" si="970"/>
        <v>16319000</v>
      </c>
      <c r="AL3121" s="27">
        <f t="shared" si="971"/>
        <v>3.0639132299773271E-4</v>
      </c>
      <c r="AM3121" s="15">
        <f t="shared" si="978"/>
        <v>3.7379741405723393E-2</v>
      </c>
      <c r="AN3121" s="15">
        <f t="shared" si="979"/>
        <v>6.9757340520810808E-6</v>
      </c>
    </row>
    <row r="3122" spans="1:40" x14ac:dyDescent="0.2">
      <c r="A3122" s="4" t="s">
        <v>4628</v>
      </c>
      <c r="B3122" s="3" t="s">
        <v>13</v>
      </c>
      <c r="C3122" s="6">
        <v>167239</v>
      </c>
      <c r="D3122" s="3" t="s">
        <v>706</v>
      </c>
      <c r="E3122" s="6">
        <v>167241</v>
      </c>
      <c r="F3122" s="3" t="s">
        <v>3938</v>
      </c>
      <c r="G3122" s="8">
        <v>8000</v>
      </c>
      <c r="H3122" s="6">
        <v>122</v>
      </c>
      <c r="I3122" s="6">
        <v>166158</v>
      </c>
      <c r="J3122" s="13">
        <v>45230</v>
      </c>
      <c r="K3122" s="9">
        <v>8000</v>
      </c>
      <c r="L3122" s="4" t="s">
        <v>4628</v>
      </c>
      <c r="M3122" s="4" t="s">
        <v>4632</v>
      </c>
      <c r="N3122" s="4">
        <f>VLOOKUP(I3122,BaseModelo!$A$2:$E$5075,5)</f>
        <v>7</v>
      </c>
      <c r="P3122" s="15">
        <v>142.00000000000003</v>
      </c>
      <c r="Q3122" s="4">
        <f>VLOOKUP(I3122,BaseModelo!$A$2:$E$5075,3)</f>
        <v>127</v>
      </c>
      <c r="R3122" s="4">
        <f t="shared" si="960"/>
        <v>32283000</v>
      </c>
      <c r="S3122" s="16">
        <f t="shared" si="961"/>
        <v>2.4780844407273179E-4</v>
      </c>
      <c r="T3122" s="4">
        <f t="shared" si="972"/>
        <v>3.023263017687328E-2</v>
      </c>
      <c r="U3122" s="4">
        <f t="shared" si="973"/>
        <v>3.5188799058327919E-2</v>
      </c>
      <c r="V3122" s="6">
        <f t="shared" si="962"/>
        <v>0</v>
      </c>
      <c r="W3122" s="16" t="str">
        <f t="shared" si="963"/>
        <v/>
      </c>
      <c r="X3122" s="4" t="str">
        <f t="shared" si="974"/>
        <v/>
      </c>
      <c r="Y3122" s="4" t="str">
        <f t="shared" si="964"/>
        <v/>
      </c>
      <c r="Z3122" s="4">
        <f t="shared" si="965"/>
        <v>4022000</v>
      </c>
      <c r="AA3122" s="16">
        <f t="shared" si="966"/>
        <v>1.9890601690701142E-3</v>
      </c>
      <c r="AB3122" s="15">
        <f t="shared" si="975"/>
        <v>0.24266534062655393</v>
      </c>
      <c r="AC3122" s="15">
        <f t="shared" si="976"/>
        <v>0.28244654400795627</v>
      </c>
      <c r="AD3122" s="4">
        <v>167239</v>
      </c>
      <c r="AE3122" s="26">
        <v>1710.45</v>
      </c>
      <c r="AF3122" s="26">
        <v>1710.45</v>
      </c>
      <c r="AG3122" s="4">
        <f t="shared" si="977"/>
        <v>2184000</v>
      </c>
      <c r="AH3122" s="16">
        <f t="shared" si="967"/>
        <v>3.663003663003663E-3</v>
      </c>
      <c r="AI3122" s="15">
        <f t="shared" si="968"/>
        <v>0.44688644688644691</v>
      </c>
      <c r="AJ3122" s="15">
        <f t="shared" si="969"/>
        <v>0.5201465201465203</v>
      </c>
      <c r="AK3122" s="4">
        <f t="shared" si="970"/>
        <v>16319000</v>
      </c>
      <c r="AL3122" s="27">
        <f t="shared" si="971"/>
        <v>4.9022611679637234E-4</v>
      </c>
      <c r="AM3122" s="15">
        <f t="shared" si="978"/>
        <v>5.9807586249157427E-2</v>
      </c>
      <c r="AN3122" s="15">
        <f t="shared" si="979"/>
        <v>1.725046831709194E-5</v>
      </c>
    </row>
    <row r="3123" spans="1:40" x14ac:dyDescent="0.2">
      <c r="A3123" s="4" t="s">
        <v>4628</v>
      </c>
      <c r="B3123" s="3" t="s">
        <v>13</v>
      </c>
      <c r="C3123" s="6">
        <v>167239</v>
      </c>
      <c r="D3123" s="3" t="s">
        <v>706</v>
      </c>
      <c r="E3123" s="6">
        <v>167242</v>
      </c>
      <c r="F3123" s="3" t="s">
        <v>3939</v>
      </c>
      <c r="G3123" s="8">
        <v>10000</v>
      </c>
      <c r="H3123" s="6">
        <v>122</v>
      </c>
      <c r="I3123" s="6">
        <v>166308</v>
      </c>
      <c r="J3123" s="13">
        <v>45230</v>
      </c>
      <c r="K3123" s="9">
        <v>10000</v>
      </c>
      <c r="L3123" s="4" t="s">
        <v>4628</v>
      </c>
      <c r="M3123" s="4" t="s">
        <v>4632</v>
      </c>
      <c r="N3123" s="4">
        <f>VLOOKUP(I3123,BaseModelo!$A$2:$E$5075,5)</f>
        <v>9</v>
      </c>
      <c r="P3123" s="15">
        <v>142.00000000000003</v>
      </c>
      <c r="Q3123" s="4">
        <f>VLOOKUP(I3123,BaseModelo!$A$2:$E$5075,3)</f>
        <v>147</v>
      </c>
      <c r="R3123" s="4">
        <f t="shared" si="960"/>
        <v>32283000</v>
      </c>
      <c r="S3123" s="16">
        <f t="shared" si="961"/>
        <v>3.0976055509091471E-4</v>
      </c>
      <c r="T3123" s="4">
        <f t="shared" si="972"/>
        <v>3.7790787721091595E-2</v>
      </c>
      <c r="U3123" s="4">
        <f t="shared" si="973"/>
        <v>4.3985998822909898E-2</v>
      </c>
      <c r="V3123" s="6">
        <f t="shared" si="962"/>
        <v>0</v>
      </c>
      <c r="W3123" s="16" t="str">
        <f t="shared" si="963"/>
        <v/>
      </c>
      <c r="X3123" s="4" t="str">
        <f t="shared" si="974"/>
        <v/>
      </c>
      <c r="Y3123" s="4" t="str">
        <f t="shared" si="964"/>
        <v/>
      </c>
      <c r="Z3123" s="4">
        <f t="shared" si="965"/>
        <v>5305000</v>
      </c>
      <c r="AA3123" s="16">
        <f t="shared" si="966"/>
        <v>1.885014137606032E-3</v>
      </c>
      <c r="AB3123" s="15">
        <f t="shared" si="975"/>
        <v>0.2299717247879359</v>
      </c>
      <c r="AC3123" s="15">
        <f t="shared" si="976"/>
        <v>0.2676720075400566</v>
      </c>
      <c r="AD3123" s="4">
        <v>167239</v>
      </c>
      <c r="AE3123" s="26">
        <v>2137.87</v>
      </c>
      <c r="AF3123" s="26">
        <v>2137.87</v>
      </c>
      <c r="AG3123" s="4">
        <f t="shared" si="977"/>
        <v>3095000</v>
      </c>
      <c r="AH3123" s="16">
        <f t="shared" si="967"/>
        <v>3.2310177705977385E-3</v>
      </c>
      <c r="AI3123" s="15">
        <f t="shared" si="968"/>
        <v>0.39418416801292411</v>
      </c>
      <c r="AJ3123" s="15">
        <f t="shared" si="969"/>
        <v>0.45880452342487893</v>
      </c>
      <c r="AK3123" s="4">
        <f t="shared" si="970"/>
        <v>16319000</v>
      </c>
      <c r="AL3123" s="27">
        <f t="shared" si="971"/>
        <v>6.1278264599546543E-4</v>
      </c>
      <c r="AM3123" s="15">
        <f t="shared" si="978"/>
        <v>7.4759482811446787E-2</v>
      </c>
      <c r="AN3123" s="15">
        <f t="shared" si="979"/>
        <v>2.6953856745456156E-5</v>
      </c>
    </row>
    <row r="3124" spans="1:40" x14ac:dyDescent="0.2">
      <c r="A3124" s="4" t="s">
        <v>4628</v>
      </c>
      <c r="B3124" s="3" t="s">
        <v>13</v>
      </c>
      <c r="C3124" s="6">
        <v>167239</v>
      </c>
      <c r="D3124" s="3" t="s">
        <v>706</v>
      </c>
      <c r="E3124" s="6">
        <v>167243</v>
      </c>
      <c r="F3124" s="3" t="s">
        <v>3940</v>
      </c>
      <c r="G3124" s="8">
        <v>10000</v>
      </c>
      <c r="H3124" s="6">
        <v>122</v>
      </c>
      <c r="I3124" s="6">
        <v>166309</v>
      </c>
      <c r="J3124" s="13">
        <v>45230</v>
      </c>
      <c r="K3124" s="9">
        <v>10000</v>
      </c>
      <c r="L3124" s="4" t="s">
        <v>4628</v>
      </c>
      <c r="M3124" s="4" t="s">
        <v>4632</v>
      </c>
      <c r="N3124" s="4">
        <f>VLOOKUP(I3124,BaseModelo!$A$2:$E$5075,5)</f>
        <v>8</v>
      </c>
      <c r="P3124" s="15">
        <v>142.00000000000003</v>
      </c>
      <c r="Q3124" s="4">
        <f>VLOOKUP(I3124,BaseModelo!$A$2:$E$5075,3)</f>
        <v>132</v>
      </c>
      <c r="R3124" s="4">
        <f t="shared" si="960"/>
        <v>32283000</v>
      </c>
      <c r="S3124" s="16">
        <f t="shared" si="961"/>
        <v>3.0976055509091471E-4</v>
      </c>
      <c r="T3124" s="4">
        <f t="shared" si="972"/>
        <v>3.7790787721091595E-2</v>
      </c>
      <c r="U3124" s="4">
        <f t="shared" si="973"/>
        <v>4.3985998822909898E-2</v>
      </c>
      <c r="V3124" s="6">
        <f t="shared" si="962"/>
        <v>0</v>
      </c>
      <c r="W3124" s="16" t="str">
        <f t="shared" si="963"/>
        <v/>
      </c>
      <c r="X3124" s="4" t="str">
        <f t="shared" si="974"/>
        <v/>
      </c>
      <c r="Y3124" s="4" t="str">
        <f t="shared" si="964"/>
        <v/>
      </c>
      <c r="Z3124" s="4">
        <f t="shared" si="965"/>
        <v>5836000</v>
      </c>
      <c r="AA3124" s="16">
        <f t="shared" si="966"/>
        <v>1.7135023989033585E-3</v>
      </c>
      <c r="AB3124" s="15">
        <f t="shared" si="975"/>
        <v>0.20904729266620972</v>
      </c>
      <c r="AC3124" s="15">
        <f t="shared" si="976"/>
        <v>0.24331734064427696</v>
      </c>
      <c r="AD3124" s="4">
        <v>167239</v>
      </c>
      <c r="AE3124" s="26">
        <v>2137.87</v>
      </c>
      <c r="AF3124" s="26">
        <v>2137.87</v>
      </c>
      <c r="AG3124" s="4">
        <f t="shared" si="977"/>
        <v>3421000</v>
      </c>
      <c r="AH3124" s="16">
        <f t="shared" si="967"/>
        <v>2.9231218941829875E-3</v>
      </c>
      <c r="AI3124" s="15">
        <f t="shared" si="968"/>
        <v>0.35662087109032448</v>
      </c>
      <c r="AJ3124" s="15">
        <f t="shared" si="969"/>
        <v>0.41508330897398432</v>
      </c>
      <c r="AK3124" s="4">
        <f t="shared" si="970"/>
        <v>16319000</v>
      </c>
      <c r="AL3124" s="27">
        <f t="shared" si="971"/>
        <v>6.1278264599546543E-4</v>
      </c>
      <c r="AM3124" s="15">
        <f t="shared" si="978"/>
        <v>7.4759482811446787E-2</v>
      </c>
      <c r="AN3124" s="15">
        <f t="shared" si="979"/>
        <v>2.6953856745456156E-5</v>
      </c>
    </row>
    <row r="3125" spans="1:40" x14ac:dyDescent="0.2">
      <c r="A3125" s="4" t="s">
        <v>4628</v>
      </c>
      <c r="B3125" s="3" t="s">
        <v>13</v>
      </c>
      <c r="C3125" s="6">
        <v>167239</v>
      </c>
      <c r="D3125" s="3" t="s">
        <v>706</v>
      </c>
      <c r="E3125" s="6">
        <v>167244</v>
      </c>
      <c r="F3125" s="3" t="s">
        <v>3941</v>
      </c>
      <c r="G3125" s="8">
        <v>15000</v>
      </c>
      <c r="H3125" s="6">
        <v>122</v>
      </c>
      <c r="I3125" s="6">
        <v>166327</v>
      </c>
      <c r="J3125" s="13">
        <v>45230</v>
      </c>
      <c r="K3125" s="9">
        <v>15000</v>
      </c>
      <c r="L3125" s="4" t="s">
        <v>4628</v>
      </c>
      <c r="M3125" s="4" t="s">
        <v>4632</v>
      </c>
      <c r="N3125" s="4">
        <f>VLOOKUP(I3125,BaseModelo!$A$2:$E$5075,5)</f>
        <v>9</v>
      </c>
      <c r="P3125" s="15">
        <v>132</v>
      </c>
      <c r="Q3125" s="4">
        <f>VLOOKUP(I3125,BaseModelo!$A$2:$E$5075,3)</f>
        <v>147</v>
      </c>
      <c r="R3125" s="4">
        <f t="shared" si="960"/>
        <v>32283000</v>
      </c>
      <c r="S3125" s="16">
        <f t="shared" si="961"/>
        <v>4.6464083263637206E-4</v>
      </c>
      <c r="T3125" s="4">
        <f t="shared" si="972"/>
        <v>5.6686181581637393E-2</v>
      </c>
      <c r="U3125" s="4">
        <f t="shared" si="973"/>
        <v>6.1332589908001112E-2</v>
      </c>
      <c r="V3125" s="6">
        <f t="shared" si="962"/>
        <v>0</v>
      </c>
      <c r="W3125" s="16" t="str">
        <f t="shared" si="963"/>
        <v/>
      </c>
      <c r="X3125" s="4" t="str">
        <f t="shared" si="974"/>
        <v/>
      </c>
      <c r="Y3125" s="4" t="str">
        <f t="shared" si="964"/>
        <v/>
      </c>
      <c r="Z3125" s="4">
        <f t="shared" si="965"/>
        <v>5305000</v>
      </c>
      <c r="AA3125" s="16">
        <f t="shared" si="966"/>
        <v>2.8275212064090482E-3</v>
      </c>
      <c r="AB3125" s="15">
        <f t="shared" si="975"/>
        <v>0.34495758718190389</v>
      </c>
      <c r="AC3125" s="15">
        <f t="shared" si="976"/>
        <v>0.37323279924599434</v>
      </c>
      <c r="AD3125" s="4">
        <v>167239</v>
      </c>
      <c r="AE3125" s="26">
        <v>3193.08</v>
      </c>
      <c r="AF3125" s="26">
        <v>3193.08</v>
      </c>
      <c r="AG3125" s="4">
        <f t="shared" si="977"/>
        <v>3095000</v>
      </c>
      <c r="AH3125" s="16">
        <f t="shared" si="967"/>
        <v>4.8465266558966073E-3</v>
      </c>
      <c r="AI3125" s="15">
        <f t="shared" si="968"/>
        <v>0.59127625201938605</v>
      </c>
      <c r="AJ3125" s="15">
        <f t="shared" si="969"/>
        <v>0.63974151857835215</v>
      </c>
      <c r="AK3125" s="4">
        <f t="shared" si="970"/>
        <v>16319000</v>
      </c>
      <c r="AL3125" s="27">
        <f t="shared" si="971"/>
        <v>9.1917396899319809E-4</v>
      </c>
      <c r="AM3125" s="15">
        <f t="shared" si="978"/>
        <v>0.11213922421717017</v>
      </c>
      <c r="AN3125" s="15">
        <f t="shared" si="979"/>
        <v>5.637532009436955E-5</v>
      </c>
    </row>
    <row r="3126" spans="1:40" x14ac:dyDescent="0.2">
      <c r="A3126" s="4" t="s">
        <v>4628</v>
      </c>
      <c r="B3126" s="2" t="s">
        <v>16</v>
      </c>
      <c r="C3126" s="5">
        <v>167254</v>
      </c>
      <c r="D3126" s="2" t="s">
        <v>705</v>
      </c>
      <c r="E3126" s="5">
        <v>167255</v>
      </c>
      <c r="F3126" s="2" t="s">
        <v>3932</v>
      </c>
      <c r="G3126" s="7">
        <v>9000</v>
      </c>
      <c r="H3126" s="5">
        <v>142</v>
      </c>
      <c r="I3126" s="6">
        <v>167070</v>
      </c>
      <c r="J3126" s="13">
        <v>45230</v>
      </c>
      <c r="K3126" s="9">
        <v>3398.4115361409972</v>
      </c>
      <c r="L3126" s="4" t="s">
        <v>4628</v>
      </c>
      <c r="M3126" s="4" t="s">
        <v>4632</v>
      </c>
      <c r="N3126" s="4">
        <f>VLOOKUP(I3126,BaseModelo!$A$2:$E$5075,5)</f>
        <v>5</v>
      </c>
      <c r="P3126" s="15">
        <v>142.00000000000003</v>
      </c>
      <c r="Q3126" s="4">
        <f>VLOOKUP(I3126,BaseModelo!$A$2:$E$5075,3)</f>
        <v>110</v>
      </c>
      <c r="R3126" s="4">
        <f t="shared" si="960"/>
        <v>32283000</v>
      </c>
      <c r="S3126" s="16">
        <f t="shared" si="961"/>
        <v>2.7878449958182325E-4</v>
      </c>
      <c r="T3126" s="4">
        <f t="shared" si="972"/>
        <v>3.9587398940618898E-2</v>
      </c>
      <c r="U3126" s="4">
        <f t="shared" si="973"/>
        <v>3.9587398940618912E-2</v>
      </c>
      <c r="V3126" s="6">
        <f t="shared" si="962"/>
        <v>0</v>
      </c>
      <c r="W3126" s="16" t="str">
        <f t="shared" si="963"/>
        <v/>
      </c>
      <c r="X3126" s="4" t="str">
        <f t="shared" si="974"/>
        <v/>
      </c>
      <c r="Y3126" s="4" t="str">
        <f t="shared" si="964"/>
        <v/>
      </c>
      <c r="Z3126" s="4">
        <f t="shared" si="965"/>
        <v>4058000</v>
      </c>
      <c r="AA3126" s="16">
        <f t="shared" si="966"/>
        <v>2.2178413011335633E-3</v>
      </c>
      <c r="AB3126" s="15">
        <f t="shared" si="975"/>
        <v>0.31493346476096601</v>
      </c>
      <c r="AC3126" s="15">
        <f t="shared" si="976"/>
        <v>0.31493346476096606</v>
      </c>
      <c r="AD3126" s="4">
        <v>167254</v>
      </c>
      <c r="AE3126" s="26">
        <v>2255.2800000000002</v>
      </c>
      <c r="AF3126" s="26">
        <v>1345.3783516445512</v>
      </c>
      <c r="AG3126" s="4">
        <f t="shared" si="977"/>
        <v>2193000</v>
      </c>
      <c r="AH3126" s="16">
        <f t="shared" si="967"/>
        <v>4.1039671682626538E-3</v>
      </c>
      <c r="AI3126" s="15">
        <f t="shared" si="968"/>
        <v>0.58276333789329682</v>
      </c>
      <c r="AJ3126" s="15">
        <f t="shared" si="969"/>
        <v>0.58276333789329693</v>
      </c>
      <c r="AK3126" s="4">
        <f t="shared" si="970"/>
        <v>16319000</v>
      </c>
      <c r="AL3126" s="27">
        <f t="shared" si="971"/>
        <v>5.5150438139591883E-4</v>
      </c>
      <c r="AM3126" s="15">
        <f t="shared" si="978"/>
        <v>7.8313622158220478E-2</v>
      </c>
      <c r="AN3126" s="15">
        <f t="shared" si="979"/>
        <v>2.1832623963819486E-5</v>
      </c>
    </row>
    <row r="3127" spans="1:40" x14ac:dyDescent="0.2">
      <c r="A3127" s="4" t="s">
        <v>4628</v>
      </c>
      <c r="B3127" s="3" t="s">
        <v>16</v>
      </c>
      <c r="C3127" s="6">
        <v>167254</v>
      </c>
      <c r="D3127" s="3" t="s">
        <v>705</v>
      </c>
      <c r="E3127" s="6">
        <v>167256</v>
      </c>
      <c r="F3127" s="3" t="s">
        <v>3933</v>
      </c>
      <c r="G3127" s="8">
        <v>9000</v>
      </c>
      <c r="H3127" s="6">
        <v>142</v>
      </c>
      <c r="I3127" s="6">
        <v>166739</v>
      </c>
      <c r="J3127" s="13">
        <v>45230</v>
      </c>
      <c r="K3127" s="9">
        <v>3398.4115361409972</v>
      </c>
      <c r="L3127" s="4" t="s">
        <v>4628</v>
      </c>
      <c r="M3127" s="4" t="s">
        <v>4632</v>
      </c>
      <c r="N3127" s="4">
        <f>VLOOKUP(I3127,BaseModelo!$A$2:$E$5075,5)</f>
        <v>6</v>
      </c>
      <c r="P3127" s="15">
        <v>142.00000000000003</v>
      </c>
      <c r="Q3127" s="4">
        <f>VLOOKUP(I3127,BaseModelo!$A$2:$E$5075,3)</f>
        <v>115</v>
      </c>
      <c r="R3127" s="4">
        <f t="shared" si="960"/>
        <v>32283000</v>
      </c>
      <c r="S3127" s="16">
        <f t="shared" si="961"/>
        <v>2.7878449958182325E-4</v>
      </c>
      <c r="T3127" s="4">
        <f t="shared" si="972"/>
        <v>3.9587398940618898E-2</v>
      </c>
      <c r="U3127" s="4">
        <f t="shared" si="973"/>
        <v>3.9587398940618912E-2</v>
      </c>
      <c r="V3127" s="6">
        <f t="shared" si="962"/>
        <v>0</v>
      </c>
      <c r="W3127" s="16" t="str">
        <f t="shared" si="963"/>
        <v/>
      </c>
      <c r="X3127" s="4" t="str">
        <f t="shared" si="974"/>
        <v/>
      </c>
      <c r="Y3127" s="4" t="str">
        <f t="shared" si="964"/>
        <v/>
      </c>
      <c r="Z3127" s="4">
        <f t="shared" si="965"/>
        <v>4853000</v>
      </c>
      <c r="AA3127" s="16">
        <f t="shared" si="966"/>
        <v>1.854522975479085E-3</v>
      </c>
      <c r="AB3127" s="15">
        <f t="shared" si="975"/>
        <v>0.26334226251803006</v>
      </c>
      <c r="AC3127" s="15">
        <f t="shared" si="976"/>
        <v>0.26334226251803011</v>
      </c>
      <c r="AD3127" s="4">
        <v>167254</v>
      </c>
      <c r="AE3127" s="26">
        <v>2255.2800000000002</v>
      </c>
      <c r="AF3127" s="26">
        <v>1345.3783516445512</v>
      </c>
      <c r="AG3127" s="4">
        <f t="shared" si="977"/>
        <v>2735000</v>
      </c>
      <c r="AH3127" s="16">
        <f t="shared" si="967"/>
        <v>3.2906764168190127E-3</v>
      </c>
      <c r="AI3127" s="15">
        <f t="shared" si="968"/>
        <v>0.46727605118829979</v>
      </c>
      <c r="AJ3127" s="15">
        <f t="shared" si="969"/>
        <v>0.4672760511882999</v>
      </c>
      <c r="AK3127" s="4">
        <f t="shared" si="970"/>
        <v>16319000</v>
      </c>
      <c r="AL3127" s="27">
        <f t="shared" si="971"/>
        <v>5.5150438139591883E-4</v>
      </c>
      <c r="AM3127" s="15">
        <f t="shared" si="978"/>
        <v>7.8313622158220478E-2</v>
      </c>
      <c r="AN3127" s="15">
        <f t="shared" si="979"/>
        <v>2.1832623963819486E-5</v>
      </c>
    </row>
    <row r="3128" spans="1:40" x14ac:dyDescent="0.2">
      <c r="A3128" s="4" t="s">
        <v>4628</v>
      </c>
      <c r="B3128" s="3" t="s">
        <v>16</v>
      </c>
      <c r="C3128" s="6">
        <v>167254</v>
      </c>
      <c r="D3128" s="3" t="s">
        <v>705</v>
      </c>
      <c r="E3128" s="6">
        <v>167257</v>
      </c>
      <c r="F3128" s="3" t="s">
        <v>3934</v>
      </c>
      <c r="G3128" s="8">
        <v>9000</v>
      </c>
      <c r="H3128" s="6">
        <v>142</v>
      </c>
      <c r="I3128" s="6">
        <v>166784</v>
      </c>
      <c r="J3128" s="13">
        <v>45230</v>
      </c>
      <c r="K3128" s="9">
        <v>3398.4115361409972</v>
      </c>
      <c r="L3128" s="4" t="s">
        <v>4628</v>
      </c>
      <c r="M3128" s="4" t="s">
        <v>4632</v>
      </c>
      <c r="N3128" s="4">
        <f>VLOOKUP(I3128,BaseModelo!$A$2:$E$5075,5)</f>
        <v>6</v>
      </c>
      <c r="P3128" s="15">
        <v>142.00000000000003</v>
      </c>
      <c r="Q3128" s="4">
        <f>VLOOKUP(I3128,BaseModelo!$A$2:$E$5075,3)</f>
        <v>115</v>
      </c>
      <c r="R3128" s="4">
        <f t="shared" si="960"/>
        <v>32283000</v>
      </c>
      <c r="S3128" s="16">
        <f t="shared" si="961"/>
        <v>2.7878449958182325E-4</v>
      </c>
      <c r="T3128" s="4">
        <f t="shared" si="972"/>
        <v>3.9587398940618898E-2</v>
      </c>
      <c r="U3128" s="4">
        <f t="shared" si="973"/>
        <v>3.9587398940618912E-2</v>
      </c>
      <c r="V3128" s="6">
        <f t="shared" si="962"/>
        <v>0</v>
      </c>
      <c r="W3128" s="16" t="str">
        <f t="shared" si="963"/>
        <v/>
      </c>
      <c r="X3128" s="4" t="str">
        <f t="shared" si="974"/>
        <v/>
      </c>
      <c r="Y3128" s="4" t="str">
        <f t="shared" si="964"/>
        <v/>
      </c>
      <c r="Z3128" s="4">
        <f t="shared" si="965"/>
        <v>4853000</v>
      </c>
      <c r="AA3128" s="16">
        <f t="shared" si="966"/>
        <v>1.854522975479085E-3</v>
      </c>
      <c r="AB3128" s="15">
        <f t="shared" si="975"/>
        <v>0.26334226251803006</v>
      </c>
      <c r="AC3128" s="15">
        <f t="shared" si="976"/>
        <v>0.26334226251803011</v>
      </c>
      <c r="AD3128" s="4">
        <v>167254</v>
      </c>
      <c r="AE3128" s="26">
        <v>2255.2800000000002</v>
      </c>
      <c r="AF3128" s="26">
        <v>1345.3783516445512</v>
      </c>
      <c r="AG3128" s="4">
        <f t="shared" si="977"/>
        <v>2735000</v>
      </c>
      <c r="AH3128" s="16">
        <f t="shared" si="967"/>
        <v>3.2906764168190127E-3</v>
      </c>
      <c r="AI3128" s="15">
        <f t="shared" si="968"/>
        <v>0.46727605118829979</v>
      </c>
      <c r="AJ3128" s="15">
        <f t="shared" si="969"/>
        <v>0.4672760511882999</v>
      </c>
      <c r="AK3128" s="4">
        <f t="shared" si="970"/>
        <v>16319000</v>
      </c>
      <c r="AL3128" s="27">
        <f t="shared" si="971"/>
        <v>5.5150438139591883E-4</v>
      </c>
      <c r="AM3128" s="15">
        <f t="shared" si="978"/>
        <v>7.8313622158220478E-2</v>
      </c>
      <c r="AN3128" s="15">
        <f t="shared" si="979"/>
        <v>2.1832623963819486E-5</v>
      </c>
    </row>
    <row r="3129" spans="1:40" x14ac:dyDescent="0.2">
      <c r="A3129" s="4" t="s">
        <v>4628</v>
      </c>
      <c r="B3129" s="3" t="s">
        <v>16</v>
      </c>
      <c r="C3129" s="6">
        <v>167254</v>
      </c>
      <c r="D3129" s="3" t="s">
        <v>705</v>
      </c>
      <c r="E3129" s="6">
        <v>167258</v>
      </c>
      <c r="F3129" s="3" t="s">
        <v>3935</v>
      </c>
      <c r="G3129" s="8">
        <v>9000</v>
      </c>
      <c r="H3129" s="6">
        <v>142</v>
      </c>
      <c r="I3129" s="6">
        <v>166882</v>
      </c>
      <c r="J3129" s="13">
        <v>45230</v>
      </c>
      <c r="K3129" s="9">
        <v>3398.4115361409972</v>
      </c>
      <c r="L3129" s="4" t="s">
        <v>4628</v>
      </c>
      <c r="M3129" s="4" t="s">
        <v>4632</v>
      </c>
      <c r="N3129" s="4">
        <f>VLOOKUP(I3129,BaseModelo!$A$2:$E$5075,5)</f>
        <v>7</v>
      </c>
      <c r="P3129" s="15">
        <v>142.00000000000003</v>
      </c>
      <c r="Q3129" s="4">
        <f>VLOOKUP(I3129,BaseModelo!$A$2:$E$5075,3)</f>
        <v>127</v>
      </c>
      <c r="R3129" s="4">
        <f t="shared" si="960"/>
        <v>32283000</v>
      </c>
      <c r="S3129" s="16">
        <f t="shared" si="961"/>
        <v>2.7878449958182325E-4</v>
      </c>
      <c r="T3129" s="4">
        <f t="shared" si="972"/>
        <v>3.9587398940618898E-2</v>
      </c>
      <c r="U3129" s="4">
        <f t="shared" si="973"/>
        <v>3.9587398940618912E-2</v>
      </c>
      <c r="V3129" s="6">
        <f t="shared" si="962"/>
        <v>0</v>
      </c>
      <c r="W3129" s="16" t="str">
        <f t="shared" si="963"/>
        <v/>
      </c>
      <c r="X3129" s="4" t="str">
        <f t="shared" si="974"/>
        <v/>
      </c>
      <c r="Y3129" s="4" t="str">
        <f t="shared" si="964"/>
        <v/>
      </c>
      <c r="Z3129" s="4">
        <f t="shared" si="965"/>
        <v>4022000</v>
      </c>
      <c r="AA3129" s="16">
        <f t="shared" si="966"/>
        <v>2.2376926902038788E-3</v>
      </c>
      <c r="AB3129" s="15">
        <f t="shared" si="975"/>
        <v>0.31775236200895079</v>
      </c>
      <c r="AC3129" s="15">
        <f t="shared" si="976"/>
        <v>0.31775236200895085</v>
      </c>
      <c r="AD3129" s="4">
        <v>167254</v>
      </c>
      <c r="AE3129" s="26">
        <v>2255.2800000000002</v>
      </c>
      <c r="AF3129" s="26">
        <v>1345.3783516445512</v>
      </c>
      <c r="AG3129" s="4">
        <f t="shared" si="977"/>
        <v>2184000</v>
      </c>
      <c r="AH3129" s="16">
        <f t="shared" si="967"/>
        <v>4.120879120879121E-3</v>
      </c>
      <c r="AI3129" s="15">
        <f t="shared" si="968"/>
        <v>0.5851648351648352</v>
      </c>
      <c r="AJ3129" s="15">
        <f t="shared" si="969"/>
        <v>0.58516483516483531</v>
      </c>
      <c r="AK3129" s="4">
        <f t="shared" si="970"/>
        <v>16319000</v>
      </c>
      <c r="AL3129" s="27">
        <f t="shared" si="971"/>
        <v>5.5150438139591883E-4</v>
      </c>
      <c r="AM3129" s="15">
        <f t="shared" si="978"/>
        <v>7.8313622158220478E-2</v>
      </c>
      <c r="AN3129" s="15">
        <f t="shared" si="979"/>
        <v>2.1832623963819486E-5</v>
      </c>
    </row>
    <row r="3130" spans="1:40" x14ac:dyDescent="0.2">
      <c r="A3130" s="4" t="s">
        <v>4628</v>
      </c>
      <c r="B3130" s="3" t="s">
        <v>16</v>
      </c>
      <c r="C3130" s="6">
        <v>167254</v>
      </c>
      <c r="D3130" s="3" t="s">
        <v>705</v>
      </c>
      <c r="E3130" s="6">
        <v>167259</v>
      </c>
      <c r="F3130" s="3" t="s">
        <v>3936</v>
      </c>
      <c r="G3130" s="8">
        <v>9000</v>
      </c>
      <c r="H3130" s="6">
        <v>142</v>
      </c>
      <c r="I3130" s="6">
        <v>167202</v>
      </c>
      <c r="J3130" s="13">
        <v>45230</v>
      </c>
      <c r="K3130" s="9">
        <v>3398.4115361409972</v>
      </c>
      <c r="L3130" s="4" t="s">
        <v>4628</v>
      </c>
      <c r="M3130" s="4" t="s">
        <v>4632</v>
      </c>
      <c r="N3130" s="4">
        <f>VLOOKUP(I3130,BaseModelo!$A$2:$E$5075,5)</f>
        <v>7</v>
      </c>
      <c r="P3130" s="15">
        <v>142.00000000000003</v>
      </c>
      <c r="Q3130" s="4">
        <f>VLOOKUP(I3130,BaseModelo!$A$2:$E$5075,3)</f>
        <v>127</v>
      </c>
      <c r="R3130" s="4">
        <f t="shared" si="960"/>
        <v>32283000</v>
      </c>
      <c r="S3130" s="16">
        <f t="shared" si="961"/>
        <v>2.7878449958182325E-4</v>
      </c>
      <c r="T3130" s="4">
        <f t="shared" si="972"/>
        <v>3.9587398940618898E-2</v>
      </c>
      <c r="U3130" s="4">
        <f t="shared" si="973"/>
        <v>3.9587398940618912E-2</v>
      </c>
      <c r="V3130" s="6">
        <f t="shared" si="962"/>
        <v>0</v>
      </c>
      <c r="W3130" s="16" t="str">
        <f t="shared" si="963"/>
        <v/>
      </c>
      <c r="X3130" s="4" t="str">
        <f t="shared" si="974"/>
        <v/>
      </c>
      <c r="Y3130" s="4" t="str">
        <f t="shared" si="964"/>
        <v/>
      </c>
      <c r="Z3130" s="4">
        <f t="shared" si="965"/>
        <v>4022000</v>
      </c>
      <c r="AA3130" s="16">
        <f t="shared" si="966"/>
        <v>2.2376926902038788E-3</v>
      </c>
      <c r="AB3130" s="15">
        <f t="shared" si="975"/>
        <v>0.31775236200895079</v>
      </c>
      <c r="AC3130" s="15">
        <f t="shared" si="976"/>
        <v>0.31775236200895085</v>
      </c>
      <c r="AD3130" s="4">
        <v>167254</v>
      </c>
      <c r="AE3130" s="26">
        <v>2255.2800000000002</v>
      </c>
      <c r="AF3130" s="26">
        <v>1345.3783516445512</v>
      </c>
      <c r="AG3130" s="4">
        <f t="shared" si="977"/>
        <v>2184000</v>
      </c>
      <c r="AH3130" s="16">
        <f t="shared" si="967"/>
        <v>4.120879120879121E-3</v>
      </c>
      <c r="AI3130" s="15">
        <f t="shared" si="968"/>
        <v>0.5851648351648352</v>
      </c>
      <c r="AJ3130" s="15">
        <f t="shared" si="969"/>
        <v>0.58516483516483531</v>
      </c>
      <c r="AK3130" s="4">
        <f t="shared" si="970"/>
        <v>16319000</v>
      </c>
      <c r="AL3130" s="27">
        <f t="shared" si="971"/>
        <v>5.5150438139591883E-4</v>
      </c>
      <c r="AM3130" s="15">
        <f t="shared" si="978"/>
        <v>7.8313622158220478E-2</v>
      </c>
      <c r="AN3130" s="15">
        <f t="shared" si="979"/>
        <v>2.1832623963819486E-5</v>
      </c>
    </row>
    <row r="3131" spans="1:40" x14ac:dyDescent="0.2">
      <c r="A3131" s="4" t="s">
        <v>4627</v>
      </c>
      <c r="B3131" s="3" t="s">
        <v>3</v>
      </c>
      <c r="C3131" s="6">
        <v>167375</v>
      </c>
      <c r="D3131" s="3" t="s">
        <v>301</v>
      </c>
      <c r="E3131" s="6">
        <v>167644</v>
      </c>
      <c r="F3131" s="3" t="s">
        <v>3961</v>
      </c>
      <c r="G3131" s="8">
        <v>6000</v>
      </c>
      <c r="H3131" s="6">
        <v>142</v>
      </c>
      <c r="I3131" s="6">
        <v>167228</v>
      </c>
      <c r="J3131" s="13">
        <v>45230</v>
      </c>
      <c r="K3131" s="9">
        <v>6000</v>
      </c>
      <c r="L3131" s="4" t="s">
        <v>4627</v>
      </c>
      <c r="M3131" s="4" t="s">
        <v>4632</v>
      </c>
      <c r="N3131" s="4">
        <f>VLOOKUP(I3131,BaseModelo!$A$2:$E$5075,5)</f>
        <v>4</v>
      </c>
      <c r="P3131" s="15">
        <v>142.00000000000003</v>
      </c>
      <c r="Q3131" s="4">
        <f>VLOOKUP(I3131,BaseModelo!$A$2:$E$5075,3)</f>
        <v>110</v>
      </c>
      <c r="R3131" s="4">
        <f t="shared" si="960"/>
        <v>32283000</v>
      </c>
      <c r="S3131" s="16">
        <f t="shared" si="961"/>
        <v>1.8585633305454884E-4</v>
      </c>
      <c r="T3131" s="4">
        <f t="shared" si="972"/>
        <v>2.6391599293745936E-2</v>
      </c>
      <c r="U3131" s="4">
        <f t="shared" si="973"/>
        <v>2.6391599293745942E-2</v>
      </c>
      <c r="V3131" s="6">
        <f t="shared" si="962"/>
        <v>0</v>
      </c>
      <c r="W3131" s="16" t="str">
        <f t="shared" si="963"/>
        <v/>
      </c>
      <c r="X3131" s="4" t="str">
        <f t="shared" si="974"/>
        <v/>
      </c>
      <c r="Y3131" s="4" t="str">
        <f t="shared" si="964"/>
        <v/>
      </c>
      <c r="Z3131" s="4">
        <f t="shared" si="965"/>
        <v>2331000</v>
      </c>
      <c r="AA3131" s="16">
        <f t="shared" si="966"/>
        <v>2.5740025740025739E-3</v>
      </c>
      <c r="AB3131" s="15">
        <f t="shared" si="975"/>
        <v>0.36550836550836552</v>
      </c>
      <c r="AC3131" s="15">
        <f t="shared" si="976"/>
        <v>0.36550836550836557</v>
      </c>
      <c r="AD3131" s="4">
        <v>167375</v>
      </c>
      <c r="AE3131" s="26">
        <v>1503.37</v>
      </c>
      <c r="AF3131" s="26">
        <v>1503.37</v>
      </c>
      <c r="AG3131" s="4">
        <f t="shared" si="977"/>
        <v>1421000</v>
      </c>
      <c r="AH3131" s="16">
        <f t="shared" si="967"/>
        <v>4.22237860661506E-3</v>
      </c>
      <c r="AI3131" s="15">
        <f t="shared" si="968"/>
        <v>0.59957776213933855</v>
      </c>
      <c r="AJ3131" s="15">
        <f t="shared" si="969"/>
        <v>0.59957776213933867</v>
      </c>
      <c r="AK3131" s="4">
        <f t="shared" si="970"/>
        <v>15073000</v>
      </c>
      <c r="AL3131" s="27">
        <f t="shared" si="971"/>
        <v>3.9806276122868704E-4</v>
      </c>
      <c r="AM3131" s="15">
        <f t="shared" si="978"/>
        <v>5.6524912094473558E-2</v>
      </c>
      <c r="AN3131" s="15">
        <f t="shared" si="979"/>
        <v>1.0505512888109577E-5</v>
      </c>
    </row>
    <row r="3132" spans="1:40" x14ac:dyDescent="0.2">
      <c r="A3132" s="4" t="s">
        <v>4628</v>
      </c>
      <c r="B3132" s="2" t="s">
        <v>13</v>
      </c>
      <c r="C3132" s="5">
        <v>167438</v>
      </c>
      <c r="D3132" s="2" t="s">
        <v>709</v>
      </c>
      <c r="E3132" s="5">
        <v>167439</v>
      </c>
      <c r="F3132" s="2" t="s">
        <v>3954</v>
      </c>
      <c r="G3132" s="7">
        <v>8000</v>
      </c>
      <c r="H3132" s="5">
        <v>142</v>
      </c>
      <c r="I3132" s="6">
        <v>166645</v>
      </c>
      <c r="J3132" s="13">
        <v>45230</v>
      </c>
      <c r="K3132" s="9">
        <v>8000</v>
      </c>
      <c r="L3132" s="4" t="s">
        <v>4628</v>
      </c>
      <c r="M3132" s="4" t="s">
        <v>4632</v>
      </c>
      <c r="N3132" s="4">
        <f>VLOOKUP(I3132,BaseModelo!$A$2:$E$5075,5)</f>
        <v>6</v>
      </c>
      <c r="P3132" s="15">
        <v>142.00000000000003</v>
      </c>
      <c r="Q3132" s="4">
        <f>VLOOKUP(I3132,BaseModelo!$A$2:$E$5075,3)</f>
        <v>115</v>
      </c>
      <c r="R3132" s="4">
        <f t="shared" si="960"/>
        <v>32283000</v>
      </c>
      <c r="S3132" s="16">
        <f t="shared" si="961"/>
        <v>2.4780844407273179E-4</v>
      </c>
      <c r="T3132" s="4">
        <f t="shared" si="972"/>
        <v>3.5188799058327912E-2</v>
      </c>
      <c r="U3132" s="4">
        <f t="shared" si="973"/>
        <v>3.5188799058327919E-2</v>
      </c>
      <c r="V3132" s="6">
        <f t="shared" si="962"/>
        <v>0</v>
      </c>
      <c r="W3132" s="16" t="str">
        <f t="shared" si="963"/>
        <v/>
      </c>
      <c r="X3132" s="4" t="str">
        <f t="shared" si="974"/>
        <v/>
      </c>
      <c r="Y3132" s="4" t="str">
        <f t="shared" si="964"/>
        <v/>
      </c>
      <c r="Z3132" s="4">
        <f t="shared" si="965"/>
        <v>4853000</v>
      </c>
      <c r="AA3132" s="16">
        <f t="shared" si="966"/>
        <v>1.6484648670925201E-3</v>
      </c>
      <c r="AB3132" s="15">
        <f t="shared" si="975"/>
        <v>0.23408201112713783</v>
      </c>
      <c r="AC3132" s="15">
        <f t="shared" si="976"/>
        <v>0.23408201112713789</v>
      </c>
      <c r="AD3132" s="4">
        <v>167438</v>
      </c>
      <c r="AE3132" s="26">
        <v>2013.74</v>
      </c>
      <c r="AF3132" s="26">
        <v>2013.74</v>
      </c>
      <c r="AG3132" s="4">
        <f t="shared" si="977"/>
        <v>2735000</v>
      </c>
      <c r="AH3132" s="16">
        <f t="shared" si="967"/>
        <v>2.9250457038391227E-3</v>
      </c>
      <c r="AI3132" s="15">
        <f t="shared" si="968"/>
        <v>0.41535648994515539</v>
      </c>
      <c r="AJ3132" s="15">
        <f t="shared" si="969"/>
        <v>0.4153564899451555</v>
      </c>
      <c r="AK3132" s="4">
        <f t="shared" si="970"/>
        <v>16319000</v>
      </c>
      <c r="AL3132" s="27">
        <f t="shared" si="971"/>
        <v>4.9022611679637234E-4</v>
      </c>
      <c r="AM3132" s="15">
        <f t="shared" si="978"/>
        <v>6.9612108585084875E-2</v>
      </c>
      <c r="AN3132" s="15">
        <f t="shared" si="979"/>
        <v>1.725046831709194E-5</v>
      </c>
    </row>
    <row r="3133" spans="1:40" x14ac:dyDescent="0.2">
      <c r="A3133" s="4" t="s">
        <v>4628</v>
      </c>
      <c r="B3133" s="3" t="s">
        <v>13</v>
      </c>
      <c r="C3133" s="6">
        <v>167438</v>
      </c>
      <c r="D3133" s="3" t="s">
        <v>709</v>
      </c>
      <c r="E3133" s="6">
        <v>167440</v>
      </c>
      <c r="F3133" s="3" t="s">
        <v>3955</v>
      </c>
      <c r="G3133" s="8">
        <v>8000</v>
      </c>
      <c r="H3133" s="6">
        <v>142</v>
      </c>
      <c r="I3133" s="6">
        <v>166549</v>
      </c>
      <c r="J3133" s="13">
        <v>45230</v>
      </c>
      <c r="K3133" s="9">
        <v>8000</v>
      </c>
      <c r="L3133" s="4" t="s">
        <v>4628</v>
      </c>
      <c r="M3133" s="4" t="s">
        <v>4632</v>
      </c>
      <c r="N3133" s="4">
        <f>VLOOKUP(I3133,BaseModelo!$A$2:$E$5075,5)</f>
        <v>8</v>
      </c>
      <c r="P3133" s="15">
        <v>142.00000000000003</v>
      </c>
      <c r="Q3133" s="4">
        <f>VLOOKUP(I3133,BaseModelo!$A$2:$E$5075,3)</f>
        <v>132</v>
      </c>
      <c r="R3133" s="4">
        <f t="shared" si="960"/>
        <v>32283000</v>
      </c>
      <c r="S3133" s="16">
        <f t="shared" si="961"/>
        <v>2.4780844407273179E-4</v>
      </c>
      <c r="T3133" s="4">
        <f t="shared" si="972"/>
        <v>3.5188799058327912E-2</v>
      </c>
      <c r="U3133" s="4">
        <f t="shared" si="973"/>
        <v>3.5188799058327919E-2</v>
      </c>
      <c r="V3133" s="6">
        <f t="shared" si="962"/>
        <v>0</v>
      </c>
      <c r="W3133" s="16" t="str">
        <f t="shared" si="963"/>
        <v/>
      </c>
      <c r="X3133" s="4" t="str">
        <f t="shared" si="974"/>
        <v/>
      </c>
      <c r="Y3133" s="4" t="str">
        <f t="shared" si="964"/>
        <v/>
      </c>
      <c r="Z3133" s="4">
        <f t="shared" si="965"/>
        <v>5836000</v>
      </c>
      <c r="AA3133" s="16">
        <f t="shared" si="966"/>
        <v>1.3708019191226869E-3</v>
      </c>
      <c r="AB3133" s="15">
        <f t="shared" si="975"/>
        <v>0.19465387251542154</v>
      </c>
      <c r="AC3133" s="15">
        <f t="shared" si="976"/>
        <v>0.19465387251542157</v>
      </c>
      <c r="AD3133" s="4">
        <v>167438</v>
      </c>
      <c r="AE3133" s="26">
        <v>2013.74</v>
      </c>
      <c r="AF3133" s="26">
        <v>2013.74</v>
      </c>
      <c r="AG3133" s="4">
        <f t="shared" si="977"/>
        <v>3421000</v>
      </c>
      <c r="AH3133" s="16">
        <f t="shared" si="967"/>
        <v>2.3384975153463898E-3</v>
      </c>
      <c r="AI3133" s="15">
        <f t="shared" si="968"/>
        <v>0.33206664717918738</v>
      </c>
      <c r="AJ3133" s="15">
        <f t="shared" si="969"/>
        <v>0.33206664717918744</v>
      </c>
      <c r="AK3133" s="4">
        <f t="shared" si="970"/>
        <v>16319000</v>
      </c>
      <c r="AL3133" s="27">
        <f t="shared" si="971"/>
        <v>4.9022611679637234E-4</v>
      </c>
      <c r="AM3133" s="15">
        <f t="shared" si="978"/>
        <v>6.9612108585084875E-2</v>
      </c>
      <c r="AN3133" s="15">
        <f t="shared" si="979"/>
        <v>1.725046831709194E-5</v>
      </c>
    </row>
    <row r="3134" spans="1:40" x14ac:dyDescent="0.2">
      <c r="A3134" s="4" t="s">
        <v>4628</v>
      </c>
      <c r="B3134" s="3" t="s">
        <v>13</v>
      </c>
      <c r="C3134" s="6">
        <v>167438</v>
      </c>
      <c r="D3134" s="3" t="s">
        <v>709</v>
      </c>
      <c r="E3134" s="6">
        <v>167441</v>
      </c>
      <c r="F3134" s="3" t="s">
        <v>3956</v>
      </c>
      <c r="G3134" s="8">
        <v>8000</v>
      </c>
      <c r="H3134" s="6">
        <v>142</v>
      </c>
      <c r="I3134" s="6">
        <v>166613</v>
      </c>
      <c r="J3134" s="13">
        <v>45230</v>
      </c>
      <c r="K3134" s="9">
        <v>8000</v>
      </c>
      <c r="L3134" s="4" t="s">
        <v>4628</v>
      </c>
      <c r="M3134" s="4" t="s">
        <v>4632</v>
      </c>
      <c r="N3134" s="4">
        <f>VLOOKUP(I3134,BaseModelo!$A$2:$E$5075,5)</f>
        <v>8</v>
      </c>
      <c r="P3134" s="15">
        <v>142.00000000000003</v>
      </c>
      <c r="Q3134" s="4">
        <f>VLOOKUP(I3134,BaseModelo!$A$2:$E$5075,3)</f>
        <v>132</v>
      </c>
      <c r="R3134" s="4">
        <f t="shared" si="960"/>
        <v>32283000</v>
      </c>
      <c r="S3134" s="16">
        <f t="shared" si="961"/>
        <v>2.4780844407273179E-4</v>
      </c>
      <c r="T3134" s="4">
        <f t="shared" si="972"/>
        <v>3.5188799058327912E-2</v>
      </c>
      <c r="U3134" s="4">
        <f t="shared" si="973"/>
        <v>3.5188799058327919E-2</v>
      </c>
      <c r="V3134" s="6">
        <f t="shared" si="962"/>
        <v>0</v>
      </c>
      <c r="W3134" s="16" t="str">
        <f t="shared" si="963"/>
        <v/>
      </c>
      <c r="X3134" s="4" t="str">
        <f t="shared" si="974"/>
        <v/>
      </c>
      <c r="Y3134" s="4" t="str">
        <f t="shared" si="964"/>
        <v/>
      </c>
      <c r="Z3134" s="4">
        <f t="shared" si="965"/>
        <v>5836000</v>
      </c>
      <c r="AA3134" s="16">
        <f t="shared" si="966"/>
        <v>1.3708019191226869E-3</v>
      </c>
      <c r="AB3134" s="15">
        <f t="shared" si="975"/>
        <v>0.19465387251542154</v>
      </c>
      <c r="AC3134" s="15">
        <f t="shared" si="976"/>
        <v>0.19465387251542157</v>
      </c>
      <c r="AD3134" s="4">
        <v>167438</v>
      </c>
      <c r="AE3134" s="26">
        <v>2013.74</v>
      </c>
      <c r="AF3134" s="26">
        <v>2013.74</v>
      </c>
      <c r="AG3134" s="4">
        <f t="shared" si="977"/>
        <v>3421000</v>
      </c>
      <c r="AH3134" s="16">
        <f t="shared" si="967"/>
        <v>2.3384975153463898E-3</v>
      </c>
      <c r="AI3134" s="15">
        <f t="shared" si="968"/>
        <v>0.33206664717918738</v>
      </c>
      <c r="AJ3134" s="15">
        <f t="shared" si="969"/>
        <v>0.33206664717918744</v>
      </c>
      <c r="AK3134" s="4">
        <f t="shared" si="970"/>
        <v>16319000</v>
      </c>
      <c r="AL3134" s="27">
        <f t="shared" si="971"/>
        <v>4.9022611679637234E-4</v>
      </c>
      <c r="AM3134" s="15">
        <f t="shared" si="978"/>
        <v>6.9612108585084875E-2</v>
      </c>
      <c r="AN3134" s="15">
        <f t="shared" si="979"/>
        <v>1.725046831709194E-5</v>
      </c>
    </row>
    <row r="3135" spans="1:40" x14ac:dyDescent="0.2">
      <c r="A3135" s="4" t="s">
        <v>4628</v>
      </c>
      <c r="B3135" s="3" t="s">
        <v>13</v>
      </c>
      <c r="C3135" s="6">
        <v>167438</v>
      </c>
      <c r="D3135" s="3" t="s">
        <v>709</v>
      </c>
      <c r="E3135" s="6">
        <v>167442</v>
      </c>
      <c r="F3135" s="3" t="s">
        <v>3957</v>
      </c>
      <c r="G3135" s="8">
        <v>8000</v>
      </c>
      <c r="H3135" s="6">
        <v>142</v>
      </c>
      <c r="I3135" s="6">
        <v>166984</v>
      </c>
      <c r="J3135" s="13">
        <v>45230</v>
      </c>
      <c r="K3135" s="9">
        <v>8000</v>
      </c>
      <c r="L3135" s="4" t="s">
        <v>4628</v>
      </c>
      <c r="M3135" s="4" t="s">
        <v>4632</v>
      </c>
      <c r="N3135" s="4">
        <f>VLOOKUP(I3135,BaseModelo!$A$2:$E$5075,5)</f>
        <v>7</v>
      </c>
      <c r="P3135" s="15">
        <v>142.00000000000003</v>
      </c>
      <c r="Q3135" s="4">
        <f>VLOOKUP(I3135,BaseModelo!$A$2:$E$5075,3)</f>
        <v>127</v>
      </c>
      <c r="R3135" s="4">
        <f t="shared" si="960"/>
        <v>32283000</v>
      </c>
      <c r="S3135" s="16">
        <f t="shared" si="961"/>
        <v>2.4780844407273179E-4</v>
      </c>
      <c r="T3135" s="4">
        <f t="shared" si="972"/>
        <v>3.5188799058327912E-2</v>
      </c>
      <c r="U3135" s="4">
        <f t="shared" si="973"/>
        <v>3.5188799058327919E-2</v>
      </c>
      <c r="V3135" s="6">
        <f t="shared" si="962"/>
        <v>0</v>
      </c>
      <c r="W3135" s="16" t="str">
        <f t="shared" si="963"/>
        <v/>
      </c>
      <c r="X3135" s="4" t="str">
        <f t="shared" si="974"/>
        <v/>
      </c>
      <c r="Y3135" s="4" t="str">
        <f t="shared" si="964"/>
        <v/>
      </c>
      <c r="Z3135" s="4">
        <f t="shared" si="965"/>
        <v>4022000</v>
      </c>
      <c r="AA3135" s="16">
        <f t="shared" si="966"/>
        <v>1.9890601690701142E-3</v>
      </c>
      <c r="AB3135" s="15">
        <f t="shared" si="975"/>
        <v>0.28244654400795621</v>
      </c>
      <c r="AC3135" s="15">
        <f t="shared" si="976"/>
        <v>0.28244654400795627</v>
      </c>
      <c r="AD3135" s="4">
        <v>167438</v>
      </c>
      <c r="AE3135" s="26">
        <v>2013.74</v>
      </c>
      <c r="AF3135" s="26">
        <v>2013.74</v>
      </c>
      <c r="AG3135" s="4">
        <f t="shared" si="977"/>
        <v>2184000</v>
      </c>
      <c r="AH3135" s="16">
        <f t="shared" si="967"/>
        <v>3.663003663003663E-3</v>
      </c>
      <c r="AI3135" s="15">
        <f t="shared" si="968"/>
        <v>0.52014652014652019</v>
      </c>
      <c r="AJ3135" s="15">
        <f t="shared" si="969"/>
        <v>0.5201465201465203</v>
      </c>
      <c r="AK3135" s="4">
        <f t="shared" si="970"/>
        <v>16319000</v>
      </c>
      <c r="AL3135" s="27">
        <f t="shared" si="971"/>
        <v>4.9022611679637234E-4</v>
      </c>
      <c r="AM3135" s="15">
        <f t="shared" si="978"/>
        <v>6.9612108585084875E-2</v>
      </c>
      <c r="AN3135" s="15">
        <f t="shared" si="979"/>
        <v>1.725046831709194E-5</v>
      </c>
    </row>
    <row r="3136" spans="1:40" x14ac:dyDescent="0.2">
      <c r="A3136" s="4" t="s">
        <v>4628</v>
      </c>
      <c r="B3136" s="3" t="s">
        <v>13</v>
      </c>
      <c r="C3136" s="6">
        <v>167438</v>
      </c>
      <c r="D3136" s="3" t="s">
        <v>709</v>
      </c>
      <c r="E3136" s="6">
        <v>167443</v>
      </c>
      <c r="F3136" s="3" t="s">
        <v>3958</v>
      </c>
      <c r="G3136" s="8">
        <v>8000</v>
      </c>
      <c r="H3136" s="6">
        <v>142</v>
      </c>
      <c r="I3136" s="6">
        <v>166551</v>
      </c>
      <c r="J3136" s="13">
        <v>45230</v>
      </c>
      <c r="K3136" s="9">
        <v>8000</v>
      </c>
      <c r="L3136" s="4" t="s">
        <v>4628</v>
      </c>
      <c r="M3136" s="4" t="s">
        <v>4632</v>
      </c>
      <c r="N3136" s="4">
        <f>VLOOKUP(I3136,BaseModelo!$A$2:$E$5075,5)</f>
        <v>7</v>
      </c>
      <c r="P3136" s="15">
        <v>142.00000000000003</v>
      </c>
      <c r="Q3136" s="4">
        <f>VLOOKUP(I3136,BaseModelo!$A$2:$E$5075,3)</f>
        <v>127</v>
      </c>
      <c r="R3136" s="4">
        <f t="shared" si="960"/>
        <v>32283000</v>
      </c>
      <c r="S3136" s="16">
        <f t="shared" si="961"/>
        <v>2.4780844407273179E-4</v>
      </c>
      <c r="T3136" s="4">
        <f t="shared" si="972"/>
        <v>3.5188799058327912E-2</v>
      </c>
      <c r="U3136" s="4">
        <f t="shared" si="973"/>
        <v>3.5188799058327919E-2</v>
      </c>
      <c r="V3136" s="6">
        <f t="shared" si="962"/>
        <v>0</v>
      </c>
      <c r="W3136" s="16" t="str">
        <f t="shared" si="963"/>
        <v/>
      </c>
      <c r="X3136" s="4" t="str">
        <f t="shared" si="974"/>
        <v/>
      </c>
      <c r="Y3136" s="4" t="str">
        <f t="shared" si="964"/>
        <v/>
      </c>
      <c r="Z3136" s="4">
        <f t="shared" si="965"/>
        <v>4022000</v>
      </c>
      <c r="AA3136" s="16">
        <f t="shared" si="966"/>
        <v>1.9890601690701142E-3</v>
      </c>
      <c r="AB3136" s="15">
        <f t="shared" si="975"/>
        <v>0.28244654400795621</v>
      </c>
      <c r="AC3136" s="15">
        <f t="shared" si="976"/>
        <v>0.28244654400795627</v>
      </c>
      <c r="AD3136" s="4">
        <v>167438</v>
      </c>
      <c r="AE3136" s="26">
        <v>2013.74</v>
      </c>
      <c r="AF3136" s="26">
        <v>2013.74</v>
      </c>
      <c r="AG3136" s="4">
        <f t="shared" si="977"/>
        <v>2184000</v>
      </c>
      <c r="AH3136" s="16">
        <f t="shared" si="967"/>
        <v>3.663003663003663E-3</v>
      </c>
      <c r="AI3136" s="15">
        <f t="shared" si="968"/>
        <v>0.52014652014652019</v>
      </c>
      <c r="AJ3136" s="15">
        <f t="shared" si="969"/>
        <v>0.5201465201465203</v>
      </c>
      <c r="AK3136" s="4">
        <f t="shared" si="970"/>
        <v>16319000</v>
      </c>
      <c r="AL3136" s="27">
        <f t="shared" si="971"/>
        <v>4.9022611679637234E-4</v>
      </c>
      <c r="AM3136" s="15">
        <f t="shared" si="978"/>
        <v>6.9612108585084875E-2</v>
      </c>
      <c r="AN3136" s="15">
        <f t="shared" si="979"/>
        <v>1.725046831709194E-5</v>
      </c>
    </row>
    <row r="3137" spans="1:40" x14ac:dyDescent="0.2">
      <c r="A3137" s="4" t="s">
        <v>4627</v>
      </c>
      <c r="B3137" s="3" t="s">
        <v>5</v>
      </c>
      <c r="C3137" s="6">
        <v>167486</v>
      </c>
      <c r="D3137" s="3" t="s">
        <v>534</v>
      </c>
      <c r="E3137" s="6">
        <v>167523</v>
      </c>
      <c r="F3137" s="3" t="s">
        <v>3959</v>
      </c>
      <c r="G3137" s="8">
        <v>10000</v>
      </c>
      <c r="H3137" s="6">
        <v>142</v>
      </c>
      <c r="I3137" s="6">
        <v>167289</v>
      </c>
      <c r="J3137" s="13">
        <v>45230</v>
      </c>
      <c r="K3137" s="9">
        <v>10000</v>
      </c>
      <c r="L3137" s="4" t="s">
        <v>4627</v>
      </c>
      <c r="M3137" s="4" t="s">
        <v>4632</v>
      </c>
      <c r="N3137" s="4">
        <f>VLOOKUP(I3137,BaseModelo!$A$2:$E$5075,5)</f>
        <v>6</v>
      </c>
      <c r="P3137" s="15">
        <v>142.00000000000003</v>
      </c>
      <c r="Q3137" s="4">
        <f>VLOOKUP(I3137,BaseModelo!$A$2:$E$5075,3)</f>
        <v>115</v>
      </c>
      <c r="R3137" s="4">
        <f t="shared" si="960"/>
        <v>32283000</v>
      </c>
      <c r="S3137" s="16">
        <f t="shared" si="961"/>
        <v>3.0976055509091471E-4</v>
      </c>
      <c r="T3137" s="4">
        <f t="shared" si="972"/>
        <v>4.3985998822909891E-2</v>
      </c>
      <c r="U3137" s="4">
        <f t="shared" si="973"/>
        <v>4.3985998822909898E-2</v>
      </c>
      <c r="V3137" s="6">
        <f t="shared" si="962"/>
        <v>0</v>
      </c>
      <c r="W3137" s="16" t="str">
        <f t="shared" si="963"/>
        <v/>
      </c>
      <c r="X3137" s="4" t="str">
        <f t="shared" si="974"/>
        <v/>
      </c>
      <c r="Y3137" s="4" t="str">
        <f t="shared" si="964"/>
        <v/>
      </c>
      <c r="Z3137" s="4">
        <f t="shared" si="965"/>
        <v>4853000</v>
      </c>
      <c r="AA3137" s="16">
        <f t="shared" si="966"/>
        <v>2.0605810838656502E-3</v>
      </c>
      <c r="AB3137" s="15">
        <f t="shared" si="975"/>
        <v>0.29260251390892233</v>
      </c>
      <c r="AC3137" s="15">
        <f t="shared" si="976"/>
        <v>0.29260251390892239</v>
      </c>
      <c r="AD3137" s="4">
        <v>167486</v>
      </c>
      <c r="AE3137" s="26">
        <v>2510.34</v>
      </c>
      <c r="AF3137" s="26">
        <v>2510.34</v>
      </c>
      <c r="AG3137" s="4">
        <f t="shared" si="977"/>
        <v>1993000</v>
      </c>
      <c r="AH3137" s="16">
        <f t="shared" si="967"/>
        <v>5.0175614651279477E-3</v>
      </c>
      <c r="AI3137" s="15">
        <f t="shared" si="968"/>
        <v>0.71249372804816857</v>
      </c>
      <c r="AJ3137" s="15">
        <f t="shared" si="969"/>
        <v>0.71249372804816868</v>
      </c>
      <c r="AK3137" s="4">
        <f t="shared" si="970"/>
        <v>15073000</v>
      </c>
      <c r="AL3137" s="27">
        <f t="shared" si="971"/>
        <v>6.6343793538114506E-4</v>
      </c>
      <c r="AM3137" s="15">
        <f t="shared" si="978"/>
        <v>9.4208186824122603E-2</v>
      </c>
      <c r="AN3137" s="15">
        <f t="shared" si="979"/>
        <v>2.918198024474882E-5</v>
      </c>
    </row>
    <row r="3138" spans="1:40" x14ac:dyDescent="0.2">
      <c r="A3138" s="4" t="s">
        <v>4627</v>
      </c>
      <c r="B3138" s="2" t="s">
        <v>17</v>
      </c>
      <c r="C3138" s="5">
        <v>167505</v>
      </c>
      <c r="D3138" s="2" t="s">
        <v>708</v>
      </c>
      <c r="E3138" s="5">
        <v>167506</v>
      </c>
      <c r="F3138" s="2" t="s">
        <v>3943</v>
      </c>
      <c r="G3138" s="7">
        <v>10000</v>
      </c>
      <c r="H3138" s="5">
        <v>142</v>
      </c>
      <c r="I3138" s="6">
        <v>166975</v>
      </c>
      <c r="J3138" s="13">
        <v>45230</v>
      </c>
      <c r="K3138" s="9">
        <v>10000</v>
      </c>
      <c r="L3138" s="4" t="s">
        <v>4627</v>
      </c>
      <c r="M3138" s="4" t="s">
        <v>4632</v>
      </c>
      <c r="N3138" s="4">
        <f>VLOOKUP(I3138,BaseModelo!$A$2:$E$5075,5)</f>
        <v>7</v>
      </c>
      <c r="P3138" s="15">
        <v>142.00000000000003</v>
      </c>
      <c r="Q3138" s="4">
        <f>VLOOKUP(I3138,BaseModelo!$A$2:$E$5075,3)</f>
        <v>127</v>
      </c>
      <c r="R3138" s="4">
        <f t="shared" ref="R3138:R3201" si="980">SUMIFS($G:$G,$M:$M,M3138)</f>
        <v>32283000</v>
      </c>
      <c r="S3138" s="16">
        <f t="shared" ref="S3138:S3201" si="981">G3138/R3138</f>
        <v>3.0976055509091471E-4</v>
      </c>
      <c r="T3138" s="4">
        <f t="shared" si="972"/>
        <v>4.3985998822909891E-2</v>
      </c>
      <c r="U3138" s="4">
        <f t="shared" si="973"/>
        <v>4.3985998822909898E-2</v>
      </c>
      <c r="V3138" s="6">
        <f t="shared" ref="V3138:V3201" si="982">SUMIFS($G:$G,$O:$O,O3138)</f>
        <v>0</v>
      </c>
      <c r="W3138" s="16" t="str">
        <f t="shared" ref="W3138:W3201" si="983">IFERROR(G3138/V3138,"")</f>
        <v/>
      </c>
      <c r="X3138" s="4" t="str">
        <f t="shared" si="974"/>
        <v/>
      </c>
      <c r="Y3138" s="4" t="str">
        <f t="shared" ref="Y3138:Y3201" si="984">IFERROR(W3138*P3138,"")</f>
        <v/>
      </c>
      <c r="Z3138" s="4">
        <f t="shared" ref="Z3138:Z3201" si="985">SUMIFS($G:$G,$N:$N,N3138)</f>
        <v>4022000</v>
      </c>
      <c r="AA3138" s="16">
        <f t="shared" ref="AA3138:AA3201" si="986">IFERROR(G3138/Z3138,"")</f>
        <v>2.4863252113376429E-3</v>
      </c>
      <c r="AB3138" s="15">
        <f t="shared" si="975"/>
        <v>0.35305818000994527</v>
      </c>
      <c r="AC3138" s="15">
        <f t="shared" si="976"/>
        <v>0.35305818000994538</v>
      </c>
      <c r="AD3138" s="4">
        <v>167505</v>
      </c>
      <c r="AE3138" s="26">
        <v>2510.34</v>
      </c>
      <c r="AF3138" s="26">
        <v>2510.34</v>
      </c>
      <c r="AG3138" s="4">
        <f t="shared" si="977"/>
        <v>1778000</v>
      </c>
      <c r="AH3138" s="16">
        <f t="shared" ref="AH3138:AH3201" si="987">IFERROR($G3138/AG3138,"")</f>
        <v>5.6242969628796397E-3</v>
      </c>
      <c r="AI3138" s="15">
        <f t="shared" ref="AI3138:AI3201" si="988">IFERROR(AH3138*H3138,"")</f>
        <v>0.79865016872890882</v>
      </c>
      <c r="AJ3138" s="15">
        <f t="shared" ref="AJ3138:AJ3201" si="989">IFERROR(AH3138*P3138,"")</f>
        <v>0.79865016872890904</v>
      </c>
      <c r="AK3138" s="4">
        <f t="shared" ref="AK3138:AK3201" si="990">SUMIFS($G:$G,$A:$A,$A3138,$M:$M,$M3138)</f>
        <v>15073000</v>
      </c>
      <c r="AL3138" s="27">
        <f t="shared" ref="AL3138:AL3201" si="991">IFERROR($G3138/AK3138,"")</f>
        <v>6.6343793538114506E-4</v>
      </c>
      <c r="AM3138" s="15">
        <f t="shared" si="978"/>
        <v>9.4208186824122603E-2</v>
      </c>
      <c r="AN3138" s="15">
        <f t="shared" si="979"/>
        <v>2.918198024474882E-5</v>
      </c>
    </row>
    <row r="3139" spans="1:40" x14ac:dyDescent="0.2">
      <c r="A3139" s="4" t="s">
        <v>4627</v>
      </c>
      <c r="B3139" s="3" t="s">
        <v>17</v>
      </c>
      <c r="C3139" s="6">
        <v>167505</v>
      </c>
      <c r="D3139" s="3" t="s">
        <v>708</v>
      </c>
      <c r="E3139" s="6">
        <v>167507</v>
      </c>
      <c r="F3139" s="3" t="s">
        <v>3950</v>
      </c>
      <c r="G3139" s="8">
        <v>10000</v>
      </c>
      <c r="H3139" s="6">
        <v>142</v>
      </c>
      <c r="I3139" s="6">
        <v>166971</v>
      </c>
      <c r="J3139" s="13">
        <v>45230</v>
      </c>
      <c r="K3139" s="9">
        <v>10000</v>
      </c>
      <c r="L3139" s="4" t="s">
        <v>4627</v>
      </c>
      <c r="M3139" s="4" t="s">
        <v>4632</v>
      </c>
      <c r="N3139" s="4">
        <f>VLOOKUP(I3139,BaseModelo!$A$2:$E$5075,5)</f>
        <v>9</v>
      </c>
      <c r="P3139" s="15">
        <v>142.00000000000003</v>
      </c>
      <c r="Q3139" s="4">
        <f>VLOOKUP(I3139,BaseModelo!$A$2:$E$5075,3)</f>
        <v>147</v>
      </c>
      <c r="R3139" s="4">
        <f t="shared" si="980"/>
        <v>32283000</v>
      </c>
      <c r="S3139" s="16">
        <f t="shared" si="981"/>
        <v>3.0976055509091471E-4</v>
      </c>
      <c r="T3139" s="4">
        <f t="shared" ref="T3139:T3202" si="992">S3139*H3139</f>
        <v>4.3985998822909891E-2</v>
      </c>
      <c r="U3139" s="4">
        <f t="shared" ref="U3139:U3202" si="993">S3139*P3139</f>
        <v>4.3985998822909898E-2</v>
      </c>
      <c r="V3139" s="6">
        <f t="shared" si="982"/>
        <v>0</v>
      </c>
      <c r="W3139" s="16" t="str">
        <f t="shared" si="983"/>
        <v/>
      </c>
      <c r="X3139" s="4" t="str">
        <f t="shared" ref="X3139:X3202" si="994">IFERROR(W3139*H3139,"")</f>
        <v/>
      </c>
      <c r="Y3139" s="4" t="str">
        <f t="shared" si="984"/>
        <v/>
      </c>
      <c r="Z3139" s="4">
        <f t="shared" si="985"/>
        <v>5305000</v>
      </c>
      <c r="AA3139" s="16">
        <f t="shared" si="986"/>
        <v>1.885014137606032E-3</v>
      </c>
      <c r="AB3139" s="15">
        <f t="shared" ref="AB3139:AB3202" si="995">IFERROR(AA3139*H3139,"")</f>
        <v>0.26767200754005654</v>
      </c>
      <c r="AC3139" s="15">
        <f t="shared" ref="AC3139:AC3202" si="996">IFERROR(AA3139*P3139,"")</f>
        <v>0.2676720075400566</v>
      </c>
      <c r="AD3139" s="4">
        <v>167505</v>
      </c>
      <c r="AE3139" s="26">
        <v>2510.34</v>
      </c>
      <c r="AF3139" s="26">
        <v>2510.34</v>
      </c>
      <c r="AG3139" s="4">
        <f t="shared" ref="AG3139:AG3202" si="997">SUMIFS($G:$G,$N:$N,$N3139,$A:$A,$A3139)</f>
        <v>2114000</v>
      </c>
      <c r="AH3139" s="16">
        <f t="shared" si="987"/>
        <v>4.7303689687795648E-3</v>
      </c>
      <c r="AI3139" s="15">
        <f t="shared" si="988"/>
        <v>0.67171239356669821</v>
      </c>
      <c r="AJ3139" s="15">
        <f t="shared" si="989"/>
        <v>0.67171239356669832</v>
      </c>
      <c r="AK3139" s="4">
        <f t="shared" si="990"/>
        <v>15073000</v>
      </c>
      <c r="AL3139" s="27">
        <f t="shared" si="991"/>
        <v>6.6343793538114506E-4</v>
      </c>
      <c r="AM3139" s="15">
        <f t="shared" ref="AM3139:AM3202" si="998">IFERROR(AL3139*H3139,"")</f>
        <v>9.4208186824122603E-2</v>
      </c>
      <c r="AN3139" s="15">
        <f t="shared" ref="AN3139:AN3202" si="999">IFERROR(AL3139*U3139,"")</f>
        <v>2.918198024474882E-5</v>
      </c>
    </row>
    <row r="3140" spans="1:40" x14ac:dyDescent="0.2">
      <c r="A3140" s="4" t="s">
        <v>4627</v>
      </c>
      <c r="B3140" s="3" t="s">
        <v>17</v>
      </c>
      <c r="C3140" s="6">
        <v>167505</v>
      </c>
      <c r="D3140" s="3" t="s">
        <v>708</v>
      </c>
      <c r="E3140" s="6">
        <v>167508</v>
      </c>
      <c r="F3140" s="3" t="s">
        <v>3951</v>
      </c>
      <c r="G3140" s="8">
        <v>10000</v>
      </c>
      <c r="H3140" s="6">
        <v>142</v>
      </c>
      <c r="I3140" s="6">
        <v>166968</v>
      </c>
      <c r="J3140" s="13">
        <v>45230</v>
      </c>
      <c r="K3140" s="9">
        <v>10000</v>
      </c>
      <c r="L3140" s="4" t="s">
        <v>4627</v>
      </c>
      <c r="M3140" s="4" t="s">
        <v>4632</v>
      </c>
      <c r="N3140" s="4">
        <f>VLOOKUP(I3140,BaseModelo!$A$2:$E$5075,5)</f>
        <v>8</v>
      </c>
      <c r="P3140" s="15">
        <v>142.00000000000003</v>
      </c>
      <c r="Q3140" s="4">
        <f>VLOOKUP(I3140,BaseModelo!$A$2:$E$5075,3)</f>
        <v>132</v>
      </c>
      <c r="R3140" s="4">
        <f t="shared" si="980"/>
        <v>32283000</v>
      </c>
      <c r="S3140" s="16">
        <f t="shared" si="981"/>
        <v>3.0976055509091471E-4</v>
      </c>
      <c r="T3140" s="4">
        <f t="shared" si="992"/>
        <v>4.3985998822909891E-2</v>
      </c>
      <c r="U3140" s="4">
        <f t="shared" si="993"/>
        <v>4.3985998822909898E-2</v>
      </c>
      <c r="V3140" s="6">
        <f t="shared" si="982"/>
        <v>0</v>
      </c>
      <c r="W3140" s="16" t="str">
        <f t="shared" si="983"/>
        <v/>
      </c>
      <c r="X3140" s="4" t="str">
        <f t="shared" si="994"/>
        <v/>
      </c>
      <c r="Y3140" s="4" t="str">
        <f t="shared" si="984"/>
        <v/>
      </c>
      <c r="Z3140" s="4">
        <f t="shared" si="985"/>
        <v>5836000</v>
      </c>
      <c r="AA3140" s="16">
        <f t="shared" si="986"/>
        <v>1.7135023989033585E-3</v>
      </c>
      <c r="AB3140" s="15">
        <f t="shared" si="995"/>
        <v>0.2433173406442769</v>
      </c>
      <c r="AC3140" s="15">
        <f t="shared" si="996"/>
        <v>0.24331734064427696</v>
      </c>
      <c r="AD3140" s="4">
        <v>167505</v>
      </c>
      <c r="AE3140" s="26">
        <v>2510.34</v>
      </c>
      <c r="AF3140" s="26">
        <v>2510.34</v>
      </c>
      <c r="AG3140" s="4">
        <f t="shared" si="997"/>
        <v>2254000</v>
      </c>
      <c r="AH3140" s="16">
        <f t="shared" si="987"/>
        <v>4.4365572315882874E-3</v>
      </c>
      <c r="AI3140" s="15">
        <f t="shared" si="988"/>
        <v>0.62999112688553682</v>
      </c>
      <c r="AJ3140" s="15">
        <f t="shared" si="989"/>
        <v>0.62999112688553693</v>
      </c>
      <c r="AK3140" s="4">
        <f t="shared" si="990"/>
        <v>15073000</v>
      </c>
      <c r="AL3140" s="27">
        <f t="shared" si="991"/>
        <v>6.6343793538114506E-4</v>
      </c>
      <c r="AM3140" s="15">
        <f t="shared" si="998"/>
        <v>9.4208186824122603E-2</v>
      </c>
      <c r="AN3140" s="15">
        <f t="shared" si="999"/>
        <v>2.918198024474882E-5</v>
      </c>
    </row>
    <row r="3141" spans="1:40" x14ac:dyDescent="0.2">
      <c r="A3141" s="4" t="s">
        <v>4627</v>
      </c>
      <c r="B3141" s="3" t="s">
        <v>17</v>
      </c>
      <c r="C3141" s="6">
        <v>167505</v>
      </c>
      <c r="D3141" s="3" t="s">
        <v>708</v>
      </c>
      <c r="E3141" s="6">
        <v>167509</v>
      </c>
      <c r="F3141" s="3" t="s">
        <v>3952</v>
      </c>
      <c r="G3141" s="8">
        <v>9000</v>
      </c>
      <c r="H3141" s="6">
        <v>142</v>
      </c>
      <c r="I3141" s="6">
        <v>167184</v>
      </c>
      <c r="J3141" s="13">
        <v>45230</v>
      </c>
      <c r="K3141" s="9">
        <v>9000</v>
      </c>
      <c r="L3141" s="4" t="s">
        <v>4627</v>
      </c>
      <c r="M3141" s="4" t="s">
        <v>4632</v>
      </c>
      <c r="N3141" s="4">
        <f>VLOOKUP(I3141,BaseModelo!$A$2:$E$5075,5)</f>
        <v>8</v>
      </c>
      <c r="P3141" s="15">
        <v>142.00000000000003</v>
      </c>
      <c r="Q3141" s="4">
        <f>VLOOKUP(I3141,BaseModelo!$A$2:$E$5075,3)</f>
        <v>132</v>
      </c>
      <c r="R3141" s="4">
        <f t="shared" si="980"/>
        <v>32283000</v>
      </c>
      <c r="S3141" s="16">
        <f t="shared" si="981"/>
        <v>2.7878449958182325E-4</v>
      </c>
      <c r="T3141" s="4">
        <f t="shared" si="992"/>
        <v>3.9587398940618898E-2</v>
      </c>
      <c r="U3141" s="4">
        <f t="shared" si="993"/>
        <v>3.9587398940618912E-2</v>
      </c>
      <c r="V3141" s="6">
        <f t="shared" si="982"/>
        <v>0</v>
      </c>
      <c r="W3141" s="16" t="str">
        <f t="shared" si="983"/>
        <v/>
      </c>
      <c r="X3141" s="4" t="str">
        <f t="shared" si="994"/>
        <v/>
      </c>
      <c r="Y3141" s="4" t="str">
        <f t="shared" si="984"/>
        <v/>
      </c>
      <c r="Z3141" s="4">
        <f t="shared" si="985"/>
        <v>5836000</v>
      </c>
      <c r="AA3141" s="16">
        <f t="shared" si="986"/>
        <v>1.5421521590130226E-3</v>
      </c>
      <c r="AB3141" s="15">
        <f t="shared" si="995"/>
        <v>0.2189856065798492</v>
      </c>
      <c r="AC3141" s="15">
        <f t="shared" si="996"/>
        <v>0.21898560657984925</v>
      </c>
      <c r="AD3141" s="4">
        <v>167505</v>
      </c>
      <c r="AE3141" s="26">
        <v>2255.2800000000002</v>
      </c>
      <c r="AF3141" s="26">
        <v>2255.2800000000002</v>
      </c>
      <c r="AG3141" s="4">
        <f t="shared" si="997"/>
        <v>2254000</v>
      </c>
      <c r="AH3141" s="16">
        <f t="shared" si="987"/>
        <v>3.9929015084294583E-3</v>
      </c>
      <c r="AI3141" s="15">
        <f t="shared" si="988"/>
        <v>0.56699201419698309</v>
      </c>
      <c r="AJ3141" s="15">
        <f t="shared" si="989"/>
        <v>0.5669920141969832</v>
      </c>
      <c r="AK3141" s="4">
        <f t="shared" si="990"/>
        <v>15073000</v>
      </c>
      <c r="AL3141" s="27">
        <f t="shared" si="991"/>
        <v>5.9709414184303054E-4</v>
      </c>
      <c r="AM3141" s="15">
        <f t="shared" si="998"/>
        <v>8.478736814171034E-2</v>
      </c>
      <c r="AN3141" s="15">
        <f t="shared" si="999"/>
        <v>2.3637403998246546E-5</v>
      </c>
    </row>
    <row r="3142" spans="1:40" x14ac:dyDescent="0.2">
      <c r="A3142" s="4" t="s">
        <v>4627</v>
      </c>
      <c r="B3142" s="3" t="s">
        <v>17</v>
      </c>
      <c r="C3142" s="6">
        <v>167505</v>
      </c>
      <c r="D3142" s="3" t="s">
        <v>708</v>
      </c>
      <c r="E3142" s="6">
        <v>167510</v>
      </c>
      <c r="F3142" s="3" t="s">
        <v>3953</v>
      </c>
      <c r="G3142" s="8">
        <v>10000</v>
      </c>
      <c r="H3142" s="6">
        <v>142</v>
      </c>
      <c r="I3142" s="6">
        <v>166973</v>
      </c>
      <c r="J3142" s="13">
        <v>45230</v>
      </c>
      <c r="K3142" s="9">
        <v>10000</v>
      </c>
      <c r="L3142" s="4" t="s">
        <v>4627</v>
      </c>
      <c r="M3142" s="4" t="s">
        <v>4632</v>
      </c>
      <c r="N3142" s="4">
        <f>VLOOKUP(I3142,BaseModelo!$A$2:$E$5075,5)</f>
        <v>9</v>
      </c>
      <c r="P3142" s="15">
        <v>142.00000000000003</v>
      </c>
      <c r="Q3142" s="4">
        <f>VLOOKUP(I3142,BaseModelo!$A$2:$E$5075,3)</f>
        <v>147</v>
      </c>
      <c r="R3142" s="4">
        <f t="shared" si="980"/>
        <v>32283000</v>
      </c>
      <c r="S3142" s="16">
        <f t="shared" si="981"/>
        <v>3.0976055509091471E-4</v>
      </c>
      <c r="T3142" s="4">
        <f t="shared" si="992"/>
        <v>4.3985998822909891E-2</v>
      </c>
      <c r="U3142" s="4">
        <f t="shared" si="993"/>
        <v>4.3985998822909898E-2</v>
      </c>
      <c r="V3142" s="6">
        <f t="shared" si="982"/>
        <v>0</v>
      </c>
      <c r="W3142" s="16" t="str">
        <f t="shared" si="983"/>
        <v/>
      </c>
      <c r="X3142" s="4" t="str">
        <f t="shared" si="994"/>
        <v/>
      </c>
      <c r="Y3142" s="4" t="str">
        <f t="shared" si="984"/>
        <v/>
      </c>
      <c r="Z3142" s="4">
        <f t="shared" si="985"/>
        <v>5305000</v>
      </c>
      <c r="AA3142" s="16">
        <f t="shared" si="986"/>
        <v>1.885014137606032E-3</v>
      </c>
      <c r="AB3142" s="15">
        <f t="shared" si="995"/>
        <v>0.26767200754005654</v>
      </c>
      <c r="AC3142" s="15">
        <f t="shared" si="996"/>
        <v>0.2676720075400566</v>
      </c>
      <c r="AD3142" s="4">
        <v>167505</v>
      </c>
      <c r="AE3142" s="26">
        <v>2510.34</v>
      </c>
      <c r="AF3142" s="26">
        <v>2510.34</v>
      </c>
      <c r="AG3142" s="4">
        <f t="shared" si="997"/>
        <v>2114000</v>
      </c>
      <c r="AH3142" s="16">
        <f t="shared" si="987"/>
        <v>4.7303689687795648E-3</v>
      </c>
      <c r="AI3142" s="15">
        <f t="shared" si="988"/>
        <v>0.67171239356669821</v>
      </c>
      <c r="AJ3142" s="15">
        <f t="shared" si="989"/>
        <v>0.67171239356669832</v>
      </c>
      <c r="AK3142" s="4">
        <f t="shared" si="990"/>
        <v>15073000</v>
      </c>
      <c r="AL3142" s="27">
        <f t="shared" si="991"/>
        <v>6.6343793538114506E-4</v>
      </c>
      <c r="AM3142" s="15">
        <f t="shared" si="998"/>
        <v>9.4208186824122603E-2</v>
      </c>
      <c r="AN3142" s="15">
        <f t="shared" si="999"/>
        <v>2.918198024474882E-5</v>
      </c>
    </row>
    <row r="3143" spans="1:40" x14ac:dyDescent="0.2">
      <c r="A3143" s="4" t="s">
        <v>4628</v>
      </c>
      <c r="B3143" s="2" t="s">
        <v>16</v>
      </c>
      <c r="C3143" s="5">
        <v>167671</v>
      </c>
      <c r="D3143" s="2" t="s">
        <v>710</v>
      </c>
      <c r="E3143" s="5">
        <v>167672</v>
      </c>
      <c r="F3143" s="2" t="s">
        <v>3960</v>
      </c>
      <c r="G3143" s="7">
        <v>17000</v>
      </c>
      <c r="H3143" s="5">
        <v>95</v>
      </c>
      <c r="I3143" s="6">
        <v>166792</v>
      </c>
      <c r="J3143" s="13">
        <v>45230</v>
      </c>
      <c r="K3143" s="9">
        <v>17000</v>
      </c>
      <c r="L3143" s="4" t="s">
        <v>4628</v>
      </c>
      <c r="M3143" s="4" t="s">
        <v>4632</v>
      </c>
      <c r="N3143" s="4">
        <f>VLOOKUP(I3143,BaseModelo!$A$2:$E$5075,5)</f>
        <v>8</v>
      </c>
      <c r="P3143" s="15">
        <v>122</v>
      </c>
      <c r="Q3143" s="4">
        <f>VLOOKUP(I3143,BaseModelo!$A$2:$E$5075,3)</f>
        <v>132</v>
      </c>
      <c r="R3143" s="4">
        <f t="shared" si="980"/>
        <v>32283000</v>
      </c>
      <c r="S3143" s="16">
        <f t="shared" si="981"/>
        <v>5.2659294365455498E-4</v>
      </c>
      <c r="T3143" s="4">
        <f t="shared" si="992"/>
        <v>5.0026329647182725E-2</v>
      </c>
      <c r="U3143" s="4">
        <f t="shared" si="993"/>
        <v>6.4244339125855712E-2</v>
      </c>
      <c r="V3143" s="6">
        <f t="shared" si="982"/>
        <v>0</v>
      </c>
      <c r="W3143" s="16" t="str">
        <f t="shared" si="983"/>
        <v/>
      </c>
      <c r="X3143" s="4" t="str">
        <f t="shared" si="994"/>
        <v/>
      </c>
      <c r="Y3143" s="4" t="str">
        <f t="shared" si="984"/>
        <v/>
      </c>
      <c r="Z3143" s="4">
        <f t="shared" si="985"/>
        <v>5836000</v>
      </c>
      <c r="AA3143" s="16">
        <f t="shared" si="986"/>
        <v>2.9129540781357094E-3</v>
      </c>
      <c r="AB3143" s="15">
        <f t="shared" si="995"/>
        <v>0.27673063742289239</v>
      </c>
      <c r="AC3143" s="15">
        <f t="shared" si="996"/>
        <v>0.35538039753255657</v>
      </c>
      <c r="AD3143" s="4">
        <v>167671</v>
      </c>
      <c r="AE3143" s="26">
        <v>2779.27</v>
      </c>
      <c r="AF3143" s="26">
        <v>2779.27</v>
      </c>
      <c r="AG3143" s="4">
        <f t="shared" si="997"/>
        <v>3421000</v>
      </c>
      <c r="AH3143" s="16">
        <f t="shared" si="987"/>
        <v>4.9693072201110787E-3</v>
      </c>
      <c r="AI3143" s="15">
        <f t="shared" si="988"/>
        <v>0.47208418591055246</v>
      </c>
      <c r="AJ3143" s="15">
        <f t="shared" si="989"/>
        <v>0.60625548085355163</v>
      </c>
      <c r="AK3143" s="4">
        <f t="shared" si="990"/>
        <v>16319000</v>
      </c>
      <c r="AL3143" s="27">
        <f t="shared" si="991"/>
        <v>1.0417304981922913E-3</v>
      </c>
      <c r="AM3143" s="15">
        <f t="shared" si="998"/>
        <v>9.8964397328267673E-2</v>
      </c>
      <c r="AN3143" s="15">
        <f t="shared" si="999"/>
        <v>6.6925287403612181E-5</v>
      </c>
    </row>
    <row r="3144" spans="1:40" x14ac:dyDescent="0.2">
      <c r="A3144" s="4" t="s">
        <v>4628</v>
      </c>
      <c r="B3144" s="3" t="s">
        <v>16</v>
      </c>
      <c r="C3144" s="6">
        <v>167671</v>
      </c>
      <c r="D3144" s="3" t="s">
        <v>710</v>
      </c>
      <c r="E3144" s="6">
        <v>167673</v>
      </c>
      <c r="F3144" s="3" t="s">
        <v>3962</v>
      </c>
      <c r="G3144" s="8">
        <v>6000</v>
      </c>
      <c r="H3144" s="6">
        <v>95</v>
      </c>
      <c r="I3144" s="6">
        <v>166830</v>
      </c>
      <c r="J3144" s="13">
        <v>45230</v>
      </c>
      <c r="K3144" s="9">
        <v>6000</v>
      </c>
      <c r="L3144" s="4" t="s">
        <v>4628</v>
      </c>
      <c r="M3144" s="4" t="s">
        <v>4632</v>
      </c>
      <c r="N3144" s="4">
        <f>VLOOKUP(I3144,BaseModelo!$A$2:$E$5075,5)</f>
        <v>8</v>
      </c>
      <c r="P3144" s="15">
        <v>142.00000000000003</v>
      </c>
      <c r="Q3144" s="4">
        <f>VLOOKUP(I3144,BaseModelo!$A$2:$E$5075,3)</f>
        <v>132</v>
      </c>
      <c r="R3144" s="4">
        <f t="shared" si="980"/>
        <v>32283000</v>
      </c>
      <c r="S3144" s="16">
        <f t="shared" si="981"/>
        <v>1.8585633305454884E-4</v>
      </c>
      <c r="T3144" s="4">
        <f t="shared" si="992"/>
        <v>1.7656351640182141E-2</v>
      </c>
      <c r="U3144" s="4">
        <f t="shared" si="993"/>
        <v>2.6391599293745942E-2</v>
      </c>
      <c r="V3144" s="6">
        <f t="shared" si="982"/>
        <v>0</v>
      </c>
      <c r="W3144" s="16" t="str">
        <f t="shared" si="983"/>
        <v/>
      </c>
      <c r="X3144" s="4" t="str">
        <f t="shared" si="994"/>
        <v/>
      </c>
      <c r="Y3144" s="4" t="str">
        <f t="shared" si="984"/>
        <v/>
      </c>
      <c r="Z3144" s="4">
        <f t="shared" si="985"/>
        <v>5836000</v>
      </c>
      <c r="AA3144" s="16">
        <f t="shared" si="986"/>
        <v>1.028101439342015E-3</v>
      </c>
      <c r="AB3144" s="15">
        <f t="shared" si="995"/>
        <v>9.7669636737491433E-2</v>
      </c>
      <c r="AC3144" s="15">
        <f t="shared" si="996"/>
        <v>0.14599040438656616</v>
      </c>
      <c r="AD3144" s="4">
        <v>167671</v>
      </c>
      <c r="AE3144" s="26">
        <v>993.11</v>
      </c>
      <c r="AF3144" s="26">
        <v>993.11</v>
      </c>
      <c r="AG3144" s="4">
        <f t="shared" si="997"/>
        <v>3421000</v>
      </c>
      <c r="AH3144" s="16">
        <f t="shared" si="987"/>
        <v>1.7538731365097924E-3</v>
      </c>
      <c r="AI3144" s="15">
        <f t="shared" si="988"/>
        <v>0.16661794796843027</v>
      </c>
      <c r="AJ3144" s="15">
        <f t="shared" si="989"/>
        <v>0.24904998538439058</v>
      </c>
      <c r="AK3144" s="4">
        <f t="shared" si="990"/>
        <v>16319000</v>
      </c>
      <c r="AL3144" s="27">
        <f t="shared" si="991"/>
        <v>3.6766958759727926E-4</v>
      </c>
      <c r="AM3144" s="15">
        <f t="shared" si="998"/>
        <v>3.4928610821741528E-2</v>
      </c>
      <c r="AN3144" s="15">
        <f t="shared" si="999"/>
        <v>9.7033884283642175E-6</v>
      </c>
    </row>
    <row r="3145" spans="1:40" x14ac:dyDescent="0.2">
      <c r="A3145" s="4" t="s">
        <v>4628</v>
      </c>
      <c r="B3145" s="3" t="s">
        <v>16</v>
      </c>
      <c r="C3145" s="6">
        <v>167671</v>
      </c>
      <c r="D3145" s="3" t="s">
        <v>710</v>
      </c>
      <c r="E3145" s="6">
        <v>167674</v>
      </c>
      <c r="F3145" s="3" t="s">
        <v>3963</v>
      </c>
      <c r="G3145" s="8">
        <v>5000</v>
      </c>
      <c r="H3145" s="6">
        <v>110</v>
      </c>
      <c r="I3145" s="6">
        <v>167316</v>
      </c>
      <c r="J3145" s="13">
        <v>45230</v>
      </c>
      <c r="K3145" s="9">
        <v>5000</v>
      </c>
      <c r="L3145" s="4" t="s">
        <v>4628</v>
      </c>
      <c r="M3145" s="4" t="s">
        <v>4632</v>
      </c>
      <c r="N3145" s="4">
        <f>VLOOKUP(I3145,BaseModelo!$A$2:$E$5075,5)</f>
        <v>9</v>
      </c>
      <c r="P3145" s="15">
        <v>147</v>
      </c>
      <c r="Q3145" s="4">
        <f>VLOOKUP(I3145,BaseModelo!$A$2:$E$5075,3)</f>
        <v>147</v>
      </c>
      <c r="R3145" s="4">
        <f t="shared" si="980"/>
        <v>32283000</v>
      </c>
      <c r="S3145" s="16">
        <f t="shared" si="981"/>
        <v>1.5488027754545735E-4</v>
      </c>
      <c r="T3145" s="4">
        <f t="shared" si="992"/>
        <v>1.703683053000031E-2</v>
      </c>
      <c r="U3145" s="4">
        <f t="shared" si="993"/>
        <v>2.2767400799182231E-2</v>
      </c>
      <c r="V3145" s="6">
        <f t="shared" si="982"/>
        <v>0</v>
      </c>
      <c r="W3145" s="16" t="str">
        <f t="shared" si="983"/>
        <v/>
      </c>
      <c r="X3145" s="4" t="str">
        <f t="shared" si="994"/>
        <v/>
      </c>
      <c r="Y3145" s="4" t="str">
        <f t="shared" si="984"/>
        <v/>
      </c>
      <c r="Z3145" s="4">
        <f t="shared" si="985"/>
        <v>5305000</v>
      </c>
      <c r="AA3145" s="16">
        <f t="shared" si="986"/>
        <v>9.42507068803016E-4</v>
      </c>
      <c r="AB3145" s="15">
        <f t="shared" si="995"/>
        <v>0.10367577756833175</v>
      </c>
      <c r="AC3145" s="15">
        <f t="shared" si="996"/>
        <v>0.13854853911404336</v>
      </c>
      <c r="AD3145" s="4">
        <v>167671</v>
      </c>
      <c r="AE3145" s="26">
        <v>958.63</v>
      </c>
      <c r="AF3145" s="26">
        <v>958.63</v>
      </c>
      <c r="AG3145" s="4">
        <f t="shared" si="997"/>
        <v>3095000</v>
      </c>
      <c r="AH3145" s="16">
        <f t="shared" si="987"/>
        <v>1.6155088852988692E-3</v>
      </c>
      <c r="AI3145" s="15">
        <f t="shared" si="988"/>
        <v>0.17770597738287561</v>
      </c>
      <c r="AJ3145" s="15">
        <f t="shared" si="989"/>
        <v>0.23747980613893377</v>
      </c>
      <c r="AK3145" s="4">
        <f t="shared" si="990"/>
        <v>16319000</v>
      </c>
      <c r="AL3145" s="27">
        <f t="shared" si="991"/>
        <v>3.0639132299773271E-4</v>
      </c>
      <c r="AM3145" s="15">
        <f t="shared" si="998"/>
        <v>3.3703045529750598E-2</v>
      </c>
      <c r="AN3145" s="15">
        <f t="shared" si="999"/>
        <v>6.9757340520810808E-6</v>
      </c>
    </row>
    <row r="3146" spans="1:40" x14ac:dyDescent="0.2">
      <c r="A3146" s="4" t="s">
        <v>4628</v>
      </c>
      <c r="B3146" s="3" t="s">
        <v>16</v>
      </c>
      <c r="C3146" s="6">
        <v>167671</v>
      </c>
      <c r="D3146" s="3" t="s">
        <v>710</v>
      </c>
      <c r="E3146" s="6">
        <v>167675</v>
      </c>
      <c r="F3146" s="3" t="s">
        <v>3964</v>
      </c>
      <c r="G3146" s="8">
        <v>12000</v>
      </c>
      <c r="H3146" s="6">
        <v>95</v>
      </c>
      <c r="I3146" s="6">
        <v>167035</v>
      </c>
      <c r="J3146" s="13">
        <v>45230</v>
      </c>
      <c r="K3146" s="9">
        <v>12000</v>
      </c>
      <c r="L3146" s="4" t="s">
        <v>4628</v>
      </c>
      <c r="M3146" s="4" t="s">
        <v>4632</v>
      </c>
      <c r="N3146" s="4">
        <f>VLOOKUP(I3146,BaseModelo!$A$2:$E$5075,5)</f>
        <v>0</v>
      </c>
      <c r="P3146" s="15">
        <v>132</v>
      </c>
      <c r="Q3146" s="4">
        <f>VLOOKUP(I3146,BaseModelo!$A$2:$E$5075,3)</f>
        <v>0</v>
      </c>
      <c r="R3146" s="4">
        <f t="shared" si="980"/>
        <v>32283000</v>
      </c>
      <c r="S3146" s="16">
        <f t="shared" si="981"/>
        <v>3.7171266610909768E-4</v>
      </c>
      <c r="T3146" s="4">
        <f t="shared" si="992"/>
        <v>3.5312703280364281E-2</v>
      </c>
      <c r="U3146" s="4">
        <f t="shared" si="993"/>
        <v>4.9066071926400896E-2</v>
      </c>
      <c r="V3146" s="6">
        <f t="shared" si="982"/>
        <v>0</v>
      </c>
      <c r="W3146" s="16" t="str">
        <f t="shared" si="983"/>
        <v/>
      </c>
      <c r="X3146" s="4" t="str">
        <f t="shared" si="994"/>
        <v/>
      </c>
      <c r="Y3146" s="4" t="str">
        <f t="shared" si="984"/>
        <v/>
      </c>
      <c r="Z3146" s="4">
        <f t="shared" si="985"/>
        <v>19000</v>
      </c>
      <c r="AA3146" s="16">
        <f t="shared" si="986"/>
        <v>0.63157894736842102</v>
      </c>
      <c r="AB3146" s="15">
        <f t="shared" si="995"/>
        <v>60</v>
      </c>
      <c r="AC3146" s="15">
        <f t="shared" si="996"/>
        <v>83.368421052631575</v>
      </c>
      <c r="AD3146" s="4">
        <v>167671</v>
      </c>
      <c r="AE3146" s="26">
        <v>1972.46</v>
      </c>
      <c r="AF3146" s="26">
        <v>1972.46</v>
      </c>
      <c r="AG3146" s="4">
        <f t="shared" si="997"/>
        <v>19000</v>
      </c>
      <c r="AH3146" s="16">
        <f t="shared" si="987"/>
        <v>0.63157894736842102</v>
      </c>
      <c r="AI3146" s="15">
        <f t="shared" si="988"/>
        <v>60</v>
      </c>
      <c r="AJ3146" s="15">
        <f t="shared" si="989"/>
        <v>83.368421052631575</v>
      </c>
      <c r="AK3146" s="4">
        <f t="shared" si="990"/>
        <v>16319000</v>
      </c>
      <c r="AL3146" s="27">
        <f t="shared" si="991"/>
        <v>7.3533917519455851E-4</v>
      </c>
      <c r="AM3146" s="15">
        <f t="shared" si="998"/>
        <v>6.9857221643483056E-2</v>
      </c>
      <c r="AN3146" s="15">
        <f t="shared" si="999"/>
        <v>3.6080204860396516E-5</v>
      </c>
    </row>
    <row r="3147" spans="1:40" x14ac:dyDescent="0.2">
      <c r="A3147" s="4" t="s">
        <v>4628</v>
      </c>
      <c r="B3147" s="3" t="s">
        <v>16</v>
      </c>
      <c r="C3147" s="6">
        <v>167671</v>
      </c>
      <c r="D3147" s="3" t="s">
        <v>710</v>
      </c>
      <c r="E3147" s="6">
        <v>167676</v>
      </c>
      <c r="F3147" s="3" t="s">
        <v>3965</v>
      </c>
      <c r="G3147" s="8">
        <v>5000</v>
      </c>
      <c r="H3147" s="6">
        <v>105</v>
      </c>
      <c r="I3147" s="6">
        <v>166790</v>
      </c>
      <c r="J3147" s="13">
        <v>45230</v>
      </c>
      <c r="K3147" s="9">
        <v>5000</v>
      </c>
      <c r="L3147" s="4" t="s">
        <v>4628</v>
      </c>
      <c r="M3147" s="4" t="s">
        <v>4632</v>
      </c>
      <c r="N3147" s="4">
        <f>VLOOKUP(I3147,BaseModelo!$A$2:$E$5075,5)</f>
        <v>7</v>
      </c>
      <c r="P3147" s="15">
        <v>147</v>
      </c>
      <c r="Q3147" s="4">
        <f>VLOOKUP(I3147,BaseModelo!$A$2:$E$5075,3)</f>
        <v>127</v>
      </c>
      <c r="R3147" s="4">
        <f t="shared" si="980"/>
        <v>32283000</v>
      </c>
      <c r="S3147" s="16">
        <f t="shared" si="981"/>
        <v>1.5488027754545735E-4</v>
      </c>
      <c r="T3147" s="4">
        <f t="shared" si="992"/>
        <v>1.6262429142273022E-2</v>
      </c>
      <c r="U3147" s="4">
        <f t="shared" si="993"/>
        <v>2.2767400799182231E-2</v>
      </c>
      <c r="V3147" s="6">
        <f t="shared" si="982"/>
        <v>0</v>
      </c>
      <c r="W3147" s="16" t="str">
        <f t="shared" si="983"/>
        <v/>
      </c>
      <c r="X3147" s="4" t="str">
        <f t="shared" si="994"/>
        <v/>
      </c>
      <c r="Y3147" s="4" t="str">
        <f t="shared" si="984"/>
        <v/>
      </c>
      <c r="Z3147" s="4">
        <f t="shared" si="985"/>
        <v>4022000</v>
      </c>
      <c r="AA3147" s="16">
        <f t="shared" si="986"/>
        <v>1.2431626056688214E-3</v>
      </c>
      <c r="AB3147" s="15">
        <f t="shared" si="995"/>
        <v>0.13053207359522626</v>
      </c>
      <c r="AC3147" s="15">
        <f t="shared" si="996"/>
        <v>0.18274490303331675</v>
      </c>
      <c r="AD3147" s="4">
        <v>167671</v>
      </c>
      <c r="AE3147" s="26">
        <v>917.21</v>
      </c>
      <c r="AF3147" s="26">
        <v>917.21</v>
      </c>
      <c r="AG3147" s="4">
        <f t="shared" si="997"/>
        <v>2184000</v>
      </c>
      <c r="AH3147" s="16">
        <f t="shared" si="987"/>
        <v>2.2893772893772895E-3</v>
      </c>
      <c r="AI3147" s="15">
        <f t="shared" si="988"/>
        <v>0.24038461538461539</v>
      </c>
      <c r="AJ3147" s="15">
        <f t="shared" si="989"/>
        <v>0.33653846153846156</v>
      </c>
      <c r="AK3147" s="4">
        <f t="shared" si="990"/>
        <v>16319000</v>
      </c>
      <c r="AL3147" s="27">
        <f t="shared" si="991"/>
        <v>3.0639132299773271E-4</v>
      </c>
      <c r="AM3147" s="15">
        <f t="shared" si="998"/>
        <v>3.2171088914761933E-2</v>
      </c>
      <c r="AN3147" s="15">
        <f t="shared" si="999"/>
        <v>6.9757340520810808E-6</v>
      </c>
    </row>
    <row r="3148" spans="1:40" x14ac:dyDescent="0.2">
      <c r="A3148" s="4" t="s">
        <v>4628</v>
      </c>
      <c r="B3148" s="2" t="s">
        <v>15</v>
      </c>
      <c r="C3148" s="5">
        <v>167683</v>
      </c>
      <c r="D3148" s="2" t="s">
        <v>716</v>
      </c>
      <c r="E3148" s="5">
        <v>167684</v>
      </c>
      <c r="F3148" s="2" t="s">
        <v>3985</v>
      </c>
      <c r="G3148" s="7">
        <v>10000</v>
      </c>
      <c r="H3148" s="5">
        <v>80</v>
      </c>
      <c r="I3148" s="6">
        <v>167109</v>
      </c>
      <c r="J3148" s="13">
        <v>45230</v>
      </c>
      <c r="K3148" s="9">
        <v>10000</v>
      </c>
      <c r="L3148" s="4" t="s">
        <v>4628</v>
      </c>
      <c r="M3148" s="4" t="s">
        <v>4632</v>
      </c>
      <c r="N3148" s="4">
        <f>VLOOKUP(I3148,BaseModelo!$A$2:$E$5075,5)</f>
        <v>8</v>
      </c>
      <c r="P3148" s="15">
        <v>142.00000000000003</v>
      </c>
      <c r="Q3148" s="4">
        <f>VLOOKUP(I3148,BaseModelo!$A$2:$E$5075,3)</f>
        <v>132</v>
      </c>
      <c r="R3148" s="4">
        <f t="shared" si="980"/>
        <v>32283000</v>
      </c>
      <c r="S3148" s="16">
        <f t="shared" si="981"/>
        <v>3.0976055509091471E-4</v>
      </c>
      <c r="T3148" s="4">
        <f t="shared" si="992"/>
        <v>2.4780844407273177E-2</v>
      </c>
      <c r="U3148" s="4">
        <f t="shared" si="993"/>
        <v>4.3985998822909898E-2</v>
      </c>
      <c r="V3148" s="6">
        <f t="shared" si="982"/>
        <v>0</v>
      </c>
      <c r="W3148" s="16" t="str">
        <f t="shared" si="983"/>
        <v/>
      </c>
      <c r="X3148" s="4" t="str">
        <f t="shared" si="994"/>
        <v/>
      </c>
      <c r="Y3148" s="4" t="str">
        <f t="shared" si="984"/>
        <v/>
      </c>
      <c r="Z3148" s="4">
        <f t="shared" si="985"/>
        <v>5836000</v>
      </c>
      <c r="AA3148" s="16">
        <f t="shared" si="986"/>
        <v>1.7135023989033585E-3</v>
      </c>
      <c r="AB3148" s="15">
        <f t="shared" si="995"/>
        <v>0.13708019191226867</v>
      </c>
      <c r="AC3148" s="15">
        <f t="shared" si="996"/>
        <v>0.24331734064427696</v>
      </c>
      <c r="AD3148" s="4">
        <v>167683</v>
      </c>
      <c r="AE3148" s="26">
        <v>1365.58</v>
      </c>
      <c r="AF3148" s="26">
        <v>1365.58</v>
      </c>
      <c r="AG3148" s="4">
        <f t="shared" si="997"/>
        <v>3421000</v>
      </c>
      <c r="AH3148" s="16">
        <f t="shared" si="987"/>
        <v>2.9231218941829875E-3</v>
      </c>
      <c r="AI3148" s="15">
        <f t="shared" si="988"/>
        <v>0.23384975153463899</v>
      </c>
      <c r="AJ3148" s="15">
        <f t="shared" si="989"/>
        <v>0.41508330897398432</v>
      </c>
      <c r="AK3148" s="4">
        <f t="shared" si="990"/>
        <v>16319000</v>
      </c>
      <c r="AL3148" s="27">
        <f t="shared" si="991"/>
        <v>6.1278264599546543E-4</v>
      </c>
      <c r="AM3148" s="15">
        <f t="shared" si="998"/>
        <v>4.9022611679637236E-2</v>
      </c>
      <c r="AN3148" s="15">
        <f t="shared" si="999"/>
        <v>2.6953856745456156E-5</v>
      </c>
    </row>
    <row r="3149" spans="1:40" x14ac:dyDescent="0.2">
      <c r="A3149" s="4" t="s">
        <v>4628</v>
      </c>
      <c r="B3149" s="3" t="s">
        <v>15</v>
      </c>
      <c r="C3149" s="6">
        <v>167683</v>
      </c>
      <c r="D3149" s="3" t="s">
        <v>716</v>
      </c>
      <c r="E3149" s="6">
        <v>167685</v>
      </c>
      <c r="F3149" s="3" t="s">
        <v>3995</v>
      </c>
      <c r="G3149" s="8">
        <v>6000</v>
      </c>
      <c r="H3149" s="6">
        <v>90</v>
      </c>
      <c r="I3149" s="6">
        <v>167036</v>
      </c>
      <c r="J3149" s="13">
        <v>45230</v>
      </c>
      <c r="K3149" s="9">
        <v>6000</v>
      </c>
      <c r="L3149" s="4" t="s">
        <v>4628</v>
      </c>
      <c r="M3149" s="4" t="s">
        <v>4632</v>
      </c>
      <c r="N3149" s="4">
        <f>VLOOKUP(I3149,BaseModelo!$A$2:$E$5075,5)</f>
        <v>9</v>
      </c>
      <c r="P3149" s="15">
        <v>142.00000000000003</v>
      </c>
      <c r="Q3149" s="4">
        <f>VLOOKUP(I3149,BaseModelo!$A$2:$E$5075,3)</f>
        <v>147</v>
      </c>
      <c r="R3149" s="4">
        <f t="shared" si="980"/>
        <v>32283000</v>
      </c>
      <c r="S3149" s="16">
        <f t="shared" si="981"/>
        <v>1.8585633305454884E-4</v>
      </c>
      <c r="T3149" s="4">
        <f t="shared" si="992"/>
        <v>1.6727069974909397E-2</v>
      </c>
      <c r="U3149" s="4">
        <f t="shared" si="993"/>
        <v>2.6391599293745942E-2</v>
      </c>
      <c r="V3149" s="6">
        <f t="shared" si="982"/>
        <v>0</v>
      </c>
      <c r="W3149" s="16" t="str">
        <f t="shared" si="983"/>
        <v/>
      </c>
      <c r="X3149" s="4" t="str">
        <f t="shared" si="994"/>
        <v/>
      </c>
      <c r="Y3149" s="4" t="str">
        <f t="shared" si="984"/>
        <v/>
      </c>
      <c r="Z3149" s="4">
        <f t="shared" si="985"/>
        <v>5305000</v>
      </c>
      <c r="AA3149" s="16">
        <f t="shared" si="986"/>
        <v>1.1310084825636192E-3</v>
      </c>
      <c r="AB3149" s="15">
        <f t="shared" si="995"/>
        <v>0.10179076343072573</v>
      </c>
      <c r="AC3149" s="15">
        <f t="shared" si="996"/>
        <v>0.16060320452403395</v>
      </c>
      <c r="AD3149" s="4">
        <v>167683</v>
      </c>
      <c r="AE3149" s="26">
        <v>937.98</v>
      </c>
      <c r="AF3149" s="26">
        <v>937.98</v>
      </c>
      <c r="AG3149" s="4">
        <f t="shared" si="997"/>
        <v>3095000</v>
      </c>
      <c r="AH3149" s="16">
        <f t="shared" si="987"/>
        <v>1.9386106623586429E-3</v>
      </c>
      <c r="AI3149" s="15">
        <f t="shared" si="988"/>
        <v>0.17447495961227785</v>
      </c>
      <c r="AJ3149" s="15">
        <f t="shared" si="989"/>
        <v>0.27528271405492732</v>
      </c>
      <c r="AK3149" s="4">
        <f t="shared" si="990"/>
        <v>16319000</v>
      </c>
      <c r="AL3149" s="27">
        <f t="shared" si="991"/>
        <v>3.6766958759727926E-4</v>
      </c>
      <c r="AM3149" s="15">
        <f t="shared" si="998"/>
        <v>3.3090262883755134E-2</v>
      </c>
      <c r="AN3149" s="15">
        <f t="shared" si="999"/>
        <v>9.7033884283642175E-6</v>
      </c>
    </row>
    <row r="3150" spans="1:40" x14ac:dyDescent="0.2">
      <c r="A3150" s="4" t="s">
        <v>4628</v>
      </c>
      <c r="B3150" s="3" t="s">
        <v>15</v>
      </c>
      <c r="C3150" s="6">
        <v>167683</v>
      </c>
      <c r="D3150" s="3" t="s">
        <v>716</v>
      </c>
      <c r="E3150" s="6">
        <v>167686</v>
      </c>
      <c r="F3150" s="3" t="s">
        <v>3996</v>
      </c>
      <c r="G3150" s="8">
        <v>10000</v>
      </c>
      <c r="H3150" s="6">
        <v>80</v>
      </c>
      <c r="I3150" s="6">
        <v>167352</v>
      </c>
      <c r="J3150" s="13">
        <v>45230</v>
      </c>
      <c r="K3150" s="9">
        <v>10000</v>
      </c>
      <c r="L3150" s="4" t="s">
        <v>4628</v>
      </c>
      <c r="M3150" s="4" t="s">
        <v>4632</v>
      </c>
      <c r="N3150" s="4">
        <f>VLOOKUP(I3150,BaseModelo!$A$2:$E$5075,5)</f>
        <v>6</v>
      </c>
      <c r="P3150" s="15">
        <v>142.00000000000003</v>
      </c>
      <c r="Q3150" s="4">
        <f>VLOOKUP(I3150,BaseModelo!$A$2:$E$5075,3)</f>
        <v>115</v>
      </c>
      <c r="R3150" s="4">
        <f t="shared" si="980"/>
        <v>32283000</v>
      </c>
      <c r="S3150" s="16">
        <f t="shared" si="981"/>
        <v>3.0976055509091471E-4</v>
      </c>
      <c r="T3150" s="4">
        <f t="shared" si="992"/>
        <v>2.4780844407273177E-2</v>
      </c>
      <c r="U3150" s="4">
        <f t="shared" si="993"/>
        <v>4.3985998822909898E-2</v>
      </c>
      <c r="V3150" s="6">
        <f t="shared" si="982"/>
        <v>0</v>
      </c>
      <c r="W3150" s="16" t="str">
        <f t="shared" si="983"/>
        <v/>
      </c>
      <c r="X3150" s="4" t="str">
        <f t="shared" si="994"/>
        <v/>
      </c>
      <c r="Y3150" s="4" t="str">
        <f t="shared" si="984"/>
        <v/>
      </c>
      <c r="Z3150" s="4">
        <f t="shared" si="985"/>
        <v>4853000</v>
      </c>
      <c r="AA3150" s="16">
        <f t="shared" si="986"/>
        <v>2.0605810838656502E-3</v>
      </c>
      <c r="AB3150" s="15">
        <f t="shared" si="995"/>
        <v>0.164846486709252</v>
      </c>
      <c r="AC3150" s="15">
        <f t="shared" si="996"/>
        <v>0.29260251390892239</v>
      </c>
      <c r="AD3150" s="4">
        <v>167683</v>
      </c>
      <c r="AE3150" s="26">
        <v>1365.58</v>
      </c>
      <c r="AF3150" s="26">
        <v>1365.58</v>
      </c>
      <c r="AG3150" s="4">
        <f t="shared" si="997"/>
        <v>2735000</v>
      </c>
      <c r="AH3150" s="16">
        <f t="shared" si="987"/>
        <v>3.6563071297989031E-3</v>
      </c>
      <c r="AI3150" s="15">
        <f t="shared" si="988"/>
        <v>0.29250457038391225</v>
      </c>
      <c r="AJ3150" s="15">
        <f t="shared" si="989"/>
        <v>0.5191956124314443</v>
      </c>
      <c r="AK3150" s="4">
        <f t="shared" si="990"/>
        <v>16319000</v>
      </c>
      <c r="AL3150" s="27">
        <f t="shared" si="991"/>
        <v>6.1278264599546543E-4</v>
      </c>
      <c r="AM3150" s="15">
        <f t="shared" si="998"/>
        <v>4.9022611679637236E-2</v>
      </c>
      <c r="AN3150" s="15">
        <f t="shared" si="999"/>
        <v>2.6953856745456156E-5</v>
      </c>
    </row>
    <row r="3151" spans="1:40" x14ac:dyDescent="0.2">
      <c r="A3151" s="4" t="s">
        <v>4628</v>
      </c>
      <c r="B3151" s="3" t="s">
        <v>15</v>
      </c>
      <c r="C3151" s="6">
        <v>167683</v>
      </c>
      <c r="D3151" s="3" t="s">
        <v>716</v>
      </c>
      <c r="E3151" s="6">
        <v>167687</v>
      </c>
      <c r="F3151" s="3" t="s">
        <v>3997</v>
      </c>
      <c r="G3151" s="8">
        <v>8000</v>
      </c>
      <c r="H3151" s="6">
        <v>80</v>
      </c>
      <c r="I3151" s="6">
        <v>167069</v>
      </c>
      <c r="J3151" s="13">
        <v>45230</v>
      </c>
      <c r="K3151" s="9">
        <v>8000</v>
      </c>
      <c r="L3151" s="4" t="s">
        <v>4628</v>
      </c>
      <c r="M3151" s="4" t="s">
        <v>4632</v>
      </c>
      <c r="N3151" s="4">
        <f>VLOOKUP(I3151,BaseModelo!$A$2:$E$5075,5)</f>
        <v>6</v>
      </c>
      <c r="P3151" s="15">
        <v>142.00000000000003</v>
      </c>
      <c r="Q3151" s="4">
        <f>VLOOKUP(I3151,BaseModelo!$A$2:$E$5075,3)</f>
        <v>115</v>
      </c>
      <c r="R3151" s="4">
        <f t="shared" si="980"/>
        <v>32283000</v>
      </c>
      <c r="S3151" s="16">
        <f t="shared" si="981"/>
        <v>2.4780844407273179E-4</v>
      </c>
      <c r="T3151" s="4">
        <f t="shared" si="992"/>
        <v>1.9824675525818541E-2</v>
      </c>
      <c r="U3151" s="4">
        <f t="shared" si="993"/>
        <v>3.5188799058327919E-2</v>
      </c>
      <c r="V3151" s="6">
        <f t="shared" si="982"/>
        <v>0</v>
      </c>
      <c r="W3151" s="16" t="str">
        <f t="shared" si="983"/>
        <v/>
      </c>
      <c r="X3151" s="4" t="str">
        <f t="shared" si="994"/>
        <v/>
      </c>
      <c r="Y3151" s="4" t="str">
        <f t="shared" si="984"/>
        <v/>
      </c>
      <c r="Z3151" s="4">
        <f t="shared" si="985"/>
        <v>4853000</v>
      </c>
      <c r="AA3151" s="16">
        <f t="shared" si="986"/>
        <v>1.6484648670925201E-3</v>
      </c>
      <c r="AB3151" s="15">
        <f t="shared" si="995"/>
        <v>0.13187718936740161</v>
      </c>
      <c r="AC3151" s="15">
        <f t="shared" si="996"/>
        <v>0.23408201112713789</v>
      </c>
      <c r="AD3151" s="4">
        <v>167683</v>
      </c>
      <c r="AE3151" s="26">
        <v>1103.3599999999999</v>
      </c>
      <c r="AF3151" s="26">
        <v>1103.3599999999999</v>
      </c>
      <c r="AG3151" s="4">
        <f t="shared" si="997"/>
        <v>2735000</v>
      </c>
      <c r="AH3151" s="16">
        <f t="shared" si="987"/>
        <v>2.9250457038391227E-3</v>
      </c>
      <c r="AI3151" s="15">
        <f t="shared" si="988"/>
        <v>0.23400365630712983</v>
      </c>
      <c r="AJ3151" s="15">
        <f t="shared" si="989"/>
        <v>0.4153564899451555</v>
      </c>
      <c r="AK3151" s="4">
        <f t="shared" si="990"/>
        <v>16319000</v>
      </c>
      <c r="AL3151" s="27">
        <f t="shared" si="991"/>
        <v>4.9022611679637234E-4</v>
      </c>
      <c r="AM3151" s="15">
        <f t="shared" si="998"/>
        <v>3.9218089343709787E-2</v>
      </c>
      <c r="AN3151" s="15">
        <f t="shared" si="999"/>
        <v>1.725046831709194E-5</v>
      </c>
    </row>
    <row r="3152" spans="1:40" x14ac:dyDescent="0.2">
      <c r="A3152" s="4" t="s">
        <v>4628</v>
      </c>
      <c r="B3152" s="2" t="s">
        <v>13</v>
      </c>
      <c r="C3152" s="5">
        <v>167693</v>
      </c>
      <c r="D3152" s="2" t="s">
        <v>711</v>
      </c>
      <c r="E3152" s="5">
        <v>167694</v>
      </c>
      <c r="F3152" s="2" t="s">
        <v>3966</v>
      </c>
      <c r="G3152" s="7">
        <v>6000</v>
      </c>
      <c r="H3152" s="5">
        <v>142</v>
      </c>
      <c r="I3152" s="6">
        <v>167130</v>
      </c>
      <c r="J3152" s="13">
        <v>45230</v>
      </c>
      <c r="K3152" s="9">
        <v>2483.8083504808842</v>
      </c>
      <c r="L3152" s="4" t="s">
        <v>4628</v>
      </c>
      <c r="M3152" s="4" t="s">
        <v>4632</v>
      </c>
      <c r="N3152" s="4">
        <f>VLOOKUP(I3152,BaseModelo!$A$2:$E$5075,5)</f>
        <v>8</v>
      </c>
      <c r="P3152" s="15">
        <v>142.00000000000003</v>
      </c>
      <c r="Q3152" s="4">
        <f>VLOOKUP(I3152,BaseModelo!$A$2:$E$5075,3)</f>
        <v>132</v>
      </c>
      <c r="R3152" s="4">
        <f t="shared" si="980"/>
        <v>32283000</v>
      </c>
      <c r="S3152" s="16">
        <f t="shared" si="981"/>
        <v>1.8585633305454884E-4</v>
      </c>
      <c r="T3152" s="4">
        <f t="shared" si="992"/>
        <v>2.6391599293745936E-2</v>
      </c>
      <c r="U3152" s="4">
        <f t="shared" si="993"/>
        <v>2.6391599293745942E-2</v>
      </c>
      <c r="V3152" s="6">
        <f t="shared" si="982"/>
        <v>0</v>
      </c>
      <c r="W3152" s="16" t="str">
        <f t="shared" si="983"/>
        <v/>
      </c>
      <c r="X3152" s="4" t="str">
        <f t="shared" si="994"/>
        <v/>
      </c>
      <c r="Y3152" s="4" t="str">
        <f t="shared" si="984"/>
        <v/>
      </c>
      <c r="Z3152" s="4">
        <f t="shared" si="985"/>
        <v>5836000</v>
      </c>
      <c r="AA3152" s="16">
        <f t="shared" si="986"/>
        <v>1.028101439342015E-3</v>
      </c>
      <c r="AB3152" s="15">
        <f t="shared" si="995"/>
        <v>0.14599040438656613</v>
      </c>
      <c r="AC3152" s="15">
        <f t="shared" si="996"/>
        <v>0.14599040438656616</v>
      </c>
      <c r="AD3152" s="4">
        <v>167693</v>
      </c>
      <c r="AE3152" s="26">
        <v>1503.37</v>
      </c>
      <c r="AF3152" s="26">
        <v>1008.5375737962512</v>
      </c>
      <c r="AG3152" s="4">
        <f t="shared" si="997"/>
        <v>3421000</v>
      </c>
      <c r="AH3152" s="16">
        <f t="shared" si="987"/>
        <v>1.7538731365097924E-3</v>
      </c>
      <c r="AI3152" s="15">
        <f t="shared" si="988"/>
        <v>0.24904998538439052</v>
      </c>
      <c r="AJ3152" s="15">
        <f t="shared" si="989"/>
        <v>0.24904998538439058</v>
      </c>
      <c r="AK3152" s="4">
        <f t="shared" si="990"/>
        <v>16319000</v>
      </c>
      <c r="AL3152" s="27">
        <f t="shared" si="991"/>
        <v>3.6766958759727926E-4</v>
      </c>
      <c r="AM3152" s="15">
        <f t="shared" si="998"/>
        <v>5.2209081438813656E-2</v>
      </c>
      <c r="AN3152" s="15">
        <f t="shared" si="999"/>
        <v>9.7033884283642175E-6</v>
      </c>
    </row>
    <row r="3153" spans="1:40" x14ac:dyDescent="0.2">
      <c r="A3153" s="4" t="s">
        <v>4628</v>
      </c>
      <c r="B3153" s="3" t="s">
        <v>13</v>
      </c>
      <c r="C3153" s="6">
        <v>167693</v>
      </c>
      <c r="D3153" s="3" t="s">
        <v>711</v>
      </c>
      <c r="E3153" s="6">
        <v>167695</v>
      </c>
      <c r="F3153" s="3" t="s">
        <v>3968</v>
      </c>
      <c r="G3153" s="8">
        <v>6000</v>
      </c>
      <c r="H3153" s="6">
        <v>142</v>
      </c>
      <c r="I3153" s="6">
        <v>167339</v>
      </c>
      <c r="J3153" s="13">
        <v>45230</v>
      </c>
      <c r="K3153" s="9">
        <v>2483.8083504808842</v>
      </c>
      <c r="L3153" s="4" t="s">
        <v>4628</v>
      </c>
      <c r="M3153" s="4" t="s">
        <v>4632</v>
      </c>
      <c r="N3153" s="4">
        <f>VLOOKUP(I3153,BaseModelo!$A$2:$E$5075,5)</f>
        <v>9</v>
      </c>
      <c r="P3153" s="15">
        <v>142.00000000000003</v>
      </c>
      <c r="Q3153" s="4">
        <f>VLOOKUP(I3153,BaseModelo!$A$2:$E$5075,3)</f>
        <v>147</v>
      </c>
      <c r="R3153" s="4">
        <f t="shared" si="980"/>
        <v>32283000</v>
      </c>
      <c r="S3153" s="16">
        <f t="shared" si="981"/>
        <v>1.8585633305454884E-4</v>
      </c>
      <c r="T3153" s="4">
        <f t="shared" si="992"/>
        <v>2.6391599293745936E-2</v>
      </c>
      <c r="U3153" s="4">
        <f t="shared" si="993"/>
        <v>2.6391599293745942E-2</v>
      </c>
      <c r="V3153" s="6">
        <f t="shared" si="982"/>
        <v>0</v>
      </c>
      <c r="W3153" s="16" t="str">
        <f t="shared" si="983"/>
        <v/>
      </c>
      <c r="X3153" s="4" t="str">
        <f t="shared" si="994"/>
        <v/>
      </c>
      <c r="Y3153" s="4" t="str">
        <f t="shared" si="984"/>
        <v/>
      </c>
      <c r="Z3153" s="4">
        <f t="shared" si="985"/>
        <v>5305000</v>
      </c>
      <c r="AA3153" s="16">
        <f t="shared" si="986"/>
        <v>1.1310084825636192E-3</v>
      </c>
      <c r="AB3153" s="15">
        <f t="shared" si="995"/>
        <v>0.16060320452403393</v>
      </c>
      <c r="AC3153" s="15">
        <f t="shared" si="996"/>
        <v>0.16060320452403395</v>
      </c>
      <c r="AD3153" s="4">
        <v>167693</v>
      </c>
      <c r="AE3153" s="26">
        <v>1503.37</v>
      </c>
      <c r="AF3153" s="26">
        <v>1008.5375737962512</v>
      </c>
      <c r="AG3153" s="4">
        <f t="shared" si="997"/>
        <v>3095000</v>
      </c>
      <c r="AH3153" s="16">
        <f t="shared" si="987"/>
        <v>1.9386106623586429E-3</v>
      </c>
      <c r="AI3153" s="15">
        <f t="shared" si="988"/>
        <v>0.27528271405492727</v>
      </c>
      <c r="AJ3153" s="15">
        <f t="shared" si="989"/>
        <v>0.27528271405492732</v>
      </c>
      <c r="AK3153" s="4">
        <f t="shared" si="990"/>
        <v>16319000</v>
      </c>
      <c r="AL3153" s="27">
        <f t="shared" si="991"/>
        <v>3.6766958759727926E-4</v>
      </c>
      <c r="AM3153" s="15">
        <f t="shared" si="998"/>
        <v>5.2209081438813656E-2</v>
      </c>
      <c r="AN3153" s="15">
        <f t="shared" si="999"/>
        <v>9.7033884283642175E-6</v>
      </c>
    </row>
    <row r="3154" spans="1:40" x14ac:dyDescent="0.2">
      <c r="A3154" s="4" t="s">
        <v>4628</v>
      </c>
      <c r="B3154" s="3" t="s">
        <v>13</v>
      </c>
      <c r="C3154" s="6">
        <v>167693</v>
      </c>
      <c r="D3154" s="3" t="s">
        <v>711</v>
      </c>
      <c r="E3154" s="6">
        <v>167696</v>
      </c>
      <c r="F3154" s="3" t="s">
        <v>3969</v>
      </c>
      <c r="G3154" s="8">
        <v>6000</v>
      </c>
      <c r="H3154" s="6">
        <v>142</v>
      </c>
      <c r="I3154" s="6">
        <v>167167</v>
      </c>
      <c r="J3154" s="13">
        <v>45230</v>
      </c>
      <c r="K3154" s="9">
        <v>2483.8083504808842</v>
      </c>
      <c r="L3154" s="4" t="s">
        <v>4628</v>
      </c>
      <c r="M3154" s="4" t="s">
        <v>4632</v>
      </c>
      <c r="N3154" s="4">
        <f>VLOOKUP(I3154,BaseModelo!$A$2:$E$5075,5)</f>
        <v>6</v>
      </c>
      <c r="P3154" s="15">
        <v>142.00000000000003</v>
      </c>
      <c r="Q3154" s="4">
        <f>VLOOKUP(I3154,BaseModelo!$A$2:$E$5075,3)</f>
        <v>115</v>
      </c>
      <c r="R3154" s="4">
        <f t="shared" si="980"/>
        <v>32283000</v>
      </c>
      <c r="S3154" s="16">
        <f t="shared" si="981"/>
        <v>1.8585633305454884E-4</v>
      </c>
      <c r="T3154" s="4">
        <f t="shared" si="992"/>
        <v>2.6391599293745936E-2</v>
      </c>
      <c r="U3154" s="4">
        <f t="shared" si="993"/>
        <v>2.6391599293745942E-2</v>
      </c>
      <c r="V3154" s="6">
        <f t="shared" si="982"/>
        <v>0</v>
      </c>
      <c r="W3154" s="16" t="str">
        <f t="shared" si="983"/>
        <v/>
      </c>
      <c r="X3154" s="4" t="str">
        <f t="shared" si="994"/>
        <v/>
      </c>
      <c r="Y3154" s="4" t="str">
        <f t="shared" si="984"/>
        <v/>
      </c>
      <c r="Z3154" s="4">
        <f t="shared" si="985"/>
        <v>4853000</v>
      </c>
      <c r="AA3154" s="16">
        <f t="shared" si="986"/>
        <v>1.2363486503193901E-3</v>
      </c>
      <c r="AB3154" s="15">
        <f t="shared" si="995"/>
        <v>0.17556150834535339</v>
      </c>
      <c r="AC3154" s="15">
        <f t="shared" si="996"/>
        <v>0.17556150834535342</v>
      </c>
      <c r="AD3154" s="4">
        <v>167693</v>
      </c>
      <c r="AE3154" s="26">
        <v>1503.37</v>
      </c>
      <c r="AF3154" s="26">
        <v>1008.5375737962512</v>
      </c>
      <c r="AG3154" s="4">
        <f t="shared" si="997"/>
        <v>2735000</v>
      </c>
      <c r="AH3154" s="16">
        <f t="shared" si="987"/>
        <v>2.1937842778793418E-3</v>
      </c>
      <c r="AI3154" s="15">
        <f t="shared" si="988"/>
        <v>0.31151736745886655</v>
      </c>
      <c r="AJ3154" s="15">
        <f t="shared" si="989"/>
        <v>0.3115173674588666</v>
      </c>
      <c r="AK3154" s="4">
        <f t="shared" si="990"/>
        <v>16319000</v>
      </c>
      <c r="AL3154" s="27">
        <f t="shared" si="991"/>
        <v>3.6766958759727926E-4</v>
      </c>
      <c r="AM3154" s="15">
        <f t="shared" si="998"/>
        <v>5.2209081438813656E-2</v>
      </c>
      <c r="AN3154" s="15">
        <f t="shared" si="999"/>
        <v>9.7033884283642175E-6</v>
      </c>
    </row>
    <row r="3155" spans="1:40" x14ac:dyDescent="0.2">
      <c r="A3155" s="4" t="s">
        <v>4628</v>
      </c>
      <c r="B3155" s="3" t="s">
        <v>13</v>
      </c>
      <c r="C3155" s="6">
        <v>167693</v>
      </c>
      <c r="D3155" s="3" t="s">
        <v>711</v>
      </c>
      <c r="E3155" s="6">
        <v>167697</v>
      </c>
      <c r="F3155" s="3" t="s">
        <v>3970</v>
      </c>
      <c r="G3155" s="8">
        <v>6000</v>
      </c>
      <c r="H3155" s="6">
        <v>142</v>
      </c>
      <c r="I3155" s="6">
        <v>167132</v>
      </c>
      <c r="J3155" s="13">
        <v>45230</v>
      </c>
      <c r="K3155" s="9">
        <v>2483.8083504808842</v>
      </c>
      <c r="L3155" s="4" t="s">
        <v>4628</v>
      </c>
      <c r="M3155" s="4" t="s">
        <v>4632</v>
      </c>
      <c r="N3155" s="4">
        <f>VLOOKUP(I3155,BaseModelo!$A$2:$E$5075,5)</f>
        <v>6</v>
      </c>
      <c r="P3155" s="15">
        <v>142.00000000000003</v>
      </c>
      <c r="Q3155" s="4">
        <f>VLOOKUP(I3155,BaseModelo!$A$2:$E$5075,3)</f>
        <v>115</v>
      </c>
      <c r="R3155" s="4">
        <f t="shared" si="980"/>
        <v>32283000</v>
      </c>
      <c r="S3155" s="16">
        <f t="shared" si="981"/>
        <v>1.8585633305454884E-4</v>
      </c>
      <c r="T3155" s="4">
        <f t="shared" si="992"/>
        <v>2.6391599293745936E-2</v>
      </c>
      <c r="U3155" s="4">
        <f t="shared" si="993"/>
        <v>2.6391599293745942E-2</v>
      </c>
      <c r="V3155" s="6">
        <f t="shared" si="982"/>
        <v>0</v>
      </c>
      <c r="W3155" s="16" t="str">
        <f t="shared" si="983"/>
        <v/>
      </c>
      <c r="X3155" s="4" t="str">
        <f t="shared" si="994"/>
        <v/>
      </c>
      <c r="Y3155" s="4" t="str">
        <f t="shared" si="984"/>
        <v/>
      </c>
      <c r="Z3155" s="4">
        <f t="shared" si="985"/>
        <v>4853000</v>
      </c>
      <c r="AA3155" s="16">
        <f t="shared" si="986"/>
        <v>1.2363486503193901E-3</v>
      </c>
      <c r="AB3155" s="15">
        <f t="shared" si="995"/>
        <v>0.17556150834535339</v>
      </c>
      <c r="AC3155" s="15">
        <f t="shared" si="996"/>
        <v>0.17556150834535342</v>
      </c>
      <c r="AD3155" s="4">
        <v>167693</v>
      </c>
      <c r="AE3155" s="26">
        <v>1503.37</v>
      </c>
      <c r="AF3155" s="26">
        <v>1008.5375737962512</v>
      </c>
      <c r="AG3155" s="4">
        <f t="shared" si="997"/>
        <v>2735000</v>
      </c>
      <c r="AH3155" s="16">
        <f t="shared" si="987"/>
        <v>2.1937842778793418E-3</v>
      </c>
      <c r="AI3155" s="15">
        <f t="shared" si="988"/>
        <v>0.31151736745886655</v>
      </c>
      <c r="AJ3155" s="15">
        <f t="shared" si="989"/>
        <v>0.3115173674588666</v>
      </c>
      <c r="AK3155" s="4">
        <f t="shared" si="990"/>
        <v>16319000</v>
      </c>
      <c r="AL3155" s="27">
        <f t="shared" si="991"/>
        <v>3.6766958759727926E-4</v>
      </c>
      <c r="AM3155" s="15">
        <f t="shared" si="998"/>
        <v>5.2209081438813656E-2</v>
      </c>
      <c r="AN3155" s="15">
        <f t="shared" si="999"/>
        <v>9.7033884283642175E-6</v>
      </c>
    </row>
    <row r="3156" spans="1:40" x14ac:dyDescent="0.2">
      <c r="A3156" s="4" t="s">
        <v>4628</v>
      </c>
      <c r="B3156" s="3" t="s">
        <v>13</v>
      </c>
      <c r="C3156" s="6">
        <v>167693</v>
      </c>
      <c r="D3156" s="3" t="s">
        <v>711</v>
      </c>
      <c r="E3156" s="6">
        <v>167698</v>
      </c>
      <c r="F3156" s="3" t="s">
        <v>3971</v>
      </c>
      <c r="G3156" s="8">
        <v>5000</v>
      </c>
      <c r="H3156" s="6">
        <v>147</v>
      </c>
      <c r="I3156" s="6">
        <v>167168</v>
      </c>
      <c r="J3156" s="13">
        <v>45230</v>
      </c>
      <c r="K3156" s="9">
        <v>2069.8402920674034</v>
      </c>
      <c r="L3156" s="4" t="s">
        <v>4628</v>
      </c>
      <c r="M3156" s="4" t="s">
        <v>4632</v>
      </c>
      <c r="N3156" s="4">
        <f>VLOOKUP(I3156,BaseModelo!$A$2:$E$5075,5)</f>
        <v>8</v>
      </c>
      <c r="P3156" s="15">
        <v>147</v>
      </c>
      <c r="Q3156" s="4">
        <f>VLOOKUP(I3156,BaseModelo!$A$2:$E$5075,3)</f>
        <v>132</v>
      </c>
      <c r="R3156" s="4">
        <f t="shared" si="980"/>
        <v>32283000</v>
      </c>
      <c r="S3156" s="16">
        <f t="shared" si="981"/>
        <v>1.5488027754545735E-4</v>
      </c>
      <c r="T3156" s="4">
        <f t="shared" si="992"/>
        <v>2.2767400799182231E-2</v>
      </c>
      <c r="U3156" s="4">
        <f t="shared" si="993"/>
        <v>2.2767400799182231E-2</v>
      </c>
      <c r="V3156" s="6">
        <f t="shared" si="982"/>
        <v>0</v>
      </c>
      <c r="W3156" s="16" t="str">
        <f t="shared" si="983"/>
        <v/>
      </c>
      <c r="X3156" s="4" t="str">
        <f t="shared" si="994"/>
        <v/>
      </c>
      <c r="Y3156" s="4" t="str">
        <f t="shared" si="984"/>
        <v/>
      </c>
      <c r="Z3156" s="4">
        <f t="shared" si="985"/>
        <v>5836000</v>
      </c>
      <c r="AA3156" s="16">
        <f t="shared" si="986"/>
        <v>8.5675119945167924E-4</v>
      </c>
      <c r="AB3156" s="15">
        <f t="shared" si="995"/>
        <v>0.12594242631939684</v>
      </c>
      <c r="AC3156" s="15">
        <f t="shared" si="996"/>
        <v>0.12594242631939684</v>
      </c>
      <c r="AD3156" s="4">
        <v>167693</v>
      </c>
      <c r="AE3156" s="26">
        <v>1303.3399999999999</v>
      </c>
      <c r="AF3156" s="26">
        <v>874.3472075614161</v>
      </c>
      <c r="AG3156" s="4">
        <f t="shared" si="997"/>
        <v>3421000</v>
      </c>
      <c r="AH3156" s="16">
        <f t="shared" si="987"/>
        <v>1.4615609470914938E-3</v>
      </c>
      <c r="AI3156" s="15">
        <f t="shared" si="988"/>
        <v>0.21484945922244958</v>
      </c>
      <c r="AJ3156" s="15">
        <f t="shared" si="989"/>
        <v>0.21484945922244958</v>
      </c>
      <c r="AK3156" s="4">
        <f t="shared" si="990"/>
        <v>16319000</v>
      </c>
      <c r="AL3156" s="27">
        <f t="shared" si="991"/>
        <v>3.0639132299773271E-4</v>
      </c>
      <c r="AM3156" s="15">
        <f t="shared" si="998"/>
        <v>4.5039524480666712E-2</v>
      </c>
      <c r="AN3156" s="15">
        <f t="shared" si="999"/>
        <v>6.9757340520810808E-6</v>
      </c>
    </row>
    <row r="3157" spans="1:40" x14ac:dyDescent="0.2">
      <c r="A3157" s="4" t="s">
        <v>4628</v>
      </c>
      <c r="B3157" s="3" t="s">
        <v>13</v>
      </c>
      <c r="C3157" s="6">
        <v>167693</v>
      </c>
      <c r="D3157" s="3" t="s">
        <v>711</v>
      </c>
      <c r="E3157" s="6">
        <v>167699</v>
      </c>
      <c r="F3157" s="3" t="s">
        <v>3972</v>
      </c>
      <c r="G3157" s="8">
        <v>6000</v>
      </c>
      <c r="H3157" s="6">
        <v>142</v>
      </c>
      <c r="I3157" s="6">
        <v>167134</v>
      </c>
      <c r="J3157" s="13">
        <v>45230</v>
      </c>
      <c r="K3157" s="9">
        <v>2483.8083504808842</v>
      </c>
      <c r="L3157" s="4" t="s">
        <v>4628</v>
      </c>
      <c r="M3157" s="4" t="s">
        <v>4632</v>
      </c>
      <c r="N3157" s="4">
        <f>VLOOKUP(I3157,BaseModelo!$A$2:$E$5075,5)</f>
        <v>8</v>
      </c>
      <c r="P3157" s="15">
        <v>142.00000000000003</v>
      </c>
      <c r="Q3157" s="4">
        <f>VLOOKUP(I3157,BaseModelo!$A$2:$E$5075,3)</f>
        <v>132</v>
      </c>
      <c r="R3157" s="4">
        <f t="shared" si="980"/>
        <v>32283000</v>
      </c>
      <c r="S3157" s="16">
        <f t="shared" si="981"/>
        <v>1.8585633305454884E-4</v>
      </c>
      <c r="T3157" s="4">
        <f t="shared" si="992"/>
        <v>2.6391599293745936E-2</v>
      </c>
      <c r="U3157" s="4">
        <f t="shared" si="993"/>
        <v>2.6391599293745942E-2</v>
      </c>
      <c r="V3157" s="6">
        <f t="shared" si="982"/>
        <v>0</v>
      </c>
      <c r="W3157" s="16" t="str">
        <f t="shared" si="983"/>
        <v/>
      </c>
      <c r="X3157" s="4" t="str">
        <f t="shared" si="994"/>
        <v/>
      </c>
      <c r="Y3157" s="4" t="str">
        <f t="shared" si="984"/>
        <v/>
      </c>
      <c r="Z3157" s="4">
        <f t="shared" si="985"/>
        <v>5836000</v>
      </c>
      <c r="AA3157" s="16">
        <f t="shared" si="986"/>
        <v>1.028101439342015E-3</v>
      </c>
      <c r="AB3157" s="15">
        <f t="shared" si="995"/>
        <v>0.14599040438656613</v>
      </c>
      <c r="AC3157" s="15">
        <f t="shared" si="996"/>
        <v>0.14599040438656616</v>
      </c>
      <c r="AD3157" s="4">
        <v>167693</v>
      </c>
      <c r="AE3157" s="26">
        <v>1503.37</v>
      </c>
      <c r="AF3157" s="26">
        <v>1008.5375737962512</v>
      </c>
      <c r="AG3157" s="4">
        <f t="shared" si="997"/>
        <v>3421000</v>
      </c>
      <c r="AH3157" s="16">
        <f t="shared" si="987"/>
        <v>1.7538731365097924E-3</v>
      </c>
      <c r="AI3157" s="15">
        <f t="shared" si="988"/>
        <v>0.24904998538439052</v>
      </c>
      <c r="AJ3157" s="15">
        <f t="shared" si="989"/>
        <v>0.24904998538439058</v>
      </c>
      <c r="AK3157" s="4">
        <f t="shared" si="990"/>
        <v>16319000</v>
      </c>
      <c r="AL3157" s="27">
        <f t="shared" si="991"/>
        <v>3.6766958759727926E-4</v>
      </c>
      <c r="AM3157" s="15">
        <f t="shared" si="998"/>
        <v>5.2209081438813656E-2</v>
      </c>
      <c r="AN3157" s="15">
        <f t="shared" si="999"/>
        <v>9.7033884283642175E-6</v>
      </c>
    </row>
    <row r="3158" spans="1:40" x14ac:dyDescent="0.2">
      <c r="A3158" s="4" t="s">
        <v>4628</v>
      </c>
      <c r="B3158" s="3" t="s">
        <v>4</v>
      </c>
      <c r="C3158" s="6">
        <v>167728</v>
      </c>
      <c r="D3158" s="3" t="s">
        <v>532</v>
      </c>
      <c r="E3158" s="6">
        <v>167736</v>
      </c>
      <c r="F3158" s="3" t="s">
        <v>3973</v>
      </c>
      <c r="G3158" s="8">
        <v>10000</v>
      </c>
      <c r="H3158" s="6">
        <v>142</v>
      </c>
      <c r="I3158" s="6">
        <v>167337</v>
      </c>
      <c r="J3158" s="13">
        <v>45230</v>
      </c>
      <c r="K3158" s="9">
        <v>10000</v>
      </c>
      <c r="L3158" s="4" t="s">
        <v>4628</v>
      </c>
      <c r="M3158" s="4" t="s">
        <v>4632</v>
      </c>
      <c r="N3158" s="4">
        <f>VLOOKUP(I3158,BaseModelo!$A$2:$E$5075,5)</f>
        <v>7</v>
      </c>
      <c r="P3158" s="15">
        <v>142.00000000000003</v>
      </c>
      <c r="Q3158" s="4">
        <f>VLOOKUP(I3158,BaseModelo!$A$2:$E$5075,3)</f>
        <v>127</v>
      </c>
      <c r="R3158" s="4">
        <f t="shared" si="980"/>
        <v>32283000</v>
      </c>
      <c r="S3158" s="16">
        <f t="shared" si="981"/>
        <v>3.0976055509091471E-4</v>
      </c>
      <c r="T3158" s="4">
        <f t="shared" si="992"/>
        <v>4.3985998822909891E-2</v>
      </c>
      <c r="U3158" s="4">
        <f t="shared" si="993"/>
        <v>4.3985998822909898E-2</v>
      </c>
      <c r="V3158" s="6">
        <f t="shared" si="982"/>
        <v>0</v>
      </c>
      <c r="W3158" s="16" t="str">
        <f t="shared" si="983"/>
        <v/>
      </c>
      <c r="X3158" s="4" t="str">
        <f t="shared" si="994"/>
        <v/>
      </c>
      <c r="Y3158" s="4" t="str">
        <f t="shared" si="984"/>
        <v/>
      </c>
      <c r="Z3158" s="4">
        <f t="shared" si="985"/>
        <v>4022000</v>
      </c>
      <c r="AA3158" s="16">
        <f t="shared" si="986"/>
        <v>2.4863252113376429E-3</v>
      </c>
      <c r="AB3158" s="15">
        <f t="shared" si="995"/>
        <v>0.35305818000994527</v>
      </c>
      <c r="AC3158" s="15">
        <f t="shared" si="996"/>
        <v>0.35305818000994538</v>
      </c>
      <c r="AD3158" s="4">
        <v>167728</v>
      </c>
      <c r="AE3158" s="26">
        <v>2510.34</v>
      </c>
      <c r="AF3158" s="26">
        <v>2510.34</v>
      </c>
      <c r="AG3158" s="4">
        <f t="shared" si="997"/>
        <v>2184000</v>
      </c>
      <c r="AH3158" s="16">
        <f t="shared" si="987"/>
        <v>4.578754578754579E-3</v>
      </c>
      <c r="AI3158" s="15">
        <f t="shared" si="988"/>
        <v>0.6501831501831502</v>
      </c>
      <c r="AJ3158" s="15">
        <f t="shared" si="989"/>
        <v>0.65018315018315032</v>
      </c>
      <c r="AK3158" s="4">
        <f t="shared" si="990"/>
        <v>16319000</v>
      </c>
      <c r="AL3158" s="27">
        <f t="shared" si="991"/>
        <v>6.1278264599546543E-4</v>
      </c>
      <c r="AM3158" s="15">
        <f t="shared" si="998"/>
        <v>8.7015135731356094E-2</v>
      </c>
      <c r="AN3158" s="15">
        <f t="shared" si="999"/>
        <v>2.6953856745456156E-5</v>
      </c>
    </row>
    <row r="3159" spans="1:40" x14ac:dyDescent="0.2">
      <c r="A3159" s="4" t="s">
        <v>4628</v>
      </c>
      <c r="B3159" s="2" t="s">
        <v>6</v>
      </c>
      <c r="C3159" s="5">
        <v>167743</v>
      </c>
      <c r="D3159" s="2" t="s">
        <v>714</v>
      </c>
      <c r="E3159" s="5">
        <v>167744</v>
      </c>
      <c r="F3159" s="2" t="s">
        <v>3983</v>
      </c>
      <c r="G3159" s="7">
        <v>15000</v>
      </c>
      <c r="H3159" s="5">
        <v>95</v>
      </c>
      <c r="I3159" s="6">
        <v>166539</v>
      </c>
      <c r="J3159" s="13">
        <v>45230</v>
      </c>
      <c r="K3159" s="9">
        <v>10811.020921543472</v>
      </c>
      <c r="L3159" s="4" t="s">
        <v>4628</v>
      </c>
      <c r="M3159" s="4" t="s">
        <v>4632</v>
      </c>
      <c r="N3159" s="4">
        <f>VLOOKUP(I3159,BaseModelo!$A$2:$E$5075,5)</f>
        <v>9</v>
      </c>
      <c r="P3159" s="15">
        <v>132</v>
      </c>
      <c r="Q3159" s="4">
        <f>VLOOKUP(I3159,BaseModelo!$A$2:$E$5075,3)</f>
        <v>147</v>
      </c>
      <c r="R3159" s="4">
        <f t="shared" si="980"/>
        <v>32283000</v>
      </c>
      <c r="S3159" s="16">
        <f t="shared" si="981"/>
        <v>4.6464083263637206E-4</v>
      </c>
      <c r="T3159" s="4">
        <f t="shared" si="992"/>
        <v>4.4140879100455346E-2</v>
      </c>
      <c r="U3159" s="4">
        <f t="shared" si="993"/>
        <v>6.1332589908001112E-2</v>
      </c>
      <c r="V3159" s="6">
        <f t="shared" si="982"/>
        <v>0</v>
      </c>
      <c r="W3159" s="16" t="str">
        <f t="shared" si="983"/>
        <v/>
      </c>
      <c r="X3159" s="4" t="str">
        <f t="shared" si="994"/>
        <v/>
      </c>
      <c r="Y3159" s="4" t="str">
        <f t="shared" si="984"/>
        <v/>
      </c>
      <c r="Z3159" s="4">
        <f t="shared" si="985"/>
        <v>5305000</v>
      </c>
      <c r="AA3159" s="16">
        <f t="shared" si="986"/>
        <v>2.8275212064090482E-3</v>
      </c>
      <c r="AB3159" s="15">
        <f t="shared" si="995"/>
        <v>0.2686145146088596</v>
      </c>
      <c r="AC3159" s="15">
        <f t="shared" si="996"/>
        <v>0.37323279924599434</v>
      </c>
      <c r="AD3159" s="4">
        <v>167743</v>
      </c>
      <c r="AE3159" s="26">
        <v>2462.0500000000002</v>
      </c>
      <c r="AF3159" s="26">
        <v>2092.5902533530257</v>
      </c>
      <c r="AG3159" s="4">
        <f t="shared" si="997"/>
        <v>3095000</v>
      </c>
      <c r="AH3159" s="16">
        <f t="shared" si="987"/>
        <v>4.8465266558966073E-3</v>
      </c>
      <c r="AI3159" s="15">
        <f t="shared" si="988"/>
        <v>0.4604200323101777</v>
      </c>
      <c r="AJ3159" s="15">
        <f t="shared" si="989"/>
        <v>0.63974151857835215</v>
      </c>
      <c r="AK3159" s="4">
        <f t="shared" si="990"/>
        <v>16319000</v>
      </c>
      <c r="AL3159" s="27">
        <f t="shared" si="991"/>
        <v>9.1917396899319809E-4</v>
      </c>
      <c r="AM3159" s="15">
        <f t="shared" si="998"/>
        <v>8.7321527054353823E-2</v>
      </c>
      <c r="AN3159" s="15">
        <f t="shared" si="999"/>
        <v>5.637532009436955E-5</v>
      </c>
    </row>
    <row r="3160" spans="1:40" x14ac:dyDescent="0.2">
      <c r="A3160" s="4" t="s">
        <v>4628</v>
      </c>
      <c r="B3160" s="3" t="s">
        <v>6</v>
      </c>
      <c r="C3160" s="6">
        <v>167743</v>
      </c>
      <c r="D3160" s="3" t="s">
        <v>714</v>
      </c>
      <c r="E3160" s="6">
        <v>167745</v>
      </c>
      <c r="F3160" s="3" t="s">
        <v>3987</v>
      </c>
      <c r="G3160" s="8">
        <v>10000</v>
      </c>
      <c r="H3160" s="6">
        <v>95</v>
      </c>
      <c r="I3160" s="6">
        <v>166535</v>
      </c>
      <c r="J3160" s="13">
        <v>45230</v>
      </c>
      <c r="K3160" s="9">
        <v>7207.3472810289804</v>
      </c>
      <c r="L3160" s="4" t="s">
        <v>4628</v>
      </c>
      <c r="M3160" s="4" t="s">
        <v>4632</v>
      </c>
      <c r="N3160" s="4">
        <f>VLOOKUP(I3160,BaseModelo!$A$2:$E$5075,5)</f>
        <v>9</v>
      </c>
      <c r="P3160" s="15">
        <v>142.00000000000003</v>
      </c>
      <c r="Q3160" s="4">
        <f>VLOOKUP(I3160,BaseModelo!$A$2:$E$5075,3)</f>
        <v>147</v>
      </c>
      <c r="R3160" s="4">
        <f t="shared" si="980"/>
        <v>32283000</v>
      </c>
      <c r="S3160" s="16">
        <f t="shared" si="981"/>
        <v>3.0976055509091471E-4</v>
      </c>
      <c r="T3160" s="4">
        <f t="shared" si="992"/>
        <v>2.9427252733636899E-2</v>
      </c>
      <c r="U3160" s="4">
        <f t="shared" si="993"/>
        <v>4.3985998822909898E-2</v>
      </c>
      <c r="V3160" s="6">
        <f t="shared" si="982"/>
        <v>0</v>
      </c>
      <c r="W3160" s="16" t="str">
        <f t="shared" si="983"/>
        <v/>
      </c>
      <c r="X3160" s="4" t="str">
        <f t="shared" si="994"/>
        <v/>
      </c>
      <c r="Y3160" s="4" t="str">
        <f t="shared" si="984"/>
        <v/>
      </c>
      <c r="Z3160" s="4">
        <f t="shared" si="985"/>
        <v>5305000</v>
      </c>
      <c r="AA3160" s="16">
        <f t="shared" si="986"/>
        <v>1.885014137606032E-3</v>
      </c>
      <c r="AB3160" s="15">
        <f t="shared" si="995"/>
        <v>0.17907634307257303</v>
      </c>
      <c r="AC3160" s="15">
        <f t="shared" si="996"/>
        <v>0.2676720075400566</v>
      </c>
      <c r="AD3160" s="4">
        <v>167743</v>
      </c>
      <c r="AE3160" s="26">
        <v>1641.49</v>
      </c>
      <c r="AF3160" s="26">
        <v>1395.1649946087439</v>
      </c>
      <c r="AG3160" s="4">
        <f t="shared" si="997"/>
        <v>3095000</v>
      </c>
      <c r="AH3160" s="16">
        <f t="shared" si="987"/>
        <v>3.2310177705977385E-3</v>
      </c>
      <c r="AI3160" s="15">
        <f t="shared" si="988"/>
        <v>0.30694668820678517</v>
      </c>
      <c r="AJ3160" s="15">
        <f t="shared" si="989"/>
        <v>0.45880452342487893</v>
      </c>
      <c r="AK3160" s="4">
        <f t="shared" si="990"/>
        <v>16319000</v>
      </c>
      <c r="AL3160" s="27">
        <f t="shared" si="991"/>
        <v>6.1278264599546543E-4</v>
      </c>
      <c r="AM3160" s="15">
        <f t="shared" si="998"/>
        <v>5.8214351369569213E-2</v>
      </c>
      <c r="AN3160" s="15">
        <f t="shared" si="999"/>
        <v>2.6953856745456156E-5</v>
      </c>
    </row>
    <row r="3161" spans="1:40" x14ac:dyDescent="0.2">
      <c r="A3161" s="4" t="s">
        <v>4628</v>
      </c>
      <c r="B3161" s="3" t="s">
        <v>6</v>
      </c>
      <c r="C3161" s="6">
        <v>167743</v>
      </c>
      <c r="D3161" s="3" t="s">
        <v>714</v>
      </c>
      <c r="E3161" s="6">
        <v>167746</v>
      </c>
      <c r="F3161" s="3" t="s">
        <v>3988</v>
      </c>
      <c r="G3161" s="8">
        <v>15000</v>
      </c>
      <c r="H3161" s="6">
        <v>95</v>
      </c>
      <c r="I3161" s="6">
        <v>166536</v>
      </c>
      <c r="J3161" s="13">
        <v>45230</v>
      </c>
      <c r="K3161" s="9">
        <v>10811.020921543472</v>
      </c>
      <c r="L3161" s="4" t="s">
        <v>4628</v>
      </c>
      <c r="M3161" s="4" t="s">
        <v>4632</v>
      </c>
      <c r="N3161" s="4">
        <f>VLOOKUP(I3161,BaseModelo!$A$2:$E$5075,5)</f>
        <v>5</v>
      </c>
      <c r="P3161" s="15">
        <v>132</v>
      </c>
      <c r="Q3161" s="4">
        <f>VLOOKUP(I3161,BaseModelo!$A$2:$E$5075,3)</f>
        <v>110</v>
      </c>
      <c r="R3161" s="4">
        <f t="shared" si="980"/>
        <v>32283000</v>
      </c>
      <c r="S3161" s="16">
        <f t="shared" si="981"/>
        <v>4.6464083263637206E-4</v>
      </c>
      <c r="T3161" s="4">
        <f t="shared" si="992"/>
        <v>4.4140879100455346E-2</v>
      </c>
      <c r="U3161" s="4">
        <f t="shared" si="993"/>
        <v>6.1332589908001112E-2</v>
      </c>
      <c r="V3161" s="6">
        <f t="shared" si="982"/>
        <v>0</v>
      </c>
      <c r="W3161" s="16" t="str">
        <f t="shared" si="983"/>
        <v/>
      </c>
      <c r="X3161" s="4" t="str">
        <f t="shared" si="994"/>
        <v/>
      </c>
      <c r="Y3161" s="4" t="str">
        <f t="shared" si="984"/>
        <v/>
      </c>
      <c r="Z3161" s="4">
        <f t="shared" si="985"/>
        <v>4058000</v>
      </c>
      <c r="AA3161" s="16">
        <f t="shared" si="986"/>
        <v>3.6964021685559388E-3</v>
      </c>
      <c r="AB3161" s="15">
        <f t="shared" si="995"/>
        <v>0.35115820601281417</v>
      </c>
      <c r="AC3161" s="15">
        <f t="shared" si="996"/>
        <v>0.48792508624938391</v>
      </c>
      <c r="AD3161" s="4">
        <v>167743</v>
      </c>
      <c r="AE3161" s="26">
        <v>2462.0500000000002</v>
      </c>
      <c r="AF3161" s="26">
        <v>2092.5902533530257</v>
      </c>
      <c r="AG3161" s="4">
        <f t="shared" si="997"/>
        <v>2193000</v>
      </c>
      <c r="AH3161" s="16">
        <f t="shared" si="987"/>
        <v>6.8399452804377564E-3</v>
      </c>
      <c r="AI3161" s="15">
        <f t="shared" si="988"/>
        <v>0.64979480164158687</v>
      </c>
      <c r="AJ3161" s="15">
        <f t="shared" si="989"/>
        <v>0.90287277701778379</v>
      </c>
      <c r="AK3161" s="4">
        <f t="shared" si="990"/>
        <v>16319000</v>
      </c>
      <c r="AL3161" s="27">
        <f t="shared" si="991"/>
        <v>9.1917396899319809E-4</v>
      </c>
      <c r="AM3161" s="15">
        <f t="shared" si="998"/>
        <v>8.7321527054353823E-2</v>
      </c>
      <c r="AN3161" s="15">
        <f t="shared" si="999"/>
        <v>5.637532009436955E-5</v>
      </c>
    </row>
    <row r="3162" spans="1:40" x14ac:dyDescent="0.2">
      <c r="A3162" s="4" t="s">
        <v>4628</v>
      </c>
      <c r="B3162" s="3" t="s">
        <v>6</v>
      </c>
      <c r="C3162" s="6">
        <v>167743</v>
      </c>
      <c r="D3162" s="3" t="s">
        <v>714</v>
      </c>
      <c r="E3162" s="6">
        <v>167747</v>
      </c>
      <c r="F3162" s="3" t="s">
        <v>3989</v>
      </c>
      <c r="G3162" s="8">
        <v>8000</v>
      </c>
      <c r="H3162" s="6">
        <v>95</v>
      </c>
      <c r="I3162" s="6">
        <v>166783</v>
      </c>
      <c r="J3162" s="13">
        <v>45230</v>
      </c>
      <c r="K3162" s="9">
        <v>5765.8778248231847</v>
      </c>
      <c r="L3162" s="4" t="s">
        <v>4628</v>
      </c>
      <c r="M3162" s="4" t="s">
        <v>4632</v>
      </c>
      <c r="N3162" s="4">
        <f>VLOOKUP(I3162,BaseModelo!$A$2:$E$5075,5)</f>
        <v>9</v>
      </c>
      <c r="P3162" s="15">
        <v>142.00000000000003</v>
      </c>
      <c r="Q3162" s="4">
        <f>VLOOKUP(I3162,BaseModelo!$A$2:$E$5075,3)</f>
        <v>147</v>
      </c>
      <c r="R3162" s="4">
        <f t="shared" si="980"/>
        <v>32283000</v>
      </c>
      <c r="S3162" s="16">
        <f t="shared" si="981"/>
        <v>2.4780844407273179E-4</v>
      </c>
      <c r="T3162" s="4">
        <f t="shared" si="992"/>
        <v>2.354180218690952E-2</v>
      </c>
      <c r="U3162" s="4">
        <f t="shared" si="993"/>
        <v>3.5188799058327919E-2</v>
      </c>
      <c r="V3162" s="6">
        <f t="shared" si="982"/>
        <v>0</v>
      </c>
      <c r="W3162" s="16" t="str">
        <f t="shared" si="983"/>
        <v/>
      </c>
      <c r="X3162" s="4" t="str">
        <f t="shared" si="994"/>
        <v/>
      </c>
      <c r="Y3162" s="4" t="str">
        <f t="shared" si="984"/>
        <v/>
      </c>
      <c r="Z3162" s="4">
        <f t="shared" si="985"/>
        <v>5305000</v>
      </c>
      <c r="AA3162" s="16">
        <f t="shared" si="986"/>
        <v>1.5080113100848257E-3</v>
      </c>
      <c r="AB3162" s="15">
        <f t="shared" si="995"/>
        <v>0.14326107445805844</v>
      </c>
      <c r="AC3162" s="15">
        <f t="shared" si="996"/>
        <v>0.21413760603204529</v>
      </c>
      <c r="AD3162" s="4">
        <v>167743</v>
      </c>
      <c r="AE3162" s="26">
        <v>1310.3499999999999</v>
      </c>
      <c r="AF3162" s="26">
        <v>1113.716471428743</v>
      </c>
      <c r="AG3162" s="4">
        <f t="shared" si="997"/>
        <v>3095000</v>
      </c>
      <c r="AH3162" s="16">
        <f t="shared" si="987"/>
        <v>2.5848142164781908E-3</v>
      </c>
      <c r="AI3162" s="15">
        <f t="shared" si="988"/>
        <v>0.24555735056542813</v>
      </c>
      <c r="AJ3162" s="15">
        <f t="shared" si="989"/>
        <v>0.36704361873990315</v>
      </c>
      <c r="AK3162" s="4">
        <f t="shared" si="990"/>
        <v>16319000</v>
      </c>
      <c r="AL3162" s="27">
        <f t="shared" si="991"/>
        <v>4.9022611679637234E-4</v>
      </c>
      <c r="AM3162" s="15">
        <f t="shared" si="998"/>
        <v>4.657148109565537E-2</v>
      </c>
      <c r="AN3162" s="15">
        <f t="shared" si="999"/>
        <v>1.725046831709194E-5</v>
      </c>
    </row>
    <row r="3163" spans="1:40" x14ac:dyDescent="0.2">
      <c r="A3163" s="4" t="s">
        <v>4628</v>
      </c>
      <c r="B3163" s="3" t="s">
        <v>6</v>
      </c>
      <c r="C3163" s="6">
        <v>167743</v>
      </c>
      <c r="D3163" s="3" t="s">
        <v>714</v>
      </c>
      <c r="E3163" s="6">
        <v>167748</v>
      </c>
      <c r="F3163" s="3" t="s">
        <v>3990</v>
      </c>
      <c r="G3163" s="8">
        <v>6000</v>
      </c>
      <c r="H3163" s="6">
        <v>95</v>
      </c>
      <c r="I3163" s="6">
        <v>167580</v>
      </c>
      <c r="J3163" s="13">
        <v>45230</v>
      </c>
      <c r="K3163" s="9">
        <v>4324.4083686173881</v>
      </c>
      <c r="L3163" s="4" t="s">
        <v>4628</v>
      </c>
      <c r="M3163" s="4" t="s">
        <v>4632</v>
      </c>
      <c r="N3163" s="4">
        <f>VLOOKUP(I3163,BaseModelo!$A$2:$E$5075,5)</f>
        <v>10</v>
      </c>
      <c r="P3163" s="15">
        <v>142.00000000000003</v>
      </c>
      <c r="Q3163" s="4">
        <f>VLOOKUP(I3163,BaseModelo!$A$2:$E$5075,3)</f>
        <v>0</v>
      </c>
      <c r="R3163" s="4">
        <f t="shared" si="980"/>
        <v>32283000</v>
      </c>
      <c r="S3163" s="16">
        <f t="shared" si="981"/>
        <v>1.8585633305454884E-4</v>
      </c>
      <c r="T3163" s="4">
        <f t="shared" si="992"/>
        <v>1.7656351640182141E-2</v>
      </c>
      <c r="U3163" s="4">
        <f t="shared" si="993"/>
        <v>2.6391599293745942E-2</v>
      </c>
      <c r="V3163" s="6">
        <f t="shared" si="982"/>
        <v>0</v>
      </c>
      <c r="W3163" s="16" t="str">
        <f t="shared" si="983"/>
        <v/>
      </c>
      <c r="X3163" s="4" t="str">
        <f t="shared" si="994"/>
        <v/>
      </c>
      <c r="Y3163" s="4" t="str">
        <f t="shared" si="984"/>
        <v/>
      </c>
      <c r="Z3163" s="4">
        <f t="shared" si="985"/>
        <v>4121000</v>
      </c>
      <c r="AA3163" s="16">
        <f t="shared" si="986"/>
        <v>1.4559572919194371E-3</v>
      </c>
      <c r="AB3163" s="15">
        <f t="shared" si="995"/>
        <v>0.13831594273234651</v>
      </c>
      <c r="AC3163" s="15">
        <f t="shared" si="996"/>
        <v>0.20674593545256012</v>
      </c>
      <c r="AD3163" s="4">
        <v>167743</v>
      </c>
      <c r="AE3163" s="26">
        <v>993.11</v>
      </c>
      <c r="AF3163" s="26">
        <v>844.0820887095806</v>
      </c>
      <c r="AG3163" s="4">
        <f t="shared" si="997"/>
        <v>1846000</v>
      </c>
      <c r="AH3163" s="16">
        <f t="shared" si="987"/>
        <v>3.2502708559046588E-3</v>
      </c>
      <c r="AI3163" s="15">
        <f t="shared" si="988"/>
        <v>0.3087757313109426</v>
      </c>
      <c r="AJ3163" s="15">
        <f t="shared" si="989"/>
        <v>0.46153846153846162</v>
      </c>
      <c r="AK3163" s="4">
        <f t="shared" si="990"/>
        <v>16319000</v>
      </c>
      <c r="AL3163" s="27">
        <f t="shared" si="991"/>
        <v>3.6766958759727926E-4</v>
      </c>
      <c r="AM3163" s="15">
        <f t="shared" si="998"/>
        <v>3.4928610821741528E-2</v>
      </c>
      <c r="AN3163" s="15">
        <f t="shared" si="999"/>
        <v>9.7033884283642175E-6</v>
      </c>
    </row>
    <row r="3164" spans="1:40" x14ac:dyDescent="0.2">
      <c r="A3164" s="4" t="s">
        <v>4628</v>
      </c>
      <c r="B3164" s="2" t="s">
        <v>16</v>
      </c>
      <c r="C3164" s="5">
        <v>167796</v>
      </c>
      <c r="D3164" s="2" t="s">
        <v>715</v>
      </c>
      <c r="E3164" s="5">
        <v>167797</v>
      </c>
      <c r="F3164" s="2" t="s">
        <v>3984</v>
      </c>
      <c r="G3164" s="7">
        <v>7000</v>
      </c>
      <c r="H3164" s="5">
        <v>115</v>
      </c>
      <c r="I3164" s="6">
        <v>166580</v>
      </c>
      <c r="J3164" s="13">
        <v>45230</v>
      </c>
      <c r="K3164" s="9">
        <v>7000</v>
      </c>
      <c r="L3164" s="4" t="s">
        <v>4628</v>
      </c>
      <c r="M3164" s="4" t="s">
        <v>4632</v>
      </c>
      <c r="N3164" s="4">
        <f>VLOOKUP(I3164,BaseModelo!$A$2:$E$5075,5)</f>
        <v>9</v>
      </c>
      <c r="P3164" s="15">
        <v>142.00000000000003</v>
      </c>
      <c r="Q3164" s="4">
        <f>VLOOKUP(I3164,BaseModelo!$A$2:$E$5075,3)</f>
        <v>147</v>
      </c>
      <c r="R3164" s="4">
        <f t="shared" si="980"/>
        <v>32283000</v>
      </c>
      <c r="S3164" s="16">
        <f t="shared" si="981"/>
        <v>2.168323885636403E-4</v>
      </c>
      <c r="T3164" s="4">
        <f t="shared" si="992"/>
        <v>2.4935724684818635E-2</v>
      </c>
      <c r="U3164" s="4">
        <f t="shared" si="993"/>
        <v>3.0790199176036929E-2</v>
      </c>
      <c r="V3164" s="6">
        <f t="shared" si="982"/>
        <v>0</v>
      </c>
      <c r="W3164" s="16" t="str">
        <f t="shared" si="983"/>
        <v/>
      </c>
      <c r="X3164" s="4" t="str">
        <f t="shared" si="994"/>
        <v/>
      </c>
      <c r="Y3164" s="4" t="str">
        <f t="shared" si="984"/>
        <v/>
      </c>
      <c r="Z3164" s="4">
        <f t="shared" si="985"/>
        <v>5305000</v>
      </c>
      <c r="AA3164" s="16">
        <f t="shared" si="986"/>
        <v>1.3195098963242225E-3</v>
      </c>
      <c r="AB3164" s="15">
        <f t="shared" si="995"/>
        <v>0.15174363807728558</v>
      </c>
      <c r="AC3164" s="15">
        <f t="shared" si="996"/>
        <v>0.18737040527803964</v>
      </c>
      <c r="AD3164" s="4">
        <v>167796</v>
      </c>
      <c r="AE3164" s="26">
        <v>1399.93</v>
      </c>
      <c r="AF3164" s="26">
        <v>1399.93</v>
      </c>
      <c r="AG3164" s="4">
        <f t="shared" si="997"/>
        <v>3095000</v>
      </c>
      <c r="AH3164" s="16">
        <f t="shared" si="987"/>
        <v>2.2617124394184169E-3</v>
      </c>
      <c r="AI3164" s="15">
        <f t="shared" si="988"/>
        <v>0.26009693053311794</v>
      </c>
      <c r="AJ3164" s="15">
        <f t="shared" si="989"/>
        <v>0.32116316639741527</v>
      </c>
      <c r="AK3164" s="4">
        <f t="shared" si="990"/>
        <v>16319000</v>
      </c>
      <c r="AL3164" s="27">
        <f t="shared" si="991"/>
        <v>4.289478521968258E-4</v>
      </c>
      <c r="AM3164" s="15">
        <f t="shared" si="998"/>
        <v>4.9329003002634965E-2</v>
      </c>
      <c r="AN3164" s="15">
        <f t="shared" si="999"/>
        <v>1.3207389805273516E-5</v>
      </c>
    </row>
    <row r="3165" spans="1:40" x14ac:dyDescent="0.2">
      <c r="A3165" s="4" t="s">
        <v>4628</v>
      </c>
      <c r="B3165" s="3" t="s">
        <v>16</v>
      </c>
      <c r="C3165" s="6">
        <v>167796</v>
      </c>
      <c r="D3165" s="3" t="s">
        <v>715</v>
      </c>
      <c r="E3165" s="6">
        <v>167798</v>
      </c>
      <c r="F3165" s="3" t="s">
        <v>3991</v>
      </c>
      <c r="G3165" s="8">
        <v>7000</v>
      </c>
      <c r="H3165" s="6">
        <v>110</v>
      </c>
      <c r="I3165" s="6">
        <v>166587</v>
      </c>
      <c r="J3165" s="13">
        <v>45230</v>
      </c>
      <c r="K3165" s="9">
        <v>7000</v>
      </c>
      <c r="L3165" s="4" t="s">
        <v>4628</v>
      </c>
      <c r="M3165" s="4" t="s">
        <v>4632</v>
      </c>
      <c r="N3165" s="4">
        <f>VLOOKUP(I3165,BaseModelo!$A$2:$E$5075,5)</f>
        <v>6</v>
      </c>
      <c r="P3165" s="15">
        <v>142.00000000000003</v>
      </c>
      <c r="Q3165" s="4">
        <f>VLOOKUP(I3165,BaseModelo!$A$2:$E$5075,3)</f>
        <v>115</v>
      </c>
      <c r="R3165" s="4">
        <f t="shared" si="980"/>
        <v>32283000</v>
      </c>
      <c r="S3165" s="16">
        <f t="shared" si="981"/>
        <v>2.168323885636403E-4</v>
      </c>
      <c r="T3165" s="4">
        <f t="shared" si="992"/>
        <v>2.3851562742000433E-2</v>
      </c>
      <c r="U3165" s="4">
        <f t="shared" si="993"/>
        <v>3.0790199176036929E-2</v>
      </c>
      <c r="V3165" s="6">
        <f t="shared" si="982"/>
        <v>0</v>
      </c>
      <c r="W3165" s="16" t="str">
        <f t="shared" si="983"/>
        <v/>
      </c>
      <c r="X3165" s="4" t="str">
        <f t="shared" si="994"/>
        <v/>
      </c>
      <c r="Y3165" s="4" t="str">
        <f t="shared" si="984"/>
        <v/>
      </c>
      <c r="Z3165" s="4">
        <f t="shared" si="985"/>
        <v>4853000</v>
      </c>
      <c r="AA3165" s="16">
        <f t="shared" si="986"/>
        <v>1.4424067587059551E-3</v>
      </c>
      <c r="AB3165" s="15">
        <f t="shared" si="995"/>
        <v>0.15866474345765505</v>
      </c>
      <c r="AC3165" s="15">
        <f t="shared" si="996"/>
        <v>0.20482175973624567</v>
      </c>
      <c r="AD3165" s="4">
        <v>167796</v>
      </c>
      <c r="AE3165" s="26">
        <v>1344.78</v>
      </c>
      <c r="AF3165" s="26">
        <v>1344.78</v>
      </c>
      <c r="AG3165" s="4">
        <f t="shared" si="997"/>
        <v>2735000</v>
      </c>
      <c r="AH3165" s="16">
        <f t="shared" si="987"/>
        <v>2.5594149908592322E-3</v>
      </c>
      <c r="AI3165" s="15">
        <f t="shared" si="988"/>
        <v>0.28153564899451555</v>
      </c>
      <c r="AJ3165" s="15">
        <f t="shared" si="989"/>
        <v>0.36343692870201105</v>
      </c>
      <c r="AK3165" s="4">
        <f t="shared" si="990"/>
        <v>16319000</v>
      </c>
      <c r="AL3165" s="27">
        <f t="shared" si="991"/>
        <v>4.289478521968258E-4</v>
      </c>
      <c r="AM3165" s="15">
        <f t="shared" si="998"/>
        <v>4.7184263741650835E-2</v>
      </c>
      <c r="AN3165" s="15">
        <f t="shared" si="999"/>
        <v>1.3207389805273516E-5</v>
      </c>
    </row>
    <row r="3166" spans="1:40" x14ac:dyDescent="0.2">
      <c r="A3166" s="4" t="s">
        <v>4628</v>
      </c>
      <c r="B3166" s="3" t="s">
        <v>16</v>
      </c>
      <c r="C3166" s="6">
        <v>167796</v>
      </c>
      <c r="D3166" s="3" t="s">
        <v>715</v>
      </c>
      <c r="E3166" s="6">
        <v>167799</v>
      </c>
      <c r="F3166" s="3" t="s">
        <v>3992</v>
      </c>
      <c r="G3166" s="8">
        <v>10000</v>
      </c>
      <c r="H3166" s="6">
        <v>120</v>
      </c>
      <c r="I3166" s="6">
        <v>166178</v>
      </c>
      <c r="J3166" s="13">
        <v>45230</v>
      </c>
      <c r="K3166" s="9">
        <v>10000</v>
      </c>
      <c r="L3166" s="4" t="s">
        <v>4628</v>
      </c>
      <c r="M3166" s="4" t="s">
        <v>4632</v>
      </c>
      <c r="N3166" s="4">
        <f>VLOOKUP(I3166,BaseModelo!$A$2:$E$5075,5)</f>
        <v>8</v>
      </c>
      <c r="P3166" s="15">
        <v>142.00000000000003</v>
      </c>
      <c r="Q3166" s="4">
        <f>VLOOKUP(I3166,BaseModelo!$A$2:$E$5075,3)</f>
        <v>132</v>
      </c>
      <c r="R3166" s="4">
        <f t="shared" si="980"/>
        <v>32283000</v>
      </c>
      <c r="S3166" s="16">
        <f t="shared" si="981"/>
        <v>3.0976055509091471E-4</v>
      </c>
      <c r="T3166" s="4">
        <f t="shared" si="992"/>
        <v>3.7171266610909762E-2</v>
      </c>
      <c r="U3166" s="4">
        <f t="shared" si="993"/>
        <v>4.3985998822909898E-2</v>
      </c>
      <c r="V3166" s="6">
        <f t="shared" si="982"/>
        <v>0</v>
      </c>
      <c r="W3166" s="16" t="str">
        <f t="shared" si="983"/>
        <v/>
      </c>
      <c r="X3166" s="4" t="str">
        <f t="shared" si="994"/>
        <v/>
      </c>
      <c r="Y3166" s="4" t="str">
        <f t="shared" si="984"/>
        <v/>
      </c>
      <c r="Z3166" s="4">
        <f t="shared" si="985"/>
        <v>5836000</v>
      </c>
      <c r="AA3166" s="16">
        <f t="shared" si="986"/>
        <v>1.7135023989033585E-3</v>
      </c>
      <c r="AB3166" s="15">
        <f t="shared" si="995"/>
        <v>0.20562028786840303</v>
      </c>
      <c r="AC3166" s="15">
        <f t="shared" si="996"/>
        <v>0.24331734064427696</v>
      </c>
      <c r="AD3166" s="4">
        <v>167796</v>
      </c>
      <c r="AE3166" s="26">
        <v>2096.64</v>
      </c>
      <c r="AF3166" s="26">
        <v>2096.64</v>
      </c>
      <c r="AG3166" s="4">
        <f t="shared" si="997"/>
        <v>3421000</v>
      </c>
      <c r="AH3166" s="16">
        <f t="shared" si="987"/>
        <v>2.9231218941829875E-3</v>
      </c>
      <c r="AI3166" s="15">
        <f t="shared" si="988"/>
        <v>0.35077462730195852</v>
      </c>
      <c r="AJ3166" s="15">
        <f t="shared" si="989"/>
        <v>0.41508330897398432</v>
      </c>
      <c r="AK3166" s="4">
        <f t="shared" si="990"/>
        <v>16319000</v>
      </c>
      <c r="AL3166" s="27">
        <f t="shared" si="991"/>
        <v>6.1278264599546543E-4</v>
      </c>
      <c r="AM3166" s="15">
        <f t="shared" si="998"/>
        <v>7.3533917519455858E-2</v>
      </c>
      <c r="AN3166" s="15">
        <f t="shared" si="999"/>
        <v>2.6953856745456156E-5</v>
      </c>
    </row>
    <row r="3167" spans="1:40" x14ac:dyDescent="0.2">
      <c r="A3167" s="4" t="s">
        <v>4628</v>
      </c>
      <c r="B3167" s="3" t="s">
        <v>16</v>
      </c>
      <c r="C3167" s="6">
        <v>167796</v>
      </c>
      <c r="D3167" s="3" t="s">
        <v>715</v>
      </c>
      <c r="E3167" s="6">
        <v>167800</v>
      </c>
      <c r="F3167" s="3" t="s">
        <v>3993</v>
      </c>
      <c r="G3167" s="8">
        <v>10000</v>
      </c>
      <c r="H3167" s="6">
        <v>115</v>
      </c>
      <c r="I3167" s="6">
        <v>166177</v>
      </c>
      <c r="J3167" s="13">
        <v>45230</v>
      </c>
      <c r="K3167" s="9">
        <v>10000</v>
      </c>
      <c r="L3167" s="4" t="s">
        <v>4628</v>
      </c>
      <c r="M3167" s="4" t="s">
        <v>4632</v>
      </c>
      <c r="N3167" s="4">
        <f>VLOOKUP(I3167,BaseModelo!$A$2:$E$5075,5)</f>
        <v>9</v>
      </c>
      <c r="P3167" s="15">
        <v>142.00000000000003</v>
      </c>
      <c r="Q3167" s="4">
        <f>VLOOKUP(I3167,BaseModelo!$A$2:$E$5075,3)</f>
        <v>147</v>
      </c>
      <c r="R3167" s="4">
        <f t="shared" si="980"/>
        <v>32283000</v>
      </c>
      <c r="S3167" s="16">
        <f t="shared" si="981"/>
        <v>3.0976055509091471E-4</v>
      </c>
      <c r="T3167" s="4">
        <f t="shared" si="992"/>
        <v>3.5622463835455191E-2</v>
      </c>
      <c r="U3167" s="4">
        <f t="shared" si="993"/>
        <v>4.3985998822909898E-2</v>
      </c>
      <c r="V3167" s="6">
        <f t="shared" si="982"/>
        <v>0</v>
      </c>
      <c r="W3167" s="16" t="str">
        <f t="shared" si="983"/>
        <v/>
      </c>
      <c r="X3167" s="4" t="str">
        <f t="shared" si="994"/>
        <v/>
      </c>
      <c r="Y3167" s="4" t="str">
        <f t="shared" si="984"/>
        <v/>
      </c>
      <c r="Z3167" s="4">
        <f t="shared" si="985"/>
        <v>5305000</v>
      </c>
      <c r="AA3167" s="16">
        <f t="shared" si="986"/>
        <v>1.885014137606032E-3</v>
      </c>
      <c r="AB3167" s="15">
        <f t="shared" si="995"/>
        <v>0.21677662582469368</v>
      </c>
      <c r="AC3167" s="15">
        <f t="shared" si="996"/>
        <v>0.2676720075400566</v>
      </c>
      <c r="AD3167" s="4">
        <v>167796</v>
      </c>
      <c r="AE3167" s="26">
        <v>2000.01</v>
      </c>
      <c r="AF3167" s="26">
        <v>2000.01</v>
      </c>
      <c r="AG3167" s="4">
        <f t="shared" si="997"/>
        <v>3095000</v>
      </c>
      <c r="AH3167" s="16">
        <f t="shared" si="987"/>
        <v>3.2310177705977385E-3</v>
      </c>
      <c r="AI3167" s="15">
        <f t="shared" si="988"/>
        <v>0.37156704361873993</v>
      </c>
      <c r="AJ3167" s="15">
        <f t="shared" si="989"/>
        <v>0.45880452342487893</v>
      </c>
      <c r="AK3167" s="4">
        <f t="shared" si="990"/>
        <v>16319000</v>
      </c>
      <c r="AL3167" s="27">
        <f t="shared" si="991"/>
        <v>6.1278264599546543E-4</v>
      </c>
      <c r="AM3167" s="15">
        <f t="shared" si="998"/>
        <v>7.0470004289478527E-2</v>
      </c>
      <c r="AN3167" s="15">
        <f t="shared" si="999"/>
        <v>2.6953856745456156E-5</v>
      </c>
    </row>
    <row r="3168" spans="1:40" x14ac:dyDescent="0.2">
      <c r="A3168" s="4" t="s">
        <v>4628</v>
      </c>
      <c r="B3168" s="3" t="s">
        <v>16</v>
      </c>
      <c r="C3168" s="6">
        <v>167796</v>
      </c>
      <c r="D3168" s="3" t="s">
        <v>715</v>
      </c>
      <c r="E3168" s="6">
        <v>167801</v>
      </c>
      <c r="F3168" s="3" t="s">
        <v>3994</v>
      </c>
      <c r="G3168" s="8">
        <v>10000</v>
      </c>
      <c r="H3168" s="6">
        <v>115</v>
      </c>
      <c r="I3168" s="6">
        <v>166179</v>
      </c>
      <c r="J3168" s="13">
        <v>45230</v>
      </c>
      <c r="K3168" s="9">
        <v>10000</v>
      </c>
      <c r="L3168" s="4" t="s">
        <v>4628</v>
      </c>
      <c r="M3168" s="4" t="s">
        <v>4632</v>
      </c>
      <c r="N3168" s="4">
        <f>VLOOKUP(I3168,BaseModelo!$A$2:$E$5075,5)</f>
        <v>6</v>
      </c>
      <c r="P3168" s="15">
        <v>142.00000000000003</v>
      </c>
      <c r="Q3168" s="4">
        <f>VLOOKUP(I3168,BaseModelo!$A$2:$E$5075,3)</f>
        <v>115</v>
      </c>
      <c r="R3168" s="4">
        <f t="shared" si="980"/>
        <v>32283000</v>
      </c>
      <c r="S3168" s="16">
        <f t="shared" si="981"/>
        <v>3.0976055509091471E-4</v>
      </c>
      <c r="T3168" s="4">
        <f t="shared" si="992"/>
        <v>3.5622463835455191E-2</v>
      </c>
      <c r="U3168" s="4">
        <f t="shared" si="993"/>
        <v>4.3985998822909898E-2</v>
      </c>
      <c r="V3168" s="6">
        <f t="shared" si="982"/>
        <v>0</v>
      </c>
      <c r="W3168" s="16" t="str">
        <f t="shared" si="983"/>
        <v/>
      </c>
      <c r="X3168" s="4" t="str">
        <f t="shared" si="994"/>
        <v/>
      </c>
      <c r="Y3168" s="4" t="str">
        <f t="shared" si="984"/>
        <v/>
      </c>
      <c r="Z3168" s="4">
        <f t="shared" si="985"/>
        <v>4853000</v>
      </c>
      <c r="AA3168" s="16">
        <f t="shared" si="986"/>
        <v>2.0605810838656502E-3</v>
      </c>
      <c r="AB3168" s="15">
        <f t="shared" si="995"/>
        <v>0.23696682464454977</v>
      </c>
      <c r="AC3168" s="15">
        <f t="shared" si="996"/>
        <v>0.29260251390892239</v>
      </c>
      <c r="AD3168" s="4">
        <v>167796</v>
      </c>
      <c r="AE3168" s="26">
        <v>2000.01</v>
      </c>
      <c r="AF3168" s="26">
        <v>2000.01</v>
      </c>
      <c r="AG3168" s="4">
        <f t="shared" si="997"/>
        <v>2735000</v>
      </c>
      <c r="AH3168" s="16">
        <f t="shared" si="987"/>
        <v>3.6563071297989031E-3</v>
      </c>
      <c r="AI3168" s="15">
        <f t="shared" si="988"/>
        <v>0.42047531992687387</v>
      </c>
      <c r="AJ3168" s="15">
        <f t="shared" si="989"/>
        <v>0.5191956124314443</v>
      </c>
      <c r="AK3168" s="4">
        <f t="shared" si="990"/>
        <v>16319000</v>
      </c>
      <c r="AL3168" s="27">
        <f t="shared" si="991"/>
        <v>6.1278264599546543E-4</v>
      </c>
      <c r="AM3168" s="15">
        <f t="shared" si="998"/>
        <v>7.0470004289478527E-2</v>
      </c>
      <c r="AN3168" s="15">
        <f t="shared" si="999"/>
        <v>2.6953856745456156E-5</v>
      </c>
    </row>
    <row r="3169" spans="1:40" x14ac:dyDescent="0.2">
      <c r="A3169" s="4" t="s">
        <v>4628</v>
      </c>
      <c r="B3169" s="2" t="s">
        <v>13</v>
      </c>
      <c r="C3169" s="5">
        <v>167810</v>
      </c>
      <c r="D3169" s="2" t="s">
        <v>712</v>
      </c>
      <c r="E3169" s="5">
        <v>167811</v>
      </c>
      <c r="F3169" s="2" t="s">
        <v>3967</v>
      </c>
      <c r="G3169" s="7">
        <v>7000</v>
      </c>
      <c r="H3169" s="5">
        <v>142</v>
      </c>
      <c r="I3169" s="6">
        <v>166644</v>
      </c>
      <c r="J3169" s="13">
        <v>45230</v>
      </c>
      <c r="K3169" s="9">
        <v>3684.082103795472</v>
      </c>
      <c r="L3169" s="4" t="s">
        <v>4628</v>
      </c>
      <c r="M3169" s="4" t="s">
        <v>4632</v>
      </c>
      <c r="N3169" s="4">
        <f>VLOOKUP(I3169,BaseModelo!$A$2:$E$5075,5)</f>
        <v>8</v>
      </c>
      <c r="P3169" s="15">
        <v>142.00000000000003</v>
      </c>
      <c r="Q3169" s="4">
        <f>VLOOKUP(I3169,BaseModelo!$A$2:$E$5075,3)</f>
        <v>132</v>
      </c>
      <c r="R3169" s="4">
        <f t="shared" si="980"/>
        <v>32283000</v>
      </c>
      <c r="S3169" s="16">
        <f t="shared" si="981"/>
        <v>2.168323885636403E-4</v>
      </c>
      <c r="T3169" s="4">
        <f t="shared" si="992"/>
        <v>3.0790199176036922E-2</v>
      </c>
      <c r="U3169" s="4">
        <f t="shared" si="993"/>
        <v>3.0790199176036929E-2</v>
      </c>
      <c r="V3169" s="6">
        <f t="shared" si="982"/>
        <v>0</v>
      </c>
      <c r="W3169" s="16" t="str">
        <f t="shared" si="983"/>
        <v/>
      </c>
      <c r="X3169" s="4" t="str">
        <f t="shared" si="994"/>
        <v/>
      </c>
      <c r="Y3169" s="4" t="str">
        <f t="shared" si="984"/>
        <v/>
      </c>
      <c r="Z3169" s="4">
        <f t="shared" si="985"/>
        <v>5836000</v>
      </c>
      <c r="AA3169" s="16">
        <f t="shared" si="986"/>
        <v>1.199451679232351E-3</v>
      </c>
      <c r="AB3169" s="15">
        <f t="shared" si="995"/>
        <v>0.17032213845099384</v>
      </c>
      <c r="AC3169" s="15">
        <f t="shared" si="996"/>
        <v>0.17032213845099387</v>
      </c>
      <c r="AD3169" s="4">
        <v>167810</v>
      </c>
      <c r="AE3169" s="26">
        <v>1758.65</v>
      </c>
      <c r="AF3169" s="26">
        <v>1299.0746573213446</v>
      </c>
      <c r="AG3169" s="4">
        <f t="shared" si="997"/>
        <v>3421000</v>
      </c>
      <c r="AH3169" s="16">
        <f t="shared" si="987"/>
        <v>2.0461853259280912E-3</v>
      </c>
      <c r="AI3169" s="15">
        <f t="shared" si="988"/>
        <v>0.29055831628178896</v>
      </c>
      <c r="AJ3169" s="15">
        <f t="shared" si="989"/>
        <v>0.29055831628178902</v>
      </c>
      <c r="AK3169" s="4">
        <f t="shared" si="990"/>
        <v>16319000</v>
      </c>
      <c r="AL3169" s="27">
        <f t="shared" si="991"/>
        <v>4.289478521968258E-4</v>
      </c>
      <c r="AM3169" s="15">
        <f t="shared" si="998"/>
        <v>6.0910595011949266E-2</v>
      </c>
      <c r="AN3169" s="15">
        <f t="shared" si="999"/>
        <v>1.3207389805273516E-5</v>
      </c>
    </row>
    <row r="3170" spans="1:40" x14ac:dyDescent="0.2">
      <c r="A3170" s="4" t="s">
        <v>4628</v>
      </c>
      <c r="B3170" s="3" t="s">
        <v>13</v>
      </c>
      <c r="C3170" s="6">
        <v>167810</v>
      </c>
      <c r="D3170" s="3" t="s">
        <v>712</v>
      </c>
      <c r="E3170" s="6">
        <v>167812</v>
      </c>
      <c r="F3170" s="3" t="s">
        <v>3975</v>
      </c>
      <c r="G3170" s="8">
        <v>7000</v>
      </c>
      <c r="H3170" s="6">
        <v>142</v>
      </c>
      <c r="I3170" s="6">
        <v>166417</v>
      </c>
      <c r="J3170" s="13">
        <v>45230</v>
      </c>
      <c r="K3170" s="9">
        <v>3684.082103795472</v>
      </c>
      <c r="L3170" s="4" t="s">
        <v>4628</v>
      </c>
      <c r="M3170" s="4" t="s">
        <v>4632</v>
      </c>
      <c r="N3170" s="4">
        <f>VLOOKUP(I3170,BaseModelo!$A$2:$E$5075,5)</f>
        <v>8</v>
      </c>
      <c r="P3170" s="15">
        <v>142.00000000000003</v>
      </c>
      <c r="Q3170" s="4">
        <f>VLOOKUP(I3170,BaseModelo!$A$2:$E$5075,3)</f>
        <v>132</v>
      </c>
      <c r="R3170" s="4">
        <f t="shared" si="980"/>
        <v>32283000</v>
      </c>
      <c r="S3170" s="16">
        <f t="shared" si="981"/>
        <v>2.168323885636403E-4</v>
      </c>
      <c r="T3170" s="4">
        <f t="shared" si="992"/>
        <v>3.0790199176036922E-2</v>
      </c>
      <c r="U3170" s="4">
        <f t="shared" si="993"/>
        <v>3.0790199176036929E-2</v>
      </c>
      <c r="V3170" s="6">
        <f t="shared" si="982"/>
        <v>0</v>
      </c>
      <c r="W3170" s="16" t="str">
        <f t="shared" si="983"/>
        <v/>
      </c>
      <c r="X3170" s="4" t="str">
        <f t="shared" si="994"/>
        <v/>
      </c>
      <c r="Y3170" s="4" t="str">
        <f t="shared" si="984"/>
        <v/>
      </c>
      <c r="Z3170" s="4">
        <f t="shared" si="985"/>
        <v>5836000</v>
      </c>
      <c r="AA3170" s="16">
        <f t="shared" si="986"/>
        <v>1.199451679232351E-3</v>
      </c>
      <c r="AB3170" s="15">
        <f t="shared" si="995"/>
        <v>0.17032213845099384</v>
      </c>
      <c r="AC3170" s="15">
        <f t="shared" si="996"/>
        <v>0.17032213845099387</v>
      </c>
      <c r="AD3170" s="4">
        <v>167810</v>
      </c>
      <c r="AE3170" s="26">
        <v>1758.65</v>
      </c>
      <c r="AF3170" s="26">
        <v>1299.0746573213446</v>
      </c>
      <c r="AG3170" s="4">
        <f t="shared" si="997"/>
        <v>3421000</v>
      </c>
      <c r="AH3170" s="16">
        <f t="shared" si="987"/>
        <v>2.0461853259280912E-3</v>
      </c>
      <c r="AI3170" s="15">
        <f t="shared" si="988"/>
        <v>0.29055831628178896</v>
      </c>
      <c r="AJ3170" s="15">
        <f t="shared" si="989"/>
        <v>0.29055831628178902</v>
      </c>
      <c r="AK3170" s="4">
        <f t="shared" si="990"/>
        <v>16319000</v>
      </c>
      <c r="AL3170" s="27">
        <f t="shared" si="991"/>
        <v>4.289478521968258E-4</v>
      </c>
      <c r="AM3170" s="15">
        <f t="shared" si="998"/>
        <v>6.0910595011949266E-2</v>
      </c>
      <c r="AN3170" s="15">
        <f t="shared" si="999"/>
        <v>1.3207389805273516E-5</v>
      </c>
    </row>
    <row r="3171" spans="1:40" x14ac:dyDescent="0.2">
      <c r="A3171" s="4" t="s">
        <v>4628</v>
      </c>
      <c r="B3171" s="3" t="s">
        <v>13</v>
      </c>
      <c r="C3171" s="6">
        <v>167810</v>
      </c>
      <c r="D3171" s="3" t="s">
        <v>712</v>
      </c>
      <c r="E3171" s="6">
        <v>167813</v>
      </c>
      <c r="F3171" s="3" t="s">
        <v>3976</v>
      </c>
      <c r="G3171" s="8">
        <v>7000</v>
      </c>
      <c r="H3171" s="6">
        <v>142</v>
      </c>
      <c r="I3171" s="6">
        <v>166705</v>
      </c>
      <c r="J3171" s="13">
        <v>45230</v>
      </c>
      <c r="K3171" s="9">
        <v>3684.082103795472</v>
      </c>
      <c r="L3171" s="4" t="s">
        <v>4628</v>
      </c>
      <c r="M3171" s="4" t="s">
        <v>4632</v>
      </c>
      <c r="N3171" s="4">
        <f>VLOOKUP(I3171,BaseModelo!$A$2:$E$5075,5)</f>
        <v>8</v>
      </c>
      <c r="P3171" s="15">
        <v>142.00000000000003</v>
      </c>
      <c r="Q3171" s="4">
        <f>VLOOKUP(I3171,BaseModelo!$A$2:$E$5075,3)</f>
        <v>132</v>
      </c>
      <c r="R3171" s="4">
        <f t="shared" si="980"/>
        <v>32283000</v>
      </c>
      <c r="S3171" s="16">
        <f t="shared" si="981"/>
        <v>2.168323885636403E-4</v>
      </c>
      <c r="T3171" s="4">
        <f t="shared" si="992"/>
        <v>3.0790199176036922E-2</v>
      </c>
      <c r="U3171" s="4">
        <f t="shared" si="993"/>
        <v>3.0790199176036929E-2</v>
      </c>
      <c r="V3171" s="6">
        <f t="shared" si="982"/>
        <v>0</v>
      </c>
      <c r="W3171" s="16" t="str">
        <f t="shared" si="983"/>
        <v/>
      </c>
      <c r="X3171" s="4" t="str">
        <f t="shared" si="994"/>
        <v/>
      </c>
      <c r="Y3171" s="4" t="str">
        <f t="shared" si="984"/>
        <v/>
      </c>
      <c r="Z3171" s="4">
        <f t="shared" si="985"/>
        <v>5836000</v>
      </c>
      <c r="AA3171" s="16">
        <f t="shared" si="986"/>
        <v>1.199451679232351E-3</v>
      </c>
      <c r="AB3171" s="15">
        <f t="shared" si="995"/>
        <v>0.17032213845099384</v>
      </c>
      <c r="AC3171" s="15">
        <f t="shared" si="996"/>
        <v>0.17032213845099387</v>
      </c>
      <c r="AD3171" s="4">
        <v>167810</v>
      </c>
      <c r="AE3171" s="26">
        <v>1758.65</v>
      </c>
      <c r="AF3171" s="26">
        <v>1299.0746573213446</v>
      </c>
      <c r="AG3171" s="4">
        <f t="shared" si="997"/>
        <v>3421000</v>
      </c>
      <c r="AH3171" s="16">
        <f t="shared" si="987"/>
        <v>2.0461853259280912E-3</v>
      </c>
      <c r="AI3171" s="15">
        <f t="shared" si="988"/>
        <v>0.29055831628178896</v>
      </c>
      <c r="AJ3171" s="15">
        <f t="shared" si="989"/>
        <v>0.29055831628178902</v>
      </c>
      <c r="AK3171" s="4">
        <f t="shared" si="990"/>
        <v>16319000</v>
      </c>
      <c r="AL3171" s="27">
        <f t="shared" si="991"/>
        <v>4.289478521968258E-4</v>
      </c>
      <c r="AM3171" s="15">
        <f t="shared" si="998"/>
        <v>6.0910595011949266E-2</v>
      </c>
      <c r="AN3171" s="15">
        <f t="shared" si="999"/>
        <v>1.3207389805273516E-5</v>
      </c>
    </row>
    <row r="3172" spans="1:40" x14ac:dyDescent="0.2">
      <c r="A3172" s="4" t="s">
        <v>4628</v>
      </c>
      <c r="B3172" s="3" t="s">
        <v>13</v>
      </c>
      <c r="C3172" s="6">
        <v>167810</v>
      </c>
      <c r="D3172" s="3" t="s">
        <v>712</v>
      </c>
      <c r="E3172" s="6">
        <v>167814</v>
      </c>
      <c r="F3172" s="3" t="s">
        <v>3977</v>
      </c>
      <c r="G3172" s="8">
        <v>7000</v>
      </c>
      <c r="H3172" s="6">
        <v>142</v>
      </c>
      <c r="I3172" s="6">
        <v>166419</v>
      </c>
      <c r="J3172" s="13">
        <v>45230</v>
      </c>
      <c r="K3172" s="9">
        <v>3684.082103795472</v>
      </c>
      <c r="L3172" s="4" t="s">
        <v>4628</v>
      </c>
      <c r="M3172" s="4" t="s">
        <v>4632</v>
      </c>
      <c r="N3172" s="4">
        <f>VLOOKUP(I3172,BaseModelo!$A$2:$E$5075,5)</f>
        <v>9</v>
      </c>
      <c r="P3172" s="15">
        <v>142.00000000000003</v>
      </c>
      <c r="Q3172" s="4">
        <f>VLOOKUP(I3172,BaseModelo!$A$2:$E$5075,3)</f>
        <v>147</v>
      </c>
      <c r="R3172" s="4">
        <f t="shared" si="980"/>
        <v>32283000</v>
      </c>
      <c r="S3172" s="16">
        <f t="shared" si="981"/>
        <v>2.168323885636403E-4</v>
      </c>
      <c r="T3172" s="4">
        <f t="shared" si="992"/>
        <v>3.0790199176036922E-2</v>
      </c>
      <c r="U3172" s="4">
        <f t="shared" si="993"/>
        <v>3.0790199176036929E-2</v>
      </c>
      <c r="V3172" s="6">
        <f t="shared" si="982"/>
        <v>0</v>
      </c>
      <c r="W3172" s="16" t="str">
        <f t="shared" si="983"/>
        <v/>
      </c>
      <c r="X3172" s="4" t="str">
        <f t="shared" si="994"/>
        <v/>
      </c>
      <c r="Y3172" s="4" t="str">
        <f t="shared" si="984"/>
        <v/>
      </c>
      <c r="Z3172" s="4">
        <f t="shared" si="985"/>
        <v>5305000</v>
      </c>
      <c r="AA3172" s="16">
        <f t="shared" si="986"/>
        <v>1.3195098963242225E-3</v>
      </c>
      <c r="AB3172" s="15">
        <f t="shared" si="995"/>
        <v>0.18737040527803958</v>
      </c>
      <c r="AC3172" s="15">
        <f t="shared" si="996"/>
        <v>0.18737040527803964</v>
      </c>
      <c r="AD3172" s="4">
        <v>167810</v>
      </c>
      <c r="AE3172" s="26">
        <v>1758.65</v>
      </c>
      <c r="AF3172" s="26">
        <v>1299.0746573213446</v>
      </c>
      <c r="AG3172" s="4">
        <f t="shared" si="997"/>
        <v>3095000</v>
      </c>
      <c r="AH3172" s="16">
        <f t="shared" si="987"/>
        <v>2.2617124394184169E-3</v>
      </c>
      <c r="AI3172" s="15">
        <f t="shared" si="988"/>
        <v>0.32116316639741521</v>
      </c>
      <c r="AJ3172" s="15">
        <f t="shared" si="989"/>
        <v>0.32116316639741527</v>
      </c>
      <c r="AK3172" s="4">
        <f t="shared" si="990"/>
        <v>16319000</v>
      </c>
      <c r="AL3172" s="27">
        <f t="shared" si="991"/>
        <v>4.289478521968258E-4</v>
      </c>
      <c r="AM3172" s="15">
        <f t="shared" si="998"/>
        <v>6.0910595011949266E-2</v>
      </c>
      <c r="AN3172" s="15">
        <f t="shared" si="999"/>
        <v>1.3207389805273516E-5</v>
      </c>
    </row>
    <row r="3173" spans="1:40" x14ac:dyDescent="0.2">
      <c r="A3173" s="4" t="s">
        <v>4628</v>
      </c>
      <c r="B3173" s="3" t="s">
        <v>13</v>
      </c>
      <c r="C3173" s="6">
        <v>167810</v>
      </c>
      <c r="D3173" s="3" t="s">
        <v>712</v>
      </c>
      <c r="E3173" s="6">
        <v>167815</v>
      </c>
      <c r="F3173" s="3" t="s">
        <v>3978</v>
      </c>
      <c r="G3173" s="8">
        <v>7000</v>
      </c>
      <c r="H3173" s="6">
        <v>142</v>
      </c>
      <c r="I3173" s="6">
        <v>166642</v>
      </c>
      <c r="J3173" s="13">
        <v>45230</v>
      </c>
      <c r="K3173" s="9">
        <v>3684.082103795472</v>
      </c>
      <c r="L3173" s="4" t="s">
        <v>4628</v>
      </c>
      <c r="M3173" s="4" t="s">
        <v>4632</v>
      </c>
      <c r="N3173" s="4">
        <f>VLOOKUP(I3173,BaseModelo!$A$2:$E$5075,5)</f>
        <v>8</v>
      </c>
      <c r="P3173" s="15">
        <v>142.00000000000003</v>
      </c>
      <c r="Q3173" s="4">
        <f>VLOOKUP(I3173,BaseModelo!$A$2:$E$5075,3)</f>
        <v>132</v>
      </c>
      <c r="R3173" s="4">
        <f t="shared" si="980"/>
        <v>32283000</v>
      </c>
      <c r="S3173" s="16">
        <f t="shared" si="981"/>
        <v>2.168323885636403E-4</v>
      </c>
      <c r="T3173" s="4">
        <f t="shared" si="992"/>
        <v>3.0790199176036922E-2</v>
      </c>
      <c r="U3173" s="4">
        <f t="shared" si="993"/>
        <v>3.0790199176036929E-2</v>
      </c>
      <c r="V3173" s="6">
        <f t="shared" si="982"/>
        <v>0</v>
      </c>
      <c r="W3173" s="16" t="str">
        <f t="shared" si="983"/>
        <v/>
      </c>
      <c r="X3173" s="4" t="str">
        <f t="shared" si="994"/>
        <v/>
      </c>
      <c r="Y3173" s="4" t="str">
        <f t="shared" si="984"/>
        <v/>
      </c>
      <c r="Z3173" s="4">
        <f t="shared" si="985"/>
        <v>5836000</v>
      </c>
      <c r="AA3173" s="16">
        <f t="shared" si="986"/>
        <v>1.199451679232351E-3</v>
      </c>
      <c r="AB3173" s="15">
        <f t="shared" si="995"/>
        <v>0.17032213845099384</v>
      </c>
      <c r="AC3173" s="15">
        <f t="shared" si="996"/>
        <v>0.17032213845099387</v>
      </c>
      <c r="AD3173" s="4">
        <v>167810</v>
      </c>
      <c r="AE3173" s="26">
        <v>1758.65</v>
      </c>
      <c r="AF3173" s="26">
        <v>1299.0746573213446</v>
      </c>
      <c r="AG3173" s="4">
        <f t="shared" si="997"/>
        <v>3421000</v>
      </c>
      <c r="AH3173" s="16">
        <f t="shared" si="987"/>
        <v>2.0461853259280912E-3</v>
      </c>
      <c r="AI3173" s="15">
        <f t="shared" si="988"/>
        <v>0.29055831628178896</v>
      </c>
      <c r="AJ3173" s="15">
        <f t="shared" si="989"/>
        <v>0.29055831628178902</v>
      </c>
      <c r="AK3173" s="4">
        <f t="shared" si="990"/>
        <v>16319000</v>
      </c>
      <c r="AL3173" s="27">
        <f t="shared" si="991"/>
        <v>4.289478521968258E-4</v>
      </c>
      <c r="AM3173" s="15">
        <f t="shared" si="998"/>
        <v>6.0910595011949266E-2</v>
      </c>
      <c r="AN3173" s="15">
        <f t="shared" si="999"/>
        <v>1.3207389805273516E-5</v>
      </c>
    </row>
    <row r="3174" spans="1:40" x14ac:dyDescent="0.2">
      <c r="A3174" s="4" t="s">
        <v>4628</v>
      </c>
      <c r="B3174" s="3" t="s">
        <v>13</v>
      </c>
      <c r="C3174" s="6">
        <v>167810</v>
      </c>
      <c r="D3174" s="3" t="s">
        <v>712</v>
      </c>
      <c r="E3174" s="6">
        <v>167816</v>
      </c>
      <c r="F3174" s="3" t="s">
        <v>3979</v>
      </c>
      <c r="G3174" s="8">
        <v>7000</v>
      </c>
      <c r="H3174" s="6">
        <v>142</v>
      </c>
      <c r="I3174" s="6">
        <v>166647</v>
      </c>
      <c r="J3174" s="13">
        <v>45230</v>
      </c>
      <c r="K3174" s="9">
        <v>3684.082103795472</v>
      </c>
      <c r="L3174" s="4" t="s">
        <v>4628</v>
      </c>
      <c r="M3174" s="4" t="s">
        <v>4632</v>
      </c>
      <c r="N3174" s="4">
        <f>VLOOKUP(I3174,BaseModelo!$A$2:$E$5075,5)</f>
        <v>10</v>
      </c>
      <c r="P3174" s="15">
        <v>142.00000000000003</v>
      </c>
      <c r="Q3174" s="4">
        <f>VLOOKUP(I3174,BaseModelo!$A$2:$E$5075,3)</f>
        <v>0</v>
      </c>
      <c r="R3174" s="4">
        <f t="shared" si="980"/>
        <v>32283000</v>
      </c>
      <c r="S3174" s="16">
        <f t="shared" si="981"/>
        <v>2.168323885636403E-4</v>
      </c>
      <c r="T3174" s="4">
        <f t="shared" si="992"/>
        <v>3.0790199176036922E-2</v>
      </c>
      <c r="U3174" s="4">
        <f t="shared" si="993"/>
        <v>3.0790199176036929E-2</v>
      </c>
      <c r="V3174" s="6">
        <f t="shared" si="982"/>
        <v>0</v>
      </c>
      <c r="W3174" s="16" t="str">
        <f t="shared" si="983"/>
        <v/>
      </c>
      <c r="X3174" s="4" t="str">
        <f t="shared" si="994"/>
        <v/>
      </c>
      <c r="Y3174" s="4" t="str">
        <f t="shared" si="984"/>
        <v/>
      </c>
      <c r="Z3174" s="4">
        <f t="shared" si="985"/>
        <v>4121000</v>
      </c>
      <c r="AA3174" s="16">
        <f t="shared" si="986"/>
        <v>1.6986168405726766E-3</v>
      </c>
      <c r="AB3174" s="15">
        <f t="shared" si="995"/>
        <v>0.24120359136132008</v>
      </c>
      <c r="AC3174" s="15">
        <f t="shared" si="996"/>
        <v>0.24120359136132014</v>
      </c>
      <c r="AD3174" s="4">
        <v>167810</v>
      </c>
      <c r="AE3174" s="26">
        <v>1758.65</v>
      </c>
      <c r="AF3174" s="26">
        <v>1299.0746573213446</v>
      </c>
      <c r="AG3174" s="4">
        <f t="shared" si="997"/>
        <v>1846000</v>
      </c>
      <c r="AH3174" s="16">
        <f t="shared" si="987"/>
        <v>3.791982665222102E-3</v>
      </c>
      <c r="AI3174" s="15">
        <f t="shared" si="988"/>
        <v>0.53846153846153844</v>
      </c>
      <c r="AJ3174" s="15">
        <f t="shared" si="989"/>
        <v>0.53846153846153855</v>
      </c>
      <c r="AK3174" s="4">
        <f t="shared" si="990"/>
        <v>16319000</v>
      </c>
      <c r="AL3174" s="27">
        <f t="shared" si="991"/>
        <v>4.289478521968258E-4</v>
      </c>
      <c r="AM3174" s="15">
        <f t="shared" si="998"/>
        <v>6.0910595011949266E-2</v>
      </c>
      <c r="AN3174" s="15">
        <f t="shared" si="999"/>
        <v>1.3207389805273516E-5</v>
      </c>
    </row>
    <row r="3175" spans="1:40" x14ac:dyDescent="0.2">
      <c r="A3175" s="4" t="s">
        <v>4627</v>
      </c>
      <c r="B3175" s="3" t="s">
        <v>17</v>
      </c>
      <c r="C3175" s="6">
        <v>167839</v>
      </c>
      <c r="D3175" s="3" t="s">
        <v>320</v>
      </c>
      <c r="E3175" s="6">
        <v>167891</v>
      </c>
      <c r="F3175" s="3" t="s">
        <v>3974</v>
      </c>
      <c r="G3175" s="8">
        <v>7000</v>
      </c>
      <c r="H3175" s="6">
        <v>142</v>
      </c>
      <c r="I3175" s="6">
        <v>167786</v>
      </c>
      <c r="J3175" s="13">
        <v>45230</v>
      </c>
      <c r="K3175" s="9">
        <v>7000</v>
      </c>
      <c r="L3175" s="4" t="s">
        <v>4627</v>
      </c>
      <c r="M3175" s="4" t="s">
        <v>4632</v>
      </c>
      <c r="N3175" s="4">
        <f>VLOOKUP(I3175,BaseModelo!$A$2:$E$5075,5)</f>
        <v>10</v>
      </c>
      <c r="P3175" s="15">
        <v>142.00000000000003</v>
      </c>
      <c r="Q3175" s="4">
        <f>VLOOKUP(I3175,BaseModelo!$A$2:$E$5075,3)</f>
        <v>0</v>
      </c>
      <c r="R3175" s="4">
        <f t="shared" si="980"/>
        <v>32283000</v>
      </c>
      <c r="S3175" s="16">
        <f t="shared" si="981"/>
        <v>2.168323885636403E-4</v>
      </c>
      <c r="T3175" s="4">
        <f t="shared" si="992"/>
        <v>3.0790199176036922E-2</v>
      </c>
      <c r="U3175" s="4">
        <f t="shared" si="993"/>
        <v>3.0790199176036929E-2</v>
      </c>
      <c r="V3175" s="6">
        <f t="shared" si="982"/>
        <v>0</v>
      </c>
      <c r="W3175" s="16" t="str">
        <f t="shared" si="983"/>
        <v/>
      </c>
      <c r="X3175" s="4" t="str">
        <f t="shared" si="994"/>
        <v/>
      </c>
      <c r="Y3175" s="4" t="str">
        <f t="shared" si="984"/>
        <v/>
      </c>
      <c r="Z3175" s="4">
        <f t="shared" si="985"/>
        <v>4121000</v>
      </c>
      <c r="AA3175" s="16">
        <f t="shared" si="986"/>
        <v>1.6986168405726766E-3</v>
      </c>
      <c r="AB3175" s="15">
        <f t="shared" si="995"/>
        <v>0.24120359136132008</v>
      </c>
      <c r="AC3175" s="15">
        <f t="shared" si="996"/>
        <v>0.24120359136132014</v>
      </c>
      <c r="AD3175" s="4">
        <v>167839</v>
      </c>
      <c r="AE3175" s="26">
        <v>1758.65</v>
      </c>
      <c r="AF3175" s="26">
        <v>1758.65</v>
      </c>
      <c r="AG3175" s="4">
        <f t="shared" si="997"/>
        <v>2105000</v>
      </c>
      <c r="AH3175" s="16">
        <f t="shared" si="987"/>
        <v>3.3254156769596198E-3</v>
      </c>
      <c r="AI3175" s="15">
        <f t="shared" si="988"/>
        <v>0.47220902612826604</v>
      </c>
      <c r="AJ3175" s="15">
        <f t="shared" si="989"/>
        <v>0.4722090261282661</v>
      </c>
      <c r="AK3175" s="4">
        <f t="shared" si="990"/>
        <v>15073000</v>
      </c>
      <c r="AL3175" s="27">
        <f t="shared" si="991"/>
        <v>4.6440655476680156E-4</v>
      </c>
      <c r="AM3175" s="15">
        <f t="shared" si="998"/>
        <v>6.5945730776885828E-2</v>
      </c>
      <c r="AN3175" s="15">
        <f t="shared" si="999"/>
        <v>1.4299170319926922E-5</v>
      </c>
    </row>
    <row r="3176" spans="1:40" x14ac:dyDescent="0.2">
      <c r="A3176" s="4" t="s">
        <v>4628</v>
      </c>
      <c r="B3176" s="3" t="s">
        <v>11</v>
      </c>
      <c r="C3176" s="6">
        <v>167846</v>
      </c>
      <c r="D3176" s="3" t="s">
        <v>308</v>
      </c>
      <c r="E3176" s="6">
        <v>168270</v>
      </c>
      <c r="F3176" s="3" t="s">
        <v>4026</v>
      </c>
      <c r="G3176" s="8">
        <v>7000</v>
      </c>
      <c r="H3176" s="6">
        <v>142</v>
      </c>
      <c r="I3176" s="6">
        <v>167245</v>
      </c>
      <c r="J3176" s="13">
        <v>45230</v>
      </c>
      <c r="K3176" s="9">
        <v>7000</v>
      </c>
      <c r="L3176" s="4" t="s">
        <v>4628</v>
      </c>
      <c r="M3176" s="4" t="s">
        <v>4632</v>
      </c>
      <c r="N3176" s="4">
        <f>VLOOKUP(I3176,BaseModelo!$A$2:$E$5075,5)</f>
        <v>6</v>
      </c>
      <c r="P3176" s="15">
        <v>142.00000000000003</v>
      </c>
      <c r="Q3176" s="4">
        <f>VLOOKUP(I3176,BaseModelo!$A$2:$E$5075,3)</f>
        <v>115</v>
      </c>
      <c r="R3176" s="4">
        <f t="shared" si="980"/>
        <v>32283000</v>
      </c>
      <c r="S3176" s="16">
        <f t="shared" si="981"/>
        <v>2.168323885636403E-4</v>
      </c>
      <c r="T3176" s="4">
        <f t="shared" si="992"/>
        <v>3.0790199176036922E-2</v>
      </c>
      <c r="U3176" s="4">
        <f t="shared" si="993"/>
        <v>3.0790199176036929E-2</v>
      </c>
      <c r="V3176" s="6">
        <f t="shared" si="982"/>
        <v>0</v>
      </c>
      <c r="W3176" s="16" t="str">
        <f t="shared" si="983"/>
        <v/>
      </c>
      <c r="X3176" s="4" t="str">
        <f t="shared" si="994"/>
        <v/>
      </c>
      <c r="Y3176" s="4" t="str">
        <f t="shared" si="984"/>
        <v/>
      </c>
      <c r="Z3176" s="4">
        <f t="shared" si="985"/>
        <v>4853000</v>
      </c>
      <c r="AA3176" s="16">
        <f t="shared" si="986"/>
        <v>1.4424067587059551E-3</v>
      </c>
      <c r="AB3176" s="15">
        <f t="shared" si="995"/>
        <v>0.20482175973624561</v>
      </c>
      <c r="AC3176" s="15">
        <f t="shared" si="996"/>
        <v>0.20482175973624567</v>
      </c>
      <c r="AD3176" s="4">
        <v>167846</v>
      </c>
      <c r="AE3176" s="26">
        <v>1758.65</v>
      </c>
      <c r="AF3176" s="26">
        <v>1758.65</v>
      </c>
      <c r="AG3176" s="4">
        <f t="shared" si="997"/>
        <v>2735000</v>
      </c>
      <c r="AH3176" s="16">
        <f t="shared" si="987"/>
        <v>2.5594149908592322E-3</v>
      </c>
      <c r="AI3176" s="15">
        <f t="shared" si="988"/>
        <v>0.363436928702011</v>
      </c>
      <c r="AJ3176" s="15">
        <f t="shared" si="989"/>
        <v>0.36343692870201105</v>
      </c>
      <c r="AK3176" s="4">
        <f t="shared" si="990"/>
        <v>16319000</v>
      </c>
      <c r="AL3176" s="27">
        <f t="shared" si="991"/>
        <v>4.289478521968258E-4</v>
      </c>
      <c r="AM3176" s="15">
        <f t="shared" si="998"/>
        <v>6.0910595011949266E-2</v>
      </c>
      <c r="AN3176" s="15">
        <f t="shared" si="999"/>
        <v>1.3207389805273516E-5</v>
      </c>
    </row>
    <row r="3177" spans="1:40" x14ac:dyDescent="0.2">
      <c r="A3177" s="4" t="s">
        <v>4627</v>
      </c>
      <c r="B3177" s="3" t="s">
        <v>8</v>
      </c>
      <c r="C3177" s="6">
        <v>167861</v>
      </c>
      <c r="D3177" s="3" t="s">
        <v>713</v>
      </c>
      <c r="E3177" s="6">
        <v>167904</v>
      </c>
      <c r="F3177" s="3" t="s">
        <v>3980</v>
      </c>
      <c r="G3177" s="8">
        <v>10000</v>
      </c>
      <c r="H3177" s="6">
        <v>142</v>
      </c>
      <c r="I3177" s="6">
        <v>167292</v>
      </c>
      <c r="J3177" s="13">
        <v>45230</v>
      </c>
      <c r="K3177" s="9">
        <v>10000</v>
      </c>
      <c r="L3177" s="4" t="s">
        <v>4627</v>
      </c>
      <c r="M3177" s="4" t="s">
        <v>4632</v>
      </c>
      <c r="N3177" s="4">
        <f>VLOOKUP(I3177,BaseModelo!$A$2:$E$5075,5)</f>
        <v>7</v>
      </c>
      <c r="P3177" s="15">
        <v>142.00000000000003</v>
      </c>
      <c r="Q3177" s="4">
        <f>VLOOKUP(I3177,BaseModelo!$A$2:$E$5075,3)</f>
        <v>127</v>
      </c>
      <c r="R3177" s="4">
        <f t="shared" si="980"/>
        <v>32283000</v>
      </c>
      <c r="S3177" s="16">
        <f t="shared" si="981"/>
        <v>3.0976055509091471E-4</v>
      </c>
      <c r="T3177" s="4">
        <f t="shared" si="992"/>
        <v>4.3985998822909891E-2</v>
      </c>
      <c r="U3177" s="4">
        <f t="shared" si="993"/>
        <v>4.3985998822909898E-2</v>
      </c>
      <c r="V3177" s="6">
        <f t="shared" si="982"/>
        <v>0</v>
      </c>
      <c r="W3177" s="16" t="str">
        <f t="shared" si="983"/>
        <v/>
      </c>
      <c r="X3177" s="4" t="str">
        <f t="shared" si="994"/>
        <v/>
      </c>
      <c r="Y3177" s="4" t="str">
        <f t="shared" si="984"/>
        <v/>
      </c>
      <c r="Z3177" s="4">
        <f t="shared" si="985"/>
        <v>4022000</v>
      </c>
      <c r="AA3177" s="16">
        <f t="shared" si="986"/>
        <v>2.4863252113376429E-3</v>
      </c>
      <c r="AB3177" s="15">
        <f t="shared" si="995"/>
        <v>0.35305818000994527</v>
      </c>
      <c r="AC3177" s="15">
        <f t="shared" si="996"/>
        <v>0.35305818000994538</v>
      </c>
      <c r="AD3177" s="4">
        <v>167861</v>
      </c>
      <c r="AE3177" s="26">
        <v>2510.34</v>
      </c>
      <c r="AF3177" s="26">
        <v>2510.34</v>
      </c>
      <c r="AG3177" s="4">
        <f t="shared" si="997"/>
        <v>1778000</v>
      </c>
      <c r="AH3177" s="16">
        <f t="shared" si="987"/>
        <v>5.6242969628796397E-3</v>
      </c>
      <c r="AI3177" s="15">
        <f t="shared" si="988"/>
        <v>0.79865016872890882</v>
      </c>
      <c r="AJ3177" s="15">
        <f t="shared" si="989"/>
        <v>0.79865016872890904</v>
      </c>
      <c r="AK3177" s="4">
        <f t="shared" si="990"/>
        <v>15073000</v>
      </c>
      <c r="AL3177" s="27">
        <f t="shared" si="991"/>
        <v>6.6343793538114506E-4</v>
      </c>
      <c r="AM3177" s="15">
        <f t="shared" si="998"/>
        <v>9.4208186824122603E-2</v>
      </c>
      <c r="AN3177" s="15">
        <f t="shared" si="999"/>
        <v>2.918198024474882E-5</v>
      </c>
    </row>
    <row r="3178" spans="1:40" x14ac:dyDescent="0.2">
      <c r="A3178" s="4" t="s">
        <v>4627</v>
      </c>
      <c r="B3178" s="3" t="s">
        <v>8</v>
      </c>
      <c r="C3178" s="6">
        <v>167861</v>
      </c>
      <c r="D3178" s="3" t="s">
        <v>713</v>
      </c>
      <c r="E3178" s="6">
        <v>167905</v>
      </c>
      <c r="F3178" s="3" t="s">
        <v>3981</v>
      </c>
      <c r="G3178" s="8">
        <v>5000</v>
      </c>
      <c r="H3178" s="6">
        <v>147</v>
      </c>
      <c r="I3178" s="6">
        <v>167446</v>
      </c>
      <c r="J3178" s="13">
        <v>45230</v>
      </c>
      <c r="K3178" s="9">
        <v>5000</v>
      </c>
      <c r="L3178" s="4" t="s">
        <v>4627</v>
      </c>
      <c r="M3178" s="4" t="s">
        <v>4632</v>
      </c>
      <c r="N3178" s="4">
        <f>VLOOKUP(I3178,BaseModelo!$A$2:$E$5075,5)</f>
        <v>7</v>
      </c>
      <c r="P3178" s="15">
        <v>147</v>
      </c>
      <c r="Q3178" s="4">
        <f>VLOOKUP(I3178,BaseModelo!$A$2:$E$5075,3)</f>
        <v>127</v>
      </c>
      <c r="R3178" s="4">
        <f t="shared" si="980"/>
        <v>32283000</v>
      </c>
      <c r="S3178" s="16">
        <f t="shared" si="981"/>
        <v>1.5488027754545735E-4</v>
      </c>
      <c r="T3178" s="4">
        <f t="shared" si="992"/>
        <v>2.2767400799182231E-2</v>
      </c>
      <c r="U3178" s="4">
        <f t="shared" si="993"/>
        <v>2.2767400799182231E-2</v>
      </c>
      <c r="V3178" s="6">
        <f t="shared" si="982"/>
        <v>0</v>
      </c>
      <c r="W3178" s="16" t="str">
        <f t="shared" si="983"/>
        <v/>
      </c>
      <c r="X3178" s="4" t="str">
        <f t="shared" si="994"/>
        <v/>
      </c>
      <c r="Y3178" s="4" t="str">
        <f t="shared" si="984"/>
        <v/>
      </c>
      <c r="Z3178" s="4">
        <f t="shared" si="985"/>
        <v>4022000</v>
      </c>
      <c r="AA3178" s="16">
        <f t="shared" si="986"/>
        <v>1.2431626056688214E-3</v>
      </c>
      <c r="AB3178" s="15">
        <f t="shared" si="995"/>
        <v>0.18274490303331675</v>
      </c>
      <c r="AC3178" s="15">
        <f t="shared" si="996"/>
        <v>0.18274490303331675</v>
      </c>
      <c r="AD3178" s="4">
        <v>167861</v>
      </c>
      <c r="AE3178" s="26">
        <v>1303.3399999999999</v>
      </c>
      <c r="AF3178" s="26">
        <v>1303.3399999999999</v>
      </c>
      <c r="AG3178" s="4">
        <f t="shared" si="997"/>
        <v>1778000</v>
      </c>
      <c r="AH3178" s="16">
        <f t="shared" si="987"/>
        <v>2.8121484814398199E-3</v>
      </c>
      <c r="AI3178" s="15">
        <f t="shared" si="988"/>
        <v>0.41338582677165353</v>
      </c>
      <c r="AJ3178" s="15">
        <f t="shared" si="989"/>
        <v>0.41338582677165353</v>
      </c>
      <c r="AK3178" s="4">
        <f t="shared" si="990"/>
        <v>15073000</v>
      </c>
      <c r="AL3178" s="27">
        <f t="shared" si="991"/>
        <v>3.3171896769057253E-4</v>
      </c>
      <c r="AM3178" s="15">
        <f t="shared" si="998"/>
        <v>4.8762688250514163E-2</v>
      </c>
      <c r="AN3178" s="15">
        <f t="shared" si="999"/>
        <v>7.5523786901022457E-6</v>
      </c>
    </row>
    <row r="3179" spans="1:40" x14ac:dyDescent="0.2">
      <c r="A3179" s="4" t="s">
        <v>4627</v>
      </c>
      <c r="B3179" s="3" t="s">
        <v>8</v>
      </c>
      <c r="C3179" s="6">
        <v>167861</v>
      </c>
      <c r="D3179" s="3" t="s">
        <v>713</v>
      </c>
      <c r="E3179" s="6">
        <v>167906</v>
      </c>
      <c r="F3179" s="3" t="s">
        <v>3982</v>
      </c>
      <c r="G3179" s="8">
        <v>10000</v>
      </c>
      <c r="H3179" s="6">
        <v>142</v>
      </c>
      <c r="I3179" s="6">
        <v>167585</v>
      </c>
      <c r="J3179" s="13">
        <v>45230</v>
      </c>
      <c r="K3179" s="9">
        <v>10000</v>
      </c>
      <c r="L3179" s="4" t="s">
        <v>4627</v>
      </c>
      <c r="M3179" s="4" t="s">
        <v>4632</v>
      </c>
      <c r="N3179" s="4">
        <f>VLOOKUP(I3179,BaseModelo!$A$2:$E$5075,5)</f>
        <v>6</v>
      </c>
      <c r="P3179" s="15">
        <v>142.00000000000003</v>
      </c>
      <c r="Q3179" s="4">
        <f>VLOOKUP(I3179,BaseModelo!$A$2:$E$5075,3)</f>
        <v>115</v>
      </c>
      <c r="R3179" s="4">
        <f t="shared" si="980"/>
        <v>32283000</v>
      </c>
      <c r="S3179" s="16">
        <f t="shared" si="981"/>
        <v>3.0976055509091471E-4</v>
      </c>
      <c r="T3179" s="4">
        <f t="shared" si="992"/>
        <v>4.3985998822909891E-2</v>
      </c>
      <c r="U3179" s="4">
        <f t="shared" si="993"/>
        <v>4.3985998822909898E-2</v>
      </c>
      <c r="V3179" s="6">
        <f t="shared" si="982"/>
        <v>0</v>
      </c>
      <c r="W3179" s="16" t="str">
        <f t="shared" si="983"/>
        <v/>
      </c>
      <c r="X3179" s="4" t="str">
        <f t="shared" si="994"/>
        <v/>
      </c>
      <c r="Y3179" s="4" t="str">
        <f t="shared" si="984"/>
        <v/>
      </c>
      <c r="Z3179" s="4">
        <f t="shared" si="985"/>
        <v>4853000</v>
      </c>
      <c r="AA3179" s="16">
        <f t="shared" si="986"/>
        <v>2.0605810838656502E-3</v>
      </c>
      <c r="AB3179" s="15">
        <f t="shared" si="995"/>
        <v>0.29260251390892233</v>
      </c>
      <c r="AC3179" s="15">
        <f t="shared" si="996"/>
        <v>0.29260251390892239</v>
      </c>
      <c r="AD3179" s="4">
        <v>167861</v>
      </c>
      <c r="AE3179" s="26">
        <v>2510.34</v>
      </c>
      <c r="AF3179" s="26">
        <v>2510.34</v>
      </c>
      <c r="AG3179" s="4">
        <f t="shared" si="997"/>
        <v>1993000</v>
      </c>
      <c r="AH3179" s="16">
        <f t="shared" si="987"/>
        <v>5.0175614651279477E-3</v>
      </c>
      <c r="AI3179" s="15">
        <f t="shared" si="988"/>
        <v>0.71249372804816857</v>
      </c>
      <c r="AJ3179" s="15">
        <f t="shared" si="989"/>
        <v>0.71249372804816868</v>
      </c>
      <c r="AK3179" s="4">
        <f t="shared" si="990"/>
        <v>15073000</v>
      </c>
      <c r="AL3179" s="27">
        <f t="shared" si="991"/>
        <v>6.6343793538114506E-4</v>
      </c>
      <c r="AM3179" s="15">
        <f t="shared" si="998"/>
        <v>9.4208186824122603E-2</v>
      </c>
      <c r="AN3179" s="15">
        <f t="shared" si="999"/>
        <v>2.918198024474882E-5</v>
      </c>
    </row>
    <row r="3180" spans="1:40" x14ac:dyDescent="0.2">
      <c r="A3180" s="4" t="s">
        <v>4627</v>
      </c>
      <c r="B3180" s="3" t="s">
        <v>5</v>
      </c>
      <c r="C3180" s="6">
        <v>167924</v>
      </c>
      <c r="D3180" s="3" t="s">
        <v>507</v>
      </c>
      <c r="E3180" s="6">
        <v>167930</v>
      </c>
      <c r="F3180" s="3" t="s">
        <v>3998</v>
      </c>
      <c r="G3180" s="8">
        <v>6000</v>
      </c>
      <c r="H3180" s="6">
        <v>142</v>
      </c>
      <c r="I3180" s="6">
        <v>167722</v>
      </c>
      <c r="J3180" s="13">
        <v>45230</v>
      </c>
      <c r="K3180" s="9">
        <v>4328.6447281578894</v>
      </c>
      <c r="L3180" s="4" t="s">
        <v>4627</v>
      </c>
      <c r="M3180" s="4" t="s">
        <v>4632</v>
      </c>
      <c r="N3180" s="4">
        <f>VLOOKUP(I3180,BaseModelo!$A$2:$E$5075,5)</f>
        <v>5</v>
      </c>
      <c r="P3180" s="15">
        <v>142.00000000000003</v>
      </c>
      <c r="Q3180" s="4">
        <f>VLOOKUP(I3180,BaseModelo!$A$2:$E$5075,3)</f>
        <v>110</v>
      </c>
      <c r="R3180" s="4">
        <f t="shared" si="980"/>
        <v>32283000</v>
      </c>
      <c r="S3180" s="16">
        <f t="shared" si="981"/>
        <v>1.8585633305454884E-4</v>
      </c>
      <c r="T3180" s="4">
        <f t="shared" si="992"/>
        <v>2.6391599293745936E-2</v>
      </c>
      <c r="U3180" s="4">
        <f t="shared" si="993"/>
        <v>2.6391599293745942E-2</v>
      </c>
      <c r="V3180" s="6">
        <f t="shared" si="982"/>
        <v>0</v>
      </c>
      <c r="W3180" s="16" t="str">
        <f t="shared" si="983"/>
        <v/>
      </c>
      <c r="X3180" s="4" t="str">
        <f t="shared" si="994"/>
        <v/>
      </c>
      <c r="Y3180" s="4" t="str">
        <f t="shared" si="984"/>
        <v/>
      </c>
      <c r="Z3180" s="4">
        <f t="shared" si="985"/>
        <v>4058000</v>
      </c>
      <c r="AA3180" s="16">
        <f t="shared" si="986"/>
        <v>1.4785608674223755E-3</v>
      </c>
      <c r="AB3180" s="15">
        <f t="shared" si="995"/>
        <v>0.20995564317397733</v>
      </c>
      <c r="AC3180" s="15">
        <f t="shared" si="996"/>
        <v>0.20995564317397736</v>
      </c>
      <c r="AD3180" s="4">
        <v>167924</v>
      </c>
      <c r="AE3180" s="26">
        <v>1503.37</v>
      </c>
      <c r="AF3180" s="26">
        <v>1356.5853996070468</v>
      </c>
      <c r="AG3180" s="4">
        <f t="shared" si="997"/>
        <v>1768000</v>
      </c>
      <c r="AH3180" s="16">
        <f t="shared" si="987"/>
        <v>3.3936651583710408E-3</v>
      </c>
      <c r="AI3180" s="15">
        <f t="shared" si="988"/>
        <v>0.48190045248868779</v>
      </c>
      <c r="AJ3180" s="15">
        <f t="shared" si="989"/>
        <v>0.4819004524886879</v>
      </c>
      <c r="AK3180" s="4">
        <f t="shared" si="990"/>
        <v>15073000</v>
      </c>
      <c r="AL3180" s="27">
        <f t="shared" si="991"/>
        <v>3.9806276122868704E-4</v>
      </c>
      <c r="AM3180" s="15">
        <f t="shared" si="998"/>
        <v>5.6524912094473558E-2</v>
      </c>
      <c r="AN3180" s="15">
        <f t="shared" si="999"/>
        <v>1.0505512888109577E-5</v>
      </c>
    </row>
    <row r="3181" spans="1:40" x14ac:dyDescent="0.2">
      <c r="A3181" s="4" t="s">
        <v>4627</v>
      </c>
      <c r="B3181" s="3" t="s">
        <v>5</v>
      </c>
      <c r="C3181" s="6">
        <v>167924</v>
      </c>
      <c r="D3181" s="3" t="s">
        <v>507</v>
      </c>
      <c r="E3181" s="6">
        <v>167932</v>
      </c>
      <c r="F3181" s="3" t="s">
        <v>3999</v>
      </c>
      <c r="G3181" s="8">
        <v>5000</v>
      </c>
      <c r="H3181" s="6">
        <v>147</v>
      </c>
      <c r="I3181" s="6">
        <v>167712</v>
      </c>
      <c r="J3181" s="13">
        <v>45230</v>
      </c>
      <c r="K3181" s="9">
        <v>3607.2039401315742</v>
      </c>
      <c r="L3181" s="4" t="s">
        <v>4627</v>
      </c>
      <c r="M3181" s="4" t="s">
        <v>4632</v>
      </c>
      <c r="N3181" s="4">
        <f>VLOOKUP(I3181,BaseModelo!$A$2:$E$5075,5)</f>
        <v>7</v>
      </c>
      <c r="P3181" s="15">
        <v>147</v>
      </c>
      <c r="Q3181" s="4">
        <f>VLOOKUP(I3181,BaseModelo!$A$2:$E$5075,3)</f>
        <v>127</v>
      </c>
      <c r="R3181" s="4">
        <f t="shared" si="980"/>
        <v>32283000</v>
      </c>
      <c r="S3181" s="16">
        <f t="shared" si="981"/>
        <v>1.5488027754545735E-4</v>
      </c>
      <c r="T3181" s="4">
        <f t="shared" si="992"/>
        <v>2.2767400799182231E-2</v>
      </c>
      <c r="U3181" s="4">
        <f t="shared" si="993"/>
        <v>2.2767400799182231E-2</v>
      </c>
      <c r="V3181" s="6">
        <f t="shared" si="982"/>
        <v>0</v>
      </c>
      <c r="W3181" s="16" t="str">
        <f t="shared" si="983"/>
        <v/>
      </c>
      <c r="X3181" s="4" t="str">
        <f t="shared" si="994"/>
        <v/>
      </c>
      <c r="Y3181" s="4" t="str">
        <f t="shared" si="984"/>
        <v/>
      </c>
      <c r="Z3181" s="4">
        <f t="shared" si="985"/>
        <v>4022000</v>
      </c>
      <c r="AA3181" s="16">
        <f t="shared" si="986"/>
        <v>1.2431626056688214E-3</v>
      </c>
      <c r="AB3181" s="15">
        <f t="shared" si="995"/>
        <v>0.18274490303331675</v>
      </c>
      <c r="AC3181" s="15">
        <f t="shared" si="996"/>
        <v>0.18274490303331675</v>
      </c>
      <c r="AD3181" s="4">
        <v>167924</v>
      </c>
      <c r="AE3181" s="26">
        <v>1303.3399999999999</v>
      </c>
      <c r="AF3181" s="26">
        <v>1176.0857371930053</v>
      </c>
      <c r="AG3181" s="4">
        <f t="shared" si="997"/>
        <v>1778000</v>
      </c>
      <c r="AH3181" s="16">
        <f t="shared" si="987"/>
        <v>2.8121484814398199E-3</v>
      </c>
      <c r="AI3181" s="15">
        <f t="shared" si="988"/>
        <v>0.41338582677165353</v>
      </c>
      <c r="AJ3181" s="15">
        <f t="shared" si="989"/>
        <v>0.41338582677165353</v>
      </c>
      <c r="AK3181" s="4">
        <f t="shared" si="990"/>
        <v>15073000</v>
      </c>
      <c r="AL3181" s="27">
        <f t="shared" si="991"/>
        <v>3.3171896769057253E-4</v>
      </c>
      <c r="AM3181" s="15">
        <f t="shared" si="998"/>
        <v>4.8762688250514163E-2</v>
      </c>
      <c r="AN3181" s="15">
        <f t="shared" si="999"/>
        <v>7.5523786901022457E-6</v>
      </c>
    </row>
    <row r="3182" spans="1:40" x14ac:dyDescent="0.2">
      <c r="A3182" s="4" t="s">
        <v>4628</v>
      </c>
      <c r="B3182" s="3" t="s">
        <v>6</v>
      </c>
      <c r="C3182" s="6">
        <v>167977</v>
      </c>
      <c r="D3182" s="3" t="s">
        <v>344</v>
      </c>
      <c r="E3182" s="6">
        <v>167986</v>
      </c>
      <c r="F3182" s="3" t="s">
        <v>4004</v>
      </c>
      <c r="G3182" s="8">
        <v>6000</v>
      </c>
      <c r="H3182" s="6">
        <v>142</v>
      </c>
      <c r="I3182" s="6">
        <v>167882</v>
      </c>
      <c r="J3182" s="13">
        <v>45230</v>
      </c>
      <c r="K3182" s="9">
        <v>6000</v>
      </c>
      <c r="L3182" s="4" t="s">
        <v>4628</v>
      </c>
      <c r="M3182" s="4" t="s">
        <v>4632</v>
      </c>
      <c r="N3182" s="4">
        <f>VLOOKUP(I3182,BaseModelo!$A$2:$E$5075,5)</f>
        <v>8</v>
      </c>
      <c r="P3182" s="15">
        <v>142.00000000000003</v>
      </c>
      <c r="Q3182" s="4">
        <f>VLOOKUP(I3182,BaseModelo!$A$2:$E$5075,3)</f>
        <v>132</v>
      </c>
      <c r="R3182" s="4">
        <f t="shared" si="980"/>
        <v>32283000</v>
      </c>
      <c r="S3182" s="16">
        <f t="shared" si="981"/>
        <v>1.8585633305454884E-4</v>
      </c>
      <c r="T3182" s="4">
        <f t="shared" si="992"/>
        <v>2.6391599293745936E-2</v>
      </c>
      <c r="U3182" s="4">
        <f t="shared" si="993"/>
        <v>2.6391599293745942E-2</v>
      </c>
      <c r="V3182" s="6">
        <f t="shared" si="982"/>
        <v>0</v>
      </c>
      <c r="W3182" s="16" t="str">
        <f t="shared" si="983"/>
        <v/>
      </c>
      <c r="X3182" s="4" t="str">
        <f t="shared" si="994"/>
        <v/>
      </c>
      <c r="Y3182" s="4" t="str">
        <f t="shared" si="984"/>
        <v/>
      </c>
      <c r="Z3182" s="4">
        <f t="shared" si="985"/>
        <v>5836000</v>
      </c>
      <c r="AA3182" s="16">
        <f t="shared" si="986"/>
        <v>1.028101439342015E-3</v>
      </c>
      <c r="AB3182" s="15">
        <f t="shared" si="995"/>
        <v>0.14599040438656613</v>
      </c>
      <c r="AC3182" s="15">
        <f t="shared" si="996"/>
        <v>0.14599040438656616</v>
      </c>
      <c r="AD3182" s="4">
        <v>167977</v>
      </c>
      <c r="AE3182" s="26">
        <v>1503.37</v>
      </c>
      <c r="AF3182" s="26">
        <v>1503.37</v>
      </c>
      <c r="AG3182" s="4">
        <f t="shared" si="997"/>
        <v>3421000</v>
      </c>
      <c r="AH3182" s="16">
        <f t="shared" si="987"/>
        <v>1.7538731365097924E-3</v>
      </c>
      <c r="AI3182" s="15">
        <f t="shared" si="988"/>
        <v>0.24904998538439052</v>
      </c>
      <c r="AJ3182" s="15">
        <f t="shared" si="989"/>
        <v>0.24904998538439058</v>
      </c>
      <c r="AK3182" s="4">
        <f t="shared" si="990"/>
        <v>16319000</v>
      </c>
      <c r="AL3182" s="27">
        <f t="shared" si="991"/>
        <v>3.6766958759727926E-4</v>
      </c>
      <c r="AM3182" s="15">
        <f t="shared" si="998"/>
        <v>5.2209081438813656E-2</v>
      </c>
      <c r="AN3182" s="15">
        <f t="shared" si="999"/>
        <v>9.7033884283642175E-6</v>
      </c>
    </row>
    <row r="3183" spans="1:40" x14ac:dyDescent="0.2">
      <c r="A3183" s="4" t="s">
        <v>4627</v>
      </c>
      <c r="B3183" s="3" t="s">
        <v>3</v>
      </c>
      <c r="C3183" s="6">
        <v>167990</v>
      </c>
      <c r="D3183" s="3" t="s">
        <v>537</v>
      </c>
      <c r="E3183" s="6">
        <v>168047</v>
      </c>
      <c r="F3183" s="3" t="s">
        <v>4005</v>
      </c>
      <c r="G3183" s="8">
        <v>6000</v>
      </c>
      <c r="H3183" s="6">
        <v>142</v>
      </c>
      <c r="I3183" s="6">
        <v>167689</v>
      </c>
      <c r="J3183" s="13">
        <v>45230</v>
      </c>
      <c r="K3183" s="9">
        <v>6000</v>
      </c>
      <c r="L3183" s="4" t="s">
        <v>4627</v>
      </c>
      <c r="M3183" s="4" t="s">
        <v>4632</v>
      </c>
      <c r="N3183" s="4">
        <f>VLOOKUP(I3183,BaseModelo!$A$2:$E$5075,5)</f>
        <v>8</v>
      </c>
      <c r="P3183" s="15">
        <v>142.00000000000003</v>
      </c>
      <c r="Q3183" s="4">
        <f>VLOOKUP(I3183,BaseModelo!$A$2:$E$5075,3)</f>
        <v>132</v>
      </c>
      <c r="R3183" s="4">
        <f t="shared" si="980"/>
        <v>32283000</v>
      </c>
      <c r="S3183" s="16">
        <f t="shared" si="981"/>
        <v>1.8585633305454884E-4</v>
      </c>
      <c r="T3183" s="4">
        <f t="shared" si="992"/>
        <v>2.6391599293745936E-2</v>
      </c>
      <c r="U3183" s="4">
        <f t="shared" si="993"/>
        <v>2.6391599293745942E-2</v>
      </c>
      <c r="V3183" s="6">
        <f t="shared" si="982"/>
        <v>0</v>
      </c>
      <c r="W3183" s="16" t="str">
        <f t="shared" si="983"/>
        <v/>
      </c>
      <c r="X3183" s="4" t="str">
        <f t="shared" si="994"/>
        <v/>
      </c>
      <c r="Y3183" s="4" t="str">
        <f t="shared" si="984"/>
        <v/>
      </c>
      <c r="Z3183" s="4">
        <f t="shared" si="985"/>
        <v>5836000</v>
      </c>
      <c r="AA3183" s="16">
        <f t="shared" si="986"/>
        <v>1.028101439342015E-3</v>
      </c>
      <c r="AB3183" s="15">
        <f t="shared" si="995"/>
        <v>0.14599040438656613</v>
      </c>
      <c r="AC3183" s="15">
        <f t="shared" si="996"/>
        <v>0.14599040438656616</v>
      </c>
      <c r="AD3183" s="4">
        <v>167990</v>
      </c>
      <c r="AE3183" s="26">
        <v>1503.37</v>
      </c>
      <c r="AF3183" s="26">
        <v>1503.37</v>
      </c>
      <c r="AG3183" s="4">
        <f t="shared" si="997"/>
        <v>2254000</v>
      </c>
      <c r="AH3183" s="16">
        <f t="shared" si="987"/>
        <v>2.6619343389529724E-3</v>
      </c>
      <c r="AI3183" s="15">
        <f t="shared" si="988"/>
        <v>0.37799467613132209</v>
      </c>
      <c r="AJ3183" s="15">
        <f t="shared" si="989"/>
        <v>0.37799467613132215</v>
      </c>
      <c r="AK3183" s="4">
        <f t="shared" si="990"/>
        <v>15073000</v>
      </c>
      <c r="AL3183" s="27">
        <f t="shared" si="991"/>
        <v>3.9806276122868704E-4</v>
      </c>
      <c r="AM3183" s="15">
        <f t="shared" si="998"/>
        <v>5.6524912094473558E-2</v>
      </c>
      <c r="AN3183" s="15">
        <f t="shared" si="999"/>
        <v>1.0505512888109577E-5</v>
      </c>
    </row>
    <row r="3184" spans="1:40" x14ac:dyDescent="0.2">
      <c r="A3184" s="4" t="s">
        <v>4627</v>
      </c>
      <c r="B3184" s="2" t="s">
        <v>17</v>
      </c>
      <c r="C3184" s="5">
        <v>168074</v>
      </c>
      <c r="D3184" s="2" t="s">
        <v>717</v>
      </c>
      <c r="E3184" s="5">
        <v>168075</v>
      </c>
      <c r="F3184" s="2" t="s">
        <v>3986</v>
      </c>
      <c r="G3184" s="7">
        <v>10000</v>
      </c>
      <c r="H3184" s="5">
        <v>142</v>
      </c>
      <c r="I3184" s="6">
        <v>166913</v>
      </c>
      <c r="J3184" s="13">
        <v>45230</v>
      </c>
      <c r="K3184" s="9">
        <v>10000</v>
      </c>
      <c r="L3184" s="4" t="s">
        <v>4627</v>
      </c>
      <c r="M3184" s="4" t="s">
        <v>4632</v>
      </c>
      <c r="N3184" s="4">
        <f>VLOOKUP(I3184,BaseModelo!$A$2:$E$5075,5)</f>
        <v>6</v>
      </c>
      <c r="P3184" s="15">
        <v>142.00000000000003</v>
      </c>
      <c r="Q3184" s="4">
        <f>VLOOKUP(I3184,BaseModelo!$A$2:$E$5075,3)</f>
        <v>115</v>
      </c>
      <c r="R3184" s="4">
        <f t="shared" si="980"/>
        <v>32283000</v>
      </c>
      <c r="S3184" s="16">
        <f t="shared" si="981"/>
        <v>3.0976055509091471E-4</v>
      </c>
      <c r="T3184" s="4">
        <f t="shared" si="992"/>
        <v>4.3985998822909891E-2</v>
      </c>
      <c r="U3184" s="4">
        <f t="shared" si="993"/>
        <v>4.3985998822909898E-2</v>
      </c>
      <c r="V3184" s="6">
        <f t="shared" si="982"/>
        <v>0</v>
      </c>
      <c r="W3184" s="16" t="str">
        <f t="shared" si="983"/>
        <v/>
      </c>
      <c r="X3184" s="4" t="str">
        <f t="shared" si="994"/>
        <v/>
      </c>
      <c r="Y3184" s="4" t="str">
        <f t="shared" si="984"/>
        <v/>
      </c>
      <c r="Z3184" s="4">
        <f t="shared" si="985"/>
        <v>4853000</v>
      </c>
      <c r="AA3184" s="16">
        <f t="shared" si="986"/>
        <v>2.0605810838656502E-3</v>
      </c>
      <c r="AB3184" s="15">
        <f t="shared" si="995"/>
        <v>0.29260251390892233</v>
      </c>
      <c r="AC3184" s="15">
        <f t="shared" si="996"/>
        <v>0.29260251390892239</v>
      </c>
      <c r="AD3184" s="4">
        <v>168074</v>
      </c>
      <c r="AE3184" s="26">
        <v>2510.34</v>
      </c>
      <c r="AF3184" s="26">
        <v>2510.34</v>
      </c>
      <c r="AG3184" s="4">
        <f t="shared" si="997"/>
        <v>1993000</v>
      </c>
      <c r="AH3184" s="16">
        <f t="shared" si="987"/>
        <v>5.0175614651279477E-3</v>
      </c>
      <c r="AI3184" s="15">
        <f t="shared" si="988"/>
        <v>0.71249372804816857</v>
      </c>
      <c r="AJ3184" s="15">
        <f t="shared" si="989"/>
        <v>0.71249372804816868</v>
      </c>
      <c r="AK3184" s="4">
        <f t="shared" si="990"/>
        <v>15073000</v>
      </c>
      <c r="AL3184" s="27">
        <f t="shared" si="991"/>
        <v>6.6343793538114506E-4</v>
      </c>
      <c r="AM3184" s="15">
        <f t="shared" si="998"/>
        <v>9.4208186824122603E-2</v>
      </c>
      <c r="AN3184" s="15">
        <f t="shared" si="999"/>
        <v>2.918198024474882E-5</v>
      </c>
    </row>
    <row r="3185" spans="1:40" x14ac:dyDescent="0.2">
      <c r="A3185" s="4" t="s">
        <v>4627</v>
      </c>
      <c r="B3185" s="3" t="s">
        <v>17</v>
      </c>
      <c r="C3185" s="6">
        <v>168074</v>
      </c>
      <c r="D3185" s="3" t="s">
        <v>717</v>
      </c>
      <c r="E3185" s="6">
        <v>168076</v>
      </c>
      <c r="F3185" s="3" t="s">
        <v>4000</v>
      </c>
      <c r="G3185" s="8">
        <v>9000</v>
      </c>
      <c r="H3185" s="6">
        <v>142</v>
      </c>
      <c r="I3185" s="6">
        <v>166922</v>
      </c>
      <c r="J3185" s="13">
        <v>45230</v>
      </c>
      <c r="K3185" s="9">
        <v>9000</v>
      </c>
      <c r="L3185" s="4" t="s">
        <v>4627</v>
      </c>
      <c r="M3185" s="4" t="s">
        <v>4632</v>
      </c>
      <c r="N3185" s="4">
        <f>VLOOKUP(I3185,BaseModelo!$A$2:$E$5075,5)</f>
        <v>9</v>
      </c>
      <c r="P3185" s="15">
        <v>142.00000000000003</v>
      </c>
      <c r="Q3185" s="4">
        <f>VLOOKUP(I3185,BaseModelo!$A$2:$E$5075,3)</f>
        <v>147</v>
      </c>
      <c r="R3185" s="4">
        <f t="shared" si="980"/>
        <v>32283000</v>
      </c>
      <c r="S3185" s="16">
        <f t="shared" si="981"/>
        <v>2.7878449958182325E-4</v>
      </c>
      <c r="T3185" s="4">
        <f t="shared" si="992"/>
        <v>3.9587398940618898E-2</v>
      </c>
      <c r="U3185" s="4">
        <f t="shared" si="993"/>
        <v>3.9587398940618912E-2</v>
      </c>
      <c r="V3185" s="6">
        <f t="shared" si="982"/>
        <v>0</v>
      </c>
      <c r="W3185" s="16" t="str">
        <f t="shared" si="983"/>
        <v/>
      </c>
      <c r="X3185" s="4" t="str">
        <f t="shared" si="994"/>
        <v/>
      </c>
      <c r="Y3185" s="4" t="str">
        <f t="shared" si="984"/>
        <v/>
      </c>
      <c r="Z3185" s="4">
        <f t="shared" si="985"/>
        <v>5305000</v>
      </c>
      <c r="AA3185" s="16">
        <f t="shared" si="986"/>
        <v>1.6965127238454288E-3</v>
      </c>
      <c r="AB3185" s="15">
        <f t="shared" si="995"/>
        <v>0.24090480678605089</v>
      </c>
      <c r="AC3185" s="15">
        <f t="shared" si="996"/>
        <v>0.24090480678605092</v>
      </c>
      <c r="AD3185" s="4">
        <v>168074</v>
      </c>
      <c r="AE3185" s="26">
        <v>303.57</v>
      </c>
      <c r="AF3185" s="26">
        <v>303.57</v>
      </c>
      <c r="AG3185" s="4">
        <f t="shared" si="997"/>
        <v>2114000</v>
      </c>
      <c r="AH3185" s="16">
        <f t="shared" si="987"/>
        <v>4.2573320719016088E-3</v>
      </c>
      <c r="AI3185" s="15">
        <f t="shared" si="988"/>
        <v>0.60454115421002841</v>
      </c>
      <c r="AJ3185" s="15">
        <f t="shared" si="989"/>
        <v>0.60454115421002852</v>
      </c>
      <c r="AK3185" s="4">
        <f t="shared" si="990"/>
        <v>15073000</v>
      </c>
      <c r="AL3185" s="27">
        <f t="shared" si="991"/>
        <v>5.9709414184303054E-4</v>
      </c>
      <c r="AM3185" s="15">
        <f t="shared" si="998"/>
        <v>8.478736814171034E-2</v>
      </c>
      <c r="AN3185" s="15">
        <f t="shared" si="999"/>
        <v>2.3637403998246546E-5</v>
      </c>
    </row>
    <row r="3186" spans="1:40" x14ac:dyDescent="0.2">
      <c r="A3186" s="4" t="s">
        <v>4627</v>
      </c>
      <c r="B3186" s="3" t="s">
        <v>17</v>
      </c>
      <c r="C3186" s="6">
        <v>168074</v>
      </c>
      <c r="D3186" s="3" t="s">
        <v>717</v>
      </c>
      <c r="E3186" s="6">
        <v>168077</v>
      </c>
      <c r="F3186" s="3" t="s">
        <v>4001</v>
      </c>
      <c r="G3186" s="8">
        <v>10000</v>
      </c>
      <c r="H3186" s="6">
        <v>142</v>
      </c>
      <c r="I3186" s="6">
        <v>167045</v>
      </c>
      <c r="J3186" s="13">
        <v>45230</v>
      </c>
      <c r="K3186" s="9">
        <v>10000</v>
      </c>
      <c r="L3186" s="4" t="s">
        <v>4627</v>
      </c>
      <c r="M3186" s="4" t="s">
        <v>4632</v>
      </c>
      <c r="N3186" s="4">
        <f>VLOOKUP(I3186,BaseModelo!$A$2:$E$5075,5)</f>
        <v>6</v>
      </c>
      <c r="P3186" s="15">
        <v>142.00000000000003</v>
      </c>
      <c r="Q3186" s="4">
        <f>VLOOKUP(I3186,BaseModelo!$A$2:$E$5075,3)</f>
        <v>115</v>
      </c>
      <c r="R3186" s="4">
        <f t="shared" si="980"/>
        <v>32283000</v>
      </c>
      <c r="S3186" s="16">
        <f t="shared" si="981"/>
        <v>3.0976055509091471E-4</v>
      </c>
      <c r="T3186" s="4">
        <f t="shared" si="992"/>
        <v>4.3985998822909891E-2</v>
      </c>
      <c r="U3186" s="4">
        <f t="shared" si="993"/>
        <v>4.3985998822909898E-2</v>
      </c>
      <c r="V3186" s="6">
        <f t="shared" si="982"/>
        <v>0</v>
      </c>
      <c r="W3186" s="16" t="str">
        <f t="shared" si="983"/>
        <v/>
      </c>
      <c r="X3186" s="4" t="str">
        <f t="shared" si="994"/>
        <v/>
      </c>
      <c r="Y3186" s="4" t="str">
        <f t="shared" si="984"/>
        <v/>
      </c>
      <c r="Z3186" s="4">
        <f t="shared" si="985"/>
        <v>4853000</v>
      </c>
      <c r="AA3186" s="16">
        <f t="shared" si="986"/>
        <v>2.0605810838656502E-3</v>
      </c>
      <c r="AB3186" s="15">
        <f t="shared" si="995"/>
        <v>0.29260251390892233</v>
      </c>
      <c r="AC3186" s="15">
        <f t="shared" si="996"/>
        <v>0.29260251390892239</v>
      </c>
      <c r="AD3186" s="4">
        <v>168074</v>
      </c>
      <c r="AE3186" s="26">
        <v>338.13</v>
      </c>
      <c r="AF3186" s="26">
        <v>338.13</v>
      </c>
      <c r="AG3186" s="4">
        <f t="shared" si="997"/>
        <v>1993000</v>
      </c>
      <c r="AH3186" s="16">
        <f t="shared" si="987"/>
        <v>5.0175614651279477E-3</v>
      </c>
      <c r="AI3186" s="15">
        <f t="shared" si="988"/>
        <v>0.71249372804816857</v>
      </c>
      <c r="AJ3186" s="15">
        <f t="shared" si="989"/>
        <v>0.71249372804816868</v>
      </c>
      <c r="AK3186" s="4">
        <f t="shared" si="990"/>
        <v>15073000</v>
      </c>
      <c r="AL3186" s="27">
        <f t="shared" si="991"/>
        <v>6.6343793538114506E-4</v>
      </c>
      <c r="AM3186" s="15">
        <f t="shared" si="998"/>
        <v>9.4208186824122603E-2</v>
      </c>
      <c r="AN3186" s="15">
        <f t="shared" si="999"/>
        <v>2.918198024474882E-5</v>
      </c>
    </row>
    <row r="3187" spans="1:40" x14ac:dyDescent="0.2">
      <c r="A3187" s="4" t="s">
        <v>4627</v>
      </c>
      <c r="B3187" s="3" t="s">
        <v>17</v>
      </c>
      <c r="C3187" s="6">
        <v>168074</v>
      </c>
      <c r="D3187" s="3" t="s">
        <v>717</v>
      </c>
      <c r="E3187" s="6">
        <v>168078</v>
      </c>
      <c r="F3187" s="3" t="s">
        <v>4002</v>
      </c>
      <c r="G3187" s="8">
        <v>10000</v>
      </c>
      <c r="H3187" s="6">
        <v>142</v>
      </c>
      <c r="I3187" s="6">
        <v>167146</v>
      </c>
      <c r="J3187" s="13">
        <v>45230</v>
      </c>
      <c r="K3187" s="9">
        <v>10000</v>
      </c>
      <c r="L3187" s="4" t="s">
        <v>4627</v>
      </c>
      <c r="M3187" s="4" t="s">
        <v>4632</v>
      </c>
      <c r="N3187" s="4">
        <f>VLOOKUP(I3187,BaseModelo!$A$2:$E$5075,5)</f>
        <v>8</v>
      </c>
      <c r="P3187" s="15">
        <v>142.00000000000003</v>
      </c>
      <c r="Q3187" s="4">
        <f>VLOOKUP(I3187,BaseModelo!$A$2:$E$5075,3)</f>
        <v>132</v>
      </c>
      <c r="R3187" s="4">
        <f t="shared" si="980"/>
        <v>32283000</v>
      </c>
      <c r="S3187" s="16">
        <f t="shared" si="981"/>
        <v>3.0976055509091471E-4</v>
      </c>
      <c r="T3187" s="4">
        <f t="shared" si="992"/>
        <v>4.3985998822909891E-2</v>
      </c>
      <c r="U3187" s="4">
        <f t="shared" si="993"/>
        <v>4.3985998822909898E-2</v>
      </c>
      <c r="V3187" s="6">
        <f t="shared" si="982"/>
        <v>0</v>
      </c>
      <c r="W3187" s="16" t="str">
        <f t="shared" si="983"/>
        <v/>
      </c>
      <c r="X3187" s="4" t="str">
        <f t="shared" si="994"/>
        <v/>
      </c>
      <c r="Y3187" s="4" t="str">
        <f t="shared" si="984"/>
        <v/>
      </c>
      <c r="Z3187" s="4">
        <f t="shared" si="985"/>
        <v>5836000</v>
      </c>
      <c r="AA3187" s="16">
        <f t="shared" si="986"/>
        <v>1.7135023989033585E-3</v>
      </c>
      <c r="AB3187" s="15">
        <f t="shared" si="995"/>
        <v>0.2433173406442769</v>
      </c>
      <c r="AC3187" s="15">
        <f t="shared" si="996"/>
        <v>0.24331734064427696</v>
      </c>
      <c r="AD3187" s="4">
        <v>168074</v>
      </c>
      <c r="AE3187" s="26">
        <v>338.13</v>
      </c>
      <c r="AF3187" s="26">
        <v>338.13</v>
      </c>
      <c r="AG3187" s="4">
        <f t="shared" si="997"/>
        <v>2254000</v>
      </c>
      <c r="AH3187" s="16">
        <f t="shared" si="987"/>
        <v>4.4365572315882874E-3</v>
      </c>
      <c r="AI3187" s="15">
        <f t="shared" si="988"/>
        <v>0.62999112688553682</v>
      </c>
      <c r="AJ3187" s="15">
        <f t="shared" si="989"/>
        <v>0.62999112688553693</v>
      </c>
      <c r="AK3187" s="4">
        <f t="shared" si="990"/>
        <v>15073000</v>
      </c>
      <c r="AL3187" s="27">
        <f t="shared" si="991"/>
        <v>6.6343793538114506E-4</v>
      </c>
      <c r="AM3187" s="15">
        <f t="shared" si="998"/>
        <v>9.4208186824122603E-2</v>
      </c>
      <c r="AN3187" s="15">
        <f t="shared" si="999"/>
        <v>2.918198024474882E-5</v>
      </c>
    </row>
    <row r="3188" spans="1:40" x14ac:dyDescent="0.2">
      <c r="A3188" s="4" t="s">
        <v>4627</v>
      </c>
      <c r="B3188" s="3" t="s">
        <v>17</v>
      </c>
      <c r="C3188" s="6">
        <v>168074</v>
      </c>
      <c r="D3188" s="3" t="s">
        <v>717</v>
      </c>
      <c r="E3188" s="6">
        <v>168079</v>
      </c>
      <c r="F3188" s="3" t="s">
        <v>4003</v>
      </c>
      <c r="G3188" s="8">
        <v>10000</v>
      </c>
      <c r="H3188" s="6">
        <v>142</v>
      </c>
      <c r="I3188" s="6">
        <v>167423</v>
      </c>
      <c r="J3188" s="13">
        <v>45230</v>
      </c>
      <c r="K3188" s="9">
        <v>10000</v>
      </c>
      <c r="L3188" s="4" t="s">
        <v>4627</v>
      </c>
      <c r="M3188" s="4" t="s">
        <v>4632</v>
      </c>
      <c r="N3188" s="4">
        <f>VLOOKUP(I3188,BaseModelo!$A$2:$E$5075,5)</f>
        <v>9</v>
      </c>
      <c r="P3188" s="15">
        <v>142.00000000000003</v>
      </c>
      <c r="Q3188" s="4">
        <f>VLOOKUP(I3188,BaseModelo!$A$2:$E$5075,3)</f>
        <v>147</v>
      </c>
      <c r="R3188" s="4">
        <f t="shared" si="980"/>
        <v>32283000</v>
      </c>
      <c r="S3188" s="16">
        <f t="shared" si="981"/>
        <v>3.0976055509091471E-4</v>
      </c>
      <c r="T3188" s="4">
        <f t="shared" si="992"/>
        <v>4.3985998822909891E-2</v>
      </c>
      <c r="U3188" s="4">
        <f t="shared" si="993"/>
        <v>4.3985998822909898E-2</v>
      </c>
      <c r="V3188" s="6">
        <f t="shared" si="982"/>
        <v>0</v>
      </c>
      <c r="W3188" s="16" t="str">
        <f t="shared" si="983"/>
        <v/>
      </c>
      <c r="X3188" s="4" t="str">
        <f t="shared" si="994"/>
        <v/>
      </c>
      <c r="Y3188" s="4" t="str">
        <f t="shared" si="984"/>
        <v/>
      </c>
      <c r="Z3188" s="4">
        <f t="shared" si="985"/>
        <v>5305000</v>
      </c>
      <c r="AA3188" s="16">
        <f t="shared" si="986"/>
        <v>1.885014137606032E-3</v>
      </c>
      <c r="AB3188" s="15">
        <f t="shared" si="995"/>
        <v>0.26767200754005654</v>
      </c>
      <c r="AC3188" s="15">
        <f t="shared" si="996"/>
        <v>0.2676720075400566</v>
      </c>
      <c r="AD3188" s="4">
        <v>168074</v>
      </c>
      <c r="AE3188" s="26">
        <v>338.13</v>
      </c>
      <c r="AF3188" s="26">
        <v>338.13</v>
      </c>
      <c r="AG3188" s="4">
        <f t="shared" si="997"/>
        <v>2114000</v>
      </c>
      <c r="AH3188" s="16">
        <f t="shared" si="987"/>
        <v>4.7303689687795648E-3</v>
      </c>
      <c r="AI3188" s="15">
        <f t="shared" si="988"/>
        <v>0.67171239356669821</v>
      </c>
      <c r="AJ3188" s="15">
        <f t="shared" si="989"/>
        <v>0.67171239356669832</v>
      </c>
      <c r="AK3188" s="4">
        <f t="shared" si="990"/>
        <v>15073000</v>
      </c>
      <c r="AL3188" s="27">
        <f t="shared" si="991"/>
        <v>6.6343793538114506E-4</v>
      </c>
      <c r="AM3188" s="15">
        <f t="shared" si="998"/>
        <v>9.4208186824122603E-2</v>
      </c>
      <c r="AN3188" s="15">
        <f t="shared" si="999"/>
        <v>2.918198024474882E-5</v>
      </c>
    </row>
    <row r="3189" spans="1:40" x14ac:dyDescent="0.2">
      <c r="A3189" s="4" t="s">
        <v>4628</v>
      </c>
      <c r="B3189" s="2" t="s">
        <v>6</v>
      </c>
      <c r="C3189" s="5">
        <v>168091</v>
      </c>
      <c r="D3189" s="2" t="s">
        <v>718</v>
      </c>
      <c r="E3189" s="5">
        <v>168092</v>
      </c>
      <c r="F3189" s="2" t="s">
        <v>4006</v>
      </c>
      <c r="G3189" s="7">
        <v>7000</v>
      </c>
      <c r="H3189" s="5">
        <v>142</v>
      </c>
      <c r="I3189" s="6">
        <v>166740</v>
      </c>
      <c r="J3189" s="13">
        <v>45230</v>
      </c>
      <c r="K3189" s="9">
        <v>7000</v>
      </c>
      <c r="L3189" s="4" t="s">
        <v>4628</v>
      </c>
      <c r="M3189" s="4" t="s">
        <v>4632</v>
      </c>
      <c r="N3189" s="4">
        <f>VLOOKUP(I3189,BaseModelo!$A$2:$E$5075,5)</f>
        <v>8</v>
      </c>
      <c r="P3189" s="15">
        <v>142.00000000000003</v>
      </c>
      <c r="Q3189" s="4">
        <f>VLOOKUP(I3189,BaseModelo!$A$2:$E$5075,3)</f>
        <v>132</v>
      </c>
      <c r="R3189" s="4">
        <f t="shared" si="980"/>
        <v>32283000</v>
      </c>
      <c r="S3189" s="16">
        <f t="shared" si="981"/>
        <v>2.168323885636403E-4</v>
      </c>
      <c r="T3189" s="4">
        <f t="shared" si="992"/>
        <v>3.0790199176036922E-2</v>
      </c>
      <c r="U3189" s="4">
        <f t="shared" si="993"/>
        <v>3.0790199176036929E-2</v>
      </c>
      <c r="V3189" s="6">
        <f t="shared" si="982"/>
        <v>0</v>
      </c>
      <c r="W3189" s="16" t="str">
        <f t="shared" si="983"/>
        <v/>
      </c>
      <c r="X3189" s="4" t="str">
        <f t="shared" si="994"/>
        <v/>
      </c>
      <c r="Y3189" s="4" t="str">
        <f t="shared" si="984"/>
        <v/>
      </c>
      <c r="Z3189" s="4">
        <f t="shared" si="985"/>
        <v>5836000</v>
      </c>
      <c r="AA3189" s="16">
        <f t="shared" si="986"/>
        <v>1.199451679232351E-3</v>
      </c>
      <c r="AB3189" s="15">
        <f t="shared" si="995"/>
        <v>0.17032213845099384</v>
      </c>
      <c r="AC3189" s="15">
        <f t="shared" si="996"/>
        <v>0.17032213845099387</v>
      </c>
      <c r="AD3189" s="4">
        <v>168091</v>
      </c>
      <c r="AE3189" s="26">
        <v>1758.65</v>
      </c>
      <c r="AF3189" s="26">
        <v>1003.3483201682163</v>
      </c>
      <c r="AG3189" s="4">
        <f t="shared" si="997"/>
        <v>3421000</v>
      </c>
      <c r="AH3189" s="16">
        <f t="shared" si="987"/>
        <v>2.0461853259280912E-3</v>
      </c>
      <c r="AI3189" s="15">
        <f t="shared" si="988"/>
        <v>0.29055831628178896</v>
      </c>
      <c r="AJ3189" s="15">
        <f t="shared" si="989"/>
        <v>0.29055831628178902</v>
      </c>
      <c r="AK3189" s="4">
        <f t="shared" si="990"/>
        <v>16319000</v>
      </c>
      <c r="AL3189" s="27">
        <f t="shared" si="991"/>
        <v>4.289478521968258E-4</v>
      </c>
      <c r="AM3189" s="15">
        <f t="shared" si="998"/>
        <v>6.0910595011949266E-2</v>
      </c>
      <c r="AN3189" s="15">
        <f t="shared" si="999"/>
        <v>1.3207389805273516E-5</v>
      </c>
    </row>
    <row r="3190" spans="1:40" x14ac:dyDescent="0.2">
      <c r="A3190" s="4" t="s">
        <v>4628</v>
      </c>
      <c r="B3190" s="3" t="s">
        <v>6</v>
      </c>
      <c r="C3190" s="6">
        <v>168091</v>
      </c>
      <c r="D3190" s="3" t="s">
        <v>718</v>
      </c>
      <c r="E3190" s="6">
        <v>168093</v>
      </c>
      <c r="F3190" s="3" t="s">
        <v>4014</v>
      </c>
      <c r="G3190" s="8">
        <v>7000</v>
      </c>
      <c r="H3190" s="6">
        <v>142</v>
      </c>
      <c r="I3190" s="6">
        <v>166214</v>
      </c>
      <c r="J3190" s="13">
        <v>45230</v>
      </c>
      <c r="K3190" s="9">
        <v>7000</v>
      </c>
      <c r="L3190" s="4" t="s">
        <v>4628</v>
      </c>
      <c r="M3190" s="4" t="s">
        <v>4632</v>
      </c>
      <c r="N3190" s="4">
        <f>VLOOKUP(I3190,BaseModelo!$A$2:$E$5075,5)</f>
        <v>8</v>
      </c>
      <c r="P3190" s="15">
        <v>142.00000000000003</v>
      </c>
      <c r="Q3190" s="4">
        <f>VLOOKUP(I3190,BaseModelo!$A$2:$E$5075,3)</f>
        <v>132</v>
      </c>
      <c r="R3190" s="4">
        <f t="shared" si="980"/>
        <v>32283000</v>
      </c>
      <c r="S3190" s="16">
        <f t="shared" si="981"/>
        <v>2.168323885636403E-4</v>
      </c>
      <c r="T3190" s="4">
        <f t="shared" si="992"/>
        <v>3.0790199176036922E-2</v>
      </c>
      <c r="U3190" s="4">
        <f t="shared" si="993"/>
        <v>3.0790199176036929E-2</v>
      </c>
      <c r="V3190" s="6">
        <f t="shared" si="982"/>
        <v>0</v>
      </c>
      <c r="W3190" s="16" t="str">
        <f t="shared" si="983"/>
        <v/>
      </c>
      <c r="X3190" s="4" t="str">
        <f t="shared" si="994"/>
        <v/>
      </c>
      <c r="Y3190" s="4" t="str">
        <f t="shared" si="984"/>
        <v/>
      </c>
      <c r="Z3190" s="4">
        <f t="shared" si="985"/>
        <v>5836000</v>
      </c>
      <c r="AA3190" s="16">
        <f t="shared" si="986"/>
        <v>1.199451679232351E-3</v>
      </c>
      <c r="AB3190" s="15">
        <f t="shared" si="995"/>
        <v>0.17032213845099384</v>
      </c>
      <c r="AC3190" s="15">
        <f t="shared" si="996"/>
        <v>0.17032213845099387</v>
      </c>
      <c r="AD3190" s="4">
        <v>168091</v>
      </c>
      <c r="AE3190" s="26">
        <v>1758.65</v>
      </c>
      <c r="AF3190" s="26">
        <v>1003.3483201682163</v>
      </c>
      <c r="AG3190" s="4">
        <f t="shared" si="997"/>
        <v>3421000</v>
      </c>
      <c r="AH3190" s="16">
        <f t="shared" si="987"/>
        <v>2.0461853259280912E-3</v>
      </c>
      <c r="AI3190" s="15">
        <f t="shared" si="988"/>
        <v>0.29055831628178896</v>
      </c>
      <c r="AJ3190" s="15">
        <f t="shared" si="989"/>
        <v>0.29055831628178902</v>
      </c>
      <c r="AK3190" s="4">
        <f t="shared" si="990"/>
        <v>16319000</v>
      </c>
      <c r="AL3190" s="27">
        <f t="shared" si="991"/>
        <v>4.289478521968258E-4</v>
      </c>
      <c r="AM3190" s="15">
        <f t="shared" si="998"/>
        <v>6.0910595011949266E-2</v>
      </c>
      <c r="AN3190" s="15">
        <f t="shared" si="999"/>
        <v>1.3207389805273516E-5</v>
      </c>
    </row>
    <row r="3191" spans="1:40" x14ac:dyDescent="0.2">
      <c r="A3191" s="4" t="s">
        <v>4628</v>
      </c>
      <c r="B3191" s="3" t="s">
        <v>6</v>
      </c>
      <c r="C3191" s="6">
        <v>168091</v>
      </c>
      <c r="D3191" s="3" t="s">
        <v>718</v>
      </c>
      <c r="E3191" s="6">
        <v>168094</v>
      </c>
      <c r="F3191" s="3" t="s">
        <v>4015</v>
      </c>
      <c r="G3191" s="8">
        <v>7000</v>
      </c>
      <c r="H3191" s="6">
        <v>142</v>
      </c>
      <c r="I3191" s="6">
        <v>166728</v>
      </c>
      <c r="J3191" s="13">
        <v>45230</v>
      </c>
      <c r="K3191" s="9">
        <v>7000</v>
      </c>
      <c r="L3191" s="4" t="s">
        <v>4628</v>
      </c>
      <c r="M3191" s="4" t="s">
        <v>4632</v>
      </c>
      <c r="N3191" s="4">
        <f>VLOOKUP(I3191,BaseModelo!$A$2:$E$5075,5)</f>
        <v>10</v>
      </c>
      <c r="P3191" s="15">
        <v>142.00000000000003</v>
      </c>
      <c r="Q3191" s="4">
        <f>VLOOKUP(I3191,BaseModelo!$A$2:$E$5075,3)</f>
        <v>0</v>
      </c>
      <c r="R3191" s="4">
        <f t="shared" si="980"/>
        <v>32283000</v>
      </c>
      <c r="S3191" s="16">
        <f t="shared" si="981"/>
        <v>2.168323885636403E-4</v>
      </c>
      <c r="T3191" s="4">
        <f t="shared" si="992"/>
        <v>3.0790199176036922E-2</v>
      </c>
      <c r="U3191" s="4">
        <f t="shared" si="993"/>
        <v>3.0790199176036929E-2</v>
      </c>
      <c r="V3191" s="6">
        <f t="shared" si="982"/>
        <v>0</v>
      </c>
      <c r="W3191" s="16" t="str">
        <f t="shared" si="983"/>
        <v/>
      </c>
      <c r="X3191" s="4" t="str">
        <f t="shared" si="994"/>
        <v/>
      </c>
      <c r="Y3191" s="4" t="str">
        <f t="shared" si="984"/>
        <v/>
      </c>
      <c r="Z3191" s="4">
        <f t="shared" si="985"/>
        <v>4121000</v>
      </c>
      <c r="AA3191" s="16">
        <f t="shared" si="986"/>
        <v>1.6986168405726766E-3</v>
      </c>
      <c r="AB3191" s="15">
        <f t="shared" si="995"/>
        <v>0.24120359136132008</v>
      </c>
      <c r="AC3191" s="15">
        <f t="shared" si="996"/>
        <v>0.24120359136132014</v>
      </c>
      <c r="AD3191" s="4">
        <v>168091</v>
      </c>
      <c r="AE3191" s="26">
        <v>1758.65</v>
      </c>
      <c r="AF3191" s="26">
        <v>1003.3483201682163</v>
      </c>
      <c r="AG3191" s="4">
        <f t="shared" si="997"/>
        <v>1846000</v>
      </c>
      <c r="AH3191" s="16">
        <f t="shared" si="987"/>
        <v>3.791982665222102E-3</v>
      </c>
      <c r="AI3191" s="15">
        <f t="shared" si="988"/>
        <v>0.53846153846153844</v>
      </c>
      <c r="AJ3191" s="15">
        <f t="shared" si="989"/>
        <v>0.53846153846153855</v>
      </c>
      <c r="AK3191" s="4">
        <f t="shared" si="990"/>
        <v>16319000</v>
      </c>
      <c r="AL3191" s="27">
        <f t="shared" si="991"/>
        <v>4.289478521968258E-4</v>
      </c>
      <c r="AM3191" s="15">
        <f t="shared" si="998"/>
        <v>6.0910595011949266E-2</v>
      </c>
      <c r="AN3191" s="15">
        <f t="shared" si="999"/>
        <v>1.3207389805273516E-5</v>
      </c>
    </row>
    <row r="3192" spans="1:40" x14ac:dyDescent="0.2">
      <c r="A3192" s="4" t="s">
        <v>4628</v>
      </c>
      <c r="B3192" s="3" t="s">
        <v>6</v>
      </c>
      <c r="C3192" s="6">
        <v>168091</v>
      </c>
      <c r="D3192" s="3" t="s">
        <v>718</v>
      </c>
      <c r="E3192" s="6">
        <v>168095</v>
      </c>
      <c r="F3192" s="3" t="s">
        <v>4016</v>
      </c>
      <c r="G3192" s="8">
        <v>7000</v>
      </c>
      <c r="H3192" s="6">
        <v>142</v>
      </c>
      <c r="I3192" s="6">
        <v>167295</v>
      </c>
      <c r="J3192" s="13">
        <v>45230</v>
      </c>
      <c r="K3192" s="9">
        <v>7000</v>
      </c>
      <c r="L3192" s="4" t="s">
        <v>4628</v>
      </c>
      <c r="M3192" s="4" t="s">
        <v>4632</v>
      </c>
      <c r="N3192" s="4">
        <f>VLOOKUP(I3192,BaseModelo!$A$2:$E$5075,5)</f>
        <v>9</v>
      </c>
      <c r="P3192" s="15">
        <v>142.00000000000003</v>
      </c>
      <c r="Q3192" s="4">
        <f>VLOOKUP(I3192,BaseModelo!$A$2:$E$5075,3)</f>
        <v>147</v>
      </c>
      <c r="R3192" s="4">
        <f t="shared" si="980"/>
        <v>32283000</v>
      </c>
      <c r="S3192" s="16">
        <f t="shared" si="981"/>
        <v>2.168323885636403E-4</v>
      </c>
      <c r="T3192" s="4">
        <f t="shared" si="992"/>
        <v>3.0790199176036922E-2</v>
      </c>
      <c r="U3192" s="4">
        <f t="shared" si="993"/>
        <v>3.0790199176036929E-2</v>
      </c>
      <c r="V3192" s="6">
        <f t="shared" si="982"/>
        <v>0</v>
      </c>
      <c r="W3192" s="16" t="str">
        <f t="shared" si="983"/>
        <v/>
      </c>
      <c r="X3192" s="4" t="str">
        <f t="shared" si="994"/>
        <v/>
      </c>
      <c r="Y3192" s="4" t="str">
        <f t="shared" si="984"/>
        <v/>
      </c>
      <c r="Z3192" s="4">
        <f t="shared" si="985"/>
        <v>5305000</v>
      </c>
      <c r="AA3192" s="16">
        <f t="shared" si="986"/>
        <v>1.3195098963242225E-3</v>
      </c>
      <c r="AB3192" s="15">
        <f t="shared" si="995"/>
        <v>0.18737040527803958</v>
      </c>
      <c r="AC3192" s="15">
        <f t="shared" si="996"/>
        <v>0.18737040527803964</v>
      </c>
      <c r="AD3192" s="4">
        <v>168091</v>
      </c>
      <c r="AE3192" s="26">
        <v>1758.65</v>
      </c>
      <c r="AF3192" s="26">
        <v>1003.3483201682163</v>
      </c>
      <c r="AG3192" s="4">
        <f t="shared" si="997"/>
        <v>3095000</v>
      </c>
      <c r="AH3192" s="16">
        <f t="shared" si="987"/>
        <v>2.2617124394184169E-3</v>
      </c>
      <c r="AI3192" s="15">
        <f t="shared" si="988"/>
        <v>0.32116316639741521</v>
      </c>
      <c r="AJ3192" s="15">
        <f t="shared" si="989"/>
        <v>0.32116316639741527</v>
      </c>
      <c r="AK3192" s="4">
        <f t="shared" si="990"/>
        <v>16319000</v>
      </c>
      <c r="AL3192" s="27">
        <f t="shared" si="991"/>
        <v>4.289478521968258E-4</v>
      </c>
      <c r="AM3192" s="15">
        <f t="shared" si="998"/>
        <v>6.0910595011949266E-2</v>
      </c>
      <c r="AN3192" s="15">
        <f t="shared" si="999"/>
        <v>1.3207389805273516E-5</v>
      </c>
    </row>
    <row r="3193" spans="1:40" x14ac:dyDescent="0.2">
      <c r="A3193" s="4" t="s">
        <v>4628</v>
      </c>
      <c r="B3193" s="3" t="s">
        <v>6</v>
      </c>
      <c r="C3193" s="6">
        <v>168091</v>
      </c>
      <c r="D3193" s="3" t="s">
        <v>718</v>
      </c>
      <c r="E3193" s="6">
        <v>168096</v>
      </c>
      <c r="F3193" s="3" t="s">
        <v>4017</v>
      </c>
      <c r="G3193" s="8">
        <v>7000</v>
      </c>
      <c r="H3193" s="6">
        <v>142</v>
      </c>
      <c r="I3193" s="6">
        <v>167845</v>
      </c>
      <c r="J3193" s="13">
        <v>45230</v>
      </c>
      <c r="K3193" s="9">
        <v>7000</v>
      </c>
      <c r="L3193" s="4" t="s">
        <v>4628</v>
      </c>
      <c r="M3193" s="4" t="s">
        <v>4632</v>
      </c>
      <c r="N3193" s="4">
        <f>VLOOKUP(I3193,BaseModelo!$A$2:$E$5075,5)</f>
        <v>3</v>
      </c>
      <c r="P3193" s="15">
        <v>142.00000000000003</v>
      </c>
      <c r="Q3193" s="4">
        <f>VLOOKUP(I3193,BaseModelo!$A$2:$E$5075,3)</f>
        <v>110</v>
      </c>
      <c r="R3193" s="4">
        <f t="shared" si="980"/>
        <v>32283000</v>
      </c>
      <c r="S3193" s="16">
        <f t="shared" si="981"/>
        <v>2.168323885636403E-4</v>
      </c>
      <c r="T3193" s="4">
        <f t="shared" si="992"/>
        <v>3.0790199176036922E-2</v>
      </c>
      <c r="U3193" s="4">
        <f t="shared" si="993"/>
        <v>3.0790199176036929E-2</v>
      </c>
      <c r="V3193" s="6">
        <f t="shared" si="982"/>
        <v>0</v>
      </c>
      <c r="W3193" s="16" t="str">
        <f t="shared" si="983"/>
        <v/>
      </c>
      <c r="X3193" s="4" t="str">
        <f t="shared" si="994"/>
        <v/>
      </c>
      <c r="Y3193" s="4" t="str">
        <f t="shared" si="984"/>
        <v/>
      </c>
      <c r="Z3193" s="4">
        <f t="shared" si="985"/>
        <v>1992000</v>
      </c>
      <c r="AA3193" s="16">
        <f t="shared" si="986"/>
        <v>3.5140562248995983E-3</v>
      </c>
      <c r="AB3193" s="15">
        <f t="shared" si="995"/>
        <v>0.49899598393574296</v>
      </c>
      <c r="AC3193" s="15">
        <f t="shared" si="996"/>
        <v>0.49899598393574307</v>
      </c>
      <c r="AD3193" s="4">
        <v>168091</v>
      </c>
      <c r="AE3193" s="26">
        <v>1758.65</v>
      </c>
      <c r="AF3193" s="26">
        <v>1003.3483201682163</v>
      </c>
      <c r="AG3193" s="4">
        <f t="shared" si="997"/>
        <v>673000</v>
      </c>
      <c r="AH3193" s="16">
        <f t="shared" si="987"/>
        <v>1.0401188707280832E-2</v>
      </c>
      <c r="AI3193" s="15">
        <f t="shared" si="988"/>
        <v>1.476968796433878</v>
      </c>
      <c r="AJ3193" s="15">
        <f t="shared" si="989"/>
        <v>1.4769687964338785</v>
      </c>
      <c r="AK3193" s="4">
        <f t="shared" si="990"/>
        <v>16319000</v>
      </c>
      <c r="AL3193" s="27">
        <f t="shared" si="991"/>
        <v>4.289478521968258E-4</v>
      </c>
      <c r="AM3193" s="15">
        <f t="shared" si="998"/>
        <v>6.0910595011949266E-2</v>
      </c>
      <c r="AN3193" s="15">
        <f t="shared" si="999"/>
        <v>1.3207389805273516E-5</v>
      </c>
    </row>
    <row r="3194" spans="1:40" x14ac:dyDescent="0.2">
      <c r="A3194" s="4" t="s">
        <v>4627</v>
      </c>
      <c r="B3194" s="2" t="s">
        <v>1</v>
      </c>
      <c r="C3194" s="5">
        <v>168103</v>
      </c>
      <c r="D3194" s="2" t="s">
        <v>719</v>
      </c>
      <c r="E3194" s="5">
        <v>168104</v>
      </c>
      <c r="F3194" s="2" t="s">
        <v>4007</v>
      </c>
      <c r="G3194" s="7">
        <v>7000</v>
      </c>
      <c r="H3194" s="5">
        <v>142</v>
      </c>
      <c r="I3194" s="6">
        <v>167344</v>
      </c>
      <c r="J3194" s="13">
        <v>45230</v>
      </c>
      <c r="K3194" s="9">
        <v>4578.044084289696</v>
      </c>
      <c r="L3194" s="4" t="s">
        <v>4627</v>
      </c>
      <c r="M3194" s="4" t="s">
        <v>4632</v>
      </c>
      <c r="N3194" s="4">
        <f>VLOOKUP(I3194,BaseModelo!$A$2:$E$5075,5)</f>
        <v>6</v>
      </c>
      <c r="P3194" s="15">
        <v>142.00000000000003</v>
      </c>
      <c r="Q3194" s="4">
        <f>VLOOKUP(I3194,BaseModelo!$A$2:$E$5075,3)</f>
        <v>115</v>
      </c>
      <c r="R3194" s="4">
        <f t="shared" si="980"/>
        <v>32283000</v>
      </c>
      <c r="S3194" s="16">
        <f t="shared" si="981"/>
        <v>2.168323885636403E-4</v>
      </c>
      <c r="T3194" s="4">
        <f t="shared" si="992"/>
        <v>3.0790199176036922E-2</v>
      </c>
      <c r="U3194" s="4">
        <f t="shared" si="993"/>
        <v>3.0790199176036929E-2</v>
      </c>
      <c r="V3194" s="6">
        <f t="shared" si="982"/>
        <v>0</v>
      </c>
      <c r="W3194" s="16" t="str">
        <f t="shared" si="983"/>
        <v/>
      </c>
      <c r="X3194" s="4" t="str">
        <f t="shared" si="994"/>
        <v/>
      </c>
      <c r="Y3194" s="4" t="str">
        <f t="shared" si="984"/>
        <v/>
      </c>
      <c r="Z3194" s="4">
        <f t="shared" si="985"/>
        <v>4853000</v>
      </c>
      <c r="AA3194" s="16">
        <f t="shared" si="986"/>
        <v>1.4424067587059551E-3</v>
      </c>
      <c r="AB3194" s="15">
        <f t="shared" si="995"/>
        <v>0.20482175973624561</v>
      </c>
      <c r="AC3194" s="15">
        <f t="shared" si="996"/>
        <v>0.20482175973624567</v>
      </c>
      <c r="AD3194" s="4">
        <v>168103</v>
      </c>
      <c r="AE3194" s="26">
        <v>1758.65</v>
      </c>
      <c r="AF3194" s="26">
        <v>1503.1997145636333</v>
      </c>
      <c r="AG3194" s="4">
        <f t="shared" si="997"/>
        <v>1993000</v>
      </c>
      <c r="AH3194" s="16">
        <f t="shared" si="987"/>
        <v>3.5122930255895636E-3</v>
      </c>
      <c r="AI3194" s="15">
        <f t="shared" si="988"/>
        <v>0.498745609633718</v>
      </c>
      <c r="AJ3194" s="15">
        <f t="shared" si="989"/>
        <v>0.49874560963371811</v>
      </c>
      <c r="AK3194" s="4">
        <f t="shared" si="990"/>
        <v>15073000</v>
      </c>
      <c r="AL3194" s="27">
        <f t="shared" si="991"/>
        <v>4.6440655476680156E-4</v>
      </c>
      <c r="AM3194" s="15">
        <f t="shared" si="998"/>
        <v>6.5945730776885828E-2</v>
      </c>
      <c r="AN3194" s="15">
        <f t="shared" si="999"/>
        <v>1.4299170319926922E-5</v>
      </c>
    </row>
    <row r="3195" spans="1:40" x14ac:dyDescent="0.2">
      <c r="A3195" s="4" t="s">
        <v>4627</v>
      </c>
      <c r="B3195" s="3" t="s">
        <v>1</v>
      </c>
      <c r="C3195" s="6">
        <v>168103</v>
      </c>
      <c r="D3195" s="3" t="s">
        <v>719</v>
      </c>
      <c r="E3195" s="6">
        <v>168105</v>
      </c>
      <c r="F3195" s="3" t="s">
        <v>4018</v>
      </c>
      <c r="G3195" s="8">
        <v>9000</v>
      </c>
      <c r="H3195" s="6">
        <v>142</v>
      </c>
      <c r="I3195" s="6">
        <v>167346</v>
      </c>
      <c r="J3195" s="13">
        <v>45230</v>
      </c>
      <c r="K3195" s="9">
        <v>5886.0566798010377</v>
      </c>
      <c r="L3195" s="4" t="s">
        <v>4627</v>
      </c>
      <c r="M3195" s="4" t="s">
        <v>4632</v>
      </c>
      <c r="N3195" s="4">
        <f>VLOOKUP(I3195,BaseModelo!$A$2:$E$5075,5)</f>
        <v>5</v>
      </c>
      <c r="P3195" s="15">
        <v>142.00000000000003</v>
      </c>
      <c r="Q3195" s="4">
        <f>VLOOKUP(I3195,BaseModelo!$A$2:$E$5075,3)</f>
        <v>110</v>
      </c>
      <c r="R3195" s="4">
        <f t="shared" si="980"/>
        <v>32283000</v>
      </c>
      <c r="S3195" s="16">
        <f t="shared" si="981"/>
        <v>2.7878449958182325E-4</v>
      </c>
      <c r="T3195" s="4">
        <f t="shared" si="992"/>
        <v>3.9587398940618898E-2</v>
      </c>
      <c r="U3195" s="4">
        <f t="shared" si="993"/>
        <v>3.9587398940618912E-2</v>
      </c>
      <c r="V3195" s="6">
        <f t="shared" si="982"/>
        <v>0</v>
      </c>
      <c r="W3195" s="16" t="str">
        <f t="shared" si="983"/>
        <v/>
      </c>
      <c r="X3195" s="4" t="str">
        <f t="shared" si="994"/>
        <v/>
      </c>
      <c r="Y3195" s="4" t="str">
        <f t="shared" si="984"/>
        <v/>
      </c>
      <c r="Z3195" s="4">
        <f t="shared" si="985"/>
        <v>4058000</v>
      </c>
      <c r="AA3195" s="16">
        <f t="shared" si="986"/>
        <v>2.2178413011335633E-3</v>
      </c>
      <c r="AB3195" s="15">
        <f t="shared" si="995"/>
        <v>0.31493346476096601</v>
      </c>
      <c r="AC3195" s="15">
        <f t="shared" si="996"/>
        <v>0.31493346476096606</v>
      </c>
      <c r="AD3195" s="4">
        <v>168103</v>
      </c>
      <c r="AE3195" s="26">
        <v>2255.2800000000002</v>
      </c>
      <c r="AF3195" s="26">
        <v>1927.6924073926427</v>
      </c>
      <c r="AG3195" s="4">
        <f t="shared" si="997"/>
        <v>1768000</v>
      </c>
      <c r="AH3195" s="16">
        <f t="shared" si="987"/>
        <v>5.0904977375565612E-3</v>
      </c>
      <c r="AI3195" s="15">
        <f t="shared" si="988"/>
        <v>0.72285067873303166</v>
      </c>
      <c r="AJ3195" s="15">
        <f t="shared" si="989"/>
        <v>0.72285067873303188</v>
      </c>
      <c r="AK3195" s="4">
        <f t="shared" si="990"/>
        <v>15073000</v>
      </c>
      <c r="AL3195" s="27">
        <f t="shared" si="991"/>
        <v>5.9709414184303054E-4</v>
      </c>
      <c r="AM3195" s="15">
        <f t="shared" si="998"/>
        <v>8.478736814171034E-2</v>
      </c>
      <c r="AN3195" s="15">
        <f t="shared" si="999"/>
        <v>2.3637403998246546E-5</v>
      </c>
    </row>
    <row r="3196" spans="1:40" x14ac:dyDescent="0.2">
      <c r="A3196" s="4" t="s">
        <v>4627</v>
      </c>
      <c r="B3196" s="3" t="s">
        <v>1</v>
      </c>
      <c r="C3196" s="6">
        <v>168103</v>
      </c>
      <c r="D3196" s="3" t="s">
        <v>719</v>
      </c>
      <c r="E3196" s="6">
        <v>168106</v>
      </c>
      <c r="F3196" s="3" t="s">
        <v>4019</v>
      </c>
      <c r="G3196" s="8">
        <v>6000</v>
      </c>
      <c r="H3196" s="6">
        <v>142</v>
      </c>
      <c r="I3196" s="6">
        <v>167903</v>
      </c>
      <c r="J3196" s="13">
        <v>45230</v>
      </c>
      <c r="K3196" s="9">
        <v>3924.0377865340251</v>
      </c>
      <c r="L3196" s="4" t="s">
        <v>4627</v>
      </c>
      <c r="M3196" s="4" t="s">
        <v>4632</v>
      </c>
      <c r="N3196" s="4">
        <f>VLOOKUP(I3196,BaseModelo!$A$2:$E$5075,5)</f>
        <v>5</v>
      </c>
      <c r="P3196" s="15">
        <v>142.00000000000003</v>
      </c>
      <c r="Q3196" s="4">
        <f>VLOOKUP(I3196,BaseModelo!$A$2:$E$5075,3)</f>
        <v>110</v>
      </c>
      <c r="R3196" s="4">
        <f t="shared" si="980"/>
        <v>32283000</v>
      </c>
      <c r="S3196" s="16">
        <f t="shared" si="981"/>
        <v>1.8585633305454884E-4</v>
      </c>
      <c r="T3196" s="4">
        <f t="shared" si="992"/>
        <v>2.6391599293745936E-2</v>
      </c>
      <c r="U3196" s="4">
        <f t="shared" si="993"/>
        <v>2.6391599293745942E-2</v>
      </c>
      <c r="V3196" s="6">
        <f t="shared" si="982"/>
        <v>0</v>
      </c>
      <c r="W3196" s="16" t="str">
        <f t="shared" si="983"/>
        <v/>
      </c>
      <c r="X3196" s="4" t="str">
        <f t="shared" si="994"/>
        <v/>
      </c>
      <c r="Y3196" s="4" t="str">
        <f t="shared" si="984"/>
        <v/>
      </c>
      <c r="Z3196" s="4">
        <f t="shared" si="985"/>
        <v>4058000</v>
      </c>
      <c r="AA3196" s="16">
        <f t="shared" si="986"/>
        <v>1.4785608674223755E-3</v>
      </c>
      <c r="AB3196" s="15">
        <f t="shared" si="995"/>
        <v>0.20995564317397733</v>
      </c>
      <c r="AC3196" s="15">
        <f t="shared" si="996"/>
        <v>0.20995564317397736</v>
      </c>
      <c r="AD3196" s="4">
        <v>168103</v>
      </c>
      <c r="AE3196" s="26">
        <v>1503.37</v>
      </c>
      <c r="AF3196" s="26">
        <v>1285.0000596386599</v>
      </c>
      <c r="AG3196" s="4">
        <f t="shared" si="997"/>
        <v>1768000</v>
      </c>
      <c r="AH3196" s="16">
        <f t="shared" si="987"/>
        <v>3.3936651583710408E-3</v>
      </c>
      <c r="AI3196" s="15">
        <f t="shared" si="988"/>
        <v>0.48190045248868779</v>
      </c>
      <c r="AJ3196" s="15">
        <f t="shared" si="989"/>
        <v>0.4819004524886879</v>
      </c>
      <c r="AK3196" s="4">
        <f t="shared" si="990"/>
        <v>15073000</v>
      </c>
      <c r="AL3196" s="27">
        <f t="shared" si="991"/>
        <v>3.9806276122868704E-4</v>
      </c>
      <c r="AM3196" s="15">
        <f t="shared" si="998"/>
        <v>5.6524912094473558E-2</v>
      </c>
      <c r="AN3196" s="15">
        <f t="shared" si="999"/>
        <v>1.0505512888109577E-5</v>
      </c>
    </row>
    <row r="3197" spans="1:40" x14ac:dyDescent="0.2">
      <c r="A3197" s="4" t="s">
        <v>4627</v>
      </c>
      <c r="B3197" s="3" t="s">
        <v>1</v>
      </c>
      <c r="C3197" s="6">
        <v>168103</v>
      </c>
      <c r="D3197" s="3" t="s">
        <v>719</v>
      </c>
      <c r="E3197" s="6">
        <v>168107</v>
      </c>
      <c r="F3197" s="3" t="s">
        <v>4020</v>
      </c>
      <c r="G3197" s="8">
        <v>7000</v>
      </c>
      <c r="H3197" s="6">
        <v>142</v>
      </c>
      <c r="I3197" s="6">
        <v>167336</v>
      </c>
      <c r="J3197" s="13">
        <v>45230</v>
      </c>
      <c r="K3197" s="9">
        <v>4578.044084289696</v>
      </c>
      <c r="L3197" s="4" t="s">
        <v>4627</v>
      </c>
      <c r="M3197" s="4" t="s">
        <v>4632</v>
      </c>
      <c r="N3197" s="4">
        <f>VLOOKUP(I3197,BaseModelo!$A$2:$E$5075,5)</f>
        <v>6</v>
      </c>
      <c r="P3197" s="15">
        <v>142.00000000000003</v>
      </c>
      <c r="Q3197" s="4">
        <f>VLOOKUP(I3197,BaseModelo!$A$2:$E$5075,3)</f>
        <v>115</v>
      </c>
      <c r="R3197" s="4">
        <f t="shared" si="980"/>
        <v>32283000</v>
      </c>
      <c r="S3197" s="16">
        <f t="shared" si="981"/>
        <v>2.168323885636403E-4</v>
      </c>
      <c r="T3197" s="4">
        <f t="shared" si="992"/>
        <v>3.0790199176036922E-2</v>
      </c>
      <c r="U3197" s="4">
        <f t="shared" si="993"/>
        <v>3.0790199176036929E-2</v>
      </c>
      <c r="V3197" s="6">
        <f t="shared" si="982"/>
        <v>0</v>
      </c>
      <c r="W3197" s="16" t="str">
        <f t="shared" si="983"/>
        <v/>
      </c>
      <c r="X3197" s="4" t="str">
        <f t="shared" si="994"/>
        <v/>
      </c>
      <c r="Y3197" s="4" t="str">
        <f t="shared" si="984"/>
        <v/>
      </c>
      <c r="Z3197" s="4">
        <f t="shared" si="985"/>
        <v>4853000</v>
      </c>
      <c r="AA3197" s="16">
        <f t="shared" si="986"/>
        <v>1.4424067587059551E-3</v>
      </c>
      <c r="AB3197" s="15">
        <f t="shared" si="995"/>
        <v>0.20482175973624561</v>
      </c>
      <c r="AC3197" s="15">
        <f t="shared" si="996"/>
        <v>0.20482175973624567</v>
      </c>
      <c r="AD3197" s="4">
        <v>168103</v>
      </c>
      <c r="AE3197" s="26">
        <v>1758.65</v>
      </c>
      <c r="AF3197" s="26">
        <v>1503.1997145636333</v>
      </c>
      <c r="AG3197" s="4">
        <f t="shared" si="997"/>
        <v>1993000</v>
      </c>
      <c r="AH3197" s="16">
        <f t="shared" si="987"/>
        <v>3.5122930255895636E-3</v>
      </c>
      <c r="AI3197" s="15">
        <f t="shared" si="988"/>
        <v>0.498745609633718</v>
      </c>
      <c r="AJ3197" s="15">
        <f t="shared" si="989"/>
        <v>0.49874560963371811</v>
      </c>
      <c r="AK3197" s="4">
        <f t="shared" si="990"/>
        <v>15073000</v>
      </c>
      <c r="AL3197" s="27">
        <f t="shared" si="991"/>
        <v>4.6440655476680156E-4</v>
      </c>
      <c r="AM3197" s="15">
        <f t="shared" si="998"/>
        <v>6.5945730776885828E-2</v>
      </c>
      <c r="AN3197" s="15">
        <f t="shared" si="999"/>
        <v>1.4299170319926922E-5</v>
      </c>
    </row>
    <row r="3198" spans="1:40" x14ac:dyDescent="0.2">
      <c r="A3198" s="4" t="s">
        <v>4627</v>
      </c>
      <c r="B3198" s="3" t="s">
        <v>1</v>
      </c>
      <c r="C3198" s="6">
        <v>168103</v>
      </c>
      <c r="D3198" s="3" t="s">
        <v>719</v>
      </c>
      <c r="E3198" s="6">
        <v>168108</v>
      </c>
      <c r="F3198" s="3" t="s">
        <v>4021</v>
      </c>
      <c r="G3198" s="8">
        <v>6000</v>
      </c>
      <c r="H3198" s="6">
        <v>142</v>
      </c>
      <c r="I3198" s="6">
        <v>167900</v>
      </c>
      <c r="J3198" s="13">
        <v>45230</v>
      </c>
      <c r="K3198" s="9">
        <v>3924.0377865340251</v>
      </c>
      <c r="L3198" s="4" t="s">
        <v>4627</v>
      </c>
      <c r="M3198" s="4" t="s">
        <v>4632</v>
      </c>
      <c r="N3198" s="4">
        <f>VLOOKUP(I3198,BaseModelo!$A$2:$E$5075,5)</f>
        <v>6</v>
      </c>
      <c r="P3198" s="15">
        <v>142.00000000000003</v>
      </c>
      <c r="Q3198" s="4">
        <f>VLOOKUP(I3198,BaseModelo!$A$2:$E$5075,3)</f>
        <v>115</v>
      </c>
      <c r="R3198" s="4">
        <f t="shared" si="980"/>
        <v>32283000</v>
      </c>
      <c r="S3198" s="16">
        <f t="shared" si="981"/>
        <v>1.8585633305454884E-4</v>
      </c>
      <c r="T3198" s="4">
        <f t="shared" si="992"/>
        <v>2.6391599293745936E-2</v>
      </c>
      <c r="U3198" s="4">
        <f t="shared" si="993"/>
        <v>2.6391599293745942E-2</v>
      </c>
      <c r="V3198" s="6">
        <f t="shared" si="982"/>
        <v>0</v>
      </c>
      <c r="W3198" s="16" t="str">
        <f t="shared" si="983"/>
        <v/>
      </c>
      <c r="X3198" s="4" t="str">
        <f t="shared" si="994"/>
        <v/>
      </c>
      <c r="Y3198" s="4" t="str">
        <f t="shared" si="984"/>
        <v/>
      </c>
      <c r="Z3198" s="4">
        <f t="shared" si="985"/>
        <v>4853000</v>
      </c>
      <c r="AA3198" s="16">
        <f t="shared" si="986"/>
        <v>1.2363486503193901E-3</v>
      </c>
      <c r="AB3198" s="15">
        <f t="shared" si="995"/>
        <v>0.17556150834535339</v>
      </c>
      <c r="AC3198" s="15">
        <f t="shared" si="996"/>
        <v>0.17556150834535342</v>
      </c>
      <c r="AD3198" s="4">
        <v>168103</v>
      </c>
      <c r="AE3198" s="26">
        <v>1503.37</v>
      </c>
      <c r="AF3198" s="26">
        <v>1285.0000596386599</v>
      </c>
      <c r="AG3198" s="4">
        <f t="shared" si="997"/>
        <v>1993000</v>
      </c>
      <c r="AH3198" s="16">
        <f t="shared" si="987"/>
        <v>3.0105368790767687E-3</v>
      </c>
      <c r="AI3198" s="15">
        <f t="shared" si="988"/>
        <v>0.42749623682890114</v>
      </c>
      <c r="AJ3198" s="15">
        <f t="shared" si="989"/>
        <v>0.42749623682890125</v>
      </c>
      <c r="AK3198" s="4">
        <f t="shared" si="990"/>
        <v>15073000</v>
      </c>
      <c r="AL3198" s="27">
        <f t="shared" si="991"/>
        <v>3.9806276122868704E-4</v>
      </c>
      <c r="AM3198" s="15">
        <f t="shared" si="998"/>
        <v>5.6524912094473558E-2</v>
      </c>
      <c r="AN3198" s="15">
        <f t="shared" si="999"/>
        <v>1.0505512888109577E-5</v>
      </c>
    </row>
    <row r="3199" spans="1:40" x14ac:dyDescent="0.2">
      <c r="A3199" s="4" t="s">
        <v>4628</v>
      </c>
      <c r="B3199" s="2" t="s">
        <v>13</v>
      </c>
      <c r="C3199" s="5">
        <v>168122</v>
      </c>
      <c r="D3199" s="2" t="s">
        <v>724</v>
      </c>
      <c r="E3199" s="5">
        <v>168123</v>
      </c>
      <c r="F3199" s="2" t="s">
        <v>4012</v>
      </c>
      <c r="G3199" s="7">
        <v>22000</v>
      </c>
      <c r="H3199" s="5">
        <v>122</v>
      </c>
      <c r="I3199" s="6">
        <v>167527</v>
      </c>
      <c r="J3199" s="13">
        <v>45230</v>
      </c>
      <c r="K3199" s="9">
        <v>22000</v>
      </c>
      <c r="L3199" s="4" t="s">
        <v>4628</v>
      </c>
      <c r="M3199" s="4" t="s">
        <v>4632</v>
      </c>
      <c r="N3199" s="4">
        <f>VLOOKUP(I3199,BaseModelo!$A$2:$E$5075,5)</f>
        <v>5</v>
      </c>
      <c r="P3199" s="15">
        <v>110.00000000000001</v>
      </c>
      <c r="Q3199" s="4">
        <f>VLOOKUP(I3199,BaseModelo!$A$2:$E$5075,3)</f>
        <v>110</v>
      </c>
      <c r="R3199" s="4">
        <f t="shared" si="980"/>
        <v>32283000</v>
      </c>
      <c r="S3199" s="16">
        <f t="shared" si="981"/>
        <v>6.8147322120001234E-4</v>
      </c>
      <c r="T3199" s="4">
        <f t="shared" si="992"/>
        <v>8.313973298640151E-2</v>
      </c>
      <c r="U3199" s="4">
        <f t="shared" si="993"/>
        <v>7.4962054332001371E-2</v>
      </c>
      <c r="V3199" s="6">
        <f t="shared" si="982"/>
        <v>0</v>
      </c>
      <c r="W3199" s="16" t="str">
        <f t="shared" si="983"/>
        <v/>
      </c>
      <c r="X3199" s="4" t="str">
        <f t="shared" si="994"/>
        <v/>
      </c>
      <c r="Y3199" s="4" t="str">
        <f t="shared" si="984"/>
        <v/>
      </c>
      <c r="Z3199" s="4">
        <f t="shared" si="985"/>
        <v>4058000</v>
      </c>
      <c r="AA3199" s="16">
        <f t="shared" si="986"/>
        <v>5.4213898472153773E-3</v>
      </c>
      <c r="AB3199" s="15">
        <f t="shared" si="995"/>
        <v>0.66140956136027607</v>
      </c>
      <c r="AC3199" s="15">
        <f t="shared" si="996"/>
        <v>0.59635288319369162</v>
      </c>
      <c r="AD3199" s="4">
        <v>168122</v>
      </c>
      <c r="AE3199" s="26">
        <v>4689.68</v>
      </c>
      <c r="AF3199" s="26">
        <v>4689.68</v>
      </c>
      <c r="AG3199" s="4">
        <f t="shared" si="997"/>
        <v>2193000</v>
      </c>
      <c r="AH3199" s="16">
        <f t="shared" si="987"/>
        <v>1.0031919744642043E-2</v>
      </c>
      <c r="AI3199" s="15">
        <f t="shared" si="988"/>
        <v>1.2238942088463292</v>
      </c>
      <c r="AJ3199" s="15">
        <f t="shared" si="989"/>
        <v>1.1035111719106248</v>
      </c>
      <c r="AK3199" s="4">
        <f t="shared" si="990"/>
        <v>16319000</v>
      </c>
      <c r="AL3199" s="27">
        <f t="shared" si="991"/>
        <v>1.3481218211900238E-3</v>
      </c>
      <c r="AM3199" s="15">
        <f t="shared" si="998"/>
        <v>0.16447086218518292</v>
      </c>
      <c r="AN3199" s="15">
        <f t="shared" si="999"/>
        <v>1.0105798120620321E-4</v>
      </c>
    </row>
    <row r="3200" spans="1:40" x14ac:dyDescent="0.2">
      <c r="A3200" s="4" t="s">
        <v>4628</v>
      </c>
      <c r="B3200" s="3" t="s">
        <v>13</v>
      </c>
      <c r="C3200" s="6">
        <v>168122</v>
      </c>
      <c r="D3200" s="3" t="s">
        <v>724</v>
      </c>
      <c r="E3200" s="6">
        <v>168124</v>
      </c>
      <c r="F3200" s="3" t="s">
        <v>4043</v>
      </c>
      <c r="G3200" s="8">
        <v>15000</v>
      </c>
      <c r="H3200" s="6">
        <v>122</v>
      </c>
      <c r="I3200" s="6">
        <v>167537</v>
      </c>
      <c r="J3200" s="13">
        <v>45230</v>
      </c>
      <c r="K3200" s="9">
        <v>15000</v>
      </c>
      <c r="L3200" s="4" t="s">
        <v>4628</v>
      </c>
      <c r="M3200" s="4" t="s">
        <v>4632</v>
      </c>
      <c r="N3200" s="4">
        <f>VLOOKUP(I3200,BaseModelo!$A$2:$E$5075,5)</f>
        <v>8</v>
      </c>
      <c r="P3200" s="15">
        <v>132</v>
      </c>
      <c r="Q3200" s="4">
        <f>VLOOKUP(I3200,BaseModelo!$A$2:$E$5075,3)</f>
        <v>132</v>
      </c>
      <c r="R3200" s="4">
        <f t="shared" si="980"/>
        <v>32283000</v>
      </c>
      <c r="S3200" s="16">
        <f t="shared" si="981"/>
        <v>4.6464083263637206E-4</v>
      </c>
      <c r="T3200" s="4">
        <f t="shared" si="992"/>
        <v>5.6686181581637393E-2</v>
      </c>
      <c r="U3200" s="4">
        <f t="shared" si="993"/>
        <v>6.1332589908001112E-2</v>
      </c>
      <c r="V3200" s="6">
        <f t="shared" si="982"/>
        <v>0</v>
      </c>
      <c r="W3200" s="16" t="str">
        <f t="shared" si="983"/>
        <v/>
      </c>
      <c r="X3200" s="4" t="str">
        <f t="shared" si="994"/>
        <v/>
      </c>
      <c r="Y3200" s="4" t="str">
        <f t="shared" si="984"/>
        <v/>
      </c>
      <c r="Z3200" s="4">
        <f t="shared" si="985"/>
        <v>5836000</v>
      </c>
      <c r="AA3200" s="16">
        <f t="shared" si="986"/>
        <v>2.5702535983550376E-3</v>
      </c>
      <c r="AB3200" s="15">
        <f t="shared" si="995"/>
        <v>0.3135709389993146</v>
      </c>
      <c r="AC3200" s="15">
        <f t="shared" si="996"/>
        <v>0.33927347498286498</v>
      </c>
      <c r="AD3200" s="4">
        <v>168122</v>
      </c>
      <c r="AE3200" s="26">
        <v>3193.08</v>
      </c>
      <c r="AF3200" s="26">
        <v>3193.08</v>
      </c>
      <c r="AG3200" s="4">
        <f t="shared" si="997"/>
        <v>3421000</v>
      </c>
      <c r="AH3200" s="16">
        <f t="shared" si="987"/>
        <v>4.3846828412744815E-3</v>
      </c>
      <c r="AI3200" s="15">
        <f t="shared" si="988"/>
        <v>0.53493130663548671</v>
      </c>
      <c r="AJ3200" s="15">
        <f t="shared" si="989"/>
        <v>0.5787781350482315</v>
      </c>
      <c r="AK3200" s="4">
        <f t="shared" si="990"/>
        <v>16319000</v>
      </c>
      <c r="AL3200" s="27">
        <f t="shared" si="991"/>
        <v>9.1917396899319809E-4</v>
      </c>
      <c r="AM3200" s="15">
        <f t="shared" si="998"/>
        <v>0.11213922421717017</v>
      </c>
      <c r="AN3200" s="15">
        <f t="shared" si="999"/>
        <v>5.637532009436955E-5</v>
      </c>
    </row>
    <row r="3201" spans="1:40" x14ac:dyDescent="0.2">
      <c r="A3201" s="4" t="s">
        <v>4628</v>
      </c>
      <c r="B3201" s="3" t="s">
        <v>13</v>
      </c>
      <c r="C3201" s="6">
        <v>168122</v>
      </c>
      <c r="D3201" s="3" t="s">
        <v>724</v>
      </c>
      <c r="E3201" s="6">
        <v>168125</v>
      </c>
      <c r="F3201" s="3" t="s">
        <v>4044</v>
      </c>
      <c r="G3201" s="8">
        <v>10000</v>
      </c>
      <c r="H3201" s="6">
        <v>122</v>
      </c>
      <c r="I3201" s="6">
        <v>167532</v>
      </c>
      <c r="J3201" s="13">
        <v>45230</v>
      </c>
      <c r="K3201" s="9">
        <v>10000</v>
      </c>
      <c r="L3201" s="4" t="s">
        <v>4628</v>
      </c>
      <c r="M3201" s="4" t="s">
        <v>4632</v>
      </c>
      <c r="N3201" s="4">
        <f>VLOOKUP(I3201,BaseModelo!$A$2:$E$5075,5)</f>
        <v>7</v>
      </c>
      <c r="P3201" s="15">
        <v>142.00000000000003</v>
      </c>
      <c r="Q3201" s="4">
        <f>VLOOKUP(I3201,BaseModelo!$A$2:$E$5075,3)</f>
        <v>127</v>
      </c>
      <c r="R3201" s="4">
        <f t="shared" si="980"/>
        <v>32283000</v>
      </c>
      <c r="S3201" s="16">
        <f t="shared" si="981"/>
        <v>3.0976055509091471E-4</v>
      </c>
      <c r="T3201" s="4">
        <f t="shared" si="992"/>
        <v>3.7790787721091595E-2</v>
      </c>
      <c r="U3201" s="4">
        <f t="shared" si="993"/>
        <v>4.3985998822909898E-2</v>
      </c>
      <c r="V3201" s="6">
        <f t="shared" si="982"/>
        <v>0</v>
      </c>
      <c r="W3201" s="16" t="str">
        <f t="shared" si="983"/>
        <v/>
      </c>
      <c r="X3201" s="4" t="str">
        <f t="shared" si="994"/>
        <v/>
      </c>
      <c r="Y3201" s="4" t="str">
        <f t="shared" si="984"/>
        <v/>
      </c>
      <c r="Z3201" s="4">
        <f t="shared" si="985"/>
        <v>4022000</v>
      </c>
      <c r="AA3201" s="16">
        <f t="shared" si="986"/>
        <v>2.4863252113376429E-3</v>
      </c>
      <c r="AB3201" s="15">
        <f t="shared" si="995"/>
        <v>0.30333167578319242</v>
      </c>
      <c r="AC3201" s="15">
        <f t="shared" si="996"/>
        <v>0.35305818000994538</v>
      </c>
      <c r="AD3201" s="4">
        <v>168122</v>
      </c>
      <c r="AE3201" s="26">
        <v>2137.87</v>
      </c>
      <c r="AF3201" s="26">
        <v>2137.87</v>
      </c>
      <c r="AG3201" s="4">
        <f t="shared" si="997"/>
        <v>2184000</v>
      </c>
      <c r="AH3201" s="16">
        <f t="shared" si="987"/>
        <v>4.578754578754579E-3</v>
      </c>
      <c r="AI3201" s="15">
        <f t="shared" si="988"/>
        <v>0.55860805860805862</v>
      </c>
      <c r="AJ3201" s="15">
        <f t="shared" si="989"/>
        <v>0.65018315018315032</v>
      </c>
      <c r="AK3201" s="4">
        <f t="shared" si="990"/>
        <v>16319000</v>
      </c>
      <c r="AL3201" s="27">
        <f t="shared" si="991"/>
        <v>6.1278264599546543E-4</v>
      </c>
      <c r="AM3201" s="15">
        <f t="shared" si="998"/>
        <v>7.4759482811446787E-2</v>
      </c>
      <c r="AN3201" s="15">
        <f t="shared" si="999"/>
        <v>2.6953856745456156E-5</v>
      </c>
    </row>
    <row r="3202" spans="1:40" x14ac:dyDescent="0.2">
      <c r="A3202" s="4" t="s">
        <v>4628</v>
      </c>
      <c r="B3202" s="3" t="s">
        <v>13</v>
      </c>
      <c r="C3202" s="6">
        <v>168122</v>
      </c>
      <c r="D3202" s="3" t="s">
        <v>724</v>
      </c>
      <c r="E3202" s="6">
        <v>168126</v>
      </c>
      <c r="F3202" s="3" t="s">
        <v>4045</v>
      </c>
      <c r="G3202" s="8">
        <v>7000</v>
      </c>
      <c r="H3202" s="6">
        <v>122</v>
      </c>
      <c r="I3202" s="6">
        <v>167860</v>
      </c>
      <c r="J3202" s="13">
        <v>45230</v>
      </c>
      <c r="K3202" s="9">
        <v>7000</v>
      </c>
      <c r="L3202" s="4" t="s">
        <v>4628</v>
      </c>
      <c r="M3202" s="4" t="s">
        <v>4632</v>
      </c>
      <c r="N3202" s="4">
        <f>VLOOKUP(I3202,BaseModelo!$A$2:$E$5075,5)</f>
        <v>9</v>
      </c>
      <c r="P3202" s="15">
        <v>142.00000000000003</v>
      </c>
      <c r="Q3202" s="4">
        <f>VLOOKUP(I3202,BaseModelo!$A$2:$E$5075,3)</f>
        <v>147</v>
      </c>
      <c r="R3202" s="4">
        <f t="shared" ref="R3202:R3265" si="1000">SUMIFS($G:$G,$M:$M,M3202)</f>
        <v>32283000</v>
      </c>
      <c r="S3202" s="16">
        <f t="shared" ref="S3202:S3265" si="1001">G3202/R3202</f>
        <v>2.168323885636403E-4</v>
      </c>
      <c r="T3202" s="4">
        <f t="shared" si="992"/>
        <v>2.6453551404764117E-2</v>
      </c>
      <c r="U3202" s="4">
        <f t="shared" si="993"/>
        <v>3.0790199176036929E-2</v>
      </c>
      <c r="V3202" s="6">
        <f t="shared" ref="V3202:V3265" si="1002">SUMIFS($G:$G,$O:$O,O3202)</f>
        <v>0</v>
      </c>
      <c r="W3202" s="16" t="str">
        <f t="shared" ref="W3202:W3265" si="1003">IFERROR(G3202/V3202,"")</f>
        <v/>
      </c>
      <c r="X3202" s="4" t="str">
        <f t="shared" si="994"/>
        <v/>
      </c>
      <c r="Y3202" s="4" t="str">
        <f t="shared" ref="Y3202:Y3265" si="1004">IFERROR(W3202*P3202,"")</f>
        <v/>
      </c>
      <c r="Z3202" s="4">
        <f t="shared" ref="Z3202:Z3265" si="1005">SUMIFS($G:$G,$N:$N,N3202)</f>
        <v>5305000</v>
      </c>
      <c r="AA3202" s="16">
        <f t="shared" ref="AA3202:AA3265" si="1006">IFERROR(G3202/Z3202,"")</f>
        <v>1.3195098963242225E-3</v>
      </c>
      <c r="AB3202" s="15">
        <f t="shared" si="995"/>
        <v>0.16098020735155513</v>
      </c>
      <c r="AC3202" s="15">
        <f t="shared" si="996"/>
        <v>0.18737040527803964</v>
      </c>
      <c r="AD3202" s="4">
        <v>168122</v>
      </c>
      <c r="AE3202" s="26">
        <v>1496.57</v>
      </c>
      <c r="AF3202" s="26">
        <v>1496.57</v>
      </c>
      <c r="AG3202" s="4">
        <f t="shared" si="997"/>
        <v>3095000</v>
      </c>
      <c r="AH3202" s="16">
        <f t="shared" ref="AH3202:AH3265" si="1007">IFERROR($G3202/AG3202,"")</f>
        <v>2.2617124394184169E-3</v>
      </c>
      <c r="AI3202" s="15">
        <f t="shared" ref="AI3202:AI3265" si="1008">IFERROR(AH3202*H3202,"")</f>
        <v>0.27592891760904686</v>
      </c>
      <c r="AJ3202" s="15">
        <f t="shared" ref="AJ3202:AJ3265" si="1009">IFERROR(AH3202*P3202,"")</f>
        <v>0.32116316639741527</v>
      </c>
      <c r="AK3202" s="4">
        <f t="shared" ref="AK3202:AK3265" si="1010">SUMIFS($G:$G,$A:$A,$A3202,$M:$M,$M3202)</f>
        <v>16319000</v>
      </c>
      <c r="AL3202" s="27">
        <f t="shared" ref="AL3202:AL3265" si="1011">IFERROR($G3202/AK3202,"")</f>
        <v>4.289478521968258E-4</v>
      </c>
      <c r="AM3202" s="15">
        <f t="shared" si="998"/>
        <v>5.2331637968012747E-2</v>
      </c>
      <c r="AN3202" s="15">
        <f t="shared" si="999"/>
        <v>1.3207389805273516E-5</v>
      </c>
    </row>
    <row r="3203" spans="1:40" x14ac:dyDescent="0.2">
      <c r="A3203" s="4" t="s">
        <v>4628</v>
      </c>
      <c r="B3203" s="3" t="s">
        <v>13</v>
      </c>
      <c r="C3203" s="6">
        <v>168122</v>
      </c>
      <c r="D3203" s="3" t="s">
        <v>724</v>
      </c>
      <c r="E3203" s="6">
        <v>168127</v>
      </c>
      <c r="F3203" s="3" t="s">
        <v>4046</v>
      </c>
      <c r="G3203" s="8">
        <v>10000</v>
      </c>
      <c r="H3203" s="6">
        <v>122</v>
      </c>
      <c r="I3203" s="6">
        <v>167530</v>
      </c>
      <c r="J3203" s="13">
        <v>45230</v>
      </c>
      <c r="K3203" s="9">
        <v>10000</v>
      </c>
      <c r="L3203" s="4" t="s">
        <v>4628</v>
      </c>
      <c r="M3203" s="4" t="s">
        <v>4632</v>
      </c>
      <c r="N3203" s="4">
        <f>VLOOKUP(I3203,BaseModelo!$A$2:$E$5075,5)</f>
        <v>6</v>
      </c>
      <c r="P3203" s="15">
        <v>142.00000000000003</v>
      </c>
      <c r="Q3203" s="4">
        <f>VLOOKUP(I3203,BaseModelo!$A$2:$E$5075,3)</f>
        <v>115</v>
      </c>
      <c r="R3203" s="4">
        <f t="shared" si="1000"/>
        <v>32283000</v>
      </c>
      <c r="S3203" s="16">
        <f t="shared" si="1001"/>
        <v>3.0976055509091471E-4</v>
      </c>
      <c r="T3203" s="4">
        <f t="shared" ref="T3203:T3266" si="1012">S3203*H3203</f>
        <v>3.7790787721091595E-2</v>
      </c>
      <c r="U3203" s="4">
        <f t="shared" ref="U3203:U3266" si="1013">S3203*P3203</f>
        <v>4.3985998822909898E-2</v>
      </c>
      <c r="V3203" s="6">
        <f t="shared" si="1002"/>
        <v>0</v>
      </c>
      <c r="W3203" s="16" t="str">
        <f t="shared" si="1003"/>
        <v/>
      </c>
      <c r="X3203" s="4" t="str">
        <f t="shared" ref="X3203:X3266" si="1014">IFERROR(W3203*H3203,"")</f>
        <v/>
      </c>
      <c r="Y3203" s="4" t="str">
        <f t="shared" si="1004"/>
        <v/>
      </c>
      <c r="Z3203" s="4">
        <f t="shared" si="1005"/>
        <v>4853000</v>
      </c>
      <c r="AA3203" s="16">
        <f t="shared" si="1006"/>
        <v>2.0605810838656502E-3</v>
      </c>
      <c r="AB3203" s="15">
        <f t="shared" ref="AB3203:AB3266" si="1015">IFERROR(AA3203*H3203,"")</f>
        <v>0.25139089223160932</v>
      </c>
      <c r="AC3203" s="15">
        <f t="shared" ref="AC3203:AC3266" si="1016">IFERROR(AA3203*P3203,"")</f>
        <v>0.29260251390892239</v>
      </c>
      <c r="AD3203" s="4">
        <v>168122</v>
      </c>
      <c r="AE3203" s="26">
        <v>2137.87</v>
      </c>
      <c r="AF3203" s="26">
        <v>2137.87</v>
      </c>
      <c r="AG3203" s="4">
        <f t="shared" ref="AG3203:AG3266" si="1017">SUMIFS($G:$G,$N:$N,$N3203,$A:$A,$A3203)</f>
        <v>2735000</v>
      </c>
      <c r="AH3203" s="16">
        <f t="shared" si="1007"/>
        <v>3.6563071297989031E-3</v>
      </c>
      <c r="AI3203" s="15">
        <f t="shared" si="1008"/>
        <v>0.44606946983546619</v>
      </c>
      <c r="AJ3203" s="15">
        <f t="shared" si="1009"/>
        <v>0.5191956124314443</v>
      </c>
      <c r="AK3203" s="4">
        <f t="shared" si="1010"/>
        <v>16319000</v>
      </c>
      <c r="AL3203" s="27">
        <f t="shared" si="1011"/>
        <v>6.1278264599546543E-4</v>
      </c>
      <c r="AM3203" s="15">
        <f t="shared" ref="AM3203:AM3266" si="1018">IFERROR(AL3203*H3203,"")</f>
        <v>7.4759482811446787E-2</v>
      </c>
      <c r="AN3203" s="15">
        <f t="shared" ref="AN3203:AN3266" si="1019">IFERROR(AL3203*U3203,"")</f>
        <v>2.6953856745456156E-5</v>
      </c>
    </row>
    <row r="3204" spans="1:40" x14ac:dyDescent="0.2">
      <c r="A3204" s="4" t="s">
        <v>4628</v>
      </c>
      <c r="B3204" s="3" t="s">
        <v>13</v>
      </c>
      <c r="C3204" s="6">
        <v>168122</v>
      </c>
      <c r="D3204" s="3" t="s">
        <v>724</v>
      </c>
      <c r="E3204" s="6">
        <v>168128</v>
      </c>
      <c r="F3204" s="3" t="s">
        <v>4047</v>
      </c>
      <c r="G3204" s="8">
        <v>10000</v>
      </c>
      <c r="H3204" s="6">
        <v>122</v>
      </c>
      <c r="I3204" s="6">
        <v>167528</v>
      </c>
      <c r="J3204" s="13">
        <v>45230</v>
      </c>
      <c r="K3204" s="9">
        <v>10000</v>
      </c>
      <c r="L3204" s="4" t="s">
        <v>4628</v>
      </c>
      <c r="M3204" s="4" t="s">
        <v>4632</v>
      </c>
      <c r="N3204" s="4">
        <f>VLOOKUP(I3204,BaseModelo!$A$2:$E$5075,5)</f>
        <v>6</v>
      </c>
      <c r="P3204" s="15">
        <v>142.00000000000003</v>
      </c>
      <c r="Q3204" s="4">
        <f>VLOOKUP(I3204,BaseModelo!$A$2:$E$5075,3)</f>
        <v>115</v>
      </c>
      <c r="R3204" s="4">
        <f t="shared" si="1000"/>
        <v>32283000</v>
      </c>
      <c r="S3204" s="16">
        <f t="shared" si="1001"/>
        <v>3.0976055509091471E-4</v>
      </c>
      <c r="T3204" s="4">
        <f t="shared" si="1012"/>
        <v>3.7790787721091595E-2</v>
      </c>
      <c r="U3204" s="4">
        <f t="shared" si="1013"/>
        <v>4.3985998822909898E-2</v>
      </c>
      <c r="V3204" s="6">
        <f t="shared" si="1002"/>
        <v>0</v>
      </c>
      <c r="W3204" s="16" t="str">
        <f t="shared" si="1003"/>
        <v/>
      </c>
      <c r="X3204" s="4" t="str">
        <f t="shared" si="1014"/>
        <v/>
      </c>
      <c r="Y3204" s="4" t="str">
        <f t="shared" si="1004"/>
        <v/>
      </c>
      <c r="Z3204" s="4">
        <f t="shared" si="1005"/>
        <v>4853000</v>
      </c>
      <c r="AA3204" s="16">
        <f t="shared" si="1006"/>
        <v>2.0605810838656502E-3</v>
      </c>
      <c r="AB3204" s="15">
        <f t="shared" si="1015"/>
        <v>0.25139089223160932</v>
      </c>
      <c r="AC3204" s="15">
        <f t="shared" si="1016"/>
        <v>0.29260251390892239</v>
      </c>
      <c r="AD3204" s="4">
        <v>168122</v>
      </c>
      <c r="AE3204" s="26">
        <v>2137.87</v>
      </c>
      <c r="AF3204" s="26">
        <v>2137.87</v>
      </c>
      <c r="AG3204" s="4">
        <f t="shared" si="1017"/>
        <v>2735000</v>
      </c>
      <c r="AH3204" s="16">
        <f t="shared" si="1007"/>
        <v>3.6563071297989031E-3</v>
      </c>
      <c r="AI3204" s="15">
        <f t="shared" si="1008"/>
        <v>0.44606946983546619</v>
      </c>
      <c r="AJ3204" s="15">
        <f t="shared" si="1009"/>
        <v>0.5191956124314443</v>
      </c>
      <c r="AK3204" s="4">
        <f t="shared" si="1010"/>
        <v>16319000</v>
      </c>
      <c r="AL3204" s="27">
        <f t="shared" si="1011"/>
        <v>6.1278264599546543E-4</v>
      </c>
      <c r="AM3204" s="15">
        <f t="shared" si="1018"/>
        <v>7.4759482811446787E-2</v>
      </c>
      <c r="AN3204" s="15">
        <f t="shared" si="1019"/>
        <v>2.6953856745456156E-5</v>
      </c>
    </row>
    <row r="3205" spans="1:40" x14ac:dyDescent="0.2">
      <c r="A3205" s="4" t="s">
        <v>4628</v>
      </c>
      <c r="B3205" s="3" t="s">
        <v>13</v>
      </c>
      <c r="C3205" s="6">
        <v>168122</v>
      </c>
      <c r="D3205" s="3" t="s">
        <v>724</v>
      </c>
      <c r="E3205" s="6">
        <v>168129</v>
      </c>
      <c r="F3205" s="3" t="s">
        <v>4048</v>
      </c>
      <c r="G3205" s="8">
        <v>5000</v>
      </c>
      <c r="H3205" s="6">
        <v>122</v>
      </c>
      <c r="I3205" s="6">
        <v>167538</v>
      </c>
      <c r="J3205" s="13">
        <v>45230</v>
      </c>
      <c r="K3205" s="9">
        <v>5000</v>
      </c>
      <c r="L3205" s="4" t="s">
        <v>4628</v>
      </c>
      <c r="M3205" s="4" t="s">
        <v>4632</v>
      </c>
      <c r="N3205" s="4">
        <f>VLOOKUP(I3205,BaseModelo!$A$2:$E$5075,5)</f>
        <v>6</v>
      </c>
      <c r="P3205" s="15">
        <v>147</v>
      </c>
      <c r="Q3205" s="4">
        <f>VLOOKUP(I3205,BaseModelo!$A$2:$E$5075,3)</f>
        <v>115</v>
      </c>
      <c r="R3205" s="4">
        <f t="shared" si="1000"/>
        <v>32283000</v>
      </c>
      <c r="S3205" s="16">
        <f t="shared" si="1001"/>
        <v>1.5488027754545735E-4</v>
      </c>
      <c r="T3205" s="4">
        <f t="shared" si="1012"/>
        <v>1.8895393860545798E-2</v>
      </c>
      <c r="U3205" s="4">
        <f t="shared" si="1013"/>
        <v>2.2767400799182231E-2</v>
      </c>
      <c r="V3205" s="6">
        <f t="shared" si="1002"/>
        <v>0</v>
      </c>
      <c r="W3205" s="16" t="str">
        <f t="shared" si="1003"/>
        <v/>
      </c>
      <c r="X3205" s="4" t="str">
        <f t="shared" si="1014"/>
        <v/>
      </c>
      <c r="Y3205" s="4" t="str">
        <f t="shared" si="1004"/>
        <v/>
      </c>
      <c r="Z3205" s="4">
        <f t="shared" si="1005"/>
        <v>4853000</v>
      </c>
      <c r="AA3205" s="16">
        <f t="shared" si="1006"/>
        <v>1.0302905419328251E-3</v>
      </c>
      <c r="AB3205" s="15">
        <f t="shared" si="1015"/>
        <v>0.12569544611580466</v>
      </c>
      <c r="AC3205" s="15">
        <f t="shared" si="1016"/>
        <v>0.1514527096641253</v>
      </c>
      <c r="AD3205" s="4">
        <v>168122</v>
      </c>
      <c r="AE3205" s="26">
        <v>1068.94</v>
      </c>
      <c r="AF3205" s="26">
        <v>1068.94</v>
      </c>
      <c r="AG3205" s="4">
        <f t="shared" si="1017"/>
        <v>2735000</v>
      </c>
      <c r="AH3205" s="16">
        <f t="shared" si="1007"/>
        <v>1.8281535648994515E-3</v>
      </c>
      <c r="AI3205" s="15">
        <f t="shared" si="1008"/>
        <v>0.2230347349177331</v>
      </c>
      <c r="AJ3205" s="15">
        <f t="shared" si="1009"/>
        <v>0.26873857404021939</v>
      </c>
      <c r="AK3205" s="4">
        <f t="shared" si="1010"/>
        <v>16319000</v>
      </c>
      <c r="AL3205" s="27">
        <f t="shared" si="1011"/>
        <v>3.0639132299773271E-4</v>
      </c>
      <c r="AM3205" s="15">
        <f t="shared" si="1018"/>
        <v>3.7379741405723393E-2</v>
      </c>
      <c r="AN3205" s="15">
        <f t="shared" si="1019"/>
        <v>6.9757340520810808E-6</v>
      </c>
    </row>
    <row r="3206" spans="1:40" x14ac:dyDescent="0.2">
      <c r="A3206" s="4" t="s">
        <v>4628</v>
      </c>
      <c r="B3206" s="2" t="s">
        <v>12</v>
      </c>
      <c r="C3206" s="5">
        <v>168163</v>
      </c>
      <c r="D3206" s="2" t="s">
        <v>720</v>
      </c>
      <c r="E3206" s="5">
        <v>168164</v>
      </c>
      <c r="F3206" s="2" t="s">
        <v>4008</v>
      </c>
      <c r="G3206" s="7">
        <v>7000</v>
      </c>
      <c r="H3206" s="5">
        <v>142</v>
      </c>
      <c r="I3206" s="6">
        <v>166470</v>
      </c>
      <c r="J3206" s="13">
        <v>45230</v>
      </c>
      <c r="K3206" s="9">
        <v>4577.6423159121823</v>
      </c>
      <c r="L3206" s="4" t="s">
        <v>4628</v>
      </c>
      <c r="M3206" s="4" t="s">
        <v>4632</v>
      </c>
      <c r="N3206" s="4">
        <f>VLOOKUP(I3206,BaseModelo!$A$2:$E$5075,5)</f>
        <v>9</v>
      </c>
      <c r="P3206" s="15">
        <v>142.00000000000003</v>
      </c>
      <c r="Q3206" s="4">
        <f>VLOOKUP(I3206,BaseModelo!$A$2:$E$5075,3)</f>
        <v>147</v>
      </c>
      <c r="R3206" s="4">
        <f t="shared" si="1000"/>
        <v>32283000</v>
      </c>
      <c r="S3206" s="16">
        <f t="shared" si="1001"/>
        <v>2.168323885636403E-4</v>
      </c>
      <c r="T3206" s="4">
        <f t="shared" si="1012"/>
        <v>3.0790199176036922E-2</v>
      </c>
      <c r="U3206" s="4">
        <f t="shared" si="1013"/>
        <v>3.0790199176036929E-2</v>
      </c>
      <c r="V3206" s="6">
        <f t="shared" si="1002"/>
        <v>0</v>
      </c>
      <c r="W3206" s="16" t="str">
        <f t="shared" si="1003"/>
        <v/>
      </c>
      <c r="X3206" s="4" t="str">
        <f t="shared" si="1014"/>
        <v/>
      </c>
      <c r="Y3206" s="4" t="str">
        <f t="shared" si="1004"/>
        <v/>
      </c>
      <c r="Z3206" s="4">
        <f t="shared" si="1005"/>
        <v>5305000</v>
      </c>
      <c r="AA3206" s="16">
        <f t="shared" si="1006"/>
        <v>1.3195098963242225E-3</v>
      </c>
      <c r="AB3206" s="15">
        <f t="shared" si="1015"/>
        <v>0.18737040527803958</v>
      </c>
      <c r="AC3206" s="15">
        <f t="shared" si="1016"/>
        <v>0.18737040527803964</v>
      </c>
      <c r="AD3206" s="4">
        <v>168163</v>
      </c>
      <c r="AE3206" s="26">
        <v>1758.65</v>
      </c>
      <c r="AF3206" s="26">
        <v>1502.9058168295719</v>
      </c>
      <c r="AG3206" s="4">
        <f t="shared" si="1017"/>
        <v>3095000</v>
      </c>
      <c r="AH3206" s="16">
        <f t="shared" si="1007"/>
        <v>2.2617124394184169E-3</v>
      </c>
      <c r="AI3206" s="15">
        <f t="shared" si="1008"/>
        <v>0.32116316639741521</v>
      </c>
      <c r="AJ3206" s="15">
        <f t="shared" si="1009"/>
        <v>0.32116316639741527</v>
      </c>
      <c r="AK3206" s="4">
        <f t="shared" si="1010"/>
        <v>16319000</v>
      </c>
      <c r="AL3206" s="27">
        <f t="shared" si="1011"/>
        <v>4.289478521968258E-4</v>
      </c>
      <c r="AM3206" s="15">
        <f t="shared" si="1018"/>
        <v>6.0910595011949266E-2</v>
      </c>
      <c r="AN3206" s="15">
        <f t="shared" si="1019"/>
        <v>1.3207389805273516E-5</v>
      </c>
    </row>
    <row r="3207" spans="1:40" x14ac:dyDescent="0.2">
      <c r="A3207" s="4" t="s">
        <v>4628</v>
      </c>
      <c r="B3207" s="3" t="s">
        <v>12</v>
      </c>
      <c r="C3207" s="6">
        <v>168163</v>
      </c>
      <c r="D3207" s="3" t="s">
        <v>720</v>
      </c>
      <c r="E3207" s="6">
        <v>168165</v>
      </c>
      <c r="F3207" s="3" t="s">
        <v>4022</v>
      </c>
      <c r="G3207" s="8">
        <v>7000</v>
      </c>
      <c r="H3207" s="6">
        <v>142</v>
      </c>
      <c r="I3207" s="6">
        <v>166465</v>
      </c>
      <c r="J3207" s="13">
        <v>45230</v>
      </c>
      <c r="K3207" s="9">
        <v>4577.6423159121823</v>
      </c>
      <c r="L3207" s="4" t="s">
        <v>4628</v>
      </c>
      <c r="M3207" s="4" t="s">
        <v>4632</v>
      </c>
      <c r="N3207" s="4">
        <f>VLOOKUP(I3207,BaseModelo!$A$2:$E$5075,5)</f>
        <v>8</v>
      </c>
      <c r="P3207" s="15">
        <v>142.00000000000003</v>
      </c>
      <c r="Q3207" s="4">
        <f>VLOOKUP(I3207,BaseModelo!$A$2:$E$5075,3)</f>
        <v>132</v>
      </c>
      <c r="R3207" s="4">
        <f t="shared" si="1000"/>
        <v>32283000</v>
      </c>
      <c r="S3207" s="16">
        <f t="shared" si="1001"/>
        <v>2.168323885636403E-4</v>
      </c>
      <c r="T3207" s="4">
        <f t="shared" si="1012"/>
        <v>3.0790199176036922E-2</v>
      </c>
      <c r="U3207" s="4">
        <f t="shared" si="1013"/>
        <v>3.0790199176036929E-2</v>
      </c>
      <c r="V3207" s="6">
        <f t="shared" si="1002"/>
        <v>0</v>
      </c>
      <c r="W3207" s="16" t="str">
        <f t="shared" si="1003"/>
        <v/>
      </c>
      <c r="X3207" s="4" t="str">
        <f t="shared" si="1014"/>
        <v/>
      </c>
      <c r="Y3207" s="4" t="str">
        <f t="shared" si="1004"/>
        <v/>
      </c>
      <c r="Z3207" s="4">
        <f t="shared" si="1005"/>
        <v>5836000</v>
      </c>
      <c r="AA3207" s="16">
        <f t="shared" si="1006"/>
        <v>1.199451679232351E-3</v>
      </c>
      <c r="AB3207" s="15">
        <f t="shared" si="1015"/>
        <v>0.17032213845099384</v>
      </c>
      <c r="AC3207" s="15">
        <f t="shared" si="1016"/>
        <v>0.17032213845099387</v>
      </c>
      <c r="AD3207" s="4">
        <v>168163</v>
      </c>
      <c r="AE3207" s="26">
        <v>1758.65</v>
      </c>
      <c r="AF3207" s="26">
        <v>1502.9058168295719</v>
      </c>
      <c r="AG3207" s="4">
        <f t="shared" si="1017"/>
        <v>3421000</v>
      </c>
      <c r="AH3207" s="16">
        <f t="shared" si="1007"/>
        <v>2.0461853259280912E-3</v>
      </c>
      <c r="AI3207" s="15">
        <f t="shared" si="1008"/>
        <v>0.29055831628178896</v>
      </c>
      <c r="AJ3207" s="15">
        <f t="shared" si="1009"/>
        <v>0.29055831628178902</v>
      </c>
      <c r="AK3207" s="4">
        <f t="shared" si="1010"/>
        <v>16319000</v>
      </c>
      <c r="AL3207" s="27">
        <f t="shared" si="1011"/>
        <v>4.289478521968258E-4</v>
      </c>
      <c r="AM3207" s="15">
        <f t="shared" si="1018"/>
        <v>6.0910595011949266E-2</v>
      </c>
      <c r="AN3207" s="15">
        <f t="shared" si="1019"/>
        <v>1.3207389805273516E-5</v>
      </c>
    </row>
    <row r="3208" spans="1:40" x14ac:dyDescent="0.2">
      <c r="A3208" s="4" t="s">
        <v>4628</v>
      </c>
      <c r="B3208" s="3" t="s">
        <v>12</v>
      </c>
      <c r="C3208" s="6">
        <v>168163</v>
      </c>
      <c r="D3208" s="3" t="s">
        <v>720</v>
      </c>
      <c r="E3208" s="6">
        <v>168166</v>
      </c>
      <c r="F3208" s="3" t="s">
        <v>4023</v>
      </c>
      <c r="G3208" s="8">
        <v>7000</v>
      </c>
      <c r="H3208" s="6">
        <v>142</v>
      </c>
      <c r="I3208" s="6">
        <v>166457</v>
      </c>
      <c r="J3208" s="13">
        <v>45230</v>
      </c>
      <c r="K3208" s="9">
        <v>4577.6423159121823</v>
      </c>
      <c r="L3208" s="4" t="s">
        <v>4628</v>
      </c>
      <c r="M3208" s="4" t="s">
        <v>4632</v>
      </c>
      <c r="N3208" s="4">
        <f>VLOOKUP(I3208,BaseModelo!$A$2:$E$5075,5)</f>
        <v>9</v>
      </c>
      <c r="P3208" s="15">
        <v>142.00000000000003</v>
      </c>
      <c r="Q3208" s="4">
        <f>VLOOKUP(I3208,BaseModelo!$A$2:$E$5075,3)</f>
        <v>147</v>
      </c>
      <c r="R3208" s="4">
        <f t="shared" si="1000"/>
        <v>32283000</v>
      </c>
      <c r="S3208" s="16">
        <f t="shared" si="1001"/>
        <v>2.168323885636403E-4</v>
      </c>
      <c r="T3208" s="4">
        <f t="shared" si="1012"/>
        <v>3.0790199176036922E-2</v>
      </c>
      <c r="U3208" s="4">
        <f t="shared" si="1013"/>
        <v>3.0790199176036929E-2</v>
      </c>
      <c r="V3208" s="6">
        <f t="shared" si="1002"/>
        <v>0</v>
      </c>
      <c r="W3208" s="16" t="str">
        <f t="shared" si="1003"/>
        <v/>
      </c>
      <c r="X3208" s="4" t="str">
        <f t="shared" si="1014"/>
        <v/>
      </c>
      <c r="Y3208" s="4" t="str">
        <f t="shared" si="1004"/>
        <v/>
      </c>
      <c r="Z3208" s="4">
        <f t="shared" si="1005"/>
        <v>5305000</v>
      </c>
      <c r="AA3208" s="16">
        <f t="shared" si="1006"/>
        <v>1.3195098963242225E-3</v>
      </c>
      <c r="AB3208" s="15">
        <f t="shared" si="1015"/>
        <v>0.18737040527803958</v>
      </c>
      <c r="AC3208" s="15">
        <f t="shared" si="1016"/>
        <v>0.18737040527803964</v>
      </c>
      <c r="AD3208" s="4">
        <v>168163</v>
      </c>
      <c r="AE3208" s="26">
        <v>1758.65</v>
      </c>
      <c r="AF3208" s="26">
        <v>1502.9058168295719</v>
      </c>
      <c r="AG3208" s="4">
        <f t="shared" si="1017"/>
        <v>3095000</v>
      </c>
      <c r="AH3208" s="16">
        <f t="shared" si="1007"/>
        <v>2.2617124394184169E-3</v>
      </c>
      <c r="AI3208" s="15">
        <f t="shared" si="1008"/>
        <v>0.32116316639741521</v>
      </c>
      <c r="AJ3208" s="15">
        <f t="shared" si="1009"/>
        <v>0.32116316639741527</v>
      </c>
      <c r="AK3208" s="4">
        <f t="shared" si="1010"/>
        <v>16319000</v>
      </c>
      <c r="AL3208" s="27">
        <f t="shared" si="1011"/>
        <v>4.289478521968258E-4</v>
      </c>
      <c r="AM3208" s="15">
        <f t="shared" si="1018"/>
        <v>6.0910595011949266E-2</v>
      </c>
      <c r="AN3208" s="15">
        <f t="shared" si="1019"/>
        <v>1.3207389805273516E-5</v>
      </c>
    </row>
    <row r="3209" spans="1:40" x14ac:dyDescent="0.2">
      <c r="A3209" s="4" t="s">
        <v>4628</v>
      </c>
      <c r="B3209" s="3" t="s">
        <v>12</v>
      </c>
      <c r="C3209" s="6">
        <v>168163</v>
      </c>
      <c r="D3209" s="3" t="s">
        <v>720</v>
      </c>
      <c r="E3209" s="6">
        <v>168167</v>
      </c>
      <c r="F3209" s="3" t="s">
        <v>4024</v>
      </c>
      <c r="G3209" s="8">
        <v>7000</v>
      </c>
      <c r="H3209" s="6">
        <v>142</v>
      </c>
      <c r="I3209" s="6">
        <v>166383</v>
      </c>
      <c r="J3209" s="13">
        <v>45230</v>
      </c>
      <c r="K3209" s="9">
        <v>4577.6423159121823</v>
      </c>
      <c r="L3209" s="4" t="s">
        <v>4628</v>
      </c>
      <c r="M3209" s="4" t="s">
        <v>4632</v>
      </c>
      <c r="N3209" s="4">
        <f>VLOOKUP(I3209,BaseModelo!$A$2:$E$5075,5)</f>
        <v>7</v>
      </c>
      <c r="P3209" s="15">
        <v>142.00000000000003</v>
      </c>
      <c r="Q3209" s="4">
        <f>VLOOKUP(I3209,BaseModelo!$A$2:$E$5075,3)</f>
        <v>127</v>
      </c>
      <c r="R3209" s="4">
        <f t="shared" si="1000"/>
        <v>32283000</v>
      </c>
      <c r="S3209" s="16">
        <f t="shared" si="1001"/>
        <v>2.168323885636403E-4</v>
      </c>
      <c r="T3209" s="4">
        <f t="shared" si="1012"/>
        <v>3.0790199176036922E-2</v>
      </c>
      <c r="U3209" s="4">
        <f t="shared" si="1013"/>
        <v>3.0790199176036929E-2</v>
      </c>
      <c r="V3209" s="6">
        <f t="shared" si="1002"/>
        <v>0</v>
      </c>
      <c r="W3209" s="16" t="str">
        <f t="shared" si="1003"/>
        <v/>
      </c>
      <c r="X3209" s="4" t="str">
        <f t="shared" si="1014"/>
        <v/>
      </c>
      <c r="Y3209" s="4" t="str">
        <f t="shared" si="1004"/>
        <v/>
      </c>
      <c r="Z3209" s="4">
        <f t="shared" si="1005"/>
        <v>4022000</v>
      </c>
      <c r="AA3209" s="16">
        <f t="shared" si="1006"/>
        <v>1.7404276479363501E-3</v>
      </c>
      <c r="AB3209" s="15">
        <f t="shared" si="1015"/>
        <v>0.24714072600696171</v>
      </c>
      <c r="AC3209" s="15">
        <f t="shared" si="1016"/>
        <v>0.24714072600696177</v>
      </c>
      <c r="AD3209" s="4">
        <v>168163</v>
      </c>
      <c r="AE3209" s="26">
        <v>1758.65</v>
      </c>
      <c r="AF3209" s="26">
        <v>1502.9058168295719</v>
      </c>
      <c r="AG3209" s="4">
        <f t="shared" si="1017"/>
        <v>2184000</v>
      </c>
      <c r="AH3209" s="16">
        <f t="shared" si="1007"/>
        <v>3.205128205128205E-3</v>
      </c>
      <c r="AI3209" s="15">
        <f t="shared" si="1008"/>
        <v>0.45512820512820512</v>
      </c>
      <c r="AJ3209" s="15">
        <f t="shared" si="1009"/>
        <v>0.45512820512820518</v>
      </c>
      <c r="AK3209" s="4">
        <f t="shared" si="1010"/>
        <v>16319000</v>
      </c>
      <c r="AL3209" s="27">
        <f t="shared" si="1011"/>
        <v>4.289478521968258E-4</v>
      </c>
      <c r="AM3209" s="15">
        <f t="shared" si="1018"/>
        <v>6.0910595011949266E-2</v>
      </c>
      <c r="AN3209" s="15">
        <f t="shared" si="1019"/>
        <v>1.3207389805273516E-5</v>
      </c>
    </row>
    <row r="3210" spans="1:40" x14ac:dyDescent="0.2">
      <c r="A3210" s="4" t="s">
        <v>4628</v>
      </c>
      <c r="B3210" s="3" t="s">
        <v>12</v>
      </c>
      <c r="C3210" s="6">
        <v>168163</v>
      </c>
      <c r="D3210" s="3" t="s">
        <v>720</v>
      </c>
      <c r="E3210" s="6">
        <v>168168</v>
      </c>
      <c r="F3210" s="3" t="s">
        <v>4025</v>
      </c>
      <c r="G3210" s="8">
        <v>7000</v>
      </c>
      <c r="H3210" s="6">
        <v>142</v>
      </c>
      <c r="I3210" s="6">
        <v>167559</v>
      </c>
      <c r="J3210" s="13">
        <v>45230</v>
      </c>
      <c r="K3210" s="9">
        <v>4577.6423159121823</v>
      </c>
      <c r="L3210" s="4" t="s">
        <v>4628</v>
      </c>
      <c r="M3210" s="4" t="s">
        <v>4632</v>
      </c>
      <c r="N3210" s="4">
        <f>VLOOKUP(I3210,BaseModelo!$A$2:$E$5075,5)</f>
        <v>7</v>
      </c>
      <c r="P3210" s="15">
        <v>142.00000000000003</v>
      </c>
      <c r="Q3210" s="4">
        <f>VLOOKUP(I3210,BaseModelo!$A$2:$E$5075,3)</f>
        <v>127</v>
      </c>
      <c r="R3210" s="4">
        <f t="shared" si="1000"/>
        <v>32283000</v>
      </c>
      <c r="S3210" s="16">
        <f t="shared" si="1001"/>
        <v>2.168323885636403E-4</v>
      </c>
      <c r="T3210" s="4">
        <f t="shared" si="1012"/>
        <v>3.0790199176036922E-2</v>
      </c>
      <c r="U3210" s="4">
        <f t="shared" si="1013"/>
        <v>3.0790199176036929E-2</v>
      </c>
      <c r="V3210" s="6">
        <f t="shared" si="1002"/>
        <v>0</v>
      </c>
      <c r="W3210" s="16" t="str">
        <f t="shared" si="1003"/>
        <v/>
      </c>
      <c r="X3210" s="4" t="str">
        <f t="shared" si="1014"/>
        <v/>
      </c>
      <c r="Y3210" s="4" t="str">
        <f t="shared" si="1004"/>
        <v/>
      </c>
      <c r="Z3210" s="4">
        <f t="shared" si="1005"/>
        <v>4022000</v>
      </c>
      <c r="AA3210" s="16">
        <f t="shared" si="1006"/>
        <v>1.7404276479363501E-3</v>
      </c>
      <c r="AB3210" s="15">
        <f t="shared" si="1015"/>
        <v>0.24714072600696171</v>
      </c>
      <c r="AC3210" s="15">
        <f t="shared" si="1016"/>
        <v>0.24714072600696177</v>
      </c>
      <c r="AD3210" s="4">
        <v>168163</v>
      </c>
      <c r="AE3210" s="26">
        <v>1758.65</v>
      </c>
      <c r="AF3210" s="26">
        <v>1502.9058168295719</v>
      </c>
      <c r="AG3210" s="4">
        <f t="shared" si="1017"/>
        <v>2184000</v>
      </c>
      <c r="AH3210" s="16">
        <f t="shared" si="1007"/>
        <v>3.205128205128205E-3</v>
      </c>
      <c r="AI3210" s="15">
        <f t="shared" si="1008"/>
        <v>0.45512820512820512</v>
      </c>
      <c r="AJ3210" s="15">
        <f t="shared" si="1009"/>
        <v>0.45512820512820518</v>
      </c>
      <c r="AK3210" s="4">
        <f t="shared" si="1010"/>
        <v>16319000</v>
      </c>
      <c r="AL3210" s="27">
        <f t="shared" si="1011"/>
        <v>4.289478521968258E-4</v>
      </c>
      <c r="AM3210" s="15">
        <f t="shared" si="1018"/>
        <v>6.0910595011949266E-2</v>
      </c>
      <c r="AN3210" s="15">
        <f t="shared" si="1019"/>
        <v>1.3207389805273516E-5</v>
      </c>
    </row>
    <row r="3211" spans="1:40" x14ac:dyDescent="0.2">
      <c r="A3211" s="4" t="s">
        <v>4627</v>
      </c>
      <c r="B3211" s="3" t="s">
        <v>10</v>
      </c>
      <c r="C3211" s="6">
        <v>168212</v>
      </c>
      <c r="D3211" s="3" t="s">
        <v>329</v>
      </c>
      <c r="E3211" s="6">
        <v>168236</v>
      </c>
      <c r="F3211" s="3" t="s">
        <v>4027</v>
      </c>
      <c r="G3211" s="8">
        <v>5000</v>
      </c>
      <c r="H3211" s="6">
        <v>147</v>
      </c>
      <c r="I3211" s="6">
        <v>168130</v>
      </c>
      <c r="J3211" s="13">
        <v>45230</v>
      </c>
      <c r="K3211" s="9">
        <v>5000</v>
      </c>
      <c r="L3211" s="4" t="s">
        <v>4627</v>
      </c>
      <c r="M3211" s="4" t="s">
        <v>4632</v>
      </c>
      <c r="N3211" s="4">
        <f>VLOOKUP(I3211,BaseModelo!$A$2:$E$5075,5)</f>
        <v>10</v>
      </c>
      <c r="P3211" s="15">
        <v>147</v>
      </c>
      <c r="Q3211" s="4">
        <f>VLOOKUP(I3211,BaseModelo!$A$2:$E$5075,3)</f>
        <v>0</v>
      </c>
      <c r="R3211" s="4">
        <f t="shared" si="1000"/>
        <v>32283000</v>
      </c>
      <c r="S3211" s="16">
        <f t="shared" si="1001"/>
        <v>1.5488027754545735E-4</v>
      </c>
      <c r="T3211" s="4">
        <f t="shared" si="1012"/>
        <v>2.2767400799182231E-2</v>
      </c>
      <c r="U3211" s="4">
        <f t="shared" si="1013"/>
        <v>2.2767400799182231E-2</v>
      </c>
      <c r="V3211" s="6">
        <f t="shared" si="1002"/>
        <v>0</v>
      </c>
      <c r="W3211" s="16" t="str">
        <f t="shared" si="1003"/>
        <v/>
      </c>
      <c r="X3211" s="4" t="str">
        <f t="shared" si="1014"/>
        <v/>
      </c>
      <c r="Y3211" s="4" t="str">
        <f t="shared" si="1004"/>
        <v/>
      </c>
      <c r="Z3211" s="4">
        <f t="shared" si="1005"/>
        <v>4121000</v>
      </c>
      <c r="AA3211" s="16">
        <f t="shared" si="1006"/>
        <v>1.2132977432661976E-3</v>
      </c>
      <c r="AB3211" s="15">
        <f t="shared" si="1015"/>
        <v>0.17835476826013105</v>
      </c>
      <c r="AC3211" s="15">
        <f t="shared" si="1016"/>
        <v>0.17835476826013105</v>
      </c>
      <c r="AD3211" s="4">
        <v>168212</v>
      </c>
      <c r="AE3211" s="26">
        <v>1303.3399999999999</v>
      </c>
      <c r="AF3211" s="26">
        <v>1303.3399999999999</v>
      </c>
      <c r="AG3211" s="4">
        <f t="shared" si="1017"/>
        <v>2105000</v>
      </c>
      <c r="AH3211" s="16">
        <f t="shared" si="1007"/>
        <v>2.3752969121140144E-3</v>
      </c>
      <c r="AI3211" s="15">
        <f t="shared" si="1008"/>
        <v>0.34916864608076009</v>
      </c>
      <c r="AJ3211" s="15">
        <f t="shared" si="1009"/>
        <v>0.34916864608076009</v>
      </c>
      <c r="AK3211" s="4">
        <f t="shared" si="1010"/>
        <v>15073000</v>
      </c>
      <c r="AL3211" s="27">
        <f t="shared" si="1011"/>
        <v>3.3171896769057253E-4</v>
      </c>
      <c r="AM3211" s="15">
        <f t="shared" si="1018"/>
        <v>4.8762688250514163E-2</v>
      </c>
      <c r="AN3211" s="15">
        <f t="shared" si="1019"/>
        <v>7.5523786901022457E-6</v>
      </c>
    </row>
    <row r="3212" spans="1:40" x14ac:dyDescent="0.2">
      <c r="A3212" s="4" t="s">
        <v>4627</v>
      </c>
      <c r="B3212" s="3" t="s">
        <v>10</v>
      </c>
      <c r="C3212" s="6">
        <v>168222</v>
      </c>
      <c r="D3212" s="3" t="s">
        <v>551</v>
      </c>
      <c r="E3212" s="6">
        <v>168296</v>
      </c>
      <c r="F3212" s="3" t="s">
        <v>4041</v>
      </c>
      <c r="G3212" s="8">
        <v>8000</v>
      </c>
      <c r="H3212" s="6">
        <v>142</v>
      </c>
      <c r="I3212" s="6">
        <v>168088</v>
      </c>
      <c r="J3212" s="13">
        <v>45230</v>
      </c>
      <c r="K3212" s="9">
        <v>8000</v>
      </c>
      <c r="L3212" s="4" t="s">
        <v>4627</v>
      </c>
      <c r="M3212" s="4" t="s">
        <v>4632</v>
      </c>
      <c r="N3212" s="4">
        <f>VLOOKUP(I3212,BaseModelo!$A$2:$E$5075,5)</f>
        <v>8</v>
      </c>
      <c r="P3212" s="15">
        <v>142.00000000000003</v>
      </c>
      <c r="Q3212" s="4">
        <f>VLOOKUP(I3212,BaseModelo!$A$2:$E$5075,3)</f>
        <v>132</v>
      </c>
      <c r="R3212" s="4">
        <f t="shared" si="1000"/>
        <v>32283000</v>
      </c>
      <c r="S3212" s="16">
        <f t="shared" si="1001"/>
        <v>2.4780844407273179E-4</v>
      </c>
      <c r="T3212" s="4">
        <f t="shared" si="1012"/>
        <v>3.5188799058327912E-2</v>
      </c>
      <c r="U3212" s="4">
        <f t="shared" si="1013"/>
        <v>3.5188799058327919E-2</v>
      </c>
      <c r="V3212" s="6">
        <f t="shared" si="1002"/>
        <v>0</v>
      </c>
      <c r="W3212" s="16" t="str">
        <f t="shared" si="1003"/>
        <v/>
      </c>
      <c r="X3212" s="4" t="str">
        <f t="shared" si="1014"/>
        <v/>
      </c>
      <c r="Y3212" s="4" t="str">
        <f t="shared" si="1004"/>
        <v/>
      </c>
      <c r="Z3212" s="4">
        <f t="shared" si="1005"/>
        <v>5836000</v>
      </c>
      <c r="AA3212" s="16">
        <f t="shared" si="1006"/>
        <v>1.3708019191226869E-3</v>
      </c>
      <c r="AB3212" s="15">
        <f t="shared" si="1015"/>
        <v>0.19465387251542154</v>
      </c>
      <c r="AC3212" s="15">
        <f t="shared" si="1016"/>
        <v>0.19465387251542157</v>
      </c>
      <c r="AD3212" s="4">
        <v>168222</v>
      </c>
      <c r="AE3212" s="26">
        <v>2013.74</v>
      </c>
      <c r="AF3212" s="26">
        <v>2013.74</v>
      </c>
      <c r="AG3212" s="4">
        <f t="shared" si="1017"/>
        <v>2254000</v>
      </c>
      <c r="AH3212" s="16">
        <f t="shared" si="1007"/>
        <v>3.5492457852706301E-3</v>
      </c>
      <c r="AI3212" s="15">
        <f t="shared" si="1008"/>
        <v>0.50399290150842946</v>
      </c>
      <c r="AJ3212" s="15">
        <f t="shared" si="1009"/>
        <v>0.50399290150842957</v>
      </c>
      <c r="AK3212" s="4">
        <f t="shared" si="1010"/>
        <v>15073000</v>
      </c>
      <c r="AL3212" s="27">
        <f t="shared" si="1011"/>
        <v>5.3075034830491602E-4</v>
      </c>
      <c r="AM3212" s="15">
        <f t="shared" si="1018"/>
        <v>7.5366549459298077E-2</v>
      </c>
      <c r="AN3212" s="15">
        <f t="shared" si="1019"/>
        <v>1.8676467356639244E-5</v>
      </c>
    </row>
    <row r="3213" spans="1:40" x14ac:dyDescent="0.2">
      <c r="A3213" s="4" t="s">
        <v>4627</v>
      </c>
      <c r="B3213" s="3" t="s">
        <v>10</v>
      </c>
      <c r="C3213" s="6">
        <v>168222</v>
      </c>
      <c r="D3213" s="3" t="s">
        <v>551</v>
      </c>
      <c r="E3213" s="6">
        <v>168297</v>
      </c>
      <c r="F3213" s="3" t="s">
        <v>4042</v>
      </c>
      <c r="G3213" s="8">
        <v>5000</v>
      </c>
      <c r="H3213" s="6">
        <v>147</v>
      </c>
      <c r="I3213" s="6">
        <v>168089</v>
      </c>
      <c r="J3213" s="13">
        <v>45230</v>
      </c>
      <c r="K3213" s="9">
        <v>5000</v>
      </c>
      <c r="L3213" s="4" t="s">
        <v>4627</v>
      </c>
      <c r="M3213" s="4" t="s">
        <v>4632</v>
      </c>
      <c r="N3213" s="4">
        <f>VLOOKUP(I3213,BaseModelo!$A$2:$E$5075,5)</f>
        <v>10</v>
      </c>
      <c r="P3213" s="15">
        <v>147</v>
      </c>
      <c r="Q3213" s="4">
        <f>VLOOKUP(I3213,BaseModelo!$A$2:$E$5075,3)</f>
        <v>0</v>
      </c>
      <c r="R3213" s="4">
        <f t="shared" si="1000"/>
        <v>32283000</v>
      </c>
      <c r="S3213" s="16">
        <f t="shared" si="1001"/>
        <v>1.5488027754545735E-4</v>
      </c>
      <c r="T3213" s="4">
        <f t="shared" si="1012"/>
        <v>2.2767400799182231E-2</v>
      </c>
      <c r="U3213" s="4">
        <f t="shared" si="1013"/>
        <v>2.2767400799182231E-2</v>
      </c>
      <c r="V3213" s="6">
        <f t="shared" si="1002"/>
        <v>0</v>
      </c>
      <c r="W3213" s="16" t="str">
        <f t="shared" si="1003"/>
        <v/>
      </c>
      <c r="X3213" s="4" t="str">
        <f t="shared" si="1014"/>
        <v/>
      </c>
      <c r="Y3213" s="4" t="str">
        <f t="shared" si="1004"/>
        <v/>
      </c>
      <c r="Z3213" s="4">
        <f t="shared" si="1005"/>
        <v>4121000</v>
      </c>
      <c r="AA3213" s="16">
        <f t="shared" si="1006"/>
        <v>1.2132977432661976E-3</v>
      </c>
      <c r="AB3213" s="15">
        <f t="shared" si="1015"/>
        <v>0.17835476826013105</v>
      </c>
      <c r="AC3213" s="15">
        <f t="shared" si="1016"/>
        <v>0.17835476826013105</v>
      </c>
      <c r="AD3213" s="4">
        <v>168222</v>
      </c>
      <c r="AE3213" s="26">
        <v>1303.3399999999999</v>
      </c>
      <c r="AF3213" s="26">
        <v>1303.3399999999999</v>
      </c>
      <c r="AG3213" s="4">
        <f t="shared" si="1017"/>
        <v>2105000</v>
      </c>
      <c r="AH3213" s="16">
        <f t="shared" si="1007"/>
        <v>2.3752969121140144E-3</v>
      </c>
      <c r="AI3213" s="15">
        <f t="shared" si="1008"/>
        <v>0.34916864608076009</v>
      </c>
      <c r="AJ3213" s="15">
        <f t="shared" si="1009"/>
        <v>0.34916864608076009</v>
      </c>
      <c r="AK3213" s="4">
        <f t="shared" si="1010"/>
        <v>15073000</v>
      </c>
      <c r="AL3213" s="27">
        <f t="shared" si="1011"/>
        <v>3.3171896769057253E-4</v>
      </c>
      <c r="AM3213" s="15">
        <f t="shared" si="1018"/>
        <v>4.8762688250514163E-2</v>
      </c>
      <c r="AN3213" s="15">
        <f t="shared" si="1019"/>
        <v>7.5523786901022457E-6</v>
      </c>
    </row>
    <row r="3214" spans="1:40" x14ac:dyDescent="0.2">
      <c r="A3214" s="4" t="s">
        <v>4627</v>
      </c>
      <c r="B3214" s="3" t="s">
        <v>8</v>
      </c>
      <c r="C3214" s="6">
        <v>168237</v>
      </c>
      <c r="D3214" s="3" t="s">
        <v>553</v>
      </c>
      <c r="E3214" s="6">
        <v>168282</v>
      </c>
      <c r="F3214" s="3" t="s">
        <v>4032</v>
      </c>
      <c r="G3214" s="8">
        <v>5000</v>
      </c>
      <c r="H3214" s="6">
        <v>147</v>
      </c>
      <c r="I3214" s="6">
        <v>168086</v>
      </c>
      <c r="J3214" s="13">
        <v>45230</v>
      </c>
      <c r="K3214" s="9">
        <v>5000</v>
      </c>
      <c r="L3214" s="4" t="s">
        <v>4627</v>
      </c>
      <c r="M3214" s="4" t="s">
        <v>4632</v>
      </c>
      <c r="N3214" s="4">
        <f>VLOOKUP(I3214,BaseModelo!$A$2:$E$5075,5)</f>
        <v>9</v>
      </c>
      <c r="P3214" s="15">
        <v>147</v>
      </c>
      <c r="Q3214" s="4">
        <f>VLOOKUP(I3214,BaseModelo!$A$2:$E$5075,3)</f>
        <v>147</v>
      </c>
      <c r="R3214" s="4">
        <f t="shared" si="1000"/>
        <v>32283000</v>
      </c>
      <c r="S3214" s="16">
        <f t="shared" si="1001"/>
        <v>1.5488027754545735E-4</v>
      </c>
      <c r="T3214" s="4">
        <f t="shared" si="1012"/>
        <v>2.2767400799182231E-2</v>
      </c>
      <c r="U3214" s="4">
        <f t="shared" si="1013"/>
        <v>2.2767400799182231E-2</v>
      </c>
      <c r="V3214" s="6">
        <f t="shared" si="1002"/>
        <v>0</v>
      </c>
      <c r="W3214" s="16" t="str">
        <f t="shared" si="1003"/>
        <v/>
      </c>
      <c r="X3214" s="4" t="str">
        <f t="shared" si="1014"/>
        <v/>
      </c>
      <c r="Y3214" s="4" t="str">
        <f t="shared" si="1004"/>
        <v/>
      </c>
      <c r="Z3214" s="4">
        <f t="shared" si="1005"/>
        <v>5305000</v>
      </c>
      <c r="AA3214" s="16">
        <f t="shared" si="1006"/>
        <v>9.42507068803016E-4</v>
      </c>
      <c r="AB3214" s="15">
        <f t="shared" si="1015"/>
        <v>0.13854853911404336</v>
      </c>
      <c r="AC3214" s="15">
        <f t="shared" si="1016"/>
        <v>0.13854853911404336</v>
      </c>
      <c r="AD3214" s="4">
        <v>168237</v>
      </c>
      <c r="AE3214" s="26">
        <v>1303.3399999999999</v>
      </c>
      <c r="AF3214" s="26">
        <v>1303.3399999999999</v>
      </c>
      <c r="AG3214" s="4">
        <f t="shared" si="1017"/>
        <v>2114000</v>
      </c>
      <c r="AH3214" s="16">
        <f t="shared" si="1007"/>
        <v>2.3651844843897824E-3</v>
      </c>
      <c r="AI3214" s="15">
        <f t="shared" si="1008"/>
        <v>0.34768211920529801</v>
      </c>
      <c r="AJ3214" s="15">
        <f t="shared" si="1009"/>
        <v>0.34768211920529801</v>
      </c>
      <c r="AK3214" s="4">
        <f t="shared" si="1010"/>
        <v>15073000</v>
      </c>
      <c r="AL3214" s="27">
        <f t="shared" si="1011"/>
        <v>3.3171896769057253E-4</v>
      </c>
      <c r="AM3214" s="15">
        <f t="shared" si="1018"/>
        <v>4.8762688250514163E-2</v>
      </c>
      <c r="AN3214" s="15">
        <f t="shared" si="1019"/>
        <v>7.5523786901022457E-6</v>
      </c>
    </row>
    <row r="3215" spans="1:40" x14ac:dyDescent="0.2">
      <c r="A3215" s="4" t="s">
        <v>4628</v>
      </c>
      <c r="B3215" s="2" t="s">
        <v>13</v>
      </c>
      <c r="C3215" s="5">
        <v>168244</v>
      </c>
      <c r="D3215" s="2" t="s">
        <v>725</v>
      </c>
      <c r="E3215" s="5">
        <v>168245</v>
      </c>
      <c r="F3215" s="2" t="s">
        <v>4013</v>
      </c>
      <c r="G3215" s="7">
        <v>8000</v>
      </c>
      <c r="H3215" s="5">
        <v>122</v>
      </c>
      <c r="I3215" s="6">
        <v>166956</v>
      </c>
      <c r="J3215" s="13">
        <v>45230</v>
      </c>
      <c r="K3215" s="9">
        <v>8000</v>
      </c>
      <c r="L3215" s="4" t="s">
        <v>4628</v>
      </c>
      <c r="M3215" s="4" t="s">
        <v>4632</v>
      </c>
      <c r="N3215" s="4">
        <f>VLOOKUP(I3215,BaseModelo!$A$2:$E$5075,5)</f>
        <v>4</v>
      </c>
      <c r="P3215" s="15">
        <v>142.00000000000003</v>
      </c>
      <c r="Q3215" s="4">
        <f>VLOOKUP(I3215,BaseModelo!$A$2:$E$5075,3)</f>
        <v>110</v>
      </c>
      <c r="R3215" s="4">
        <f t="shared" si="1000"/>
        <v>32283000</v>
      </c>
      <c r="S3215" s="16">
        <f t="shared" si="1001"/>
        <v>2.4780844407273179E-4</v>
      </c>
      <c r="T3215" s="4">
        <f t="shared" si="1012"/>
        <v>3.023263017687328E-2</v>
      </c>
      <c r="U3215" s="4">
        <f t="shared" si="1013"/>
        <v>3.5188799058327919E-2</v>
      </c>
      <c r="V3215" s="6">
        <f t="shared" si="1002"/>
        <v>0</v>
      </c>
      <c r="W3215" s="16" t="str">
        <f t="shared" si="1003"/>
        <v/>
      </c>
      <c r="X3215" s="4" t="str">
        <f t="shared" si="1014"/>
        <v/>
      </c>
      <c r="Y3215" s="4" t="str">
        <f t="shared" si="1004"/>
        <v/>
      </c>
      <c r="Z3215" s="4">
        <f t="shared" si="1005"/>
        <v>2331000</v>
      </c>
      <c r="AA3215" s="16">
        <f t="shared" si="1006"/>
        <v>3.432003432003432E-3</v>
      </c>
      <c r="AB3215" s="15">
        <f t="shared" si="1015"/>
        <v>0.41870441870441871</v>
      </c>
      <c r="AC3215" s="15">
        <f t="shared" si="1016"/>
        <v>0.48734448734448743</v>
      </c>
      <c r="AD3215" s="4">
        <v>168244</v>
      </c>
      <c r="AE3215" s="26">
        <v>1710.45</v>
      </c>
      <c r="AF3215" s="26">
        <v>1710.45</v>
      </c>
      <c r="AG3215" s="4">
        <f t="shared" si="1017"/>
        <v>858000</v>
      </c>
      <c r="AH3215" s="16">
        <f t="shared" si="1007"/>
        <v>9.324009324009324E-3</v>
      </c>
      <c r="AI3215" s="15">
        <f t="shared" si="1008"/>
        <v>1.1375291375291374</v>
      </c>
      <c r="AJ3215" s="15">
        <f t="shared" si="1009"/>
        <v>1.3240093240093243</v>
      </c>
      <c r="AK3215" s="4">
        <f t="shared" si="1010"/>
        <v>16319000</v>
      </c>
      <c r="AL3215" s="27">
        <f t="shared" si="1011"/>
        <v>4.9022611679637234E-4</v>
      </c>
      <c r="AM3215" s="15">
        <f t="shared" si="1018"/>
        <v>5.9807586249157427E-2</v>
      </c>
      <c r="AN3215" s="15">
        <f t="shared" si="1019"/>
        <v>1.725046831709194E-5</v>
      </c>
    </row>
    <row r="3216" spans="1:40" x14ac:dyDescent="0.2">
      <c r="A3216" s="4" t="s">
        <v>4628</v>
      </c>
      <c r="B3216" s="3" t="s">
        <v>13</v>
      </c>
      <c r="C3216" s="6">
        <v>168244</v>
      </c>
      <c r="D3216" s="3" t="s">
        <v>725</v>
      </c>
      <c r="E3216" s="6">
        <v>168246</v>
      </c>
      <c r="F3216" s="3" t="s">
        <v>4049</v>
      </c>
      <c r="G3216" s="8">
        <v>8000</v>
      </c>
      <c r="H3216" s="6">
        <v>122</v>
      </c>
      <c r="I3216" s="6">
        <v>167692</v>
      </c>
      <c r="J3216" s="13">
        <v>45230</v>
      </c>
      <c r="K3216" s="9">
        <v>8000</v>
      </c>
      <c r="L3216" s="4" t="s">
        <v>4628</v>
      </c>
      <c r="M3216" s="4" t="s">
        <v>4632</v>
      </c>
      <c r="N3216" s="4">
        <f>VLOOKUP(I3216,BaseModelo!$A$2:$E$5075,5)</f>
        <v>7</v>
      </c>
      <c r="P3216" s="15">
        <v>142.00000000000003</v>
      </c>
      <c r="Q3216" s="4">
        <f>VLOOKUP(I3216,BaseModelo!$A$2:$E$5075,3)</f>
        <v>127</v>
      </c>
      <c r="R3216" s="4">
        <f t="shared" si="1000"/>
        <v>32283000</v>
      </c>
      <c r="S3216" s="16">
        <f t="shared" si="1001"/>
        <v>2.4780844407273179E-4</v>
      </c>
      <c r="T3216" s="4">
        <f t="shared" si="1012"/>
        <v>3.023263017687328E-2</v>
      </c>
      <c r="U3216" s="4">
        <f t="shared" si="1013"/>
        <v>3.5188799058327919E-2</v>
      </c>
      <c r="V3216" s="6">
        <f t="shared" si="1002"/>
        <v>0</v>
      </c>
      <c r="W3216" s="16" t="str">
        <f t="shared" si="1003"/>
        <v/>
      </c>
      <c r="X3216" s="4" t="str">
        <f t="shared" si="1014"/>
        <v/>
      </c>
      <c r="Y3216" s="4" t="str">
        <f t="shared" si="1004"/>
        <v/>
      </c>
      <c r="Z3216" s="4">
        <f t="shared" si="1005"/>
        <v>4022000</v>
      </c>
      <c r="AA3216" s="16">
        <f t="shared" si="1006"/>
        <v>1.9890601690701142E-3</v>
      </c>
      <c r="AB3216" s="15">
        <f t="shared" si="1015"/>
        <v>0.24266534062655393</v>
      </c>
      <c r="AC3216" s="15">
        <f t="shared" si="1016"/>
        <v>0.28244654400795627</v>
      </c>
      <c r="AD3216" s="4">
        <v>168244</v>
      </c>
      <c r="AE3216" s="26">
        <v>1710.45</v>
      </c>
      <c r="AF3216" s="26">
        <v>1710.45</v>
      </c>
      <c r="AG3216" s="4">
        <f t="shared" si="1017"/>
        <v>2184000</v>
      </c>
      <c r="AH3216" s="16">
        <f t="shared" si="1007"/>
        <v>3.663003663003663E-3</v>
      </c>
      <c r="AI3216" s="15">
        <f t="shared" si="1008"/>
        <v>0.44688644688644691</v>
      </c>
      <c r="AJ3216" s="15">
        <f t="shared" si="1009"/>
        <v>0.5201465201465203</v>
      </c>
      <c r="AK3216" s="4">
        <f t="shared" si="1010"/>
        <v>16319000</v>
      </c>
      <c r="AL3216" s="27">
        <f t="shared" si="1011"/>
        <v>4.9022611679637234E-4</v>
      </c>
      <c r="AM3216" s="15">
        <f t="shared" si="1018"/>
        <v>5.9807586249157427E-2</v>
      </c>
      <c r="AN3216" s="15">
        <f t="shared" si="1019"/>
        <v>1.725046831709194E-5</v>
      </c>
    </row>
    <row r="3217" spans="1:40" x14ac:dyDescent="0.2">
      <c r="A3217" s="4" t="s">
        <v>4628</v>
      </c>
      <c r="B3217" s="3" t="s">
        <v>13</v>
      </c>
      <c r="C3217" s="6">
        <v>168244</v>
      </c>
      <c r="D3217" s="3" t="s">
        <v>725</v>
      </c>
      <c r="E3217" s="6">
        <v>168247</v>
      </c>
      <c r="F3217" s="3" t="s">
        <v>4050</v>
      </c>
      <c r="G3217" s="8">
        <v>6000</v>
      </c>
      <c r="H3217" s="6">
        <v>122</v>
      </c>
      <c r="I3217" s="6">
        <v>166955</v>
      </c>
      <c r="J3217" s="13">
        <v>45230</v>
      </c>
      <c r="K3217" s="9">
        <v>6000</v>
      </c>
      <c r="L3217" s="4" t="s">
        <v>4628</v>
      </c>
      <c r="M3217" s="4" t="s">
        <v>4632</v>
      </c>
      <c r="N3217" s="4">
        <f>VLOOKUP(I3217,BaseModelo!$A$2:$E$5075,5)</f>
        <v>5</v>
      </c>
      <c r="P3217" s="15">
        <v>142.00000000000003</v>
      </c>
      <c r="Q3217" s="4">
        <f>VLOOKUP(I3217,BaseModelo!$A$2:$E$5075,3)</f>
        <v>110</v>
      </c>
      <c r="R3217" s="4">
        <f t="shared" si="1000"/>
        <v>32283000</v>
      </c>
      <c r="S3217" s="16">
        <f t="shared" si="1001"/>
        <v>1.8585633305454884E-4</v>
      </c>
      <c r="T3217" s="4">
        <f t="shared" si="1012"/>
        <v>2.2674472632654957E-2</v>
      </c>
      <c r="U3217" s="4">
        <f t="shared" si="1013"/>
        <v>2.6391599293745942E-2</v>
      </c>
      <c r="V3217" s="6">
        <f t="shared" si="1002"/>
        <v>0</v>
      </c>
      <c r="W3217" s="16" t="str">
        <f t="shared" si="1003"/>
        <v/>
      </c>
      <c r="X3217" s="4" t="str">
        <f t="shared" si="1014"/>
        <v/>
      </c>
      <c r="Y3217" s="4" t="str">
        <f t="shared" si="1004"/>
        <v/>
      </c>
      <c r="Z3217" s="4">
        <f t="shared" si="1005"/>
        <v>4058000</v>
      </c>
      <c r="AA3217" s="16">
        <f t="shared" si="1006"/>
        <v>1.4785608674223755E-3</v>
      </c>
      <c r="AB3217" s="15">
        <f t="shared" si="1015"/>
        <v>0.18038442582552983</v>
      </c>
      <c r="AC3217" s="15">
        <f t="shared" si="1016"/>
        <v>0.20995564317397736</v>
      </c>
      <c r="AD3217" s="4">
        <v>168244</v>
      </c>
      <c r="AE3217" s="26">
        <v>1282.8499999999999</v>
      </c>
      <c r="AF3217" s="26">
        <v>1282.8499999999999</v>
      </c>
      <c r="AG3217" s="4">
        <f t="shared" si="1017"/>
        <v>2193000</v>
      </c>
      <c r="AH3217" s="16">
        <f t="shared" si="1007"/>
        <v>2.7359781121751026E-3</v>
      </c>
      <c r="AI3217" s="15">
        <f t="shared" si="1008"/>
        <v>0.33378932968536251</v>
      </c>
      <c r="AJ3217" s="15">
        <f t="shared" si="1009"/>
        <v>0.38850889192886462</v>
      </c>
      <c r="AK3217" s="4">
        <f t="shared" si="1010"/>
        <v>16319000</v>
      </c>
      <c r="AL3217" s="27">
        <f t="shared" si="1011"/>
        <v>3.6766958759727926E-4</v>
      </c>
      <c r="AM3217" s="15">
        <f t="shared" si="1018"/>
        <v>4.4855689686868067E-2</v>
      </c>
      <c r="AN3217" s="15">
        <f t="shared" si="1019"/>
        <v>9.7033884283642175E-6</v>
      </c>
    </row>
    <row r="3218" spans="1:40" x14ac:dyDescent="0.2">
      <c r="A3218" s="4" t="s">
        <v>4628</v>
      </c>
      <c r="B3218" s="3" t="s">
        <v>13</v>
      </c>
      <c r="C3218" s="6">
        <v>168244</v>
      </c>
      <c r="D3218" s="3" t="s">
        <v>725</v>
      </c>
      <c r="E3218" s="6">
        <v>168248</v>
      </c>
      <c r="F3218" s="3" t="s">
        <v>4051</v>
      </c>
      <c r="G3218" s="8">
        <v>6000</v>
      </c>
      <c r="H3218" s="6">
        <v>142</v>
      </c>
      <c r="I3218" s="6">
        <v>167204</v>
      </c>
      <c r="J3218" s="13">
        <v>45230</v>
      </c>
      <c r="K3218" s="9">
        <v>6000</v>
      </c>
      <c r="L3218" s="4" t="s">
        <v>4628</v>
      </c>
      <c r="M3218" s="4" t="s">
        <v>4632</v>
      </c>
      <c r="N3218" s="4">
        <f>VLOOKUP(I3218,BaseModelo!$A$2:$E$5075,5)</f>
        <v>10</v>
      </c>
      <c r="P3218" s="15">
        <v>142.00000000000003</v>
      </c>
      <c r="Q3218" s="4">
        <f>VLOOKUP(I3218,BaseModelo!$A$2:$E$5075,3)</f>
        <v>0</v>
      </c>
      <c r="R3218" s="4">
        <f t="shared" si="1000"/>
        <v>32283000</v>
      </c>
      <c r="S3218" s="16">
        <f t="shared" si="1001"/>
        <v>1.8585633305454884E-4</v>
      </c>
      <c r="T3218" s="4">
        <f t="shared" si="1012"/>
        <v>2.6391599293745936E-2</v>
      </c>
      <c r="U3218" s="4">
        <f t="shared" si="1013"/>
        <v>2.6391599293745942E-2</v>
      </c>
      <c r="V3218" s="6">
        <f t="shared" si="1002"/>
        <v>0</v>
      </c>
      <c r="W3218" s="16" t="str">
        <f t="shared" si="1003"/>
        <v/>
      </c>
      <c r="X3218" s="4" t="str">
        <f t="shared" si="1014"/>
        <v/>
      </c>
      <c r="Y3218" s="4" t="str">
        <f t="shared" si="1004"/>
        <v/>
      </c>
      <c r="Z3218" s="4">
        <f t="shared" si="1005"/>
        <v>4121000</v>
      </c>
      <c r="AA3218" s="16">
        <f t="shared" si="1006"/>
        <v>1.4559572919194371E-3</v>
      </c>
      <c r="AB3218" s="15">
        <f t="shared" si="1015"/>
        <v>0.20674593545256006</v>
      </c>
      <c r="AC3218" s="15">
        <f t="shared" si="1016"/>
        <v>0.20674593545256012</v>
      </c>
      <c r="AD3218" s="4">
        <v>168244</v>
      </c>
      <c r="AE3218" s="26">
        <v>1503.37</v>
      </c>
      <c r="AF3218" s="26">
        <v>1503.37</v>
      </c>
      <c r="AG3218" s="4">
        <f t="shared" si="1017"/>
        <v>1846000</v>
      </c>
      <c r="AH3218" s="16">
        <f t="shared" si="1007"/>
        <v>3.2502708559046588E-3</v>
      </c>
      <c r="AI3218" s="15">
        <f t="shared" si="1008"/>
        <v>0.46153846153846156</v>
      </c>
      <c r="AJ3218" s="15">
        <f t="shared" si="1009"/>
        <v>0.46153846153846162</v>
      </c>
      <c r="AK3218" s="4">
        <f t="shared" si="1010"/>
        <v>16319000</v>
      </c>
      <c r="AL3218" s="27">
        <f t="shared" si="1011"/>
        <v>3.6766958759727926E-4</v>
      </c>
      <c r="AM3218" s="15">
        <f t="shared" si="1018"/>
        <v>5.2209081438813656E-2</v>
      </c>
      <c r="AN3218" s="15">
        <f t="shared" si="1019"/>
        <v>9.7033884283642175E-6</v>
      </c>
    </row>
    <row r="3219" spans="1:40" x14ac:dyDescent="0.2">
      <c r="A3219" s="4" t="s">
        <v>4628</v>
      </c>
      <c r="B3219" s="3" t="s">
        <v>13</v>
      </c>
      <c r="C3219" s="6">
        <v>168244</v>
      </c>
      <c r="D3219" s="3" t="s">
        <v>725</v>
      </c>
      <c r="E3219" s="6">
        <v>168249</v>
      </c>
      <c r="F3219" s="3" t="s">
        <v>4052</v>
      </c>
      <c r="G3219" s="8">
        <v>6000</v>
      </c>
      <c r="H3219" s="6">
        <v>122</v>
      </c>
      <c r="I3219" s="6">
        <v>167211</v>
      </c>
      <c r="J3219" s="13">
        <v>45230</v>
      </c>
      <c r="K3219" s="9">
        <v>6000</v>
      </c>
      <c r="L3219" s="4" t="s">
        <v>4628</v>
      </c>
      <c r="M3219" s="4" t="s">
        <v>4632</v>
      </c>
      <c r="N3219" s="4">
        <f>VLOOKUP(I3219,BaseModelo!$A$2:$E$5075,5)</f>
        <v>10</v>
      </c>
      <c r="P3219" s="15">
        <v>142.00000000000003</v>
      </c>
      <c r="Q3219" s="4">
        <f>VLOOKUP(I3219,BaseModelo!$A$2:$E$5075,3)</f>
        <v>0</v>
      </c>
      <c r="R3219" s="4">
        <f t="shared" si="1000"/>
        <v>32283000</v>
      </c>
      <c r="S3219" s="16">
        <f t="shared" si="1001"/>
        <v>1.8585633305454884E-4</v>
      </c>
      <c r="T3219" s="4">
        <f t="shared" si="1012"/>
        <v>2.2674472632654957E-2</v>
      </c>
      <c r="U3219" s="4">
        <f t="shared" si="1013"/>
        <v>2.6391599293745942E-2</v>
      </c>
      <c r="V3219" s="6">
        <f t="shared" si="1002"/>
        <v>0</v>
      </c>
      <c r="W3219" s="16" t="str">
        <f t="shared" si="1003"/>
        <v/>
      </c>
      <c r="X3219" s="4" t="str">
        <f t="shared" si="1014"/>
        <v/>
      </c>
      <c r="Y3219" s="4" t="str">
        <f t="shared" si="1004"/>
        <v/>
      </c>
      <c r="Z3219" s="4">
        <f t="shared" si="1005"/>
        <v>4121000</v>
      </c>
      <c r="AA3219" s="16">
        <f t="shared" si="1006"/>
        <v>1.4559572919194371E-3</v>
      </c>
      <c r="AB3219" s="15">
        <f t="shared" si="1015"/>
        <v>0.17762678961417133</v>
      </c>
      <c r="AC3219" s="15">
        <f t="shared" si="1016"/>
        <v>0.20674593545256012</v>
      </c>
      <c r="AD3219" s="4">
        <v>168244</v>
      </c>
      <c r="AE3219" s="26">
        <v>1282.8499999999999</v>
      </c>
      <c r="AF3219" s="26">
        <v>1282.8499999999999</v>
      </c>
      <c r="AG3219" s="4">
        <f t="shared" si="1017"/>
        <v>1846000</v>
      </c>
      <c r="AH3219" s="16">
        <f t="shared" si="1007"/>
        <v>3.2502708559046588E-3</v>
      </c>
      <c r="AI3219" s="15">
        <f t="shared" si="1008"/>
        <v>0.39653304442036835</v>
      </c>
      <c r="AJ3219" s="15">
        <f t="shared" si="1009"/>
        <v>0.46153846153846162</v>
      </c>
      <c r="AK3219" s="4">
        <f t="shared" si="1010"/>
        <v>16319000</v>
      </c>
      <c r="AL3219" s="27">
        <f t="shared" si="1011"/>
        <v>3.6766958759727926E-4</v>
      </c>
      <c r="AM3219" s="15">
        <f t="shared" si="1018"/>
        <v>4.4855689686868067E-2</v>
      </c>
      <c r="AN3219" s="15">
        <f t="shared" si="1019"/>
        <v>9.7033884283642175E-6</v>
      </c>
    </row>
    <row r="3220" spans="1:40" x14ac:dyDescent="0.2">
      <c r="A3220" s="4" t="s">
        <v>4628</v>
      </c>
      <c r="B3220" s="3" t="s">
        <v>13</v>
      </c>
      <c r="C3220" s="6">
        <v>168244</v>
      </c>
      <c r="D3220" s="3" t="s">
        <v>725</v>
      </c>
      <c r="E3220" s="6">
        <v>168250</v>
      </c>
      <c r="F3220" s="3" t="s">
        <v>4053</v>
      </c>
      <c r="G3220" s="8">
        <v>8000</v>
      </c>
      <c r="H3220" s="6">
        <v>122</v>
      </c>
      <c r="I3220" s="6">
        <v>167230</v>
      </c>
      <c r="J3220" s="13">
        <v>45230</v>
      </c>
      <c r="K3220" s="9">
        <v>8000</v>
      </c>
      <c r="L3220" s="4" t="s">
        <v>4628</v>
      </c>
      <c r="M3220" s="4" t="s">
        <v>4632</v>
      </c>
      <c r="N3220" s="4">
        <f>VLOOKUP(I3220,BaseModelo!$A$2:$E$5075,5)</f>
        <v>6</v>
      </c>
      <c r="P3220" s="15">
        <v>142.00000000000003</v>
      </c>
      <c r="Q3220" s="4">
        <f>VLOOKUP(I3220,BaseModelo!$A$2:$E$5075,3)</f>
        <v>115</v>
      </c>
      <c r="R3220" s="4">
        <f t="shared" si="1000"/>
        <v>32283000</v>
      </c>
      <c r="S3220" s="16">
        <f t="shared" si="1001"/>
        <v>2.4780844407273179E-4</v>
      </c>
      <c r="T3220" s="4">
        <f t="shared" si="1012"/>
        <v>3.023263017687328E-2</v>
      </c>
      <c r="U3220" s="4">
        <f t="shared" si="1013"/>
        <v>3.5188799058327919E-2</v>
      </c>
      <c r="V3220" s="6">
        <f t="shared" si="1002"/>
        <v>0</v>
      </c>
      <c r="W3220" s="16" t="str">
        <f t="shared" si="1003"/>
        <v/>
      </c>
      <c r="X3220" s="4" t="str">
        <f t="shared" si="1014"/>
        <v/>
      </c>
      <c r="Y3220" s="4" t="str">
        <f t="shared" si="1004"/>
        <v/>
      </c>
      <c r="Z3220" s="4">
        <f t="shared" si="1005"/>
        <v>4853000</v>
      </c>
      <c r="AA3220" s="16">
        <f t="shared" si="1006"/>
        <v>1.6484648670925201E-3</v>
      </c>
      <c r="AB3220" s="15">
        <f t="shared" si="1015"/>
        <v>0.20111271378528744</v>
      </c>
      <c r="AC3220" s="15">
        <f t="shared" si="1016"/>
        <v>0.23408201112713789</v>
      </c>
      <c r="AD3220" s="4">
        <v>168244</v>
      </c>
      <c r="AE3220" s="26">
        <v>1710.45</v>
      </c>
      <c r="AF3220" s="26">
        <v>1710.45</v>
      </c>
      <c r="AG3220" s="4">
        <f t="shared" si="1017"/>
        <v>2735000</v>
      </c>
      <c r="AH3220" s="16">
        <f t="shared" si="1007"/>
        <v>2.9250457038391227E-3</v>
      </c>
      <c r="AI3220" s="15">
        <f t="shared" si="1008"/>
        <v>0.35685557586837297</v>
      </c>
      <c r="AJ3220" s="15">
        <f t="shared" si="1009"/>
        <v>0.4153564899451555</v>
      </c>
      <c r="AK3220" s="4">
        <f t="shared" si="1010"/>
        <v>16319000</v>
      </c>
      <c r="AL3220" s="27">
        <f t="shared" si="1011"/>
        <v>4.9022611679637234E-4</v>
      </c>
      <c r="AM3220" s="15">
        <f t="shared" si="1018"/>
        <v>5.9807586249157427E-2</v>
      </c>
      <c r="AN3220" s="15">
        <f t="shared" si="1019"/>
        <v>1.725046831709194E-5</v>
      </c>
    </row>
    <row r="3221" spans="1:40" x14ac:dyDescent="0.2">
      <c r="A3221" s="4" t="s">
        <v>4627</v>
      </c>
      <c r="B3221" s="2" t="s">
        <v>8</v>
      </c>
      <c r="C3221" s="5">
        <v>168260</v>
      </c>
      <c r="D3221" s="2" t="s">
        <v>721</v>
      </c>
      <c r="E3221" s="5">
        <v>168261</v>
      </c>
      <c r="F3221" s="2" t="s">
        <v>4009</v>
      </c>
      <c r="G3221" s="7">
        <v>8000</v>
      </c>
      <c r="H3221" s="5">
        <v>142</v>
      </c>
      <c r="I3221" s="6">
        <v>167587</v>
      </c>
      <c r="J3221" s="13">
        <v>45230</v>
      </c>
      <c r="K3221" s="9">
        <v>8000</v>
      </c>
      <c r="L3221" s="4" t="s">
        <v>4627</v>
      </c>
      <c r="M3221" s="4" t="s">
        <v>4632</v>
      </c>
      <c r="N3221" s="4">
        <f>VLOOKUP(I3221,BaseModelo!$A$2:$E$5075,5)</f>
        <v>5</v>
      </c>
      <c r="P3221" s="15">
        <v>142.00000000000003</v>
      </c>
      <c r="Q3221" s="4">
        <f>VLOOKUP(I3221,BaseModelo!$A$2:$E$5075,3)</f>
        <v>110</v>
      </c>
      <c r="R3221" s="4">
        <f t="shared" si="1000"/>
        <v>32283000</v>
      </c>
      <c r="S3221" s="16">
        <f t="shared" si="1001"/>
        <v>2.4780844407273179E-4</v>
      </c>
      <c r="T3221" s="4">
        <f t="shared" si="1012"/>
        <v>3.5188799058327912E-2</v>
      </c>
      <c r="U3221" s="4">
        <f t="shared" si="1013"/>
        <v>3.5188799058327919E-2</v>
      </c>
      <c r="V3221" s="6">
        <f t="shared" si="1002"/>
        <v>0</v>
      </c>
      <c r="W3221" s="16" t="str">
        <f t="shared" si="1003"/>
        <v/>
      </c>
      <c r="X3221" s="4" t="str">
        <f t="shared" si="1014"/>
        <v/>
      </c>
      <c r="Y3221" s="4" t="str">
        <f t="shared" si="1004"/>
        <v/>
      </c>
      <c r="Z3221" s="4">
        <f t="shared" si="1005"/>
        <v>4058000</v>
      </c>
      <c r="AA3221" s="16">
        <f t="shared" si="1006"/>
        <v>1.9714144898965009E-3</v>
      </c>
      <c r="AB3221" s="15">
        <f t="shared" si="1015"/>
        <v>0.27994085756530313</v>
      </c>
      <c r="AC3221" s="15">
        <f t="shared" si="1016"/>
        <v>0.27994085756530318</v>
      </c>
      <c r="AD3221" s="4">
        <v>168260</v>
      </c>
      <c r="AE3221" s="26">
        <v>2013.74</v>
      </c>
      <c r="AF3221" s="26">
        <v>2013.74</v>
      </c>
      <c r="AG3221" s="4">
        <f t="shared" si="1017"/>
        <v>1768000</v>
      </c>
      <c r="AH3221" s="16">
        <f t="shared" si="1007"/>
        <v>4.5248868778280547E-3</v>
      </c>
      <c r="AI3221" s="15">
        <f t="shared" si="1008"/>
        <v>0.64253393665158376</v>
      </c>
      <c r="AJ3221" s="15">
        <f t="shared" si="1009"/>
        <v>0.64253393665158387</v>
      </c>
      <c r="AK3221" s="4">
        <f t="shared" si="1010"/>
        <v>15073000</v>
      </c>
      <c r="AL3221" s="27">
        <f t="shared" si="1011"/>
        <v>5.3075034830491602E-4</v>
      </c>
      <c r="AM3221" s="15">
        <f t="shared" si="1018"/>
        <v>7.5366549459298077E-2</v>
      </c>
      <c r="AN3221" s="15">
        <f t="shared" si="1019"/>
        <v>1.8676467356639244E-5</v>
      </c>
    </row>
    <row r="3222" spans="1:40" x14ac:dyDescent="0.2">
      <c r="A3222" s="4" t="s">
        <v>4627</v>
      </c>
      <c r="B3222" s="3" t="s">
        <v>8</v>
      </c>
      <c r="C3222" s="6">
        <v>168260</v>
      </c>
      <c r="D3222" s="3" t="s">
        <v>721</v>
      </c>
      <c r="E3222" s="6">
        <v>168262</v>
      </c>
      <c r="F3222" s="3" t="s">
        <v>4028</v>
      </c>
      <c r="G3222" s="8">
        <v>7000</v>
      </c>
      <c r="H3222" s="6">
        <v>142</v>
      </c>
      <c r="I3222" s="6">
        <v>167726</v>
      </c>
      <c r="J3222" s="13">
        <v>45230</v>
      </c>
      <c r="K3222" s="9">
        <v>7000</v>
      </c>
      <c r="L3222" s="4" t="s">
        <v>4627</v>
      </c>
      <c r="M3222" s="4" t="s">
        <v>4632</v>
      </c>
      <c r="N3222" s="4">
        <f>VLOOKUP(I3222,BaseModelo!$A$2:$E$5075,5)</f>
        <v>10</v>
      </c>
      <c r="P3222" s="15">
        <v>142.00000000000003</v>
      </c>
      <c r="Q3222" s="4">
        <f>VLOOKUP(I3222,BaseModelo!$A$2:$E$5075,3)</f>
        <v>0</v>
      </c>
      <c r="R3222" s="4">
        <f t="shared" si="1000"/>
        <v>32283000</v>
      </c>
      <c r="S3222" s="16">
        <f t="shared" si="1001"/>
        <v>2.168323885636403E-4</v>
      </c>
      <c r="T3222" s="4">
        <f t="shared" si="1012"/>
        <v>3.0790199176036922E-2</v>
      </c>
      <c r="U3222" s="4">
        <f t="shared" si="1013"/>
        <v>3.0790199176036929E-2</v>
      </c>
      <c r="V3222" s="6">
        <f t="shared" si="1002"/>
        <v>0</v>
      </c>
      <c r="W3222" s="16" t="str">
        <f t="shared" si="1003"/>
        <v/>
      </c>
      <c r="X3222" s="4" t="str">
        <f t="shared" si="1014"/>
        <v/>
      </c>
      <c r="Y3222" s="4" t="str">
        <f t="shared" si="1004"/>
        <v/>
      </c>
      <c r="Z3222" s="4">
        <f t="shared" si="1005"/>
        <v>4121000</v>
      </c>
      <c r="AA3222" s="16">
        <f t="shared" si="1006"/>
        <v>1.6986168405726766E-3</v>
      </c>
      <c r="AB3222" s="15">
        <f t="shared" si="1015"/>
        <v>0.24120359136132008</v>
      </c>
      <c r="AC3222" s="15">
        <f t="shared" si="1016"/>
        <v>0.24120359136132014</v>
      </c>
      <c r="AD3222" s="4">
        <v>168260</v>
      </c>
      <c r="AE3222" s="26">
        <v>1758.65</v>
      </c>
      <c r="AF3222" s="26">
        <v>1758.65</v>
      </c>
      <c r="AG3222" s="4">
        <f t="shared" si="1017"/>
        <v>2105000</v>
      </c>
      <c r="AH3222" s="16">
        <f t="shared" si="1007"/>
        <v>3.3254156769596198E-3</v>
      </c>
      <c r="AI3222" s="15">
        <f t="shared" si="1008"/>
        <v>0.47220902612826604</v>
      </c>
      <c r="AJ3222" s="15">
        <f t="shared" si="1009"/>
        <v>0.4722090261282661</v>
      </c>
      <c r="AK3222" s="4">
        <f t="shared" si="1010"/>
        <v>15073000</v>
      </c>
      <c r="AL3222" s="27">
        <f t="shared" si="1011"/>
        <v>4.6440655476680156E-4</v>
      </c>
      <c r="AM3222" s="15">
        <f t="shared" si="1018"/>
        <v>6.5945730776885828E-2</v>
      </c>
      <c r="AN3222" s="15">
        <f t="shared" si="1019"/>
        <v>1.4299170319926922E-5</v>
      </c>
    </row>
    <row r="3223" spans="1:40" x14ac:dyDescent="0.2">
      <c r="A3223" s="4" t="s">
        <v>4627</v>
      </c>
      <c r="B3223" s="3" t="s">
        <v>8</v>
      </c>
      <c r="C3223" s="6">
        <v>168260</v>
      </c>
      <c r="D3223" s="3" t="s">
        <v>721</v>
      </c>
      <c r="E3223" s="6">
        <v>168263</v>
      </c>
      <c r="F3223" s="3" t="s">
        <v>4029</v>
      </c>
      <c r="G3223" s="8">
        <v>8000</v>
      </c>
      <c r="H3223" s="6">
        <v>142</v>
      </c>
      <c r="I3223" s="6">
        <v>167590</v>
      </c>
      <c r="J3223" s="13">
        <v>45230</v>
      </c>
      <c r="K3223" s="9">
        <v>8000</v>
      </c>
      <c r="L3223" s="4" t="s">
        <v>4627</v>
      </c>
      <c r="M3223" s="4" t="s">
        <v>4632</v>
      </c>
      <c r="N3223" s="4">
        <f>VLOOKUP(I3223,BaseModelo!$A$2:$E$5075,5)</f>
        <v>5</v>
      </c>
      <c r="P3223" s="15">
        <v>142.00000000000003</v>
      </c>
      <c r="Q3223" s="4">
        <f>VLOOKUP(I3223,BaseModelo!$A$2:$E$5075,3)</f>
        <v>110</v>
      </c>
      <c r="R3223" s="4">
        <f t="shared" si="1000"/>
        <v>32283000</v>
      </c>
      <c r="S3223" s="16">
        <f t="shared" si="1001"/>
        <v>2.4780844407273179E-4</v>
      </c>
      <c r="T3223" s="4">
        <f t="shared" si="1012"/>
        <v>3.5188799058327912E-2</v>
      </c>
      <c r="U3223" s="4">
        <f t="shared" si="1013"/>
        <v>3.5188799058327919E-2</v>
      </c>
      <c r="V3223" s="6">
        <f t="shared" si="1002"/>
        <v>0</v>
      </c>
      <c r="W3223" s="16" t="str">
        <f t="shared" si="1003"/>
        <v/>
      </c>
      <c r="X3223" s="4" t="str">
        <f t="shared" si="1014"/>
        <v/>
      </c>
      <c r="Y3223" s="4" t="str">
        <f t="shared" si="1004"/>
        <v/>
      </c>
      <c r="Z3223" s="4">
        <f t="shared" si="1005"/>
        <v>4058000</v>
      </c>
      <c r="AA3223" s="16">
        <f t="shared" si="1006"/>
        <v>1.9714144898965009E-3</v>
      </c>
      <c r="AB3223" s="15">
        <f t="shared" si="1015"/>
        <v>0.27994085756530313</v>
      </c>
      <c r="AC3223" s="15">
        <f t="shared" si="1016"/>
        <v>0.27994085756530318</v>
      </c>
      <c r="AD3223" s="4">
        <v>168260</v>
      </c>
      <c r="AE3223" s="26">
        <v>2013.74</v>
      </c>
      <c r="AF3223" s="26">
        <v>2013.74</v>
      </c>
      <c r="AG3223" s="4">
        <f t="shared" si="1017"/>
        <v>1768000</v>
      </c>
      <c r="AH3223" s="16">
        <f t="shared" si="1007"/>
        <v>4.5248868778280547E-3</v>
      </c>
      <c r="AI3223" s="15">
        <f t="shared" si="1008"/>
        <v>0.64253393665158376</v>
      </c>
      <c r="AJ3223" s="15">
        <f t="shared" si="1009"/>
        <v>0.64253393665158387</v>
      </c>
      <c r="AK3223" s="4">
        <f t="shared" si="1010"/>
        <v>15073000</v>
      </c>
      <c r="AL3223" s="27">
        <f t="shared" si="1011"/>
        <v>5.3075034830491602E-4</v>
      </c>
      <c r="AM3223" s="15">
        <f t="shared" si="1018"/>
        <v>7.5366549459298077E-2</v>
      </c>
      <c r="AN3223" s="15">
        <f t="shared" si="1019"/>
        <v>1.8676467356639244E-5</v>
      </c>
    </row>
    <row r="3224" spans="1:40" x14ac:dyDescent="0.2">
      <c r="A3224" s="4" t="s">
        <v>4627</v>
      </c>
      <c r="B3224" s="3" t="s">
        <v>8</v>
      </c>
      <c r="C3224" s="6">
        <v>168260</v>
      </c>
      <c r="D3224" s="3" t="s">
        <v>721</v>
      </c>
      <c r="E3224" s="6">
        <v>168264</v>
      </c>
      <c r="F3224" s="3" t="s">
        <v>4030</v>
      </c>
      <c r="G3224" s="8">
        <v>5000</v>
      </c>
      <c r="H3224" s="6">
        <v>147</v>
      </c>
      <c r="I3224" s="6">
        <v>167586</v>
      </c>
      <c r="J3224" s="13">
        <v>45230</v>
      </c>
      <c r="K3224" s="9">
        <v>5000</v>
      </c>
      <c r="L3224" s="4" t="s">
        <v>4627</v>
      </c>
      <c r="M3224" s="4" t="s">
        <v>4632</v>
      </c>
      <c r="N3224" s="4">
        <f>VLOOKUP(I3224,BaseModelo!$A$2:$E$5075,5)</f>
        <v>8</v>
      </c>
      <c r="P3224" s="15">
        <v>147</v>
      </c>
      <c r="Q3224" s="4">
        <f>VLOOKUP(I3224,BaseModelo!$A$2:$E$5075,3)</f>
        <v>132</v>
      </c>
      <c r="R3224" s="4">
        <f t="shared" si="1000"/>
        <v>32283000</v>
      </c>
      <c r="S3224" s="16">
        <f t="shared" si="1001"/>
        <v>1.5488027754545735E-4</v>
      </c>
      <c r="T3224" s="4">
        <f t="shared" si="1012"/>
        <v>2.2767400799182231E-2</v>
      </c>
      <c r="U3224" s="4">
        <f t="shared" si="1013"/>
        <v>2.2767400799182231E-2</v>
      </c>
      <c r="V3224" s="6">
        <f t="shared" si="1002"/>
        <v>0</v>
      </c>
      <c r="W3224" s="16" t="str">
        <f t="shared" si="1003"/>
        <v/>
      </c>
      <c r="X3224" s="4" t="str">
        <f t="shared" si="1014"/>
        <v/>
      </c>
      <c r="Y3224" s="4" t="str">
        <f t="shared" si="1004"/>
        <v/>
      </c>
      <c r="Z3224" s="4">
        <f t="shared" si="1005"/>
        <v>5836000</v>
      </c>
      <c r="AA3224" s="16">
        <f t="shared" si="1006"/>
        <v>8.5675119945167924E-4</v>
      </c>
      <c r="AB3224" s="15">
        <f t="shared" si="1015"/>
        <v>0.12594242631939684</v>
      </c>
      <c r="AC3224" s="15">
        <f t="shared" si="1016"/>
        <v>0.12594242631939684</v>
      </c>
      <c r="AD3224" s="4">
        <v>168260</v>
      </c>
      <c r="AE3224" s="26">
        <v>1303.3399999999999</v>
      </c>
      <c r="AF3224" s="26">
        <v>1303.3399999999999</v>
      </c>
      <c r="AG3224" s="4">
        <f t="shared" si="1017"/>
        <v>2254000</v>
      </c>
      <c r="AH3224" s="16">
        <f t="shared" si="1007"/>
        <v>2.2182786157941437E-3</v>
      </c>
      <c r="AI3224" s="15">
        <f t="shared" si="1008"/>
        <v>0.32608695652173914</v>
      </c>
      <c r="AJ3224" s="15">
        <f t="shared" si="1009"/>
        <v>0.32608695652173914</v>
      </c>
      <c r="AK3224" s="4">
        <f t="shared" si="1010"/>
        <v>15073000</v>
      </c>
      <c r="AL3224" s="27">
        <f t="shared" si="1011"/>
        <v>3.3171896769057253E-4</v>
      </c>
      <c r="AM3224" s="15">
        <f t="shared" si="1018"/>
        <v>4.8762688250514163E-2</v>
      </c>
      <c r="AN3224" s="15">
        <f t="shared" si="1019"/>
        <v>7.5523786901022457E-6</v>
      </c>
    </row>
    <row r="3225" spans="1:40" x14ac:dyDescent="0.2">
      <c r="A3225" s="4" t="s">
        <v>4627</v>
      </c>
      <c r="B3225" s="3" t="s">
        <v>8</v>
      </c>
      <c r="C3225" s="6">
        <v>168260</v>
      </c>
      <c r="D3225" s="3" t="s">
        <v>721</v>
      </c>
      <c r="E3225" s="6">
        <v>168265</v>
      </c>
      <c r="F3225" s="3" t="s">
        <v>4031</v>
      </c>
      <c r="G3225" s="8">
        <v>7000</v>
      </c>
      <c r="H3225" s="6">
        <v>142</v>
      </c>
      <c r="I3225" s="6">
        <v>167583</v>
      </c>
      <c r="J3225" s="13">
        <v>45230</v>
      </c>
      <c r="K3225" s="9">
        <v>7000</v>
      </c>
      <c r="L3225" s="4" t="s">
        <v>4627</v>
      </c>
      <c r="M3225" s="4" t="s">
        <v>4632</v>
      </c>
      <c r="N3225" s="4">
        <f>VLOOKUP(I3225,BaseModelo!$A$2:$E$5075,5)</f>
        <v>6</v>
      </c>
      <c r="P3225" s="15">
        <v>142.00000000000003</v>
      </c>
      <c r="Q3225" s="4">
        <f>VLOOKUP(I3225,BaseModelo!$A$2:$E$5075,3)</f>
        <v>115</v>
      </c>
      <c r="R3225" s="4">
        <f t="shared" si="1000"/>
        <v>32283000</v>
      </c>
      <c r="S3225" s="16">
        <f t="shared" si="1001"/>
        <v>2.168323885636403E-4</v>
      </c>
      <c r="T3225" s="4">
        <f t="shared" si="1012"/>
        <v>3.0790199176036922E-2</v>
      </c>
      <c r="U3225" s="4">
        <f t="shared" si="1013"/>
        <v>3.0790199176036929E-2</v>
      </c>
      <c r="V3225" s="6">
        <f t="shared" si="1002"/>
        <v>0</v>
      </c>
      <c r="W3225" s="16" t="str">
        <f t="shared" si="1003"/>
        <v/>
      </c>
      <c r="X3225" s="4" t="str">
        <f t="shared" si="1014"/>
        <v/>
      </c>
      <c r="Y3225" s="4" t="str">
        <f t="shared" si="1004"/>
        <v/>
      </c>
      <c r="Z3225" s="4">
        <f t="shared" si="1005"/>
        <v>4853000</v>
      </c>
      <c r="AA3225" s="16">
        <f t="shared" si="1006"/>
        <v>1.4424067587059551E-3</v>
      </c>
      <c r="AB3225" s="15">
        <f t="shared" si="1015"/>
        <v>0.20482175973624561</v>
      </c>
      <c r="AC3225" s="15">
        <f t="shared" si="1016"/>
        <v>0.20482175973624567</v>
      </c>
      <c r="AD3225" s="4">
        <v>168260</v>
      </c>
      <c r="AE3225" s="26">
        <v>1758.65</v>
      </c>
      <c r="AF3225" s="26">
        <v>1758.65</v>
      </c>
      <c r="AG3225" s="4">
        <f t="shared" si="1017"/>
        <v>1993000</v>
      </c>
      <c r="AH3225" s="16">
        <f t="shared" si="1007"/>
        <v>3.5122930255895636E-3</v>
      </c>
      <c r="AI3225" s="15">
        <f t="shared" si="1008"/>
        <v>0.498745609633718</v>
      </c>
      <c r="AJ3225" s="15">
        <f t="shared" si="1009"/>
        <v>0.49874560963371811</v>
      </c>
      <c r="AK3225" s="4">
        <f t="shared" si="1010"/>
        <v>15073000</v>
      </c>
      <c r="AL3225" s="27">
        <f t="shared" si="1011"/>
        <v>4.6440655476680156E-4</v>
      </c>
      <c r="AM3225" s="15">
        <f t="shared" si="1018"/>
        <v>6.5945730776885828E-2</v>
      </c>
      <c r="AN3225" s="15">
        <f t="shared" si="1019"/>
        <v>1.4299170319926922E-5</v>
      </c>
    </row>
    <row r="3226" spans="1:40" x14ac:dyDescent="0.2">
      <c r="A3226" s="4" t="s">
        <v>4628</v>
      </c>
      <c r="B3226" s="2" t="s">
        <v>16</v>
      </c>
      <c r="C3226" s="5">
        <v>168304</v>
      </c>
      <c r="D3226" s="2" t="s">
        <v>722</v>
      </c>
      <c r="E3226" s="5">
        <v>168305</v>
      </c>
      <c r="F3226" s="2" t="s">
        <v>4010</v>
      </c>
      <c r="G3226" s="7">
        <v>8000</v>
      </c>
      <c r="H3226" s="5">
        <v>142</v>
      </c>
      <c r="I3226" s="6">
        <v>167870</v>
      </c>
      <c r="J3226" s="13">
        <v>45230</v>
      </c>
      <c r="K3226" s="9">
        <v>8000</v>
      </c>
      <c r="L3226" s="4" t="s">
        <v>4628</v>
      </c>
      <c r="M3226" s="4" t="s">
        <v>4632</v>
      </c>
      <c r="N3226" s="4">
        <f>VLOOKUP(I3226,BaseModelo!$A$2:$E$5075,5)</f>
        <v>9</v>
      </c>
      <c r="P3226" s="15">
        <v>142.00000000000003</v>
      </c>
      <c r="Q3226" s="4">
        <f>VLOOKUP(I3226,BaseModelo!$A$2:$E$5075,3)</f>
        <v>147</v>
      </c>
      <c r="R3226" s="4">
        <f t="shared" si="1000"/>
        <v>32283000</v>
      </c>
      <c r="S3226" s="16">
        <f t="shared" si="1001"/>
        <v>2.4780844407273179E-4</v>
      </c>
      <c r="T3226" s="4">
        <f t="shared" si="1012"/>
        <v>3.5188799058327912E-2</v>
      </c>
      <c r="U3226" s="4">
        <f t="shared" si="1013"/>
        <v>3.5188799058327919E-2</v>
      </c>
      <c r="V3226" s="6">
        <f t="shared" si="1002"/>
        <v>0</v>
      </c>
      <c r="W3226" s="16" t="str">
        <f t="shared" si="1003"/>
        <v/>
      </c>
      <c r="X3226" s="4" t="str">
        <f t="shared" si="1014"/>
        <v/>
      </c>
      <c r="Y3226" s="4" t="str">
        <f t="shared" si="1004"/>
        <v/>
      </c>
      <c r="Z3226" s="4">
        <f t="shared" si="1005"/>
        <v>5305000</v>
      </c>
      <c r="AA3226" s="16">
        <f t="shared" si="1006"/>
        <v>1.5080113100848257E-3</v>
      </c>
      <c r="AB3226" s="15">
        <f t="shared" si="1015"/>
        <v>0.21413760603204526</v>
      </c>
      <c r="AC3226" s="15">
        <f t="shared" si="1016"/>
        <v>0.21413760603204529</v>
      </c>
      <c r="AD3226" s="4">
        <v>168304</v>
      </c>
      <c r="AE3226" s="26">
        <v>2013.74</v>
      </c>
      <c r="AF3226" s="26">
        <v>2013.74</v>
      </c>
      <c r="AG3226" s="4">
        <f t="shared" si="1017"/>
        <v>3095000</v>
      </c>
      <c r="AH3226" s="16">
        <f t="shared" si="1007"/>
        <v>2.5848142164781908E-3</v>
      </c>
      <c r="AI3226" s="15">
        <f t="shared" si="1008"/>
        <v>0.3670436187399031</v>
      </c>
      <c r="AJ3226" s="15">
        <f t="shared" si="1009"/>
        <v>0.36704361873990315</v>
      </c>
      <c r="AK3226" s="4">
        <f t="shared" si="1010"/>
        <v>16319000</v>
      </c>
      <c r="AL3226" s="27">
        <f t="shared" si="1011"/>
        <v>4.9022611679637234E-4</v>
      </c>
      <c r="AM3226" s="15">
        <f t="shared" si="1018"/>
        <v>6.9612108585084875E-2</v>
      </c>
      <c r="AN3226" s="15">
        <f t="shared" si="1019"/>
        <v>1.725046831709194E-5</v>
      </c>
    </row>
    <row r="3227" spans="1:40" x14ac:dyDescent="0.2">
      <c r="A3227" s="4" t="s">
        <v>4628</v>
      </c>
      <c r="B3227" s="3" t="s">
        <v>16</v>
      </c>
      <c r="C3227" s="6">
        <v>168304</v>
      </c>
      <c r="D3227" s="3" t="s">
        <v>722</v>
      </c>
      <c r="E3227" s="6">
        <v>168306</v>
      </c>
      <c r="F3227" s="3" t="s">
        <v>4033</v>
      </c>
      <c r="G3227" s="8">
        <v>8000</v>
      </c>
      <c r="H3227" s="6">
        <v>142</v>
      </c>
      <c r="I3227" s="6">
        <v>167874</v>
      </c>
      <c r="J3227" s="13">
        <v>45230</v>
      </c>
      <c r="K3227" s="9">
        <v>8000</v>
      </c>
      <c r="L3227" s="4" t="s">
        <v>4628</v>
      </c>
      <c r="M3227" s="4" t="s">
        <v>4632</v>
      </c>
      <c r="N3227" s="4">
        <f>VLOOKUP(I3227,BaseModelo!$A$2:$E$5075,5)</f>
        <v>8</v>
      </c>
      <c r="P3227" s="15">
        <v>142.00000000000003</v>
      </c>
      <c r="Q3227" s="4">
        <f>VLOOKUP(I3227,BaseModelo!$A$2:$E$5075,3)</f>
        <v>132</v>
      </c>
      <c r="R3227" s="4">
        <f t="shared" si="1000"/>
        <v>32283000</v>
      </c>
      <c r="S3227" s="16">
        <f t="shared" si="1001"/>
        <v>2.4780844407273179E-4</v>
      </c>
      <c r="T3227" s="4">
        <f t="shared" si="1012"/>
        <v>3.5188799058327912E-2</v>
      </c>
      <c r="U3227" s="4">
        <f t="shared" si="1013"/>
        <v>3.5188799058327919E-2</v>
      </c>
      <c r="V3227" s="6">
        <f t="shared" si="1002"/>
        <v>0</v>
      </c>
      <c r="W3227" s="16" t="str">
        <f t="shared" si="1003"/>
        <v/>
      </c>
      <c r="X3227" s="4" t="str">
        <f t="shared" si="1014"/>
        <v/>
      </c>
      <c r="Y3227" s="4" t="str">
        <f t="shared" si="1004"/>
        <v/>
      </c>
      <c r="Z3227" s="4">
        <f t="shared" si="1005"/>
        <v>5836000</v>
      </c>
      <c r="AA3227" s="16">
        <f t="shared" si="1006"/>
        <v>1.3708019191226869E-3</v>
      </c>
      <c r="AB3227" s="15">
        <f t="shared" si="1015"/>
        <v>0.19465387251542154</v>
      </c>
      <c r="AC3227" s="15">
        <f t="shared" si="1016"/>
        <v>0.19465387251542157</v>
      </c>
      <c r="AD3227" s="4">
        <v>168304</v>
      </c>
      <c r="AE3227" s="26">
        <v>2013.74</v>
      </c>
      <c r="AF3227" s="26">
        <v>2013.74</v>
      </c>
      <c r="AG3227" s="4">
        <f t="shared" si="1017"/>
        <v>3421000</v>
      </c>
      <c r="AH3227" s="16">
        <f t="shared" si="1007"/>
        <v>2.3384975153463898E-3</v>
      </c>
      <c r="AI3227" s="15">
        <f t="shared" si="1008"/>
        <v>0.33206664717918738</v>
      </c>
      <c r="AJ3227" s="15">
        <f t="shared" si="1009"/>
        <v>0.33206664717918744</v>
      </c>
      <c r="AK3227" s="4">
        <f t="shared" si="1010"/>
        <v>16319000</v>
      </c>
      <c r="AL3227" s="27">
        <f t="shared" si="1011"/>
        <v>4.9022611679637234E-4</v>
      </c>
      <c r="AM3227" s="15">
        <f t="shared" si="1018"/>
        <v>6.9612108585084875E-2</v>
      </c>
      <c r="AN3227" s="15">
        <f t="shared" si="1019"/>
        <v>1.725046831709194E-5</v>
      </c>
    </row>
    <row r="3228" spans="1:40" x14ac:dyDescent="0.2">
      <c r="A3228" s="4" t="s">
        <v>4628</v>
      </c>
      <c r="B3228" s="3" t="s">
        <v>16</v>
      </c>
      <c r="C3228" s="6">
        <v>168304</v>
      </c>
      <c r="D3228" s="3" t="s">
        <v>722</v>
      </c>
      <c r="E3228" s="6">
        <v>168307</v>
      </c>
      <c r="F3228" s="3" t="s">
        <v>4034</v>
      </c>
      <c r="G3228" s="8">
        <v>8000</v>
      </c>
      <c r="H3228" s="6">
        <v>142</v>
      </c>
      <c r="I3228" s="6">
        <v>168024</v>
      </c>
      <c r="J3228" s="13">
        <v>45230</v>
      </c>
      <c r="K3228" s="9">
        <v>8000</v>
      </c>
      <c r="L3228" s="4" t="s">
        <v>4628</v>
      </c>
      <c r="M3228" s="4" t="s">
        <v>4632</v>
      </c>
      <c r="N3228" s="4">
        <f>VLOOKUP(I3228,BaseModelo!$A$2:$E$5075,5)</f>
        <v>8</v>
      </c>
      <c r="P3228" s="15">
        <v>142.00000000000003</v>
      </c>
      <c r="Q3228" s="4">
        <f>VLOOKUP(I3228,BaseModelo!$A$2:$E$5075,3)</f>
        <v>132</v>
      </c>
      <c r="R3228" s="4">
        <f t="shared" si="1000"/>
        <v>32283000</v>
      </c>
      <c r="S3228" s="16">
        <f t="shared" si="1001"/>
        <v>2.4780844407273179E-4</v>
      </c>
      <c r="T3228" s="4">
        <f t="shared" si="1012"/>
        <v>3.5188799058327912E-2</v>
      </c>
      <c r="U3228" s="4">
        <f t="shared" si="1013"/>
        <v>3.5188799058327919E-2</v>
      </c>
      <c r="V3228" s="6">
        <f t="shared" si="1002"/>
        <v>0</v>
      </c>
      <c r="W3228" s="16" t="str">
        <f t="shared" si="1003"/>
        <v/>
      </c>
      <c r="X3228" s="4" t="str">
        <f t="shared" si="1014"/>
        <v/>
      </c>
      <c r="Y3228" s="4" t="str">
        <f t="shared" si="1004"/>
        <v/>
      </c>
      <c r="Z3228" s="4">
        <f t="shared" si="1005"/>
        <v>5836000</v>
      </c>
      <c r="AA3228" s="16">
        <f t="shared" si="1006"/>
        <v>1.3708019191226869E-3</v>
      </c>
      <c r="AB3228" s="15">
        <f t="shared" si="1015"/>
        <v>0.19465387251542154</v>
      </c>
      <c r="AC3228" s="15">
        <f t="shared" si="1016"/>
        <v>0.19465387251542157</v>
      </c>
      <c r="AD3228" s="4">
        <v>168304</v>
      </c>
      <c r="AE3228" s="26">
        <v>2013.74</v>
      </c>
      <c r="AF3228" s="26">
        <v>2013.74</v>
      </c>
      <c r="AG3228" s="4">
        <f t="shared" si="1017"/>
        <v>3421000</v>
      </c>
      <c r="AH3228" s="16">
        <f t="shared" si="1007"/>
        <v>2.3384975153463898E-3</v>
      </c>
      <c r="AI3228" s="15">
        <f t="shared" si="1008"/>
        <v>0.33206664717918738</v>
      </c>
      <c r="AJ3228" s="15">
        <f t="shared" si="1009"/>
        <v>0.33206664717918744</v>
      </c>
      <c r="AK3228" s="4">
        <f t="shared" si="1010"/>
        <v>16319000</v>
      </c>
      <c r="AL3228" s="27">
        <f t="shared" si="1011"/>
        <v>4.9022611679637234E-4</v>
      </c>
      <c r="AM3228" s="15">
        <f t="shared" si="1018"/>
        <v>6.9612108585084875E-2</v>
      </c>
      <c r="AN3228" s="15">
        <f t="shared" si="1019"/>
        <v>1.725046831709194E-5</v>
      </c>
    </row>
    <row r="3229" spans="1:40" x14ac:dyDescent="0.2">
      <c r="A3229" s="4" t="s">
        <v>4628</v>
      </c>
      <c r="B3229" s="3" t="s">
        <v>16</v>
      </c>
      <c r="C3229" s="6">
        <v>168304</v>
      </c>
      <c r="D3229" s="3" t="s">
        <v>722</v>
      </c>
      <c r="E3229" s="6">
        <v>168308</v>
      </c>
      <c r="F3229" s="3" t="s">
        <v>4035</v>
      </c>
      <c r="G3229" s="8">
        <v>6000</v>
      </c>
      <c r="H3229" s="6">
        <v>142</v>
      </c>
      <c r="I3229" s="6">
        <v>167867</v>
      </c>
      <c r="J3229" s="13">
        <v>45230</v>
      </c>
      <c r="K3229" s="9">
        <v>6000</v>
      </c>
      <c r="L3229" s="4" t="s">
        <v>4628</v>
      </c>
      <c r="M3229" s="4" t="s">
        <v>4632</v>
      </c>
      <c r="N3229" s="4">
        <f>VLOOKUP(I3229,BaseModelo!$A$2:$E$5075,5)</f>
        <v>9</v>
      </c>
      <c r="P3229" s="15">
        <v>142.00000000000003</v>
      </c>
      <c r="Q3229" s="4">
        <f>VLOOKUP(I3229,BaseModelo!$A$2:$E$5075,3)</f>
        <v>147</v>
      </c>
      <c r="R3229" s="4">
        <f t="shared" si="1000"/>
        <v>32283000</v>
      </c>
      <c r="S3229" s="16">
        <f t="shared" si="1001"/>
        <v>1.8585633305454884E-4</v>
      </c>
      <c r="T3229" s="4">
        <f t="shared" si="1012"/>
        <v>2.6391599293745936E-2</v>
      </c>
      <c r="U3229" s="4">
        <f t="shared" si="1013"/>
        <v>2.6391599293745942E-2</v>
      </c>
      <c r="V3229" s="6">
        <f t="shared" si="1002"/>
        <v>0</v>
      </c>
      <c r="W3229" s="16" t="str">
        <f t="shared" si="1003"/>
        <v/>
      </c>
      <c r="X3229" s="4" t="str">
        <f t="shared" si="1014"/>
        <v/>
      </c>
      <c r="Y3229" s="4" t="str">
        <f t="shared" si="1004"/>
        <v/>
      </c>
      <c r="Z3229" s="4">
        <f t="shared" si="1005"/>
        <v>5305000</v>
      </c>
      <c r="AA3229" s="16">
        <f t="shared" si="1006"/>
        <v>1.1310084825636192E-3</v>
      </c>
      <c r="AB3229" s="15">
        <f t="shared" si="1015"/>
        <v>0.16060320452403393</v>
      </c>
      <c r="AC3229" s="15">
        <f t="shared" si="1016"/>
        <v>0.16060320452403395</v>
      </c>
      <c r="AD3229" s="4">
        <v>168304</v>
      </c>
      <c r="AE3229" s="26">
        <v>1503.37</v>
      </c>
      <c r="AF3229" s="26">
        <v>1503.37</v>
      </c>
      <c r="AG3229" s="4">
        <f t="shared" si="1017"/>
        <v>3095000</v>
      </c>
      <c r="AH3229" s="16">
        <f t="shared" si="1007"/>
        <v>1.9386106623586429E-3</v>
      </c>
      <c r="AI3229" s="15">
        <f t="shared" si="1008"/>
        <v>0.27528271405492727</v>
      </c>
      <c r="AJ3229" s="15">
        <f t="shared" si="1009"/>
        <v>0.27528271405492732</v>
      </c>
      <c r="AK3229" s="4">
        <f t="shared" si="1010"/>
        <v>16319000</v>
      </c>
      <c r="AL3229" s="27">
        <f t="shared" si="1011"/>
        <v>3.6766958759727926E-4</v>
      </c>
      <c r="AM3229" s="15">
        <f t="shared" si="1018"/>
        <v>5.2209081438813656E-2</v>
      </c>
      <c r="AN3229" s="15">
        <f t="shared" si="1019"/>
        <v>9.7033884283642175E-6</v>
      </c>
    </row>
    <row r="3230" spans="1:40" x14ac:dyDescent="0.2">
      <c r="A3230" s="4" t="s">
        <v>4628</v>
      </c>
      <c r="B3230" s="3" t="s">
        <v>16</v>
      </c>
      <c r="C3230" s="6">
        <v>168304</v>
      </c>
      <c r="D3230" s="3" t="s">
        <v>722</v>
      </c>
      <c r="E3230" s="6">
        <v>168309</v>
      </c>
      <c r="F3230" s="3" t="s">
        <v>4036</v>
      </c>
      <c r="G3230" s="8">
        <v>8000</v>
      </c>
      <c r="H3230" s="6">
        <v>142</v>
      </c>
      <c r="I3230" s="6">
        <v>167884</v>
      </c>
      <c r="J3230" s="13">
        <v>45230</v>
      </c>
      <c r="K3230" s="9">
        <v>8000</v>
      </c>
      <c r="L3230" s="4" t="s">
        <v>4628</v>
      </c>
      <c r="M3230" s="4" t="s">
        <v>4632</v>
      </c>
      <c r="N3230" s="4">
        <f>VLOOKUP(I3230,BaseModelo!$A$2:$E$5075,5)</f>
        <v>6</v>
      </c>
      <c r="P3230" s="15">
        <v>142.00000000000003</v>
      </c>
      <c r="Q3230" s="4">
        <f>VLOOKUP(I3230,BaseModelo!$A$2:$E$5075,3)</f>
        <v>115</v>
      </c>
      <c r="R3230" s="4">
        <f t="shared" si="1000"/>
        <v>32283000</v>
      </c>
      <c r="S3230" s="16">
        <f t="shared" si="1001"/>
        <v>2.4780844407273179E-4</v>
      </c>
      <c r="T3230" s="4">
        <f t="shared" si="1012"/>
        <v>3.5188799058327912E-2</v>
      </c>
      <c r="U3230" s="4">
        <f t="shared" si="1013"/>
        <v>3.5188799058327919E-2</v>
      </c>
      <c r="V3230" s="6">
        <f t="shared" si="1002"/>
        <v>0</v>
      </c>
      <c r="W3230" s="16" t="str">
        <f t="shared" si="1003"/>
        <v/>
      </c>
      <c r="X3230" s="4" t="str">
        <f t="shared" si="1014"/>
        <v/>
      </c>
      <c r="Y3230" s="4" t="str">
        <f t="shared" si="1004"/>
        <v/>
      </c>
      <c r="Z3230" s="4">
        <f t="shared" si="1005"/>
        <v>4853000</v>
      </c>
      <c r="AA3230" s="16">
        <f t="shared" si="1006"/>
        <v>1.6484648670925201E-3</v>
      </c>
      <c r="AB3230" s="15">
        <f t="shared" si="1015"/>
        <v>0.23408201112713783</v>
      </c>
      <c r="AC3230" s="15">
        <f t="shared" si="1016"/>
        <v>0.23408201112713789</v>
      </c>
      <c r="AD3230" s="4">
        <v>168304</v>
      </c>
      <c r="AE3230" s="26">
        <v>2013.74</v>
      </c>
      <c r="AF3230" s="26">
        <v>2013.74</v>
      </c>
      <c r="AG3230" s="4">
        <f t="shared" si="1017"/>
        <v>2735000</v>
      </c>
      <c r="AH3230" s="16">
        <f t="shared" si="1007"/>
        <v>2.9250457038391227E-3</v>
      </c>
      <c r="AI3230" s="15">
        <f t="shared" si="1008"/>
        <v>0.41535648994515539</v>
      </c>
      <c r="AJ3230" s="15">
        <f t="shared" si="1009"/>
        <v>0.4153564899451555</v>
      </c>
      <c r="AK3230" s="4">
        <f t="shared" si="1010"/>
        <v>16319000</v>
      </c>
      <c r="AL3230" s="27">
        <f t="shared" si="1011"/>
        <v>4.9022611679637234E-4</v>
      </c>
      <c r="AM3230" s="15">
        <f t="shared" si="1018"/>
        <v>6.9612108585084875E-2</v>
      </c>
      <c r="AN3230" s="15">
        <f t="shared" si="1019"/>
        <v>1.725046831709194E-5</v>
      </c>
    </row>
    <row r="3231" spans="1:40" x14ac:dyDescent="0.2">
      <c r="A3231" s="4" t="s">
        <v>4627</v>
      </c>
      <c r="B3231" s="2" t="s">
        <v>17</v>
      </c>
      <c r="C3231" s="5">
        <v>168311</v>
      </c>
      <c r="D3231" s="2" t="s">
        <v>723</v>
      </c>
      <c r="E3231" s="5">
        <v>168312</v>
      </c>
      <c r="F3231" s="2" t="s">
        <v>4011</v>
      </c>
      <c r="G3231" s="7">
        <v>10000</v>
      </c>
      <c r="H3231" s="5">
        <v>142</v>
      </c>
      <c r="I3231" s="6">
        <v>168073</v>
      </c>
      <c r="J3231" s="13">
        <v>45230</v>
      </c>
      <c r="K3231" s="9">
        <v>3654.4597541191006</v>
      </c>
      <c r="L3231" s="4" t="s">
        <v>4627</v>
      </c>
      <c r="M3231" s="4" t="s">
        <v>4632</v>
      </c>
      <c r="N3231" s="4">
        <f>VLOOKUP(I3231,BaseModelo!$A$2:$E$5075,5)</f>
        <v>9</v>
      </c>
      <c r="P3231" s="15">
        <v>142.00000000000003</v>
      </c>
      <c r="Q3231" s="4">
        <f>VLOOKUP(I3231,BaseModelo!$A$2:$E$5075,3)</f>
        <v>147</v>
      </c>
      <c r="R3231" s="4">
        <f t="shared" si="1000"/>
        <v>32283000</v>
      </c>
      <c r="S3231" s="16">
        <f t="shared" si="1001"/>
        <v>3.0976055509091471E-4</v>
      </c>
      <c r="T3231" s="4">
        <f t="shared" si="1012"/>
        <v>4.3985998822909891E-2</v>
      </c>
      <c r="U3231" s="4">
        <f t="shared" si="1013"/>
        <v>4.3985998822909898E-2</v>
      </c>
      <c r="V3231" s="6">
        <f t="shared" si="1002"/>
        <v>0</v>
      </c>
      <c r="W3231" s="16" t="str">
        <f t="shared" si="1003"/>
        <v/>
      </c>
      <c r="X3231" s="4" t="str">
        <f t="shared" si="1014"/>
        <v/>
      </c>
      <c r="Y3231" s="4" t="str">
        <f t="shared" si="1004"/>
        <v/>
      </c>
      <c r="Z3231" s="4">
        <f t="shared" si="1005"/>
        <v>5305000</v>
      </c>
      <c r="AA3231" s="16">
        <f t="shared" si="1006"/>
        <v>1.885014137606032E-3</v>
      </c>
      <c r="AB3231" s="15">
        <f t="shared" si="1015"/>
        <v>0.26767200754005654</v>
      </c>
      <c r="AC3231" s="15">
        <f t="shared" si="1016"/>
        <v>0.2676720075400566</v>
      </c>
      <c r="AD3231" s="4">
        <v>168311</v>
      </c>
      <c r="AE3231" s="26">
        <v>2510.34</v>
      </c>
      <c r="AF3231" s="26">
        <v>1497.1314626928727</v>
      </c>
      <c r="AG3231" s="4">
        <f t="shared" si="1017"/>
        <v>2114000</v>
      </c>
      <c r="AH3231" s="16">
        <f t="shared" si="1007"/>
        <v>4.7303689687795648E-3</v>
      </c>
      <c r="AI3231" s="15">
        <f t="shared" si="1008"/>
        <v>0.67171239356669821</v>
      </c>
      <c r="AJ3231" s="15">
        <f t="shared" si="1009"/>
        <v>0.67171239356669832</v>
      </c>
      <c r="AK3231" s="4">
        <f t="shared" si="1010"/>
        <v>15073000</v>
      </c>
      <c r="AL3231" s="27">
        <f t="shared" si="1011"/>
        <v>6.6343793538114506E-4</v>
      </c>
      <c r="AM3231" s="15">
        <f t="shared" si="1018"/>
        <v>9.4208186824122603E-2</v>
      </c>
      <c r="AN3231" s="15">
        <f t="shared" si="1019"/>
        <v>2.918198024474882E-5</v>
      </c>
    </row>
    <row r="3232" spans="1:40" x14ac:dyDescent="0.2">
      <c r="A3232" s="4" t="s">
        <v>4627</v>
      </c>
      <c r="B3232" s="3" t="s">
        <v>17</v>
      </c>
      <c r="C3232" s="6">
        <v>168311</v>
      </c>
      <c r="D3232" s="3" t="s">
        <v>723</v>
      </c>
      <c r="E3232" s="6">
        <v>168313</v>
      </c>
      <c r="F3232" s="3" t="s">
        <v>4037</v>
      </c>
      <c r="G3232" s="8">
        <v>7000</v>
      </c>
      <c r="H3232" s="6">
        <v>142</v>
      </c>
      <c r="I3232" s="6">
        <v>168048</v>
      </c>
      <c r="J3232" s="13">
        <v>45230</v>
      </c>
      <c r="K3232" s="9">
        <v>2558.1218278833703</v>
      </c>
      <c r="L3232" s="4" t="s">
        <v>4627</v>
      </c>
      <c r="M3232" s="4" t="s">
        <v>4632</v>
      </c>
      <c r="N3232" s="4">
        <f>VLOOKUP(I3232,BaseModelo!$A$2:$E$5075,5)</f>
        <v>5</v>
      </c>
      <c r="P3232" s="15">
        <v>142.00000000000003</v>
      </c>
      <c r="Q3232" s="4">
        <f>VLOOKUP(I3232,BaseModelo!$A$2:$E$5075,3)</f>
        <v>110</v>
      </c>
      <c r="R3232" s="4">
        <f t="shared" si="1000"/>
        <v>32283000</v>
      </c>
      <c r="S3232" s="16">
        <f t="shared" si="1001"/>
        <v>2.168323885636403E-4</v>
      </c>
      <c r="T3232" s="4">
        <f t="shared" si="1012"/>
        <v>3.0790199176036922E-2</v>
      </c>
      <c r="U3232" s="4">
        <f t="shared" si="1013"/>
        <v>3.0790199176036929E-2</v>
      </c>
      <c r="V3232" s="6">
        <f t="shared" si="1002"/>
        <v>0</v>
      </c>
      <c r="W3232" s="16" t="str">
        <f t="shared" si="1003"/>
        <v/>
      </c>
      <c r="X3232" s="4" t="str">
        <f t="shared" si="1014"/>
        <v/>
      </c>
      <c r="Y3232" s="4" t="str">
        <f t="shared" si="1004"/>
        <v/>
      </c>
      <c r="Z3232" s="4">
        <f t="shared" si="1005"/>
        <v>4058000</v>
      </c>
      <c r="AA3232" s="16">
        <f t="shared" si="1006"/>
        <v>1.7249876786594382E-3</v>
      </c>
      <c r="AB3232" s="15">
        <f t="shared" si="1015"/>
        <v>0.24494825036964021</v>
      </c>
      <c r="AC3232" s="15">
        <f t="shared" si="1016"/>
        <v>0.24494825036964027</v>
      </c>
      <c r="AD3232" s="4">
        <v>168311</v>
      </c>
      <c r="AE3232" s="26">
        <v>1758.65</v>
      </c>
      <c r="AF3232" s="26">
        <v>1048.8341208222075</v>
      </c>
      <c r="AG3232" s="4">
        <f t="shared" si="1017"/>
        <v>1768000</v>
      </c>
      <c r="AH3232" s="16">
        <f t="shared" si="1007"/>
        <v>3.9592760180995473E-3</v>
      </c>
      <c r="AI3232" s="15">
        <f t="shared" si="1008"/>
        <v>0.56221719457013575</v>
      </c>
      <c r="AJ3232" s="15">
        <f t="shared" si="1009"/>
        <v>0.56221719457013586</v>
      </c>
      <c r="AK3232" s="4">
        <f t="shared" si="1010"/>
        <v>15073000</v>
      </c>
      <c r="AL3232" s="27">
        <f t="shared" si="1011"/>
        <v>4.6440655476680156E-4</v>
      </c>
      <c r="AM3232" s="15">
        <f t="shared" si="1018"/>
        <v>6.5945730776885828E-2</v>
      </c>
      <c r="AN3232" s="15">
        <f t="shared" si="1019"/>
        <v>1.4299170319926922E-5</v>
      </c>
    </row>
    <row r="3233" spans="1:40" x14ac:dyDescent="0.2">
      <c r="A3233" s="4" t="s">
        <v>4627</v>
      </c>
      <c r="B3233" s="3" t="s">
        <v>17</v>
      </c>
      <c r="C3233" s="6">
        <v>168311</v>
      </c>
      <c r="D3233" s="3" t="s">
        <v>723</v>
      </c>
      <c r="E3233" s="6">
        <v>168314</v>
      </c>
      <c r="F3233" s="3" t="s">
        <v>4038</v>
      </c>
      <c r="G3233" s="8">
        <v>9000</v>
      </c>
      <c r="H3233" s="6">
        <v>142</v>
      </c>
      <c r="I3233" s="6">
        <v>168050</v>
      </c>
      <c r="J3233" s="13">
        <v>45230</v>
      </c>
      <c r="K3233" s="9">
        <v>3289.0137787071903</v>
      </c>
      <c r="L3233" s="4" t="s">
        <v>4627</v>
      </c>
      <c r="M3233" s="4" t="s">
        <v>4632</v>
      </c>
      <c r="N3233" s="4">
        <f>VLOOKUP(I3233,BaseModelo!$A$2:$E$5075,5)</f>
        <v>10</v>
      </c>
      <c r="P3233" s="15">
        <v>142.00000000000003</v>
      </c>
      <c r="Q3233" s="4">
        <f>VLOOKUP(I3233,BaseModelo!$A$2:$E$5075,3)</f>
        <v>0</v>
      </c>
      <c r="R3233" s="4">
        <f t="shared" si="1000"/>
        <v>32283000</v>
      </c>
      <c r="S3233" s="16">
        <f t="shared" si="1001"/>
        <v>2.7878449958182325E-4</v>
      </c>
      <c r="T3233" s="4">
        <f t="shared" si="1012"/>
        <v>3.9587398940618898E-2</v>
      </c>
      <c r="U3233" s="4">
        <f t="shared" si="1013"/>
        <v>3.9587398940618912E-2</v>
      </c>
      <c r="V3233" s="6">
        <f t="shared" si="1002"/>
        <v>0</v>
      </c>
      <c r="W3233" s="16" t="str">
        <f t="shared" si="1003"/>
        <v/>
      </c>
      <c r="X3233" s="4" t="str">
        <f t="shared" si="1014"/>
        <v/>
      </c>
      <c r="Y3233" s="4" t="str">
        <f t="shared" si="1004"/>
        <v/>
      </c>
      <c r="Z3233" s="4">
        <f t="shared" si="1005"/>
        <v>4121000</v>
      </c>
      <c r="AA3233" s="16">
        <f t="shared" si="1006"/>
        <v>2.1839359378791555E-3</v>
      </c>
      <c r="AB3233" s="15">
        <f t="shared" si="1015"/>
        <v>0.31011890317884011</v>
      </c>
      <c r="AC3233" s="15">
        <f t="shared" si="1016"/>
        <v>0.31011890317884017</v>
      </c>
      <c r="AD3233" s="4">
        <v>168311</v>
      </c>
      <c r="AE3233" s="26">
        <v>2255.2800000000002</v>
      </c>
      <c r="AF3233" s="26">
        <v>1345.0172666578958</v>
      </c>
      <c r="AG3233" s="4">
        <f t="shared" si="1017"/>
        <v>2105000</v>
      </c>
      <c r="AH3233" s="16">
        <f t="shared" si="1007"/>
        <v>4.2755344418052253E-3</v>
      </c>
      <c r="AI3233" s="15">
        <f t="shared" si="1008"/>
        <v>0.60712589073634204</v>
      </c>
      <c r="AJ3233" s="15">
        <f t="shared" si="1009"/>
        <v>0.60712589073634216</v>
      </c>
      <c r="AK3233" s="4">
        <f t="shared" si="1010"/>
        <v>15073000</v>
      </c>
      <c r="AL3233" s="27">
        <f t="shared" si="1011"/>
        <v>5.9709414184303054E-4</v>
      </c>
      <c r="AM3233" s="15">
        <f t="shared" si="1018"/>
        <v>8.478736814171034E-2</v>
      </c>
      <c r="AN3233" s="15">
        <f t="shared" si="1019"/>
        <v>2.3637403998246546E-5</v>
      </c>
    </row>
    <row r="3234" spans="1:40" x14ac:dyDescent="0.2">
      <c r="A3234" s="4" t="s">
        <v>4627</v>
      </c>
      <c r="B3234" s="3" t="s">
        <v>17</v>
      </c>
      <c r="C3234" s="6">
        <v>168311</v>
      </c>
      <c r="D3234" s="3" t="s">
        <v>723</v>
      </c>
      <c r="E3234" s="6">
        <v>168315</v>
      </c>
      <c r="F3234" s="3" t="s">
        <v>4039</v>
      </c>
      <c r="G3234" s="8">
        <v>9000</v>
      </c>
      <c r="H3234" s="6">
        <v>142</v>
      </c>
      <c r="I3234" s="6">
        <v>168062</v>
      </c>
      <c r="J3234" s="13">
        <v>45230</v>
      </c>
      <c r="K3234" s="9">
        <v>3289.0137787071903</v>
      </c>
      <c r="L3234" s="4" t="s">
        <v>4627</v>
      </c>
      <c r="M3234" s="4" t="s">
        <v>4632</v>
      </c>
      <c r="N3234" s="4">
        <f>VLOOKUP(I3234,BaseModelo!$A$2:$E$5075,5)</f>
        <v>7</v>
      </c>
      <c r="P3234" s="15">
        <v>142.00000000000003</v>
      </c>
      <c r="Q3234" s="4">
        <f>VLOOKUP(I3234,BaseModelo!$A$2:$E$5075,3)</f>
        <v>127</v>
      </c>
      <c r="R3234" s="4">
        <f t="shared" si="1000"/>
        <v>32283000</v>
      </c>
      <c r="S3234" s="16">
        <f t="shared" si="1001"/>
        <v>2.7878449958182325E-4</v>
      </c>
      <c r="T3234" s="4">
        <f t="shared" si="1012"/>
        <v>3.9587398940618898E-2</v>
      </c>
      <c r="U3234" s="4">
        <f t="shared" si="1013"/>
        <v>3.9587398940618912E-2</v>
      </c>
      <c r="V3234" s="6">
        <f t="shared" si="1002"/>
        <v>0</v>
      </c>
      <c r="W3234" s="16" t="str">
        <f t="shared" si="1003"/>
        <v/>
      </c>
      <c r="X3234" s="4" t="str">
        <f t="shared" si="1014"/>
        <v/>
      </c>
      <c r="Y3234" s="4" t="str">
        <f t="shared" si="1004"/>
        <v/>
      </c>
      <c r="Z3234" s="4">
        <f t="shared" si="1005"/>
        <v>4022000</v>
      </c>
      <c r="AA3234" s="16">
        <f t="shared" si="1006"/>
        <v>2.2376926902038788E-3</v>
      </c>
      <c r="AB3234" s="15">
        <f t="shared" si="1015"/>
        <v>0.31775236200895079</v>
      </c>
      <c r="AC3234" s="15">
        <f t="shared" si="1016"/>
        <v>0.31775236200895085</v>
      </c>
      <c r="AD3234" s="4">
        <v>168311</v>
      </c>
      <c r="AE3234" s="26">
        <v>2255.2800000000002</v>
      </c>
      <c r="AF3234" s="26">
        <v>1345.0172666578958</v>
      </c>
      <c r="AG3234" s="4">
        <f t="shared" si="1017"/>
        <v>1778000</v>
      </c>
      <c r="AH3234" s="16">
        <f t="shared" si="1007"/>
        <v>5.0618672665916761E-3</v>
      </c>
      <c r="AI3234" s="15">
        <f t="shared" si="1008"/>
        <v>0.71878515185601799</v>
      </c>
      <c r="AJ3234" s="15">
        <f t="shared" si="1009"/>
        <v>0.7187851518560181</v>
      </c>
      <c r="AK3234" s="4">
        <f t="shared" si="1010"/>
        <v>15073000</v>
      </c>
      <c r="AL3234" s="27">
        <f t="shared" si="1011"/>
        <v>5.9709414184303054E-4</v>
      </c>
      <c r="AM3234" s="15">
        <f t="shared" si="1018"/>
        <v>8.478736814171034E-2</v>
      </c>
      <c r="AN3234" s="15">
        <f t="shared" si="1019"/>
        <v>2.3637403998246546E-5</v>
      </c>
    </row>
    <row r="3235" spans="1:40" x14ac:dyDescent="0.2">
      <c r="A3235" s="4" t="s">
        <v>4627</v>
      </c>
      <c r="B3235" s="3" t="s">
        <v>17</v>
      </c>
      <c r="C3235" s="6">
        <v>168311</v>
      </c>
      <c r="D3235" s="3" t="s">
        <v>723</v>
      </c>
      <c r="E3235" s="6">
        <v>168316</v>
      </c>
      <c r="F3235" s="3" t="s">
        <v>4040</v>
      </c>
      <c r="G3235" s="8">
        <v>8000</v>
      </c>
      <c r="H3235" s="6">
        <v>142</v>
      </c>
      <c r="I3235" s="6">
        <v>168060</v>
      </c>
      <c r="J3235" s="13">
        <v>45230</v>
      </c>
      <c r="K3235" s="9">
        <v>2923.5678032952801</v>
      </c>
      <c r="L3235" s="4" t="s">
        <v>4627</v>
      </c>
      <c r="M3235" s="4" t="s">
        <v>4632</v>
      </c>
      <c r="N3235" s="4">
        <f>VLOOKUP(I3235,BaseModelo!$A$2:$E$5075,5)</f>
        <v>9</v>
      </c>
      <c r="P3235" s="15">
        <v>142.00000000000003</v>
      </c>
      <c r="Q3235" s="4">
        <f>VLOOKUP(I3235,BaseModelo!$A$2:$E$5075,3)</f>
        <v>147</v>
      </c>
      <c r="R3235" s="4">
        <f t="shared" si="1000"/>
        <v>32283000</v>
      </c>
      <c r="S3235" s="16">
        <f t="shared" si="1001"/>
        <v>2.4780844407273179E-4</v>
      </c>
      <c r="T3235" s="4">
        <f t="shared" si="1012"/>
        <v>3.5188799058327912E-2</v>
      </c>
      <c r="U3235" s="4">
        <f t="shared" si="1013"/>
        <v>3.5188799058327919E-2</v>
      </c>
      <c r="V3235" s="6">
        <f t="shared" si="1002"/>
        <v>0</v>
      </c>
      <c r="W3235" s="16" t="str">
        <f t="shared" si="1003"/>
        <v/>
      </c>
      <c r="X3235" s="4" t="str">
        <f t="shared" si="1014"/>
        <v/>
      </c>
      <c r="Y3235" s="4" t="str">
        <f t="shared" si="1004"/>
        <v/>
      </c>
      <c r="Z3235" s="4">
        <f t="shared" si="1005"/>
        <v>5305000</v>
      </c>
      <c r="AA3235" s="16">
        <f t="shared" si="1006"/>
        <v>1.5080113100848257E-3</v>
      </c>
      <c r="AB3235" s="15">
        <f t="shared" si="1015"/>
        <v>0.21413760603204526</v>
      </c>
      <c r="AC3235" s="15">
        <f t="shared" si="1016"/>
        <v>0.21413760603204529</v>
      </c>
      <c r="AD3235" s="4">
        <v>168311</v>
      </c>
      <c r="AE3235" s="26">
        <v>2013.74</v>
      </c>
      <c r="AF3235" s="26">
        <v>1200.9662084351703</v>
      </c>
      <c r="AG3235" s="4">
        <f t="shared" si="1017"/>
        <v>2114000</v>
      </c>
      <c r="AH3235" s="16">
        <f t="shared" si="1007"/>
        <v>3.7842951750236518E-3</v>
      </c>
      <c r="AI3235" s="15">
        <f t="shared" si="1008"/>
        <v>0.53736991485335861</v>
      </c>
      <c r="AJ3235" s="15">
        <f t="shared" si="1009"/>
        <v>0.53736991485335872</v>
      </c>
      <c r="AK3235" s="4">
        <f t="shared" si="1010"/>
        <v>15073000</v>
      </c>
      <c r="AL3235" s="27">
        <f t="shared" si="1011"/>
        <v>5.3075034830491602E-4</v>
      </c>
      <c r="AM3235" s="15">
        <f t="shared" si="1018"/>
        <v>7.5366549459298077E-2</v>
      </c>
      <c r="AN3235" s="15">
        <f t="shared" si="1019"/>
        <v>1.8676467356639244E-5</v>
      </c>
    </row>
    <row r="3236" spans="1:40" x14ac:dyDescent="0.2">
      <c r="A3236" s="4" t="s">
        <v>4628</v>
      </c>
      <c r="B3236" s="2" t="s">
        <v>13</v>
      </c>
      <c r="C3236" s="5">
        <v>168289</v>
      </c>
      <c r="D3236" s="2" t="s">
        <v>726</v>
      </c>
      <c r="E3236" s="5">
        <v>168290</v>
      </c>
      <c r="F3236" s="2" t="s">
        <v>4054</v>
      </c>
      <c r="G3236" s="7">
        <v>10000</v>
      </c>
      <c r="H3236" s="5">
        <v>122</v>
      </c>
      <c r="I3236" s="6">
        <v>167539</v>
      </c>
      <c r="J3236" s="13">
        <v>45260</v>
      </c>
      <c r="K3236" s="9">
        <v>10000</v>
      </c>
      <c r="L3236" s="4" t="s">
        <v>4628</v>
      </c>
      <c r="M3236" s="4" t="s">
        <v>4632</v>
      </c>
      <c r="N3236" s="4">
        <f>VLOOKUP(I3236,BaseModelo!$A$2:$E$5075,5)</f>
        <v>6</v>
      </c>
      <c r="P3236" s="15">
        <v>142.00000000000003</v>
      </c>
      <c r="Q3236" s="4">
        <f>VLOOKUP(I3236,BaseModelo!$A$2:$E$5075,3)</f>
        <v>115</v>
      </c>
      <c r="R3236" s="4">
        <f t="shared" si="1000"/>
        <v>32283000</v>
      </c>
      <c r="S3236" s="16">
        <f t="shared" si="1001"/>
        <v>3.0976055509091471E-4</v>
      </c>
      <c r="T3236" s="4">
        <f t="shared" si="1012"/>
        <v>3.7790787721091595E-2</v>
      </c>
      <c r="U3236" s="4">
        <f t="shared" si="1013"/>
        <v>4.3985998822909898E-2</v>
      </c>
      <c r="V3236" s="6">
        <f t="shared" si="1002"/>
        <v>0</v>
      </c>
      <c r="W3236" s="16" t="str">
        <f t="shared" si="1003"/>
        <v/>
      </c>
      <c r="X3236" s="4" t="str">
        <f t="shared" si="1014"/>
        <v/>
      </c>
      <c r="Y3236" s="4" t="str">
        <f t="shared" si="1004"/>
        <v/>
      </c>
      <c r="Z3236" s="4">
        <f t="shared" si="1005"/>
        <v>4853000</v>
      </c>
      <c r="AA3236" s="16">
        <f t="shared" si="1006"/>
        <v>2.0605810838656502E-3</v>
      </c>
      <c r="AB3236" s="15">
        <f t="shared" si="1015"/>
        <v>0.25139089223160932</v>
      </c>
      <c r="AC3236" s="15">
        <f t="shared" si="1016"/>
        <v>0.29260251390892239</v>
      </c>
      <c r="AD3236" s="4">
        <v>168289</v>
      </c>
      <c r="AE3236" s="26">
        <v>2137.87</v>
      </c>
      <c r="AF3236" s="26">
        <v>2137.87</v>
      </c>
      <c r="AG3236" s="4">
        <f t="shared" si="1017"/>
        <v>2735000</v>
      </c>
      <c r="AH3236" s="16">
        <f t="shared" si="1007"/>
        <v>3.6563071297989031E-3</v>
      </c>
      <c r="AI3236" s="15">
        <f t="shared" si="1008"/>
        <v>0.44606946983546619</v>
      </c>
      <c r="AJ3236" s="15">
        <f t="shared" si="1009"/>
        <v>0.5191956124314443</v>
      </c>
      <c r="AK3236" s="4">
        <f t="shared" si="1010"/>
        <v>16319000</v>
      </c>
      <c r="AL3236" s="27">
        <f t="shared" si="1011"/>
        <v>6.1278264599546543E-4</v>
      </c>
      <c r="AM3236" s="15">
        <f t="shared" si="1018"/>
        <v>7.4759482811446787E-2</v>
      </c>
      <c r="AN3236" s="15">
        <f t="shared" si="1019"/>
        <v>2.6953856745456156E-5</v>
      </c>
    </row>
    <row r="3237" spans="1:40" x14ac:dyDescent="0.2">
      <c r="A3237" s="4" t="s">
        <v>4628</v>
      </c>
      <c r="B3237" s="3" t="s">
        <v>13</v>
      </c>
      <c r="C3237" s="6">
        <v>168289</v>
      </c>
      <c r="D3237" s="3" t="s">
        <v>726</v>
      </c>
      <c r="E3237" s="6">
        <v>168291</v>
      </c>
      <c r="F3237" s="3" t="s">
        <v>4055</v>
      </c>
      <c r="G3237" s="8">
        <v>10000</v>
      </c>
      <c r="H3237" s="6">
        <v>122</v>
      </c>
      <c r="I3237" s="6">
        <v>167545</v>
      </c>
      <c r="J3237" s="13">
        <v>45260</v>
      </c>
      <c r="K3237" s="9">
        <v>10000</v>
      </c>
      <c r="L3237" s="4" t="s">
        <v>4628</v>
      </c>
      <c r="M3237" s="4" t="s">
        <v>4632</v>
      </c>
      <c r="N3237" s="4">
        <f>VLOOKUP(I3237,BaseModelo!$A$2:$E$5075,5)</f>
        <v>6</v>
      </c>
      <c r="P3237" s="15">
        <v>142.00000000000003</v>
      </c>
      <c r="Q3237" s="4">
        <f>VLOOKUP(I3237,BaseModelo!$A$2:$E$5075,3)</f>
        <v>115</v>
      </c>
      <c r="R3237" s="4">
        <f t="shared" si="1000"/>
        <v>32283000</v>
      </c>
      <c r="S3237" s="16">
        <f t="shared" si="1001"/>
        <v>3.0976055509091471E-4</v>
      </c>
      <c r="T3237" s="4">
        <f t="shared" si="1012"/>
        <v>3.7790787721091595E-2</v>
      </c>
      <c r="U3237" s="4">
        <f t="shared" si="1013"/>
        <v>4.3985998822909898E-2</v>
      </c>
      <c r="V3237" s="6">
        <f t="shared" si="1002"/>
        <v>0</v>
      </c>
      <c r="W3237" s="16" t="str">
        <f t="shared" si="1003"/>
        <v/>
      </c>
      <c r="X3237" s="4" t="str">
        <f t="shared" si="1014"/>
        <v/>
      </c>
      <c r="Y3237" s="4" t="str">
        <f t="shared" si="1004"/>
        <v/>
      </c>
      <c r="Z3237" s="4">
        <f t="shared" si="1005"/>
        <v>4853000</v>
      </c>
      <c r="AA3237" s="16">
        <f t="shared" si="1006"/>
        <v>2.0605810838656502E-3</v>
      </c>
      <c r="AB3237" s="15">
        <f t="shared" si="1015"/>
        <v>0.25139089223160932</v>
      </c>
      <c r="AC3237" s="15">
        <f t="shared" si="1016"/>
        <v>0.29260251390892239</v>
      </c>
      <c r="AD3237" s="4">
        <v>168289</v>
      </c>
      <c r="AE3237" s="26">
        <v>2137.87</v>
      </c>
      <c r="AF3237" s="26">
        <v>2137.87</v>
      </c>
      <c r="AG3237" s="4">
        <f t="shared" si="1017"/>
        <v>2735000</v>
      </c>
      <c r="AH3237" s="16">
        <f t="shared" si="1007"/>
        <v>3.6563071297989031E-3</v>
      </c>
      <c r="AI3237" s="15">
        <f t="shared" si="1008"/>
        <v>0.44606946983546619</v>
      </c>
      <c r="AJ3237" s="15">
        <f t="shared" si="1009"/>
        <v>0.5191956124314443</v>
      </c>
      <c r="AK3237" s="4">
        <f t="shared" si="1010"/>
        <v>16319000</v>
      </c>
      <c r="AL3237" s="27">
        <f t="shared" si="1011"/>
        <v>6.1278264599546543E-4</v>
      </c>
      <c r="AM3237" s="15">
        <f t="shared" si="1018"/>
        <v>7.4759482811446787E-2</v>
      </c>
      <c r="AN3237" s="15">
        <f t="shared" si="1019"/>
        <v>2.6953856745456156E-5</v>
      </c>
    </row>
    <row r="3238" spans="1:40" x14ac:dyDescent="0.2">
      <c r="A3238" s="4" t="s">
        <v>4628</v>
      </c>
      <c r="B3238" s="3" t="s">
        <v>13</v>
      </c>
      <c r="C3238" s="6">
        <v>168289</v>
      </c>
      <c r="D3238" s="3" t="s">
        <v>726</v>
      </c>
      <c r="E3238" s="6">
        <v>168292</v>
      </c>
      <c r="F3238" s="3" t="s">
        <v>4056</v>
      </c>
      <c r="G3238" s="8">
        <v>6000</v>
      </c>
      <c r="H3238" s="6">
        <v>142</v>
      </c>
      <c r="I3238" s="6">
        <v>167541</v>
      </c>
      <c r="J3238" s="13">
        <v>45260</v>
      </c>
      <c r="K3238" s="9">
        <v>6000</v>
      </c>
      <c r="L3238" s="4" t="s">
        <v>4628</v>
      </c>
      <c r="M3238" s="4" t="s">
        <v>4632</v>
      </c>
      <c r="N3238" s="4">
        <f>VLOOKUP(I3238,BaseModelo!$A$2:$E$5075,5)</f>
        <v>7</v>
      </c>
      <c r="P3238" s="15">
        <v>142.00000000000003</v>
      </c>
      <c r="Q3238" s="4">
        <f>VLOOKUP(I3238,BaseModelo!$A$2:$E$5075,3)</f>
        <v>127</v>
      </c>
      <c r="R3238" s="4">
        <f t="shared" si="1000"/>
        <v>32283000</v>
      </c>
      <c r="S3238" s="16">
        <f t="shared" si="1001"/>
        <v>1.8585633305454884E-4</v>
      </c>
      <c r="T3238" s="4">
        <f t="shared" si="1012"/>
        <v>2.6391599293745936E-2</v>
      </c>
      <c r="U3238" s="4">
        <f t="shared" si="1013"/>
        <v>2.6391599293745942E-2</v>
      </c>
      <c r="V3238" s="6">
        <f t="shared" si="1002"/>
        <v>0</v>
      </c>
      <c r="W3238" s="16" t="str">
        <f t="shared" si="1003"/>
        <v/>
      </c>
      <c r="X3238" s="4" t="str">
        <f t="shared" si="1014"/>
        <v/>
      </c>
      <c r="Y3238" s="4" t="str">
        <f t="shared" si="1004"/>
        <v/>
      </c>
      <c r="Z3238" s="4">
        <f t="shared" si="1005"/>
        <v>4022000</v>
      </c>
      <c r="AA3238" s="16">
        <f t="shared" si="1006"/>
        <v>1.4917951268025858E-3</v>
      </c>
      <c r="AB3238" s="15">
        <f t="shared" si="1015"/>
        <v>0.21183490800596719</v>
      </c>
      <c r="AC3238" s="15">
        <f t="shared" si="1016"/>
        <v>0.21183490800596722</v>
      </c>
      <c r="AD3238" s="4">
        <v>168289</v>
      </c>
      <c r="AE3238" s="26">
        <v>1503.37</v>
      </c>
      <c r="AF3238" s="26">
        <v>1503.37</v>
      </c>
      <c r="AG3238" s="4">
        <f t="shared" si="1017"/>
        <v>2184000</v>
      </c>
      <c r="AH3238" s="16">
        <f t="shared" si="1007"/>
        <v>2.7472527472527475E-3</v>
      </c>
      <c r="AI3238" s="15">
        <f t="shared" si="1008"/>
        <v>0.39010989010989017</v>
      </c>
      <c r="AJ3238" s="15">
        <f t="shared" si="1009"/>
        <v>0.39010989010989022</v>
      </c>
      <c r="AK3238" s="4">
        <f t="shared" si="1010"/>
        <v>16319000</v>
      </c>
      <c r="AL3238" s="27">
        <f t="shared" si="1011"/>
        <v>3.6766958759727926E-4</v>
      </c>
      <c r="AM3238" s="15">
        <f t="shared" si="1018"/>
        <v>5.2209081438813656E-2</v>
      </c>
      <c r="AN3238" s="15">
        <f t="shared" si="1019"/>
        <v>9.7033884283642175E-6</v>
      </c>
    </row>
    <row r="3239" spans="1:40" x14ac:dyDescent="0.2">
      <c r="A3239" s="4" t="s">
        <v>4628</v>
      </c>
      <c r="B3239" s="3" t="s">
        <v>13</v>
      </c>
      <c r="C3239" s="6">
        <v>168289</v>
      </c>
      <c r="D3239" s="3" t="s">
        <v>726</v>
      </c>
      <c r="E3239" s="6">
        <v>168293</v>
      </c>
      <c r="F3239" s="3" t="s">
        <v>4057</v>
      </c>
      <c r="G3239" s="8">
        <v>7000</v>
      </c>
      <c r="H3239" s="6">
        <v>122</v>
      </c>
      <c r="I3239" s="6">
        <v>167543</v>
      </c>
      <c r="J3239" s="13">
        <v>45260</v>
      </c>
      <c r="K3239" s="9">
        <v>7000</v>
      </c>
      <c r="L3239" s="4" t="s">
        <v>4628</v>
      </c>
      <c r="M3239" s="4" t="s">
        <v>4632</v>
      </c>
      <c r="N3239" s="4">
        <f>VLOOKUP(I3239,BaseModelo!$A$2:$E$5075,5)</f>
        <v>6</v>
      </c>
      <c r="P3239" s="15">
        <v>142.00000000000003</v>
      </c>
      <c r="Q3239" s="4">
        <f>VLOOKUP(I3239,BaseModelo!$A$2:$E$5075,3)</f>
        <v>115</v>
      </c>
      <c r="R3239" s="4">
        <f t="shared" si="1000"/>
        <v>32283000</v>
      </c>
      <c r="S3239" s="16">
        <f t="shared" si="1001"/>
        <v>2.168323885636403E-4</v>
      </c>
      <c r="T3239" s="4">
        <f t="shared" si="1012"/>
        <v>2.6453551404764117E-2</v>
      </c>
      <c r="U3239" s="4">
        <f t="shared" si="1013"/>
        <v>3.0790199176036929E-2</v>
      </c>
      <c r="V3239" s="6">
        <f t="shared" si="1002"/>
        <v>0</v>
      </c>
      <c r="W3239" s="16" t="str">
        <f t="shared" si="1003"/>
        <v/>
      </c>
      <c r="X3239" s="4" t="str">
        <f t="shared" si="1014"/>
        <v/>
      </c>
      <c r="Y3239" s="4" t="str">
        <f t="shared" si="1004"/>
        <v/>
      </c>
      <c r="Z3239" s="4">
        <f t="shared" si="1005"/>
        <v>4853000</v>
      </c>
      <c r="AA3239" s="16">
        <f t="shared" si="1006"/>
        <v>1.4424067587059551E-3</v>
      </c>
      <c r="AB3239" s="15">
        <f t="shared" si="1015"/>
        <v>0.17597362456212651</v>
      </c>
      <c r="AC3239" s="15">
        <f t="shared" si="1016"/>
        <v>0.20482175973624567</v>
      </c>
      <c r="AD3239" s="4">
        <v>168289</v>
      </c>
      <c r="AE3239" s="26">
        <v>1496.57</v>
      </c>
      <c r="AF3239" s="26">
        <v>1496.57</v>
      </c>
      <c r="AG3239" s="4">
        <f t="shared" si="1017"/>
        <v>2735000</v>
      </c>
      <c r="AH3239" s="16">
        <f t="shared" si="1007"/>
        <v>2.5594149908592322E-3</v>
      </c>
      <c r="AI3239" s="15">
        <f t="shared" si="1008"/>
        <v>0.31224862888482635</v>
      </c>
      <c r="AJ3239" s="15">
        <f t="shared" si="1009"/>
        <v>0.36343692870201105</v>
      </c>
      <c r="AK3239" s="4">
        <f t="shared" si="1010"/>
        <v>16319000</v>
      </c>
      <c r="AL3239" s="27">
        <f t="shared" si="1011"/>
        <v>4.289478521968258E-4</v>
      </c>
      <c r="AM3239" s="15">
        <f t="shared" si="1018"/>
        <v>5.2331637968012747E-2</v>
      </c>
      <c r="AN3239" s="15">
        <f t="shared" si="1019"/>
        <v>1.3207389805273516E-5</v>
      </c>
    </row>
    <row r="3240" spans="1:40" x14ac:dyDescent="0.2">
      <c r="A3240" s="4" t="s">
        <v>4628</v>
      </c>
      <c r="B3240" s="3" t="s">
        <v>13</v>
      </c>
      <c r="C3240" s="6">
        <v>168289</v>
      </c>
      <c r="D3240" s="3" t="s">
        <v>726</v>
      </c>
      <c r="E3240" s="6">
        <v>168294</v>
      </c>
      <c r="F3240" s="3" t="s">
        <v>4058</v>
      </c>
      <c r="G3240" s="8">
        <v>6000</v>
      </c>
      <c r="H3240" s="6">
        <v>122</v>
      </c>
      <c r="I3240" s="6">
        <v>167544</v>
      </c>
      <c r="J3240" s="13">
        <v>45260</v>
      </c>
      <c r="K3240" s="9">
        <v>6000</v>
      </c>
      <c r="L3240" s="4" t="s">
        <v>4628</v>
      </c>
      <c r="M3240" s="4" t="s">
        <v>4632</v>
      </c>
      <c r="N3240" s="4">
        <f>VLOOKUP(I3240,BaseModelo!$A$2:$E$5075,5)</f>
        <v>7</v>
      </c>
      <c r="P3240" s="15">
        <v>142.00000000000003</v>
      </c>
      <c r="Q3240" s="4">
        <f>VLOOKUP(I3240,BaseModelo!$A$2:$E$5075,3)</f>
        <v>127</v>
      </c>
      <c r="R3240" s="4">
        <f t="shared" si="1000"/>
        <v>32283000</v>
      </c>
      <c r="S3240" s="16">
        <f t="shared" si="1001"/>
        <v>1.8585633305454884E-4</v>
      </c>
      <c r="T3240" s="4">
        <f t="shared" si="1012"/>
        <v>2.2674472632654957E-2</v>
      </c>
      <c r="U3240" s="4">
        <f t="shared" si="1013"/>
        <v>2.6391599293745942E-2</v>
      </c>
      <c r="V3240" s="6">
        <f t="shared" si="1002"/>
        <v>0</v>
      </c>
      <c r="W3240" s="16" t="str">
        <f t="shared" si="1003"/>
        <v/>
      </c>
      <c r="X3240" s="4" t="str">
        <f t="shared" si="1014"/>
        <v/>
      </c>
      <c r="Y3240" s="4" t="str">
        <f t="shared" si="1004"/>
        <v/>
      </c>
      <c r="Z3240" s="4">
        <f t="shared" si="1005"/>
        <v>4022000</v>
      </c>
      <c r="AA3240" s="16">
        <f t="shared" si="1006"/>
        <v>1.4917951268025858E-3</v>
      </c>
      <c r="AB3240" s="15">
        <f t="shared" si="1015"/>
        <v>0.18199900546991546</v>
      </c>
      <c r="AC3240" s="15">
        <f t="shared" si="1016"/>
        <v>0.21183490800596722</v>
      </c>
      <c r="AD3240" s="4">
        <v>168289</v>
      </c>
      <c r="AE3240" s="26">
        <v>1282.8499999999999</v>
      </c>
      <c r="AF3240" s="26">
        <v>1282.8499999999999</v>
      </c>
      <c r="AG3240" s="4">
        <f t="shared" si="1017"/>
        <v>2184000</v>
      </c>
      <c r="AH3240" s="16">
        <f t="shared" si="1007"/>
        <v>2.7472527472527475E-3</v>
      </c>
      <c r="AI3240" s="15">
        <f t="shared" si="1008"/>
        <v>0.3351648351648352</v>
      </c>
      <c r="AJ3240" s="15">
        <f t="shared" si="1009"/>
        <v>0.39010989010989022</v>
      </c>
      <c r="AK3240" s="4">
        <f t="shared" si="1010"/>
        <v>16319000</v>
      </c>
      <c r="AL3240" s="27">
        <f t="shared" si="1011"/>
        <v>3.6766958759727926E-4</v>
      </c>
      <c r="AM3240" s="15">
        <f t="shared" si="1018"/>
        <v>4.4855689686868067E-2</v>
      </c>
      <c r="AN3240" s="15">
        <f t="shared" si="1019"/>
        <v>9.7033884283642175E-6</v>
      </c>
    </row>
    <row r="3241" spans="1:40" x14ac:dyDescent="0.2">
      <c r="A3241" s="4" t="s">
        <v>4628</v>
      </c>
      <c r="B3241" s="3" t="s">
        <v>13</v>
      </c>
      <c r="C3241" s="6">
        <v>168289</v>
      </c>
      <c r="D3241" s="3" t="s">
        <v>726</v>
      </c>
      <c r="E3241" s="6">
        <v>168295</v>
      </c>
      <c r="F3241" s="3" t="s">
        <v>4059</v>
      </c>
      <c r="G3241" s="8">
        <v>5000</v>
      </c>
      <c r="H3241" s="6">
        <v>122</v>
      </c>
      <c r="I3241" s="6">
        <v>167971</v>
      </c>
      <c r="J3241" s="13">
        <v>45260</v>
      </c>
      <c r="K3241" s="9">
        <v>5000</v>
      </c>
      <c r="L3241" s="4" t="s">
        <v>4628</v>
      </c>
      <c r="M3241" s="4" t="s">
        <v>4632</v>
      </c>
      <c r="N3241" s="4">
        <f>VLOOKUP(I3241,BaseModelo!$A$2:$E$5075,5)</f>
        <v>8</v>
      </c>
      <c r="P3241" s="15">
        <v>147</v>
      </c>
      <c r="Q3241" s="4">
        <f>VLOOKUP(I3241,BaseModelo!$A$2:$E$5075,3)</f>
        <v>132</v>
      </c>
      <c r="R3241" s="4">
        <f t="shared" si="1000"/>
        <v>32283000</v>
      </c>
      <c r="S3241" s="16">
        <f t="shared" si="1001"/>
        <v>1.5488027754545735E-4</v>
      </c>
      <c r="T3241" s="4">
        <f t="shared" si="1012"/>
        <v>1.8895393860545798E-2</v>
      </c>
      <c r="U3241" s="4">
        <f t="shared" si="1013"/>
        <v>2.2767400799182231E-2</v>
      </c>
      <c r="V3241" s="6">
        <f t="shared" si="1002"/>
        <v>0</v>
      </c>
      <c r="W3241" s="16" t="str">
        <f t="shared" si="1003"/>
        <v/>
      </c>
      <c r="X3241" s="4" t="str">
        <f t="shared" si="1014"/>
        <v/>
      </c>
      <c r="Y3241" s="4" t="str">
        <f t="shared" si="1004"/>
        <v/>
      </c>
      <c r="Z3241" s="4">
        <f t="shared" si="1005"/>
        <v>5836000</v>
      </c>
      <c r="AA3241" s="16">
        <f t="shared" si="1006"/>
        <v>8.5675119945167924E-4</v>
      </c>
      <c r="AB3241" s="15">
        <f t="shared" si="1015"/>
        <v>0.10452364633310486</v>
      </c>
      <c r="AC3241" s="15">
        <f t="shared" si="1016"/>
        <v>0.12594242631939684</v>
      </c>
      <c r="AD3241" s="4">
        <v>168289</v>
      </c>
      <c r="AE3241" s="26">
        <v>1068.94</v>
      </c>
      <c r="AF3241" s="26">
        <v>1068.94</v>
      </c>
      <c r="AG3241" s="4">
        <f t="shared" si="1017"/>
        <v>3421000</v>
      </c>
      <c r="AH3241" s="16">
        <f t="shared" si="1007"/>
        <v>1.4615609470914938E-3</v>
      </c>
      <c r="AI3241" s="15">
        <f t="shared" si="1008"/>
        <v>0.17831043554516224</v>
      </c>
      <c r="AJ3241" s="15">
        <f t="shared" si="1009"/>
        <v>0.21484945922244958</v>
      </c>
      <c r="AK3241" s="4">
        <f t="shared" si="1010"/>
        <v>16319000</v>
      </c>
      <c r="AL3241" s="27">
        <f t="shared" si="1011"/>
        <v>3.0639132299773271E-4</v>
      </c>
      <c r="AM3241" s="15">
        <f t="shared" si="1018"/>
        <v>3.7379741405723393E-2</v>
      </c>
      <c r="AN3241" s="15">
        <f t="shared" si="1019"/>
        <v>6.9757340520810808E-6</v>
      </c>
    </row>
    <row r="3242" spans="1:40" x14ac:dyDescent="0.2">
      <c r="A3242" s="4" t="s">
        <v>4627</v>
      </c>
      <c r="B3242" s="3" t="s">
        <v>5</v>
      </c>
      <c r="C3242" s="6">
        <v>168345</v>
      </c>
      <c r="D3242" s="3" t="s">
        <v>728</v>
      </c>
      <c r="E3242" s="6">
        <v>168486</v>
      </c>
      <c r="F3242" s="3" t="s">
        <v>4068</v>
      </c>
      <c r="G3242" s="8">
        <v>5000</v>
      </c>
      <c r="H3242" s="6">
        <v>147</v>
      </c>
      <c r="I3242" s="6">
        <v>168478</v>
      </c>
      <c r="J3242" s="13">
        <v>45260</v>
      </c>
      <c r="K3242" s="9">
        <v>3948.8803444497848</v>
      </c>
      <c r="L3242" s="4" t="s">
        <v>4627</v>
      </c>
      <c r="M3242" s="4" t="s">
        <v>4632</v>
      </c>
      <c r="N3242" s="4">
        <f>VLOOKUP(I3242,BaseModelo!$A$2:$E$5075,5)</f>
        <v>8</v>
      </c>
      <c r="P3242" s="15">
        <v>147</v>
      </c>
      <c r="Q3242" s="4">
        <f>VLOOKUP(I3242,BaseModelo!$A$2:$E$5075,3)</f>
        <v>132</v>
      </c>
      <c r="R3242" s="4">
        <f t="shared" si="1000"/>
        <v>32283000</v>
      </c>
      <c r="S3242" s="16">
        <f t="shared" si="1001"/>
        <v>1.5488027754545735E-4</v>
      </c>
      <c r="T3242" s="4">
        <f t="shared" si="1012"/>
        <v>2.2767400799182231E-2</v>
      </c>
      <c r="U3242" s="4">
        <f t="shared" si="1013"/>
        <v>2.2767400799182231E-2</v>
      </c>
      <c r="V3242" s="6">
        <f t="shared" si="1002"/>
        <v>0</v>
      </c>
      <c r="W3242" s="16" t="str">
        <f t="shared" si="1003"/>
        <v/>
      </c>
      <c r="X3242" s="4" t="str">
        <f t="shared" si="1014"/>
        <v/>
      </c>
      <c r="Y3242" s="4" t="str">
        <f t="shared" si="1004"/>
        <v/>
      </c>
      <c r="Z3242" s="4">
        <f t="shared" si="1005"/>
        <v>5836000</v>
      </c>
      <c r="AA3242" s="16">
        <f t="shared" si="1006"/>
        <v>8.5675119945167924E-4</v>
      </c>
      <c r="AB3242" s="15">
        <f t="shared" si="1015"/>
        <v>0.12594242631939684</v>
      </c>
      <c r="AC3242" s="15">
        <f t="shared" si="1016"/>
        <v>0.12594242631939684</v>
      </c>
      <c r="AD3242" s="4">
        <v>168345</v>
      </c>
      <c r="AE3242" s="26">
        <v>1303.3399999999999</v>
      </c>
      <c r="AF3242" s="26">
        <v>1228.2358117753124</v>
      </c>
      <c r="AG3242" s="4">
        <f t="shared" si="1017"/>
        <v>2254000</v>
      </c>
      <c r="AH3242" s="16">
        <f t="shared" si="1007"/>
        <v>2.2182786157941437E-3</v>
      </c>
      <c r="AI3242" s="15">
        <f t="shared" si="1008"/>
        <v>0.32608695652173914</v>
      </c>
      <c r="AJ3242" s="15">
        <f t="shared" si="1009"/>
        <v>0.32608695652173914</v>
      </c>
      <c r="AK3242" s="4">
        <f t="shared" si="1010"/>
        <v>15073000</v>
      </c>
      <c r="AL3242" s="27">
        <f t="shared" si="1011"/>
        <v>3.3171896769057253E-4</v>
      </c>
      <c r="AM3242" s="15">
        <f t="shared" si="1018"/>
        <v>4.8762688250514163E-2</v>
      </c>
      <c r="AN3242" s="15">
        <f t="shared" si="1019"/>
        <v>7.5523786901022457E-6</v>
      </c>
    </row>
    <row r="3243" spans="1:40" x14ac:dyDescent="0.2">
      <c r="A3243" s="4" t="s">
        <v>4627</v>
      </c>
      <c r="B3243" s="3" t="s">
        <v>5</v>
      </c>
      <c r="C3243" s="6">
        <v>168345</v>
      </c>
      <c r="D3243" s="3" t="s">
        <v>728</v>
      </c>
      <c r="E3243" s="6">
        <v>168539</v>
      </c>
      <c r="F3243" s="3" t="s">
        <v>4070</v>
      </c>
      <c r="G3243" s="8">
        <v>5000</v>
      </c>
      <c r="H3243" s="6">
        <v>147</v>
      </c>
      <c r="I3243" s="6">
        <v>168519</v>
      </c>
      <c r="J3243" s="13">
        <v>45260</v>
      </c>
      <c r="K3243" s="9">
        <v>3948.8803444497848</v>
      </c>
      <c r="L3243" s="4" t="s">
        <v>4627</v>
      </c>
      <c r="M3243" s="4" t="s">
        <v>4632</v>
      </c>
      <c r="N3243" s="4">
        <f>VLOOKUP(I3243,BaseModelo!$A$2:$E$5075,5)</f>
        <v>8</v>
      </c>
      <c r="P3243" s="15">
        <v>147</v>
      </c>
      <c r="Q3243" s="4">
        <f>VLOOKUP(I3243,BaseModelo!$A$2:$E$5075,3)</f>
        <v>132</v>
      </c>
      <c r="R3243" s="4">
        <f t="shared" si="1000"/>
        <v>32283000</v>
      </c>
      <c r="S3243" s="16">
        <f t="shared" si="1001"/>
        <v>1.5488027754545735E-4</v>
      </c>
      <c r="T3243" s="4">
        <f t="shared" si="1012"/>
        <v>2.2767400799182231E-2</v>
      </c>
      <c r="U3243" s="4">
        <f t="shared" si="1013"/>
        <v>2.2767400799182231E-2</v>
      </c>
      <c r="V3243" s="6">
        <f t="shared" si="1002"/>
        <v>0</v>
      </c>
      <c r="W3243" s="16" t="str">
        <f t="shared" si="1003"/>
        <v/>
      </c>
      <c r="X3243" s="4" t="str">
        <f t="shared" si="1014"/>
        <v/>
      </c>
      <c r="Y3243" s="4" t="str">
        <f t="shared" si="1004"/>
        <v/>
      </c>
      <c r="Z3243" s="4">
        <f t="shared" si="1005"/>
        <v>5836000</v>
      </c>
      <c r="AA3243" s="16">
        <f t="shared" si="1006"/>
        <v>8.5675119945167924E-4</v>
      </c>
      <c r="AB3243" s="15">
        <f t="shared" si="1015"/>
        <v>0.12594242631939684</v>
      </c>
      <c r="AC3243" s="15">
        <f t="shared" si="1016"/>
        <v>0.12594242631939684</v>
      </c>
      <c r="AD3243" s="4">
        <v>168345</v>
      </c>
      <c r="AE3243" s="26">
        <v>1303.3399999999999</v>
      </c>
      <c r="AF3243" s="26">
        <v>1228.2358117753124</v>
      </c>
      <c r="AG3243" s="4">
        <f t="shared" si="1017"/>
        <v>2254000</v>
      </c>
      <c r="AH3243" s="16">
        <f t="shared" si="1007"/>
        <v>2.2182786157941437E-3</v>
      </c>
      <c r="AI3243" s="15">
        <f t="shared" si="1008"/>
        <v>0.32608695652173914</v>
      </c>
      <c r="AJ3243" s="15">
        <f t="shared" si="1009"/>
        <v>0.32608695652173914</v>
      </c>
      <c r="AK3243" s="4">
        <f t="shared" si="1010"/>
        <v>15073000</v>
      </c>
      <c r="AL3243" s="27">
        <f t="shared" si="1011"/>
        <v>3.3171896769057253E-4</v>
      </c>
      <c r="AM3243" s="15">
        <f t="shared" si="1018"/>
        <v>4.8762688250514163E-2</v>
      </c>
      <c r="AN3243" s="15">
        <f t="shared" si="1019"/>
        <v>7.5523786901022457E-6</v>
      </c>
    </row>
    <row r="3244" spans="1:40" x14ac:dyDescent="0.2">
      <c r="A3244" s="4" t="s">
        <v>4628</v>
      </c>
      <c r="B3244" s="2" t="s">
        <v>6</v>
      </c>
      <c r="C3244" s="5">
        <v>168434</v>
      </c>
      <c r="D3244" s="2" t="s">
        <v>729</v>
      </c>
      <c r="E3244" s="5">
        <v>168435</v>
      </c>
      <c r="F3244" s="2" t="s">
        <v>4072</v>
      </c>
      <c r="G3244" s="7">
        <v>6000</v>
      </c>
      <c r="H3244" s="5">
        <v>75</v>
      </c>
      <c r="I3244" s="6">
        <v>166605</v>
      </c>
      <c r="J3244" s="13">
        <v>45260</v>
      </c>
      <c r="K3244" s="9">
        <v>6000</v>
      </c>
      <c r="L3244" s="4" t="s">
        <v>4628</v>
      </c>
      <c r="M3244" s="4" t="s">
        <v>4632</v>
      </c>
      <c r="N3244" s="4">
        <f>VLOOKUP(I3244,BaseModelo!$A$2:$E$5075,5)</f>
        <v>9</v>
      </c>
      <c r="P3244" s="15">
        <v>142.00000000000003</v>
      </c>
      <c r="Q3244" s="4">
        <f>VLOOKUP(I3244,BaseModelo!$A$2:$E$5075,3)</f>
        <v>147</v>
      </c>
      <c r="R3244" s="4">
        <f t="shared" si="1000"/>
        <v>32283000</v>
      </c>
      <c r="S3244" s="16">
        <f t="shared" si="1001"/>
        <v>1.8585633305454884E-4</v>
      </c>
      <c r="T3244" s="4">
        <f t="shared" si="1012"/>
        <v>1.3939224979091162E-2</v>
      </c>
      <c r="U3244" s="4">
        <f t="shared" si="1013"/>
        <v>2.6391599293745942E-2</v>
      </c>
      <c r="V3244" s="6">
        <f t="shared" si="1002"/>
        <v>0</v>
      </c>
      <c r="W3244" s="16" t="str">
        <f t="shared" si="1003"/>
        <v/>
      </c>
      <c r="X3244" s="4" t="str">
        <f t="shared" si="1014"/>
        <v/>
      </c>
      <c r="Y3244" s="4" t="str">
        <f t="shared" si="1004"/>
        <v/>
      </c>
      <c r="Z3244" s="4">
        <f t="shared" si="1005"/>
        <v>5305000</v>
      </c>
      <c r="AA3244" s="16">
        <f t="shared" si="1006"/>
        <v>1.1310084825636192E-3</v>
      </c>
      <c r="AB3244" s="15">
        <f t="shared" si="1015"/>
        <v>8.4825636192271445E-2</v>
      </c>
      <c r="AC3244" s="15">
        <f t="shared" si="1016"/>
        <v>0.16060320452403395</v>
      </c>
      <c r="AD3244" s="4">
        <v>168434</v>
      </c>
      <c r="AE3244" s="26">
        <v>772.49</v>
      </c>
      <c r="AF3244" s="26">
        <v>772.49</v>
      </c>
      <c r="AG3244" s="4">
        <f t="shared" si="1017"/>
        <v>3095000</v>
      </c>
      <c r="AH3244" s="16">
        <f t="shared" si="1007"/>
        <v>1.9386106623586429E-3</v>
      </c>
      <c r="AI3244" s="15">
        <f t="shared" si="1008"/>
        <v>0.14539579967689822</v>
      </c>
      <c r="AJ3244" s="15">
        <f t="shared" si="1009"/>
        <v>0.27528271405492732</v>
      </c>
      <c r="AK3244" s="4">
        <f t="shared" si="1010"/>
        <v>16319000</v>
      </c>
      <c r="AL3244" s="27">
        <f t="shared" si="1011"/>
        <v>3.6766958759727926E-4</v>
      </c>
      <c r="AM3244" s="15">
        <f t="shared" si="1018"/>
        <v>2.7575219069795945E-2</v>
      </c>
      <c r="AN3244" s="15">
        <f t="shared" si="1019"/>
        <v>9.7033884283642175E-6</v>
      </c>
    </row>
    <row r="3245" spans="1:40" x14ac:dyDescent="0.2">
      <c r="A3245" s="4" t="s">
        <v>4628</v>
      </c>
      <c r="B3245" s="3" t="s">
        <v>6</v>
      </c>
      <c r="C3245" s="6">
        <v>168434</v>
      </c>
      <c r="D3245" s="3" t="s">
        <v>729</v>
      </c>
      <c r="E3245" s="6">
        <v>168436</v>
      </c>
      <c r="F3245" s="3" t="s">
        <v>4075</v>
      </c>
      <c r="G3245" s="8">
        <v>13000</v>
      </c>
      <c r="H3245" s="6">
        <v>75</v>
      </c>
      <c r="I3245" s="6">
        <v>166599</v>
      </c>
      <c r="J3245" s="13">
        <v>45260</v>
      </c>
      <c r="K3245" s="9">
        <v>13000</v>
      </c>
      <c r="L3245" s="4" t="s">
        <v>4628</v>
      </c>
      <c r="M3245" s="4" t="s">
        <v>4632</v>
      </c>
      <c r="N3245" s="4">
        <f>VLOOKUP(I3245,BaseModelo!$A$2:$E$5075,5)</f>
        <v>6</v>
      </c>
      <c r="P3245" s="15">
        <v>132</v>
      </c>
      <c r="Q3245" s="4">
        <f>VLOOKUP(I3245,BaseModelo!$A$2:$E$5075,3)</f>
        <v>115</v>
      </c>
      <c r="R3245" s="4">
        <f t="shared" si="1000"/>
        <v>32283000</v>
      </c>
      <c r="S3245" s="16">
        <f t="shared" si="1001"/>
        <v>4.0268872161818914E-4</v>
      </c>
      <c r="T3245" s="4">
        <f t="shared" si="1012"/>
        <v>3.0201654121364187E-2</v>
      </c>
      <c r="U3245" s="4">
        <f t="shared" si="1013"/>
        <v>5.3154911253600966E-2</v>
      </c>
      <c r="V3245" s="6">
        <f t="shared" si="1002"/>
        <v>0</v>
      </c>
      <c r="W3245" s="16" t="str">
        <f t="shared" si="1003"/>
        <v/>
      </c>
      <c r="X3245" s="4" t="str">
        <f t="shared" si="1014"/>
        <v/>
      </c>
      <c r="Y3245" s="4" t="str">
        <f t="shared" si="1004"/>
        <v/>
      </c>
      <c r="Z3245" s="4">
        <f t="shared" si="1005"/>
        <v>4853000</v>
      </c>
      <c r="AA3245" s="16">
        <f t="shared" si="1006"/>
        <v>2.678755409025345E-3</v>
      </c>
      <c r="AB3245" s="15">
        <f t="shared" si="1015"/>
        <v>0.20090665567690086</v>
      </c>
      <c r="AC3245" s="15">
        <f t="shared" si="1016"/>
        <v>0.35359571399134554</v>
      </c>
      <c r="AD3245" s="4">
        <v>168434</v>
      </c>
      <c r="AE3245" s="26">
        <v>1662.04</v>
      </c>
      <c r="AF3245" s="26">
        <v>1662.04</v>
      </c>
      <c r="AG3245" s="4">
        <f t="shared" si="1017"/>
        <v>2735000</v>
      </c>
      <c r="AH3245" s="16">
        <f t="shared" si="1007"/>
        <v>4.7531992687385744E-3</v>
      </c>
      <c r="AI3245" s="15">
        <f t="shared" si="1008"/>
        <v>0.35648994515539306</v>
      </c>
      <c r="AJ3245" s="15">
        <f t="shared" si="1009"/>
        <v>0.62742230347349182</v>
      </c>
      <c r="AK3245" s="4">
        <f t="shared" si="1010"/>
        <v>16319000</v>
      </c>
      <c r="AL3245" s="27">
        <f t="shared" si="1011"/>
        <v>7.96617439794105E-4</v>
      </c>
      <c r="AM3245" s="15">
        <f t="shared" si="1018"/>
        <v>5.9746307984557878E-2</v>
      </c>
      <c r="AN3245" s="15">
        <f t="shared" si="1019"/>
        <v>4.2344129315326459E-5</v>
      </c>
    </row>
    <row r="3246" spans="1:40" x14ac:dyDescent="0.2">
      <c r="A3246" s="4" t="s">
        <v>4628</v>
      </c>
      <c r="B3246" s="3" t="s">
        <v>6</v>
      </c>
      <c r="C3246" s="6">
        <v>168434</v>
      </c>
      <c r="D3246" s="3" t="s">
        <v>729</v>
      </c>
      <c r="E3246" s="6">
        <v>168437</v>
      </c>
      <c r="F3246" s="3" t="s">
        <v>4076</v>
      </c>
      <c r="G3246" s="8">
        <v>8000</v>
      </c>
      <c r="H3246" s="6">
        <v>75</v>
      </c>
      <c r="I3246" s="6">
        <v>166602</v>
      </c>
      <c r="J3246" s="13">
        <v>45260</v>
      </c>
      <c r="K3246" s="9">
        <v>8000</v>
      </c>
      <c r="L3246" s="4" t="s">
        <v>4628</v>
      </c>
      <c r="M3246" s="4" t="s">
        <v>4632</v>
      </c>
      <c r="N3246" s="4">
        <f>VLOOKUP(I3246,BaseModelo!$A$2:$E$5075,5)</f>
        <v>7</v>
      </c>
      <c r="P3246" s="15">
        <v>142.00000000000003</v>
      </c>
      <c r="Q3246" s="4">
        <f>VLOOKUP(I3246,BaseModelo!$A$2:$E$5075,3)</f>
        <v>127</v>
      </c>
      <c r="R3246" s="4">
        <f t="shared" si="1000"/>
        <v>32283000</v>
      </c>
      <c r="S3246" s="16">
        <f t="shared" si="1001"/>
        <v>2.4780844407273179E-4</v>
      </c>
      <c r="T3246" s="4">
        <f t="shared" si="1012"/>
        <v>1.8585633305454884E-2</v>
      </c>
      <c r="U3246" s="4">
        <f t="shared" si="1013"/>
        <v>3.5188799058327919E-2</v>
      </c>
      <c r="V3246" s="6">
        <f t="shared" si="1002"/>
        <v>0</v>
      </c>
      <c r="W3246" s="16" t="str">
        <f t="shared" si="1003"/>
        <v/>
      </c>
      <c r="X3246" s="4" t="str">
        <f t="shared" si="1014"/>
        <v/>
      </c>
      <c r="Y3246" s="4" t="str">
        <f t="shared" si="1004"/>
        <v/>
      </c>
      <c r="Z3246" s="4">
        <f t="shared" si="1005"/>
        <v>4022000</v>
      </c>
      <c r="AA3246" s="16">
        <f t="shared" si="1006"/>
        <v>1.9890601690701142E-3</v>
      </c>
      <c r="AB3246" s="15">
        <f t="shared" si="1015"/>
        <v>0.14917951268025856</v>
      </c>
      <c r="AC3246" s="15">
        <f t="shared" si="1016"/>
        <v>0.28244654400795627</v>
      </c>
      <c r="AD3246" s="4">
        <v>168434</v>
      </c>
      <c r="AE3246" s="26">
        <v>1034.56</v>
      </c>
      <c r="AF3246" s="26">
        <v>1034.56</v>
      </c>
      <c r="AG3246" s="4">
        <f t="shared" si="1017"/>
        <v>2184000</v>
      </c>
      <c r="AH3246" s="16">
        <f t="shared" si="1007"/>
        <v>3.663003663003663E-3</v>
      </c>
      <c r="AI3246" s="15">
        <f t="shared" si="1008"/>
        <v>0.27472527472527475</v>
      </c>
      <c r="AJ3246" s="15">
        <f t="shared" si="1009"/>
        <v>0.5201465201465203</v>
      </c>
      <c r="AK3246" s="4">
        <f t="shared" si="1010"/>
        <v>16319000</v>
      </c>
      <c r="AL3246" s="27">
        <f t="shared" si="1011"/>
        <v>4.9022611679637234E-4</v>
      </c>
      <c r="AM3246" s="15">
        <f t="shared" si="1018"/>
        <v>3.6766958759727929E-2</v>
      </c>
      <c r="AN3246" s="15">
        <f t="shared" si="1019"/>
        <v>1.725046831709194E-5</v>
      </c>
    </row>
    <row r="3247" spans="1:40" x14ac:dyDescent="0.2">
      <c r="A3247" s="4" t="s">
        <v>4628</v>
      </c>
      <c r="B3247" s="3" t="s">
        <v>6</v>
      </c>
      <c r="C3247" s="6">
        <v>168434</v>
      </c>
      <c r="D3247" s="3" t="s">
        <v>729</v>
      </c>
      <c r="E3247" s="6">
        <v>168439</v>
      </c>
      <c r="F3247" s="3" t="s">
        <v>4077</v>
      </c>
      <c r="G3247" s="8">
        <v>15000</v>
      </c>
      <c r="H3247" s="6">
        <v>75</v>
      </c>
      <c r="I3247" s="6">
        <v>166600</v>
      </c>
      <c r="J3247" s="13">
        <v>45260</v>
      </c>
      <c r="K3247" s="9">
        <v>15000</v>
      </c>
      <c r="L3247" s="4" t="s">
        <v>4628</v>
      </c>
      <c r="M3247" s="4" t="s">
        <v>4632</v>
      </c>
      <c r="N3247" s="4">
        <f>VLOOKUP(I3247,BaseModelo!$A$2:$E$5075,5)</f>
        <v>8</v>
      </c>
      <c r="P3247" s="15">
        <v>132</v>
      </c>
      <c r="Q3247" s="4">
        <f>VLOOKUP(I3247,BaseModelo!$A$2:$E$5075,3)</f>
        <v>132</v>
      </c>
      <c r="R3247" s="4">
        <f t="shared" si="1000"/>
        <v>32283000</v>
      </c>
      <c r="S3247" s="16">
        <f t="shared" si="1001"/>
        <v>4.6464083263637206E-4</v>
      </c>
      <c r="T3247" s="4">
        <f t="shared" si="1012"/>
        <v>3.4848062447727902E-2</v>
      </c>
      <c r="U3247" s="4">
        <f t="shared" si="1013"/>
        <v>6.1332589908001112E-2</v>
      </c>
      <c r="V3247" s="6">
        <f t="shared" si="1002"/>
        <v>0</v>
      </c>
      <c r="W3247" s="16" t="str">
        <f t="shared" si="1003"/>
        <v/>
      </c>
      <c r="X3247" s="4" t="str">
        <f t="shared" si="1014"/>
        <v/>
      </c>
      <c r="Y3247" s="4" t="str">
        <f t="shared" si="1004"/>
        <v/>
      </c>
      <c r="Z3247" s="4">
        <f t="shared" si="1005"/>
        <v>5836000</v>
      </c>
      <c r="AA3247" s="16">
        <f t="shared" si="1006"/>
        <v>2.5702535983550376E-3</v>
      </c>
      <c r="AB3247" s="15">
        <f t="shared" si="1015"/>
        <v>0.19276901987662781</v>
      </c>
      <c r="AC3247" s="15">
        <f t="shared" si="1016"/>
        <v>0.33927347498286498</v>
      </c>
      <c r="AD3247" s="4">
        <v>168434</v>
      </c>
      <c r="AE3247" s="26">
        <v>1924.13</v>
      </c>
      <c r="AF3247" s="26">
        <v>1924.13</v>
      </c>
      <c r="AG3247" s="4">
        <f t="shared" si="1017"/>
        <v>3421000</v>
      </c>
      <c r="AH3247" s="16">
        <f t="shared" si="1007"/>
        <v>4.3846828412744815E-3</v>
      </c>
      <c r="AI3247" s="15">
        <f t="shared" si="1008"/>
        <v>0.32885121309558613</v>
      </c>
      <c r="AJ3247" s="15">
        <f t="shared" si="1009"/>
        <v>0.5787781350482315</v>
      </c>
      <c r="AK3247" s="4">
        <f t="shared" si="1010"/>
        <v>16319000</v>
      </c>
      <c r="AL3247" s="27">
        <f t="shared" si="1011"/>
        <v>9.1917396899319809E-4</v>
      </c>
      <c r="AM3247" s="15">
        <f t="shared" si="1018"/>
        <v>6.8938047674489855E-2</v>
      </c>
      <c r="AN3247" s="15">
        <f t="shared" si="1019"/>
        <v>5.637532009436955E-5</v>
      </c>
    </row>
    <row r="3248" spans="1:40" x14ac:dyDescent="0.2">
      <c r="A3248" s="4" t="s">
        <v>4628</v>
      </c>
      <c r="B3248" s="3" t="s">
        <v>6</v>
      </c>
      <c r="C3248" s="6">
        <v>168434</v>
      </c>
      <c r="D3248" s="3" t="s">
        <v>729</v>
      </c>
      <c r="E3248" s="6">
        <v>168440</v>
      </c>
      <c r="F3248" s="3" t="s">
        <v>4078</v>
      </c>
      <c r="G3248" s="8">
        <v>15000</v>
      </c>
      <c r="H3248" s="6">
        <v>75</v>
      </c>
      <c r="I3248" s="6">
        <v>167041</v>
      </c>
      <c r="J3248" s="13">
        <v>45260</v>
      </c>
      <c r="K3248" s="9">
        <v>15000</v>
      </c>
      <c r="L3248" s="4" t="s">
        <v>4628</v>
      </c>
      <c r="M3248" s="4" t="s">
        <v>4632</v>
      </c>
      <c r="N3248" s="4">
        <f>VLOOKUP(I3248,BaseModelo!$A$2:$E$5075,5)</f>
        <v>9</v>
      </c>
      <c r="P3248" s="15">
        <v>132</v>
      </c>
      <c r="Q3248" s="4">
        <f>VLOOKUP(I3248,BaseModelo!$A$2:$E$5075,3)</f>
        <v>147</v>
      </c>
      <c r="R3248" s="4">
        <f t="shared" si="1000"/>
        <v>32283000</v>
      </c>
      <c r="S3248" s="16">
        <f t="shared" si="1001"/>
        <v>4.6464083263637206E-4</v>
      </c>
      <c r="T3248" s="4">
        <f t="shared" si="1012"/>
        <v>3.4848062447727902E-2</v>
      </c>
      <c r="U3248" s="4">
        <f t="shared" si="1013"/>
        <v>6.1332589908001112E-2</v>
      </c>
      <c r="V3248" s="6">
        <f t="shared" si="1002"/>
        <v>0</v>
      </c>
      <c r="W3248" s="16" t="str">
        <f t="shared" si="1003"/>
        <v/>
      </c>
      <c r="X3248" s="4" t="str">
        <f t="shared" si="1014"/>
        <v/>
      </c>
      <c r="Y3248" s="4" t="str">
        <f t="shared" si="1004"/>
        <v/>
      </c>
      <c r="Z3248" s="4">
        <f t="shared" si="1005"/>
        <v>5305000</v>
      </c>
      <c r="AA3248" s="16">
        <f t="shared" si="1006"/>
        <v>2.8275212064090482E-3</v>
      </c>
      <c r="AB3248" s="15">
        <f t="shared" si="1015"/>
        <v>0.21206409048067862</v>
      </c>
      <c r="AC3248" s="15">
        <f t="shared" si="1016"/>
        <v>0.37323279924599434</v>
      </c>
      <c r="AD3248" s="4">
        <v>168434</v>
      </c>
      <c r="AE3248" s="26">
        <v>1924.13</v>
      </c>
      <c r="AF3248" s="26">
        <v>1924.13</v>
      </c>
      <c r="AG3248" s="4">
        <f t="shared" si="1017"/>
        <v>3095000</v>
      </c>
      <c r="AH3248" s="16">
        <f t="shared" si="1007"/>
        <v>4.8465266558966073E-3</v>
      </c>
      <c r="AI3248" s="15">
        <f t="shared" si="1008"/>
        <v>0.36348949919224555</v>
      </c>
      <c r="AJ3248" s="15">
        <f t="shared" si="1009"/>
        <v>0.63974151857835215</v>
      </c>
      <c r="AK3248" s="4">
        <f t="shared" si="1010"/>
        <v>16319000</v>
      </c>
      <c r="AL3248" s="27">
        <f t="shared" si="1011"/>
        <v>9.1917396899319809E-4</v>
      </c>
      <c r="AM3248" s="15">
        <f t="shared" si="1018"/>
        <v>6.8938047674489855E-2</v>
      </c>
      <c r="AN3248" s="15">
        <f t="shared" si="1019"/>
        <v>5.637532009436955E-5</v>
      </c>
    </row>
    <row r="3249" spans="1:40" x14ac:dyDescent="0.2">
      <c r="A3249" s="4" t="s">
        <v>4627</v>
      </c>
      <c r="B3249" s="2" t="s">
        <v>10</v>
      </c>
      <c r="C3249" s="5">
        <v>168441</v>
      </c>
      <c r="D3249" s="2" t="s">
        <v>730</v>
      </c>
      <c r="E3249" s="5">
        <v>168442</v>
      </c>
      <c r="F3249" s="2" t="s">
        <v>4073</v>
      </c>
      <c r="G3249" s="7">
        <v>20000</v>
      </c>
      <c r="H3249" s="5">
        <v>80</v>
      </c>
      <c r="I3249" s="6">
        <v>167886</v>
      </c>
      <c r="J3249" s="13">
        <v>45260</v>
      </c>
      <c r="K3249" s="9">
        <v>20000</v>
      </c>
      <c r="L3249" s="4" t="s">
        <v>4627</v>
      </c>
      <c r="M3249" s="4" t="s">
        <v>4632</v>
      </c>
      <c r="N3249" s="4">
        <f>VLOOKUP(I3249,BaseModelo!$A$2:$E$5075,5)</f>
        <v>9</v>
      </c>
      <c r="P3249" s="15">
        <v>122</v>
      </c>
      <c r="Q3249" s="4">
        <f>VLOOKUP(I3249,BaseModelo!$A$2:$E$5075,3)</f>
        <v>147</v>
      </c>
      <c r="R3249" s="4">
        <f t="shared" si="1000"/>
        <v>32283000</v>
      </c>
      <c r="S3249" s="16">
        <f t="shared" si="1001"/>
        <v>6.1952111018182942E-4</v>
      </c>
      <c r="T3249" s="4">
        <f t="shared" si="1012"/>
        <v>4.9561688814546354E-2</v>
      </c>
      <c r="U3249" s="4">
        <f t="shared" si="1013"/>
        <v>7.5581575442183191E-2</v>
      </c>
      <c r="V3249" s="6">
        <f t="shared" si="1002"/>
        <v>0</v>
      </c>
      <c r="W3249" s="16" t="str">
        <f t="shared" si="1003"/>
        <v/>
      </c>
      <c r="X3249" s="4" t="str">
        <f t="shared" si="1014"/>
        <v/>
      </c>
      <c r="Y3249" s="4" t="str">
        <f t="shared" si="1004"/>
        <v/>
      </c>
      <c r="Z3249" s="4">
        <f t="shared" si="1005"/>
        <v>5305000</v>
      </c>
      <c r="AA3249" s="16">
        <f t="shared" si="1006"/>
        <v>3.770028275212064E-3</v>
      </c>
      <c r="AB3249" s="15">
        <f t="shared" si="1015"/>
        <v>0.30160226201696511</v>
      </c>
      <c r="AC3249" s="15">
        <f t="shared" si="1016"/>
        <v>0.4599434495758718</v>
      </c>
      <c r="AD3249" s="4">
        <v>168441</v>
      </c>
      <c r="AE3249" s="26">
        <v>2731.04</v>
      </c>
      <c r="AF3249" s="26">
        <v>2731.04</v>
      </c>
      <c r="AG3249" s="4">
        <f t="shared" si="1017"/>
        <v>2114000</v>
      </c>
      <c r="AH3249" s="16">
        <f t="shared" si="1007"/>
        <v>9.4607379375591296E-3</v>
      </c>
      <c r="AI3249" s="15">
        <f t="shared" si="1008"/>
        <v>0.7568590350047304</v>
      </c>
      <c r="AJ3249" s="15">
        <f t="shared" si="1009"/>
        <v>1.1542100283822139</v>
      </c>
      <c r="AK3249" s="4">
        <f t="shared" si="1010"/>
        <v>15073000</v>
      </c>
      <c r="AL3249" s="27">
        <f t="shared" si="1011"/>
        <v>1.3268758707622901E-3</v>
      </c>
      <c r="AM3249" s="15">
        <f t="shared" si="1018"/>
        <v>0.10615006966098321</v>
      </c>
      <c r="AN3249" s="15">
        <f t="shared" si="1019"/>
        <v>1.0028736872843255E-4</v>
      </c>
    </row>
    <row r="3250" spans="1:40" x14ac:dyDescent="0.2">
      <c r="A3250" s="4" t="s">
        <v>4627</v>
      </c>
      <c r="B3250" s="3" t="s">
        <v>10</v>
      </c>
      <c r="C3250" s="6">
        <v>168441</v>
      </c>
      <c r="D3250" s="3" t="s">
        <v>730</v>
      </c>
      <c r="E3250" s="6">
        <v>168443</v>
      </c>
      <c r="F3250" s="3" t="s">
        <v>4080</v>
      </c>
      <c r="G3250" s="8">
        <v>20000</v>
      </c>
      <c r="H3250" s="6">
        <v>75</v>
      </c>
      <c r="I3250" s="6">
        <v>167887</v>
      </c>
      <c r="J3250" s="13">
        <v>45260</v>
      </c>
      <c r="K3250" s="9">
        <v>20000</v>
      </c>
      <c r="L3250" s="4" t="s">
        <v>4627</v>
      </c>
      <c r="M3250" s="4" t="s">
        <v>4632</v>
      </c>
      <c r="N3250" s="4">
        <f>VLOOKUP(I3250,BaseModelo!$A$2:$E$5075,5)</f>
        <v>7</v>
      </c>
      <c r="P3250" s="15">
        <v>122</v>
      </c>
      <c r="Q3250" s="4">
        <f>VLOOKUP(I3250,BaseModelo!$A$2:$E$5075,3)</f>
        <v>127</v>
      </c>
      <c r="R3250" s="4">
        <f t="shared" si="1000"/>
        <v>32283000</v>
      </c>
      <c r="S3250" s="16">
        <f t="shared" si="1001"/>
        <v>6.1952111018182942E-4</v>
      </c>
      <c r="T3250" s="4">
        <f t="shared" si="1012"/>
        <v>4.6464083263637206E-2</v>
      </c>
      <c r="U3250" s="4">
        <f t="shared" si="1013"/>
        <v>7.5581575442183191E-2</v>
      </c>
      <c r="V3250" s="6">
        <f t="shared" si="1002"/>
        <v>0</v>
      </c>
      <c r="W3250" s="16" t="str">
        <f t="shared" si="1003"/>
        <v/>
      </c>
      <c r="X3250" s="4" t="str">
        <f t="shared" si="1014"/>
        <v/>
      </c>
      <c r="Y3250" s="4" t="str">
        <f t="shared" si="1004"/>
        <v/>
      </c>
      <c r="Z3250" s="4">
        <f t="shared" si="1005"/>
        <v>4022000</v>
      </c>
      <c r="AA3250" s="16">
        <f t="shared" si="1006"/>
        <v>4.9726504226752857E-3</v>
      </c>
      <c r="AB3250" s="15">
        <f t="shared" si="1015"/>
        <v>0.37294878170064644</v>
      </c>
      <c r="AC3250" s="15">
        <f t="shared" si="1016"/>
        <v>0.60666335156638485</v>
      </c>
      <c r="AD3250" s="4">
        <v>168441</v>
      </c>
      <c r="AE3250" s="26">
        <v>2565.5500000000002</v>
      </c>
      <c r="AF3250" s="26">
        <v>2565.5500000000002</v>
      </c>
      <c r="AG3250" s="4">
        <f t="shared" si="1017"/>
        <v>1778000</v>
      </c>
      <c r="AH3250" s="16">
        <f t="shared" si="1007"/>
        <v>1.1248593925759279E-2</v>
      </c>
      <c r="AI3250" s="15">
        <f t="shared" si="1008"/>
        <v>0.84364454443194592</v>
      </c>
      <c r="AJ3250" s="15">
        <f t="shared" si="1009"/>
        <v>1.3723284589426321</v>
      </c>
      <c r="AK3250" s="4">
        <f t="shared" si="1010"/>
        <v>15073000</v>
      </c>
      <c r="AL3250" s="27">
        <f t="shared" si="1011"/>
        <v>1.3268758707622901E-3</v>
      </c>
      <c r="AM3250" s="15">
        <f t="shared" si="1018"/>
        <v>9.9515690307171764E-2</v>
      </c>
      <c r="AN3250" s="15">
        <f t="shared" si="1019"/>
        <v>1.0028736872843255E-4</v>
      </c>
    </row>
    <row r="3251" spans="1:40" x14ac:dyDescent="0.2">
      <c r="A3251" s="4" t="s">
        <v>4627</v>
      </c>
      <c r="B3251" s="3" t="s">
        <v>10</v>
      </c>
      <c r="C3251" s="6">
        <v>168441</v>
      </c>
      <c r="D3251" s="3" t="s">
        <v>730</v>
      </c>
      <c r="E3251" s="6">
        <v>168444</v>
      </c>
      <c r="F3251" s="3" t="s">
        <v>4081</v>
      </c>
      <c r="G3251" s="8">
        <v>20000</v>
      </c>
      <c r="H3251" s="6">
        <v>90</v>
      </c>
      <c r="I3251" s="6">
        <v>167896</v>
      </c>
      <c r="J3251" s="13">
        <v>45260</v>
      </c>
      <c r="K3251" s="9">
        <v>20000</v>
      </c>
      <c r="L3251" s="4" t="s">
        <v>4627</v>
      </c>
      <c r="M3251" s="4" t="s">
        <v>4632</v>
      </c>
      <c r="N3251" s="4">
        <f>VLOOKUP(I3251,BaseModelo!$A$2:$E$5075,5)</f>
        <v>8</v>
      </c>
      <c r="P3251" s="15">
        <v>122</v>
      </c>
      <c r="Q3251" s="4">
        <f>VLOOKUP(I3251,BaseModelo!$A$2:$E$5075,3)</f>
        <v>132</v>
      </c>
      <c r="R3251" s="4">
        <f t="shared" si="1000"/>
        <v>32283000</v>
      </c>
      <c r="S3251" s="16">
        <f t="shared" si="1001"/>
        <v>6.1952111018182942E-4</v>
      </c>
      <c r="T3251" s="4">
        <f t="shared" si="1012"/>
        <v>5.5756899916364649E-2</v>
      </c>
      <c r="U3251" s="4">
        <f t="shared" si="1013"/>
        <v>7.5581575442183191E-2</v>
      </c>
      <c r="V3251" s="6">
        <f t="shared" si="1002"/>
        <v>0</v>
      </c>
      <c r="W3251" s="16" t="str">
        <f t="shared" si="1003"/>
        <v/>
      </c>
      <c r="X3251" s="4" t="str">
        <f t="shared" si="1014"/>
        <v/>
      </c>
      <c r="Y3251" s="4" t="str">
        <f t="shared" si="1004"/>
        <v/>
      </c>
      <c r="Z3251" s="4">
        <f t="shared" si="1005"/>
        <v>5836000</v>
      </c>
      <c r="AA3251" s="16">
        <f t="shared" si="1006"/>
        <v>3.4270047978067169E-3</v>
      </c>
      <c r="AB3251" s="15">
        <f t="shared" si="1015"/>
        <v>0.30843043180260454</v>
      </c>
      <c r="AC3251" s="15">
        <f t="shared" si="1016"/>
        <v>0.41809458533241944</v>
      </c>
      <c r="AD3251" s="4">
        <v>168441</v>
      </c>
      <c r="AE3251" s="26">
        <v>3089.74</v>
      </c>
      <c r="AF3251" s="26">
        <v>3089.74</v>
      </c>
      <c r="AG3251" s="4">
        <f t="shared" si="1017"/>
        <v>2254000</v>
      </c>
      <c r="AH3251" s="16">
        <f t="shared" si="1007"/>
        <v>8.8731144631765749E-3</v>
      </c>
      <c r="AI3251" s="15">
        <f t="shared" si="1008"/>
        <v>0.79858030168589178</v>
      </c>
      <c r="AJ3251" s="15">
        <f t="shared" si="1009"/>
        <v>1.0825199645075421</v>
      </c>
      <c r="AK3251" s="4">
        <f t="shared" si="1010"/>
        <v>15073000</v>
      </c>
      <c r="AL3251" s="27">
        <f t="shared" si="1011"/>
        <v>1.3268758707622901E-3</v>
      </c>
      <c r="AM3251" s="15">
        <f t="shared" si="1018"/>
        <v>0.11941882836860611</v>
      </c>
      <c r="AN3251" s="15">
        <f t="shared" si="1019"/>
        <v>1.0028736872843255E-4</v>
      </c>
    </row>
    <row r="3252" spans="1:40" x14ac:dyDescent="0.2">
      <c r="A3252" s="4" t="s">
        <v>4627</v>
      </c>
      <c r="B3252" s="3" t="s">
        <v>10</v>
      </c>
      <c r="C3252" s="6">
        <v>168441</v>
      </c>
      <c r="D3252" s="3" t="s">
        <v>730</v>
      </c>
      <c r="E3252" s="6">
        <v>168445</v>
      </c>
      <c r="F3252" s="3" t="s">
        <v>4082</v>
      </c>
      <c r="G3252" s="8">
        <v>8000</v>
      </c>
      <c r="H3252" s="6">
        <v>75</v>
      </c>
      <c r="I3252" s="6">
        <v>167935</v>
      </c>
      <c r="J3252" s="13">
        <v>45260</v>
      </c>
      <c r="K3252" s="9">
        <v>8000</v>
      </c>
      <c r="L3252" s="4" t="s">
        <v>4627</v>
      </c>
      <c r="M3252" s="4" t="s">
        <v>4632</v>
      </c>
      <c r="N3252" s="4">
        <f>VLOOKUP(I3252,BaseModelo!$A$2:$E$5075,5)</f>
        <v>9</v>
      </c>
      <c r="P3252" s="15">
        <v>142.00000000000003</v>
      </c>
      <c r="Q3252" s="4">
        <f>VLOOKUP(I3252,BaseModelo!$A$2:$E$5075,3)</f>
        <v>147</v>
      </c>
      <c r="R3252" s="4">
        <f t="shared" si="1000"/>
        <v>32283000</v>
      </c>
      <c r="S3252" s="16">
        <f t="shared" si="1001"/>
        <v>2.4780844407273179E-4</v>
      </c>
      <c r="T3252" s="4">
        <f t="shared" si="1012"/>
        <v>1.8585633305454884E-2</v>
      </c>
      <c r="U3252" s="4">
        <f t="shared" si="1013"/>
        <v>3.5188799058327919E-2</v>
      </c>
      <c r="V3252" s="6">
        <f t="shared" si="1002"/>
        <v>0</v>
      </c>
      <c r="W3252" s="16" t="str">
        <f t="shared" si="1003"/>
        <v/>
      </c>
      <c r="X3252" s="4" t="str">
        <f t="shared" si="1014"/>
        <v/>
      </c>
      <c r="Y3252" s="4" t="str">
        <f t="shared" si="1004"/>
        <v/>
      </c>
      <c r="Z3252" s="4">
        <f t="shared" si="1005"/>
        <v>5305000</v>
      </c>
      <c r="AA3252" s="16">
        <f t="shared" si="1006"/>
        <v>1.5080113100848257E-3</v>
      </c>
      <c r="AB3252" s="15">
        <f t="shared" si="1015"/>
        <v>0.11310084825636194</v>
      </c>
      <c r="AC3252" s="15">
        <f t="shared" si="1016"/>
        <v>0.21413760603204529</v>
      </c>
      <c r="AD3252" s="4">
        <v>168441</v>
      </c>
      <c r="AE3252" s="26">
        <v>1034.56</v>
      </c>
      <c r="AF3252" s="26">
        <v>1034.56</v>
      </c>
      <c r="AG3252" s="4">
        <f t="shared" si="1017"/>
        <v>2114000</v>
      </c>
      <c r="AH3252" s="16">
        <f t="shared" si="1007"/>
        <v>3.7842951750236518E-3</v>
      </c>
      <c r="AI3252" s="15">
        <f t="shared" si="1008"/>
        <v>0.28382213812677387</v>
      </c>
      <c r="AJ3252" s="15">
        <f t="shared" si="1009"/>
        <v>0.53736991485335872</v>
      </c>
      <c r="AK3252" s="4">
        <f t="shared" si="1010"/>
        <v>15073000</v>
      </c>
      <c r="AL3252" s="27">
        <f t="shared" si="1011"/>
        <v>5.3075034830491602E-4</v>
      </c>
      <c r="AM3252" s="15">
        <f t="shared" si="1018"/>
        <v>3.9806276122868703E-2</v>
      </c>
      <c r="AN3252" s="15">
        <f t="shared" si="1019"/>
        <v>1.8676467356639244E-5</v>
      </c>
    </row>
    <row r="3253" spans="1:40" x14ac:dyDescent="0.2">
      <c r="A3253" s="4" t="s">
        <v>4627</v>
      </c>
      <c r="B3253" s="3" t="s">
        <v>10</v>
      </c>
      <c r="C3253" s="6">
        <v>168441</v>
      </c>
      <c r="D3253" s="3" t="s">
        <v>730</v>
      </c>
      <c r="E3253" s="6">
        <v>168446</v>
      </c>
      <c r="F3253" s="3" t="s">
        <v>4083</v>
      </c>
      <c r="G3253" s="8">
        <v>8000</v>
      </c>
      <c r="H3253" s="6">
        <v>142</v>
      </c>
      <c r="I3253" s="6">
        <v>167989</v>
      </c>
      <c r="J3253" s="13">
        <v>45260</v>
      </c>
      <c r="K3253" s="9">
        <v>8000</v>
      </c>
      <c r="L3253" s="4" t="s">
        <v>4627</v>
      </c>
      <c r="M3253" s="4" t="s">
        <v>4632</v>
      </c>
      <c r="N3253" s="4">
        <f>VLOOKUP(I3253,BaseModelo!$A$2:$E$5075,5)</f>
        <v>8</v>
      </c>
      <c r="P3253" s="15">
        <v>142.00000000000003</v>
      </c>
      <c r="Q3253" s="4">
        <f>VLOOKUP(I3253,BaseModelo!$A$2:$E$5075,3)</f>
        <v>132</v>
      </c>
      <c r="R3253" s="4">
        <f t="shared" si="1000"/>
        <v>32283000</v>
      </c>
      <c r="S3253" s="16">
        <f t="shared" si="1001"/>
        <v>2.4780844407273179E-4</v>
      </c>
      <c r="T3253" s="4">
        <f t="shared" si="1012"/>
        <v>3.5188799058327912E-2</v>
      </c>
      <c r="U3253" s="4">
        <f t="shared" si="1013"/>
        <v>3.5188799058327919E-2</v>
      </c>
      <c r="V3253" s="6">
        <f t="shared" si="1002"/>
        <v>0</v>
      </c>
      <c r="W3253" s="16" t="str">
        <f t="shared" si="1003"/>
        <v/>
      </c>
      <c r="X3253" s="4" t="str">
        <f t="shared" si="1014"/>
        <v/>
      </c>
      <c r="Y3253" s="4" t="str">
        <f t="shared" si="1004"/>
        <v/>
      </c>
      <c r="Z3253" s="4">
        <f t="shared" si="1005"/>
        <v>5836000</v>
      </c>
      <c r="AA3253" s="16">
        <f t="shared" si="1006"/>
        <v>1.3708019191226869E-3</v>
      </c>
      <c r="AB3253" s="15">
        <f t="shared" si="1015"/>
        <v>0.19465387251542154</v>
      </c>
      <c r="AC3253" s="15">
        <f t="shared" si="1016"/>
        <v>0.19465387251542157</v>
      </c>
      <c r="AD3253" s="4">
        <v>168441</v>
      </c>
      <c r="AE3253" s="26">
        <v>2013.74</v>
      </c>
      <c r="AF3253" s="26">
        <v>2013.74</v>
      </c>
      <c r="AG3253" s="4">
        <f t="shared" si="1017"/>
        <v>2254000</v>
      </c>
      <c r="AH3253" s="16">
        <f t="shared" si="1007"/>
        <v>3.5492457852706301E-3</v>
      </c>
      <c r="AI3253" s="15">
        <f t="shared" si="1008"/>
        <v>0.50399290150842946</v>
      </c>
      <c r="AJ3253" s="15">
        <f t="shared" si="1009"/>
        <v>0.50399290150842957</v>
      </c>
      <c r="AK3253" s="4">
        <f t="shared" si="1010"/>
        <v>15073000</v>
      </c>
      <c r="AL3253" s="27">
        <f t="shared" si="1011"/>
        <v>5.3075034830491602E-4</v>
      </c>
      <c r="AM3253" s="15">
        <f t="shared" si="1018"/>
        <v>7.5366549459298077E-2</v>
      </c>
      <c r="AN3253" s="15">
        <f t="shared" si="1019"/>
        <v>1.8676467356639244E-5</v>
      </c>
    </row>
    <row r="3254" spans="1:40" x14ac:dyDescent="0.2">
      <c r="A3254" s="4" t="s">
        <v>4628</v>
      </c>
      <c r="B3254" s="2" t="s">
        <v>15</v>
      </c>
      <c r="C3254" s="5">
        <v>168461</v>
      </c>
      <c r="D3254" s="2" t="s">
        <v>727</v>
      </c>
      <c r="E3254" s="5">
        <v>168462</v>
      </c>
      <c r="F3254" s="2" t="s">
        <v>4060</v>
      </c>
      <c r="G3254" s="7">
        <v>8000</v>
      </c>
      <c r="H3254" s="5">
        <v>90</v>
      </c>
      <c r="I3254" s="6">
        <v>167660</v>
      </c>
      <c r="J3254" s="13">
        <v>45260</v>
      </c>
      <c r="K3254" s="9">
        <v>8000</v>
      </c>
      <c r="L3254" s="4" t="s">
        <v>4628</v>
      </c>
      <c r="M3254" s="4" t="s">
        <v>4632</v>
      </c>
      <c r="N3254" s="4">
        <f>VLOOKUP(I3254,BaseModelo!$A$2:$E$5075,5)</f>
        <v>8</v>
      </c>
      <c r="P3254" s="15">
        <v>142.00000000000003</v>
      </c>
      <c r="Q3254" s="4">
        <f>VLOOKUP(I3254,BaseModelo!$A$2:$E$5075,3)</f>
        <v>132</v>
      </c>
      <c r="R3254" s="4">
        <f t="shared" si="1000"/>
        <v>32283000</v>
      </c>
      <c r="S3254" s="16">
        <f t="shared" si="1001"/>
        <v>2.4780844407273179E-4</v>
      </c>
      <c r="T3254" s="4">
        <f t="shared" si="1012"/>
        <v>2.2302759966545863E-2</v>
      </c>
      <c r="U3254" s="4">
        <f t="shared" si="1013"/>
        <v>3.5188799058327919E-2</v>
      </c>
      <c r="V3254" s="6">
        <f t="shared" si="1002"/>
        <v>0</v>
      </c>
      <c r="W3254" s="16" t="str">
        <f t="shared" si="1003"/>
        <v/>
      </c>
      <c r="X3254" s="4" t="str">
        <f t="shared" si="1014"/>
        <v/>
      </c>
      <c r="Y3254" s="4" t="str">
        <f t="shared" si="1004"/>
        <v/>
      </c>
      <c r="Z3254" s="4">
        <f t="shared" si="1005"/>
        <v>5836000</v>
      </c>
      <c r="AA3254" s="16">
        <f t="shared" si="1006"/>
        <v>1.3708019191226869E-3</v>
      </c>
      <c r="AB3254" s="15">
        <f t="shared" si="1015"/>
        <v>0.12337217272104181</v>
      </c>
      <c r="AC3254" s="15">
        <f t="shared" si="1016"/>
        <v>0.19465387251542157</v>
      </c>
      <c r="AD3254" s="4">
        <v>168461</v>
      </c>
      <c r="AE3254" s="26">
        <v>1241.3900000000001</v>
      </c>
      <c r="AF3254" s="26">
        <v>1241.3900000000001</v>
      </c>
      <c r="AG3254" s="4">
        <f t="shared" si="1017"/>
        <v>3421000</v>
      </c>
      <c r="AH3254" s="16">
        <f t="shared" si="1007"/>
        <v>2.3384975153463898E-3</v>
      </c>
      <c r="AI3254" s="15">
        <f t="shared" si="1008"/>
        <v>0.21046477638117508</v>
      </c>
      <c r="AJ3254" s="15">
        <f t="shared" si="1009"/>
        <v>0.33206664717918744</v>
      </c>
      <c r="AK3254" s="4">
        <f t="shared" si="1010"/>
        <v>16319000</v>
      </c>
      <c r="AL3254" s="27">
        <f t="shared" si="1011"/>
        <v>4.9022611679637234E-4</v>
      </c>
      <c r="AM3254" s="15">
        <f t="shared" si="1018"/>
        <v>4.4120350511673512E-2</v>
      </c>
      <c r="AN3254" s="15">
        <f t="shared" si="1019"/>
        <v>1.725046831709194E-5</v>
      </c>
    </row>
    <row r="3255" spans="1:40" x14ac:dyDescent="0.2">
      <c r="A3255" s="4" t="s">
        <v>4628</v>
      </c>
      <c r="B3255" s="3" t="s">
        <v>15</v>
      </c>
      <c r="C3255" s="6">
        <v>168461</v>
      </c>
      <c r="D3255" s="3" t="s">
        <v>727</v>
      </c>
      <c r="E3255" s="6">
        <v>168464</v>
      </c>
      <c r="F3255" s="3" t="s">
        <v>4061</v>
      </c>
      <c r="G3255" s="8">
        <v>5000</v>
      </c>
      <c r="H3255" s="6">
        <v>85</v>
      </c>
      <c r="I3255" s="6">
        <v>167604</v>
      </c>
      <c r="J3255" s="13">
        <v>45260</v>
      </c>
      <c r="K3255" s="9">
        <v>5000</v>
      </c>
      <c r="L3255" s="4" t="s">
        <v>4628</v>
      </c>
      <c r="M3255" s="4" t="s">
        <v>4632</v>
      </c>
      <c r="N3255" s="4">
        <f>VLOOKUP(I3255,BaseModelo!$A$2:$E$5075,5)</f>
        <v>6</v>
      </c>
      <c r="P3255" s="15">
        <v>147</v>
      </c>
      <c r="Q3255" s="4">
        <f>VLOOKUP(I3255,BaseModelo!$A$2:$E$5075,3)</f>
        <v>115</v>
      </c>
      <c r="R3255" s="4">
        <f t="shared" si="1000"/>
        <v>32283000</v>
      </c>
      <c r="S3255" s="16">
        <f t="shared" si="1001"/>
        <v>1.5488027754545735E-4</v>
      </c>
      <c r="T3255" s="4">
        <f t="shared" si="1012"/>
        <v>1.3164823591363875E-2</v>
      </c>
      <c r="U3255" s="4">
        <f t="shared" si="1013"/>
        <v>2.2767400799182231E-2</v>
      </c>
      <c r="V3255" s="6">
        <f t="shared" si="1002"/>
        <v>0</v>
      </c>
      <c r="W3255" s="16" t="str">
        <f t="shared" si="1003"/>
        <v/>
      </c>
      <c r="X3255" s="4" t="str">
        <f t="shared" si="1014"/>
        <v/>
      </c>
      <c r="Y3255" s="4" t="str">
        <f t="shared" si="1004"/>
        <v/>
      </c>
      <c r="Z3255" s="4">
        <f t="shared" si="1005"/>
        <v>4853000</v>
      </c>
      <c r="AA3255" s="16">
        <f t="shared" si="1006"/>
        <v>1.0302905419328251E-3</v>
      </c>
      <c r="AB3255" s="15">
        <f t="shared" si="1015"/>
        <v>8.7574696064290136E-2</v>
      </c>
      <c r="AC3255" s="15">
        <f t="shared" si="1016"/>
        <v>0.1514527096641253</v>
      </c>
      <c r="AD3255" s="4">
        <v>168461</v>
      </c>
      <c r="AE3255" s="26">
        <v>737.85</v>
      </c>
      <c r="AF3255" s="26">
        <v>737.85</v>
      </c>
      <c r="AG3255" s="4">
        <f t="shared" si="1017"/>
        <v>2735000</v>
      </c>
      <c r="AH3255" s="16">
        <f t="shared" si="1007"/>
        <v>1.8281535648994515E-3</v>
      </c>
      <c r="AI3255" s="15">
        <f t="shared" si="1008"/>
        <v>0.15539305301645337</v>
      </c>
      <c r="AJ3255" s="15">
        <f t="shared" si="1009"/>
        <v>0.26873857404021939</v>
      </c>
      <c r="AK3255" s="4">
        <f t="shared" si="1010"/>
        <v>16319000</v>
      </c>
      <c r="AL3255" s="27">
        <f t="shared" si="1011"/>
        <v>3.0639132299773271E-4</v>
      </c>
      <c r="AM3255" s="15">
        <f t="shared" si="1018"/>
        <v>2.604326245480728E-2</v>
      </c>
      <c r="AN3255" s="15">
        <f t="shared" si="1019"/>
        <v>6.9757340520810808E-6</v>
      </c>
    </row>
    <row r="3256" spans="1:40" x14ac:dyDescent="0.2">
      <c r="A3256" s="4" t="s">
        <v>4628</v>
      </c>
      <c r="B3256" s="3" t="s">
        <v>15</v>
      </c>
      <c r="C3256" s="6">
        <v>168461</v>
      </c>
      <c r="D3256" s="3" t="s">
        <v>727</v>
      </c>
      <c r="E3256" s="6">
        <v>168465</v>
      </c>
      <c r="F3256" s="3" t="s">
        <v>4062</v>
      </c>
      <c r="G3256" s="8">
        <v>8000</v>
      </c>
      <c r="H3256" s="6">
        <v>80</v>
      </c>
      <c r="I3256" s="6">
        <v>167618</v>
      </c>
      <c r="J3256" s="13">
        <v>45260</v>
      </c>
      <c r="K3256" s="9">
        <v>8000</v>
      </c>
      <c r="L3256" s="4" t="s">
        <v>4628</v>
      </c>
      <c r="M3256" s="4" t="s">
        <v>4632</v>
      </c>
      <c r="N3256" s="4">
        <f>VLOOKUP(I3256,BaseModelo!$A$2:$E$5075,5)</f>
        <v>7</v>
      </c>
      <c r="P3256" s="15">
        <v>142.00000000000003</v>
      </c>
      <c r="Q3256" s="4">
        <f>VLOOKUP(I3256,BaseModelo!$A$2:$E$5075,3)</f>
        <v>127</v>
      </c>
      <c r="R3256" s="4">
        <f t="shared" si="1000"/>
        <v>32283000</v>
      </c>
      <c r="S3256" s="16">
        <f t="shared" si="1001"/>
        <v>2.4780844407273179E-4</v>
      </c>
      <c r="T3256" s="4">
        <f t="shared" si="1012"/>
        <v>1.9824675525818541E-2</v>
      </c>
      <c r="U3256" s="4">
        <f t="shared" si="1013"/>
        <v>3.5188799058327919E-2</v>
      </c>
      <c r="V3256" s="6">
        <f t="shared" si="1002"/>
        <v>0</v>
      </c>
      <c r="W3256" s="16" t="str">
        <f t="shared" si="1003"/>
        <v/>
      </c>
      <c r="X3256" s="4" t="str">
        <f t="shared" si="1014"/>
        <v/>
      </c>
      <c r="Y3256" s="4" t="str">
        <f t="shared" si="1004"/>
        <v/>
      </c>
      <c r="Z3256" s="4">
        <f t="shared" si="1005"/>
        <v>4022000</v>
      </c>
      <c r="AA3256" s="16">
        <f t="shared" si="1006"/>
        <v>1.9890601690701142E-3</v>
      </c>
      <c r="AB3256" s="15">
        <f t="shared" si="1015"/>
        <v>0.15912481352560914</v>
      </c>
      <c r="AC3256" s="15">
        <f t="shared" si="1016"/>
        <v>0.28244654400795627</v>
      </c>
      <c r="AD3256" s="4">
        <v>168461</v>
      </c>
      <c r="AE3256" s="26">
        <v>1103.3599999999999</v>
      </c>
      <c r="AF3256" s="26">
        <v>1103.3599999999999</v>
      </c>
      <c r="AG3256" s="4">
        <f t="shared" si="1017"/>
        <v>2184000</v>
      </c>
      <c r="AH3256" s="16">
        <f t="shared" si="1007"/>
        <v>3.663003663003663E-3</v>
      </c>
      <c r="AI3256" s="15">
        <f t="shared" si="1008"/>
        <v>0.29304029304029305</v>
      </c>
      <c r="AJ3256" s="15">
        <f t="shared" si="1009"/>
        <v>0.5201465201465203</v>
      </c>
      <c r="AK3256" s="4">
        <f t="shared" si="1010"/>
        <v>16319000</v>
      </c>
      <c r="AL3256" s="27">
        <f t="shared" si="1011"/>
        <v>4.9022611679637234E-4</v>
      </c>
      <c r="AM3256" s="15">
        <f t="shared" si="1018"/>
        <v>3.9218089343709787E-2</v>
      </c>
      <c r="AN3256" s="15">
        <f t="shared" si="1019"/>
        <v>1.725046831709194E-5</v>
      </c>
    </row>
    <row r="3257" spans="1:40" x14ac:dyDescent="0.2">
      <c r="A3257" s="4" t="s">
        <v>4628</v>
      </c>
      <c r="B3257" s="3" t="s">
        <v>15</v>
      </c>
      <c r="C3257" s="6">
        <v>168461</v>
      </c>
      <c r="D3257" s="3" t="s">
        <v>727</v>
      </c>
      <c r="E3257" s="6">
        <v>168466</v>
      </c>
      <c r="F3257" s="3" t="s">
        <v>4063</v>
      </c>
      <c r="G3257" s="8">
        <v>15000</v>
      </c>
      <c r="H3257" s="6">
        <v>90</v>
      </c>
      <c r="I3257" s="6">
        <v>167621</v>
      </c>
      <c r="J3257" s="13">
        <v>45260</v>
      </c>
      <c r="K3257" s="9">
        <v>15000</v>
      </c>
      <c r="L3257" s="4" t="s">
        <v>4628</v>
      </c>
      <c r="M3257" s="4" t="s">
        <v>4632</v>
      </c>
      <c r="N3257" s="4">
        <f>VLOOKUP(I3257,BaseModelo!$A$2:$E$5075,5)</f>
        <v>7</v>
      </c>
      <c r="P3257" s="15">
        <v>132</v>
      </c>
      <c r="Q3257" s="4">
        <f>VLOOKUP(I3257,BaseModelo!$A$2:$E$5075,3)</f>
        <v>127</v>
      </c>
      <c r="R3257" s="4">
        <f t="shared" si="1000"/>
        <v>32283000</v>
      </c>
      <c r="S3257" s="16">
        <f t="shared" si="1001"/>
        <v>4.6464083263637206E-4</v>
      </c>
      <c r="T3257" s="4">
        <f t="shared" si="1012"/>
        <v>4.1817674937273487E-2</v>
      </c>
      <c r="U3257" s="4">
        <f t="shared" si="1013"/>
        <v>6.1332589908001112E-2</v>
      </c>
      <c r="V3257" s="6">
        <f t="shared" si="1002"/>
        <v>0</v>
      </c>
      <c r="W3257" s="16" t="str">
        <f t="shared" si="1003"/>
        <v/>
      </c>
      <c r="X3257" s="4" t="str">
        <f t="shared" si="1014"/>
        <v/>
      </c>
      <c r="Y3257" s="4" t="str">
        <f t="shared" si="1004"/>
        <v/>
      </c>
      <c r="Z3257" s="4">
        <f t="shared" si="1005"/>
        <v>4022000</v>
      </c>
      <c r="AA3257" s="16">
        <f t="shared" si="1006"/>
        <v>3.7294878170064643E-3</v>
      </c>
      <c r="AB3257" s="15">
        <f t="shared" si="1015"/>
        <v>0.33565390353058178</v>
      </c>
      <c r="AC3257" s="15">
        <f t="shared" si="1016"/>
        <v>0.49229239184485329</v>
      </c>
      <c r="AD3257" s="4">
        <v>168461</v>
      </c>
      <c r="AE3257" s="26">
        <v>2324.0300000000002</v>
      </c>
      <c r="AF3257" s="26">
        <v>2324.0300000000002</v>
      </c>
      <c r="AG3257" s="4">
        <f t="shared" si="1017"/>
        <v>2184000</v>
      </c>
      <c r="AH3257" s="16">
        <f t="shared" si="1007"/>
        <v>6.868131868131868E-3</v>
      </c>
      <c r="AI3257" s="15">
        <f t="shared" si="1008"/>
        <v>0.61813186813186816</v>
      </c>
      <c r="AJ3257" s="15">
        <f t="shared" si="1009"/>
        <v>0.90659340659340659</v>
      </c>
      <c r="AK3257" s="4">
        <f t="shared" si="1010"/>
        <v>16319000</v>
      </c>
      <c r="AL3257" s="27">
        <f t="shared" si="1011"/>
        <v>9.1917396899319809E-4</v>
      </c>
      <c r="AM3257" s="15">
        <f t="shared" si="1018"/>
        <v>8.2725657209387835E-2</v>
      </c>
      <c r="AN3257" s="15">
        <f t="shared" si="1019"/>
        <v>5.637532009436955E-5</v>
      </c>
    </row>
    <row r="3258" spans="1:40" x14ac:dyDescent="0.2">
      <c r="A3258" s="4" t="s">
        <v>4628</v>
      </c>
      <c r="B3258" s="3" t="s">
        <v>15</v>
      </c>
      <c r="C3258" s="6">
        <v>168461</v>
      </c>
      <c r="D3258" s="3" t="s">
        <v>727</v>
      </c>
      <c r="E3258" s="6">
        <v>168467</v>
      </c>
      <c r="F3258" s="3" t="s">
        <v>4064</v>
      </c>
      <c r="G3258" s="8">
        <v>15000</v>
      </c>
      <c r="H3258" s="6">
        <v>90</v>
      </c>
      <c r="I3258" s="6">
        <v>167615</v>
      </c>
      <c r="J3258" s="13">
        <v>45260</v>
      </c>
      <c r="K3258" s="9">
        <v>15000</v>
      </c>
      <c r="L3258" s="4" t="s">
        <v>4628</v>
      </c>
      <c r="M3258" s="4" t="s">
        <v>4632</v>
      </c>
      <c r="N3258" s="4">
        <f>VLOOKUP(I3258,BaseModelo!$A$2:$E$5075,5)</f>
        <v>6</v>
      </c>
      <c r="P3258" s="15">
        <v>132</v>
      </c>
      <c r="Q3258" s="4">
        <f>VLOOKUP(I3258,BaseModelo!$A$2:$E$5075,3)</f>
        <v>115</v>
      </c>
      <c r="R3258" s="4">
        <f t="shared" si="1000"/>
        <v>32283000</v>
      </c>
      <c r="S3258" s="16">
        <f t="shared" si="1001"/>
        <v>4.6464083263637206E-4</v>
      </c>
      <c r="T3258" s="4">
        <f t="shared" si="1012"/>
        <v>4.1817674937273487E-2</v>
      </c>
      <c r="U3258" s="4">
        <f t="shared" si="1013"/>
        <v>6.1332589908001112E-2</v>
      </c>
      <c r="V3258" s="6">
        <f t="shared" si="1002"/>
        <v>0</v>
      </c>
      <c r="W3258" s="16" t="str">
        <f t="shared" si="1003"/>
        <v/>
      </c>
      <c r="X3258" s="4" t="str">
        <f t="shared" si="1014"/>
        <v/>
      </c>
      <c r="Y3258" s="4" t="str">
        <f t="shared" si="1004"/>
        <v/>
      </c>
      <c r="Z3258" s="4">
        <f t="shared" si="1005"/>
        <v>4853000</v>
      </c>
      <c r="AA3258" s="16">
        <f t="shared" si="1006"/>
        <v>3.0908716257984753E-3</v>
      </c>
      <c r="AB3258" s="15">
        <f t="shared" si="1015"/>
        <v>0.27817844632186278</v>
      </c>
      <c r="AC3258" s="15">
        <f t="shared" si="1016"/>
        <v>0.40799505460539875</v>
      </c>
      <c r="AD3258" s="4">
        <v>168461</v>
      </c>
      <c r="AE3258" s="26">
        <v>2324.0300000000002</v>
      </c>
      <c r="AF3258" s="26">
        <v>2324.0300000000002</v>
      </c>
      <c r="AG3258" s="4">
        <f t="shared" si="1017"/>
        <v>2735000</v>
      </c>
      <c r="AH3258" s="16">
        <f t="shared" si="1007"/>
        <v>5.4844606946983544E-3</v>
      </c>
      <c r="AI3258" s="15">
        <f t="shared" si="1008"/>
        <v>0.49360146252285192</v>
      </c>
      <c r="AJ3258" s="15">
        <f t="shared" si="1009"/>
        <v>0.72394881170018277</v>
      </c>
      <c r="AK3258" s="4">
        <f t="shared" si="1010"/>
        <v>16319000</v>
      </c>
      <c r="AL3258" s="27">
        <f t="shared" si="1011"/>
        <v>9.1917396899319809E-4</v>
      </c>
      <c r="AM3258" s="15">
        <f t="shared" si="1018"/>
        <v>8.2725657209387835E-2</v>
      </c>
      <c r="AN3258" s="15">
        <f t="shared" si="1019"/>
        <v>5.637532009436955E-5</v>
      </c>
    </row>
    <row r="3259" spans="1:40" x14ac:dyDescent="0.2">
      <c r="A3259" s="4" t="s">
        <v>4628</v>
      </c>
      <c r="B3259" s="3" t="s">
        <v>15</v>
      </c>
      <c r="C3259" s="6">
        <v>168461</v>
      </c>
      <c r="D3259" s="3" t="s">
        <v>727</v>
      </c>
      <c r="E3259" s="6">
        <v>168468</v>
      </c>
      <c r="F3259" s="3" t="s">
        <v>4065</v>
      </c>
      <c r="G3259" s="8">
        <v>15000</v>
      </c>
      <c r="H3259" s="6">
        <v>90</v>
      </c>
      <c r="I3259" s="6">
        <v>167624</v>
      </c>
      <c r="J3259" s="13">
        <v>45260</v>
      </c>
      <c r="K3259" s="9">
        <v>15000</v>
      </c>
      <c r="L3259" s="4" t="s">
        <v>4628</v>
      </c>
      <c r="M3259" s="4" t="s">
        <v>4632</v>
      </c>
      <c r="N3259" s="4">
        <f>VLOOKUP(I3259,BaseModelo!$A$2:$E$5075,5)</f>
        <v>5</v>
      </c>
      <c r="P3259" s="15">
        <v>132</v>
      </c>
      <c r="Q3259" s="4">
        <f>VLOOKUP(I3259,BaseModelo!$A$2:$E$5075,3)</f>
        <v>110</v>
      </c>
      <c r="R3259" s="4">
        <f t="shared" si="1000"/>
        <v>32283000</v>
      </c>
      <c r="S3259" s="16">
        <f t="shared" si="1001"/>
        <v>4.6464083263637206E-4</v>
      </c>
      <c r="T3259" s="4">
        <f t="shared" si="1012"/>
        <v>4.1817674937273487E-2</v>
      </c>
      <c r="U3259" s="4">
        <f t="shared" si="1013"/>
        <v>6.1332589908001112E-2</v>
      </c>
      <c r="V3259" s="6">
        <f t="shared" si="1002"/>
        <v>0</v>
      </c>
      <c r="W3259" s="16" t="str">
        <f t="shared" si="1003"/>
        <v/>
      </c>
      <c r="X3259" s="4" t="str">
        <f t="shared" si="1014"/>
        <v/>
      </c>
      <c r="Y3259" s="4" t="str">
        <f t="shared" si="1004"/>
        <v/>
      </c>
      <c r="Z3259" s="4">
        <f t="shared" si="1005"/>
        <v>4058000</v>
      </c>
      <c r="AA3259" s="16">
        <f t="shared" si="1006"/>
        <v>3.6964021685559388E-3</v>
      </c>
      <c r="AB3259" s="15">
        <f t="shared" si="1015"/>
        <v>0.33267619517003449</v>
      </c>
      <c r="AC3259" s="15">
        <f t="shared" si="1016"/>
        <v>0.48792508624938391</v>
      </c>
      <c r="AD3259" s="4">
        <v>168461</v>
      </c>
      <c r="AE3259" s="26">
        <v>2324.0300000000002</v>
      </c>
      <c r="AF3259" s="26">
        <v>2324.0300000000002</v>
      </c>
      <c r="AG3259" s="4">
        <f t="shared" si="1017"/>
        <v>2193000</v>
      </c>
      <c r="AH3259" s="16">
        <f t="shared" si="1007"/>
        <v>6.8399452804377564E-3</v>
      </c>
      <c r="AI3259" s="15">
        <f t="shared" si="1008"/>
        <v>0.61559507523939805</v>
      </c>
      <c r="AJ3259" s="15">
        <f t="shared" si="1009"/>
        <v>0.90287277701778379</v>
      </c>
      <c r="AK3259" s="4">
        <f t="shared" si="1010"/>
        <v>16319000</v>
      </c>
      <c r="AL3259" s="27">
        <f t="shared" si="1011"/>
        <v>9.1917396899319809E-4</v>
      </c>
      <c r="AM3259" s="15">
        <f t="shared" si="1018"/>
        <v>8.2725657209387835E-2</v>
      </c>
      <c r="AN3259" s="15">
        <f t="shared" si="1019"/>
        <v>5.637532009436955E-5</v>
      </c>
    </row>
    <row r="3260" spans="1:40" x14ac:dyDescent="0.2">
      <c r="A3260" s="4" t="s">
        <v>4628</v>
      </c>
      <c r="B3260" s="3" t="s">
        <v>15</v>
      </c>
      <c r="C3260" s="6">
        <v>168461</v>
      </c>
      <c r="D3260" s="3" t="s">
        <v>727</v>
      </c>
      <c r="E3260" s="6">
        <v>168469</v>
      </c>
      <c r="F3260" s="3" t="s">
        <v>4066</v>
      </c>
      <c r="G3260" s="8">
        <v>5000</v>
      </c>
      <c r="H3260" s="6">
        <v>85</v>
      </c>
      <c r="I3260" s="6">
        <v>167605</v>
      </c>
      <c r="J3260" s="13">
        <v>45260</v>
      </c>
      <c r="K3260" s="9">
        <v>5000</v>
      </c>
      <c r="L3260" s="4" t="s">
        <v>4628</v>
      </c>
      <c r="M3260" s="4" t="s">
        <v>4632</v>
      </c>
      <c r="N3260" s="4">
        <f>VLOOKUP(I3260,BaseModelo!$A$2:$E$5075,5)</f>
        <v>9</v>
      </c>
      <c r="P3260" s="15">
        <v>147</v>
      </c>
      <c r="Q3260" s="4">
        <f>VLOOKUP(I3260,BaseModelo!$A$2:$E$5075,3)</f>
        <v>147</v>
      </c>
      <c r="R3260" s="4">
        <f t="shared" si="1000"/>
        <v>32283000</v>
      </c>
      <c r="S3260" s="16">
        <f t="shared" si="1001"/>
        <v>1.5488027754545735E-4</v>
      </c>
      <c r="T3260" s="4">
        <f t="shared" si="1012"/>
        <v>1.3164823591363875E-2</v>
      </c>
      <c r="U3260" s="4">
        <f t="shared" si="1013"/>
        <v>2.2767400799182231E-2</v>
      </c>
      <c r="V3260" s="6">
        <f t="shared" si="1002"/>
        <v>0</v>
      </c>
      <c r="W3260" s="16" t="str">
        <f t="shared" si="1003"/>
        <v/>
      </c>
      <c r="X3260" s="4" t="str">
        <f t="shared" si="1014"/>
        <v/>
      </c>
      <c r="Y3260" s="4" t="str">
        <f t="shared" si="1004"/>
        <v/>
      </c>
      <c r="Z3260" s="4">
        <f t="shared" si="1005"/>
        <v>5305000</v>
      </c>
      <c r="AA3260" s="16">
        <f t="shared" si="1006"/>
        <v>9.42507068803016E-4</v>
      </c>
      <c r="AB3260" s="15">
        <f t="shared" si="1015"/>
        <v>8.0113100848256361E-2</v>
      </c>
      <c r="AC3260" s="15">
        <f t="shared" si="1016"/>
        <v>0.13854853911404336</v>
      </c>
      <c r="AD3260" s="4">
        <v>168461</v>
      </c>
      <c r="AE3260" s="26">
        <v>737.85</v>
      </c>
      <c r="AF3260" s="26">
        <v>737.85</v>
      </c>
      <c r="AG3260" s="4">
        <f t="shared" si="1017"/>
        <v>3095000</v>
      </c>
      <c r="AH3260" s="16">
        <f t="shared" si="1007"/>
        <v>1.6155088852988692E-3</v>
      </c>
      <c r="AI3260" s="15">
        <f t="shared" si="1008"/>
        <v>0.13731825525040389</v>
      </c>
      <c r="AJ3260" s="15">
        <f t="shared" si="1009"/>
        <v>0.23747980613893377</v>
      </c>
      <c r="AK3260" s="4">
        <f t="shared" si="1010"/>
        <v>16319000</v>
      </c>
      <c r="AL3260" s="27">
        <f t="shared" si="1011"/>
        <v>3.0639132299773271E-4</v>
      </c>
      <c r="AM3260" s="15">
        <f t="shared" si="1018"/>
        <v>2.604326245480728E-2</v>
      </c>
      <c r="AN3260" s="15">
        <f t="shared" si="1019"/>
        <v>6.9757340520810808E-6</v>
      </c>
    </row>
    <row r="3261" spans="1:40" x14ac:dyDescent="0.2">
      <c r="A3261" s="4" t="s">
        <v>4628</v>
      </c>
      <c r="B3261" s="3" t="s">
        <v>15</v>
      </c>
      <c r="C3261" s="6">
        <v>168461</v>
      </c>
      <c r="D3261" s="3" t="s">
        <v>727</v>
      </c>
      <c r="E3261" s="6">
        <v>168471</v>
      </c>
      <c r="F3261" s="3" t="s">
        <v>4067</v>
      </c>
      <c r="G3261" s="8">
        <v>20000</v>
      </c>
      <c r="H3261" s="6">
        <v>80</v>
      </c>
      <c r="I3261" s="6">
        <v>167602</v>
      </c>
      <c r="J3261" s="13">
        <v>45260</v>
      </c>
      <c r="K3261" s="9">
        <v>20000</v>
      </c>
      <c r="L3261" s="4" t="s">
        <v>4628</v>
      </c>
      <c r="M3261" s="4" t="s">
        <v>4632</v>
      </c>
      <c r="N3261" s="4">
        <f>VLOOKUP(I3261,BaseModelo!$A$2:$E$5075,5)</f>
        <v>6</v>
      </c>
      <c r="P3261" s="15">
        <v>122</v>
      </c>
      <c r="Q3261" s="4">
        <f>VLOOKUP(I3261,BaseModelo!$A$2:$E$5075,3)</f>
        <v>115</v>
      </c>
      <c r="R3261" s="4">
        <f t="shared" si="1000"/>
        <v>32283000</v>
      </c>
      <c r="S3261" s="16">
        <f t="shared" si="1001"/>
        <v>6.1952111018182942E-4</v>
      </c>
      <c r="T3261" s="4">
        <f t="shared" si="1012"/>
        <v>4.9561688814546354E-2</v>
      </c>
      <c r="U3261" s="4">
        <f t="shared" si="1013"/>
        <v>7.5581575442183191E-2</v>
      </c>
      <c r="V3261" s="6">
        <f t="shared" si="1002"/>
        <v>0</v>
      </c>
      <c r="W3261" s="16" t="str">
        <f t="shared" si="1003"/>
        <v/>
      </c>
      <c r="X3261" s="4" t="str">
        <f t="shared" si="1014"/>
        <v/>
      </c>
      <c r="Y3261" s="4" t="str">
        <f t="shared" si="1004"/>
        <v/>
      </c>
      <c r="Z3261" s="4">
        <f t="shared" si="1005"/>
        <v>4853000</v>
      </c>
      <c r="AA3261" s="16">
        <f t="shared" si="1006"/>
        <v>4.1211621677313005E-3</v>
      </c>
      <c r="AB3261" s="15">
        <f t="shared" si="1015"/>
        <v>0.32969297341850401</v>
      </c>
      <c r="AC3261" s="15">
        <f t="shared" si="1016"/>
        <v>0.50278178446321864</v>
      </c>
      <c r="AD3261" s="4">
        <v>168461</v>
      </c>
      <c r="AE3261" s="26">
        <v>2731.04</v>
      </c>
      <c r="AF3261" s="26">
        <v>2731.04</v>
      </c>
      <c r="AG3261" s="4">
        <f t="shared" si="1017"/>
        <v>2735000</v>
      </c>
      <c r="AH3261" s="16">
        <f t="shared" si="1007"/>
        <v>7.3126142595978062E-3</v>
      </c>
      <c r="AI3261" s="15">
        <f t="shared" si="1008"/>
        <v>0.58500914076782451</v>
      </c>
      <c r="AJ3261" s="15">
        <f t="shared" si="1009"/>
        <v>0.89213893967093238</v>
      </c>
      <c r="AK3261" s="4">
        <f t="shared" si="1010"/>
        <v>16319000</v>
      </c>
      <c r="AL3261" s="27">
        <f t="shared" si="1011"/>
        <v>1.2255652919909309E-3</v>
      </c>
      <c r="AM3261" s="15">
        <f t="shared" si="1018"/>
        <v>9.8045223359274472E-2</v>
      </c>
      <c r="AN3261" s="15">
        <f t="shared" si="1019"/>
        <v>9.2630155575933808E-5</v>
      </c>
    </row>
    <row r="3262" spans="1:40" x14ac:dyDescent="0.2">
      <c r="A3262" s="4" t="s">
        <v>4628</v>
      </c>
      <c r="B3262" s="3" t="s">
        <v>6</v>
      </c>
      <c r="C3262" s="6">
        <v>168485</v>
      </c>
      <c r="D3262" s="3" t="s">
        <v>544</v>
      </c>
      <c r="E3262" s="6">
        <v>168492</v>
      </c>
      <c r="F3262" s="3" t="s">
        <v>4069</v>
      </c>
      <c r="G3262" s="8">
        <v>5000</v>
      </c>
      <c r="H3262" s="6">
        <v>147</v>
      </c>
      <c r="I3262" s="6">
        <v>167452</v>
      </c>
      <c r="J3262" s="13">
        <v>45260</v>
      </c>
      <c r="K3262" s="9">
        <v>1942.2679564072557</v>
      </c>
      <c r="L3262" s="4" t="s">
        <v>4628</v>
      </c>
      <c r="M3262" s="4" t="s">
        <v>4632</v>
      </c>
      <c r="N3262" s="4">
        <f>VLOOKUP(I3262,BaseModelo!$A$2:$E$5075,5)</f>
        <v>7</v>
      </c>
      <c r="P3262" s="15">
        <v>147</v>
      </c>
      <c r="Q3262" s="4">
        <f>VLOOKUP(I3262,BaseModelo!$A$2:$E$5075,3)</f>
        <v>127</v>
      </c>
      <c r="R3262" s="4">
        <f t="shared" si="1000"/>
        <v>32283000</v>
      </c>
      <c r="S3262" s="16">
        <f t="shared" si="1001"/>
        <v>1.5488027754545735E-4</v>
      </c>
      <c r="T3262" s="4">
        <f t="shared" si="1012"/>
        <v>2.2767400799182231E-2</v>
      </c>
      <c r="U3262" s="4">
        <f t="shared" si="1013"/>
        <v>2.2767400799182231E-2</v>
      </c>
      <c r="V3262" s="6">
        <f t="shared" si="1002"/>
        <v>0</v>
      </c>
      <c r="W3262" s="16" t="str">
        <f t="shared" si="1003"/>
        <v/>
      </c>
      <c r="X3262" s="4" t="str">
        <f t="shared" si="1014"/>
        <v/>
      </c>
      <c r="Y3262" s="4" t="str">
        <f t="shared" si="1004"/>
        <v/>
      </c>
      <c r="Z3262" s="4">
        <f t="shared" si="1005"/>
        <v>4022000</v>
      </c>
      <c r="AA3262" s="16">
        <f t="shared" si="1006"/>
        <v>1.2431626056688214E-3</v>
      </c>
      <c r="AB3262" s="15">
        <f t="shared" si="1015"/>
        <v>0.18274490303331675</v>
      </c>
      <c r="AC3262" s="15">
        <f t="shared" si="1016"/>
        <v>0.18274490303331675</v>
      </c>
      <c r="AD3262" s="4">
        <v>168485</v>
      </c>
      <c r="AE3262" s="26">
        <v>1303.3399999999999</v>
      </c>
      <c r="AF3262" s="26">
        <v>699.96883988416118</v>
      </c>
      <c r="AG3262" s="4">
        <f t="shared" si="1017"/>
        <v>2184000</v>
      </c>
      <c r="AH3262" s="16">
        <f t="shared" si="1007"/>
        <v>2.2893772893772895E-3</v>
      </c>
      <c r="AI3262" s="15">
        <f t="shared" si="1008"/>
        <v>0.33653846153846156</v>
      </c>
      <c r="AJ3262" s="15">
        <f t="shared" si="1009"/>
        <v>0.33653846153846156</v>
      </c>
      <c r="AK3262" s="4">
        <f t="shared" si="1010"/>
        <v>16319000</v>
      </c>
      <c r="AL3262" s="27">
        <f t="shared" si="1011"/>
        <v>3.0639132299773271E-4</v>
      </c>
      <c r="AM3262" s="15">
        <f t="shared" si="1018"/>
        <v>4.5039524480666712E-2</v>
      </c>
      <c r="AN3262" s="15">
        <f t="shared" si="1019"/>
        <v>6.9757340520810808E-6</v>
      </c>
    </row>
    <row r="3263" spans="1:40" x14ac:dyDescent="0.2">
      <c r="A3263" s="4" t="s">
        <v>4627</v>
      </c>
      <c r="B3263" s="2" t="s">
        <v>3</v>
      </c>
      <c r="C3263" s="5">
        <v>168531</v>
      </c>
      <c r="D3263" s="2" t="s">
        <v>734</v>
      </c>
      <c r="E3263" s="5">
        <v>168532</v>
      </c>
      <c r="F3263" s="2" t="s">
        <v>4090</v>
      </c>
      <c r="G3263" s="7">
        <v>8000</v>
      </c>
      <c r="H3263" s="5">
        <v>85</v>
      </c>
      <c r="I3263" s="6">
        <v>166666</v>
      </c>
      <c r="J3263" s="13">
        <v>45260</v>
      </c>
      <c r="K3263" s="9">
        <v>8000</v>
      </c>
      <c r="L3263" s="4" t="s">
        <v>4627</v>
      </c>
      <c r="M3263" s="4" t="s">
        <v>4632</v>
      </c>
      <c r="N3263" s="4">
        <f>VLOOKUP(I3263,BaseModelo!$A$2:$E$5075,5)</f>
        <v>3</v>
      </c>
      <c r="P3263" s="15">
        <v>142.00000000000003</v>
      </c>
      <c r="Q3263" s="4">
        <f>VLOOKUP(I3263,BaseModelo!$A$2:$E$5075,3)</f>
        <v>110</v>
      </c>
      <c r="R3263" s="4">
        <f t="shared" si="1000"/>
        <v>32283000</v>
      </c>
      <c r="S3263" s="16">
        <f t="shared" si="1001"/>
        <v>2.4780844407273179E-4</v>
      </c>
      <c r="T3263" s="4">
        <f t="shared" si="1012"/>
        <v>2.1063717746182202E-2</v>
      </c>
      <c r="U3263" s="4">
        <f t="shared" si="1013"/>
        <v>3.5188799058327919E-2</v>
      </c>
      <c r="V3263" s="6">
        <f t="shared" si="1002"/>
        <v>0</v>
      </c>
      <c r="W3263" s="16" t="str">
        <f t="shared" si="1003"/>
        <v/>
      </c>
      <c r="X3263" s="4" t="str">
        <f t="shared" si="1014"/>
        <v/>
      </c>
      <c r="Y3263" s="4" t="str">
        <f t="shared" si="1004"/>
        <v/>
      </c>
      <c r="Z3263" s="4">
        <f t="shared" si="1005"/>
        <v>1992000</v>
      </c>
      <c r="AA3263" s="16">
        <f t="shared" si="1006"/>
        <v>4.0160642570281121E-3</v>
      </c>
      <c r="AB3263" s="15">
        <f t="shared" si="1015"/>
        <v>0.34136546184738953</v>
      </c>
      <c r="AC3263" s="15">
        <f t="shared" si="1016"/>
        <v>0.57028112449799206</v>
      </c>
      <c r="AD3263" s="4">
        <v>168531</v>
      </c>
      <c r="AE3263" s="26">
        <v>1172.33</v>
      </c>
      <c r="AF3263" s="26">
        <v>1172.33</v>
      </c>
      <c r="AG3263" s="4">
        <f t="shared" si="1017"/>
        <v>1267000</v>
      </c>
      <c r="AH3263" s="16">
        <f t="shared" si="1007"/>
        <v>6.314127861089187E-3</v>
      </c>
      <c r="AI3263" s="15">
        <f t="shared" si="1008"/>
        <v>0.53670086819258089</v>
      </c>
      <c r="AJ3263" s="15">
        <f t="shared" si="1009"/>
        <v>0.89660615627466478</v>
      </c>
      <c r="AK3263" s="4">
        <f t="shared" si="1010"/>
        <v>15073000</v>
      </c>
      <c r="AL3263" s="27">
        <f t="shared" si="1011"/>
        <v>5.3075034830491602E-4</v>
      </c>
      <c r="AM3263" s="15">
        <f t="shared" si="1018"/>
        <v>4.5113779605917864E-2</v>
      </c>
      <c r="AN3263" s="15">
        <f t="shared" si="1019"/>
        <v>1.8676467356639244E-5</v>
      </c>
    </row>
    <row r="3264" spans="1:40" x14ac:dyDescent="0.2">
      <c r="A3264" s="4" t="s">
        <v>4627</v>
      </c>
      <c r="B3264" s="3" t="s">
        <v>3</v>
      </c>
      <c r="C3264" s="6">
        <v>168531</v>
      </c>
      <c r="D3264" s="3" t="s">
        <v>734</v>
      </c>
      <c r="E3264" s="6">
        <v>168533</v>
      </c>
      <c r="F3264" s="3" t="s">
        <v>4099</v>
      </c>
      <c r="G3264" s="8">
        <v>6000</v>
      </c>
      <c r="H3264" s="6">
        <v>85</v>
      </c>
      <c r="I3264" s="6">
        <v>166687</v>
      </c>
      <c r="J3264" s="13">
        <v>45260</v>
      </c>
      <c r="K3264" s="9">
        <v>6000</v>
      </c>
      <c r="L3264" s="4" t="s">
        <v>4627</v>
      </c>
      <c r="M3264" s="4" t="s">
        <v>4632</v>
      </c>
      <c r="N3264" s="4">
        <f>VLOOKUP(I3264,BaseModelo!$A$2:$E$5075,5)</f>
        <v>2</v>
      </c>
      <c r="P3264" s="15">
        <v>142.00000000000003</v>
      </c>
      <c r="Q3264" s="4">
        <f>VLOOKUP(I3264,BaseModelo!$A$2:$E$5075,3)</f>
        <v>100</v>
      </c>
      <c r="R3264" s="4">
        <f t="shared" si="1000"/>
        <v>32283000</v>
      </c>
      <c r="S3264" s="16">
        <f t="shared" si="1001"/>
        <v>1.8585633305454884E-4</v>
      </c>
      <c r="T3264" s="4">
        <f t="shared" si="1012"/>
        <v>1.5797788309636653E-2</v>
      </c>
      <c r="U3264" s="4">
        <f t="shared" si="1013"/>
        <v>2.6391599293745942E-2</v>
      </c>
      <c r="V3264" s="6">
        <f t="shared" si="1002"/>
        <v>0</v>
      </c>
      <c r="W3264" s="16" t="str">
        <f t="shared" si="1003"/>
        <v/>
      </c>
      <c r="X3264" s="4" t="str">
        <f t="shared" si="1014"/>
        <v/>
      </c>
      <c r="Y3264" s="4" t="str">
        <f t="shared" si="1004"/>
        <v/>
      </c>
      <c r="Z3264" s="4">
        <f t="shared" si="1005"/>
        <v>1578000</v>
      </c>
      <c r="AA3264" s="16">
        <f t="shared" si="1006"/>
        <v>3.8022813688212928E-3</v>
      </c>
      <c r="AB3264" s="15">
        <f t="shared" si="1015"/>
        <v>0.32319391634980987</v>
      </c>
      <c r="AC3264" s="15">
        <f t="shared" si="1016"/>
        <v>0.53992395437262364</v>
      </c>
      <c r="AD3264" s="4">
        <v>168531</v>
      </c>
      <c r="AE3264" s="26">
        <v>882.68</v>
      </c>
      <c r="AF3264" s="26">
        <v>882.68</v>
      </c>
      <c r="AG3264" s="4">
        <f t="shared" si="1017"/>
        <v>681000</v>
      </c>
      <c r="AH3264" s="16">
        <f t="shared" si="1007"/>
        <v>8.8105726872246704E-3</v>
      </c>
      <c r="AI3264" s="15">
        <f t="shared" si="1008"/>
        <v>0.74889867841409696</v>
      </c>
      <c r="AJ3264" s="15">
        <f t="shared" si="1009"/>
        <v>1.2511013215859035</v>
      </c>
      <c r="AK3264" s="4">
        <f t="shared" si="1010"/>
        <v>15073000</v>
      </c>
      <c r="AL3264" s="27">
        <f t="shared" si="1011"/>
        <v>3.9806276122868704E-4</v>
      </c>
      <c r="AM3264" s="15">
        <f t="shared" si="1018"/>
        <v>3.3835334704438398E-2</v>
      </c>
      <c r="AN3264" s="15">
        <f t="shared" si="1019"/>
        <v>1.0505512888109577E-5</v>
      </c>
    </row>
    <row r="3265" spans="1:40" x14ac:dyDescent="0.2">
      <c r="A3265" s="4" t="s">
        <v>4627</v>
      </c>
      <c r="B3265" s="3" t="s">
        <v>3</v>
      </c>
      <c r="C3265" s="6">
        <v>168531</v>
      </c>
      <c r="D3265" s="3" t="s">
        <v>734</v>
      </c>
      <c r="E3265" s="6">
        <v>168534</v>
      </c>
      <c r="F3265" s="3" t="s">
        <v>4100</v>
      </c>
      <c r="G3265" s="8">
        <v>8000</v>
      </c>
      <c r="H3265" s="6">
        <v>85</v>
      </c>
      <c r="I3265" s="6">
        <v>166674</v>
      </c>
      <c r="J3265" s="13">
        <v>45260</v>
      </c>
      <c r="K3265" s="9">
        <v>8000</v>
      </c>
      <c r="L3265" s="4" t="s">
        <v>4627</v>
      </c>
      <c r="M3265" s="4" t="s">
        <v>4632</v>
      </c>
      <c r="N3265" s="4">
        <f>VLOOKUP(I3265,BaseModelo!$A$2:$E$5075,5)</f>
        <v>4</v>
      </c>
      <c r="P3265" s="15">
        <v>142.00000000000003</v>
      </c>
      <c r="Q3265" s="4">
        <f>VLOOKUP(I3265,BaseModelo!$A$2:$E$5075,3)</f>
        <v>110</v>
      </c>
      <c r="R3265" s="4">
        <f t="shared" si="1000"/>
        <v>32283000</v>
      </c>
      <c r="S3265" s="16">
        <f t="shared" si="1001"/>
        <v>2.4780844407273179E-4</v>
      </c>
      <c r="T3265" s="4">
        <f t="shared" si="1012"/>
        <v>2.1063717746182202E-2</v>
      </c>
      <c r="U3265" s="4">
        <f t="shared" si="1013"/>
        <v>3.5188799058327919E-2</v>
      </c>
      <c r="V3265" s="6">
        <f t="shared" si="1002"/>
        <v>0</v>
      </c>
      <c r="W3265" s="16" t="str">
        <f t="shared" si="1003"/>
        <v/>
      </c>
      <c r="X3265" s="4" t="str">
        <f t="shared" si="1014"/>
        <v/>
      </c>
      <c r="Y3265" s="4" t="str">
        <f t="shared" si="1004"/>
        <v/>
      </c>
      <c r="Z3265" s="4">
        <f t="shared" si="1005"/>
        <v>2331000</v>
      </c>
      <c r="AA3265" s="16">
        <f t="shared" si="1006"/>
        <v>3.432003432003432E-3</v>
      </c>
      <c r="AB3265" s="15">
        <f t="shared" si="1015"/>
        <v>0.29172029172029174</v>
      </c>
      <c r="AC3265" s="15">
        <f t="shared" si="1016"/>
        <v>0.48734448734448743</v>
      </c>
      <c r="AD3265" s="4">
        <v>168531</v>
      </c>
      <c r="AE3265" s="26">
        <v>1172.33</v>
      </c>
      <c r="AF3265" s="26">
        <v>1172.33</v>
      </c>
      <c r="AG3265" s="4">
        <f t="shared" si="1017"/>
        <v>1421000</v>
      </c>
      <c r="AH3265" s="16">
        <f t="shared" si="1007"/>
        <v>5.629838142153413E-3</v>
      </c>
      <c r="AI3265" s="15">
        <f t="shared" si="1008"/>
        <v>0.47853624208304013</v>
      </c>
      <c r="AJ3265" s="15">
        <f t="shared" si="1009"/>
        <v>0.79943701618578478</v>
      </c>
      <c r="AK3265" s="4">
        <f t="shared" si="1010"/>
        <v>15073000</v>
      </c>
      <c r="AL3265" s="27">
        <f t="shared" si="1011"/>
        <v>5.3075034830491602E-4</v>
      </c>
      <c r="AM3265" s="15">
        <f t="shared" si="1018"/>
        <v>4.5113779605917864E-2</v>
      </c>
      <c r="AN3265" s="15">
        <f t="shared" si="1019"/>
        <v>1.8676467356639244E-5</v>
      </c>
    </row>
    <row r="3266" spans="1:40" x14ac:dyDescent="0.2">
      <c r="A3266" s="4" t="s">
        <v>4627</v>
      </c>
      <c r="B3266" s="3" t="s">
        <v>3</v>
      </c>
      <c r="C3266" s="6">
        <v>168531</v>
      </c>
      <c r="D3266" s="3" t="s">
        <v>734</v>
      </c>
      <c r="E3266" s="6">
        <v>168535</v>
      </c>
      <c r="F3266" s="3" t="s">
        <v>4101</v>
      </c>
      <c r="G3266" s="8">
        <v>8000</v>
      </c>
      <c r="H3266" s="6">
        <v>85</v>
      </c>
      <c r="I3266" s="6">
        <v>166677</v>
      </c>
      <c r="J3266" s="13">
        <v>45260</v>
      </c>
      <c r="K3266" s="9">
        <v>8000</v>
      </c>
      <c r="L3266" s="4" t="s">
        <v>4627</v>
      </c>
      <c r="M3266" s="4" t="s">
        <v>4632</v>
      </c>
      <c r="N3266" s="4">
        <f>VLOOKUP(I3266,BaseModelo!$A$2:$E$5075,5)</f>
        <v>5</v>
      </c>
      <c r="P3266" s="15">
        <v>142.00000000000003</v>
      </c>
      <c r="Q3266" s="4">
        <f>VLOOKUP(I3266,BaseModelo!$A$2:$E$5075,3)</f>
        <v>110</v>
      </c>
      <c r="R3266" s="4">
        <f t="shared" ref="R3266:R3329" si="1020">SUMIFS($G:$G,$M:$M,M3266)</f>
        <v>32283000</v>
      </c>
      <c r="S3266" s="16">
        <f t="shared" ref="S3266:S3329" si="1021">G3266/R3266</f>
        <v>2.4780844407273179E-4</v>
      </c>
      <c r="T3266" s="4">
        <f t="shared" si="1012"/>
        <v>2.1063717746182202E-2</v>
      </c>
      <c r="U3266" s="4">
        <f t="shared" si="1013"/>
        <v>3.5188799058327919E-2</v>
      </c>
      <c r="V3266" s="6">
        <f t="shared" ref="V3266:V3329" si="1022">SUMIFS($G:$G,$O:$O,O3266)</f>
        <v>0</v>
      </c>
      <c r="W3266" s="16" t="str">
        <f t="shared" ref="W3266:W3329" si="1023">IFERROR(G3266/V3266,"")</f>
        <v/>
      </c>
      <c r="X3266" s="4" t="str">
        <f t="shared" si="1014"/>
        <v/>
      </c>
      <c r="Y3266" s="4" t="str">
        <f t="shared" ref="Y3266:Y3329" si="1024">IFERROR(W3266*P3266,"")</f>
        <v/>
      </c>
      <c r="Z3266" s="4">
        <f t="shared" ref="Z3266:Z3329" si="1025">SUMIFS($G:$G,$N:$N,N3266)</f>
        <v>4058000</v>
      </c>
      <c r="AA3266" s="16">
        <f t="shared" ref="AA3266:AA3329" si="1026">IFERROR(G3266/Z3266,"")</f>
        <v>1.9714144898965009E-3</v>
      </c>
      <c r="AB3266" s="15">
        <f t="shared" si="1015"/>
        <v>0.16757023164120258</v>
      </c>
      <c r="AC3266" s="15">
        <f t="shared" si="1016"/>
        <v>0.27994085756530318</v>
      </c>
      <c r="AD3266" s="4">
        <v>168531</v>
      </c>
      <c r="AE3266" s="26">
        <v>1172.33</v>
      </c>
      <c r="AF3266" s="26">
        <v>1172.33</v>
      </c>
      <c r="AG3266" s="4">
        <f t="shared" si="1017"/>
        <v>1768000</v>
      </c>
      <c r="AH3266" s="16">
        <f t="shared" ref="AH3266:AH3329" si="1027">IFERROR($G3266/AG3266,"")</f>
        <v>4.5248868778280547E-3</v>
      </c>
      <c r="AI3266" s="15">
        <f t="shared" ref="AI3266:AI3329" si="1028">IFERROR(AH3266*H3266,"")</f>
        <v>0.38461538461538464</v>
      </c>
      <c r="AJ3266" s="15">
        <f t="shared" ref="AJ3266:AJ3329" si="1029">IFERROR(AH3266*P3266,"")</f>
        <v>0.64253393665158387</v>
      </c>
      <c r="AK3266" s="4">
        <f t="shared" ref="AK3266:AK3329" si="1030">SUMIFS($G:$G,$A:$A,$A3266,$M:$M,$M3266)</f>
        <v>15073000</v>
      </c>
      <c r="AL3266" s="27">
        <f t="shared" ref="AL3266:AL3329" si="1031">IFERROR($G3266/AK3266,"")</f>
        <v>5.3075034830491602E-4</v>
      </c>
      <c r="AM3266" s="15">
        <f t="shared" si="1018"/>
        <v>4.5113779605917864E-2</v>
      </c>
      <c r="AN3266" s="15">
        <f t="shared" si="1019"/>
        <v>1.8676467356639244E-5</v>
      </c>
    </row>
    <row r="3267" spans="1:40" x14ac:dyDescent="0.2">
      <c r="A3267" s="4" t="s">
        <v>4627</v>
      </c>
      <c r="B3267" s="3" t="s">
        <v>3</v>
      </c>
      <c r="C3267" s="6">
        <v>168531</v>
      </c>
      <c r="D3267" s="3" t="s">
        <v>734</v>
      </c>
      <c r="E3267" s="6">
        <v>168536</v>
      </c>
      <c r="F3267" s="3" t="s">
        <v>4102</v>
      </c>
      <c r="G3267" s="8">
        <v>5000</v>
      </c>
      <c r="H3267" s="6">
        <v>85</v>
      </c>
      <c r="I3267" s="6">
        <v>166691</v>
      </c>
      <c r="J3267" s="13">
        <v>45260</v>
      </c>
      <c r="K3267" s="9">
        <v>5000</v>
      </c>
      <c r="L3267" s="4" t="s">
        <v>4627</v>
      </c>
      <c r="M3267" s="4" t="s">
        <v>4632</v>
      </c>
      <c r="N3267" s="4">
        <f>VLOOKUP(I3267,BaseModelo!$A$2:$E$5075,5)</f>
        <v>2</v>
      </c>
      <c r="P3267" s="15">
        <v>147</v>
      </c>
      <c r="Q3267" s="4">
        <f>VLOOKUP(I3267,BaseModelo!$A$2:$E$5075,3)</f>
        <v>100</v>
      </c>
      <c r="R3267" s="4">
        <f t="shared" si="1020"/>
        <v>32283000</v>
      </c>
      <c r="S3267" s="16">
        <f t="shared" si="1021"/>
        <v>1.5488027754545735E-4</v>
      </c>
      <c r="T3267" s="4">
        <f t="shared" ref="T3267:T3330" si="1032">S3267*H3267</f>
        <v>1.3164823591363875E-2</v>
      </c>
      <c r="U3267" s="4">
        <f t="shared" ref="U3267:U3330" si="1033">S3267*P3267</f>
        <v>2.2767400799182231E-2</v>
      </c>
      <c r="V3267" s="6">
        <f t="shared" si="1022"/>
        <v>0</v>
      </c>
      <c r="W3267" s="16" t="str">
        <f t="shared" si="1023"/>
        <v/>
      </c>
      <c r="X3267" s="4" t="str">
        <f t="shared" ref="X3267:X3330" si="1034">IFERROR(W3267*H3267,"")</f>
        <v/>
      </c>
      <c r="Y3267" s="4" t="str">
        <f t="shared" si="1024"/>
        <v/>
      </c>
      <c r="Z3267" s="4">
        <f t="shared" si="1025"/>
        <v>1578000</v>
      </c>
      <c r="AA3267" s="16">
        <f t="shared" si="1026"/>
        <v>3.1685678073510772E-3</v>
      </c>
      <c r="AB3267" s="15">
        <f t="shared" ref="AB3267:AB3330" si="1035">IFERROR(AA3267*H3267,"")</f>
        <v>0.26932826362484158</v>
      </c>
      <c r="AC3267" s="15">
        <f t="shared" ref="AC3267:AC3330" si="1036">IFERROR(AA3267*P3267,"")</f>
        <v>0.46577946768060835</v>
      </c>
      <c r="AD3267" s="4">
        <v>168531</v>
      </c>
      <c r="AE3267" s="26">
        <v>737.85</v>
      </c>
      <c r="AF3267" s="26">
        <v>737.85</v>
      </c>
      <c r="AG3267" s="4">
        <f t="shared" ref="AG3267:AG3330" si="1037">SUMIFS($G:$G,$N:$N,$N3267,$A:$A,$A3267)</f>
        <v>681000</v>
      </c>
      <c r="AH3267" s="16">
        <f t="shared" si="1027"/>
        <v>7.3421439060205578E-3</v>
      </c>
      <c r="AI3267" s="15">
        <f t="shared" si="1028"/>
        <v>0.6240822320117474</v>
      </c>
      <c r="AJ3267" s="15">
        <f t="shared" si="1029"/>
        <v>1.079295154185022</v>
      </c>
      <c r="AK3267" s="4">
        <f t="shared" si="1030"/>
        <v>15073000</v>
      </c>
      <c r="AL3267" s="27">
        <f t="shared" si="1031"/>
        <v>3.3171896769057253E-4</v>
      </c>
      <c r="AM3267" s="15">
        <f t="shared" ref="AM3267:AM3330" si="1038">IFERROR(AL3267*H3267,"")</f>
        <v>2.8196112253698665E-2</v>
      </c>
      <c r="AN3267" s="15">
        <f t="shared" ref="AN3267:AN3330" si="1039">IFERROR(AL3267*U3267,"")</f>
        <v>7.5523786901022457E-6</v>
      </c>
    </row>
    <row r="3268" spans="1:40" x14ac:dyDescent="0.2">
      <c r="A3268" s="4" t="s">
        <v>4627</v>
      </c>
      <c r="B3268" s="3" t="s">
        <v>3</v>
      </c>
      <c r="C3268" s="6">
        <v>168531</v>
      </c>
      <c r="D3268" s="3" t="s">
        <v>734</v>
      </c>
      <c r="E3268" s="6">
        <v>168537</v>
      </c>
      <c r="F3268" s="3" t="s">
        <v>4103</v>
      </c>
      <c r="G3268" s="8">
        <v>5000</v>
      </c>
      <c r="H3268" s="6">
        <v>147</v>
      </c>
      <c r="I3268" s="6">
        <v>166676</v>
      </c>
      <c r="J3268" s="13">
        <v>45260</v>
      </c>
      <c r="K3268" s="9">
        <v>5000</v>
      </c>
      <c r="L3268" s="4" t="s">
        <v>4627</v>
      </c>
      <c r="M3268" s="4" t="s">
        <v>4632</v>
      </c>
      <c r="N3268" s="4">
        <f>VLOOKUP(I3268,BaseModelo!$A$2:$E$5075,5)</f>
        <v>6</v>
      </c>
      <c r="P3268" s="15">
        <v>147</v>
      </c>
      <c r="Q3268" s="4">
        <f>VLOOKUP(I3268,BaseModelo!$A$2:$E$5075,3)</f>
        <v>115</v>
      </c>
      <c r="R3268" s="4">
        <f t="shared" si="1020"/>
        <v>32283000</v>
      </c>
      <c r="S3268" s="16">
        <f t="shared" si="1021"/>
        <v>1.5488027754545735E-4</v>
      </c>
      <c r="T3268" s="4">
        <f t="shared" si="1032"/>
        <v>2.2767400799182231E-2</v>
      </c>
      <c r="U3268" s="4">
        <f t="shared" si="1033"/>
        <v>2.2767400799182231E-2</v>
      </c>
      <c r="V3268" s="6">
        <f t="shared" si="1022"/>
        <v>0</v>
      </c>
      <c r="W3268" s="16" t="str">
        <f t="shared" si="1023"/>
        <v/>
      </c>
      <c r="X3268" s="4" t="str">
        <f t="shared" si="1034"/>
        <v/>
      </c>
      <c r="Y3268" s="4" t="str">
        <f t="shared" si="1024"/>
        <v/>
      </c>
      <c r="Z3268" s="4">
        <f t="shared" si="1025"/>
        <v>4853000</v>
      </c>
      <c r="AA3268" s="16">
        <f t="shared" si="1026"/>
        <v>1.0302905419328251E-3</v>
      </c>
      <c r="AB3268" s="15">
        <f t="shared" si="1035"/>
        <v>0.1514527096641253</v>
      </c>
      <c r="AC3268" s="15">
        <f t="shared" si="1036"/>
        <v>0.1514527096641253</v>
      </c>
      <c r="AD3268" s="4">
        <v>168531</v>
      </c>
      <c r="AE3268" s="26">
        <v>1303.3399999999999</v>
      </c>
      <c r="AF3268" s="26">
        <v>1303.3399999999999</v>
      </c>
      <c r="AG3268" s="4">
        <f t="shared" si="1037"/>
        <v>1993000</v>
      </c>
      <c r="AH3268" s="16">
        <f t="shared" si="1027"/>
        <v>2.5087807325639738E-3</v>
      </c>
      <c r="AI3268" s="15">
        <f t="shared" si="1028"/>
        <v>0.36879076768690416</v>
      </c>
      <c r="AJ3268" s="15">
        <f t="shared" si="1029"/>
        <v>0.36879076768690416</v>
      </c>
      <c r="AK3268" s="4">
        <f t="shared" si="1030"/>
        <v>15073000</v>
      </c>
      <c r="AL3268" s="27">
        <f t="shared" si="1031"/>
        <v>3.3171896769057253E-4</v>
      </c>
      <c r="AM3268" s="15">
        <f t="shared" si="1038"/>
        <v>4.8762688250514163E-2</v>
      </c>
      <c r="AN3268" s="15">
        <f t="shared" si="1039"/>
        <v>7.5523786901022457E-6</v>
      </c>
    </row>
    <row r="3269" spans="1:40" x14ac:dyDescent="0.2">
      <c r="A3269" s="4" t="s">
        <v>4627</v>
      </c>
      <c r="B3269" s="3" t="s">
        <v>3</v>
      </c>
      <c r="C3269" s="6">
        <v>168531</v>
      </c>
      <c r="D3269" s="3" t="s">
        <v>734</v>
      </c>
      <c r="E3269" s="6">
        <v>168538</v>
      </c>
      <c r="F3269" s="3" t="s">
        <v>4104</v>
      </c>
      <c r="G3269" s="8">
        <v>5000</v>
      </c>
      <c r="H3269" s="6">
        <v>147</v>
      </c>
      <c r="I3269" s="6">
        <v>166675</v>
      </c>
      <c r="J3269" s="13">
        <v>45260</v>
      </c>
      <c r="K3269" s="9">
        <v>5000</v>
      </c>
      <c r="L3269" s="4" t="s">
        <v>4627</v>
      </c>
      <c r="M3269" s="4" t="s">
        <v>4632</v>
      </c>
      <c r="N3269" s="4">
        <f>VLOOKUP(I3269,BaseModelo!$A$2:$E$5075,5)</f>
        <v>5</v>
      </c>
      <c r="P3269" s="15">
        <v>147</v>
      </c>
      <c r="Q3269" s="4">
        <f>VLOOKUP(I3269,BaseModelo!$A$2:$E$5075,3)</f>
        <v>110</v>
      </c>
      <c r="R3269" s="4">
        <f t="shared" si="1020"/>
        <v>32283000</v>
      </c>
      <c r="S3269" s="16">
        <f t="shared" si="1021"/>
        <v>1.5488027754545735E-4</v>
      </c>
      <c r="T3269" s="4">
        <f t="shared" si="1032"/>
        <v>2.2767400799182231E-2</v>
      </c>
      <c r="U3269" s="4">
        <f t="shared" si="1033"/>
        <v>2.2767400799182231E-2</v>
      </c>
      <c r="V3269" s="6">
        <f t="shared" si="1022"/>
        <v>0</v>
      </c>
      <c r="W3269" s="16" t="str">
        <f t="shared" si="1023"/>
        <v/>
      </c>
      <c r="X3269" s="4" t="str">
        <f t="shared" si="1034"/>
        <v/>
      </c>
      <c r="Y3269" s="4" t="str">
        <f t="shared" si="1024"/>
        <v/>
      </c>
      <c r="Z3269" s="4">
        <f t="shared" si="1025"/>
        <v>4058000</v>
      </c>
      <c r="AA3269" s="16">
        <f t="shared" si="1026"/>
        <v>1.2321340561853129E-3</v>
      </c>
      <c r="AB3269" s="15">
        <f t="shared" si="1035"/>
        <v>0.18112370625924099</v>
      </c>
      <c r="AC3269" s="15">
        <f t="shared" si="1036"/>
        <v>0.18112370625924099</v>
      </c>
      <c r="AD3269" s="4">
        <v>168531</v>
      </c>
      <c r="AE3269" s="26">
        <v>1303.3399999999999</v>
      </c>
      <c r="AF3269" s="26">
        <v>1303.3399999999999</v>
      </c>
      <c r="AG3269" s="4">
        <f t="shared" si="1037"/>
        <v>1768000</v>
      </c>
      <c r="AH3269" s="16">
        <f t="shared" si="1027"/>
        <v>2.8280542986425339E-3</v>
      </c>
      <c r="AI3269" s="15">
        <f t="shared" si="1028"/>
        <v>0.41572398190045246</v>
      </c>
      <c r="AJ3269" s="15">
        <f t="shared" si="1029"/>
        <v>0.41572398190045246</v>
      </c>
      <c r="AK3269" s="4">
        <f t="shared" si="1030"/>
        <v>15073000</v>
      </c>
      <c r="AL3269" s="27">
        <f t="shared" si="1031"/>
        <v>3.3171896769057253E-4</v>
      </c>
      <c r="AM3269" s="15">
        <f t="shared" si="1038"/>
        <v>4.8762688250514163E-2</v>
      </c>
      <c r="AN3269" s="15">
        <f t="shared" si="1039"/>
        <v>7.5523786901022457E-6</v>
      </c>
    </row>
    <row r="3270" spans="1:40" x14ac:dyDescent="0.2">
      <c r="A3270" s="4" t="s">
        <v>4627</v>
      </c>
      <c r="B3270" s="3" t="s">
        <v>9</v>
      </c>
      <c r="C3270" s="6">
        <v>168685</v>
      </c>
      <c r="D3270" s="3" t="s">
        <v>560</v>
      </c>
      <c r="E3270" s="6">
        <v>168692</v>
      </c>
      <c r="F3270" s="3" t="s">
        <v>4071</v>
      </c>
      <c r="G3270" s="8">
        <v>10000</v>
      </c>
      <c r="H3270" s="6">
        <v>142</v>
      </c>
      <c r="I3270" s="6">
        <v>168554</v>
      </c>
      <c r="J3270" s="13">
        <v>45260</v>
      </c>
      <c r="K3270" s="9">
        <v>10000</v>
      </c>
      <c r="L3270" s="4" t="s">
        <v>4627</v>
      </c>
      <c r="M3270" s="4" t="s">
        <v>4632</v>
      </c>
      <c r="N3270" s="4">
        <f>VLOOKUP(I3270,BaseModelo!$A$2:$E$5075,5)</f>
        <v>1</v>
      </c>
      <c r="P3270" s="15">
        <v>142.00000000000003</v>
      </c>
      <c r="Q3270" s="4">
        <f>VLOOKUP(I3270,BaseModelo!$A$2:$E$5075,3)</f>
        <v>90</v>
      </c>
      <c r="R3270" s="4">
        <f t="shared" si="1020"/>
        <v>32283000</v>
      </c>
      <c r="S3270" s="16">
        <f t="shared" si="1021"/>
        <v>3.0976055509091471E-4</v>
      </c>
      <c r="T3270" s="4">
        <f t="shared" si="1032"/>
        <v>4.3985998822909891E-2</v>
      </c>
      <c r="U3270" s="4">
        <f t="shared" si="1033"/>
        <v>4.3985998822909898E-2</v>
      </c>
      <c r="V3270" s="6">
        <f t="shared" si="1022"/>
        <v>0</v>
      </c>
      <c r="W3270" s="16" t="str">
        <f t="shared" si="1023"/>
        <v/>
      </c>
      <c r="X3270" s="4" t="str">
        <f t="shared" si="1034"/>
        <v/>
      </c>
      <c r="Y3270" s="4" t="str">
        <f t="shared" si="1024"/>
        <v/>
      </c>
      <c r="Z3270" s="4">
        <f t="shared" si="1025"/>
        <v>771000</v>
      </c>
      <c r="AA3270" s="16">
        <f t="shared" si="1026"/>
        <v>1.2970168612191959E-2</v>
      </c>
      <c r="AB3270" s="15">
        <f t="shared" si="1035"/>
        <v>1.8417639429312582</v>
      </c>
      <c r="AC3270" s="15">
        <f t="shared" si="1036"/>
        <v>1.8417639429312587</v>
      </c>
      <c r="AD3270" s="4">
        <v>168685</v>
      </c>
      <c r="AE3270" s="26">
        <v>2510.34</v>
      </c>
      <c r="AF3270" s="26">
        <v>2510.34</v>
      </c>
      <c r="AG3270" s="4">
        <f t="shared" si="1037"/>
        <v>681000</v>
      </c>
      <c r="AH3270" s="16">
        <f t="shared" si="1027"/>
        <v>1.4684287812041116E-2</v>
      </c>
      <c r="AI3270" s="15">
        <f t="shared" si="1028"/>
        <v>2.0851688693098382</v>
      </c>
      <c r="AJ3270" s="15">
        <f t="shared" si="1029"/>
        <v>2.0851688693098387</v>
      </c>
      <c r="AK3270" s="4">
        <f t="shared" si="1030"/>
        <v>15073000</v>
      </c>
      <c r="AL3270" s="27">
        <f t="shared" si="1031"/>
        <v>6.6343793538114506E-4</v>
      </c>
      <c r="AM3270" s="15">
        <f t="shared" si="1038"/>
        <v>9.4208186824122603E-2</v>
      </c>
      <c r="AN3270" s="15">
        <f t="shared" si="1039"/>
        <v>2.918198024474882E-5</v>
      </c>
    </row>
    <row r="3271" spans="1:40" x14ac:dyDescent="0.2">
      <c r="A3271" s="4" t="s">
        <v>4628</v>
      </c>
      <c r="B3271" s="2" t="s">
        <v>6</v>
      </c>
      <c r="C3271" s="5">
        <v>168697</v>
      </c>
      <c r="D3271" s="2" t="s">
        <v>735</v>
      </c>
      <c r="E3271" s="5">
        <v>168699</v>
      </c>
      <c r="F3271" s="2" t="s">
        <v>4109</v>
      </c>
      <c r="G3271" s="7">
        <v>8000</v>
      </c>
      <c r="H3271" s="5">
        <v>75</v>
      </c>
      <c r="I3271" s="6">
        <v>168272</v>
      </c>
      <c r="J3271" s="13">
        <v>45260</v>
      </c>
      <c r="K3271" s="9">
        <v>8000</v>
      </c>
      <c r="L3271" s="4" t="s">
        <v>4628</v>
      </c>
      <c r="M3271" s="4" t="s">
        <v>4632</v>
      </c>
      <c r="N3271" s="4">
        <f>VLOOKUP(I3271,BaseModelo!$A$2:$E$5075,5)</f>
        <v>7</v>
      </c>
      <c r="P3271" s="15">
        <v>142.00000000000003</v>
      </c>
      <c r="Q3271" s="4">
        <f>VLOOKUP(I3271,BaseModelo!$A$2:$E$5075,3)</f>
        <v>127</v>
      </c>
      <c r="R3271" s="4">
        <f t="shared" si="1020"/>
        <v>32283000</v>
      </c>
      <c r="S3271" s="16">
        <f t="shared" si="1021"/>
        <v>2.4780844407273179E-4</v>
      </c>
      <c r="T3271" s="4">
        <f t="shared" si="1032"/>
        <v>1.8585633305454884E-2</v>
      </c>
      <c r="U3271" s="4">
        <f t="shared" si="1033"/>
        <v>3.5188799058327919E-2</v>
      </c>
      <c r="V3271" s="6">
        <f t="shared" si="1022"/>
        <v>0</v>
      </c>
      <c r="W3271" s="16" t="str">
        <f t="shared" si="1023"/>
        <v/>
      </c>
      <c r="X3271" s="4" t="str">
        <f t="shared" si="1034"/>
        <v/>
      </c>
      <c r="Y3271" s="4" t="str">
        <f t="shared" si="1024"/>
        <v/>
      </c>
      <c r="Z3271" s="4">
        <f t="shared" si="1025"/>
        <v>4022000</v>
      </c>
      <c r="AA3271" s="16">
        <f t="shared" si="1026"/>
        <v>1.9890601690701142E-3</v>
      </c>
      <c r="AB3271" s="15">
        <f t="shared" si="1035"/>
        <v>0.14917951268025856</v>
      </c>
      <c r="AC3271" s="15">
        <f t="shared" si="1036"/>
        <v>0.28244654400795627</v>
      </c>
      <c r="AD3271" s="4">
        <v>168697</v>
      </c>
      <c r="AE3271" s="26">
        <v>1034.56</v>
      </c>
      <c r="AF3271" s="26">
        <v>1034.56</v>
      </c>
      <c r="AG3271" s="4">
        <f t="shared" si="1037"/>
        <v>2184000</v>
      </c>
      <c r="AH3271" s="16">
        <f t="shared" si="1027"/>
        <v>3.663003663003663E-3</v>
      </c>
      <c r="AI3271" s="15">
        <f t="shared" si="1028"/>
        <v>0.27472527472527475</v>
      </c>
      <c r="AJ3271" s="15">
        <f t="shared" si="1029"/>
        <v>0.5201465201465203</v>
      </c>
      <c r="AK3271" s="4">
        <f t="shared" si="1030"/>
        <v>16319000</v>
      </c>
      <c r="AL3271" s="27">
        <f t="shared" si="1031"/>
        <v>4.9022611679637234E-4</v>
      </c>
      <c r="AM3271" s="15">
        <f t="shared" si="1038"/>
        <v>3.6766958759727929E-2</v>
      </c>
      <c r="AN3271" s="15">
        <f t="shared" si="1039"/>
        <v>1.725046831709194E-5</v>
      </c>
    </row>
    <row r="3272" spans="1:40" x14ac:dyDescent="0.2">
      <c r="A3272" s="4" t="s">
        <v>4628</v>
      </c>
      <c r="B3272" s="3" t="s">
        <v>6</v>
      </c>
      <c r="C3272" s="6">
        <v>168697</v>
      </c>
      <c r="D3272" s="3" t="s">
        <v>735</v>
      </c>
      <c r="E3272" s="6">
        <v>168700</v>
      </c>
      <c r="F3272" s="3" t="s">
        <v>4110</v>
      </c>
      <c r="G3272" s="8">
        <v>5000</v>
      </c>
      <c r="H3272" s="6">
        <v>75</v>
      </c>
      <c r="I3272" s="6">
        <v>168266</v>
      </c>
      <c r="J3272" s="13">
        <v>45260</v>
      </c>
      <c r="K3272" s="9">
        <v>5000</v>
      </c>
      <c r="L3272" s="4" t="s">
        <v>4628</v>
      </c>
      <c r="M3272" s="4" t="s">
        <v>4632</v>
      </c>
      <c r="N3272" s="4">
        <f>VLOOKUP(I3272,BaseModelo!$A$2:$E$5075,5)</f>
        <v>6</v>
      </c>
      <c r="P3272" s="15">
        <v>147</v>
      </c>
      <c r="Q3272" s="4">
        <f>VLOOKUP(I3272,BaseModelo!$A$2:$E$5075,3)</f>
        <v>115</v>
      </c>
      <c r="R3272" s="4">
        <f t="shared" si="1020"/>
        <v>32283000</v>
      </c>
      <c r="S3272" s="16">
        <f t="shared" si="1021"/>
        <v>1.5488027754545735E-4</v>
      </c>
      <c r="T3272" s="4">
        <f t="shared" si="1032"/>
        <v>1.1616020815909301E-2</v>
      </c>
      <c r="U3272" s="4">
        <f t="shared" si="1033"/>
        <v>2.2767400799182231E-2</v>
      </c>
      <c r="V3272" s="6">
        <f t="shared" si="1022"/>
        <v>0</v>
      </c>
      <c r="W3272" s="16" t="str">
        <f t="shared" si="1023"/>
        <v/>
      </c>
      <c r="X3272" s="4" t="str">
        <f t="shared" si="1034"/>
        <v/>
      </c>
      <c r="Y3272" s="4" t="str">
        <f t="shared" si="1024"/>
        <v/>
      </c>
      <c r="Z3272" s="4">
        <f t="shared" si="1025"/>
        <v>4853000</v>
      </c>
      <c r="AA3272" s="16">
        <f t="shared" si="1026"/>
        <v>1.0302905419328251E-3</v>
      </c>
      <c r="AB3272" s="15">
        <f t="shared" si="1035"/>
        <v>7.7271790644961882E-2</v>
      </c>
      <c r="AC3272" s="15">
        <f t="shared" si="1036"/>
        <v>0.1514527096641253</v>
      </c>
      <c r="AD3272" s="4">
        <v>168697</v>
      </c>
      <c r="AE3272" s="26">
        <v>641.42999999999995</v>
      </c>
      <c r="AF3272" s="26">
        <v>641.42999999999995</v>
      </c>
      <c r="AG3272" s="4">
        <f t="shared" si="1037"/>
        <v>2735000</v>
      </c>
      <c r="AH3272" s="16">
        <f t="shared" si="1027"/>
        <v>1.8281535648994515E-3</v>
      </c>
      <c r="AI3272" s="15">
        <f t="shared" si="1028"/>
        <v>0.13711151736745886</v>
      </c>
      <c r="AJ3272" s="15">
        <f t="shared" si="1029"/>
        <v>0.26873857404021939</v>
      </c>
      <c r="AK3272" s="4">
        <f t="shared" si="1030"/>
        <v>16319000</v>
      </c>
      <c r="AL3272" s="27">
        <f t="shared" si="1031"/>
        <v>3.0639132299773271E-4</v>
      </c>
      <c r="AM3272" s="15">
        <f t="shared" si="1038"/>
        <v>2.2979349224829953E-2</v>
      </c>
      <c r="AN3272" s="15">
        <f t="shared" si="1039"/>
        <v>6.9757340520810808E-6</v>
      </c>
    </row>
    <row r="3273" spans="1:40" x14ac:dyDescent="0.2">
      <c r="A3273" s="4" t="s">
        <v>4628</v>
      </c>
      <c r="B3273" s="3" t="s">
        <v>6</v>
      </c>
      <c r="C3273" s="6">
        <v>168697</v>
      </c>
      <c r="D3273" s="3" t="s">
        <v>735</v>
      </c>
      <c r="E3273" s="6">
        <v>168701</v>
      </c>
      <c r="F3273" s="3" t="s">
        <v>4111</v>
      </c>
      <c r="G3273" s="8">
        <v>8000</v>
      </c>
      <c r="H3273" s="6">
        <v>75</v>
      </c>
      <c r="I3273" s="6">
        <v>168330</v>
      </c>
      <c r="J3273" s="13">
        <v>45260</v>
      </c>
      <c r="K3273" s="9">
        <v>8000</v>
      </c>
      <c r="L3273" s="4" t="s">
        <v>4628</v>
      </c>
      <c r="M3273" s="4" t="s">
        <v>4632</v>
      </c>
      <c r="N3273" s="4">
        <f>VLOOKUP(I3273,BaseModelo!$A$2:$E$5075,5)</f>
        <v>8</v>
      </c>
      <c r="P3273" s="15">
        <v>142.00000000000003</v>
      </c>
      <c r="Q3273" s="4">
        <f>VLOOKUP(I3273,BaseModelo!$A$2:$E$5075,3)</f>
        <v>132</v>
      </c>
      <c r="R3273" s="4">
        <f t="shared" si="1020"/>
        <v>32283000</v>
      </c>
      <c r="S3273" s="16">
        <f t="shared" si="1021"/>
        <v>2.4780844407273179E-4</v>
      </c>
      <c r="T3273" s="4">
        <f t="shared" si="1032"/>
        <v>1.8585633305454884E-2</v>
      </c>
      <c r="U3273" s="4">
        <f t="shared" si="1033"/>
        <v>3.5188799058327919E-2</v>
      </c>
      <c r="V3273" s="6">
        <f t="shared" si="1022"/>
        <v>0</v>
      </c>
      <c r="W3273" s="16" t="str">
        <f t="shared" si="1023"/>
        <v/>
      </c>
      <c r="X3273" s="4" t="str">
        <f t="shared" si="1034"/>
        <v/>
      </c>
      <c r="Y3273" s="4" t="str">
        <f t="shared" si="1024"/>
        <v/>
      </c>
      <c r="Z3273" s="4">
        <f t="shared" si="1025"/>
        <v>5836000</v>
      </c>
      <c r="AA3273" s="16">
        <f t="shared" si="1026"/>
        <v>1.3708019191226869E-3</v>
      </c>
      <c r="AB3273" s="15">
        <f t="shared" si="1035"/>
        <v>0.10281014393420151</v>
      </c>
      <c r="AC3273" s="15">
        <f t="shared" si="1036"/>
        <v>0.19465387251542157</v>
      </c>
      <c r="AD3273" s="4">
        <v>168697</v>
      </c>
      <c r="AE3273" s="26">
        <v>1034.56</v>
      </c>
      <c r="AF3273" s="26">
        <v>1034.56</v>
      </c>
      <c r="AG3273" s="4">
        <f t="shared" si="1037"/>
        <v>3421000</v>
      </c>
      <c r="AH3273" s="16">
        <f t="shared" si="1027"/>
        <v>2.3384975153463898E-3</v>
      </c>
      <c r="AI3273" s="15">
        <f t="shared" si="1028"/>
        <v>0.17538731365097923</v>
      </c>
      <c r="AJ3273" s="15">
        <f t="shared" si="1029"/>
        <v>0.33206664717918744</v>
      </c>
      <c r="AK3273" s="4">
        <f t="shared" si="1030"/>
        <v>16319000</v>
      </c>
      <c r="AL3273" s="27">
        <f t="shared" si="1031"/>
        <v>4.9022611679637234E-4</v>
      </c>
      <c r="AM3273" s="15">
        <f t="shared" si="1038"/>
        <v>3.6766958759727929E-2</v>
      </c>
      <c r="AN3273" s="15">
        <f t="shared" si="1039"/>
        <v>1.725046831709194E-5</v>
      </c>
    </row>
    <row r="3274" spans="1:40" x14ac:dyDescent="0.2">
      <c r="A3274" s="4" t="s">
        <v>4628</v>
      </c>
      <c r="B3274" s="3" t="s">
        <v>6</v>
      </c>
      <c r="C3274" s="6">
        <v>168697</v>
      </c>
      <c r="D3274" s="3" t="s">
        <v>735</v>
      </c>
      <c r="E3274" s="6">
        <v>168702</v>
      </c>
      <c r="F3274" s="3" t="s">
        <v>4112</v>
      </c>
      <c r="G3274" s="8">
        <v>8000</v>
      </c>
      <c r="H3274" s="6">
        <v>75</v>
      </c>
      <c r="I3274" s="6">
        <v>168274</v>
      </c>
      <c r="J3274" s="13">
        <v>45260</v>
      </c>
      <c r="K3274" s="9">
        <v>8000</v>
      </c>
      <c r="L3274" s="4" t="s">
        <v>4628</v>
      </c>
      <c r="M3274" s="4" t="s">
        <v>4632</v>
      </c>
      <c r="N3274" s="4">
        <f>VLOOKUP(I3274,BaseModelo!$A$2:$E$5075,5)</f>
        <v>6</v>
      </c>
      <c r="P3274" s="15">
        <v>142.00000000000003</v>
      </c>
      <c r="Q3274" s="4">
        <f>VLOOKUP(I3274,BaseModelo!$A$2:$E$5075,3)</f>
        <v>115</v>
      </c>
      <c r="R3274" s="4">
        <f t="shared" si="1020"/>
        <v>32283000</v>
      </c>
      <c r="S3274" s="16">
        <f t="shared" si="1021"/>
        <v>2.4780844407273179E-4</v>
      </c>
      <c r="T3274" s="4">
        <f t="shared" si="1032"/>
        <v>1.8585633305454884E-2</v>
      </c>
      <c r="U3274" s="4">
        <f t="shared" si="1033"/>
        <v>3.5188799058327919E-2</v>
      </c>
      <c r="V3274" s="6">
        <f t="shared" si="1022"/>
        <v>0</v>
      </c>
      <c r="W3274" s="16" t="str">
        <f t="shared" si="1023"/>
        <v/>
      </c>
      <c r="X3274" s="4" t="str">
        <f t="shared" si="1034"/>
        <v/>
      </c>
      <c r="Y3274" s="4" t="str">
        <f t="shared" si="1024"/>
        <v/>
      </c>
      <c r="Z3274" s="4">
        <f t="shared" si="1025"/>
        <v>4853000</v>
      </c>
      <c r="AA3274" s="16">
        <f t="shared" si="1026"/>
        <v>1.6484648670925201E-3</v>
      </c>
      <c r="AB3274" s="15">
        <f t="shared" si="1035"/>
        <v>0.123634865031939</v>
      </c>
      <c r="AC3274" s="15">
        <f t="shared" si="1036"/>
        <v>0.23408201112713789</v>
      </c>
      <c r="AD3274" s="4">
        <v>168697</v>
      </c>
      <c r="AE3274" s="26">
        <v>1034.56</v>
      </c>
      <c r="AF3274" s="26">
        <v>1034.56</v>
      </c>
      <c r="AG3274" s="4">
        <f t="shared" si="1037"/>
        <v>2735000</v>
      </c>
      <c r="AH3274" s="16">
        <f t="shared" si="1027"/>
        <v>2.9250457038391227E-3</v>
      </c>
      <c r="AI3274" s="15">
        <f t="shared" si="1028"/>
        <v>0.2193784277879342</v>
      </c>
      <c r="AJ3274" s="15">
        <f t="shared" si="1029"/>
        <v>0.4153564899451555</v>
      </c>
      <c r="AK3274" s="4">
        <f t="shared" si="1030"/>
        <v>16319000</v>
      </c>
      <c r="AL3274" s="27">
        <f t="shared" si="1031"/>
        <v>4.9022611679637234E-4</v>
      </c>
      <c r="AM3274" s="15">
        <f t="shared" si="1038"/>
        <v>3.6766958759727929E-2</v>
      </c>
      <c r="AN3274" s="15">
        <f t="shared" si="1039"/>
        <v>1.725046831709194E-5</v>
      </c>
    </row>
    <row r="3275" spans="1:40" x14ac:dyDescent="0.2">
      <c r="A3275" s="4" t="s">
        <v>4628</v>
      </c>
      <c r="B3275" s="3" t="s">
        <v>6</v>
      </c>
      <c r="C3275" s="6">
        <v>168697</v>
      </c>
      <c r="D3275" s="3" t="s">
        <v>735</v>
      </c>
      <c r="E3275" s="6">
        <v>168703</v>
      </c>
      <c r="F3275" s="3" t="s">
        <v>4113</v>
      </c>
      <c r="G3275" s="8">
        <v>8000</v>
      </c>
      <c r="H3275" s="6">
        <v>75</v>
      </c>
      <c r="I3275" s="6">
        <v>168269</v>
      </c>
      <c r="J3275" s="13">
        <v>45260</v>
      </c>
      <c r="K3275" s="9">
        <v>8000</v>
      </c>
      <c r="L3275" s="4" t="s">
        <v>4628</v>
      </c>
      <c r="M3275" s="4" t="s">
        <v>4632</v>
      </c>
      <c r="N3275" s="4">
        <f>VLOOKUP(I3275,BaseModelo!$A$2:$E$5075,5)</f>
        <v>8</v>
      </c>
      <c r="P3275" s="15">
        <v>142.00000000000003</v>
      </c>
      <c r="Q3275" s="4">
        <f>VLOOKUP(I3275,BaseModelo!$A$2:$E$5075,3)</f>
        <v>132</v>
      </c>
      <c r="R3275" s="4">
        <f t="shared" si="1020"/>
        <v>32283000</v>
      </c>
      <c r="S3275" s="16">
        <f t="shared" si="1021"/>
        <v>2.4780844407273179E-4</v>
      </c>
      <c r="T3275" s="4">
        <f t="shared" si="1032"/>
        <v>1.8585633305454884E-2</v>
      </c>
      <c r="U3275" s="4">
        <f t="shared" si="1033"/>
        <v>3.5188799058327919E-2</v>
      </c>
      <c r="V3275" s="6">
        <f t="shared" si="1022"/>
        <v>0</v>
      </c>
      <c r="W3275" s="16" t="str">
        <f t="shared" si="1023"/>
        <v/>
      </c>
      <c r="X3275" s="4" t="str">
        <f t="shared" si="1034"/>
        <v/>
      </c>
      <c r="Y3275" s="4" t="str">
        <f t="shared" si="1024"/>
        <v/>
      </c>
      <c r="Z3275" s="4">
        <f t="shared" si="1025"/>
        <v>5836000</v>
      </c>
      <c r="AA3275" s="16">
        <f t="shared" si="1026"/>
        <v>1.3708019191226869E-3</v>
      </c>
      <c r="AB3275" s="15">
        <f t="shared" si="1035"/>
        <v>0.10281014393420151</v>
      </c>
      <c r="AC3275" s="15">
        <f t="shared" si="1036"/>
        <v>0.19465387251542157</v>
      </c>
      <c r="AD3275" s="4">
        <v>168697</v>
      </c>
      <c r="AE3275" s="26">
        <v>1034.56</v>
      </c>
      <c r="AF3275" s="26">
        <v>1034.56</v>
      </c>
      <c r="AG3275" s="4">
        <f t="shared" si="1037"/>
        <v>3421000</v>
      </c>
      <c r="AH3275" s="16">
        <f t="shared" si="1027"/>
        <v>2.3384975153463898E-3</v>
      </c>
      <c r="AI3275" s="15">
        <f t="shared" si="1028"/>
        <v>0.17538731365097923</v>
      </c>
      <c r="AJ3275" s="15">
        <f t="shared" si="1029"/>
        <v>0.33206664717918744</v>
      </c>
      <c r="AK3275" s="4">
        <f t="shared" si="1030"/>
        <v>16319000</v>
      </c>
      <c r="AL3275" s="27">
        <f t="shared" si="1031"/>
        <v>4.9022611679637234E-4</v>
      </c>
      <c r="AM3275" s="15">
        <f t="shared" si="1038"/>
        <v>3.6766958759727929E-2</v>
      </c>
      <c r="AN3275" s="15">
        <f t="shared" si="1039"/>
        <v>1.725046831709194E-5</v>
      </c>
    </row>
    <row r="3276" spans="1:40" x14ac:dyDescent="0.2">
      <c r="A3276" s="4" t="s">
        <v>4628</v>
      </c>
      <c r="B3276" s="3" t="s">
        <v>6</v>
      </c>
      <c r="C3276" s="6">
        <v>168697</v>
      </c>
      <c r="D3276" s="3" t="s">
        <v>735</v>
      </c>
      <c r="E3276" s="6">
        <v>168704</v>
      </c>
      <c r="F3276" s="3" t="s">
        <v>4114</v>
      </c>
      <c r="G3276" s="8">
        <v>5000</v>
      </c>
      <c r="H3276" s="6">
        <v>147</v>
      </c>
      <c r="I3276" s="6">
        <v>168285</v>
      </c>
      <c r="J3276" s="13">
        <v>45260</v>
      </c>
      <c r="K3276" s="9">
        <v>5000</v>
      </c>
      <c r="L3276" s="4" t="s">
        <v>4628</v>
      </c>
      <c r="M3276" s="4" t="s">
        <v>4632</v>
      </c>
      <c r="N3276" s="4">
        <f>VLOOKUP(I3276,BaseModelo!$A$2:$E$5075,5)</f>
        <v>9</v>
      </c>
      <c r="P3276" s="15">
        <v>147</v>
      </c>
      <c r="Q3276" s="4">
        <f>VLOOKUP(I3276,BaseModelo!$A$2:$E$5075,3)</f>
        <v>147</v>
      </c>
      <c r="R3276" s="4">
        <f t="shared" si="1020"/>
        <v>32283000</v>
      </c>
      <c r="S3276" s="16">
        <f t="shared" si="1021"/>
        <v>1.5488027754545735E-4</v>
      </c>
      <c r="T3276" s="4">
        <f t="shared" si="1032"/>
        <v>2.2767400799182231E-2</v>
      </c>
      <c r="U3276" s="4">
        <f t="shared" si="1033"/>
        <v>2.2767400799182231E-2</v>
      </c>
      <c r="V3276" s="6">
        <f t="shared" si="1022"/>
        <v>0</v>
      </c>
      <c r="W3276" s="16" t="str">
        <f t="shared" si="1023"/>
        <v/>
      </c>
      <c r="X3276" s="4" t="str">
        <f t="shared" si="1034"/>
        <v/>
      </c>
      <c r="Y3276" s="4" t="str">
        <f t="shared" si="1024"/>
        <v/>
      </c>
      <c r="Z3276" s="4">
        <f t="shared" si="1025"/>
        <v>5305000</v>
      </c>
      <c r="AA3276" s="16">
        <f t="shared" si="1026"/>
        <v>9.42507068803016E-4</v>
      </c>
      <c r="AB3276" s="15">
        <f t="shared" si="1035"/>
        <v>0.13854853911404336</v>
      </c>
      <c r="AC3276" s="15">
        <f t="shared" si="1036"/>
        <v>0.13854853911404336</v>
      </c>
      <c r="AD3276" s="4">
        <v>168697</v>
      </c>
      <c r="AE3276" s="26">
        <v>1303.3399999999999</v>
      </c>
      <c r="AF3276" s="26">
        <v>1303.3399999999999</v>
      </c>
      <c r="AG3276" s="4">
        <f t="shared" si="1037"/>
        <v>3095000</v>
      </c>
      <c r="AH3276" s="16">
        <f t="shared" si="1027"/>
        <v>1.6155088852988692E-3</v>
      </c>
      <c r="AI3276" s="15">
        <f t="shared" si="1028"/>
        <v>0.23747980613893377</v>
      </c>
      <c r="AJ3276" s="15">
        <f t="shared" si="1029"/>
        <v>0.23747980613893377</v>
      </c>
      <c r="AK3276" s="4">
        <f t="shared" si="1030"/>
        <v>16319000</v>
      </c>
      <c r="AL3276" s="27">
        <f t="shared" si="1031"/>
        <v>3.0639132299773271E-4</v>
      </c>
      <c r="AM3276" s="15">
        <f t="shared" si="1038"/>
        <v>4.5039524480666712E-2</v>
      </c>
      <c r="AN3276" s="15">
        <f t="shared" si="1039"/>
        <v>6.9757340520810808E-6</v>
      </c>
    </row>
    <row r="3277" spans="1:40" x14ac:dyDescent="0.2">
      <c r="A3277" s="4" t="s">
        <v>4627</v>
      </c>
      <c r="B3277" s="3" t="s">
        <v>3</v>
      </c>
      <c r="C3277" s="6">
        <v>168737</v>
      </c>
      <c r="D3277" s="3" t="s">
        <v>552</v>
      </c>
      <c r="E3277" s="6">
        <v>168749</v>
      </c>
      <c r="F3277" s="3" t="s">
        <v>4079</v>
      </c>
      <c r="G3277" s="8">
        <v>6000</v>
      </c>
      <c r="H3277" s="6">
        <v>142</v>
      </c>
      <c r="I3277" s="6">
        <v>168590</v>
      </c>
      <c r="J3277" s="13">
        <v>45260</v>
      </c>
      <c r="K3277" s="9">
        <v>6000</v>
      </c>
      <c r="L3277" s="4" t="s">
        <v>4627</v>
      </c>
      <c r="M3277" s="4" t="s">
        <v>4632</v>
      </c>
      <c r="N3277" s="4">
        <f>VLOOKUP(I3277,BaseModelo!$A$2:$E$5075,5)</f>
        <v>4</v>
      </c>
      <c r="P3277" s="15">
        <v>142.00000000000003</v>
      </c>
      <c r="Q3277" s="4">
        <f>VLOOKUP(I3277,BaseModelo!$A$2:$E$5075,3)</f>
        <v>110</v>
      </c>
      <c r="R3277" s="4">
        <f t="shared" si="1020"/>
        <v>32283000</v>
      </c>
      <c r="S3277" s="16">
        <f t="shared" si="1021"/>
        <v>1.8585633305454884E-4</v>
      </c>
      <c r="T3277" s="4">
        <f t="shared" si="1032"/>
        <v>2.6391599293745936E-2</v>
      </c>
      <c r="U3277" s="4">
        <f t="shared" si="1033"/>
        <v>2.6391599293745942E-2</v>
      </c>
      <c r="V3277" s="6">
        <f t="shared" si="1022"/>
        <v>0</v>
      </c>
      <c r="W3277" s="16" t="str">
        <f t="shared" si="1023"/>
        <v/>
      </c>
      <c r="X3277" s="4" t="str">
        <f t="shared" si="1034"/>
        <v/>
      </c>
      <c r="Y3277" s="4" t="str">
        <f t="shared" si="1024"/>
        <v/>
      </c>
      <c r="Z3277" s="4">
        <f t="shared" si="1025"/>
        <v>2331000</v>
      </c>
      <c r="AA3277" s="16">
        <f t="shared" si="1026"/>
        <v>2.5740025740025739E-3</v>
      </c>
      <c r="AB3277" s="15">
        <f t="shared" si="1035"/>
        <v>0.36550836550836552</v>
      </c>
      <c r="AC3277" s="15">
        <f t="shared" si="1036"/>
        <v>0.36550836550836557</v>
      </c>
      <c r="AD3277" s="4">
        <v>168737</v>
      </c>
      <c r="AE3277" s="26">
        <v>1503.37</v>
      </c>
      <c r="AF3277" s="26">
        <v>1503.37</v>
      </c>
      <c r="AG3277" s="4">
        <f t="shared" si="1037"/>
        <v>1421000</v>
      </c>
      <c r="AH3277" s="16">
        <f t="shared" si="1027"/>
        <v>4.22237860661506E-3</v>
      </c>
      <c r="AI3277" s="15">
        <f t="shared" si="1028"/>
        <v>0.59957776213933855</v>
      </c>
      <c r="AJ3277" s="15">
        <f t="shared" si="1029"/>
        <v>0.59957776213933867</v>
      </c>
      <c r="AK3277" s="4">
        <f t="shared" si="1030"/>
        <v>15073000</v>
      </c>
      <c r="AL3277" s="27">
        <f t="shared" si="1031"/>
        <v>3.9806276122868704E-4</v>
      </c>
      <c r="AM3277" s="15">
        <f t="shared" si="1038"/>
        <v>5.6524912094473558E-2</v>
      </c>
      <c r="AN3277" s="15">
        <f t="shared" si="1039"/>
        <v>1.0505512888109577E-5</v>
      </c>
    </row>
    <row r="3278" spans="1:40" x14ac:dyDescent="0.2">
      <c r="A3278" s="4" t="s">
        <v>4628</v>
      </c>
      <c r="B3278" s="2" t="s">
        <v>6</v>
      </c>
      <c r="C3278" s="5">
        <v>168746</v>
      </c>
      <c r="D3278" s="2" t="s">
        <v>732</v>
      </c>
      <c r="E3278" s="5">
        <v>168747</v>
      </c>
      <c r="F3278" s="2" t="s">
        <v>4088</v>
      </c>
      <c r="G3278" s="7">
        <v>7000</v>
      </c>
      <c r="H3278" s="5">
        <v>95</v>
      </c>
      <c r="I3278" s="6">
        <v>167626</v>
      </c>
      <c r="J3278" s="13">
        <v>45260</v>
      </c>
      <c r="K3278" s="9">
        <v>7000</v>
      </c>
      <c r="L3278" s="4" t="s">
        <v>4628</v>
      </c>
      <c r="M3278" s="4" t="s">
        <v>4632</v>
      </c>
      <c r="N3278" s="4">
        <f>VLOOKUP(I3278,BaseModelo!$A$2:$E$5075,5)</f>
        <v>7</v>
      </c>
      <c r="P3278" s="15">
        <v>142.00000000000003</v>
      </c>
      <c r="Q3278" s="4">
        <f>VLOOKUP(I3278,BaseModelo!$A$2:$E$5075,3)</f>
        <v>127</v>
      </c>
      <c r="R3278" s="4">
        <f t="shared" si="1020"/>
        <v>32283000</v>
      </c>
      <c r="S3278" s="16">
        <f t="shared" si="1021"/>
        <v>2.168323885636403E-4</v>
      </c>
      <c r="T3278" s="4">
        <f t="shared" si="1032"/>
        <v>2.059907691354583E-2</v>
      </c>
      <c r="U3278" s="4">
        <f t="shared" si="1033"/>
        <v>3.0790199176036929E-2</v>
      </c>
      <c r="V3278" s="6">
        <f t="shared" si="1022"/>
        <v>0</v>
      </c>
      <c r="W3278" s="16" t="str">
        <f t="shared" si="1023"/>
        <v/>
      </c>
      <c r="X3278" s="4" t="str">
        <f t="shared" si="1034"/>
        <v/>
      </c>
      <c r="Y3278" s="4" t="str">
        <f t="shared" si="1024"/>
        <v/>
      </c>
      <c r="Z3278" s="4">
        <f t="shared" si="1025"/>
        <v>4022000</v>
      </c>
      <c r="AA3278" s="16">
        <f t="shared" si="1026"/>
        <v>1.7404276479363501E-3</v>
      </c>
      <c r="AB3278" s="15">
        <f t="shared" si="1035"/>
        <v>0.16534062655395326</v>
      </c>
      <c r="AC3278" s="15">
        <f t="shared" si="1036"/>
        <v>0.24714072600696177</v>
      </c>
      <c r="AD3278" s="4">
        <v>168746</v>
      </c>
      <c r="AE3278" s="26">
        <v>1151.7</v>
      </c>
      <c r="AF3278" s="26">
        <v>1151.7</v>
      </c>
      <c r="AG3278" s="4">
        <f t="shared" si="1037"/>
        <v>2184000</v>
      </c>
      <c r="AH3278" s="16">
        <f t="shared" si="1027"/>
        <v>3.205128205128205E-3</v>
      </c>
      <c r="AI3278" s="15">
        <f t="shared" si="1028"/>
        <v>0.30448717948717946</v>
      </c>
      <c r="AJ3278" s="15">
        <f t="shared" si="1029"/>
        <v>0.45512820512820518</v>
      </c>
      <c r="AK3278" s="4">
        <f t="shared" si="1030"/>
        <v>16319000</v>
      </c>
      <c r="AL3278" s="27">
        <f t="shared" si="1031"/>
        <v>4.289478521968258E-4</v>
      </c>
      <c r="AM3278" s="15">
        <f t="shared" si="1038"/>
        <v>4.0750045958698453E-2</v>
      </c>
      <c r="AN3278" s="15">
        <f t="shared" si="1039"/>
        <v>1.3207389805273516E-5</v>
      </c>
    </row>
    <row r="3279" spans="1:40" x14ac:dyDescent="0.2">
      <c r="A3279" s="4" t="s">
        <v>4628</v>
      </c>
      <c r="B3279" s="3" t="s">
        <v>6</v>
      </c>
      <c r="C3279" s="6">
        <v>168746</v>
      </c>
      <c r="D3279" s="3" t="s">
        <v>732</v>
      </c>
      <c r="E3279" s="6">
        <v>168748</v>
      </c>
      <c r="F3279" s="3" t="s">
        <v>4091</v>
      </c>
      <c r="G3279" s="8">
        <v>8000</v>
      </c>
      <c r="H3279" s="6">
        <v>95</v>
      </c>
      <c r="I3279" s="6">
        <v>167630</v>
      </c>
      <c r="J3279" s="13">
        <v>45260</v>
      </c>
      <c r="K3279" s="9">
        <v>8000</v>
      </c>
      <c r="L3279" s="4" t="s">
        <v>4628</v>
      </c>
      <c r="M3279" s="4" t="s">
        <v>4632</v>
      </c>
      <c r="N3279" s="4">
        <f>VLOOKUP(I3279,BaseModelo!$A$2:$E$5075,5)</f>
        <v>6</v>
      </c>
      <c r="P3279" s="15">
        <v>142.00000000000003</v>
      </c>
      <c r="Q3279" s="4">
        <f>VLOOKUP(I3279,BaseModelo!$A$2:$E$5075,3)</f>
        <v>115</v>
      </c>
      <c r="R3279" s="4">
        <f t="shared" si="1020"/>
        <v>32283000</v>
      </c>
      <c r="S3279" s="16">
        <f t="shared" si="1021"/>
        <v>2.4780844407273179E-4</v>
      </c>
      <c r="T3279" s="4">
        <f t="shared" si="1032"/>
        <v>2.354180218690952E-2</v>
      </c>
      <c r="U3279" s="4">
        <f t="shared" si="1033"/>
        <v>3.5188799058327919E-2</v>
      </c>
      <c r="V3279" s="6">
        <f t="shared" si="1022"/>
        <v>0</v>
      </c>
      <c r="W3279" s="16" t="str">
        <f t="shared" si="1023"/>
        <v/>
      </c>
      <c r="X3279" s="4" t="str">
        <f t="shared" si="1034"/>
        <v/>
      </c>
      <c r="Y3279" s="4" t="str">
        <f t="shared" si="1024"/>
        <v/>
      </c>
      <c r="Z3279" s="4">
        <f t="shared" si="1025"/>
        <v>4853000</v>
      </c>
      <c r="AA3279" s="16">
        <f t="shared" si="1026"/>
        <v>1.6484648670925201E-3</v>
      </c>
      <c r="AB3279" s="15">
        <f t="shared" si="1035"/>
        <v>0.15660416237378941</v>
      </c>
      <c r="AC3279" s="15">
        <f t="shared" si="1036"/>
        <v>0.23408201112713789</v>
      </c>
      <c r="AD3279" s="4">
        <v>168746</v>
      </c>
      <c r="AE3279" s="26">
        <v>1310.3499999999999</v>
      </c>
      <c r="AF3279" s="26">
        <v>1310.3499999999999</v>
      </c>
      <c r="AG3279" s="4">
        <f t="shared" si="1037"/>
        <v>2735000</v>
      </c>
      <c r="AH3279" s="16">
        <f t="shared" si="1027"/>
        <v>2.9250457038391227E-3</v>
      </c>
      <c r="AI3279" s="15">
        <f t="shared" si="1028"/>
        <v>0.27787934186471663</v>
      </c>
      <c r="AJ3279" s="15">
        <f t="shared" si="1029"/>
        <v>0.4153564899451555</v>
      </c>
      <c r="AK3279" s="4">
        <f t="shared" si="1030"/>
        <v>16319000</v>
      </c>
      <c r="AL3279" s="27">
        <f t="shared" si="1031"/>
        <v>4.9022611679637234E-4</v>
      </c>
      <c r="AM3279" s="15">
        <f t="shared" si="1038"/>
        <v>4.657148109565537E-2</v>
      </c>
      <c r="AN3279" s="15">
        <f t="shared" si="1039"/>
        <v>1.725046831709194E-5</v>
      </c>
    </row>
    <row r="3280" spans="1:40" x14ac:dyDescent="0.2">
      <c r="A3280" s="4" t="s">
        <v>4628</v>
      </c>
      <c r="B3280" s="3" t="s">
        <v>6</v>
      </c>
      <c r="C3280" s="6">
        <v>168746</v>
      </c>
      <c r="D3280" s="3" t="s">
        <v>732</v>
      </c>
      <c r="E3280" s="6">
        <v>168766</v>
      </c>
      <c r="F3280" s="3" t="s">
        <v>4092</v>
      </c>
      <c r="G3280" s="8">
        <v>7000</v>
      </c>
      <c r="H3280" s="6">
        <v>95</v>
      </c>
      <c r="I3280" s="6">
        <v>167632</v>
      </c>
      <c r="J3280" s="13">
        <v>45260</v>
      </c>
      <c r="K3280" s="9">
        <v>7000</v>
      </c>
      <c r="L3280" s="4" t="s">
        <v>4628</v>
      </c>
      <c r="M3280" s="4" t="s">
        <v>4632</v>
      </c>
      <c r="N3280" s="4">
        <f>VLOOKUP(I3280,BaseModelo!$A$2:$E$5075,5)</f>
        <v>8</v>
      </c>
      <c r="P3280" s="15">
        <v>142.00000000000003</v>
      </c>
      <c r="Q3280" s="4">
        <f>VLOOKUP(I3280,BaseModelo!$A$2:$E$5075,3)</f>
        <v>132</v>
      </c>
      <c r="R3280" s="4">
        <f t="shared" si="1020"/>
        <v>32283000</v>
      </c>
      <c r="S3280" s="16">
        <f t="shared" si="1021"/>
        <v>2.168323885636403E-4</v>
      </c>
      <c r="T3280" s="4">
        <f t="shared" si="1032"/>
        <v>2.059907691354583E-2</v>
      </c>
      <c r="U3280" s="4">
        <f t="shared" si="1033"/>
        <v>3.0790199176036929E-2</v>
      </c>
      <c r="V3280" s="6">
        <f t="shared" si="1022"/>
        <v>0</v>
      </c>
      <c r="W3280" s="16" t="str">
        <f t="shared" si="1023"/>
        <v/>
      </c>
      <c r="X3280" s="4" t="str">
        <f t="shared" si="1034"/>
        <v/>
      </c>
      <c r="Y3280" s="4" t="str">
        <f t="shared" si="1024"/>
        <v/>
      </c>
      <c r="Z3280" s="4">
        <f t="shared" si="1025"/>
        <v>5836000</v>
      </c>
      <c r="AA3280" s="16">
        <f t="shared" si="1026"/>
        <v>1.199451679232351E-3</v>
      </c>
      <c r="AB3280" s="15">
        <f t="shared" si="1035"/>
        <v>0.11394790952707334</v>
      </c>
      <c r="AC3280" s="15">
        <f t="shared" si="1036"/>
        <v>0.17032213845099387</v>
      </c>
      <c r="AD3280" s="4">
        <v>168746</v>
      </c>
      <c r="AE3280" s="26">
        <v>1151.7</v>
      </c>
      <c r="AF3280" s="26">
        <v>1151.7</v>
      </c>
      <c r="AG3280" s="4">
        <f t="shared" si="1037"/>
        <v>3421000</v>
      </c>
      <c r="AH3280" s="16">
        <f t="shared" si="1027"/>
        <v>2.0461853259280912E-3</v>
      </c>
      <c r="AI3280" s="15">
        <f t="shared" si="1028"/>
        <v>0.19438760596316867</v>
      </c>
      <c r="AJ3280" s="15">
        <f t="shared" si="1029"/>
        <v>0.29055831628178902</v>
      </c>
      <c r="AK3280" s="4">
        <f t="shared" si="1030"/>
        <v>16319000</v>
      </c>
      <c r="AL3280" s="27">
        <f t="shared" si="1031"/>
        <v>4.289478521968258E-4</v>
      </c>
      <c r="AM3280" s="15">
        <f t="shared" si="1038"/>
        <v>4.0750045958698453E-2</v>
      </c>
      <c r="AN3280" s="15">
        <f t="shared" si="1039"/>
        <v>1.3207389805273516E-5</v>
      </c>
    </row>
    <row r="3281" spans="1:40" x14ac:dyDescent="0.2">
      <c r="A3281" s="4" t="s">
        <v>4628</v>
      </c>
      <c r="B3281" s="3" t="s">
        <v>6</v>
      </c>
      <c r="C3281" s="6">
        <v>168746</v>
      </c>
      <c r="D3281" s="3" t="s">
        <v>732</v>
      </c>
      <c r="E3281" s="6">
        <v>168767</v>
      </c>
      <c r="F3281" s="3" t="s">
        <v>4093</v>
      </c>
      <c r="G3281" s="8">
        <v>8000</v>
      </c>
      <c r="H3281" s="6">
        <v>95</v>
      </c>
      <c r="I3281" s="6">
        <v>86466</v>
      </c>
      <c r="J3281" s="13">
        <v>45260</v>
      </c>
      <c r="K3281" s="9">
        <v>8000</v>
      </c>
      <c r="L3281" s="4" t="s">
        <v>4628</v>
      </c>
      <c r="M3281" s="4" t="s">
        <v>4632</v>
      </c>
      <c r="N3281" s="4">
        <f>VLOOKUP(I3281,BaseModelo!$A$2:$E$5075,5)</f>
        <v>7</v>
      </c>
      <c r="P3281" s="15">
        <v>142.00000000000003</v>
      </c>
      <c r="Q3281" s="4">
        <f>VLOOKUP(I3281,BaseModelo!$A$2:$E$5075,3)</f>
        <v>127</v>
      </c>
      <c r="R3281" s="4">
        <f t="shared" si="1020"/>
        <v>32283000</v>
      </c>
      <c r="S3281" s="16">
        <f t="shared" si="1021"/>
        <v>2.4780844407273179E-4</v>
      </c>
      <c r="T3281" s="4">
        <f t="shared" si="1032"/>
        <v>2.354180218690952E-2</v>
      </c>
      <c r="U3281" s="4">
        <f t="shared" si="1033"/>
        <v>3.5188799058327919E-2</v>
      </c>
      <c r="V3281" s="6">
        <f t="shared" si="1022"/>
        <v>0</v>
      </c>
      <c r="W3281" s="16" t="str">
        <f t="shared" si="1023"/>
        <v/>
      </c>
      <c r="X3281" s="4" t="str">
        <f t="shared" si="1034"/>
        <v/>
      </c>
      <c r="Y3281" s="4" t="str">
        <f t="shared" si="1024"/>
        <v/>
      </c>
      <c r="Z3281" s="4">
        <f t="shared" si="1025"/>
        <v>4022000</v>
      </c>
      <c r="AA3281" s="16">
        <f t="shared" si="1026"/>
        <v>1.9890601690701142E-3</v>
      </c>
      <c r="AB3281" s="15">
        <f t="shared" si="1035"/>
        <v>0.18896071606166084</v>
      </c>
      <c r="AC3281" s="15">
        <f t="shared" si="1036"/>
        <v>0.28244654400795627</v>
      </c>
      <c r="AD3281" s="4">
        <v>168746</v>
      </c>
      <c r="AE3281" s="26">
        <v>1310.3499999999999</v>
      </c>
      <c r="AF3281" s="26">
        <v>1310.3499999999999</v>
      </c>
      <c r="AG3281" s="4">
        <f t="shared" si="1037"/>
        <v>2184000</v>
      </c>
      <c r="AH3281" s="16">
        <f t="shared" si="1027"/>
        <v>3.663003663003663E-3</v>
      </c>
      <c r="AI3281" s="15">
        <f t="shared" si="1028"/>
        <v>0.34798534798534797</v>
      </c>
      <c r="AJ3281" s="15">
        <f t="shared" si="1029"/>
        <v>0.5201465201465203</v>
      </c>
      <c r="AK3281" s="4">
        <f t="shared" si="1030"/>
        <v>16319000</v>
      </c>
      <c r="AL3281" s="27">
        <f t="shared" si="1031"/>
        <v>4.9022611679637234E-4</v>
      </c>
      <c r="AM3281" s="15">
        <f t="shared" si="1038"/>
        <v>4.657148109565537E-2</v>
      </c>
      <c r="AN3281" s="15">
        <f t="shared" si="1039"/>
        <v>1.725046831709194E-5</v>
      </c>
    </row>
    <row r="3282" spans="1:40" x14ac:dyDescent="0.2">
      <c r="A3282" s="4" t="s">
        <v>4628</v>
      </c>
      <c r="B3282" s="3" t="s">
        <v>6</v>
      </c>
      <c r="C3282" s="6">
        <v>168746</v>
      </c>
      <c r="D3282" s="3" t="s">
        <v>732</v>
      </c>
      <c r="E3282" s="6">
        <v>168768</v>
      </c>
      <c r="F3282" s="3" t="s">
        <v>4094</v>
      </c>
      <c r="G3282" s="8">
        <v>5000</v>
      </c>
      <c r="H3282" s="6">
        <v>95</v>
      </c>
      <c r="I3282" s="6">
        <v>167628</v>
      </c>
      <c r="J3282" s="13">
        <v>45260</v>
      </c>
      <c r="K3282" s="9">
        <v>5000</v>
      </c>
      <c r="L3282" s="4" t="s">
        <v>4628</v>
      </c>
      <c r="M3282" s="4" t="s">
        <v>4632</v>
      </c>
      <c r="N3282" s="4">
        <f>VLOOKUP(I3282,BaseModelo!$A$2:$E$5075,5)</f>
        <v>6</v>
      </c>
      <c r="P3282" s="15">
        <v>147</v>
      </c>
      <c r="Q3282" s="4">
        <f>VLOOKUP(I3282,BaseModelo!$A$2:$E$5075,3)</f>
        <v>115</v>
      </c>
      <c r="R3282" s="4">
        <f t="shared" si="1020"/>
        <v>32283000</v>
      </c>
      <c r="S3282" s="16">
        <f t="shared" si="1021"/>
        <v>1.5488027754545735E-4</v>
      </c>
      <c r="T3282" s="4">
        <f t="shared" si="1032"/>
        <v>1.4713626366818449E-2</v>
      </c>
      <c r="U3282" s="4">
        <f t="shared" si="1033"/>
        <v>2.2767400799182231E-2</v>
      </c>
      <c r="V3282" s="6">
        <f t="shared" si="1022"/>
        <v>0</v>
      </c>
      <c r="W3282" s="16" t="str">
        <f t="shared" si="1023"/>
        <v/>
      </c>
      <c r="X3282" s="4" t="str">
        <f t="shared" si="1034"/>
        <v/>
      </c>
      <c r="Y3282" s="4" t="str">
        <f t="shared" si="1024"/>
        <v/>
      </c>
      <c r="Z3282" s="4">
        <f t="shared" si="1025"/>
        <v>4853000</v>
      </c>
      <c r="AA3282" s="16">
        <f t="shared" si="1026"/>
        <v>1.0302905419328251E-3</v>
      </c>
      <c r="AB3282" s="15">
        <f t="shared" si="1035"/>
        <v>9.787760148361839E-2</v>
      </c>
      <c r="AC3282" s="15">
        <f t="shared" si="1036"/>
        <v>0.1514527096641253</v>
      </c>
      <c r="AD3282" s="4">
        <v>168746</v>
      </c>
      <c r="AE3282" s="26">
        <v>820.56</v>
      </c>
      <c r="AF3282" s="26">
        <v>820.56</v>
      </c>
      <c r="AG3282" s="4">
        <f t="shared" si="1037"/>
        <v>2735000</v>
      </c>
      <c r="AH3282" s="16">
        <f t="shared" si="1027"/>
        <v>1.8281535648994515E-3</v>
      </c>
      <c r="AI3282" s="15">
        <f t="shared" si="1028"/>
        <v>0.17367458866544791</v>
      </c>
      <c r="AJ3282" s="15">
        <f t="shared" si="1029"/>
        <v>0.26873857404021939</v>
      </c>
      <c r="AK3282" s="4">
        <f t="shared" si="1030"/>
        <v>16319000</v>
      </c>
      <c r="AL3282" s="27">
        <f t="shared" si="1031"/>
        <v>3.0639132299773271E-4</v>
      </c>
      <c r="AM3282" s="15">
        <f t="shared" si="1038"/>
        <v>2.9107175684784607E-2</v>
      </c>
      <c r="AN3282" s="15">
        <f t="shared" si="1039"/>
        <v>6.9757340520810808E-6</v>
      </c>
    </row>
    <row r="3283" spans="1:40" x14ac:dyDescent="0.2">
      <c r="A3283" s="4" t="s">
        <v>4628</v>
      </c>
      <c r="B3283" s="2" t="s">
        <v>16</v>
      </c>
      <c r="C3283" s="5">
        <v>168760</v>
      </c>
      <c r="D3283" s="2" t="s">
        <v>733</v>
      </c>
      <c r="E3283" s="5">
        <v>168761</v>
      </c>
      <c r="F3283" s="2" t="s">
        <v>4089</v>
      </c>
      <c r="G3283" s="7">
        <v>10000</v>
      </c>
      <c r="H3283" s="5">
        <v>120</v>
      </c>
      <c r="I3283" s="6">
        <v>166116</v>
      </c>
      <c r="J3283" s="13">
        <v>45260</v>
      </c>
      <c r="K3283" s="9">
        <v>10000</v>
      </c>
      <c r="L3283" s="4" t="s">
        <v>4628</v>
      </c>
      <c r="M3283" s="4" t="s">
        <v>4632</v>
      </c>
      <c r="N3283" s="4">
        <f>VLOOKUP(I3283,BaseModelo!$A$2:$E$5075,5)</f>
        <v>8</v>
      </c>
      <c r="P3283" s="15">
        <v>142.00000000000003</v>
      </c>
      <c r="Q3283" s="4">
        <f>VLOOKUP(I3283,BaseModelo!$A$2:$E$5075,3)</f>
        <v>132</v>
      </c>
      <c r="R3283" s="4">
        <f t="shared" si="1020"/>
        <v>32283000</v>
      </c>
      <c r="S3283" s="16">
        <f t="shared" si="1021"/>
        <v>3.0976055509091471E-4</v>
      </c>
      <c r="T3283" s="4">
        <f t="shared" si="1032"/>
        <v>3.7171266610909762E-2</v>
      </c>
      <c r="U3283" s="4">
        <f t="shared" si="1033"/>
        <v>4.3985998822909898E-2</v>
      </c>
      <c r="V3283" s="6">
        <f t="shared" si="1022"/>
        <v>0</v>
      </c>
      <c r="W3283" s="16" t="str">
        <f t="shared" si="1023"/>
        <v/>
      </c>
      <c r="X3283" s="4" t="str">
        <f t="shared" si="1034"/>
        <v/>
      </c>
      <c r="Y3283" s="4" t="str">
        <f t="shared" si="1024"/>
        <v/>
      </c>
      <c r="Z3283" s="4">
        <f t="shared" si="1025"/>
        <v>5836000</v>
      </c>
      <c r="AA3283" s="16">
        <f t="shared" si="1026"/>
        <v>1.7135023989033585E-3</v>
      </c>
      <c r="AB3283" s="15">
        <f t="shared" si="1035"/>
        <v>0.20562028786840303</v>
      </c>
      <c r="AC3283" s="15">
        <f t="shared" si="1036"/>
        <v>0.24331734064427696</v>
      </c>
      <c r="AD3283" s="4">
        <v>168760</v>
      </c>
      <c r="AE3283" s="26">
        <v>2096.64</v>
      </c>
      <c r="AF3283" s="26">
        <v>2096.64</v>
      </c>
      <c r="AG3283" s="4">
        <f t="shared" si="1037"/>
        <v>3421000</v>
      </c>
      <c r="AH3283" s="16">
        <f t="shared" si="1027"/>
        <v>2.9231218941829875E-3</v>
      </c>
      <c r="AI3283" s="15">
        <f t="shared" si="1028"/>
        <v>0.35077462730195852</v>
      </c>
      <c r="AJ3283" s="15">
        <f t="shared" si="1029"/>
        <v>0.41508330897398432</v>
      </c>
      <c r="AK3283" s="4">
        <f t="shared" si="1030"/>
        <v>16319000</v>
      </c>
      <c r="AL3283" s="27">
        <f t="shared" si="1031"/>
        <v>6.1278264599546543E-4</v>
      </c>
      <c r="AM3283" s="15">
        <f t="shared" si="1038"/>
        <v>7.3533917519455858E-2</v>
      </c>
      <c r="AN3283" s="15">
        <f t="shared" si="1039"/>
        <v>2.6953856745456156E-5</v>
      </c>
    </row>
    <row r="3284" spans="1:40" x14ac:dyDescent="0.2">
      <c r="A3284" s="4" t="s">
        <v>4628</v>
      </c>
      <c r="B3284" s="3" t="s">
        <v>16</v>
      </c>
      <c r="C3284" s="6">
        <v>168760</v>
      </c>
      <c r="D3284" s="3" t="s">
        <v>733</v>
      </c>
      <c r="E3284" s="6">
        <v>168762</v>
      </c>
      <c r="F3284" s="3" t="s">
        <v>4095</v>
      </c>
      <c r="G3284" s="8">
        <v>7000</v>
      </c>
      <c r="H3284" s="6">
        <v>120</v>
      </c>
      <c r="I3284" s="6">
        <v>167546</v>
      </c>
      <c r="J3284" s="13">
        <v>45260</v>
      </c>
      <c r="K3284" s="9">
        <v>7000</v>
      </c>
      <c r="L3284" s="4" t="s">
        <v>4628</v>
      </c>
      <c r="M3284" s="4" t="s">
        <v>4632</v>
      </c>
      <c r="N3284" s="4">
        <f>VLOOKUP(I3284,BaseModelo!$A$2:$E$5075,5)</f>
        <v>7</v>
      </c>
      <c r="P3284" s="15">
        <v>142.00000000000003</v>
      </c>
      <c r="Q3284" s="4">
        <f>VLOOKUP(I3284,BaseModelo!$A$2:$E$5075,3)</f>
        <v>127</v>
      </c>
      <c r="R3284" s="4">
        <f t="shared" si="1020"/>
        <v>32283000</v>
      </c>
      <c r="S3284" s="16">
        <f t="shared" si="1021"/>
        <v>2.168323885636403E-4</v>
      </c>
      <c r="T3284" s="4">
        <f t="shared" si="1032"/>
        <v>2.6019886627636837E-2</v>
      </c>
      <c r="U3284" s="4">
        <f t="shared" si="1033"/>
        <v>3.0790199176036929E-2</v>
      </c>
      <c r="V3284" s="6">
        <f t="shared" si="1022"/>
        <v>0</v>
      </c>
      <c r="W3284" s="16" t="str">
        <f t="shared" si="1023"/>
        <v/>
      </c>
      <c r="X3284" s="4" t="str">
        <f t="shared" si="1034"/>
        <v/>
      </c>
      <c r="Y3284" s="4" t="str">
        <f t="shared" si="1024"/>
        <v/>
      </c>
      <c r="Z3284" s="4">
        <f t="shared" si="1025"/>
        <v>4022000</v>
      </c>
      <c r="AA3284" s="16">
        <f t="shared" si="1026"/>
        <v>1.7404276479363501E-3</v>
      </c>
      <c r="AB3284" s="15">
        <f t="shared" si="1035"/>
        <v>0.20885131775236201</v>
      </c>
      <c r="AC3284" s="15">
        <f t="shared" si="1036"/>
        <v>0.24714072600696177</v>
      </c>
      <c r="AD3284" s="4">
        <v>168760</v>
      </c>
      <c r="AE3284" s="26">
        <v>1468.92</v>
      </c>
      <c r="AF3284" s="26">
        <v>1468.92</v>
      </c>
      <c r="AG3284" s="4">
        <f t="shared" si="1037"/>
        <v>2184000</v>
      </c>
      <c r="AH3284" s="16">
        <f t="shared" si="1027"/>
        <v>3.205128205128205E-3</v>
      </c>
      <c r="AI3284" s="15">
        <f t="shared" si="1028"/>
        <v>0.38461538461538458</v>
      </c>
      <c r="AJ3284" s="15">
        <f t="shared" si="1029"/>
        <v>0.45512820512820518</v>
      </c>
      <c r="AK3284" s="4">
        <f t="shared" si="1030"/>
        <v>16319000</v>
      </c>
      <c r="AL3284" s="27">
        <f t="shared" si="1031"/>
        <v>4.289478521968258E-4</v>
      </c>
      <c r="AM3284" s="15">
        <f t="shared" si="1038"/>
        <v>5.1473742263619095E-2</v>
      </c>
      <c r="AN3284" s="15">
        <f t="shared" si="1039"/>
        <v>1.3207389805273516E-5</v>
      </c>
    </row>
    <row r="3285" spans="1:40" x14ac:dyDescent="0.2">
      <c r="A3285" s="4" t="s">
        <v>4628</v>
      </c>
      <c r="B3285" s="3" t="s">
        <v>16</v>
      </c>
      <c r="C3285" s="6">
        <v>168760</v>
      </c>
      <c r="D3285" s="3" t="s">
        <v>733</v>
      </c>
      <c r="E3285" s="6">
        <v>168763</v>
      </c>
      <c r="F3285" s="3" t="s">
        <v>4096</v>
      </c>
      <c r="G3285" s="8">
        <v>10000</v>
      </c>
      <c r="H3285" s="6">
        <v>127</v>
      </c>
      <c r="I3285" s="6">
        <v>166115</v>
      </c>
      <c r="J3285" s="13">
        <v>45260</v>
      </c>
      <c r="K3285" s="9">
        <v>10000</v>
      </c>
      <c r="L3285" s="4" t="s">
        <v>4628</v>
      </c>
      <c r="M3285" s="4" t="s">
        <v>4632</v>
      </c>
      <c r="N3285" s="4">
        <f>VLOOKUP(I3285,BaseModelo!$A$2:$E$5075,5)</f>
        <v>6</v>
      </c>
      <c r="P3285" s="15">
        <v>142.00000000000003</v>
      </c>
      <c r="Q3285" s="4">
        <f>VLOOKUP(I3285,BaseModelo!$A$2:$E$5075,3)</f>
        <v>115</v>
      </c>
      <c r="R3285" s="4">
        <f t="shared" si="1020"/>
        <v>32283000</v>
      </c>
      <c r="S3285" s="16">
        <f t="shared" si="1021"/>
        <v>3.0976055509091471E-4</v>
      </c>
      <c r="T3285" s="4">
        <f t="shared" si="1032"/>
        <v>3.9339590496546166E-2</v>
      </c>
      <c r="U3285" s="4">
        <f t="shared" si="1033"/>
        <v>4.3985998822909898E-2</v>
      </c>
      <c r="V3285" s="6">
        <f t="shared" si="1022"/>
        <v>0</v>
      </c>
      <c r="W3285" s="16" t="str">
        <f t="shared" si="1023"/>
        <v/>
      </c>
      <c r="X3285" s="4" t="str">
        <f t="shared" si="1034"/>
        <v/>
      </c>
      <c r="Y3285" s="4" t="str">
        <f t="shared" si="1024"/>
        <v/>
      </c>
      <c r="Z3285" s="4">
        <f t="shared" si="1025"/>
        <v>4853000</v>
      </c>
      <c r="AA3285" s="16">
        <f t="shared" si="1026"/>
        <v>2.0605810838656502E-3</v>
      </c>
      <c r="AB3285" s="15">
        <f t="shared" si="1035"/>
        <v>0.26169379765093759</v>
      </c>
      <c r="AC3285" s="15">
        <f t="shared" si="1036"/>
        <v>0.29260251390892239</v>
      </c>
      <c r="AD3285" s="4">
        <v>168760</v>
      </c>
      <c r="AE3285" s="26">
        <v>2220.65</v>
      </c>
      <c r="AF3285" s="26">
        <v>2220.65</v>
      </c>
      <c r="AG3285" s="4">
        <f t="shared" si="1037"/>
        <v>2735000</v>
      </c>
      <c r="AH3285" s="16">
        <f t="shared" si="1027"/>
        <v>3.6563071297989031E-3</v>
      </c>
      <c r="AI3285" s="15">
        <f t="shared" si="1028"/>
        <v>0.46435100548446068</v>
      </c>
      <c r="AJ3285" s="15">
        <f t="shared" si="1029"/>
        <v>0.5191956124314443</v>
      </c>
      <c r="AK3285" s="4">
        <f t="shared" si="1030"/>
        <v>16319000</v>
      </c>
      <c r="AL3285" s="27">
        <f t="shared" si="1031"/>
        <v>6.1278264599546543E-4</v>
      </c>
      <c r="AM3285" s="15">
        <f t="shared" si="1038"/>
        <v>7.7823396041424103E-2</v>
      </c>
      <c r="AN3285" s="15">
        <f t="shared" si="1039"/>
        <v>2.6953856745456156E-5</v>
      </c>
    </row>
    <row r="3286" spans="1:40" x14ac:dyDescent="0.2">
      <c r="A3286" s="4" t="s">
        <v>4628</v>
      </c>
      <c r="B3286" s="3" t="s">
        <v>16</v>
      </c>
      <c r="C3286" s="6">
        <v>168760</v>
      </c>
      <c r="D3286" s="3" t="s">
        <v>733</v>
      </c>
      <c r="E3286" s="6">
        <v>168764</v>
      </c>
      <c r="F3286" s="3" t="s">
        <v>4097</v>
      </c>
      <c r="G3286" s="8">
        <v>7000</v>
      </c>
      <c r="H3286" s="6">
        <v>120</v>
      </c>
      <c r="I3286" s="6">
        <v>167302</v>
      </c>
      <c r="J3286" s="13">
        <v>45260</v>
      </c>
      <c r="K3286" s="9">
        <v>7000</v>
      </c>
      <c r="L3286" s="4" t="s">
        <v>4628</v>
      </c>
      <c r="M3286" s="4" t="s">
        <v>4632</v>
      </c>
      <c r="N3286" s="4">
        <f>VLOOKUP(I3286,BaseModelo!$A$2:$E$5075,5)</f>
        <v>7</v>
      </c>
      <c r="P3286" s="15">
        <v>142.00000000000003</v>
      </c>
      <c r="Q3286" s="4">
        <f>VLOOKUP(I3286,BaseModelo!$A$2:$E$5075,3)</f>
        <v>127</v>
      </c>
      <c r="R3286" s="4">
        <f t="shared" si="1020"/>
        <v>32283000</v>
      </c>
      <c r="S3286" s="16">
        <f t="shared" si="1021"/>
        <v>2.168323885636403E-4</v>
      </c>
      <c r="T3286" s="4">
        <f t="shared" si="1032"/>
        <v>2.6019886627636837E-2</v>
      </c>
      <c r="U3286" s="4">
        <f t="shared" si="1033"/>
        <v>3.0790199176036929E-2</v>
      </c>
      <c r="V3286" s="6">
        <f t="shared" si="1022"/>
        <v>0</v>
      </c>
      <c r="W3286" s="16" t="str">
        <f t="shared" si="1023"/>
        <v/>
      </c>
      <c r="X3286" s="4" t="str">
        <f t="shared" si="1034"/>
        <v/>
      </c>
      <c r="Y3286" s="4" t="str">
        <f t="shared" si="1024"/>
        <v/>
      </c>
      <c r="Z3286" s="4">
        <f t="shared" si="1025"/>
        <v>4022000</v>
      </c>
      <c r="AA3286" s="16">
        <f t="shared" si="1026"/>
        <v>1.7404276479363501E-3</v>
      </c>
      <c r="AB3286" s="15">
        <f t="shared" si="1035"/>
        <v>0.20885131775236201</v>
      </c>
      <c r="AC3286" s="15">
        <f t="shared" si="1036"/>
        <v>0.24714072600696177</v>
      </c>
      <c r="AD3286" s="4">
        <v>168760</v>
      </c>
      <c r="AE3286" s="26">
        <v>1468.92</v>
      </c>
      <c r="AF3286" s="26">
        <v>1468.92</v>
      </c>
      <c r="AG3286" s="4">
        <f t="shared" si="1037"/>
        <v>2184000</v>
      </c>
      <c r="AH3286" s="16">
        <f t="shared" si="1027"/>
        <v>3.205128205128205E-3</v>
      </c>
      <c r="AI3286" s="15">
        <f t="shared" si="1028"/>
        <v>0.38461538461538458</v>
      </c>
      <c r="AJ3286" s="15">
        <f t="shared" si="1029"/>
        <v>0.45512820512820518</v>
      </c>
      <c r="AK3286" s="4">
        <f t="shared" si="1030"/>
        <v>16319000</v>
      </c>
      <c r="AL3286" s="27">
        <f t="shared" si="1031"/>
        <v>4.289478521968258E-4</v>
      </c>
      <c r="AM3286" s="15">
        <f t="shared" si="1038"/>
        <v>5.1473742263619095E-2</v>
      </c>
      <c r="AN3286" s="15">
        <f t="shared" si="1039"/>
        <v>1.3207389805273516E-5</v>
      </c>
    </row>
    <row r="3287" spans="1:40" x14ac:dyDescent="0.2">
      <c r="A3287" s="4" t="s">
        <v>4628</v>
      </c>
      <c r="B3287" s="3" t="s">
        <v>16</v>
      </c>
      <c r="C3287" s="6">
        <v>168760</v>
      </c>
      <c r="D3287" s="3" t="s">
        <v>733</v>
      </c>
      <c r="E3287" s="6">
        <v>168765</v>
      </c>
      <c r="F3287" s="3" t="s">
        <v>4098</v>
      </c>
      <c r="G3287" s="8">
        <v>10000</v>
      </c>
      <c r="H3287" s="6">
        <v>115</v>
      </c>
      <c r="I3287" s="6">
        <v>168322</v>
      </c>
      <c r="J3287" s="13">
        <v>45260</v>
      </c>
      <c r="K3287" s="9">
        <v>10000</v>
      </c>
      <c r="L3287" s="4" t="s">
        <v>4628</v>
      </c>
      <c r="M3287" s="4" t="s">
        <v>4632</v>
      </c>
      <c r="N3287" s="4">
        <f>VLOOKUP(I3287,BaseModelo!$A$2:$E$5075,5)</f>
        <v>7</v>
      </c>
      <c r="P3287" s="15">
        <v>142.00000000000003</v>
      </c>
      <c r="Q3287" s="4">
        <f>VLOOKUP(I3287,BaseModelo!$A$2:$E$5075,3)</f>
        <v>127</v>
      </c>
      <c r="R3287" s="4">
        <f t="shared" si="1020"/>
        <v>32283000</v>
      </c>
      <c r="S3287" s="16">
        <f t="shared" si="1021"/>
        <v>3.0976055509091471E-4</v>
      </c>
      <c r="T3287" s="4">
        <f t="shared" si="1032"/>
        <v>3.5622463835455191E-2</v>
      </c>
      <c r="U3287" s="4">
        <f t="shared" si="1033"/>
        <v>4.3985998822909898E-2</v>
      </c>
      <c r="V3287" s="6">
        <f t="shared" si="1022"/>
        <v>0</v>
      </c>
      <c r="W3287" s="16" t="str">
        <f t="shared" si="1023"/>
        <v/>
      </c>
      <c r="X3287" s="4" t="str">
        <f t="shared" si="1034"/>
        <v/>
      </c>
      <c r="Y3287" s="4" t="str">
        <f t="shared" si="1024"/>
        <v/>
      </c>
      <c r="Z3287" s="4">
        <f t="shared" si="1025"/>
        <v>4022000</v>
      </c>
      <c r="AA3287" s="16">
        <f t="shared" si="1026"/>
        <v>2.4863252113376429E-3</v>
      </c>
      <c r="AB3287" s="15">
        <f t="shared" si="1035"/>
        <v>0.28592739930382893</v>
      </c>
      <c r="AC3287" s="15">
        <f t="shared" si="1036"/>
        <v>0.35305818000994538</v>
      </c>
      <c r="AD3287" s="4">
        <v>168760</v>
      </c>
      <c r="AE3287" s="26">
        <v>2000.01</v>
      </c>
      <c r="AF3287" s="26">
        <v>2000.01</v>
      </c>
      <c r="AG3287" s="4">
        <f t="shared" si="1037"/>
        <v>2184000</v>
      </c>
      <c r="AH3287" s="16">
        <f t="shared" si="1027"/>
        <v>4.578754578754579E-3</v>
      </c>
      <c r="AI3287" s="15">
        <f t="shared" si="1028"/>
        <v>0.52655677655677657</v>
      </c>
      <c r="AJ3287" s="15">
        <f t="shared" si="1029"/>
        <v>0.65018315018315032</v>
      </c>
      <c r="AK3287" s="4">
        <f t="shared" si="1030"/>
        <v>16319000</v>
      </c>
      <c r="AL3287" s="27">
        <f t="shared" si="1031"/>
        <v>6.1278264599546543E-4</v>
      </c>
      <c r="AM3287" s="15">
        <f t="shared" si="1038"/>
        <v>7.0470004289478527E-2</v>
      </c>
      <c r="AN3287" s="15">
        <f t="shared" si="1039"/>
        <v>2.6953856745456156E-5</v>
      </c>
    </row>
    <row r="3288" spans="1:40" x14ac:dyDescent="0.2">
      <c r="A3288" s="4" t="s">
        <v>4627</v>
      </c>
      <c r="B3288" s="2" t="s">
        <v>3</v>
      </c>
      <c r="C3288" s="5">
        <v>168772</v>
      </c>
      <c r="D3288" s="2" t="s">
        <v>731</v>
      </c>
      <c r="E3288" s="5">
        <v>168773</v>
      </c>
      <c r="F3288" s="2" t="s">
        <v>4074</v>
      </c>
      <c r="G3288" s="7">
        <v>10000</v>
      </c>
      <c r="H3288" s="5">
        <v>85</v>
      </c>
      <c r="I3288" s="6">
        <v>167856</v>
      </c>
      <c r="J3288" s="13">
        <v>45260</v>
      </c>
      <c r="K3288" s="9">
        <v>10000</v>
      </c>
      <c r="L3288" s="4" t="s">
        <v>4627</v>
      </c>
      <c r="M3288" s="4" t="s">
        <v>4632</v>
      </c>
      <c r="N3288" s="4">
        <f>VLOOKUP(I3288,BaseModelo!$A$2:$E$5075,5)</f>
        <v>4</v>
      </c>
      <c r="P3288" s="15">
        <v>142.00000000000003</v>
      </c>
      <c r="Q3288" s="4">
        <f>VLOOKUP(I3288,BaseModelo!$A$2:$E$5075,3)</f>
        <v>110</v>
      </c>
      <c r="R3288" s="4">
        <f t="shared" si="1020"/>
        <v>32283000</v>
      </c>
      <c r="S3288" s="16">
        <f t="shared" si="1021"/>
        <v>3.0976055509091471E-4</v>
      </c>
      <c r="T3288" s="4">
        <f t="shared" si="1032"/>
        <v>2.6329647182727751E-2</v>
      </c>
      <c r="U3288" s="4">
        <f t="shared" si="1033"/>
        <v>4.3985998822909898E-2</v>
      </c>
      <c r="V3288" s="6">
        <f t="shared" si="1022"/>
        <v>0</v>
      </c>
      <c r="W3288" s="16" t="str">
        <f t="shared" si="1023"/>
        <v/>
      </c>
      <c r="X3288" s="4" t="str">
        <f t="shared" si="1034"/>
        <v/>
      </c>
      <c r="Y3288" s="4" t="str">
        <f t="shared" si="1024"/>
        <v/>
      </c>
      <c r="Z3288" s="4">
        <f t="shared" si="1025"/>
        <v>2331000</v>
      </c>
      <c r="AA3288" s="16">
        <f t="shared" si="1026"/>
        <v>4.2900042900042897E-3</v>
      </c>
      <c r="AB3288" s="15">
        <f t="shared" si="1035"/>
        <v>0.3646503646503646</v>
      </c>
      <c r="AC3288" s="15">
        <f t="shared" si="1036"/>
        <v>0.60918060918060923</v>
      </c>
      <c r="AD3288" s="4">
        <v>168772</v>
      </c>
      <c r="AE3288" s="26">
        <v>1462.14</v>
      </c>
      <c r="AF3288" s="26">
        <v>1462.14</v>
      </c>
      <c r="AG3288" s="4">
        <f t="shared" si="1037"/>
        <v>1421000</v>
      </c>
      <c r="AH3288" s="16">
        <f t="shared" si="1027"/>
        <v>7.0372976776917661E-3</v>
      </c>
      <c r="AI3288" s="15">
        <f t="shared" si="1028"/>
        <v>0.59817030260380011</v>
      </c>
      <c r="AJ3288" s="15">
        <f t="shared" si="1029"/>
        <v>0.999296270232231</v>
      </c>
      <c r="AK3288" s="4">
        <f t="shared" si="1030"/>
        <v>15073000</v>
      </c>
      <c r="AL3288" s="27">
        <f t="shared" si="1031"/>
        <v>6.6343793538114506E-4</v>
      </c>
      <c r="AM3288" s="15">
        <f t="shared" si="1038"/>
        <v>5.639222450739733E-2</v>
      </c>
      <c r="AN3288" s="15">
        <f t="shared" si="1039"/>
        <v>2.918198024474882E-5</v>
      </c>
    </row>
    <row r="3289" spans="1:40" x14ac:dyDescent="0.2">
      <c r="A3289" s="4" t="s">
        <v>4627</v>
      </c>
      <c r="B3289" s="3" t="s">
        <v>3</v>
      </c>
      <c r="C3289" s="6">
        <v>168772</v>
      </c>
      <c r="D3289" s="3" t="s">
        <v>731</v>
      </c>
      <c r="E3289" s="6">
        <v>168774</v>
      </c>
      <c r="F3289" s="3" t="s">
        <v>4084</v>
      </c>
      <c r="G3289" s="8">
        <v>8000</v>
      </c>
      <c r="H3289" s="6">
        <v>85</v>
      </c>
      <c r="I3289" s="6">
        <v>167858</v>
      </c>
      <c r="J3289" s="13">
        <v>45260</v>
      </c>
      <c r="K3289" s="9">
        <v>8000</v>
      </c>
      <c r="L3289" s="4" t="s">
        <v>4627</v>
      </c>
      <c r="M3289" s="4" t="s">
        <v>4632</v>
      </c>
      <c r="N3289" s="4">
        <f>VLOOKUP(I3289,BaseModelo!$A$2:$E$5075,5)</f>
        <v>4</v>
      </c>
      <c r="P3289" s="15">
        <v>142.00000000000003</v>
      </c>
      <c r="Q3289" s="4">
        <f>VLOOKUP(I3289,BaseModelo!$A$2:$E$5075,3)</f>
        <v>110</v>
      </c>
      <c r="R3289" s="4">
        <f t="shared" si="1020"/>
        <v>32283000</v>
      </c>
      <c r="S3289" s="16">
        <f t="shared" si="1021"/>
        <v>2.4780844407273179E-4</v>
      </c>
      <c r="T3289" s="4">
        <f t="shared" si="1032"/>
        <v>2.1063717746182202E-2</v>
      </c>
      <c r="U3289" s="4">
        <f t="shared" si="1033"/>
        <v>3.5188799058327919E-2</v>
      </c>
      <c r="V3289" s="6">
        <f t="shared" si="1022"/>
        <v>0</v>
      </c>
      <c r="W3289" s="16" t="str">
        <f t="shared" si="1023"/>
        <v/>
      </c>
      <c r="X3289" s="4" t="str">
        <f t="shared" si="1034"/>
        <v/>
      </c>
      <c r="Y3289" s="4" t="str">
        <f t="shared" si="1024"/>
        <v/>
      </c>
      <c r="Z3289" s="4">
        <f t="shared" si="1025"/>
        <v>2331000</v>
      </c>
      <c r="AA3289" s="16">
        <f t="shared" si="1026"/>
        <v>3.432003432003432E-3</v>
      </c>
      <c r="AB3289" s="15">
        <f t="shared" si="1035"/>
        <v>0.29172029172029174</v>
      </c>
      <c r="AC3289" s="15">
        <f t="shared" si="1036"/>
        <v>0.48734448734448743</v>
      </c>
      <c r="AD3289" s="4">
        <v>168772</v>
      </c>
      <c r="AE3289" s="26">
        <v>1172.33</v>
      </c>
      <c r="AF3289" s="26">
        <v>1172.33</v>
      </c>
      <c r="AG3289" s="4">
        <f t="shared" si="1037"/>
        <v>1421000</v>
      </c>
      <c r="AH3289" s="16">
        <f t="shared" si="1027"/>
        <v>5.629838142153413E-3</v>
      </c>
      <c r="AI3289" s="15">
        <f t="shared" si="1028"/>
        <v>0.47853624208304013</v>
      </c>
      <c r="AJ3289" s="15">
        <f t="shared" si="1029"/>
        <v>0.79943701618578478</v>
      </c>
      <c r="AK3289" s="4">
        <f t="shared" si="1030"/>
        <v>15073000</v>
      </c>
      <c r="AL3289" s="27">
        <f t="shared" si="1031"/>
        <v>5.3075034830491602E-4</v>
      </c>
      <c r="AM3289" s="15">
        <f t="shared" si="1038"/>
        <v>4.5113779605917864E-2</v>
      </c>
      <c r="AN3289" s="15">
        <f t="shared" si="1039"/>
        <v>1.8676467356639244E-5</v>
      </c>
    </row>
    <row r="3290" spans="1:40" x14ac:dyDescent="0.2">
      <c r="A3290" s="4" t="s">
        <v>4627</v>
      </c>
      <c r="B3290" s="3" t="s">
        <v>3</v>
      </c>
      <c r="C3290" s="6">
        <v>168772</v>
      </c>
      <c r="D3290" s="3" t="s">
        <v>731</v>
      </c>
      <c r="E3290" s="6">
        <v>168775</v>
      </c>
      <c r="F3290" s="3" t="s">
        <v>4085</v>
      </c>
      <c r="G3290" s="8">
        <v>7000</v>
      </c>
      <c r="H3290" s="6">
        <v>85</v>
      </c>
      <c r="I3290" s="6">
        <v>167802</v>
      </c>
      <c r="J3290" s="13">
        <v>45260</v>
      </c>
      <c r="K3290" s="9">
        <v>7000</v>
      </c>
      <c r="L3290" s="4" t="s">
        <v>4627</v>
      </c>
      <c r="M3290" s="4" t="s">
        <v>4632</v>
      </c>
      <c r="N3290" s="4">
        <f>VLOOKUP(I3290,BaseModelo!$A$2:$E$5075,5)</f>
        <v>3</v>
      </c>
      <c r="P3290" s="15">
        <v>142.00000000000003</v>
      </c>
      <c r="Q3290" s="4">
        <f>VLOOKUP(I3290,BaseModelo!$A$2:$E$5075,3)</f>
        <v>110</v>
      </c>
      <c r="R3290" s="4">
        <f t="shared" si="1020"/>
        <v>32283000</v>
      </c>
      <c r="S3290" s="16">
        <f t="shared" si="1021"/>
        <v>2.168323885636403E-4</v>
      </c>
      <c r="T3290" s="4">
        <f t="shared" si="1032"/>
        <v>1.8430753027909426E-2</v>
      </c>
      <c r="U3290" s="4">
        <f t="shared" si="1033"/>
        <v>3.0790199176036929E-2</v>
      </c>
      <c r="V3290" s="6">
        <f t="shared" si="1022"/>
        <v>0</v>
      </c>
      <c r="W3290" s="16" t="str">
        <f t="shared" si="1023"/>
        <v/>
      </c>
      <c r="X3290" s="4" t="str">
        <f t="shared" si="1034"/>
        <v/>
      </c>
      <c r="Y3290" s="4" t="str">
        <f t="shared" si="1024"/>
        <v/>
      </c>
      <c r="Z3290" s="4">
        <f t="shared" si="1025"/>
        <v>1992000</v>
      </c>
      <c r="AA3290" s="16">
        <f t="shared" si="1026"/>
        <v>3.5140562248995983E-3</v>
      </c>
      <c r="AB3290" s="15">
        <f t="shared" si="1035"/>
        <v>0.29869477911646586</v>
      </c>
      <c r="AC3290" s="15">
        <f t="shared" si="1036"/>
        <v>0.49899598393574307</v>
      </c>
      <c r="AD3290" s="4">
        <v>168772</v>
      </c>
      <c r="AE3290" s="26">
        <v>1027.67</v>
      </c>
      <c r="AF3290" s="26">
        <v>1027.67</v>
      </c>
      <c r="AG3290" s="4">
        <f t="shared" si="1037"/>
        <v>1267000</v>
      </c>
      <c r="AH3290" s="16">
        <f t="shared" si="1027"/>
        <v>5.5248618784530384E-3</v>
      </c>
      <c r="AI3290" s="15">
        <f t="shared" si="1028"/>
        <v>0.46961325966850825</v>
      </c>
      <c r="AJ3290" s="15">
        <f t="shared" si="1029"/>
        <v>0.7845303867403316</v>
      </c>
      <c r="AK3290" s="4">
        <f t="shared" si="1030"/>
        <v>15073000</v>
      </c>
      <c r="AL3290" s="27">
        <f t="shared" si="1031"/>
        <v>4.6440655476680156E-4</v>
      </c>
      <c r="AM3290" s="15">
        <f t="shared" si="1038"/>
        <v>3.9474557155178135E-2</v>
      </c>
      <c r="AN3290" s="15">
        <f t="shared" si="1039"/>
        <v>1.4299170319926922E-5</v>
      </c>
    </row>
    <row r="3291" spans="1:40" x14ac:dyDescent="0.2">
      <c r="A3291" s="4" t="s">
        <v>4627</v>
      </c>
      <c r="B3291" s="3" t="s">
        <v>3</v>
      </c>
      <c r="C3291" s="6">
        <v>168772</v>
      </c>
      <c r="D3291" s="3" t="s">
        <v>731</v>
      </c>
      <c r="E3291" s="6">
        <v>168776</v>
      </c>
      <c r="F3291" s="3" t="s">
        <v>4086</v>
      </c>
      <c r="G3291" s="8">
        <v>7000</v>
      </c>
      <c r="H3291" s="6">
        <v>85</v>
      </c>
      <c r="I3291" s="6">
        <v>167657</v>
      </c>
      <c r="J3291" s="13">
        <v>45260</v>
      </c>
      <c r="K3291" s="9">
        <v>7000</v>
      </c>
      <c r="L3291" s="4" t="s">
        <v>4627</v>
      </c>
      <c r="M3291" s="4" t="s">
        <v>4632</v>
      </c>
      <c r="N3291" s="4">
        <f>VLOOKUP(I3291,BaseModelo!$A$2:$E$5075,5)</f>
        <v>2</v>
      </c>
      <c r="P3291" s="15">
        <v>142.00000000000003</v>
      </c>
      <c r="Q3291" s="4">
        <f>VLOOKUP(I3291,BaseModelo!$A$2:$E$5075,3)</f>
        <v>100</v>
      </c>
      <c r="R3291" s="4">
        <f t="shared" si="1020"/>
        <v>32283000</v>
      </c>
      <c r="S3291" s="16">
        <f t="shared" si="1021"/>
        <v>2.168323885636403E-4</v>
      </c>
      <c r="T3291" s="4">
        <f t="shared" si="1032"/>
        <v>1.8430753027909426E-2</v>
      </c>
      <c r="U3291" s="4">
        <f t="shared" si="1033"/>
        <v>3.0790199176036929E-2</v>
      </c>
      <c r="V3291" s="6">
        <f t="shared" si="1022"/>
        <v>0</v>
      </c>
      <c r="W3291" s="16" t="str">
        <f t="shared" si="1023"/>
        <v/>
      </c>
      <c r="X3291" s="4" t="str">
        <f t="shared" si="1034"/>
        <v/>
      </c>
      <c r="Y3291" s="4" t="str">
        <f t="shared" si="1024"/>
        <v/>
      </c>
      <c r="Z3291" s="4">
        <f t="shared" si="1025"/>
        <v>1578000</v>
      </c>
      <c r="AA3291" s="16">
        <f t="shared" si="1026"/>
        <v>4.4359949302915083E-3</v>
      </c>
      <c r="AB3291" s="15">
        <f t="shared" si="1035"/>
        <v>0.37705956907477822</v>
      </c>
      <c r="AC3291" s="15">
        <f t="shared" si="1036"/>
        <v>0.6299112801013943</v>
      </c>
      <c r="AD3291" s="4">
        <v>168772</v>
      </c>
      <c r="AE3291" s="26">
        <v>1027.67</v>
      </c>
      <c r="AF3291" s="26">
        <v>1027.67</v>
      </c>
      <c r="AG3291" s="4">
        <f t="shared" si="1037"/>
        <v>681000</v>
      </c>
      <c r="AH3291" s="16">
        <f t="shared" si="1027"/>
        <v>1.0279001468428781E-2</v>
      </c>
      <c r="AI3291" s="15">
        <f t="shared" si="1028"/>
        <v>0.87371512481644642</v>
      </c>
      <c r="AJ3291" s="15">
        <f t="shared" si="1029"/>
        <v>1.4596182085168872</v>
      </c>
      <c r="AK3291" s="4">
        <f t="shared" si="1030"/>
        <v>15073000</v>
      </c>
      <c r="AL3291" s="27">
        <f t="shared" si="1031"/>
        <v>4.6440655476680156E-4</v>
      </c>
      <c r="AM3291" s="15">
        <f t="shared" si="1038"/>
        <v>3.9474557155178135E-2</v>
      </c>
      <c r="AN3291" s="15">
        <f t="shared" si="1039"/>
        <v>1.4299170319926922E-5</v>
      </c>
    </row>
    <row r="3292" spans="1:40" x14ac:dyDescent="0.2">
      <c r="A3292" s="4" t="s">
        <v>4627</v>
      </c>
      <c r="B3292" s="3" t="s">
        <v>3</v>
      </c>
      <c r="C3292" s="6">
        <v>168772</v>
      </c>
      <c r="D3292" s="3" t="s">
        <v>731</v>
      </c>
      <c r="E3292" s="6">
        <v>168777</v>
      </c>
      <c r="F3292" s="3" t="s">
        <v>4087</v>
      </c>
      <c r="G3292" s="8">
        <v>7000</v>
      </c>
      <c r="H3292" s="6">
        <v>85</v>
      </c>
      <c r="I3292" s="6">
        <v>167655</v>
      </c>
      <c r="J3292" s="13">
        <v>45260</v>
      </c>
      <c r="K3292" s="9">
        <v>7000</v>
      </c>
      <c r="L3292" s="4" t="s">
        <v>4627</v>
      </c>
      <c r="M3292" s="4" t="s">
        <v>4632</v>
      </c>
      <c r="N3292" s="4">
        <f>VLOOKUP(I3292,BaseModelo!$A$2:$E$5075,5)</f>
        <v>4</v>
      </c>
      <c r="P3292" s="15">
        <v>142.00000000000003</v>
      </c>
      <c r="Q3292" s="4">
        <f>VLOOKUP(I3292,BaseModelo!$A$2:$E$5075,3)</f>
        <v>110</v>
      </c>
      <c r="R3292" s="4">
        <f t="shared" si="1020"/>
        <v>32283000</v>
      </c>
      <c r="S3292" s="16">
        <f t="shared" si="1021"/>
        <v>2.168323885636403E-4</v>
      </c>
      <c r="T3292" s="4">
        <f t="shared" si="1032"/>
        <v>1.8430753027909426E-2</v>
      </c>
      <c r="U3292" s="4">
        <f t="shared" si="1033"/>
        <v>3.0790199176036929E-2</v>
      </c>
      <c r="V3292" s="6">
        <f t="shared" si="1022"/>
        <v>0</v>
      </c>
      <c r="W3292" s="16" t="str">
        <f t="shared" si="1023"/>
        <v/>
      </c>
      <c r="X3292" s="4" t="str">
        <f t="shared" si="1034"/>
        <v/>
      </c>
      <c r="Y3292" s="4" t="str">
        <f t="shared" si="1024"/>
        <v/>
      </c>
      <c r="Z3292" s="4">
        <f t="shared" si="1025"/>
        <v>2331000</v>
      </c>
      <c r="AA3292" s="16">
        <f t="shared" si="1026"/>
        <v>3.003003003003003E-3</v>
      </c>
      <c r="AB3292" s="15">
        <f t="shared" si="1035"/>
        <v>0.25525525525525528</v>
      </c>
      <c r="AC3292" s="15">
        <f t="shared" si="1036"/>
        <v>0.42642642642642653</v>
      </c>
      <c r="AD3292" s="4">
        <v>168772</v>
      </c>
      <c r="AE3292" s="26">
        <v>1027.67</v>
      </c>
      <c r="AF3292" s="26">
        <v>1027.67</v>
      </c>
      <c r="AG3292" s="4">
        <f t="shared" si="1037"/>
        <v>1421000</v>
      </c>
      <c r="AH3292" s="16">
        <f t="shared" si="1027"/>
        <v>4.9261083743842365E-3</v>
      </c>
      <c r="AI3292" s="15">
        <f t="shared" si="1028"/>
        <v>0.41871921182266009</v>
      </c>
      <c r="AJ3292" s="15">
        <f t="shared" si="1029"/>
        <v>0.69950738916256172</v>
      </c>
      <c r="AK3292" s="4">
        <f t="shared" si="1030"/>
        <v>15073000</v>
      </c>
      <c r="AL3292" s="27">
        <f t="shared" si="1031"/>
        <v>4.6440655476680156E-4</v>
      </c>
      <c r="AM3292" s="15">
        <f t="shared" si="1038"/>
        <v>3.9474557155178135E-2</v>
      </c>
      <c r="AN3292" s="15">
        <f t="shared" si="1039"/>
        <v>1.4299170319926922E-5</v>
      </c>
    </row>
    <row r="3293" spans="1:40" x14ac:dyDescent="0.2">
      <c r="A3293" s="4" t="s">
        <v>4627</v>
      </c>
      <c r="B3293" s="3" t="s">
        <v>10</v>
      </c>
      <c r="C3293" s="6">
        <v>168804</v>
      </c>
      <c r="D3293" s="3" t="s">
        <v>356</v>
      </c>
      <c r="E3293" s="6">
        <v>168816</v>
      </c>
      <c r="F3293" s="3" t="s">
        <v>4105</v>
      </c>
      <c r="G3293" s="8">
        <v>5000</v>
      </c>
      <c r="H3293" s="6">
        <v>147</v>
      </c>
      <c r="I3293" s="6">
        <v>168419</v>
      </c>
      <c r="J3293" s="13">
        <v>45260</v>
      </c>
      <c r="K3293" s="9">
        <v>5000</v>
      </c>
      <c r="L3293" s="4" t="s">
        <v>4627</v>
      </c>
      <c r="M3293" s="4" t="s">
        <v>4632</v>
      </c>
      <c r="N3293" s="4">
        <f>VLOOKUP(I3293,BaseModelo!$A$2:$E$5075,5)</f>
        <v>10</v>
      </c>
      <c r="P3293" s="15">
        <v>147</v>
      </c>
      <c r="Q3293" s="4">
        <f>VLOOKUP(I3293,BaseModelo!$A$2:$E$5075,3)</f>
        <v>0</v>
      </c>
      <c r="R3293" s="4">
        <f t="shared" si="1020"/>
        <v>32283000</v>
      </c>
      <c r="S3293" s="16">
        <f t="shared" si="1021"/>
        <v>1.5488027754545735E-4</v>
      </c>
      <c r="T3293" s="4">
        <f t="shared" si="1032"/>
        <v>2.2767400799182231E-2</v>
      </c>
      <c r="U3293" s="4">
        <f t="shared" si="1033"/>
        <v>2.2767400799182231E-2</v>
      </c>
      <c r="V3293" s="6">
        <f t="shared" si="1022"/>
        <v>0</v>
      </c>
      <c r="W3293" s="16" t="str">
        <f t="shared" si="1023"/>
        <v/>
      </c>
      <c r="X3293" s="4" t="str">
        <f t="shared" si="1034"/>
        <v/>
      </c>
      <c r="Y3293" s="4" t="str">
        <f t="shared" si="1024"/>
        <v/>
      </c>
      <c r="Z3293" s="4">
        <f t="shared" si="1025"/>
        <v>4121000</v>
      </c>
      <c r="AA3293" s="16">
        <f t="shared" si="1026"/>
        <v>1.2132977432661976E-3</v>
      </c>
      <c r="AB3293" s="15">
        <f t="shared" si="1035"/>
        <v>0.17835476826013105</v>
      </c>
      <c r="AC3293" s="15">
        <f t="shared" si="1036"/>
        <v>0.17835476826013105</v>
      </c>
      <c r="AD3293" s="4">
        <v>168804</v>
      </c>
      <c r="AE3293" s="26">
        <v>1303.3399999999999</v>
      </c>
      <c r="AF3293" s="26">
        <v>1303.3399999999999</v>
      </c>
      <c r="AG3293" s="4">
        <f t="shared" si="1037"/>
        <v>2105000</v>
      </c>
      <c r="AH3293" s="16">
        <f t="shared" si="1027"/>
        <v>2.3752969121140144E-3</v>
      </c>
      <c r="AI3293" s="15">
        <f t="shared" si="1028"/>
        <v>0.34916864608076009</v>
      </c>
      <c r="AJ3293" s="15">
        <f t="shared" si="1029"/>
        <v>0.34916864608076009</v>
      </c>
      <c r="AK3293" s="4">
        <f t="shared" si="1030"/>
        <v>15073000</v>
      </c>
      <c r="AL3293" s="27">
        <f t="shared" si="1031"/>
        <v>3.3171896769057253E-4</v>
      </c>
      <c r="AM3293" s="15">
        <f t="shared" si="1038"/>
        <v>4.8762688250514163E-2</v>
      </c>
      <c r="AN3293" s="15">
        <f t="shared" si="1039"/>
        <v>7.5523786901022457E-6</v>
      </c>
    </row>
    <row r="3294" spans="1:40" x14ac:dyDescent="0.2">
      <c r="A3294" s="4" t="s">
        <v>4628</v>
      </c>
      <c r="B3294" s="3" t="s">
        <v>12</v>
      </c>
      <c r="C3294" s="6">
        <v>168860</v>
      </c>
      <c r="D3294" s="3" t="s">
        <v>313</v>
      </c>
      <c r="E3294" s="6">
        <v>168868</v>
      </c>
      <c r="F3294" s="3" t="s">
        <v>4106</v>
      </c>
      <c r="G3294" s="8">
        <v>7000</v>
      </c>
      <c r="H3294" s="6">
        <v>142</v>
      </c>
      <c r="I3294" s="6">
        <v>143242</v>
      </c>
      <c r="J3294" s="13">
        <v>45260</v>
      </c>
      <c r="K3294" s="9">
        <v>7000</v>
      </c>
      <c r="L3294" s="4" t="s">
        <v>4628</v>
      </c>
      <c r="M3294" s="4" t="s">
        <v>4632</v>
      </c>
      <c r="N3294" s="4">
        <f>VLOOKUP(I3294,BaseModelo!$A$2:$E$5075,5)</f>
        <v>7</v>
      </c>
      <c r="P3294" s="15">
        <v>142.00000000000003</v>
      </c>
      <c r="Q3294" s="4">
        <f>VLOOKUP(I3294,BaseModelo!$A$2:$E$5075,3)</f>
        <v>127</v>
      </c>
      <c r="R3294" s="4">
        <f t="shared" si="1020"/>
        <v>32283000</v>
      </c>
      <c r="S3294" s="16">
        <f t="shared" si="1021"/>
        <v>2.168323885636403E-4</v>
      </c>
      <c r="T3294" s="4">
        <f t="shared" si="1032"/>
        <v>3.0790199176036922E-2</v>
      </c>
      <c r="U3294" s="4">
        <f t="shared" si="1033"/>
        <v>3.0790199176036929E-2</v>
      </c>
      <c r="V3294" s="6">
        <f t="shared" si="1022"/>
        <v>0</v>
      </c>
      <c r="W3294" s="16" t="str">
        <f t="shared" si="1023"/>
        <v/>
      </c>
      <c r="X3294" s="4" t="str">
        <f t="shared" si="1034"/>
        <v/>
      </c>
      <c r="Y3294" s="4" t="str">
        <f t="shared" si="1024"/>
        <v/>
      </c>
      <c r="Z3294" s="4">
        <f t="shared" si="1025"/>
        <v>4022000</v>
      </c>
      <c r="AA3294" s="16">
        <f t="shared" si="1026"/>
        <v>1.7404276479363501E-3</v>
      </c>
      <c r="AB3294" s="15">
        <f t="shared" si="1035"/>
        <v>0.24714072600696171</v>
      </c>
      <c r="AC3294" s="15">
        <f t="shared" si="1036"/>
        <v>0.24714072600696177</v>
      </c>
      <c r="AD3294" s="4">
        <v>168860</v>
      </c>
      <c r="AE3294" s="26">
        <v>1758.65</v>
      </c>
      <c r="AF3294" s="26">
        <v>1758.65</v>
      </c>
      <c r="AG3294" s="4">
        <f t="shared" si="1037"/>
        <v>2184000</v>
      </c>
      <c r="AH3294" s="16">
        <f t="shared" si="1027"/>
        <v>3.205128205128205E-3</v>
      </c>
      <c r="AI3294" s="15">
        <f t="shared" si="1028"/>
        <v>0.45512820512820512</v>
      </c>
      <c r="AJ3294" s="15">
        <f t="shared" si="1029"/>
        <v>0.45512820512820518</v>
      </c>
      <c r="AK3294" s="4">
        <f t="shared" si="1030"/>
        <v>16319000</v>
      </c>
      <c r="AL3294" s="27">
        <f t="shared" si="1031"/>
        <v>4.289478521968258E-4</v>
      </c>
      <c r="AM3294" s="15">
        <f t="shared" si="1038"/>
        <v>6.0910595011949266E-2</v>
      </c>
      <c r="AN3294" s="15">
        <f t="shared" si="1039"/>
        <v>1.3207389805273516E-5</v>
      </c>
    </row>
    <row r="3295" spans="1:40" x14ac:dyDescent="0.2">
      <c r="A3295" s="4" t="s">
        <v>4627</v>
      </c>
      <c r="B3295" s="3" t="s">
        <v>17</v>
      </c>
      <c r="C3295" s="6">
        <v>168927</v>
      </c>
      <c r="D3295" s="3" t="s">
        <v>579</v>
      </c>
      <c r="E3295" s="6">
        <v>169010</v>
      </c>
      <c r="F3295" s="3" t="s">
        <v>4116</v>
      </c>
      <c r="G3295" s="8">
        <v>7000</v>
      </c>
      <c r="H3295" s="6">
        <v>142</v>
      </c>
      <c r="I3295" s="6">
        <v>168802</v>
      </c>
      <c r="J3295" s="13">
        <v>45260</v>
      </c>
      <c r="K3295" s="9">
        <v>7000</v>
      </c>
      <c r="L3295" s="4" t="s">
        <v>4627</v>
      </c>
      <c r="M3295" s="4" t="s">
        <v>4632</v>
      </c>
      <c r="N3295" s="4">
        <f>VLOOKUP(I3295,BaseModelo!$A$2:$E$5075,5)</f>
        <v>6</v>
      </c>
      <c r="P3295" s="15">
        <v>142.00000000000003</v>
      </c>
      <c r="Q3295" s="4">
        <f>VLOOKUP(I3295,BaseModelo!$A$2:$E$5075,3)</f>
        <v>115</v>
      </c>
      <c r="R3295" s="4">
        <f t="shared" si="1020"/>
        <v>32283000</v>
      </c>
      <c r="S3295" s="16">
        <f t="shared" si="1021"/>
        <v>2.168323885636403E-4</v>
      </c>
      <c r="T3295" s="4">
        <f t="shared" si="1032"/>
        <v>3.0790199176036922E-2</v>
      </c>
      <c r="U3295" s="4">
        <f t="shared" si="1033"/>
        <v>3.0790199176036929E-2</v>
      </c>
      <c r="V3295" s="6">
        <f t="shared" si="1022"/>
        <v>0</v>
      </c>
      <c r="W3295" s="16" t="str">
        <f t="shared" si="1023"/>
        <v/>
      </c>
      <c r="X3295" s="4" t="str">
        <f t="shared" si="1034"/>
        <v/>
      </c>
      <c r="Y3295" s="4" t="str">
        <f t="shared" si="1024"/>
        <v/>
      </c>
      <c r="Z3295" s="4">
        <f t="shared" si="1025"/>
        <v>4853000</v>
      </c>
      <c r="AA3295" s="16">
        <f t="shared" si="1026"/>
        <v>1.4424067587059551E-3</v>
      </c>
      <c r="AB3295" s="15">
        <f t="shared" si="1035"/>
        <v>0.20482175973624561</v>
      </c>
      <c r="AC3295" s="15">
        <f t="shared" si="1036"/>
        <v>0.20482175973624567</v>
      </c>
      <c r="AD3295" s="4">
        <v>168927</v>
      </c>
      <c r="AE3295" s="26">
        <v>1758.65</v>
      </c>
      <c r="AF3295" s="26">
        <v>1758.65</v>
      </c>
      <c r="AG3295" s="4">
        <f t="shared" si="1037"/>
        <v>1993000</v>
      </c>
      <c r="AH3295" s="16">
        <f t="shared" si="1027"/>
        <v>3.5122930255895636E-3</v>
      </c>
      <c r="AI3295" s="15">
        <f t="shared" si="1028"/>
        <v>0.498745609633718</v>
      </c>
      <c r="AJ3295" s="15">
        <f t="shared" si="1029"/>
        <v>0.49874560963371811</v>
      </c>
      <c r="AK3295" s="4">
        <f t="shared" si="1030"/>
        <v>15073000</v>
      </c>
      <c r="AL3295" s="27">
        <f t="shared" si="1031"/>
        <v>4.6440655476680156E-4</v>
      </c>
      <c r="AM3295" s="15">
        <f t="shared" si="1038"/>
        <v>6.5945730776885828E-2</v>
      </c>
      <c r="AN3295" s="15">
        <f t="shared" si="1039"/>
        <v>1.4299170319926922E-5</v>
      </c>
    </row>
    <row r="3296" spans="1:40" x14ac:dyDescent="0.2">
      <c r="A3296" s="4" t="s">
        <v>4627</v>
      </c>
      <c r="B3296" s="3" t="s">
        <v>8</v>
      </c>
      <c r="C3296" s="6">
        <v>168947</v>
      </c>
      <c r="D3296" s="3" t="s">
        <v>576</v>
      </c>
      <c r="E3296" s="6">
        <v>168967</v>
      </c>
      <c r="F3296" s="3" t="s">
        <v>4107</v>
      </c>
      <c r="G3296" s="8">
        <v>7000</v>
      </c>
      <c r="H3296" s="6">
        <v>142</v>
      </c>
      <c r="I3296" s="6">
        <v>168811</v>
      </c>
      <c r="J3296" s="13">
        <v>45260</v>
      </c>
      <c r="K3296" s="9">
        <v>7000</v>
      </c>
      <c r="L3296" s="4" t="s">
        <v>4627</v>
      </c>
      <c r="M3296" s="4" t="s">
        <v>4632</v>
      </c>
      <c r="N3296" s="4">
        <f>VLOOKUP(I3296,BaseModelo!$A$2:$E$5075,5)</f>
        <v>6</v>
      </c>
      <c r="P3296" s="15">
        <v>142.00000000000003</v>
      </c>
      <c r="Q3296" s="4">
        <f>VLOOKUP(I3296,BaseModelo!$A$2:$E$5075,3)</f>
        <v>115</v>
      </c>
      <c r="R3296" s="4">
        <f t="shared" si="1020"/>
        <v>32283000</v>
      </c>
      <c r="S3296" s="16">
        <f t="shared" si="1021"/>
        <v>2.168323885636403E-4</v>
      </c>
      <c r="T3296" s="4">
        <f t="shared" si="1032"/>
        <v>3.0790199176036922E-2</v>
      </c>
      <c r="U3296" s="4">
        <f t="shared" si="1033"/>
        <v>3.0790199176036929E-2</v>
      </c>
      <c r="V3296" s="6">
        <f t="shared" si="1022"/>
        <v>0</v>
      </c>
      <c r="W3296" s="16" t="str">
        <f t="shared" si="1023"/>
        <v/>
      </c>
      <c r="X3296" s="4" t="str">
        <f t="shared" si="1034"/>
        <v/>
      </c>
      <c r="Y3296" s="4" t="str">
        <f t="shared" si="1024"/>
        <v/>
      </c>
      <c r="Z3296" s="4">
        <f t="shared" si="1025"/>
        <v>4853000</v>
      </c>
      <c r="AA3296" s="16">
        <f t="shared" si="1026"/>
        <v>1.4424067587059551E-3</v>
      </c>
      <c r="AB3296" s="15">
        <f t="shared" si="1035"/>
        <v>0.20482175973624561</v>
      </c>
      <c r="AC3296" s="15">
        <f t="shared" si="1036"/>
        <v>0.20482175973624567</v>
      </c>
      <c r="AD3296" s="4">
        <v>168947</v>
      </c>
      <c r="AE3296" s="26">
        <v>1758.65</v>
      </c>
      <c r="AF3296" s="26">
        <v>1758.65</v>
      </c>
      <c r="AG3296" s="4">
        <f t="shared" si="1037"/>
        <v>1993000</v>
      </c>
      <c r="AH3296" s="16">
        <f t="shared" si="1027"/>
        <v>3.5122930255895636E-3</v>
      </c>
      <c r="AI3296" s="15">
        <f t="shared" si="1028"/>
        <v>0.498745609633718</v>
      </c>
      <c r="AJ3296" s="15">
        <f t="shared" si="1029"/>
        <v>0.49874560963371811</v>
      </c>
      <c r="AK3296" s="4">
        <f t="shared" si="1030"/>
        <v>15073000</v>
      </c>
      <c r="AL3296" s="27">
        <f t="shared" si="1031"/>
        <v>4.6440655476680156E-4</v>
      </c>
      <c r="AM3296" s="15">
        <f t="shared" si="1038"/>
        <v>6.5945730776885828E-2</v>
      </c>
      <c r="AN3296" s="15">
        <f t="shared" si="1039"/>
        <v>1.4299170319926922E-5</v>
      </c>
    </row>
    <row r="3297" spans="1:40" x14ac:dyDescent="0.2">
      <c r="A3297" s="4" t="s">
        <v>4627</v>
      </c>
      <c r="B3297" s="3" t="s">
        <v>8</v>
      </c>
      <c r="C3297" s="6">
        <v>168947</v>
      </c>
      <c r="D3297" s="3" t="s">
        <v>576</v>
      </c>
      <c r="E3297" s="6">
        <v>168968</v>
      </c>
      <c r="F3297" s="3" t="s">
        <v>4108</v>
      </c>
      <c r="G3297" s="8">
        <v>7000</v>
      </c>
      <c r="H3297" s="6">
        <v>142</v>
      </c>
      <c r="I3297" s="6">
        <v>168826</v>
      </c>
      <c r="J3297" s="13">
        <v>45260</v>
      </c>
      <c r="K3297" s="9">
        <v>7000</v>
      </c>
      <c r="L3297" s="4" t="s">
        <v>4627</v>
      </c>
      <c r="M3297" s="4" t="s">
        <v>4632</v>
      </c>
      <c r="N3297" s="4">
        <f>VLOOKUP(I3297,BaseModelo!$A$2:$E$5075,5)</f>
        <v>10</v>
      </c>
      <c r="P3297" s="15">
        <v>142.00000000000003</v>
      </c>
      <c r="Q3297" s="4">
        <f>VLOOKUP(I3297,BaseModelo!$A$2:$E$5075,3)</f>
        <v>0</v>
      </c>
      <c r="R3297" s="4">
        <f t="shared" si="1020"/>
        <v>32283000</v>
      </c>
      <c r="S3297" s="16">
        <f t="shared" si="1021"/>
        <v>2.168323885636403E-4</v>
      </c>
      <c r="T3297" s="4">
        <f t="shared" si="1032"/>
        <v>3.0790199176036922E-2</v>
      </c>
      <c r="U3297" s="4">
        <f t="shared" si="1033"/>
        <v>3.0790199176036929E-2</v>
      </c>
      <c r="V3297" s="6">
        <f t="shared" si="1022"/>
        <v>0</v>
      </c>
      <c r="W3297" s="16" t="str">
        <f t="shared" si="1023"/>
        <v/>
      </c>
      <c r="X3297" s="4" t="str">
        <f t="shared" si="1034"/>
        <v/>
      </c>
      <c r="Y3297" s="4" t="str">
        <f t="shared" si="1024"/>
        <v/>
      </c>
      <c r="Z3297" s="4">
        <f t="shared" si="1025"/>
        <v>4121000</v>
      </c>
      <c r="AA3297" s="16">
        <f t="shared" si="1026"/>
        <v>1.6986168405726766E-3</v>
      </c>
      <c r="AB3297" s="15">
        <f t="shared" si="1035"/>
        <v>0.24120359136132008</v>
      </c>
      <c r="AC3297" s="15">
        <f t="shared" si="1036"/>
        <v>0.24120359136132014</v>
      </c>
      <c r="AD3297" s="4">
        <v>168947</v>
      </c>
      <c r="AE3297" s="26">
        <v>1758.65</v>
      </c>
      <c r="AF3297" s="26">
        <v>1758.65</v>
      </c>
      <c r="AG3297" s="4">
        <f t="shared" si="1037"/>
        <v>2105000</v>
      </c>
      <c r="AH3297" s="16">
        <f t="shared" si="1027"/>
        <v>3.3254156769596198E-3</v>
      </c>
      <c r="AI3297" s="15">
        <f t="shared" si="1028"/>
        <v>0.47220902612826604</v>
      </c>
      <c r="AJ3297" s="15">
        <f t="shared" si="1029"/>
        <v>0.4722090261282661</v>
      </c>
      <c r="AK3297" s="4">
        <f t="shared" si="1030"/>
        <v>15073000</v>
      </c>
      <c r="AL3297" s="27">
        <f t="shared" si="1031"/>
        <v>4.6440655476680156E-4</v>
      </c>
      <c r="AM3297" s="15">
        <f t="shared" si="1038"/>
        <v>6.5945730776885828E-2</v>
      </c>
      <c r="AN3297" s="15">
        <f t="shared" si="1039"/>
        <v>1.4299170319926922E-5</v>
      </c>
    </row>
    <row r="3298" spans="1:40" x14ac:dyDescent="0.2">
      <c r="A3298" s="4" t="s">
        <v>4628</v>
      </c>
      <c r="B3298" s="3" t="s">
        <v>12</v>
      </c>
      <c r="C3298" s="6">
        <v>169013</v>
      </c>
      <c r="D3298" s="3" t="s">
        <v>575</v>
      </c>
      <c r="E3298" s="6">
        <v>169019</v>
      </c>
      <c r="F3298" s="3" t="s">
        <v>4115</v>
      </c>
      <c r="G3298" s="8">
        <v>7000</v>
      </c>
      <c r="H3298" s="6">
        <v>142</v>
      </c>
      <c r="I3298" s="6">
        <v>168852</v>
      </c>
      <c r="J3298" s="13">
        <v>45260</v>
      </c>
      <c r="K3298" s="9">
        <v>6042.9858939272444</v>
      </c>
      <c r="L3298" s="4" t="s">
        <v>4628</v>
      </c>
      <c r="M3298" s="4" t="s">
        <v>4632</v>
      </c>
      <c r="N3298" s="4">
        <f>VLOOKUP(I3298,BaseModelo!$A$2:$E$5075,5)</f>
        <v>9</v>
      </c>
      <c r="P3298" s="15">
        <v>142.00000000000003</v>
      </c>
      <c r="Q3298" s="4">
        <f>VLOOKUP(I3298,BaseModelo!$A$2:$E$5075,3)</f>
        <v>147</v>
      </c>
      <c r="R3298" s="4">
        <f t="shared" si="1020"/>
        <v>32283000</v>
      </c>
      <c r="S3298" s="16">
        <f t="shared" si="1021"/>
        <v>2.168323885636403E-4</v>
      </c>
      <c r="T3298" s="4">
        <f t="shared" si="1032"/>
        <v>3.0790199176036922E-2</v>
      </c>
      <c r="U3298" s="4">
        <f t="shared" si="1033"/>
        <v>3.0790199176036929E-2</v>
      </c>
      <c r="V3298" s="6">
        <f t="shared" si="1022"/>
        <v>0</v>
      </c>
      <c r="W3298" s="16" t="str">
        <f t="shared" si="1023"/>
        <v/>
      </c>
      <c r="X3298" s="4" t="str">
        <f t="shared" si="1034"/>
        <v/>
      </c>
      <c r="Y3298" s="4" t="str">
        <f t="shared" si="1024"/>
        <v/>
      </c>
      <c r="Z3298" s="4">
        <f t="shared" si="1025"/>
        <v>5305000</v>
      </c>
      <c r="AA3298" s="16">
        <f t="shared" si="1026"/>
        <v>1.3195098963242225E-3</v>
      </c>
      <c r="AB3298" s="15">
        <f t="shared" si="1035"/>
        <v>0.18737040527803958</v>
      </c>
      <c r="AC3298" s="15">
        <f t="shared" si="1036"/>
        <v>0.18737040527803964</v>
      </c>
      <c r="AD3298" s="4">
        <v>169013</v>
      </c>
      <c r="AE3298" s="26">
        <v>1758.65</v>
      </c>
      <c r="AF3298" s="26">
        <v>1714.9447678263625</v>
      </c>
      <c r="AG3298" s="4">
        <f t="shared" si="1037"/>
        <v>3095000</v>
      </c>
      <c r="AH3298" s="16">
        <f t="shared" si="1027"/>
        <v>2.2617124394184169E-3</v>
      </c>
      <c r="AI3298" s="15">
        <f t="shared" si="1028"/>
        <v>0.32116316639741521</v>
      </c>
      <c r="AJ3298" s="15">
        <f t="shared" si="1029"/>
        <v>0.32116316639741527</v>
      </c>
      <c r="AK3298" s="4">
        <f t="shared" si="1030"/>
        <v>16319000</v>
      </c>
      <c r="AL3298" s="27">
        <f t="shared" si="1031"/>
        <v>4.289478521968258E-4</v>
      </c>
      <c r="AM3298" s="15">
        <f t="shared" si="1038"/>
        <v>6.0910595011949266E-2</v>
      </c>
      <c r="AN3298" s="15">
        <f t="shared" si="1039"/>
        <v>1.3207389805273516E-5</v>
      </c>
    </row>
    <row r="3299" spans="1:40" x14ac:dyDescent="0.2">
      <c r="A3299" s="4" t="s">
        <v>4627</v>
      </c>
      <c r="B3299" s="3" t="s">
        <v>5</v>
      </c>
      <c r="C3299" s="6">
        <v>169023</v>
      </c>
      <c r="D3299" s="3" t="s">
        <v>736</v>
      </c>
      <c r="E3299" s="6">
        <v>169048</v>
      </c>
      <c r="F3299" s="3" t="s">
        <v>4117</v>
      </c>
      <c r="G3299" s="8">
        <v>10000</v>
      </c>
      <c r="H3299" s="6">
        <v>142</v>
      </c>
      <c r="I3299" s="6">
        <v>168907</v>
      </c>
      <c r="J3299" s="13">
        <v>45260</v>
      </c>
      <c r="K3299" s="9">
        <v>10000</v>
      </c>
      <c r="L3299" s="4" t="s">
        <v>4627</v>
      </c>
      <c r="M3299" s="4" t="s">
        <v>4632</v>
      </c>
      <c r="N3299" s="4">
        <f>VLOOKUP(I3299,BaseModelo!$A$2:$E$5075,5)</f>
        <v>4</v>
      </c>
      <c r="P3299" s="15">
        <v>142.00000000000003</v>
      </c>
      <c r="Q3299" s="4">
        <f>VLOOKUP(I3299,BaseModelo!$A$2:$E$5075,3)</f>
        <v>110</v>
      </c>
      <c r="R3299" s="4">
        <f t="shared" si="1020"/>
        <v>32283000</v>
      </c>
      <c r="S3299" s="16">
        <f t="shared" si="1021"/>
        <v>3.0976055509091471E-4</v>
      </c>
      <c r="T3299" s="4">
        <f t="shared" si="1032"/>
        <v>4.3985998822909891E-2</v>
      </c>
      <c r="U3299" s="4">
        <f t="shared" si="1033"/>
        <v>4.3985998822909898E-2</v>
      </c>
      <c r="V3299" s="6">
        <f t="shared" si="1022"/>
        <v>0</v>
      </c>
      <c r="W3299" s="16" t="str">
        <f t="shared" si="1023"/>
        <v/>
      </c>
      <c r="X3299" s="4" t="str">
        <f t="shared" si="1034"/>
        <v/>
      </c>
      <c r="Y3299" s="4" t="str">
        <f t="shared" si="1024"/>
        <v/>
      </c>
      <c r="Z3299" s="4">
        <f t="shared" si="1025"/>
        <v>2331000</v>
      </c>
      <c r="AA3299" s="16">
        <f t="shared" si="1026"/>
        <v>4.2900042900042897E-3</v>
      </c>
      <c r="AB3299" s="15">
        <f t="shared" si="1035"/>
        <v>0.60918060918060912</v>
      </c>
      <c r="AC3299" s="15">
        <f t="shared" si="1036"/>
        <v>0.60918060918060923</v>
      </c>
      <c r="AD3299" s="4">
        <v>169023</v>
      </c>
      <c r="AE3299" s="26">
        <v>2510.34</v>
      </c>
      <c r="AF3299" s="26">
        <v>2510.34</v>
      </c>
      <c r="AG3299" s="4">
        <f t="shared" si="1037"/>
        <v>1421000</v>
      </c>
      <c r="AH3299" s="16">
        <f t="shared" si="1027"/>
        <v>7.0372976776917661E-3</v>
      </c>
      <c r="AI3299" s="15">
        <f t="shared" si="1028"/>
        <v>0.99929627023223078</v>
      </c>
      <c r="AJ3299" s="15">
        <f t="shared" si="1029"/>
        <v>0.999296270232231</v>
      </c>
      <c r="AK3299" s="4">
        <f t="shared" si="1030"/>
        <v>15073000</v>
      </c>
      <c r="AL3299" s="27">
        <f t="shared" si="1031"/>
        <v>6.6343793538114506E-4</v>
      </c>
      <c r="AM3299" s="15">
        <f t="shared" si="1038"/>
        <v>9.4208186824122603E-2</v>
      </c>
      <c r="AN3299" s="15">
        <f t="shared" si="1039"/>
        <v>2.918198024474882E-5</v>
      </c>
    </row>
    <row r="3300" spans="1:40" x14ac:dyDescent="0.2">
      <c r="A3300" s="4" t="s">
        <v>4627</v>
      </c>
      <c r="B3300" s="3" t="s">
        <v>5</v>
      </c>
      <c r="C3300" s="6">
        <v>169023</v>
      </c>
      <c r="D3300" s="3" t="s">
        <v>736</v>
      </c>
      <c r="E3300" s="6">
        <v>169126</v>
      </c>
      <c r="F3300" s="3" t="s">
        <v>4118</v>
      </c>
      <c r="G3300" s="8">
        <v>10000</v>
      </c>
      <c r="H3300" s="6">
        <v>142</v>
      </c>
      <c r="I3300" s="6">
        <v>168869</v>
      </c>
      <c r="J3300" s="13">
        <v>45260</v>
      </c>
      <c r="K3300" s="9">
        <v>10000</v>
      </c>
      <c r="L3300" s="4" t="s">
        <v>4627</v>
      </c>
      <c r="M3300" s="4" t="s">
        <v>4632</v>
      </c>
      <c r="N3300" s="4">
        <f>VLOOKUP(I3300,BaseModelo!$A$2:$E$5075,5)</f>
        <v>9</v>
      </c>
      <c r="P3300" s="15">
        <v>142.00000000000003</v>
      </c>
      <c r="Q3300" s="4">
        <f>VLOOKUP(I3300,BaseModelo!$A$2:$E$5075,3)</f>
        <v>147</v>
      </c>
      <c r="R3300" s="4">
        <f t="shared" si="1020"/>
        <v>32283000</v>
      </c>
      <c r="S3300" s="16">
        <f t="shared" si="1021"/>
        <v>3.0976055509091471E-4</v>
      </c>
      <c r="T3300" s="4">
        <f t="shared" si="1032"/>
        <v>4.3985998822909891E-2</v>
      </c>
      <c r="U3300" s="4">
        <f t="shared" si="1033"/>
        <v>4.3985998822909898E-2</v>
      </c>
      <c r="V3300" s="6">
        <f t="shared" si="1022"/>
        <v>0</v>
      </c>
      <c r="W3300" s="16" t="str">
        <f t="shared" si="1023"/>
        <v/>
      </c>
      <c r="X3300" s="4" t="str">
        <f t="shared" si="1034"/>
        <v/>
      </c>
      <c r="Y3300" s="4" t="str">
        <f t="shared" si="1024"/>
        <v/>
      </c>
      <c r="Z3300" s="4">
        <f t="shared" si="1025"/>
        <v>5305000</v>
      </c>
      <c r="AA3300" s="16">
        <f t="shared" si="1026"/>
        <v>1.885014137606032E-3</v>
      </c>
      <c r="AB3300" s="15">
        <f t="shared" si="1035"/>
        <v>0.26767200754005654</v>
      </c>
      <c r="AC3300" s="15">
        <f t="shared" si="1036"/>
        <v>0.2676720075400566</v>
      </c>
      <c r="AD3300" s="4">
        <v>169023</v>
      </c>
      <c r="AE3300" s="26">
        <v>2510.34</v>
      </c>
      <c r="AF3300" s="26">
        <v>2510.34</v>
      </c>
      <c r="AG3300" s="4">
        <f t="shared" si="1037"/>
        <v>2114000</v>
      </c>
      <c r="AH3300" s="16">
        <f t="shared" si="1027"/>
        <v>4.7303689687795648E-3</v>
      </c>
      <c r="AI3300" s="15">
        <f t="shared" si="1028"/>
        <v>0.67171239356669821</v>
      </c>
      <c r="AJ3300" s="15">
        <f t="shared" si="1029"/>
        <v>0.67171239356669832</v>
      </c>
      <c r="AK3300" s="4">
        <f t="shared" si="1030"/>
        <v>15073000</v>
      </c>
      <c r="AL3300" s="27">
        <f t="shared" si="1031"/>
        <v>6.6343793538114506E-4</v>
      </c>
      <c r="AM3300" s="15">
        <f t="shared" si="1038"/>
        <v>9.4208186824122603E-2</v>
      </c>
      <c r="AN3300" s="15">
        <f t="shared" si="1039"/>
        <v>2.918198024474882E-5</v>
      </c>
    </row>
    <row r="3301" spans="1:40" x14ac:dyDescent="0.2">
      <c r="A3301" s="4" t="s">
        <v>4627</v>
      </c>
      <c r="B3301" s="3" t="s">
        <v>5</v>
      </c>
      <c r="C3301" s="6">
        <v>169023</v>
      </c>
      <c r="D3301" s="3" t="s">
        <v>736</v>
      </c>
      <c r="E3301" s="6">
        <v>169132</v>
      </c>
      <c r="F3301" s="3" t="s">
        <v>4119</v>
      </c>
      <c r="G3301" s="8">
        <v>10000</v>
      </c>
      <c r="H3301" s="6">
        <v>142</v>
      </c>
      <c r="I3301" s="6">
        <v>167956</v>
      </c>
      <c r="J3301" s="13">
        <v>45260</v>
      </c>
      <c r="K3301" s="9">
        <v>10000</v>
      </c>
      <c r="L3301" s="4" t="s">
        <v>4627</v>
      </c>
      <c r="M3301" s="4" t="s">
        <v>4632</v>
      </c>
      <c r="N3301" s="4">
        <f>VLOOKUP(I3301,BaseModelo!$A$2:$E$5075,5)</f>
        <v>9</v>
      </c>
      <c r="P3301" s="15">
        <v>142.00000000000003</v>
      </c>
      <c r="Q3301" s="4">
        <f>VLOOKUP(I3301,BaseModelo!$A$2:$E$5075,3)</f>
        <v>147</v>
      </c>
      <c r="R3301" s="4">
        <f t="shared" si="1020"/>
        <v>32283000</v>
      </c>
      <c r="S3301" s="16">
        <f t="shared" si="1021"/>
        <v>3.0976055509091471E-4</v>
      </c>
      <c r="T3301" s="4">
        <f t="shared" si="1032"/>
        <v>4.3985998822909891E-2</v>
      </c>
      <c r="U3301" s="4">
        <f t="shared" si="1033"/>
        <v>4.3985998822909898E-2</v>
      </c>
      <c r="V3301" s="6">
        <f t="shared" si="1022"/>
        <v>0</v>
      </c>
      <c r="W3301" s="16" t="str">
        <f t="shared" si="1023"/>
        <v/>
      </c>
      <c r="X3301" s="4" t="str">
        <f t="shared" si="1034"/>
        <v/>
      </c>
      <c r="Y3301" s="4" t="str">
        <f t="shared" si="1024"/>
        <v/>
      </c>
      <c r="Z3301" s="4">
        <f t="shared" si="1025"/>
        <v>5305000</v>
      </c>
      <c r="AA3301" s="16">
        <f t="shared" si="1026"/>
        <v>1.885014137606032E-3</v>
      </c>
      <c r="AB3301" s="15">
        <f t="shared" si="1035"/>
        <v>0.26767200754005654</v>
      </c>
      <c r="AC3301" s="15">
        <f t="shared" si="1036"/>
        <v>0.2676720075400566</v>
      </c>
      <c r="AD3301" s="4">
        <v>169023</v>
      </c>
      <c r="AE3301" s="26">
        <v>2510.34</v>
      </c>
      <c r="AF3301" s="26">
        <v>2510.34</v>
      </c>
      <c r="AG3301" s="4">
        <f t="shared" si="1037"/>
        <v>2114000</v>
      </c>
      <c r="AH3301" s="16">
        <f t="shared" si="1027"/>
        <v>4.7303689687795648E-3</v>
      </c>
      <c r="AI3301" s="15">
        <f t="shared" si="1028"/>
        <v>0.67171239356669821</v>
      </c>
      <c r="AJ3301" s="15">
        <f t="shared" si="1029"/>
        <v>0.67171239356669832</v>
      </c>
      <c r="AK3301" s="4">
        <f t="shared" si="1030"/>
        <v>15073000</v>
      </c>
      <c r="AL3301" s="27">
        <f t="shared" si="1031"/>
        <v>6.6343793538114506E-4</v>
      </c>
      <c r="AM3301" s="15">
        <f t="shared" si="1038"/>
        <v>9.4208186824122603E-2</v>
      </c>
      <c r="AN3301" s="15">
        <f t="shared" si="1039"/>
        <v>2.918198024474882E-5</v>
      </c>
    </row>
    <row r="3302" spans="1:40" x14ac:dyDescent="0.2">
      <c r="A3302" s="4" t="s">
        <v>4627</v>
      </c>
      <c r="B3302" s="3" t="s">
        <v>3</v>
      </c>
      <c r="C3302" s="6">
        <v>169117</v>
      </c>
      <c r="D3302" s="3" t="s">
        <v>570</v>
      </c>
      <c r="E3302" s="6">
        <v>169124</v>
      </c>
      <c r="F3302" s="3" t="s">
        <v>4120</v>
      </c>
      <c r="G3302" s="8">
        <v>8000</v>
      </c>
      <c r="H3302" s="6">
        <v>142</v>
      </c>
      <c r="I3302" s="6">
        <v>168803</v>
      </c>
      <c r="J3302" s="13">
        <v>45260</v>
      </c>
      <c r="K3302" s="9">
        <v>8000</v>
      </c>
      <c r="L3302" s="4" t="s">
        <v>4627</v>
      </c>
      <c r="M3302" s="4" t="s">
        <v>4632</v>
      </c>
      <c r="N3302" s="4">
        <f>VLOOKUP(I3302,BaseModelo!$A$2:$E$5075,5)</f>
        <v>2</v>
      </c>
      <c r="P3302" s="15">
        <v>142.00000000000003</v>
      </c>
      <c r="Q3302" s="4">
        <f>VLOOKUP(I3302,BaseModelo!$A$2:$E$5075,3)</f>
        <v>100</v>
      </c>
      <c r="R3302" s="4">
        <f t="shared" si="1020"/>
        <v>32283000</v>
      </c>
      <c r="S3302" s="16">
        <f t="shared" si="1021"/>
        <v>2.4780844407273179E-4</v>
      </c>
      <c r="T3302" s="4">
        <f t="shared" si="1032"/>
        <v>3.5188799058327912E-2</v>
      </c>
      <c r="U3302" s="4">
        <f t="shared" si="1033"/>
        <v>3.5188799058327919E-2</v>
      </c>
      <c r="V3302" s="6">
        <f t="shared" si="1022"/>
        <v>0</v>
      </c>
      <c r="W3302" s="16" t="str">
        <f t="shared" si="1023"/>
        <v/>
      </c>
      <c r="X3302" s="4" t="str">
        <f t="shared" si="1034"/>
        <v/>
      </c>
      <c r="Y3302" s="4" t="str">
        <f t="shared" si="1024"/>
        <v/>
      </c>
      <c r="Z3302" s="4">
        <f t="shared" si="1025"/>
        <v>1578000</v>
      </c>
      <c r="AA3302" s="16">
        <f t="shared" si="1026"/>
        <v>5.0697084917617234E-3</v>
      </c>
      <c r="AB3302" s="15">
        <f t="shared" si="1035"/>
        <v>0.71989860583016474</v>
      </c>
      <c r="AC3302" s="15">
        <f t="shared" si="1036"/>
        <v>0.71989860583016485</v>
      </c>
      <c r="AD3302" s="4">
        <v>169117</v>
      </c>
      <c r="AE3302" s="26">
        <v>2013.74</v>
      </c>
      <c r="AF3302" s="26">
        <v>2013.74</v>
      </c>
      <c r="AG3302" s="4">
        <f t="shared" si="1037"/>
        <v>681000</v>
      </c>
      <c r="AH3302" s="16">
        <f t="shared" si="1027"/>
        <v>1.1747430249632892E-2</v>
      </c>
      <c r="AI3302" s="15">
        <f t="shared" si="1028"/>
        <v>1.6681350954478706</v>
      </c>
      <c r="AJ3302" s="15">
        <f t="shared" si="1029"/>
        <v>1.6681350954478711</v>
      </c>
      <c r="AK3302" s="4">
        <f t="shared" si="1030"/>
        <v>15073000</v>
      </c>
      <c r="AL3302" s="27">
        <f t="shared" si="1031"/>
        <v>5.3075034830491602E-4</v>
      </c>
      <c r="AM3302" s="15">
        <f t="shared" si="1038"/>
        <v>7.5366549459298077E-2</v>
      </c>
      <c r="AN3302" s="15">
        <f t="shared" si="1039"/>
        <v>1.8676467356639244E-5</v>
      </c>
    </row>
    <row r="3303" spans="1:40" x14ac:dyDescent="0.2">
      <c r="A3303" s="4" t="s">
        <v>4628</v>
      </c>
      <c r="B3303" s="3" t="s">
        <v>11</v>
      </c>
      <c r="C3303" s="6">
        <v>169154</v>
      </c>
      <c r="D3303" s="3" t="s">
        <v>277</v>
      </c>
      <c r="E3303" s="6">
        <v>169323</v>
      </c>
      <c r="F3303" s="3" t="s">
        <v>4124</v>
      </c>
      <c r="G3303" s="8">
        <v>5000</v>
      </c>
      <c r="H3303" s="6">
        <v>147</v>
      </c>
      <c r="I3303" s="6">
        <v>169027</v>
      </c>
      <c r="J3303" s="13">
        <v>45260</v>
      </c>
      <c r="K3303" s="9">
        <v>5000</v>
      </c>
      <c r="L3303" s="4" t="s">
        <v>4628</v>
      </c>
      <c r="M3303" s="4" t="s">
        <v>4632</v>
      </c>
      <c r="N3303" s="4">
        <f>VLOOKUP(I3303,BaseModelo!$A$2:$E$5075,5)</f>
        <v>3</v>
      </c>
      <c r="P3303" s="15">
        <v>147</v>
      </c>
      <c r="Q3303" s="4">
        <f>VLOOKUP(I3303,BaseModelo!$A$2:$E$5075,3)</f>
        <v>110</v>
      </c>
      <c r="R3303" s="4">
        <f t="shared" si="1020"/>
        <v>32283000</v>
      </c>
      <c r="S3303" s="16">
        <f t="shared" si="1021"/>
        <v>1.5488027754545735E-4</v>
      </c>
      <c r="T3303" s="4">
        <f t="shared" si="1032"/>
        <v>2.2767400799182231E-2</v>
      </c>
      <c r="U3303" s="4">
        <f t="shared" si="1033"/>
        <v>2.2767400799182231E-2</v>
      </c>
      <c r="V3303" s="6">
        <f t="shared" si="1022"/>
        <v>0</v>
      </c>
      <c r="W3303" s="16" t="str">
        <f t="shared" si="1023"/>
        <v/>
      </c>
      <c r="X3303" s="4" t="str">
        <f t="shared" si="1034"/>
        <v/>
      </c>
      <c r="Y3303" s="4" t="str">
        <f t="shared" si="1024"/>
        <v/>
      </c>
      <c r="Z3303" s="4">
        <f t="shared" si="1025"/>
        <v>1992000</v>
      </c>
      <c r="AA3303" s="16">
        <f t="shared" si="1026"/>
        <v>2.5100401606425703E-3</v>
      </c>
      <c r="AB3303" s="15">
        <f t="shared" si="1035"/>
        <v>0.36897590361445781</v>
      </c>
      <c r="AC3303" s="15">
        <f t="shared" si="1036"/>
        <v>0.36897590361445781</v>
      </c>
      <c r="AD3303" s="4">
        <v>169154</v>
      </c>
      <c r="AE3303" s="26">
        <v>1303.3399999999999</v>
      </c>
      <c r="AF3303" s="26">
        <v>1303.3399999999999</v>
      </c>
      <c r="AG3303" s="4">
        <f t="shared" si="1037"/>
        <v>673000</v>
      </c>
      <c r="AH3303" s="16">
        <f t="shared" si="1027"/>
        <v>7.429420505200594E-3</v>
      </c>
      <c r="AI3303" s="15">
        <f t="shared" si="1028"/>
        <v>1.0921248142644873</v>
      </c>
      <c r="AJ3303" s="15">
        <f t="shared" si="1029"/>
        <v>1.0921248142644873</v>
      </c>
      <c r="AK3303" s="4">
        <f t="shared" si="1030"/>
        <v>16319000</v>
      </c>
      <c r="AL3303" s="27">
        <f t="shared" si="1031"/>
        <v>3.0639132299773271E-4</v>
      </c>
      <c r="AM3303" s="15">
        <f t="shared" si="1038"/>
        <v>4.5039524480666712E-2</v>
      </c>
      <c r="AN3303" s="15">
        <f t="shared" si="1039"/>
        <v>6.9757340520810808E-6</v>
      </c>
    </row>
    <row r="3304" spans="1:40" x14ac:dyDescent="0.2">
      <c r="A3304" s="4" t="s">
        <v>4627</v>
      </c>
      <c r="B3304" s="3" t="s">
        <v>9</v>
      </c>
      <c r="C3304" s="6">
        <v>169178</v>
      </c>
      <c r="D3304" s="3" t="s">
        <v>70</v>
      </c>
      <c r="E3304" s="6">
        <v>169205</v>
      </c>
      <c r="F3304" s="3" t="s">
        <v>4121</v>
      </c>
      <c r="G3304" s="8">
        <v>10000</v>
      </c>
      <c r="H3304" s="6">
        <v>142</v>
      </c>
      <c r="I3304" s="6">
        <v>169138</v>
      </c>
      <c r="J3304" s="13">
        <v>45260</v>
      </c>
      <c r="K3304" s="9">
        <v>10000</v>
      </c>
      <c r="L3304" s="4" t="s">
        <v>4627</v>
      </c>
      <c r="M3304" s="4" t="s">
        <v>4632</v>
      </c>
      <c r="N3304" s="4">
        <f>VLOOKUP(I3304,BaseModelo!$A$2:$E$5075,5)</f>
        <v>1</v>
      </c>
      <c r="P3304" s="15">
        <v>142.00000000000003</v>
      </c>
      <c r="Q3304" s="4">
        <f>VLOOKUP(I3304,BaseModelo!$A$2:$E$5075,3)</f>
        <v>90</v>
      </c>
      <c r="R3304" s="4">
        <f t="shared" si="1020"/>
        <v>32283000</v>
      </c>
      <c r="S3304" s="16">
        <f t="shared" si="1021"/>
        <v>3.0976055509091471E-4</v>
      </c>
      <c r="T3304" s="4">
        <f t="shared" si="1032"/>
        <v>4.3985998822909891E-2</v>
      </c>
      <c r="U3304" s="4">
        <f t="shared" si="1033"/>
        <v>4.3985998822909898E-2</v>
      </c>
      <c r="V3304" s="6">
        <f t="shared" si="1022"/>
        <v>0</v>
      </c>
      <c r="W3304" s="16" t="str">
        <f t="shared" si="1023"/>
        <v/>
      </c>
      <c r="X3304" s="4" t="str">
        <f t="shared" si="1034"/>
        <v/>
      </c>
      <c r="Y3304" s="4" t="str">
        <f t="shared" si="1024"/>
        <v/>
      </c>
      <c r="Z3304" s="4">
        <f t="shared" si="1025"/>
        <v>771000</v>
      </c>
      <c r="AA3304" s="16">
        <f t="shared" si="1026"/>
        <v>1.2970168612191959E-2</v>
      </c>
      <c r="AB3304" s="15">
        <f t="shared" si="1035"/>
        <v>1.8417639429312582</v>
      </c>
      <c r="AC3304" s="15">
        <f t="shared" si="1036"/>
        <v>1.8417639429312587</v>
      </c>
      <c r="AD3304" s="4">
        <v>169178</v>
      </c>
      <c r="AE3304" s="26">
        <v>2510.34</v>
      </c>
      <c r="AF3304" s="26">
        <v>2510.34</v>
      </c>
      <c r="AG3304" s="4">
        <f t="shared" si="1037"/>
        <v>681000</v>
      </c>
      <c r="AH3304" s="16">
        <f t="shared" si="1027"/>
        <v>1.4684287812041116E-2</v>
      </c>
      <c r="AI3304" s="15">
        <f t="shared" si="1028"/>
        <v>2.0851688693098382</v>
      </c>
      <c r="AJ3304" s="15">
        <f t="shared" si="1029"/>
        <v>2.0851688693098387</v>
      </c>
      <c r="AK3304" s="4">
        <f t="shared" si="1030"/>
        <v>15073000</v>
      </c>
      <c r="AL3304" s="27">
        <f t="shared" si="1031"/>
        <v>6.6343793538114506E-4</v>
      </c>
      <c r="AM3304" s="15">
        <f t="shared" si="1038"/>
        <v>9.4208186824122603E-2</v>
      </c>
      <c r="AN3304" s="15">
        <f t="shared" si="1039"/>
        <v>2.918198024474882E-5</v>
      </c>
    </row>
    <row r="3305" spans="1:40" x14ac:dyDescent="0.2">
      <c r="A3305" s="4" t="s">
        <v>4627</v>
      </c>
      <c r="B3305" s="3" t="s">
        <v>9</v>
      </c>
      <c r="C3305" s="6">
        <v>169178</v>
      </c>
      <c r="D3305" s="3" t="s">
        <v>70</v>
      </c>
      <c r="E3305" s="6">
        <v>169206</v>
      </c>
      <c r="F3305" s="3" t="s">
        <v>4122</v>
      </c>
      <c r="G3305" s="8">
        <v>5000</v>
      </c>
      <c r="H3305" s="6">
        <v>147</v>
      </c>
      <c r="I3305" s="6">
        <v>169137</v>
      </c>
      <c r="J3305" s="13">
        <v>45260</v>
      </c>
      <c r="K3305" s="9">
        <v>5000</v>
      </c>
      <c r="L3305" s="4" t="s">
        <v>4627</v>
      </c>
      <c r="M3305" s="4" t="s">
        <v>4632</v>
      </c>
      <c r="N3305" s="4">
        <f>VLOOKUP(I3305,BaseModelo!$A$2:$E$5075,5)</f>
        <v>1</v>
      </c>
      <c r="P3305" s="15">
        <v>147</v>
      </c>
      <c r="Q3305" s="4">
        <f>VLOOKUP(I3305,BaseModelo!$A$2:$E$5075,3)</f>
        <v>90</v>
      </c>
      <c r="R3305" s="4">
        <f t="shared" si="1020"/>
        <v>32283000</v>
      </c>
      <c r="S3305" s="16">
        <f t="shared" si="1021"/>
        <v>1.5488027754545735E-4</v>
      </c>
      <c r="T3305" s="4">
        <f t="shared" si="1032"/>
        <v>2.2767400799182231E-2</v>
      </c>
      <c r="U3305" s="4">
        <f t="shared" si="1033"/>
        <v>2.2767400799182231E-2</v>
      </c>
      <c r="V3305" s="6">
        <f t="shared" si="1022"/>
        <v>0</v>
      </c>
      <c r="W3305" s="16" t="str">
        <f t="shared" si="1023"/>
        <v/>
      </c>
      <c r="X3305" s="4" t="str">
        <f t="shared" si="1034"/>
        <v/>
      </c>
      <c r="Y3305" s="4" t="str">
        <f t="shared" si="1024"/>
        <v/>
      </c>
      <c r="Z3305" s="4">
        <f t="shared" si="1025"/>
        <v>771000</v>
      </c>
      <c r="AA3305" s="16">
        <f t="shared" si="1026"/>
        <v>6.4850843060959796E-3</v>
      </c>
      <c r="AB3305" s="15">
        <f t="shared" si="1035"/>
        <v>0.953307392996109</v>
      </c>
      <c r="AC3305" s="15">
        <f t="shared" si="1036"/>
        <v>0.953307392996109</v>
      </c>
      <c r="AD3305" s="4">
        <v>169178</v>
      </c>
      <c r="AE3305" s="26">
        <v>1303.3399999999999</v>
      </c>
      <c r="AF3305" s="26">
        <v>1303.3399999999999</v>
      </c>
      <c r="AG3305" s="4">
        <f t="shared" si="1037"/>
        <v>681000</v>
      </c>
      <c r="AH3305" s="16">
        <f t="shared" si="1027"/>
        <v>7.3421439060205578E-3</v>
      </c>
      <c r="AI3305" s="15">
        <f t="shared" si="1028"/>
        <v>1.079295154185022</v>
      </c>
      <c r="AJ3305" s="15">
        <f t="shared" si="1029"/>
        <v>1.079295154185022</v>
      </c>
      <c r="AK3305" s="4">
        <f t="shared" si="1030"/>
        <v>15073000</v>
      </c>
      <c r="AL3305" s="27">
        <f t="shared" si="1031"/>
        <v>3.3171896769057253E-4</v>
      </c>
      <c r="AM3305" s="15">
        <f t="shared" si="1038"/>
        <v>4.8762688250514163E-2</v>
      </c>
      <c r="AN3305" s="15">
        <f t="shared" si="1039"/>
        <v>7.5523786901022457E-6</v>
      </c>
    </row>
    <row r="3306" spans="1:40" x14ac:dyDescent="0.2">
      <c r="A3306" s="4" t="s">
        <v>4628</v>
      </c>
      <c r="B3306" s="3" t="s">
        <v>4</v>
      </c>
      <c r="C3306" s="6">
        <v>169271</v>
      </c>
      <c r="D3306" s="3" t="s">
        <v>102</v>
      </c>
      <c r="E3306" s="6">
        <v>169278</v>
      </c>
      <c r="F3306" s="3" t="s">
        <v>4133</v>
      </c>
      <c r="G3306" s="8">
        <v>5000</v>
      </c>
      <c r="H3306" s="6">
        <v>147</v>
      </c>
      <c r="I3306" s="6">
        <v>169167</v>
      </c>
      <c r="J3306" s="13">
        <v>45260</v>
      </c>
      <c r="K3306" s="9">
        <v>5000</v>
      </c>
      <c r="L3306" s="4" t="s">
        <v>4628</v>
      </c>
      <c r="M3306" s="4" t="s">
        <v>4632</v>
      </c>
      <c r="N3306" s="4">
        <f>VLOOKUP(I3306,BaseModelo!$A$2:$E$5075,5)</f>
        <v>9</v>
      </c>
      <c r="P3306" s="15">
        <v>147</v>
      </c>
      <c r="Q3306" s="4">
        <f>VLOOKUP(I3306,BaseModelo!$A$2:$E$5075,3)</f>
        <v>147</v>
      </c>
      <c r="R3306" s="4">
        <f t="shared" si="1020"/>
        <v>32283000</v>
      </c>
      <c r="S3306" s="16">
        <f t="shared" si="1021"/>
        <v>1.5488027754545735E-4</v>
      </c>
      <c r="T3306" s="4">
        <f t="shared" si="1032"/>
        <v>2.2767400799182231E-2</v>
      </c>
      <c r="U3306" s="4">
        <f t="shared" si="1033"/>
        <v>2.2767400799182231E-2</v>
      </c>
      <c r="V3306" s="6">
        <f t="shared" si="1022"/>
        <v>0</v>
      </c>
      <c r="W3306" s="16" t="str">
        <f t="shared" si="1023"/>
        <v/>
      </c>
      <c r="X3306" s="4" t="str">
        <f t="shared" si="1034"/>
        <v/>
      </c>
      <c r="Y3306" s="4" t="str">
        <f t="shared" si="1024"/>
        <v/>
      </c>
      <c r="Z3306" s="4">
        <f t="shared" si="1025"/>
        <v>5305000</v>
      </c>
      <c r="AA3306" s="16">
        <f t="shared" si="1026"/>
        <v>9.42507068803016E-4</v>
      </c>
      <c r="AB3306" s="15">
        <f t="shared" si="1035"/>
        <v>0.13854853911404336</v>
      </c>
      <c r="AC3306" s="15">
        <f t="shared" si="1036"/>
        <v>0.13854853911404336</v>
      </c>
      <c r="AD3306" s="4">
        <v>169271</v>
      </c>
      <c r="AE3306" s="26">
        <v>1303.3399999999999</v>
      </c>
      <c r="AF3306" s="26">
        <v>1303.3399999999999</v>
      </c>
      <c r="AG3306" s="4">
        <f t="shared" si="1037"/>
        <v>3095000</v>
      </c>
      <c r="AH3306" s="16">
        <f t="shared" si="1027"/>
        <v>1.6155088852988692E-3</v>
      </c>
      <c r="AI3306" s="15">
        <f t="shared" si="1028"/>
        <v>0.23747980613893377</v>
      </c>
      <c r="AJ3306" s="15">
        <f t="shared" si="1029"/>
        <v>0.23747980613893377</v>
      </c>
      <c r="AK3306" s="4">
        <f t="shared" si="1030"/>
        <v>16319000</v>
      </c>
      <c r="AL3306" s="27">
        <f t="shared" si="1031"/>
        <v>3.0639132299773271E-4</v>
      </c>
      <c r="AM3306" s="15">
        <f t="shared" si="1038"/>
        <v>4.5039524480666712E-2</v>
      </c>
      <c r="AN3306" s="15">
        <f t="shared" si="1039"/>
        <v>6.9757340520810808E-6</v>
      </c>
    </row>
    <row r="3307" spans="1:40" x14ac:dyDescent="0.2">
      <c r="A3307" s="4" t="s">
        <v>4628</v>
      </c>
      <c r="B3307" s="3" t="s">
        <v>4</v>
      </c>
      <c r="C3307" s="6">
        <v>169271</v>
      </c>
      <c r="D3307" s="3" t="s">
        <v>102</v>
      </c>
      <c r="E3307" s="6">
        <v>169279</v>
      </c>
      <c r="F3307" s="3" t="s">
        <v>4134</v>
      </c>
      <c r="G3307" s="8">
        <v>10000</v>
      </c>
      <c r="H3307" s="6">
        <v>142</v>
      </c>
      <c r="I3307" s="6">
        <v>168972</v>
      </c>
      <c r="J3307" s="13">
        <v>45260</v>
      </c>
      <c r="K3307" s="9">
        <v>10000</v>
      </c>
      <c r="L3307" s="4" t="s">
        <v>4628</v>
      </c>
      <c r="M3307" s="4" t="s">
        <v>4632</v>
      </c>
      <c r="N3307" s="4">
        <f>VLOOKUP(I3307,BaseModelo!$A$2:$E$5075,5)</f>
        <v>5</v>
      </c>
      <c r="P3307" s="15">
        <v>142.00000000000003</v>
      </c>
      <c r="Q3307" s="4">
        <f>VLOOKUP(I3307,BaseModelo!$A$2:$E$5075,3)</f>
        <v>110</v>
      </c>
      <c r="R3307" s="4">
        <f t="shared" si="1020"/>
        <v>32283000</v>
      </c>
      <c r="S3307" s="16">
        <f t="shared" si="1021"/>
        <v>3.0976055509091471E-4</v>
      </c>
      <c r="T3307" s="4">
        <f t="shared" si="1032"/>
        <v>4.3985998822909891E-2</v>
      </c>
      <c r="U3307" s="4">
        <f t="shared" si="1033"/>
        <v>4.3985998822909898E-2</v>
      </c>
      <c r="V3307" s="6">
        <f t="shared" si="1022"/>
        <v>0</v>
      </c>
      <c r="W3307" s="16" t="str">
        <f t="shared" si="1023"/>
        <v/>
      </c>
      <c r="X3307" s="4" t="str">
        <f t="shared" si="1034"/>
        <v/>
      </c>
      <c r="Y3307" s="4" t="str">
        <f t="shared" si="1024"/>
        <v/>
      </c>
      <c r="Z3307" s="4">
        <f t="shared" si="1025"/>
        <v>4058000</v>
      </c>
      <c r="AA3307" s="16">
        <f t="shared" si="1026"/>
        <v>2.4642681123706258E-3</v>
      </c>
      <c r="AB3307" s="15">
        <f t="shared" si="1035"/>
        <v>0.34992607195662884</v>
      </c>
      <c r="AC3307" s="15">
        <f t="shared" si="1036"/>
        <v>0.34992607195662895</v>
      </c>
      <c r="AD3307" s="4">
        <v>169271</v>
      </c>
      <c r="AE3307" s="26">
        <v>2510.34</v>
      </c>
      <c r="AF3307" s="26">
        <v>2510.34</v>
      </c>
      <c r="AG3307" s="4">
        <f t="shared" si="1037"/>
        <v>2193000</v>
      </c>
      <c r="AH3307" s="16">
        <f t="shared" si="1027"/>
        <v>4.5599635202918376E-3</v>
      </c>
      <c r="AI3307" s="15">
        <f t="shared" si="1028"/>
        <v>0.64751481988144088</v>
      </c>
      <c r="AJ3307" s="15">
        <f t="shared" si="1029"/>
        <v>0.64751481988144111</v>
      </c>
      <c r="AK3307" s="4">
        <f t="shared" si="1030"/>
        <v>16319000</v>
      </c>
      <c r="AL3307" s="27">
        <f t="shared" si="1031"/>
        <v>6.1278264599546543E-4</v>
      </c>
      <c r="AM3307" s="15">
        <f t="shared" si="1038"/>
        <v>8.7015135731356094E-2</v>
      </c>
      <c r="AN3307" s="15">
        <f t="shared" si="1039"/>
        <v>2.6953856745456156E-5</v>
      </c>
    </row>
    <row r="3308" spans="1:40" x14ac:dyDescent="0.2">
      <c r="A3308" s="4" t="s">
        <v>4628</v>
      </c>
      <c r="B3308" s="3" t="s">
        <v>15</v>
      </c>
      <c r="C3308" s="6">
        <v>169292</v>
      </c>
      <c r="D3308" s="3" t="s">
        <v>581</v>
      </c>
      <c r="E3308" s="6">
        <v>169299</v>
      </c>
      <c r="F3308" s="3" t="s">
        <v>4131</v>
      </c>
      <c r="G3308" s="8">
        <v>7000</v>
      </c>
      <c r="H3308" s="6">
        <v>142</v>
      </c>
      <c r="I3308" s="6">
        <v>168817</v>
      </c>
      <c r="J3308" s="13">
        <v>45260</v>
      </c>
      <c r="K3308" s="9">
        <v>7000</v>
      </c>
      <c r="L3308" s="4" t="s">
        <v>4628</v>
      </c>
      <c r="M3308" s="4" t="s">
        <v>4632</v>
      </c>
      <c r="N3308" s="4">
        <f>VLOOKUP(I3308,BaseModelo!$A$2:$E$5075,5)</f>
        <v>6</v>
      </c>
      <c r="P3308" s="15">
        <v>142.00000000000003</v>
      </c>
      <c r="Q3308" s="4">
        <f>VLOOKUP(I3308,BaseModelo!$A$2:$E$5075,3)</f>
        <v>115</v>
      </c>
      <c r="R3308" s="4">
        <f t="shared" si="1020"/>
        <v>32283000</v>
      </c>
      <c r="S3308" s="16">
        <f t="shared" si="1021"/>
        <v>2.168323885636403E-4</v>
      </c>
      <c r="T3308" s="4">
        <f t="shared" si="1032"/>
        <v>3.0790199176036922E-2</v>
      </c>
      <c r="U3308" s="4">
        <f t="shared" si="1033"/>
        <v>3.0790199176036929E-2</v>
      </c>
      <c r="V3308" s="6">
        <f t="shared" si="1022"/>
        <v>0</v>
      </c>
      <c r="W3308" s="16" t="str">
        <f t="shared" si="1023"/>
        <v/>
      </c>
      <c r="X3308" s="4" t="str">
        <f t="shared" si="1034"/>
        <v/>
      </c>
      <c r="Y3308" s="4" t="str">
        <f t="shared" si="1024"/>
        <v/>
      </c>
      <c r="Z3308" s="4">
        <f t="shared" si="1025"/>
        <v>4853000</v>
      </c>
      <c r="AA3308" s="16">
        <f t="shared" si="1026"/>
        <v>1.4424067587059551E-3</v>
      </c>
      <c r="AB3308" s="15">
        <f t="shared" si="1035"/>
        <v>0.20482175973624561</v>
      </c>
      <c r="AC3308" s="15">
        <f t="shared" si="1036"/>
        <v>0.20482175973624567</v>
      </c>
      <c r="AD3308" s="4">
        <v>169292</v>
      </c>
      <c r="AE3308" s="26">
        <v>1758.65</v>
      </c>
      <c r="AF3308" s="26">
        <v>1758.65</v>
      </c>
      <c r="AG3308" s="4">
        <f t="shared" si="1037"/>
        <v>2735000</v>
      </c>
      <c r="AH3308" s="16">
        <f t="shared" si="1027"/>
        <v>2.5594149908592322E-3</v>
      </c>
      <c r="AI3308" s="15">
        <f t="shared" si="1028"/>
        <v>0.363436928702011</v>
      </c>
      <c r="AJ3308" s="15">
        <f t="shared" si="1029"/>
        <v>0.36343692870201105</v>
      </c>
      <c r="AK3308" s="4">
        <f t="shared" si="1030"/>
        <v>16319000</v>
      </c>
      <c r="AL3308" s="27">
        <f t="shared" si="1031"/>
        <v>4.289478521968258E-4</v>
      </c>
      <c r="AM3308" s="15">
        <f t="shared" si="1038"/>
        <v>6.0910595011949266E-2</v>
      </c>
      <c r="AN3308" s="15">
        <f t="shared" si="1039"/>
        <v>1.3207389805273516E-5</v>
      </c>
    </row>
    <row r="3309" spans="1:40" x14ac:dyDescent="0.2">
      <c r="A3309" s="4" t="s">
        <v>4628</v>
      </c>
      <c r="B3309" s="3" t="s">
        <v>15</v>
      </c>
      <c r="C3309" s="6">
        <v>169292</v>
      </c>
      <c r="D3309" s="3" t="s">
        <v>581</v>
      </c>
      <c r="E3309" s="6">
        <v>169300</v>
      </c>
      <c r="F3309" s="3" t="s">
        <v>4132</v>
      </c>
      <c r="G3309" s="8">
        <v>7000</v>
      </c>
      <c r="H3309" s="6">
        <v>142</v>
      </c>
      <c r="I3309" s="6">
        <v>168708</v>
      </c>
      <c r="J3309" s="13">
        <v>45260</v>
      </c>
      <c r="K3309" s="9">
        <v>7000</v>
      </c>
      <c r="L3309" s="4" t="s">
        <v>4628</v>
      </c>
      <c r="M3309" s="4" t="s">
        <v>4632</v>
      </c>
      <c r="N3309" s="4">
        <f>VLOOKUP(I3309,BaseModelo!$A$2:$E$5075,5)</f>
        <v>5</v>
      </c>
      <c r="P3309" s="15">
        <v>142.00000000000003</v>
      </c>
      <c r="Q3309" s="4">
        <f>VLOOKUP(I3309,BaseModelo!$A$2:$E$5075,3)</f>
        <v>110</v>
      </c>
      <c r="R3309" s="4">
        <f t="shared" si="1020"/>
        <v>32283000</v>
      </c>
      <c r="S3309" s="16">
        <f t="shared" si="1021"/>
        <v>2.168323885636403E-4</v>
      </c>
      <c r="T3309" s="4">
        <f t="shared" si="1032"/>
        <v>3.0790199176036922E-2</v>
      </c>
      <c r="U3309" s="4">
        <f t="shared" si="1033"/>
        <v>3.0790199176036929E-2</v>
      </c>
      <c r="V3309" s="6">
        <f t="shared" si="1022"/>
        <v>0</v>
      </c>
      <c r="W3309" s="16" t="str">
        <f t="shared" si="1023"/>
        <v/>
      </c>
      <c r="X3309" s="4" t="str">
        <f t="shared" si="1034"/>
        <v/>
      </c>
      <c r="Y3309" s="4" t="str">
        <f t="shared" si="1024"/>
        <v/>
      </c>
      <c r="Z3309" s="4">
        <f t="shared" si="1025"/>
        <v>4058000</v>
      </c>
      <c r="AA3309" s="16">
        <f t="shared" si="1026"/>
        <v>1.7249876786594382E-3</v>
      </c>
      <c r="AB3309" s="15">
        <f t="shared" si="1035"/>
        <v>0.24494825036964021</v>
      </c>
      <c r="AC3309" s="15">
        <f t="shared" si="1036"/>
        <v>0.24494825036964027</v>
      </c>
      <c r="AD3309" s="4">
        <v>169292</v>
      </c>
      <c r="AE3309" s="26">
        <v>1758.65</v>
      </c>
      <c r="AF3309" s="26">
        <v>1758.65</v>
      </c>
      <c r="AG3309" s="4">
        <f t="shared" si="1037"/>
        <v>2193000</v>
      </c>
      <c r="AH3309" s="16">
        <f t="shared" si="1027"/>
        <v>3.1919744642042863E-3</v>
      </c>
      <c r="AI3309" s="15">
        <f t="shared" si="1028"/>
        <v>0.45326037391700869</v>
      </c>
      <c r="AJ3309" s="15">
        <f t="shared" si="1029"/>
        <v>0.45326037391700874</v>
      </c>
      <c r="AK3309" s="4">
        <f t="shared" si="1030"/>
        <v>16319000</v>
      </c>
      <c r="AL3309" s="27">
        <f t="shared" si="1031"/>
        <v>4.289478521968258E-4</v>
      </c>
      <c r="AM3309" s="15">
        <f t="shared" si="1038"/>
        <v>6.0910595011949266E-2</v>
      </c>
      <c r="AN3309" s="15">
        <f t="shared" si="1039"/>
        <v>1.3207389805273516E-5</v>
      </c>
    </row>
    <row r="3310" spans="1:40" x14ac:dyDescent="0.2">
      <c r="A3310" s="4" t="s">
        <v>4628</v>
      </c>
      <c r="B3310" s="3" t="s">
        <v>13</v>
      </c>
      <c r="C3310" s="6">
        <v>169356</v>
      </c>
      <c r="D3310" s="3" t="s">
        <v>407</v>
      </c>
      <c r="E3310" s="6">
        <v>169376</v>
      </c>
      <c r="F3310" s="3" t="s">
        <v>4129</v>
      </c>
      <c r="G3310" s="8">
        <v>5000</v>
      </c>
      <c r="H3310" s="6">
        <v>147</v>
      </c>
      <c r="I3310" s="6">
        <v>169101</v>
      </c>
      <c r="J3310" s="13">
        <v>45260</v>
      </c>
      <c r="K3310" s="9">
        <v>5000</v>
      </c>
      <c r="L3310" s="4" t="s">
        <v>4628</v>
      </c>
      <c r="M3310" s="4" t="s">
        <v>4632</v>
      </c>
      <c r="N3310" s="4">
        <f>VLOOKUP(I3310,BaseModelo!$A$2:$E$5075,5)</f>
        <v>5</v>
      </c>
      <c r="P3310" s="15">
        <v>147</v>
      </c>
      <c r="Q3310" s="4">
        <f>VLOOKUP(I3310,BaseModelo!$A$2:$E$5075,3)</f>
        <v>110</v>
      </c>
      <c r="R3310" s="4">
        <f t="shared" si="1020"/>
        <v>32283000</v>
      </c>
      <c r="S3310" s="16">
        <f t="shared" si="1021"/>
        <v>1.5488027754545735E-4</v>
      </c>
      <c r="T3310" s="4">
        <f t="shared" si="1032"/>
        <v>2.2767400799182231E-2</v>
      </c>
      <c r="U3310" s="4">
        <f t="shared" si="1033"/>
        <v>2.2767400799182231E-2</v>
      </c>
      <c r="V3310" s="6">
        <f t="shared" si="1022"/>
        <v>0</v>
      </c>
      <c r="W3310" s="16" t="str">
        <f t="shared" si="1023"/>
        <v/>
      </c>
      <c r="X3310" s="4" t="str">
        <f t="shared" si="1034"/>
        <v/>
      </c>
      <c r="Y3310" s="4" t="str">
        <f t="shared" si="1024"/>
        <v/>
      </c>
      <c r="Z3310" s="4">
        <f t="shared" si="1025"/>
        <v>4058000</v>
      </c>
      <c r="AA3310" s="16">
        <f t="shared" si="1026"/>
        <v>1.2321340561853129E-3</v>
      </c>
      <c r="AB3310" s="15">
        <f t="shared" si="1035"/>
        <v>0.18112370625924099</v>
      </c>
      <c r="AC3310" s="15">
        <f t="shared" si="1036"/>
        <v>0.18112370625924099</v>
      </c>
      <c r="AD3310" s="4">
        <v>169356</v>
      </c>
      <c r="AE3310" s="26">
        <v>1303.3399999999999</v>
      </c>
      <c r="AF3310" s="26">
        <v>1303.3399999999999</v>
      </c>
      <c r="AG3310" s="4">
        <f t="shared" si="1037"/>
        <v>2193000</v>
      </c>
      <c r="AH3310" s="16">
        <f t="shared" si="1027"/>
        <v>2.2799817601459188E-3</v>
      </c>
      <c r="AI3310" s="15">
        <f t="shared" si="1028"/>
        <v>0.33515731874145005</v>
      </c>
      <c r="AJ3310" s="15">
        <f t="shared" si="1029"/>
        <v>0.33515731874145005</v>
      </c>
      <c r="AK3310" s="4">
        <f t="shared" si="1030"/>
        <v>16319000</v>
      </c>
      <c r="AL3310" s="27">
        <f t="shared" si="1031"/>
        <v>3.0639132299773271E-4</v>
      </c>
      <c r="AM3310" s="15">
        <f t="shared" si="1038"/>
        <v>4.5039524480666712E-2</v>
      </c>
      <c r="AN3310" s="15">
        <f t="shared" si="1039"/>
        <v>6.9757340520810808E-6</v>
      </c>
    </row>
    <row r="3311" spans="1:40" x14ac:dyDescent="0.2">
      <c r="A3311" s="4" t="s">
        <v>4628</v>
      </c>
      <c r="B3311" s="3" t="s">
        <v>13</v>
      </c>
      <c r="C3311" s="6">
        <v>169356</v>
      </c>
      <c r="D3311" s="3" t="s">
        <v>407</v>
      </c>
      <c r="E3311" s="6">
        <v>169378</v>
      </c>
      <c r="F3311" s="3" t="s">
        <v>4130</v>
      </c>
      <c r="G3311" s="8">
        <v>8000</v>
      </c>
      <c r="H3311" s="6">
        <v>142</v>
      </c>
      <c r="I3311" s="6">
        <v>169099</v>
      </c>
      <c r="J3311" s="13">
        <v>45260</v>
      </c>
      <c r="K3311" s="9">
        <v>8000</v>
      </c>
      <c r="L3311" s="4" t="s">
        <v>4628</v>
      </c>
      <c r="M3311" s="4" t="s">
        <v>4632</v>
      </c>
      <c r="N3311" s="4">
        <f>VLOOKUP(I3311,BaseModelo!$A$2:$E$5075,5)</f>
        <v>7</v>
      </c>
      <c r="P3311" s="15">
        <v>142.00000000000003</v>
      </c>
      <c r="Q3311" s="4">
        <f>VLOOKUP(I3311,BaseModelo!$A$2:$E$5075,3)</f>
        <v>127</v>
      </c>
      <c r="R3311" s="4">
        <f t="shared" si="1020"/>
        <v>32283000</v>
      </c>
      <c r="S3311" s="16">
        <f t="shared" si="1021"/>
        <v>2.4780844407273179E-4</v>
      </c>
      <c r="T3311" s="4">
        <f t="shared" si="1032"/>
        <v>3.5188799058327912E-2</v>
      </c>
      <c r="U3311" s="4">
        <f t="shared" si="1033"/>
        <v>3.5188799058327919E-2</v>
      </c>
      <c r="V3311" s="6">
        <f t="shared" si="1022"/>
        <v>0</v>
      </c>
      <c r="W3311" s="16" t="str">
        <f t="shared" si="1023"/>
        <v/>
      </c>
      <c r="X3311" s="4" t="str">
        <f t="shared" si="1034"/>
        <v/>
      </c>
      <c r="Y3311" s="4" t="str">
        <f t="shared" si="1024"/>
        <v/>
      </c>
      <c r="Z3311" s="4">
        <f t="shared" si="1025"/>
        <v>4022000</v>
      </c>
      <c r="AA3311" s="16">
        <f t="shared" si="1026"/>
        <v>1.9890601690701142E-3</v>
      </c>
      <c r="AB3311" s="15">
        <f t="shared" si="1035"/>
        <v>0.28244654400795621</v>
      </c>
      <c r="AC3311" s="15">
        <f t="shared" si="1036"/>
        <v>0.28244654400795627</v>
      </c>
      <c r="AD3311" s="4">
        <v>169356</v>
      </c>
      <c r="AE3311" s="26">
        <v>2013.74</v>
      </c>
      <c r="AF3311" s="26">
        <v>2013.74</v>
      </c>
      <c r="AG3311" s="4">
        <f t="shared" si="1037"/>
        <v>2184000</v>
      </c>
      <c r="AH3311" s="16">
        <f t="shared" si="1027"/>
        <v>3.663003663003663E-3</v>
      </c>
      <c r="AI3311" s="15">
        <f t="shared" si="1028"/>
        <v>0.52014652014652019</v>
      </c>
      <c r="AJ3311" s="15">
        <f t="shared" si="1029"/>
        <v>0.5201465201465203</v>
      </c>
      <c r="AK3311" s="4">
        <f t="shared" si="1030"/>
        <v>16319000</v>
      </c>
      <c r="AL3311" s="27">
        <f t="shared" si="1031"/>
        <v>4.9022611679637234E-4</v>
      </c>
      <c r="AM3311" s="15">
        <f t="shared" si="1038"/>
        <v>6.9612108585084875E-2</v>
      </c>
      <c r="AN3311" s="15">
        <f t="shared" si="1039"/>
        <v>1.725046831709194E-5</v>
      </c>
    </row>
    <row r="3312" spans="1:40" x14ac:dyDescent="0.2">
      <c r="A3312" s="4" t="s">
        <v>4627</v>
      </c>
      <c r="B3312" s="2" t="s">
        <v>9</v>
      </c>
      <c r="C3312" s="5">
        <v>169405</v>
      </c>
      <c r="D3312" s="2" t="s">
        <v>737</v>
      </c>
      <c r="E3312" s="5">
        <v>169406</v>
      </c>
      <c r="F3312" s="2" t="s">
        <v>4123</v>
      </c>
      <c r="G3312" s="7">
        <v>10000</v>
      </c>
      <c r="H3312" s="5">
        <v>142</v>
      </c>
      <c r="I3312" s="6">
        <v>168916</v>
      </c>
      <c r="J3312" s="13">
        <v>45260</v>
      </c>
      <c r="K3312" s="9">
        <v>10000</v>
      </c>
      <c r="L3312" s="4" t="s">
        <v>4627</v>
      </c>
      <c r="M3312" s="4" t="s">
        <v>4632</v>
      </c>
      <c r="N3312" s="4">
        <f>VLOOKUP(I3312,BaseModelo!$A$2:$E$5075,5)</f>
        <v>2</v>
      </c>
      <c r="P3312" s="15">
        <v>142.00000000000003</v>
      </c>
      <c r="Q3312" s="4">
        <f>VLOOKUP(I3312,BaseModelo!$A$2:$E$5075,3)</f>
        <v>100</v>
      </c>
      <c r="R3312" s="4">
        <f t="shared" si="1020"/>
        <v>32283000</v>
      </c>
      <c r="S3312" s="16">
        <f t="shared" si="1021"/>
        <v>3.0976055509091471E-4</v>
      </c>
      <c r="T3312" s="4">
        <f t="shared" si="1032"/>
        <v>4.3985998822909891E-2</v>
      </c>
      <c r="U3312" s="4">
        <f t="shared" si="1033"/>
        <v>4.3985998822909898E-2</v>
      </c>
      <c r="V3312" s="6">
        <f t="shared" si="1022"/>
        <v>0</v>
      </c>
      <c r="W3312" s="16" t="str">
        <f t="shared" si="1023"/>
        <v/>
      </c>
      <c r="X3312" s="4" t="str">
        <f t="shared" si="1034"/>
        <v/>
      </c>
      <c r="Y3312" s="4" t="str">
        <f t="shared" si="1024"/>
        <v/>
      </c>
      <c r="Z3312" s="4">
        <f t="shared" si="1025"/>
        <v>1578000</v>
      </c>
      <c r="AA3312" s="16">
        <f t="shared" si="1026"/>
        <v>6.3371356147021544E-3</v>
      </c>
      <c r="AB3312" s="15">
        <f t="shared" si="1035"/>
        <v>0.89987325728770595</v>
      </c>
      <c r="AC3312" s="15">
        <f t="shared" si="1036"/>
        <v>0.89987325728770606</v>
      </c>
      <c r="AD3312" s="4">
        <v>169405</v>
      </c>
      <c r="AE3312" s="26">
        <v>2510.34</v>
      </c>
      <c r="AF3312" s="26">
        <v>2510.34</v>
      </c>
      <c r="AG3312" s="4">
        <f t="shared" si="1037"/>
        <v>681000</v>
      </c>
      <c r="AH3312" s="16">
        <f t="shared" si="1027"/>
        <v>1.4684287812041116E-2</v>
      </c>
      <c r="AI3312" s="15">
        <f t="shared" si="1028"/>
        <v>2.0851688693098382</v>
      </c>
      <c r="AJ3312" s="15">
        <f t="shared" si="1029"/>
        <v>2.0851688693098387</v>
      </c>
      <c r="AK3312" s="4">
        <f t="shared" si="1030"/>
        <v>15073000</v>
      </c>
      <c r="AL3312" s="27">
        <f t="shared" si="1031"/>
        <v>6.6343793538114506E-4</v>
      </c>
      <c r="AM3312" s="15">
        <f t="shared" si="1038"/>
        <v>9.4208186824122603E-2</v>
      </c>
      <c r="AN3312" s="15">
        <f t="shared" si="1039"/>
        <v>2.918198024474882E-5</v>
      </c>
    </row>
    <row r="3313" spans="1:40" x14ac:dyDescent="0.2">
      <c r="A3313" s="4" t="s">
        <v>4627</v>
      </c>
      <c r="B3313" s="3" t="s">
        <v>9</v>
      </c>
      <c r="C3313" s="6">
        <v>169405</v>
      </c>
      <c r="D3313" s="3" t="s">
        <v>737</v>
      </c>
      <c r="E3313" s="6">
        <v>169407</v>
      </c>
      <c r="F3313" s="3" t="s">
        <v>4125</v>
      </c>
      <c r="G3313" s="8">
        <v>5000</v>
      </c>
      <c r="H3313" s="6">
        <v>147</v>
      </c>
      <c r="I3313" s="6">
        <v>168915</v>
      </c>
      <c r="J3313" s="13">
        <v>45260</v>
      </c>
      <c r="K3313" s="9">
        <v>5000</v>
      </c>
      <c r="L3313" s="4" t="s">
        <v>4627</v>
      </c>
      <c r="M3313" s="4" t="s">
        <v>4632</v>
      </c>
      <c r="N3313" s="4">
        <f>VLOOKUP(I3313,BaseModelo!$A$2:$E$5075,5)</f>
        <v>2</v>
      </c>
      <c r="P3313" s="15">
        <v>147</v>
      </c>
      <c r="Q3313" s="4">
        <f>VLOOKUP(I3313,BaseModelo!$A$2:$E$5075,3)</f>
        <v>100</v>
      </c>
      <c r="R3313" s="4">
        <f t="shared" si="1020"/>
        <v>32283000</v>
      </c>
      <c r="S3313" s="16">
        <f t="shared" si="1021"/>
        <v>1.5488027754545735E-4</v>
      </c>
      <c r="T3313" s="4">
        <f t="shared" si="1032"/>
        <v>2.2767400799182231E-2</v>
      </c>
      <c r="U3313" s="4">
        <f t="shared" si="1033"/>
        <v>2.2767400799182231E-2</v>
      </c>
      <c r="V3313" s="6">
        <f t="shared" si="1022"/>
        <v>0</v>
      </c>
      <c r="W3313" s="16" t="str">
        <f t="shared" si="1023"/>
        <v/>
      </c>
      <c r="X3313" s="4" t="str">
        <f t="shared" si="1034"/>
        <v/>
      </c>
      <c r="Y3313" s="4" t="str">
        <f t="shared" si="1024"/>
        <v/>
      </c>
      <c r="Z3313" s="4">
        <f t="shared" si="1025"/>
        <v>1578000</v>
      </c>
      <c r="AA3313" s="16">
        <f t="shared" si="1026"/>
        <v>3.1685678073510772E-3</v>
      </c>
      <c r="AB3313" s="15">
        <f t="shared" si="1035"/>
        <v>0.46577946768060835</v>
      </c>
      <c r="AC3313" s="15">
        <f t="shared" si="1036"/>
        <v>0.46577946768060835</v>
      </c>
      <c r="AD3313" s="4">
        <v>169405</v>
      </c>
      <c r="AE3313" s="26">
        <v>1303.3399999999999</v>
      </c>
      <c r="AF3313" s="26">
        <v>1303.3399999999999</v>
      </c>
      <c r="AG3313" s="4">
        <f t="shared" si="1037"/>
        <v>681000</v>
      </c>
      <c r="AH3313" s="16">
        <f t="shared" si="1027"/>
        <v>7.3421439060205578E-3</v>
      </c>
      <c r="AI3313" s="15">
        <f t="shared" si="1028"/>
        <v>1.079295154185022</v>
      </c>
      <c r="AJ3313" s="15">
        <f t="shared" si="1029"/>
        <v>1.079295154185022</v>
      </c>
      <c r="AK3313" s="4">
        <f t="shared" si="1030"/>
        <v>15073000</v>
      </c>
      <c r="AL3313" s="27">
        <f t="shared" si="1031"/>
        <v>3.3171896769057253E-4</v>
      </c>
      <c r="AM3313" s="15">
        <f t="shared" si="1038"/>
        <v>4.8762688250514163E-2</v>
      </c>
      <c r="AN3313" s="15">
        <f t="shared" si="1039"/>
        <v>7.5523786901022457E-6</v>
      </c>
    </row>
    <row r="3314" spans="1:40" x14ac:dyDescent="0.2">
      <c r="A3314" s="4" t="s">
        <v>4627</v>
      </c>
      <c r="B3314" s="3" t="s">
        <v>9</v>
      </c>
      <c r="C3314" s="6">
        <v>169405</v>
      </c>
      <c r="D3314" s="3" t="s">
        <v>737</v>
      </c>
      <c r="E3314" s="6">
        <v>169408</v>
      </c>
      <c r="F3314" s="3" t="s">
        <v>4126</v>
      </c>
      <c r="G3314" s="8">
        <v>10000</v>
      </c>
      <c r="H3314" s="6">
        <v>142</v>
      </c>
      <c r="I3314" s="6">
        <v>168913</v>
      </c>
      <c r="J3314" s="13">
        <v>45260</v>
      </c>
      <c r="K3314" s="9">
        <v>10000</v>
      </c>
      <c r="L3314" s="4" t="s">
        <v>4627</v>
      </c>
      <c r="M3314" s="4" t="s">
        <v>4632</v>
      </c>
      <c r="N3314" s="4">
        <f>VLOOKUP(I3314,BaseModelo!$A$2:$E$5075,5)</f>
        <v>2</v>
      </c>
      <c r="P3314" s="15">
        <v>142.00000000000003</v>
      </c>
      <c r="Q3314" s="4">
        <f>VLOOKUP(I3314,BaseModelo!$A$2:$E$5075,3)</f>
        <v>100</v>
      </c>
      <c r="R3314" s="4">
        <f t="shared" si="1020"/>
        <v>32283000</v>
      </c>
      <c r="S3314" s="16">
        <f t="shared" si="1021"/>
        <v>3.0976055509091471E-4</v>
      </c>
      <c r="T3314" s="4">
        <f t="shared" si="1032"/>
        <v>4.3985998822909891E-2</v>
      </c>
      <c r="U3314" s="4">
        <f t="shared" si="1033"/>
        <v>4.3985998822909898E-2</v>
      </c>
      <c r="V3314" s="6">
        <f t="shared" si="1022"/>
        <v>0</v>
      </c>
      <c r="W3314" s="16" t="str">
        <f t="shared" si="1023"/>
        <v/>
      </c>
      <c r="X3314" s="4" t="str">
        <f t="shared" si="1034"/>
        <v/>
      </c>
      <c r="Y3314" s="4" t="str">
        <f t="shared" si="1024"/>
        <v/>
      </c>
      <c r="Z3314" s="4">
        <f t="shared" si="1025"/>
        <v>1578000</v>
      </c>
      <c r="AA3314" s="16">
        <f t="shared" si="1026"/>
        <v>6.3371356147021544E-3</v>
      </c>
      <c r="AB3314" s="15">
        <f t="shared" si="1035"/>
        <v>0.89987325728770595</v>
      </c>
      <c r="AC3314" s="15">
        <f t="shared" si="1036"/>
        <v>0.89987325728770606</v>
      </c>
      <c r="AD3314" s="4">
        <v>169405</v>
      </c>
      <c r="AE3314" s="26">
        <v>2510.34</v>
      </c>
      <c r="AF3314" s="26">
        <v>2510.34</v>
      </c>
      <c r="AG3314" s="4">
        <f t="shared" si="1037"/>
        <v>681000</v>
      </c>
      <c r="AH3314" s="16">
        <f t="shared" si="1027"/>
        <v>1.4684287812041116E-2</v>
      </c>
      <c r="AI3314" s="15">
        <f t="shared" si="1028"/>
        <v>2.0851688693098382</v>
      </c>
      <c r="AJ3314" s="15">
        <f t="shared" si="1029"/>
        <v>2.0851688693098387</v>
      </c>
      <c r="AK3314" s="4">
        <f t="shared" si="1030"/>
        <v>15073000</v>
      </c>
      <c r="AL3314" s="27">
        <f t="shared" si="1031"/>
        <v>6.6343793538114506E-4</v>
      </c>
      <c r="AM3314" s="15">
        <f t="shared" si="1038"/>
        <v>9.4208186824122603E-2</v>
      </c>
      <c r="AN3314" s="15">
        <f t="shared" si="1039"/>
        <v>2.918198024474882E-5</v>
      </c>
    </row>
    <row r="3315" spans="1:40" x14ac:dyDescent="0.2">
      <c r="A3315" s="4" t="s">
        <v>4627</v>
      </c>
      <c r="B3315" s="3" t="s">
        <v>9</v>
      </c>
      <c r="C3315" s="6">
        <v>169405</v>
      </c>
      <c r="D3315" s="3" t="s">
        <v>737</v>
      </c>
      <c r="E3315" s="6">
        <v>169409</v>
      </c>
      <c r="F3315" s="3" t="s">
        <v>4127</v>
      </c>
      <c r="G3315" s="8">
        <v>10000</v>
      </c>
      <c r="H3315" s="6">
        <v>142</v>
      </c>
      <c r="I3315" s="6">
        <v>169128</v>
      </c>
      <c r="J3315" s="13">
        <v>45260</v>
      </c>
      <c r="K3315" s="9">
        <v>10000</v>
      </c>
      <c r="L3315" s="4" t="s">
        <v>4627</v>
      </c>
      <c r="M3315" s="4" t="s">
        <v>4632</v>
      </c>
      <c r="N3315" s="4">
        <f>VLOOKUP(I3315,BaseModelo!$A$2:$E$5075,5)</f>
        <v>5</v>
      </c>
      <c r="P3315" s="15">
        <v>142.00000000000003</v>
      </c>
      <c r="Q3315" s="4">
        <f>VLOOKUP(I3315,BaseModelo!$A$2:$E$5075,3)</f>
        <v>110</v>
      </c>
      <c r="R3315" s="4">
        <f t="shared" si="1020"/>
        <v>32283000</v>
      </c>
      <c r="S3315" s="16">
        <f t="shared" si="1021"/>
        <v>3.0976055509091471E-4</v>
      </c>
      <c r="T3315" s="4">
        <f t="shared" si="1032"/>
        <v>4.3985998822909891E-2</v>
      </c>
      <c r="U3315" s="4">
        <f t="shared" si="1033"/>
        <v>4.3985998822909898E-2</v>
      </c>
      <c r="V3315" s="6">
        <f t="shared" si="1022"/>
        <v>0</v>
      </c>
      <c r="W3315" s="16" t="str">
        <f t="shared" si="1023"/>
        <v/>
      </c>
      <c r="X3315" s="4" t="str">
        <f t="shared" si="1034"/>
        <v/>
      </c>
      <c r="Y3315" s="4" t="str">
        <f t="shared" si="1024"/>
        <v/>
      </c>
      <c r="Z3315" s="4">
        <f t="shared" si="1025"/>
        <v>4058000</v>
      </c>
      <c r="AA3315" s="16">
        <f t="shared" si="1026"/>
        <v>2.4642681123706258E-3</v>
      </c>
      <c r="AB3315" s="15">
        <f t="shared" si="1035"/>
        <v>0.34992607195662884</v>
      </c>
      <c r="AC3315" s="15">
        <f t="shared" si="1036"/>
        <v>0.34992607195662895</v>
      </c>
      <c r="AD3315" s="4">
        <v>169405</v>
      </c>
      <c r="AE3315" s="26">
        <v>2510.34</v>
      </c>
      <c r="AF3315" s="26">
        <v>2510.34</v>
      </c>
      <c r="AG3315" s="4">
        <f t="shared" si="1037"/>
        <v>1768000</v>
      </c>
      <c r="AH3315" s="16">
        <f t="shared" si="1027"/>
        <v>5.6561085972850677E-3</v>
      </c>
      <c r="AI3315" s="15">
        <f t="shared" si="1028"/>
        <v>0.80316742081447967</v>
      </c>
      <c r="AJ3315" s="15">
        <f t="shared" si="1029"/>
        <v>0.80316742081447978</v>
      </c>
      <c r="AK3315" s="4">
        <f t="shared" si="1030"/>
        <v>15073000</v>
      </c>
      <c r="AL3315" s="27">
        <f t="shared" si="1031"/>
        <v>6.6343793538114506E-4</v>
      </c>
      <c r="AM3315" s="15">
        <f t="shared" si="1038"/>
        <v>9.4208186824122603E-2</v>
      </c>
      <c r="AN3315" s="15">
        <f t="shared" si="1039"/>
        <v>2.918198024474882E-5</v>
      </c>
    </row>
    <row r="3316" spans="1:40" x14ac:dyDescent="0.2">
      <c r="A3316" s="4" t="s">
        <v>4627</v>
      </c>
      <c r="B3316" s="3" t="s">
        <v>9</v>
      </c>
      <c r="C3316" s="6">
        <v>169405</v>
      </c>
      <c r="D3316" s="3" t="s">
        <v>737</v>
      </c>
      <c r="E3316" s="6">
        <v>169412</v>
      </c>
      <c r="F3316" s="3" t="s">
        <v>4128</v>
      </c>
      <c r="G3316" s="8">
        <v>8000</v>
      </c>
      <c r="H3316" s="6">
        <v>142</v>
      </c>
      <c r="I3316" s="6">
        <v>169136</v>
      </c>
      <c r="J3316" s="13">
        <v>45260</v>
      </c>
      <c r="K3316" s="9">
        <v>8000</v>
      </c>
      <c r="L3316" s="4" t="s">
        <v>4627</v>
      </c>
      <c r="M3316" s="4" t="s">
        <v>4632</v>
      </c>
      <c r="N3316" s="4">
        <f>VLOOKUP(I3316,BaseModelo!$A$2:$E$5075,5)</f>
        <v>5</v>
      </c>
      <c r="P3316" s="15">
        <v>142.00000000000003</v>
      </c>
      <c r="Q3316" s="4">
        <f>VLOOKUP(I3316,BaseModelo!$A$2:$E$5075,3)</f>
        <v>110</v>
      </c>
      <c r="R3316" s="4">
        <f t="shared" si="1020"/>
        <v>32283000</v>
      </c>
      <c r="S3316" s="16">
        <f t="shared" si="1021"/>
        <v>2.4780844407273179E-4</v>
      </c>
      <c r="T3316" s="4">
        <f t="shared" si="1032"/>
        <v>3.5188799058327912E-2</v>
      </c>
      <c r="U3316" s="4">
        <f t="shared" si="1033"/>
        <v>3.5188799058327919E-2</v>
      </c>
      <c r="V3316" s="6">
        <f t="shared" si="1022"/>
        <v>0</v>
      </c>
      <c r="W3316" s="16" t="str">
        <f t="shared" si="1023"/>
        <v/>
      </c>
      <c r="X3316" s="4" t="str">
        <f t="shared" si="1034"/>
        <v/>
      </c>
      <c r="Y3316" s="4" t="str">
        <f t="shared" si="1024"/>
        <v/>
      </c>
      <c r="Z3316" s="4">
        <f t="shared" si="1025"/>
        <v>4058000</v>
      </c>
      <c r="AA3316" s="16">
        <f t="shared" si="1026"/>
        <v>1.9714144898965009E-3</v>
      </c>
      <c r="AB3316" s="15">
        <f t="shared" si="1035"/>
        <v>0.27994085756530313</v>
      </c>
      <c r="AC3316" s="15">
        <f t="shared" si="1036"/>
        <v>0.27994085756530318</v>
      </c>
      <c r="AD3316" s="4">
        <v>169405</v>
      </c>
      <c r="AE3316" s="26">
        <v>2013.74</v>
      </c>
      <c r="AF3316" s="26">
        <v>2013.74</v>
      </c>
      <c r="AG3316" s="4">
        <f t="shared" si="1037"/>
        <v>1768000</v>
      </c>
      <c r="AH3316" s="16">
        <f t="shared" si="1027"/>
        <v>4.5248868778280547E-3</v>
      </c>
      <c r="AI3316" s="15">
        <f t="shared" si="1028"/>
        <v>0.64253393665158376</v>
      </c>
      <c r="AJ3316" s="15">
        <f t="shared" si="1029"/>
        <v>0.64253393665158387</v>
      </c>
      <c r="AK3316" s="4">
        <f t="shared" si="1030"/>
        <v>15073000</v>
      </c>
      <c r="AL3316" s="27">
        <f t="shared" si="1031"/>
        <v>5.3075034830491602E-4</v>
      </c>
      <c r="AM3316" s="15">
        <f t="shared" si="1038"/>
        <v>7.5366549459298077E-2</v>
      </c>
      <c r="AN3316" s="15">
        <f t="shared" si="1039"/>
        <v>1.8676467356639244E-5</v>
      </c>
    </row>
    <row r="3317" spans="1:40" x14ac:dyDescent="0.2">
      <c r="A3317" s="4" t="s">
        <v>4627</v>
      </c>
      <c r="B3317" s="3" t="s">
        <v>10</v>
      </c>
      <c r="C3317" s="6">
        <v>169416</v>
      </c>
      <c r="D3317" s="3" t="s">
        <v>572</v>
      </c>
      <c r="E3317" s="6">
        <v>169510</v>
      </c>
      <c r="F3317" s="3" t="s">
        <v>4135</v>
      </c>
      <c r="G3317" s="8">
        <v>10000</v>
      </c>
      <c r="H3317" s="6">
        <v>110</v>
      </c>
      <c r="I3317" s="6">
        <v>168235</v>
      </c>
      <c r="J3317" s="13">
        <v>45260</v>
      </c>
      <c r="K3317" s="9">
        <v>10000</v>
      </c>
      <c r="L3317" s="4" t="s">
        <v>4627</v>
      </c>
      <c r="M3317" s="4" t="s">
        <v>4632</v>
      </c>
      <c r="N3317" s="4">
        <f>VLOOKUP(I3317,BaseModelo!$A$2:$E$5075,5)</f>
        <v>6</v>
      </c>
      <c r="P3317" s="15">
        <v>142.00000000000003</v>
      </c>
      <c r="Q3317" s="4">
        <f>VLOOKUP(I3317,BaseModelo!$A$2:$E$5075,3)</f>
        <v>115</v>
      </c>
      <c r="R3317" s="4">
        <f t="shared" si="1020"/>
        <v>32283000</v>
      </c>
      <c r="S3317" s="16">
        <f t="shared" si="1021"/>
        <v>3.0976055509091471E-4</v>
      </c>
      <c r="T3317" s="4">
        <f t="shared" si="1032"/>
        <v>3.4073661060000621E-2</v>
      </c>
      <c r="U3317" s="4">
        <f t="shared" si="1033"/>
        <v>4.3985998822909898E-2</v>
      </c>
      <c r="V3317" s="6">
        <f t="shared" si="1022"/>
        <v>0</v>
      </c>
      <c r="W3317" s="16" t="str">
        <f t="shared" si="1023"/>
        <v/>
      </c>
      <c r="X3317" s="4" t="str">
        <f t="shared" si="1034"/>
        <v/>
      </c>
      <c r="Y3317" s="4" t="str">
        <f t="shared" si="1024"/>
        <v/>
      </c>
      <c r="Z3317" s="4">
        <f t="shared" si="1025"/>
        <v>4853000</v>
      </c>
      <c r="AA3317" s="16">
        <f t="shared" si="1026"/>
        <v>2.0605810838656502E-3</v>
      </c>
      <c r="AB3317" s="15">
        <f t="shared" si="1035"/>
        <v>0.22666391922522153</v>
      </c>
      <c r="AC3317" s="15">
        <f t="shared" si="1036"/>
        <v>0.29260251390892239</v>
      </c>
      <c r="AD3317" s="4">
        <v>169416</v>
      </c>
      <c r="AE3317" s="26">
        <v>1917.29</v>
      </c>
      <c r="AF3317" s="26">
        <v>1917.29</v>
      </c>
      <c r="AG3317" s="4">
        <f t="shared" si="1037"/>
        <v>1993000</v>
      </c>
      <c r="AH3317" s="16">
        <f t="shared" si="1027"/>
        <v>5.0175614651279477E-3</v>
      </c>
      <c r="AI3317" s="15">
        <f t="shared" si="1028"/>
        <v>0.55193176116407427</v>
      </c>
      <c r="AJ3317" s="15">
        <f t="shared" si="1029"/>
        <v>0.71249372804816868</v>
      </c>
      <c r="AK3317" s="4">
        <f t="shared" si="1030"/>
        <v>15073000</v>
      </c>
      <c r="AL3317" s="27">
        <f t="shared" si="1031"/>
        <v>6.6343793538114506E-4</v>
      </c>
      <c r="AM3317" s="15">
        <f t="shared" si="1038"/>
        <v>7.2978172891925958E-2</v>
      </c>
      <c r="AN3317" s="15">
        <f t="shared" si="1039"/>
        <v>2.918198024474882E-5</v>
      </c>
    </row>
    <row r="3318" spans="1:40" x14ac:dyDescent="0.2">
      <c r="A3318" s="4" t="s">
        <v>4627</v>
      </c>
      <c r="B3318" s="3" t="s">
        <v>10</v>
      </c>
      <c r="C3318" s="6">
        <v>169416</v>
      </c>
      <c r="D3318" s="3" t="s">
        <v>572</v>
      </c>
      <c r="E3318" s="6">
        <v>169511</v>
      </c>
      <c r="F3318" s="3" t="s">
        <v>4136</v>
      </c>
      <c r="G3318" s="8">
        <v>10000</v>
      </c>
      <c r="H3318" s="6">
        <v>110</v>
      </c>
      <c r="I3318" s="6">
        <v>168822</v>
      </c>
      <c r="J3318" s="13">
        <v>45260</v>
      </c>
      <c r="K3318" s="9">
        <v>10000</v>
      </c>
      <c r="L3318" s="4" t="s">
        <v>4627</v>
      </c>
      <c r="M3318" s="4" t="s">
        <v>4632</v>
      </c>
      <c r="N3318" s="4">
        <f>VLOOKUP(I3318,BaseModelo!$A$2:$E$5075,5)</f>
        <v>10</v>
      </c>
      <c r="P3318" s="15">
        <v>142.00000000000003</v>
      </c>
      <c r="Q3318" s="4">
        <f>VLOOKUP(I3318,BaseModelo!$A$2:$E$5075,3)</f>
        <v>0</v>
      </c>
      <c r="R3318" s="4">
        <f t="shared" si="1020"/>
        <v>32283000</v>
      </c>
      <c r="S3318" s="16">
        <f t="shared" si="1021"/>
        <v>3.0976055509091471E-4</v>
      </c>
      <c r="T3318" s="4">
        <f t="shared" si="1032"/>
        <v>3.4073661060000621E-2</v>
      </c>
      <c r="U3318" s="4">
        <f t="shared" si="1033"/>
        <v>4.3985998822909898E-2</v>
      </c>
      <c r="V3318" s="6">
        <f t="shared" si="1022"/>
        <v>0</v>
      </c>
      <c r="W3318" s="16" t="str">
        <f t="shared" si="1023"/>
        <v/>
      </c>
      <c r="X3318" s="4" t="str">
        <f t="shared" si="1034"/>
        <v/>
      </c>
      <c r="Y3318" s="4" t="str">
        <f t="shared" si="1024"/>
        <v/>
      </c>
      <c r="Z3318" s="4">
        <f t="shared" si="1025"/>
        <v>4121000</v>
      </c>
      <c r="AA3318" s="16">
        <f t="shared" si="1026"/>
        <v>2.4265954865323952E-3</v>
      </c>
      <c r="AB3318" s="15">
        <f t="shared" si="1035"/>
        <v>0.26692550351856348</v>
      </c>
      <c r="AC3318" s="15">
        <f t="shared" si="1036"/>
        <v>0.34457655908760021</v>
      </c>
      <c r="AD3318" s="4">
        <v>169416</v>
      </c>
      <c r="AE3318" s="26">
        <v>1917.29</v>
      </c>
      <c r="AF3318" s="26">
        <v>1917.29</v>
      </c>
      <c r="AG3318" s="4">
        <f t="shared" si="1037"/>
        <v>2105000</v>
      </c>
      <c r="AH3318" s="16">
        <f t="shared" si="1027"/>
        <v>4.7505938242280287E-3</v>
      </c>
      <c r="AI3318" s="15">
        <f t="shared" si="1028"/>
        <v>0.52256532066508321</v>
      </c>
      <c r="AJ3318" s="15">
        <f t="shared" si="1029"/>
        <v>0.67458432304038018</v>
      </c>
      <c r="AK3318" s="4">
        <f t="shared" si="1030"/>
        <v>15073000</v>
      </c>
      <c r="AL3318" s="27">
        <f t="shared" si="1031"/>
        <v>6.6343793538114506E-4</v>
      </c>
      <c r="AM3318" s="15">
        <f t="shared" si="1038"/>
        <v>7.2978172891925958E-2</v>
      </c>
      <c r="AN3318" s="15">
        <f t="shared" si="1039"/>
        <v>2.918198024474882E-5</v>
      </c>
    </row>
    <row r="3319" spans="1:40" x14ac:dyDescent="0.2">
      <c r="A3319" s="4" t="s">
        <v>4627</v>
      </c>
      <c r="B3319" s="3" t="s">
        <v>3</v>
      </c>
      <c r="C3319" s="6">
        <v>169475</v>
      </c>
      <c r="D3319" s="3" t="s">
        <v>561</v>
      </c>
      <c r="E3319" s="6">
        <v>169731</v>
      </c>
      <c r="F3319" s="3" t="s">
        <v>4149</v>
      </c>
      <c r="G3319" s="8">
        <v>8000</v>
      </c>
      <c r="H3319" s="6">
        <v>142</v>
      </c>
      <c r="I3319" s="6">
        <v>168923</v>
      </c>
      <c r="J3319" s="13">
        <v>45260</v>
      </c>
      <c r="K3319" s="9">
        <v>8000</v>
      </c>
      <c r="L3319" s="4" t="s">
        <v>4627</v>
      </c>
      <c r="M3319" s="4" t="s">
        <v>4632</v>
      </c>
      <c r="N3319" s="4">
        <f>VLOOKUP(I3319,BaseModelo!$A$2:$E$5075,5)</f>
        <v>3</v>
      </c>
      <c r="P3319" s="15">
        <v>142.00000000000003</v>
      </c>
      <c r="Q3319" s="4">
        <f>VLOOKUP(I3319,BaseModelo!$A$2:$E$5075,3)</f>
        <v>110</v>
      </c>
      <c r="R3319" s="4">
        <f t="shared" si="1020"/>
        <v>32283000</v>
      </c>
      <c r="S3319" s="16">
        <f t="shared" si="1021"/>
        <v>2.4780844407273179E-4</v>
      </c>
      <c r="T3319" s="4">
        <f t="shared" si="1032"/>
        <v>3.5188799058327912E-2</v>
      </c>
      <c r="U3319" s="4">
        <f t="shared" si="1033"/>
        <v>3.5188799058327919E-2</v>
      </c>
      <c r="V3319" s="6">
        <f t="shared" si="1022"/>
        <v>0</v>
      </c>
      <c r="W3319" s="16" t="str">
        <f t="shared" si="1023"/>
        <v/>
      </c>
      <c r="X3319" s="4" t="str">
        <f t="shared" si="1034"/>
        <v/>
      </c>
      <c r="Y3319" s="4" t="str">
        <f t="shared" si="1024"/>
        <v/>
      </c>
      <c r="Z3319" s="4">
        <f t="shared" si="1025"/>
        <v>1992000</v>
      </c>
      <c r="AA3319" s="16">
        <f t="shared" si="1026"/>
        <v>4.0160642570281121E-3</v>
      </c>
      <c r="AB3319" s="15">
        <f t="shared" si="1035"/>
        <v>0.57028112449799195</v>
      </c>
      <c r="AC3319" s="15">
        <f t="shared" si="1036"/>
        <v>0.57028112449799206</v>
      </c>
      <c r="AD3319" s="4">
        <v>169475</v>
      </c>
      <c r="AE3319" s="26">
        <v>2013.74</v>
      </c>
      <c r="AF3319" s="26">
        <v>2013.74</v>
      </c>
      <c r="AG3319" s="4">
        <f t="shared" si="1037"/>
        <v>1267000</v>
      </c>
      <c r="AH3319" s="16">
        <f t="shared" si="1027"/>
        <v>6.314127861089187E-3</v>
      </c>
      <c r="AI3319" s="15">
        <f t="shared" si="1028"/>
        <v>0.89660615627466456</v>
      </c>
      <c r="AJ3319" s="15">
        <f t="shared" si="1029"/>
        <v>0.89660615627466478</v>
      </c>
      <c r="AK3319" s="4">
        <f t="shared" si="1030"/>
        <v>15073000</v>
      </c>
      <c r="AL3319" s="27">
        <f t="shared" si="1031"/>
        <v>5.3075034830491602E-4</v>
      </c>
      <c r="AM3319" s="15">
        <f t="shared" si="1038"/>
        <v>7.5366549459298077E-2</v>
      </c>
      <c r="AN3319" s="15">
        <f t="shared" si="1039"/>
        <v>1.8676467356639244E-5</v>
      </c>
    </row>
    <row r="3320" spans="1:40" x14ac:dyDescent="0.2">
      <c r="A3320" s="4" t="s">
        <v>4627</v>
      </c>
      <c r="B3320" s="2" t="s">
        <v>10</v>
      </c>
      <c r="C3320" s="5">
        <v>169568</v>
      </c>
      <c r="D3320" s="2" t="s">
        <v>738</v>
      </c>
      <c r="E3320" s="5">
        <v>169569</v>
      </c>
      <c r="F3320" s="2" t="s">
        <v>4137</v>
      </c>
      <c r="G3320" s="7">
        <v>5000</v>
      </c>
      <c r="H3320" s="5">
        <v>80</v>
      </c>
      <c r="I3320" s="6">
        <v>168992</v>
      </c>
      <c r="J3320" s="13">
        <v>45260</v>
      </c>
      <c r="K3320" s="9">
        <v>5000</v>
      </c>
      <c r="L3320" s="4" t="s">
        <v>4627</v>
      </c>
      <c r="M3320" s="4" t="s">
        <v>4632</v>
      </c>
      <c r="N3320" s="4">
        <f>VLOOKUP(I3320,BaseModelo!$A$2:$E$5075,5)</f>
        <v>9</v>
      </c>
      <c r="P3320" s="15">
        <v>147</v>
      </c>
      <c r="Q3320" s="4">
        <f>VLOOKUP(I3320,BaseModelo!$A$2:$E$5075,3)</f>
        <v>147</v>
      </c>
      <c r="R3320" s="4">
        <f t="shared" si="1020"/>
        <v>32283000</v>
      </c>
      <c r="S3320" s="16">
        <f t="shared" si="1021"/>
        <v>1.5488027754545735E-4</v>
      </c>
      <c r="T3320" s="4">
        <f t="shared" si="1032"/>
        <v>1.2390422203636588E-2</v>
      </c>
      <c r="U3320" s="4">
        <f t="shared" si="1033"/>
        <v>2.2767400799182231E-2</v>
      </c>
      <c r="V3320" s="6">
        <f t="shared" si="1022"/>
        <v>0</v>
      </c>
      <c r="W3320" s="16" t="str">
        <f t="shared" si="1023"/>
        <v/>
      </c>
      <c r="X3320" s="4" t="str">
        <f t="shared" si="1034"/>
        <v/>
      </c>
      <c r="Y3320" s="4" t="str">
        <f t="shared" si="1024"/>
        <v/>
      </c>
      <c r="Z3320" s="4">
        <f t="shared" si="1025"/>
        <v>5305000</v>
      </c>
      <c r="AA3320" s="16">
        <f t="shared" si="1026"/>
        <v>9.42507068803016E-4</v>
      </c>
      <c r="AB3320" s="15">
        <f t="shared" si="1035"/>
        <v>7.5400565504241276E-2</v>
      </c>
      <c r="AC3320" s="15">
        <f t="shared" si="1036"/>
        <v>0.13854853911404336</v>
      </c>
      <c r="AD3320" s="4">
        <v>169568</v>
      </c>
      <c r="AE3320" s="26">
        <v>684.41</v>
      </c>
      <c r="AF3320" s="26">
        <v>684.41</v>
      </c>
      <c r="AG3320" s="4">
        <f t="shared" si="1037"/>
        <v>2114000</v>
      </c>
      <c r="AH3320" s="16">
        <f t="shared" si="1027"/>
        <v>2.3651844843897824E-3</v>
      </c>
      <c r="AI3320" s="15">
        <f t="shared" si="1028"/>
        <v>0.1892147587511826</v>
      </c>
      <c r="AJ3320" s="15">
        <f t="shared" si="1029"/>
        <v>0.34768211920529801</v>
      </c>
      <c r="AK3320" s="4">
        <f t="shared" si="1030"/>
        <v>15073000</v>
      </c>
      <c r="AL3320" s="27">
        <f t="shared" si="1031"/>
        <v>3.3171896769057253E-4</v>
      </c>
      <c r="AM3320" s="15">
        <f t="shared" si="1038"/>
        <v>2.6537517415245803E-2</v>
      </c>
      <c r="AN3320" s="15">
        <f t="shared" si="1039"/>
        <v>7.5523786901022457E-6</v>
      </c>
    </row>
    <row r="3321" spans="1:40" x14ac:dyDescent="0.2">
      <c r="A3321" s="4" t="s">
        <v>4627</v>
      </c>
      <c r="B3321" s="3" t="s">
        <v>10</v>
      </c>
      <c r="C3321" s="6">
        <v>169568</v>
      </c>
      <c r="D3321" s="3" t="s">
        <v>738</v>
      </c>
      <c r="E3321" s="6">
        <v>169570</v>
      </c>
      <c r="F3321" s="3" t="s">
        <v>4139</v>
      </c>
      <c r="G3321" s="8">
        <v>6000</v>
      </c>
      <c r="H3321" s="6">
        <v>75</v>
      </c>
      <c r="I3321" s="6">
        <v>168983</v>
      </c>
      <c r="J3321" s="13">
        <v>45260</v>
      </c>
      <c r="K3321" s="9">
        <v>6000</v>
      </c>
      <c r="L3321" s="4" t="s">
        <v>4627</v>
      </c>
      <c r="M3321" s="4" t="s">
        <v>4632</v>
      </c>
      <c r="N3321" s="4">
        <f>VLOOKUP(I3321,BaseModelo!$A$2:$E$5075,5)</f>
        <v>8</v>
      </c>
      <c r="P3321" s="15">
        <v>142.00000000000003</v>
      </c>
      <c r="Q3321" s="4">
        <f>VLOOKUP(I3321,BaseModelo!$A$2:$E$5075,3)</f>
        <v>132</v>
      </c>
      <c r="R3321" s="4">
        <f t="shared" si="1020"/>
        <v>32283000</v>
      </c>
      <c r="S3321" s="16">
        <f t="shared" si="1021"/>
        <v>1.8585633305454884E-4</v>
      </c>
      <c r="T3321" s="4">
        <f t="shared" si="1032"/>
        <v>1.3939224979091162E-2</v>
      </c>
      <c r="U3321" s="4">
        <f t="shared" si="1033"/>
        <v>2.6391599293745942E-2</v>
      </c>
      <c r="V3321" s="6">
        <f t="shared" si="1022"/>
        <v>0</v>
      </c>
      <c r="W3321" s="16" t="str">
        <f t="shared" si="1023"/>
        <v/>
      </c>
      <c r="X3321" s="4" t="str">
        <f t="shared" si="1034"/>
        <v/>
      </c>
      <c r="Y3321" s="4" t="str">
        <f t="shared" si="1024"/>
        <v/>
      </c>
      <c r="Z3321" s="4">
        <f t="shared" si="1025"/>
        <v>5836000</v>
      </c>
      <c r="AA3321" s="16">
        <f t="shared" si="1026"/>
        <v>1.028101439342015E-3</v>
      </c>
      <c r="AB3321" s="15">
        <f t="shared" si="1035"/>
        <v>7.7107607950651122E-2</v>
      </c>
      <c r="AC3321" s="15">
        <f t="shared" si="1036"/>
        <v>0.14599040438656616</v>
      </c>
      <c r="AD3321" s="4">
        <v>169568</v>
      </c>
      <c r="AE3321" s="26">
        <v>772.49</v>
      </c>
      <c r="AF3321" s="26">
        <v>772.49</v>
      </c>
      <c r="AG3321" s="4">
        <f t="shared" si="1037"/>
        <v>2254000</v>
      </c>
      <c r="AH3321" s="16">
        <f t="shared" si="1027"/>
        <v>2.6619343389529724E-3</v>
      </c>
      <c r="AI3321" s="15">
        <f t="shared" si="1028"/>
        <v>0.19964507542147292</v>
      </c>
      <c r="AJ3321" s="15">
        <f t="shared" si="1029"/>
        <v>0.37799467613132215</v>
      </c>
      <c r="AK3321" s="4">
        <f t="shared" si="1030"/>
        <v>15073000</v>
      </c>
      <c r="AL3321" s="27">
        <f t="shared" si="1031"/>
        <v>3.9806276122868704E-4</v>
      </c>
      <c r="AM3321" s="15">
        <f t="shared" si="1038"/>
        <v>2.9854707092151527E-2</v>
      </c>
      <c r="AN3321" s="15">
        <f t="shared" si="1039"/>
        <v>1.0505512888109577E-5</v>
      </c>
    </row>
    <row r="3322" spans="1:40" x14ac:dyDescent="0.2">
      <c r="A3322" s="4" t="s">
        <v>4627</v>
      </c>
      <c r="B3322" s="3" t="s">
        <v>10</v>
      </c>
      <c r="C3322" s="6">
        <v>169568</v>
      </c>
      <c r="D3322" s="3" t="s">
        <v>738</v>
      </c>
      <c r="E3322" s="6">
        <v>169571</v>
      </c>
      <c r="F3322" s="3" t="s">
        <v>4140</v>
      </c>
      <c r="G3322" s="8">
        <v>6000</v>
      </c>
      <c r="H3322" s="6">
        <v>75</v>
      </c>
      <c r="I3322" s="6">
        <v>168988</v>
      </c>
      <c r="J3322" s="13">
        <v>45260</v>
      </c>
      <c r="K3322" s="9">
        <v>6000</v>
      </c>
      <c r="L3322" s="4" t="s">
        <v>4627</v>
      </c>
      <c r="M3322" s="4" t="s">
        <v>4632</v>
      </c>
      <c r="N3322" s="4">
        <f>VLOOKUP(I3322,BaseModelo!$A$2:$E$5075,5)</f>
        <v>9</v>
      </c>
      <c r="P3322" s="15">
        <v>142.00000000000003</v>
      </c>
      <c r="Q3322" s="4">
        <f>VLOOKUP(I3322,BaseModelo!$A$2:$E$5075,3)</f>
        <v>147</v>
      </c>
      <c r="R3322" s="4">
        <f t="shared" si="1020"/>
        <v>32283000</v>
      </c>
      <c r="S3322" s="16">
        <f t="shared" si="1021"/>
        <v>1.8585633305454884E-4</v>
      </c>
      <c r="T3322" s="4">
        <f t="shared" si="1032"/>
        <v>1.3939224979091162E-2</v>
      </c>
      <c r="U3322" s="4">
        <f t="shared" si="1033"/>
        <v>2.6391599293745942E-2</v>
      </c>
      <c r="V3322" s="6">
        <f t="shared" si="1022"/>
        <v>0</v>
      </c>
      <c r="W3322" s="16" t="str">
        <f t="shared" si="1023"/>
        <v/>
      </c>
      <c r="X3322" s="4" t="str">
        <f t="shared" si="1034"/>
        <v/>
      </c>
      <c r="Y3322" s="4" t="str">
        <f t="shared" si="1024"/>
        <v/>
      </c>
      <c r="Z3322" s="4">
        <f t="shared" si="1025"/>
        <v>5305000</v>
      </c>
      <c r="AA3322" s="16">
        <f t="shared" si="1026"/>
        <v>1.1310084825636192E-3</v>
      </c>
      <c r="AB3322" s="15">
        <f t="shared" si="1035"/>
        <v>8.4825636192271445E-2</v>
      </c>
      <c r="AC3322" s="15">
        <f t="shared" si="1036"/>
        <v>0.16060320452403395</v>
      </c>
      <c r="AD3322" s="4">
        <v>169568</v>
      </c>
      <c r="AE3322" s="26">
        <v>772.49</v>
      </c>
      <c r="AF3322" s="26">
        <v>772.49</v>
      </c>
      <c r="AG3322" s="4">
        <f t="shared" si="1037"/>
        <v>2114000</v>
      </c>
      <c r="AH3322" s="16">
        <f t="shared" si="1027"/>
        <v>2.8382213812677389E-3</v>
      </c>
      <c r="AI3322" s="15">
        <f t="shared" si="1028"/>
        <v>0.21286660359508042</v>
      </c>
      <c r="AJ3322" s="15">
        <f t="shared" si="1029"/>
        <v>0.40302743614001901</v>
      </c>
      <c r="AK3322" s="4">
        <f t="shared" si="1030"/>
        <v>15073000</v>
      </c>
      <c r="AL3322" s="27">
        <f t="shared" si="1031"/>
        <v>3.9806276122868704E-4</v>
      </c>
      <c r="AM3322" s="15">
        <f t="shared" si="1038"/>
        <v>2.9854707092151527E-2</v>
      </c>
      <c r="AN3322" s="15">
        <f t="shared" si="1039"/>
        <v>1.0505512888109577E-5</v>
      </c>
    </row>
    <row r="3323" spans="1:40" x14ac:dyDescent="0.2">
      <c r="A3323" s="4" t="s">
        <v>4627</v>
      </c>
      <c r="B3323" s="3" t="s">
        <v>10</v>
      </c>
      <c r="C3323" s="6">
        <v>169568</v>
      </c>
      <c r="D3323" s="3" t="s">
        <v>738</v>
      </c>
      <c r="E3323" s="6">
        <v>169572</v>
      </c>
      <c r="F3323" s="3" t="s">
        <v>4141</v>
      </c>
      <c r="G3323" s="8">
        <v>6000</v>
      </c>
      <c r="H3323" s="6">
        <v>85</v>
      </c>
      <c r="I3323" s="6">
        <v>168986</v>
      </c>
      <c r="J3323" s="13">
        <v>45260</v>
      </c>
      <c r="K3323" s="9">
        <v>6000</v>
      </c>
      <c r="L3323" s="4" t="s">
        <v>4627</v>
      </c>
      <c r="M3323" s="4" t="s">
        <v>4632</v>
      </c>
      <c r="N3323" s="4">
        <f>VLOOKUP(I3323,BaseModelo!$A$2:$E$5075,5)</f>
        <v>8</v>
      </c>
      <c r="P3323" s="15">
        <v>142.00000000000003</v>
      </c>
      <c r="Q3323" s="4">
        <f>VLOOKUP(I3323,BaseModelo!$A$2:$E$5075,3)</f>
        <v>132</v>
      </c>
      <c r="R3323" s="4">
        <f t="shared" si="1020"/>
        <v>32283000</v>
      </c>
      <c r="S3323" s="16">
        <f t="shared" si="1021"/>
        <v>1.8585633305454884E-4</v>
      </c>
      <c r="T3323" s="4">
        <f t="shared" si="1032"/>
        <v>1.5797788309636653E-2</v>
      </c>
      <c r="U3323" s="4">
        <f t="shared" si="1033"/>
        <v>2.6391599293745942E-2</v>
      </c>
      <c r="V3323" s="6">
        <f t="shared" si="1022"/>
        <v>0</v>
      </c>
      <c r="W3323" s="16" t="str">
        <f t="shared" si="1023"/>
        <v/>
      </c>
      <c r="X3323" s="4" t="str">
        <f t="shared" si="1034"/>
        <v/>
      </c>
      <c r="Y3323" s="4" t="str">
        <f t="shared" si="1024"/>
        <v/>
      </c>
      <c r="Z3323" s="4">
        <f t="shared" si="1025"/>
        <v>5836000</v>
      </c>
      <c r="AA3323" s="16">
        <f t="shared" si="1026"/>
        <v>1.028101439342015E-3</v>
      </c>
      <c r="AB3323" s="15">
        <f t="shared" si="1035"/>
        <v>8.7388622344071284E-2</v>
      </c>
      <c r="AC3323" s="15">
        <f t="shared" si="1036"/>
        <v>0.14599040438656616</v>
      </c>
      <c r="AD3323" s="4">
        <v>169568</v>
      </c>
      <c r="AE3323" s="26">
        <v>882.68</v>
      </c>
      <c r="AF3323" s="26">
        <v>882.68</v>
      </c>
      <c r="AG3323" s="4">
        <f t="shared" si="1037"/>
        <v>2254000</v>
      </c>
      <c r="AH3323" s="16">
        <f t="shared" si="1027"/>
        <v>2.6619343389529724E-3</v>
      </c>
      <c r="AI3323" s="15">
        <f t="shared" si="1028"/>
        <v>0.22626441881100265</v>
      </c>
      <c r="AJ3323" s="15">
        <f t="shared" si="1029"/>
        <v>0.37799467613132215</v>
      </c>
      <c r="AK3323" s="4">
        <f t="shared" si="1030"/>
        <v>15073000</v>
      </c>
      <c r="AL3323" s="27">
        <f t="shared" si="1031"/>
        <v>3.9806276122868704E-4</v>
      </c>
      <c r="AM3323" s="15">
        <f t="shared" si="1038"/>
        <v>3.3835334704438398E-2</v>
      </c>
      <c r="AN3323" s="15">
        <f t="shared" si="1039"/>
        <v>1.0505512888109577E-5</v>
      </c>
    </row>
    <row r="3324" spans="1:40" x14ac:dyDescent="0.2">
      <c r="A3324" s="4" t="s">
        <v>4627</v>
      </c>
      <c r="B3324" s="3" t="s">
        <v>10</v>
      </c>
      <c r="C3324" s="6">
        <v>169568</v>
      </c>
      <c r="D3324" s="3" t="s">
        <v>738</v>
      </c>
      <c r="E3324" s="6">
        <v>169573</v>
      </c>
      <c r="F3324" s="3" t="s">
        <v>4142</v>
      </c>
      <c r="G3324" s="8">
        <v>6000</v>
      </c>
      <c r="H3324" s="6">
        <v>85</v>
      </c>
      <c r="I3324" s="6">
        <v>168984</v>
      </c>
      <c r="J3324" s="13">
        <v>45260</v>
      </c>
      <c r="K3324" s="9">
        <v>6000</v>
      </c>
      <c r="L3324" s="4" t="s">
        <v>4627</v>
      </c>
      <c r="M3324" s="4" t="s">
        <v>4632</v>
      </c>
      <c r="N3324" s="4">
        <f>VLOOKUP(I3324,BaseModelo!$A$2:$E$5075,5)</f>
        <v>8</v>
      </c>
      <c r="P3324" s="15">
        <v>142.00000000000003</v>
      </c>
      <c r="Q3324" s="4">
        <f>VLOOKUP(I3324,BaseModelo!$A$2:$E$5075,3)</f>
        <v>132</v>
      </c>
      <c r="R3324" s="4">
        <f t="shared" si="1020"/>
        <v>32283000</v>
      </c>
      <c r="S3324" s="16">
        <f t="shared" si="1021"/>
        <v>1.8585633305454884E-4</v>
      </c>
      <c r="T3324" s="4">
        <f t="shared" si="1032"/>
        <v>1.5797788309636653E-2</v>
      </c>
      <c r="U3324" s="4">
        <f t="shared" si="1033"/>
        <v>2.6391599293745942E-2</v>
      </c>
      <c r="V3324" s="6">
        <f t="shared" si="1022"/>
        <v>0</v>
      </c>
      <c r="W3324" s="16" t="str">
        <f t="shared" si="1023"/>
        <v/>
      </c>
      <c r="X3324" s="4" t="str">
        <f t="shared" si="1034"/>
        <v/>
      </c>
      <c r="Y3324" s="4" t="str">
        <f t="shared" si="1024"/>
        <v/>
      </c>
      <c r="Z3324" s="4">
        <f t="shared" si="1025"/>
        <v>5836000</v>
      </c>
      <c r="AA3324" s="16">
        <f t="shared" si="1026"/>
        <v>1.028101439342015E-3</v>
      </c>
      <c r="AB3324" s="15">
        <f t="shared" si="1035"/>
        <v>8.7388622344071284E-2</v>
      </c>
      <c r="AC3324" s="15">
        <f t="shared" si="1036"/>
        <v>0.14599040438656616</v>
      </c>
      <c r="AD3324" s="4">
        <v>169568</v>
      </c>
      <c r="AE3324" s="26">
        <v>882.68</v>
      </c>
      <c r="AF3324" s="26">
        <v>882.68</v>
      </c>
      <c r="AG3324" s="4">
        <f t="shared" si="1037"/>
        <v>2254000</v>
      </c>
      <c r="AH3324" s="16">
        <f t="shared" si="1027"/>
        <v>2.6619343389529724E-3</v>
      </c>
      <c r="AI3324" s="15">
        <f t="shared" si="1028"/>
        <v>0.22626441881100265</v>
      </c>
      <c r="AJ3324" s="15">
        <f t="shared" si="1029"/>
        <v>0.37799467613132215</v>
      </c>
      <c r="AK3324" s="4">
        <f t="shared" si="1030"/>
        <v>15073000</v>
      </c>
      <c r="AL3324" s="27">
        <f t="shared" si="1031"/>
        <v>3.9806276122868704E-4</v>
      </c>
      <c r="AM3324" s="15">
        <f t="shared" si="1038"/>
        <v>3.3835334704438398E-2</v>
      </c>
      <c r="AN3324" s="15">
        <f t="shared" si="1039"/>
        <v>1.0505512888109577E-5</v>
      </c>
    </row>
    <row r="3325" spans="1:40" x14ac:dyDescent="0.2">
      <c r="A3325" s="4" t="s">
        <v>4627</v>
      </c>
      <c r="B3325" s="2" t="s">
        <v>10</v>
      </c>
      <c r="C3325" s="5">
        <v>169584</v>
      </c>
      <c r="D3325" s="2" t="s">
        <v>739</v>
      </c>
      <c r="E3325" s="5">
        <v>169585</v>
      </c>
      <c r="F3325" s="2" t="s">
        <v>4138</v>
      </c>
      <c r="G3325" s="7">
        <v>8000</v>
      </c>
      <c r="H3325" s="5">
        <v>90</v>
      </c>
      <c r="I3325" s="6">
        <v>169061</v>
      </c>
      <c r="J3325" s="13">
        <v>45260</v>
      </c>
      <c r="K3325" s="9">
        <v>8000</v>
      </c>
      <c r="L3325" s="4" t="s">
        <v>4627</v>
      </c>
      <c r="M3325" s="4" t="s">
        <v>4632</v>
      </c>
      <c r="N3325" s="4">
        <f>VLOOKUP(I3325,BaseModelo!$A$2:$E$5075,5)</f>
        <v>7</v>
      </c>
      <c r="P3325" s="15">
        <v>142.00000000000003</v>
      </c>
      <c r="Q3325" s="4">
        <f>VLOOKUP(I3325,BaseModelo!$A$2:$E$5075,3)</f>
        <v>127</v>
      </c>
      <c r="R3325" s="4">
        <f t="shared" si="1020"/>
        <v>32283000</v>
      </c>
      <c r="S3325" s="16">
        <f t="shared" si="1021"/>
        <v>2.4780844407273179E-4</v>
      </c>
      <c r="T3325" s="4">
        <f t="shared" si="1032"/>
        <v>2.2302759966545863E-2</v>
      </c>
      <c r="U3325" s="4">
        <f t="shared" si="1033"/>
        <v>3.5188799058327919E-2</v>
      </c>
      <c r="V3325" s="6">
        <f t="shared" si="1022"/>
        <v>0</v>
      </c>
      <c r="W3325" s="16" t="str">
        <f t="shared" si="1023"/>
        <v/>
      </c>
      <c r="X3325" s="4" t="str">
        <f t="shared" si="1034"/>
        <v/>
      </c>
      <c r="Y3325" s="4" t="str">
        <f t="shared" si="1024"/>
        <v/>
      </c>
      <c r="Z3325" s="4">
        <f t="shared" si="1025"/>
        <v>4022000</v>
      </c>
      <c r="AA3325" s="16">
        <f t="shared" si="1026"/>
        <v>1.9890601690701142E-3</v>
      </c>
      <c r="AB3325" s="15">
        <f t="shared" si="1035"/>
        <v>0.17901541521631029</v>
      </c>
      <c r="AC3325" s="15">
        <f t="shared" si="1036"/>
        <v>0.28244654400795627</v>
      </c>
      <c r="AD3325" s="4">
        <v>169584</v>
      </c>
      <c r="AE3325" s="26">
        <v>1241.3900000000001</v>
      </c>
      <c r="AF3325" s="26">
        <v>1241.3900000000001</v>
      </c>
      <c r="AG3325" s="4">
        <f t="shared" si="1037"/>
        <v>1778000</v>
      </c>
      <c r="AH3325" s="16">
        <f t="shared" si="1027"/>
        <v>4.4994375703037125E-3</v>
      </c>
      <c r="AI3325" s="15">
        <f t="shared" si="1028"/>
        <v>0.4049493813273341</v>
      </c>
      <c r="AJ3325" s="15">
        <f t="shared" si="1029"/>
        <v>0.63892013498312727</v>
      </c>
      <c r="AK3325" s="4">
        <f t="shared" si="1030"/>
        <v>15073000</v>
      </c>
      <c r="AL3325" s="27">
        <f t="shared" si="1031"/>
        <v>5.3075034830491602E-4</v>
      </c>
      <c r="AM3325" s="15">
        <f t="shared" si="1038"/>
        <v>4.7767531347442445E-2</v>
      </c>
      <c r="AN3325" s="15">
        <f t="shared" si="1039"/>
        <v>1.8676467356639244E-5</v>
      </c>
    </row>
    <row r="3326" spans="1:40" x14ac:dyDescent="0.2">
      <c r="A3326" s="4" t="s">
        <v>4627</v>
      </c>
      <c r="B3326" s="3" t="s">
        <v>10</v>
      </c>
      <c r="C3326" s="6">
        <v>169584</v>
      </c>
      <c r="D3326" s="3" t="s">
        <v>739</v>
      </c>
      <c r="E3326" s="6">
        <v>169586</v>
      </c>
      <c r="F3326" s="3" t="s">
        <v>4143</v>
      </c>
      <c r="G3326" s="8">
        <v>10000</v>
      </c>
      <c r="H3326" s="6">
        <v>80</v>
      </c>
      <c r="I3326" s="6">
        <v>169067</v>
      </c>
      <c r="J3326" s="13">
        <v>45260</v>
      </c>
      <c r="K3326" s="9">
        <v>10000</v>
      </c>
      <c r="L3326" s="4" t="s">
        <v>4627</v>
      </c>
      <c r="M3326" s="4" t="s">
        <v>4632</v>
      </c>
      <c r="N3326" s="4">
        <f>VLOOKUP(I3326,BaseModelo!$A$2:$E$5075,5)</f>
        <v>8</v>
      </c>
      <c r="P3326" s="15">
        <v>142.00000000000003</v>
      </c>
      <c r="Q3326" s="4">
        <f>VLOOKUP(I3326,BaseModelo!$A$2:$E$5075,3)</f>
        <v>132</v>
      </c>
      <c r="R3326" s="4">
        <f t="shared" si="1020"/>
        <v>32283000</v>
      </c>
      <c r="S3326" s="16">
        <f t="shared" si="1021"/>
        <v>3.0976055509091471E-4</v>
      </c>
      <c r="T3326" s="4">
        <f t="shared" si="1032"/>
        <v>2.4780844407273177E-2</v>
      </c>
      <c r="U3326" s="4">
        <f t="shared" si="1033"/>
        <v>4.3985998822909898E-2</v>
      </c>
      <c r="V3326" s="6">
        <f t="shared" si="1022"/>
        <v>0</v>
      </c>
      <c r="W3326" s="16" t="str">
        <f t="shared" si="1023"/>
        <v/>
      </c>
      <c r="X3326" s="4" t="str">
        <f t="shared" si="1034"/>
        <v/>
      </c>
      <c r="Y3326" s="4" t="str">
        <f t="shared" si="1024"/>
        <v/>
      </c>
      <c r="Z3326" s="4">
        <f t="shared" si="1025"/>
        <v>5836000</v>
      </c>
      <c r="AA3326" s="16">
        <f t="shared" si="1026"/>
        <v>1.7135023989033585E-3</v>
      </c>
      <c r="AB3326" s="15">
        <f t="shared" si="1035"/>
        <v>0.13708019191226867</v>
      </c>
      <c r="AC3326" s="15">
        <f t="shared" si="1036"/>
        <v>0.24331734064427696</v>
      </c>
      <c r="AD3326" s="4">
        <v>169584</v>
      </c>
      <c r="AE3326" s="26">
        <v>1365.58</v>
      </c>
      <c r="AF3326" s="26">
        <v>1365.58</v>
      </c>
      <c r="AG3326" s="4">
        <f t="shared" si="1037"/>
        <v>2254000</v>
      </c>
      <c r="AH3326" s="16">
        <f t="shared" si="1027"/>
        <v>4.4365572315882874E-3</v>
      </c>
      <c r="AI3326" s="15">
        <f t="shared" si="1028"/>
        <v>0.35492457852706299</v>
      </c>
      <c r="AJ3326" s="15">
        <f t="shared" si="1029"/>
        <v>0.62999112688553693</v>
      </c>
      <c r="AK3326" s="4">
        <f t="shared" si="1030"/>
        <v>15073000</v>
      </c>
      <c r="AL3326" s="27">
        <f t="shared" si="1031"/>
        <v>6.6343793538114506E-4</v>
      </c>
      <c r="AM3326" s="15">
        <f t="shared" si="1038"/>
        <v>5.3075034830491606E-2</v>
      </c>
      <c r="AN3326" s="15">
        <f t="shared" si="1039"/>
        <v>2.918198024474882E-5</v>
      </c>
    </row>
    <row r="3327" spans="1:40" x14ac:dyDescent="0.2">
      <c r="A3327" s="4" t="s">
        <v>4627</v>
      </c>
      <c r="B3327" s="3" t="s">
        <v>10</v>
      </c>
      <c r="C3327" s="6">
        <v>169584</v>
      </c>
      <c r="D3327" s="3" t="s">
        <v>739</v>
      </c>
      <c r="E3327" s="6">
        <v>169587</v>
      </c>
      <c r="F3327" s="3" t="s">
        <v>4144</v>
      </c>
      <c r="G3327" s="8">
        <v>10000</v>
      </c>
      <c r="H3327" s="6">
        <v>80</v>
      </c>
      <c r="I3327" s="6">
        <v>169062</v>
      </c>
      <c r="J3327" s="13">
        <v>45260</v>
      </c>
      <c r="K3327" s="9">
        <v>10000</v>
      </c>
      <c r="L3327" s="4" t="s">
        <v>4627</v>
      </c>
      <c r="M3327" s="4" t="s">
        <v>4632</v>
      </c>
      <c r="N3327" s="4">
        <f>VLOOKUP(I3327,BaseModelo!$A$2:$E$5075,5)</f>
        <v>8</v>
      </c>
      <c r="P3327" s="15">
        <v>142.00000000000003</v>
      </c>
      <c r="Q3327" s="4">
        <f>VLOOKUP(I3327,BaseModelo!$A$2:$E$5075,3)</f>
        <v>132</v>
      </c>
      <c r="R3327" s="4">
        <f t="shared" si="1020"/>
        <v>32283000</v>
      </c>
      <c r="S3327" s="16">
        <f t="shared" si="1021"/>
        <v>3.0976055509091471E-4</v>
      </c>
      <c r="T3327" s="4">
        <f t="shared" si="1032"/>
        <v>2.4780844407273177E-2</v>
      </c>
      <c r="U3327" s="4">
        <f t="shared" si="1033"/>
        <v>4.3985998822909898E-2</v>
      </c>
      <c r="V3327" s="6">
        <f t="shared" si="1022"/>
        <v>0</v>
      </c>
      <c r="W3327" s="16" t="str">
        <f t="shared" si="1023"/>
        <v/>
      </c>
      <c r="X3327" s="4" t="str">
        <f t="shared" si="1034"/>
        <v/>
      </c>
      <c r="Y3327" s="4" t="str">
        <f t="shared" si="1024"/>
        <v/>
      </c>
      <c r="Z3327" s="4">
        <f t="shared" si="1025"/>
        <v>5836000</v>
      </c>
      <c r="AA3327" s="16">
        <f t="shared" si="1026"/>
        <v>1.7135023989033585E-3</v>
      </c>
      <c r="AB3327" s="15">
        <f t="shared" si="1035"/>
        <v>0.13708019191226867</v>
      </c>
      <c r="AC3327" s="15">
        <f t="shared" si="1036"/>
        <v>0.24331734064427696</v>
      </c>
      <c r="AD3327" s="4">
        <v>169584</v>
      </c>
      <c r="AE3327" s="26">
        <v>1365.58</v>
      </c>
      <c r="AF3327" s="26">
        <v>1365.58</v>
      </c>
      <c r="AG3327" s="4">
        <f t="shared" si="1037"/>
        <v>2254000</v>
      </c>
      <c r="AH3327" s="16">
        <f t="shared" si="1027"/>
        <v>4.4365572315882874E-3</v>
      </c>
      <c r="AI3327" s="15">
        <f t="shared" si="1028"/>
        <v>0.35492457852706299</v>
      </c>
      <c r="AJ3327" s="15">
        <f t="shared" si="1029"/>
        <v>0.62999112688553693</v>
      </c>
      <c r="AK3327" s="4">
        <f t="shared" si="1030"/>
        <v>15073000</v>
      </c>
      <c r="AL3327" s="27">
        <f t="shared" si="1031"/>
        <v>6.6343793538114506E-4</v>
      </c>
      <c r="AM3327" s="15">
        <f t="shared" si="1038"/>
        <v>5.3075034830491606E-2</v>
      </c>
      <c r="AN3327" s="15">
        <f t="shared" si="1039"/>
        <v>2.918198024474882E-5</v>
      </c>
    </row>
    <row r="3328" spans="1:40" x14ac:dyDescent="0.2">
      <c r="A3328" s="4" t="s">
        <v>4627</v>
      </c>
      <c r="B3328" s="3" t="s">
        <v>10</v>
      </c>
      <c r="C3328" s="6">
        <v>169584</v>
      </c>
      <c r="D3328" s="3" t="s">
        <v>739</v>
      </c>
      <c r="E3328" s="6">
        <v>169588</v>
      </c>
      <c r="F3328" s="3" t="s">
        <v>4145</v>
      </c>
      <c r="G3328" s="8">
        <v>10000</v>
      </c>
      <c r="H3328" s="6">
        <v>90</v>
      </c>
      <c r="I3328" s="6">
        <v>169064</v>
      </c>
      <c r="J3328" s="13">
        <v>45260</v>
      </c>
      <c r="K3328" s="9">
        <v>10000</v>
      </c>
      <c r="L3328" s="4" t="s">
        <v>4627</v>
      </c>
      <c r="M3328" s="4" t="s">
        <v>4632</v>
      </c>
      <c r="N3328" s="4">
        <f>VLOOKUP(I3328,BaseModelo!$A$2:$E$5075,5)</f>
        <v>10</v>
      </c>
      <c r="P3328" s="15">
        <v>142.00000000000003</v>
      </c>
      <c r="Q3328" s="4">
        <f>VLOOKUP(I3328,BaseModelo!$A$2:$E$5075,3)</f>
        <v>0</v>
      </c>
      <c r="R3328" s="4">
        <f t="shared" si="1020"/>
        <v>32283000</v>
      </c>
      <c r="S3328" s="16">
        <f t="shared" si="1021"/>
        <v>3.0976055509091471E-4</v>
      </c>
      <c r="T3328" s="4">
        <f t="shared" si="1032"/>
        <v>2.7878449958182325E-2</v>
      </c>
      <c r="U3328" s="4">
        <f t="shared" si="1033"/>
        <v>4.3985998822909898E-2</v>
      </c>
      <c r="V3328" s="6">
        <f t="shared" si="1022"/>
        <v>0</v>
      </c>
      <c r="W3328" s="16" t="str">
        <f t="shared" si="1023"/>
        <v/>
      </c>
      <c r="X3328" s="4" t="str">
        <f t="shared" si="1034"/>
        <v/>
      </c>
      <c r="Y3328" s="4" t="str">
        <f t="shared" si="1024"/>
        <v/>
      </c>
      <c r="Z3328" s="4">
        <f t="shared" si="1025"/>
        <v>4121000</v>
      </c>
      <c r="AA3328" s="16">
        <f t="shared" si="1026"/>
        <v>2.4265954865323952E-3</v>
      </c>
      <c r="AB3328" s="15">
        <f t="shared" si="1035"/>
        <v>0.21839359378791556</v>
      </c>
      <c r="AC3328" s="15">
        <f t="shared" si="1036"/>
        <v>0.34457655908760021</v>
      </c>
      <c r="AD3328" s="4">
        <v>169584</v>
      </c>
      <c r="AE3328" s="26">
        <v>1544.8</v>
      </c>
      <c r="AF3328" s="26">
        <v>1544.8</v>
      </c>
      <c r="AG3328" s="4">
        <f t="shared" si="1037"/>
        <v>2105000</v>
      </c>
      <c r="AH3328" s="16">
        <f t="shared" si="1027"/>
        <v>4.7505938242280287E-3</v>
      </c>
      <c r="AI3328" s="15">
        <f t="shared" si="1028"/>
        <v>0.4275534441805226</v>
      </c>
      <c r="AJ3328" s="15">
        <f t="shared" si="1029"/>
        <v>0.67458432304038018</v>
      </c>
      <c r="AK3328" s="4">
        <f t="shared" si="1030"/>
        <v>15073000</v>
      </c>
      <c r="AL3328" s="27">
        <f t="shared" si="1031"/>
        <v>6.6343793538114506E-4</v>
      </c>
      <c r="AM3328" s="15">
        <f t="shared" si="1038"/>
        <v>5.9709414184303054E-2</v>
      </c>
      <c r="AN3328" s="15">
        <f t="shared" si="1039"/>
        <v>2.918198024474882E-5</v>
      </c>
    </row>
    <row r="3329" spans="1:40" x14ac:dyDescent="0.2">
      <c r="A3329" s="4" t="s">
        <v>4627</v>
      </c>
      <c r="B3329" s="3" t="s">
        <v>10</v>
      </c>
      <c r="C3329" s="6">
        <v>169584</v>
      </c>
      <c r="D3329" s="3" t="s">
        <v>739</v>
      </c>
      <c r="E3329" s="6">
        <v>169589</v>
      </c>
      <c r="F3329" s="3" t="s">
        <v>4146</v>
      </c>
      <c r="G3329" s="8">
        <v>8000</v>
      </c>
      <c r="H3329" s="6">
        <v>80</v>
      </c>
      <c r="I3329" s="6">
        <v>169070</v>
      </c>
      <c r="J3329" s="13">
        <v>45260</v>
      </c>
      <c r="K3329" s="9">
        <v>8000</v>
      </c>
      <c r="L3329" s="4" t="s">
        <v>4627</v>
      </c>
      <c r="M3329" s="4" t="s">
        <v>4632</v>
      </c>
      <c r="N3329" s="4">
        <f>VLOOKUP(I3329,BaseModelo!$A$2:$E$5075,5)</f>
        <v>9</v>
      </c>
      <c r="P3329" s="15">
        <v>142.00000000000003</v>
      </c>
      <c r="Q3329" s="4">
        <f>VLOOKUP(I3329,BaseModelo!$A$2:$E$5075,3)</f>
        <v>147</v>
      </c>
      <c r="R3329" s="4">
        <f t="shared" si="1020"/>
        <v>32283000</v>
      </c>
      <c r="S3329" s="16">
        <f t="shared" si="1021"/>
        <v>2.4780844407273179E-4</v>
      </c>
      <c r="T3329" s="4">
        <f t="shared" si="1032"/>
        <v>1.9824675525818541E-2</v>
      </c>
      <c r="U3329" s="4">
        <f t="shared" si="1033"/>
        <v>3.5188799058327919E-2</v>
      </c>
      <c r="V3329" s="6">
        <f t="shared" si="1022"/>
        <v>0</v>
      </c>
      <c r="W3329" s="16" t="str">
        <f t="shared" si="1023"/>
        <v/>
      </c>
      <c r="X3329" s="4" t="str">
        <f t="shared" si="1034"/>
        <v/>
      </c>
      <c r="Y3329" s="4" t="str">
        <f t="shared" si="1024"/>
        <v/>
      </c>
      <c r="Z3329" s="4">
        <f t="shared" si="1025"/>
        <v>5305000</v>
      </c>
      <c r="AA3329" s="16">
        <f t="shared" si="1026"/>
        <v>1.5080113100848257E-3</v>
      </c>
      <c r="AB3329" s="15">
        <f t="shared" si="1035"/>
        <v>0.12064090480678606</v>
      </c>
      <c r="AC3329" s="15">
        <f t="shared" si="1036"/>
        <v>0.21413760603204529</v>
      </c>
      <c r="AD3329" s="4">
        <v>169584</v>
      </c>
      <c r="AE3329" s="26">
        <v>1103.3599999999999</v>
      </c>
      <c r="AF3329" s="26">
        <v>1103.3599999999999</v>
      </c>
      <c r="AG3329" s="4">
        <f t="shared" si="1037"/>
        <v>2114000</v>
      </c>
      <c r="AH3329" s="16">
        <f t="shared" si="1027"/>
        <v>3.7842951750236518E-3</v>
      </c>
      <c r="AI3329" s="15">
        <f t="shared" si="1028"/>
        <v>0.30274361400189215</v>
      </c>
      <c r="AJ3329" s="15">
        <f t="shared" si="1029"/>
        <v>0.53736991485335872</v>
      </c>
      <c r="AK3329" s="4">
        <f t="shared" si="1030"/>
        <v>15073000</v>
      </c>
      <c r="AL3329" s="27">
        <f t="shared" si="1031"/>
        <v>5.3075034830491602E-4</v>
      </c>
      <c r="AM3329" s="15">
        <f t="shared" si="1038"/>
        <v>4.2460027864393284E-2</v>
      </c>
      <c r="AN3329" s="15">
        <f t="shared" si="1039"/>
        <v>1.8676467356639244E-5</v>
      </c>
    </row>
    <row r="3330" spans="1:40" x14ac:dyDescent="0.2">
      <c r="A3330" s="4" t="s">
        <v>4627</v>
      </c>
      <c r="B3330" s="3" t="s">
        <v>9</v>
      </c>
      <c r="C3330" s="6">
        <v>169833</v>
      </c>
      <c r="D3330" s="3" t="s">
        <v>740</v>
      </c>
      <c r="E3330" s="6">
        <v>169837</v>
      </c>
      <c r="F3330" s="3" t="s">
        <v>4153</v>
      </c>
      <c r="G3330" s="8">
        <v>5000</v>
      </c>
      <c r="H3330" s="6">
        <v>147</v>
      </c>
      <c r="I3330" s="6">
        <v>169441</v>
      </c>
      <c r="J3330" s="13">
        <v>45260</v>
      </c>
      <c r="K3330" s="9">
        <v>5000</v>
      </c>
      <c r="L3330" s="4" t="s">
        <v>4627</v>
      </c>
      <c r="M3330" s="4" t="s">
        <v>4632</v>
      </c>
      <c r="N3330" s="4">
        <f>VLOOKUP(I3330,BaseModelo!$A$2:$E$5075,5)</f>
        <v>1</v>
      </c>
      <c r="P3330" s="15">
        <v>147</v>
      </c>
      <c r="Q3330" s="4">
        <f>VLOOKUP(I3330,BaseModelo!$A$2:$E$5075,3)</f>
        <v>90</v>
      </c>
      <c r="R3330" s="4">
        <f t="shared" ref="R3330:R3393" si="1040">SUMIFS($G:$G,$M:$M,M3330)</f>
        <v>32283000</v>
      </c>
      <c r="S3330" s="16">
        <f t="shared" ref="S3330:S3393" si="1041">G3330/R3330</f>
        <v>1.5488027754545735E-4</v>
      </c>
      <c r="T3330" s="4">
        <f t="shared" si="1032"/>
        <v>2.2767400799182231E-2</v>
      </c>
      <c r="U3330" s="4">
        <f t="shared" si="1033"/>
        <v>2.2767400799182231E-2</v>
      </c>
      <c r="V3330" s="6">
        <f t="shared" ref="V3330:V3393" si="1042">SUMIFS($G:$G,$O:$O,O3330)</f>
        <v>0</v>
      </c>
      <c r="W3330" s="16" t="str">
        <f t="shared" ref="W3330:W3393" si="1043">IFERROR(G3330/V3330,"")</f>
        <v/>
      </c>
      <c r="X3330" s="4" t="str">
        <f t="shared" si="1034"/>
        <v/>
      </c>
      <c r="Y3330" s="4" t="str">
        <f t="shared" ref="Y3330:Y3393" si="1044">IFERROR(W3330*P3330,"")</f>
        <v/>
      </c>
      <c r="Z3330" s="4">
        <f t="shared" ref="Z3330:Z3393" si="1045">SUMIFS($G:$G,$N:$N,N3330)</f>
        <v>771000</v>
      </c>
      <c r="AA3330" s="16">
        <f t="shared" ref="AA3330:AA3393" si="1046">IFERROR(G3330/Z3330,"")</f>
        <v>6.4850843060959796E-3</v>
      </c>
      <c r="AB3330" s="15">
        <f t="shared" si="1035"/>
        <v>0.953307392996109</v>
      </c>
      <c r="AC3330" s="15">
        <f t="shared" si="1036"/>
        <v>0.953307392996109</v>
      </c>
      <c r="AD3330" s="4">
        <v>169833</v>
      </c>
      <c r="AE3330" s="26">
        <v>1303.3399999999999</v>
      </c>
      <c r="AF3330" s="26">
        <v>1303.3399999999999</v>
      </c>
      <c r="AG3330" s="4">
        <f t="shared" si="1037"/>
        <v>681000</v>
      </c>
      <c r="AH3330" s="16">
        <f t="shared" ref="AH3330:AH3393" si="1047">IFERROR($G3330/AG3330,"")</f>
        <v>7.3421439060205578E-3</v>
      </c>
      <c r="AI3330" s="15">
        <f t="shared" ref="AI3330:AI3393" si="1048">IFERROR(AH3330*H3330,"")</f>
        <v>1.079295154185022</v>
      </c>
      <c r="AJ3330" s="15">
        <f t="shared" ref="AJ3330:AJ3393" si="1049">IFERROR(AH3330*P3330,"")</f>
        <v>1.079295154185022</v>
      </c>
      <c r="AK3330" s="4">
        <f t="shared" ref="AK3330:AK3393" si="1050">SUMIFS($G:$G,$A:$A,$A3330,$M:$M,$M3330)</f>
        <v>15073000</v>
      </c>
      <c r="AL3330" s="27">
        <f t="shared" ref="AL3330:AL3393" si="1051">IFERROR($G3330/AK3330,"")</f>
        <v>3.3171896769057253E-4</v>
      </c>
      <c r="AM3330" s="15">
        <f t="shared" si="1038"/>
        <v>4.8762688250514163E-2</v>
      </c>
      <c r="AN3330" s="15">
        <f t="shared" si="1039"/>
        <v>7.5523786901022457E-6</v>
      </c>
    </row>
    <row r="3331" spans="1:40" x14ac:dyDescent="0.2">
      <c r="A3331" s="4" t="s">
        <v>4627</v>
      </c>
      <c r="B3331" s="3" t="s">
        <v>9</v>
      </c>
      <c r="C3331" s="6">
        <v>169833</v>
      </c>
      <c r="D3331" s="3" t="s">
        <v>740</v>
      </c>
      <c r="E3331" s="6">
        <v>169838</v>
      </c>
      <c r="F3331" s="3" t="s">
        <v>4154</v>
      </c>
      <c r="G3331" s="8">
        <v>8000</v>
      </c>
      <c r="H3331" s="6">
        <v>142</v>
      </c>
      <c r="I3331" s="6">
        <v>169435</v>
      </c>
      <c r="J3331" s="13">
        <v>45260</v>
      </c>
      <c r="K3331" s="9">
        <v>8000</v>
      </c>
      <c r="L3331" s="4" t="s">
        <v>4627</v>
      </c>
      <c r="M3331" s="4" t="s">
        <v>4632</v>
      </c>
      <c r="N3331" s="4">
        <f>VLOOKUP(I3331,BaseModelo!$A$2:$E$5075,5)</f>
        <v>1</v>
      </c>
      <c r="P3331" s="15">
        <v>142.00000000000003</v>
      </c>
      <c r="Q3331" s="4">
        <f>VLOOKUP(I3331,BaseModelo!$A$2:$E$5075,3)</f>
        <v>90</v>
      </c>
      <c r="R3331" s="4">
        <f t="shared" si="1040"/>
        <v>32283000</v>
      </c>
      <c r="S3331" s="16">
        <f t="shared" si="1041"/>
        <v>2.4780844407273179E-4</v>
      </c>
      <c r="T3331" s="4">
        <f t="shared" ref="T3331:T3394" si="1052">S3331*H3331</f>
        <v>3.5188799058327912E-2</v>
      </c>
      <c r="U3331" s="4">
        <f t="shared" ref="U3331:U3394" si="1053">S3331*P3331</f>
        <v>3.5188799058327919E-2</v>
      </c>
      <c r="V3331" s="6">
        <f t="shared" si="1042"/>
        <v>0</v>
      </c>
      <c r="W3331" s="16" t="str">
        <f t="shared" si="1043"/>
        <v/>
      </c>
      <c r="X3331" s="4" t="str">
        <f t="shared" ref="X3331:X3394" si="1054">IFERROR(W3331*H3331,"")</f>
        <v/>
      </c>
      <c r="Y3331" s="4" t="str">
        <f t="shared" si="1044"/>
        <v/>
      </c>
      <c r="Z3331" s="4">
        <f t="shared" si="1045"/>
        <v>771000</v>
      </c>
      <c r="AA3331" s="16">
        <f t="shared" si="1046"/>
        <v>1.0376134889753566E-2</v>
      </c>
      <c r="AB3331" s="15">
        <f t="shared" ref="AB3331:AB3394" si="1055">IFERROR(AA3331*H3331,"")</f>
        <v>1.4734111543450064</v>
      </c>
      <c r="AC3331" s="15">
        <f t="shared" ref="AC3331:AC3394" si="1056">IFERROR(AA3331*P3331,"")</f>
        <v>1.4734111543450068</v>
      </c>
      <c r="AD3331" s="4">
        <v>169833</v>
      </c>
      <c r="AE3331" s="26">
        <v>2013.74</v>
      </c>
      <c r="AF3331" s="26">
        <v>2013.74</v>
      </c>
      <c r="AG3331" s="4">
        <f t="shared" ref="AG3331:AG3394" si="1057">SUMIFS($G:$G,$N:$N,$N3331,$A:$A,$A3331)</f>
        <v>681000</v>
      </c>
      <c r="AH3331" s="16">
        <f t="shared" si="1047"/>
        <v>1.1747430249632892E-2</v>
      </c>
      <c r="AI3331" s="15">
        <f t="shared" si="1048"/>
        <v>1.6681350954478706</v>
      </c>
      <c r="AJ3331" s="15">
        <f t="shared" si="1049"/>
        <v>1.6681350954478711</v>
      </c>
      <c r="AK3331" s="4">
        <f t="shared" si="1050"/>
        <v>15073000</v>
      </c>
      <c r="AL3331" s="27">
        <f t="shared" si="1051"/>
        <v>5.3075034830491602E-4</v>
      </c>
      <c r="AM3331" s="15">
        <f t="shared" ref="AM3331:AM3394" si="1058">IFERROR(AL3331*H3331,"")</f>
        <v>7.5366549459298077E-2</v>
      </c>
      <c r="AN3331" s="15">
        <f t="shared" ref="AN3331:AN3394" si="1059">IFERROR(AL3331*U3331,"")</f>
        <v>1.8676467356639244E-5</v>
      </c>
    </row>
    <row r="3332" spans="1:40" x14ac:dyDescent="0.2">
      <c r="A3332" s="4" t="s">
        <v>4627</v>
      </c>
      <c r="B3332" s="3" t="s">
        <v>8</v>
      </c>
      <c r="C3332" s="6">
        <v>169841</v>
      </c>
      <c r="D3332" s="3" t="s">
        <v>395</v>
      </c>
      <c r="E3332" s="6">
        <v>169864</v>
      </c>
      <c r="F3332" s="3" t="s">
        <v>4147</v>
      </c>
      <c r="G3332" s="8">
        <v>5000</v>
      </c>
      <c r="H3332" s="6">
        <v>147</v>
      </c>
      <c r="I3332" s="6">
        <v>169251</v>
      </c>
      <c r="J3332" s="13">
        <v>45260</v>
      </c>
      <c r="K3332" s="9">
        <v>5000</v>
      </c>
      <c r="L3332" s="4" t="s">
        <v>4627</v>
      </c>
      <c r="M3332" s="4" t="s">
        <v>4632</v>
      </c>
      <c r="N3332" s="4">
        <f>VLOOKUP(I3332,BaseModelo!$A$2:$E$5075,5)</f>
        <v>6</v>
      </c>
      <c r="P3332" s="15">
        <v>147</v>
      </c>
      <c r="Q3332" s="4">
        <f>VLOOKUP(I3332,BaseModelo!$A$2:$E$5075,3)</f>
        <v>115</v>
      </c>
      <c r="R3332" s="4">
        <f t="shared" si="1040"/>
        <v>32283000</v>
      </c>
      <c r="S3332" s="16">
        <f t="shared" si="1041"/>
        <v>1.5488027754545735E-4</v>
      </c>
      <c r="T3332" s="4">
        <f t="shared" si="1052"/>
        <v>2.2767400799182231E-2</v>
      </c>
      <c r="U3332" s="4">
        <f t="shared" si="1053"/>
        <v>2.2767400799182231E-2</v>
      </c>
      <c r="V3332" s="6">
        <f t="shared" si="1042"/>
        <v>0</v>
      </c>
      <c r="W3332" s="16" t="str">
        <f t="shared" si="1043"/>
        <v/>
      </c>
      <c r="X3332" s="4" t="str">
        <f t="shared" si="1054"/>
        <v/>
      </c>
      <c r="Y3332" s="4" t="str">
        <f t="shared" si="1044"/>
        <v/>
      </c>
      <c r="Z3332" s="4">
        <f t="shared" si="1045"/>
        <v>4853000</v>
      </c>
      <c r="AA3332" s="16">
        <f t="shared" si="1046"/>
        <v>1.0302905419328251E-3</v>
      </c>
      <c r="AB3332" s="15">
        <f t="shared" si="1055"/>
        <v>0.1514527096641253</v>
      </c>
      <c r="AC3332" s="15">
        <f t="shared" si="1056"/>
        <v>0.1514527096641253</v>
      </c>
      <c r="AD3332" s="4">
        <v>169841</v>
      </c>
      <c r="AE3332" s="26">
        <v>1303.3399999999999</v>
      </c>
      <c r="AF3332" s="26">
        <v>1303.3399999999999</v>
      </c>
      <c r="AG3332" s="4">
        <f t="shared" si="1057"/>
        <v>1993000</v>
      </c>
      <c r="AH3332" s="16">
        <f t="shared" si="1047"/>
        <v>2.5087807325639738E-3</v>
      </c>
      <c r="AI3332" s="15">
        <f t="shared" si="1048"/>
        <v>0.36879076768690416</v>
      </c>
      <c r="AJ3332" s="15">
        <f t="shared" si="1049"/>
        <v>0.36879076768690416</v>
      </c>
      <c r="AK3332" s="4">
        <f t="shared" si="1050"/>
        <v>15073000</v>
      </c>
      <c r="AL3332" s="27">
        <f t="shared" si="1051"/>
        <v>3.3171896769057253E-4</v>
      </c>
      <c r="AM3332" s="15">
        <f t="shared" si="1058"/>
        <v>4.8762688250514163E-2</v>
      </c>
      <c r="AN3332" s="15">
        <f t="shared" si="1059"/>
        <v>7.5523786901022457E-6</v>
      </c>
    </row>
    <row r="3333" spans="1:40" x14ac:dyDescent="0.2">
      <c r="A3333" s="4" t="s">
        <v>4627</v>
      </c>
      <c r="B3333" s="3" t="s">
        <v>8</v>
      </c>
      <c r="C3333" s="6">
        <v>169841</v>
      </c>
      <c r="D3333" s="3" t="s">
        <v>395</v>
      </c>
      <c r="E3333" s="6">
        <v>169868</v>
      </c>
      <c r="F3333" s="3" t="s">
        <v>4148</v>
      </c>
      <c r="G3333" s="8">
        <v>6000</v>
      </c>
      <c r="H3333" s="6">
        <v>142</v>
      </c>
      <c r="I3333" s="6">
        <v>169520</v>
      </c>
      <c r="J3333" s="13">
        <v>45260</v>
      </c>
      <c r="K3333" s="9">
        <v>6000</v>
      </c>
      <c r="L3333" s="4" t="s">
        <v>4627</v>
      </c>
      <c r="M3333" s="4" t="s">
        <v>4632</v>
      </c>
      <c r="N3333" s="4">
        <f>VLOOKUP(I3333,BaseModelo!$A$2:$E$5075,5)</f>
        <v>8</v>
      </c>
      <c r="P3333" s="15">
        <v>142.00000000000003</v>
      </c>
      <c r="Q3333" s="4">
        <f>VLOOKUP(I3333,BaseModelo!$A$2:$E$5075,3)</f>
        <v>132</v>
      </c>
      <c r="R3333" s="4">
        <f t="shared" si="1040"/>
        <v>32283000</v>
      </c>
      <c r="S3333" s="16">
        <f t="shared" si="1041"/>
        <v>1.8585633305454884E-4</v>
      </c>
      <c r="T3333" s="4">
        <f t="shared" si="1052"/>
        <v>2.6391599293745936E-2</v>
      </c>
      <c r="U3333" s="4">
        <f t="shared" si="1053"/>
        <v>2.6391599293745942E-2</v>
      </c>
      <c r="V3333" s="6">
        <f t="shared" si="1042"/>
        <v>0</v>
      </c>
      <c r="W3333" s="16" t="str">
        <f t="shared" si="1043"/>
        <v/>
      </c>
      <c r="X3333" s="4" t="str">
        <f t="shared" si="1054"/>
        <v/>
      </c>
      <c r="Y3333" s="4" t="str">
        <f t="shared" si="1044"/>
        <v/>
      </c>
      <c r="Z3333" s="4">
        <f t="shared" si="1045"/>
        <v>5836000</v>
      </c>
      <c r="AA3333" s="16">
        <f t="shared" si="1046"/>
        <v>1.028101439342015E-3</v>
      </c>
      <c r="AB3333" s="15">
        <f t="shared" si="1055"/>
        <v>0.14599040438656613</v>
      </c>
      <c r="AC3333" s="15">
        <f t="shared" si="1056"/>
        <v>0.14599040438656616</v>
      </c>
      <c r="AD3333" s="4">
        <v>169841</v>
      </c>
      <c r="AE3333" s="26">
        <v>1503.37</v>
      </c>
      <c r="AF3333" s="26">
        <v>1503.37</v>
      </c>
      <c r="AG3333" s="4">
        <f t="shared" si="1057"/>
        <v>2254000</v>
      </c>
      <c r="AH3333" s="16">
        <f t="shared" si="1047"/>
        <v>2.6619343389529724E-3</v>
      </c>
      <c r="AI3333" s="15">
        <f t="shared" si="1048"/>
        <v>0.37799467613132209</v>
      </c>
      <c r="AJ3333" s="15">
        <f t="shared" si="1049"/>
        <v>0.37799467613132215</v>
      </c>
      <c r="AK3333" s="4">
        <f t="shared" si="1050"/>
        <v>15073000</v>
      </c>
      <c r="AL3333" s="27">
        <f t="shared" si="1051"/>
        <v>3.9806276122868704E-4</v>
      </c>
      <c r="AM3333" s="15">
        <f t="shared" si="1058"/>
        <v>5.6524912094473558E-2</v>
      </c>
      <c r="AN3333" s="15">
        <f t="shared" si="1059"/>
        <v>1.0505512888109577E-5</v>
      </c>
    </row>
    <row r="3334" spans="1:40" x14ac:dyDescent="0.2">
      <c r="A3334" s="4" t="s">
        <v>4627</v>
      </c>
      <c r="B3334" s="3" t="s">
        <v>17</v>
      </c>
      <c r="C3334" s="6">
        <v>169852</v>
      </c>
      <c r="D3334" s="3" t="s">
        <v>324</v>
      </c>
      <c r="E3334" s="6">
        <v>169940</v>
      </c>
      <c r="F3334" s="3" t="s">
        <v>4151</v>
      </c>
      <c r="G3334" s="8">
        <v>10000</v>
      </c>
      <c r="H3334" s="6">
        <v>142</v>
      </c>
      <c r="I3334" s="6">
        <v>169241</v>
      </c>
      <c r="J3334" s="13">
        <v>45260</v>
      </c>
      <c r="K3334" s="9">
        <v>10000</v>
      </c>
      <c r="L3334" s="4" t="s">
        <v>4627</v>
      </c>
      <c r="M3334" s="4" t="s">
        <v>4632</v>
      </c>
      <c r="N3334" s="4">
        <f>VLOOKUP(I3334,BaseModelo!$A$2:$E$5075,5)</f>
        <v>7</v>
      </c>
      <c r="P3334" s="15">
        <v>142.00000000000003</v>
      </c>
      <c r="Q3334" s="4">
        <f>VLOOKUP(I3334,BaseModelo!$A$2:$E$5075,3)</f>
        <v>127</v>
      </c>
      <c r="R3334" s="4">
        <f t="shared" si="1040"/>
        <v>32283000</v>
      </c>
      <c r="S3334" s="16">
        <f t="shared" si="1041"/>
        <v>3.0976055509091471E-4</v>
      </c>
      <c r="T3334" s="4">
        <f t="shared" si="1052"/>
        <v>4.3985998822909891E-2</v>
      </c>
      <c r="U3334" s="4">
        <f t="shared" si="1053"/>
        <v>4.3985998822909898E-2</v>
      </c>
      <c r="V3334" s="6">
        <f t="shared" si="1042"/>
        <v>0</v>
      </c>
      <c r="W3334" s="16" t="str">
        <f t="shared" si="1043"/>
        <v/>
      </c>
      <c r="X3334" s="4" t="str">
        <f t="shared" si="1054"/>
        <v/>
      </c>
      <c r="Y3334" s="4" t="str">
        <f t="shared" si="1044"/>
        <v/>
      </c>
      <c r="Z3334" s="4">
        <f t="shared" si="1045"/>
        <v>4022000</v>
      </c>
      <c r="AA3334" s="16">
        <f t="shared" si="1046"/>
        <v>2.4863252113376429E-3</v>
      </c>
      <c r="AB3334" s="15">
        <f t="shared" si="1055"/>
        <v>0.35305818000994527</v>
      </c>
      <c r="AC3334" s="15">
        <f t="shared" si="1056"/>
        <v>0.35305818000994538</v>
      </c>
      <c r="AD3334" s="4">
        <v>169852</v>
      </c>
      <c r="AE3334" s="26">
        <v>2510.34</v>
      </c>
      <c r="AF3334" s="26">
        <v>2510.34</v>
      </c>
      <c r="AG3334" s="4">
        <f t="shared" si="1057"/>
        <v>1778000</v>
      </c>
      <c r="AH3334" s="16">
        <f t="shared" si="1047"/>
        <v>5.6242969628796397E-3</v>
      </c>
      <c r="AI3334" s="15">
        <f t="shared" si="1048"/>
        <v>0.79865016872890882</v>
      </c>
      <c r="AJ3334" s="15">
        <f t="shared" si="1049"/>
        <v>0.79865016872890904</v>
      </c>
      <c r="AK3334" s="4">
        <f t="shared" si="1050"/>
        <v>15073000</v>
      </c>
      <c r="AL3334" s="27">
        <f t="shared" si="1051"/>
        <v>6.6343793538114506E-4</v>
      </c>
      <c r="AM3334" s="15">
        <f t="shared" si="1058"/>
        <v>9.4208186824122603E-2</v>
      </c>
      <c r="AN3334" s="15">
        <f t="shared" si="1059"/>
        <v>2.918198024474882E-5</v>
      </c>
    </row>
    <row r="3335" spans="1:40" x14ac:dyDescent="0.2">
      <c r="A3335" s="4" t="s">
        <v>4627</v>
      </c>
      <c r="B3335" s="3" t="s">
        <v>17</v>
      </c>
      <c r="C3335" s="6">
        <v>169852</v>
      </c>
      <c r="D3335" s="3" t="s">
        <v>324</v>
      </c>
      <c r="E3335" s="6">
        <v>169941</v>
      </c>
      <c r="F3335" s="3" t="s">
        <v>4152</v>
      </c>
      <c r="G3335" s="8">
        <v>7000</v>
      </c>
      <c r="H3335" s="6">
        <v>142</v>
      </c>
      <c r="I3335" s="6">
        <v>169322</v>
      </c>
      <c r="J3335" s="13">
        <v>45260</v>
      </c>
      <c r="K3335" s="9">
        <v>7000</v>
      </c>
      <c r="L3335" s="4" t="s">
        <v>4627</v>
      </c>
      <c r="M3335" s="4" t="s">
        <v>4632</v>
      </c>
      <c r="N3335" s="4">
        <f>VLOOKUP(I3335,BaseModelo!$A$2:$E$5075,5)</f>
        <v>7</v>
      </c>
      <c r="P3335" s="15">
        <v>142.00000000000003</v>
      </c>
      <c r="Q3335" s="4">
        <f>VLOOKUP(I3335,BaseModelo!$A$2:$E$5075,3)</f>
        <v>127</v>
      </c>
      <c r="R3335" s="4">
        <f t="shared" si="1040"/>
        <v>32283000</v>
      </c>
      <c r="S3335" s="16">
        <f t="shared" si="1041"/>
        <v>2.168323885636403E-4</v>
      </c>
      <c r="T3335" s="4">
        <f t="shared" si="1052"/>
        <v>3.0790199176036922E-2</v>
      </c>
      <c r="U3335" s="4">
        <f t="shared" si="1053"/>
        <v>3.0790199176036929E-2</v>
      </c>
      <c r="V3335" s="6">
        <f t="shared" si="1042"/>
        <v>0</v>
      </c>
      <c r="W3335" s="16" t="str">
        <f t="shared" si="1043"/>
        <v/>
      </c>
      <c r="X3335" s="4" t="str">
        <f t="shared" si="1054"/>
        <v/>
      </c>
      <c r="Y3335" s="4" t="str">
        <f t="shared" si="1044"/>
        <v/>
      </c>
      <c r="Z3335" s="4">
        <f t="shared" si="1045"/>
        <v>4022000</v>
      </c>
      <c r="AA3335" s="16">
        <f t="shared" si="1046"/>
        <v>1.7404276479363501E-3</v>
      </c>
      <c r="AB3335" s="15">
        <f t="shared" si="1055"/>
        <v>0.24714072600696171</v>
      </c>
      <c r="AC3335" s="15">
        <f t="shared" si="1056"/>
        <v>0.24714072600696177</v>
      </c>
      <c r="AD3335" s="4">
        <v>169852</v>
      </c>
      <c r="AE3335" s="26">
        <v>1758.65</v>
      </c>
      <c r="AF3335" s="26">
        <v>1758.65</v>
      </c>
      <c r="AG3335" s="4">
        <f t="shared" si="1057"/>
        <v>1778000</v>
      </c>
      <c r="AH3335" s="16">
        <f t="shared" si="1047"/>
        <v>3.937007874015748E-3</v>
      </c>
      <c r="AI3335" s="15">
        <f t="shared" si="1048"/>
        <v>0.55905511811023623</v>
      </c>
      <c r="AJ3335" s="15">
        <f t="shared" si="1049"/>
        <v>0.55905511811023634</v>
      </c>
      <c r="AK3335" s="4">
        <f t="shared" si="1050"/>
        <v>15073000</v>
      </c>
      <c r="AL3335" s="27">
        <f t="shared" si="1051"/>
        <v>4.6440655476680156E-4</v>
      </c>
      <c r="AM3335" s="15">
        <f t="shared" si="1058"/>
        <v>6.5945730776885828E-2</v>
      </c>
      <c r="AN3335" s="15">
        <f t="shared" si="1059"/>
        <v>1.4299170319926922E-5</v>
      </c>
    </row>
    <row r="3336" spans="1:40" x14ac:dyDescent="0.2">
      <c r="A3336" s="4" t="s">
        <v>4628</v>
      </c>
      <c r="B3336" s="3" t="s">
        <v>15</v>
      </c>
      <c r="C3336" s="6">
        <v>169860</v>
      </c>
      <c r="D3336" s="3" t="s">
        <v>741</v>
      </c>
      <c r="E3336" s="6">
        <v>169861</v>
      </c>
      <c r="F3336" s="3" t="s">
        <v>4150</v>
      </c>
      <c r="G3336" s="8">
        <v>8000</v>
      </c>
      <c r="H3336" s="6">
        <v>90</v>
      </c>
      <c r="I3336" s="6">
        <v>168716</v>
      </c>
      <c r="J3336" s="13">
        <v>45260</v>
      </c>
      <c r="K3336" s="9">
        <v>8000</v>
      </c>
      <c r="L3336" s="4" t="s">
        <v>4628</v>
      </c>
      <c r="M3336" s="4" t="s">
        <v>4632</v>
      </c>
      <c r="N3336" s="4">
        <f>VLOOKUP(I3336,BaseModelo!$A$2:$E$5075,5)</f>
        <v>10</v>
      </c>
      <c r="P3336" s="15">
        <v>142.00000000000003</v>
      </c>
      <c r="Q3336" s="4">
        <f>VLOOKUP(I3336,BaseModelo!$A$2:$E$5075,3)</f>
        <v>0</v>
      </c>
      <c r="R3336" s="4">
        <f t="shared" si="1040"/>
        <v>32283000</v>
      </c>
      <c r="S3336" s="16">
        <f t="shared" si="1041"/>
        <v>2.4780844407273179E-4</v>
      </c>
      <c r="T3336" s="4">
        <f t="shared" si="1052"/>
        <v>2.2302759966545863E-2</v>
      </c>
      <c r="U3336" s="4">
        <f t="shared" si="1053"/>
        <v>3.5188799058327919E-2</v>
      </c>
      <c r="V3336" s="6">
        <f t="shared" si="1042"/>
        <v>0</v>
      </c>
      <c r="W3336" s="16" t="str">
        <f t="shared" si="1043"/>
        <v/>
      </c>
      <c r="X3336" s="4" t="str">
        <f t="shared" si="1054"/>
        <v/>
      </c>
      <c r="Y3336" s="4" t="str">
        <f t="shared" si="1044"/>
        <v/>
      </c>
      <c r="Z3336" s="4">
        <f t="shared" si="1045"/>
        <v>4121000</v>
      </c>
      <c r="AA3336" s="16">
        <f t="shared" si="1046"/>
        <v>1.9412763892259161E-3</v>
      </c>
      <c r="AB3336" s="15">
        <f t="shared" si="1055"/>
        <v>0.17471487503033245</v>
      </c>
      <c r="AC3336" s="15">
        <f t="shared" si="1056"/>
        <v>0.27566124727008012</v>
      </c>
      <c r="AD3336" s="4">
        <v>169860</v>
      </c>
      <c r="AE3336" s="26">
        <v>1241.3900000000001</v>
      </c>
      <c r="AF3336" s="26">
        <v>1241.3900000000001</v>
      </c>
      <c r="AG3336" s="4">
        <f t="shared" si="1057"/>
        <v>1846000</v>
      </c>
      <c r="AH3336" s="16">
        <f t="shared" si="1047"/>
        <v>4.3336944745395447E-3</v>
      </c>
      <c r="AI3336" s="15">
        <f t="shared" si="1048"/>
        <v>0.39003250270855905</v>
      </c>
      <c r="AJ3336" s="15">
        <f t="shared" si="1049"/>
        <v>0.61538461538461542</v>
      </c>
      <c r="AK3336" s="4">
        <f t="shared" si="1050"/>
        <v>16319000</v>
      </c>
      <c r="AL3336" s="27">
        <f t="shared" si="1051"/>
        <v>4.9022611679637234E-4</v>
      </c>
      <c r="AM3336" s="15">
        <f t="shared" si="1058"/>
        <v>4.4120350511673512E-2</v>
      </c>
      <c r="AN3336" s="15">
        <f t="shared" si="1059"/>
        <v>1.725046831709194E-5</v>
      </c>
    </row>
    <row r="3337" spans="1:40" x14ac:dyDescent="0.2">
      <c r="A3337" s="4" t="s">
        <v>4628</v>
      </c>
      <c r="B3337" s="3" t="s">
        <v>15</v>
      </c>
      <c r="C3337" s="6">
        <v>169860</v>
      </c>
      <c r="D3337" s="3" t="s">
        <v>741</v>
      </c>
      <c r="E3337" s="6">
        <v>169862</v>
      </c>
      <c r="F3337" s="3" t="s">
        <v>4155</v>
      </c>
      <c r="G3337" s="8">
        <v>9000</v>
      </c>
      <c r="H3337" s="6">
        <v>90</v>
      </c>
      <c r="I3337" s="6">
        <v>168433</v>
      </c>
      <c r="J3337" s="13">
        <v>45260</v>
      </c>
      <c r="K3337" s="9">
        <v>9000</v>
      </c>
      <c r="L3337" s="4" t="s">
        <v>4628</v>
      </c>
      <c r="M3337" s="4" t="s">
        <v>4632</v>
      </c>
      <c r="N3337" s="4">
        <f>VLOOKUP(I3337,BaseModelo!$A$2:$E$5075,5)</f>
        <v>8</v>
      </c>
      <c r="P3337" s="15">
        <v>142.00000000000003</v>
      </c>
      <c r="Q3337" s="4">
        <f>VLOOKUP(I3337,BaseModelo!$A$2:$E$5075,3)</f>
        <v>132</v>
      </c>
      <c r="R3337" s="4">
        <f t="shared" si="1040"/>
        <v>32283000</v>
      </c>
      <c r="S3337" s="16">
        <f t="shared" si="1041"/>
        <v>2.7878449958182325E-4</v>
      </c>
      <c r="T3337" s="4">
        <f t="shared" si="1052"/>
        <v>2.5090604962364094E-2</v>
      </c>
      <c r="U3337" s="4">
        <f t="shared" si="1053"/>
        <v>3.9587398940618912E-2</v>
      </c>
      <c r="V3337" s="6">
        <f t="shared" si="1042"/>
        <v>0</v>
      </c>
      <c r="W3337" s="16" t="str">
        <f t="shared" si="1043"/>
        <v/>
      </c>
      <c r="X3337" s="4" t="str">
        <f t="shared" si="1054"/>
        <v/>
      </c>
      <c r="Y3337" s="4" t="str">
        <f t="shared" si="1044"/>
        <v/>
      </c>
      <c r="Z3337" s="4">
        <f t="shared" si="1045"/>
        <v>5836000</v>
      </c>
      <c r="AA3337" s="16">
        <f t="shared" si="1046"/>
        <v>1.5421521590130226E-3</v>
      </c>
      <c r="AB3337" s="15">
        <f t="shared" si="1055"/>
        <v>0.13879369431117203</v>
      </c>
      <c r="AC3337" s="15">
        <f t="shared" si="1056"/>
        <v>0.21898560657984925</v>
      </c>
      <c r="AD3337" s="4">
        <v>169860</v>
      </c>
      <c r="AE3337" s="26">
        <v>1399.94</v>
      </c>
      <c r="AF3337" s="26">
        <v>1399.94</v>
      </c>
      <c r="AG3337" s="4">
        <f t="shared" si="1057"/>
        <v>3421000</v>
      </c>
      <c r="AH3337" s="16">
        <f t="shared" si="1047"/>
        <v>2.6308097047646889E-3</v>
      </c>
      <c r="AI3337" s="15">
        <f t="shared" si="1048"/>
        <v>0.236772873428822</v>
      </c>
      <c r="AJ3337" s="15">
        <f t="shared" si="1049"/>
        <v>0.37357497807658591</v>
      </c>
      <c r="AK3337" s="4">
        <f t="shared" si="1050"/>
        <v>16319000</v>
      </c>
      <c r="AL3337" s="27">
        <f t="shared" si="1051"/>
        <v>5.5150438139591883E-4</v>
      </c>
      <c r="AM3337" s="15">
        <f t="shared" si="1058"/>
        <v>4.9635394325632694E-2</v>
      </c>
      <c r="AN3337" s="15">
        <f t="shared" si="1059"/>
        <v>2.1832623963819486E-5</v>
      </c>
    </row>
    <row r="3338" spans="1:40" x14ac:dyDescent="0.2">
      <c r="A3338" s="4" t="s">
        <v>4628</v>
      </c>
      <c r="B3338" s="3" t="s">
        <v>15</v>
      </c>
      <c r="C3338" s="6">
        <v>169860</v>
      </c>
      <c r="D3338" s="3" t="s">
        <v>741</v>
      </c>
      <c r="E3338" s="6">
        <v>169863</v>
      </c>
      <c r="F3338" s="3" t="s">
        <v>4156</v>
      </c>
      <c r="G3338" s="8">
        <v>8000</v>
      </c>
      <c r="H3338" s="6">
        <v>80</v>
      </c>
      <c r="I3338" s="6">
        <v>168720</v>
      </c>
      <c r="J3338" s="13">
        <v>45260</v>
      </c>
      <c r="K3338" s="9">
        <v>8000</v>
      </c>
      <c r="L3338" s="4" t="s">
        <v>4628</v>
      </c>
      <c r="M3338" s="4" t="s">
        <v>4632</v>
      </c>
      <c r="N3338" s="4">
        <f>VLOOKUP(I3338,BaseModelo!$A$2:$E$5075,5)</f>
        <v>8</v>
      </c>
      <c r="P3338" s="15">
        <v>142.00000000000003</v>
      </c>
      <c r="Q3338" s="4">
        <f>VLOOKUP(I3338,BaseModelo!$A$2:$E$5075,3)</f>
        <v>132</v>
      </c>
      <c r="R3338" s="4">
        <f t="shared" si="1040"/>
        <v>32283000</v>
      </c>
      <c r="S3338" s="16">
        <f t="shared" si="1041"/>
        <v>2.4780844407273179E-4</v>
      </c>
      <c r="T3338" s="4">
        <f t="shared" si="1052"/>
        <v>1.9824675525818541E-2</v>
      </c>
      <c r="U3338" s="4">
        <f t="shared" si="1053"/>
        <v>3.5188799058327919E-2</v>
      </c>
      <c r="V3338" s="6">
        <f t="shared" si="1042"/>
        <v>0</v>
      </c>
      <c r="W3338" s="16" t="str">
        <f t="shared" si="1043"/>
        <v/>
      </c>
      <c r="X3338" s="4" t="str">
        <f t="shared" si="1054"/>
        <v/>
      </c>
      <c r="Y3338" s="4" t="str">
        <f t="shared" si="1044"/>
        <v/>
      </c>
      <c r="Z3338" s="4">
        <f t="shared" si="1045"/>
        <v>5836000</v>
      </c>
      <c r="AA3338" s="16">
        <f t="shared" si="1046"/>
        <v>1.3708019191226869E-3</v>
      </c>
      <c r="AB3338" s="15">
        <f t="shared" si="1055"/>
        <v>0.10966415352981496</v>
      </c>
      <c r="AC3338" s="15">
        <f t="shared" si="1056"/>
        <v>0.19465387251542157</v>
      </c>
      <c r="AD3338" s="4">
        <v>169860</v>
      </c>
      <c r="AE3338" s="26">
        <v>1103.3599999999999</v>
      </c>
      <c r="AF3338" s="26">
        <v>1103.3599999999999</v>
      </c>
      <c r="AG3338" s="4">
        <f t="shared" si="1057"/>
        <v>3421000</v>
      </c>
      <c r="AH3338" s="16">
        <f t="shared" si="1047"/>
        <v>2.3384975153463898E-3</v>
      </c>
      <c r="AI3338" s="15">
        <f t="shared" si="1048"/>
        <v>0.18707980122771117</v>
      </c>
      <c r="AJ3338" s="15">
        <f t="shared" si="1049"/>
        <v>0.33206664717918744</v>
      </c>
      <c r="AK3338" s="4">
        <f t="shared" si="1050"/>
        <v>16319000</v>
      </c>
      <c r="AL3338" s="27">
        <f t="shared" si="1051"/>
        <v>4.9022611679637234E-4</v>
      </c>
      <c r="AM3338" s="15">
        <f t="shared" si="1058"/>
        <v>3.9218089343709787E-2</v>
      </c>
      <c r="AN3338" s="15">
        <f t="shared" si="1059"/>
        <v>1.725046831709194E-5</v>
      </c>
    </row>
    <row r="3339" spans="1:40" x14ac:dyDescent="0.2">
      <c r="A3339" s="4" t="s">
        <v>4628</v>
      </c>
      <c r="B3339" s="3" t="s">
        <v>15</v>
      </c>
      <c r="C3339" s="6">
        <v>169860</v>
      </c>
      <c r="D3339" s="3" t="s">
        <v>741</v>
      </c>
      <c r="E3339" s="6">
        <v>169865</v>
      </c>
      <c r="F3339" s="3" t="s">
        <v>4157</v>
      </c>
      <c r="G3339" s="8">
        <v>14000</v>
      </c>
      <c r="H3339" s="6">
        <v>75</v>
      </c>
      <c r="I3339" s="6">
        <v>168395</v>
      </c>
      <c r="J3339" s="13">
        <v>45260</v>
      </c>
      <c r="K3339" s="9">
        <v>14000</v>
      </c>
      <c r="L3339" s="4" t="s">
        <v>4628</v>
      </c>
      <c r="M3339" s="4" t="s">
        <v>4632</v>
      </c>
      <c r="N3339" s="4">
        <f>VLOOKUP(I3339,BaseModelo!$A$2:$E$5075,5)</f>
        <v>9</v>
      </c>
      <c r="P3339" s="15">
        <v>132</v>
      </c>
      <c r="Q3339" s="4">
        <f>VLOOKUP(I3339,BaseModelo!$A$2:$E$5075,3)</f>
        <v>147</v>
      </c>
      <c r="R3339" s="4">
        <f t="shared" si="1040"/>
        <v>32283000</v>
      </c>
      <c r="S3339" s="16">
        <f t="shared" si="1041"/>
        <v>4.336647771272806E-4</v>
      </c>
      <c r="T3339" s="4">
        <f t="shared" si="1052"/>
        <v>3.2524858284546043E-2</v>
      </c>
      <c r="U3339" s="4">
        <f t="shared" si="1053"/>
        <v>5.7243750580801042E-2</v>
      </c>
      <c r="V3339" s="6">
        <f t="shared" si="1042"/>
        <v>0</v>
      </c>
      <c r="W3339" s="16" t="str">
        <f t="shared" si="1043"/>
        <v/>
      </c>
      <c r="X3339" s="4" t="str">
        <f t="shared" si="1054"/>
        <v/>
      </c>
      <c r="Y3339" s="4" t="str">
        <f t="shared" si="1044"/>
        <v/>
      </c>
      <c r="Z3339" s="4">
        <f t="shared" si="1045"/>
        <v>5305000</v>
      </c>
      <c r="AA3339" s="16">
        <f t="shared" si="1046"/>
        <v>2.639019792648445E-3</v>
      </c>
      <c r="AB3339" s="15">
        <f t="shared" si="1055"/>
        <v>0.19792648444863337</v>
      </c>
      <c r="AC3339" s="15">
        <f t="shared" si="1056"/>
        <v>0.34835061262959471</v>
      </c>
      <c r="AD3339" s="4">
        <v>169860</v>
      </c>
      <c r="AE3339" s="26">
        <v>1793.1</v>
      </c>
      <c r="AF3339" s="26">
        <v>1793.1</v>
      </c>
      <c r="AG3339" s="4">
        <f t="shared" si="1057"/>
        <v>3095000</v>
      </c>
      <c r="AH3339" s="16">
        <f t="shared" si="1047"/>
        <v>4.5234248788368339E-3</v>
      </c>
      <c r="AI3339" s="15">
        <f t="shared" si="1048"/>
        <v>0.33925686591276255</v>
      </c>
      <c r="AJ3339" s="15">
        <f t="shared" si="1049"/>
        <v>0.59709208400646208</v>
      </c>
      <c r="AK3339" s="4">
        <f t="shared" si="1050"/>
        <v>16319000</v>
      </c>
      <c r="AL3339" s="27">
        <f t="shared" si="1051"/>
        <v>8.578957043936516E-4</v>
      </c>
      <c r="AM3339" s="15">
        <f t="shared" si="1058"/>
        <v>6.4342177829523867E-2</v>
      </c>
      <c r="AN3339" s="15">
        <f t="shared" si="1059"/>
        <v>4.9109167726650813E-5</v>
      </c>
    </row>
    <row r="3340" spans="1:40" x14ac:dyDescent="0.2">
      <c r="A3340" s="4" t="s">
        <v>4628</v>
      </c>
      <c r="B3340" s="3" t="s">
        <v>15</v>
      </c>
      <c r="C3340" s="6">
        <v>169860</v>
      </c>
      <c r="D3340" s="3" t="s">
        <v>741</v>
      </c>
      <c r="E3340" s="6">
        <v>169866</v>
      </c>
      <c r="F3340" s="3" t="s">
        <v>4158</v>
      </c>
      <c r="G3340" s="8">
        <v>5000</v>
      </c>
      <c r="H3340" s="6">
        <v>80</v>
      </c>
      <c r="I3340" s="6">
        <v>168721</v>
      </c>
      <c r="J3340" s="13">
        <v>45260</v>
      </c>
      <c r="K3340" s="9">
        <v>5000</v>
      </c>
      <c r="L3340" s="4" t="s">
        <v>4628</v>
      </c>
      <c r="M3340" s="4" t="s">
        <v>4632</v>
      </c>
      <c r="N3340" s="4">
        <f>VLOOKUP(I3340,BaseModelo!$A$2:$E$5075,5)</f>
        <v>9</v>
      </c>
      <c r="P3340" s="15">
        <v>147</v>
      </c>
      <c r="Q3340" s="4">
        <f>VLOOKUP(I3340,BaseModelo!$A$2:$E$5075,3)</f>
        <v>147</v>
      </c>
      <c r="R3340" s="4">
        <f t="shared" si="1040"/>
        <v>32283000</v>
      </c>
      <c r="S3340" s="16">
        <f t="shared" si="1041"/>
        <v>1.5488027754545735E-4</v>
      </c>
      <c r="T3340" s="4">
        <f t="shared" si="1052"/>
        <v>1.2390422203636588E-2</v>
      </c>
      <c r="U3340" s="4">
        <f t="shared" si="1053"/>
        <v>2.2767400799182231E-2</v>
      </c>
      <c r="V3340" s="6">
        <f t="shared" si="1042"/>
        <v>0</v>
      </c>
      <c r="W3340" s="16" t="str">
        <f t="shared" si="1043"/>
        <v/>
      </c>
      <c r="X3340" s="4" t="str">
        <f t="shared" si="1054"/>
        <v/>
      </c>
      <c r="Y3340" s="4" t="str">
        <f t="shared" si="1044"/>
        <v/>
      </c>
      <c r="Z3340" s="4">
        <f t="shared" si="1045"/>
        <v>5305000</v>
      </c>
      <c r="AA3340" s="16">
        <f t="shared" si="1046"/>
        <v>9.42507068803016E-4</v>
      </c>
      <c r="AB3340" s="15">
        <f t="shared" si="1055"/>
        <v>7.5400565504241276E-2</v>
      </c>
      <c r="AC3340" s="15">
        <f t="shared" si="1056"/>
        <v>0.13854853911404336</v>
      </c>
      <c r="AD3340" s="4">
        <v>169860</v>
      </c>
      <c r="AE3340" s="26">
        <v>684.41</v>
      </c>
      <c r="AF3340" s="26">
        <v>684.41</v>
      </c>
      <c r="AG3340" s="4">
        <f t="shared" si="1057"/>
        <v>3095000</v>
      </c>
      <c r="AH3340" s="16">
        <f t="shared" si="1047"/>
        <v>1.6155088852988692E-3</v>
      </c>
      <c r="AI3340" s="15">
        <f t="shared" si="1048"/>
        <v>0.12924071082390953</v>
      </c>
      <c r="AJ3340" s="15">
        <f t="shared" si="1049"/>
        <v>0.23747980613893377</v>
      </c>
      <c r="AK3340" s="4">
        <f t="shared" si="1050"/>
        <v>16319000</v>
      </c>
      <c r="AL3340" s="27">
        <f t="shared" si="1051"/>
        <v>3.0639132299773271E-4</v>
      </c>
      <c r="AM3340" s="15">
        <f t="shared" si="1058"/>
        <v>2.4511305839818618E-2</v>
      </c>
      <c r="AN3340" s="15">
        <f t="shared" si="1059"/>
        <v>6.9757340520810808E-6</v>
      </c>
    </row>
    <row r="3341" spans="1:40" x14ac:dyDescent="0.2">
      <c r="A3341" s="4" t="s">
        <v>4627</v>
      </c>
      <c r="B3341" s="3" t="s">
        <v>1</v>
      </c>
      <c r="C3341" s="6">
        <v>169890</v>
      </c>
      <c r="D3341" s="3" t="s">
        <v>35</v>
      </c>
      <c r="E3341" s="6">
        <v>169943</v>
      </c>
      <c r="F3341" s="3" t="s">
        <v>4159</v>
      </c>
      <c r="G3341" s="8">
        <v>8000</v>
      </c>
      <c r="H3341" s="6">
        <v>142</v>
      </c>
      <c r="I3341" s="6">
        <v>169332</v>
      </c>
      <c r="J3341" s="13">
        <v>45260</v>
      </c>
      <c r="K3341" s="9">
        <v>8000</v>
      </c>
      <c r="L3341" s="4" t="s">
        <v>4627</v>
      </c>
      <c r="M3341" s="4" t="s">
        <v>4632</v>
      </c>
      <c r="N3341" s="4">
        <f>VLOOKUP(I3341,BaseModelo!$A$2:$E$5075,5)</f>
        <v>4</v>
      </c>
      <c r="P3341" s="15">
        <v>142.00000000000003</v>
      </c>
      <c r="Q3341" s="4">
        <f>VLOOKUP(I3341,BaseModelo!$A$2:$E$5075,3)</f>
        <v>110</v>
      </c>
      <c r="R3341" s="4">
        <f t="shared" si="1040"/>
        <v>32283000</v>
      </c>
      <c r="S3341" s="16">
        <f t="shared" si="1041"/>
        <v>2.4780844407273179E-4</v>
      </c>
      <c r="T3341" s="4">
        <f t="shared" si="1052"/>
        <v>3.5188799058327912E-2</v>
      </c>
      <c r="U3341" s="4">
        <f t="shared" si="1053"/>
        <v>3.5188799058327919E-2</v>
      </c>
      <c r="V3341" s="6">
        <f t="shared" si="1042"/>
        <v>0</v>
      </c>
      <c r="W3341" s="16" t="str">
        <f t="shared" si="1043"/>
        <v/>
      </c>
      <c r="X3341" s="4" t="str">
        <f t="shared" si="1054"/>
        <v/>
      </c>
      <c r="Y3341" s="4" t="str">
        <f t="shared" si="1044"/>
        <v/>
      </c>
      <c r="Z3341" s="4">
        <f t="shared" si="1045"/>
        <v>2331000</v>
      </c>
      <c r="AA3341" s="16">
        <f t="shared" si="1046"/>
        <v>3.432003432003432E-3</v>
      </c>
      <c r="AB3341" s="15">
        <f t="shared" si="1055"/>
        <v>0.48734448734448738</v>
      </c>
      <c r="AC3341" s="15">
        <f t="shared" si="1056"/>
        <v>0.48734448734448743</v>
      </c>
      <c r="AD3341" s="4">
        <v>169890</v>
      </c>
      <c r="AE3341" s="26">
        <v>2013.74</v>
      </c>
      <c r="AF3341" s="26">
        <v>2013.74</v>
      </c>
      <c r="AG3341" s="4">
        <f t="shared" si="1057"/>
        <v>1421000</v>
      </c>
      <c r="AH3341" s="16">
        <f t="shared" si="1047"/>
        <v>5.629838142153413E-3</v>
      </c>
      <c r="AI3341" s="15">
        <f t="shared" si="1048"/>
        <v>0.79943701618578467</v>
      </c>
      <c r="AJ3341" s="15">
        <f t="shared" si="1049"/>
        <v>0.79943701618578478</v>
      </c>
      <c r="AK3341" s="4">
        <f t="shared" si="1050"/>
        <v>15073000</v>
      </c>
      <c r="AL3341" s="27">
        <f t="shared" si="1051"/>
        <v>5.3075034830491602E-4</v>
      </c>
      <c r="AM3341" s="15">
        <f t="shared" si="1058"/>
        <v>7.5366549459298077E-2</v>
      </c>
      <c r="AN3341" s="15">
        <f t="shared" si="1059"/>
        <v>1.8676467356639244E-5</v>
      </c>
    </row>
    <row r="3342" spans="1:40" x14ac:dyDescent="0.2">
      <c r="A3342" s="4" t="s">
        <v>4627</v>
      </c>
      <c r="B3342" s="3" t="s">
        <v>1</v>
      </c>
      <c r="C3342" s="6">
        <v>169890</v>
      </c>
      <c r="D3342" s="3" t="s">
        <v>35</v>
      </c>
      <c r="E3342" s="6">
        <v>169944</v>
      </c>
      <c r="F3342" s="3" t="s">
        <v>4160</v>
      </c>
      <c r="G3342" s="8">
        <v>10000</v>
      </c>
      <c r="H3342" s="6">
        <v>142</v>
      </c>
      <c r="I3342" s="6">
        <v>169333</v>
      </c>
      <c r="J3342" s="13">
        <v>45260</v>
      </c>
      <c r="K3342" s="9">
        <v>10000</v>
      </c>
      <c r="L3342" s="4" t="s">
        <v>4627</v>
      </c>
      <c r="M3342" s="4" t="s">
        <v>4632</v>
      </c>
      <c r="N3342" s="4">
        <f>VLOOKUP(I3342,BaseModelo!$A$2:$E$5075,5)</f>
        <v>4</v>
      </c>
      <c r="P3342" s="15">
        <v>142.00000000000003</v>
      </c>
      <c r="Q3342" s="4">
        <f>VLOOKUP(I3342,BaseModelo!$A$2:$E$5075,3)</f>
        <v>110</v>
      </c>
      <c r="R3342" s="4">
        <f t="shared" si="1040"/>
        <v>32283000</v>
      </c>
      <c r="S3342" s="16">
        <f t="shared" si="1041"/>
        <v>3.0976055509091471E-4</v>
      </c>
      <c r="T3342" s="4">
        <f t="shared" si="1052"/>
        <v>4.3985998822909891E-2</v>
      </c>
      <c r="U3342" s="4">
        <f t="shared" si="1053"/>
        <v>4.3985998822909898E-2</v>
      </c>
      <c r="V3342" s="6">
        <f t="shared" si="1042"/>
        <v>0</v>
      </c>
      <c r="W3342" s="16" t="str">
        <f t="shared" si="1043"/>
        <v/>
      </c>
      <c r="X3342" s="4" t="str">
        <f t="shared" si="1054"/>
        <v/>
      </c>
      <c r="Y3342" s="4" t="str">
        <f t="shared" si="1044"/>
        <v/>
      </c>
      <c r="Z3342" s="4">
        <f t="shared" si="1045"/>
        <v>2331000</v>
      </c>
      <c r="AA3342" s="16">
        <f t="shared" si="1046"/>
        <v>4.2900042900042897E-3</v>
      </c>
      <c r="AB3342" s="15">
        <f t="shared" si="1055"/>
        <v>0.60918060918060912</v>
      </c>
      <c r="AC3342" s="15">
        <f t="shared" si="1056"/>
        <v>0.60918060918060923</v>
      </c>
      <c r="AD3342" s="4">
        <v>169890</v>
      </c>
      <c r="AE3342" s="26">
        <v>2510.34</v>
      </c>
      <c r="AF3342" s="26">
        <v>2510.34</v>
      </c>
      <c r="AG3342" s="4">
        <f t="shared" si="1057"/>
        <v>1421000</v>
      </c>
      <c r="AH3342" s="16">
        <f t="shared" si="1047"/>
        <v>7.0372976776917661E-3</v>
      </c>
      <c r="AI3342" s="15">
        <f t="shared" si="1048"/>
        <v>0.99929627023223078</v>
      </c>
      <c r="AJ3342" s="15">
        <f t="shared" si="1049"/>
        <v>0.999296270232231</v>
      </c>
      <c r="AK3342" s="4">
        <f t="shared" si="1050"/>
        <v>15073000</v>
      </c>
      <c r="AL3342" s="27">
        <f t="shared" si="1051"/>
        <v>6.6343793538114506E-4</v>
      </c>
      <c r="AM3342" s="15">
        <f t="shared" si="1058"/>
        <v>9.4208186824122603E-2</v>
      </c>
      <c r="AN3342" s="15">
        <f t="shared" si="1059"/>
        <v>2.918198024474882E-5</v>
      </c>
    </row>
    <row r="3343" spans="1:40" x14ac:dyDescent="0.2">
      <c r="A3343" s="4" t="s">
        <v>4627</v>
      </c>
      <c r="B3343" s="3" t="s">
        <v>8</v>
      </c>
      <c r="C3343" s="6">
        <v>169932</v>
      </c>
      <c r="D3343" s="3" t="s">
        <v>622</v>
      </c>
      <c r="E3343" s="6">
        <v>169980</v>
      </c>
      <c r="F3343" s="3" t="s">
        <v>4161</v>
      </c>
      <c r="G3343" s="8">
        <v>7000</v>
      </c>
      <c r="H3343" s="6">
        <v>142</v>
      </c>
      <c r="I3343" s="6">
        <v>169548</v>
      </c>
      <c r="J3343" s="13">
        <v>45260</v>
      </c>
      <c r="K3343" s="9">
        <v>2120.3159243611381</v>
      </c>
      <c r="L3343" s="4" t="s">
        <v>4627</v>
      </c>
      <c r="M3343" s="4" t="s">
        <v>4632</v>
      </c>
      <c r="N3343" s="4">
        <f>VLOOKUP(I3343,BaseModelo!$A$2:$E$5075,5)</f>
        <v>10</v>
      </c>
      <c r="P3343" s="15">
        <v>142.00000000000003</v>
      </c>
      <c r="Q3343" s="4">
        <f>VLOOKUP(I3343,BaseModelo!$A$2:$E$5075,3)</f>
        <v>0</v>
      </c>
      <c r="R3343" s="4">
        <f t="shared" si="1040"/>
        <v>32283000</v>
      </c>
      <c r="S3343" s="16">
        <f t="shared" si="1041"/>
        <v>2.168323885636403E-4</v>
      </c>
      <c r="T3343" s="4">
        <f t="shared" si="1052"/>
        <v>3.0790199176036922E-2</v>
      </c>
      <c r="U3343" s="4">
        <f t="shared" si="1053"/>
        <v>3.0790199176036929E-2</v>
      </c>
      <c r="V3343" s="6">
        <f t="shared" si="1042"/>
        <v>0</v>
      </c>
      <c r="W3343" s="16" t="str">
        <f t="shared" si="1043"/>
        <v/>
      </c>
      <c r="X3343" s="4" t="str">
        <f t="shared" si="1054"/>
        <v/>
      </c>
      <c r="Y3343" s="4" t="str">
        <f t="shared" si="1044"/>
        <v/>
      </c>
      <c r="Z3343" s="4">
        <f t="shared" si="1045"/>
        <v>4121000</v>
      </c>
      <c r="AA3343" s="16">
        <f t="shared" si="1046"/>
        <v>1.6986168405726766E-3</v>
      </c>
      <c r="AB3343" s="15">
        <f t="shared" si="1055"/>
        <v>0.24120359136132008</v>
      </c>
      <c r="AC3343" s="15">
        <f t="shared" si="1056"/>
        <v>0.24120359136132014</v>
      </c>
      <c r="AD3343" s="4">
        <v>169932</v>
      </c>
      <c r="AE3343" s="26">
        <v>1758.65</v>
      </c>
      <c r="AF3343" s="26">
        <v>758.30338727214598</v>
      </c>
      <c r="AG3343" s="4">
        <f t="shared" si="1057"/>
        <v>2105000</v>
      </c>
      <c r="AH3343" s="16">
        <f t="shared" si="1047"/>
        <v>3.3254156769596198E-3</v>
      </c>
      <c r="AI3343" s="15">
        <f t="shared" si="1048"/>
        <v>0.47220902612826604</v>
      </c>
      <c r="AJ3343" s="15">
        <f t="shared" si="1049"/>
        <v>0.4722090261282661</v>
      </c>
      <c r="AK3343" s="4">
        <f t="shared" si="1050"/>
        <v>15073000</v>
      </c>
      <c r="AL3343" s="27">
        <f t="shared" si="1051"/>
        <v>4.6440655476680156E-4</v>
      </c>
      <c r="AM3343" s="15">
        <f t="shared" si="1058"/>
        <v>6.5945730776885828E-2</v>
      </c>
      <c r="AN3343" s="15">
        <f t="shared" si="1059"/>
        <v>1.4299170319926922E-5</v>
      </c>
    </row>
    <row r="3344" spans="1:40" x14ac:dyDescent="0.2">
      <c r="A3344" s="4" t="s">
        <v>4627</v>
      </c>
      <c r="B3344" s="3" t="s">
        <v>8</v>
      </c>
      <c r="C3344" s="6">
        <v>169932</v>
      </c>
      <c r="D3344" s="3" t="s">
        <v>622</v>
      </c>
      <c r="E3344" s="6">
        <v>169981</v>
      </c>
      <c r="F3344" s="3" t="s">
        <v>4162</v>
      </c>
      <c r="G3344" s="8">
        <v>5000</v>
      </c>
      <c r="H3344" s="6">
        <v>147</v>
      </c>
      <c r="I3344" s="6">
        <v>169549</v>
      </c>
      <c r="J3344" s="13">
        <v>45260</v>
      </c>
      <c r="K3344" s="9">
        <v>1514.5113745436699</v>
      </c>
      <c r="L3344" s="4" t="s">
        <v>4627</v>
      </c>
      <c r="M3344" s="4" t="s">
        <v>4632</v>
      </c>
      <c r="N3344" s="4">
        <f>VLOOKUP(I3344,BaseModelo!$A$2:$E$5075,5)</f>
        <v>6</v>
      </c>
      <c r="P3344" s="15">
        <v>147</v>
      </c>
      <c r="Q3344" s="4">
        <f>VLOOKUP(I3344,BaseModelo!$A$2:$E$5075,3)</f>
        <v>115</v>
      </c>
      <c r="R3344" s="4">
        <f t="shared" si="1040"/>
        <v>32283000</v>
      </c>
      <c r="S3344" s="16">
        <f t="shared" si="1041"/>
        <v>1.5488027754545735E-4</v>
      </c>
      <c r="T3344" s="4">
        <f t="shared" si="1052"/>
        <v>2.2767400799182231E-2</v>
      </c>
      <c r="U3344" s="4">
        <f t="shared" si="1053"/>
        <v>2.2767400799182231E-2</v>
      </c>
      <c r="V3344" s="6">
        <f t="shared" si="1042"/>
        <v>0</v>
      </c>
      <c r="W3344" s="16" t="str">
        <f t="shared" si="1043"/>
        <v/>
      </c>
      <c r="X3344" s="4" t="str">
        <f t="shared" si="1054"/>
        <v/>
      </c>
      <c r="Y3344" s="4" t="str">
        <f t="shared" si="1044"/>
        <v/>
      </c>
      <c r="Z3344" s="4">
        <f t="shared" si="1045"/>
        <v>4853000</v>
      </c>
      <c r="AA3344" s="16">
        <f t="shared" si="1046"/>
        <v>1.0302905419328251E-3</v>
      </c>
      <c r="AB3344" s="15">
        <f t="shared" si="1055"/>
        <v>0.1514527096641253</v>
      </c>
      <c r="AC3344" s="15">
        <f t="shared" si="1056"/>
        <v>0.1514527096641253</v>
      </c>
      <c r="AD3344" s="4">
        <v>169932</v>
      </c>
      <c r="AE3344" s="26">
        <v>1303.3399999999999</v>
      </c>
      <c r="AF3344" s="26">
        <v>561.98057417182417</v>
      </c>
      <c r="AG3344" s="4">
        <f t="shared" si="1057"/>
        <v>1993000</v>
      </c>
      <c r="AH3344" s="16">
        <f t="shared" si="1047"/>
        <v>2.5087807325639738E-3</v>
      </c>
      <c r="AI3344" s="15">
        <f t="shared" si="1048"/>
        <v>0.36879076768690416</v>
      </c>
      <c r="AJ3344" s="15">
        <f t="shared" si="1049"/>
        <v>0.36879076768690416</v>
      </c>
      <c r="AK3344" s="4">
        <f t="shared" si="1050"/>
        <v>15073000</v>
      </c>
      <c r="AL3344" s="27">
        <f t="shared" si="1051"/>
        <v>3.3171896769057253E-4</v>
      </c>
      <c r="AM3344" s="15">
        <f t="shared" si="1058"/>
        <v>4.8762688250514163E-2</v>
      </c>
      <c r="AN3344" s="15">
        <f t="shared" si="1059"/>
        <v>7.5523786901022457E-6</v>
      </c>
    </row>
    <row r="3345" spans="1:40" x14ac:dyDescent="0.2">
      <c r="A3345" s="4" t="s">
        <v>4628</v>
      </c>
      <c r="B3345" s="2" t="s">
        <v>16</v>
      </c>
      <c r="C3345" s="5">
        <v>169956</v>
      </c>
      <c r="D3345" s="2" t="s">
        <v>749</v>
      </c>
      <c r="E3345" s="5">
        <v>169957</v>
      </c>
      <c r="F3345" s="2" t="s">
        <v>4205</v>
      </c>
      <c r="G3345" s="7">
        <v>6000</v>
      </c>
      <c r="H3345" s="5">
        <v>142</v>
      </c>
      <c r="I3345" s="6">
        <v>169713</v>
      </c>
      <c r="J3345" s="13">
        <v>45260</v>
      </c>
      <c r="K3345" s="9">
        <v>6000</v>
      </c>
      <c r="L3345" s="4" t="s">
        <v>4628</v>
      </c>
      <c r="M3345" s="4" t="s">
        <v>4632</v>
      </c>
      <c r="N3345" s="4">
        <f>VLOOKUP(I3345,BaseModelo!$A$2:$E$5075,5)</f>
        <v>3</v>
      </c>
      <c r="P3345" s="15">
        <v>142.00000000000003</v>
      </c>
      <c r="Q3345" s="4">
        <f>VLOOKUP(I3345,BaseModelo!$A$2:$E$5075,3)</f>
        <v>110</v>
      </c>
      <c r="R3345" s="4">
        <f t="shared" si="1040"/>
        <v>32283000</v>
      </c>
      <c r="S3345" s="16">
        <f t="shared" si="1041"/>
        <v>1.8585633305454884E-4</v>
      </c>
      <c r="T3345" s="4">
        <f t="shared" si="1052"/>
        <v>2.6391599293745936E-2</v>
      </c>
      <c r="U3345" s="4">
        <f t="shared" si="1053"/>
        <v>2.6391599293745942E-2</v>
      </c>
      <c r="V3345" s="6">
        <f t="shared" si="1042"/>
        <v>0</v>
      </c>
      <c r="W3345" s="16" t="str">
        <f t="shared" si="1043"/>
        <v/>
      </c>
      <c r="X3345" s="4" t="str">
        <f t="shared" si="1054"/>
        <v/>
      </c>
      <c r="Y3345" s="4" t="str">
        <f t="shared" si="1044"/>
        <v/>
      </c>
      <c r="Z3345" s="4">
        <f t="shared" si="1045"/>
        <v>1992000</v>
      </c>
      <c r="AA3345" s="16">
        <f t="shared" si="1046"/>
        <v>3.0120481927710845E-3</v>
      </c>
      <c r="AB3345" s="15">
        <f t="shared" si="1055"/>
        <v>0.42771084337349402</v>
      </c>
      <c r="AC3345" s="15">
        <f t="shared" si="1056"/>
        <v>0.42771084337349408</v>
      </c>
      <c r="AD3345" s="4">
        <v>169956</v>
      </c>
      <c r="AE3345" s="26">
        <v>1503.37</v>
      </c>
      <c r="AF3345" s="26">
        <v>1503.37</v>
      </c>
      <c r="AG3345" s="4">
        <f t="shared" si="1057"/>
        <v>673000</v>
      </c>
      <c r="AH3345" s="16">
        <f t="shared" si="1047"/>
        <v>8.9153046062407128E-3</v>
      </c>
      <c r="AI3345" s="15">
        <f t="shared" si="1048"/>
        <v>1.2659732540861812</v>
      </c>
      <c r="AJ3345" s="15">
        <f t="shared" si="1049"/>
        <v>1.2659732540861814</v>
      </c>
      <c r="AK3345" s="4">
        <f t="shared" si="1050"/>
        <v>16319000</v>
      </c>
      <c r="AL3345" s="27">
        <f t="shared" si="1051"/>
        <v>3.6766958759727926E-4</v>
      </c>
      <c r="AM3345" s="15">
        <f t="shared" si="1058"/>
        <v>5.2209081438813656E-2</v>
      </c>
      <c r="AN3345" s="15">
        <f t="shared" si="1059"/>
        <v>9.7033884283642175E-6</v>
      </c>
    </row>
    <row r="3346" spans="1:40" x14ac:dyDescent="0.2">
      <c r="A3346" s="4" t="s">
        <v>4628</v>
      </c>
      <c r="B3346" s="3" t="s">
        <v>16</v>
      </c>
      <c r="C3346" s="6">
        <v>169956</v>
      </c>
      <c r="D3346" s="3" t="s">
        <v>749</v>
      </c>
      <c r="E3346" s="6">
        <v>169964</v>
      </c>
      <c r="F3346" s="3" t="s">
        <v>4214</v>
      </c>
      <c r="G3346" s="8">
        <v>6000</v>
      </c>
      <c r="H3346" s="6">
        <v>142</v>
      </c>
      <c r="I3346" s="6">
        <v>169313</v>
      </c>
      <c r="J3346" s="13">
        <v>45260</v>
      </c>
      <c r="K3346" s="9">
        <v>6000</v>
      </c>
      <c r="L3346" s="4" t="s">
        <v>4628</v>
      </c>
      <c r="M3346" s="4" t="s">
        <v>4632</v>
      </c>
      <c r="N3346" s="4">
        <f>VLOOKUP(I3346,BaseModelo!$A$2:$E$5075,5)</f>
        <v>7</v>
      </c>
      <c r="P3346" s="15">
        <v>142.00000000000003</v>
      </c>
      <c r="Q3346" s="4">
        <f>VLOOKUP(I3346,BaseModelo!$A$2:$E$5075,3)</f>
        <v>127</v>
      </c>
      <c r="R3346" s="4">
        <f t="shared" si="1040"/>
        <v>32283000</v>
      </c>
      <c r="S3346" s="16">
        <f t="shared" si="1041"/>
        <v>1.8585633305454884E-4</v>
      </c>
      <c r="T3346" s="4">
        <f t="shared" si="1052"/>
        <v>2.6391599293745936E-2</v>
      </c>
      <c r="U3346" s="4">
        <f t="shared" si="1053"/>
        <v>2.6391599293745942E-2</v>
      </c>
      <c r="V3346" s="6">
        <f t="shared" si="1042"/>
        <v>0</v>
      </c>
      <c r="W3346" s="16" t="str">
        <f t="shared" si="1043"/>
        <v/>
      </c>
      <c r="X3346" s="4" t="str">
        <f t="shared" si="1054"/>
        <v/>
      </c>
      <c r="Y3346" s="4" t="str">
        <f t="shared" si="1044"/>
        <v/>
      </c>
      <c r="Z3346" s="4">
        <f t="shared" si="1045"/>
        <v>4022000</v>
      </c>
      <c r="AA3346" s="16">
        <f t="shared" si="1046"/>
        <v>1.4917951268025858E-3</v>
      </c>
      <c r="AB3346" s="15">
        <f t="shared" si="1055"/>
        <v>0.21183490800596719</v>
      </c>
      <c r="AC3346" s="15">
        <f t="shared" si="1056"/>
        <v>0.21183490800596722</v>
      </c>
      <c r="AD3346" s="4">
        <v>169956</v>
      </c>
      <c r="AE3346" s="26">
        <v>1503.37</v>
      </c>
      <c r="AF3346" s="26">
        <v>1503.37</v>
      </c>
      <c r="AG3346" s="4">
        <f t="shared" si="1057"/>
        <v>2184000</v>
      </c>
      <c r="AH3346" s="16">
        <f t="shared" si="1047"/>
        <v>2.7472527472527475E-3</v>
      </c>
      <c r="AI3346" s="15">
        <f t="shared" si="1048"/>
        <v>0.39010989010989017</v>
      </c>
      <c r="AJ3346" s="15">
        <f t="shared" si="1049"/>
        <v>0.39010989010989022</v>
      </c>
      <c r="AK3346" s="4">
        <f t="shared" si="1050"/>
        <v>16319000</v>
      </c>
      <c r="AL3346" s="27">
        <f t="shared" si="1051"/>
        <v>3.6766958759727926E-4</v>
      </c>
      <c r="AM3346" s="15">
        <f t="shared" si="1058"/>
        <v>5.2209081438813656E-2</v>
      </c>
      <c r="AN3346" s="15">
        <f t="shared" si="1059"/>
        <v>9.7033884283642175E-6</v>
      </c>
    </row>
    <row r="3347" spans="1:40" x14ac:dyDescent="0.2">
      <c r="A3347" s="4" t="s">
        <v>4628</v>
      </c>
      <c r="B3347" s="3" t="s">
        <v>16</v>
      </c>
      <c r="C3347" s="6">
        <v>169956</v>
      </c>
      <c r="D3347" s="3" t="s">
        <v>749</v>
      </c>
      <c r="E3347" s="6">
        <v>169965</v>
      </c>
      <c r="F3347" s="3" t="s">
        <v>4215</v>
      </c>
      <c r="G3347" s="8">
        <v>6000</v>
      </c>
      <c r="H3347" s="6">
        <v>142</v>
      </c>
      <c r="I3347" s="6">
        <v>169637</v>
      </c>
      <c r="J3347" s="13">
        <v>45260</v>
      </c>
      <c r="K3347" s="9">
        <v>6000</v>
      </c>
      <c r="L3347" s="4" t="s">
        <v>4628</v>
      </c>
      <c r="M3347" s="4" t="s">
        <v>4632</v>
      </c>
      <c r="N3347" s="4">
        <f>VLOOKUP(I3347,BaseModelo!$A$2:$E$5075,5)</f>
        <v>5</v>
      </c>
      <c r="P3347" s="15">
        <v>142.00000000000003</v>
      </c>
      <c r="Q3347" s="4">
        <f>VLOOKUP(I3347,BaseModelo!$A$2:$E$5075,3)</f>
        <v>110</v>
      </c>
      <c r="R3347" s="4">
        <f t="shared" si="1040"/>
        <v>32283000</v>
      </c>
      <c r="S3347" s="16">
        <f t="shared" si="1041"/>
        <v>1.8585633305454884E-4</v>
      </c>
      <c r="T3347" s="4">
        <f t="shared" si="1052"/>
        <v>2.6391599293745936E-2</v>
      </c>
      <c r="U3347" s="4">
        <f t="shared" si="1053"/>
        <v>2.6391599293745942E-2</v>
      </c>
      <c r="V3347" s="6">
        <f t="shared" si="1042"/>
        <v>0</v>
      </c>
      <c r="W3347" s="16" t="str">
        <f t="shared" si="1043"/>
        <v/>
      </c>
      <c r="X3347" s="4" t="str">
        <f t="shared" si="1054"/>
        <v/>
      </c>
      <c r="Y3347" s="4" t="str">
        <f t="shared" si="1044"/>
        <v/>
      </c>
      <c r="Z3347" s="4">
        <f t="shared" si="1045"/>
        <v>4058000</v>
      </c>
      <c r="AA3347" s="16">
        <f t="shared" si="1046"/>
        <v>1.4785608674223755E-3</v>
      </c>
      <c r="AB3347" s="15">
        <f t="shared" si="1055"/>
        <v>0.20995564317397733</v>
      </c>
      <c r="AC3347" s="15">
        <f t="shared" si="1056"/>
        <v>0.20995564317397736</v>
      </c>
      <c r="AD3347" s="4">
        <v>169956</v>
      </c>
      <c r="AE3347" s="26">
        <v>1503.37</v>
      </c>
      <c r="AF3347" s="26">
        <v>1503.37</v>
      </c>
      <c r="AG3347" s="4">
        <f t="shared" si="1057"/>
        <v>2193000</v>
      </c>
      <c r="AH3347" s="16">
        <f t="shared" si="1047"/>
        <v>2.7359781121751026E-3</v>
      </c>
      <c r="AI3347" s="15">
        <f t="shared" si="1048"/>
        <v>0.38850889192886456</v>
      </c>
      <c r="AJ3347" s="15">
        <f t="shared" si="1049"/>
        <v>0.38850889192886462</v>
      </c>
      <c r="AK3347" s="4">
        <f t="shared" si="1050"/>
        <v>16319000</v>
      </c>
      <c r="AL3347" s="27">
        <f t="shared" si="1051"/>
        <v>3.6766958759727926E-4</v>
      </c>
      <c r="AM3347" s="15">
        <f t="shared" si="1058"/>
        <v>5.2209081438813656E-2</v>
      </c>
      <c r="AN3347" s="15">
        <f t="shared" si="1059"/>
        <v>9.7033884283642175E-6</v>
      </c>
    </row>
    <row r="3348" spans="1:40" x14ac:dyDescent="0.2">
      <c r="A3348" s="4" t="s">
        <v>4628</v>
      </c>
      <c r="B3348" s="3" t="s">
        <v>16</v>
      </c>
      <c r="C3348" s="6">
        <v>169956</v>
      </c>
      <c r="D3348" s="3" t="s">
        <v>749</v>
      </c>
      <c r="E3348" s="6">
        <v>169966</v>
      </c>
      <c r="F3348" s="3" t="s">
        <v>4216</v>
      </c>
      <c r="G3348" s="8">
        <v>6000</v>
      </c>
      <c r="H3348" s="6">
        <v>142</v>
      </c>
      <c r="I3348" s="6">
        <v>169305</v>
      </c>
      <c r="J3348" s="13">
        <v>45260</v>
      </c>
      <c r="K3348" s="9">
        <v>6000</v>
      </c>
      <c r="L3348" s="4" t="s">
        <v>4628</v>
      </c>
      <c r="M3348" s="4" t="s">
        <v>4632</v>
      </c>
      <c r="N3348" s="4">
        <f>VLOOKUP(I3348,BaseModelo!$A$2:$E$5075,5)</f>
        <v>5</v>
      </c>
      <c r="P3348" s="15">
        <v>142.00000000000003</v>
      </c>
      <c r="Q3348" s="4">
        <f>VLOOKUP(I3348,BaseModelo!$A$2:$E$5075,3)</f>
        <v>110</v>
      </c>
      <c r="R3348" s="4">
        <f t="shared" si="1040"/>
        <v>32283000</v>
      </c>
      <c r="S3348" s="16">
        <f t="shared" si="1041"/>
        <v>1.8585633305454884E-4</v>
      </c>
      <c r="T3348" s="4">
        <f t="shared" si="1052"/>
        <v>2.6391599293745936E-2</v>
      </c>
      <c r="U3348" s="4">
        <f t="shared" si="1053"/>
        <v>2.6391599293745942E-2</v>
      </c>
      <c r="V3348" s="6">
        <f t="shared" si="1042"/>
        <v>0</v>
      </c>
      <c r="W3348" s="16" t="str">
        <f t="shared" si="1043"/>
        <v/>
      </c>
      <c r="X3348" s="4" t="str">
        <f t="shared" si="1054"/>
        <v/>
      </c>
      <c r="Y3348" s="4" t="str">
        <f t="shared" si="1044"/>
        <v/>
      </c>
      <c r="Z3348" s="4">
        <f t="shared" si="1045"/>
        <v>4058000</v>
      </c>
      <c r="AA3348" s="16">
        <f t="shared" si="1046"/>
        <v>1.4785608674223755E-3</v>
      </c>
      <c r="AB3348" s="15">
        <f t="shared" si="1055"/>
        <v>0.20995564317397733</v>
      </c>
      <c r="AC3348" s="15">
        <f t="shared" si="1056"/>
        <v>0.20995564317397736</v>
      </c>
      <c r="AD3348" s="4">
        <v>169956</v>
      </c>
      <c r="AE3348" s="26">
        <v>1503.37</v>
      </c>
      <c r="AF3348" s="26">
        <v>1503.37</v>
      </c>
      <c r="AG3348" s="4">
        <f t="shared" si="1057"/>
        <v>2193000</v>
      </c>
      <c r="AH3348" s="16">
        <f t="shared" si="1047"/>
        <v>2.7359781121751026E-3</v>
      </c>
      <c r="AI3348" s="15">
        <f t="shared" si="1048"/>
        <v>0.38850889192886456</v>
      </c>
      <c r="AJ3348" s="15">
        <f t="shared" si="1049"/>
        <v>0.38850889192886462</v>
      </c>
      <c r="AK3348" s="4">
        <f t="shared" si="1050"/>
        <v>16319000</v>
      </c>
      <c r="AL3348" s="27">
        <f t="shared" si="1051"/>
        <v>3.6766958759727926E-4</v>
      </c>
      <c r="AM3348" s="15">
        <f t="shared" si="1058"/>
        <v>5.2209081438813656E-2</v>
      </c>
      <c r="AN3348" s="15">
        <f t="shared" si="1059"/>
        <v>9.7033884283642175E-6</v>
      </c>
    </row>
    <row r="3349" spans="1:40" x14ac:dyDescent="0.2">
      <c r="A3349" s="4" t="s">
        <v>4628</v>
      </c>
      <c r="B3349" s="3" t="s">
        <v>16</v>
      </c>
      <c r="C3349" s="6">
        <v>169956</v>
      </c>
      <c r="D3349" s="3" t="s">
        <v>749</v>
      </c>
      <c r="E3349" s="6">
        <v>169967</v>
      </c>
      <c r="F3349" s="3" t="s">
        <v>4217</v>
      </c>
      <c r="G3349" s="8">
        <v>6000</v>
      </c>
      <c r="H3349" s="6">
        <v>142</v>
      </c>
      <c r="I3349" s="6">
        <v>169640</v>
      </c>
      <c r="J3349" s="13">
        <v>45260</v>
      </c>
      <c r="K3349" s="9">
        <v>6000</v>
      </c>
      <c r="L3349" s="4" t="s">
        <v>4628</v>
      </c>
      <c r="M3349" s="4" t="s">
        <v>4632</v>
      </c>
      <c r="N3349" s="4">
        <f>VLOOKUP(I3349,BaseModelo!$A$2:$E$5075,5)</f>
        <v>4</v>
      </c>
      <c r="P3349" s="15">
        <v>142.00000000000003</v>
      </c>
      <c r="Q3349" s="4">
        <f>VLOOKUP(I3349,BaseModelo!$A$2:$E$5075,3)</f>
        <v>110</v>
      </c>
      <c r="R3349" s="4">
        <f t="shared" si="1040"/>
        <v>32283000</v>
      </c>
      <c r="S3349" s="16">
        <f t="shared" si="1041"/>
        <v>1.8585633305454884E-4</v>
      </c>
      <c r="T3349" s="4">
        <f t="shared" si="1052"/>
        <v>2.6391599293745936E-2</v>
      </c>
      <c r="U3349" s="4">
        <f t="shared" si="1053"/>
        <v>2.6391599293745942E-2</v>
      </c>
      <c r="V3349" s="6">
        <f t="shared" si="1042"/>
        <v>0</v>
      </c>
      <c r="W3349" s="16" t="str">
        <f t="shared" si="1043"/>
        <v/>
      </c>
      <c r="X3349" s="4" t="str">
        <f t="shared" si="1054"/>
        <v/>
      </c>
      <c r="Y3349" s="4" t="str">
        <f t="shared" si="1044"/>
        <v/>
      </c>
      <c r="Z3349" s="4">
        <f t="shared" si="1045"/>
        <v>2331000</v>
      </c>
      <c r="AA3349" s="16">
        <f t="shared" si="1046"/>
        <v>2.5740025740025739E-3</v>
      </c>
      <c r="AB3349" s="15">
        <f t="shared" si="1055"/>
        <v>0.36550836550836552</v>
      </c>
      <c r="AC3349" s="15">
        <f t="shared" si="1056"/>
        <v>0.36550836550836557</v>
      </c>
      <c r="AD3349" s="4">
        <v>169956</v>
      </c>
      <c r="AE3349" s="26">
        <v>1503.37</v>
      </c>
      <c r="AF3349" s="26">
        <v>1503.37</v>
      </c>
      <c r="AG3349" s="4">
        <f t="shared" si="1057"/>
        <v>858000</v>
      </c>
      <c r="AH3349" s="16">
        <f t="shared" si="1047"/>
        <v>6.993006993006993E-3</v>
      </c>
      <c r="AI3349" s="15">
        <f t="shared" si="1048"/>
        <v>0.99300699300699302</v>
      </c>
      <c r="AJ3349" s="15">
        <f t="shared" si="1049"/>
        <v>0.99300699300699324</v>
      </c>
      <c r="AK3349" s="4">
        <f t="shared" si="1050"/>
        <v>16319000</v>
      </c>
      <c r="AL3349" s="27">
        <f t="shared" si="1051"/>
        <v>3.6766958759727926E-4</v>
      </c>
      <c r="AM3349" s="15">
        <f t="shared" si="1058"/>
        <v>5.2209081438813656E-2</v>
      </c>
      <c r="AN3349" s="15">
        <f t="shared" si="1059"/>
        <v>9.7033884283642175E-6</v>
      </c>
    </row>
    <row r="3350" spans="1:40" x14ac:dyDescent="0.2">
      <c r="A3350" s="4" t="s">
        <v>4628</v>
      </c>
      <c r="B3350" s="3" t="s">
        <v>16</v>
      </c>
      <c r="C3350" s="6">
        <v>169956</v>
      </c>
      <c r="D3350" s="3" t="s">
        <v>749</v>
      </c>
      <c r="E3350" s="6">
        <v>169968</v>
      </c>
      <c r="F3350" s="3" t="s">
        <v>4218</v>
      </c>
      <c r="G3350" s="8">
        <v>6000</v>
      </c>
      <c r="H3350" s="6">
        <v>142</v>
      </c>
      <c r="I3350" s="6">
        <v>169439</v>
      </c>
      <c r="J3350" s="13">
        <v>45260</v>
      </c>
      <c r="K3350" s="9">
        <v>6000</v>
      </c>
      <c r="L3350" s="4" t="s">
        <v>4628</v>
      </c>
      <c r="M3350" s="4" t="s">
        <v>4632</v>
      </c>
      <c r="N3350" s="4">
        <f>VLOOKUP(I3350,BaseModelo!$A$2:$E$5075,5)</f>
        <v>5</v>
      </c>
      <c r="P3350" s="15">
        <v>142.00000000000003</v>
      </c>
      <c r="Q3350" s="4">
        <f>VLOOKUP(I3350,BaseModelo!$A$2:$E$5075,3)</f>
        <v>110</v>
      </c>
      <c r="R3350" s="4">
        <f t="shared" si="1040"/>
        <v>32283000</v>
      </c>
      <c r="S3350" s="16">
        <f t="shared" si="1041"/>
        <v>1.8585633305454884E-4</v>
      </c>
      <c r="T3350" s="4">
        <f t="shared" si="1052"/>
        <v>2.6391599293745936E-2</v>
      </c>
      <c r="U3350" s="4">
        <f t="shared" si="1053"/>
        <v>2.6391599293745942E-2</v>
      </c>
      <c r="V3350" s="6">
        <f t="shared" si="1042"/>
        <v>0</v>
      </c>
      <c r="W3350" s="16" t="str">
        <f t="shared" si="1043"/>
        <v/>
      </c>
      <c r="X3350" s="4" t="str">
        <f t="shared" si="1054"/>
        <v/>
      </c>
      <c r="Y3350" s="4" t="str">
        <f t="shared" si="1044"/>
        <v/>
      </c>
      <c r="Z3350" s="4">
        <f t="shared" si="1045"/>
        <v>4058000</v>
      </c>
      <c r="AA3350" s="16">
        <f t="shared" si="1046"/>
        <v>1.4785608674223755E-3</v>
      </c>
      <c r="AB3350" s="15">
        <f t="shared" si="1055"/>
        <v>0.20995564317397733</v>
      </c>
      <c r="AC3350" s="15">
        <f t="shared" si="1056"/>
        <v>0.20995564317397736</v>
      </c>
      <c r="AD3350" s="4">
        <v>169956</v>
      </c>
      <c r="AE3350" s="26">
        <v>1503.37</v>
      </c>
      <c r="AF3350" s="26">
        <v>1503.37</v>
      </c>
      <c r="AG3350" s="4">
        <f t="shared" si="1057"/>
        <v>2193000</v>
      </c>
      <c r="AH3350" s="16">
        <f t="shared" si="1047"/>
        <v>2.7359781121751026E-3</v>
      </c>
      <c r="AI3350" s="15">
        <f t="shared" si="1048"/>
        <v>0.38850889192886456</v>
      </c>
      <c r="AJ3350" s="15">
        <f t="shared" si="1049"/>
        <v>0.38850889192886462</v>
      </c>
      <c r="AK3350" s="4">
        <f t="shared" si="1050"/>
        <v>16319000</v>
      </c>
      <c r="AL3350" s="27">
        <f t="shared" si="1051"/>
        <v>3.6766958759727926E-4</v>
      </c>
      <c r="AM3350" s="15">
        <f t="shared" si="1058"/>
        <v>5.2209081438813656E-2</v>
      </c>
      <c r="AN3350" s="15">
        <f t="shared" si="1059"/>
        <v>9.7033884283642175E-6</v>
      </c>
    </row>
    <row r="3351" spans="1:40" x14ac:dyDescent="0.2">
      <c r="A3351" s="4" t="s">
        <v>4627</v>
      </c>
      <c r="B3351" s="3" t="s">
        <v>8</v>
      </c>
      <c r="C3351" s="6">
        <v>169972</v>
      </c>
      <c r="D3351" s="3" t="s">
        <v>476</v>
      </c>
      <c r="E3351" s="6">
        <v>170015</v>
      </c>
      <c r="F3351" s="3" t="s">
        <v>4164</v>
      </c>
      <c r="G3351" s="8">
        <v>10000</v>
      </c>
      <c r="H3351" s="6">
        <v>142</v>
      </c>
      <c r="I3351" s="6">
        <v>169769</v>
      </c>
      <c r="J3351" s="13">
        <v>45260</v>
      </c>
      <c r="K3351" s="9">
        <v>10000</v>
      </c>
      <c r="L3351" s="4" t="s">
        <v>4627</v>
      </c>
      <c r="M3351" s="4" t="s">
        <v>4632</v>
      </c>
      <c r="N3351" s="4">
        <f>VLOOKUP(I3351,BaseModelo!$A$2:$E$5075,5)</f>
        <v>6</v>
      </c>
      <c r="P3351" s="15">
        <v>142.00000000000003</v>
      </c>
      <c r="Q3351" s="4">
        <f>VLOOKUP(I3351,BaseModelo!$A$2:$E$5075,3)</f>
        <v>115</v>
      </c>
      <c r="R3351" s="4">
        <f t="shared" si="1040"/>
        <v>32283000</v>
      </c>
      <c r="S3351" s="16">
        <f t="shared" si="1041"/>
        <v>3.0976055509091471E-4</v>
      </c>
      <c r="T3351" s="4">
        <f t="shared" si="1052"/>
        <v>4.3985998822909891E-2</v>
      </c>
      <c r="U3351" s="4">
        <f t="shared" si="1053"/>
        <v>4.3985998822909898E-2</v>
      </c>
      <c r="V3351" s="6">
        <f t="shared" si="1042"/>
        <v>0</v>
      </c>
      <c r="W3351" s="16" t="str">
        <f t="shared" si="1043"/>
        <v/>
      </c>
      <c r="X3351" s="4" t="str">
        <f t="shared" si="1054"/>
        <v/>
      </c>
      <c r="Y3351" s="4" t="str">
        <f t="shared" si="1044"/>
        <v/>
      </c>
      <c r="Z3351" s="4">
        <f t="shared" si="1045"/>
        <v>4853000</v>
      </c>
      <c r="AA3351" s="16">
        <f t="shared" si="1046"/>
        <v>2.0605810838656502E-3</v>
      </c>
      <c r="AB3351" s="15">
        <f t="shared" si="1055"/>
        <v>0.29260251390892233</v>
      </c>
      <c r="AC3351" s="15">
        <f t="shared" si="1056"/>
        <v>0.29260251390892239</v>
      </c>
      <c r="AD3351" s="4">
        <v>169972</v>
      </c>
      <c r="AE3351" s="26">
        <v>2510.34</v>
      </c>
      <c r="AF3351" s="26">
        <v>2510.34</v>
      </c>
      <c r="AG3351" s="4">
        <f t="shared" si="1057"/>
        <v>1993000</v>
      </c>
      <c r="AH3351" s="16">
        <f t="shared" si="1047"/>
        <v>5.0175614651279477E-3</v>
      </c>
      <c r="AI3351" s="15">
        <f t="shared" si="1048"/>
        <v>0.71249372804816857</v>
      </c>
      <c r="AJ3351" s="15">
        <f t="shared" si="1049"/>
        <v>0.71249372804816868</v>
      </c>
      <c r="AK3351" s="4">
        <f t="shared" si="1050"/>
        <v>15073000</v>
      </c>
      <c r="AL3351" s="27">
        <f t="shared" si="1051"/>
        <v>6.6343793538114506E-4</v>
      </c>
      <c r="AM3351" s="15">
        <f t="shared" si="1058"/>
        <v>9.4208186824122603E-2</v>
      </c>
      <c r="AN3351" s="15">
        <f t="shared" si="1059"/>
        <v>2.918198024474882E-5</v>
      </c>
    </row>
    <row r="3352" spans="1:40" x14ac:dyDescent="0.2">
      <c r="A3352" s="4" t="s">
        <v>4628</v>
      </c>
      <c r="B3352" s="3" t="s">
        <v>4</v>
      </c>
      <c r="C3352" s="6">
        <v>169995</v>
      </c>
      <c r="D3352" s="3" t="s">
        <v>376</v>
      </c>
      <c r="E3352" s="6">
        <v>170003</v>
      </c>
      <c r="F3352" s="3" t="s">
        <v>4169</v>
      </c>
      <c r="G3352" s="8">
        <v>5000</v>
      </c>
      <c r="H3352" s="6">
        <v>147</v>
      </c>
      <c r="I3352" s="6">
        <v>169920</v>
      </c>
      <c r="J3352" s="13">
        <v>45260</v>
      </c>
      <c r="K3352" s="9">
        <v>5000</v>
      </c>
      <c r="L3352" s="4" t="s">
        <v>4628</v>
      </c>
      <c r="M3352" s="4" t="s">
        <v>4632</v>
      </c>
      <c r="N3352" s="4">
        <f>VLOOKUP(I3352,BaseModelo!$A$2:$E$5075,5)</f>
        <v>5</v>
      </c>
      <c r="P3352" s="15">
        <v>147</v>
      </c>
      <c r="Q3352" s="4">
        <f>VLOOKUP(I3352,BaseModelo!$A$2:$E$5075,3)</f>
        <v>110</v>
      </c>
      <c r="R3352" s="4">
        <f t="shared" si="1040"/>
        <v>32283000</v>
      </c>
      <c r="S3352" s="16">
        <f t="shared" si="1041"/>
        <v>1.5488027754545735E-4</v>
      </c>
      <c r="T3352" s="4">
        <f t="shared" si="1052"/>
        <v>2.2767400799182231E-2</v>
      </c>
      <c r="U3352" s="4">
        <f t="shared" si="1053"/>
        <v>2.2767400799182231E-2</v>
      </c>
      <c r="V3352" s="6">
        <f t="shared" si="1042"/>
        <v>0</v>
      </c>
      <c r="W3352" s="16" t="str">
        <f t="shared" si="1043"/>
        <v/>
      </c>
      <c r="X3352" s="4" t="str">
        <f t="shared" si="1054"/>
        <v/>
      </c>
      <c r="Y3352" s="4" t="str">
        <f t="shared" si="1044"/>
        <v/>
      </c>
      <c r="Z3352" s="4">
        <f t="shared" si="1045"/>
        <v>4058000</v>
      </c>
      <c r="AA3352" s="16">
        <f t="shared" si="1046"/>
        <v>1.2321340561853129E-3</v>
      </c>
      <c r="AB3352" s="15">
        <f t="shared" si="1055"/>
        <v>0.18112370625924099</v>
      </c>
      <c r="AC3352" s="15">
        <f t="shared" si="1056"/>
        <v>0.18112370625924099</v>
      </c>
      <c r="AD3352" s="4">
        <v>169995</v>
      </c>
      <c r="AE3352" s="26">
        <v>1303.3399999999999</v>
      </c>
      <c r="AF3352" s="26">
        <v>1303.3399999999999</v>
      </c>
      <c r="AG3352" s="4">
        <f t="shared" si="1057"/>
        <v>2193000</v>
      </c>
      <c r="AH3352" s="16">
        <f t="shared" si="1047"/>
        <v>2.2799817601459188E-3</v>
      </c>
      <c r="AI3352" s="15">
        <f t="shared" si="1048"/>
        <v>0.33515731874145005</v>
      </c>
      <c r="AJ3352" s="15">
        <f t="shared" si="1049"/>
        <v>0.33515731874145005</v>
      </c>
      <c r="AK3352" s="4">
        <f t="shared" si="1050"/>
        <v>16319000</v>
      </c>
      <c r="AL3352" s="27">
        <f t="shared" si="1051"/>
        <v>3.0639132299773271E-4</v>
      </c>
      <c r="AM3352" s="15">
        <f t="shared" si="1058"/>
        <v>4.5039524480666712E-2</v>
      </c>
      <c r="AN3352" s="15">
        <f t="shared" si="1059"/>
        <v>6.9757340520810808E-6</v>
      </c>
    </row>
    <row r="3353" spans="1:40" x14ac:dyDescent="0.2">
      <c r="A3353" s="4" t="s">
        <v>4628</v>
      </c>
      <c r="B3353" s="3" t="s">
        <v>4</v>
      </c>
      <c r="C3353" s="6">
        <v>169995</v>
      </c>
      <c r="D3353" s="3" t="s">
        <v>376</v>
      </c>
      <c r="E3353" s="6">
        <v>170004</v>
      </c>
      <c r="F3353" s="3" t="s">
        <v>4170</v>
      </c>
      <c r="G3353" s="8">
        <v>6000</v>
      </c>
      <c r="H3353" s="6">
        <v>142</v>
      </c>
      <c r="I3353" s="6">
        <v>169921</v>
      </c>
      <c r="J3353" s="13">
        <v>45260</v>
      </c>
      <c r="K3353" s="9">
        <v>6000</v>
      </c>
      <c r="L3353" s="4" t="s">
        <v>4628</v>
      </c>
      <c r="M3353" s="4" t="s">
        <v>4632</v>
      </c>
      <c r="N3353" s="4">
        <f>VLOOKUP(I3353,BaseModelo!$A$2:$E$5075,5)</f>
        <v>6</v>
      </c>
      <c r="P3353" s="15">
        <v>142.00000000000003</v>
      </c>
      <c r="Q3353" s="4">
        <f>VLOOKUP(I3353,BaseModelo!$A$2:$E$5075,3)</f>
        <v>115</v>
      </c>
      <c r="R3353" s="4">
        <f t="shared" si="1040"/>
        <v>32283000</v>
      </c>
      <c r="S3353" s="16">
        <f t="shared" si="1041"/>
        <v>1.8585633305454884E-4</v>
      </c>
      <c r="T3353" s="4">
        <f t="shared" si="1052"/>
        <v>2.6391599293745936E-2</v>
      </c>
      <c r="U3353" s="4">
        <f t="shared" si="1053"/>
        <v>2.6391599293745942E-2</v>
      </c>
      <c r="V3353" s="6">
        <f t="shared" si="1042"/>
        <v>0</v>
      </c>
      <c r="W3353" s="16" t="str">
        <f t="shared" si="1043"/>
        <v/>
      </c>
      <c r="X3353" s="4" t="str">
        <f t="shared" si="1054"/>
        <v/>
      </c>
      <c r="Y3353" s="4" t="str">
        <f t="shared" si="1044"/>
        <v/>
      </c>
      <c r="Z3353" s="4">
        <f t="shared" si="1045"/>
        <v>4853000</v>
      </c>
      <c r="AA3353" s="16">
        <f t="shared" si="1046"/>
        <v>1.2363486503193901E-3</v>
      </c>
      <c r="AB3353" s="15">
        <f t="shared" si="1055"/>
        <v>0.17556150834535339</v>
      </c>
      <c r="AC3353" s="15">
        <f t="shared" si="1056"/>
        <v>0.17556150834535342</v>
      </c>
      <c r="AD3353" s="4">
        <v>169995</v>
      </c>
      <c r="AE3353" s="26">
        <v>1503.37</v>
      </c>
      <c r="AF3353" s="26">
        <v>1503.37</v>
      </c>
      <c r="AG3353" s="4">
        <f t="shared" si="1057"/>
        <v>2735000</v>
      </c>
      <c r="AH3353" s="16">
        <f t="shared" si="1047"/>
        <v>2.1937842778793418E-3</v>
      </c>
      <c r="AI3353" s="15">
        <f t="shared" si="1048"/>
        <v>0.31151736745886655</v>
      </c>
      <c r="AJ3353" s="15">
        <f t="shared" si="1049"/>
        <v>0.3115173674588666</v>
      </c>
      <c r="AK3353" s="4">
        <f t="shared" si="1050"/>
        <v>16319000</v>
      </c>
      <c r="AL3353" s="27">
        <f t="shared" si="1051"/>
        <v>3.6766958759727926E-4</v>
      </c>
      <c r="AM3353" s="15">
        <f t="shared" si="1058"/>
        <v>5.2209081438813656E-2</v>
      </c>
      <c r="AN3353" s="15">
        <f t="shared" si="1059"/>
        <v>9.7033884283642175E-6</v>
      </c>
    </row>
    <row r="3354" spans="1:40" x14ac:dyDescent="0.2">
      <c r="A3354" s="4" t="s">
        <v>4627</v>
      </c>
      <c r="B3354" s="2" t="s">
        <v>17</v>
      </c>
      <c r="C3354" s="5">
        <v>170102</v>
      </c>
      <c r="D3354" s="2" t="s">
        <v>742</v>
      </c>
      <c r="E3354" s="5">
        <v>170103</v>
      </c>
      <c r="F3354" s="2" t="s">
        <v>4163</v>
      </c>
      <c r="G3354" s="7">
        <v>10000</v>
      </c>
      <c r="H3354" s="5">
        <v>142</v>
      </c>
      <c r="I3354" s="6">
        <v>169028</v>
      </c>
      <c r="J3354" s="13">
        <v>45260</v>
      </c>
      <c r="K3354" s="9">
        <v>10000</v>
      </c>
      <c r="L3354" s="4" t="s">
        <v>4627</v>
      </c>
      <c r="M3354" s="4" t="s">
        <v>4632</v>
      </c>
      <c r="N3354" s="4">
        <f>VLOOKUP(I3354,BaseModelo!$A$2:$E$5075,5)</f>
        <v>6</v>
      </c>
      <c r="P3354" s="15">
        <v>142.00000000000003</v>
      </c>
      <c r="Q3354" s="4">
        <f>VLOOKUP(I3354,BaseModelo!$A$2:$E$5075,3)</f>
        <v>115</v>
      </c>
      <c r="R3354" s="4">
        <f t="shared" si="1040"/>
        <v>32283000</v>
      </c>
      <c r="S3354" s="16">
        <f t="shared" si="1041"/>
        <v>3.0976055509091471E-4</v>
      </c>
      <c r="T3354" s="4">
        <f t="shared" si="1052"/>
        <v>4.3985998822909891E-2</v>
      </c>
      <c r="U3354" s="4">
        <f t="shared" si="1053"/>
        <v>4.3985998822909898E-2</v>
      </c>
      <c r="V3354" s="6">
        <f t="shared" si="1042"/>
        <v>0</v>
      </c>
      <c r="W3354" s="16" t="str">
        <f t="shared" si="1043"/>
        <v/>
      </c>
      <c r="X3354" s="4" t="str">
        <f t="shared" si="1054"/>
        <v/>
      </c>
      <c r="Y3354" s="4" t="str">
        <f t="shared" si="1044"/>
        <v/>
      </c>
      <c r="Z3354" s="4">
        <f t="shared" si="1045"/>
        <v>4853000</v>
      </c>
      <c r="AA3354" s="16">
        <f t="shared" si="1046"/>
        <v>2.0605810838656502E-3</v>
      </c>
      <c r="AB3354" s="15">
        <f t="shared" si="1055"/>
        <v>0.29260251390892233</v>
      </c>
      <c r="AC3354" s="15">
        <f t="shared" si="1056"/>
        <v>0.29260251390892239</v>
      </c>
      <c r="AD3354" s="4">
        <v>170102</v>
      </c>
      <c r="AE3354" s="26">
        <v>2510.34</v>
      </c>
      <c r="AF3354" s="26">
        <v>2510.34</v>
      </c>
      <c r="AG3354" s="4">
        <f t="shared" si="1057"/>
        <v>1993000</v>
      </c>
      <c r="AH3354" s="16">
        <f t="shared" si="1047"/>
        <v>5.0175614651279477E-3</v>
      </c>
      <c r="AI3354" s="15">
        <f t="shared" si="1048"/>
        <v>0.71249372804816857</v>
      </c>
      <c r="AJ3354" s="15">
        <f t="shared" si="1049"/>
        <v>0.71249372804816868</v>
      </c>
      <c r="AK3354" s="4">
        <f t="shared" si="1050"/>
        <v>15073000</v>
      </c>
      <c r="AL3354" s="27">
        <f t="shared" si="1051"/>
        <v>6.6343793538114506E-4</v>
      </c>
      <c r="AM3354" s="15">
        <f t="shared" si="1058"/>
        <v>9.4208186824122603E-2</v>
      </c>
      <c r="AN3354" s="15">
        <f t="shared" si="1059"/>
        <v>2.918198024474882E-5</v>
      </c>
    </row>
    <row r="3355" spans="1:40" x14ac:dyDescent="0.2">
      <c r="A3355" s="4" t="s">
        <v>4627</v>
      </c>
      <c r="B3355" s="3" t="s">
        <v>17</v>
      </c>
      <c r="C3355" s="6">
        <v>170102</v>
      </c>
      <c r="D3355" s="3" t="s">
        <v>742</v>
      </c>
      <c r="E3355" s="6">
        <v>170104</v>
      </c>
      <c r="F3355" s="3" t="s">
        <v>4165</v>
      </c>
      <c r="G3355" s="8">
        <v>7000</v>
      </c>
      <c r="H3355" s="6">
        <v>142</v>
      </c>
      <c r="I3355" s="6">
        <v>169031</v>
      </c>
      <c r="J3355" s="13">
        <v>45260</v>
      </c>
      <c r="K3355" s="9">
        <v>7000</v>
      </c>
      <c r="L3355" s="4" t="s">
        <v>4627</v>
      </c>
      <c r="M3355" s="4" t="s">
        <v>4632</v>
      </c>
      <c r="N3355" s="4">
        <f>VLOOKUP(I3355,BaseModelo!$A$2:$E$5075,5)</f>
        <v>8</v>
      </c>
      <c r="P3355" s="15">
        <v>142.00000000000003</v>
      </c>
      <c r="Q3355" s="4">
        <f>VLOOKUP(I3355,BaseModelo!$A$2:$E$5075,3)</f>
        <v>132</v>
      </c>
      <c r="R3355" s="4">
        <f t="shared" si="1040"/>
        <v>32283000</v>
      </c>
      <c r="S3355" s="16">
        <f t="shared" si="1041"/>
        <v>2.168323885636403E-4</v>
      </c>
      <c r="T3355" s="4">
        <f t="shared" si="1052"/>
        <v>3.0790199176036922E-2</v>
      </c>
      <c r="U3355" s="4">
        <f t="shared" si="1053"/>
        <v>3.0790199176036929E-2</v>
      </c>
      <c r="V3355" s="6">
        <f t="shared" si="1042"/>
        <v>0</v>
      </c>
      <c r="W3355" s="16" t="str">
        <f t="shared" si="1043"/>
        <v/>
      </c>
      <c r="X3355" s="4" t="str">
        <f t="shared" si="1054"/>
        <v/>
      </c>
      <c r="Y3355" s="4" t="str">
        <f t="shared" si="1044"/>
        <v/>
      </c>
      <c r="Z3355" s="4">
        <f t="shared" si="1045"/>
        <v>5836000</v>
      </c>
      <c r="AA3355" s="16">
        <f t="shared" si="1046"/>
        <v>1.199451679232351E-3</v>
      </c>
      <c r="AB3355" s="15">
        <f t="shared" si="1055"/>
        <v>0.17032213845099384</v>
      </c>
      <c r="AC3355" s="15">
        <f t="shared" si="1056"/>
        <v>0.17032213845099387</v>
      </c>
      <c r="AD3355" s="4">
        <v>170102</v>
      </c>
      <c r="AE3355" s="26">
        <v>1758.65</v>
      </c>
      <c r="AF3355" s="26">
        <v>1758.65</v>
      </c>
      <c r="AG3355" s="4">
        <f t="shared" si="1057"/>
        <v>2254000</v>
      </c>
      <c r="AH3355" s="16">
        <f t="shared" si="1047"/>
        <v>3.105590062111801E-3</v>
      </c>
      <c r="AI3355" s="15">
        <f t="shared" si="1048"/>
        <v>0.44099378881987572</v>
      </c>
      <c r="AJ3355" s="15">
        <f t="shared" si="1049"/>
        <v>0.44099378881987583</v>
      </c>
      <c r="AK3355" s="4">
        <f t="shared" si="1050"/>
        <v>15073000</v>
      </c>
      <c r="AL3355" s="27">
        <f t="shared" si="1051"/>
        <v>4.6440655476680156E-4</v>
      </c>
      <c r="AM3355" s="15">
        <f t="shared" si="1058"/>
        <v>6.5945730776885828E-2</v>
      </c>
      <c r="AN3355" s="15">
        <f t="shared" si="1059"/>
        <v>1.4299170319926922E-5</v>
      </c>
    </row>
    <row r="3356" spans="1:40" x14ac:dyDescent="0.2">
      <c r="A3356" s="4" t="s">
        <v>4627</v>
      </c>
      <c r="B3356" s="3" t="s">
        <v>17</v>
      </c>
      <c r="C3356" s="6">
        <v>170102</v>
      </c>
      <c r="D3356" s="3" t="s">
        <v>742</v>
      </c>
      <c r="E3356" s="6">
        <v>170105</v>
      </c>
      <c r="F3356" s="3" t="s">
        <v>4166</v>
      </c>
      <c r="G3356" s="8">
        <v>9000</v>
      </c>
      <c r="H3356" s="6">
        <v>142</v>
      </c>
      <c r="I3356" s="6">
        <v>169379</v>
      </c>
      <c r="J3356" s="13">
        <v>45260</v>
      </c>
      <c r="K3356" s="9">
        <v>9000</v>
      </c>
      <c r="L3356" s="4" t="s">
        <v>4627</v>
      </c>
      <c r="M3356" s="4" t="s">
        <v>4632</v>
      </c>
      <c r="N3356" s="4">
        <f>VLOOKUP(I3356,BaseModelo!$A$2:$E$5075,5)</f>
        <v>8</v>
      </c>
      <c r="P3356" s="15">
        <v>142.00000000000003</v>
      </c>
      <c r="Q3356" s="4">
        <f>VLOOKUP(I3356,BaseModelo!$A$2:$E$5075,3)</f>
        <v>132</v>
      </c>
      <c r="R3356" s="4">
        <f t="shared" si="1040"/>
        <v>32283000</v>
      </c>
      <c r="S3356" s="16">
        <f t="shared" si="1041"/>
        <v>2.7878449958182325E-4</v>
      </c>
      <c r="T3356" s="4">
        <f t="shared" si="1052"/>
        <v>3.9587398940618898E-2</v>
      </c>
      <c r="U3356" s="4">
        <f t="shared" si="1053"/>
        <v>3.9587398940618912E-2</v>
      </c>
      <c r="V3356" s="6">
        <f t="shared" si="1042"/>
        <v>0</v>
      </c>
      <c r="W3356" s="16" t="str">
        <f t="shared" si="1043"/>
        <v/>
      </c>
      <c r="X3356" s="4" t="str">
        <f t="shared" si="1054"/>
        <v/>
      </c>
      <c r="Y3356" s="4" t="str">
        <f t="shared" si="1044"/>
        <v/>
      </c>
      <c r="Z3356" s="4">
        <f t="shared" si="1045"/>
        <v>5836000</v>
      </c>
      <c r="AA3356" s="16">
        <f t="shared" si="1046"/>
        <v>1.5421521590130226E-3</v>
      </c>
      <c r="AB3356" s="15">
        <f t="shared" si="1055"/>
        <v>0.2189856065798492</v>
      </c>
      <c r="AC3356" s="15">
        <f t="shared" si="1056"/>
        <v>0.21898560657984925</v>
      </c>
      <c r="AD3356" s="4">
        <v>170102</v>
      </c>
      <c r="AE3356" s="26">
        <v>2255.2800000000002</v>
      </c>
      <c r="AF3356" s="26">
        <v>2255.2800000000002</v>
      </c>
      <c r="AG3356" s="4">
        <f t="shared" si="1057"/>
        <v>2254000</v>
      </c>
      <c r="AH3356" s="16">
        <f t="shared" si="1047"/>
        <v>3.9929015084294583E-3</v>
      </c>
      <c r="AI3356" s="15">
        <f t="shared" si="1048"/>
        <v>0.56699201419698309</v>
      </c>
      <c r="AJ3356" s="15">
        <f t="shared" si="1049"/>
        <v>0.5669920141969832</v>
      </c>
      <c r="AK3356" s="4">
        <f t="shared" si="1050"/>
        <v>15073000</v>
      </c>
      <c r="AL3356" s="27">
        <f t="shared" si="1051"/>
        <v>5.9709414184303054E-4</v>
      </c>
      <c r="AM3356" s="15">
        <f t="shared" si="1058"/>
        <v>8.478736814171034E-2</v>
      </c>
      <c r="AN3356" s="15">
        <f t="shared" si="1059"/>
        <v>2.3637403998246546E-5</v>
      </c>
    </row>
    <row r="3357" spans="1:40" x14ac:dyDescent="0.2">
      <c r="A3357" s="4" t="s">
        <v>4627</v>
      </c>
      <c r="B3357" s="3" t="s">
        <v>17</v>
      </c>
      <c r="C3357" s="6">
        <v>170102</v>
      </c>
      <c r="D3357" s="3" t="s">
        <v>742</v>
      </c>
      <c r="E3357" s="6">
        <v>170106</v>
      </c>
      <c r="F3357" s="3" t="s">
        <v>4167</v>
      </c>
      <c r="G3357" s="8">
        <v>9000</v>
      </c>
      <c r="H3357" s="6">
        <v>142</v>
      </c>
      <c r="I3357" s="6">
        <v>169032</v>
      </c>
      <c r="J3357" s="13">
        <v>45260</v>
      </c>
      <c r="K3357" s="9">
        <v>9000</v>
      </c>
      <c r="L3357" s="4" t="s">
        <v>4627</v>
      </c>
      <c r="M3357" s="4" t="s">
        <v>4632</v>
      </c>
      <c r="N3357" s="4">
        <f>VLOOKUP(I3357,BaseModelo!$A$2:$E$5075,5)</f>
        <v>5</v>
      </c>
      <c r="P3357" s="15">
        <v>142.00000000000003</v>
      </c>
      <c r="Q3357" s="4">
        <f>VLOOKUP(I3357,BaseModelo!$A$2:$E$5075,3)</f>
        <v>110</v>
      </c>
      <c r="R3357" s="4">
        <f t="shared" si="1040"/>
        <v>32283000</v>
      </c>
      <c r="S3357" s="16">
        <f t="shared" si="1041"/>
        <v>2.7878449958182325E-4</v>
      </c>
      <c r="T3357" s="4">
        <f t="shared" si="1052"/>
        <v>3.9587398940618898E-2</v>
      </c>
      <c r="U3357" s="4">
        <f t="shared" si="1053"/>
        <v>3.9587398940618912E-2</v>
      </c>
      <c r="V3357" s="6">
        <f t="shared" si="1042"/>
        <v>0</v>
      </c>
      <c r="W3357" s="16" t="str">
        <f t="shared" si="1043"/>
        <v/>
      </c>
      <c r="X3357" s="4" t="str">
        <f t="shared" si="1054"/>
        <v/>
      </c>
      <c r="Y3357" s="4" t="str">
        <f t="shared" si="1044"/>
        <v/>
      </c>
      <c r="Z3357" s="4">
        <f t="shared" si="1045"/>
        <v>4058000</v>
      </c>
      <c r="AA3357" s="16">
        <f t="shared" si="1046"/>
        <v>2.2178413011335633E-3</v>
      </c>
      <c r="AB3357" s="15">
        <f t="shared" si="1055"/>
        <v>0.31493346476096601</v>
      </c>
      <c r="AC3357" s="15">
        <f t="shared" si="1056"/>
        <v>0.31493346476096606</v>
      </c>
      <c r="AD3357" s="4">
        <v>170102</v>
      </c>
      <c r="AE3357" s="26">
        <v>2255.2800000000002</v>
      </c>
      <c r="AF3357" s="26">
        <v>2255.2800000000002</v>
      </c>
      <c r="AG3357" s="4">
        <f t="shared" si="1057"/>
        <v>1768000</v>
      </c>
      <c r="AH3357" s="16">
        <f t="shared" si="1047"/>
        <v>5.0904977375565612E-3</v>
      </c>
      <c r="AI3357" s="15">
        <f t="shared" si="1048"/>
        <v>0.72285067873303166</v>
      </c>
      <c r="AJ3357" s="15">
        <f t="shared" si="1049"/>
        <v>0.72285067873303188</v>
      </c>
      <c r="AK3357" s="4">
        <f t="shared" si="1050"/>
        <v>15073000</v>
      </c>
      <c r="AL3357" s="27">
        <f t="shared" si="1051"/>
        <v>5.9709414184303054E-4</v>
      </c>
      <c r="AM3357" s="15">
        <f t="shared" si="1058"/>
        <v>8.478736814171034E-2</v>
      </c>
      <c r="AN3357" s="15">
        <f t="shared" si="1059"/>
        <v>2.3637403998246546E-5</v>
      </c>
    </row>
    <row r="3358" spans="1:40" x14ac:dyDescent="0.2">
      <c r="A3358" s="4" t="s">
        <v>4627</v>
      </c>
      <c r="B3358" s="3" t="s">
        <v>17</v>
      </c>
      <c r="C3358" s="6">
        <v>170102</v>
      </c>
      <c r="D3358" s="3" t="s">
        <v>742</v>
      </c>
      <c r="E3358" s="6">
        <v>170107</v>
      </c>
      <c r="F3358" s="3" t="s">
        <v>4168</v>
      </c>
      <c r="G3358" s="8">
        <v>7000</v>
      </c>
      <c r="H3358" s="6">
        <v>142</v>
      </c>
      <c r="I3358" s="6">
        <v>169214</v>
      </c>
      <c r="J3358" s="13">
        <v>45260</v>
      </c>
      <c r="K3358" s="9">
        <v>7000</v>
      </c>
      <c r="L3358" s="4" t="s">
        <v>4627</v>
      </c>
      <c r="M3358" s="4" t="s">
        <v>4632</v>
      </c>
      <c r="N3358" s="4">
        <f>VLOOKUP(I3358,BaseModelo!$A$2:$E$5075,5)</f>
        <v>7</v>
      </c>
      <c r="P3358" s="15">
        <v>142.00000000000003</v>
      </c>
      <c r="Q3358" s="4">
        <f>VLOOKUP(I3358,BaseModelo!$A$2:$E$5075,3)</f>
        <v>127</v>
      </c>
      <c r="R3358" s="4">
        <f t="shared" si="1040"/>
        <v>32283000</v>
      </c>
      <c r="S3358" s="16">
        <f t="shared" si="1041"/>
        <v>2.168323885636403E-4</v>
      </c>
      <c r="T3358" s="4">
        <f t="shared" si="1052"/>
        <v>3.0790199176036922E-2</v>
      </c>
      <c r="U3358" s="4">
        <f t="shared" si="1053"/>
        <v>3.0790199176036929E-2</v>
      </c>
      <c r="V3358" s="6">
        <f t="shared" si="1042"/>
        <v>0</v>
      </c>
      <c r="W3358" s="16" t="str">
        <f t="shared" si="1043"/>
        <v/>
      </c>
      <c r="X3358" s="4" t="str">
        <f t="shared" si="1054"/>
        <v/>
      </c>
      <c r="Y3358" s="4" t="str">
        <f t="shared" si="1044"/>
        <v/>
      </c>
      <c r="Z3358" s="4">
        <f t="shared" si="1045"/>
        <v>4022000</v>
      </c>
      <c r="AA3358" s="16">
        <f t="shared" si="1046"/>
        <v>1.7404276479363501E-3</v>
      </c>
      <c r="AB3358" s="15">
        <f t="shared" si="1055"/>
        <v>0.24714072600696171</v>
      </c>
      <c r="AC3358" s="15">
        <f t="shared" si="1056"/>
        <v>0.24714072600696177</v>
      </c>
      <c r="AD3358" s="4">
        <v>170102</v>
      </c>
      <c r="AE3358" s="26">
        <v>1758.65</v>
      </c>
      <c r="AF3358" s="26">
        <v>1758.65</v>
      </c>
      <c r="AG3358" s="4">
        <f t="shared" si="1057"/>
        <v>1778000</v>
      </c>
      <c r="AH3358" s="16">
        <f t="shared" si="1047"/>
        <v>3.937007874015748E-3</v>
      </c>
      <c r="AI3358" s="15">
        <f t="shared" si="1048"/>
        <v>0.55905511811023623</v>
      </c>
      <c r="AJ3358" s="15">
        <f t="shared" si="1049"/>
        <v>0.55905511811023634</v>
      </c>
      <c r="AK3358" s="4">
        <f t="shared" si="1050"/>
        <v>15073000</v>
      </c>
      <c r="AL3358" s="27">
        <f t="shared" si="1051"/>
        <v>4.6440655476680156E-4</v>
      </c>
      <c r="AM3358" s="15">
        <f t="shared" si="1058"/>
        <v>6.5945730776885828E-2</v>
      </c>
      <c r="AN3358" s="15">
        <f t="shared" si="1059"/>
        <v>1.4299170319926922E-5</v>
      </c>
    </row>
    <row r="3359" spans="1:40" x14ac:dyDescent="0.2">
      <c r="A3359" s="4" t="s">
        <v>4628</v>
      </c>
      <c r="B3359" s="3" t="s">
        <v>4</v>
      </c>
      <c r="C3359" s="6">
        <v>170128</v>
      </c>
      <c r="D3359" s="3" t="s">
        <v>602</v>
      </c>
      <c r="E3359" s="6">
        <v>170219</v>
      </c>
      <c r="F3359" s="3" t="s">
        <v>4190</v>
      </c>
      <c r="G3359" s="8">
        <v>7000</v>
      </c>
      <c r="H3359" s="6">
        <v>142</v>
      </c>
      <c r="I3359" s="6">
        <v>169927</v>
      </c>
      <c r="J3359" s="13">
        <v>45260</v>
      </c>
      <c r="K3359" s="9">
        <v>7000</v>
      </c>
      <c r="L3359" s="4" t="s">
        <v>4628</v>
      </c>
      <c r="M3359" s="4" t="s">
        <v>4632</v>
      </c>
      <c r="N3359" s="4">
        <f>VLOOKUP(I3359,BaseModelo!$A$2:$E$5075,5)</f>
        <v>3</v>
      </c>
      <c r="P3359" s="15">
        <v>142.00000000000003</v>
      </c>
      <c r="Q3359" s="4">
        <f>VLOOKUP(I3359,BaseModelo!$A$2:$E$5075,3)</f>
        <v>110</v>
      </c>
      <c r="R3359" s="4">
        <f t="shared" si="1040"/>
        <v>32283000</v>
      </c>
      <c r="S3359" s="16">
        <f t="shared" si="1041"/>
        <v>2.168323885636403E-4</v>
      </c>
      <c r="T3359" s="4">
        <f t="shared" si="1052"/>
        <v>3.0790199176036922E-2</v>
      </c>
      <c r="U3359" s="4">
        <f t="shared" si="1053"/>
        <v>3.0790199176036929E-2</v>
      </c>
      <c r="V3359" s="6">
        <f t="shared" si="1042"/>
        <v>0</v>
      </c>
      <c r="W3359" s="16" t="str">
        <f t="shared" si="1043"/>
        <v/>
      </c>
      <c r="X3359" s="4" t="str">
        <f t="shared" si="1054"/>
        <v/>
      </c>
      <c r="Y3359" s="4" t="str">
        <f t="shared" si="1044"/>
        <v/>
      </c>
      <c r="Z3359" s="4">
        <f t="shared" si="1045"/>
        <v>1992000</v>
      </c>
      <c r="AA3359" s="16">
        <f t="shared" si="1046"/>
        <v>3.5140562248995983E-3</v>
      </c>
      <c r="AB3359" s="15">
        <f t="shared" si="1055"/>
        <v>0.49899598393574296</v>
      </c>
      <c r="AC3359" s="15">
        <f t="shared" si="1056"/>
        <v>0.49899598393574307</v>
      </c>
      <c r="AD3359" s="4">
        <v>170128</v>
      </c>
      <c r="AE3359" s="26">
        <v>1758.65</v>
      </c>
      <c r="AF3359" s="26">
        <v>1758.65</v>
      </c>
      <c r="AG3359" s="4">
        <f t="shared" si="1057"/>
        <v>673000</v>
      </c>
      <c r="AH3359" s="16">
        <f t="shared" si="1047"/>
        <v>1.0401188707280832E-2</v>
      </c>
      <c r="AI3359" s="15">
        <f t="shared" si="1048"/>
        <v>1.476968796433878</v>
      </c>
      <c r="AJ3359" s="15">
        <f t="shared" si="1049"/>
        <v>1.4769687964338785</v>
      </c>
      <c r="AK3359" s="4">
        <f t="shared" si="1050"/>
        <v>16319000</v>
      </c>
      <c r="AL3359" s="27">
        <f t="shared" si="1051"/>
        <v>4.289478521968258E-4</v>
      </c>
      <c r="AM3359" s="15">
        <f t="shared" si="1058"/>
        <v>6.0910595011949266E-2</v>
      </c>
      <c r="AN3359" s="15">
        <f t="shared" si="1059"/>
        <v>1.3207389805273516E-5</v>
      </c>
    </row>
    <row r="3360" spans="1:40" x14ac:dyDescent="0.2">
      <c r="A3360" s="4" t="s">
        <v>4628</v>
      </c>
      <c r="B3360" s="2" t="s">
        <v>16</v>
      </c>
      <c r="C3360" s="5">
        <v>170173</v>
      </c>
      <c r="D3360" s="2" t="s">
        <v>743</v>
      </c>
      <c r="E3360" s="5">
        <v>170174</v>
      </c>
      <c r="F3360" s="2" t="s">
        <v>4171</v>
      </c>
      <c r="G3360" s="7">
        <v>10000</v>
      </c>
      <c r="H3360" s="5">
        <v>147</v>
      </c>
      <c r="I3360" s="6">
        <v>169565</v>
      </c>
      <c r="J3360" s="13">
        <v>45260</v>
      </c>
      <c r="K3360" s="9">
        <v>10000</v>
      </c>
      <c r="L3360" s="4" t="s">
        <v>4628</v>
      </c>
      <c r="M3360" s="4" t="s">
        <v>4632</v>
      </c>
      <c r="N3360" s="4">
        <f>VLOOKUP(I3360,BaseModelo!$A$2:$E$5075,5)</f>
        <v>8</v>
      </c>
      <c r="P3360" s="15">
        <v>142.00000000000003</v>
      </c>
      <c r="Q3360" s="4">
        <f>VLOOKUP(I3360,BaseModelo!$A$2:$E$5075,3)</f>
        <v>132</v>
      </c>
      <c r="R3360" s="4">
        <f t="shared" si="1040"/>
        <v>32283000</v>
      </c>
      <c r="S3360" s="16">
        <f t="shared" si="1041"/>
        <v>3.0976055509091471E-4</v>
      </c>
      <c r="T3360" s="4">
        <f t="shared" si="1052"/>
        <v>4.5534801598364462E-2</v>
      </c>
      <c r="U3360" s="4">
        <f t="shared" si="1053"/>
        <v>4.3985998822909898E-2</v>
      </c>
      <c r="V3360" s="6">
        <f t="shared" si="1042"/>
        <v>0</v>
      </c>
      <c r="W3360" s="16" t="str">
        <f t="shared" si="1043"/>
        <v/>
      </c>
      <c r="X3360" s="4" t="str">
        <f t="shared" si="1054"/>
        <v/>
      </c>
      <c r="Y3360" s="4" t="str">
        <f t="shared" si="1044"/>
        <v/>
      </c>
      <c r="Z3360" s="4">
        <f t="shared" si="1045"/>
        <v>5836000</v>
      </c>
      <c r="AA3360" s="16">
        <f t="shared" si="1046"/>
        <v>1.7135023989033585E-3</v>
      </c>
      <c r="AB3360" s="15">
        <f t="shared" si="1055"/>
        <v>0.25188485263879368</v>
      </c>
      <c r="AC3360" s="15">
        <f t="shared" si="1056"/>
        <v>0.24331734064427696</v>
      </c>
      <c r="AD3360" s="4">
        <v>170173</v>
      </c>
      <c r="AE3360" s="26">
        <v>2606.85</v>
      </c>
      <c r="AF3360" s="26">
        <v>2606.85</v>
      </c>
      <c r="AG3360" s="4">
        <f t="shared" si="1057"/>
        <v>3421000</v>
      </c>
      <c r="AH3360" s="16">
        <f t="shared" si="1047"/>
        <v>2.9231218941829875E-3</v>
      </c>
      <c r="AI3360" s="15">
        <f t="shared" si="1048"/>
        <v>0.42969891844489916</v>
      </c>
      <c r="AJ3360" s="15">
        <f t="shared" si="1049"/>
        <v>0.41508330897398432</v>
      </c>
      <c r="AK3360" s="4">
        <f t="shared" si="1050"/>
        <v>16319000</v>
      </c>
      <c r="AL3360" s="27">
        <f t="shared" si="1051"/>
        <v>6.1278264599546543E-4</v>
      </c>
      <c r="AM3360" s="15">
        <f t="shared" si="1058"/>
        <v>9.0079048961333424E-2</v>
      </c>
      <c r="AN3360" s="15">
        <f t="shared" si="1059"/>
        <v>2.6953856745456156E-5</v>
      </c>
    </row>
    <row r="3361" spans="1:40" x14ac:dyDescent="0.2">
      <c r="A3361" s="4" t="s">
        <v>4628</v>
      </c>
      <c r="B3361" s="3" t="s">
        <v>16</v>
      </c>
      <c r="C3361" s="6">
        <v>170173</v>
      </c>
      <c r="D3361" s="3" t="s">
        <v>743</v>
      </c>
      <c r="E3361" s="6">
        <v>170175</v>
      </c>
      <c r="F3361" s="3" t="s">
        <v>4172</v>
      </c>
      <c r="G3361" s="8">
        <v>10000</v>
      </c>
      <c r="H3361" s="6">
        <v>142</v>
      </c>
      <c r="I3361" s="6">
        <v>169168</v>
      </c>
      <c r="J3361" s="13">
        <v>45260</v>
      </c>
      <c r="K3361" s="9">
        <v>10000</v>
      </c>
      <c r="L3361" s="4" t="s">
        <v>4628</v>
      </c>
      <c r="M3361" s="4" t="s">
        <v>4632</v>
      </c>
      <c r="N3361" s="4">
        <f>VLOOKUP(I3361,BaseModelo!$A$2:$E$5075,5)</f>
        <v>7</v>
      </c>
      <c r="P3361" s="15">
        <v>142.00000000000003</v>
      </c>
      <c r="Q3361" s="4">
        <f>VLOOKUP(I3361,BaseModelo!$A$2:$E$5075,3)</f>
        <v>127</v>
      </c>
      <c r="R3361" s="4">
        <f t="shared" si="1040"/>
        <v>32283000</v>
      </c>
      <c r="S3361" s="16">
        <f t="shared" si="1041"/>
        <v>3.0976055509091471E-4</v>
      </c>
      <c r="T3361" s="4">
        <f t="shared" si="1052"/>
        <v>4.3985998822909891E-2</v>
      </c>
      <c r="U3361" s="4">
        <f t="shared" si="1053"/>
        <v>4.3985998822909898E-2</v>
      </c>
      <c r="V3361" s="6">
        <f t="shared" si="1042"/>
        <v>0</v>
      </c>
      <c r="W3361" s="16" t="str">
        <f t="shared" si="1043"/>
        <v/>
      </c>
      <c r="X3361" s="4" t="str">
        <f t="shared" si="1054"/>
        <v/>
      </c>
      <c r="Y3361" s="4" t="str">
        <f t="shared" si="1044"/>
        <v/>
      </c>
      <c r="Z3361" s="4">
        <f t="shared" si="1045"/>
        <v>4022000</v>
      </c>
      <c r="AA3361" s="16">
        <f t="shared" si="1046"/>
        <v>2.4863252113376429E-3</v>
      </c>
      <c r="AB3361" s="15">
        <f t="shared" si="1055"/>
        <v>0.35305818000994527</v>
      </c>
      <c r="AC3361" s="15">
        <f t="shared" si="1056"/>
        <v>0.35305818000994538</v>
      </c>
      <c r="AD3361" s="4">
        <v>170173</v>
      </c>
      <c r="AE3361" s="26">
        <v>2510.34</v>
      </c>
      <c r="AF3361" s="26">
        <v>2510.34</v>
      </c>
      <c r="AG3361" s="4">
        <f t="shared" si="1057"/>
        <v>2184000</v>
      </c>
      <c r="AH3361" s="16">
        <f t="shared" si="1047"/>
        <v>4.578754578754579E-3</v>
      </c>
      <c r="AI3361" s="15">
        <f t="shared" si="1048"/>
        <v>0.6501831501831502</v>
      </c>
      <c r="AJ3361" s="15">
        <f t="shared" si="1049"/>
        <v>0.65018315018315032</v>
      </c>
      <c r="AK3361" s="4">
        <f t="shared" si="1050"/>
        <v>16319000</v>
      </c>
      <c r="AL3361" s="27">
        <f t="shared" si="1051"/>
        <v>6.1278264599546543E-4</v>
      </c>
      <c r="AM3361" s="15">
        <f t="shared" si="1058"/>
        <v>8.7015135731356094E-2</v>
      </c>
      <c r="AN3361" s="15">
        <f t="shared" si="1059"/>
        <v>2.6953856745456156E-5</v>
      </c>
    </row>
    <row r="3362" spans="1:40" x14ac:dyDescent="0.2">
      <c r="A3362" s="4" t="s">
        <v>4628</v>
      </c>
      <c r="B3362" s="3" t="s">
        <v>16</v>
      </c>
      <c r="C3362" s="6">
        <v>170173</v>
      </c>
      <c r="D3362" s="3" t="s">
        <v>743</v>
      </c>
      <c r="E3362" s="6">
        <v>170176</v>
      </c>
      <c r="F3362" s="3" t="s">
        <v>4173</v>
      </c>
      <c r="G3362" s="8">
        <v>10000</v>
      </c>
      <c r="H3362" s="6">
        <v>147</v>
      </c>
      <c r="I3362" s="6">
        <v>169327</v>
      </c>
      <c r="J3362" s="13">
        <v>45260</v>
      </c>
      <c r="K3362" s="9">
        <v>10000</v>
      </c>
      <c r="L3362" s="4" t="s">
        <v>4628</v>
      </c>
      <c r="M3362" s="4" t="s">
        <v>4632</v>
      </c>
      <c r="N3362" s="4">
        <f>VLOOKUP(I3362,BaseModelo!$A$2:$E$5075,5)</f>
        <v>8</v>
      </c>
      <c r="P3362" s="15">
        <v>142.00000000000003</v>
      </c>
      <c r="Q3362" s="4">
        <f>VLOOKUP(I3362,BaseModelo!$A$2:$E$5075,3)</f>
        <v>132</v>
      </c>
      <c r="R3362" s="4">
        <f t="shared" si="1040"/>
        <v>32283000</v>
      </c>
      <c r="S3362" s="16">
        <f t="shared" si="1041"/>
        <v>3.0976055509091471E-4</v>
      </c>
      <c r="T3362" s="4">
        <f t="shared" si="1052"/>
        <v>4.5534801598364462E-2</v>
      </c>
      <c r="U3362" s="4">
        <f t="shared" si="1053"/>
        <v>4.3985998822909898E-2</v>
      </c>
      <c r="V3362" s="6">
        <f t="shared" si="1042"/>
        <v>0</v>
      </c>
      <c r="W3362" s="16" t="str">
        <f t="shared" si="1043"/>
        <v/>
      </c>
      <c r="X3362" s="4" t="str">
        <f t="shared" si="1054"/>
        <v/>
      </c>
      <c r="Y3362" s="4" t="str">
        <f t="shared" si="1044"/>
        <v/>
      </c>
      <c r="Z3362" s="4">
        <f t="shared" si="1045"/>
        <v>5836000</v>
      </c>
      <c r="AA3362" s="16">
        <f t="shared" si="1046"/>
        <v>1.7135023989033585E-3</v>
      </c>
      <c r="AB3362" s="15">
        <f t="shared" si="1055"/>
        <v>0.25188485263879368</v>
      </c>
      <c r="AC3362" s="15">
        <f t="shared" si="1056"/>
        <v>0.24331734064427696</v>
      </c>
      <c r="AD3362" s="4">
        <v>170173</v>
      </c>
      <c r="AE3362" s="26">
        <v>2606.85</v>
      </c>
      <c r="AF3362" s="26">
        <v>2606.85</v>
      </c>
      <c r="AG3362" s="4">
        <f t="shared" si="1057"/>
        <v>3421000</v>
      </c>
      <c r="AH3362" s="16">
        <f t="shared" si="1047"/>
        <v>2.9231218941829875E-3</v>
      </c>
      <c r="AI3362" s="15">
        <f t="shared" si="1048"/>
        <v>0.42969891844489916</v>
      </c>
      <c r="AJ3362" s="15">
        <f t="shared" si="1049"/>
        <v>0.41508330897398432</v>
      </c>
      <c r="AK3362" s="4">
        <f t="shared" si="1050"/>
        <v>16319000</v>
      </c>
      <c r="AL3362" s="27">
        <f t="shared" si="1051"/>
        <v>6.1278264599546543E-4</v>
      </c>
      <c r="AM3362" s="15">
        <f t="shared" si="1058"/>
        <v>9.0079048961333424E-2</v>
      </c>
      <c r="AN3362" s="15">
        <f t="shared" si="1059"/>
        <v>2.6953856745456156E-5</v>
      </c>
    </row>
    <row r="3363" spans="1:40" x14ac:dyDescent="0.2">
      <c r="A3363" s="4" t="s">
        <v>4628</v>
      </c>
      <c r="B3363" s="3" t="s">
        <v>16</v>
      </c>
      <c r="C3363" s="6">
        <v>170173</v>
      </c>
      <c r="D3363" s="3" t="s">
        <v>743</v>
      </c>
      <c r="E3363" s="6">
        <v>170177</v>
      </c>
      <c r="F3363" s="3" t="s">
        <v>4174</v>
      </c>
      <c r="G3363" s="8">
        <v>10000</v>
      </c>
      <c r="H3363" s="6">
        <v>147</v>
      </c>
      <c r="I3363" s="6">
        <v>169063</v>
      </c>
      <c r="J3363" s="13">
        <v>45260</v>
      </c>
      <c r="K3363" s="9">
        <v>10000</v>
      </c>
      <c r="L3363" s="4" t="s">
        <v>4628</v>
      </c>
      <c r="M3363" s="4" t="s">
        <v>4632</v>
      </c>
      <c r="N3363" s="4">
        <f>VLOOKUP(I3363,BaseModelo!$A$2:$E$5075,5)</f>
        <v>7</v>
      </c>
      <c r="P3363" s="15">
        <v>142.00000000000003</v>
      </c>
      <c r="Q3363" s="4">
        <f>VLOOKUP(I3363,BaseModelo!$A$2:$E$5075,3)</f>
        <v>127</v>
      </c>
      <c r="R3363" s="4">
        <f t="shared" si="1040"/>
        <v>32283000</v>
      </c>
      <c r="S3363" s="16">
        <f t="shared" si="1041"/>
        <v>3.0976055509091471E-4</v>
      </c>
      <c r="T3363" s="4">
        <f t="shared" si="1052"/>
        <v>4.5534801598364462E-2</v>
      </c>
      <c r="U3363" s="4">
        <f t="shared" si="1053"/>
        <v>4.3985998822909898E-2</v>
      </c>
      <c r="V3363" s="6">
        <f t="shared" si="1042"/>
        <v>0</v>
      </c>
      <c r="W3363" s="16" t="str">
        <f t="shared" si="1043"/>
        <v/>
      </c>
      <c r="X3363" s="4" t="str">
        <f t="shared" si="1054"/>
        <v/>
      </c>
      <c r="Y3363" s="4" t="str">
        <f t="shared" si="1044"/>
        <v/>
      </c>
      <c r="Z3363" s="4">
        <f t="shared" si="1045"/>
        <v>4022000</v>
      </c>
      <c r="AA3363" s="16">
        <f t="shared" si="1046"/>
        <v>2.4863252113376429E-3</v>
      </c>
      <c r="AB3363" s="15">
        <f t="shared" si="1055"/>
        <v>0.3654898060666335</v>
      </c>
      <c r="AC3363" s="15">
        <f t="shared" si="1056"/>
        <v>0.35305818000994538</v>
      </c>
      <c r="AD3363" s="4">
        <v>170173</v>
      </c>
      <c r="AE3363" s="26">
        <v>2606.85</v>
      </c>
      <c r="AF3363" s="26">
        <v>2606.85</v>
      </c>
      <c r="AG3363" s="4">
        <f t="shared" si="1057"/>
        <v>2184000</v>
      </c>
      <c r="AH3363" s="16">
        <f t="shared" si="1047"/>
        <v>4.578754578754579E-3</v>
      </c>
      <c r="AI3363" s="15">
        <f t="shared" si="1048"/>
        <v>0.67307692307692313</v>
      </c>
      <c r="AJ3363" s="15">
        <f t="shared" si="1049"/>
        <v>0.65018315018315032</v>
      </c>
      <c r="AK3363" s="4">
        <f t="shared" si="1050"/>
        <v>16319000</v>
      </c>
      <c r="AL3363" s="27">
        <f t="shared" si="1051"/>
        <v>6.1278264599546543E-4</v>
      </c>
      <c r="AM3363" s="15">
        <f t="shared" si="1058"/>
        <v>9.0079048961333424E-2</v>
      </c>
      <c r="AN3363" s="15">
        <f t="shared" si="1059"/>
        <v>2.6953856745456156E-5</v>
      </c>
    </row>
    <row r="3364" spans="1:40" x14ac:dyDescent="0.2">
      <c r="A3364" s="4" t="s">
        <v>4628</v>
      </c>
      <c r="B3364" s="3" t="s">
        <v>16</v>
      </c>
      <c r="C3364" s="6">
        <v>170173</v>
      </c>
      <c r="D3364" s="3" t="s">
        <v>743</v>
      </c>
      <c r="E3364" s="6">
        <v>170178</v>
      </c>
      <c r="F3364" s="3" t="s">
        <v>4175</v>
      </c>
      <c r="G3364" s="8">
        <v>6000</v>
      </c>
      <c r="H3364" s="6">
        <v>147</v>
      </c>
      <c r="I3364" s="6">
        <v>169191</v>
      </c>
      <c r="J3364" s="13">
        <v>45260</v>
      </c>
      <c r="K3364" s="9">
        <v>6000</v>
      </c>
      <c r="L3364" s="4" t="s">
        <v>4628</v>
      </c>
      <c r="M3364" s="4" t="s">
        <v>4632</v>
      </c>
      <c r="N3364" s="4">
        <f>VLOOKUP(I3364,BaseModelo!$A$2:$E$5075,5)</f>
        <v>8</v>
      </c>
      <c r="P3364" s="15">
        <v>142.00000000000003</v>
      </c>
      <c r="Q3364" s="4">
        <f>VLOOKUP(I3364,BaseModelo!$A$2:$E$5075,3)</f>
        <v>132</v>
      </c>
      <c r="R3364" s="4">
        <f t="shared" si="1040"/>
        <v>32283000</v>
      </c>
      <c r="S3364" s="16">
        <f t="shared" si="1041"/>
        <v>1.8585633305454884E-4</v>
      </c>
      <c r="T3364" s="4">
        <f t="shared" si="1052"/>
        <v>2.7320880959018679E-2</v>
      </c>
      <c r="U3364" s="4">
        <f t="shared" si="1053"/>
        <v>2.6391599293745942E-2</v>
      </c>
      <c r="V3364" s="6">
        <f t="shared" si="1042"/>
        <v>0</v>
      </c>
      <c r="W3364" s="16" t="str">
        <f t="shared" si="1043"/>
        <v/>
      </c>
      <c r="X3364" s="4" t="str">
        <f t="shared" si="1054"/>
        <v/>
      </c>
      <c r="Y3364" s="4" t="str">
        <f t="shared" si="1044"/>
        <v/>
      </c>
      <c r="Z3364" s="4">
        <f t="shared" si="1045"/>
        <v>5836000</v>
      </c>
      <c r="AA3364" s="16">
        <f t="shared" si="1046"/>
        <v>1.028101439342015E-3</v>
      </c>
      <c r="AB3364" s="15">
        <f t="shared" si="1055"/>
        <v>0.15113091158327621</v>
      </c>
      <c r="AC3364" s="15">
        <f t="shared" si="1056"/>
        <v>0.14599040438656616</v>
      </c>
      <c r="AD3364" s="4">
        <v>170173</v>
      </c>
      <c r="AE3364" s="26">
        <v>1558.57</v>
      </c>
      <c r="AF3364" s="26">
        <v>1558.57</v>
      </c>
      <c r="AG3364" s="4">
        <f t="shared" si="1057"/>
        <v>3421000</v>
      </c>
      <c r="AH3364" s="16">
        <f t="shared" si="1047"/>
        <v>1.7538731365097924E-3</v>
      </c>
      <c r="AI3364" s="15">
        <f t="shared" si="1048"/>
        <v>0.25781935106693948</v>
      </c>
      <c r="AJ3364" s="15">
        <f t="shared" si="1049"/>
        <v>0.24904998538439058</v>
      </c>
      <c r="AK3364" s="4">
        <f t="shared" si="1050"/>
        <v>16319000</v>
      </c>
      <c r="AL3364" s="27">
        <f t="shared" si="1051"/>
        <v>3.6766958759727926E-4</v>
      </c>
      <c r="AM3364" s="15">
        <f t="shared" si="1058"/>
        <v>5.404742937680005E-2</v>
      </c>
      <c r="AN3364" s="15">
        <f t="shared" si="1059"/>
        <v>9.7033884283642175E-6</v>
      </c>
    </row>
    <row r="3365" spans="1:40" x14ac:dyDescent="0.2">
      <c r="A3365" s="4" t="s">
        <v>4628</v>
      </c>
      <c r="B3365" s="3" t="s">
        <v>12</v>
      </c>
      <c r="C3365" s="6">
        <v>170187</v>
      </c>
      <c r="D3365" s="3" t="s">
        <v>554</v>
      </c>
      <c r="E3365" s="6">
        <v>170194</v>
      </c>
      <c r="F3365" s="3" t="s">
        <v>4230</v>
      </c>
      <c r="G3365" s="8">
        <v>7000</v>
      </c>
      <c r="H3365" s="6">
        <v>142</v>
      </c>
      <c r="I3365" s="6">
        <v>169554</v>
      </c>
      <c r="J3365" s="13">
        <v>45260</v>
      </c>
      <c r="K3365" s="9">
        <v>7000</v>
      </c>
      <c r="L3365" s="4" t="s">
        <v>4628</v>
      </c>
      <c r="M3365" s="4" t="s">
        <v>4632</v>
      </c>
      <c r="N3365" s="4">
        <f>VLOOKUP(I3365,BaseModelo!$A$2:$E$5075,5)</f>
        <v>9</v>
      </c>
      <c r="P3365" s="15">
        <v>142.00000000000003</v>
      </c>
      <c r="Q3365" s="4">
        <f>VLOOKUP(I3365,BaseModelo!$A$2:$E$5075,3)</f>
        <v>147</v>
      </c>
      <c r="R3365" s="4">
        <f t="shared" si="1040"/>
        <v>32283000</v>
      </c>
      <c r="S3365" s="16">
        <f t="shared" si="1041"/>
        <v>2.168323885636403E-4</v>
      </c>
      <c r="T3365" s="4">
        <f t="shared" si="1052"/>
        <v>3.0790199176036922E-2</v>
      </c>
      <c r="U3365" s="4">
        <f t="shared" si="1053"/>
        <v>3.0790199176036929E-2</v>
      </c>
      <c r="V3365" s="6">
        <f t="shared" si="1042"/>
        <v>0</v>
      </c>
      <c r="W3365" s="16" t="str">
        <f t="shared" si="1043"/>
        <v/>
      </c>
      <c r="X3365" s="4" t="str">
        <f t="shared" si="1054"/>
        <v/>
      </c>
      <c r="Y3365" s="4" t="str">
        <f t="shared" si="1044"/>
        <v/>
      </c>
      <c r="Z3365" s="4">
        <f t="shared" si="1045"/>
        <v>5305000</v>
      </c>
      <c r="AA3365" s="16">
        <f t="shared" si="1046"/>
        <v>1.3195098963242225E-3</v>
      </c>
      <c r="AB3365" s="15">
        <f t="shared" si="1055"/>
        <v>0.18737040527803958</v>
      </c>
      <c r="AC3365" s="15">
        <f t="shared" si="1056"/>
        <v>0.18737040527803964</v>
      </c>
      <c r="AD3365" s="4">
        <v>170187</v>
      </c>
      <c r="AE3365" s="26">
        <v>1758.65</v>
      </c>
      <c r="AF3365" s="26">
        <v>1758.65</v>
      </c>
      <c r="AG3365" s="4">
        <f t="shared" si="1057"/>
        <v>3095000</v>
      </c>
      <c r="AH3365" s="16">
        <f t="shared" si="1047"/>
        <v>2.2617124394184169E-3</v>
      </c>
      <c r="AI3365" s="15">
        <f t="shared" si="1048"/>
        <v>0.32116316639741521</v>
      </c>
      <c r="AJ3365" s="15">
        <f t="shared" si="1049"/>
        <v>0.32116316639741527</v>
      </c>
      <c r="AK3365" s="4">
        <f t="shared" si="1050"/>
        <v>16319000</v>
      </c>
      <c r="AL3365" s="27">
        <f t="shared" si="1051"/>
        <v>4.289478521968258E-4</v>
      </c>
      <c r="AM3365" s="15">
        <f t="shared" si="1058"/>
        <v>6.0910595011949266E-2</v>
      </c>
      <c r="AN3365" s="15">
        <f t="shared" si="1059"/>
        <v>1.3207389805273516E-5</v>
      </c>
    </row>
    <row r="3366" spans="1:40" x14ac:dyDescent="0.2">
      <c r="A3366" s="4" t="s">
        <v>4628</v>
      </c>
      <c r="B3366" s="3" t="s">
        <v>12</v>
      </c>
      <c r="C3366" s="6">
        <v>170187</v>
      </c>
      <c r="D3366" s="3" t="s">
        <v>554</v>
      </c>
      <c r="E3366" s="6">
        <v>170723</v>
      </c>
      <c r="F3366" s="3" t="s">
        <v>4236</v>
      </c>
      <c r="G3366" s="8">
        <v>7000</v>
      </c>
      <c r="H3366" s="6">
        <v>142</v>
      </c>
      <c r="I3366" s="6">
        <v>170685</v>
      </c>
      <c r="J3366" s="13">
        <v>45260</v>
      </c>
      <c r="K3366" s="9">
        <v>7000</v>
      </c>
      <c r="L3366" s="4" t="s">
        <v>4628</v>
      </c>
      <c r="M3366" s="4" t="s">
        <v>4632</v>
      </c>
      <c r="N3366" s="4">
        <f>VLOOKUP(I3366,BaseModelo!$A$2:$E$5075,5)</f>
        <v>8</v>
      </c>
      <c r="P3366" s="15">
        <v>142.00000000000003</v>
      </c>
      <c r="Q3366" s="4">
        <f>VLOOKUP(I3366,BaseModelo!$A$2:$E$5075,3)</f>
        <v>132</v>
      </c>
      <c r="R3366" s="4">
        <f t="shared" si="1040"/>
        <v>32283000</v>
      </c>
      <c r="S3366" s="16">
        <f t="shared" si="1041"/>
        <v>2.168323885636403E-4</v>
      </c>
      <c r="T3366" s="4">
        <f t="shared" si="1052"/>
        <v>3.0790199176036922E-2</v>
      </c>
      <c r="U3366" s="4">
        <f t="shared" si="1053"/>
        <v>3.0790199176036929E-2</v>
      </c>
      <c r="V3366" s="6">
        <f t="shared" si="1042"/>
        <v>0</v>
      </c>
      <c r="W3366" s="16" t="str">
        <f t="shared" si="1043"/>
        <v/>
      </c>
      <c r="X3366" s="4" t="str">
        <f t="shared" si="1054"/>
        <v/>
      </c>
      <c r="Y3366" s="4" t="str">
        <f t="shared" si="1044"/>
        <v/>
      </c>
      <c r="Z3366" s="4">
        <f t="shared" si="1045"/>
        <v>5836000</v>
      </c>
      <c r="AA3366" s="16">
        <f t="shared" si="1046"/>
        <v>1.199451679232351E-3</v>
      </c>
      <c r="AB3366" s="15">
        <f t="shared" si="1055"/>
        <v>0.17032213845099384</v>
      </c>
      <c r="AC3366" s="15">
        <f t="shared" si="1056"/>
        <v>0.17032213845099387</v>
      </c>
      <c r="AD3366" s="4">
        <v>170187</v>
      </c>
      <c r="AE3366" s="26">
        <v>1758.65</v>
      </c>
      <c r="AF3366" s="26">
        <v>1758.65</v>
      </c>
      <c r="AG3366" s="4">
        <f t="shared" si="1057"/>
        <v>3421000</v>
      </c>
      <c r="AH3366" s="16">
        <f t="shared" si="1047"/>
        <v>2.0461853259280912E-3</v>
      </c>
      <c r="AI3366" s="15">
        <f t="shared" si="1048"/>
        <v>0.29055831628178896</v>
      </c>
      <c r="AJ3366" s="15">
        <f t="shared" si="1049"/>
        <v>0.29055831628178902</v>
      </c>
      <c r="AK3366" s="4">
        <f t="shared" si="1050"/>
        <v>16319000</v>
      </c>
      <c r="AL3366" s="27">
        <f t="shared" si="1051"/>
        <v>4.289478521968258E-4</v>
      </c>
      <c r="AM3366" s="15">
        <f t="shared" si="1058"/>
        <v>6.0910595011949266E-2</v>
      </c>
      <c r="AN3366" s="15">
        <f t="shared" si="1059"/>
        <v>1.3207389805273516E-5</v>
      </c>
    </row>
    <row r="3367" spans="1:40" x14ac:dyDescent="0.2">
      <c r="A3367" s="4" t="s">
        <v>4627</v>
      </c>
      <c r="B3367" s="2" t="s">
        <v>5</v>
      </c>
      <c r="C3367" s="5">
        <v>170207</v>
      </c>
      <c r="D3367" s="2" t="s">
        <v>744</v>
      </c>
      <c r="E3367" s="5">
        <v>170208</v>
      </c>
      <c r="F3367" s="2" t="s">
        <v>4176</v>
      </c>
      <c r="G3367" s="7">
        <v>6000</v>
      </c>
      <c r="H3367" s="5">
        <v>142</v>
      </c>
      <c r="I3367" s="6">
        <v>169467</v>
      </c>
      <c r="J3367" s="13">
        <v>45260</v>
      </c>
      <c r="K3367" s="9">
        <v>6000</v>
      </c>
      <c r="L3367" s="4" t="s">
        <v>4627</v>
      </c>
      <c r="M3367" s="4" t="s">
        <v>4632</v>
      </c>
      <c r="N3367" s="4">
        <f>VLOOKUP(I3367,BaseModelo!$A$2:$E$5075,5)</f>
        <v>6</v>
      </c>
      <c r="P3367" s="15">
        <v>142.00000000000003</v>
      </c>
      <c r="Q3367" s="4">
        <f>VLOOKUP(I3367,BaseModelo!$A$2:$E$5075,3)</f>
        <v>115</v>
      </c>
      <c r="R3367" s="4">
        <f t="shared" si="1040"/>
        <v>32283000</v>
      </c>
      <c r="S3367" s="16">
        <f t="shared" si="1041"/>
        <v>1.8585633305454884E-4</v>
      </c>
      <c r="T3367" s="4">
        <f t="shared" si="1052"/>
        <v>2.6391599293745936E-2</v>
      </c>
      <c r="U3367" s="4">
        <f t="shared" si="1053"/>
        <v>2.6391599293745942E-2</v>
      </c>
      <c r="V3367" s="6">
        <f t="shared" si="1042"/>
        <v>0</v>
      </c>
      <c r="W3367" s="16" t="str">
        <f t="shared" si="1043"/>
        <v/>
      </c>
      <c r="X3367" s="4" t="str">
        <f t="shared" si="1054"/>
        <v/>
      </c>
      <c r="Y3367" s="4" t="str">
        <f t="shared" si="1044"/>
        <v/>
      </c>
      <c r="Z3367" s="4">
        <f t="shared" si="1045"/>
        <v>4853000</v>
      </c>
      <c r="AA3367" s="16">
        <f t="shared" si="1046"/>
        <v>1.2363486503193901E-3</v>
      </c>
      <c r="AB3367" s="15">
        <f t="shared" si="1055"/>
        <v>0.17556150834535339</v>
      </c>
      <c r="AC3367" s="15">
        <f t="shared" si="1056"/>
        <v>0.17556150834535342</v>
      </c>
      <c r="AD3367" s="4">
        <v>170207</v>
      </c>
      <c r="AE3367" s="26">
        <v>1503.37</v>
      </c>
      <c r="AF3367" s="26">
        <v>1503.37</v>
      </c>
      <c r="AG3367" s="4">
        <f t="shared" si="1057"/>
        <v>1993000</v>
      </c>
      <c r="AH3367" s="16">
        <f t="shared" si="1047"/>
        <v>3.0105368790767687E-3</v>
      </c>
      <c r="AI3367" s="15">
        <f t="shared" si="1048"/>
        <v>0.42749623682890114</v>
      </c>
      <c r="AJ3367" s="15">
        <f t="shared" si="1049"/>
        <v>0.42749623682890125</v>
      </c>
      <c r="AK3367" s="4">
        <f t="shared" si="1050"/>
        <v>15073000</v>
      </c>
      <c r="AL3367" s="27">
        <f t="shared" si="1051"/>
        <v>3.9806276122868704E-4</v>
      </c>
      <c r="AM3367" s="15">
        <f t="shared" si="1058"/>
        <v>5.6524912094473558E-2</v>
      </c>
      <c r="AN3367" s="15">
        <f t="shared" si="1059"/>
        <v>1.0505512888109577E-5</v>
      </c>
    </row>
    <row r="3368" spans="1:40" x14ac:dyDescent="0.2">
      <c r="A3368" s="4" t="s">
        <v>4627</v>
      </c>
      <c r="B3368" s="3" t="s">
        <v>5</v>
      </c>
      <c r="C3368" s="6">
        <v>170207</v>
      </c>
      <c r="D3368" s="3" t="s">
        <v>744</v>
      </c>
      <c r="E3368" s="6">
        <v>170209</v>
      </c>
      <c r="F3368" s="3" t="s">
        <v>4179</v>
      </c>
      <c r="G3368" s="8">
        <v>7000</v>
      </c>
      <c r="H3368" s="6">
        <v>142</v>
      </c>
      <c r="I3368" s="6">
        <v>169487</v>
      </c>
      <c r="J3368" s="13">
        <v>45260</v>
      </c>
      <c r="K3368" s="9">
        <v>7000</v>
      </c>
      <c r="L3368" s="4" t="s">
        <v>4627</v>
      </c>
      <c r="M3368" s="4" t="s">
        <v>4632</v>
      </c>
      <c r="N3368" s="4">
        <f>VLOOKUP(I3368,BaseModelo!$A$2:$E$5075,5)</f>
        <v>6</v>
      </c>
      <c r="P3368" s="15">
        <v>142.00000000000003</v>
      </c>
      <c r="Q3368" s="4">
        <f>VLOOKUP(I3368,BaseModelo!$A$2:$E$5075,3)</f>
        <v>115</v>
      </c>
      <c r="R3368" s="4">
        <f t="shared" si="1040"/>
        <v>32283000</v>
      </c>
      <c r="S3368" s="16">
        <f t="shared" si="1041"/>
        <v>2.168323885636403E-4</v>
      </c>
      <c r="T3368" s="4">
        <f t="shared" si="1052"/>
        <v>3.0790199176036922E-2</v>
      </c>
      <c r="U3368" s="4">
        <f t="shared" si="1053"/>
        <v>3.0790199176036929E-2</v>
      </c>
      <c r="V3368" s="6">
        <f t="shared" si="1042"/>
        <v>0</v>
      </c>
      <c r="W3368" s="16" t="str">
        <f t="shared" si="1043"/>
        <v/>
      </c>
      <c r="X3368" s="4" t="str">
        <f t="shared" si="1054"/>
        <v/>
      </c>
      <c r="Y3368" s="4" t="str">
        <f t="shared" si="1044"/>
        <v/>
      </c>
      <c r="Z3368" s="4">
        <f t="shared" si="1045"/>
        <v>4853000</v>
      </c>
      <c r="AA3368" s="16">
        <f t="shared" si="1046"/>
        <v>1.4424067587059551E-3</v>
      </c>
      <c r="AB3368" s="15">
        <f t="shared" si="1055"/>
        <v>0.20482175973624561</v>
      </c>
      <c r="AC3368" s="15">
        <f t="shared" si="1056"/>
        <v>0.20482175973624567</v>
      </c>
      <c r="AD3368" s="4">
        <v>170207</v>
      </c>
      <c r="AE3368" s="26">
        <v>1758.65</v>
      </c>
      <c r="AF3368" s="26">
        <v>1758.65</v>
      </c>
      <c r="AG3368" s="4">
        <f t="shared" si="1057"/>
        <v>1993000</v>
      </c>
      <c r="AH3368" s="16">
        <f t="shared" si="1047"/>
        <v>3.5122930255895636E-3</v>
      </c>
      <c r="AI3368" s="15">
        <f t="shared" si="1048"/>
        <v>0.498745609633718</v>
      </c>
      <c r="AJ3368" s="15">
        <f t="shared" si="1049"/>
        <v>0.49874560963371811</v>
      </c>
      <c r="AK3368" s="4">
        <f t="shared" si="1050"/>
        <v>15073000</v>
      </c>
      <c r="AL3368" s="27">
        <f t="shared" si="1051"/>
        <v>4.6440655476680156E-4</v>
      </c>
      <c r="AM3368" s="15">
        <f t="shared" si="1058"/>
        <v>6.5945730776885828E-2</v>
      </c>
      <c r="AN3368" s="15">
        <f t="shared" si="1059"/>
        <v>1.4299170319926922E-5</v>
      </c>
    </row>
    <row r="3369" spans="1:40" x14ac:dyDescent="0.2">
      <c r="A3369" s="4" t="s">
        <v>4627</v>
      </c>
      <c r="B3369" s="3" t="s">
        <v>5</v>
      </c>
      <c r="C3369" s="6">
        <v>170207</v>
      </c>
      <c r="D3369" s="3" t="s">
        <v>744</v>
      </c>
      <c r="E3369" s="6">
        <v>170210</v>
      </c>
      <c r="F3369" s="3" t="s">
        <v>4180</v>
      </c>
      <c r="G3369" s="8">
        <v>6000</v>
      </c>
      <c r="H3369" s="6">
        <v>142</v>
      </c>
      <c r="I3369" s="6">
        <v>169541</v>
      </c>
      <c r="J3369" s="13">
        <v>45260</v>
      </c>
      <c r="K3369" s="9">
        <v>6000</v>
      </c>
      <c r="L3369" s="4" t="s">
        <v>4627</v>
      </c>
      <c r="M3369" s="4" t="s">
        <v>4632</v>
      </c>
      <c r="N3369" s="4">
        <f>VLOOKUP(I3369,BaseModelo!$A$2:$E$5075,5)</f>
        <v>8</v>
      </c>
      <c r="P3369" s="15">
        <v>142.00000000000003</v>
      </c>
      <c r="Q3369" s="4">
        <f>VLOOKUP(I3369,BaseModelo!$A$2:$E$5075,3)</f>
        <v>132</v>
      </c>
      <c r="R3369" s="4">
        <f t="shared" si="1040"/>
        <v>32283000</v>
      </c>
      <c r="S3369" s="16">
        <f t="shared" si="1041"/>
        <v>1.8585633305454884E-4</v>
      </c>
      <c r="T3369" s="4">
        <f t="shared" si="1052"/>
        <v>2.6391599293745936E-2</v>
      </c>
      <c r="U3369" s="4">
        <f t="shared" si="1053"/>
        <v>2.6391599293745942E-2</v>
      </c>
      <c r="V3369" s="6">
        <f t="shared" si="1042"/>
        <v>0</v>
      </c>
      <c r="W3369" s="16" t="str">
        <f t="shared" si="1043"/>
        <v/>
      </c>
      <c r="X3369" s="4" t="str">
        <f t="shared" si="1054"/>
        <v/>
      </c>
      <c r="Y3369" s="4" t="str">
        <f t="shared" si="1044"/>
        <v/>
      </c>
      <c r="Z3369" s="4">
        <f t="shared" si="1045"/>
        <v>5836000</v>
      </c>
      <c r="AA3369" s="16">
        <f t="shared" si="1046"/>
        <v>1.028101439342015E-3</v>
      </c>
      <c r="AB3369" s="15">
        <f t="shared" si="1055"/>
        <v>0.14599040438656613</v>
      </c>
      <c r="AC3369" s="15">
        <f t="shared" si="1056"/>
        <v>0.14599040438656616</v>
      </c>
      <c r="AD3369" s="4">
        <v>170207</v>
      </c>
      <c r="AE3369" s="26">
        <v>1503.37</v>
      </c>
      <c r="AF3369" s="26">
        <v>1503.37</v>
      </c>
      <c r="AG3369" s="4">
        <f t="shared" si="1057"/>
        <v>2254000</v>
      </c>
      <c r="AH3369" s="16">
        <f t="shared" si="1047"/>
        <v>2.6619343389529724E-3</v>
      </c>
      <c r="AI3369" s="15">
        <f t="shared" si="1048"/>
        <v>0.37799467613132209</v>
      </c>
      <c r="AJ3369" s="15">
        <f t="shared" si="1049"/>
        <v>0.37799467613132215</v>
      </c>
      <c r="AK3369" s="4">
        <f t="shared" si="1050"/>
        <v>15073000</v>
      </c>
      <c r="AL3369" s="27">
        <f t="shared" si="1051"/>
        <v>3.9806276122868704E-4</v>
      </c>
      <c r="AM3369" s="15">
        <f t="shared" si="1058"/>
        <v>5.6524912094473558E-2</v>
      </c>
      <c r="AN3369" s="15">
        <f t="shared" si="1059"/>
        <v>1.0505512888109577E-5</v>
      </c>
    </row>
    <row r="3370" spans="1:40" x14ac:dyDescent="0.2">
      <c r="A3370" s="4" t="s">
        <v>4627</v>
      </c>
      <c r="B3370" s="3" t="s">
        <v>5</v>
      </c>
      <c r="C3370" s="6">
        <v>170207</v>
      </c>
      <c r="D3370" s="3" t="s">
        <v>744</v>
      </c>
      <c r="E3370" s="6">
        <v>170211</v>
      </c>
      <c r="F3370" s="3" t="s">
        <v>4181</v>
      </c>
      <c r="G3370" s="8">
        <v>6000</v>
      </c>
      <c r="H3370" s="6">
        <v>142</v>
      </c>
      <c r="I3370" s="6">
        <v>169537</v>
      </c>
      <c r="J3370" s="13">
        <v>45260</v>
      </c>
      <c r="K3370" s="9">
        <v>6000</v>
      </c>
      <c r="L3370" s="4" t="s">
        <v>4627</v>
      </c>
      <c r="M3370" s="4" t="s">
        <v>4632</v>
      </c>
      <c r="N3370" s="4">
        <f>VLOOKUP(I3370,BaseModelo!$A$2:$E$5075,5)</f>
        <v>8</v>
      </c>
      <c r="P3370" s="15">
        <v>142.00000000000003</v>
      </c>
      <c r="Q3370" s="4">
        <f>VLOOKUP(I3370,BaseModelo!$A$2:$E$5075,3)</f>
        <v>132</v>
      </c>
      <c r="R3370" s="4">
        <f t="shared" si="1040"/>
        <v>32283000</v>
      </c>
      <c r="S3370" s="16">
        <f t="shared" si="1041"/>
        <v>1.8585633305454884E-4</v>
      </c>
      <c r="T3370" s="4">
        <f t="shared" si="1052"/>
        <v>2.6391599293745936E-2</v>
      </c>
      <c r="U3370" s="4">
        <f t="shared" si="1053"/>
        <v>2.6391599293745942E-2</v>
      </c>
      <c r="V3370" s="6">
        <f t="shared" si="1042"/>
        <v>0</v>
      </c>
      <c r="W3370" s="16" t="str">
        <f t="shared" si="1043"/>
        <v/>
      </c>
      <c r="X3370" s="4" t="str">
        <f t="shared" si="1054"/>
        <v/>
      </c>
      <c r="Y3370" s="4" t="str">
        <f t="shared" si="1044"/>
        <v/>
      </c>
      <c r="Z3370" s="4">
        <f t="shared" si="1045"/>
        <v>5836000</v>
      </c>
      <c r="AA3370" s="16">
        <f t="shared" si="1046"/>
        <v>1.028101439342015E-3</v>
      </c>
      <c r="AB3370" s="15">
        <f t="shared" si="1055"/>
        <v>0.14599040438656613</v>
      </c>
      <c r="AC3370" s="15">
        <f t="shared" si="1056"/>
        <v>0.14599040438656616</v>
      </c>
      <c r="AD3370" s="4">
        <v>170207</v>
      </c>
      <c r="AE3370" s="26">
        <v>1503.37</v>
      </c>
      <c r="AF3370" s="26">
        <v>1503.37</v>
      </c>
      <c r="AG3370" s="4">
        <f t="shared" si="1057"/>
        <v>2254000</v>
      </c>
      <c r="AH3370" s="16">
        <f t="shared" si="1047"/>
        <v>2.6619343389529724E-3</v>
      </c>
      <c r="AI3370" s="15">
        <f t="shared" si="1048"/>
        <v>0.37799467613132209</v>
      </c>
      <c r="AJ3370" s="15">
        <f t="shared" si="1049"/>
        <v>0.37799467613132215</v>
      </c>
      <c r="AK3370" s="4">
        <f t="shared" si="1050"/>
        <v>15073000</v>
      </c>
      <c r="AL3370" s="27">
        <f t="shared" si="1051"/>
        <v>3.9806276122868704E-4</v>
      </c>
      <c r="AM3370" s="15">
        <f t="shared" si="1058"/>
        <v>5.6524912094473558E-2</v>
      </c>
      <c r="AN3370" s="15">
        <f t="shared" si="1059"/>
        <v>1.0505512888109577E-5</v>
      </c>
    </row>
    <row r="3371" spans="1:40" x14ac:dyDescent="0.2">
      <c r="A3371" s="4" t="s">
        <v>4627</v>
      </c>
      <c r="B3371" s="3" t="s">
        <v>5</v>
      </c>
      <c r="C3371" s="6">
        <v>170207</v>
      </c>
      <c r="D3371" s="3" t="s">
        <v>744</v>
      </c>
      <c r="E3371" s="6">
        <v>170212</v>
      </c>
      <c r="F3371" s="3" t="s">
        <v>4182</v>
      </c>
      <c r="G3371" s="8">
        <v>6000</v>
      </c>
      <c r="H3371" s="6">
        <v>142</v>
      </c>
      <c r="I3371" s="6">
        <v>169498</v>
      </c>
      <c r="J3371" s="13">
        <v>45260</v>
      </c>
      <c r="K3371" s="9">
        <v>6000</v>
      </c>
      <c r="L3371" s="4" t="s">
        <v>4627</v>
      </c>
      <c r="M3371" s="4" t="s">
        <v>4632</v>
      </c>
      <c r="N3371" s="4">
        <f>VLOOKUP(I3371,BaseModelo!$A$2:$E$5075,5)</f>
        <v>6</v>
      </c>
      <c r="P3371" s="15">
        <v>142.00000000000003</v>
      </c>
      <c r="Q3371" s="4">
        <f>VLOOKUP(I3371,BaseModelo!$A$2:$E$5075,3)</f>
        <v>115</v>
      </c>
      <c r="R3371" s="4">
        <f t="shared" si="1040"/>
        <v>32283000</v>
      </c>
      <c r="S3371" s="16">
        <f t="shared" si="1041"/>
        <v>1.8585633305454884E-4</v>
      </c>
      <c r="T3371" s="4">
        <f t="shared" si="1052"/>
        <v>2.6391599293745936E-2</v>
      </c>
      <c r="U3371" s="4">
        <f t="shared" si="1053"/>
        <v>2.6391599293745942E-2</v>
      </c>
      <c r="V3371" s="6">
        <f t="shared" si="1042"/>
        <v>0</v>
      </c>
      <c r="W3371" s="16" t="str">
        <f t="shared" si="1043"/>
        <v/>
      </c>
      <c r="X3371" s="4" t="str">
        <f t="shared" si="1054"/>
        <v/>
      </c>
      <c r="Y3371" s="4" t="str">
        <f t="shared" si="1044"/>
        <v/>
      </c>
      <c r="Z3371" s="4">
        <f t="shared" si="1045"/>
        <v>4853000</v>
      </c>
      <c r="AA3371" s="16">
        <f t="shared" si="1046"/>
        <v>1.2363486503193901E-3</v>
      </c>
      <c r="AB3371" s="15">
        <f t="shared" si="1055"/>
        <v>0.17556150834535339</v>
      </c>
      <c r="AC3371" s="15">
        <f t="shared" si="1056"/>
        <v>0.17556150834535342</v>
      </c>
      <c r="AD3371" s="4">
        <v>170207</v>
      </c>
      <c r="AE3371" s="26">
        <v>1503.37</v>
      </c>
      <c r="AF3371" s="26">
        <v>1503.37</v>
      </c>
      <c r="AG3371" s="4">
        <f t="shared" si="1057"/>
        <v>1993000</v>
      </c>
      <c r="AH3371" s="16">
        <f t="shared" si="1047"/>
        <v>3.0105368790767687E-3</v>
      </c>
      <c r="AI3371" s="15">
        <f t="shared" si="1048"/>
        <v>0.42749623682890114</v>
      </c>
      <c r="AJ3371" s="15">
        <f t="shared" si="1049"/>
        <v>0.42749623682890125</v>
      </c>
      <c r="AK3371" s="4">
        <f t="shared" si="1050"/>
        <v>15073000</v>
      </c>
      <c r="AL3371" s="27">
        <f t="shared" si="1051"/>
        <v>3.9806276122868704E-4</v>
      </c>
      <c r="AM3371" s="15">
        <f t="shared" si="1058"/>
        <v>5.6524912094473558E-2</v>
      </c>
      <c r="AN3371" s="15">
        <f t="shared" si="1059"/>
        <v>1.0505512888109577E-5</v>
      </c>
    </row>
    <row r="3372" spans="1:40" x14ac:dyDescent="0.2">
      <c r="A3372" s="4" t="s">
        <v>4627</v>
      </c>
      <c r="B3372" s="3" t="s">
        <v>5</v>
      </c>
      <c r="C3372" s="6">
        <v>170207</v>
      </c>
      <c r="D3372" s="3" t="s">
        <v>744</v>
      </c>
      <c r="E3372" s="6">
        <v>170214</v>
      </c>
      <c r="F3372" s="3" t="s">
        <v>4183</v>
      </c>
      <c r="G3372" s="8">
        <v>6000</v>
      </c>
      <c r="H3372" s="6">
        <v>142</v>
      </c>
      <c r="I3372" s="6">
        <v>169466</v>
      </c>
      <c r="J3372" s="13">
        <v>45260</v>
      </c>
      <c r="K3372" s="9">
        <v>6000</v>
      </c>
      <c r="L3372" s="4" t="s">
        <v>4627</v>
      </c>
      <c r="M3372" s="4" t="s">
        <v>4632</v>
      </c>
      <c r="N3372" s="4">
        <f>VLOOKUP(I3372,BaseModelo!$A$2:$E$5075,5)</f>
        <v>6</v>
      </c>
      <c r="P3372" s="15">
        <v>142.00000000000003</v>
      </c>
      <c r="Q3372" s="4">
        <f>VLOOKUP(I3372,BaseModelo!$A$2:$E$5075,3)</f>
        <v>115</v>
      </c>
      <c r="R3372" s="4">
        <f t="shared" si="1040"/>
        <v>32283000</v>
      </c>
      <c r="S3372" s="16">
        <f t="shared" si="1041"/>
        <v>1.8585633305454884E-4</v>
      </c>
      <c r="T3372" s="4">
        <f t="shared" si="1052"/>
        <v>2.6391599293745936E-2</v>
      </c>
      <c r="U3372" s="4">
        <f t="shared" si="1053"/>
        <v>2.6391599293745942E-2</v>
      </c>
      <c r="V3372" s="6">
        <f t="shared" si="1042"/>
        <v>0</v>
      </c>
      <c r="W3372" s="16" t="str">
        <f t="shared" si="1043"/>
        <v/>
      </c>
      <c r="X3372" s="4" t="str">
        <f t="shared" si="1054"/>
        <v/>
      </c>
      <c r="Y3372" s="4" t="str">
        <f t="shared" si="1044"/>
        <v/>
      </c>
      <c r="Z3372" s="4">
        <f t="shared" si="1045"/>
        <v>4853000</v>
      </c>
      <c r="AA3372" s="16">
        <f t="shared" si="1046"/>
        <v>1.2363486503193901E-3</v>
      </c>
      <c r="AB3372" s="15">
        <f t="shared" si="1055"/>
        <v>0.17556150834535339</v>
      </c>
      <c r="AC3372" s="15">
        <f t="shared" si="1056"/>
        <v>0.17556150834535342</v>
      </c>
      <c r="AD3372" s="4">
        <v>170207</v>
      </c>
      <c r="AE3372" s="26">
        <v>1503.37</v>
      </c>
      <c r="AF3372" s="26">
        <v>1503.37</v>
      </c>
      <c r="AG3372" s="4">
        <f t="shared" si="1057"/>
        <v>1993000</v>
      </c>
      <c r="AH3372" s="16">
        <f t="shared" si="1047"/>
        <v>3.0105368790767687E-3</v>
      </c>
      <c r="AI3372" s="15">
        <f t="shared" si="1048"/>
        <v>0.42749623682890114</v>
      </c>
      <c r="AJ3372" s="15">
        <f t="shared" si="1049"/>
        <v>0.42749623682890125</v>
      </c>
      <c r="AK3372" s="4">
        <f t="shared" si="1050"/>
        <v>15073000</v>
      </c>
      <c r="AL3372" s="27">
        <f t="shared" si="1051"/>
        <v>3.9806276122868704E-4</v>
      </c>
      <c r="AM3372" s="15">
        <f t="shared" si="1058"/>
        <v>5.6524912094473558E-2</v>
      </c>
      <c r="AN3372" s="15">
        <f t="shared" si="1059"/>
        <v>1.0505512888109577E-5</v>
      </c>
    </row>
    <row r="3373" spans="1:40" x14ac:dyDescent="0.2">
      <c r="A3373" s="4" t="s">
        <v>4628</v>
      </c>
      <c r="B3373" s="2" t="s">
        <v>4</v>
      </c>
      <c r="C3373" s="5">
        <v>170251</v>
      </c>
      <c r="D3373" s="2" t="s">
        <v>745</v>
      </c>
      <c r="E3373" s="5">
        <v>170252</v>
      </c>
      <c r="F3373" s="2" t="s">
        <v>4177</v>
      </c>
      <c r="G3373" s="7">
        <v>5000</v>
      </c>
      <c r="H3373" s="5">
        <v>80</v>
      </c>
      <c r="I3373" s="6">
        <v>169574</v>
      </c>
      <c r="J3373" s="13">
        <v>45260</v>
      </c>
      <c r="K3373" s="9">
        <v>5000</v>
      </c>
      <c r="L3373" s="4" t="s">
        <v>4628</v>
      </c>
      <c r="M3373" s="4" t="s">
        <v>4632</v>
      </c>
      <c r="N3373" s="4">
        <f>VLOOKUP(I3373,BaseModelo!$A$2:$E$5075,5)</f>
        <v>6</v>
      </c>
      <c r="P3373" s="15">
        <v>147</v>
      </c>
      <c r="Q3373" s="4">
        <f>VLOOKUP(I3373,BaseModelo!$A$2:$E$5075,3)</f>
        <v>115</v>
      </c>
      <c r="R3373" s="4">
        <f t="shared" si="1040"/>
        <v>32283000</v>
      </c>
      <c r="S3373" s="16">
        <f t="shared" si="1041"/>
        <v>1.5488027754545735E-4</v>
      </c>
      <c r="T3373" s="4">
        <f t="shared" si="1052"/>
        <v>1.2390422203636588E-2</v>
      </c>
      <c r="U3373" s="4">
        <f t="shared" si="1053"/>
        <v>2.2767400799182231E-2</v>
      </c>
      <c r="V3373" s="6">
        <f t="shared" si="1042"/>
        <v>0</v>
      </c>
      <c r="W3373" s="16" t="str">
        <f t="shared" si="1043"/>
        <v/>
      </c>
      <c r="X3373" s="4" t="str">
        <f t="shared" si="1054"/>
        <v/>
      </c>
      <c r="Y3373" s="4" t="str">
        <f t="shared" si="1044"/>
        <v/>
      </c>
      <c r="Z3373" s="4">
        <f t="shared" si="1045"/>
        <v>4853000</v>
      </c>
      <c r="AA3373" s="16">
        <f t="shared" si="1046"/>
        <v>1.0302905419328251E-3</v>
      </c>
      <c r="AB3373" s="15">
        <f t="shared" si="1055"/>
        <v>8.2423243354626002E-2</v>
      </c>
      <c r="AC3373" s="15">
        <f t="shared" si="1056"/>
        <v>0.1514527096641253</v>
      </c>
      <c r="AD3373" s="4">
        <v>170251</v>
      </c>
      <c r="AE3373" s="26">
        <v>684.41</v>
      </c>
      <c r="AF3373" s="26">
        <v>684.41</v>
      </c>
      <c r="AG3373" s="4">
        <f t="shared" si="1057"/>
        <v>2735000</v>
      </c>
      <c r="AH3373" s="16">
        <f t="shared" si="1047"/>
        <v>1.8281535648994515E-3</v>
      </c>
      <c r="AI3373" s="15">
        <f t="shared" si="1048"/>
        <v>0.14625228519195613</v>
      </c>
      <c r="AJ3373" s="15">
        <f t="shared" si="1049"/>
        <v>0.26873857404021939</v>
      </c>
      <c r="AK3373" s="4">
        <f t="shared" si="1050"/>
        <v>16319000</v>
      </c>
      <c r="AL3373" s="27">
        <f t="shared" si="1051"/>
        <v>3.0639132299773271E-4</v>
      </c>
      <c r="AM3373" s="15">
        <f t="shared" si="1058"/>
        <v>2.4511305839818618E-2</v>
      </c>
      <c r="AN3373" s="15">
        <f t="shared" si="1059"/>
        <v>6.9757340520810808E-6</v>
      </c>
    </row>
    <row r="3374" spans="1:40" x14ac:dyDescent="0.2">
      <c r="A3374" s="4" t="s">
        <v>4628</v>
      </c>
      <c r="B3374" s="3" t="s">
        <v>4</v>
      </c>
      <c r="C3374" s="6">
        <v>170251</v>
      </c>
      <c r="D3374" s="3" t="s">
        <v>745</v>
      </c>
      <c r="E3374" s="6">
        <v>170256</v>
      </c>
      <c r="F3374" s="3" t="s">
        <v>4188</v>
      </c>
      <c r="G3374" s="8">
        <v>5000</v>
      </c>
      <c r="H3374" s="6">
        <v>85</v>
      </c>
      <c r="I3374" s="6">
        <v>169575</v>
      </c>
      <c r="J3374" s="13">
        <v>45260</v>
      </c>
      <c r="K3374" s="9">
        <v>5000</v>
      </c>
      <c r="L3374" s="4" t="s">
        <v>4628</v>
      </c>
      <c r="M3374" s="4" t="s">
        <v>4632</v>
      </c>
      <c r="N3374" s="4">
        <f>VLOOKUP(I3374,BaseModelo!$A$2:$E$5075,5)</f>
        <v>5</v>
      </c>
      <c r="P3374" s="15">
        <v>147</v>
      </c>
      <c r="Q3374" s="4">
        <f>VLOOKUP(I3374,BaseModelo!$A$2:$E$5075,3)</f>
        <v>110</v>
      </c>
      <c r="R3374" s="4">
        <f t="shared" si="1040"/>
        <v>32283000</v>
      </c>
      <c r="S3374" s="16">
        <f t="shared" si="1041"/>
        <v>1.5488027754545735E-4</v>
      </c>
      <c r="T3374" s="4">
        <f t="shared" si="1052"/>
        <v>1.3164823591363875E-2</v>
      </c>
      <c r="U3374" s="4">
        <f t="shared" si="1053"/>
        <v>2.2767400799182231E-2</v>
      </c>
      <c r="V3374" s="6">
        <f t="shared" si="1042"/>
        <v>0</v>
      </c>
      <c r="W3374" s="16" t="str">
        <f t="shared" si="1043"/>
        <v/>
      </c>
      <c r="X3374" s="4" t="str">
        <f t="shared" si="1054"/>
        <v/>
      </c>
      <c r="Y3374" s="4" t="str">
        <f t="shared" si="1044"/>
        <v/>
      </c>
      <c r="Z3374" s="4">
        <f t="shared" si="1045"/>
        <v>4058000</v>
      </c>
      <c r="AA3374" s="16">
        <f t="shared" si="1046"/>
        <v>1.2321340561853129E-3</v>
      </c>
      <c r="AB3374" s="15">
        <f t="shared" si="1055"/>
        <v>0.10473139477575159</v>
      </c>
      <c r="AC3374" s="15">
        <f t="shared" si="1056"/>
        <v>0.18112370625924099</v>
      </c>
      <c r="AD3374" s="4">
        <v>170251</v>
      </c>
      <c r="AE3374" s="26">
        <v>737.85</v>
      </c>
      <c r="AF3374" s="26">
        <v>737.85</v>
      </c>
      <c r="AG3374" s="4">
        <f t="shared" si="1057"/>
        <v>2193000</v>
      </c>
      <c r="AH3374" s="16">
        <f t="shared" si="1047"/>
        <v>2.2799817601459188E-3</v>
      </c>
      <c r="AI3374" s="15">
        <f t="shared" si="1048"/>
        <v>0.19379844961240311</v>
      </c>
      <c r="AJ3374" s="15">
        <f t="shared" si="1049"/>
        <v>0.33515731874145005</v>
      </c>
      <c r="AK3374" s="4">
        <f t="shared" si="1050"/>
        <v>16319000</v>
      </c>
      <c r="AL3374" s="27">
        <f t="shared" si="1051"/>
        <v>3.0639132299773271E-4</v>
      </c>
      <c r="AM3374" s="15">
        <f t="shared" si="1058"/>
        <v>2.604326245480728E-2</v>
      </c>
      <c r="AN3374" s="15">
        <f t="shared" si="1059"/>
        <v>6.9757340520810808E-6</v>
      </c>
    </row>
    <row r="3375" spans="1:40" x14ac:dyDescent="0.2">
      <c r="A3375" s="4" t="s">
        <v>4628</v>
      </c>
      <c r="B3375" s="3" t="s">
        <v>4</v>
      </c>
      <c r="C3375" s="6">
        <v>170251</v>
      </c>
      <c r="D3375" s="3" t="s">
        <v>745</v>
      </c>
      <c r="E3375" s="6">
        <v>170259</v>
      </c>
      <c r="F3375" s="3" t="s">
        <v>4189</v>
      </c>
      <c r="G3375" s="8">
        <v>5000</v>
      </c>
      <c r="H3375" s="6">
        <v>85</v>
      </c>
      <c r="I3375" s="6">
        <v>169576</v>
      </c>
      <c r="J3375" s="13">
        <v>45260</v>
      </c>
      <c r="K3375" s="9">
        <v>5000</v>
      </c>
      <c r="L3375" s="4" t="s">
        <v>4628</v>
      </c>
      <c r="M3375" s="4" t="s">
        <v>4632</v>
      </c>
      <c r="N3375" s="4">
        <f>VLOOKUP(I3375,BaseModelo!$A$2:$E$5075,5)</f>
        <v>6</v>
      </c>
      <c r="P3375" s="15">
        <v>147</v>
      </c>
      <c r="Q3375" s="4">
        <f>VLOOKUP(I3375,BaseModelo!$A$2:$E$5075,3)</f>
        <v>115</v>
      </c>
      <c r="R3375" s="4">
        <f t="shared" si="1040"/>
        <v>32283000</v>
      </c>
      <c r="S3375" s="16">
        <f t="shared" si="1041"/>
        <v>1.5488027754545735E-4</v>
      </c>
      <c r="T3375" s="4">
        <f t="shared" si="1052"/>
        <v>1.3164823591363875E-2</v>
      </c>
      <c r="U3375" s="4">
        <f t="shared" si="1053"/>
        <v>2.2767400799182231E-2</v>
      </c>
      <c r="V3375" s="6">
        <f t="shared" si="1042"/>
        <v>0</v>
      </c>
      <c r="W3375" s="16" t="str">
        <f t="shared" si="1043"/>
        <v/>
      </c>
      <c r="X3375" s="4" t="str">
        <f t="shared" si="1054"/>
        <v/>
      </c>
      <c r="Y3375" s="4" t="str">
        <f t="shared" si="1044"/>
        <v/>
      </c>
      <c r="Z3375" s="4">
        <f t="shared" si="1045"/>
        <v>4853000</v>
      </c>
      <c r="AA3375" s="16">
        <f t="shared" si="1046"/>
        <v>1.0302905419328251E-3</v>
      </c>
      <c r="AB3375" s="15">
        <f t="shared" si="1055"/>
        <v>8.7574696064290136E-2</v>
      </c>
      <c r="AC3375" s="15">
        <f t="shared" si="1056"/>
        <v>0.1514527096641253</v>
      </c>
      <c r="AD3375" s="4">
        <v>170251</v>
      </c>
      <c r="AE3375" s="26">
        <v>737.85</v>
      </c>
      <c r="AF3375" s="26">
        <v>737.85</v>
      </c>
      <c r="AG3375" s="4">
        <f t="shared" si="1057"/>
        <v>2735000</v>
      </c>
      <c r="AH3375" s="16">
        <f t="shared" si="1047"/>
        <v>1.8281535648994515E-3</v>
      </c>
      <c r="AI3375" s="15">
        <f t="shared" si="1048"/>
        <v>0.15539305301645337</v>
      </c>
      <c r="AJ3375" s="15">
        <f t="shared" si="1049"/>
        <v>0.26873857404021939</v>
      </c>
      <c r="AK3375" s="4">
        <f t="shared" si="1050"/>
        <v>16319000</v>
      </c>
      <c r="AL3375" s="27">
        <f t="shared" si="1051"/>
        <v>3.0639132299773271E-4</v>
      </c>
      <c r="AM3375" s="15">
        <f t="shared" si="1058"/>
        <v>2.604326245480728E-2</v>
      </c>
      <c r="AN3375" s="15">
        <f t="shared" si="1059"/>
        <v>6.9757340520810808E-6</v>
      </c>
    </row>
    <row r="3376" spans="1:40" x14ac:dyDescent="0.2">
      <c r="A3376" s="4" t="s">
        <v>4628</v>
      </c>
      <c r="B3376" s="3" t="s">
        <v>12</v>
      </c>
      <c r="C3376" s="6">
        <v>170260</v>
      </c>
      <c r="D3376" s="3" t="s">
        <v>599</v>
      </c>
      <c r="E3376" s="6">
        <v>170266</v>
      </c>
      <c r="F3376" s="3" t="s">
        <v>4184</v>
      </c>
      <c r="G3376" s="8">
        <v>7000</v>
      </c>
      <c r="H3376" s="6">
        <v>142</v>
      </c>
      <c r="I3376" s="6">
        <v>169775</v>
      </c>
      <c r="J3376" s="13">
        <v>45260</v>
      </c>
      <c r="K3376" s="9">
        <v>7000</v>
      </c>
      <c r="L3376" s="4" t="s">
        <v>4628</v>
      </c>
      <c r="M3376" s="4" t="s">
        <v>4632</v>
      </c>
      <c r="N3376" s="4">
        <f>VLOOKUP(I3376,BaseModelo!$A$2:$E$5075,5)</f>
        <v>10</v>
      </c>
      <c r="P3376" s="15">
        <v>142.00000000000003</v>
      </c>
      <c r="Q3376" s="4">
        <f>VLOOKUP(I3376,BaseModelo!$A$2:$E$5075,3)</f>
        <v>0</v>
      </c>
      <c r="R3376" s="4">
        <f t="shared" si="1040"/>
        <v>32283000</v>
      </c>
      <c r="S3376" s="16">
        <f t="shared" si="1041"/>
        <v>2.168323885636403E-4</v>
      </c>
      <c r="T3376" s="4">
        <f t="shared" si="1052"/>
        <v>3.0790199176036922E-2</v>
      </c>
      <c r="U3376" s="4">
        <f t="shared" si="1053"/>
        <v>3.0790199176036929E-2</v>
      </c>
      <c r="V3376" s="6">
        <f t="shared" si="1042"/>
        <v>0</v>
      </c>
      <c r="W3376" s="16" t="str">
        <f t="shared" si="1043"/>
        <v/>
      </c>
      <c r="X3376" s="4" t="str">
        <f t="shared" si="1054"/>
        <v/>
      </c>
      <c r="Y3376" s="4" t="str">
        <f t="shared" si="1044"/>
        <v/>
      </c>
      <c r="Z3376" s="4">
        <f t="shared" si="1045"/>
        <v>4121000</v>
      </c>
      <c r="AA3376" s="16">
        <f t="shared" si="1046"/>
        <v>1.6986168405726766E-3</v>
      </c>
      <c r="AB3376" s="15">
        <f t="shared" si="1055"/>
        <v>0.24120359136132008</v>
      </c>
      <c r="AC3376" s="15">
        <f t="shared" si="1056"/>
        <v>0.24120359136132014</v>
      </c>
      <c r="AD3376" s="4">
        <v>170260</v>
      </c>
      <c r="AE3376" s="26">
        <v>1758.65</v>
      </c>
      <c r="AF3376" s="26">
        <v>1758.65</v>
      </c>
      <c r="AG3376" s="4">
        <f t="shared" si="1057"/>
        <v>1846000</v>
      </c>
      <c r="AH3376" s="16">
        <f t="shared" si="1047"/>
        <v>3.791982665222102E-3</v>
      </c>
      <c r="AI3376" s="15">
        <f t="shared" si="1048"/>
        <v>0.53846153846153844</v>
      </c>
      <c r="AJ3376" s="15">
        <f t="shared" si="1049"/>
        <v>0.53846153846153855</v>
      </c>
      <c r="AK3376" s="4">
        <f t="shared" si="1050"/>
        <v>16319000</v>
      </c>
      <c r="AL3376" s="27">
        <f t="shared" si="1051"/>
        <v>4.289478521968258E-4</v>
      </c>
      <c r="AM3376" s="15">
        <f t="shared" si="1058"/>
        <v>6.0910595011949266E-2</v>
      </c>
      <c r="AN3376" s="15">
        <f t="shared" si="1059"/>
        <v>1.3207389805273516E-5</v>
      </c>
    </row>
    <row r="3377" spans="1:40" x14ac:dyDescent="0.2">
      <c r="A3377" s="4" t="s">
        <v>4628</v>
      </c>
      <c r="B3377" s="3" t="s">
        <v>12</v>
      </c>
      <c r="C3377" s="6">
        <v>170260</v>
      </c>
      <c r="D3377" s="3" t="s">
        <v>599</v>
      </c>
      <c r="E3377" s="6">
        <v>170267</v>
      </c>
      <c r="F3377" s="3" t="s">
        <v>4185</v>
      </c>
      <c r="G3377" s="8">
        <v>7000</v>
      </c>
      <c r="H3377" s="6">
        <v>142</v>
      </c>
      <c r="I3377" s="6">
        <v>169555</v>
      </c>
      <c r="J3377" s="13">
        <v>45260</v>
      </c>
      <c r="K3377" s="9">
        <v>7000</v>
      </c>
      <c r="L3377" s="4" t="s">
        <v>4628</v>
      </c>
      <c r="M3377" s="4" t="s">
        <v>4632</v>
      </c>
      <c r="N3377" s="4">
        <f>VLOOKUP(I3377,BaseModelo!$A$2:$E$5075,5)</f>
        <v>7</v>
      </c>
      <c r="P3377" s="15">
        <v>142.00000000000003</v>
      </c>
      <c r="Q3377" s="4">
        <f>VLOOKUP(I3377,BaseModelo!$A$2:$E$5075,3)</f>
        <v>127</v>
      </c>
      <c r="R3377" s="4">
        <f t="shared" si="1040"/>
        <v>32283000</v>
      </c>
      <c r="S3377" s="16">
        <f t="shared" si="1041"/>
        <v>2.168323885636403E-4</v>
      </c>
      <c r="T3377" s="4">
        <f t="shared" si="1052"/>
        <v>3.0790199176036922E-2</v>
      </c>
      <c r="U3377" s="4">
        <f t="shared" si="1053"/>
        <v>3.0790199176036929E-2</v>
      </c>
      <c r="V3377" s="6">
        <f t="shared" si="1042"/>
        <v>0</v>
      </c>
      <c r="W3377" s="16" t="str">
        <f t="shared" si="1043"/>
        <v/>
      </c>
      <c r="X3377" s="4" t="str">
        <f t="shared" si="1054"/>
        <v/>
      </c>
      <c r="Y3377" s="4" t="str">
        <f t="shared" si="1044"/>
        <v/>
      </c>
      <c r="Z3377" s="4">
        <f t="shared" si="1045"/>
        <v>4022000</v>
      </c>
      <c r="AA3377" s="16">
        <f t="shared" si="1046"/>
        <v>1.7404276479363501E-3</v>
      </c>
      <c r="AB3377" s="15">
        <f t="shared" si="1055"/>
        <v>0.24714072600696171</v>
      </c>
      <c r="AC3377" s="15">
        <f t="shared" si="1056"/>
        <v>0.24714072600696177</v>
      </c>
      <c r="AD3377" s="4">
        <v>170260</v>
      </c>
      <c r="AE3377" s="26">
        <v>1758.65</v>
      </c>
      <c r="AF3377" s="26">
        <v>1758.65</v>
      </c>
      <c r="AG3377" s="4">
        <f t="shared" si="1057"/>
        <v>2184000</v>
      </c>
      <c r="AH3377" s="16">
        <f t="shared" si="1047"/>
        <v>3.205128205128205E-3</v>
      </c>
      <c r="AI3377" s="15">
        <f t="shared" si="1048"/>
        <v>0.45512820512820512</v>
      </c>
      <c r="AJ3377" s="15">
        <f t="shared" si="1049"/>
        <v>0.45512820512820518</v>
      </c>
      <c r="AK3377" s="4">
        <f t="shared" si="1050"/>
        <v>16319000</v>
      </c>
      <c r="AL3377" s="27">
        <f t="shared" si="1051"/>
        <v>4.289478521968258E-4</v>
      </c>
      <c r="AM3377" s="15">
        <f t="shared" si="1058"/>
        <v>6.0910595011949266E-2</v>
      </c>
      <c r="AN3377" s="15">
        <f t="shared" si="1059"/>
        <v>1.3207389805273516E-5</v>
      </c>
    </row>
    <row r="3378" spans="1:40" x14ac:dyDescent="0.2">
      <c r="A3378" s="4" t="s">
        <v>4628</v>
      </c>
      <c r="B3378" s="3" t="s">
        <v>12</v>
      </c>
      <c r="C3378" s="6">
        <v>170260</v>
      </c>
      <c r="D3378" s="3" t="s">
        <v>599</v>
      </c>
      <c r="E3378" s="6">
        <v>170268</v>
      </c>
      <c r="F3378" s="3" t="s">
        <v>4186</v>
      </c>
      <c r="G3378" s="8">
        <v>7000</v>
      </c>
      <c r="H3378" s="6">
        <v>142</v>
      </c>
      <c r="I3378" s="6">
        <v>169536</v>
      </c>
      <c r="J3378" s="13">
        <v>45260</v>
      </c>
      <c r="K3378" s="9">
        <v>7000</v>
      </c>
      <c r="L3378" s="4" t="s">
        <v>4628</v>
      </c>
      <c r="M3378" s="4" t="s">
        <v>4632</v>
      </c>
      <c r="N3378" s="4">
        <f>VLOOKUP(I3378,BaseModelo!$A$2:$E$5075,5)</f>
        <v>8</v>
      </c>
      <c r="P3378" s="15">
        <v>142.00000000000003</v>
      </c>
      <c r="Q3378" s="4">
        <f>VLOOKUP(I3378,BaseModelo!$A$2:$E$5075,3)</f>
        <v>132</v>
      </c>
      <c r="R3378" s="4">
        <f t="shared" si="1040"/>
        <v>32283000</v>
      </c>
      <c r="S3378" s="16">
        <f t="shared" si="1041"/>
        <v>2.168323885636403E-4</v>
      </c>
      <c r="T3378" s="4">
        <f t="shared" si="1052"/>
        <v>3.0790199176036922E-2</v>
      </c>
      <c r="U3378" s="4">
        <f t="shared" si="1053"/>
        <v>3.0790199176036929E-2</v>
      </c>
      <c r="V3378" s="6">
        <f t="shared" si="1042"/>
        <v>0</v>
      </c>
      <c r="W3378" s="16" t="str">
        <f t="shared" si="1043"/>
        <v/>
      </c>
      <c r="X3378" s="4" t="str">
        <f t="shared" si="1054"/>
        <v/>
      </c>
      <c r="Y3378" s="4" t="str">
        <f t="shared" si="1044"/>
        <v/>
      </c>
      <c r="Z3378" s="4">
        <f t="shared" si="1045"/>
        <v>5836000</v>
      </c>
      <c r="AA3378" s="16">
        <f t="shared" si="1046"/>
        <v>1.199451679232351E-3</v>
      </c>
      <c r="AB3378" s="15">
        <f t="shared" si="1055"/>
        <v>0.17032213845099384</v>
      </c>
      <c r="AC3378" s="15">
        <f t="shared" si="1056"/>
        <v>0.17032213845099387</v>
      </c>
      <c r="AD3378" s="4">
        <v>170260</v>
      </c>
      <c r="AE3378" s="26">
        <v>1758.65</v>
      </c>
      <c r="AF3378" s="26">
        <v>1758.65</v>
      </c>
      <c r="AG3378" s="4">
        <f t="shared" si="1057"/>
        <v>3421000</v>
      </c>
      <c r="AH3378" s="16">
        <f t="shared" si="1047"/>
        <v>2.0461853259280912E-3</v>
      </c>
      <c r="AI3378" s="15">
        <f t="shared" si="1048"/>
        <v>0.29055831628178896</v>
      </c>
      <c r="AJ3378" s="15">
        <f t="shared" si="1049"/>
        <v>0.29055831628178902</v>
      </c>
      <c r="AK3378" s="4">
        <f t="shared" si="1050"/>
        <v>16319000</v>
      </c>
      <c r="AL3378" s="27">
        <f t="shared" si="1051"/>
        <v>4.289478521968258E-4</v>
      </c>
      <c r="AM3378" s="15">
        <f t="shared" si="1058"/>
        <v>6.0910595011949266E-2</v>
      </c>
      <c r="AN3378" s="15">
        <f t="shared" si="1059"/>
        <v>1.3207389805273516E-5</v>
      </c>
    </row>
    <row r="3379" spans="1:40" x14ac:dyDescent="0.2">
      <c r="A3379" s="4" t="s">
        <v>4628</v>
      </c>
      <c r="B3379" s="3" t="s">
        <v>12</v>
      </c>
      <c r="C3379" s="6">
        <v>170260</v>
      </c>
      <c r="D3379" s="3" t="s">
        <v>599</v>
      </c>
      <c r="E3379" s="6">
        <v>170269</v>
      </c>
      <c r="F3379" s="3" t="s">
        <v>4187</v>
      </c>
      <c r="G3379" s="8">
        <v>7000</v>
      </c>
      <c r="H3379" s="6">
        <v>142</v>
      </c>
      <c r="I3379" s="6">
        <v>169534</v>
      </c>
      <c r="J3379" s="13">
        <v>45260</v>
      </c>
      <c r="K3379" s="9">
        <v>7000</v>
      </c>
      <c r="L3379" s="4" t="s">
        <v>4628</v>
      </c>
      <c r="M3379" s="4" t="s">
        <v>4632</v>
      </c>
      <c r="N3379" s="4">
        <f>VLOOKUP(I3379,BaseModelo!$A$2:$E$5075,5)</f>
        <v>9</v>
      </c>
      <c r="P3379" s="15">
        <v>142.00000000000003</v>
      </c>
      <c r="Q3379" s="4">
        <f>VLOOKUP(I3379,BaseModelo!$A$2:$E$5075,3)</f>
        <v>147</v>
      </c>
      <c r="R3379" s="4">
        <f t="shared" si="1040"/>
        <v>32283000</v>
      </c>
      <c r="S3379" s="16">
        <f t="shared" si="1041"/>
        <v>2.168323885636403E-4</v>
      </c>
      <c r="T3379" s="4">
        <f t="shared" si="1052"/>
        <v>3.0790199176036922E-2</v>
      </c>
      <c r="U3379" s="4">
        <f t="shared" si="1053"/>
        <v>3.0790199176036929E-2</v>
      </c>
      <c r="V3379" s="6">
        <f t="shared" si="1042"/>
        <v>0</v>
      </c>
      <c r="W3379" s="16" t="str">
        <f t="shared" si="1043"/>
        <v/>
      </c>
      <c r="X3379" s="4" t="str">
        <f t="shared" si="1054"/>
        <v/>
      </c>
      <c r="Y3379" s="4" t="str">
        <f t="shared" si="1044"/>
        <v/>
      </c>
      <c r="Z3379" s="4">
        <f t="shared" si="1045"/>
        <v>5305000</v>
      </c>
      <c r="AA3379" s="16">
        <f t="shared" si="1046"/>
        <v>1.3195098963242225E-3</v>
      </c>
      <c r="AB3379" s="15">
        <f t="shared" si="1055"/>
        <v>0.18737040527803958</v>
      </c>
      <c r="AC3379" s="15">
        <f t="shared" si="1056"/>
        <v>0.18737040527803964</v>
      </c>
      <c r="AD3379" s="4">
        <v>170260</v>
      </c>
      <c r="AE3379" s="26">
        <v>1758.65</v>
      </c>
      <c r="AF3379" s="26">
        <v>1758.65</v>
      </c>
      <c r="AG3379" s="4">
        <f t="shared" si="1057"/>
        <v>3095000</v>
      </c>
      <c r="AH3379" s="16">
        <f t="shared" si="1047"/>
        <v>2.2617124394184169E-3</v>
      </c>
      <c r="AI3379" s="15">
        <f t="shared" si="1048"/>
        <v>0.32116316639741521</v>
      </c>
      <c r="AJ3379" s="15">
        <f t="shared" si="1049"/>
        <v>0.32116316639741527</v>
      </c>
      <c r="AK3379" s="4">
        <f t="shared" si="1050"/>
        <v>16319000</v>
      </c>
      <c r="AL3379" s="27">
        <f t="shared" si="1051"/>
        <v>4.289478521968258E-4</v>
      </c>
      <c r="AM3379" s="15">
        <f t="shared" si="1058"/>
        <v>6.0910595011949266E-2</v>
      </c>
      <c r="AN3379" s="15">
        <f t="shared" si="1059"/>
        <v>1.3207389805273516E-5</v>
      </c>
    </row>
    <row r="3380" spans="1:40" x14ac:dyDescent="0.2">
      <c r="A3380" s="4" t="s">
        <v>4627</v>
      </c>
      <c r="B3380" s="2" t="s">
        <v>8</v>
      </c>
      <c r="C3380" s="5">
        <v>170339</v>
      </c>
      <c r="D3380" s="2" t="s">
        <v>746</v>
      </c>
      <c r="E3380" s="5">
        <v>170340</v>
      </c>
      <c r="F3380" s="2" t="s">
        <v>4178</v>
      </c>
      <c r="G3380" s="7">
        <v>8000</v>
      </c>
      <c r="H3380" s="5">
        <v>142</v>
      </c>
      <c r="I3380" s="6">
        <v>169647</v>
      </c>
      <c r="J3380" s="13">
        <v>45260</v>
      </c>
      <c r="K3380" s="9">
        <v>8000</v>
      </c>
      <c r="L3380" s="4" t="s">
        <v>4627</v>
      </c>
      <c r="M3380" s="4" t="s">
        <v>4632</v>
      </c>
      <c r="N3380" s="4">
        <f>VLOOKUP(I3380,BaseModelo!$A$2:$E$5075,5)</f>
        <v>6</v>
      </c>
      <c r="P3380" s="15">
        <v>142.00000000000003</v>
      </c>
      <c r="Q3380" s="4">
        <f>VLOOKUP(I3380,BaseModelo!$A$2:$E$5075,3)</f>
        <v>115</v>
      </c>
      <c r="R3380" s="4">
        <f t="shared" si="1040"/>
        <v>32283000</v>
      </c>
      <c r="S3380" s="16">
        <f t="shared" si="1041"/>
        <v>2.4780844407273179E-4</v>
      </c>
      <c r="T3380" s="4">
        <f t="shared" si="1052"/>
        <v>3.5188799058327912E-2</v>
      </c>
      <c r="U3380" s="4">
        <f t="shared" si="1053"/>
        <v>3.5188799058327919E-2</v>
      </c>
      <c r="V3380" s="6">
        <f t="shared" si="1042"/>
        <v>0</v>
      </c>
      <c r="W3380" s="16" t="str">
        <f t="shared" si="1043"/>
        <v/>
      </c>
      <c r="X3380" s="4" t="str">
        <f t="shared" si="1054"/>
        <v/>
      </c>
      <c r="Y3380" s="4" t="str">
        <f t="shared" si="1044"/>
        <v/>
      </c>
      <c r="Z3380" s="4">
        <f t="shared" si="1045"/>
        <v>4853000</v>
      </c>
      <c r="AA3380" s="16">
        <f t="shared" si="1046"/>
        <v>1.6484648670925201E-3</v>
      </c>
      <c r="AB3380" s="15">
        <f t="shared" si="1055"/>
        <v>0.23408201112713783</v>
      </c>
      <c r="AC3380" s="15">
        <f t="shared" si="1056"/>
        <v>0.23408201112713789</v>
      </c>
      <c r="AD3380" s="4">
        <v>170339</v>
      </c>
      <c r="AE3380" s="26">
        <v>2013.74</v>
      </c>
      <c r="AF3380" s="26">
        <v>2013.74</v>
      </c>
      <c r="AG3380" s="4">
        <f t="shared" si="1057"/>
        <v>1993000</v>
      </c>
      <c r="AH3380" s="16">
        <f t="shared" si="1047"/>
        <v>4.014049172102358E-3</v>
      </c>
      <c r="AI3380" s="15">
        <f t="shared" si="1048"/>
        <v>0.56999498243853486</v>
      </c>
      <c r="AJ3380" s="15">
        <f t="shared" si="1049"/>
        <v>0.56999498243853497</v>
      </c>
      <c r="AK3380" s="4">
        <f t="shared" si="1050"/>
        <v>15073000</v>
      </c>
      <c r="AL3380" s="27">
        <f t="shared" si="1051"/>
        <v>5.3075034830491602E-4</v>
      </c>
      <c r="AM3380" s="15">
        <f t="shared" si="1058"/>
        <v>7.5366549459298077E-2</v>
      </c>
      <c r="AN3380" s="15">
        <f t="shared" si="1059"/>
        <v>1.8676467356639244E-5</v>
      </c>
    </row>
    <row r="3381" spans="1:40" x14ac:dyDescent="0.2">
      <c r="A3381" s="4" t="s">
        <v>4627</v>
      </c>
      <c r="B3381" s="3" t="s">
        <v>8</v>
      </c>
      <c r="C3381" s="6">
        <v>170339</v>
      </c>
      <c r="D3381" s="3" t="s">
        <v>746</v>
      </c>
      <c r="E3381" s="6">
        <v>170341</v>
      </c>
      <c r="F3381" s="3" t="s">
        <v>4191</v>
      </c>
      <c r="G3381" s="8">
        <v>10000</v>
      </c>
      <c r="H3381" s="6">
        <v>142</v>
      </c>
      <c r="I3381" s="6">
        <v>170061</v>
      </c>
      <c r="J3381" s="13">
        <v>45260</v>
      </c>
      <c r="K3381" s="9">
        <v>10000</v>
      </c>
      <c r="L3381" s="4" t="s">
        <v>4627</v>
      </c>
      <c r="M3381" s="4" t="s">
        <v>4632</v>
      </c>
      <c r="N3381" s="4">
        <f>VLOOKUP(I3381,BaseModelo!$A$2:$E$5075,5)</f>
        <v>5</v>
      </c>
      <c r="P3381" s="15">
        <v>142.00000000000003</v>
      </c>
      <c r="Q3381" s="4">
        <f>VLOOKUP(I3381,BaseModelo!$A$2:$E$5075,3)</f>
        <v>110</v>
      </c>
      <c r="R3381" s="4">
        <f t="shared" si="1040"/>
        <v>32283000</v>
      </c>
      <c r="S3381" s="16">
        <f t="shared" si="1041"/>
        <v>3.0976055509091471E-4</v>
      </c>
      <c r="T3381" s="4">
        <f t="shared" si="1052"/>
        <v>4.3985998822909891E-2</v>
      </c>
      <c r="U3381" s="4">
        <f t="shared" si="1053"/>
        <v>4.3985998822909898E-2</v>
      </c>
      <c r="V3381" s="6">
        <f t="shared" si="1042"/>
        <v>0</v>
      </c>
      <c r="W3381" s="16" t="str">
        <f t="shared" si="1043"/>
        <v/>
      </c>
      <c r="X3381" s="4" t="str">
        <f t="shared" si="1054"/>
        <v/>
      </c>
      <c r="Y3381" s="4" t="str">
        <f t="shared" si="1044"/>
        <v/>
      </c>
      <c r="Z3381" s="4">
        <f t="shared" si="1045"/>
        <v>4058000</v>
      </c>
      <c r="AA3381" s="16">
        <f t="shared" si="1046"/>
        <v>2.4642681123706258E-3</v>
      </c>
      <c r="AB3381" s="15">
        <f t="shared" si="1055"/>
        <v>0.34992607195662884</v>
      </c>
      <c r="AC3381" s="15">
        <f t="shared" si="1056"/>
        <v>0.34992607195662895</v>
      </c>
      <c r="AD3381" s="4">
        <v>170339</v>
      </c>
      <c r="AE3381" s="26">
        <v>2510.34</v>
      </c>
      <c r="AF3381" s="26">
        <v>2510.34</v>
      </c>
      <c r="AG3381" s="4">
        <f t="shared" si="1057"/>
        <v>1768000</v>
      </c>
      <c r="AH3381" s="16">
        <f t="shared" si="1047"/>
        <v>5.6561085972850677E-3</v>
      </c>
      <c r="AI3381" s="15">
        <f t="shared" si="1048"/>
        <v>0.80316742081447967</v>
      </c>
      <c r="AJ3381" s="15">
        <f t="shared" si="1049"/>
        <v>0.80316742081447978</v>
      </c>
      <c r="AK3381" s="4">
        <f t="shared" si="1050"/>
        <v>15073000</v>
      </c>
      <c r="AL3381" s="27">
        <f t="shared" si="1051"/>
        <v>6.6343793538114506E-4</v>
      </c>
      <c r="AM3381" s="15">
        <f t="shared" si="1058"/>
        <v>9.4208186824122603E-2</v>
      </c>
      <c r="AN3381" s="15">
        <f t="shared" si="1059"/>
        <v>2.918198024474882E-5</v>
      </c>
    </row>
    <row r="3382" spans="1:40" x14ac:dyDescent="0.2">
      <c r="A3382" s="4" t="s">
        <v>4627</v>
      </c>
      <c r="B3382" s="3" t="s">
        <v>8</v>
      </c>
      <c r="C3382" s="6">
        <v>170339</v>
      </c>
      <c r="D3382" s="3" t="s">
        <v>746</v>
      </c>
      <c r="E3382" s="6">
        <v>170342</v>
      </c>
      <c r="F3382" s="3" t="s">
        <v>4192</v>
      </c>
      <c r="G3382" s="8">
        <v>10000</v>
      </c>
      <c r="H3382" s="6">
        <v>142</v>
      </c>
      <c r="I3382" s="6">
        <v>169529</v>
      </c>
      <c r="J3382" s="13">
        <v>45260</v>
      </c>
      <c r="K3382" s="9">
        <v>10000</v>
      </c>
      <c r="L3382" s="4" t="s">
        <v>4627</v>
      </c>
      <c r="M3382" s="4" t="s">
        <v>4632</v>
      </c>
      <c r="N3382" s="4">
        <f>VLOOKUP(I3382,BaseModelo!$A$2:$E$5075,5)</f>
        <v>4</v>
      </c>
      <c r="P3382" s="15">
        <v>142.00000000000003</v>
      </c>
      <c r="Q3382" s="4">
        <f>VLOOKUP(I3382,BaseModelo!$A$2:$E$5075,3)</f>
        <v>110</v>
      </c>
      <c r="R3382" s="4">
        <f t="shared" si="1040"/>
        <v>32283000</v>
      </c>
      <c r="S3382" s="16">
        <f t="shared" si="1041"/>
        <v>3.0976055509091471E-4</v>
      </c>
      <c r="T3382" s="4">
        <f t="shared" si="1052"/>
        <v>4.3985998822909891E-2</v>
      </c>
      <c r="U3382" s="4">
        <f t="shared" si="1053"/>
        <v>4.3985998822909898E-2</v>
      </c>
      <c r="V3382" s="6">
        <f t="shared" si="1042"/>
        <v>0</v>
      </c>
      <c r="W3382" s="16" t="str">
        <f t="shared" si="1043"/>
        <v/>
      </c>
      <c r="X3382" s="4" t="str">
        <f t="shared" si="1054"/>
        <v/>
      </c>
      <c r="Y3382" s="4" t="str">
        <f t="shared" si="1044"/>
        <v/>
      </c>
      <c r="Z3382" s="4">
        <f t="shared" si="1045"/>
        <v>2331000</v>
      </c>
      <c r="AA3382" s="16">
        <f t="shared" si="1046"/>
        <v>4.2900042900042897E-3</v>
      </c>
      <c r="AB3382" s="15">
        <f t="shared" si="1055"/>
        <v>0.60918060918060912</v>
      </c>
      <c r="AC3382" s="15">
        <f t="shared" si="1056"/>
        <v>0.60918060918060923</v>
      </c>
      <c r="AD3382" s="4">
        <v>170339</v>
      </c>
      <c r="AE3382" s="26">
        <v>2510.34</v>
      </c>
      <c r="AF3382" s="26">
        <v>2510.34</v>
      </c>
      <c r="AG3382" s="4">
        <f t="shared" si="1057"/>
        <v>1421000</v>
      </c>
      <c r="AH3382" s="16">
        <f t="shared" si="1047"/>
        <v>7.0372976776917661E-3</v>
      </c>
      <c r="AI3382" s="15">
        <f t="shared" si="1048"/>
        <v>0.99929627023223078</v>
      </c>
      <c r="AJ3382" s="15">
        <f t="shared" si="1049"/>
        <v>0.999296270232231</v>
      </c>
      <c r="AK3382" s="4">
        <f t="shared" si="1050"/>
        <v>15073000</v>
      </c>
      <c r="AL3382" s="27">
        <f t="shared" si="1051"/>
        <v>6.6343793538114506E-4</v>
      </c>
      <c r="AM3382" s="15">
        <f t="shared" si="1058"/>
        <v>9.4208186824122603E-2</v>
      </c>
      <c r="AN3382" s="15">
        <f t="shared" si="1059"/>
        <v>2.918198024474882E-5</v>
      </c>
    </row>
    <row r="3383" spans="1:40" x14ac:dyDescent="0.2">
      <c r="A3383" s="4" t="s">
        <v>4627</v>
      </c>
      <c r="B3383" s="3" t="s">
        <v>8</v>
      </c>
      <c r="C3383" s="6">
        <v>170339</v>
      </c>
      <c r="D3383" s="3" t="s">
        <v>746</v>
      </c>
      <c r="E3383" s="6">
        <v>170343</v>
      </c>
      <c r="F3383" s="3" t="s">
        <v>4193</v>
      </c>
      <c r="G3383" s="8">
        <v>6000</v>
      </c>
      <c r="H3383" s="6">
        <v>142</v>
      </c>
      <c r="I3383" s="6">
        <v>169648</v>
      </c>
      <c r="J3383" s="13">
        <v>45260</v>
      </c>
      <c r="K3383" s="9">
        <v>6000</v>
      </c>
      <c r="L3383" s="4" t="s">
        <v>4627</v>
      </c>
      <c r="M3383" s="4" t="s">
        <v>4632</v>
      </c>
      <c r="N3383" s="4">
        <f>VLOOKUP(I3383,BaseModelo!$A$2:$E$5075,5)</f>
        <v>7</v>
      </c>
      <c r="P3383" s="15">
        <v>142.00000000000003</v>
      </c>
      <c r="Q3383" s="4">
        <f>VLOOKUP(I3383,BaseModelo!$A$2:$E$5075,3)</f>
        <v>127</v>
      </c>
      <c r="R3383" s="4">
        <f t="shared" si="1040"/>
        <v>32283000</v>
      </c>
      <c r="S3383" s="16">
        <f t="shared" si="1041"/>
        <v>1.8585633305454884E-4</v>
      </c>
      <c r="T3383" s="4">
        <f t="shared" si="1052"/>
        <v>2.6391599293745936E-2</v>
      </c>
      <c r="U3383" s="4">
        <f t="shared" si="1053"/>
        <v>2.6391599293745942E-2</v>
      </c>
      <c r="V3383" s="6">
        <f t="shared" si="1042"/>
        <v>0</v>
      </c>
      <c r="W3383" s="16" t="str">
        <f t="shared" si="1043"/>
        <v/>
      </c>
      <c r="X3383" s="4" t="str">
        <f t="shared" si="1054"/>
        <v/>
      </c>
      <c r="Y3383" s="4" t="str">
        <f t="shared" si="1044"/>
        <v/>
      </c>
      <c r="Z3383" s="4">
        <f t="shared" si="1045"/>
        <v>4022000</v>
      </c>
      <c r="AA3383" s="16">
        <f t="shared" si="1046"/>
        <v>1.4917951268025858E-3</v>
      </c>
      <c r="AB3383" s="15">
        <f t="shared" si="1055"/>
        <v>0.21183490800596719</v>
      </c>
      <c r="AC3383" s="15">
        <f t="shared" si="1056"/>
        <v>0.21183490800596722</v>
      </c>
      <c r="AD3383" s="4">
        <v>170339</v>
      </c>
      <c r="AE3383" s="26">
        <v>1503.37</v>
      </c>
      <c r="AF3383" s="26">
        <v>1503.37</v>
      </c>
      <c r="AG3383" s="4">
        <f t="shared" si="1057"/>
        <v>1778000</v>
      </c>
      <c r="AH3383" s="16">
        <f t="shared" si="1047"/>
        <v>3.3745781777277839E-3</v>
      </c>
      <c r="AI3383" s="15">
        <f t="shared" si="1048"/>
        <v>0.47919010123734529</v>
      </c>
      <c r="AJ3383" s="15">
        <f t="shared" si="1049"/>
        <v>0.4791901012373454</v>
      </c>
      <c r="AK3383" s="4">
        <f t="shared" si="1050"/>
        <v>15073000</v>
      </c>
      <c r="AL3383" s="27">
        <f t="shared" si="1051"/>
        <v>3.9806276122868704E-4</v>
      </c>
      <c r="AM3383" s="15">
        <f t="shared" si="1058"/>
        <v>5.6524912094473558E-2</v>
      </c>
      <c r="AN3383" s="15">
        <f t="shared" si="1059"/>
        <v>1.0505512888109577E-5</v>
      </c>
    </row>
    <row r="3384" spans="1:40" x14ac:dyDescent="0.2">
      <c r="A3384" s="4" t="s">
        <v>4627</v>
      </c>
      <c r="B3384" s="3" t="s">
        <v>8</v>
      </c>
      <c r="C3384" s="6">
        <v>170339</v>
      </c>
      <c r="D3384" s="3" t="s">
        <v>746</v>
      </c>
      <c r="E3384" s="6">
        <v>170344</v>
      </c>
      <c r="F3384" s="3" t="s">
        <v>4194</v>
      </c>
      <c r="G3384" s="8">
        <v>10000</v>
      </c>
      <c r="H3384" s="6">
        <v>142</v>
      </c>
      <c r="I3384" s="6">
        <v>169994</v>
      </c>
      <c r="J3384" s="13">
        <v>45260</v>
      </c>
      <c r="K3384" s="9">
        <v>10000</v>
      </c>
      <c r="L3384" s="4" t="s">
        <v>4627</v>
      </c>
      <c r="M3384" s="4" t="s">
        <v>4632</v>
      </c>
      <c r="N3384" s="4">
        <f>VLOOKUP(I3384,BaseModelo!$A$2:$E$5075,5)</f>
        <v>6</v>
      </c>
      <c r="P3384" s="15">
        <v>142.00000000000003</v>
      </c>
      <c r="Q3384" s="4">
        <f>VLOOKUP(I3384,BaseModelo!$A$2:$E$5075,3)</f>
        <v>115</v>
      </c>
      <c r="R3384" s="4">
        <f t="shared" si="1040"/>
        <v>32283000</v>
      </c>
      <c r="S3384" s="16">
        <f t="shared" si="1041"/>
        <v>3.0976055509091471E-4</v>
      </c>
      <c r="T3384" s="4">
        <f t="shared" si="1052"/>
        <v>4.3985998822909891E-2</v>
      </c>
      <c r="U3384" s="4">
        <f t="shared" si="1053"/>
        <v>4.3985998822909898E-2</v>
      </c>
      <c r="V3384" s="6">
        <f t="shared" si="1042"/>
        <v>0</v>
      </c>
      <c r="W3384" s="16" t="str">
        <f t="shared" si="1043"/>
        <v/>
      </c>
      <c r="X3384" s="4" t="str">
        <f t="shared" si="1054"/>
        <v/>
      </c>
      <c r="Y3384" s="4" t="str">
        <f t="shared" si="1044"/>
        <v/>
      </c>
      <c r="Z3384" s="4">
        <f t="shared" si="1045"/>
        <v>4853000</v>
      </c>
      <c r="AA3384" s="16">
        <f t="shared" si="1046"/>
        <v>2.0605810838656502E-3</v>
      </c>
      <c r="AB3384" s="15">
        <f t="shared" si="1055"/>
        <v>0.29260251390892233</v>
      </c>
      <c r="AC3384" s="15">
        <f t="shared" si="1056"/>
        <v>0.29260251390892239</v>
      </c>
      <c r="AD3384" s="4">
        <v>170339</v>
      </c>
      <c r="AE3384" s="26">
        <v>2510.34</v>
      </c>
      <c r="AF3384" s="26">
        <v>2510.34</v>
      </c>
      <c r="AG3384" s="4">
        <f t="shared" si="1057"/>
        <v>1993000</v>
      </c>
      <c r="AH3384" s="16">
        <f t="shared" si="1047"/>
        <v>5.0175614651279477E-3</v>
      </c>
      <c r="AI3384" s="15">
        <f t="shared" si="1048"/>
        <v>0.71249372804816857</v>
      </c>
      <c r="AJ3384" s="15">
        <f t="shared" si="1049"/>
        <v>0.71249372804816868</v>
      </c>
      <c r="AK3384" s="4">
        <f t="shared" si="1050"/>
        <v>15073000</v>
      </c>
      <c r="AL3384" s="27">
        <f t="shared" si="1051"/>
        <v>6.6343793538114506E-4</v>
      </c>
      <c r="AM3384" s="15">
        <f t="shared" si="1058"/>
        <v>9.4208186824122603E-2</v>
      </c>
      <c r="AN3384" s="15">
        <f t="shared" si="1059"/>
        <v>2.918198024474882E-5</v>
      </c>
    </row>
    <row r="3385" spans="1:40" x14ac:dyDescent="0.2">
      <c r="A3385" s="4" t="s">
        <v>4627</v>
      </c>
      <c r="B3385" s="3" t="s">
        <v>8</v>
      </c>
      <c r="C3385" s="6">
        <v>170355</v>
      </c>
      <c r="D3385" s="3" t="s">
        <v>248</v>
      </c>
      <c r="E3385" s="6">
        <v>170419</v>
      </c>
      <c r="F3385" s="3" t="s">
        <v>4196</v>
      </c>
      <c r="G3385" s="8">
        <v>6000</v>
      </c>
      <c r="H3385" s="6">
        <v>142</v>
      </c>
      <c r="I3385" s="6">
        <v>169931</v>
      </c>
      <c r="J3385" s="13">
        <v>45260</v>
      </c>
      <c r="K3385" s="9">
        <v>4628.1721979715539</v>
      </c>
      <c r="L3385" s="4" t="s">
        <v>4627</v>
      </c>
      <c r="M3385" s="4" t="s">
        <v>4632</v>
      </c>
      <c r="N3385" s="4">
        <f>VLOOKUP(I3385,BaseModelo!$A$2:$E$5075,5)</f>
        <v>7</v>
      </c>
      <c r="P3385" s="15">
        <v>142.00000000000003</v>
      </c>
      <c r="Q3385" s="4">
        <f>VLOOKUP(I3385,BaseModelo!$A$2:$E$5075,3)</f>
        <v>127</v>
      </c>
      <c r="R3385" s="4">
        <f t="shared" si="1040"/>
        <v>32283000</v>
      </c>
      <c r="S3385" s="16">
        <f t="shared" si="1041"/>
        <v>1.8585633305454884E-4</v>
      </c>
      <c r="T3385" s="4">
        <f t="shared" si="1052"/>
        <v>2.6391599293745936E-2</v>
      </c>
      <c r="U3385" s="4">
        <f t="shared" si="1053"/>
        <v>2.6391599293745942E-2</v>
      </c>
      <c r="V3385" s="6">
        <f t="shared" si="1042"/>
        <v>0</v>
      </c>
      <c r="W3385" s="16" t="str">
        <f t="shared" si="1043"/>
        <v/>
      </c>
      <c r="X3385" s="4" t="str">
        <f t="shared" si="1054"/>
        <v/>
      </c>
      <c r="Y3385" s="4" t="str">
        <f t="shared" si="1044"/>
        <v/>
      </c>
      <c r="Z3385" s="4">
        <f t="shared" si="1045"/>
        <v>4022000</v>
      </c>
      <c r="AA3385" s="16">
        <f t="shared" si="1046"/>
        <v>1.4917951268025858E-3</v>
      </c>
      <c r="AB3385" s="15">
        <f t="shared" si="1055"/>
        <v>0.21183490800596719</v>
      </c>
      <c r="AC3385" s="15">
        <f t="shared" si="1056"/>
        <v>0.21183490800596722</v>
      </c>
      <c r="AD3385" s="4">
        <v>170355</v>
      </c>
      <c r="AE3385" s="26">
        <v>1503.37</v>
      </c>
      <c r="AF3385" s="26">
        <v>1349.1151113262458</v>
      </c>
      <c r="AG3385" s="4">
        <f t="shared" si="1057"/>
        <v>1778000</v>
      </c>
      <c r="AH3385" s="16">
        <f t="shared" si="1047"/>
        <v>3.3745781777277839E-3</v>
      </c>
      <c r="AI3385" s="15">
        <f t="shared" si="1048"/>
        <v>0.47919010123734529</v>
      </c>
      <c r="AJ3385" s="15">
        <f t="shared" si="1049"/>
        <v>0.4791901012373454</v>
      </c>
      <c r="AK3385" s="4">
        <f t="shared" si="1050"/>
        <v>15073000</v>
      </c>
      <c r="AL3385" s="27">
        <f t="shared" si="1051"/>
        <v>3.9806276122868704E-4</v>
      </c>
      <c r="AM3385" s="15">
        <f t="shared" si="1058"/>
        <v>5.6524912094473558E-2</v>
      </c>
      <c r="AN3385" s="15">
        <f t="shared" si="1059"/>
        <v>1.0505512888109577E-5</v>
      </c>
    </row>
    <row r="3386" spans="1:40" x14ac:dyDescent="0.2">
      <c r="A3386" s="4" t="s">
        <v>4627</v>
      </c>
      <c r="B3386" s="3" t="s">
        <v>8</v>
      </c>
      <c r="C3386" s="6">
        <v>170355</v>
      </c>
      <c r="D3386" s="3" t="s">
        <v>248</v>
      </c>
      <c r="E3386" s="6">
        <v>170420</v>
      </c>
      <c r="F3386" s="3" t="s">
        <v>4197</v>
      </c>
      <c r="G3386" s="8">
        <v>6000</v>
      </c>
      <c r="H3386" s="6">
        <v>142</v>
      </c>
      <c r="I3386" s="6">
        <v>169451</v>
      </c>
      <c r="J3386" s="13">
        <v>45260</v>
      </c>
      <c r="K3386" s="9">
        <v>4628.1721979715539</v>
      </c>
      <c r="L3386" s="4" t="s">
        <v>4627</v>
      </c>
      <c r="M3386" s="4" t="s">
        <v>4632</v>
      </c>
      <c r="N3386" s="4">
        <f>VLOOKUP(I3386,BaseModelo!$A$2:$E$5075,5)</f>
        <v>7</v>
      </c>
      <c r="P3386" s="15">
        <v>142.00000000000003</v>
      </c>
      <c r="Q3386" s="4">
        <f>VLOOKUP(I3386,BaseModelo!$A$2:$E$5075,3)</f>
        <v>127</v>
      </c>
      <c r="R3386" s="4">
        <f t="shared" si="1040"/>
        <v>32283000</v>
      </c>
      <c r="S3386" s="16">
        <f t="shared" si="1041"/>
        <v>1.8585633305454884E-4</v>
      </c>
      <c r="T3386" s="4">
        <f t="shared" si="1052"/>
        <v>2.6391599293745936E-2</v>
      </c>
      <c r="U3386" s="4">
        <f t="shared" si="1053"/>
        <v>2.6391599293745942E-2</v>
      </c>
      <c r="V3386" s="6">
        <f t="shared" si="1042"/>
        <v>0</v>
      </c>
      <c r="W3386" s="16" t="str">
        <f t="shared" si="1043"/>
        <v/>
      </c>
      <c r="X3386" s="4" t="str">
        <f t="shared" si="1054"/>
        <v/>
      </c>
      <c r="Y3386" s="4" t="str">
        <f t="shared" si="1044"/>
        <v/>
      </c>
      <c r="Z3386" s="4">
        <f t="shared" si="1045"/>
        <v>4022000</v>
      </c>
      <c r="AA3386" s="16">
        <f t="shared" si="1046"/>
        <v>1.4917951268025858E-3</v>
      </c>
      <c r="AB3386" s="15">
        <f t="shared" si="1055"/>
        <v>0.21183490800596719</v>
      </c>
      <c r="AC3386" s="15">
        <f t="shared" si="1056"/>
        <v>0.21183490800596722</v>
      </c>
      <c r="AD3386" s="4">
        <v>170355</v>
      </c>
      <c r="AE3386" s="26">
        <v>1503.37</v>
      </c>
      <c r="AF3386" s="26">
        <v>1349.1151113262458</v>
      </c>
      <c r="AG3386" s="4">
        <f t="shared" si="1057"/>
        <v>1778000</v>
      </c>
      <c r="AH3386" s="16">
        <f t="shared" si="1047"/>
        <v>3.3745781777277839E-3</v>
      </c>
      <c r="AI3386" s="15">
        <f t="shared" si="1048"/>
        <v>0.47919010123734529</v>
      </c>
      <c r="AJ3386" s="15">
        <f t="shared" si="1049"/>
        <v>0.4791901012373454</v>
      </c>
      <c r="AK3386" s="4">
        <f t="shared" si="1050"/>
        <v>15073000</v>
      </c>
      <c r="AL3386" s="27">
        <f t="shared" si="1051"/>
        <v>3.9806276122868704E-4</v>
      </c>
      <c r="AM3386" s="15">
        <f t="shared" si="1058"/>
        <v>5.6524912094473558E-2</v>
      </c>
      <c r="AN3386" s="15">
        <f t="shared" si="1059"/>
        <v>1.0505512888109577E-5</v>
      </c>
    </row>
    <row r="3387" spans="1:40" x14ac:dyDescent="0.2">
      <c r="A3387" s="4" t="s">
        <v>4627</v>
      </c>
      <c r="B3387" s="3" t="s">
        <v>3</v>
      </c>
      <c r="C3387" s="6">
        <v>170395</v>
      </c>
      <c r="D3387" s="3" t="s">
        <v>33</v>
      </c>
      <c r="E3387" s="6">
        <v>170416</v>
      </c>
      <c r="F3387" s="3" t="s">
        <v>4198</v>
      </c>
      <c r="G3387" s="8">
        <v>8000</v>
      </c>
      <c r="H3387" s="6">
        <v>142</v>
      </c>
      <c r="I3387" s="6">
        <v>170059</v>
      </c>
      <c r="J3387" s="13">
        <v>45260</v>
      </c>
      <c r="K3387" s="9">
        <v>8000</v>
      </c>
      <c r="L3387" s="4" t="s">
        <v>4627</v>
      </c>
      <c r="M3387" s="4" t="s">
        <v>4632</v>
      </c>
      <c r="N3387" s="4">
        <f>VLOOKUP(I3387,BaseModelo!$A$2:$E$5075,5)</f>
        <v>4</v>
      </c>
      <c r="P3387" s="15">
        <v>142.00000000000003</v>
      </c>
      <c r="Q3387" s="4">
        <f>VLOOKUP(I3387,BaseModelo!$A$2:$E$5075,3)</f>
        <v>110</v>
      </c>
      <c r="R3387" s="4">
        <f t="shared" si="1040"/>
        <v>32283000</v>
      </c>
      <c r="S3387" s="16">
        <f t="shared" si="1041"/>
        <v>2.4780844407273179E-4</v>
      </c>
      <c r="T3387" s="4">
        <f t="shared" si="1052"/>
        <v>3.5188799058327912E-2</v>
      </c>
      <c r="U3387" s="4">
        <f t="shared" si="1053"/>
        <v>3.5188799058327919E-2</v>
      </c>
      <c r="V3387" s="6">
        <f t="shared" si="1042"/>
        <v>0</v>
      </c>
      <c r="W3387" s="16" t="str">
        <f t="shared" si="1043"/>
        <v/>
      </c>
      <c r="X3387" s="4" t="str">
        <f t="shared" si="1054"/>
        <v/>
      </c>
      <c r="Y3387" s="4" t="str">
        <f t="shared" si="1044"/>
        <v/>
      </c>
      <c r="Z3387" s="4">
        <f t="shared" si="1045"/>
        <v>2331000</v>
      </c>
      <c r="AA3387" s="16">
        <f t="shared" si="1046"/>
        <v>3.432003432003432E-3</v>
      </c>
      <c r="AB3387" s="15">
        <f t="shared" si="1055"/>
        <v>0.48734448734448738</v>
      </c>
      <c r="AC3387" s="15">
        <f t="shared" si="1056"/>
        <v>0.48734448734448743</v>
      </c>
      <c r="AD3387" s="4">
        <v>170395</v>
      </c>
      <c r="AE3387" s="26">
        <v>2013.74</v>
      </c>
      <c r="AF3387" s="26">
        <v>2013.74</v>
      </c>
      <c r="AG3387" s="4">
        <f t="shared" si="1057"/>
        <v>1421000</v>
      </c>
      <c r="AH3387" s="16">
        <f t="shared" si="1047"/>
        <v>5.629838142153413E-3</v>
      </c>
      <c r="AI3387" s="15">
        <f t="shared" si="1048"/>
        <v>0.79943701618578467</v>
      </c>
      <c r="AJ3387" s="15">
        <f t="shared" si="1049"/>
        <v>0.79943701618578478</v>
      </c>
      <c r="AK3387" s="4">
        <f t="shared" si="1050"/>
        <v>15073000</v>
      </c>
      <c r="AL3387" s="27">
        <f t="shared" si="1051"/>
        <v>5.3075034830491602E-4</v>
      </c>
      <c r="AM3387" s="15">
        <f t="shared" si="1058"/>
        <v>7.5366549459298077E-2</v>
      </c>
      <c r="AN3387" s="15">
        <f t="shared" si="1059"/>
        <v>1.8676467356639244E-5</v>
      </c>
    </row>
    <row r="3388" spans="1:40" x14ac:dyDescent="0.2">
      <c r="A3388" s="4" t="s">
        <v>4627</v>
      </c>
      <c r="B3388" s="3" t="s">
        <v>3</v>
      </c>
      <c r="C3388" s="6">
        <v>170395</v>
      </c>
      <c r="D3388" s="3" t="s">
        <v>33</v>
      </c>
      <c r="E3388" s="6">
        <v>170417</v>
      </c>
      <c r="F3388" s="3" t="s">
        <v>4199</v>
      </c>
      <c r="G3388" s="8">
        <v>8000</v>
      </c>
      <c r="H3388" s="6">
        <v>142</v>
      </c>
      <c r="I3388" s="6">
        <v>170253</v>
      </c>
      <c r="J3388" s="13">
        <v>45260</v>
      </c>
      <c r="K3388" s="9">
        <v>8000</v>
      </c>
      <c r="L3388" s="4" t="s">
        <v>4627</v>
      </c>
      <c r="M3388" s="4" t="s">
        <v>4632</v>
      </c>
      <c r="N3388" s="4">
        <f>VLOOKUP(I3388,BaseModelo!$A$2:$E$5075,5)</f>
        <v>3</v>
      </c>
      <c r="P3388" s="15">
        <v>142.00000000000003</v>
      </c>
      <c r="Q3388" s="4">
        <f>VLOOKUP(I3388,BaseModelo!$A$2:$E$5075,3)</f>
        <v>110</v>
      </c>
      <c r="R3388" s="4">
        <f t="shared" si="1040"/>
        <v>32283000</v>
      </c>
      <c r="S3388" s="16">
        <f t="shared" si="1041"/>
        <v>2.4780844407273179E-4</v>
      </c>
      <c r="T3388" s="4">
        <f t="shared" si="1052"/>
        <v>3.5188799058327912E-2</v>
      </c>
      <c r="U3388" s="4">
        <f t="shared" si="1053"/>
        <v>3.5188799058327919E-2</v>
      </c>
      <c r="V3388" s="6">
        <f t="shared" si="1042"/>
        <v>0</v>
      </c>
      <c r="W3388" s="16" t="str">
        <f t="shared" si="1043"/>
        <v/>
      </c>
      <c r="X3388" s="4" t="str">
        <f t="shared" si="1054"/>
        <v/>
      </c>
      <c r="Y3388" s="4" t="str">
        <f t="shared" si="1044"/>
        <v/>
      </c>
      <c r="Z3388" s="4">
        <f t="shared" si="1045"/>
        <v>1992000</v>
      </c>
      <c r="AA3388" s="16">
        <f t="shared" si="1046"/>
        <v>4.0160642570281121E-3</v>
      </c>
      <c r="AB3388" s="15">
        <f t="shared" si="1055"/>
        <v>0.57028112449799195</v>
      </c>
      <c r="AC3388" s="15">
        <f t="shared" si="1056"/>
        <v>0.57028112449799206</v>
      </c>
      <c r="AD3388" s="4">
        <v>170395</v>
      </c>
      <c r="AE3388" s="26">
        <v>2013.74</v>
      </c>
      <c r="AF3388" s="26">
        <v>2013.74</v>
      </c>
      <c r="AG3388" s="4">
        <f t="shared" si="1057"/>
        <v>1267000</v>
      </c>
      <c r="AH3388" s="16">
        <f t="shared" si="1047"/>
        <v>6.314127861089187E-3</v>
      </c>
      <c r="AI3388" s="15">
        <f t="shared" si="1048"/>
        <v>0.89660615627466456</v>
      </c>
      <c r="AJ3388" s="15">
        <f t="shared" si="1049"/>
        <v>0.89660615627466478</v>
      </c>
      <c r="AK3388" s="4">
        <f t="shared" si="1050"/>
        <v>15073000</v>
      </c>
      <c r="AL3388" s="27">
        <f t="shared" si="1051"/>
        <v>5.3075034830491602E-4</v>
      </c>
      <c r="AM3388" s="15">
        <f t="shared" si="1058"/>
        <v>7.5366549459298077E-2</v>
      </c>
      <c r="AN3388" s="15">
        <f t="shared" si="1059"/>
        <v>1.8676467356639244E-5</v>
      </c>
    </row>
    <row r="3389" spans="1:40" x14ac:dyDescent="0.2">
      <c r="A3389" s="4" t="s">
        <v>4628</v>
      </c>
      <c r="B3389" s="2" t="s">
        <v>13</v>
      </c>
      <c r="C3389" s="5">
        <v>170511</v>
      </c>
      <c r="D3389" s="2" t="s">
        <v>753</v>
      </c>
      <c r="E3389" s="5">
        <v>170512</v>
      </c>
      <c r="F3389" s="2" t="s">
        <v>4209</v>
      </c>
      <c r="G3389" s="7">
        <v>6000</v>
      </c>
      <c r="H3389" s="5">
        <v>110</v>
      </c>
      <c r="I3389" s="6">
        <v>170052</v>
      </c>
      <c r="J3389" s="13">
        <v>45260</v>
      </c>
      <c r="K3389" s="9">
        <v>6000</v>
      </c>
      <c r="L3389" s="4" t="s">
        <v>4628</v>
      </c>
      <c r="M3389" s="4" t="s">
        <v>4632</v>
      </c>
      <c r="N3389" s="4">
        <f>VLOOKUP(I3389,BaseModelo!$A$2:$E$5075,5)</f>
        <v>5</v>
      </c>
      <c r="P3389" s="15">
        <v>142.00000000000003</v>
      </c>
      <c r="Q3389" s="4">
        <f>VLOOKUP(I3389,BaseModelo!$A$2:$E$5075,3)</f>
        <v>110</v>
      </c>
      <c r="R3389" s="4">
        <f t="shared" si="1040"/>
        <v>32283000</v>
      </c>
      <c r="S3389" s="16">
        <f t="shared" si="1041"/>
        <v>1.8585633305454884E-4</v>
      </c>
      <c r="T3389" s="4">
        <f t="shared" si="1052"/>
        <v>2.0444196636000372E-2</v>
      </c>
      <c r="U3389" s="4">
        <f t="shared" si="1053"/>
        <v>2.6391599293745942E-2</v>
      </c>
      <c r="V3389" s="6">
        <f t="shared" si="1042"/>
        <v>0</v>
      </c>
      <c r="W3389" s="16" t="str">
        <f t="shared" si="1043"/>
        <v/>
      </c>
      <c r="X3389" s="4" t="str">
        <f t="shared" si="1054"/>
        <v/>
      </c>
      <c r="Y3389" s="4" t="str">
        <f t="shared" si="1044"/>
        <v/>
      </c>
      <c r="Z3389" s="4">
        <f t="shared" si="1045"/>
        <v>4058000</v>
      </c>
      <c r="AA3389" s="16">
        <f t="shared" si="1046"/>
        <v>1.4785608674223755E-3</v>
      </c>
      <c r="AB3389" s="15">
        <f t="shared" si="1055"/>
        <v>0.16264169541646131</v>
      </c>
      <c r="AC3389" s="15">
        <f t="shared" si="1056"/>
        <v>0.20995564317397736</v>
      </c>
      <c r="AD3389" s="4">
        <v>170511</v>
      </c>
      <c r="AE3389" s="26">
        <v>1144.83</v>
      </c>
      <c r="AF3389" s="26">
        <v>1144.83</v>
      </c>
      <c r="AG3389" s="4">
        <f t="shared" si="1057"/>
        <v>2193000</v>
      </c>
      <c r="AH3389" s="16">
        <f t="shared" si="1047"/>
        <v>2.7359781121751026E-3</v>
      </c>
      <c r="AI3389" s="15">
        <f t="shared" si="1048"/>
        <v>0.30095759233926128</v>
      </c>
      <c r="AJ3389" s="15">
        <f t="shared" si="1049"/>
        <v>0.38850889192886462</v>
      </c>
      <c r="AK3389" s="4">
        <f t="shared" si="1050"/>
        <v>16319000</v>
      </c>
      <c r="AL3389" s="27">
        <f t="shared" si="1051"/>
        <v>3.6766958759727926E-4</v>
      </c>
      <c r="AM3389" s="15">
        <f t="shared" si="1058"/>
        <v>4.0443654635700717E-2</v>
      </c>
      <c r="AN3389" s="15">
        <f t="shared" si="1059"/>
        <v>9.7033884283642175E-6</v>
      </c>
    </row>
    <row r="3390" spans="1:40" x14ac:dyDescent="0.2">
      <c r="A3390" s="4" t="s">
        <v>4628</v>
      </c>
      <c r="B3390" s="3" t="s">
        <v>13</v>
      </c>
      <c r="C3390" s="6">
        <v>170511</v>
      </c>
      <c r="D3390" s="3" t="s">
        <v>753</v>
      </c>
      <c r="E3390" s="6">
        <v>170513</v>
      </c>
      <c r="F3390" s="3" t="s">
        <v>4231</v>
      </c>
      <c r="G3390" s="8">
        <v>8000</v>
      </c>
      <c r="H3390" s="6">
        <v>110</v>
      </c>
      <c r="I3390" s="6">
        <v>170057</v>
      </c>
      <c r="J3390" s="13">
        <v>45260</v>
      </c>
      <c r="K3390" s="9">
        <v>8000</v>
      </c>
      <c r="L3390" s="4" t="s">
        <v>4628</v>
      </c>
      <c r="M3390" s="4" t="s">
        <v>4632</v>
      </c>
      <c r="N3390" s="4">
        <f>VLOOKUP(I3390,BaseModelo!$A$2:$E$5075,5)</f>
        <v>5</v>
      </c>
      <c r="P3390" s="15">
        <v>142.00000000000003</v>
      </c>
      <c r="Q3390" s="4">
        <f>VLOOKUP(I3390,BaseModelo!$A$2:$E$5075,3)</f>
        <v>110</v>
      </c>
      <c r="R3390" s="4">
        <f t="shared" si="1040"/>
        <v>32283000</v>
      </c>
      <c r="S3390" s="16">
        <f t="shared" si="1041"/>
        <v>2.4780844407273179E-4</v>
      </c>
      <c r="T3390" s="4">
        <f t="shared" si="1052"/>
        <v>2.7258928848000498E-2</v>
      </c>
      <c r="U3390" s="4">
        <f t="shared" si="1053"/>
        <v>3.5188799058327919E-2</v>
      </c>
      <c r="V3390" s="6">
        <f t="shared" si="1042"/>
        <v>0</v>
      </c>
      <c r="W3390" s="16" t="str">
        <f t="shared" si="1043"/>
        <v/>
      </c>
      <c r="X3390" s="4" t="str">
        <f t="shared" si="1054"/>
        <v/>
      </c>
      <c r="Y3390" s="4" t="str">
        <f t="shared" si="1044"/>
        <v/>
      </c>
      <c r="Z3390" s="4">
        <f t="shared" si="1045"/>
        <v>4058000</v>
      </c>
      <c r="AA3390" s="16">
        <f t="shared" si="1046"/>
        <v>1.9714144898965009E-3</v>
      </c>
      <c r="AB3390" s="15">
        <f t="shared" si="1055"/>
        <v>0.21685559388861508</v>
      </c>
      <c r="AC3390" s="15">
        <f t="shared" si="1056"/>
        <v>0.27994085756530318</v>
      </c>
      <c r="AD3390" s="4">
        <v>170511</v>
      </c>
      <c r="AE3390" s="26">
        <v>1530.98</v>
      </c>
      <c r="AF3390" s="26">
        <v>1530.98</v>
      </c>
      <c r="AG3390" s="4">
        <f t="shared" si="1057"/>
        <v>2193000</v>
      </c>
      <c r="AH3390" s="16">
        <f t="shared" si="1047"/>
        <v>3.6479708162334701E-3</v>
      </c>
      <c r="AI3390" s="15">
        <f t="shared" si="1048"/>
        <v>0.40127678978568171</v>
      </c>
      <c r="AJ3390" s="15">
        <f t="shared" si="1049"/>
        <v>0.51801185590515286</v>
      </c>
      <c r="AK3390" s="4">
        <f t="shared" si="1050"/>
        <v>16319000</v>
      </c>
      <c r="AL3390" s="27">
        <f t="shared" si="1051"/>
        <v>4.9022611679637234E-4</v>
      </c>
      <c r="AM3390" s="15">
        <f t="shared" si="1058"/>
        <v>5.392487284760096E-2</v>
      </c>
      <c r="AN3390" s="15">
        <f t="shared" si="1059"/>
        <v>1.725046831709194E-5</v>
      </c>
    </row>
    <row r="3391" spans="1:40" x14ac:dyDescent="0.2">
      <c r="A3391" s="4" t="s">
        <v>4628</v>
      </c>
      <c r="B3391" s="3" t="s">
        <v>13</v>
      </c>
      <c r="C3391" s="6">
        <v>170511</v>
      </c>
      <c r="D3391" s="3" t="s">
        <v>753</v>
      </c>
      <c r="E3391" s="6">
        <v>170514</v>
      </c>
      <c r="F3391" s="3" t="s">
        <v>4232</v>
      </c>
      <c r="G3391" s="8">
        <v>8000</v>
      </c>
      <c r="H3391" s="6">
        <v>110</v>
      </c>
      <c r="I3391" s="6">
        <v>170135</v>
      </c>
      <c r="J3391" s="13">
        <v>45260</v>
      </c>
      <c r="K3391" s="9">
        <v>8000</v>
      </c>
      <c r="L3391" s="4" t="s">
        <v>4628</v>
      </c>
      <c r="M3391" s="4" t="s">
        <v>4632</v>
      </c>
      <c r="N3391" s="4">
        <f>VLOOKUP(I3391,BaseModelo!$A$2:$E$5075,5)</f>
        <v>3</v>
      </c>
      <c r="P3391" s="15">
        <v>142.00000000000003</v>
      </c>
      <c r="Q3391" s="4">
        <f>VLOOKUP(I3391,BaseModelo!$A$2:$E$5075,3)</f>
        <v>110</v>
      </c>
      <c r="R3391" s="4">
        <f t="shared" si="1040"/>
        <v>32283000</v>
      </c>
      <c r="S3391" s="16">
        <f t="shared" si="1041"/>
        <v>2.4780844407273179E-4</v>
      </c>
      <c r="T3391" s="4">
        <f t="shared" si="1052"/>
        <v>2.7258928848000498E-2</v>
      </c>
      <c r="U3391" s="4">
        <f t="shared" si="1053"/>
        <v>3.5188799058327919E-2</v>
      </c>
      <c r="V3391" s="6">
        <f t="shared" si="1042"/>
        <v>0</v>
      </c>
      <c r="W3391" s="16" t="str">
        <f t="shared" si="1043"/>
        <v/>
      </c>
      <c r="X3391" s="4" t="str">
        <f t="shared" si="1054"/>
        <v/>
      </c>
      <c r="Y3391" s="4" t="str">
        <f t="shared" si="1044"/>
        <v/>
      </c>
      <c r="Z3391" s="4">
        <f t="shared" si="1045"/>
        <v>1992000</v>
      </c>
      <c r="AA3391" s="16">
        <f t="shared" si="1046"/>
        <v>4.0160642570281121E-3</v>
      </c>
      <c r="AB3391" s="15">
        <f t="shared" si="1055"/>
        <v>0.44176706827309231</v>
      </c>
      <c r="AC3391" s="15">
        <f t="shared" si="1056"/>
        <v>0.57028112449799206</v>
      </c>
      <c r="AD3391" s="4">
        <v>170511</v>
      </c>
      <c r="AE3391" s="26">
        <v>1530.98</v>
      </c>
      <c r="AF3391" s="26">
        <v>1530.98</v>
      </c>
      <c r="AG3391" s="4">
        <f t="shared" si="1057"/>
        <v>673000</v>
      </c>
      <c r="AH3391" s="16">
        <f t="shared" si="1047"/>
        <v>1.188707280832095E-2</v>
      </c>
      <c r="AI3391" s="15">
        <f t="shared" si="1048"/>
        <v>1.3075780089153046</v>
      </c>
      <c r="AJ3391" s="15">
        <f t="shared" si="1049"/>
        <v>1.6879643387815753</v>
      </c>
      <c r="AK3391" s="4">
        <f t="shared" si="1050"/>
        <v>16319000</v>
      </c>
      <c r="AL3391" s="27">
        <f t="shared" si="1051"/>
        <v>4.9022611679637234E-4</v>
      </c>
      <c r="AM3391" s="15">
        <f t="shared" si="1058"/>
        <v>5.392487284760096E-2</v>
      </c>
      <c r="AN3391" s="15">
        <f t="shared" si="1059"/>
        <v>1.725046831709194E-5</v>
      </c>
    </row>
    <row r="3392" spans="1:40" x14ac:dyDescent="0.2">
      <c r="A3392" s="4" t="s">
        <v>4628</v>
      </c>
      <c r="B3392" s="3" t="s">
        <v>13</v>
      </c>
      <c r="C3392" s="6">
        <v>170511</v>
      </c>
      <c r="D3392" s="3" t="s">
        <v>753</v>
      </c>
      <c r="E3392" s="6">
        <v>170515</v>
      </c>
      <c r="F3392" s="3" t="s">
        <v>4233</v>
      </c>
      <c r="G3392" s="8">
        <v>8000</v>
      </c>
      <c r="H3392" s="6">
        <v>110</v>
      </c>
      <c r="I3392" s="6">
        <v>170053</v>
      </c>
      <c r="J3392" s="13">
        <v>45260</v>
      </c>
      <c r="K3392" s="9">
        <v>8000</v>
      </c>
      <c r="L3392" s="4" t="s">
        <v>4628</v>
      </c>
      <c r="M3392" s="4" t="s">
        <v>4632</v>
      </c>
      <c r="N3392" s="4">
        <f>VLOOKUP(I3392,BaseModelo!$A$2:$E$5075,5)</f>
        <v>5</v>
      </c>
      <c r="P3392" s="15">
        <v>142.00000000000003</v>
      </c>
      <c r="Q3392" s="4">
        <f>VLOOKUP(I3392,BaseModelo!$A$2:$E$5075,3)</f>
        <v>110</v>
      </c>
      <c r="R3392" s="4">
        <f t="shared" si="1040"/>
        <v>32283000</v>
      </c>
      <c r="S3392" s="16">
        <f t="shared" si="1041"/>
        <v>2.4780844407273179E-4</v>
      </c>
      <c r="T3392" s="4">
        <f t="shared" si="1052"/>
        <v>2.7258928848000498E-2</v>
      </c>
      <c r="U3392" s="4">
        <f t="shared" si="1053"/>
        <v>3.5188799058327919E-2</v>
      </c>
      <c r="V3392" s="6">
        <f t="shared" si="1042"/>
        <v>0</v>
      </c>
      <c r="W3392" s="16" t="str">
        <f t="shared" si="1043"/>
        <v/>
      </c>
      <c r="X3392" s="4" t="str">
        <f t="shared" si="1054"/>
        <v/>
      </c>
      <c r="Y3392" s="4" t="str">
        <f t="shared" si="1044"/>
        <v/>
      </c>
      <c r="Z3392" s="4">
        <f t="shared" si="1045"/>
        <v>4058000</v>
      </c>
      <c r="AA3392" s="16">
        <f t="shared" si="1046"/>
        <v>1.9714144898965009E-3</v>
      </c>
      <c r="AB3392" s="15">
        <f t="shared" si="1055"/>
        <v>0.21685559388861508</v>
      </c>
      <c r="AC3392" s="15">
        <f t="shared" si="1056"/>
        <v>0.27994085756530318</v>
      </c>
      <c r="AD3392" s="4">
        <v>170511</v>
      </c>
      <c r="AE3392" s="26">
        <v>1530.98</v>
      </c>
      <c r="AF3392" s="26">
        <v>1530.98</v>
      </c>
      <c r="AG3392" s="4">
        <f t="shared" si="1057"/>
        <v>2193000</v>
      </c>
      <c r="AH3392" s="16">
        <f t="shared" si="1047"/>
        <v>3.6479708162334701E-3</v>
      </c>
      <c r="AI3392" s="15">
        <f t="shared" si="1048"/>
        <v>0.40127678978568171</v>
      </c>
      <c r="AJ3392" s="15">
        <f t="shared" si="1049"/>
        <v>0.51801185590515286</v>
      </c>
      <c r="AK3392" s="4">
        <f t="shared" si="1050"/>
        <v>16319000</v>
      </c>
      <c r="AL3392" s="27">
        <f t="shared" si="1051"/>
        <v>4.9022611679637234E-4</v>
      </c>
      <c r="AM3392" s="15">
        <f t="shared" si="1058"/>
        <v>5.392487284760096E-2</v>
      </c>
      <c r="AN3392" s="15">
        <f t="shared" si="1059"/>
        <v>1.725046831709194E-5</v>
      </c>
    </row>
    <row r="3393" spans="1:40" x14ac:dyDescent="0.2">
      <c r="A3393" s="4" t="s">
        <v>4628</v>
      </c>
      <c r="B3393" s="3" t="s">
        <v>13</v>
      </c>
      <c r="C3393" s="6">
        <v>170511</v>
      </c>
      <c r="D3393" s="3" t="s">
        <v>753</v>
      </c>
      <c r="E3393" s="6">
        <v>170516</v>
      </c>
      <c r="F3393" s="3" t="s">
        <v>4234</v>
      </c>
      <c r="G3393" s="8">
        <v>6000</v>
      </c>
      <c r="H3393" s="6">
        <v>110</v>
      </c>
      <c r="I3393" s="6">
        <v>170060</v>
      </c>
      <c r="J3393" s="13">
        <v>45260</v>
      </c>
      <c r="K3393" s="9">
        <v>6000</v>
      </c>
      <c r="L3393" s="4" t="s">
        <v>4628</v>
      </c>
      <c r="M3393" s="4" t="s">
        <v>4632</v>
      </c>
      <c r="N3393" s="4">
        <f>VLOOKUP(I3393,BaseModelo!$A$2:$E$5075,5)</f>
        <v>8</v>
      </c>
      <c r="P3393" s="15">
        <v>142.00000000000003</v>
      </c>
      <c r="Q3393" s="4">
        <f>VLOOKUP(I3393,BaseModelo!$A$2:$E$5075,3)</f>
        <v>132</v>
      </c>
      <c r="R3393" s="4">
        <f t="shared" si="1040"/>
        <v>32283000</v>
      </c>
      <c r="S3393" s="16">
        <f t="shared" si="1041"/>
        <v>1.8585633305454884E-4</v>
      </c>
      <c r="T3393" s="4">
        <f t="shared" si="1052"/>
        <v>2.0444196636000372E-2</v>
      </c>
      <c r="U3393" s="4">
        <f t="shared" si="1053"/>
        <v>2.6391599293745942E-2</v>
      </c>
      <c r="V3393" s="6">
        <f t="shared" si="1042"/>
        <v>0</v>
      </c>
      <c r="W3393" s="16" t="str">
        <f t="shared" si="1043"/>
        <v/>
      </c>
      <c r="X3393" s="4" t="str">
        <f t="shared" si="1054"/>
        <v/>
      </c>
      <c r="Y3393" s="4" t="str">
        <f t="shared" si="1044"/>
        <v/>
      </c>
      <c r="Z3393" s="4">
        <f t="shared" si="1045"/>
        <v>5836000</v>
      </c>
      <c r="AA3393" s="16">
        <f t="shared" si="1046"/>
        <v>1.028101439342015E-3</v>
      </c>
      <c r="AB3393" s="15">
        <f t="shared" si="1055"/>
        <v>0.11309115832762165</v>
      </c>
      <c r="AC3393" s="15">
        <f t="shared" si="1056"/>
        <v>0.14599040438656616</v>
      </c>
      <c r="AD3393" s="4">
        <v>170511</v>
      </c>
      <c r="AE3393" s="26">
        <v>1144.83</v>
      </c>
      <c r="AF3393" s="26">
        <v>1144.83</v>
      </c>
      <c r="AG3393" s="4">
        <f t="shared" si="1057"/>
        <v>3421000</v>
      </c>
      <c r="AH3393" s="16">
        <f t="shared" si="1047"/>
        <v>1.7538731365097924E-3</v>
      </c>
      <c r="AI3393" s="15">
        <f t="shared" si="1048"/>
        <v>0.19292604501607716</v>
      </c>
      <c r="AJ3393" s="15">
        <f t="shared" si="1049"/>
        <v>0.24904998538439058</v>
      </c>
      <c r="AK3393" s="4">
        <f t="shared" si="1050"/>
        <v>16319000</v>
      </c>
      <c r="AL3393" s="27">
        <f t="shared" si="1051"/>
        <v>3.6766958759727926E-4</v>
      </c>
      <c r="AM3393" s="15">
        <f t="shared" si="1058"/>
        <v>4.0443654635700717E-2</v>
      </c>
      <c r="AN3393" s="15">
        <f t="shared" si="1059"/>
        <v>9.7033884283642175E-6</v>
      </c>
    </row>
    <row r="3394" spans="1:40" x14ac:dyDescent="0.2">
      <c r="A3394" s="4" t="s">
        <v>4628</v>
      </c>
      <c r="B3394" s="3" t="s">
        <v>13</v>
      </c>
      <c r="C3394" s="6">
        <v>170511</v>
      </c>
      <c r="D3394" s="3" t="s">
        <v>753</v>
      </c>
      <c r="E3394" s="6">
        <v>170517</v>
      </c>
      <c r="F3394" s="3" t="s">
        <v>4235</v>
      </c>
      <c r="G3394" s="8">
        <v>6000</v>
      </c>
      <c r="H3394" s="6">
        <v>110</v>
      </c>
      <c r="I3394" s="6">
        <v>170055</v>
      </c>
      <c r="J3394" s="13">
        <v>45260</v>
      </c>
      <c r="K3394" s="9">
        <v>6000</v>
      </c>
      <c r="L3394" s="4" t="s">
        <v>4628</v>
      </c>
      <c r="M3394" s="4" t="s">
        <v>4632</v>
      </c>
      <c r="N3394" s="4">
        <f>VLOOKUP(I3394,BaseModelo!$A$2:$E$5075,5)</f>
        <v>6</v>
      </c>
      <c r="P3394" s="15">
        <v>142.00000000000003</v>
      </c>
      <c r="Q3394" s="4">
        <f>VLOOKUP(I3394,BaseModelo!$A$2:$E$5075,3)</f>
        <v>115</v>
      </c>
      <c r="R3394" s="4">
        <f t="shared" ref="R3394:R3457" si="1060">SUMIFS($G:$G,$M:$M,M3394)</f>
        <v>32283000</v>
      </c>
      <c r="S3394" s="16">
        <f t="shared" ref="S3394:S3457" si="1061">G3394/R3394</f>
        <v>1.8585633305454884E-4</v>
      </c>
      <c r="T3394" s="4">
        <f t="shared" si="1052"/>
        <v>2.0444196636000372E-2</v>
      </c>
      <c r="U3394" s="4">
        <f t="shared" si="1053"/>
        <v>2.6391599293745942E-2</v>
      </c>
      <c r="V3394" s="6">
        <f t="shared" ref="V3394:V3457" si="1062">SUMIFS($G:$G,$O:$O,O3394)</f>
        <v>0</v>
      </c>
      <c r="W3394" s="16" t="str">
        <f t="shared" ref="W3394:W3457" si="1063">IFERROR(G3394/V3394,"")</f>
        <v/>
      </c>
      <c r="X3394" s="4" t="str">
        <f t="shared" si="1054"/>
        <v/>
      </c>
      <c r="Y3394" s="4" t="str">
        <f t="shared" ref="Y3394:Y3457" si="1064">IFERROR(W3394*P3394,"")</f>
        <v/>
      </c>
      <c r="Z3394" s="4">
        <f t="shared" ref="Z3394:Z3457" si="1065">SUMIFS($G:$G,$N:$N,N3394)</f>
        <v>4853000</v>
      </c>
      <c r="AA3394" s="16">
        <f t="shared" ref="AA3394:AA3457" si="1066">IFERROR(G3394/Z3394,"")</f>
        <v>1.2363486503193901E-3</v>
      </c>
      <c r="AB3394" s="15">
        <f t="shared" si="1055"/>
        <v>0.1359983515351329</v>
      </c>
      <c r="AC3394" s="15">
        <f t="shared" si="1056"/>
        <v>0.17556150834535342</v>
      </c>
      <c r="AD3394" s="4">
        <v>170511</v>
      </c>
      <c r="AE3394" s="26">
        <v>1144.83</v>
      </c>
      <c r="AF3394" s="26">
        <v>1144.83</v>
      </c>
      <c r="AG3394" s="4">
        <f t="shared" si="1057"/>
        <v>2735000</v>
      </c>
      <c r="AH3394" s="16">
        <f t="shared" ref="AH3394:AH3457" si="1067">IFERROR($G3394/AG3394,"")</f>
        <v>2.1937842778793418E-3</v>
      </c>
      <c r="AI3394" s="15">
        <f t="shared" ref="AI3394:AI3457" si="1068">IFERROR(AH3394*H3394,"")</f>
        <v>0.24131627056672761</v>
      </c>
      <c r="AJ3394" s="15">
        <f t="shared" ref="AJ3394:AJ3457" si="1069">IFERROR(AH3394*P3394,"")</f>
        <v>0.3115173674588666</v>
      </c>
      <c r="AK3394" s="4">
        <f t="shared" ref="AK3394:AK3457" si="1070">SUMIFS($G:$G,$A:$A,$A3394,$M:$M,$M3394)</f>
        <v>16319000</v>
      </c>
      <c r="AL3394" s="27">
        <f t="shared" ref="AL3394:AL3457" si="1071">IFERROR($G3394/AK3394,"")</f>
        <v>3.6766958759727926E-4</v>
      </c>
      <c r="AM3394" s="15">
        <f t="shared" si="1058"/>
        <v>4.0443654635700717E-2</v>
      </c>
      <c r="AN3394" s="15">
        <f t="shared" si="1059"/>
        <v>9.7033884283642175E-6</v>
      </c>
    </row>
    <row r="3395" spans="1:40" x14ac:dyDescent="0.2">
      <c r="A3395" s="4" t="s">
        <v>4628</v>
      </c>
      <c r="B3395" s="2" t="s">
        <v>15</v>
      </c>
      <c r="C3395" s="5">
        <v>170537</v>
      </c>
      <c r="D3395" s="2" t="s">
        <v>748</v>
      </c>
      <c r="E3395" s="5">
        <v>170538</v>
      </c>
      <c r="F3395" s="2" t="s">
        <v>4204</v>
      </c>
      <c r="G3395" s="7">
        <v>8000</v>
      </c>
      <c r="H3395" s="5">
        <v>90</v>
      </c>
      <c r="I3395" s="6">
        <v>169173</v>
      </c>
      <c r="J3395" s="13">
        <v>45260</v>
      </c>
      <c r="K3395" s="9">
        <v>8000</v>
      </c>
      <c r="L3395" s="4" t="s">
        <v>4628</v>
      </c>
      <c r="M3395" s="4" t="s">
        <v>4632</v>
      </c>
      <c r="N3395" s="4">
        <f>VLOOKUP(I3395,BaseModelo!$A$2:$E$5075,5)</f>
        <v>6</v>
      </c>
      <c r="P3395" s="15">
        <v>142.00000000000003</v>
      </c>
      <c r="Q3395" s="4">
        <f>VLOOKUP(I3395,BaseModelo!$A$2:$E$5075,3)</f>
        <v>115</v>
      </c>
      <c r="R3395" s="4">
        <f t="shared" si="1060"/>
        <v>32283000</v>
      </c>
      <c r="S3395" s="16">
        <f t="shared" si="1061"/>
        <v>2.4780844407273179E-4</v>
      </c>
      <c r="T3395" s="4">
        <f t="shared" ref="T3395:T3458" si="1072">S3395*H3395</f>
        <v>2.2302759966545863E-2</v>
      </c>
      <c r="U3395" s="4">
        <f t="shared" ref="U3395:U3458" si="1073">S3395*P3395</f>
        <v>3.5188799058327919E-2</v>
      </c>
      <c r="V3395" s="6">
        <f t="shared" si="1062"/>
        <v>0</v>
      </c>
      <c r="W3395" s="16" t="str">
        <f t="shared" si="1063"/>
        <v/>
      </c>
      <c r="X3395" s="4" t="str">
        <f t="shared" ref="X3395:X3458" si="1074">IFERROR(W3395*H3395,"")</f>
        <v/>
      </c>
      <c r="Y3395" s="4" t="str">
        <f t="shared" si="1064"/>
        <v/>
      </c>
      <c r="Z3395" s="4">
        <f t="shared" si="1065"/>
        <v>4853000</v>
      </c>
      <c r="AA3395" s="16">
        <f t="shared" si="1066"/>
        <v>1.6484648670925201E-3</v>
      </c>
      <c r="AB3395" s="15">
        <f t="shared" ref="AB3395:AB3458" si="1075">IFERROR(AA3395*H3395,"")</f>
        <v>0.14836183803832681</v>
      </c>
      <c r="AC3395" s="15">
        <f t="shared" ref="AC3395:AC3458" si="1076">IFERROR(AA3395*P3395,"")</f>
        <v>0.23408201112713789</v>
      </c>
      <c r="AD3395" s="4">
        <v>170537</v>
      </c>
      <c r="AE3395" s="26">
        <v>1241.3900000000001</v>
      </c>
      <c r="AF3395" s="26">
        <v>1241.3900000000001</v>
      </c>
      <c r="AG3395" s="4">
        <f t="shared" ref="AG3395:AG3458" si="1077">SUMIFS($G:$G,$N:$N,$N3395,$A:$A,$A3395)</f>
        <v>2735000</v>
      </c>
      <c r="AH3395" s="16">
        <f t="shared" si="1067"/>
        <v>2.9250457038391227E-3</v>
      </c>
      <c r="AI3395" s="15">
        <f t="shared" si="1068"/>
        <v>0.26325411334552101</v>
      </c>
      <c r="AJ3395" s="15">
        <f t="shared" si="1069"/>
        <v>0.4153564899451555</v>
      </c>
      <c r="AK3395" s="4">
        <f t="shared" si="1070"/>
        <v>16319000</v>
      </c>
      <c r="AL3395" s="27">
        <f t="shared" si="1071"/>
        <v>4.9022611679637234E-4</v>
      </c>
      <c r="AM3395" s="15">
        <f t="shared" ref="AM3395:AM3458" si="1078">IFERROR(AL3395*H3395,"")</f>
        <v>4.4120350511673512E-2</v>
      </c>
      <c r="AN3395" s="15">
        <f t="shared" ref="AN3395:AN3458" si="1079">IFERROR(AL3395*U3395,"")</f>
        <v>1.725046831709194E-5</v>
      </c>
    </row>
    <row r="3396" spans="1:40" x14ac:dyDescent="0.2">
      <c r="A3396" s="4" t="s">
        <v>4628</v>
      </c>
      <c r="B3396" s="3" t="s">
        <v>15</v>
      </c>
      <c r="C3396" s="6">
        <v>170537</v>
      </c>
      <c r="D3396" s="3" t="s">
        <v>748</v>
      </c>
      <c r="E3396" s="6">
        <v>170539</v>
      </c>
      <c r="F3396" s="3" t="s">
        <v>4210</v>
      </c>
      <c r="G3396" s="8">
        <v>6000</v>
      </c>
      <c r="H3396" s="6">
        <v>90</v>
      </c>
      <c r="I3396" s="6">
        <v>169247</v>
      </c>
      <c r="J3396" s="13">
        <v>45260</v>
      </c>
      <c r="K3396" s="9">
        <v>6000</v>
      </c>
      <c r="L3396" s="4" t="s">
        <v>4628</v>
      </c>
      <c r="M3396" s="4" t="s">
        <v>4632</v>
      </c>
      <c r="N3396" s="4">
        <f>VLOOKUP(I3396,BaseModelo!$A$2:$E$5075,5)</f>
        <v>8</v>
      </c>
      <c r="P3396" s="15">
        <v>142.00000000000003</v>
      </c>
      <c r="Q3396" s="4">
        <f>VLOOKUP(I3396,BaseModelo!$A$2:$E$5075,3)</f>
        <v>132</v>
      </c>
      <c r="R3396" s="4">
        <f t="shared" si="1060"/>
        <v>32283000</v>
      </c>
      <c r="S3396" s="16">
        <f t="shared" si="1061"/>
        <v>1.8585633305454884E-4</v>
      </c>
      <c r="T3396" s="4">
        <f t="shared" si="1072"/>
        <v>1.6727069974909397E-2</v>
      </c>
      <c r="U3396" s="4">
        <f t="shared" si="1073"/>
        <v>2.6391599293745942E-2</v>
      </c>
      <c r="V3396" s="6">
        <f t="shared" si="1062"/>
        <v>0</v>
      </c>
      <c r="W3396" s="16" t="str">
        <f t="shared" si="1063"/>
        <v/>
      </c>
      <c r="X3396" s="4" t="str">
        <f t="shared" si="1074"/>
        <v/>
      </c>
      <c r="Y3396" s="4" t="str">
        <f t="shared" si="1064"/>
        <v/>
      </c>
      <c r="Z3396" s="4">
        <f t="shared" si="1065"/>
        <v>5836000</v>
      </c>
      <c r="AA3396" s="16">
        <f t="shared" si="1066"/>
        <v>1.028101439342015E-3</v>
      </c>
      <c r="AB3396" s="15">
        <f t="shared" si="1075"/>
        <v>9.2529129540781352E-2</v>
      </c>
      <c r="AC3396" s="15">
        <f t="shared" si="1076"/>
        <v>0.14599040438656616</v>
      </c>
      <c r="AD3396" s="4">
        <v>170537</v>
      </c>
      <c r="AE3396" s="26">
        <v>937.98</v>
      </c>
      <c r="AF3396" s="26">
        <v>937.98</v>
      </c>
      <c r="AG3396" s="4">
        <f t="shared" si="1077"/>
        <v>3421000</v>
      </c>
      <c r="AH3396" s="16">
        <f t="shared" si="1067"/>
        <v>1.7538731365097924E-3</v>
      </c>
      <c r="AI3396" s="15">
        <f t="shared" si="1068"/>
        <v>0.15784858228588131</v>
      </c>
      <c r="AJ3396" s="15">
        <f t="shared" si="1069"/>
        <v>0.24904998538439058</v>
      </c>
      <c r="AK3396" s="4">
        <f t="shared" si="1070"/>
        <v>16319000</v>
      </c>
      <c r="AL3396" s="27">
        <f t="shared" si="1071"/>
        <v>3.6766958759727926E-4</v>
      </c>
      <c r="AM3396" s="15">
        <f t="shared" si="1078"/>
        <v>3.3090262883755134E-2</v>
      </c>
      <c r="AN3396" s="15">
        <f t="shared" si="1079"/>
        <v>9.7033884283642175E-6</v>
      </c>
    </row>
    <row r="3397" spans="1:40" x14ac:dyDescent="0.2">
      <c r="A3397" s="4" t="s">
        <v>4628</v>
      </c>
      <c r="B3397" s="3" t="s">
        <v>15</v>
      </c>
      <c r="C3397" s="6">
        <v>170537</v>
      </c>
      <c r="D3397" s="3" t="s">
        <v>748</v>
      </c>
      <c r="E3397" s="6">
        <v>170540</v>
      </c>
      <c r="F3397" s="3" t="s">
        <v>4211</v>
      </c>
      <c r="G3397" s="8">
        <v>6000</v>
      </c>
      <c r="H3397" s="6">
        <v>90</v>
      </c>
      <c r="I3397" s="6">
        <v>169171</v>
      </c>
      <c r="J3397" s="13">
        <v>45260</v>
      </c>
      <c r="K3397" s="9">
        <v>6000</v>
      </c>
      <c r="L3397" s="4" t="s">
        <v>4628</v>
      </c>
      <c r="M3397" s="4" t="s">
        <v>4632</v>
      </c>
      <c r="N3397" s="4">
        <f>VLOOKUP(I3397,BaseModelo!$A$2:$E$5075,5)</f>
        <v>7</v>
      </c>
      <c r="P3397" s="15">
        <v>142.00000000000003</v>
      </c>
      <c r="Q3397" s="4">
        <f>VLOOKUP(I3397,BaseModelo!$A$2:$E$5075,3)</f>
        <v>127</v>
      </c>
      <c r="R3397" s="4">
        <f t="shared" si="1060"/>
        <v>32283000</v>
      </c>
      <c r="S3397" s="16">
        <f t="shared" si="1061"/>
        <v>1.8585633305454884E-4</v>
      </c>
      <c r="T3397" s="4">
        <f t="shared" si="1072"/>
        <v>1.6727069974909397E-2</v>
      </c>
      <c r="U3397" s="4">
        <f t="shared" si="1073"/>
        <v>2.6391599293745942E-2</v>
      </c>
      <c r="V3397" s="6">
        <f t="shared" si="1062"/>
        <v>0</v>
      </c>
      <c r="W3397" s="16" t="str">
        <f t="shared" si="1063"/>
        <v/>
      </c>
      <c r="X3397" s="4" t="str">
        <f t="shared" si="1074"/>
        <v/>
      </c>
      <c r="Y3397" s="4" t="str">
        <f t="shared" si="1064"/>
        <v/>
      </c>
      <c r="Z3397" s="4">
        <f t="shared" si="1065"/>
        <v>4022000</v>
      </c>
      <c r="AA3397" s="16">
        <f t="shared" si="1066"/>
        <v>1.4917951268025858E-3</v>
      </c>
      <c r="AB3397" s="15">
        <f t="shared" si="1075"/>
        <v>0.13426156141223272</v>
      </c>
      <c r="AC3397" s="15">
        <f t="shared" si="1076"/>
        <v>0.21183490800596722</v>
      </c>
      <c r="AD3397" s="4">
        <v>170537</v>
      </c>
      <c r="AE3397" s="26">
        <v>937.98</v>
      </c>
      <c r="AF3397" s="26">
        <v>937.98</v>
      </c>
      <c r="AG3397" s="4">
        <f t="shared" si="1077"/>
        <v>2184000</v>
      </c>
      <c r="AH3397" s="16">
        <f t="shared" si="1067"/>
        <v>2.7472527472527475E-3</v>
      </c>
      <c r="AI3397" s="15">
        <f t="shared" si="1068"/>
        <v>0.24725274725274726</v>
      </c>
      <c r="AJ3397" s="15">
        <f t="shared" si="1069"/>
        <v>0.39010989010989022</v>
      </c>
      <c r="AK3397" s="4">
        <f t="shared" si="1070"/>
        <v>16319000</v>
      </c>
      <c r="AL3397" s="27">
        <f t="shared" si="1071"/>
        <v>3.6766958759727926E-4</v>
      </c>
      <c r="AM3397" s="15">
        <f t="shared" si="1078"/>
        <v>3.3090262883755134E-2</v>
      </c>
      <c r="AN3397" s="15">
        <f t="shared" si="1079"/>
        <v>9.7033884283642175E-6</v>
      </c>
    </row>
    <row r="3398" spans="1:40" x14ac:dyDescent="0.2">
      <c r="A3398" s="4" t="s">
        <v>4628</v>
      </c>
      <c r="B3398" s="3" t="s">
        <v>15</v>
      </c>
      <c r="C3398" s="6">
        <v>170537</v>
      </c>
      <c r="D3398" s="3" t="s">
        <v>748</v>
      </c>
      <c r="E3398" s="6">
        <v>170541</v>
      </c>
      <c r="F3398" s="3" t="s">
        <v>4212</v>
      </c>
      <c r="G3398" s="8">
        <v>10000</v>
      </c>
      <c r="H3398" s="6">
        <v>85</v>
      </c>
      <c r="I3398" s="6">
        <v>169170</v>
      </c>
      <c r="J3398" s="13">
        <v>45260</v>
      </c>
      <c r="K3398" s="9">
        <v>10000</v>
      </c>
      <c r="L3398" s="4" t="s">
        <v>4628</v>
      </c>
      <c r="M3398" s="4" t="s">
        <v>4632</v>
      </c>
      <c r="N3398" s="4">
        <f>VLOOKUP(I3398,BaseModelo!$A$2:$E$5075,5)</f>
        <v>8</v>
      </c>
      <c r="P3398" s="15">
        <v>142.00000000000003</v>
      </c>
      <c r="Q3398" s="4">
        <f>VLOOKUP(I3398,BaseModelo!$A$2:$E$5075,3)</f>
        <v>132</v>
      </c>
      <c r="R3398" s="4">
        <f t="shared" si="1060"/>
        <v>32283000</v>
      </c>
      <c r="S3398" s="16">
        <f t="shared" si="1061"/>
        <v>3.0976055509091471E-4</v>
      </c>
      <c r="T3398" s="4">
        <f t="shared" si="1072"/>
        <v>2.6329647182727751E-2</v>
      </c>
      <c r="U3398" s="4">
        <f t="shared" si="1073"/>
        <v>4.3985998822909898E-2</v>
      </c>
      <c r="V3398" s="6">
        <f t="shared" si="1062"/>
        <v>0</v>
      </c>
      <c r="W3398" s="16" t="str">
        <f t="shared" si="1063"/>
        <v/>
      </c>
      <c r="X3398" s="4" t="str">
        <f t="shared" si="1074"/>
        <v/>
      </c>
      <c r="Y3398" s="4" t="str">
        <f t="shared" si="1064"/>
        <v/>
      </c>
      <c r="Z3398" s="4">
        <f t="shared" si="1065"/>
        <v>5836000</v>
      </c>
      <c r="AA3398" s="16">
        <f t="shared" si="1066"/>
        <v>1.7135023989033585E-3</v>
      </c>
      <c r="AB3398" s="15">
        <f t="shared" si="1075"/>
        <v>0.14564770390678547</v>
      </c>
      <c r="AC3398" s="15">
        <f t="shared" si="1076"/>
        <v>0.24331734064427696</v>
      </c>
      <c r="AD3398" s="4">
        <v>170537</v>
      </c>
      <c r="AE3398" s="26">
        <v>1462.14</v>
      </c>
      <c r="AF3398" s="26">
        <v>1462.14</v>
      </c>
      <c r="AG3398" s="4">
        <f t="shared" si="1077"/>
        <v>3421000</v>
      </c>
      <c r="AH3398" s="16">
        <f t="shared" si="1067"/>
        <v>2.9231218941829875E-3</v>
      </c>
      <c r="AI3398" s="15">
        <f t="shared" si="1068"/>
        <v>0.24846536100555394</v>
      </c>
      <c r="AJ3398" s="15">
        <f t="shared" si="1069"/>
        <v>0.41508330897398432</v>
      </c>
      <c r="AK3398" s="4">
        <f t="shared" si="1070"/>
        <v>16319000</v>
      </c>
      <c r="AL3398" s="27">
        <f t="shared" si="1071"/>
        <v>6.1278264599546543E-4</v>
      </c>
      <c r="AM3398" s="15">
        <f t="shared" si="1078"/>
        <v>5.2086524909614559E-2</v>
      </c>
      <c r="AN3398" s="15">
        <f t="shared" si="1079"/>
        <v>2.6953856745456156E-5</v>
      </c>
    </row>
    <row r="3399" spans="1:40" x14ac:dyDescent="0.2">
      <c r="A3399" s="4" t="s">
        <v>4628</v>
      </c>
      <c r="B3399" s="3" t="s">
        <v>15</v>
      </c>
      <c r="C3399" s="6">
        <v>170537</v>
      </c>
      <c r="D3399" s="3" t="s">
        <v>748</v>
      </c>
      <c r="E3399" s="6">
        <v>170542</v>
      </c>
      <c r="F3399" s="3" t="s">
        <v>4213</v>
      </c>
      <c r="G3399" s="8">
        <v>5000</v>
      </c>
      <c r="H3399" s="6">
        <v>147</v>
      </c>
      <c r="I3399" s="6">
        <v>169919</v>
      </c>
      <c r="J3399" s="13">
        <v>45260</v>
      </c>
      <c r="K3399" s="9">
        <v>5000</v>
      </c>
      <c r="L3399" s="4" t="s">
        <v>4628</v>
      </c>
      <c r="M3399" s="4" t="s">
        <v>4632</v>
      </c>
      <c r="N3399" s="4">
        <f>VLOOKUP(I3399,BaseModelo!$A$2:$E$5075,5)</f>
        <v>8</v>
      </c>
      <c r="P3399" s="15">
        <v>147</v>
      </c>
      <c r="Q3399" s="4">
        <f>VLOOKUP(I3399,BaseModelo!$A$2:$E$5075,3)</f>
        <v>132</v>
      </c>
      <c r="R3399" s="4">
        <f t="shared" si="1060"/>
        <v>32283000</v>
      </c>
      <c r="S3399" s="16">
        <f t="shared" si="1061"/>
        <v>1.5488027754545735E-4</v>
      </c>
      <c r="T3399" s="4">
        <f t="shared" si="1072"/>
        <v>2.2767400799182231E-2</v>
      </c>
      <c r="U3399" s="4">
        <f t="shared" si="1073"/>
        <v>2.2767400799182231E-2</v>
      </c>
      <c r="V3399" s="6">
        <f t="shared" si="1062"/>
        <v>0</v>
      </c>
      <c r="W3399" s="16" t="str">
        <f t="shared" si="1063"/>
        <v/>
      </c>
      <c r="X3399" s="4" t="str">
        <f t="shared" si="1074"/>
        <v/>
      </c>
      <c r="Y3399" s="4" t="str">
        <f t="shared" si="1064"/>
        <v/>
      </c>
      <c r="Z3399" s="4">
        <f t="shared" si="1065"/>
        <v>5836000</v>
      </c>
      <c r="AA3399" s="16">
        <f t="shared" si="1066"/>
        <v>8.5675119945167924E-4</v>
      </c>
      <c r="AB3399" s="15">
        <f t="shared" si="1075"/>
        <v>0.12594242631939684</v>
      </c>
      <c r="AC3399" s="15">
        <f t="shared" si="1076"/>
        <v>0.12594242631939684</v>
      </c>
      <c r="AD3399" s="4">
        <v>170537</v>
      </c>
      <c r="AE3399" s="26">
        <v>1303.3399999999999</v>
      </c>
      <c r="AF3399" s="26">
        <v>1303.3399999999999</v>
      </c>
      <c r="AG3399" s="4">
        <f t="shared" si="1077"/>
        <v>3421000</v>
      </c>
      <c r="AH3399" s="16">
        <f t="shared" si="1067"/>
        <v>1.4615609470914938E-3</v>
      </c>
      <c r="AI3399" s="15">
        <f t="shared" si="1068"/>
        <v>0.21484945922244958</v>
      </c>
      <c r="AJ3399" s="15">
        <f t="shared" si="1069"/>
        <v>0.21484945922244958</v>
      </c>
      <c r="AK3399" s="4">
        <f t="shared" si="1070"/>
        <v>16319000</v>
      </c>
      <c r="AL3399" s="27">
        <f t="shared" si="1071"/>
        <v>3.0639132299773271E-4</v>
      </c>
      <c r="AM3399" s="15">
        <f t="shared" si="1078"/>
        <v>4.5039524480666712E-2</v>
      </c>
      <c r="AN3399" s="15">
        <f t="shared" si="1079"/>
        <v>6.9757340520810808E-6</v>
      </c>
    </row>
    <row r="3400" spans="1:40" x14ac:dyDescent="0.2">
      <c r="A3400" s="4" t="s">
        <v>4628</v>
      </c>
      <c r="B3400" s="2" t="s">
        <v>12</v>
      </c>
      <c r="C3400" s="5">
        <v>170570</v>
      </c>
      <c r="D3400" s="2" t="s">
        <v>747</v>
      </c>
      <c r="E3400" s="5">
        <v>170571</v>
      </c>
      <c r="F3400" s="2" t="s">
        <v>4195</v>
      </c>
      <c r="G3400" s="7">
        <v>7000</v>
      </c>
      <c r="H3400" s="5">
        <v>142</v>
      </c>
      <c r="I3400" s="6">
        <v>169808</v>
      </c>
      <c r="J3400" s="13">
        <v>45260</v>
      </c>
      <c r="K3400" s="9">
        <v>7000</v>
      </c>
      <c r="L3400" s="4" t="s">
        <v>4628</v>
      </c>
      <c r="M3400" s="4" t="s">
        <v>4632</v>
      </c>
      <c r="N3400" s="4">
        <f>VLOOKUP(I3400,BaseModelo!$A$2:$E$5075,5)</f>
        <v>2</v>
      </c>
      <c r="P3400" s="15">
        <v>142.00000000000003</v>
      </c>
      <c r="Q3400" s="4">
        <f>VLOOKUP(I3400,BaseModelo!$A$2:$E$5075,3)</f>
        <v>100</v>
      </c>
      <c r="R3400" s="4">
        <f t="shared" si="1060"/>
        <v>32283000</v>
      </c>
      <c r="S3400" s="16">
        <f t="shared" si="1061"/>
        <v>2.168323885636403E-4</v>
      </c>
      <c r="T3400" s="4">
        <f t="shared" si="1072"/>
        <v>3.0790199176036922E-2</v>
      </c>
      <c r="U3400" s="4">
        <f t="shared" si="1073"/>
        <v>3.0790199176036929E-2</v>
      </c>
      <c r="V3400" s="6">
        <f t="shared" si="1062"/>
        <v>0</v>
      </c>
      <c r="W3400" s="16" t="str">
        <f t="shared" si="1063"/>
        <v/>
      </c>
      <c r="X3400" s="4" t="str">
        <f t="shared" si="1074"/>
        <v/>
      </c>
      <c r="Y3400" s="4" t="str">
        <f t="shared" si="1064"/>
        <v/>
      </c>
      <c r="Z3400" s="4">
        <f t="shared" si="1065"/>
        <v>1578000</v>
      </c>
      <c r="AA3400" s="16">
        <f t="shared" si="1066"/>
        <v>4.4359949302915083E-3</v>
      </c>
      <c r="AB3400" s="15">
        <f t="shared" si="1075"/>
        <v>0.62991128010139419</v>
      </c>
      <c r="AC3400" s="15">
        <f t="shared" si="1076"/>
        <v>0.6299112801013943</v>
      </c>
      <c r="AD3400" s="4">
        <v>170570</v>
      </c>
      <c r="AE3400" s="26">
        <v>1758.65</v>
      </c>
      <c r="AF3400" s="26">
        <v>1758.65</v>
      </c>
      <c r="AG3400" s="4">
        <f t="shared" si="1077"/>
        <v>832000</v>
      </c>
      <c r="AH3400" s="16">
        <f t="shared" si="1067"/>
        <v>8.4134615384615381E-3</v>
      </c>
      <c r="AI3400" s="15">
        <f t="shared" si="1068"/>
        <v>1.1947115384615383</v>
      </c>
      <c r="AJ3400" s="15">
        <f t="shared" si="1069"/>
        <v>1.1947115384615385</v>
      </c>
      <c r="AK3400" s="4">
        <f t="shared" si="1070"/>
        <v>16319000</v>
      </c>
      <c r="AL3400" s="27">
        <f t="shared" si="1071"/>
        <v>4.289478521968258E-4</v>
      </c>
      <c r="AM3400" s="15">
        <f t="shared" si="1078"/>
        <v>6.0910595011949266E-2</v>
      </c>
      <c r="AN3400" s="15">
        <f t="shared" si="1079"/>
        <v>1.3207389805273516E-5</v>
      </c>
    </row>
    <row r="3401" spans="1:40" x14ac:dyDescent="0.2">
      <c r="A3401" s="4" t="s">
        <v>4628</v>
      </c>
      <c r="B3401" s="3" t="s">
        <v>12</v>
      </c>
      <c r="C3401" s="6">
        <v>170570</v>
      </c>
      <c r="D3401" s="3" t="s">
        <v>747</v>
      </c>
      <c r="E3401" s="6">
        <v>170572</v>
      </c>
      <c r="F3401" s="3" t="s">
        <v>4200</v>
      </c>
      <c r="G3401" s="8">
        <v>7000</v>
      </c>
      <c r="H3401" s="6">
        <v>142</v>
      </c>
      <c r="I3401" s="6">
        <v>169239</v>
      </c>
      <c r="J3401" s="13">
        <v>45260</v>
      </c>
      <c r="K3401" s="9">
        <v>7000</v>
      </c>
      <c r="L3401" s="4" t="s">
        <v>4628</v>
      </c>
      <c r="M3401" s="4" t="s">
        <v>4632</v>
      </c>
      <c r="N3401" s="4">
        <f>VLOOKUP(I3401,BaseModelo!$A$2:$E$5075,5)</f>
        <v>8</v>
      </c>
      <c r="P3401" s="15">
        <v>142.00000000000003</v>
      </c>
      <c r="Q3401" s="4">
        <f>VLOOKUP(I3401,BaseModelo!$A$2:$E$5075,3)</f>
        <v>132</v>
      </c>
      <c r="R3401" s="4">
        <f t="shared" si="1060"/>
        <v>32283000</v>
      </c>
      <c r="S3401" s="16">
        <f t="shared" si="1061"/>
        <v>2.168323885636403E-4</v>
      </c>
      <c r="T3401" s="4">
        <f t="shared" si="1072"/>
        <v>3.0790199176036922E-2</v>
      </c>
      <c r="U3401" s="4">
        <f t="shared" si="1073"/>
        <v>3.0790199176036929E-2</v>
      </c>
      <c r="V3401" s="6">
        <f t="shared" si="1062"/>
        <v>0</v>
      </c>
      <c r="W3401" s="16" t="str">
        <f t="shared" si="1063"/>
        <v/>
      </c>
      <c r="X3401" s="4" t="str">
        <f t="shared" si="1074"/>
        <v/>
      </c>
      <c r="Y3401" s="4" t="str">
        <f t="shared" si="1064"/>
        <v/>
      </c>
      <c r="Z3401" s="4">
        <f t="shared" si="1065"/>
        <v>5836000</v>
      </c>
      <c r="AA3401" s="16">
        <f t="shared" si="1066"/>
        <v>1.199451679232351E-3</v>
      </c>
      <c r="AB3401" s="15">
        <f t="shared" si="1075"/>
        <v>0.17032213845099384</v>
      </c>
      <c r="AC3401" s="15">
        <f t="shared" si="1076"/>
        <v>0.17032213845099387</v>
      </c>
      <c r="AD3401" s="4">
        <v>170570</v>
      </c>
      <c r="AE3401" s="26">
        <v>1758.65</v>
      </c>
      <c r="AF3401" s="26">
        <v>1758.65</v>
      </c>
      <c r="AG3401" s="4">
        <f t="shared" si="1077"/>
        <v>3421000</v>
      </c>
      <c r="AH3401" s="16">
        <f t="shared" si="1067"/>
        <v>2.0461853259280912E-3</v>
      </c>
      <c r="AI3401" s="15">
        <f t="shared" si="1068"/>
        <v>0.29055831628178896</v>
      </c>
      <c r="AJ3401" s="15">
        <f t="shared" si="1069"/>
        <v>0.29055831628178902</v>
      </c>
      <c r="AK3401" s="4">
        <f t="shared" si="1070"/>
        <v>16319000</v>
      </c>
      <c r="AL3401" s="27">
        <f t="shared" si="1071"/>
        <v>4.289478521968258E-4</v>
      </c>
      <c r="AM3401" s="15">
        <f t="shared" si="1078"/>
        <v>6.0910595011949266E-2</v>
      </c>
      <c r="AN3401" s="15">
        <f t="shared" si="1079"/>
        <v>1.3207389805273516E-5</v>
      </c>
    </row>
    <row r="3402" spans="1:40" x14ac:dyDescent="0.2">
      <c r="A3402" s="4" t="s">
        <v>4628</v>
      </c>
      <c r="B3402" s="3" t="s">
        <v>12</v>
      </c>
      <c r="C3402" s="6">
        <v>170570</v>
      </c>
      <c r="D3402" s="3" t="s">
        <v>747</v>
      </c>
      <c r="E3402" s="6">
        <v>170574</v>
      </c>
      <c r="F3402" s="3" t="s">
        <v>4201</v>
      </c>
      <c r="G3402" s="8">
        <v>7000</v>
      </c>
      <c r="H3402" s="6">
        <v>142</v>
      </c>
      <c r="I3402" s="6">
        <v>168696</v>
      </c>
      <c r="J3402" s="13">
        <v>45260</v>
      </c>
      <c r="K3402" s="9">
        <v>7000</v>
      </c>
      <c r="L3402" s="4" t="s">
        <v>4628</v>
      </c>
      <c r="M3402" s="4" t="s">
        <v>4632</v>
      </c>
      <c r="N3402" s="4">
        <f>VLOOKUP(I3402,BaseModelo!$A$2:$E$5075,5)</f>
        <v>10</v>
      </c>
      <c r="P3402" s="15">
        <v>142.00000000000003</v>
      </c>
      <c r="Q3402" s="4">
        <f>VLOOKUP(I3402,BaseModelo!$A$2:$E$5075,3)</f>
        <v>0</v>
      </c>
      <c r="R3402" s="4">
        <f t="shared" si="1060"/>
        <v>32283000</v>
      </c>
      <c r="S3402" s="16">
        <f t="shared" si="1061"/>
        <v>2.168323885636403E-4</v>
      </c>
      <c r="T3402" s="4">
        <f t="shared" si="1072"/>
        <v>3.0790199176036922E-2</v>
      </c>
      <c r="U3402" s="4">
        <f t="shared" si="1073"/>
        <v>3.0790199176036929E-2</v>
      </c>
      <c r="V3402" s="6">
        <f t="shared" si="1062"/>
        <v>0</v>
      </c>
      <c r="W3402" s="16" t="str">
        <f t="shared" si="1063"/>
        <v/>
      </c>
      <c r="X3402" s="4" t="str">
        <f t="shared" si="1074"/>
        <v/>
      </c>
      <c r="Y3402" s="4" t="str">
        <f t="shared" si="1064"/>
        <v/>
      </c>
      <c r="Z3402" s="4">
        <f t="shared" si="1065"/>
        <v>4121000</v>
      </c>
      <c r="AA3402" s="16">
        <f t="shared" si="1066"/>
        <v>1.6986168405726766E-3</v>
      </c>
      <c r="AB3402" s="15">
        <f t="shared" si="1075"/>
        <v>0.24120359136132008</v>
      </c>
      <c r="AC3402" s="15">
        <f t="shared" si="1076"/>
        <v>0.24120359136132014</v>
      </c>
      <c r="AD3402" s="4">
        <v>170570</v>
      </c>
      <c r="AE3402" s="26">
        <v>1758.65</v>
      </c>
      <c r="AF3402" s="26">
        <v>1758.65</v>
      </c>
      <c r="AG3402" s="4">
        <f t="shared" si="1077"/>
        <v>1846000</v>
      </c>
      <c r="AH3402" s="16">
        <f t="shared" si="1067"/>
        <v>3.791982665222102E-3</v>
      </c>
      <c r="AI3402" s="15">
        <f t="shared" si="1068"/>
        <v>0.53846153846153844</v>
      </c>
      <c r="AJ3402" s="15">
        <f t="shared" si="1069"/>
        <v>0.53846153846153855</v>
      </c>
      <c r="AK3402" s="4">
        <f t="shared" si="1070"/>
        <v>16319000</v>
      </c>
      <c r="AL3402" s="27">
        <f t="shared" si="1071"/>
        <v>4.289478521968258E-4</v>
      </c>
      <c r="AM3402" s="15">
        <f t="shared" si="1078"/>
        <v>6.0910595011949266E-2</v>
      </c>
      <c r="AN3402" s="15">
        <f t="shared" si="1079"/>
        <v>1.3207389805273516E-5</v>
      </c>
    </row>
    <row r="3403" spans="1:40" x14ac:dyDescent="0.2">
      <c r="A3403" s="4" t="s">
        <v>4628</v>
      </c>
      <c r="B3403" s="3" t="s">
        <v>12</v>
      </c>
      <c r="C3403" s="6">
        <v>170570</v>
      </c>
      <c r="D3403" s="3" t="s">
        <v>747</v>
      </c>
      <c r="E3403" s="6">
        <v>170575</v>
      </c>
      <c r="F3403" s="3" t="s">
        <v>4202</v>
      </c>
      <c r="G3403" s="8">
        <v>7000</v>
      </c>
      <c r="H3403" s="6">
        <v>142</v>
      </c>
      <c r="I3403" s="6">
        <v>168691</v>
      </c>
      <c r="J3403" s="13">
        <v>45260</v>
      </c>
      <c r="K3403" s="9">
        <v>7000</v>
      </c>
      <c r="L3403" s="4" t="s">
        <v>4628</v>
      </c>
      <c r="M3403" s="4" t="s">
        <v>4632</v>
      </c>
      <c r="N3403" s="4">
        <f>VLOOKUP(I3403,BaseModelo!$A$2:$E$5075,5)</f>
        <v>10</v>
      </c>
      <c r="P3403" s="15">
        <v>142.00000000000003</v>
      </c>
      <c r="Q3403" s="4">
        <f>VLOOKUP(I3403,BaseModelo!$A$2:$E$5075,3)</f>
        <v>0</v>
      </c>
      <c r="R3403" s="4">
        <f t="shared" si="1060"/>
        <v>32283000</v>
      </c>
      <c r="S3403" s="16">
        <f t="shared" si="1061"/>
        <v>2.168323885636403E-4</v>
      </c>
      <c r="T3403" s="4">
        <f t="shared" si="1072"/>
        <v>3.0790199176036922E-2</v>
      </c>
      <c r="U3403" s="4">
        <f t="shared" si="1073"/>
        <v>3.0790199176036929E-2</v>
      </c>
      <c r="V3403" s="6">
        <f t="shared" si="1062"/>
        <v>0</v>
      </c>
      <c r="W3403" s="16" t="str">
        <f t="shared" si="1063"/>
        <v/>
      </c>
      <c r="X3403" s="4" t="str">
        <f t="shared" si="1074"/>
        <v/>
      </c>
      <c r="Y3403" s="4" t="str">
        <f t="shared" si="1064"/>
        <v/>
      </c>
      <c r="Z3403" s="4">
        <f t="shared" si="1065"/>
        <v>4121000</v>
      </c>
      <c r="AA3403" s="16">
        <f t="shared" si="1066"/>
        <v>1.6986168405726766E-3</v>
      </c>
      <c r="AB3403" s="15">
        <f t="shared" si="1075"/>
        <v>0.24120359136132008</v>
      </c>
      <c r="AC3403" s="15">
        <f t="shared" si="1076"/>
        <v>0.24120359136132014</v>
      </c>
      <c r="AD3403" s="4">
        <v>170570</v>
      </c>
      <c r="AE3403" s="26">
        <v>1758.65</v>
      </c>
      <c r="AF3403" s="26">
        <v>1758.65</v>
      </c>
      <c r="AG3403" s="4">
        <f t="shared" si="1077"/>
        <v>1846000</v>
      </c>
      <c r="AH3403" s="16">
        <f t="shared" si="1067"/>
        <v>3.791982665222102E-3</v>
      </c>
      <c r="AI3403" s="15">
        <f t="shared" si="1068"/>
        <v>0.53846153846153844</v>
      </c>
      <c r="AJ3403" s="15">
        <f t="shared" si="1069"/>
        <v>0.53846153846153855</v>
      </c>
      <c r="AK3403" s="4">
        <f t="shared" si="1070"/>
        <v>16319000</v>
      </c>
      <c r="AL3403" s="27">
        <f t="shared" si="1071"/>
        <v>4.289478521968258E-4</v>
      </c>
      <c r="AM3403" s="15">
        <f t="shared" si="1078"/>
        <v>6.0910595011949266E-2</v>
      </c>
      <c r="AN3403" s="15">
        <f t="shared" si="1079"/>
        <v>1.3207389805273516E-5</v>
      </c>
    </row>
    <row r="3404" spans="1:40" x14ac:dyDescent="0.2">
      <c r="A3404" s="4" t="s">
        <v>4628</v>
      </c>
      <c r="B3404" s="3" t="s">
        <v>12</v>
      </c>
      <c r="C3404" s="6">
        <v>170570</v>
      </c>
      <c r="D3404" s="3" t="s">
        <v>747</v>
      </c>
      <c r="E3404" s="6">
        <v>170576</v>
      </c>
      <c r="F3404" s="3" t="s">
        <v>4203</v>
      </c>
      <c r="G3404" s="8">
        <v>7000</v>
      </c>
      <c r="H3404" s="6">
        <v>142</v>
      </c>
      <c r="I3404" s="6">
        <v>168684</v>
      </c>
      <c r="J3404" s="13">
        <v>45260</v>
      </c>
      <c r="K3404" s="9">
        <v>7000</v>
      </c>
      <c r="L3404" s="4" t="s">
        <v>4628</v>
      </c>
      <c r="M3404" s="4" t="s">
        <v>4632</v>
      </c>
      <c r="N3404" s="4">
        <f>VLOOKUP(I3404,BaseModelo!$A$2:$E$5075,5)</f>
        <v>10</v>
      </c>
      <c r="P3404" s="15">
        <v>142.00000000000003</v>
      </c>
      <c r="Q3404" s="4">
        <f>VLOOKUP(I3404,BaseModelo!$A$2:$E$5075,3)</f>
        <v>0</v>
      </c>
      <c r="R3404" s="4">
        <f t="shared" si="1060"/>
        <v>32283000</v>
      </c>
      <c r="S3404" s="16">
        <f t="shared" si="1061"/>
        <v>2.168323885636403E-4</v>
      </c>
      <c r="T3404" s="4">
        <f t="shared" si="1072"/>
        <v>3.0790199176036922E-2</v>
      </c>
      <c r="U3404" s="4">
        <f t="shared" si="1073"/>
        <v>3.0790199176036929E-2</v>
      </c>
      <c r="V3404" s="6">
        <f t="shared" si="1062"/>
        <v>0</v>
      </c>
      <c r="W3404" s="16" t="str">
        <f t="shared" si="1063"/>
        <v/>
      </c>
      <c r="X3404" s="4" t="str">
        <f t="shared" si="1074"/>
        <v/>
      </c>
      <c r="Y3404" s="4" t="str">
        <f t="shared" si="1064"/>
        <v/>
      </c>
      <c r="Z3404" s="4">
        <f t="shared" si="1065"/>
        <v>4121000</v>
      </c>
      <c r="AA3404" s="16">
        <f t="shared" si="1066"/>
        <v>1.6986168405726766E-3</v>
      </c>
      <c r="AB3404" s="15">
        <f t="shared" si="1075"/>
        <v>0.24120359136132008</v>
      </c>
      <c r="AC3404" s="15">
        <f t="shared" si="1076"/>
        <v>0.24120359136132014</v>
      </c>
      <c r="AD3404" s="4">
        <v>170570</v>
      </c>
      <c r="AE3404" s="26">
        <v>1758.65</v>
      </c>
      <c r="AF3404" s="26">
        <v>1758.65</v>
      </c>
      <c r="AG3404" s="4">
        <f t="shared" si="1077"/>
        <v>1846000</v>
      </c>
      <c r="AH3404" s="16">
        <f t="shared" si="1067"/>
        <v>3.791982665222102E-3</v>
      </c>
      <c r="AI3404" s="15">
        <f t="shared" si="1068"/>
        <v>0.53846153846153844</v>
      </c>
      <c r="AJ3404" s="15">
        <f t="shared" si="1069"/>
        <v>0.53846153846153855</v>
      </c>
      <c r="AK3404" s="4">
        <f t="shared" si="1070"/>
        <v>16319000</v>
      </c>
      <c r="AL3404" s="27">
        <f t="shared" si="1071"/>
        <v>4.289478521968258E-4</v>
      </c>
      <c r="AM3404" s="15">
        <f t="shared" si="1078"/>
        <v>6.0910595011949266E-2</v>
      </c>
      <c r="AN3404" s="15">
        <f t="shared" si="1079"/>
        <v>1.3207389805273516E-5</v>
      </c>
    </row>
    <row r="3405" spans="1:40" x14ac:dyDescent="0.2">
      <c r="A3405" s="4" t="s">
        <v>4627</v>
      </c>
      <c r="B3405" s="2" t="s">
        <v>1</v>
      </c>
      <c r="C3405" s="5">
        <v>170629</v>
      </c>
      <c r="D3405" s="2" t="s">
        <v>750</v>
      </c>
      <c r="E3405" s="5">
        <v>170630</v>
      </c>
      <c r="F3405" s="2" t="s">
        <v>4206</v>
      </c>
      <c r="G3405" s="7">
        <v>7000</v>
      </c>
      <c r="H3405" s="5">
        <v>142</v>
      </c>
      <c r="I3405" s="6">
        <v>169622</v>
      </c>
      <c r="J3405" s="13">
        <v>45260</v>
      </c>
      <c r="K3405" s="9">
        <v>7000</v>
      </c>
      <c r="L3405" s="4" t="s">
        <v>4627</v>
      </c>
      <c r="M3405" s="4" t="s">
        <v>4632</v>
      </c>
      <c r="N3405" s="4">
        <f>VLOOKUP(I3405,BaseModelo!$A$2:$E$5075,5)</f>
        <v>9</v>
      </c>
      <c r="P3405" s="15">
        <v>142.00000000000003</v>
      </c>
      <c r="Q3405" s="4">
        <f>VLOOKUP(I3405,BaseModelo!$A$2:$E$5075,3)</f>
        <v>147</v>
      </c>
      <c r="R3405" s="4">
        <f t="shared" si="1060"/>
        <v>32283000</v>
      </c>
      <c r="S3405" s="16">
        <f t="shared" si="1061"/>
        <v>2.168323885636403E-4</v>
      </c>
      <c r="T3405" s="4">
        <f t="shared" si="1072"/>
        <v>3.0790199176036922E-2</v>
      </c>
      <c r="U3405" s="4">
        <f t="shared" si="1073"/>
        <v>3.0790199176036929E-2</v>
      </c>
      <c r="V3405" s="6">
        <f t="shared" si="1062"/>
        <v>0</v>
      </c>
      <c r="W3405" s="16" t="str">
        <f t="shared" si="1063"/>
        <v/>
      </c>
      <c r="X3405" s="4" t="str">
        <f t="shared" si="1074"/>
        <v/>
      </c>
      <c r="Y3405" s="4" t="str">
        <f t="shared" si="1064"/>
        <v/>
      </c>
      <c r="Z3405" s="4">
        <f t="shared" si="1065"/>
        <v>5305000</v>
      </c>
      <c r="AA3405" s="16">
        <f t="shared" si="1066"/>
        <v>1.3195098963242225E-3</v>
      </c>
      <c r="AB3405" s="15">
        <f t="shared" si="1075"/>
        <v>0.18737040527803958</v>
      </c>
      <c r="AC3405" s="15">
        <f t="shared" si="1076"/>
        <v>0.18737040527803964</v>
      </c>
      <c r="AD3405" s="4">
        <v>170629</v>
      </c>
      <c r="AE3405" s="26">
        <v>1758.65</v>
      </c>
      <c r="AF3405" s="26">
        <v>1758.65</v>
      </c>
      <c r="AG3405" s="4">
        <f t="shared" si="1077"/>
        <v>2114000</v>
      </c>
      <c r="AH3405" s="16">
        <f t="shared" si="1067"/>
        <v>3.3112582781456954E-3</v>
      </c>
      <c r="AI3405" s="15">
        <f t="shared" si="1068"/>
        <v>0.47019867549668876</v>
      </c>
      <c r="AJ3405" s="15">
        <f t="shared" si="1069"/>
        <v>0.47019867549668881</v>
      </c>
      <c r="AK3405" s="4">
        <f t="shared" si="1070"/>
        <v>15073000</v>
      </c>
      <c r="AL3405" s="27">
        <f t="shared" si="1071"/>
        <v>4.6440655476680156E-4</v>
      </c>
      <c r="AM3405" s="15">
        <f t="shared" si="1078"/>
        <v>6.5945730776885828E-2</v>
      </c>
      <c r="AN3405" s="15">
        <f t="shared" si="1079"/>
        <v>1.4299170319926922E-5</v>
      </c>
    </row>
    <row r="3406" spans="1:40" x14ac:dyDescent="0.2">
      <c r="A3406" s="4" t="s">
        <v>4627</v>
      </c>
      <c r="B3406" s="3" t="s">
        <v>1</v>
      </c>
      <c r="C3406" s="6">
        <v>170629</v>
      </c>
      <c r="D3406" s="3" t="s">
        <v>750</v>
      </c>
      <c r="E3406" s="6">
        <v>170631</v>
      </c>
      <c r="F3406" s="3" t="s">
        <v>4219</v>
      </c>
      <c r="G3406" s="8">
        <v>6000</v>
      </c>
      <c r="H3406" s="6">
        <v>142</v>
      </c>
      <c r="I3406" s="6">
        <v>169714</v>
      </c>
      <c r="J3406" s="13">
        <v>45260</v>
      </c>
      <c r="K3406" s="9">
        <v>6000</v>
      </c>
      <c r="L3406" s="4" t="s">
        <v>4627</v>
      </c>
      <c r="M3406" s="4" t="s">
        <v>4632</v>
      </c>
      <c r="N3406" s="4">
        <f>VLOOKUP(I3406,BaseModelo!$A$2:$E$5075,5)</f>
        <v>4</v>
      </c>
      <c r="P3406" s="15">
        <v>142.00000000000003</v>
      </c>
      <c r="Q3406" s="4">
        <f>VLOOKUP(I3406,BaseModelo!$A$2:$E$5075,3)</f>
        <v>110</v>
      </c>
      <c r="R3406" s="4">
        <f t="shared" si="1060"/>
        <v>32283000</v>
      </c>
      <c r="S3406" s="16">
        <f t="shared" si="1061"/>
        <v>1.8585633305454884E-4</v>
      </c>
      <c r="T3406" s="4">
        <f t="shared" si="1072"/>
        <v>2.6391599293745936E-2</v>
      </c>
      <c r="U3406" s="4">
        <f t="shared" si="1073"/>
        <v>2.6391599293745942E-2</v>
      </c>
      <c r="V3406" s="6">
        <f t="shared" si="1062"/>
        <v>0</v>
      </c>
      <c r="W3406" s="16" t="str">
        <f t="shared" si="1063"/>
        <v/>
      </c>
      <c r="X3406" s="4" t="str">
        <f t="shared" si="1074"/>
        <v/>
      </c>
      <c r="Y3406" s="4" t="str">
        <f t="shared" si="1064"/>
        <v/>
      </c>
      <c r="Z3406" s="4">
        <f t="shared" si="1065"/>
        <v>2331000</v>
      </c>
      <c r="AA3406" s="16">
        <f t="shared" si="1066"/>
        <v>2.5740025740025739E-3</v>
      </c>
      <c r="AB3406" s="15">
        <f t="shared" si="1075"/>
        <v>0.36550836550836552</v>
      </c>
      <c r="AC3406" s="15">
        <f t="shared" si="1076"/>
        <v>0.36550836550836557</v>
      </c>
      <c r="AD3406" s="4">
        <v>170629</v>
      </c>
      <c r="AE3406" s="26">
        <v>1503.37</v>
      </c>
      <c r="AF3406" s="26">
        <v>1503.37</v>
      </c>
      <c r="AG3406" s="4">
        <f t="shared" si="1077"/>
        <v>1421000</v>
      </c>
      <c r="AH3406" s="16">
        <f t="shared" si="1067"/>
        <v>4.22237860661506E-3</v>
      </c>
      <c r="AI3406" s="15">
        <f t="shared" si="1068"/>
        <v>0.59957776213933855</v>
      </c>
      <c r="AJ3406" s="15">
        <f t="shared" si="1069"/>
        <v>0.59957776213933867</v>
      </c>
      <c r="AK3406" s="4">
        <f t="shared" si="1070"/>
        <v>15073000</v>
      </c>
      <c r="AL3406" s="27">
        <f t="shared" si="1071"/>
        <v>3.9806276122868704E-4</v>
      </c>
      <c r="AM3406" s="15">
        <f t="shared" si="1078"/>
        <v>5.6524912094473558E-2</v>
      </c>
      <c r="AN3406" s="15">
        <f t="shared" si="1079"/>
        <v>1.0505512888109577E-5</v>
      </c>
    </row>
    <row r="3407" spans="1:40" x14ac:dyDescent="0.2">
      <c r="A3407" s="4" t="s">
        <v>4627</v>
      </c>
      <c r="B3407" s="3" t="s">
        <v>1</v>
      </c>
      <c r="C3407" s="6">
        <v>170629</v>
      </c>
      <c r="D3407" s="3" t="s">
        <v>750</v>
      </c>
      <c r="E3407" s="6">
        <v>170637</v>
      </c>
      <c r="F3407" s="3" t="s">
        <v>4220</v>
      </c>
      <c r="G3407" s="8">
        <v>6000</v>
      </c>
      <c r="H3407" s="6">
        <v>142</v>
      </c>
      <c r="I3407" s="6">
        <v>169620</v>
      </c>
      <c r="J3407" s="13">
        <v>45260</v>
      </c>
      <c r="K3407" s="9">
        <v>6000</v>
      </c>
      <c r="L3407" s="4" t="s">
        <v>4627</v>
      </c>
      <c r="M3407" s="4" t="s">
        <v>4632</v>
      </c>
      <c r="N3407" s="4">
        <f>VLOOKUP(I3407,BaseModelo!$A$2:$E$5075,5)</f>
        <v>3</v>
      </c>
      <c r="P3407" s="15">
        <v>142.00000000000003</v>
      </c>
      <c r="Q3407" s="4">
        <f>VLOOKUP(I3407,BaseModelo!$A$2:$E$5075,3)</f>
        <v>110</v>
      </c>
      <c r="R3407" s="4">
        <f t="shared" si="1060"/>
        <v>32283000</v>
      </c>
      <c r="S3407" s="16">
        <f t="shared" si="1061"/>
        <v>1.8585633305454884E-4</v>
      </c>
      <c r="T3407" s="4">
        <f t="shared" si="1072"/>
        <v>2.6391599293745936E-2</v>
      </c>
      <c r="U3407" s="4">
        <f t="shared" si="1073"/>
        <v>2.6391599293745942E-2</v>
      </c>
      <c r="V3407" s="6">
        <f t="shared" si="1062"/>
        <v>0</v>
      </c>
      <c r="W3407" s="16" t="str">
        <f t="shared" si="1063"/>
        <v/>
      </c>
      <c r="X3407" s="4" t="str">
        <f t="shared" si="1074"/>
        <v/>
      </c>
      <c r="Y3407" s="4" t="str">
        <f t="shared" si="1064"/>
        <v/>
      </c>
      <c r="Z3407" s="4">
        <f t="shared" si="1065"/>
        <v>1992000</v>
      </c>
      <c r="AA3407" s="16">
        <f t="shared" si="1066"/>
        <v>3.0120481927710845E-3</v>
      </c>
      <c r="AB3407" s="15">
        <f t="shared" si="1075"/>
        <v>0.42771084337349402</v>
      </c>
      <c r="AC3407" s="15">
        <f t="shared" si="1076"/>
        <v>0.42771084337349408</v>
      </c>
      <c r="AD3407" s="4">
        <v>170629</v>
      </c>
      <c r="AE3407" s="26">
        <v>1503.37</v>
      </c>
      <c r="AF3407" s="26">
        <v>1503.37</v>
      </c>
      <c r="AG3407" s="4">
        <f t="shared" si="1077"/>
        <v>1267000</v>
      </c>
      <c r="AH3407" s="16">
        <f t="shared" si="1067"/>
        <v>4.7355958958168907E-3</v>
      </c>
      <c r="AI3407" s="15">
        <f t="shared" si="1068"/>
        <v>0.67245461720599853</v>
      </c>
      <c r="AJ3407" s="15">
        <f t="shared" si="1069"/>
        <v>0.67245461720599864</v>
      </c>
      <c r="AK3407" s="4">
        <f t="shared" si="1070"/>
        <v>15073000</v>
      </c>
      <c r="AL3407" s="27">
        <f t="shared" si="1071"/>
        <v>3.9806276122868704E-4</v>
      </c>
      <c r="AM3407" s="15">
        <f t="shared" si="1078"/>
        <v>5.6524912094473558E-2</v>
      </c>
      <c r="AN3407" s="15">
        <f t="shared" si="1079"/>
        <v>1.0505512888109577E-5</v>
      </c>
    </row>
    <row r="3408" spans="1:40" x14ac:dyDescent="0.2">
      <c r="A3408" s="4" t="s">
        <v>4627</v>
      </c>
      <c r="B3408" s="3" t="s">
        <v>1</v>
      </c>
      <c r="C3408" s="6">
        <v>170629</v>
      </c>
      <c r="D3408" s="3" t="s">
        <v>750</v>
      </c>
      <c r="E3408" s="6">
        <v>170641</v>
      </c>
      <c r="F3408" s="3" t="s">
        <v>4221</v>
      </c>
      <c r="G3408" s="8">
        <v>6000</v>
      </c>
      <c r="H3408" s="6">
        <v>142</v>
      </c>
      <c r="I3408" s="6">
        <v>169619</v>
      </c>
      <c r="J3408" s="13">
        <v>45260</v>
      </c>
      <c r="K3408" s="9">
        <v>6000</v>
      </c>
      <c r="L3408" s="4" t="s">
        <v>4627</v>
      </c>
      <c r="M3408" s="4" t="s">
        <v>4632</v>
      </c>
      <c r="N3408" s="4">
        <f>VLOOKUP(I3408,BaseModelo!$A$2:$E$5075,5)</f>
        <v>6</v>
      </c>
      <c r="P3408" s="15">
        <v>142.00000000000003</v>
      </c>
      <c r="Q3408" s="4">
        <f>VLOOKUP(I3408,BaseModelo!$A$2:$E$5075,3)</f>
        <v>115</v>
      </c>
      <c r="R3408" s="4">
        <f t="shared" si="1060"/>
        <v>32283000</v>
      </c>
      <c r="S3408" s="16">
        <f t="shared" si="1061"/>
        <v>1.8585633305454884E-4</v>
      </c>
      <c r="T3408" s="4">
        <f t="shared" si="1072"/>
        <v>2.6391599293745936E-2</v>
      </c>
      <c r="U3408" s="4">
        <f t="shared" si="1073"/>
        <v>2.6391599293745942E-2</v>
      </c>
      <c r="V3408" s="6">
        <f t="shared" si="1062"/>
        <v>0</v>
      </c>
      <c r="W3408" s="16" t="str">
        <f t="shared" si="1063"/>
        <v/>
      </c>
      <c r="X3408" s="4" t="str">
        <f t="shared" si="1074"/>
        <v/>
      </c>
      <c r="Y3408" s="4" t="str">
        <f t="shared" si="1064"/>
        <v/>
      </c>
      <c r="Z3408" s="4">
        <f t="shared" si="1065"/>
        <v>4853000</v>
      </c>
      <c r="AA3408" s="16">
        <f t="shared" si="1066"/>
        <v>1.2363486503193901E-3</v>
      </c>
      <c r="AB3408" s="15">
        <f t="shared" si="1075"/>
        <v>0.17556150834535339</v>
      </c>
      <c r="AC3408" s="15">
        <f t="shared" si="1076"/>
        <v>0.17556150834535342</v>
      </c>
      <c r="AD3408" s="4">
        <v>170629</v>
      </c>
      <c r="AE3408" s="26">
        <v>1503.37</v>
      </c>
      <c r="AF3408" s="26">
        <v>1503.37</v>
      </c>
      <c r="AG3408" s="4">
        <f t="shared" si="1077"/>
        <v>1993000</v>
      </c>
      <c r="AH3408" s="16">
        <f t="shared" si="1067"/>
        <v>3.0105368790767687E-3</v>
      </c>
      <c r="AI3408" s="15">
        <f t="shared" si="1068"/>
        <v>0.42749623682890114</v>
      </c>
      <c r="AJ3408" s="15">
        <f t="shared" si="1069"/>
        <v>0.42749623682890125</v>
      </c>
      <c r="AK3408" s="4">
        <f t="shared" si="1070"/>
        <v>15073000</v>
      </c>
      <c r="AL3408" s="27">
        <f t="shared" si="1071"/>
        <v>3.9806276122868704E-4</v>
      </c>
      <c r="AM3408" s="15">
        <f t="shared" si="1078"/>
        <v>5.6524912094473558E-2</v>
      </c>
      <c r="AN3408" s="15">
        <f t="shared" si="1079"/>
        <v>1.0505512888109577E-5</v>
      </c>
    </row>
    <row r="3409" spans="1:40" x14ac:dyDescent="0.2">
      <c r="A3409" s="4" t="s">
        <v>4628</v>
      </c>
      <c r="B3409" s="2" t="s">
        <v>13</v>
      </c>
      <c r="C3409" s="5">
        <v>170635</v>
      </c>
      <c r="D3409" s="2" t="s">
        <v>751</v>
      </c>
      <c r="E3409" s="5">
        <v>170636</v>
      </c>
      <c r="F3409" s="2" t="s">
        <v>4207</v>
      </c>
      <c r="G3409" s="7">
        <v>6000</v>
      </c>
      <c r="H3409" s="5">
        <v>142</v>
      </c>
      <c r="I3409" s="6">
        <v>170148</v>
      </c>
      <c r="J3409" s="13">
        <v>45260</v>
      </c>
      <c r="K3409" s="9">
        <v>6000</v>
      </c>
      <c r="L3409" s="4" t="s">
        <v>4628</v>
      </c>
      <c r="M3409" s="4" t="s">
        <v>4632</v>
      </c>
      <c r="N3409" s="4">
        <f>VLOOKUP(I3409,BaseModelo!$A$2:$E$5075,5)</f>
        <v>7</v>
      </c>
      <c r="P3409" s="15">
        <v>142.00000000000003</v>
      </c>
      <c r="Q3409" s="4">
        <f>VLOOKUP(I3409,BaseModelo!$A$2:$E$5075,3)</f>
        <v>127</v>
      </c>
      <c r="R3409" s="4">
        <f t="shared" si="1060"/>
        <v>32283000</v>
      </c>
      <c r="S3409" s="16">
        <f t="shared" si="1061"/>
        <v>1.8585633305454884E-4</v>
      </c>
      <c r="T3409" s="4">
        <f t="shared" si="1072"/>
        <v>2.6391599293745936E-2</v>
      </c>
      <c r="U3409" s="4">
        <f t="shared" si="1073"/>
        <v>2.6391599293745942E-2</v>
      </c>
      <c r="V3409" s="6">
        <f t="shared" si="1062"/>
        <v>0</v>
      </c>
      <c r="W3409" s="16" t="str">
        <f t="shared" si="1063"/>
        <v/>
      </c>
      <c r="X3409" s="4" t="str">
        <f t="shared" si="1074"/>
        <v/>
      </c>
      <c r="Y3409" s="4" t="str">
        <f t="shared" si="1064"/>
        <v/>
      </c>
      <c r="Z3409" s="4">
        <f t="shared" si="1065"/>
        <v>4022000</v>
      </c>
      <c r="AA3409" s="16">
        <f t="shared" si="1066"/>
        <v>1.4917951268025858E-3</v>
      </c>
      <c r="AB3409" s="15">
        <f t="shared" si="1075"/>
        <v>0.21183490800596719</v>
      </c>
      <c r="AC3409" s="15">
        <f t="shared" si="1076"/>
        <v>0.21183490800596722</v>
      </c>
      <c r="AD3409" s="4">
        <v>170635</v>
      </c>
      <c r="AE3409" s="26">
        <v>1503.37</v>
      </c>
      <c r="AF3409" s="26">
        <v>1503.37</v>
      </c>
      <c r="AG3409" s="4">
        <f t="shared" si="1077"/>
        <v>2184000</v>
      </c>
      <c r="AH3409" s="16">
        <f t="shared" si="1067"/>
        <v>2.7472527472527475E-3</v>
      </c>
      <c r="AI3409" s="15">
        <f t="shared" si="1068"/>
        <v>0.39010989010989017</v>
      </c>
      <c r="AJ3409" s="15">
        <f t="shared" si="1069"/>
        <v>0.39010989010989022</v>
      </c>
      <c r="AK3409" s="4">
        <f t="shared" si="1070"/>
        <v>16319000</v>
      </c>
      <c r="AL3409" s="27">
        <f t="shared" si="1071"/>
        <v>3.6766958759727926E-4</v>
      </c>
      <c r="AM3409" s="15">
        <f t="shared" si="1078"/>
        <v>5.2209081438813656E-2</v>
      </c>
      <c r="AN3409" s="15">
        <f t="shared" si="1079"/>
        <v>9.7033884283642175E-6</v>
      </c>
    </row>
    <row r="3410" spans="1:40" x14ac:dyDescent="0.2">
      <c r="A3410" s="4" t="s">
        <v>4628</v>
      </c>
      <c r="B3410" s="3" t="s">
        <v>13</v>
      </c>
      <c r="C3410" s="6">
        <v>170635</v>
      </c>
      <c r="D3410" s="3" t="s">
        <v>751</v>
      </c>
      <c r="E3410" s="6">
        <v>170638</v>
      </c>
      <c r="F3410" s="3" t="s">
        <v>4222</v>
      </c>
      <c r="G3410" s="8">
        <v>7000</v>
      </c>
      <c r="H3410" s="6">
        <v>142</v>
      </c>
      <c r="I3410" s="6">
        <v>169633</v>
      </c>
      <c r="J3410" s="13">
        <v>45260</v>
      </c>
      <c r="K3410" s="9">
        <v>7000</v>
      </c>
      <c r="L3410" s="4" t="s">
        <v>4628</v>
      </c>
      <c r="M3410" s="4" t="s">
        <v>4632</v>
      </c>
      <c r="N3410" s="4">
        <f>VLOOKUP(I3410,BaseModelo!$A$2:$E$5075,5)</f>
        <v>8</v>
      </c>
      <c r="P3410" s="15">
        <v>142.00000000000003</v>
      </c>
      <c r="Q3410" s="4">
        <f>VLOOKUP(I3410,BaseModelo!$A$2:$E$5075,3)</f>
        <v>132</v>
      </c>
      <c r="R3410" s="4">
        <f t="shared" si="1060"/>
        <v>32283000</v>
      </c>
      <c r="S3410" s="16">
        <f t="shared" si="1061"/>
        <v>2.168323885636403E-4</v>
      </c>
      <c r="T3410" s="4">
        <f t="shared" si="1072"/>
        <v>3.0790199176036922E-2</v>
      </c>
      <c r="U3410" s="4">
        <f t="shared" si="1073"/>
        <v>3.0790199176036929E-2</v>
      </c>
      <c r="V3410" s="6">
        <f t="shared" si="1062"/>
        <v>0</v>
      </c>
      <c r="W3410" s="16" t="str">
        <f t="shared" si="1063"/>
        <v/>
      </c>
      <c r="X3410" s="4" t="str">
        <f t="shared" si="1074"/>
        <v/>
      </c>
      <c r="Y3410" s="4" t="str">
        <f t="shared" si="1064"/>
        <v/>
      </c>
      <c r="Z3410" s="4">
        <f t="shared" si="1065"/>
        <v>5836000</v>
      </c>
      <c r="AA3410" s="16">
        <f t="shared" si="1066"/>
        <v>1.199451679232351E-3</v>
      </c>
      <c r="AB3410" s="15">
        <f t="shared" si="1075"/>
        <v>0.17032213845099384</v>
      </c>
      <c r="AC3410" s="15">
        <f t="shared" si="1076"/>
        <v>0.17032213845099387</v>
      </c>
      <c r="AD3410" s="4">
        <v>170635</v>
      </c>
      <c r="AE3410" s="26">
        <v>1758.65</v>
      </c>
      <c r="AF3410" s="26">
        <v>1758.65</v>
      </c>
      <c r="AG3410" s="4">
        <f t="shared" si="1077"/>
        <v>3421000</v>
      </c>
      <c r="AH3410" s="16">
        <f t="shared" si="1067"/>
        <v>2.0461853259280912E-3</v>
      </c>
      <c r="AI3410" s="15">
        <f t="shared" si="1068"/>
        <v>0.29055831628178896</v>
      </c>
      <c r="AJ3410" s="15">
        <f t="shared" si="1069"/>
        <v>0.29055831628178902</v>
      </c>
      <c r="AK3410" s="4">
        <f t="shared" si="1070"/>
        <v>16319000</v>
      </c>
      <c r="AL3410" s="27">
        <f t="shared" si="1071"/>
        <v>4.289478521968258E-4</v>
      </c>
      <c r="AM3410" s="15">
        <f t="shared" si="1078"/>
        <v>6.0910595011949266E-2</v>
      </c>
      <c r="AN3410" s="15">
        <f t="shared" si="1079"/>
        <v>1.3207389805273516E-5</v>
      </c>
    </row>
    <row r="3411" spans="1:40" x14ac:dyDescent="0.2">
      <c r="A3411" s="4" t="s">
        <v>4628</v>
      </c>
      <c r="B3411" s="3" t="s">
        <v>13</v>
      </c>
      <c r="C3411" s="6">
        <v>170635</v>
      </c>
      <c r="D3411" s="3" t="s">
        <v>751</v>
      </c>
      <c r="E3411" s="6">
        <v>170639</v>
      </c>
      <c r="F3411" s="3" t="s">
        <v>4223</v>
      </c>
      <c r="G3411" s="8">
        <v>7000</v>
      </c>
      <c r="H3411" s="6">
        <v>142</v>
      </c>
      <c r="I3411" s="6">
        <v>170146</v>
      </c>
      <c r="J3411" s="13">
        <v>45260</v>
      </c>
      <c r="K3411" s="9">
        <v>7000</v>
      </c>
      <c r="L3411" s="4" t="s">
        <v>4628</v>
      </c>
      <c r="M3411" s="4" t="s">
        <v>4632</v>
      </c>
      <c r="N3411" s="4">
        <f>VLOOKUP(I3411,BaseModelo!$A$2:$E$5075,5)</f>
        <v>5</v>
      </c>
      <c r="P3411" s="15">
        <v>142.00000000000003</v>
      </c>
      <c r="Q3411" s="4">
        <f>VLOOKUP(I3411,BaseModelo!$A$2:$E$5075,3)</f>
        <v>110</v>
      </c>
      <c r="R3411" s="4">
        <f t="shared" si="1060"/>
        <v>32283000</v>
      </c>
      <c r="S3411" s="16">
        <f t="shared" si="1061"/>
        <v>2.168323885636403E-4</v>
      </c>
      <c r="T3411" s="4">
        <f t="shared" si="1072"/>
        <v>3.0790199176036922E-2</v>
      </c>
      <c r="U3411" s="4">
        <f t="shared" si="1073"/>
        <v>3.0790199176036929E-2</v>
      </c>
      <c r="V3411" s="6">
        <f t="shared" si="1062"/>
        <v>0</v>
      </c>
      <c r="W3411" s="16" t="str">
        <f t="shared" si="1063"/>
        <v/>
      </c>
      <c r="X3411" s="4" t="str">
        <f t="shared" si="1074"/>
        <v/>
      </c>
      <c r="Y3411" s="4" t="str">
        <f t="shared" si="1064"/>
        <v/>
      </c>
      <c r="Z3411" s="4">
        <f t="shared" si="1065"/>
        <v>4058000</v>
      </c>
      <c r="AA3411" s="16">
        <f t="shared" si="1066"/>
        <v>1.7249876786594382E-3</v>
      </c>
      <c r="AB3411" s="15">
        <f t="shared" si="1075"/>
        <v>0.24494825036964021</v>
      </c>
      <c r="AC3411" s="15">
        <f t="shared" si="1076"/>
        <v>0.24494825036964027</v>
      </c>
      <c r="AD3411" s="4">
        <v>170635</v>
      </c>
      <c r="AE3411" s="26">
        <v>1758.65</v>
      </c>
      <c r="AF3411" s="26">
        <v>1758.65</v>
      </c>
      <c r="AG3411" s="4">
        <f t="shared" si="1077"/>
        <v>2193000</v>
      </c>
      <c r="AH3411" s="16">
        <f t="shared" si="1067"/>
        <v>3.1919744642042863E-3</v>
      </c>
      <c r="AI3411" s="15">
        <f t="shared" si="1068"/>
        <v>0.45326037391700869</v>
      </c>
      <c r="AJ3411" s="15">
        <f t="shared" si="1069"/>
        <v>0.45326037391700874</v>
      </c>
      <c r="AK3411" s="4">
        <f t="shared" si="1070"/>
        <v>16319000</v>
      </c>
      <c r="AL3411" s="27">
        <f t="shared" si="1071"/>
        <v>4.289478521968258E-4</v>
      </c>
      <c r="AM3411" s="15">
        <f t="shared" si="1078"/>
        <v>6.0910595011949266E-2</v>
      </c>
      <c r="AN3411" s="15">
        <f t="shared" si="1079"/>
        <v>1.3207389805273516E-5</v>
      </c>
    </row>
    <row r="3412" spans="1:40" x14ac:dyDescent="0.2">
      <c r="A3412" s="4" t="s">
        <v>4628</v>
      </c>
      <c r="B3412" s="3" t="s">
        <v>13</v>
      </c>
      <c r="C3412" s="6">
        <v>170635</v>
      </c>
      <c r="D3412" s="3" t="s">
        <v>751</v>
      </c>
      <c r="E3412" s="6">
        <v>170640</v>
      </c>
      <c r="F3412" s="3" t="s">
        <v>4224</v>
      </c>
      <c r="G3412" s="8">
        <v>7000</v>
      </c>
      <c r="H3412" s="6">
        <v>142</v>
      </c>
      <c r="I3412" s="6">
        <v>170275</v>
      </c>
      <c r="J3412" s="13">
        <v>45260</v>
      </c>
      <c r="K3412" s="9">
        <v>7000</v>
      </c>
      <c r="L3412" s="4" t="s">
        <v>4628</v>
      </c>
      <c r="M3412" s="4" t="s">
        <v>4632</v>
      </c>
      <c r="N3412" s="4">
        <f>VLOOKUP(I3412,BaseModelo!$A$2:$E$5075,5)</f>
        <v>8</v>
      </c>
      <c r="P3412" s="15">
        <v>142.00000000000003</v>
      </c>
      <c r="Q3412" s="4">
        <f>VLOOKUP(I3412,BaseModelo!$A$2:$E$5075,3)</f>
        <v>132</v>
      </c>
      <c r="R3412" s="4">
        <f t="shared" si="1060"/>
        <v>32283000</v>
      </c>
      <c r="S3412" s="16">
        <f t="shared" si="1061"/>
        <v>2.168323885636403E-4</v>
      </c>
      <c r="T3412" s="4">
        <f t="shared" si="1072"/>
        <v>3.0790199176036922E-2</v>
      </c>
      <c r="U3412" s="4">
        <f t="shared" si="1073"/>
        <v>3.0790199176036929E-2</v>
      </c>
      <c r="V3412" s="6">
        <f t="shared" si="1062"/>
        <v>0</v>
      </c>
      <c r="W3412" s="16" t="str">
        <f t="shared" si="1063"/>
        <v/>
      </c>
      <c r="X3412" s="4" t="str">
        <f t="shared" si="1074"/>
        <v/>
      </c>
      <c r="Y3412" s="4" t="str">
        <f t="shared" si="1064"/>
        <v/>
      </c>
      <c r="Z3412" s="4">
        <f t="shared" si="1065"/>
        <v>5836000</v>
      </c>
      <c r="AA3412" s="16">
        <f t="shared" si="1066"/>
        <v>1.199451679232351E-3</v>
      </c>
      <c r="AB3412" s="15">
        <f t="shared" si="1075"/>
        <v>0.17032213845099384</v>
      </c>
      <c r="AC3412" s="15">
        <f t="shared" si="1076"/>
        <v>0.17032213845099387</v>
      </c>
      <c r="AD3412" s="4">
        <v>170635</v>
      </c>
      <c r="AE3412" s="26">
        <v>1758.65</v>
      </c>
      <c r="AF3412" s="26">
        <v>1758.65</v>
      </c>
      <c r="AG3412" s="4">
        <f t="shared" si="1077"/>
        <v>3421000</v>
      </c>
      <c r="AH3412" s="16">
        <f t="shared" si="1067"/>
        <v>2.0461853259280912E-3</v>
      </c>
      <c r="AI3412" s="15">
        <f t="shared" si="1068"/>
        <v>0.29055831628178896</v>
      </c>
      <c r="AJ3412" s="15">
        <f t="shared" si="1069"/>
        <v>0.29055831628178902</v>
      </c>
      <c r="AK3412" s="4">
        <f t="shared" si="1070"/>
        <v>16319000</v>
      </c>
      <c r="AL3412" s="27">
        <f t="shared" si="1071"/>
        <v>4.289478521968258E-4</v>
      </c>
      <c r="AM3412" s="15">
        <f t="shared" si="1078"/>
        <v>6.0910595011949266E-2</v>
      </c>
      <c r="AN3412" s="15">
        <f t="shared" si="1079"/>
        <v>1.3207389805273516E-5</v>
      </c>
    </row>
    <row r="3413" spans="1:40" x14ac:dyDescent="0.2">
      <c r="A3413" s="4" t="s">
        <v>4628</v>
      </c>
      <c r="B3413" s="3" t="s">
        <v>13</v>
      </c>
      <c r="C3413" s="6">
        <v>170635</v>
      </c>
      <c r="D3413" s="3" t="s">
        <v>751</v>
      </c>
      <c r="E3413" s="6">
        <v>170642</v>
      </c>
      <c r="F3413" s="3" t="s">
        <v>4225</v>
      </c>
      <c r="G3413" s="8">
        <v>7000</v>
      </c>
      <c r="H3413" s="6">
        <v>142</v>
      </c>
      <c r="I3413" s="6">
        <v>170272</v>
      </c>
      <c r="J3413" s="13">
        <v>45260</v>
      </c>
      <c r="K3413" s="9">
        <v>7000</v>
      </c>
      <c r="L3413" s="4" t="s">
        <v>4628</v>
      </c>
      <c r="M3413" s="4" t="s">
        <v>4632</v>
      </c>
      <c r="N3413" s="4">
        <f>VLOOKUP(I3413,BaseModelo!$A$2:$E$5075,5)</f>
        <v>9</v>
      </c>
      <c r="P3413" s="15">
        <v>142.00000000000003</v>
      </c>
      <c r="Q3413" s="4">
        <f>VLOOKUP(I3413,BaseModelo!$A$2:$E$5075,3)</f>
        <v>147</v>
      </c>
      <c r="R3413" s="4">
        <f t="shared" si="1060"/>
        <v>32283000</v>
      </c>
      <c r="S3413" s="16">
        <f t="shared" si="1061"/>
        <v>2.168323885636403E-4</v>
      </c>
      <c r="T3413" s="4">
        <f t="shared" si="1072"/>
        <v>3.0790199176036922E-2</v>
      </c>
      <c r="U3413" s="4">
        <f t="shared" si="1073"/>
        <v>3.0790199176036929E-2</v>
      </c>
      <c r="V3413" s="6">
        <f t="shared" si="1062"/>
        <v>0</v>
      </c>
      <c r="W3413" s="16" t="str">
        <f t="shared" si="1063"/>
        <v/>
      </c>
      <c r="X3413" s="4" t="str">
        <f t="shared" si="1074"/>
        <v/>
      </c>
      <c r="Y3413" s="4" t="str">
        <f t="shared" si="1064"/>
        <v/>
      </c>
      <c r="Z3413" s="4">
        <f t="shared" si="1065"/>
        <v>5305000</v>
      </c>
      <c r="AA3413" s="16">
        <f t="shared" si="1066"/>
        <v>1.3195098963242225E-3</v>
      </c>
      <c r="AB3413" s="15">
        <f t="shared" si="1075"/>
        <v>0.18737040527803958</v>
      </c>
      <c r="AC3413" s="15">
        <f t="shared" si="1076"/>
        <v>0.18737040527803964</v>
      </c>
      <c r="AD3413" s="4">
        <v>170635</v>
      </c>
      <c r="AE3413" s="26">
        <v>1758.65</v>
      </c>
      <c r="AF3413" s="26">
        <v>1758.65</v>
      </c>
      <c r="AG3413" s="4">
        <f t="shared" si="1077"/>
        <v>3095000</v>
      </c>
      <c r="AH3413" s="16">
        <f t="shared" si="1067"/>
        <v>2.2617124394184169E-3</v>
      </c>
      <c r="AI3413" s="15">
        <f t="shared" si="1068"/>
        <v>0.32116316639741521</v>
      </c>
      <c r="AJ3413" s="15">
        <f t="shared" si="1069"/>
        <v>0.32116316639741527</v>
      </c>
      <c r="AK3413" s="4">
        <f t="shared" si="1070"/>
        <v>16319000</v>
      </c>
      <c r="AL3413" s="27">
        <f t="shared" si="1071"/>
        <v>4.289478521968258E-4</v>
      </c>
      <c r="AM3413" s="15">
        <f t="shared" si="1078"/>
        <v>6.0910595011949266E-2</v>
      </c>
      <c r="AN3413" s="15">
        <f t="shared" si="1079"/>
        <v>1.3207389805273516E-5</v>
      </c>
    </row>
    <row r="3414" spans="1:40" x14ac:dyDescent="0.2">
      <c r="A3414" s="4" t="s">
        <v>4627</v>
      </c>
      <c r="B3414" s="2" t="s">
        <v>17</v>
      </c>
      <c r="C3414" s="5">
        <v>170647</v>
      </c>
      <c r="D3414" s="2" t="s">
        <v>752</v>
      </c>
      <c r="E3414" s="5">
        <v>170738</v>
      </c>
      <c r="F3414" s="2" t="s">
        <v>4208</v>
      </c>
      <c r="G3414" s="7">
        <v>10000</v>
      </c>
      <c r="H3414" s="5">
        <v>142</v>
      </c>
      <c r="I3414" s="6">
        <v>170232</v>
      </c>
      <c r="J3414" s="13">
        <v>45260</v>
      </c>
      <c r="K3414" s="9">
        <v>10000</v>
      </c>
      <c r="L3414" s="4" t="s">
        <v>4627</v>
      </c>
      <c r="M3414" s="4" t="s">
        <v>4632</v>
      </c>
      <c r="N3414" s="4">
        <f>VLOOKUP(I3414,BaseModelo!$A$2:$E$5075,5)</f>
        <v>7</v>
      </c>
      <c r="P3414" s="15">
        <v>142.00000000000003</v>
      </c>
      <c r="Q3414" s="4">
        <f>VLOOKUP(I3414,BaseModelo!$A$2:$E$5075,3)</f>
        <v>127</v>
      </c>
      <c r="R3414" s="4">
        <f t="shared" si="1060"/>
        <v>32283000</v>
      </c>
      <c r="S3414" s="16">
        <f t="shared" si="1061"/>
        <v>3.0976055509091471E-4</v>
      </c>
      <c r="T3414" s="4">
        <f t="shared" si="1072"/>
        <v>4.3985998822909891E-2</v>
      </c>
      <c r="U3414" s="4">
        <f t="shared" si="1073"/>
        <v>4.3985998822909898E-2</v>
      </c>
      <c r="V3414" s="6">
        <f t="shared" si="1062"/>
        <v>0</v>
      </c>
      <c r="W3414" s="16" t="str">
        <f t="shared" si="1063"/>
        <v/>
      </c>
      <c r="X3414" s="4" t="str">
        <f t="shared" si="1074"/>
        <v/>
      </c>
      <c r="Y3414" s="4" t="str">
        <f t="shared" si="1064"/>
        <v/>
      </c>
      <c r="Z3414" s="4">
        <f t="shared" si="1065"/>
        <v>4022000</v>
      </c>
      <c r="AA3414" s="16">
        <f t="shared" si="1066"/>
        <v>2.4863252113376429E-3</v>
      </c>
      <c r="AB3414" s="15">
        <f t="shared" si="1075"/>
        <v>0.35305818000994527</v>
      </c>
      <c r="AC3414" s="15">
        <f t="shared" si="1076"/>
        <v>0.35305818000994538</v>
      </c>
      <c r="AD3414" s="4">
        <v>170647</v>
      </c>
      <c r="AE3414" s="26">
        <v>2510.34</v>
      </c>
      <c r="AF3414" s="26">
        <v>2510.34</v>
      </c>
      <c r="AG3414" s="4">
        <f t="shared" si="1077"/>
        <v>1778000</v>
      </c>
      <c r="AH3414" s="16">
        <f t="shared" si="1067"/>
        <v>5.6242969628796397E-3</v>
      </c>
      <c r="AI3414" s="15">
        <f t="shared" si="1068"/>
        <v>0.79865016872890882</v>
      </c>
      <c r="AJ3414" s="15">
        <f t="shared" si="1069"/>
        <v>0.79865016872890904</v>
      </c>
      <c r="AK3414" s="4">
        <f t="shared" si="1070"/>
        <v>15073000</v>
      </c>
      <c r="AL3414" s="27">
        <f t="shared" si="1071"/>
        <v>6.6343793538114506E-4</v>
      </c>
      <c r="AM3414" s="15">
        <f t="shared" si="1078"/>
        <v>9.4208186824122603E-2</v>
      </c>
      <c r="AN3414" s="15">
        <f t="shared" si="1079"/>
        <v>2.918198024474882E-5</v>
      </c>
    </row>
    <row r="3415" spans="1:40" x14ac:dyDescent="0.2">
      <c r="A3415" s="4" t="s">
        <v>4627</v>
      </c>
      <c r="B3415" s="3" t="s">
        <v>17</v>
      </c>
      <c r="C3415" s="6">
        <v>170647</v>
      </c>
      <c r="D3415" s="3" t="s">
        <v>752</v>
      </c>
      <c r="E3415" s="6">
        <v>170648</v>
      </c>
      <c r="F3415" s="3" t="s">
        <v>4226</v>
      </c>
      <c r="G3415" s="8">
        <v>9000</v>
      </c>
      <c r="H3415" s="6">
        <v>142</v>
      </c>
      <c r="I3415" s="6">
        <v>170231</v>
      </c>
      <c r="J3415" s="13">
        <v>45260</v>
      </c>
      <c r="K3415" s="9">
        <v>9000</v>
      </c>
      <c r="L3415" s="4" t="s">
        <v>4627</v>
      </c>
      <c r="M3415" s="4" t="s">
        <v>4632</v>
      </c>
      <c r="N3415" s="4">
        <f>VLOOKUP(I3415,BaseModelo!$A$2:$E$5075,5)</f>
        <v>7</v>
      </c>
      <c r="P3415" s="15">
        <v>142.00000000000003</v>
      </c>
      <c r="Q3415" s="4">
        <f>VLOOKUP(I3415,BaseModelo!$A$2:$E$5075,3)</f>
        <v>127</v>
      </c>
      <c r="R3415" s="4">
        <f t="shared" si="1060"/>
        <v>32283000</v>
      </c>
      <c r="S3415" s="16">
        <f t="shared" si="1061"/>
        <v>2.7878449958182325E-4</v>
      </c>
      <c r="T3415" s="4">
        <f t="shared" si="1072"/>
        <v>3.9587398940618898E-2</v>
      </c>
      <c r="U3415" s="4">
        <f t="shared" si="1073"/>
        <v>3.9587398940618912E-2</v>
      </c>
      <c r="V3415" s="6">
        <f t="shared" si="1062"/>
        <v>0</v>
      </c>
      <c r="W3415" s="16" t="str">
        <f t="shared" si="1063"/>
        <v/>
      </c>
      <c r="X3415" s="4" t="str">
        <f t="shared" si="1074"/>
        <v/>
      </c>
      <c r="Y3415" s="4" t="str">
        <f t="shared" si="1064"/>
        <v/>
      </c>
      <c r="Z3415" s="4">
        <f t="shared" si="1065"/>
        <v>4022000</v>
      </c>
      <c r="AA3415" s="16">
        <f t="shared" si="1066"/>
        <v>2.2376926902038788E-3</v>
      </c>
      <c r="AB3415" s="15">
        <f t="shared" si="1075"/>
        <v>0.31775236200895079</v>
      </c>
      <c r="AC3415" s="15">
        <f t="shared" si="1076"/>
        <v>0.31775236200895085</v>
      </c>
      <c r="AD3415" s="4">
        <v>170647</v>
      </c>
      <c r="AE3415" s="26">
        <v>2255.2800000000002</v>
      </c>
      <c r="AF3415" s="26">
        <v>2255.2800000000002</v>
      </c>
      <c r="AG3415" s="4">
        <f t="shared" si="1077"/>
        <v>1778000</v>
      </c>
      <c r="AH3415" s="16">
        <f t="shared" si="1067"/>
        <v>5.0618672665916761E-3</v>
      </c>
      <c r="AI3415" s="15">
        <f t="shared" si="1068"/>
        <v>0.71878515185601799</v>
      </c>
      <c r="AJ3415" s="15">
        <f t="shared" si="1069"/>
        <v>0.7187851518560181</v>
      </c>
      <c r="AK3415" s="4">
        <f t="shared" si="1070"/>
        <v>15073000</v>
      </c>
      <c r="AL3415" s="27">
        <f t="shared" si="1071"/>
        <v>5.9709414184303054E-4</v>
      </c>
      <c r="AM3415" s="15">
        <f t="shared" si="1078"/>
        <v>8.478736814171034E-2</v>
      </c>
      <c r="AN3415" s="15">
        <f t="shared" si="1079"/>
        <v>2.3637403998246546E-5</v>
      </c>
    </row>
    <row r="3416" spans="1:40" x14ac:dyDescent="0.2">
      <c r="A3416" s="4" t="s">
        <v>4627</v>
      </c>
      <c r="B3416" s="3" t="s">
        <v>17</v>
      </c>
      <c r="C3416" s="6">
        <v>170647</v>
      </c>
      <c r="D3416" s="3" t="s">
        <v>752</v>
      </c>
      <c r="E3416" s="6">
        <v>170649</v>
      </c>
      <c r="F3416" s="3" t="s">
        <v>4227</v>
      </c>
      <c r="G3416" s="8">
        <v>10000</v>
      </c>
      <c r="H3416" s="6">
        <v>142</v>
      </c>
      <c r="I3416" s="6">
        <v>170233</v>
      </c>
      <c r="J3416" s="13">
        <v>45260</v>
      </c>
      <c r="K3416" s="9">
        <v>10000</v>
      </c>
      <c r="L3416" s="4" t="s">
        <v>4627</v>
      </c>
      <c r="M3416" s="4" t="s">
        <v>4632</v>
      </c>
      <c r="N3416" s="4">
        <f>VLOOKUP(I3416,BaseModelo!$A$2:$E$5075,5)</f>
        <v>6</v>
      </c>
      <c r="P3416" s="15">
        <v>142.00000000000003</v>
      </c>
      <c r="Q3416" s="4">
        <f>VLOOKUP(I3416,BaseModelo!$A$2:$E$5075,3)</f>
        <v>115</v>
      </c>
      <c r="R3416" s="4">
        <f t="shared" si="1060"/>
        <v>32283000</v>
      </c>
      <c r="S3416" s="16">
        <f t="shared" si="1061"/>
        <v>3.0976055509091471E-4</v>
      </c>
      <c r="T3416" s="4">
        <f t="shared" si="1072"/>
        <v>4.3985998822909891E-2</v>
      </c>
      <c r="U3416" s="4">
        <f t="shared" si="1073"/>
        <v>4.3985998822909898E-2</v>
      </c>
      <c r="V3416" s="6">
        <f t="shared" si="1062"/>
        <v>0</v>
      </c>
      <c r="W3416" s="16" t="str">
        <f t="shared" si="1063"/>
        <v/>
      </c>
      <c r="X3416" s="4" t="str">
        <f t="shared" si="1074"/>
        <v/>
      </c>
      <c r="Y3416" s="4" t="str">
        <f t="shared" si="1064"/>
        <v/>
      </c>
      <c r="Z3416" s="4">
        <f t="shared" si="1065"/>
        <v>4853000</v>
      </c>
      <c r="AA3416" s="16">
        <f t="shared" si="1066"/>
        <v>2.0605810838656502E-3</v>
      </c>
      <c r="AB3416" s="15">
        <f t="shared" si="1075"/>
        <v>0.29260251390892233</v>
      </c>
      <c r="AC3416" s="15">
        <f t="shared" si="1076"/>
        <v>0.29260251390892239</v>
      </c>
      <c r="AD3416" s="4">
        <v>170647</v>
      </c>
      <c r="AE3416" s="26">
        <v>2510.34</v>
      </c>
      <c r="AF3416" s="26">
        <v>2510.34</v>
      </c>
      <c r="AG3416" s="4">
        <f t="shared" si="1077"/>
        <v>1993000</v>
      </c>
      <c r="AH3416" s="16">
        <f t="shared" si="1067"/>
        <v>5.0175614651279477E-3</v>
      </c>
      <c r="AI3416" s="15">
        <f t="shared" si="1068"/>
        <v>0.71249372804816857</v>
      </c>
      <c r="AJ3416" s="15">
        <f t="shared" si="1069"/>
        <v>0.71249372804816868</v>
      </c>
      <c r="AK3416" s="4">
        <f t="shared" si="1070"/>
        <v>15073000</v>
      </c>
      <c r="AL3416" s="27">
        <f t="shared" si="1071"/>
        <v>6.6343793538114506E-4</v>
      </c>
      <c r="AM3416" s="15">
        <f t="shared" si="1078"/>
        <v>9.4208186824122603E-2</v>
      </c>
      <c r="AN3416" s="15">
        <f t="shared" si="1079"/>
        <v>2.918198024474882E-5</v>
      </c>
    </row>
    <row r="3417" spans="1:40" x14ac:dyDescent="0.2">
      <c r="A3417" s="4" t="s">
        <v>4627</v>
      </c>
      <c r="B3417" s="3" t="s">
        <v>17</v>
      </c>
      <c r="C3417" s="6">
        <v>170647</v>
      </c>
      <c r="D3417" s="3" t="s">
        <v>752</v>
      </c>
      <c r="E3417" s="6">
        <v>170736</v>
      </c>
      <c r="F3417" s="3" t="s">
        <v>4228</v>
      </c>
      <c r="G3417" s="8">
        <v>10000</v>
      </c>
      <c r="H3417" s="6">
        <v>142</v>
      </c>
      <c r="I3417" s="6">
        <v>170234</v>
      </c>
      <c r="J3417" s="13">
        <v>45260</v>
      </c>
      <c r="K3417" s="9">
        <v>10000</v>
      </c>
      <c r="L3417" s="4" t="s">
        <v>4627</v>
      </c>
      <c r="M3417" s="4" t="s">
        <v>4632</v>
      </c>
      <c r="N3417" s="4">
        <f>VLOOKUP(I3417,BaseModelo!$A$2:$E$5075,5)</f>
        <v>6</v>
      </c>
      <c r="P3417" s="15">
        <v>142.00000000000003</v>
      </c>
      <c r="Q3417" s="4">
        <f>VLOOKUP(I3417,BaseModelo!$A$2:$E$5075,3)</f>
        <v>115</v>
      </c>
      <c r="R3417" s="4">
        <f t="shared" si="1060"/>
        <v>32283000</v>
      </c>
      <c r="S3417" s="16">
        <f t="shared" si="1061"/>
        <v>3.0976055509091471E-4</v>
      </c>
      <c r="T3417" s="4">
        <f t="shared" si="1072"/>
        <v>4.3985998822909891E-2</v>
      </c>
      <c r="U3417" s="4">
        <f t="shared" si="1073"/>
        <v>4.3985998822909898E-2</v>
      </c>
      <c r="V3417" s="6">
        <f t="shared" si="1062"/>
        <v>0</v>
      </c>
      <c r="W3417" s="16" t="str">
        <f t="shared" si="1063"/>
        <v/>
      </c>
      <c r="X3417" s="4" t="str">
        <f t="shared" si="1074"/>
        <v/>
      </c>
      <c r="Y3417" s="4" t="str">
        <f t="shared" si="1064"/>
        <v/>
      </c>
      <c r="Z3417" s="4">
        <f t="shared" si="1065"/>
        <v>4853000</v>
      </c>
      <c r="AA3417" s="16">
        <f t="shared" si="1066"/>
        <v>2.0605810838656502E-3</v>
      </c>
      <c r="AB3417" s="15">
        <f t="shared" si="1075"/>
        <v>0.29260251390892233</v>
      </c>
      <c r="AC3417" s="15">
        <f t="shared" si="1076"/>
        <v>0.29260251390892239</v>
      </c>
      <c r="AD3417" s="4">
        <v>170647</v>
      </c>
      <c r="AE3417" s="26">
        <v>2510.34</v>
      </c>
      <c r="AF3417" s="26">
        <v>2510.34</v>
      </c>
      <c r="AG3417" s="4">
        <f t="shared" si="1077"/>
        <v>1993000</v>
      </c>
      <c r="AH3417" s="16">
        <f t="shared" si="1067"/>
        <v>5.0175614651279477E-3</v>
      </c>
      <c r="AI3417" s="15">
        <f t="shared" si="1068"/>
        <v>0.71249372804816857</v>
      </c>
      <c r="AJ3417" s="15">
        <f t="shared" si="1069"/>
        <v>0.71249372804816868</v>
      </c>
      <c r="AK3417" s="4">
        <f t="shared" si="1070"/>
        <v>15073000</v>
      </c>
      <c r="AL3417" s="27">
        <f t="shared" si="1071"/>
        <v>6.6343793538114506E-4</v>
      </c>
      <c r="AM3417" s="15">
        <f t="shared" si="1078"/>
        <v>9.4208186824122603E-2</v>
      </c>
      <c r="AN3417" s="15">
        <f t="shared" si="1079"/>
        <v>2.918198024474882E-5</v>
      </c>
    </row>
    <row r="3418" spans="1:40" x14ac:dyDescent="0.2">
      <c r="A3418" s="4" t="s">
        <v>4627</v>
      </c>
      <c r="B3418" s="3" t="s">
        <v>17</v>
      </c>
      <c r="C3418" s="6">
        <v>170647</v>
      </c>
      <c r="D3418" s="3" t="s">
        <v>752</v>
      </c>
      <c r="E3418" s="6">
        <v>170737</v>
      </c>
      <c r="F3418" s="3" t="s">
        <v>4229</v>
      </c>
      <c r="G3418" s="8">
        <v>10000</v>
      </c>
      <c r="H3418" s="6">
        <v>142</v>
      </c>
      <c r="I3418" s="6">
        <v>170230</v>
      </c>
      <c r="J3418" s="13">
        <v>45260</v>
      </c>
      <c r="K3418" s="9">
        <v>10000</v>
      </c>
      <c r="L3418" s="4" t="s">
        <v>4627</v>
      </c>
      <c r="M3418" s="4" t="s">
        <v>4632</v>
      </c>
      <c r="N3418" s="4">
        <f>VLOOKUP(I3418,BaseModelo!$A$2:$E$5075,5)</f>
        <v>4</v>
      </c>
      <c r="P3418" s="15">
        <v>142.00000000000003</v>
      </c>
      <c r="Q3418" s="4">
        <f>VLOOKUP(I3418,BaseModelo!$A$2:$E$5075,3)</f>
        <v>110</v>
      </c>
      <c r="R3418" s="4">
        <f t="shared" si="1060"/>
        <v>32283000</v>
      </c>
      <c r="S3418" s="16">
        <f t="shared" si="1061"/>
        <v>3.0976055509091471E-4</v>
      </c>
      <c r="T3418" s="4">
        <f t="shared" si="1072"/>
        <v>4.3985998822909891E-2</v>
      </c>
      <c r="U3418" s="4">
        <f t="shared" si="1073"/>
        <v>4.3985998822909898E-2</v>
      </c>
      <c r="V3418" s="6">
        <f t="shared" si="1062"/>
        <v>0</v>
      </c>
      <c r="W3418" s="16" t="str">
        <f t="shared" si="1063"/>
        <v/>
      </c>
      <c r="X3418" s="4" t="str">
        <f t="shared" si="1074"/>
        <v/>
      </c>
      <c r="Y3418" s="4" t="str">
        <f t="shared" si="1064"/>
        <v/>
      </c>
      <c r="Z3418" s="4">
        <f t="shared" si="1065"/>
        <v>2331000</v>
      </c>
      <c r="AA3418" s="16">
        <f t="shared" si="1066"/>
        <v>4.2900042900042897E-3</v>
      </c>
      <c r="AB3418" s="15">
        <f t="shared" si="1075"/>
        <v>0.60918060918060912</v>
      </c>
      <c r="AC3418" s="15">
        <f t="shared" si="1076"/>
        <v>0.60918060918060923</v>
      </c>
      <c r="AD3418" s="4">
        <v>170647</v>
      </c>
      <c r="AE3418" s="26">
        <v>2510.34</v>
      </c>
      <c r="AF3418" s="26">
        <v>2510.34</v>
      </c>
      <c r="AG3418" s="4">
        <f t="shared" si="1077"/>
        <v>1421000</v>
      </c>
      <c r="AH3418" s="16">
        <f t="shared" si="1067"/>
        <v>7.0372976776917661E-3</v>
      </c>
      <c r="AI3418" s="15">
        <f t="shared" si="1068"/>
        <v>0.99929627023223078</v>
      </c>
      <c r="AJ3418" s="15">
        <f t="shared" si="1069"/>
        <v>0.999296270232231</v>
      </c>
      <c r="AK3418" s="4">
        <f t="shared" si="1070"/>
        <v>15073000</v>
      </c>
      <c r="AL3418" s="27">
        <f t="shared" si="1071"/>
        <v>6.6343793538114506E-4</v>
      </c>
      <c r="AM3418" s="15">
        <f t="shared" si="1078"/>
        <v>9.4208186824122603E-2</v>
      </c>
      <c r="AN3418" s="15">
        <f t="shared" si="1079"/>
        <v>2.918198024474882E-5</v>
      </c>
    </row>
    <row r="3419" spans="1:40" x14ac:dyDescent="0.2">
      <c r="A3419" s="4" t="s">
        <v>4628</v>
      </c>
      <c r="B3419" s="3" t="s">
        <v>12</v>
      </c>
      <c r="C3419" s="6">
        <v>170698</v>
      </c>
      <c r="D3419" s="3" t="s">
        <v>625</v>
      </c>
      <c r="E3419" s="6">
        <v>170704</v>
      </c>
      <c r="F3419" s="3" t="s">
        <v>4269</v>
      </c>
      <c r="G3419" s="8">
        <v>7000</v>
      </c>
      <c r="H3419" s="6">
        <v>142</v>
      </c>
      <c r="I3419" s="6">
        <v>170619</v>
      </c>
      <c r="J3419" s="13">
        <v>45260</v>
      </c>
      <c r="K3419" s="9">
        <v>7000</v>
      </c>
      <c r="L3419" s="4" t="s">
        <v>4628</v>
      </c>
      <c r="M3419" s="4" t="s">
        <v>4632</v>
      </c>
      <c r="N3419" s="4">
        <f>VLOOKUP(I3419,BaseModelo!$A$2:$E$5075,5)</f>
        <v>9</v>
      </c>
      <c r="P3419" s="15">
        <v>142.00000000000003</v>
      </c>
      <c r="Q3419" s="4">
        <f>VLOOKUP(I3419,BaseModelo!$A$2:$E$5075,3)</f>
        <v>147</v>
      </c>
      <c r="R3419" s="4">
        <f t="shared" si="1060"/>
        <v>32283000</v>
      </c>
      <c r="S3419" s="16">
        <f t="shared" si="1061"/>
        <v>2.168323885636403E-4</v>
      </c>
      <c r="T3419" s="4">
        <f t="shared" si="1072"/>
        <v>3.0790199176036922E-2</v>
      </c>
      <c r="U3419" s="4">
        <f t="shared" si="1073"/>
        <v>3.0790199176036929E-2</v>
      </c>
      <c r="V3419" s="6">
        <f t="shared" si="1062"/>
        <v>0</v>
      </c>
      <c r="W3419" s="16" t="str">
        <f t="shared" si="1063"/>
        <v/>
      </c>
      <c r="X3419" s="4" t="str">
        <f t="shared" si="1074"/>
        <v/>
      </c>
      <c r="Y3419" s="4" t="str">
        <f t="shared" si="1064"/>
        <v/>
      </c>
      <c r="Z3419" s="4">
        <f t="shared" si="1065"/>
        <v>5305000</v>
      </c>
      <c r="AA3419" s="16">
        <f t="shared" si="1066"/>
        <v>1.3195098963242225E-3</v>
      </c>
      <c r="AB3419" s="15">
        <f t="shared" si="1075"/>
        <v>0.18737040527803958</v>
      </c>
      <c r="AC3419" s="15">
        <f t="shared" si="1076"/>
        <v>0.18737040527803964</v>
      </c>
      <c r="AD3419" s="4">
        <v>170698</v>
      </c>
      <c r="AE3419" s="26">
        <v>1758.65</v>
      </c>
      <c r="AF3419" s="26">
        <v>1758.65</v>
      </c>
      <c r="AG3419" s="4">
        <f t="shared" si="1077"/>
        <v>3095000</v>
      </c>
      <c r="AH3419" s="16">
        <f t="shared" si="1067"/>
        <v>2.2617124394184169E-3</v>
      </c>
      <c r="AI3419" s="15">
        <f t="shared" si="1068"/>
        <v>0.32116316639741521</v>
      </c>
      <c r="AJ3419" s="15">
        <f t="shared" si="1069"/>
        <v>0.32116316639741527</v>
      </c>
      <c r="AK3419" s="4">
        <f t="shared" si="1070"/>
        <v>16319000</v>
      </c>
      <c r="AL3419" s="27">
        <f t="shared" si="1071"/>
        <v>4.289478521968258E-4</v>
      </c>
      <c r="AM3419" s="15">
        <f t="shared" si="1078"/>
        <v>6.0910595011949266E-2</v>
      </c>
      <c r="AN3419" s="15">
        <f t="shared" si="1079"/>
        <v>1.3207389805273516E-5</v>
      </c>
    </row>
    <row r="3420" spans="1:40" x14ac:dyDescent="0.2">
      <c r="A3420" s="4" t="s">
        <v>4628</v>
      </c>
      <c r="B3420" s="2" t="s">
        <v>13</v>
      </c>
      <c r="C3420" s="5">
        <v>170724</v>
      </c>
      <c r="D3420" s="2" t="s">
        <v>758</v>
      </c>
      <c r="E3420" s="5">
        <v>170725</v>
      </c>
      <c r="F3420" s="2" t="s">
        <v>4241</v>
      </c>
      <c r="G3420" s="7">
        <v>6000</v>
      </c>
      <c r="H3420" s="5">
        <v>142</v>
      </c>
      <c r="I3420" s="6">
        <v>170066</v>
      </c>
      <c r="J3420" s="13">
        <v>45260</v>
      </c>
      <c r="K3420" s="9">
        <v>6000</v>
      </c>
      <c r="L3420" s="4" t="s">
        <v>4628</v>
      </c>
      <c r="M3420" s="4" t="s">
        <v>4632</v>
      </c>
      <c r="N3420" s="4">
        <f>VLOOKUP(I3420,BaseModelo!$A$2:$E$5075,5)</f>
        <v>8</v>
      </c>
      <c r="P3420" s="15">
        <v>142.00000000000003</v>
      </c>
      <c r="Q3420" s="4">
        <f>VLOOKUP(I3420,BaseModelo!$A$2:$E$5075,3)</f>
        <v>132</v>
      </c>
      <c r="R3420" s="4">
        <f t="shared" si="1060"/>
        <v>32283000</v>
      </c>
      <c r="S3420" s="16">
        <f t="shared" si="1061"/>
        <v>1.8585633305454884E-4</v>
      </c>
      <c r="T3420" s="4">
        <f t="shared" si="1072"/>
        <v>2.6391599293745936E-2</v>
      </c>
      <c r="U3420" s="4">
        <f t="shared" si="1073"/>
        <v>2.6391599293745942E-2</v>
      </c>
      <c r="V3420" s="6">
        <f t="shared" si="1062"/>
        <v>0</v>
      </c>
      <c r="W3420" s="16" t="str">
        <f t="shared" si="1063"/>
        <v/>
      </c>
      <c r="X3420" s="4" t="str">
        <f t="shared" si="1074"/>
        <v/>
      </c>
      <c r="Y3420" s="4" t="str">
        <f t="shared" si="1064"/>
        <v/>
      </c>
      <c r="Z3420" s="4">
        <f t="shared" si="1065"/>
        <v>5836000</v>
      </c>
      <c r="AA3420" s="16">
        <f t="shared" si="1066"/>
        <v>1.028101439342015E-3</v>
      </c>
      <c r="AB3420" s="15">
        <f t="shared" si="1075"/>
        <v>0.14599040438656613</v>
      </c>
      <c r="AC3420" s="15">
        <f t="shared" si="1076"/>
        <v>0.14599040438656616</v>
      </c>
      <c r="AD3420" s="4">
        <v>170724</v>
      </c>
      <c r="AE3420" s="26">
        <v>1503.37</v>
      </c>
      <c r="AF3420" s="26">
        <v>1503.37</v>
      </c>
      <c r="AG3420" s="4">
        <f t="shared" si="1077"/>
        <v>3421000</v>
      </c>
      <c r="AH3420" s="16">
        <f t="shared" si="1067"/>
        <v>1.7538731365097924E-3</v>
      </c>
      <c r="AI3420" s="15">
        <f t="shared" si="1068"/>
        <v>0.24904998538439052</v>
      </c>
      <c r="AJ3420" s="15">
        <f t="shared" si="1069"/>
        <v>0.24904998538439058</v>
      </c>
      <c r="AK3420" s="4">
        <f t="shared" si="1070"/>
        <v>16319000</v>
      </c>
      <c r="AL3420" s="27">
        <f t="shared" si="1071"/>
        <v>3.6766958759727926E-4</v>
      </c>
      <c r="AM3420" s="15">
        <f t="shared" si="1078"/>
        <v>5.2209081438813656E-2</v>
      </c>
      <c r="AN3420" s="15">
        <f t="shared" si="1079"/>
        <v>9.7033884283642175E-6</v>
      </c>
    </row>
    <row r="3421" spans="1:40" x14ac:dyDescent="0.2">
      <c r="A3421" s="4" t="s">
        <v>4628</v>
      </c>
      <c r="B3421" s="3" t="s">
        <v>13</v>
      </c>
      <c r="C3421" s="6">
        <v>170724</v>
      </c>
      <c r="D3421" s="3" t="s">
        <v>758</v>
      </c>
      <c r="E3421" s="6">
        <v>170726</v>
      </c>
      <c r="F3421" s="3" t="s">
        <v>4275</v>
      </c>
      <c r="G3421" s="8">
        <v>6000</v>
      </c>
      <c r="H3421" s="6">
        <v>142</v>
      </c>
      <c r="I3421" s="6">
        <v>170067</v>
      </c>
      <c r="J3421" s="13">
        <v>45260</v>
      </c>
      <c r="K3421" s="9">
        <v>6000</v>
      </c>
      <c r="L3421" s="4" t="s">
        <v>4628</v>
      </c>
      <c r="M3421" s="4" t="s">
        <v>4632</v>
      </c>
      <c r="N3421" s="4">
        <f>VLOOKUP(I3421,BaseModelo!$A$2:$E$5075,5)</f>
        <v>6</v>
      </c>
      <c r="P3421" s="15">
        <v>142.00000000000003</v>
      </c>
      <c r="Q3421" s="4">
        <f>VLOOKUP(I3421,BaseModelo!$A$2:$E$5075,3)</f>
        <v>115</v>
      </c>
      <c r="R3421" s="4">
        <f t="shared" si="1060"/>
        <v>32283000</v>
      </c>
      <c r="S3421" s="16">
        <f t="shared" si="1061"/>
        <v>1.8585633305454884E-4</v>
      </c>
      <c r="T3421" s="4">
        <f t="shared" si="1072"/>
        <v>2.6391599293745936E-2</v>
      </c>
      <c r="U3421" s="4">
        <f t="shared" si="1073"/>
        <v>2.6391599293745942E-2</v>
      </c>
      <c r="V3421" s="6">
        <f t="shared" si="1062"/>
        <v>0</v>
      </c>
      <c r="W3421" s="16" t="str">
        <f t="shared" si="1063"/>
        <v/>
      </c>
      <c r="X3421" s="4" t="str">
        <f t="shared" si="1074"/>
        <v/>
      </c>
      <c r="Y3421" s="4" t="str">
        <f t="shared" si="1064"/>
        <v/>
      </c>
      <c r="Z3421" s="4">
        <f t="shared" si="1065"/>
        <v>4853000</v>
      </c>
      <c r="AA3421" s="16">
        <f t="shared" si="1066"/>
        <v>1.2363486503193901E-3</v>
      </c>
      <c r="AB3421" s="15">
        <f t="shared" si="1075"/>
        <v>0.17556150834535339</v>
      </c>
      <c r="AC3421" s="15">
        <f t="shared" si="1076"/>
        <v>0.17556150834535342</v>
      </c>
      <c r="AD3421" s="4">
        <v>170724</v>
      </c>
      <c r="AE3421" s="26">
        <v>1503.37</v>
      </c>
      <c r="AF3421" s="26">
        <v>1503.37</v>
      </c>
      <c r="AG3421" s="4">
        <f t="shared" si="1077"/>
        <v>2735000</v>
      </c>
      <c r="AH3421" s="16">
        <f t="shared" si="1067"/>
        <v>2.1937842778793418E-3</v>
      </c>
      <c r="AI3421" s="15">
        <f t="shared" si="1068"/>
        <v>0.31151736745886655</v>
      </c>
      <c r="AJ3421" s="15">
        <f t="shared" si="1069"/>
        <v>0.3115173674588666</v>
      </c>
      <c r="AK3421" s="4">
        <f t="shared" si="1070"/>
        <v>16319000</v>
      </c>
      <c r="AL3421" s="27">
        <f t="shared" si="1071"/>
        <v>3.6766958759727926E-4</v>
      </c>
      <c r="AM3421" s="15">
        <f t="shared" si="1078"/>
        <v>5.2209081438813656E-2</v>
      </c>
      <c r="AN3421" s="15">
        <f t="shared" si="1079"/>
        <v>9.7033884283642175E-6</v>
      </c>
    </row>
    <row r="3422" spans="1:40" x14ac:dyDescent="0.2">
      <c r="A3422" s="4" t="s">
        <v>4628</v>
      </c>
      <c r="B3422" s="3" t="s">
        <v>13</v>
      </c>
      <c r="C3422" s="6">
        <v>170724</v>
      </c>
      <c r="D3422" s="3" t="s">
        <v>758</v>
      </c>
      <c r="E3422" s="6">
        <v>170727</v>
      </c>
      <c r="F3422" s="3" t="s">
        <v>4276</v>
      </c>
      <c r="G3422" s="8">
        <v>6000</v>
      </c>
      <c r="H3422" s="6">
        <v>142</v>
      </c>
      <c r="I3422" s="6">
        <v>170069</v>
      </c>
      <c r="J3422" s="13">
        <v>45260</v>
      </c>
      <c r="K3422" s="9">
        <v>6000</v>
      </c>
      <c r="L3422" s="4" t="s">
        <v>4628</v>
      </c>
      <c r="M3422" s="4" t="s">
        <v>4632</v>
      </c>
      <c r="N3422" s="4">
        <f>VLOOKUP(I3422,BaseModelo!$A$2:$E$5075,5)</f>
        <v>5</v>
      </c>
      <c r="P3422" s="15">
        <v>142.00000000000003</v>
      </c>
      <c r="Q3422" s="4">
        <f>VLOOKUP(I3422,BaseModelo!$A$2:$E$5075,3)</f>
        <v>110</v>
      </c>
      <c r="R3422" s="4">
        <f t="shared" si="1060"/>
        <v>32283000</v>
      </c>
      <c r="S3422" s="16">
        <f t="shared" si="1061"/>
        <v>1.8585633305454884E-4</v>
      </c>
      <c r="T3422" s="4">
        <f t="shared" si="1072"/>
        <v>2.6391599293745936E-2</v>
      </c>
      <c r="U3422" s="4">
        <f t="shared" si="1073"/>
        <v>2.6391599293745942E-2</v>
      </c>
      <c r="V3422" s="6">
        <f t="shared" si="1062"/>
        <v>0</v>
      </c>
      <c r="W3422" s="16" t="str">
        <f t="shared" si="1063"/>
        <v/>
      </c>
      <c r="X3422" s="4" t="str">
        <f t="shared" si="1074"/>
        <v/>
      </c>
      <c r="Y3422" s="4" t="str">
        <f t="shared" si="1064"/>
        <v/>
      </c>
      <c r="Z3422" s="4">
        <f t="shared" si="1065"/>
        <v>4058000</v>
      </c>
      <c r="AA3422" s="16">
        <f t="shared" si="1066"/>
        <v>1.4785608674223755E-3</v>
      </c>
      <c r="AB3422" s="15">
        <f t="shared" si="1075"/>
        <v>0.20995564317397733</v>
      </c>
      <c r="AC3422" s="15">
        <f t="shared" si="1076"/>
        <v>0.20995564317397736</v>
      </c>
      <c r="AD3422" s="4">
        <v>170724</v>
      </c>
      <c r="AE3422" s="26">
        <v>1503.37</v>
      </c>
      <c r="AF3422" s="26">
        <v>1503.37</v>
      </c>
      <c r="AG3422" s="4">
        <f t="shared" si="1077"/>
        <v>2193000</v>
      </c>
      <c r="AH3422" s="16">
        <f t="shared" si="1067"/>
        <v>2.7359781121751026E-3</v>
      </c>
      <c r="AI3422" s="15">
        <f t="shared" si="1068"/>
        <v>0.38850889192886456</v>
      </c>
      <c r="AJ3422" s="15">
        <f t="shared" si="1069"/>
        <v>0.38850889192886462</v>
      </c>
      <c r="AK3422" s="4">
        <f t="shared" si="1070"/>
        <v>16319000</v>
      </c>
      <c r="AL3422" s="27">
        <f t="shared" si="1071"/>
        <v>3.6766958759727926E-4</v>
      </c>
      <c r="AM3422" s="15">
        <f t="shared" si="1078"/>
        <v>5.2209081438813656E-2</v>
      </c>
      <c r="AN3422" s="15">
        <f t="shared" si="1079"/>
        <v>9.7033884283642175E-6</v>
      </c>
    </row>
    <row r="3423" spans="1:40" x14ac:dyDescent="0.2">
      <c r="A3423" s="4" t="s">
        <v>4628</v>
      </c>
      <c r="B3423" s="3" t="s">
        <v>13</v>
      </c>
      <c r="C3423" s="6">
        <v>170724</v>
      </c>
      <c r="D3423" s="3" t="s">
        <v>758</v>
      </c>
      <c r="E3423" s="6">
        <v>170728</v>
      </c>
      <c r="F3423" s="3" t="s">
        <v>4277</v>
      </c>
      <c r="G3423" s="8">
        <v>6000</v>
      </c>
      <c r="H3423" s="6">
        <v>142</v>
      </c>
      <c r="I3423" s="6">
        <v>170064</v>
      </c>
      <c r="J3423" s="13">
        <v>45260</v>
      </c>
      <c r="K3423" s="9">
        <v>6000</v>
      </c>
      <c r="L3423" s="4" t="s">
        <v>4628</v>
      </c>
      <c r="M3423" s="4" t="s">
        <v>4632</v>
      </c>
      <c r="N3423" s="4">
        <f>VLOOKUP(I3423,BaseModelo!$A$2:$E$5075,5)</f>
        <v>5</v>
      </c>
      <c r="P3423" s="15">
        <v>142.00000000000003</v>
      </c>
      <c r="Q3423" s="4">
        <f>VLOOKUP(I3423,BaseModelo!$A$2:$E$5075,3)</f>
        <v>110</v>
      </c>
      <c r="R3423" s="4">
        <f t="shared" si="1060"/>
        <v>32283000</v>
      </c>
      <c r="S3423" s="16">
        <f t="shared" si="1061"/>
        <v>1.8585633305454884E-4</v>
      </c>
      <c r="T3423" s="4">
        <f t="shared" si="1072"/>
        <v>2.6391599293745936E-2</v>
      </c>
      <c r="U3423" s="4">
        <f t="shared" si="1073"/>
        <v>2.6391599293745942E-2</v>
      </c>
      <c r="V3423" s="6">
        <f t="shared" si="1062"/>
        <v>0</v>
      </c>
      <c r="W3423" s="16" t="str">
        <f t="shared" si="1063"/>
        <v/>
      </c>
      <c r="X3423" s="4" t="str">
        <f t="shared" si="1074"/>
        <v/>
      </c>
      <c r="Y3423" s="4" t="str">
        <f t="shared" si="1064"/>
        <v/>
      </c>
      <c r="Z3423" s="4">
        <f t="shared" si="1065"/>
        <v>4058000</v>
      </c>
      <c r="AA3423" s="16">
        <f t="shared" si="1066"/>
        <v>1.4785608674223755E-3</v>
      </c>
      <c r="AB3423" s="15">
        <f t="shared" si="1075"/>
        <v>0.20995564317397733</v>
      </c>
      <c r="AC3423" s="15">
        <f t="shared" si="1076"/>
        <v>0.20995564317397736</v>
      </c>
      <c r="AD3423" s="4">
        <v>170724</v>
      </c>
      <c r="AE3423" s="26">
        <v>1503.37</v>
      </c>
      <c r="AF3423" s="26">
        <v>1503.37</v>
      </c>
      <c r="AG3423" s="4">
        <f t="shared" si="1077"/>
        <v>2193000</v>
      </c>
      <c r="AH3423" s="16">
        <f t="shared" si="1067"/>
        <v>2.7359781121751026E-3</v>
      </c>
      <c r="AI3423" s="15">
        <f t="shared" si="1068"/>
        <v>0.38850889192886456</v>
      </c>
      <c r="AJ3423" s="15">
        <f t="shared" si="1069"/>
        <v>0.38850889192886462</v>
      </c>
      <c r="AK3423" s="4">
        <f t="shared" si="1070"/>
        <v>16319000</v>
      </c>
      <c r="AL3423" s="27">
        <f t="shared" si="1071"/>
        <v>3.6766958759727926E-4</v>
      </c>
      <c r="AM3423" s="15">
        <f t="shared" si="1078"/>
        <v>5.2209081438813656E-2</v>
      </c>
      <c r="AN3423" s="15">
        <f t="shared" si="1079"/>
        <v>9.7033884283642175E-6</v>
      </c>
    </row>
    <row r="3424" spans="1:40" x14ac:dyDescent="0.2">
      <c r="A3424" s="4" t="s">
        <v>4628</v>
      </c>
      <c r="B3424" s="3" t="s">
        <v>13</v>
      </c>
      <c r="C3424" s="6">
        <v>170724</v>
      </c>
      <c r="D3424" s="3" t="s">
        <v>758</v>
      </c>
      <c r="E3424" s="6">
        <v>170729</v>
      </c>
      <c r="F3424" s="3" t="s">
        <v>4278</v>
      </c>
      <c r="G3424" s="8">
        <v>6000</v>
      </c>
      <c r="H3424" s="6">
        <v>142</v>
      </c>
      <c r="I3424" s="6">
        <v>170070</v>
      </c>
      <c r="J3424" s="13">
        <v>45260</v>
      </c>
      <c r="K3424" s="9">
        <v>6000</v>
      </c>
      <c r="L3424" s="4" t="s">
        <v>4628</v>
      </c>
      <c r="M3424" s="4" t="s">
        <v>4632</v>
      </c>
      <c r="N3424" s="4">
        <f>VLOOKUP(I3424,BaseModelo!$A$2:$E$5075,5)</f>
        <v>7</v>
      </c>
      <c r="P3424" s="15">
        <v>142.00000000000003</v>
      </c>
      <c r="Q3424" s="4">
        <f>VLOOKUP(I3424,BaseModelo!$A$2:$E$5075,3)</f>
        <v>127</v>
      </c>
      <c r="R3424" s="4">
        <f t="shared" si="1060"/>
        <v>32283000</v>
      </c>
      <c r="S3424" s="16">
        <f t="shared" si="1061"/>
        <v>1.8585633305454884E-4</v>
      </c>
      <c r="T3424" s="4">
        <f t="shared" si="1072"/>
        <v>2.6391599293745936E-2</v>
      </c>
      <c r="U3424" s="4">
        <f t="shared" si="1073"/>
        <v>2.6391599293745942E-2</v>
      </c>
      <c r="V3424" s="6">
        <f t="shared" si="1062"/>
        <v>0</v>
      </c>
      <c r="W3424" s="16" t="str">
        <f t="shared" si="1063"/>
        <v/>
      </c>
      <c r="X3424" s="4" t="str">
        <f t="shared" si="1074"/>
        <v/>
      </c>
      <c r="Y3424" s="4" t="str">
        <f t="shared" si="1064"/>
        <v/>
      </c>
      <c r="Z3424" s="4">
        <f t="shared" si="1065"/>
        <v>4022000</v>
      </c>
      <c r="AA3424" s="16">
        <f t="shared" si="1066"/>
        <v>1.4917951268025858E-3</v>
      </c>
      <c r="AB3424" s="15">
        <f t="shared" si="1075"/>
        <v>0.21183490800596719</v>
      </c>
      <c r="AC3424" s="15">
        <f t="shared" si="1076"/>
        <v>0.21183490800596722</v>
      </c>
      <c r="AD3424" s="4">
        <v>170724</v>
      </c>
      <c r="AE3424" s="26">
        <v>1503.37</v>
      </c>
      <c r="AF3424" s="26">
        <v>1503.37</v>
      </c>
      <c r="AG3424" s="4">
        <f t="shared" si="1077"/>
        <v>2184000</v>
      </c>
      <c r="AH3424" s="16">
        <f t="shared" si="1067"/>
        <v>2.7472527472527475E-3</v>
      </c>
      <c r="AI3424" s="15">
        <f t="shared" si="1068"/>
        <v>0.39010989010989017</v>
      </c>
      <c r="AJ3424" s="15">
        <f t="shared" si="1069"/>
        <v>0.39010989010989022</v>
      </c>
      <c r="AK3424" s="4">
        <f t="shared" si="1070"/>
        <v>16319000</v>
      </c>
      <c r="AL3424" s="27">
        <f t="shared" si="1071"/>
        <v>3.6766958759727926E-4</v>
      </c>
      <c r="AM3424" s="15">
        <f t="shared" si="1078"/>
        <v>5.2209081438813656E-2</v>
      </c>
      <c r="AN3424" s="15">
        <f t="shared" si="1079"/>
        <v>9.7033884283642175E-6</v>
      </c>
    </row>
    <row r="3425" spans="1:40" x14ac:dyDescent="0.2">
      <c r="A3425" s="4" t="s">
        <v>4628</v>
      </c>
      <c r="B3425" s="3" t="s">
        <v>11</v>
      </c>
      <c r="C3425" s="6">
        <v>170730</v>
      </c>
      <c r="D3425" s="3" t="s">
        <v>34</v>
      </c>
      <c r="E3425" s="6">
        <v>170882</v>
      </c>
      <c r="F3425" s="3" t="s">
        <v>4299</v>
      </c>
      <c r="G3425" s="8">
        <v>5000</v>
      </c>
      <c r="H3425" s="6">
        <v>147</v>
      </c>
      <c r="I3425" s="6">
        <v>170595</v>
      </c>
      <c r="J3425" s="13">
        <v>45260</v>
      </c>
      <c r="K3425" s="9">
        <v>5000</v>
      </c>
      <c r="L3425" s="4" t="s">
        <v>4628</v>
      </c>
      <c r="M3425" s="4" t="s">
        <v>4632</v>
      </c>
      <c r="N3425" s="4">
        <f>VLOOKUP(I3425,BaseModelo!$A$2:$E$5075,5)</f>
        <v>5</v>
      </c>
      <c r="P3425" s="15">
        <v>147</v>
      </c>
      <c r="Q3425" s="4">
        <f>VLOOKUP(I3425,BaseModelo!$A$2:$E$5075,3)</f>
        <v>110</v>
      </c>
      <c r="R3425" s="4">
        <f t="shared" si="1060"/>
        <v>32283000</v>
      </c>
      <c r="S3425" s="16">
        <f t="shared" si="1061"/>
        <v>1.5488027754545735E-4</v>
      </c>
      <c r="T3425" s="4">
        <f t="shared" si="1072"/>
        <v>2.2767400799182231E-2</v>
      </c>
      <c r="U3425" s="4">
        <f t="shared" si="1073"/>
        <v>2.2767400799182231E-2</v>
      </c>
      <c r="V3425" s="6">
        <f t="shared" si="1062"/>
        <v>0</v>
      </c>
      <c r="W3425" s="16" t="str">
        <f t="shared" si="1063"/>
        <v/>
      </c>
      <c r="X3425" s="4" t="str">
        <f t="shared" si="1074"/>
        <v/>
      </c>
      <c r="Y3425" s="4" t="str">
        <f t="shared" si="1064"/>
        <v/>
      </c>
      <c r="Z3425" s="4">
        <f t="shared" si="1065"/>
        <v>4058000</v>
      </c>
      <c r="AA3425" s="16">
        <f t="shared" si="1066"/>
        <v>1.2321340561853129E-3</v>
      </c>
      <c r="AB3425" s="15">
        <f t="shared" si="1075"/>
        <v>0.18112370625924099</v>
      </c>
      <c r="AC3425" s="15">
        <f t="shared" si="1076"/>
        <v>0.18112370625924099</v>
      </c>
      <c r="AD3425" s="4">
        <v>170730</v>
      </c>
      <c r="AE3425" s="26">
        <v>1303.3399999999999</v>
      </c>
      <c r="AF3425" s="26">
        <v>1303.3399999999999</v>
      </c>
      <c r="AG3425" s="4">
        <f t="shared" si="1077"/>
        <v>2193000</v>
      </c>
      <c r="AH3425" s="16">
        <f t="shared" si="1067"/>
        <v>2.2799817601459188E-3</v>
      </c>
      <c r="AI3425" s="15">
        <f t="shared" si="1068"/>
        <v>0.33515731874145005</v>
      </c>
      <c r="AJ3425" s="15">
        <f t="shared" si="1069"/>
        <v>0.33515731874145005</v>
      </c>
      <c r="AK3425" s="4">
        <f t="shared" si="1070"/>
        <v>16319000</v>
      </c>
      <c r="AL3425" s="27">
        <f t="shared" si="1071"/>
        <v>3.0639132299773271E-4</v>
      </c>
      <c r="AM3425" s="15">
        <f t="shared" si="1078"/>
        <v>4.5039524480666712E-2</v>
      </c>
      <c r="AN3425" s="15">
        <f t="shared" si="1079"/>
        <v>6.9757340520810808E-6</v>
      </c>
    </row>
    <row r="3426" spans="1:40" x14ac:dyDescent="0.2">
      <c r="A3426" s="4" t="s">
        <v>4628</v>
      </c>
      <c r="B3426" s="3" t="s">
        <v>12</v>
      </c>
      <c r="C3426" s="6">
        <v>170745</v>
      </c>
      <c r="D3426" s="3" t="s">
        <v>606</v>
      </c>
      <c r="E3426" s="6">
        <v>170752</v>
      </c>
      <c r="F3426" s="3" t="s">
        <v>4270</v>
      </c>
      <c r="G3426" s="8">
        <v>7000</v>
      </c>
      <c r="H3426" s="6">
        <v>142</v>
      </c>
      <c r="I3426" s="6">
        <v>169725</v>
      </c>
      <c r="J3426" s="13">
        <v>45260</v>
      </c>
      <c r="K3426" s="9">
        <v>7000</v>
      </c>
      <c r="L3426" s="4" t="s">
        <v>4628</v>
      </c>
      <c r="M3426" s="4" t="s">
        <v>4632</v>
      </c>
      <c r="N3426" s="4">
        <f>VLOOKUP(I3426,BaseModelo!$A$2:$E$5075,5)</f>
        <v>9</v>
      </c>
      <c r="P3426" s="15">
        <v>142.00000000000003</v>
      </c>
      <c r="Q3426" s="4">
        <f>VLOOKUP(I3426,BaseModelo!$A$2:$E$5075,3)</f>
        <v>147</v>
      </c>
      <c r="R3426" s="4">
        <f t="shared" si="1060"/>
        <v>32283000</v>
      </c>
      <c r="S3426" s="16">
        <f t="shared" si="1061"/>
        <v>2.168323885636403E-4</v>
      </c>
      <c r="T3426" s="4">
        <f t="shared" si="1072"/>
        <v>3.0790199176036922E-2</v>
      </c>
      <c r="U3426" s="4">
        <f t="shared" si="1073"/>
        <v>3.0790199176036929E-2</v>
      </c>
      <c r="V3426" s="6">
        <f t="shared" si="1062"/>
        <v>0</v>
      </c>
      <c r="W3426" s="16" t="str">
        <f t="shared" si="1063"/>
        <v/>
      </c>
      <c r="X3426" s="4" t="str">
        <f t="shared" si="1074"/>
        <v/>
      </c>
      <c r="Y3426" s="4" t="str">
        <f t="shared" si="1064"/>
        <v/>
      </c>
      <c r="Z3426" s="4">
        <f t="shared" si="1065"/>
        <v>5305000</v>
      </c>
      <c r="AA3426" s="16">
        <f t="shared" si="1066"/>
        <v>1.3195098963242225E-3</v>
      </c>
      <c r="AB3426" s="15">
        <f t="shared" si="1075"/>
        <v>0.18737040527803958</v>
      </c>
      <c r="AC3426" s="15">
        <f t="shared" si="1076"/>
        <v>0.18737040527803964</v>
      </c>
      <c r="AD3426" s="4">
        <v>170745</v>
      </c>
      <c r="AE3426" s="26">
        <v>1758.65</v>
      </c>
      <c r="AF3426" s="26">
        <v>1758.65</v>
      </c>
      <c r="AG3426" s="4">
        <f t="shared" si="1077"/>
        <v>3095000</v>
      </c>
      <c r="AH3426" s="16">
        <f t="shared" si="1067"/>
        <v>2.2617124394184169E-3</v>
      </c>
      <c r="AI3426" s="15">
        <f t="shared" si="1068"/>
        <v>0.32116316639741521</v>
      </c>
      <c r="AJ3426" s="15">
        <f t="shared" si="1069"/>
        <v>0.32116316639741527</v>
      </c>
      <c r="AK3426" s="4">
        <f t="shared" si="1070"/>
        <v>16319000</v>
      </c>
      <c r="AL3426" s="27">
        <f t="shared" si="1071"/>
        <v>4.289478521968258E-4</v>
      </c>
      <c r="AM3426" s="15">
        <f t="shared" si="1078"/>
        <v>6.0910595011949266E-2</v>
      </c>
      <c r="AN3426" s="15">
        <f t="shared" si="1079"/>
        <v>1.3207389805273516E-5</v>
      </c>
    </row>
    <row r="3427" spans="1:40" x14ac:dyDescent="0.2">
      <c r="A3427" s="4" t="s">
        <v>4627</v>
      </c>
      <c r="B3427" s="3" t="s">
        <v>8</v>
      </c>
      <c r="C3427" s="6">
        <v>170753</v>
      </c>
      <c r="D3427" s="3" t="s">
        <v>637</v>
      </c>
      <c r="E3427" s="6">
        <v>170769</v>
      </c>
      <c r="F3427" s="3" t="s">
        <v>4287</v>
      </c>
      <c r="G3427" s="8">
        <v>6000</v>
      </c>
      <c r="H3427" s="6">
        <v>147</v>
      </c>
      <c r="I3427" s="6">
        <v>170421</v>
      </c>
      <c r="J3427" s="13">
        <v>45260</v>
      </c>
      <c r="K3427" s="9">
        <v>6000</v>
      </c>
      <c r="L3427" s="4" t="s">
        <v>4627</v>
      </c>
      <c r="M3427" s="4" t="s">
        <v>4632</v>
      </c>
      <c r="N3427" s="4">
        <f>VLOOKUP(I3427,BaseModelo!$A$2:$E$5075,5)</f>
        <v>6</v>
      </c>
      <c r="P3427" s="15">
        <v>142.00000000000003</v>
      </c>
      <c r="Q3427" s="4">
        <f>VLOOKUP(I3427,BaseModelo!$A$2:$E$5075,3)</f>
        <v>115</v>
      </c>
      <c r="R3427" s="4">
        <f t="shared" si="1060"/>
        <v>32283000</v>
      </c>
      <c r="S3427" s="16">
        <f t="shared" si="1061"/>
        <v>1.8585633305454884E-4</v>
      </c>
      <c r="T3427" s="4">
        <f t="shared" si="1072"/>
        <v>2.7320880959018679E-2</v>
      </c>
      <c r="U3427" s="4">
        <f t="shared" si="1073"/>
        <v>2.6391599293745942E-2</v>
      </c>
      <c r="V3427" s="6">
        <f t="shared" si="1062"/>
        <v>0</v>
      </c>
      <c r="W3427" s="16" t="str">
        <f t="shared" si="1063"/>
        <v/>
      </c>
      <c r="X3427" s="4" t="str">
        <f t="shared" si="1074"/>
        <v/>
      </c>
      <c r="Y3427" s="4" t="str">
        <f t="shared" si="1064"/>
        <v/>
      </c>
      <c r="Z3427" s="4">
        <f t="shared" si="1065"/>
        <v>4853000</v>
      </c>
      <c r="AA3427" s="16">
        <f t="shared" si="1066"/>
        <v>1.2363486503193901E-3</v>
      </c>
      <c r="AB3427" s="15">
        <f t="shared" si="1075"/>
        <v>0.18174325159695034</v>
      </c>
      <c r="AC3427" s="15">
        <f t="shared" si="1076"/>
        <v>0.17556150834535342</v>
      </c>
      <c r="AD3427" s="4">
        <v>170753</v>
      </c>
      <c r="AE3427" s="26">
        <v>1558.57</v>
      </c>
      <c r="AF3427" s="26">
        <v>1558.57</v>
      </c>
      <c r="AG3427" s="4">
        <f t="shared" si="1077"/>
        <v>1993000</v>
      </c>
      <c r="AH3427" s="16">
        <f t="shared" si="1067"/>
        <v>3.0105368790767687E-3</v>
      </c>
      <c r="AI3427" s="15">
        <f t="shared" si="1068"/>
        <v>0.44254892122428502</v>
      </c>
      <c r="AJ3427" s="15">
        <f t="shared" si="1069"/>
        <v>0.42749623682890125</v>
      </c>
      <c r="AK3427" s="4">
        <f t="shared" si="1070"/>
        <v>15073000</v>
      </c>
      <c r="AL3427" s="27">
        <f t="shared" si="1071"/>
        <v>3.9806276122868704E-4</v>
      </c>
      <c r="AM3427" s="15">
        <f t="shared" si="1078"/>
        <v>5.8515225900616995E-2</v>
      </c>
      <c r="AN3427" s="15">
        <f t="shared" si="1079"/>
        <v>1.0505512888109577E-5</v>
      </c>
    </row>
    <row r="3428" spans="1:40" x14ac:dyDescent="0.2">
      <c r="A3428" s="4" t="s">
        <v>4627</v>
      </c>
      <c r="B3428" s="3" t="s">
        <v>8</v>
      </c>
      <c r="C3428" s="6">
        <v>170778</v>
      </c>
      <c r="D3428" s="3" t="s">
        <v>65</v>
      </c>
      <c r="E3428" s="6">
        <v>170787</v>
      </c>
      <c r="F3428" s="3" t="s">
        <v>4255</v>
      </c>
      <c r="G3428" s="8">
        <v>6000</v>
      </c>
      <c r="H3428" s="6">
        <v>142</v>
      </c>
      <c r="I3428" s="6">
        <v>170491</v>
      </c>
      <c r="J3428" s="13">
        <v>45260</v>
      </c>
      <c r="K3428" s="9">
        <v>6000</v>
      </c>
      <c r="L3428" s="4" t="s">
        <v>4627</v>
      </c>
      <c r="M3428" s="4" t="s">
        <v>4632</v>
      </c>
      <c r="N3428" s="4">
        <f>VLOOKUP(I3428,BaseModelo!$A$2:$E$5075,5)</f>
        <v>5</v>
      </c>
      <c r="P3428" s="15">
        <v>142.00000000000003</v>
      </c>
      <c r="Q3428" s="4">
        <f>VLOOKUP(I3428,BaseModelo!$A$2:$E$5075,3)</f>
        <v>110</v>
      </c>
      <c r="R3428" s="4">
        <f t="shared" si="1060"/>
        <v>32283000</v>
      </c>
      <c r="S3428" s="16">
        <f t="shared" si="1061"/>
        <v>1.8585633305454884E-4</v>
      </c>
      <c r="T3428" s="4">
        <f t="shared" si="1072"/>
        <v>2.6391599293745936E-2</v>
      </c>
      <c r="U3428" s="4">
        <f t="shared" si="1073"/>
        <v>2.6391599293745942E-2</v>
      </c>
      <c r="V3428" s="6">
        <f t="shared" si="1062"/>
        <v>0</v>
      </c>
      <c r="W3428" s="16" t="str">
        <f t="shared" si="1063"/>
        <v/>
      </c>
      <c r="X3428" s="4" t="str">
        <f t="shared" si="1074"/>
        <v/>
      </c>
      <c r="Y3428" s="4" t="str">
        <f t="shared" si="1064"/>
        <v/>
      </c>
      <c r="Z3428" s="4">
        <f t="shared" si="1065"/>
        <v>4058000</v>
      </c>
      <c r="AA3428" s="16">
        <f t="shared" si="1066"/>
        <v>1.4785608674223755E-3</v>
      </c>
      <c r="AB3428" s="15">
        <f t="shared" si="1075"/>
        <v>0.20995564317397733</v>
      </c>
      <c r="AC3428" s="15">
        <f t="shared" si="1076"/>
        <v>0.20995564317397736</v>
      </c>
      <c r="AD3428" s="4">
        <v>170778</v>
      </c>
      <c r="AE3428" s="26">
        <v>1503.37</v>
      </c>
      <c r="AF3428" s="26">
        <v>1418.0109671427663</v>
      </c>
      <c r="AG3428" s="4">
        <f t="shared" si="1077"/>
        <v>1768000</v>
      </c>
      <c r="AH3428" s="16">
        <f t="shared" si="1067"/>
        <v>3.3936651583710408E-3</v>
      </c>
      <c r="AI3428" s="15">
        <f t="shared" si="1068"/>
        <v>0.48190045248868779</v>
      </c>
      <c r="AJ3428" s="15">
        <f t="shared" si="1069"/>
        <v>0.4819004524886879</v>
      </c>
      <c r="AK3428" s="4">
        <f t="shared" si="1070"/>
        <v>15073000</v>
      </c>
      <c r="AL3428" s="27">
        <f t="shared" si="1071"/>
        <v>3.9806276122868704E-4</v>
      </c>
      <c r="AM3428" s="15">
        <f t="shared" si="1078"/>
        <v>5.6524912094473558E-2</v>
      </c>
      <c r="AN3428" s="15">
        <f t="shared" si="1079"/>
        <v>1.0505512888109577E-5</v>
      </c>
    </row>
    <row r="3429" spans="1:40" x14ac:dyDescent="0.2">
      <c r="A3429" s="4" t="s">
        <v>4627</v>
      </c>
      <c r="B3429" s="2" t="s">
        <v>9</v>
      </c>
      <c r="C3429" s="5">
        <v>170795</v>
      </c>
      <c r="D3429" s="2" t="s">
        <v>759</v>
      </c>
      <c r="E3429" s="5">
        <v>170796</v>
      </c>
      <c r="F3429" s="2" t="s">
        <v>4242</v>
      </c>
      <c r="G3429" s="7">
        <v>10000</v>
      </c>
      <c r="H3429" s="5">
        <v>75</v>
      </c>
      <c r="I3429" s="6">
        <v>167960</v>
      </c>
      <c r="J3429" s="13">
        <v>45260</v>
      </c>
      <c r="K3429" s="9">
        <v>10000</v>
      </c>
      <c r="L3429" s="4" t="s">
        <v>4627</v>
      </c>
      <c r="M3429" s="4" t="s">
        <v>4632</v>
      </c>
      <c r="N3429" s="4">
        <f>VLOOKUP(I3429,BaseModelo!$A$2:$E$5075,5)</f>
        <v>1</v>
      </c>
      <c r="P3429" s="15">
        <v>142.00000000000003</v>
      </c>
      <c r="Q3429" s="4">
        <f>VLOOKUP(I3429,BaseModelo!$A$2:$E$5075,3)</f>
        <v>90</v>
      </c>
      <c r="R3429" s="4">
        <f t="shared" si="1060"/>
        <v>32283000</v>
      </c>
      <c r="S3429" s="16">
        <f t="shared" si="1061"/>
        <v>3.0976055509091471E-4</v>
      </c>
      <c r="T3429" s="4">
        <f t="shared" si="1072"/>
        <v>2.3232041631818603E-2</v>
      </c>
      <c r="U3429" s="4">
        <f t="shared" si="1073"/>
        <v>4.3985998822909898E-2</v>
      </c>
      <c r="V3429" s="6">
        <f t="shared" si="1062"/>
        <v>0</v>
      </c>
      <c r="W3429" s="16" t="str">
        <f t="shared" si="1063"/>
        <v/>
      </c>
      <c r="X3429" s="4" t="str">
        <f t="shared" si="1074"/>
        <v/>
      </c>
      <c r="Y3429" s="4" t="str">
        <f t="shared" si="1064"/>
        <v/>
      </c>
      <c r="Z3429" s="4">
        <f t="shared" si="1065"/>
        <v>771000</v>
      </c>
      <c r="AA3429" s="16">
        <f t="shared" si="1066"/>
        <v>1.2970168612191959E-2</v>
      </c>
      <c r="AB3429" s="15">
        <f t="shared" si="1075"/>
        <v>0.97276264591439698</v>
      </c>
      <c r="AC3429" s="15">
        <f t="shared" si="1076"/>
        <v>1.8417639429312587</v>
      </c>
      <c r="AD3429" s="4">
        <v>170795</v>
      </c>
      <c r="AE3429" s="26">
        <v>1282.69</v>
      </c>
      <c r="AF3429" s="26">
        <v>1282.69</v>
      </c>
      <c r="AG3429" s="4">
        <f t="shared" si="1077"/>
        <v>681000</v>
      </c>
      <c r="AH3429" s="16">
        <f t="shared" si="1067"/>
        <v>1.4684287812041116E-2</v>
      </c>
      <c r="AI3429" s="15">
        <f t="shared" si="1068"/>
        <v>1.1013215859030836</v>
      </c>
      <c r="AJ3429" s="15">
        <f t="shared" si="1069"/>
        <v>2.0851688693098387</v>
      </c>
      <c r="AK3429" s="4">
        <f t="shared" si="1070"/>
        <v>15073000</v>
      </c>
      <c r="AL3429" s="27">
        <f t="shared" si="1071"/>
        <v>6.6343793538114506E-4</v>
      </c>
      <c r="AM3429" s="15">
        <f t="shared" si="1078"/>
        <v>4.9757845153585882E-2</v>
      </c>
      <c r="AN3429" s="15">
        <f t="shared" si="1079"/>
        <v>2.918198024474882E-5</v>
      </c>
    </row>
    <row r="3430" spans="1:40" x14ac:dyDescent="0.2">
      <c r="A3430" s="4" t="s">
        <v>4627</v>
      </c>
      <c r="B3430" s="3" t="s">
        <v>9</v>
      </c>
      <c r="C3430" s="6">
        <v>170795</v>
      </c>
      <c r="D3430" s="3" t="s">
        <v>759</v>
      </c>
      <c r="E3430" s="6">
        <v>170797</v>
      </c>
      <c r="F3430" s="3" t="s">
        <v>4279</v>
      </c>
      <c r="G3430" s="8">
        <v>53000</v>
      </c>
      <c r="H3430" s="6">
        <v>75</v>
      </c>
      <c r="I3430" s="6">
        <v>167968</v>
      </c>
      <c r="J3430" s="13">
        <v>45260</v>
      </c>
      <c r="K3430" s="9">
        <v>53000</v>
      </c>
      <c r="L3430" s="4" t="s">
        <v>4627</v>
      </c>
      <c r="M3430" s="4" t="s">
        <v>4632</v>
      </c>
      <c r="N3430" s="4">
        <f>VLOOKUP(I3430,BaseModelo!$A$2:$E$5075,5)</f>
        <v>1</v>
      </c>
      <c r="P3430" s="15">
        <v>75</v>
      </c>
      <c r="Q3430" s="4">
        <f>VLOOKUP(I3430,BaseModelo!$A$2:$E$5075,3)</f>
        <v>90</v>
      </c>
      <c r="R3430" s="4">
        <f t="shared" si="1060"/>
        <v>32283000</v>
      </c>
      <c r="S3430" s="16">
        <f t="shared" si="1061"/>
        <v>1.6417309419818481E-3</v>
      </c>
      <c r="T3430" s="4">
        <f t="shared" si="1072"/>
        <v>0.1231298206486386</v>
      </c>
      <c r="U3430" s="4">
        <f t="shared" si="1073"/>
        <v>0.1231298206486386</v>
      </c>
      <c r="V3430" s="6">
        <f t="shared" si="1062"/>
        <v>0</v>
      </c>
      <c r="W3430" s="16" t="str">
        <f t="shared" si="1063"/>
        <v/>
      </c>
      <c r="X3430" s="4" t="str">
        <f t="shared" si="1074"/>
        <v/>
      </c>
      <c r="Y3430" s="4" t="str">
        <f t="shared" si="1064"/>
        <v/>
      </c>
      <c r="Z3430" s="4">
        <f t="shared" si="1065"/>
        <v>771000</v>
      </c>
      <c r="AA3430" s="16">
        <f t="shared" si="1066"/>
        <v>6.8741893644617386E-2</v>
      </c>
      <c r="AB3430" s="15">
        <f t="shared" si="1075"/>
        <v>5.1556420233463038</v>
      </c>
      <c r="AC3430" s="15">
        <f t="shared" si="1076"/>
        <v>5.1556420233463038</v>
      </c>
      <c r="AD3430" s="4">
        <v>170795</v>
      </c>
      <c r="AE3430" s="26">
        <v>6779.39</v>
      </c>
      <c r="AF3430" s="26">
        <v>6779.39</v>
      </c>
      <c r="AG3430" s="4">
        <f t="shared" si="1077"/>
        <v>681000</v>
      </c>
      <c r="AH3430" s="16">
        <f t="shared" si="1067"/>
        <v>7.7826725403817909E-2</v>
      </c>
      <c r="AI3430" s="15">
        <f t="shared" si="1068"/>
        <v>5.8370044052863435</v>
      </c>
      <c r="AJ3430" s="15">
        <f t="shared" si="1069"/>
        <v>5.8370044052863435</v>
      </c>
      <c r="AK3430" s="4">
        <f t="shared" si="1070"/>
        <v>15073000</v>
      </c>
      <c r="AL3430" s="27">
        <f t="shared" si="1071"/>
        <v>3.5162210575200689E-3</v>
      </c>
      <c r="AM3430" s="15">
        <f t="shared" si="1078"/>
        <v>0.26371657931400516</v>
      </c>
      <c r="AN3430" s="15">
        <f t="shared" si="1079"/>
        <v>4.3295166817341243E-4</v>
      </c>
    </row>
    <row r="3431" spans="1:40" x14ac:dyDescent="0.2">
      <c r="A3431" s="4" t="s">
        <v>4627</v>
      </c>
      <c r="B3431" s="3" t="s">
        <v>9</v>
      </c>
      <c r="C3431" s="6">
        <v>170795</v>
      </c>
      <c r="D3431" s="3" t="s">
        <v>759</v>
      </c>
      <c r="E3431" s="6">
        <v>170805</v>
      </c>
      <c r="F3431" s="3" t="s">
        <v>4280</v>
      </c>
      <c r="G3431" s="8">
        <v>60000</v>
      </c>
      <c r="H3431" s="6">
        <v>75</v>
      </c>
      <c r="I3431" s="6">
        <v>167959</v>
      </c>
      <c r="J3431" s="13">
        <v>45260</v>
      </c>
      <c r="K3431" s="9">
        <v>60000</v>
      </c>
      <c r="L3431" s="4" t="s">
        <v>4627</v>
      </c>
      <c r="M3431" s="4" t="s">
        <v>4632</v>
      </c>
      <c r="N3431" s="4">
        <f>VLOOKUP(I3431,BaseModelo!$A$2:$E$5075,5)</f>
        <v>1</v>
      </c>
      <c r="P3431" s="15">
        <v>75</v>
      </c>
      <c r="Q3431" s="4">
        <f>VLOOKUP(I3431,BaseModelo!$A$2:$E$5075,3)</f>
        <v>90</v>
      </c>
      <c r="R3431" s="4">
        <f t="shared" si="1060"/>
        <v>32283000</v>
      </c>
      <c r="S3431" s="16">
        <f t="shared" si="1061"/>
        <v>1.8585633305454883E-3</v>
      </c>
      <c r="T3431" s="4">
        <f t="shared" si="1072"/>
        <v>0.13939224979091161</v>
      </c>
      <c r="U3431" s="4">
        <f t="shared" si="1073"/>
        <v>0.13939224979091161</v>
      </c>
      <c r="V3431" s="6">
        <f t="shared" si="1062"/>
        <v>0</v>
      </c>
      <c r="W3431" s="16" t="str">
        <f t="shared" si="1063"/>
        <v/>
      </c>
      <c r="X3431" s="4" t="str">
        <f t="shared" si="1074"/>
        <v/>
      </c>
      <c r="Y3431" s="4" t="str">
        <f t="shared" si="1064"/>
        <v/>
      </c>
      <c r="Z3431" s="4">
        <f t="shared" si="1065"/>
        <v>771000</v>
      </c>
      <c r="AA3431" s="16">
        <f t="shared" si="1066"/>
        <v>7.7821011673151752E-2</v>
      </c>
      <c r="AB3431" s="15">
        <f t="shared" si="1075"/>
        <v>5.836575875486381</v>
      </c>
      <c r="AC3431" s="15">
        <f t="shared" si="1076"/>
        <v>5.836575875486381</v>
      </c>
      <c r="AD3431" s="4">
        <v>170795</v>
      </c>
      <c r="AE3431" s="26">
        <v>7668.98</v>
      </c>
      <c r="AF3431" s="26">
        <v>7668.98</v>
      </c>
      <c r="AG3431" s="4">
        <f t="shared" si="1077"/>
        <v>681000</v>
      </c>
      <c r="AH3431" s="16">
        <f t="shared" si="1067"/>
        <v>8.8105726872246701E-2</v>
      </c>
      <c r="AI3431" s="15">
        <f t="shared" si="1068"/>
        <v>6.6079295154185029</v>
      </c>
      <c r="AJ3431" s="15">
        <f t="shared" si="1069"/>
        <v>6.6079295154185029</v>
      </c>
      <c r="AK3431" s="4">
        <f t="shared" si="1070"/>
        <v>15073000</v>
      </c>
      <c r="AL3431" s="27">
        <f t="shared" si="1071"/>
        <v>3.980627612286871E-3</v>
      </c>
      <c r="AM3431" s="15">
        <f t="shared" si="1078"/>
        <v>0.29854707092151533</v>
      </c>
      <c r="AN3431" s="15">
        <f t="shared" si="1079"/>
        <v>5.5486863845649159E-4</v>
      </c>
    </row>
    <row r="3432" spans="1:40" x14ac:dyDescent="0.2">
      <c r="A3432" s="4" t="s">
        <v>4627</v>
      </c>
      <c r="B3432" s="3" t="s">
        <v>9</v>
      </c>
      <c r="C3432" s="6">
        <v>170795</v>
      </c>
      <c r="D3432" s="3" t="s">
        <v>759</v>
      </c>
      <c r="E3432" s="6">
        <v>170806</v>
      </c>
      <c r="F3432" s="3" t="s">
        <v>4281</v>
      </c>
      <c r="G3432" s="8">
        <v>30000</v>
      </c>
      <c r="H3432" s="6">
        <v>75</v>
      </c>
      <c r="I3432" s="6">
        <v>168734</v>
      </c>
      <c r="J3432" s="13">
        <v>45260</v>
      </c>
      <c r="K3432" s="9">
        <v>30000</v>
      </c>
      <c r="L3432" s="4" t="s">
        <v>4627</v>
      </c>
      <c r="M3432" s="4" t="s">
        <v>4632</v>
      </c>
      <c r="N3432" s="4">
        <f>VLOOKUP(I3432,BaseModelo!$A$2:$E$5075,5)</f>
        <v>1</v>
      </c>
      <c r="P3432" s="15">
        <v>100</v>
      </c>
      <c r="Q3432" s="4">
        <f>VLOOKUP(I3432,BaseModelo!$A$2:$E$5075,3)</f>
        <v>90</v>
      </c>
      <c r="R3432" s="4">
        <f t="shared" si="1060"/>
        <v>32283000</v>
      </c>
      <c r="S3432" s="16">
        <f t="shared" si="1061"/>
        <v>9.2928166527274413E-4</v>
      </c>
      <c r="T3432" s="4">
        <f t="shared" si="1072"/>
        <v>6.9696124895455805E-2</v>
      </c>
      <c r="U3432" s="4">
        <f t="shared" si="1073"/>
        <v>9.2928166527274411E-2</v>
      </c>
      <c r="V3432" s="6">
        <f t="shared" si="1062"/>
        <v>0</v>
      </c>
      <c r="W3432" s="16" t="str">
        <f t="shared" si="1063"/>
        <v/>
      </c>
      <c r="X3432" s="4" t="str">
        <f t="shared" si="1074"/>
        <v/>
      </c>
      <c r="Y3432" s="4" t="str">
        <f t="shared" si="1064"/>
        <v/>
      </c>
      <c r="Z3432" s="4">
        <f t="shared" si="1065"/>
        <v>771000</v>
      </c>
      <c r="AA3432" s="16">
        <f t="shared" si="1066"/>
        <v>3.8910505836575876E-2</v>
      </c>
      <c r="AB3432" s="15">
        <f t="shared" si="1075"/>
        <v>2.9182879377431905</v>
      </c>
      <c r="AC3432" s="15">
        <f t="shared" si="1076"/>
        <v>3.8910505836575875</v>
      </c>
      <c r="AD3432" s="4">
        <v>170795</v>
      </c>
      <c r="AE3432" s="26">
        <v>3834.48</v>
      </c>
      <c r="AF3432" s="26">
        <v>3834.48</v>
      </c>
      <c r="AG3432" s="4">
        <f t="shared" si="1077"/>
        <v>681000</v>
      </c>
      <c r="AH3432" s="16">
        <f t="shared" si="1067"/>
        <v>4.405286343612335E-2</v>
      </c>
      <c r="AI3432" s="15">
        <f t="shared" si="1068"/>
        <v>3.3039647577092515</v>
      </c>
      <c r="AJ3432" s="15">
        <f t="shared" si="1069"/>
        <v>4.4052863436123353</v>
      </c>
      <c r="AK3432" s="4">
        <f t="shared" si="1070"/>
        <v>15073000</v>
      </c>
      <c r="AL3432" s="27">
        <f t="shared" si="1071"/>
        <v>1.9903138061434355E-3</v>
      </c>
      <c r="AM3432" s="15">
        <f t="shared" si="1078"/>
        <v>0.14927353546075767</v>
      </c>
      <c r="AN3432" s="15">
        <f t="shared" si="1079"/>
        <v>1.8495621281883052E-4</v>
      </c>
    </row>
    <row r="3433" spans="1:40" x14ac:dyDescent="0.2">
      <c r="A3433" s="4" t="s">
        <v>4627</v>
      </c>
      <c r="B3433" s="3" t="s">
        <v>9</v>
      </c>
      <c r="C3433" s="6">
        <v>170795</v>
      </c>
      <c r="D3433" s="3" t="s">
        <v>759</v>
      </c>
      <c r="E3433" s="6">
        <v>170808</v>
      </c>
      <c r="F3433" s="3" t="s">
        <v>4282</v>
      </c>
      <c r="G3433" s="8">
        <v>12000</v>
      </c>
      <c r="H3433" s="6">
        <v>75</v>
      </c>
      <c r="I3433" s="6">
        <v>167961</v>
      </c>
      <c r="J3433" s="13">
        <v>45260</v>
      </c>
      <c r="K3433" s="9">
        <v>12000</v>
      </c>
      <c r="L3433" s="4" t="s">
        <v>4627</v>
      </c>
      <c r="M3433" s="4" t="s">
        <v>4632</v>
      </c>
      <c r="N3433" s="4">
        <f>VLOOKUP(I3433,BaseModelo!$A$2:$E$5075,5)</f>
        <v>1</v>
      </c>
      <c r="P3433" s="15">
        <v>132</v>
      </c>
      <c r="Q3433" s="4">
        <f>VLOOKUP(I3433,BaseModelo!$A$2:$E$5075,3)</f>
        <v>90</v>
      </c>
      <c r="R3433" s="4">
        <f t="shared" si="1060"/>
        <v>32283000</v>
      </c>
      <c r="S3433" s="16">
        <f t="shared" si="1061"/>
        <v>3.7171266610909768E-4</v>
      </c>
      <c r="T3433" s="4">
        <f t="shared" si="1072"/>
        <v>2.7878449958182325E-2</v>
      </c>
      <c r="U3433" s="4">
        <f t="shared" si="1073"/>
        <v>4.9066071926400896E-2</v>
      </c>
      <c r="V3433" s="6">
        <f t="shared" si="1062"/>
        <v>0</v>
      </c>
      <c r="W3433" s="16" t="str">
        <f t="shared" si="1063"/>
        <v/>
      </c>
      <c r="X3433" s="4" t="str">
        <f t="shared" si="1074"/>
        <v/>
      </c>
      <c r="Y3433" s="4" t="str">
        <f t="shared" si="1064"/>
        <v/>
      </c>
      <c r="Z3433" s="4">
        <f t="shared" si="1065"/>
        <v>771000</v>
      </c>
      <c r="AA3433" s="16">
        <f t="shared" si="1066"/>
        <v>1.556420233463035E-2</v>
      </c>
      <c r="AB3433" s="15">
        <f t="shared" si="1075"/>
        <v>1.1673151750972763</v>
      </c>
      <c r="AC3433" s="15">
        <f t="shared" si="1076"/>
        <v>2.054474708171206</v>
      </c>
      <c r="AD3433" s="4">
        <v>170795</v>
      </c>
      <c r="AE3433" s="26">
        <v>1544.75</v>
      </c>
      <c r="AF3433" s="26">
        <v>1544.75</v>
      </c>
      <c r="AG3433" s="4">
        <f t="shared" si="1077"/>
        <v>681000</v>
      </c>
      <c r="AH3433" s="16">
        <f t="shared" si="1067"/>
        <v>1.7621145374449341E-2</v>
      </c>
      <c r="AI3433" s="15">
        <f t="shared" si="1068"/>
        <v>1.3215859030837005</v>
      </c>
      <c r="AJ3433" s="15">
        <f t="shared" si="1069"/>
        <v>2.3259911894273131</v>
      </c>
      <c r="AK3433" s="4">
        <f t="shared" si="1070"/>
        <v>15073000</v>
      </c>
      <c r="AL3433" s="27">
        <f t="shared" si="1071"/>
        <v>7.9612552245737409E-4</v>
      </c>
      <c r="AM3433" s="15">
        <f t="shared" si="1078"/>
        <v>5.9709414184303054E-2</v>
      </c>
      <c r="AN3433" s="15">
        <f t="shared" si="1079"/>
        <v>3.9062752147337007E-5</v>
      </c>
    </row>
    <row r="3434" spans="1:40" x14ac:dyDescent="0.2">
      <c r="A3434" s="4" t="s">
        <v>4627</v>
      </c>
      <c r="B3434" s="3" t="s">
        <v>9</v>
      </c>
      <c r="C3434" s="6">
        <v>170795</v>
      </c>
      <c r="D3434" s="3" t="s">
        <v>759</v>
      </c>
      <c r="E3434" s="6">
        <v>170810</v>
      </c>
      <c r="F3434" s="3" t="s">
        <v>4283</v>
      </c>
      <c r="G3434" s="8">
        <v>5000</v>
      </c>
      <c r="H3434" s="6">
        <v>147</v>
      </c>
      <c r="I3434" s="6">
        <v>167958</v>
      </c>
      <c r="J3434" s="13">
        <v>45260</v>
      </c>
      <c r="K3434" s="9">
        <v>5000</v>
      </c>
      <c r="L3434" s="4" t="s">
        <v>4627</v>
      </c>
      <c r="M3434" s="4" t="s">
        <v>4632</v>
      </c>
      <c r="N3434" s="4">
        <f>VLOOKUP(I3434,BaseModelo!$A$2:$E$5075,5)</f>
        <v>1</v>
      </c>
      <c r="P3434" s="15">
        <v>147</v>
      </c>
      <c r="Q3434" s="4">
        <f>VLOOKUP(I3434,BaseModelo!$A$2:$E$5075,3)</f>
        <v>90</v>
      </c>
      <c r="R3434" s="4">
        <f t="shared" si="1060"/>
        <v>32283000</v>
      </c>
      <c r="S3434" s="16">
        <f t="shared" si="1061"/>
        <v>1.5488027754545735E-4</v>
      </c>
      <c r="T3434" s="4">
        <f t="shared" si="1072"/>
        <v>2.2767400799182231E-2</v>
      </c>
      <c r="U3434" s="4">
        <f t="shared" si="1073"/>
        <v>2.2767400799182231E-2</v>
      </c>
      <c r="V3434" s="6">
        <f t="shared" si="1062"/>
        <v>0</v>
      </c>
      <c r="W3434" s="16" t="str">
        <f t="shared" si="1063"/>
        <v/>
      </c>
      <c r="X3434" s="4" t="str">
        <f t="shared" si="1074"/>
        <v/>
      </c>
      <c r="Y3434" s="4" t="str">
        <f t="shared" si="1064"/>
        <v/>
      </c>
      <c r="Z3434" s="4">
        <f t="shared" si="1065"/>
        <v>771000</v>
      </c>
      <c r="AA3434" s="16">
        <f t="shared" si="1066"/>
        <v>6.4850843060959796E-3</v>
      </c>
      <c r="AB3434" s="15">
        <f t="shared" si="1075"/>
        <v>0.953307392996109</v>
      </c>
      <c r="AC3434" s="15">
        <f t="shared" si="1076"/>
        <v>0.953307392996109</v>
      </c>
      <c r="AD3434" s="4">
        <v>170795</v>
      </c>
      <c r="AE3434" s="26">
        <v>1303.3399999999999</v>
      </c>
      <c r="AF3434" s="26">
        <v>1303.3399999999999</v>
      </c>
      <c r="AG3434" s="4">
        <f t="shared" si="1077"/>
        <v>681000</v>
      </c>
      <c r="AH3434" s="16">
        <f t="shared" si="1067"/>
        <v>7.3421439060205578E-3</v>
      </c>
      <c r="AI3434" s="15">
        <f t="shared" si="1068"/>
        <v>1.079295154185022</v>
      </c>
      <c r="AJ3434" s="15">
        <f t="shared" si="1069"/>
        <v>1.079295154185022</v>
      </c>
      <c r="AK3434" s="4">
        <f t="shared" si="1070"/>
        <v>15073000</v>
      </c>
      <c r="AL3434" s="27">
        <f t="shared" si="1071"/>
        <v>3.3171896769057253E-4</v>
      </c>
      <c r="AM3434" s="15">
        <f t="shared" si="1078"/>
        <v>4.8762688250514163E-2</v>
      </c>
      <c r="AN3434" s="15">
        <f t="shared" si="1079"/>
        <v>7.5523786901022457E-6</v>
      </c>
    </row>
    <row r="3435" spans="1:40" x14ac:dyDescent="0.2">
      <c r="A3435" s="4" t="s">
        <v>4627</v>
      </c>
      <c r="B3435" s="3" t="s">
        <v>9</v>
      </c>
      <c r="C3435" s="6">
        <v>170795</v>
      </c>
      <c r="D3435" s="3" t="s">
        <v>759</v>
      </c>
      <c r="E3435" s="6">
        <v>170811</v>
      </c>
      <c r="F3435" s="3" t="s">
        <v>4284</v>
      </c>
      <c r="G3435" s="8">
        <v>6000</v>
      </c>
      <c r="H3435" s="6">
        <v>75</v>
      </c>
      <c r="I3435" s="6">
        <v>168027</v>
      </c>
      <c r="J3435" s="13">
        <v>45260</v>
      </c>
      <c r="K3435" s="9">
        <v>6000</v>
      </c>
      <c r="L3435" s="4" t="s">
        <v>4627</v>
      </c>
      <c r="M3435" s="4" t="s">
        <v>4632</v>
      </c>
      <c r="N3435" s="4">
        <f>VLOOKUP(I3435,BaseModelo!$A$2:$E$5075,5)</f>
        <v>1</v>
      </c>
      <c r="P3435" s="15">
        <v>142.00000000000003</v>
      </c>
      <c r="Q3435" s="4">
        <f>VLOOKUP(I3435,BaseModelo!$A$2:$E$5075,3)</f>
        <v>90</v>
      </c>
      <c r="R3435" s="4">
        <f t="shared" si="1060"/>
        <v>32283000</v>
      </c>
      <c r="S3435" s="16">
        <f t="shared" si="1061"/>
        <v>1.8585633305454884E-4</v>
      </c>
      <c r="T3435" s="4">
        <f t="shared" si="1072"/>
        <v>1.3939224979091162E-2</v>
      </c>
      <c r="U3435" s="4">
        <f t="shared" si="1073"/>
        <v>2.6391599293745942E-2</v>
      </c>
      <c r="V3435" s="6">
        <f t="shared" si="1062"/>
        <v>0</v>
      </c>
      <c r="W3435" s="16" t="str">
        <f t="shared" si="1063"/>
        <v/>
      </c>
      <c r="X3435" s="4" t="str">
        <f t="shared" si="1074"/>
        <v/>
      </c>
      <c r="Y3435" s="4" t="str">
        <f t="shared" si="1064"/>
        <v/>
      </c>
      <c r="Z3435" s="4">
        <f t="shared" si="1065"/>
        <v>771000</v>
      </c>
      <c r="AA3435" s="16">
        <f t="shared" si="1066"/>
        <v>7.7821011673151752E-3</v>
      </c>
      <c r="AB3435" s="15">
        <f t="shared" si="1075"/>
        <v>0.58365758754863817</v>
      </c>
      <c r="AC3435" s="15">
        <f t="shared" si="1076"/>
        <v>1.1050583657587552</v>
      </c>
      <c r="AD3435" s="4">
        <v>170795</v>
      </c>
      <c r="AE3435" s="26">
        <v>772.49</v>
      </c>
      <c r="AF3435" s="26">
        <v>772.49</v>
      </c>
      <c r="AG3435" s="4">
        <f t="shared" si="1077"/>
        <v>681000</v>
      </c>
      <c r="AH3435" s="16">
        <f t="shared" si="1067"/>
        <v>8.8105726872246704E-3</v>
      </c>
      <c r="AI3435" s="15">
        <f t="shared" si="1068"/>
        <v>0.66079295154185025</v>
      </c>
      <c r="AJ3435" s="15">
        <f t="shared" si="1069"/>
        <v>1.2511013215859035</v>
      </c>
      <c r="AK3435" s="4">
        <f t="shared" si="1070"/>
        <v>15073000</v>
      </c>
      <c r="AL3435" s="27">
        <f t="shared" si="1071"/>
        <v>3.9806276122868704E-4</v>
      </c>
      <c r="AM3435" s="15">
        <f t="shared" si="1078"/>
        <v>2.9854707092151527E-2</v>
      </c>
      <c r="AN3435" s="15">
        <f t="shared" si="1079"/>
        <v>1.0505512888109577E-5</v>
      </c>
    </row>
    <row r="3436" spans="1:40" x14ac:dyDescent="0.2">
      <c r="A3436" s="4" t="s">
        <v>4628</v>
      </c>
      <c r="B3436" s="2" t="s">
        <v>15</v>
      </c>
      <c r="C3436" s="5">
        <v>170814</v>
      </c>
      <c r="D3436" s="2" t="s">
        <v>754</v>
      </c>
      <c r="E3436" s="5">
        <v>170815</v>
      </c>
      <c r="F3436" s="2" t="s">
        <v>4237</v>
      </c>
      <c r="G3436" s="7">
        <v>10000</v>
      </c>
      <c r="H3436" s="5">
        <v>80</v>
      </c>
      <c r="I3436" s="6">
        <v>169316</v>
      </c>
      <c r="J3436" s="13">
        <v>45260</v>
      </c>
      <c r="K3436" s="9">
        <v>10000</v>
      </c>
      <c r="L3436" s="4" t="s">
        <v>4628</v>
      </c>
      <c r="M3436" s="4" t="s">
        <v>4632</v>
      </c>
      <c r="N3436" s="4">
        <f>VLOOKUP(I3436,BaseModelo!$A$2:$E$5075,5)</f>
        <v>7</v>
      </c>
      <c r="P3436" s="15">
        <v>142.00000000000003</v>
      </c>
      <c r="Q3436" s="4">
        <f>VLOOKUP(I3436,BaseModelo!$A$2:$E$5075,3)</f>
        <v>127</v>
      </c>
      <c r="R3436" s="4">
        <f t="shared" si="1060"/>
        <v>32283000</v>
      </c>
      <c r="S3436" s="16">
        <f t="shared" si="1061"/>
        <v>3.0976055509091471E-4</v>
      </c>
      <c r="T3436" s="4">
        <f t="shared" si="1072"/>
        <v>2.4780844407273177E-2</v>
      </c>
      <c r="U3436" s="4">
        <f t="shared" si="1073"/>
        <v>4.3985998822909898E-2</v>
      </c>
      <c r="V3436" s="6">
        <f t="shared" si="1062"/>
        <v>0</v>
      </c>
      <c r="W3436" s="16" t="str">
        <f t="shared" si="1063"/>
        <v/>
      </c>
      <c r="X3436" s="4" t="str">
        <f t="shared" si="1074"/>
        <v/>
      </c>
      <c r="Y3436" s="4" t="str">
        <f t="shared" si="1064"/>
        <v/>
      </c>
      <c r="Z3436" s="4">
        <f t="shared" si="1065"/>
        <v>4022000</v>
      </c>
      <c r="AA3436" s="16">
        <f t="shared" si="1066"/>
        <v>2.4863252113376429E-3</v>
      </c>
      <c r="AB3436" s="15">
        <f t="shared" si="1075"/>
        <v>0.19890601690701143</v>
      </c>
      <c r="AC3436" s="15">
        <f t="shared" si="1076"/>
        <v>0.35305818000994538</v>
      </c>
      <c r="AD3436" s="4">
        <v>170814</v>
      </c>
      <c r="AE3436" s="26">
        <v>1365.58</v>
      </c>
      <c r="AF3436" s="26">
        <v>1365.58</v>
      </c>
      <c r="AG3436" s="4">
        <f t="shared" si="1077"/>
        <v>2184000</v>
      </c>
      <c r="AH3436" s="16">
        <f t="shared" si="1067"/>
        <v>4.578754578754579E-3</v>
      </c>
      <c r="AI3436" s="15">
        <f t="shared" si="1068"/>
        <v>0.36630036630036633</v>
      </c>
      <c r="AJ3436" s="15">
        <f t="shared" si="1069"/>
        <v>0.65018315018315032</v>
      </c>
      <c r="AK3436" s="4">
        <f t="shared" si="1070"/>
        <v>16319000</v>
      </c>
      <c r="AL3436" s="27">
        <f t="shared" si="1071"/>
        <v>6.1278264599546543E-4</v>
      </c>
      <c r="AM3436" s="15">
        <f t="shared" si="1078"/>
        <v>4.9022611679637236E-2</v>
      </c>
      <c r="AN3436" s="15">
        <f t="shared" si="1079"/>
        <v>2.6953856745456156E-5</v>
      </c>
    </row>
    <row r="3437" spans="1:40" x14ac:dyDescent="0.2">
      <c r="A3437" s="4" t="s">
        <v>4628</v>
      </c>
      <c r="B3437" s="3" t="s">
        <v>15</v>
      </c>
      <c r="C3437" s="6">
        <v>170814</v>
      </c>
      <c r="D3437" s="3" t="s">
        <v>754</v>
      </c>
      <c r="E3437" s="6">
        <v>170816</v>
      </c>
      <c r="F3437" s="3" t="s">
        <v>4256</v>
      </c>
      <c r="G3437" s="8">
        <v>25000</v>
      </c>
      <c r="H3437" s="6">
        <v>80</v>
      </c>
      <c r="I3437" s="6">
        <v>169318</v>
      </c>
      <c r="J3437" s="13">
        <v>45260</v>
      </c>
      <c r="K3437" s="9">
        <v>25000</v>
      </c>
      <c r="L3437" s="4" t="s">
        <v>4628</v>
      </c>
      <c r="M3437" s="4" t="s">
        <v>4632</v>
      </c>
      <c r="N3437" s="4">
        <f>VLOOKUP(I3437,BaseModelo!$A$2:$E$5075,5)</f>
        <v>7</v>
      </c>
      <c r="P3437" s="15">
        <v>110.00000000000001</v>
      </c>
      <c r="Q3437" s="4">
        <f>VLOOKUP(I3437,BaseModelo!$A$2:$E$5075,3)</f>
        <v>127</v>
      </c>
      <c r="R3437" s="4">
        <f t="shared" si="1060"/>
        <v>32283000</v>
      </c>
      <c r="S3437" s="16">
        <f t="shared" si="1061"/>
        <v>7.7440138772728677E-4</v>
      </c>
      <c r="T3437" s="4">
        <f t="shared" si="1072"/>
        <v>6.1952111018182945E-2</v>
      </c>
      <c r="U3437" s="4">
        <f t="shared" si="1073"/>
        <v>8.5184152650001552E-2</v>
      </c>
      <c r="V3437" s="6">
        <f t="shared" si="1062"/>
        <v>0</v>
      </c>
      <c r="W3437" s="16" t="str">
        <f t="shared" si="1063"/>
        <v/>
      </c>
      <c r="X3437" s="4" t="str">
        <f t="shared" si="1074"/>
        <v/>
      </c>
      <c r="Y3437" s="4" t="str">
        <f t="shared" si="1064"/>
        <v/>
      </c>
      <c r="Z3437" s="4">
        <f t="shared" si="1065"/>
        <v>4022000</v>
      </c>
      <c r="AA3437" s="16">
        <f t="shared" si="1066"/>
        <v>6.2158130283441072E-3</v>
      </c>
      <c r="AB3437" s="15">
        <f t="shared" si="1075"/>
        <v>0.49726504226752855</v>
      </c>
      <c r="AC3437" s="15">
        <f t="shared" si="1076"/>
        <v>0.6837394331178519</v>
      </c>
      <c r="AD3437" s="4">
        <v>170814</v>
      </c>
      <c r="AE3437" s="26">
        <v>3413.91</v>
      </c>
      <c r="AF3437" s="26">
        <v>3413.91</v>
      </c>
      <c r="AG3437" s="4">
        <f t="shared" si="1077"/>
        <v>2184000</v>
      </c>
      <c r="AH3437" s="16">
        <f t="shared" si="1067"/>
        <v>1.1446886446886446E-2</v>
      </c>
      <c r="AI3437" s="15">
        <f t="shared" si="1068"/>
        <v>0.91575091575091572</v>
      </c>
      <c r="AJ3437" s="15">
        <f t="shared" si="1069"/>
        <v>1.2591575091575091</v>
      </c>
      <c r="AK3437" s="4">
        <f t="shared" si="1070"/>
        <v>16319000</v>
      </c>
      <c r="AL3437" s="27">
        <f t="shared" si="1071"/>
        <v>1.5319566149886636E-3</v>
      </c>
      <c r="AM3437" s="15">
        <f t="shared" si="1078"/>
        <v>0.12255652919909309</v>
      </c>
      <c r="AN3437" s="15">
        <f t="shared" si="1079"/>
        <v>1.3049842614437399E-4</v>
      </c>
    </row>
    <row r="3438" spans="1:40" x14ac:dyDescent="0.2">
      <c r="A3438" s="4" t="s">
        <v>4628</v>
      </c>
      <c r="B3438" s="3" t="s">
        <v>15</v>
      </c>
      <c r="C3438" s="6">
        <v>170814</v>
      </c>
      <c r="D3438" s="3" t="s">
        <v>754</v>
      </c>
      <c r="E3438" s="6">
        <v>170817</v>
      </c>
      <c r="F3438" s="3" t="s">
        <v>4257</v>
      </c>
      <c r="G3438" s="8">
        <v>16000</v>
      </c>
      <c r="H3438" s="6">
        <v>75</v>
      </c>
      <c r="I3438" s="6">
        <v>169317</v>
      </c>
      <c r="J3438" s="13">
        <v>45260</v>
      </c>
      <c r="K3438" s="9">
        <v>16000</v>
      </c>
      <c r="L3438" s="4" t="s">
        <v>4628</v>
      </c>
      <c r="M3438" s="4" t="s">
        <v>4632</v>
      </c>
      <c r="N3438" s="4">
        <f>VLOOKUP(I3438,BaseModelo!$A$2:$E$5075,5)</f>
        <v>7</v>
      </c>
      <c r="P3438" s="15">
        <v>122</v>
      </c>
      <c r="Q3438" s="4">
        <f>VLOOKUP(I3438,BaseModelo!$A$2:$E$5075,3)</f>
        <v>127</v>
      </c>
      <c r="R3438" s="4">
        <f t="shared" si="1060"/>
        <v>32283000</v>
      </c>
      <c r="S3438" s="16">
        <f t="shared" si="1061"/>
        <v>4.9561688814546358E-4</v>
      </c>
      <c r="T3438" s="4">
        <f t="shared" si="1072"/>
        <v>3.7171266610909769E-2</v>
      </c>
      <c r="U3438" s="4">
        <f t="shared" si="1073"/>
        <v>6.046526035374656E-2</v>
      </c>
      <c r="V3438" s="6">
        <f t="shared" si="1062"/>
        <v>0</v>
      </c>
      <c r="W3438" s="16" t="str">
        <f t="shared" si="1063"/>
        <v/>
      </c>
      <c r="X3438" s="4" t="str">
        <f t="shared" si="1074"/>
        <v/>
      </c>
      <c r="Y3438" s="4" t="str">
        <f t="shared" si="1064"/>
        <v/>
      </c>
      <c r="Z3438" s="4">
        <f t="shared" si="1065"/>
        <v>4022000</v>
      </c>
      <c r="AA3438" s="16">
        <f t="shared" si="1066"/>
        <v>3.9781203381402284E-3</v>
      </c>
      <c r="AB3438" s="15">
        <f t="shared" si="1075"/>
        <v>0.29835902536051712</v>
      </c>
      <c r="AC3438" s="15">
        <f t="shared" si="1076"/>
        <v>0.48533068125310785</v>
      </c>
      <c r="AD3438" s="4">
        <v>170814</v>
      </c>
      <c r="AE3438" s="26">
        <v>2055.13</v>
      </c>
      <c r="AF3438" s="26">
        <v>2055.13</v>
      </c>
      <c r="AG3438" s="4">
        <f t="shared" si="1077"/>
        <v>2184000</v>
      </c>
      <c r="AH3438" s="16">
        <f t="shared" si="1067"/>
        <v>7.326007326007326E-3</v>
      </c>
      <c r="AI3438" s="15">
        <f t="shared" si="1068"/>
        <v>0.5494505494505495</v>
      </c>
      <c r="AJ3438" s="15">
        <f t="shared" si="1069"/>
        <v>0.89377289377289382</v>
      </c>
      <c r="AK3438" s="4">
        <f t="shared" si="1070"/>
        <v>16319000</v>
      </c>
      <c r="AL3438" s="27">
        <f t="shared" si="1071"/>
        <v>9.8045223359274469E-4</v>
      </c>
      <c r="AM3438" s="15">
        <f t="shared" si="1078"/>
        <v>7.3533917519455858E-2</v>
      </c>
      <c r="AN3438" s="15">
        <f t="shared" si="1079"/>
        <v>5.9283299568597645E-5</v>
      </c>
    </row>
    <row r="3439" spans="1:40" x14ac:dyDescent="0.2">
      <c r="A3439" s="4" t="s">
        <v>4628</v>
      </c>
      <c r="B3439" s="3" t="s">
        <v>15</v>
      </c>
      <c r="C3439" s="6">
        <v>170814</v>
      </c>
      <c r="D3439" s="3" t="s">
        <v>754</v>
      </c>
      <c r="E3439" s="6">
        <v>170818</v>
      </c>
      <c r="F3439" s="3" t="s">
        <v>4258</v>
      </c>
      <c r="G3439" s="8">
        <v>30000</v>
      </c>
      <c r="H3439" s="6">
        <v>90</v>
      </c>
      <c r="I3439" s="6">
        <v>169411</v>
      </c>
      <c r="J3439" s="13">
        <v>45260</v>
      </c>
      <c r="K3439" s="9">
        <v>30000</v>
      </c>
      <c r="L3439" s="4" t="s">
        <v>4628</v>
      </c>
      <c r="M3439" s="4" t="s">
        <v>4632</v>
      </c>
      <c r="N3439" s="4">
        <f>VLOOKUP(I3439,BaseModelo!$A$2:$E$5075,5)</f>
        <v>9</v>
      </c>
      <c r="P3439" s="15">
        <v>100</v>
      </c>
      <c r="Q3439" s="4">
        <f>VLOOKUP(I3439,BaseModelo!$A$2:$E$5075,3)</f>
        <v>147</v>
      </c>
      <c r="R3439" s="4">
        <f t="shared" si="1060"/>
        <v>32283000</v>
      </c>
      <c r="S3439" s="16">
        <f t="shared" si="1061"/>
        <v>9.2928166527274413E-4</v>
      </c>
      <c r="T3439" s="4">
        <f t="shared" si="1072"/>
        <v>8.3635349874546974E-2</v>
      </c>
      <c r="U3439" s="4">
        <f t="shared" si="1073"/>
        <v>9.2928166527274411E-2</v>
      </c>
      <c r="V3439" s="6">
        <f t="shared" si="1062"/>
        <v>0</v>
      </c>
      <c r="W3439" s="16" t="str">
        <f t="shared" si="1063"/>
        <v/>
      </c>
      <c r="X3439" s="4" t="str">
        <f t="shared" si="1074"/>
        <v/>
      </c>
      <c r="Y3439" s="4" t="str">
        <f t="shared" si="1064"/>
        <v/>
      </c>
      <c r="Z3439" s="4">
        <f t="shared" si="1065"/>
        <v>5305000</v>
      </c>
      <c r="AA3439" s="16">
        <f t="shared" si="1066"/>
        <v>5.6550424128180964E-3</v>
      </c>
      <c r="AB3439" s="15">
        <f t="shared" si="1075"/>
        <v>0.50895381715362864</v>
      </c>
      <c r="AC3439" s="15">
        <f t="shared" si="1076"/>
        <v>0.56550424128180965</v>
      </c>
      <c r="AD3439" s="4">
        <v>170814</v>
      </c>
      <c r="AE3439" s="26">
        <v>4634.53</v>
      </c>
      <c r="AF3439" s="26">
        <v>4634.53</v>
      </c>
      <c r="AG3439" s="4">
        <f t="shared" si="1077"/>
        <v>3095000</v>
      </c>
      <c r="AH3439" s="16">
        <f t="shared" si="1067"/>
        <v>9.6930533117932146E-3</v>
      </c>
      <c r="AI3439" s="15">
        <f t="shared" si="1068"/>
        <v>0.87237479806138929</v>
      </c>
      <c r="AJ3439" s="15">
        <f t="shared" si="1069"/>
        <v>0.96930533117932149</v>
      </c>
      <c r="AK3439" s="4">
        <f t="shared" si="1070"/>
        <v>16319000</v>
      </c>
      <c r="AL3439" s="27">
        <f t="shared" si="1071"/>
        <v>1.8383479379863962E-3</v>
      </c>
      <c r="AM3439" s="15">
        <f t="shared" si="1078"/>
        <v>0.16545131441877567</v>
      </c>
      <c r="AN3439" s="15">
        <f t="shared" si="1079"/>
        <v>1.7083430331627135E-4</v>
      </c>
    </row>
    <row r="3440" spans="1:40" x14ac:dyDescent="0.2">
      <c r="A3440" s="4" t="s">
        <v>4628</v>
      </c>
      <c r="B3440" s="3" t="s">
        <v>15</v>
      </c>
      <c r="C3440" s="6">
        <v>170814</v>
      </c>
      <c r="D3440" s="3" t="s">
        <v>754</v>
      </c>
      <c r="E3440" s="6">
        <v>170819</v>
      </c>
      <c r="F3440" s="3" t="s">
        <v>4259</v>
      </c>
      <c r="G3440" s="8">
        <v>10000</v>
      </c>
      <c r="H3440" s="6">
        <v>80</v>
      </c>
      <c r="I3440" s="6">
        <v>169315</v>
      </c>
      <c r="J3440" s="13">
        <v>45260</v>
      </c>
      <c r="K3440" s="9">
        <v>10000</v>
      </c>
      <c r="L3440" s="4" t="s">
        <v>4628</v>
      </c>
      <c r="M3440" s="4" t="s">
        <v>4632</v>
      </c>
      <c r="N3440" s="4">
        <f>VLOOKUP(I3440,BaseModelo!$A$2:$E$5075,5)</f>
        <v>7</v>
      </c>
      <c r="P3440" s="15">
        <v>142.00000000000003</v>
      </c>
      <c r="Q3440" s="4">
        <f>VLOOKUP(I3440,BaseModelo!$A$2:$E$5075,3)</f>
        <v>127</v>
      </c>
      <c r="R3440" s="4">
        <f t="shared" si="1060"/>
        <v>32283000</v>
      </c>
      <c r="S3440" s="16">
        <f t="shared" si="1061"/>
        <v>3.0976055509091471E-4</v>
      </c>
      <c r="T3440" s="4">
        <f t="shared" si="1072"/>
        <v>2.4780844407273177E-2</v>
      </c>
      <c r="U3440" s="4">
        <f t="shared" si="1073"/>
        <v>4.3985998822909898E-2</v>
      </c>
      <c r="V3440" s="6">
        <f t="shared" si="1062"/>
        <v>0</v>
      </c>
      <c r="W3440" s="16" t="str">
        <f t="shared" si="1063"/>
        <v/>
      </c>
      <c r="X3440" s="4" t="str">
        <f t="shared" si="1074"/>
        <v/>
      </c>
      <c r="Y3440" s="4" t="str">
        <f t="shared" si="1064"/>
        <v/>
      </c>
      <c r="Z3440" s="4">
        <f t="shared" si="1065"/>
        <v>4022000</v>
      </c>
      <c r="AA3440" s="16">
        <f t="shared" si="1066"/>
        <v>2.4863252113376429E-3</v>
      </c>
      <c r="AB3440" s="15">
        <f t="shared" si="1075"/>
        <v>0.19890601690701143</v>
      </c>
      <c r="AC3440" s="15">
        <f t="shared" si="1076"/>
        <v>0.35305818000994538</v>
      </c>
      <c r="AD3440" s="4">
        <v>170814</v>
      </c>
      <c r="AE3440" s="26">
        <v>1365.58</v>
      </c>
      <c r="AF3440" s="26">
        <v>1365.58</v>
      </c>
      <c r="AG3440" s="4">
        <f t="shared" si="1077"/>
        <v>2184000</v>
      </c>
      <c r="AH3440" s="16">
        <f t="shared" si="1067"/>
        <v>4.578754578754579E-3</v>
      </c>
      <c r="AI3440" s="15">
        <f t="shared" si="1068"/>
        <v>0.36630036630036633</v>
      </c>
      <c r="AJ3440" s="15">
        <f t="shared" si="1069"/>
        <v>0.65018315018315032</v>
      </c>
      <c r="AK3440" s="4">
        <f t="shared" si="1070"/>
        <v>16319000</v>
      </c>
      <c r="AL3440" s="27">
        <f t="shared" si="1071"/>
        <v>6.1278264599546543E-4</v>
      </c>
      <c r="AM3440" s="15">
        <f t="shared" si="1078"/>
        <v>4.9022611679637236E-2</v>
      </c>
      <c r="AN3440" s="15">
        <f t="shared" si="1079"/>
        <v>2.6953856745456156E-5</v>
      </c>
    </row>
    <row r="3441" spans="1:40" x14ac:dyDescent="0.2">
      <c r="A3441" s="4" t="s">
        <v>4628</v>
      </c>
      <c r="B3441" s="3" t="s">
        <v>15</v>
      </c>
      <c r="C3441" s="6">
        <v>170814</v>
      </c>
      <c r="D3441" s="3" t="s">
        <v>754</v>
      </c>
      <c r="E3441" s="6">
        <v>170820</v>
      </c>
      <c r="F3441" s="3" t="s">
        <v>4260</v>
      </c>
      <c r="G3441" s="8">
        <v>15000</v>
      </c>
      <c r="H3441" s="6">
        <v>90</v>
      </c>
      <c r="I3441" s="6">
        <v>169314</v>
      </c>
      <c r="J3441" s="13">
        <v>45260</v>
      </c>
      <c r="K3441" s="9">
        <v>15000</v>
      </c>
      <c r="L3441" s="4" t="s">
        <v>4628</v>
      </c>
      <c r="M3441" s="4" t="s">
        <v>4632</v>
      </c>
      <c r="N3441" s="4">
        <f>VLOOKUP(I3441,BaseModelo!$A$2:$E$5075,5)</f>
        <v>7</v>
      </c>
      <c r="P3441" s="15">
        <v>132</v>
      </c>
      <c r="Q3441" s="4">
        <f>VLOOKUP(I3441,BaseModelo!$A$2:$E$5075,3)</f>
        <v>127</v>
      </c>
      <c r="R3441" s="4">
        <f t="shared" si="1060"/>
        <v>32283000</v>
      </c>
      <c r="S3441" s="16">
        <f t="shared" si="1061"/>
        <v>4.6464083263637206E-4</v>
      </c>
      <c r="T3441" s="4">
        <f t="shared" si="1072"/>
        <v>4.1817674937273487E-2</v>
      </c>
      <c r="U3441" s="4">
        <f t="shared" si="1073"/>
        <v>6.1332589908001112E-2</v>
      </c>
      <c r="V3441" s="6">
        <f t="shared" si="1062"/>
        <v>0</v>
      </c>
      <c r="W3441" s="16" t="str">
        <f t="shared" si="1063"/>
        <v/>
      </c>
      <c r="X3441" s="4" t="str">
        <f t="shared" si="1074"/>
        <v/>
      </c>
      <c r="Y3441" s="4" t="str">
        <f t="shared" si="1064"/>
        <v/>
      </c>
      <c r="Z3441" s="4">
        <f t="shared" si="1065"/>
        <v>4022000</v>
      </c>
      <c r="AA3441" s="16">
        <f t="shared" si="1066"/>
        <v>3.7294878170064643E-3</v>
      </c>
      <c r="AB3441" s="15">
        <f t="shared" si="1075"/>
        <v>0.33565390353058178</v>
      </c>
      <c r="AC3441" s="15">
        <f t="shared" si="1076"/>
        <v>0.49229239184485329</v>
      </c>
      <c r="AD3441" s="4">
        <v>170814</v>
      </c>
      <c r="AE3441" s="26">
        <v>2324.0300000000002</v>
      </c>
      <c r="AF3441" s="26">
        <v>2324.0300000000002</v>
      </c>
      <c r="AG3441" s="4">
        <f t="shared" si="1077"/>
        <v>2184000</v>
      </c>
      <c r="AH3441" s="16">
        <f t="shared" si="1067"/>
        <v>6.868131868131868E-3</v>
      </c>
      <c r="AI3441" s="15">
        <f t="shared" si="1068"/>
        <v>0.61813186813186816</v>
      </c>
      <c r="AJ3441" s="15">
        <f t="shared" si="1069"/>
        <v>0.90659340659340659</v>
      </c>
      <c r="AK3441" s="4">
        <f t="shared" si="1070"/>
        <v>16319000</v>
      </c>
      <c r="AL3441" s="27">
        <f t="shared" si="1071"/>
        <v>9.1917396899319809E-4</v>
      </c>
      <c r="AM3441" s="15">
        <f t="shared" si="1078"/>
        <v>8.2725657209387835E-2</v>
      </c>
      <c r="AN3441" s="15">
        <f t="shared" si="1079"/>
        <v>5.637532009436955E-5</v>
      </c>
    </row>
    <row r="3442" spans="1:40" x14ac:dyDescent="0.2">
      <c r="A3442" s="4" t="s">
        <v>4628</v>
      </c>
      <c r="B3442" s="2" t="s">
        <v>16</v>
      </c>
      <c r="C3442" s="5">
        <v>170831</v>
      </c>
      <c r="D3442" s="2" t="s">
        <v>764</v>
      </c>
      <c r="E3442" s="5">
        <v>170832</v>
      </c>
      <c r="F3442" s="2" t="s">
        <v>4247</v>
      </c>
      <c r="G3442" s="7">
        <v>6000</v>
      </c>
      <c r="H3442" s="5">
        <v>115</v>
      </c>
      <c r="I3442" s="6">
        <v>169757</v>
      </c>
      <c r="J3442" s="13">
        <v>45260</v>
      </c>
      <c r="K3442" s="9">
        <v>4416.8711566121692</v>
      </c>
      <c r="L3442" s="4" t="s">
        <v>4628</v>
      </c>
      <c r="M3442" s="4" t="s">
        <v>4632</v>
      </c>
      <c r="N3442" s="4">
        <f>VLOOKUP(I3442,BaseModelo!$A$2:$E$5075,5)</f>
        <v>10</v>
      </c>
      <c r="P3442" s="15">
        <v>142.00000000000003</v>
      </c>
      <c r="Q3442" s="4">
        <f>VLOOKUP(I3442,BaseModelo!$A$2:$E$5075,3)</f>
        <v>0</v>
      </c>
      <c r="R3442" s="4">
        <f t="shared" si="1060"/>
        <v>32283000</v>
      </c>
      <c r="S3442" s="16">
        <f t="shared" si="1061"/>
        <v>1.8585633305454884E-4</v>
      </c>
      <c r="T3442" s="4">
        <f t="shared" si="1072"/>
        <v>2.1373478301273115E-2</v>
      </c>
      <c r="U3442" s="4">
        <f t="shared" si="1073"/>
        <v>2.6391599293745942E-2</v>
      </c>
      <c r="V3442" s="6">
        <f t="shared" si="1062"/>
        <v>0</v>
      </c>
      <c r="W3442" s="16" t="str">
        <f t="shared" si="1063"/>
        <v/>
      </c>
      <c r="X3442" s="4" t="str">
        <f t="shared" si="1074"/>
        <v/>
      </c>
      <c r="Y3442" s="4" t="str">
        <f t="shared" si="1064"/>
        <v/>
      </c>
      <c r="Z3442" s="4">
        <f t="shared" si="1065"/>
        <v>4121000</v>
      </c>
      <c r="AA3442" s="16">
        <f t="shared" si="1066"/>
        <v>1.4559572919194371E-3</v>
      </c>
      <c r="AB3442" s="15">
        <f t="shared" si="1075"/>
        <v>0.16743508857073527</v>
      </c>
      <c r="AC3442" s="15">
        <f t="shared" si="1076"/>
        <v>0.20674593545256012</v>
      </c>
      <c r="AD3442" s="4">
        <v>170831</v>
      </c>
      <c r="AE3442" s="26">
        <v>1199.92</v>
      </c>
      <c r="AF3442" s="26">
        <v>1085.1814040134077</v>
      </c>
      <c r="AG3442" s="4">
        <f t="shared" si="1077"/>
        <v>1846000</v>
      </c>
      <c r="AH3442" s="16">
        <f t="shared" si="1067"/>
        <v>3.2502708559046588E-3</v>
      </c>
      <c r="AI3442" s="15">
        <f t="shared" si="1068"/>
        <v>0.37378114842903576</v>
      </c>
      <c r="AJ3442" s="15">
        <f t="shared" si="1069"/>
        <v>0.46153846153846162</v>
      </c>
      <c r="AK3442" s="4">
        <f t="shared" si="1070"/>
        <v>16319000</v>
      </c>
      <c r="AL3442" s="27">
        <f t="shared" si="1071"/>
        <v>3.6766958759727926E-4</v>
      </c>
      <c r="AM3442" s="15">
        <f t="shared" si="1078"/>
        <v>4.2282002573687118E-2</v>
      </c>
      <c r="AN3442" s="15">
        <f t="shared" si="1079"/>
        <v>9.7033884283642175E-6</v>
      </c>
    </row>
    <row r="3443" spans="1:40" x14ac:dyDescent="0.2">
      <c r="A3443" s="4" t="s">
        <v>4628</v>
      </c>
      <c r="B3443" s="3" t="s">
        <v>16</v>
      </c>
      <c r="C3443" s="6">
        <v>170831</v>
      </c>
      <c r="D3443" s="3" t="s">
        <v>764</v>
      </c>
      <c r="E3443" s="6">
        <v>170833</v>
      </c>
      <c r="F3443" s="3" t="s">
        <v>4308</v>
      </c>
      <c r="G3443" s="8">
        <v>6000</v>
      </c>
      <c r="H3443" s="6">
        <v>105</v>
      </c>
      <c r="I3443" s="6">
        <v>169978</v>
      </c>
      <c r="J3443" s="13">
        <v>45260</v>
      </c>
      <c r="K3443" s="9">
        <v>4416.8711566121692</v>
      </c>
      <c r="L3443" s="4" t="s">
        <v>4628</v>
      </c>
      <c r="M3443" s="4" t="s">
        <v>4632</v>
      </c>
      <c r="N3443" s="4">
        <f>VLOOKUP(I3443,BaseModelo!$A$2:$E$5075,5)</f>
        <v>6</v>
      </c>
      <c r="P3443" s="15">
        <v>142.00000000000003</v>
      </c>
      <c r="Q3443" s="4">
        <f>VLOOKUP(I3443,BaseModelo!$A$2:$E$5075,3)</f>
        <v>115</v>
      </c>
      <c r="R3443" s="4">
        <f t="shared" si="1060"/>
        <v>32283000</v>
      </c>
      <c r="S3443" s="16">
        <f t="shared" si="1061"/>
        <v>1.8585633305454884E-4</v>
      </c>
      <c r="T3443" s="4">
        <f t="shared" si="1072"/>
        <v>1.9514914970727628E-2</v>
      </c>
      <c r="U3443" s="4">
        <f t="shared" si="1073"/>
        <v>2.6391599293745942E-2</v>
      </c>
      <c r="V3443" s="6">
        <f t="shared" si="1062"/>
        <v>0</v>
      </c>
      <c r="W3443" s="16" t="str">
        <f t="shared" si="1063"/>
        <v/>
      </c>
      <c r="X3443" s="4" t="str">
        <f t="shared" si="1074"/>
        <v/>
      </c>
      <c r="Y3443" s="4" t="str">
        <f t="shared" si="1064"/>
        <v/>
      </c>
      <c r="Z3443" s="4">
        <f t="shared" si="1065"/>
        <v>4853000</v>
      </c>
      <c r="AA3443" s="16">
        <f t="shared" si="1066"/>
        <v>1.2363486503193901E-3</v>
      </c>
      <c r="AB3443" s="15">
        <f t="shared" si="1075"/>
        <v>0.12981660828353597</v>
      </c>
      <c r="AC3443" s="15">
        <f t="shared" si="1076"/>
        <v>0.17556150834535342</v>
      </c>
      <c r="AD3443" s="4">
        <v>170831</v>
      </c>
      <c r="AE3443" s="26">
        <v>1089.76</v>
      </c>
      <c r="AF3443" s="26">
        <v>985.55510937200063</v>
      </c>
      <c r="AG3443" s="4">
        <f t="shared" si="1077"/>
        <v>2735000</v>
      </c>
      <c r="AH3443" s="16">
        <f t="shared" si="1067"/>
        <v>2.1937842778793418E-3</v>
      </c>
      <c r="AI3443" s="15">
        <f t="shared" si="1068"/>
        <v>0.23034734917733088</v>
      </c>
      <c r="AJ3443" s="15">
        <f t="shared" si="1069"/>
        <v>0.3115173674588666</v>
      </c>
      <c r="AK3443" s="4">
        <f t="shared" si="1070"/>
        <v>16319000</v>
      </c>
      <c r="AL3443" s="27">
        <f t="shared" si="1071"/>
        <v>3.6766958759727926E-4</v>
      </c>
      <c r="AM3443" s="15">
        <f t="shared" si="1078"/>
        <v>3.8605306697714323E-2</v>
      </c>
      <c r="AN3443" s="15">
        <f t="shared" si="1079"/>
        <v>9.7033884283642175E-6</v>
      </c>
    </row>
    <row r="3444" spans="1:40" x14ac:dyDescent="0.2">
      <c r="A3444" s="4" t="s">
        <v>4628</v>
      </c>
      <c r="B3444" s="3" t="s">
        <v>16</v>
      </c>
      <c r="C3444" s="6">
        <v>170831</v>
      </c>
      <c r="D3444" s="3" t="s">
        <v>764</v>
      </c>
      <c r="E3444" s="6">
        <v>170834</v>
      </c>
      <c r="F3444" s="3" t="s">
        <v>4309</v>
      </c>
      <c r="G3444" s="8">
        <v>6000</v>
      </c>
      <c r="H3444" s="6">
        <v>115</v>
      </c>
      <c r="I3444" s="6">
        <v>169774</v>
      </c>
      <c r="J3444" s="13">
        <v>45260</v>
      </c>
      <c r="K3444" s="9">
        <v>4416.8711566121692</v>
      </c>
      <c r="L3444" s="4" t="s">
        <v>4628</v>
      </c>
      <c r="M3444" s="4" t="s">
        <v>4632</v>
      </c>
      <c r="N3444" s="4">
        <f>VLOOKUP(I3444,BaseModelo!$A$2:$E$5075,5)</f>
        <v>10</v>
      </c>
      <c r="P3444" s="15">
        <v>142.00000000000003</v>
      </c>
      <c r="Q3444" s="4">
        <f>VLOOKUP(I3444,BaseModelo!$A$2:$E$5075,3)</f>
        <v>0</v>
      </c>
      <c r="R3444" s="4">
        <f t="shared" si="1060"/>
        <v>32283000</v>
      </c>
      <c r="S3444" s="16">
        <f t="shared" si="1061"/>
        <v>1.8585633305454884E-4</v>
      </c>
      <c r="T3444" s="4">
        <f t="shared" si="1072"/>
        <v>2.1373478301273115E-2</v>
      </c>
      <c r="U3444" s="4">
        <f t="shared" si="1073"/>
        <v>2.6391599293745942E-2</v>
      </c>
      <c r="V3444" s="6">
        <f t="shared" si="1062"/>
        <v>0</v>
      </c>
      <c r="W3444" s="16" t="str">
        <f t="shared" si="1063"/>
        <v/>
      </c>
      <c r="X3444" s="4" t="str">
        <f t="shared" si="1074"/>
        <v/>
      </c>
      <c r="Y3444" s="4" t="str">
        <f t="shared" si="1064"/>
        <v/>
      </c>
      <c r="Z3444" s="4">
        <f t="shared" si="1065"/>
        <v>4121000</v>
      </c>
      <c r="AA3444" s="16">
        <f t="shared" si="1066"/>
        <v>1.4559572919194371E-3</v>
      </c>
      <c r="AB3444" s="15">
        <f t="shared" si="1075"/>
        <v>0.16743508857073527</v>
      </c>
      <c r="AC3444" s="15">
        <f t="shared" si="1076"/>
        <v>0.20674593545256012</v>
      </c>
      <c r="AD3444" s="4">
        <v>170831</v>
      </c>
      <c r="AE3444" s="26">
        <v>1199.92</v>
      </c>
      <c r="AF3444" s="26">
        <v>1085.1814040134077</v>
      </c>
      <c r="AG3444" s="4">
        <f t="shared" si="1077"/>
        <v>1846000</v>
      </c>
      <c r="AH3444" s="16">
        <f t="shared" si="1067"/>
        <v>3.2502708559046588E-3</v>
      </c>
      <c r="AI3444" s="15">
        <f t="shared" si="1068"/>
        <v>0.37378114842903576</v>
      </c>
      <c r="AJ3444" s="15">
        <f t="shared" si="1069"/>
        <v>0.46153846153846162</v>
      </c>
      <c r="AK3444" s="4">
        <f t="shared" si="1070"/>
        <v>16319000</v>
      </c>
      <c r="AL3444" s="27">
        <f t="shared" si="1071"/>
        <v>3.6766958759727926E-4</v>
      </c>
      <c r="AM3444" s="15">
        <f t="shared" si="1078"/>
        <v>4.2282002573687118E-2</v>
      </c>
      <c r="AN3444" s="15">
        <f t="shared" si="1079"/>
        <v>9.7033884283642175E-6</v>
      </c>
    </row>
    <row r="3445" spans="1:40" x14ac:dyDescent="0.2">
      <c r="A3445" s="4" t="s">
        <v>4628</v>
      </c>
      <c r="B3445" s="3" t="s">
        <v>16</v>
      </c>
      <c r="C3445" s="6">
        <v>170831</v>
      </c>
      <c r="D3445" s="3" t="s">
        <v>764</v>
      </c>
      <c r="E3445" s="6">
        <v>170835</v>
      </c>
      <c r="F3445" s="3" t="s">
        <v>4310</v>
      </c>
      <c r="G3445" s="8">
        <v>10000</v>
      </c>
      <c r="H3445" s="6">
        <v>105</v>
      </c>
      <c r="I3445" s="6">
        <v>169758</v>
      </c>
      <c r="J3445" s="13">
        <v>45260</v>
      </c>
      <c r="K3445" s="9">
        <v>7361.4519276869487</v>
      </c>
      <c r="L3445" s="4" t="s">
        <v>4628</v>
      </c>
      <c r="M3445" s="4" t="s">
        <v>4632</v>
      </c>
      <c r="N3445" s="4">
        <f>VLOOKUP(I3445,BaseModelo!$A$2:$E$5075,5)</f>
        <v>8</v>
      </c>
      <c r="P3445" s="15">
        <v>142.00000000000003</v>
      </c>
      <c r="Q3445" s="4">
        <f>VLOOKUP(I3445,BaseModelo!$A$2:$E$5075,3)</f>
        <v>132</v>
      </c>
      <c r="R3445" s="4">
        <f t="shared" si="1060"/>
        <v>32283000</v>
      </c>
      <c r="S3445" s="16">
        <f t="shared" si="1061"/>
        <v>3.0976055509091471E-4</v>
      </c>
      <c r="T3445" s="4">
        <f t="shared" si="1072"/>
        <v>3.2524858284546043E-2</v>
      </c>
      <c r="U3445" s="4">
        <f t="shared" si="1073"/>
        <v>4.3985998822909898E-2</v>
      </c>
      <c r="V3445" s="6">
        <f t="shared" si="1062"/>
        <v>0</v>
      </c>
      <c r="W3445" s="16" t="str">
        <f t="shared" si="1063"/>
        <v/>
      </c>
      <c r="X3445" s="4" t="str">
        <f t="shared" si="1074"/>
        <v/>
      </c>
      <c r="Y3445" s="4" t="str">
        <f t="shared" si="1064"/>
        <v/>
      </c>
      <c r="Z3445" s="4">
        <f t="shared" si="1065"/>
        <v>5836000</v>
      </c>
      <c r="AA3445" s="16">
        <f t="shared" si="1066"/>
        <v>1.7135023989033585E-3</v>
      </c>
      <c r="AB3445" s="15">
        <f t="shared" si="1075"/>
        <v>0.17991775188485265</v>
      </c>
      <c r="AC3445" s="15">
        <f t="shared" si="1076"/>
        <v>0.24331734064427696</v>
      </c>
      <c r="AD3445" s="4">
        <v>170831</v>
      </c>
      <c r="AE3445" s="26">
        <v>1820.74</v>
      </c>
      <c r="AF3445" s="26">
        <v>1646.6374337817285</v>
      </c>
      <c r="AG3445" s="4">
        <f t="shared" si="1077"/>
        <v>3421000</v>
      </c>
      <c r="AH3445" s="16">
        <f t="shared" si="1067"/>
        <v>2.9231218941829875E-3</v>
      </c>
      <c r="AI3445" s="15">
        <f t="shared" si="1068"/>
        <v>0.30692779888921368</v>
      </c>
      <c r="AJ3445" s="15">
        <f t="shared" si="1069"/>
        <v>0.41508330897398432</v>
      </c>
      <c r="AK3445" s="4">
        <f t="shared" si="1070"/>
        <v>16319000</v>
      </c>
      <c r="AL3445" s="27">
        <f t="shared" si="1071"/>
        <v>6.1278264599546543E-4</v>
      </c>
      <c r="AM3445" s="15">
        <f t="shared" si="1078"/>
        <v>6.4342177829523867E-2</v>
      </c>
      <c r="AN3445" s="15">
        <f t="shared" si="1079"/>
        <v>2.6953856745456156E-5</v>
      </c>
    </row>
    <row r="3446" spans="1:40" x14ac:dyDescent="0.2">
      <c r="A3446" s="4" t="s">
        <v>4628</v>
      </c>
      <c r="B3446" s="3" t="s">
        <v>16</v>
      </c>
      <c r="C3446" s="6">
        <v>170831</v>
      </c>
      <c r="D3446" s="3" t="s">
        <v>764</v>
      </c>
      <c r="E3446" s="6">
        <v>170836</v>
      </c>
      <c r="F3446" s="3" t="s">
        <v>4311</v>
      </c>
      <c r="G3446" s="8">
        <v>8000</v>
      </c>
      <c r="H3446" s="6">
        <v>105</v>
      </c>
      <c r="I3446" s="6">
        <v>169918</v>
      </c>
      <c r="J3446" s="13">
        <v>45260</v>
      </c>
      <c r="K3446" s="9">
        <v>5889.161542149559</v>
      </c>
      <c r="L3446" s="4" t="s">
        <v>4628</v>
      </c>
      <c r="M3446" s="4" t="s">
        <v>4632</v>
      </c>
      <c r="N3446" s="4">
        <f>VLOOKUP(I3446,BaseModelo!$A$2:$E$5075,5)</f>
        <v>7</v>
      </c>
      <c r="P3446" s="15">
        <v>142.00000000000003</v>
      </c>
      <c r="Q3446" s="4">
        <f>VLOOKUP(I3446,BaseModelo!$A$2:$E$5075,3)</f>
        <v>127</v>
      </c>
      <c r="R3446" s="4">
        <f t="shared" si="1060"/>
        <v>32283000</v>
      </c>
      <c r="S3446" s="16">
        <f t="shared" si="1061"/>
        <v>2.4780844407273179E-4</v>
      </c>
      <c r="T3446" s="4">
        <f t="shared" si="1072"/>
        <v>2.6019886627636837E-2</v>
      </c>
      <c r="U3446" s="4">
        <f t="shared" si="1073"/>
        <v>3.5188799058327919E-2</v>
      </c>
      <c r="V3446" s="6">
        <f t="shared" si="1062"/>
        <v>0</v>
      </c>
      <c r="W3446" s="16" t="str">
        <f t="shared" si="1063"/>
        <v/>
      </c>
      <c r="X3446" s="4" t="str">
        <f t="shared" si="1074"/>
        <v/>
      </c>
      <c r="Y3446" s="4" t="str">
        <f t="shared" si="1064"/>
        <v/>
      </c>
      <c r="Z3446" s="4">
        <f t="shared" si="1065"/>
        <v>4022000</v>
      </c>
      <c r="AA3446" s="16">
        <f t="shared" si="1066"/>
        <v>1.9890601690701142E-3</v>
      </c>
      <c r="AB3446" s="15">
        <f t="shared" si="1075"/>
        <v>0.20885131775236199</v>
      </c>
      <c r="AC3446" s="15">
        <f t="shared" si="1076"/>
        <v>0.28244654400795627</v>
      </c>
      <c r="AD3446" s="4">
        <v>170831</v>
      </c>
      <c r="AE3446" s="26">
        <v>1461.94</v>
      </c>
      <c r="AF3446" s="26">
        <v>1322.1465612568848</v>
      </c>
      <c r="AG3446" s="4">
        <f t="shared" si="1077"/>
        <v>2184000</v>
      </c>
      <c r="AH3446" s="16">
        <f t="shared" si="1067"/>
        <v>3.663003663003663E-3</v>
      </c>
      <c r="AI3446" s="15">
        <f t="shared" si="1068"/>
        <v>0.38461538461538464</v>
      </c>
      <c r="AJ3446" s="15">
        <f t="shared" si="1069"/>
        <v>0.5201465201465203</v>
      </c>
      <c r="AK3446" s="4">
        <f t="shared" si="1070"/>
        <v>16319000</v>
      </c>
      <c r="AL3446" s="27">
        <f t="shared" si="1071"/>
        <v>4.9022611679637234E-4</v>
      </c>
      <c r="AM3446" s="15">
        <f t="shared" si="1078"/>
        <v>5.1473742263619095E-2</v>
      </c>
      <c r="AN3446" s="15">
        <f t="shared" si="1079"/>
        <v>1.725046831709194E-5</v>
      </c>
    </row>
    <row r="3447" spans="1:40" x14ac:dyDescent="0.2">
      <c r="A3447" s="4" t="s">
        <v>4628</v>
      </c>
      <c r="B3447" s="2" t="s">
        <v>13</v>
      </c>
      <c r="C3447" s="5">
        <v>170837</v>
      </c>
      <c r="D3447" s="2" t="s">
        <v>765</v>
      </c>
      <c r="E3447" s="5">
        <v>170838</v>
      </c>
      <c r="F3447" s="2" t="s">
        <v>4248</v>
      </c>
      <c r="G3447" s="7">
        <v>7000</v>
      </c>
      <c r="H3447" s="5">
        <v>142</v>
      </c>
      <c r="I3447" s="6">
        <v>170021</v>
      </c>
      <c r="J3447" s="13">
        <v>45260</v>
      </c>
      <c r="K3447" s="9">
        <v>7000</v>
      </c>
      <c r="L3447" s="4" t="s">
        <v>4628</v>
      </c>
      <c r="M3447" s="4" t="s">
        <v>4632</v>
      </c>
      <c r="N3447" s="4">
        <f>VLOOKUP(I3447,BaseModelo!$A$2:$E$5075,5)</f>
        <v>8</v>
      </c>
      <c r="P3447" s="15">
        <v>142.00000000000003</v>
      </c>
      <c r="Q3447" s="4">
        <f>VLOOKUP(I3447,BaseModelo!$A$2:$E$5075,3)</f>
        <v>132</v>
      </c>
      <c r="R3447" s="4">
        <f t="shared" si="1060"/>
        <v>32283000</v>
      </c>
      <c r="S3447" s="16">
        <f t="shared" si="1061"/>
        <v>2.168323885636403E-4</v>
      </c>
      <c r="T3447" s="4">
        <f t="shared" si="1072"/>
        <v>3.0790199176036922E-2</v>
      </c>
      <c r="U3447" s="4">
        <f t="shared" si="1073"/>
        <v>3.0790199176036929E-2</v>
      </c>
      <c r="V3447" s="6">
        <f t="shared" si="1062"/>
        <v>0</v>
      </c>
      <c r="W3447" s="16" t="str">
        <f t="shared" si="1063"/>
        <v/>
      </c>
      <c r="X3447" s="4" t="str">
        <f t="shared" si="1074"/>
        <v/>
      </c>
      <c r="Y3447" s="4" t="str">
        <f t="shared" si="1064"/>
        <v/>
      </c>
      <c r="Z3447" s="4">
        <f t="shared" si="1065"/>
        <v>5836000</v>
      </c>
      <c r="AA3447" s="16">
        <f t="shared" si="1066"/>
        <v>1.199451679232351E-3</v>
      </c>
      <c r="AB3447" s="15">
        <f t="shared" si="1075"/>
        <v>0.17032213845099384</v>
      </c>
      <c r="AC3447" s="15">
        <f t="shared" si="1076"/>
        <v>0.17032213845099387</v>
      </c>
      <c r="AD3447" s="4">
        <v>170837</v>
      </c>
      <c r="AE3447" s="26">
        <v>1758.65</v>
      </c>
      <c r="AF3447" s="26">
        <v>1758.65</v>
      </c>
      <c r="AG3447" s="4">
        <f t="shared" si="1077"/>
        <v>3421000</v>
      </c>
      <c r="AH3447" s="16">
        <f t="shared" si="1067"/>
        <v>2.0461853259280912E-3</v>
      </c>
      <c r="AI3447" s="15">
        <f t="shared" si="1068"/>
        <v>0.29055831628178896</v>
      </c>
      <c r="AJ3447" s="15">
        <f t="shared" si="1069"/>
        <v>0.29055831628178902</v>
      </c>
      <c r="AK3447" s="4">
        <f t="shared" si="1070"/>
        <v>16319000</v>
      </c>
      <c r="AL3447" s="27">
        <f t="shared" si="1071"/>
        <v>4.289478521968258E-4</v>
      </c>
      <c r="AM3447" s="15">
        <f t="shared" si="1078"/>
        <v>6.0910595011949266E-2</v>
      </c>
      <c r="AN3447" s="15">
        <f t="shared" si="1079"/>
        <v>1.3207389805273516E-5</v>
      </c>
    </row>
    <row r="3448" spans="1:40" x14ac:dyDescent="0.2">
      <c r="A3448" s="4" t="s">
        <v>4628</v>
      </c>
      <c r="B3448" s="3" t="s">
        <v>13</v>
      </c>
      <c r="C3448" s="6">
        <v>170837</v>
      </c>
      <c r="D3448" s="3" t="s">
        <v>765</v>
      </c>
      <c r="E3448" s="6">
        <v>171077</v>
      </c>
      <c r="F3448" s="3" t="s">
        <v>4328</v>
      </c>
      <c r="G3448" s="8">
        <v>7000</v>
      </c>
      <c r="H3448" s="6">
        <v>142</v>
      </c>
      <c r="I3448" s="6">
        <v>169963</v>
      </c>
      <c r="J3448" s="13">
        <v>45260</v>
      </c>
      <c r="K3448" s="9">
        <v>7000</v>
      </c>
      <c r="L3448" s="4" t="s">
        <v>4628</v>
      </c>
      <c r="M3448" s="4" t="s">
        <v>4632</v>
      </c>
      <c r="N3448" s="4">
        <f>VLOOKUP(I3448,BaseModelo!$A$2:$E$5075,5)</f>
        <v>8</v>
      </c>
      <c r="P3448" s="15">
        <v>142.00000000000003</v>
      </c>
      <c r="Q3448" s="4">
        <f>VLOOKUP(I3448,BaseModelo!$A$2:$E$5075,3)</f>
        <v>132</v>
      </c>
      <c r="R3448" s="4">
        <f t="shared" si="1060"/>
        <v>32283000</v>
      </c>
      <c r="S3448" s="16">
        <f t="shared" si="1061"/>
        <v>2.168323885636403E-4</v>
      </c>
      <c r="T3448" s="4">
        <f t="shared" si="1072"/>
        <v>3.0790199176036922E-2</v>
      </c>
      <c r="U3448" s="4">
        <f t="shared" si="1073"/>
        <v>3.0790199176036929E-2</v>
      </c>
      <c r="V3448" s="6">
        <f t="shared" si="1062"/>
        <v>0</v>
      </c>
      <c r="W3448" s="16" t="str">
        <f t="shared" si="1063"/>
        <v/>
      </c>
      <c r="X3448" s="4" t="str">
        <f t="shared" si="1074"/>
        <v/>
      </c>
      <c r="Y3448" s="4" t="str">
        <f t="shared" si="1064"/>
        <v/>
      </c>
      <c r="Z3448" s="4">
        <f t="shared" si="1065"/>
        <v>5836000</v>
      </c>
      <c r="AA3448" s="16">
        <f t="shared" si="1066"/>
        <v>1.199451679232351E-3</v>
      </c>
      <c r="AB3448" s="15">
        <f t="shared" si="1075"/>
        <v>0.17032213845099384</v>
      </c>
      <c r="AC3448" s="15">
        <f t="shared" si="1076"/>
        <v>0.17032213845099387</v>
      </c>
      <c r="AD3448" s="4">
        <v>170837</v>
      </c>
      <c r="AE3448" s="26">
        <v>1758.65</v>
      </c>
      <c r="AF3448" s="26">
        <v>1758.65</v>
      </c>
      <c r="AG3448" s="4">
        <f t="shared" si="1077"/>
        <v>3421000</v>
      </c>
      <c r="AH3448" s="16">
        <f t="shared" si="1067"/>
        <v>2.0461853259280912E-3</v>
      </c>
      <c r="AI3448" s="15">
        <f t="shared" si="1068"/>
        <v>0.29055831628178896</v>
      </c>
      <c r="AJ3448" s="15">
        <f t="shared" si="1069"/>
        <v>0.29055831628178902</v>
      </c>
      <c r="AK3448" s="4">
        <f t="shared" si="1070"/>
        <v>16319000</v>
      </c>
      <c r="AL3448" s="27">
        <f t="shared" si="1071"/>
        <v>4.289478521968258E-4</v>
      </c>
      <c r="AM3448" s="15">
        <f t="shared" si="1078"/>
        <v>6.0910595011949266E-2</v>
      </c>
      <c r="AN3448" s="15">
        <f t="shared" si="1079"/>
        <v>1.3207389805273516E-5</v>
      </c>
    </row>
    <row r="3449" spans="1:40" x14ac:dyDescent="0.2">
      <c r="A3449" s="4" t="s">
        <v>4628</v>
      </c>
      <c r="B3449" s="3" t="s">
        <v>13</v>
      </c>
      <c r="C3449" s="6">
        <v>170837</v>
      </c>
      <c r="D3449" s="3" t="s">
        <v>765</v>
      </c>
      <c r="E3449" s="6">
        <v>171078</v>
      </c>
      <c r="F3449" s="3" t="s">
        <v>4329</v>
      </c>
      <c r="G3449" s="8">
        <v>7000</v>
      </c>
      <c r="H3449" s="6">
        <v>142</v>
      </c>
      <c r="I3449" s="6">
        <v>169942</v>
      </c>
      <c r="J3449" s="13">
        <v>45260</v>
      </c>
      <c r="K3449" s="9">
        <v>7000</v>
      </c>
      <c r="L3449" s="4" t="s">
        <v>4628</v>
      </c>
      <c r="M3449" s="4" t="s">
        <v>4632</v>
      </c>
      <c r="N3449" s="4">
        <f>VLOOKUP(I3449,BaseModelo!$A$2:$E$5075,5)</f>
        <v>7</v>
      </c>
      <c r="P3449" s="15">
        <v>142.00000000000003</v>
      </c>
      <c r="Q3449" s="4">
        <f>VLOOKUP(I3449,BaseModelo!$A$2:$E$5075,3)</f>
        <v>127</v>
      </c>
      <c r="R3449" s="4">
        <f t="shared" si="1060"/>
        <v>32283000</v>
      </c>
      <c r="S3449" s="16">
        <f t="shared" si="1061"/>
        <v>2.168323885636403E-4</v>
      </c>
      <c r="T3449" s="4">
        <f t="shared" si="1072"/>
        <v>3.0790199176036922E-2</v>
      </c>
      <c r="U3449" s="4">
        <f t="shared" si="1073"/>
        <v>3.0790199176036929E-2</v>
      </c>
      <c r="V3449" s="6">
        <f t="shared" si="1062"/>
        <v>0</v>
      </c>
      <c r="W3449" s="16" t="str">
        <f t="shared" si="1063"/>
        <v/>
      </c>
      <c r="X3449" s="4" t="str">
        <f t="shared" si="1074"/>
        <v/>
      </c>
      <c r="Y3449" s="4" t="str">
        <f t="shared" si="1064"/>
        <v/>
      </c>
      <c r="Z3449" s="4">
        <f t="shared" si="1065"/>
        <v>4022000</v>
      </c>
      <c r="AA3449" s="16">
        <f t="shared" si="1066"/>
        <v>1.7404276479363501E-3</v>
      </c>
      <c r="AB3449" s="15">
        <f t="shared" si="1075"/>
        <v>0.24714072600696171</v>
      </c>
      <c r="AC3449" s="15">
        <f t="shared" si="1076"/>
        <v>0.24714072600696177</v>
      </c>
      <c r="AD3449" s="4">
        <v>170837</v>
      </c>
      <c r="AE3449" s="26">
        <v>1758.65</v>
      </c>
      <c r="AF3449" s="26">
        <v>1758.65</v>
      </c>
      <c r="AG3449" s="4">
        <f t="shared" si="1077"/>
        <v>2184000</v>
      </c>
      <c r="AH3449" s="16">
        <f t="shared" si="1067"/>
        <v>3.205128205128205E-3</v>
      </c>
      <c r="AI3449" s="15">
        <f t="shared" si="1068"/>
        <v>0.45512820512820512</v>
      </c>
      <c r="AJ3449" s="15">
        <f t="shared" si="1069"/>
        <v>0.45512820512820518</v>
      </c>
      <c r="AK3449" s="4">
        <f t="shared" si="1070"/>
        <v>16319000</v>
      </c>
      <c r="AL3449" s="27">
        <f t="shared" si="1071"/>
        <v>4.289478521968258E-4</v>
      </c>
      <c r="AM3449" s="15">
        <f t="shared" si="1078"/>
        <v>6.0910595011949266E-2</v>
      </c>
      <c r="AN3449" s="15">
        <f t="shared" si="1079"/>
        <v>1.3207389805273516E-5</v>
      </c>
    </row>
    <row r="3450" spans="1:40" x14ac:dyDescent="0.2">
      <c r="A3450" s="4" t="s">
        <v>4628</v>
      </c>
      <c r="B3450" s="3" t="s">
        <v>13</v>
      </c>
      <c r="C3450" s="6">
        <v>170837</v>
      </c>
      <c r="D3450" s="3" t="s">
        <v>765</v>
      </c>
      <c r="E3450" s="6">
        <v>171079</v>
      </c>
      <c r="F3450" s="3" t="s">
        <v>4330</v>
      </c>
      <c r="G3450" s="8">
        <v>7000</v>
      </c>
      <c r="H3450" s="6">
        <v>142</v>
      </c>
      <c r="I3450" s="6">
        <v>169951</v>
      </c>
      <c r="J3450" s="13">
        <v>45260</v>
      </c>
      <c r="K3450" s="9">
        <v>7000</v>
      </c>
      <c r="L3450" s="4" t="s">
        <v>4628</v>
      </c>
      <c r="M3450" s="4" t="s">
        <v>4632</v>
      </c>
      <c r="N3450" s="4">
        <f>VLOOKUP(I3450,BaseModelo!$A$2:$E$5075,5)</f>
        <v>7</v>
      </c>
      <c r="P3450" s="15">
        <v>142.00000000000003</v>
      </c>
      <c r="Q3450" s="4">
        <f>VLOOKUP(I3450,BaseModelo!$A$2:$E$5075,3)</f>
        <v>127</v>
      </c>
      <c r="R3450" s="4">
        <f t="shared" si="1060"/>
        <v>32283000</v>
      </c>
      <c r="S3450" s="16">
        <f t="shared" si="1061"/>
        <v>2.168323885636403E-4</v>
      </c>
      <c r="T3450" s="4">
        <f t="shared" si="1072"/>
        <v>3.0790199176036922E-2</v>
      </c>
      <c r="U3450" s="4">
        <f t="shared" si="1073"/>
        <v>3.0790199176036929E-2</v>
      </c>
      <c r="V3450" s="6">
        <f t="shared" si="1062"/>
        <v>0</v>
      </c>
      <c r="W3450" s="16" t="str">
        <f t="shared" si="1063"/>
        <v/>
      </c>
      <c r="X3450" s="4" t="str">
        <f t="shared" si="1074"/>
        <v/>
      </c>
      <c r="Y3450" s="4" t="str">
        <f t="shared" si="1064"/>
        <v/>
      </c>
      <c r="Z3450" s="4">
        <f t="shared" si="1065"/>
        <v>4022000</v>
      </c>
      <c r="AA3450" s="16">
        <f t="shared" si="1066"/>
        <v>1.7404276479363501E-3</v>
      </c>
      <c r="AB3450" s="15">
        <f t="shared" si="1075"/>
        <v>0.24714072600696171</v>
      </c>
      <c r="AC3450" s="15">
        <f t="shared" si="1076"/>
        <v>0.24714072600696177</v>
      </c>
      <c r="AD3450" s="4">
        <v>170837</v>
      </c>
      <c r="AE3450" s="26">
        <v>1758.65</v>
      </c>
      <c r="AF3450" s="26">
        <v>1758.65</v>
      </c>
      <c r="AG3450" s="4">
        <f t="shared" si="1077"/>
        <v>2184000</v>
      </c>
      <c r="AH3450" s="16">
        <f t="shared" si="1067"/>
        <v>3.205128205128205E-3</v>
      </c>
      <c r="AI3450" s="15">
        <f t="shared" si="1068"/>
        <v>0.45512820512820512</v>
      </c>
      <c r="AJ3450" s="15">
        <f t="shared" si="1069"/>
        <v>0.45512820512820518</v>
      </c>
      <c r="AK3450" s="4">
        <f t="shared" si="1070"/>
        <v>16319000</v>
      </c>
      <c r="AL3450" s="27">
        <f t="shared" si="1071"/>
        <v>4.289478521968258E-4</v>
      </c>
      <c r="AM3450" s="15">
        <f t="shared" si="1078"/>
        <v>6.0910595011949266E-2</v>
      </c>
      <c r="AN3450" s="15">
        <f t="shared" si="1079"/>
        <v>1.3207389805273516E-5</v>
      </c>
    </row>
    <row r="3451" spans="1:40" x14ac:dyDescent="0.2">
      <c r="A3451" s="4" t="s">
        <v>4628</v>
      </c>
      <c r="B3451" s="3" t="s">
        <v>13</v>
      </c>
      <c r="C3451" s="6">
        <v>170837</v>
      </c>
      <c r="D3451" s="3" t="s">
        <v>765</v>
      </c>
      <c r="E3451" s="6">
        <v>171080</v>
      </c>
      <c r="F3451" s="3" t="s">
        <v>4331</v>
      </c>
      <c r="G3451" s="8">
        <v>7000</v>
      </c>
      <c r="H3451" s="6">
        <v>142</v>
      </c>
      <c r="I3451" s="6">
        <v>170374</v>
      </c>
      <c r="J3451" s="13">
        <v>45260</v>
      </c>
      <c r="K3451" s="9">
        <v>7000</v>
      </c>
      <c r="L3451" s="4" t="s">
        <v>4628</v>
      </c>
      <c r="M3451" s="4" t="s">
        <v>4632</v>
      </c>
      <c r="N3451" s="4">
        <f>VLOOKUP(I3451,BaseModelo!$A$2:$E$5075,5)</f>
        <v>6</v>
      </c>
      <c r="P3451" s="15">
        <v>142.00000000000003</v>
      </c>
      <c r="Q3451" s="4">
        <f>VLOOKUP(I3451,BaseModelo!$A$2:$E$5075,3)</f>
        <v>115</v>
      </c>
      <c r="R3451" s="4">
        <f t="shared" si="1060"/>
        <v>32283000</v>
      </c>
      <c r="S3451" s="16">
        <f t="shared" si="1061"/>
        <v>2.168323885636403E-4</v>
      </c>
      <c r="T3451" s="4">
        <f t="shared" si="1072"/>
        <v>3.0790199176036922E-2</v>
      </c>
      <c r="U3451" s="4">
        <f t="shared" si="1073"/>
        <v>3.0790199176036929E-2</v>
      </c>
      <c r="V3451" s="6">
        <f t="shared" si="1062"/>
        <v>0</v>
      </c>
      <c r="W3451" s="16" t="str">
        <f t="shared" si="1063"/>
        <v/>
      </c>
      <c r="X3451" s="4" t="str">
        <f t="shared" si="1074"/>
        <v/>
      </c>
      <c r="Y3451" s="4" t="str">
        <f t="shared" si="1064"/>
        <v/>
      </c>
      <c r="Z3451" s="4">
        <f t="shared" si="1065"/>
        <v>4853000</v>
      </c>
      <c r="AA3451" s="16">
        <f t="shared" si="1066"/>
        <v>1.4424067587059551E-3</v>
      </c>
      <c r="AB3451" s="15">
        <f t="shared" si="1075"/>
        <v>0.20482175973624561</v>
      </c>
      <c r="AC3451" s="15">
        <f t="shared" si="1076"/>
        <v>0.20482175973624567</v>
      </c>
      <c r="AD3451" s="4">
        <v>170837</v>
      </c>
      <c r="AE3451" s="26">
        <v>1758.65</v>
      </c>
      <c r="AF3451" s="26">
        <v>1758.65</v>
      </c>
      <c r="AG3451" s="4">
        <f t="shared" si="1077"/>
        <v>2735000</v>
      </c>
      <c r="AH3451" s="16">
        <f t="shared" si="1067"/>
        <v>2.5594149908592322E-3</v>
      </c>
      <c r="AI3451" s="15">
        <f t="shared" si="1068"/>
        <v>0.363436928702011</v>
      </c>
      <c r="AJ3451" s="15">
        <f t="shared" si="1069"/>
        <v>0.36343692870201105</v>
      </c>
      <c r="AK3451" s="4">
        <f t="shared" si="1070"/>
        <v>16319000</v>
      </c>
      <c r="AL3451" s="27">
        <f t="shared" si="1071"/>
        <v>4.289478521968258E-4</v>
      </c>
      <c r="AM3451" s="15">
        <f t="shared" si="1078"/>
        <v>6.0910595011949266E-2</v>
      </c>
      <c r="AN3451" s="15">
        <f t="shared" si="1079"/>
        <v>1.3207389805273516E-5</v>
      </c>
    </row>
    <row r="3452" spans="1:40" x14ac:dyDescent="0.2">
      <c r="A3452" s="4" t="s">
        <v>4627</v>
      </c>
      <c r="B3452" s="2" t="s">
        <v>1</v>
      </c>
      <c r="C3452" s="5">
        <v>170839</v>
      </c>
      <c r="D3452" s="2" t="s">
        <v>757</v>
      </c>
      <c r="E3452" s="5">
        <v>170840</v>
      </c>
      <c r="F3452" s="2" t="s">
        <v>4240</v>
      </c>
      <c r="G3452" s="7">
        <v>8000</v>
      </c>
      <c r="H3452" s="5">
        <v>142</v>
      </c>
      <c r="I3452" s="6">
        <v>166547</v>
      </c>
      <c r="J3452" s="13">
        <v>45260</v>
      </c>
      <c r="K3452" s="9">
        <v>8000</v>
      </c>
      <c r="L3452" s="4" t="s">
        <v>4627</v>
      </c>
      <c r="M3452" s="4" t="s">
        <v>4632</v>
      </c>
      <c r="N3452" s="4">
        <f>VLOOKUP(I3452,BaseModelo!$A$2:$E$5075,5)</f>
        <v>9</v>
      </c>
      <c r="P3452" s="15">
        <v>142.00000000000003</v>
      </c>
      <c r="Q3452" s="4">
        <f>VLOOKUP(I3452,BaseModelo!$A$2:$E$5075,3)</f>
        <v>147</v>
      </c>
      <c r="R3452" s="4">
        <f t="shared" si="1060"/>
        <v>32283000</v>
      </c>
      <c r="S3452" s="16">
        <f t="shared" si="1061"/>
        <v>2.4780844407273179E-4</v>
      </c>
      <c r="T3452" s="4">
        <f t="shared" si="1072"/>
        <v>3.5188799058327912E-2</v>
      </c>
      <c r="U3452" s="4">
        <f t="shared" si="1073"/>
        <v>3.5188799058327919E-2</v>
      </c>
      <c r="V3452" s="6">
        <f t="shared" si="1062"/>
        <v>0</v>
      </c>
      <c r="W3452" s="16" t="str">
        <f t="shared" si="1063"/>
        <v/>
      </c>
      <c r="X3452" s="4" t="str">
        <f t="shared" si="1074"/>
        <v/>
      </c>
      <c r="Y3452" s="4" t="str">
        <f t="shared" si="1064"/>
        <v/>
      </c>
      <c r="Z3452" s="4">
        <f t="shared" si="1065"/>
        <v>5305000</v>
      </c>
      <c r="AA3452" s="16">
        <f t="shared" si="1066"/>
        <v>1.5080113100848257E-3</v>
      </c>
      <c r="AB3452" s="15">
        <f t="shared" si="1075"/>
        <v>0.21413760603204526</v>
      </c>
      <c r="AC3452" s="15">
        <f t="shared" si="1076"/>
        <v>0.21413760603204529</v>
      </c>
      <c r="AD3452" s="4">
        <v>170839</v>
      </c>
      <c r="AE3452" s="26">
        <v>2013.74</v>
      </c>
      <c r="AF3452" s="26">
        <v>2013.74</v>
      </c>
      <c r="AG3452" s="4">
        <f t="shared" si="1077"/>
        <v>2114000</v>
      </c>
      <c r="AH3452" s="16">
        <f t="shared" si="1067"/>
        <v>3.7842951750236518E-3</v>
      </c>
      <c r="AI3452" s="15">
        <f t="shared" si="1068"/>
        <v>0.53736991485335861</v>
      </c>
      <c r="AJ3452" s="15">
        <f t="shared" si="1069"/>
        <v>0.53736991485335872</v>
      </c>
      <c r="AK3452" s="4">
        <f t="shared" si="1070"/>
        <v>15073000</v>
      </c>
      <c r="AL3452" s="27">
        <f t="shared" si="1071"/>
        <v>5.3075034830491602E-4</v>
      </c>
      <c r="AM3452" s="15">
        <f t="shared" si="1078"/>
        <v>7.5366549459298077E-2</v>
      </c>
      <c r="AN3452" s="15">
        <f t="shared" si="1079"/>
        <v>1.8676467356639244E-5</v>
      </c>
    </row>
    <row r="3453" spans="1:40" x14ac:dyDescent="0.2">
      <c r="A3453" s="4" t="s">
        <v>4627</v>
      </c>
      <c r="B3453" s="3" t="s">
        <v>1</v>
      </c>
      <c r="C3453" s="6">
        <v>170839</v>
      </c>
      <c r="D3453" s="3" t="s">
        <v>757</v>
      </c>
      <c r="E3453" s="6">
        <v>170841</v>
      </c>
      <c r="F3453" s="3" t="s">
        <v>4271</v>
      </c>
      <c r="G3453" s="8">
        <v>7000</v>
      </c>
      <c r="H3453" s="6">
        <v>142</v>
      </c>
      <c r="I3453" s="6">
        <v>166598</v>
      </c>
      <c r="J3453" s="13">
        <v>45260</v>
      </c>
      <c r="K3453" s="9">
        <v>7000</v>
      </c>
      <c r="L3453" s="4" t="s">
        <v>4627</v>
      </c>
      <c r="M3453" s="4" t="s">
        <v>4632</v>
      </c>
      <c r="N3453" s="4">
        <f>VLOOKUP(I3453,BaseModelo!$A$2:$E$5075,5)</f>
        <v>6</v>
      </c>
      <c r="P3453" s="15">
        <v>142.00000000000003</v>
      </c>
      <c r="Q3453" s="4">
        <f>VLOOKUP(I3453,BaseModelo!$A$2:$E$5075,3)</f>
        <v>115</v>
      </c>
      <c r="R3453" s="4">
        <f t="shared" si="1060"/>
        <v>32283000</v>
      </c>
      <c r="S3453" s="16">
        <f t="shared" si="1061"/>
        <v>2.168323885636403E-4</v>
      </c>
      <c r="T3453" s="4">
        <f t="shared" si="1072"/>
        <v>3.0790199176036922E-2</v>
      </c>
      <c r="U3453" s="4">
        <f t="shared" si="1073"/>
        <v>3.0790199176036929E-2</v>
      </c>
      <c r="V3453" s="6">
        <f t="shared" si="1062"/>
        <v>0</v>
      </c>
      <c r="W3453" s="16" t="str">
        <f t="shared" si="1063"/>
        <v/>
      </c>
      <c r="X3453" s="4" t="str">
        <f t="shared" si="1074"/>
        <v/>
      </c>
      <c r="Y3453" s="4" t="str">
        <f t="shared" si="1064"/>
        <v/>
      </c>
      <c r="Z3453" s="4">
        <f t="shared" si="1065"/>
        <v>4853000</v>
      </c>
      <c r="AA3453" s="16">
        <f t="shared" si="1066"/>
        <v>1.4424067587059551E-3</v>
      </c>
      <c r="AB3453" s="15">
        <f t="shared" si="1075"/>
        <v>0.20482175973624561</v>
      </c>
      <c r="AC3453" s="15">
        <f t="shared" si="1076"/>
        <v>0.20482175973624567</v>
      </c>
      <c r="AD3453" s="4">
        <v>170839</v>
      </c>
      <c r="AE3453" s="26">
        <v>1758.65</v>
      </c>
      <c r="AF3453" s="26">
        <v>1758.65</v>
      </c>
      <c r="AG3453" s="4">
        <f t="shared" si="1077"/>
        <v>1993000</v>
      </c>
      <c r="AH3453" s="16">
        <f t="shared" si="1067"/>
        <v>3.5122930255895636E-3</v>
      </c>
      <c r="AI3453" s="15">
        <f t="shared" si="1068"/>
        <v>0.498745609633718</v>
      </c>
      <c r="AJ3453" s="15">
        <f t="shared" si="1069"/>
        <v>0.49874560963371811</v>
      </c>
      <c r="AK3453" s="4">
        <f t="shared" si="1070"/>
        <v>15073000</v>
      </c>
      <c r="AL3453" s="27">
        <f t="shared" si="1071"/>
        <v>4.6440655476680156E-4</v>
      </c>
      <c r="AM3453" s="15">
        <f t="shared" si="1078"/>
        <v>6.5945730776885828E-2</v>
      </c>
      <c r="AN3453" s="15">
        <f t="shared" si="1079"/>
        <v>1.4299170319926922E-5</v>
      </c>
    </row>
    <row r="3454" spans="1:40" x14ac:dyDescent="0.2">
      <c r="A3454" s="4" t="s">
        <v>4627</v>
      </c>
      <c r="B3454" s="3" t="s">
        <v>1</v>
      </c>
      <c r="C3454" s="6">
        <v>170839</v>
      </c>
      <c r="D3454" s="3" t="s">
        <v>757</v>
      </c>
      <c r="E3454" s="6">
        <v>170842</v>
      </c>
      <c r="F3454" s="3" t="s">
        <v>4272</v>
      </c>
      <c r="G3454" s="8">
        <v>9000</v>
      </c>
      <c r="H3454" s="6">
        <v>142</v>
      </c>
      <c r="I3454" s="6">
        <v>166574</v>
      </c>
      <c r="J3454" s="13">
        <v>45260</v>
      </c>
      <c r="K3454" s="9">
        <v>9000</v>
      </c>
      <c r="L3454" s="4" t="s">
        <v>4627</v>
      </c>
      <c r="M3454" s="4" t="s">
        <v>4632</v>
      </c>
      <c r="N3454" s="4">
        <f>VLOOKUP(I3454,BaseModelo!$A$2:$E$5075,5)</f>
        <v>4</v>
      </c>
      <c r="P3454" s="15">
        <v>142.00000000000003</v>
      </c>
      <c r="Q3454" s="4">
        <f>VLOOKUP(I3454,BaseModelo!$A$2:$E$5075,3)</f>
        <v>110</v>
      </c>
      <c r="R3454" s="4">
        <f t="shared" si="1060"/>
        <v>32283000</v>
      </c>
      <c r="S3454" s="16">
        <f t="shared" si="1061"/>
        <v>2.7878449958182325E-4</v>
      </c>
      <c r="T3454" s="4">
        <f t="shared" si="1072"/>
        <v>3.9587398940618898E-2</v>
      </c>
      <c r="U3454" s="4">
        <f t="shared" si="1073"/>
        <v>3.9587398940618912E-2</v>
      </c>
      <c r="V3454" s="6">
        <f t="shared" si="1062"/>
        <v>0</v>
      </c>
      <c r="W3454" s="16" t="str">
        <f t="shared" si="1063"/>
        <v/>
      </c>
      <c r="X3454" s="4" t="str">
        <f t="shared" si="1074"/>
        <v/>
      </c>
      <c r="Y3454" s="4" t="str">
        <f t="shared" si="1064"/>
        <v/>
      </c>
      <c r="Z3454" s="4">
        <f t="shared" si="1065"/>
        <v>2331000</v>
      </c>
      <c r="AA3454" s="16">
        <f t="shared" si="1066"/>
        <v>3.8610038610038611E-3</v>
      </c>
      <c r="AB3454" s="15">
        <f t="shared" si="1075"/>
        <v>0.54826254826254828</v>
      </c>
      <c r="AC3454" s="15">
        <f t="shared" si="1076"/>
        <v>0.54826254826254839</v>
      </c>
      <c r="AD3454" s="4">
        <v>170839</v>
      </c>
      <c r="AE3454" s="26">
        <v>2255.2800000000002</v>
      </c>
      <c r="AF3454" s="26">
        <v>2255.2800000000002</v>
      </c>
      <c r="AG3454" s="4">
        <f t="shared" si="1077"/>
        <v>1421000</v>
      </c>
      <c r="AH3454" s="16">
        <f t="shared" si="1067"/>
        <v>6.3335679099225895E-3</v>
      </c>
      <c r="AI3454" s="15">
        <f t="shared" si="1068"/>
        <v>0.89936664320900772</v>
      </c>
      <c r="AJ3454" s="15">
        <f t="shared" si="1069"/>
        <v>0.89936664320900794</v>
      </c>
      <c r="AK3454" s="4">
        <f t="shared" si="1070"/>
        <v>15073000</v>
      </c>
      <c r="AL3454" s="27">
        <f t="shared" si="1071"/>
        <v>5.9709414184303054E-4</v>
      </c>
      <c r="AM3454" s="15">
        <f t="shared" si="1078"/>
        <v>8.478736814171034E-2</v>
      </c>
      <c r="AN3454" s="15">
        <f t="shared" si="1079"/>
        <v>2.3637403998246546E-5</v>
      </c>
    </row>
    <row r="3455" spans="1:40" x14ac:dyDescent="0.2">
      <c r="A3455" s="4" t="s">
        <v>4627</v>
      </c>
      <c r="B3455" s="3" t="s">
        <v>1</v>
      </c>
      <c r="C3455" s="6">
        <v>170839</v>
      </c>
      <c r="D3455" s="3" t="s">
        <v>757</v>
      </c>
      <c r="E3455" s="6">
        <v>170843</v>
      </c>
      <c r="F3455" s="3" t="s">
        <v>4273</v>
      </c>
      <c r="G3455" s="8">
        <v>9000</v>
      </c>
      <c r="H3455" s="6">
        <v>142</v>
      </c>
      <c r="I3455" s="6">
        <v>170049</v>
      </c>
      <c r="J3455" s="13">
        <v>45260</v>
      </c>
      <c r="K3455" s="9">
        <v>9000</v>
      </c>
      <c r="L3455" s="4" t="s">
        <v>4627</v>
      </c>
      <c r="M3455" s="4" t="s">
        <v>4632</v>
      </c>
      <c r="N3455" s="4">
        <f>VLOOKUP(I3455,BaseModelo!$A$2:$E$5075,5)</f>
        <v>5</v>
      </c>
      <c r="P3455" s="15">
        <v>142.00000000000003</v>
      </c>
      <c r="Q3455" s="4">
        <f>VLOOKUP(I3455,BaseModelo!$A$2:$E$5075,3)</f>
        <v>110</v>
      </c>
      <c r="R3455" s="4">
        <f t="shared" si="1060"/>
        <v>32283000</v>
      </c>
      <c r="S3455" s="16">
        <f t="shared" si="1061"/>
        <v>2.7878449958182325E-4</v>
      </c>
      <c r="T3455" s="4">
        <f t="shared" si="1072"/>
        <v>3.9587398940618898E-2</v>
      </c>
      <c r="U3455" s="4">
        <f t="shared" si="1073"/>
        <v>3.9587398940618912E-2</v>
      </c>
      <c r="V3455" s="6">
        <f t="shared" si="1062"/>
        <v>0</v>
      </c>
      <c r="W3455" s="16" t="str">
        <f t="shared" si="1063"/>
        <v/>
      </c>
      <c r="X3455" s="4" t="str">
        <f t="shared" si="1074"/>
        <v/>
      </c>
      <c r="Y3455" s="4" t="str">
        <f t="shared" si="1064"/>
        <v/>
      </c>
      <c r="Z3455" s="4">
        <f t="shared" si="1065"/>
        <v>4058000</v>
      </c>
      <c r="AA3455" s="16">
        <f t="shared" si="1066"/>
        <v>2.2178413011335633E-3</v>
      </c>
      <c r="AB3455" s="15">
        <f t="shared" si="1075"/>
        <v>0.31493346476096601</v>
      </c>
      <c r="AC3455" s="15">
        <f t="shared" si="1076"/>
        <v>0.31493346476096606</v>
      </c>
      <c r="AD3455" s="4">
        <v>170839</v>
      </c>
      <c r="AE3455" s="26">
        <v>2255.2800000000002</v>
      </c>
      <c r="AF3455" s="26">
        <v>2255.2800000000002</v>
      </c>
      <c r="AG3455" s="4">
        <f t="shared" si="1077"/>
        <v>1768000</v>
      </c>
      <c r="AH3455" s="16">
        <f t="shared" si="1067"/>
        <v>5.0904977375565612E-3</v>
      </c>
      <c r="AI3455" s="15">
        <f t="shared" si="1068"/>
        <v>0.72285067873303166</v>
      </c>
      <c r="AJ3455" s="15">
        <f t="shared" si="1069"/>
        <v>0.72285067873303188</v>
      </c>
      <c r="AK3455" s="4">
        <f t="shared" si="1070"/>
        <v>15073000</v>
      </c>
      <c r="AL3455" s="27">
        <f t="shared" si="1071"/>
        <v>5.9709414184303054E-4</v>
      </c>
      <c r="AM3455" s="15">
        <f t="shared" si="1078"/>
        <v>8.478736814171034E-2</v>
      </c>
      <c r="AN3455" s="15">
        <f t="shared" si="1079"/>
        <v>2.3637403998246546E-5</v>
      </c>
    </row>
    <row r="3456" spans="1:40" x14ac:dyDescent="0.2">
      <c r="A3456" s="4" t="s">
        <v>4627</v>
      </c>
      <c r="B3456" s="3" t="s">
        <v>1</v>
      </c>
      <c r="C3456" s="6">
        <v>170839</v>
      </c>
      <c r="D3456" s="3" t="s">
        <v>757</v>
      </c>
      <c r="E3456" s="6">
        <v>170844</v>
      </c>
      <c r="F3456" s="3" t="s">
        <v>4274</v>
      </c>
      <c r="G3456" s="8">
        <v>9000</v>
      </c>
      <c r="H3456" s="6">
        <v>142</v>
      </c>
      <c r="I3456" s="6">
        <v>170137</v>
      </c>
      <c r="J3456" s="13">
        <v>45260</v>
      </c>
      <c r="K3456" s="9">
        <v>9000</v>
      </c>
      <c r="L3456" s="4" t="s">
        <v>4627</v>
      </c>
      <c r="M3456" s="4" t="s">
        <v>4632</v>
      </c>
      <c r="N3456" s="4">
        <f>VLOOKUP(I3456,BaseModelo!$A$2:$E$5075,5)</f>
        <v>3</v>
      </c>
      <c r="P3456" s="15">
        <v>142.00000000000003</v>
      </c>
      <c r="Q3456" s="4">
        <f>VLOOKUP(I3456,BaseModelo!$A$2:$E$5075,3)</f>
        <v>110</v>
      </c>
      <c r="R3456" s="4">
        <f t="shared" si="1060"/>
        <v>32283000</v>
      </c>
      <c r="S3456" s="16">
        <f t="shared" si="1061"/>
        <v>2.7878449958182325E-4</v>
      </c>
      <c r="T3456" s="4">
        <f t="shared" si="1072"/>
        <v>3.9587398940618898E-2</v>
      </c>
      <c r="U3456" s="4">
        <f t="shared" si="1073"/>
        <v>3.9587398940618912E-2</v>
      </c>
      <c r="V3456" s="6">
        <f t="shared" si="1062"/>
        <v>0</v>
      </c>
      <c r="W3456" s="16" t="str">
        <f t="shared" si="1063"/>
        <v/>
      </c>
      <c r="X3456" s="4" t="str">
        <f t="shared" si="1074"/>
        <v/>
      </c>
      <c r="Y3456" s="4" t="str">
        <f t="shared" si="1064"/>
        <v/>
      </c>
      <c r="Z3456" s="4">
        <f t="shared" si="1065"/>
        <v>1992000</v>
      </c>
      <c r="AA3456" s="16">
        <f t="shared" si="1066"/>
        <v>4.5180722891566263E-3</v>
      </c>
      <c r="AB3456" s="15">
        <f t="shared" si="1075"/>
        <v>0.64156626506024095</v>
      </c>
      <c r="AC3456" s="15">
        <f t="shared" si="1076"/>
        <v>0.64156626506024106</v>
      </c>
      <c r="AD3456" s="4">
        <v>170839</v>
      </c>
      <c r="AE3456" s="26">
        <v>2255.2800000000002</v>
      </c>
      <c r="AF3456" s="26">
        <v>2255.2800000000002</v>
      </c>
      <c r="AG3456" s="4">
        <f t="shared" si="1077"/>
        <v>1267000</v>
      </c>
      <c r="AH3456" s="16">
        <f t="shared" si="1067"/>
        <v>7.1033938437253356E-3</v>
      </c>
      <c r="AI3456" s="15">
        <f t="shared" si="1068"/>
        <v>1.0086819258089976</v>
      </c>
      <c r="AJ3456" s="15">
        <f t="shared" si="1069"/>
        <v>1.0086819258089978</v>
      </c>
      <c r="AK3456" s="4">
        <f t="shared" si="1070"/>
        <v>15073000</v>
      </c>
      <c r="AL3456" s="27">
        <f t="shared" si="1071"/>
        <v>5.9709414184303054E-4</v>
      </c>
      <c r="AM3456" s="15">
        <f t="shared" si="1078"/>
        <v>8.478736814171034E-2</v>
      </c>
      <c r="AN3456" s="15">
        <f t="shared" si="1079"/>
        <v>2.3637403998246546E-5</v>
      </c>
    </row>
    <row r="3457" spans="1:40" x14ac:dyDescent="0.2">
      <c r="A3457" s="4" t="s">
        <v>4628</v>
      </c>
      <c r="B3457" s="2" t="s">
        <v>4</v>
      </c>
      <c r="C3457" s="5">
        <v>170851</v>
      </c>
      <c r="D3457" s="2" t="s">
        <v>761</v>
      </c>
      <c r="E3457" s="5">
        <v>170852</v>
      </c>
      <c r="F3457" s="2" t="s">
        <v>4244</v>
      </c>
      <c r="G3457" s="7">
        <v>14000</v>
      </c>
      <c r="H3457" s="5">
        <v>90</v>
      </c>
      <c r="I3457" s="6">
        <v>169886</v>
      </c>
      <c r="J3457" s="13">
        <v>45260</v>
      </c>
      <c r="K3457" s="9">
        <v>14000</v>
      </c>
      <c r="L3457" s="4" t="s">
        <v>4628</v>
      </c>
      <c r="M3457" s="4" t="s">
        <v>4632</v>
      </c>
      <c r="N3457" s="4">
        <f>VLOOKUP(I3457,BaseModelo!$A$2:$E$5075,5)</f>
        <v>4</v>
      </c>
      <c r="P3457" s="15">
        <v>132</v>
      </c>
      <c r="Q3457" s="4">
        <f>VLOOKUP(I3457,BaseModelo!$A$2:$E$5075,3)</f>
        <v>110</v>
      </c>
      <c r="R3457" s="4">
        <f t="shared" si="1060"/>
        <v>32283000</v>
      </c>
      <c r="S3457" s="16">
        <f t="shared" si="1061"/>
        <v>4.336647771272806E-4</v>
      </c>
      <c r="T3457" s="4">
        <f t="shared" si="1072"/>
        <v>3.9029829941455256E-2</v>
      </c>
      <c r="U3457" s="4">
        <f t="shared" si="1073"/>
        <v>5.7243750580801042E-2</v>
      </c>
      <c r="V3457" s="6">
        <f t="shared" si="1062"/>
        <v>0</v>
      </c>
      <c r="W3457" s="16" t="str">
        <f t="shared" si="1063"/>
        <v/>
      </c>
      <c r="X3457" s="4" t="str">
        <f t="shared" si="1074"/>
        <v/>
      </c>
      <c r="Y3457" s="4" t="str">
        <f t="shared" si="1064"/>
        <v/>
      </c>
      <c r="Z3457" s="4">
        <f t="shared" si="1065"/>
        <v>2331000</v>
      </c>
      <c r="AA3457" s="16">
        <f t="shared" si="1066"/>
        <v>6.006006006006006E-3</v>
      </c>
      <c r="AB3457" s="15">
        <f t="shared" si="1075"/>
        <v>0.54054054054054057</v>
      </c>
      <c r="AC3457" s="15">
        <f t="shared" si="1076"/>
        <v>0.7927927927927928</v>
      </c>
      <c r="AD3457" s="4">
        <v>170851</v>
      </c>
      <c r="AE3457" s="26">
        <v>2165.48</v>
      </c>
      <c r="AF3457" s="26">
        <v>2165.48</v>
      </c>
      <c r="AG3457" s="4">
        <f t="shared" si="1077"/>
        <v>858000</v>
      </c>
      <c r="AH3457" s="16">
        <f t="shared" si="1067"/>
        <v>1.6317016317016316E-2</v>
      </c>
      <c r="AI3457" s="15">
        <f t="shared" si="1068"/>
        <v>1.4685314685314685</v>
      </c>
      <c r="AJ3457" s="15">
        <f t="shared" si="1069"/>
        <v>2.1538461538461537</v>
      </c>
      <c r="AK3457" s="4">
        <f t="shared" si="1070"/>
        <v>16319000</v>
      </c>
      <c r="AL3457" s="27">
        <f t="shared" si="1071"/>
        <v>8.578957043936516E-4</v>
      </c>
      <c r="AM3457" s="15">
        <f t="shared" si="1078"/>
        <v>7.7210613395428646E-2</v>
      </c>
      <c r="AN3457" s="15">
        <f t="shared" si="1079"/>
        <v>4.9109167726650813E-5</v>
      </c>
    </row>
    <row r="3458" spans="1:40" x14ac:dyDescent="0.2">
      <c r="A3458" s="4" t="s">
        <v>4628</v>
      </c>
      <c r="B3458" s="3" t="s">
        <v>4</v>
      </c>
      <c r="C3458" s="6">
        <v>170851</v>
      </c>
      <c r="D3458" s="3" t="s">
        <v>761</v>
      </c>
      <c r="E3458" s="6">
        <v>170853</v>
      </c>
      <c r="F3458" s="3" t="s">
        <v>4293</v>
      </c>
      <c r="G3458" s="8">
        <v>11000</v>
      </c>
      <c r="H3458" s="6">
        <v>100</v>
      </c>
      <c r="I3458" s="6">
        <v>169889</v>
      </c>
      <c r="J3458" s="13">
        <v>45260</v>
      </c>
      <c r="K3458" s="9">
        <v>11000</v>
      </c>
      <c r="L3458" s="4" t="s">
        <v>4628</v>
      </c>
      <c r="M3458" s="4" t="s">
        <v>4632</v>
      </c>
      <c r="N3458" s="4">
        <f>VLOOKUP(I3458,BaseModelo!$A$2:$E$5075,5)</f>
        <v>7</v>
      </c>
      <c r="P3458" s="15">
        <v>132</v>
      </c>
      <c r="Q3458" s="4">
        <f>VLOOKUP(I3458,BaseModelo!$A$2:$E$5075,3)</f>
        <v>127</v>
      </c>
      <c r="R3458" s="4">
        <f t="shared" ref="R3458:R3521" si="1080">SUMIFS($G:$G,$M:$M,M3458)</f>
        <v>32283000</v>
      </c>
      <c r="S3458" s="16">
        <f t="shared" ref="S3458:S3521" si="1081">G3458/R3458</f>
        <v>3.4073661060000617E-4</v>
      </c>
      <c r="T3458" s="4">
        <f t="shared" si="1072"/>
        <v>3.4073661060000614E-2</v>
      </c>
      <c r="U3458" s="4">
        <f t="shared" si="1073"/>
        <v>4.4977232599200813E-2</v>
      </c>
      <c r="V3458" s="6">
        <f t="shared" ref="V3458:V3521" si="1082">SUMIFS($G:$G,$O:$O,O3458)</f>
        <v>0</v>
      </c>
      <c r="W3458" s="16" t="str">
        <f t="shared" ref="W3458:W3521" si="1083">IFERROR(G3458/V3458,"")</f>
        <v/>
      </c>
      <c r="X3458" s="4" t="str">
        <f t="shared" si="1074"/>
        <v/>
      </c>
      <c r="Y3458" s="4" t="str">
        <f t="shared" ref="Y3458:Y3521" si="1084">IFERROR(W3458*P3458,"")</f>
        <v/>
      </c>
      <c r="Z3458" s="4">
        <f t="shared" ref="Z3458:Z3521" si="1085">SUMIFS($G:$G,$N:$N,N3458)</f>
        <v>4022000</v>
      </c>
      <c r="AA3458" s="16">
        <f t="shared" ref="AA3458:AA3521" si="1086">IFERROR(G3458/Z3458,"")</f>
        <v>2.7349577324714074E-3</v>
      </c>
      <c r="AB3458" s="15">
        <f t="shared" si="1075"/>
        <v>0.27349577324714075</v>
      </c>
      <c r="AC3458" s="15">
        <f t="shared" si="1076"/>
        <v>0.3610144206862258</v>
      </c>
      <c r="AD3458" s="4">
        <v>170851</v>
      </c>
      <c r="AE3458" s="26">
        <v>1910.34</v>
      </c>
      <c r="AF3458" s="26">
        <v>1910.34</v>
      </c>
      <c r="AG3458" s="4">
        <f t="shared" si="1077"/>
        <v>2184000</v>
      </c>
      <c r="AH3458" s="16">
        <f t="shared" ref="AH3458:AH3521" si="1087">IFERROR($G3458/AG3458,"")</f>
        <v>5.036630036630037E-3</v>
      </c>
      <c r="AI3458" s="15">
        <f t="shared" ref="AI3458:AI3521" si="1088">IFERROR(AH3458*H3458,"")</f>
        <v>0.50366300366300365</v>
      </c>
      <c r="AJ3458" s="15">
        <f t="shared" ref="AJ3458:AJ3521" si="1089">IFERROR(AH3458*P3458,"")</f>
        <v>0.66483516483516492</v>
      </c>
      <c r="AK3458" s="4">
        <f t="shared" ref="AK3458:AK3521" si="1090">SUMIFS($G:$G,$A:$A,$A3458,$M:$M,$M3458)</f>
        <v>16319000</v>
      </c>
      <c r="AL3458" s="27">
        <f t="shared" ref="AL3458:AL3521" si="1091">IFERROR($G3458/AK3458,"")</f>
        <v>6.7406091059501192E-4</v>
      </c>
      <c r="AM3458" s="15">
        <f t="shared" si="1078"/>
        <v>6.7406091059501197E-2</v>
      </c>
      <c r="AN3458" s="15">
        <f t="shared" si="1079"/>
        <v>3.0317394361860955E-5</v>
      </c>
    </row>
    <row r="3459" spans="1:40" x14ac:dyDescent="0.2">
      <c r="A3459" s="4" t="s">
        <v>4628</v>
      </c>
      <c r="B3459" s="3" t="s">
        <v>4</v>
      </c>
      <c r="C3459" s="6">
        <v>170851</v>
      </c>
      <c r="D3459" s="3" t="s">
        <v>761</v>
      </c>
      <c r="E3459" s="6">
        <v>170854</v>
      </c>
      <c r="F3459" s="3" t="s">
        <v>4294</v>
      </c>
      <c r="G3459" s="8">
        <v>12000</v>
      </c>
      <c r="H3459" s="6">
        <v>100</v>
      </c>
      <c r="I3459" s="6">
        <v>169884</v>
      </c>
      <c r="J3459" s="13">
        <v>45260</v>
      </c>
      <c r="K3459" s="9">
        <v>12000</v>
      </c>
      <c r="L3459" s="4" t="s">
        <v>4628</v>
      </c>
      <c r="M3459" s="4" t="s">
        <v>4632</v>
      </c>
      <c r="N3459" s="4">
        <f>VLOOKUP(I3459,BaseModelo!$A$2:$E$5075,5)</f>
        <v>7</v>
      </c>
      <c r="P3459" s="15">
        <v>132</v>
      </c>
      <c r="Q3459" s="4">
        <f>VLOOKUP(I3459,BaseModelo!$A$2:$E$5075,3)</f>
        <v>127</v>
      </c>
      <c r="R3459" s="4">
        <f t="shared" si="1080"/>
        <v>32283000</v>
      </c>
      <c r="S3459" s="16">
        <f t="shared" si="1081"/>
        <v>3.7171266610909768E-4</v>
      </c>
      <c r="T3459" s="4">
        <f t="shared" ref="T3459:T3522" si="1092">S3459*H3459</f>
        <v>3.7171266610909769E-2</v>
      </c>
      <c r="U3459" s="4">
        <f t="shared" ref="U3459:U3522" si="1093">S3459*P3459</f>
        <v>4.9066071926400896E-2</v>
      </c>
      <c r="V3459" s="6">
        <f t="shared" si="1082"/>
        <v>0</v>
      </c>
      <c r="W3459" s="16" t="str">
        <f t="shared" si="1083"/>
        <v/>
      </c>
      <c r="X3459" s="4" t="str">
        <f t="shared" ref="X3459:X3522" si="1094">IFERROR(W3459*H3459,"")</f>
        <v/>
      </c>
      <c r="Y3459" s="4" t="str">
        <f t="shared" si="1084"/>
        <v/>
      </c>
      <c r="Z3459" s="4">
        <f t="shared" si="1085"/>
        <v>4022000</v>
      </c>
      <c r="AA3459" s="16">
        <f t="shared" si="1086"/>
        <v>2.9835902536051715E-3</v>
      </c>
      <c r="AB3459" s="15">
        <f t="shared" ref="AB3459:AB3522" si="1095">IFERROR(AA3459*H3459,"")</f>
        <v>0.29835902536051717</v>
      </c>
      <c r="AC3459" s="15">
        <f t="shared" ref="AC3459:AC3522" si="1096">IFERROR(AA3459*P3459,"")</f>
        <v>0.39383391347588265</v>
      </c>
      <c r="AD3459" s="4">
        <v>170851</v>
      </c>
      <c r="AE3459" s="26">
        <v>2082.81</v>
      </c>
      <c r="AF3459" s="26">
        <v>2082.81</v>
      </c>
      <c r="AG3459" s="4">
        <f t="shared" ref="AG3459:AG3522" si="1097">SUMIFS($G:$G,$N:$N,$N3459,$A:$A,$A3459)</f>
        <v>2184000</v>
      </c>
      <c r="AH3459" s="16">
        <f t="shared" si="1087"/>
        <v>5.4945054945054949E-3</v>
      </c>
      <c r="AI3459" s="15">
        <f t="shared" si="1088"/>
        <v>0.5494505494505495</v>
      </c>
      <c r="AJ3459" s="15">
        <f t="shared" si="1089"/>
        <v>0.72527472527472536</v>
      </c>
      <c r="AK3459" s="4">
        <f t="shared" si="1090"/>
        <v>16319000</v>
      </c>
      <c r="AL3459" s="27">
        <f t="shared" si="1091"/>
        <v>7.3533917519455851E-4</v>
      </c>
      <c r="AM3459" s="15">
        <f t="shared" ref="AM3459:AM3522" si="1098">IFERROR(AL3459*H3459,"")</f>
        <v>7.3533917519455858E-2</v>
      </c>
      <c r="AN3459" s="15">
        <f t="shared" ref="AN3459:AN3522" si="1099">IFERROR(AL3459*U3459,"")</f>
        <v>3.6080204860396516E-5</v>
      </c>
    </row>
    <row r="3460" spans="1:40" x14ac:dyDescent="0.2">
      <c r="A3460" s="4" t="s">
        <v>4628</v>
      </c>
      <c r="B3460" s="3" t="s">
        <v>4</v>
      </c>
      <c r="C3460" s="6">
        <v>170851</v>
      </c>
      <c r="D3460" s="3" t="s">
        <v>761</v>
      </c>
      <c r="E3460" s="6">
        <v>170855</v>
      </c>
      <c r="F3460" s="3" t="s">
        <v>4295</v>
      </c>
      <c r="G3460" s="8">
        <v>10000</v>
      </c>
      <c r="H3460" s="6">
        <v>85</v>
      </c>
      <c r="I3460" s="6">
        <v>169883</v>
      </c>
      <c r="J3460" s="13">
        <v>45260</v>
      </c>
      <c r="K3460" s="9">
        <v>10000</v>
      </c>
      <c r="L3460" s="4" t="s">
        <v>4628</v>
      </c>
      <c r="M3460" s="4" t="s">
        <v>4632</v>
      </c>
      <c r="N3460" s="4">
        <f>VLOOKUP(I3460,BaseModelo!$A$2:$E$5075,5)</f>
        <v>5</v>
      </c>
      <c r="P3460" s="15">
        <v>142.00000000000003</v>
      </c>
      <c r="Q3460" s="4">
        <f>VLOOKUP(I3460,BaseModelo!$A$2:$E$5075,3)</f>
        <v>110</v>
      </c>
      <c r="R3460" s="4">
        <f t="shared" si="1080"/>
        <v>32283000</v>
      </c>
      <c r="S3460" s="16">
        <f t="shared" si="1081"/>
        <v>3.0976055509091471E-4</v>
      </c>
      <c r="T3460" s="4">
        <f t="shared" si="1092"/>
        <v>2.6329647182727751E-2</v>
      </c>
      <c r="U3460" s="4">
        <f t="shared" si="1093"/>
        <v>4.3985998822909898E-2</v>
      </c>
      <c r="V3460" s="6">
        <f t="shared" si="1082"/>
        <v>0</v>
      </c>
      <c r="W3460" s="16" t="str">
        <f t="shared" si="1083"/>
        <v/>
      </c>
      <c r="X3460" s="4" t="str">
        <f t="shared" si="1094"/>
        <v/>
      </c>
      <c r="Y3460" s="4" t="str">
        <f t="shared" si="1084"/>
        <v/>
      </c>
      <c r="Z3460" s="4">
        <f t="shared" si="1085"/>
        <v>4058000</v>
      </c>
      <c r="AA3460" s="16">
        <f t="shared" si="1086"/>
        <v>2.4642681123706258E-3</v>
      </c>
      <c r="AB3460" s="15">
        <f t="shared" si="1095"/>
        <v>0.20946278955150319</v>
      </c>
      <c r="AC3460" s="15">
        <f t="shared" si="1096"/>
        <v>0.34992607195662895</v>
      </c>
      <c r="AD3460" s="4">
        <v>170851</v>
      </c>
      <c r="AE3460" s="26">
        <v>1462.14</v>
      </c>
      <c r="AF3460" s="26">
        <v>1462.14</v>
      </c>
      <c r="AG3460" s="4">
        <f t="shared" si="1097"/>
        <v>2193000</v>
      </c>
      <c r="AH3460" s="16">
        <f t="shared" si="1087"/>
        <v>4.5599635202918376E-3</v>
      </c>
      <c r="AI3460" s="15">
        <f t="shared" si="1088"/>
        <v>0.38759689922480622</v>
      </c>
      <c r="AJ3460" s="15">
        <f t="shared" si="1089"/>
        <v>0.64751481988144111</v>
      </c>
      <c r="AK3460" s="4">
        <f t="shared" si="1090"/>
        <v>16319000</v>
      </c>
      <c r="AL3460" s="27">
        <f t="shared" si="1091"/>
        <v>6.1278264599546543E-4</v>
      </c>
      <c r="AM3460" s="15">
        <f t="shared" si="1098"/>
        <v>5.2086524909614559E-2</v>
      </c>
      <c r="AN3460" s="15">
        <f t="shared" si="1099"/>
        <v>2.6953856745456156E-5</v>
      </c>
    </row>
    <row r="3461" spans="1:40" x14ac:dyDescent="0.2">
      <c r="A3461" s="4" t="s">
        <v>4628</v>
      </c>
      <c r="B3461" s="3" t="s">
        <v>4</v>
      </c>
      <c r="C3461" s="6">
        <v>170851</v>
      </c>
      <c r="D3461" s="3" t="s">
        <v>761</v>
      </c>
      <c r="E3461" s="6">
        <v>170856</v>
      </c>
      <c r="F3461" s="3" t="s">
        <v>4296</v>
      </c>
      <c r="G3461" s="8">
        <v>20000</v>
      </c>
      <c r="H3461" s="6">
        <v>90</v>
      </c>
      <c r="I3461" s="6">
        <v>169887</v>
      </c>
      <c r="J3461" s="13">
        <v>45260</v>
      </c>
      <c r="K3461" s="9">
        <v>20000</v>
      </c>
      <c r="L3461" s="4" t="s">
        <v>4628</v>
      </c>
      <c r="M3461" s="4" t="s">
        <v>4632</v>
      </c>
      <c r="N3461" s="4">
        <f>VLOOKUP(I3461,BaseModelo!$A$2:$E$5075,5)</f>
        <v>8</v>
      </c>
      <c r="P3461" s="15">
        <v>122</v>
      </c>
      <c r="Q3461" s="4">
        <f>VLOOKUP(I3461,BaseModelo!$A$2:$E$5075,3)</f>
        <v>132</v>
      </c>
      <c r="R3461" s="4">
        <f t="shared" si="1080"/>
        <v>32283000</v>
      </c>
      <c r="S3461" s="16">
        <f t="shared" si="1081"/>
        <v>6.1952111018182942E-4</v>
      </c>
      <c r="T3461" s="4">
        <f t="shared" si="1092"/>
        <v>5.5756899916364649E-2</v>
      </c>
      <c r="U3461" s="4">
        <f t="shared" si="1093"/>
        <v>7.5581575442183191E-2</v>
      </c>
      <c r="V3461" s="6">
        <f t="shared" si="1082"/>
        <v>0</v>
      </c>
      <c r="W3461" s="16" t="str">
        <f t="shared" si="1083"/>
        <v/>
      </c>
      <c r="X3461" s="4" t="str">
        <f t="shared" si="1094"/>
        <v/>
      </c>
      <c r="Y3461" s="4" t="str">
        <f t="shared" si="1084"/>
        <v/>
      </c>
      <c r="Z3461" s="4">
        <f t="shared" si="1085"/>
        <v>5836000</v>
      </c>
      <c r="AA3461" s="16">
        <f t="shared" si="1086"/>
        <v>3.4270047978067169E-3</v>
      </c>
      <c r="AB3461" s="15">
        <f t="shared" si="1095"/>
        <v>0.30843043180260454</v>
      </c>
      <c r="AC3461" s="15">
        <f t="shared" si="1096"/>
        <v>0.41809458533241944</v>
      </c>
      <c r="AD3461" s="4">
        <v>170851</v>
      </c>
      <c r="AE3461" s="26">
        <v>3089.74</v>
      </c>
      <c r="AF3461" s="26">
        <v>3089.74</v>
      </c>
      <c r="AG3461" s="4">
        <f t="shared" si="1097"/>
        <v>3421000</v>
      </c>
      <c r="AH3461" s="16">
        <f t="shared" si="1087"/>
        <v>5.846243788365975E-3</v>
      </c>
      <c r="AI3461" s="15">
        <f t="shared" si="1088"/>
        <v>0.52616194095293778</v>
      </c>
      <c r="AJ3461" s="15">
        <f t="shared" si="1089"/>
        <v>0.71324174218064895</v>
      </c>
      <c r="AK3461" s="4">
        <f t="shared" si="1090"/>
        <v>16319000</v>
      </c>
      <c r="AL3461" s="27">
        <f t="shared" si="1091"/>
        <v>1.2255652919909309E-3</v>
      </c>
      <c r="AM3461" s="15">
        <f t="shared" si="1098"/>
        <v>0.11030087627918378</v>
      </c>
      <c r="AN3461" s="15">
        <f t="shared" si="1099"/>
        <v>9.2630155575933808E-5</v>
      </c>
    </row>
    <row r="3462" spans="1:40" x14ac:dyDescent="0.2">
      <c r="A3462" s="4" t="s">
        <v>4628</v>
      </c>
      <c r="B3462" s="3" t="s">
        <v>4</v>
      </c>
      <c r="C3462" s="6">
        <v>170851</v>
      </c>
      <c r="D3462" s="3" t="s">
        <v>761</v>
      </c>
      <c r="E3462" s="6">
        <v>170857</v>
      </c>
      <c r="F3462" s="3" t="s">
        <v>4297</v>
      </c>
      <c r="G3462" s="8">
        <v>7000</v>
      </c>
      <c r="H3462" s="6">
        <v>142</v>
      </c>
      <c r="I3462" s="6">
        <v>170022</v>
      </c>
      <c r="J3462" s="13">
        <v>45260</v>
      </c>
      <c r="K3462" s="9">
        <v>7000</v>
      </c>
      <c r="L3462" s="4" t="s">
        <v>4628</v>
      </c>
      <c r="M3462" s="4" t="s">
        <v>4632</v>
      </c>
      <c r="N3462" s="4">
        <f>VLOOKUP(I3462,BaseModelo!$A$2:$E$5075,5)</f>
        <v>6</v>
      </c>
      <c r="P3462" s="15">
        <v>142.00000000000003</v>
      </c>
      <c r="Q3462" s="4">
        <f>VLOOKUP(I3462,BaseModelo!$A$2:$E$5075,3)</f>
        <v>115</v>
      </c>
      <c r="R3462" s="4">
        <f t="shared" si="1080"/>
        <v>32283000</v>
      </c>
      <c r="S3462" s="16">
        <f t="shared" si="1081"/>
        <v>2.168323885636403E-4</v>
      </c>
      <c r="T3462" s="4">
        <f t="shared" si="1092"/>
        <v>3.0790199176036922E-2</v>
      </c>
      <c r="U3462" s="4">
        <f t="shared" si="1093"/>
        <v>3.0790199176036929E-2</v>
      </c>
      <c r="V3462" s="6">
        <f t="shared" si="1082"/>
        <v>0</v>
      </c>
      <c r="W3462" s="16" t="str">
        <f t="shared" si="1083"/>
        <v/>
      </c>
      <c r="X3462" s="4" t="str">
        <f t="shared" si="1094"/>
        <v/>
      </c>
      <c r="Y3462" s="4" t="str">
        <f t="shared" si="1084"/>
        <v/>
      </c>
      <c r="Z3462" s="4">
        <f t="shared" si="1085"/>
        <v>4853000</v>
      </c>
      <c r="AA3462" s="16">
        <f t="shared" si="1086"/>
        <v>1.4424067587059551E-3</v>
      </c>
      <c r="AB3462" s="15">
        <f t="shared" si="1095"/>
        <v>0.20482175973624561</v>
      </c>
      <c r="AC3462" s="15">
        <f t="shared" si="1096"/>
        <v>0.20482175973624567</v>
      </c>
      <c r="AD3462" s="4">
        <v>170851</v>
      </c>
      <c r="AE3462" s="26">
        <v>1758.65</v>
      </c>
      <c r="AF3462" s="26">
        <v>1758.65</v>
      </c>
      <c r="AG3462" s="4">
        <f t="shared" si="1097"/>
        <v>2735000</v>
      </c>
      <c r="AH3462" s="16">
        <f t="shared" si="1087"/>
        <v>2.5594149908592322E-3</v>
      </c>
      <c r="AI3462" s="15">
        <f t="shared" si="1088"/>
        <v>0.363436928702011</v>
      </c>
      <c r="AJ3462" s="15">
        <f t="shared" si="1089"/>
        <v>0.36343692870201105</v>
      </c>
      <c r="AK3462" s="4">
        <f t="shared" si="1090"/>
        <v>16319000</v>
      </c>
      <c r="AL3462" s="27">
        <f t="shared" si="1091"/>
        <v>4.289478521968258E-4</v>
      </c>
      <c r="AM3462" s="15">
        <f t="shared" si="1098"/>
        <v>6.0910595011949266E-2</v>
      </c>
      <c r="AN3462" s="15">
        <f t="shared" si="1099"/>
        <v>1.3207389805273516E-5</v>
      </c>
    </row>
    <row r="3463" spans="1:40" x14ac:dyDescent="0.2">
      <c r="A3463" s="4" t="s">
        <v>4628</v>
      </c>
      <c r="B3463" s="3" t="s">
        <v>4</v>
      </c>
      <c r="C3463" s="6">
        <v>170851</v>
      </c>
      <c r="D3463" s="3" t="s">
        <v>761</v>
      </c>
      <c r="E3463" s="6">
        <v>170858</v>
      </c>
      <c r="F3463" s="3" t="s">
        <v>4298</v>
      </c>
      <c r="G3463" s="8">
        <v>8000</v>
      </c>
      <c r="H3463" s="6">
        <v>75</v>
      </c>
      <c r="I3463" s="6">
        <v>170149</v>
      </c>
      <c r="J3463" s="13">
        <v>45260</v>
      </c>
      <c r="K3463" s="9">
        <v>8000</v>
      </c>
      <c r="L3463" s="4" t="s">
        <v>4628</v>
      </c>
      <c r="M3463" s="4" t="s">
        <v>4632</v>
      </c>
      <c r="N3463" s="4">
        <f>VLOOKUP(I3463,BaseModelo!$A$2:$E$5075,5)</f>
        <v>3</v>
      </c>
      <c r="P3463" s="15">
        <v>142.00000000000003</v>
      </c>
      <c r="Q3463" s="4">
        <f>VLOOKUP(I3463,BaseModelo!$A$2:$E$5075,3)</f>
        <v>110</v>
      </c>
      <c r="R3463" s="4">
        <f t="shared" si="1080"/>
        <v>32283000</v>
      </c>
      <c r="S3463" s="16">
        <f t="shared" si="1081"/>
        <v>2.4780844407273179E-4</v>
      </c>
      <c r="T3463" s="4">
        <f t="shared" si="1092"/>
        <v>1.8585633305454884E-2</v>
      </c>
      <c r="U3463" s="4">
        <f t="shared" si="1093"/>
        <v>3.5188799058327919E-2</v>
      </c>
      <c r="V3463" s="6">
        <f t="shared" si="1082"/>
        <v>0</v>
      </c>
      <c r="W3463" s="16" t="str">
        <f t="shared" si="1083"/>
        <v/>
      </c>
      <c r="X3463" s="4" t="str">
        <f t="shared" si="1094"/>
        <v/>
      </c>
      <c r="Y3463" s="4" t="str">
        <f t="shared" si="1084"/>
        <v/>
      </c>
      <c r="Z3463" s="4">
        <f t="shared" si="1085"/>
        <v>1992000</v>
      </c>
      <c r="AA3463" s="16">
        <f t="shared" si="1086"/>
        <v>4.0160642570281121E-3</v>
      </c>
      <c r="AB3463" s="15">
        <f t="shared" si="1095"/>
        <v>0.3012048192771084</v>
      </c>
      <c r="AC3463" s="15">
        <f t="shared" si="1096"/>
        <v>0.57028112449799206</v>
      </c>
      <c r="AD3463" s="4">
        <v>170851</v>
      </c>
      <c r="AE3463" s="26">
        <v>1034.56</v>
      </c>
      <c r="AF3463" s="26">
        <v>1034.56</v>
      </c>
      <c r="AG3463" s="4">
        <f t="shared" si="1097"/>
        <v>673000</v>
      </c>
      <c r="AH3463" s="16">
        <f t="shared" si="1087"/>
        <v>1.188707280832095E-2</v>
      </c>
      <c r="AI3463" s="15">
        <f t="shared" si="1088"/>
        <v>0.89153046062407126</v>
      </c>
      <c r="AJ3463" s="15">
        <f t="shared" si="1089"/>
        <v>1.6879643387815753</v>
      </c>
      <c r="AK3463" s="4">
        <f t="shared" si="1090"/>
        <v>16319000</v>
      </c>
      <c r="AL3463" s="27">
        <f t="shared" si="1091"/>
        <v>4.9022611679637234E-4</v>
      </c>
      <c r="AM3463" s="15">
        <f t="shared" si="1098"/>
        <v>3.6766958759727929E-2</v>
      </c>
      <c r="AN3463" s="15">
        <f t="shared" si="1099"/>
        <v>1.725046831709194E-5</v>
      </c>
    </row>
    <row r="3464" spans="1:40" x14ac:dyDescent="0.2">
      <c r="A3464" s="4" t="s">
        <v>4627</v>
      </c>
      <c r="B3464" s="2" t="s">
        <v>9</v>
      </c>
      <c r="C3464" s="5">
        <v>170864</v>
      </c>
      <c r="D3464" s="2" t="s">
        <v>755</v>
      </c>
      <c r="E3464" s="5">
        <v>170865</v>
      </c>
      <c r="F3464" s="2" t="s">
        <v>4238</v>
      </c>
      <c r="G3464" s="7">
        <v>5000</v>
      </c>
      <c r="H3464" s="5">
        <v>147</v>
      </c>
      <c r="I3464" s="6">
        <v>170672</v>
      </c>
      <c r="J3464" s="13">
        <v>45260</v>
      </c>
      <c r="K3464" s="9">
        <v>5000</v>
      </c>
      <c r="L3464" s="4" t="s">
        <v>4627</v>
      </c>
      <c r="M3464" s="4" t="s">
        <v>4632</v>
      </c>
      <c r="N3464" s="4">
        <f>VLOOKUP(I3464,BaseModelo!$A$2:$E$5075,5)</f>
        <v>1</v>
      </c>
      <c r="P3464" s="15">
        <v>147</v>
      </c>
      <c r="Q3464" s="4">
        <f>VLOOKUP(I3464,BaseModelo!$A$2:$E$5075,3)</f>
        <v>90</v>
      </c>
      <c r="R3464" s="4">
        <f t="shared" si="1080"/>
        <v>32283000</v>
      </c>
      <c r="S3464" s="16">
        <f t="shared" si="1081"/>
        <v>1.5488027754545735E-4</v>
      </c>
      <c r="T3464" s="4">
        <f t="shared" si="1092"/>
        <v>2.2767400799182231E-2</v>
      </c>
      <c r="U3464" s="4">
        <f t="shared" si="1093"/>
        <v>2.2767400799182231E-2</v>
      </c>
      <c r="V3464" s="6">
        <f t="shared" si="1082"/>
        <v>0</v>
      </c>
      <c r="W3464" s="16" t="str">
        <f t="shared" si="1083"/>
        <v/>
      </c>
      <c r="X3464" s="4" t="str">
        <f t="shared" si="1094"/>
        <v/>
      </c>
      <c r="Y3464" s="4" t="str">
        <f t="shared" si="1084"/>
        <v/>
      </c>
      <c r="Z3464" s="4">
        <f t="shared" si="1085"/>
        <v>771000</v>
      </c>
      <c r="AA3464" s="16">
        <f t="shared" si="1086"/>
        <v>6.4850843060959796E-3</v>
      </c>
      <c r="AB3464" s="15">
        <f t="shared" si="1095"/>
        <v>0.953307392996109</v>
      </c>
      <c r="AC3464" s="15">
        <f t="shared" si="1096"/>
        <v>0.953307392996109</v>
      </c>
      <c r="AD3464" s="4">
        <v>170864</v>
      </c>
      <c r="AE3464" s="26">
        <v>1303.3399999999999</v>
      </c>
      <c r="AF3464" s="26">
        <v>1303.3399999999999</v>
      </c>
      <c r="AG3464" s="4">
        <f t="shared" si="1097"/>
        <v>681000</v>
      </c>
      <c r="AH3464" s="16">
        <f t="shared" si="1087"/>
        <v>7.3421439060205578E-3</v>
      </c>
      <c r="AI3464" s="15">
        <f t="shared" si="1088"/>
        <v>1.079295154185022</v>
      </c>
      <c r="AJ3464" s="15">
        <f t="shared" si="1089"/>
        <v>1.079295154185022</v>
      </c>
      <c r="AK3464" s="4">
        <f t="shared" si="1090"/>
        <v>15073000</v>
      </c>
      <c r="AL3464" s="27">
        <f t="shared" si="1091"/>
        <v>3.3171896769057253E-4</v>
      </c>
      <c r="AM3464" s="15">
        <f t="shared" si="1098"/>
        <v>4.8762688250514163E-2</v>
      </c>
      <c r="AN3464" s="15">
        <f t="shared" si="1099"/>
        <v>7.5523786901022457E-6</v>
      </c>
    </row>
    <row r="3465" spans="1:40" x14ac:dyDescent="0.2">
      <c r="A3465" s="4" t="s">
        <v>4627</v>
      </c>
      <c r="B3465" s="3" t="s">
        <v>9</v>
      </c>
      <c r="C3465" s="6">
        <v>170864</v>
      </c>
      <c r="D3465" s="3" t="s">
        <v>755</v>
      </c>
      <c r="E3465" s="6">
        <v>170868</v>
      </c>
      <c r="F3465" s="3" t="s">
        <v>4261</v>
      </c>
      <c r="G3465" s="8">
        <v>5000</v>
      </c>
      <c r="H3465" s="6">
        <v>147</v>
      </c>
      <c r="I3465" s="6">
        <v>170620</v>
      </c>
      <c r="J3465" s="13">
        <v>45260</v>
      </c>
      <c r="K3465" s="9">
        <v>5000</v>
      </c>
      <c r="L3465" s="4" t="s">
        <v>4627</v>
      </c>
      <c r="M3465" s="4" t="s">
        <v>4632</v>
      </c>
      <c r="N3465" s="4">
        <f>VLOOKUP(I3465,BaseModelo!$A$2:$E$5075,5)</f>
        <v>1</v>
      </c>
      <c r="P3465" s="15">
        <v>147</v>
      </c>
      <c r="Q3465" s="4">
        <f>VLOOKUP(I3465,BaseModelo!$A$2:$E$5075,3)</f>
        <v>90</v>
      </c>
      <c r="R3465" s="4">
        <f t="shared" si="1080"/>
        <v>32283000</v>
      </c>
      <c r="S3465" s="16">
        <f t="shared" si="1081"/>
        <v>1.5488027754545735E-4</v>
      </c>
      <c r="T3465" s="4">
        <f t="shared" si="1092"/>
        <v>2.2767400799182231E-2</v>
      </c>
      <c r="U3465" s="4">
        <f t="shared" si="1093"/>
        <v>2.2767400799182231E-2</v>
      </c>
      <c r="V3465" s="6">
        <f t="shared" si="1082"/>
        <v>0</v>
      </c>
      <c r="W3465" s="16" t="str">
        <f t="shared" si="1083"/>
        <v/>
      </c>
      <c r="X3465" s="4" t="str">
        <f t="shared" si="1094"/>
        <v/>
      </c>
      <c r="Y3465" s="4" t="str">
        <f t="shared" si="1084"/>
        <v/>
      </c>
      <c r="Z3465" s="4">
        <f t="shared" si="1085"/>
        <v>771000</v>
      </c>
      <c r="AA3465" s="16">
        <f t="shared" si="1086"/>
        <v>6.4850843060959796E-3</v>
      </c>
      <c r="AB3465" s="15">
        <f t="shared" si="1095"/>
        <v>0.953307392996109</v>
      </c>
      <c r="AC3465" s="15">
        <f t="shared" si="1096"/>
        <v>0.953307392996109</v>
      </c>
      <c r="AD3465" s="4">
        <v>170864</v>
      </c>
      <c r="AE3465" s="26">
        <v>1303.3399999999999</v>
      </c>
      <c r="AF3465" s="26">
        <v>1303.3399999999999</v>
      </c>
      <c r="AG3465" s="4">
        <f t="shared" si="1097"/>
        <v>681000</v>
      </c>
      <c r="AH3465" s="16">
        <f t="shared" si="1087"/>
        <v>7.3421439060205578E-3</v>
      </c>
      <c r="AI3465" s="15">
        <f t="shared" si="1088"/>
        <v>1.079295154185022</v>
      </c>
      <c r="AJ3465" s="15">
        <f t="shared" si="1089"/>
        <v>1.079295154185022</v>
      </c>
      <c r="AK3465" s="4">
        <f t="shared" si="1090"/>
        <v>15073000</v>
      </c>
      <c r="AL3465" s="27">
        <f t="shared" si="1091"/>
        <v>3.3171896769057253E-4</v>
      </c>
      <c r="AM3465" s="15">
        <f t="shared" si="1098"/>
        <v>4.8762688250514163E-2</v>
      </c>
      <c r="AN3465" s="15">
        <f t="shared" si="1099"/>
        <v>7.5523786901022457E-6</v>
      </c>
    </row>
    <row r="3466" spans="1:40" x14ac:dyDescent="0.2">
      <c r="A3466" s="4" t="s">
        <v>4627</v>
      </c>
      <c r="B3466" s="3" t="s">
        <v>9</v>
      </c>
      <c r="C3466" s="6">
        <v>170864</v>
      </c>
      <c r="D3466" s="3" t="s">
        <v>755</v>
      </c>
      <c r="E3466" s="6">
        <v>170869</v>
      </c>
      <c r="F3466" s="3" t="s">
        <v>4262</v>
      </c>
      <c r="G3466" s="8">
        <v>5000</v>
      </c>
      <c r="H3466" s="6">
        <v>147</v>
      </c>
      <c r="I3466" s="6">
        <v>170622</v>
      </c>
      <c r="J3466" s="13">
        <v>45260</v>
      </c>
      <c r="K3466" s="9">
        <v>5000</v>
      </c>
      <c r="L3466" s="4" t="s">
        <v>4627</v>
      </c>
      <c r="M3466" s="4" t="s">
        <v>4632</v>
      </c>
      <c r="N3466" s="4">
        <f>VLOOKUP(I3466,BaseModelo!$A$2:$E$5075,5)</f>
        <v>1</v>
      </c>
      <c r="P3466" s="15">
        <v>147</v>
      </c>
      <c r="Q3466" s="4">
        <f>VLOOKUP(I3466,BaseModelo!$A$2:$E$5075,3)</f>
        <v>90</v>
      </c>
      <c r="R3466" s="4">
        <f t="shared" si="1080"/>
        <v>32283000</v>
      </c>
      <c r="S3466" s="16">
        <f t="shared" si="1081"/>
        <v>1.5488027754545735E-4</v>
      </c>
      <c r="T3466" s="4">
        <f t="shared" si="1092"/>
        <v>2.2767400799182231E-2</v>
      </c>
      <c r="U3466" s="4">
        <f t="shared" si="1093"/>
        <v>2.2767400799182231E-2</v>
      </c>
      <c r="V3466" s="6">
        <f t="shared" si="1082"/>
        <v>0</v>
      </c>
      <c r="W3466" s="16" t="str">
        <f t="shared" si="1083"/>
        <v/>
      </c>
      <c r="X3466" s="4" t="str">
        <f t="shared" si="1094"/>
        <v/>
      </c>
      <c r="Y3466" s="4" t="str">
        <f t="shared" si="1084"/>
        <v/>
      </c>
      <c r="Z3466" s="4">
        <f t="shared" si="1085"/>
        <v>771000</v>
      </c>
      <c r="AA3466" s="16">
        <f t="shared" si="1086"/>
        <v>6.4850843060959796E-3</v>
      </c>
      <c r="AB3466" s="15">
        <f t="shared" si="1095"/>
        <v>0.953307392996109</v>
      </c>
      <c r="AC3466" s="15">
        <f t="shared" si="1096"/>
        <v>0.953307392996109</v>
      </c>
      <c r="AD3466" s="4">
        <v>170864</v>
      </c>
      <c r="AE3466" s="26">
        <v>1303.3399999999999</v>
      </c>
      <c r="AF3466" s="26">
        <v>1303.3399999999999</v>
      </c>
      <c r="AG3466" s="4">
        <f t="shared" si="1097"/>
        <v>681000</v>
      </c>
      <c r="AH3466" s="16">
        <f t="shared" si="1087"/>
        <v>7.3421439060205578E-3</v>
      </c>
      <c r="AI3466" s="15">
        <f t="shared" si="1088"/>
        <v>1.079295154185022</v>
      </c>
      <c r="AJ3466" s="15">
        <f t="shared" si="1089"/>
        <v>1.079295154185022</v>
      </c>
      <c r="AK3466" s="4">
        <f t="shared" si="1090"/>
        <v>15073000</v>
      </c>
      <c r="AL3466" s="27">
        <f t="shared" si="1091"/>
        <v>3.3171896769057253E-4</v>
      </c>
      <c r="AM3466" s="15">
        <f t="shared" si="1098"/>
        <v>4.8762688250514163E-2</v>
      </c>
      <c r="AN3466" s="15">
        <f t="shared" si="1099"/>
        <v>7.5523786901022457E-6</v>
      </c>
    </row>
    <row r="3467" spans="1:40" x14ac:dyDescent="0.2">
      <c r="A3467" s="4" t="s">
        <v>4627</v>
      </c>
      <c r="B3467" s="2" t="s">
        <v>17</v>
      </c>
      <c r="C3467" s="5">
        <v>170870</v>
      </c>
      <c r="D3467" s="2" t="s">
        <v>756</v>
      </c>
      <c r="E3467" s="5">
        <v>170871</v>
      </c>
      <c r="F3467" s="2" t="s">
        <v>4239</v>
      </c>
      <c r="G3467" s="7">
        <v>7000</v>
      </c>
      <c r="H3467" s="5">
        <v>142</v>
      </c>
      <c r="I3467" s="6">
        <v>170257</v>
      </c>
      <c r="J3467" s="13">
        <v>45260</v>
      </c>
      <c r="K3467" s="9">
        <v>7000</v>
      </c>
      <c r="L3467" s="4" t="s">
        <v>4627</v>
      </c>
      <c r="M3467" s="4" t="s">
        <v>4632</v>
      </c>
      <c r="N3467" s="4">
        <f>VLOOKUP(I3467,BaseModelo!$A$2:$E$5075,5)</f>
        <v>3</v>
      </c>
      <c r="P3467" s="15">
        <v>142.00000000000003</v>
      </c>
      <c r="Q3467" s="4">
        <f>VLOOKUP(I3467,BaseModelo!$A$2:$E$5075,3)</f>
        <v>110</v>
      </c>
      <c r="R3467" s="4">
        <f t="shared" si="1080"/>
        <v>32283000</v>
      </c>
      <c r="S3467" s="16">
        <f t="shared" si="1081"/>
        <v>2.168323885636403E-4</v>
      </c>
      <c r="T3467" s="4">
        <f t="shared" si="1092"/>
        <v>3.0790199176036922E-2</v>
      </c>
      <c r="U3467" s="4">
        <f t="shared" si="1093"/>
        <v>3.0790199176036929E-2</v>
      </c>
      <c r="V3467" s="6">
        <f t="shared" si="1082"/>
        <v>0</v>
      </c>
      <c r="W3467" s="16" t="str">
        <f t="shared" si="1083"/>
        <v/>
      </c>
      <c r="X3467" s="4" t="str">
        <f t="shared" si="1094"/>
        <v/>
      </c>
      <c r="Y3467" s="4" t="str">
        <f t="shared" si="1084"/>
        <v/>
      </c>
      <c r="Z3467" s="4">
        <f t="shared" si="1085"/>
        <v>1992000</v>
      </c>
      <c r="AA3467" s="16">
        <f t="shared" si="1086"/>
        <v>3.5140562248995983E-3</v>
      </c>
      <c r="AB3467" s="15">
        <f t="shared" si="1095"/>
        <v>0.49899598393574296</v>
      </c>
      <c r="AC3467" s="15">
        <f t="shared" si="1096"/>
        <v>0.49899598393574307</v>
      </c>
      <c r="AD3467" s="4">
        <v>170870</v>
      </c>
      <c r="AE3467" s="26">
        <v>1758.65</v>
      </c>
      <c r="AF3467" s="26">
        <v>1758.65</v>
      </c>
      <c r="AG3467" s="4">
        <f t="shared" si="1097"/>
        <v>1267000</v>
      </c>
      <c r="AH3467" s="16">
        <f t="shared" si="1087"/>
        <v>5.5248618784530384E-3</v>
      </c>
      <c r="AI3467" s="15">
        <f t="shared" si="1088"/>
        <v>0.78453038674033149</v>
      </c>
      <c r="AJ3467" s="15">
        <f t="shared" si="1089"/>
        <v>0.7845303867403316</v>
      </c>
      <c r="AK3467" s="4">
        <f t="shared" si="1090"/>
        <v>15073000</v>
      </c>
      <c r="AL3467" s="27">
        <f t="shared" si="1091"/>
        <v>4.6440655476680156E-4</v>
      </c>
      <c r="AM3467" s="15">
        <f t="shared" si="1098"/>
        <v>6.5945730776885828E-2</v>
      </c>
      <c r="AN3467" s="15">
        <f t="shared" si="1099"/>
        <v>1.4299170319926922E-5</v>
      </c>
    </row>
    <row r="3468" spans="1:40" x14ac:dyDescent="0.2">
      <c r="A3468" s="4" t="s">
        <v>4627</v>
      </c>
      <c r="B3468" s="3" t="s">
        <v>17</v>
      </c>
      <c r="C3468" s="6">
        <v>170870</v>
      </c>
      <c r="D3468" s="3" t="s">
        <v>756</v>
      </c>
      <c r="E3468" s="6">
        <v>170872</v>
      </c>
      <c r="F3468" s="3" t="s">
        <v>4263</v>
      </c>
      <c r="G3468" s="8">
        <v>7000</v>
      </c>
      <c r="H3468" s="6">
        <v>142</v>
      </c>
      <c r="I3468" s="6">
        <v>170606</v>
      </c>
      <c r="J3468" s="13">
        <v>45260</v>
      </c>
      <c r="K3468" s="9">
        <v>7000</v>
      </c>
      <c r="L3468" s="4" t="s">
        <v>4627</v>
      </c>
      <c r="M3468" s="4" t="s">
        <v>4632</v>
      </c>
      <c r="N3468" s="4">
        <f>VLOOKUP(I3468,BaseModelo!$A$2:$E$5075,5)</f>
        <v>5</v>
      </c>
      <c r="P3468" s="15">
        <v>142.00000000000003</v>
      </c>
      <c r="Q3468" s="4">
        <f>VLOOKUP(I3468,BaseModelo!$A$2:$E$5075,3)</f>
        <v>110</v>
      </c>
      <c r="R3468" s="4">
        <f t="shared" si="1080"/>
        <v>32283000</v>
      </c>
      <c r="S3468" s="16">
        <f t="shared" si="1081"/>
        <v>2.168323885636403E-4</v>
      </c>
      <c r="T3468" s="4">
        <f t="shared" si="1092"/>
        <v>3.0790199176036922E-2</v>
      </c>
      <c r="U3468" s="4">
        <f t="shared" si="1093"/>
        <v>3.0790199176036929E-2</v>
      </c>
      <c r="V3468" s="6">
        <f t="shared" si="1082"/>
        <v>0</v>
      </c>
      <c r="W3468" s="16" t="str">
        <f t="shared" si="1083"/>
        <v/>
      </c>
      <c r="X3468" s="4" t="str">
        <f t="shared" si="1094"/>
        <v/>
      </c>
      <c r="Y3468" s="4" t="str">
        <f t="shared" si="1084"/>
        <v/>
      </c>
      <c r="Z3468" s="4">
        <f t="shared" si="1085"/>
        <v>4058000</v>
      </c>
      <c r="AA3468" s="16">
        <f t="shared" si="1086"/>
        <v>1.7249876786594382E-3</v>
      </c>
      <c r="AB3468" s="15">
        <f t="shared" si="1095"/>
        <v>0.24494825036964021</v>
      </c>
      <c r="AC3468" s="15">
        <f t="shared" si="1096"/>
        <v>0.24494825036964027</v>
      </c>
      <c r="AD3468" s="4">
        <v>170870</v>
      </c>
      <c r="AE3468" s="26">
        <v>1758.65</v>
      </c>
      <c r="AF3468" s="26">
        <v>1758.65</v>
      </c>
      <c r="AG3468" s="4">
        <f t="shared" si="1097"/>
        <v>1768000</v>
      </c>
      <c r="AH3468" s="16">
        <f t="shared" si="1087"/>
        <v>3.9592760180995473E-3</v>
      </c>
      <c r="AI3468" s="15">
        <f t="shared" si="1088"/>
        <v>0.56221719457013575</v>
      </c>
      <c r="AJ3468" s="15">
        <f t="shared" si="1089"/>
        <v>0.56221719457013586</v>
      </c>
      <c r="AK3468" s="4">
        <f t="shared" si="1090"/>
        <v>15073000</v>
      </c>
      <c r="AL3468" s="27">
        <f t="shared" si="1091"/>
        <v>4.6440655476680156E-4</v>
      </c>
      <c r="AM3468" s="15">
        <f t="shared" si="1098"/>
        <v>6.5945730776885828E-2</v>
      </c>
      <c r="AN3468" s="15">
        <f t="shared" si="1099"/>
        <v>1.4299170319926922E-5</v>
      </c>
    </row>
    <row r="3469" spans="1:40" x14ac:dyDescent="0.2">
      <c r="A3469" s="4" t="s">
        <v>4627</v>
      </c>
      <c r="B3469" s="3" t="s">
        <v>17</v>
      </c>
      <c r="C3469" s="6">
        <v>170870</v>
      </c>
      <c r="D3469" s="3" t="s">
        <v>756</v>
      </c>
      <c r="E3469" s="6">
        <v>170873</v>
      </c>
      <c r="F3469" s="3" t="s">
        <v>4264</v>
      </c>
      <c r="G3469" s="8">
        <v>7000</v>
      </c>
      <c r="H3469" s="6">
        <v>142</v>
      </c>
      <c r="I3469" s="6">
        <v>170373</v>
      </c>
      <c r="J3469" s="13">
        <v>45260</v>
      </c>
      <c r="K3469" s="9">
        <v>7000</v>
      </c>
      <c r="L3469" s="4" t="s">
        <v>4627</v>
      </c>
      <c r="M3469" s="4" t="s">
        <v>4632</v>
      </c>
      <c r="N3469" s="4">
        <f>VLOOKUP(I3469,BaseModelo!$A$2:$E$5075,5)</f>
        <v>7</v>
      </c>
      <c r="P3469" s="15">
        <v>142.00000000000003</v>
      </c>
      <c r="Q3469" s="4">
        <f>VLOOKUP(I3469,BaseModelo!$A$2:$E$5075,3)</f>
        <v>127</v>
      </c>
      <c r="R3469" s="4">
        <f t="shared" si="1080"/>
        <v>32283000</v>
      </c>
      <c r="S3469" s="16">
        <f t="shared" si="1081"/>
        <v>2.168323885636403E-4</v>
      </c>
      <c r="T3469" s="4">
        <f t="shared" si="1092"/>
        <v>3.0790199176036922E-2</v>
      </c>
      <c r="U3469" s="4">
        <f t="shared" si="1093"/>
        <v>3.0790199176036929E-2</v>
      </c>
      <c r="V3469" s="6">
        <f t="shared" si="1082"/>
        <v>0</v>
      </c>
      <c r="W3469" s="16" t="str">
        <f t="shared" si="1083"/>
        <v/>
      </c>
      <c r="X3469" s="4" t="str">
        <f t="shared" si="1094"/>
        <v/>
      </c>
      <c r="Y3469" s="4" t="str">
        <f t="shared" si="1084"/>
        <v/>
      </c>
      <c r="Z3469" s="4">
        <f t="shared" si="1085"/>
        <v>4022000</v>
      </c>
      <c r="AA3469" s="16">
        <f t="shared" si="1086"/>
        <v>1.7404276479363501E-3</v>
      </c>
      <c r="AB3469" s="15">
        <f t="shared" si="1095"/>
        <v>0.24714072600696171</v>
      </c>
      <c r="AC3469" s="15">
        <f t="shared" si="1096"/>
        <v>0.24714072600696177</v>
      </c>
      <c r="AD3469" s="4">
        <v>170870</v>
      </c>
      <c r="AE3469" s="26">
        <v>1758.65</v>
      </c>
      <c r="AF3469" s="26">
        <v>1758.65</v>
      </c>
      <c r="AG3469" s="4">
        <f t="shared" si="1097"/>
        <v>1778000</v>
      </c>
      <c r="AH3469" s="16">
        <f t="shared" si="1087"/>
        <v>3.937007874015748E-3</v>
      </c>
      <c r="AI3469" s="15">
        <f t="shared" si="1088"/>
        <v>0.55905511811023623</v>
      </c>
      <c r="AJ3469" s="15">
        <f t="shared" si="1089"/>
        <v>0.55905511811023634</v>
      </c>
      <c r="AK3469" s="4">
        <f t="shared" si="1090"/>
        <v>15073000</v>
      </c>
      <c r="AL3469" s="27">
        <f t="shared" si="1091"/>
        <v>4.6440655476680156E-4</v>
      </c>
      <c r="AM3469" s="15">
        <f t="shared" si="1098"/>
        <v>6.5945730776885828E-2</v>
      </c>
      <c r="AN3469" s="15">
        <f t="shared" si="1099"/>
        <v>1.4299170319926922E-5</v>
      </c>
    </row>
    <row r="3470" spans="1:40" x14ac:dyDescent="0.2">
      <c r="A3470" s="4" t="s">
        <v>4627</v>
      </c>
      <c r="B3470" s="3" t="s">
        <v>17</v>
      </c>
      <c r="C3470" s="6">
        <v>170870</v>
      </c>
      <c r="D3470" s="3" t="s">
        <v>756</v>
      </c>
      <c r="E3470" s="6">
        <v>170874</v>
      </c>
      <c r="F3470" s="3" t="s">
        <v>4265</v>
      </c>
      <c r="G3470" s="8">
        <v>7000</v>
      </c>
      <c r="H3470" s="6">
        <v>142</v>
      </c>
      <c r="I3470" s="6">
        <v>170621</v>
      </c>
      <c r="J3470" s="13">
        <v>45260</v>
      </c>
      <c r="K3470" s="9">
        <v>7000</v>
      </c>
      <c r="L3470" s="4" t="s">
        <v>4627</v>
      </c>
      <c r="M3470" s="4" t="s">
        <v>4632</v>
      </c>
      <c r="N3470" s="4">
        <f>VLOOKUP(I3470,BaseModelo!$A$2:$E$5075,5)</f>
        <v>1</v>
      </c>
      <c r="P3470" s="15">
        <v>142.00000000000003</v>
      </c>
      <c r="Q3470" s="4">
        <f>VLOOKUP(I3470,BaseModelo!$A$2:$E$5075,3)</f>
        <v>90</v>
      </c>
      <c r="R3470" s="4">
        <f t="shared" si="1080"/>
        <v>32283000</v>
      </c>
      <c r="S3470" s="16">
        <f t="shared" si="1081"/>
        <v>2.168323885636403E-4</v>
      </c>
      <c r="T3470" s="4">
        <f t="shared" si="1092"/>
        <v>3.0790199176036922E-2</v>
      </c>
      <c r="U3470" s="4">
        <f t="shared" si="1093"/>
        <v>3.0790199176036929E-2</v>
      </c>
      <c r="V3470" s="6">
        <f t="shared" si="1082"/>
        <v>0</v>
      </c>
      <c r="W3470" s="16" t="str">
        <f t="shared" si="1083"/>
        <v/>
      </c>
      <c r="X3470" s="4" t="str">
        <f t="shared" si="1094"/>
        <v/>
      </c>
      <c r="Y3470" s="4" t="str">
        <f t="shared" si="1084"/>
        <v/>
      </c>
      <c r="Z3470" s="4">
        <f t="shared" si="1085"/>
        <v>771000</v>
      </c>
      <c r="AA3470" s="16">
        <f t="shared" si="1086"/>
        <v>9.0791180285343717E-3</v>
      </c>
      <c r="AB3470" s="15">
        <f t="shared" si="1095"/>
        <v>1.2892347600518808</v>
      </c>
      <c r="AC3470" s="15">
        <f t="shared" si="1096"/>
        <v>1.289234760051881</v>
      </c>
      <c r="AD3470" s="4">
        <v>170870</v>
      </c>
      <c r="AE3470" s="26">
        <v>1758.65</v>
      </c>
      <c r="AF3470" s="26">
        <v>1758.65</v>
      </c>
      <c r="AG3470" s="4">
        <f t="shared" si="1097"/>
        <v>681000</v>
      </c>
      <c r="AH3470" s="16">
        <f t="shared" si="1087"/>
        <v>1.0279001468428781E-2</v>
      </c>
      <c r="AI3470" s="15">
        <f t="shared" si="1088"/>
        <v>1.459618208516887</v>
      </c>
      <c r="AJ3470" s="15">
        <f t="shared" si="1089"/>
        <v>1.4596182085168872</v>
      </c>
      <c r="AK3470" s="4">
        <f t="shared" si="1090"/>
        <v>15073000</v>
      </c>
      <c r="AL3470" s="27">
        <f t="shared" si="1091"/>
        <v>4.6440655476680156E-4</v>
      </c>
      <c r="AM3470" s="15">
        <f t="shared" si="1098"/>
        <v>6.5945730776885828E-2</v>
      </c>
      <c r="AN3470" s="15">
        <f t="shared" si="1099"/>
        <v>1.4299170319926922E-5</v>
      </c>
    </row>
    <row r="3471" spans="1:40" x14ac:dyDescent="0.2">
      <c r="A3471" s="4" t="s">
        <v>4627</v>
      </c>
      <c r="B3471" s="3" t="s">
        <v>17</v>
      </c>
      <c r="C3471" s="6">
        <v>170870</v>
      </c>
      <c r="D3471" s="3" t="s">
        <v>756</v>
      </c>
      <c r="E3471" s="6">
        <v>170875</v>
      </c>
      <c r="F3471" s="3" t="s">
        <v>4266</v>
      </c>
      <c r="G3471" s="8">
        <v>7000</v>
      </c>
      <c r="H3471" s="6">
        <v>142</v>
      </c>
      <c r="I3471" s="6">
        <v>170577</v>
      </c>
      <c r="J3471" s="13">
        <v>45260</v>
      </c>
      <c r="K3471" s="9">
        <v>7000</v>
      </c>
      <c r="L3471" s="4" t="s">
        <v>4627</v>
      </c>
      <c r="M3471" s="4" t="s">
        <v>4632</v>
      </c>
      <c r="N3471" s="4">
        <f>VLOOKUP(I3471,BaseModelo!$A$2:$E$5075,5)</f>
        <v>8</v>
      </c>
      <c r="P3471" s="15">
        <v>142.00000000000003</v>
      </c>
      <c r="Q3471" s="4">
        <f>VLOOKUP(I3471,BaseModelo!$A$2:$E$5075,3)</f>
        <v>132</v>
      </c>
      <c r="R3471" s="4">
        <f t="shared" si="1080"/>
        <v>32283000</v>
      </c>
      <c r="S3471" s="16">
        <f t="shared" si="1081"/>
        <v>2.168323885636403E-4</v>
      </c>
      <c r="T3471" s="4">
        <f t="shared" si="1092"/>
        <v>3.0790199176036922E-2</v>
      </c>
      <c r="U3471" s="4">
        <f t="shared" si="1093"/>
        <v>3.0790199176036929E-2</v>
      </c>
      <c r="V3471" s="6">
        <f t="shared" si="1082"/>
        <v>0</v>
      </c>
      <c r="W3471" s="16" t="str">
        <f t="shared" si="1083"/>
        <v/>
      </c>
      <c r="X3471" s="4" t="str">
        <f t="shared" si="1094"/>
        <v/>
      </c>
      <c r="Y3471" s="4" t="str">
        <f t="shared" si="1084"/>
        <v/>
      </c>
      <c r="Z3471" s="4">
        <f t="shared" si="1085"/>
        <v>5836000</v>
      </c>
      <c r="AA3471" s="16">
        <f t="shared" si="1086"/>
        <v>1.199451679232351E-3</v>
      </c>
      <c r="AB3471" s="15">
        <f t="shared" si="1095"/>
        <v>0.17032213845099384</v>
      </c>
      <c r="AC3471" s="15">
        <f t="shared" si="1096"/>
        <v>0.17032213845099387</v>
      </c>
      <c r="AD3471" s="4">
        <v>170870</v>
      </c>
      <c r="AE3471" s="26">
        <v>1758.65</v>
      </c>
      <c r="AF3471" s="26">
        <v>1758.65</v>
      </c>
      <c r="AG3471" s="4">
        <f t="shared" si="1097"/>
        <v>2254000</v>
      </c>
      <c r="AH3471" s="16">
        <f t="shared" si="1087"/>
        <v>3.105590062111801E-3</v>
      </c>
      <c r="AI3471" s="15">
        <f t="shared" si="1088"/>
        <v>0.44099378881987572</v>
      </c>
      <c r="AJ3471" s="15">
        <f t="shared" si="1089"/>
        <v>0.44099378881987583</v>
      </c>
      <c r="AK3471" s="4">
        <f t="shared" si="1090"/>
        <v>15073000</v>
      </c>
      <c r="AL3471" s="27">
        <f t="shared" si="1091"/>
        <v>4.6440655476680156E-4</v>
      </c>
      <c r="AM3471" s="15">
        <f t="shared" si="1098"/>
        <v>6.5945730776885828E-2</v>
      </c>
      <c r="AN3471" s="15">
        <f t="shared" si="1099"/>
        <v>1.4299170319926922E-5</v>
      </c>
    </row>
    <row r="3472" spans="1:40" x14ac:dyDescent="0.2">
      <c r="A3472" s="4" t="s">
        <v>4627</v>
      </c>
      <c r="B3472" s="3" t="s">
        <v>17</v>
      </c>
      <c r="C3472" s="6">
        <v>170870</v>
      </c>
      <c r="D3472" s="3" t="s">
        <v>756</v>
      </c>
      <c r="E3472" s="6">
        <v>170876</v>
      </c>
      <c r="F3472" s="3" t="s">
        <v>4267</v>
      </c>
      <c r="G3472" s="8">
        <v>7000</v>
      </c>
      <c r="H3472" s="6">
        <v>142</v>
      </c>
      <c r="I3472" s="6">
        <v>170578</v>
      </c>
      <c r="J3472" s="13">
        <v>45260</v>
      </c>
      <c r="K3472" s="9">
        <v>7000</v>
      </c>
      <c r="L3472" s="4" t="s">
        <v>4627</v>
      </c>
      <c r="M3472" s="4" t="s">
        <v>4632</v>
      </c>
      <c r="N3472" s="4">
        <f>VLOOKUP(I3472,BaseModelo!$A$2:$E$5075,5)</f>
        <v>8</v>
      </c>
      <c r="P3472" s="15">
        <v>142.00000000000003</v>
      </c>
      <c r="Q3472" s="4">
        <f>VLOOKUP(I3472,BaseModelo!$A$2:$E$5075,3)</f>
        <v>132</v>
      </c>
      <c r="R3472" s="4">
        <f t="shared" si="1080"/>
        <v>32283000</v>
      </c>
      <c r="S3472" s="16">
        <f t="shared" si="1081"/>
        <v>2.168323885636403E-4</v>
      </c>
      <c r="T3472" s="4">
        <f t="shared" si="1092"/>
        <v>3.0790199176036922E-2</v>
      </c>
      <c r="U3472" s="4">
        <f t="shared" si="1093"/>
        <v>3.0790199176036929E-2</v>
      </c>
      <c r="V3472" s="6">
        <f t="shared" si="1082"/>
        <v>0</v>
      </c>
      <c r="W3472" s="16" t="str">
        <f t="shared" si="1083"/>
        <v/>
      </c>
      <c r="X3472" s="4" t="str">
        <f t="shared" si="1094"/>
        <v/>
      </c>
      <c r="Y3472" s="4" t="str">
        <f t="shared" si="1084"/>
        <v/>
      </c>
      <c r="Z3472" s="4">
        <f t="shared" si="1085"/>
        <v>5836000</v>
      </c>
      <c r="AA3472" s="16">
        <f t="shared" si="1086"/>
        <v>1.199451679232351E-3</v>
      </c>
      <c r="AB3472" s="15">
        <f t="shared" si="1095"/>
        <v>0.17032213845099384</v>
      </c>
      <c r="AC3472" s="15">
        <f t="shared" si="1096"/>
        <v>0.17032213845099387</v>
      </c>
      <c r="AD3472" s="4">
        <v>170870</v>
      </c>
      <c r="AE3472" s="26">
        <v>1758.65</v>
      </c>
      <c r="AF3472" s="26">
        <v>1758.65</v>
      </c>
      <c r="AG3472" s="4">
        <f t="shared" si="1097"/>
        <v>2254000</v>
      </c>
      <c r="AH3472" s="16">
        <f t="shared" si="1087"/>
        <v>3.105590062111801E-3</v>
      </c>
      <c r="AI3472" s="15">
        <f t="shared" si="1088"/>
        <v>0.44099378881987572</v>
      </c>
      <c r="AJ3472" s="15">
        <f t="shared" si="1089"/>
        <v>0.44099378881987583</v>
      </c>
      <c r="AK3472" s="4">
        <f t="shared" si="1090"/>
        <v>15073000</v>
      </c>
      <c r="AL3472" s="27">
        <f t="shared" si="1091"/>
        <v>4.6440655476680156E-4</v>
      </c>
      <c r="AM3472" s="15">
        <f t="shared" si="1098"/>
        <v>6.5945730776885828E-2</v>
      </c>
      <c r="AN3472" s="15">
        <f t="shared" si="1099"/>
        <v>1.4299170319926922E-5</v>
      </c>
    </row>
    <row r="3473" spans="1:40" x14ac:dyDescent="0.2">
      <c r="A3473" s="4" t="s">
        <v>4627</v>
      </c>
      <c r="B3473" s="3" t="s">
        <v>17</v>
      </c>
      <c r="C3473" s="6">
        <v>170870</v>
      </c>
      <c r="D3473" s="3" t="s">
        <v>756</v>
      </c>
      <c r="E3473" s="6">
        <v>170877</v>
      </c>
      <c r="F3473" s="3" t="s">
        <v>4268</v>
      </c>
      <c r="G3473" s="8">
        <v>7000</v>
      </c>
      <c r="H3473" s="6">
        <v>142</v>
      </c>
      <c r="I3473" s="6">
        <v>170676</v>
      </c>
      <c r="J3473" s="13">
        <v>45260</v>
      </c>
      <c r="K3473" s="9">
        <v>7000</v>
      </c>
      <c r="L3473" s="4" t="s">
        <v>4627</v>
      </c>
      <c r="M3473" s="4" t="s">
        <v>4632</v>
      </c>
      <c r="N3473" s="4">
        <f>VLOOKUP(I3473,BaseModelo!$A$2:$E$5075,5)</f>
        <v>1</v>
      </c>
      <c r="P3473" s="15">
        <v>142.00000000000003</v>
      </c>
      <c r="Q3473" s="4">
        <f>VLOOKUP(I3473,BaseModelo!$A$2:$E$5075,3)</f>
        <v>90</v>
      </c>
      <c r="R3473" s="4">
        <f t="shared" si="1080"/>
        <v>32283000</v>
      </c>
      <c r="S3473" s="16">
        <f t="shared" si="1081"/>
        <v>2.168323885636403E-4</v>
      </c>
      <c r="T3473" s="4">
        <f t="shared" si="1092"/>
        <v>3.0790199176036922E-2</v>
      </c>
      <c r="U3473" s="4">
        <f t="shared" si="1093"/>
        <v>3.0790199176036929E-2</v>
      </c>
      <c r="V3473" s="6">
        <f t="shared" si="1082"/>
        <v>0</v>
      </c>
      <c r="W3473" s="16" t="str">
        <f t="shared" si="1083"/>
        <v/>
      </c>
      <c r="X3473" s="4" t="str">
        <f t="shared" si="1094"/>
        <v/>
      </c>
      <c r="Y3473" s="4" t="str">
        <f t="shared" si="1084"/>
        <v/>
      </c>
      <c r="Z3473" s="4">
        <f t="shared" si="1085"/>
        <v>771000</v>
      </c>
      <c r="AA3473" s="16">
        <f t="shared" si="1086"/>
        <v>9.0791180285343717E-3</v>
      </c>
      <c r="AB3473" s="15">
        <f t="shared" si="1095"/>
        <v>1.2892347600518808</v>
      </c>
      <c r="AC3473" s="15">
        <f t="shared" si="1096"/>
        <v>1.289234760051881</v>
      </c>
      <c r="AD3473" s="4">
        <v>170870</v>
      </c>
      <c r="AE3473" s="26">
        <v>1758.65</v>
      </c>
      <c r="AF3473" s="26">
        <v>1758.65</v>
      </c>
      <c r="AG3473" s="4">
        <f t="shared" si="1097"/>
        <v>681000</v>
      </c>
      <c r="AH3473" s="16">
        <f t="shared" si="1087"/>
        <v>1.0279001468428781E-2</v>
      </c>
      <c r="AI3473" s="15">
        <f t="shared" si="1088"/>
        <v>1.459618208516887</v>
      </c>
      <c r="AJ3473" s="15">
        <f t="shared" si="1089"/>
        <v>1.4596182085168872</v>
      </c>
      <c r="AK3473" s="4">
        <f t="shared" si="1090"/>
        <v>15073000</v>
      </c>
      <c r="AL3473" s="27">
        <f t="shared" si="1091"/>
        <v>4.6440655476680156E-4</v>
      </c>
      <c r="AM3473" s="15">
        <f t="shared" si="1098"/>
        <v>6.5945730776885828E-2</v>
      </c>
      <c r="AN3473" s="15">
        <f t="shared" si="1099"/>
        <v>1.4299170319926922E-5</v>
      </c>
    </row>
    <row r="3474" spans="1:40" x14ac:dyDescent="0.2">
      <c r="A3474" s="4" t="s">
        <v>4627</v>
      </c>
      <c r="B3474" s="3" t="s">
        <v>3</v>
      </c>
      <c r="C3474" s="6">
        <v>170901</v>
      </c>
      <c r="D3474" s="3" t="s">
        <v>766</v>
      </c>
      <c r="E3474" s="6">
        <v>170961</v>
      </c>
      <c r="F3474" s="3" t="s">
        <v>4312</v>
      </c>
      <c r="G3474" s="8">
        <v>8000</v>
      </c>
      <c r="H3474" s="6">
        <v>142</v>
      </c>
      <c r="I3474" s="6">
        <v>170628</v>
      </c>
      <c r="J3474" s="13">
        <v>45260</v>
      </c>
      <c r="K3474" s="9">
        <v>8000</v>
      </c>
      <c r="L3474" s="4" t="s">
        <v>4627</v>
      </c>
      <c r="M3474" s="4" t="s">
        <v>4632</v>
      </c>
      <c r="N3474" s="4">
        <f>VLOOKUP(I3474,BaseModelo!$A$2:$E$5075,5)</f>
        <v>2</v>
      </c>
      <c r="P3474" s="15">
        <v>142.00000000000003</v>
      </c>
      <c r="Q3474" s="4">
        <f>VLOOKUP(I3474,BaseModelo!$A$2:$E$5075,3)</f>
        <v>100</v>
      </c>
      <c r="R3474" s="4">
        <f t="shared" si="1080"/>
        <v>32283000</v>
      </c>
      <c r="S3474" s="16">
        <f t="shared" si="1081"/>
        <v>2.4780844407273179E-4</v>
      </c>
      <c r="T3474" s="4">
        <f t="shared" si="1092"/>
        <v>3.5188799058327912E-2</v>
      </c>
      <c r="U3474" s="4">
        <f t="shared" si="1093"/>
        <v>3.5188799058327919E-2</v>
      </c>
      <c r="V3474" s="6">
        <f t="shared" si="1082"/>
        <v>0</v>
      </c>
      <c r="W3474" s="16" t="str">
        <f t="shared" si="1083"/>
        <v/>
      </c>
      <c r="X3474" s="4" t="str">
        <f t="shared" si="1094"/>
        <v/>
      </c>
      <c r="Y3474" s="4" t="str">
        <f t="shared" si="1084"/>
        <v/>
      </c>
      <c r="Z3474" s="4">
        <f t="shared" si="1085"/>
        <v>1578000</v>
      </c>
      <c r="AA3474" s="16">
        <f t="shared" si="1086"/>
        <v>5.0697084917617234E-3</v>
      </c>
      <c r="AB3474" s="15">
        <f t="shared" si="1095"/>
        <v>0.71989860583016474</v>
      </c>
      <c r="AC3474" s="15">
        <f t="shared" si="1096"/>
        <v>0.71989860583016485</v>
      </c>
      <c r="AD3474" s="4">
        <v>170901</v>
      </c>
      <c r="AE3474" s="26">
        <v>2013.74</v>
      </c>
      <c r="AF3474" s="26">
        <v>2013.74</v>
      </c>
      <c r="AG3474" s="4">
        <f t="shared" si="1097"/>
        <v>681000</v>
      </c>
      <c r="AH3474" s="16">
        <f t="shared" si="1087"/>
        <v>1.1747430249632892E-2</v>
      </c>
      <c r="AI3474" s="15">
        <f t="shared" si="1088"/>
        <v>1.6681350954478706</v>
      </c>
      <c r="AJ3474" s="15">
        <f t="shared" si="1089"/>
        <v>1.6681350954478711</v>
      </c>
      <c r="AK3474" s="4">
        <f t="shared" si="1090"/>
        <v>15073000</v>
      </c>
      <c r="AL3474" s="27">
        <f t="shared" si="1091"/>
        <v>5.3075034830491602E-4</v>
      </c>
      <c r="AM3474" s="15">
        <f t="shared" si="1098"/>
        <v>7.5366549459298077E-2</v>
      </c>
      <c r="AN3474" s="15">
        <f t="shared" si="1099"/>
        <v>1.8676467356639244E-5</v>
      </c>
    </row>
    <row r="3475" spans="1:40" x14ac:dyDescent="0.2">
      <c r="A3475" s="4" t="s">
        <v>4627</v>
      </c>
      <c r="B3475" s="3" t="s">
        <v>3</v>
      </c>
      <c r="C3475" s="6">
        <v>170901</v>
      </c>
      <c r="D3475" s="3" t="s">
        <v>766</v>
      </c>
      <c r="E3475" s="6">
        <v>170962</v>
      </c>
      <c r="F3475" s="3" t="s">
        <v>4313</v>
      </c>
      <c r="G3475" s="8">
        <v>8000</v>
      </c>
      <c r="H3475" s="6">
        <v>142</v>
      </c>
      <c r="I3475" s="6">
        <v>170634</v>
      </c>
      <c r="J3475" s="13">
        <v>45260</v>
      </c>
      <c r="K3475" s="9">
        <v>8000</v>
      </c>
      <c r="L3475" s="4" t="s">
        <v>4627</v>
      </c>
      <c r="M3475" s="4" t="s">
        <v>4632</v>
      </c>
      <c r="N3475" s="4">
        <f>VLOOKUP(I3475,BaseModelo!$A$2:$E$5075,5)</f>
        <v>3</v>
      </c>
      <c r="P3475" s="15">
        <v>142.00000000000003</v>
      </c>
      <c r="Q3475" s="4">
        <f>VLOOKUP(I3475,BaseModelo!$A$2:$E$5075,3)</f>
        <v>110</v>
      </c>
      <c r="R3475" s="4">
        <f t="shared" si="1080"/>
        <v>32283000</v>
      </c>
      <c r="S3475" s="16">
        <f t="shared" si="1081"/>
        <v>2.4780844407273179E-4</v>
      </c>
      <c r="T3475" s="4">
        <f t="shared" si="1092"/>
        <v>3.5188799058327912E-2</v>
      </c>
      <c r="U3475" s="4">
        <f t="shared" si="1093"/>
        <v>3.5188799058327919E-2</v>
      </c>
      <c r="V3475" s="6">
        <f t="shared" si="1082"/>
        <v>0</v>
      </c>
      <c r="W3475" s="16" t="str">
        <f t="shared" si="1083"/>
        <v/>
      </c>
      <c r="X3475" s="4" t="str">
        <f t="shared" si="1094"/>
        <v/>
      </c>
      <c r="Y3475" s="4" t="str">
        <f t="shared" si="1084"/>
        <v/>
      </c>
      <c r="Z3475" s="4">
        <f t="shared" si="1085"/>
        <v>1992000</v>
      </c>
      <c r="AA3475" s="16">
        <f t="shared" si="1086"/>
        <v>4.0160642570281121E-3</v>
      </c>
      <c r="AB3475" s="15">
        <f t="shared" si="1095"/>
        <v>0.57028112449799195</v>
      </c>
      <c r="AC3475" s="15">
        <f t="shared" si="1096"/>
        <v>0.57028112449799206</v>
      </c>
      <c r="AD3475" s="4">
        <v>170901</v>
      </c>
      <c r="AE3475" s="26">
        <v>2013.74</v>
      </c>
      <c r="AF3475" s="26">
        <v>2013.74</v>
      </c>
      <c r="AG3475" s="4">
        <f t="shared" si="1097"/>
        <v>1267000</v>
      </c>
      <c r="AH3475" s="16">
        <f t="shared" si="1087"/>
        <v>6.314127861089187E-3</v>
      </c>
      <c r="AI3475" s="15">
        <f t="shared" si="1088"/>
        <v>0.89660615627466456</v>
      </c>
      <c r="AJ3475" s="15">
        <f t="shared" si="1089"/>
        <v>0.89660615627466478</v>
      </c>
      <c r="AK3475" s="4">
        <f t="shared" si="1090"/>
        <v>15073000</v>
      </c>
      <c r="AL3475" s="27">
        <f t="shared" si="1091"/>
        <v>5.3075034830491602E-4</v>
      </c>
      <c r="AM3475" s="15">
        <f t="shared" si="1098"/>
        <v>7.5366549459298077E-2</v>
      </c>
      <c r="AN3475" s="15">
        <f t="shared" si="1099"/>
        <v>1.8676467356639244E-5</v>
      </c>
    </row>
    <row r="3476" spans="1:40" x14ac:dyDescent="0.2">
      <c r="A3476" s="4" t="s">
        <v>4628</v>
      </c>
      <c r="B3476" s="3" t="s">
        <v>12</v>
      </c>
      <c r="C3476" s="6">
        <v>170915</v>
      </c>
      <c r="D3476" s="3" t="s">
        <v>613</v>
      </c>
      <c r="E3476" s="6">
        <v>170921</v>
      </c>
      <c r="F3476" s="3" t="s">
        <v>4285</v>
      </c>
      <c r="G3476" s="8">
        <v>7000</v>
      </c>
      <c r="H3476" s="6">
        <v>142</v>
      </c>
      <c r="I3476" s="6">
        <v>170162</v>
      </c>
      <c r="J3476" s="13">
        <v>45260</v>
      </c>
      <c r="K3476" s="9">
        <v>5533.0559655178049</v>
      </c>
      <c r="L3476" s="4" t="s">
        <v>4628</v>
      </c>
      <c r="M3476" s="4" t="s">
        <v>4632</v>
      </c>
      <c r="N3476" s="4">
        <f>VLOOKUP(I3476,BaseModelo!$A$2:$E$5075,5)</f>
        <v>6</v>
      </c>
      <c r="P3476" s="15">
        <v>142.00000000000003</v>
      </c>
      <c r="Q3476" s="4">
        <f>VLOOKUP(I3476,BaseModelo!$A$2:$E$5075,3)</f>
        <v>115</v>
      </c>
      <c r="R3476" s="4">
        <f t="shared" si="1080"/>
        <v>32283000</v>
      </c>
      <c r="S3476" s="16">
        <f t="shared" si="1081"/>
        <v>2.168323885636403E-4</v>
      </c>
      <c r="T3476" s="4">
        <f t="shared" si="1092"/>
        <v>3.0790199176036922E-2</v>
      </c>
      <c r="U3476" s="4">
        <f t="shared" si="1093"/>
        <v>3.0790199176036929E-2</v>
      </c>
      <c r="V3476" s="6">
        <f t="shared" si="1082"/>
        <v>0</v>
      </c>
      <c r="W3476" s="16" t="str">
        <f t="shared" si="1083"/>
        <v/>
      </c>
      <c r="X3476" s="4" t="str">
        <f t="shared" si="1094"/>
        <v/>
      </c>
      <c r="Y3476" s="4" t="str">
        <f t="shared" si="1084"/>
        <v/>
      </c>
      <c r="Z3476" s="4">
        <f t="shared" si="1085"/>
        <v>4853000</v>
      </c>
      <c r="AA3476" s="16">
        <f t="shared" si="1086"/>
        <v>1.4424067587059551E-3</v>
      </c>
      <c r="AB3476" s="15">
        <f t="shared" si="1095"/>
        <v>0.20482175973624561</v>
      </c>
      <c r="AC3476" s="15">
        <f t="shared" si="1096"/>
        <v>0.20482175973624567</v>
      </c>
      <c r="AD3476" s="4">
        <v>170915</v>
      </c>
      <c r="AE3476" s="26">
        <v>1758.65</v>
      </c>
      <c r="AF3476" s="26">
        <v>1657.2092616638179</v>
      </c>
      <c r="AG3476" s="4">
        <f t="shared" si="1097"/>
        <v>2735000</v>
      </c>
      <c r="AH3476" s="16">
        <f t="shared" si="1087"/>
        <v>2.5594149908592322E-3</v>
      </c>
      <c r="AI3476" s="15">
        <f t="shared" si="1088"/>
        <v>0.363436928702011</v>
      </c>
      <c r="AJ3476" s="15">
        <f t="shared" si="1089"/>
        <v>0.36343692870201105</v>
      </c>
      <c r="AK3476" s="4">
        <f t="shared" si="1090"/>
        <v>16319000</v>
      </c>
      <c r="AL3476" s="27">
        <f t="shared" si="1091"/>
        <v>4.289478521968258E-4</v>
      </c>
      <c r="AM3476" s="15">
        <f t="shared" si="1098"/>
        <v>6.0910595011949266E-2</v>
      </c>
      <c r="AN3476" s="15">
        <f t="shared" si="1099"/>
        <v>1.3207389805273516E-5</v>
      </c>
    </row>
    <row r="3477" spans="1:40" x14ac:dyDescent="0.2">
      <c r="A3477" s="4" t="s">
        <v>4628</v>
      </c>
      <c r="B3477" s="3" t="s">
        <v>12</v>
      </c>
      <c r="C3477" s="6">
        <v>170915</v>
      </c>
      <c r="D3477" s="3" t="s">
        <v>613</v>
      </c>
      <c r="E3477" s="6">
        <v>170922</v>
      </c>
      <c r="F3477" s="3" t="s">
        <v>4286</v>
      </c>
      <c r="G3477" s="8">
        <v>7000</v>
      </c>
      <c r="H3477" s="6">
        <v>142</v>
      </c>
      <c r="I3477" s="6">
        <v>170041</v>
      </c>
      <c r="J3477" s="13">
        <v>45260</v>
      </c>
      <c r="K3477" s="9">
        <v>5533.0559655178049</v>
      </c>
      <c r="L3477" s="4" t="s">
        <v>4628</v>
      </c>
      <c r="M3477" s="4" t="s">
        <v>4632</v>
      </c>
      <c r="N3477" s="4">
        <f>VLOOKUP(I3477,BaseModelo!$A$2:$E$5075,5)</f>
        <v>6</v>
      </c>
      <c r="P3477" s="15">
        <v>142.00000000000003</v>
      </c>
      <c r="Q3477" s="4">
        <f>VLOOKUP(I3477,BaseModelo!$A$2:$E$5075,3)</f>
        <v>115</v>
      </c>
      <c r="R3477" s="4">
        <f t="shared" si="1080"/>
        <v>32283000</v>
      </c>
      <c r="S3477" s="16">
        <f t="shared" si="1081"/>
        <v>2.168323885636403E-4</v>
      </c>
      <c r="T3477" s="4">
        <f t="shared" si="1092"/>
        <v>3.0790199176036922E-2</v>
      </c>
      <c r="U3477" s="4">
        <f t="shared" si="1093"/>
        <v>3.0790199176036929E-2</v>
      </c>
      <c r="V3477" s="6">
        <f t="shared" si="1082"/>
        <v>0</v>
      </c>
      <c r="W3477" s="16" t="str">
        <f t="shared" si="1083"/>
        <v/>
      </c>
      <c r="X3477" s="4" t="str">
        <f t="shared" si="1094"/>
        <v/>
      </c>
      <c r="Y3477" s="4" t="str">
        <f t="shared" si="1084"/>
        <v/>
      </c>
      <c r="Z3477" s="4">
        <f t="shared" si="1085"/>
        <v>4853000</v>
      </c>
      <c r="AA3477" s="16">
        <f t="shared" si="1086"/>
        <v>1.4424067587059551E-3</v>
      </c>
      <c r="AB3477" s="15">
        <f t="shared" si="1095"/>
        <v>0.20482175973624561</v>
      </c>
      <c r="AC3477" s="15">
        <f t="shared" si="1096"/>
        <v>0.20482175973624567</v>
      </c>
      <c r="AD3477" s="4">
        <v>170915</v>
      </c>
      <c r="AE3477" s="26">
        <v>1758.65</v>
      </c>
      <c r="AF3477" s="26">
        <v>1657.2092616638179</v>
      </c>
      <c r="AG3477" s="4">
        <f t="shared" si="1097"/>
        <v>2735000</v>
      </c>
      <c r="AH3477" s="16">
        <f t="shared" si="1087"/>
        <v>2.5594149908592322E-3</v>
      </c>
      <c r="AI3477" s="15">
        <f t="shared" si="1088"/>
        <v>0.363436928702011</v>
      </c>
      <c r="AJ3477" s="15">
        <f t="shared" si="1089"/>
        <v>0.36343692870201105</v>
      </c>
      <c r="AK3477" s="4">
        <f t="shared" si="1090"/>
        <v>16319000</v>
      </c>
      <c r="AL3477" s="27">
        <f t="shared" si="1091"/>
        <v>4.289478521968258E-4</v>
      </c>
      <c r="AM3477" s="15">
        <f t="shared" si="1098"/>
        <v>6.0910595011949266E-2</v>
      </c>
      <c r="AN3477" s="15">
        <f t="shared" si="1099"/>
        <v>1.3207389805273516E-5</v>
      </c>
    </row>
    <row r="3478" spans="1:40" x14ac:dyDescent="0.2">
      <c r="A3478" s="4" t="s">
        <v>4627</v>
      </c>
      <c r="B3478" s="3" t="s">
        <v>5</v>
      </c>
      <c r="C3478" s="6">
        <v>170923</v>
      </c>
      <c r="D3478" s="3" t="s">
        <v>389</v>
      </c>
      <c r="E3478" s="6">
        <v>171058</v>
      </c>
      <c r="F3478" s="3" t="s">
        <v>4322</v>
      </c>
      <c r="G3478" s="8">
        <v>5000</v>
      </c>
      <c r="H3478" s="6">
        <v>147</v>
      </c>
      <c r="I3478" s="6">
        <v>170664</v>
      </c>
      <c r="J3478" s="13">
        <v>45260</v>
      </c>
      <c r="K3478" s="9">
        <v>5000</v>
      </c>
      <c r="L3478" s="4" t="s">
        <v>4627</v>
      </c>
      <c r="M3478" s="4" t="s">
        <v>4632</v>
      </c>
      <c r="N3478" s="4">
        <f>VLOOKUP(I3478,BaseModelo!$A$2:$E$5075,5)</f>
        <v>3</v>
      </c>
      <c r="P3478" s="15">
        <v>147</v>
      </c>
      <c r="Q3478" s="4">
        <f>VLOOKUP(I3478,BaseModelo!$A$2:$E$5075,3)</f>
        <v>110</v>
      </c>
      <c r="R3478" s="4">
        <f t="shared" si="1080"/>
        <v>32283000</v>
      </c>
      <c r="S3478" s="16">
        <f t="shared" si="1081"/>
        <v>1.5488027754545735E-4</v>
      </c>
      <c r="T3478" s="4">
        <f t="shared" si="1092"/>
        <v>2.2767400799182231E-2</v>
      </c>
      <c r="U3478" s="4">
        <f t="shared" si="1093"/>
        <v>2.2767400799182231E-2</v>
      </c>
      <c r="V3478" s="6">
        <f t="shared" si="1082"/>
        <v>0</v>
      </c>
      <c r="W3478" s="16" t="str">
        <f t="shared" si="1083"/>
        <v/>
      </c>
      <c r="X3478" s="4" t="str">
        <f t="shared" si="1094"/>
        <v/>
      </c>
      <c r="Y3478" s="4" t="str">
        <f t="shared" si="1084"/>
        <v/>
      </c>
      <c r="Z3478" s="4">
        <f t="shared" si="1085"/>
        <v>1992000</v>
      </c>
      <c r="AA3478" s="16">
        <f t="shared" si="1086"/>
        <v>2.5100401606425703E-3</v>
      </c>
      <c r="AB3478" s="15">
        <f t="shared" si="1095"/>
        <v>0.36897590361445781</v>
      </c>
      <c r="AC3478" s="15">
        <f t="shared" si="1096"/>
        <v>0.36897590361445781</v>
      </c>
      <c r="AD3478" s="4">
        <v>170923</v>
      </c>
      <c r="AE3478" s="26">
        <v>1303.3399999999999</v>
      </c>
      <c r="AF3478" s="26">
        <v>1303.3399999999999</v>
      </c>
      <c r="AG3478" s="4">
        <f t="shared" si="1097"/>
        <v>1267000</v>
      </c>
      <c r="AH3478" s="16">
        <f t="shared" si="1087"/>
        <v>3.9463299131807421E-3</v>
      </c>
      <c r="AI3478" s="15">
        <f t="shared" si="1088"/>
        <v>0.58011049723756913</v>
      </c>
      <c r="AJ3478" s="15">
        <f t="shared" si="1089"/>
        <v>0.58011049723756913</v>
      </c>
      <c r="AK3478" s="4">
        <f t="shared" si="1090"/>
        <v>15073000</v>
      </c>
      <c r="AL3478" s="27">
        <f t="shared" si="1091"/>
        <v>3.3171896769057253E-4</v>
      </c>
      <c r="AM3478" s="15">
        <f t="shared" si="1098"/>
        <v>4.8762688250514163E-2</v>
      </c>
      <c r="AN3478" s="15">
        <f t="shared" si="1099"/>
        <v>7.5523786901022457E-6</v>
      </c>
    </row>
    <row r="3479" spans="1:40" x14ac:dyDescent="0.2">
      <c r="A3479" s="4" t="s">
        <v>4628</v>
      </c>
      <c r="B3479" s="3" t="s">
        <v>15</v>
      </c>
      <c r="C3479" s="6">
        <v>170931</v>
      </c>
      <c r="D3479" s="3" t="s">
        <v>126</v>
      </c>
      <c r="E3479" s="6">
        <v>170941</v>
      </c>
      <c r="F3479" s="3" t="s">
        <v>4288</v>
      </c>
      <c r="G3479" s="8">
        <v>10000</v>
      </c>
      <c r="H3479" s="6">
        <v>142</v>
      </c>
      <c r="I3479" s="6">
        <v>169319</v>
      </c>
      <c r="J3479" s="13">
        <v>45260</v>
      </c>
      <c r="K3479" s="9">
        <v>10000</v>
      </c>
      <c r="L3479" s="4" t="s">
        <v>4628</v>
      </c>
      <c r="M3479" s="4" t="s">
        <v>4632</v>
      </c>
      <c r="N3479" s="4">
        <f>VLOOKUP(I3479,BaseModelo!$A$2:$E$5075,5)</f>
        <v>7</v>
      </c>
      <c r="P3479" s="15">
        <v>142.00000000000003</v>
      </c>
      <c r="Q3479" s="4">
        <f>VLOOKUP(I3479,BaseModelo!$A$2:$E$5075,3)</f>
        <v>127</v>
      </c>
      <c r="R3479" s="4">
        <f t="shared" si="1080"/>
        <v>32283000</v>
      </c>
      <c r="S3479" s="16">
        <f t="shared" si="1081"/>
        <v>3.0976055509091471E-4</v>
      </c>
      <c r="T3479" s="4">
        <f t="shared" si="1092"/>
        <v>4.3985998822909891E-2</v>
      </c>
      <c r="U3479" s="4">
        <f t="shared" si="1093"/>
        <v>4.3985998822909898E-2</v>
      </c>
      <c r="V3479" s="6">
        <f t="shared" si="1082"/>
        <v>0</v>
      </c>
      <c r="W3479" s="16" t="str">
        <f t="shared" si="1083"/>
        <v/>
      </c>
      <c r="X3479" s="4" t="str">
        <f t="shared" si="1094"/>
        <v/>
      </c>
      <c r="Y3479" s="4" t="str">
        <f t="shared" si="1084"/>
        <v/>
      </c>
      <c r="Z3479" s="4">
        <f t="shared" si="1085"/>
        <v>4022000</v>
      </c>
      <c r="AA3479" s="16">
        <f t="shared" si="1086"/>
        <v>2.4863252113376429E-3</v>
      </c>
      <c r="AB3479" s="15">
        <f t="shared" si="1095"/>
        <v>0.35305818000994527</v>
      </c>
      <c r="AC3479" s="15">
        <f t="shared" si="1096"/>
        <v>0.35305818000994538</v>
      </c>
      <c r="AD3479" s="4">
        <v>170931</v>
      </c>
      <c r="AE3479" s="26">
        <v>2510.34</v>
      </c>
      <c r="AF3479" s="26">
        <v>2510.34</v>
      </c>
      <c r="AG3479" s="4">
        <f t="shared" si="1097"/>
        <v>2184000</v>
      </c>
      <c r="AH3479" s="16">
        <f t="shared" si="1087"/>
        <v>4.578754578754579E-3</v>
      </c>
      <c r="AI3479" s="15">
        <f t="shared" si="1088"/>
        <v>0.6501831501831502</v>
      </c>
      <c r="AJ3479" s="15">
        <f t="shared" si="1089"/>
        <v>0.65018315018315032</v>
      </c>
      <c r="AK3479" s="4">
        <f t="shared" si="1090"/>
        <v>16319000</v>
      </c>
      <c r="AL3479" s="27">
        <f t="shared" si="1091"/>
        <v>6.1278264599546543E-4</v>
      </c>
      <c r="AM3479" s="15">
        <f t="shared" si="1098"/>
        <v>8.7015135731356094E-2</v>
      </c>
      <c r="AN3479" s="15">
        <f t="shared" si="1099"/>
        <v>2.6953856745456156E-5</v>
      </c>
    </row>
    <row r="3480" spans="1:40" x14ac:dyDescent="0.2">
      <c r="A3480" s="4" t="s">
        <v>4627</v>
      </c>
      <c r="B3480" s="2" t="s">
        <v>17</v>
      </c>
      <c r="C3480" s="5">
        <v>170984</v>
      </c>
      <c r="D3480" s="2" t="s">
        <v>760</v>
      </c>
      <c r="E3480" s="5">
        <v>170985</v>
      </c>
      <c r="F3480" s="2" t="s">
        <v>4243</v>
      </c>
      <c r="G3480" s="7">
        <v>10000</v>
      </c>
      <c r="H3480" s="5">
        <v>142</v>
      </c>
      <c r="I3480" s="6">
        <v>170278</v>
      </c>
      <c r="J3480" s="13">
        <v>45260</v>
      </c>
      <c r="K3480" s="9">
        <v>10000</v>
      </c>
      <c r="L3480" s="4" t="s">
        <v>4627</v>
      </c>
      <c r="M3480" s="4" t="s">
        <v>4632</v>
      </c>
      <c r="N3480" s="4">
        <f>VLOOKUP(I3480,BaseModelo!$A$2:$E$5075,5)</f>
        <v>10</v>
      </c>
      <c r="P3480" s="15">
        <v>142.00000000000003</v>
      </c>
      <c r="Q3480" s="4">
        <f>VLOOKUP(I3480,BaseModelo!$A$2:$E$5075,3)</f>
        <v>0</v>
      </c>
      <c r="R3480" s="4">
        <f t="shared" si="1080"/>
        <v>32283000</v>
      </c>
      <c r="S3480" s="16">
        <f t="shared" si="1081"/>
        <v>3.0976055509091471E-4</v>
      </c>
      <c r="T3480" s="4">
        <f t="shared" si="1092"/>
        <v>4.3985998822909891E-2</v>
      </c>
      <c r="U3480" s="4">
        <f t="shared" si="1093"/>
        <v>4.3985998822909898E-2</v>
      </c>
      <c r="V3480" s="6">
        <f t="shared" si="1082"/>
        <v>0</v>
      </c>
      <c r="W3480" s="16" t="str">
        <f t="shared" si="1083"/>
        <v/>
      </c>
      <c r="X3480" s="4" t="str">
        <f t="shared" si="1094"/>
        <v/>
      </c>
      <c r="Y3480" s="4" t="str">
        <f t="shared" si="1084"/>
        <v/>
      </c>
      <c r="Z3480" s="4">
        <f t="shared" si="1085"/>
        <v>4121000</v>
      </c>
      <c r="AA3480" s="16">
        <f t="shared" si="1086"/>
        <v>2.4265954865323952E-3</v>
      </c>
      <c r="AB3480" s="15">
        <f t="shared" si="1095"/>
        <v>0.3445765590876001</v>
      </c>
      <c r="AC3480" s="15">
        <f t="shared" si="1096"/>
        <v>0.34457655908760021</v>
      </c>
      <c r="AD3480" s="4">
        <v>170984</v>
      </c>
      <c r="AE3480" s="26">
        <v>2510.34</v>
      </c>
      <c r="AF3480" s="26">
        <v>2510.34</v>
      </c>
      <c r="AG3480" s="4">
        <f t="shared" si="1097"/>
        <v>2105000</v>
      </c>
      <c r="AH3480" s="16">
        <f t="shared" si="1087"/>
        <v>4.7505938242280287E-3</v>
      </c>
      <c r="AI3480" s="15">
        <f t="shared" si="1088"/>
        <v>0.67458432304038007</v>
      </c>
      <c r="AJ3480" s="15">
        <f t="shared" si="1089"/>
        <v>0.67458432304038018</v>
      </c>
      <c r="AK3480" s="4">
        <f t="shared" si="1090"/>
        <v>15073000</v>
      </c>
      <c r="AL3480" s="27">
        <f t="shared" si="1091"/>
        <v>6.6343793538114506E-4</v>
      </c>
      <c r="AM3480" s="15">
        <f t="shared" si="1098"/>
        <v>9.4208186824122603E-2</v>
      </c>
      <c r="AN3480" s="15">
        <f t="shared" si="1099"/>
        <v>2.918198024474882E-5</v>
      </c>
    </row>
    <row r="3481" spans="1:40" x14ac:dyDescent="0.2">
      <c r="A3481" s="4" t="s">
        <v>4627</v>
      </c>
      <c r="B3481" s="3" t="s">
        <v>17</v>
      </c>
      <c r="C3481" s="6">
        <v>170984</v>
      </c>
      <c r="D3481" s="3" t="s">
        <v>760</v>
      </c>
      <c r="E3481" s="6">
        <v>170986</v>
      </c>
      <c r="F3481" s="3" t="s">
        <v>4289</v>
      </c>
      <c r="G3481" s="8">
        <v>10000</v>
      </c>
      <c r="H3481" s="6">
        <v>142</v>
      </c>
      <c r="I3481" s="6">
        <v>170282</v>
      </c>
      <c r="J3481" s="13">
        <v>45260</v>
      </c>
      <c r="K3481" s="9">
        <v>10000</v>
      </c>
      <c r="L3481" s="4" t="s">
        <v>4627</v>
      </c>
      <c r="M3481" s="4" t="s">
        <v>4632</v>
      </c>
      <c r="N3481" s="4">
        <f>VLOOKUP(I3481,BaseModelo!$A$2:$E$5075,5)</f>
        <v>8</v>
      </c>
      <c r="P3481" s="15">
        <v>142.00000000000003</v>
      </c>
      <c r="Q3481" s="4">
        <f>VLOOKUP(I3481,BaseModelo!$A$2:$E$5075,3)</f>
        <v>132</v>
      </c>
      <c r="R3481" s="4">
        <f t="shared" si="1080"/>
        <v>32283000</v>
      </c>
      <c r="S3481" s="16">
        <f t="shared" si="1081"/>
        <v>3.0976055509091471E-4</v>
      </c>
      <c r="T3481" s="4">
        <f t="shared" si="1092"/>
        <v>4.3985998822909891E-2</v>
      </c>
      <c r="U3481" s="4">
        <f t="shared" si="1093"/>
        <v>4.3985998822909898E-2</v>
      </c>
      <c r="V3481" s="6">
        <f t="shared" si="1082"/>
        <v>0</v>
      </c>
      <c r="W3481" s="16" t="str">
        <f t="shared" si="1083"/>
        <v/>
      </c>
      <c r="X3481" s="4" t="str">
        <f t="shared" si="1094"/>
        <v/>
      </c>
      <c r="Y3481" s="4" t="str">
        <f t="shared" si="1084"/>
        <v/>
      </c>
      <c r="Z3481" s="4">
        <f t="shared" si="1085"/>
        <v>5836000</v>
      </c>
      <c r="AA3481" s="16">
        <f t="shared" si="1086"/>
        <v>1.7135023989033585E-3</v>
      </c>
      <c r="AB3481" s="15">
        <f t="shared" si="1095"/>
        <v>0.2433173406442769</v>
      </c>
      <c r="AC3481" s="15">
        <f t="shared" si="1096"/>
        <v>0.24331734064427696</v>
      </c>
      <c r="AD3481" s="4">
        <v>170984</v>
      </c>
      <c r="AE3481" s="26">
        <v>2510.34</v>
      </c>
      <c r="AF3481" s="26">
        <v>2510.34</v>
      </c>
      <c r="AG3481" s="4">
        <f t="shared" si="1097"/>
        <v>2254000</v>
      </c>
      <c r="AH3481" s="16">
        <f t="shared" si="1087"/>
        <v>4.4365572315882874E-3</v>
      </c>
      <c r="AI3481" s="15">
        <f t="shared" si="1088"/>
        <v>0.62999112688553682</v>
      </c>
      <c r="AJ3481" s="15">
        <f t="shared" si="1089"/>
        <v>0.62999112688553693</v>
      </c>
      <c r="AK3481" s="4">
        <f t="shared" si="1090"/>
        <v>15073000</v>
      </c>
      <c r="AL3481" s="27">
        <f t="shared" si="1091"/>
        <v>6.6343793538114506E-4</v>
      </c>
      <c r="AM3481" s="15">
        <f t="shared" si="1098"/>
        <v>9.4208186824122603E-2</v>
      </c>
      <c r="AN3481" s="15">
        <f t="shared" si="1099"/>
        <v>2.918198024474882E-5</v>
      </c>
    </row>
    <row r="3482" spans="1:40" x14ac:dyDescent="0.2">
      <c r="A3482" s="4" t="s">
        <v>4627</v>
      </c>
      <c r="B3482" s="3" t="s">
        <v>17</v>
      </c>
      <c r="C3482" s="6">
        <v>170984</v>
      </c>
      <c r="D3482" s="3" t="s">
        <v>760</v>
      </c>
      <c r="E3482" s="6">
        <v>170987</v>
      </c>
      <c r="F3482" s="3" t="s">
        <v>4290</v>
      </c>
      <c r="G3482" s="8">
        <v>10000</v>
      </c>
      <c r="H3482" s="6">
        <v>142</v>
      </c>
      <c r="I3482" s="6">
        <v>170279</v>
      </c>
      <c r="J3482" s="13">
        <v>45260</v>
      </c>
      <c r="K3482" s="9">
        <v>10000</v>
      </c>
      <c r="L3482" s="4" t="s">
        <v>4627</v>
      </c>
      <c r="M3482" s="4" t="s">
        <v>4632</v>
      </c>
      <c r="N3482" s="4">
        <f>VLOOKUP(I3482,BaseModelo!$A$2:$E$5075,5)</f>
        <v>9</v>
      </c>
      <c r="P3482" s="15">
        <v>142.00000000000003</v>
      </c>
      <c r="Q3482" s="4">
        <f>VLOOKUP(I3482,BaseModelo!$A$2:$E$5075,3)</f>
        <v>147</v>
      </c>
      <c r="R3482" s="4">
        <f t="shared" si="1080"/>
        <v>32283000</v>
      </c>
      <c r="S3482" s="16">
        <f t="shared" si="1081"/>
        <v>3.0976055509091471E-4</v>
      </c>
      <c r="T3482" s="4">
        <f t="shared" si="1092"/>
        <v>4.3985998822909891E-2</v>
      </c>
      <c r="U3482" s="4">
        <f t="shared" si="1093"/>
        <v>4.3985998822909898E-2</v>
      </c>
      <c r="V3482" s="6">
        <f t="shared" si="1082"/>
        <v>0</v>
      </c>
      <c r="W3482" s="16" t="str">
        <f t="shared" si="1083"/>
        <v/>
      </c>
      <c r="X3482" s="4" t="str">
        <f t="shared" si="1094"/>
        <v/>
      </c>
      <c r="Y3482" s="4" t="str">
        <f t="shared" si="1084"/>
        <v/>
      </c>
      <c r="Z3482" s="4">
        <f t="shared" si="1085"/>
        <v>5305000</v>
      </c>
      <c r="AA3482" s="16">
        <f t="shared" si="1086"/>
        <v>1.885014137606032E-3</v>
      </c>
      <c r="AB3482" s="15">
        <f t="shared" si="1095"/>
        <v>0.26767200754005654</v>
      </c>
      <c r="AC3482" s="15">
        <f t="shared" si="1096"/>
        <v>0.2676720075400566</v>
      </c>
      <c r="AD3482" s="4">
        <v>170984</v>
      </c>
      <c r="AE3482" s="26">
        <v>2510.34</v>
      </c>
      <c r="AF3482" s="26">
        <v>2510.34</v>
      </c>
      <c r="AG3482" s="4">
        <f t="shared" si="1097"/>
        <v>2114000</v>
      </c>
      <c r="AH3482" s="16">
        <f t="shared" si="1087"/>
        <v>4.7303689687795648E-3</v>
      </c>
      <c r="AI3482" s="15">
        <f t="shared" si="1088"/>
        <v>0.67171239356669821</v>
      </c>
      <c r="AJ3482" s="15">
        <f t="shared" si="1089"/>
        <v>0.67171239356669832</v>
      </c>
      <c r="AK3482" s="4">
        <f t="shared" si="1090"/>
        <v>15073000</v>
      </c>
      <c r="AL3482" s="27">
        <f t="shared" si="1091"/>
        <v>6.6343793538114506E-4</v>
      </c>
      <c r="AM3482" s="15">
        <f t="shared" si="1098"/>
        <v>9.4208186824122603E-2</v>
      </c>
      <c r="AN3482" s="15">
        <f t="shared" si="1099"/>
        <v>2.918198024474882E-5</v>
      </c>
    </row>
    <row r="3483" spans="1:40" x14ac:dyDescent="0.2">
      <c r="A3483" s="4" t="s">
        <v>4627</v>
      </c>
      <c r="B3483" s="3" t="s">
        <v>17</v>
      </c>
      <c r="C3483" s="6">
        <v>170984</v>
      </c>
      <c r="D3483" s="3" t="s">
        <v>760</v>
      </c>
      <c r="E3483" s="6">
        <v>170992</v>
      </c>
      <c r="F3483" s="3" t="s">
        <v>4291</v>
      </c>
      <c r="G3483" s="8">
        <v>10000</v>
      </c>
      <c r="H3483" s="6">
        <v>142</v>
      </c>
      <c r="I3483" s="6">
        <v>170277</v>
      </c>
      <c r="J3483" s="13">
        <v>45260</v>
      </c>
      <c r="K3483" s="9">
        <v>10000</v>
      </c>
      <c r="L3483" s="4" t="s">
        <v>4627</v>
      </c>
      <c r="M3483" s="4" t="s">
        <v>4632</v>
      </c>
      <c r="N3483" s="4">
        <f>VLOOKUP(I3483,BaseModelo!$A$2:$E$5075,5)</f>
        <v>8</v>
      </c>
      <c r="P3483" s="15">
        <v>142.00000000000003</v>
      </c>
      <c r="Q3483" s="4">
        <f>VLOOKUP(I3483,BaseModelo!$A$2:$E$5075,3)</f>
        <v>132</v>
      </c>
      <c r="R3483" s="4">
        <f t="shared" si="1080"/>
        <v>32283000</v>
      </c>
      <c r="S3483" s="16">
        <f t="shared" si="1081"/>
        <v>3.0976055509091471E-4</v>
      </c>
      <c r="T3483" s="4">
        <f t="shared" si="1092"/>
        <v>4.3985998822909891E-2</v>
      </c>
      <c r="U3483" s="4">
        <f t="shared" si="1093"/>
        <v>4.3985998822909898E-2</v>
      </c>
      <c r="V3483" s="6">
        <f t="shared" si="1082"/>
        <v>0</v>
      </c>
      <c r="W3483" s="16" t="str">
        <f t="shared" si="1083"/>
        <v/>
      </c>
      <c r="X3483" s="4" t="str">
        <f t="shared" si="1094"/>
        <v/>
      </c>
      <c r="Y3483" s="4" t="str">
        <f t="shared" si="1084"/>
        <v/>
      </c>
      <c r="Z3483" s="4">
        <f t="shared" si="1085"/>
        <v>5836000</v>
      </c>
      <c r="AA3483" s="16">
        <f t="shared" si="1086"/>
        <v>1.7135023989033585E-3</v>
      </c>
      <c r="AB3483" s="15">
        <f t="shared" si="1095"/>
        <v>0.2433173406442769</v>
      </c>
      <c r="AC3483" s="15">
        <f t="shared" si="1096"/>
        <v>0.24331734064427696</v>
      </c>
      <c r="AD3483" s="4">
        <v>170984</v>
      </c>
      <c r="AE3483" s="26">
        <v>2510.34</v>
      </c>
      <c r="AF3483" s="26">
        <v>2510.34</v>
      </c>
      <c r="AG3483" s="4">
        <f t="shared" si="1097"/>
        <v>2254000</v>
      </c>
      <c r="AH3483" s="16">
        <f t="shared" si="1087"/>
        <v>4.4365572315882874E-3</v>
      </c>
      <c r="AI3483" s="15">
        <f t="shared" si="1088"/>
        <v>0.62999112688553682</v>
      </c>
      <c r="AJ3483" s="15">
        <f t="shared" si="1089"/>
        <v>0.62999112688553693</v>
      </c>
      <c r="AK3483" s="4">
        <f t="shared" si="1090"/>
        <v>15073000</v>
      </c>
      <c r="AL3483" s="27">
        <f t="shared" si="1091"/>
        <v>6.6343793538114506E-4</v>
      </c>
      <c r="AM3483" s="15">
        <f t="shared" si="1098"/>
        <v>9.4208186824122603E-2</v>
      </c>
      <c r="AN3483" s="15">
        <f t="shared" si="1099"/>
        <v>2.918198024474882E-5</v>
      </c>
    </row>
    <row r="3484" spans="1:40" x14ac:dyDescent="0.2">
      <c r="A3484" s="4" t="s">
        <v>4627</v>
      </c>
      <c r="B3484" s="3" t="s">
        <v>17</v>
      </c>
      <c r="C3484" s="6">
        <v>170984</v>
      </c>
      <c r="D3484" s="3" t="s">
        <v>760</v>
      </c>
      <c r="E3484" s="6">
        <v>170995</v>
      </c>
      <c r="F3484" s="3" t="s">
        <v>4292</v>
      </c>
      <c r="G3484" s="8">
        <v>7000</v>
      </c>
      <c r="H3484" s="6">
        <v>142</v>
      </c>
      <c r="I3484" s="6">
        <v>170678</v>
      </c>
      <c r="J3484" s="13">
        <v>45260</v>
      </c>
      <c r="K3484" s="9">
        <v>7000</v>
      </c>
      <c r="L3484" s="4" t="s">
        <v>4627</v>
      </c>
      <c r="M3484" s="4" t="s">
        <v>4632</v>
      </c>
      <c r="N3484" s="4">
        <f>VLOOKUP(I3484,BaseModelo!$A$2:$E$5075,5)</f>
        <v>1</v>
      </c>
      <c r="P3484" s="15">
        <v>142.00000000000003</v>
      </c>
      <c r="Q3484" s="4">
        <f>VLOOKUP(I3484,BaseModelo!$A$2:$E$5075,3)</f>
        <v>90</v>
      </c>
      <c r="R3484" s="4">
        <f t="shared" si="1080"/>
        <v>32283000</v>
      </c>
      <c r="S3484" s="16">
        <f t="shared" si="1081"/>
        <v>2.168323885636403E-4</v>
      </c>
      <c r="T3484" s="4">
        <f t="shared" si="1092"/>
        <v>3.0790199176036922E-2</v>
      </c>
      <c r="U3484" s="4">
        <f t="shared" si="1093"/>
        <v>3.0790199176036929E-2</v>
      </c>
      <c r="V3484" s="6">
        <f t="shared" si="1082"/>
        <v>0</v>
      </c>
      <c r="W3484" s="16" t="str">
        <f t="shared" si="1083"/>
        <v/>
      </c>
      <c r="X3484" s="4" t="str">
        <f t="shared" si="1094"/>
        <v/>
      </c>
      <c r="Y3484" s="4" t="str">
        <f t="shared" si="1084"/>
        <v/>
      </c>
      <c r="Z3484" s="4">
        <f t="shared" si="1085"/>
        <v>771000</v>
      </c>
      <c r="AA3484" s="16">
        <f t="shared" si="1086"/>
        <v>9.0791180285343717E-3</v>
      </c>
      <c r="AB3484" s="15">
        <f t="shared" si="1095"/>
        <v>1.2892347600518808</v>
      </c>
      <c r="AC3484" s="15">
        <f t="shared" si="1096"/>
        <v>1.289234760051881</v>
      </c>
      <c r="AD3484" s="4">
        <v>170984</v>
      </c>
      <c r="AE3484" s="26">
        <v>1758.65</v>
      </c>
      <c r="AF3484" s="26">
        <v>1758.65</v>
      </c>
      <c r="AG3484" s="4">
        <f t="shared" si="1097"/>
        <v>681000</v>
      </c>
      <c r="AH3484" s="16">
        <f t="shared" si="1087"/>
        <v>1.0279001468428781E-2</v>
      </c>
      <c r="AI3484" s="15">
        <f t="shared" si="1088"/>
        <v>1.459618208516887</v>
      </c>
      <c r="AJ3484" s="15">
        <f t="shared" si="1089"/>
        <v>1.4596182085168872</v>
      </c>
      <c r="AK3484" s="4">
        <f t="shared" si="1090"/>
        <v>15073000</v>
      </c>
      <c r="AL3484" s="27">
        <f t="shared" si="1091"/>
        <v>4.6440655476680156E-4</v>
      </c>
      <c r="AM3484" s="15">
        <f t="shared" si="1098"/>
        <v>6.5945730776885828E-2</v>
      </c>
      <c r="AN3484" s="15">
        <f t="shared" si="1099"/>
        <v>1.4299170319926922E-5</v>
      </c>
    </row>
    <row r="3485" spans="1:40" x14ac:dyDescent="0.2">
      <c r="A3485" s="4" t="s">
        <v>4627</v>
      </c>
      <c r="B3485" s="2" t="s">
        <v>3</v>
      </c>
      <c r="C3485" s="5">
        <v>170988</v>
      </c>
      <c r="D3485" s="2" t="s">
        <v>762</v>
      </c>
      <c r="E3485" s="5">
        <v>170989</v>
      </c>
      <c r="F3485" s="2" t="s">
        <v>4245</v>
      </c>
      <c r="G3485" s="7">
        <v>8000</v>
      </c>
      <c r="H3485" s="5">
        <v>80</v>
      </c>
      <c r="I3485" s="6">
        <v>169580</v>
      </c>
      <c r="J3485" s="13">
        <v>45260</v>
      </c>
      <c r="K3485" s="9">
        <v>8000</v>
      </c>
      <c r="L3485" s="4" t="s">
        <v>4627</v>
      </c>
      <c r="M3485" s="4" t="s">
        <v>4632</v>
      </c>
      <c r="N3485" s="4">
        <f>VLOOKUP(I3485,BaseModelo!$A$2:$E$5075,5)</f>
        <v>4</v>
      </c>
      <c r="P3485" s="15">
        <v>142.00000000000003</v>
      </c>
      <c r="Q3485" s="4">
        <f>VLOOKUP(I3485,BaseModelo!$A$2:$E$5075,3)</f>
        <v>110</v>
      </c>
      <c r="R3485" s="4">
        <f t="shared" si="1080"/>
        <v>32283000</v>
      </c>
      <c r="S3485" s="16">
        <f t="shared" si="1081"/>
        <v>2.4780844407273179E-4</v>
      </c>
      <c r="T3485" s="4">
        <f t="shared" si="1092"/>
        <v>1.9824675525818541E-2</v>
      </c>
      <c r="U3485" s="4">
        <f t="shared" si="1093"/>
        <v>3.5188799058327919E-2</v>
      </c>
      <c r="V3485" s="6">
        <f t="shared" si="1082"/>
        <v>0</v>
      </c>
      <c r="W3485" s="16" t="str">
        <f t="shared" si="1083"/>
        <v/>
      </c>
      <c r="X3485" s="4" t="str">
        <f t="shared" si="1094"/>
        <v/>
      </c>
      <c r="Y3485" s="4" t="str">
        <f t="shared" si="1084"/>
        <v/>
      </c>
      <c r="Z3485" s="4">
        <f t="shared" si="1085"/>
        <v>2331000</v>
      </c>
      <c r="AA3485" s="16">
        <f t="shared" si="1086"/>
        <v>3.432003432003432E-3</v>
      </c>
      <c r="AB3485" s="15">
        <f t="shared" si="1095"/>
        <v>0.27456027456027454</v>
      </c>
      <c r="AC3485" s="15">
        <f t="shared" si="1096"/>
        <v>0.48734448734448743</v>
      </c>
      <c r="AD3485" s="4">
        <v>170988</v>
      </c>
      <c r="AE3485" s="26">
        <v>1103.3599999999999</v>
      </c>
      <c r="AF3485" s="26">
        <v>1103.3599999999999</v>
      </c>
      <c r="AG3485" s="4">
        <f t="shared" si="1097"/>
        <v>1421000</v>
      </c>
      <c r="AH3485" s="16">
        <f t="shared" si="1087"/>
        <v>5.629838142153413E-3</v>
      </c>
      <c r="AI3485" s="15">
        <f t="shared" si="1088"/>
        <v>0.45038705137227303</v>
      </c>
      <c r="AJ3485" s="15">
        <f t="shared" si="1089"/>
        <v>0.79943701618578478</v>
      </c>
      <c r="AK3485" s="4">
        <f t="shared" si="1090"/>
        <v>15073000</v>
      </c>
      <c r="AL3485" s="27">
        <f t="shared" si="1091"/>
        <v>5.3075034830491602E-4</v>
      </c>
      <c r="AM3485" s="15">
        <f t="shared" si="1098"/>
        <v>4.2460027864393284E-2</v>
      </c>
      <c r="AN3485" s="15">
        <f t="shared" si="1099"/>
        <v>1.8676467356639244E-5</v>
      </c>
    </row>
    <row r="3486" spans="1:40" x14ac:dyDescent="0.2">
      <c r="A3486" s="4" t="s">
        <v>4627</v>
      </c>
      <c r="B3486" s="3" t="s">
        <v>3</v>
      </c>
      <c r="C3486" s="6">
        <v>170988</v>
      </c>
      <c r="D3486" s="3" t="s">
        <v>762</v>
      </c>
      <c r="E3486" s="6">
        <v>170990</v>
      </c>
      <c r="F3486" s="3" t="s">
        <v>4300</v>
      </c>
      <c r="G3486" s="8">
        <v>8000</v>
      </c>
      <c r="H3486" s="6">
        <v>80</v>
      </c>
      <c r="I3486" s="6">
        <v>169811</v>
      </c>
      <c r="J3486" s="13">
        <v>45260</v>
      </c>
      <c r="K3486" s="9">
        <v>8000</v>
      </c>
      <c r="L3486" s="4" t="s">
        <v>4627</v>
      </c>
      <c r="M3486" s="4" t="s">
        <v>4632</v>
      </c>
      <c r="N3486" s="4">
        <f>VLOOKUP(I3486,BaseModelo!$A$2:$E$5075,5)</f>
        <v>4</v>
      </c>
      <c r="P3486" s="15">
        <v>142.00000000000003</v>
      </c>
      <c r="Q3486" s="4">
        <f>VLOOKUP(I3486,BaseModelo!$A$2:$E$5075,3)</f>
        <v>110</v>
      </c>
      <c r="R3486" s="4">
        <f t="shared" si="1080"/>
        <v>32283000</v>
      </c>
      <c r="S3486" s="16">
        <f t="shared" si="1081"/>
        <v>2.4780844407273179E-4</v>
      </c>
      <c r="T3486" s="4">
        <f t="shared" si="1092"/>
        <v>1.9824675525818541E-2</v>
      </c>
      <c r="U3486" s="4">
        <f t="shared" si="1093"/>
        <v>3.5188799058327919E-2</v>
      </c>
      <c r="V3486" s="6">
        <f t="shared" si="1082"/>
        <v>0</v>
      </c>
      <c r="W3486" s="16" t="str">
        <f t="shared" si="1083"/>
        <v/>
      </c>
      <c r="X3486" s="4" t="str">
        <f t="shared" si="1094"/>
        <v/>
      </c>
      <c r="Y3486" s="4" t="str">
        <f t="shared" si="1084"/>
        <v/>
      </c>
      <c r="Z3486" s="4">
        <f t="shared" si="1085"/>
        <v>2331000</v>
      </c>
      <c r="AA3486" s="16">
        <f t="shared" si="1086"/>
        <v>3.432003432003432E-3</v>
      </c>
      <c r="AB3486" s="15">
        <f t="shared" si="1095"/>
        <v>0.27456027456027454</v>
      </c>
      <c r="AC3486" s="15">
        <f t="shared" si="1096"/>
        <v>0.48734448734448743</v>
      </c>
      <c r="AD3486" s="4">
        <v>170988</v>
      </c>
      <c r="AE3486" s="26">
        <v>1103.3599999999999</v>
      </c>
      <c r="AF3486" s="26">
        <v>1103.3599999999999</v>
      </c>
      <c r="AG3486" s="4">
        <f t="shared" si="1097"/>
        <v>1421000</v>
      </c>
      <c r="AH3486" s="16">
        <f t="shared" si="1087"/>
        <v>5.629838142153413E-3</v>
      </c>
      <c r="AI3486" s="15">
        <f t="shared" si="1088"/>
        <v>0.45038705137227303</v>
      </c>
      <c r="AJ3486" s="15">
        <f t="shared" si="1089"/>
        <v>0.79943701618578478</v>
      </c>
      <c r="AK3486" s="4">
        <f t="shared" si="1090"/>
        <v>15073000</v>
      </c>
      <c r="AL3486" s="27">
        <f t="shared" si="1091"/>
        <v>5.3075034830491602E-4</v>
      </c>
      <c r="AM3486" s="15">
        <f t="shared" si="1098"/>
        <v>4.2460027864393284E-2</v>
      </c>
      <c r="AN3486" s="15">
        <f t="shared" si="1099"/>
        <v>1.8676467356639244E-5</v>
      </c>
    </row>
    <row r="3487" spans="1:40" x14ac:dyDescent="0.2">
      <c r="A3487" s="4" t="s">
        <v>4627</v>
      </c>
      <c r="B3487" s="3" t="s">
        <v>3</v>
      </c>
      <c r="C3487" s="6">
        <v>170988</v>
      </c>
      <c r="D3487" s="3" t="s">
        <v>762</v>
      </c>
      <c r="E3487" s="6">
        <v>170991</v>
      </c>
      <c r="F3487" s="3" t="s">
        <v>4301</v>
      </c>
      <c r="G3487" s="8">
        <v>12000</v>
      </c>
      <c r="H3487" s="6">
        <v>80</v>
      </c>
      <c r="I3487" s="6">
        <v>169581</v>
      </c>
      <c r="J3487" s="13">
        <v>45260</v>
      </c>
      <c r="K3487" s="9">
        <v>12000</v>
      </c>
      <c r="L3487" s="4" t="s">
        <v>4627</v>
      </c>
      <c r="M3487" s="4" t="s">
        <v>4632</v>
      </c>
      <c r="N3487" s="4">
        <f>VLOOKUP(I3487,BaseModelo!$A$2:$E$5075,5)</f>
        <v>2</v>
      </c>
      <c r="P3487" s="15">
        <v>132</v>
      </c>
      <c r="Q3487" s="4">
        <f>VLOOKUP(I3487,BaseModelo!$A$2:$E$5075,3)</f>
        <v>100</v>
      </c>
      <c r="R3487" s="4">
        <f t="shared" si="1080"/>
        <v>32283000</v>
      </c>
      <c r="S3487" s="16">
        <f t="shared" si="1081"/>
        <v>3.7171266610909768E-4</v>
      </c>
      <c r="T3487" s="4">
        <f t="shared" si="1092"/>
        <v>2.9737013288727816E-2</v>
      </c>
      <c r="U3487" s="4">
        <f t="shared" si="1093"/>
        <v>4.9066071926400896E-2</v>
      </c>
      <c r="V3487" s="6">
        <f t="shared" si="1082"/>
        <v>0</v>
      </c>
      <c r="W3487" s="16" t="str">
        <f t="shared" si="1083"/>
        <v/>
      </c>
      <c r="X3487" s="4" t="str">
        <f t="shared" si="1094"/>
        <v/>
      </c>
      <c r="Y3487" s="4" t="str">
        <f t="shared" si="1084"/>
        <v/>
      </c>
      <c r="Z3487" s="4">
        <f t="shared" si="1085"/>
        <v>1578000</v>
      </c>
      <c r="AA3487" s="16">
        <f t="shared" si="1086"/>
        <v>7.6045627376425855E-3</v>
      </c>
      <c r="AB3487" s="15">
        <f t="shared" si="1095"/>
        <v>0.60836501901140683</v>
      </c>
      <c r="AC3487" s="15">
        <f t="shared" si="1096"/>
        <v>1.0038022813688212</v>
      </c>
      <c r="AD3487" s="4">
        <v>170988</v>
      </c>
      <c r="AE3487" s="26">
        <v>1641.37</v>
      </c>
      <c r="AF3487" s="26">
        <v>1641.37</v>
      </c>
      <c r="AG3487" s="4">
        <f t="shared" si="1097"/>
        <v>681000</v>
      </c>
      <c r="AH3487" s="16">
        <f t="shared" si="1087"/>
        <v>1.7621145374449341E-2</v>
      </c>
      <c r="AI3487" s="15">
        <f t="shared" si="1088"/>
        <v>1.4096916299559472</v>
      </c>
      <c r="AJ3487" s="15">
        <f t="shared" si="1089"/>
        <v>2.3259911894273131</v>
      </c>
      <c r="AK3487" s="4">
        <f t="shared" si="1090"/>
        <v>15073000</v>
      </c>
      <c r="AL3487" s="27">
        <f t="shared" si="1091"/>
        <v>7.9612552245737409E-4</v>
      </c>
      <c r="AM3487" s="15">
        <f t="shared" si="1098"/>
        <v>6.3690041796589922E-2</v>
      </c>
      <c r="AN3487" s="15">
        <f t="shared" si="1099"/>
        <v>3.9062752147337007E-5</v>
      </c>
    </row>
    <row r="3488" spans="1:40" x14ac:dyDescent="0.2">
      <c r="A3488" s="4" t="s">
        <v>4627</v>
      </c>
      <c r="B3488" s="3" t="s">
        <v>3</v>
      </c>
      <c r="C3488" s="6">
        <v>170988</v>
      </c>
      <c r="D3488" s="3" t="s">
        <v>762</v>
      </c>
      <c r="E3488" s="6">
        <v>170993</v>
      </c>
      <c r="F3488" s="3" t="s">
        <v>4302</v>
      </c>
      <c r="G3488" s="8">
        <v>6000</v>
      </c>
      <c r="H3488" s="6">
        <v>80</v>
      </c>
      <c r="I3488" s="6">
        <v>169582</v>
      </c>
      <c r="J3488" s="13">
        <v>45260</v>
      </c>
      <c r="K3488" s="9">
        <v>6000</v>
      </c>
      <c r="L3488" s="4" t="s">
        <v>4627</v>
      </c>
      <c r="M3488" s="4" t="s">
        <v>4632</v>
      </c>
      <c r="N3488" s="4">
        <f>VLOOKUP(I3488,BaseModelo!$A$2:$E$5075,5)</f>
        <v>6</v>
      </c>
      <c r="P3488" s="15">
        <v>142.00000000000003</v>
      </c>
      <c r="Q3488" s="4">
        <f>VLOOKUP(I3488,BaseModelo!$A$2:$E$5075,3)</f>
        <v>115</v>
      </c>
      <c r="R3488" s="4">
        <f t="shared" si="1080"/>
        <v>32283000</v>
      </c>
      <c r="S3488" s="16">
        <f t="shared" si="1081"/>
        <v>1.8585633305454884E-4</v>
      </c>
      <c r="T3488" s="4">
        <f t="shared" si="1092"/>
        <v>1.4868506644363908E-2</v>
      </c>
      <c r="U3488" s="4">
        <f t="shared" si="1093"/>
        <v>2.6391599293745942E-2</v>
      </c>
      <c r="V3488" s="6">
        <f t="shared" si="1082"/>
        <v>0</v>
      </c>
      <c r="W3488" s="16" t="str">
        <f t="shared" si="1083"/>
        <v/>
      </c>
      <c r="X3488" s="4" t="str">
        <f t="shared" si="1094"/>
        <v/>
      </c>
      <c r="Y3488" s="4" t="str">
        <f t="shared" si="1084"/>
        <v/>
      </c>
      <c r="Z3488" s="4">
        <f t="shared" si="1085"/>
        <v>4853000</v>
      </c>
      <c r="AA3488" s="16">
        <f t="shared" si="1086"/>
        <v>1.2363486503193901E-3</v>
      </c>
      <c r="AB3488" s="15">
        <f t="shared" si="1095"/>
        <v>9.8907892025551211E-2</v>
      </c>
      <c r="AC3488" s="15">
        <f t="shared" si="1096"/>
        <v>0.17556150834535342</v>
      </c>
      <c r="AD3488" s="4">
        <v>170988</v>
      </c>
      <c r="AE3488" s="26">
        <v>827.6</v>
      </c>
      <c r="AF3488" s="26">
        <v>827.6</v>
      </c>
      <c r="AG3488" s="4">
        <f t="shared" si="1097"/>
        <v>1993000</v>
      </c>
      <c r="AH3488" s="16">
        <f t="shared" si="1087"/>
        <v>3.0105368790767687E-3</v>
      </c>
      <c r="AI3488" s="15">
        <f t="shared" si="1088"/>
        <v>0.2408429503261415</v>
      </c>
      <c r="AJ3488" s="15">
        <f t="shared" si="1089"/>
        <v>0.42749623682890125</v>
      </c>
      <c r="AK3488" s="4">
        <f t="shared" si="1090"/>
        <v>15073000</v>
      </c>
      <c r="AL3488" s="27">
        <f t="shared" si="1091"/>
        <v>3.9806276122868704E-4</v>
      </c>
      <c r="AM3488" s="15">
        <f t="shared" si="1098"/>
        <v>3.1845020898294961E-2</v>
      </c>
      <c r="AN3488" s="15">
        <f t="shared" si="1099"/>
        <v>1.0505512888109577E-5</v>
      </c>
    </row>
    <row r="3489" spans="1:40" x14ac:dyDescent="0.2">
      <c r="A3489" s="4" t="s">
        <v>4627</v>
      </c>
      <c r="B3489" s="3" t="s">
        <v>3</v>
      </c>
      <c r="C3489" s="6">
        <v>170988</v>
      </c>
      <c r="D3489" s="3" t="s">
        <v>762</v>
      </c>
      <c r="E3489" s="6">
        <v>170994</v>
      </c>
      <c r="F3489" s="3" t="s">
        <v>4303</v>
      </c>
      <c r="G3489" s="8">
        <v>8000</v>
      </c>
      <c r="H3489" s="6">
        <v>80</v>
      </c>
      <c r="I3489" s="6">
        <v>169583</v>
      </c>
      <c r="J3489" s="13">
        <v>45260</v>
      </c>
      <c r="K3489" s="9">
        <v>8000</v>
      </c>
      <c r="L3489" s="4" t="s">
        <v>4627</v>
      </c>
      <c r="M3489" s="4" t="s">
        <v>4632</v>
      </c>
      <c r="N3489" s="4">
        <f>VLOOKUP(I3489,BaseModelo!$A$2:$E$5075,5)</f>
        <v>3</v>
      </c>
      <c r="P3489" s="15">
        <v>142.00000000000003</v>
      </c>
      <c r="Q3489" s="4">
        <f>VLOOKUP(I3489,BaseModelo!$A$2:$E$5075,3)</f>
        <v>110</v>
      </c>
      <c r="R3489" s="4">
        <f t="shared" si="1080"/>
        <v>32283000</v>
      </c>
      <c r="S3489" s="16">
        <f t="shared" si="1081"/>
        <v>2.4780844407273179E-4</v>
      </c>
      <c r="T3489" s="4">
        <f t="shared" si="1092"/>
        <v>1.9824675525818541E-2</v>
      </c>
      <c r="U3489" s="4">
        <f t="shared" si="1093"/>
        <v>3.5188799058327919E-2</v>
      </c>
      <c r="V3489" s="6">
        <f t="shared" si="1082"/>
        <v>0</v>
      </c>
      <c r="W3489" s="16" t="str">
        <f t="shared" si="1083"/>
        <v/>
      </c>
      <c r="X3489" s="4" t="str">
        <f t="shared" si="1094"/>
        <v/>
      </c>
      <c r="Y3489" s="4" t="str">
        <f t="shared" si="1084"/>
        <v/>
      </c>
      <c r="Z3489" s="4">
        <f t="shared" si="1085"/>
        <v>1992000</v>
      </c>
      <c r="AA3489" s="16">
        <f t="shared" si="1086"/>
        <v>4.0160642570281121E-3</v>
      </c>
      <c r="AB3489" s="15">
        <f t="shared" si="1095"/>
        <v>0.32128514056224899</v>
      </c>
      <c r="AC3489" s="15">
        <f t="shared" si="1096"/>
        <v>0.57028112449799206</v>
      </c>
      <c r="AD3489" s="4">
        <v>170988</v>
      </c>
      <c r="AE3489" s="26">
        <v>1103.3599999999999</v>
      </c>
      <c r="AF3489" s="26">
        <v>1103.3599999999999</v>
      </c>
      <c r="AG3489" s="4">
        <f t="shared" si="1097"/>
        <v>1267000</v>
      </c>
      <c r="AH3489" s="16">
        <f t="shared" si="1087"/>
        <v>6.314127861089187E-3</v>
      </c>
      <c r="AI3489" s="15">
        <f t="shared" si="1088"/>
        <v>0.50513022888713499</v>
      </c>
      <c r="AJ3489" s="15">
        <f t="shared" si="1089"/>
        <v>0.89660615627466478</v>
      </c>
      <c r="AK3489" s="4">
        <f t="shared" si="1090"/>
        <v>15073000</v>
      </c>
      <c r="AL3489" s="27">
        <f t="shared" si="1091"/>
        <v>5.3075034830491602E-4</v>
      </c>
      <c r="AM3489" s="15">
        <f t="shared" si="1098"/>
        <v>4.2460027864393284E-2</v>
      </c>
      <c r="AN3489" s="15">
        <f t="shared" si="1099"/>
        <v>1.8676467356639244E-5</v>
      </c>
    </row>
    <row r="3490" spans="1:40" x14ac:dyDescent="0.2">
      <c r="A3490" s="4" t="s">
        <v>4627</v>
      </c>
      <c r="B3490" s="2" t="s">
        <v>1</v>
      </c>
      <c r="C3490" s="5">
        <v>171002</v>
      </c>
      <c r="D3490" s="2" t="s">
        <v>763</v>
      </c>
      <c r="E3490" s="5">
        <v>171003</v>
      </c>
      <c r="F3490" s="2" t="s">
        <v>4246</v>
      </c>
      <c r="G3490" s="7">
        <v>7000</v>
      </c>
      <c r="H3490" s="5">
        <v>142</v>
      </c>
      <c r="I3490" s="6">
        <v>170561</v>
      </c>
      <c r="J3490" s="13">
        <v>45260</v>
      </c>
      <c r="K3490" s="9">
        <v>7000</v>
      </c>
      <c r="L3490" s="4" t="s">
        <v>4627</v>
      </c>
      <c r="M3490" s="4" t="s">
        <v>4632</v>
      </c>
      <c r="N3490" s="4">
        <f>VLOOKUP(I3490,BaseModelo!$A$2:$E$5075,5)</f>
        <v>8</v>
      </c>
      <c r="P3490" s="15">
        <v>142.00000000000003</v>
      </c>
      <c r="Q3490" s="4">
        <f>VLOOKUP(I3490,BaseModelo!$A$2:$E$5075,3)</f>
        <v>132</v>
      </c>
      <c r="R3490" s="4">
        <f t="shared" si="1080"/>
        <v>32283000</v>
      </c>
      <c r="S3490" s="16">
        <f t="shared" si="1081"/>
        <v>2.168323885636403E-4</v>
      </c>
      <c r="T3490" s="4">
        <f t="shared" si="1092"/>
        <v>3.0790199176036922E-2</v>
      </c>
      <c r="U3490" s="4">
        <f t="shared" si="1093"/>
        <v>3.0790199176036929E-2</v>
      </c>
      <c r="V3490" s="6">
        <f t="shared" si="1082"/>
        <v>0</v>
      </c>
      <c r="W3490" s="16" t="str">
        <f t="shared" si="1083"/>
        <v/>
      </c>
      <c r="X3490" s="4" t="str">
        <f t="shared" si="1094"/>
        <v/>
      </c>
      <c r="Y3490" s="4" t="str">
        <f t="shared" si="1084"/>
        <v/>
      </c>
      <c r="Z3490" s="4">
        <f t="shared" si="1085"/>
        <v>5836000</v>
      </c>
      <c r="AA3490" s="16">
        <f t="shared" si="1086"/>
        <v>1.199451679232351E-3</v>
      </c>
      <c r="AB3490" s="15">
        <f t="shared" si="1095"/>
        <v>0.17032213845099384</v>
      </c>
      <c r="AC3490" s="15">
        <f t="shared" si="1096"/>
        <v>0.17032213845099387</v>
      </c>
      <c r="AD3490" s="4">
        <v>171002</v>
      </c>
      <c r="AE3490" s="26">
        <v>1758.65</v>
      </c>
      <c r="AF3490" s="26">
        <v>1758.65</v>
      </c>
      <c r="AG3490" s="4">
        <f t="shared" si="1097"/>
        <v>2254000</v>
      </c>
      <c r="AH3490" s="16">
        <f t="shared" si="1087"/>
        <v>3.105590062111801E-3</v>
      </c>
      <c r="AI3490" s="15">
        <f t="shared" si="1088"/>
        <v>0.44099378881987572</v>
      </c>
      <c r="AJ3490" s="15">
        <f t="shared" si="1089"/>
        <v>0.44099378881987583</v>
      </c>
      <c r="AK3490" s="4">
        <f t="shared" si="1090"/>
        <v>15073000</v>
      </c>
      <c r="AL3490" s="27">
        <f t="shared" si="1091"/>
        <v>4.6440655476680156E-4</v>
      </c>
      <c r="AM3490" s="15">
        <f t="shared" si="1098"/>
        <v>6.5945730776885828E-2</v>
      </c>
      <c r="AN3490" s="15">
        <f t="shared" si="1099"/>
        <v>1.4299170319926922E-5</v>
      </c>
    </row>
    <row r="3491" spans="1:40" x14ac:dyDescent="0.2">
      <c r="A3491" s="4" t="s">
        <v>4627</v>
      </c>
      <c r="B3491" s="3" t="s">
        <v>1</v>
      </c>
      <c r="C3491" s="6">
        <v>171002</v>
      </c>
      <c r="D3491" s="3" t="s">
        <v>763</v>
      </c>
      <c r="E3491" s="6">
        <v>171005</v>
      </c>
      <c r="F3491" s="3" t="s">
        <v>4304</v>
      </c>
      <c r="G3491" s="8">
        <v>6000</v>
      </c>
      <c r="H3491" s="6">
        <v>142</v>
      </c>
      <c r="I3491" s="6">
        <v>170478</v>
      </c>
      <c r="J3491" s="13">
        <v>45260</v>
      </c>
      <c r="K3491" s="9">
        <v>6000</v>
      </c>
      <c r="L3491" s="4" t="s">
        <v>4627</v>
      </c>
      <c r="M3491" s="4" t="s">
        <v>4632</v>
      </c>
      <c r="N3491" s="4">
        <f>VLOOKUP(I3491,BaseModelo!$A$2:$E$5075,5)</f>
        <v>5</v>
      </c>
      <c r="P3491" s="15">
        <v>142.00000000000003</v>
      </c>
      <c r="Q3491" s="4">
        <f>VLOOKUP(I3491,BaseModelo!$A$2:$E$5075,3)</f>
        <v>110</v>
      </c>
      <c r="R3491" s="4">
        <f t="shared" si="1080"/>
        <v>32283000</v>
      </c>
      <c r="S3491" s="16">
        <f t="shared" si="1081"/>
        <v>1.8585633305454884E-4</v>
      </c>
      <c r="T3491" s="4">
        <f t="shared" si="1092"/>
        <v>2.6391599293745936E-2</v>
      </c>
      <c r="U3491" s="4">
        <f t="shared" si="1093"/>
        <v>2.6391599293745942E-2</v>
      </c>
      <c r="V3491" s="6">
        <f t="shared" si="1082"/>
        <v>0</v>
      </c>
      <c r="W3491" s="16" t="str">
        <f t="shared" si="1083"/>
        <v/>
      </c>
      <c r="X3491" s="4" t="str">
        <f t="shared" si="1094"/>
        <v/>
      </c>
      <c r="Y3491" s="4" t="str">
        <f t="shared" si="1084"/>
        <v/>
      </c>
      <c r="Z3491" s="4">
        <f t="shared" si="1085"/>
        <v>4058000</v>
      </c>
      <c r="AA3491" s="16">
        <f t="shared" si="1086"/>
        <v>1.4785608674223755E-3</v>
      </c>
      <c r="AB3491" s="15">
        <f t="shared" si="1095"/>
        <v>0.20995564317397733</v>
      </c>
      <c r="AC3491" s="15">
        <f t="shared" si="1096"/>
        <v>0.20995564317397736</v>
      </c>
      <c r="AD3491" s="4">
        <v>171002</v>
      </c>
      <c r="AE3491" s="26">
        <v>1503.37</v>
      </c>
      <c r="AF3491" s="26">
        <v>1503.37</v>
      </c>
      <c r="AG3491" s="4">
        <f t="shared" si="1097"/>
        <v>1768000</v>
      </c>
      <c r="AH3491" s="16">
        <f t="shared" si="1087"/>
        <v>3.3936651583710408E-3</v>
      </c>
      <c r="AI3491" s="15">
        <f t="shared" si="1088"/>
        <v>0.48190045248868779</v>
      </c>
      <c r="AJ3491" s="15">
        <f t="shared" si="1089"/>
        <v>0.4819004524886879</v>
      </c>
      <c r="AK3491" s="4">
        <f t="shared" si="1090"/>
        <v>15073000</v>
      </c>
      <c r="AL3491" s="27">
        <f t="shared" si="1091"/>
        <v>3.9806276122868704E-4</v>
      </c>
      <c r="AM3491" s="15">
        <f t="shared" si="1098"/>
        <v>5.6524912094473558E-2</v>
      </c>
      <c r="AN3491" s="15">
        <f t="shared" si="1099"/>
        <v>1.0505512888109577E-5</v>
      </c>
    </row>
    <row r="3492" spans="1:40" x14ac:dyDescent="0.2">
      <c r="A3492" s="4" t="s">
        <v>4627</v>
      </c>
      <c r="B3492" s="3" t="s">
        <v>1</v>
      </c>
      <c r="C3492" s="6">
        <v>171002</v>
      </c>
      <c r="D3492" s="3" t="s">
        <v>763</v>
      </c>
      <c r="E3492" s="6">
        <v>171006</v>
      </c>
      <c r="F3492" s="3" t="s">
        <v>4305</v>
      </c>
      <c r="G3492" s="8">
        <v>10000</v>
      </c>
      <c r="H3492" s="6">
        <v>142</v>
      </c>
      <c r="I3492" s="6">
        <v>170483</v>
      </c>
      <c r="J3492" s="13">
        <v>45260</v>
      </c>
      <c r="K3492" s="9">
        <v>10000</v>
      </c>
      <c r="L3492" s="4" t="s">
        <v>4627</v>
      </c>
      <c r="M3492" s="4" t="s">
        <v>4632</v>
      </c>
      <c r="N3492" s="4">
        <f>VLOOKUP(I3492,BaseModelo!$A$2:$E$5075,5)</f>
        <v>5</v>
      </c>
      <c r="P3492" s="15">
        <v>142.00000000000003</v>
      </c>
      <c r="Q3492" s="4">
        <f>VLOOKUP(I3492,BaseModelo!$A$2:$E$5075,3)</f>
        <v>110</v>
      </c>
      <c r="R3492" s="4">
        <f t="shared" si="1080"/>
        <v>32283000</v>
      </c>
      <c r="S3492" s="16">
        <f t="shared" si="1081"/>
        <v>3.0976055509091471E-4</v>
      </c>
      <c r="T3492" s="4">
        <f t="shared" si="1092"/>
        <v>4.3985998822909891E-2</v>
      </c>
      <c r="U3492" s="4">
        <f t="shared" si="1093"/>
        <v>4.3985998822909898E-2</v>
      </c>
      <c r="V3492" s="6">
        <f t="shared" si="1082"/>
        <v>0</v>
      </c>
      <c r="W3492" s="16" t="str">
        <f t="shared" si="1083"/>
        <v/>
      </c>
      <c r="X3492" s="4" t="str">
        <f t="shared" si="1094"/>
        <v/>
      </c>
      <c r="Y3492" s="4" t="str">
        <f t="shared" si="1084"/>
        <v/>
      </c>
      <c r="Z3492" s="4">
        <f t="shared" si="1085"/>
        <v>4058000</v>
      </c>
      <c r="AA3492" s="16">
        <f t="shared" si="1086"/>
        <v>2.4642681123706258E-3</v>
      </c>
      <c r="AB3492" s="15">
        <f t="shared" si="1095"/>
        <v>0.34992607195662884</v>
      </c>
      <c r="AC3492" s="15">
        <f t="shared" si="1096"/>
        <v>0.34992607195662895</v>
      </c>
      <c r="AD3492" s="4">
        <v>171002</v>
      </c>
      <c r="AE3492" s="26">
        <v>2510.34</v>
      </c>
      <c r="AF3492" s="26">
        <v>2510.34</v>
      </c>
      <c r="AG3492" s="4">
        <f t="shared" si="1097"/>
        <v>1768000</v>
      </c>
      <c r="AH3492" s="16">
        <f t="shared" si="1087"/>
        <v>5.6561085972850677E-3</v>
      </c>
      <c r="AI3492" s="15">
        <f t="shared" si="1088"/>
        <v>0.80316742081447967</v>
      </c>
      <c r="AJ3492" s="15">
        <f t="shared" si="1089"/>
        <v>0.80316742081447978</v>
      </c>
      <c r="AK3492" s="4">
        <f t="shared" si="1090"/>
        <v>15073000</v>
      </c>
      <c r="AL3492" s="27">
        <f t="shared" si="1091"/>
        <v>6.6343793538114506E-4</v>
      </c>
      <c r="AM3492" s="15">
        <f t="shared" si="1098"/>
        <v>9.4208186824122603E-2</v>
      </c>
      <c r="AN3492" s="15">
        <f t="shared" si="1099"/>
        <v>2.918198024474882E-5</v>
      </c>
    </row>
    <row r="3493" spans="1:40" x14ac:dyDescent="0.2">
      <c r="A3493" s="4" t="s">
        <v>4627</v>
      </c>
      <c r="B3493" s="3" t="s">
        <v>1</v>
      </c>
      <c r="C3493" s="6">
        <v>171002</v>
      </c>
      <c r="D3493" s="3" t="s">
        <v>763</v>
      </c>
      <c r="E3493" s="6">
        <v>171007</v>
      </c>
      <c r="F3493" s="3" t="s">
        <v>4306</v>
      </c>
      <c r="G3493" s="8">
        <v>7000</v>
      </c>
      <c r="H3493" s="6">
        <v>142</v>
      </c>
      <c r="I3493" s="6">
        <v>170482</v>
      </c>
      <c r="J3493" s="13">
        <v>45260</v>
      </c>
      <c r="K3493" s="9">
        <v>7000</v>
      </c>
      <c r="L3493" s="4" t="s">
        <v>4627</v>
      </c>
      <c r="M3493" s="4" t="s">
        <v>4632</v>
      </c>
      <c r="N3493" s="4">
        <f>VLOOKUP(I3493,BaseModelo!$A$2:$E$5075,5)</f>
        <v>5</v>
      </c>
      <c r="P3493" s="15">
        <v>142.00000000000003</v>
      </c>
      <c r="Q3493" s="4">
        <f>VLOOKUP(I3493,BaseModelo!$A$2:$E$5075,3)</f>
        <v>110</v>
      </c>
      <c r="R3493" s="4">
        <f t="shared" si="1080"/>
        <v>32283000</v>
      </c>
      <c r="S3493" s="16">
        <f t="shared" si="1081"/>
        <v>2.168323885636403E-4</v>
      </c>
      <c r="T3493" s="4">
        <f t="shared" si="1092"/>
        <v>3.0790199176036922E-2</v>
      </c>
      <c r="U3493" s="4">
        <f t="shared" si="1093"/>
        <v>3.0790199176036929E-2</v>
      </c>
      <c r="V3493" s="6">
        <f t="shared" si="1082"/>
        <v>0</v>
      </c>
      <c r="W3493" s="16" t="str">
        <f t="shared" si="1083"/>
        <v/>
      </c>
      <c r="X3493" s="4" t="str">
        <f t="shared" si="1094"/>
        <v/>
      </c>
      <c r="Y3493" s="4" t="str">
        <f t="shared" si="1084"/>
        <v/>
      </c>
      <c r="Z3493" s="4">
        <f t="shared" si="1085"/>
        <v>4058000</v>
      </c>
      <c r="AA3493" s="16">
        <f t="shared" si="1086"/>
        <v>1.7249876786594382E-3</v>
      </c>
      <c r="AB3493" s="15">
        <f t="shared" si="1095"/>
        <v>0.24494825036964021</v>
      </c>
      <c r="AC3493" s="15">
        <f t="shared" si="1096"/>
        <v>0.24494825036964027</v>
      </c>
      <c r="AD3493" s="4">
        <v>171002</v>
      </c>
      <c r="AE3493" s="26">
        <v>1758.65</v>
      </c>
      <c r="AF3493" s="26">
        <v>1758.65</v>
      </c>
      <c r="AG3493" s="4">
        <f t="shared" si="1097"/>
        <v>1768000</v>
      </c>
      <c r="AH3493" s="16">
        <f t="shared" si="1087"/>
        <v>3.9592760180995473E-3</v>
      </c>
      <c r="AI3493" s="15">
        <f t="shared" si="1088"/>
        <v>0.56221719457013575</v>
      </c>
      <c r="AJ3493" s="15">
        <f t="shared" si="1089"/>
        <v>0.56221719457013586</v>
      </c>
      <c r="AK3493" s="4">
        <f t="shared" si="1090"/>
        <v>15073000</v>
      </c>
      <c r="AL3493" s="27">
        <f t="shared" si="1091"/>
        <v>4.6440655476680156E-4</v>
      </c>
      <c r="AM3493" s="15">
        <f t="shared" si="1098"/>
        <v>6.5945730776885828E-2</v>
      </c>
      <c r="AN3493" s="15">
        <f t="shared" si="1099"/>
        <v>1.4299170319926922E-5</v>
      </c>
    </row>
    <row r="3494" spans="1:40" x14ac:dyDescent="0.2">
      <c r="A3494" s="4" t="s">
        <v>4627</v>
      </c>
      <c r="B3494" s="3" t="s">
        <v>5</v>
      </c>
      <c r="C3494" s="6">
        <v>171021</v>
      </c>
      <c r="D3494" s="3" t="s">
        <v>614</v>
      </c>
      <c r="E3494" s="6">
        <v>171027</v>
      </c>
      <c r="F3494" s="3" t="s">
        <v>4307</v>
      </c>
      <c r="G3494" s="8">
        <v>8000</v>
      </c>
      <c r="H3494" s="6">
        <v>142</v>
      </c>
      <c r="I3494" s="6">
        <v>170770</v>
      </c>
      <c r="J3494" s="13">
        <v>45260</v>
      </c>
      <c r="K3494" s="9">
        <v>4753.3225841826134</v>
      </c>
      <c r="L3494" s="4" t="s">
        <v>4627</v>
      </c>
      <c r="M3494" s="4" t="s">
        <v>4632</v>
      </c>
      <c r="N3494" s="4">
        <f>VLOOKUP(I3494,BaseModelo!$A$2:$E$5075,5)</f>
        <v>8</v>
      </c>
      <c r="P3494" s="15">
        <v>142.00000000000003</v>
      </c>
      <c r="Q3494" s="4">
        <f>VLOOKUP(I3494,BaseModelo!$A$2:$E$5075,3)</f>
        <v>132</v>
      </c>
      <c r="R3494" s="4">
        <f t="shared" si="1080"/>
        <v>32283000</v>
      </c>
      <c r="S3494" s="16">
        <f t="shared" si="1081"/>
        <v>2.4780844407273179E-4</v>
      </c>
      <c r="T3494" s="4">
        <f t="shared" si="1092"/>
        <v>3.5188799058327912E-2</v>
      </c>
      <c r="U3494" s="4">
        <f t="shared" si="1093"/>
        <v>3.5188799058327919E-2</v>
      </c>
      <c r="V3494" s="6">
        <f t="shared" si="1082"/>
        <v>0</v>
      </c>
      <c r="W3494" s="16" t="str">
        <f t="shared" si="1083"/>
        <v/>
      </c>
      <c r="X3494" s="4" t="str">
        <f t="shared" si="1094"/>
        <v/>
      </c>
      <c r="Y3494" s="4" t="str">
        <f t="shared" si="1084"/>
        <v/>
      </c>
      <c r="Z3494" s="4">
        <f t="shared" si="1085"/>
        <v>5836000</v>
      </c>
      <c r="AA3494" s="16">
        <f t="shared" si="1086"/>
        <v>1.3708019191226869E-3</v>
      </c>
      <c r="AB3494" s="15">
        <f t="shared" si="1095"/>
        <v>0.19465387251542154</v>
      </c>
      <c r="AC3494" s="15">
        <f t="shared" si="1096"/>
        <v>0.19465387251542157</v>
      </c>
      <c r="AD3494" s="4">
        <v>171021</v>
      </c>
      <c r="AE3494" s="26">
        <v>2013.74</v>
      </c>
      <c r="AF3494" s="26">
        <v>1612.5532074959144</v>
      </c>
      <c r="AG3494" s="4">
        <f t="shared" si="1097"/>
        <v>2254000</v>
      </c>
      <c r="AH3494" s="16">
        <f t="shared" si="1087"/>
        <v>3.5492457852706301E-3</v>
      </c>
      <c r="AI3494" s="15">
        <f t="shared" si="1088"/>
        <v>0.50399290150842946</v>
      </c>
      <c r="AJ3494" s="15">
        <f t="shared" si="1089"/>
        <v>0.50399290150842957</v>
      </c>
      <c r="AK3494" s="4">
        <f t="shared" si="1090"/>
        <v>15073000</v>
      </c>
      <c r="AL3494" s="27">
        <f t="shared" si="1091"/>
        <v>5.3075034830491602E-4</v>
      </c>
      <c r="AM3494" s="15">
        <f t="shared" si="1098"/>
        <v>7.5366549459298077E-2</v>
      </c>
      <c r="AN3494" s="15">
        <f t="shared" si="1099"/>
        <v>1.8676467356639244E-5</v>
      </c>
    </row>
    <row r="3495" spans="1:40" x14ac:dyDescent="0.2">
      <c r="A3495" s="4" t="s">
        <v>4628</v>
      </c>
      <c r="B3495" s="2" t="s">
        <v>15</v>
      </c>
      <c r="C3495" s="5">
        <v>171029</v>
      </c>
      <c r="D3495" s="2" t="s">
        <v>767</v>
      </c>
      <c r="E3495" s="5">
        <v>171030</v>
      </c>
      <c r="F3495" s="2" t="s">
        <v>4249</v>
      </c>
      <c r="G3495" s="7">
        <v>8000</v>
      </c>
      <c r="H3495" s="5">
        <v>80</v>
      </c>
      <c r="I3495" s="6">
        <v>169455</v>
      </c>
      <c r="J3495" s="13">
        <v>45260</v>
      </c>
      <c r="K3495" s="9">
        <v>8000</v>
      </c>
      <c r="L3495" s="4" t="s">
        <v>4628</v>
      </c>
      <c r="M3495" s="4" t="s">
        <v>4632</v>
      </c>
      <c r="N3495" s="4">
        <f>VLOOKUP(I3495,BaseModelo!$A$2:$E$5075,5)</f>
        <v>7</v>
      </c>
      <c r="P3495" s="15">
        <v>142.00000000000003</v>
      </c>
      <c r="Q3495" s="4">
        <f>VLOOKUP(I3495,BaseModelo!$A$2:$E$5075,3)</f>
        <v>127</v>
      </c>
      <c r="R3495" s="4">
        <f t="shared" si="1080"/>
        <v>32283000</v>
      </c>
      <c r="S3495" s="16">
        <f t="shared" si="1081"/>
        <v>2.4780844407273179E-4</v>
      </c>
      <c r="T3495" s="4">
        <f t="shared" si="1092"/>
        <v>1.9824675525818541E-2</v>
      </c>
      <c r="U3495" s="4">
        <f t="shared" si="1093"/>
        <v>3.5188799058327919E-2</v>
      </c>
      <c r="V3495" s="6">
        <f t="shared" si="1082"/>
        <v>0</v>
      </c>
      <c r="W3495" s="16" t="str">
        <f t="shared" si="1083"/>
        <v/>
      </c>
      <c r="X3495" s="4" t="str">
        <f t="shared" si="1094"/>
        <v/>
      </c>
      <c r="Y3495" s="4" t="str">
        <f t="shared" si="1084"/>
        <v/>
      </c>
      <c r="Z3495" s="4">
        <f t="shared" si="1085"/>
        <v>4022000</v>
      </c>
      <c r="AA3495" s="16">
        <f t="shared" si="1086"/>
        <v>1.9890601690701142E-3</v>
      </c>
      <c r="AB3495" s="15">
        <f t="shared" si="1095"/>
        <v>0.15912481352560914</v>
      </c>
      <c r="AC3495" s="15">
        <f t="shared" si="1096"/>
        <v>0.28244654400795627</v>
      </c>
      <c r="AD3495" s="4">
        <v>171029</v>
      </c>
      <c r="AE3495" s="26">
        <v>1103.3599999999999</v>
      </c>
      <c r="AF3495" s="26">
        <v>1103.3599999999999</v>
      </c>
      <c r="AG3495" s="4">
        <f t="shared" si="1097"/>
        <v>2184000</v>
      </c>
      <c r="AH3495" s="16">
        <f t="shared" si="1087"/>
        <v>3.663003663003663E-3</v>
      </c>
      <c r="AI3495" s="15">
        <f t="shared" si="1088"/>
        <v>0.29304029304029305</v>
      </c>
      <c r="AJ3495" s="15">
        <f t="shared" si="1089"/>
        <v>0.5201465201465203</v>
      </c>
      <c r="AK3495" s="4">
        <f t="shared" si="1090"/>
        <v>16319000</v>
      </c>
      <c r="AL3495" s="27">
        <f t="shared" si="1091"/>
        <v>4.9022611679637234E-4</v>
      </c>
      <c r="AM3495" s="15">
        <f t="shared" si="1098"/>
        <v>3.9218089343709787E-2</v>
      </c>
      <c r="AN3495" s="15">
        <f t="shared" si="1099"/>
        <v>1.725046831709194E-5</v>
      </c>
    </row>
    <row r="3496" spans="1:40" x14ac:dyDescent="0.2">
      <c r="A3496" s="4" t="s">
        <v>4628</v>
      </c>
      <c r="B3496" s="3" t="s">
        <v>15</v>
      </c>
      <c r="C3496" s="6">
        <v>171029</v>
      </c>
      <c r="D3496" s="3" t="s">
        <v>767</v>
      </c>
      <c r="E3496" s="6">
        <v>171031</v>
      </c>
      <c r="F3496" s="3" t="s">
        <v>4314</v>
      </c>
      <c r="G3496" s="8">
        <v>10000</v>
      </c>
      <c r="H3496" s="6">
        <v>90</v>
      </c>
      <c r="I3496" s="6">
        <v>169195</v>
      </c>
      <c r="J3496" s="13">
        <v>45260</v>
      </c>
      <c r="K3496" s="9">
        <v>10000</v>
      </c>
      <c r="L3496" s="4" t="s">
        <v>4628</v>
      </c>
      <c r="M3496" s="4" t="s">
        <v>4632</v>
      </c>
      <c r="N3496" s="4">
        <f>VLOOKUP(I3496,BaseModelo!$A$2:$E$5075,5)</f>
        <v>8</v>
      </c>
      <c r="P3496" s="15">
        <v>142.00000000000003</v>
      </c>
      <c r="Q3496" s="4">
        <f>VLOOKUP(I3496,BaseModelo!$A$2:$E$5075,3)</f>
        <v>132</v>
      </c>
      <c r="R3496" s="4">
        <f t="shared" si="1080"/>
        <v>32283000</v>
      </c>
      <c r="S3496" s="16">
        <f t="shared" si="1081"/>
        <v>3.0976055509091471E-4</v>
      </c>
      <c r="T3496" s="4">
        <f t="shared" si="1092"/>
        <v>2.7878449958182325E-2</v>
      </c>
      <c r="U3496" s="4">
        <f t="shared" si="1093"/>
        <v>4.3985998822909898E-2</v>
      </c>
      <c r="V3496" s="6">
        <f t="shared" si="1082"/>
        <v>0</v>
      </c>
      <c r="W3496" s="16" t="str">
        <f t="shared" si="1083"/>
        <v/>
      </c>
      <c r="X3496" s="4" t="str">
        <f t="shared" si="1094"/>
        <v/>
      </c>
      <c r="Y3496" s="4" t="str">
        <f t="shared" si="1084"/>
        <v/>
      </c>
      <c r="Z3496" s="4">
        <f t="shared" si="1085"/>
        <v>5836000</v>
      </c>
      <c r="AA3496" s="16">
        <f t="shared" si="1086"/>
        <v>1.7135023989033585E-3</v>
      </c>
      <c r="AB3496" s="15">
        <f t="shared" si="1095"/>
        <v>0.15421521590130227</v>
      </c>
      <c r="AC3496" s="15">
        <f t="shared" si="1096"/>
        <v>0.24331734064427696</v>
      </c>
      <c r="AD3496" s="4">
        <v>171029</v>
      </c>
      <c r="AE3496" s="26">
        <v>1544.8</v>
      </c>
      <c r="AF3496" s="26">
        <v>1544.8</v>
      </c>
      <c r="AG3496" s="4">
        <f t="shared" si="1097"/>
        <v>3421000</v>
      </c>
      <c r="AH3496" s="16">
        <f t="shared" si="1087"/>
        <v>2.9231218941829875E-3</v>
      </c>
      <c r="AI3496" s="15">
        <f t="shared" si="1088"/>
        <v>0.26308097047646889</v>
      </c>
      <c r="AJ3496" s="15">
        <f t="shared" si="1089"/>
        <v>0.41508330897398432</v>
      </c>
      <c r="AK3496" s="4">
        <f t="shared" si="1090"/>
        <v>16319000</v>
      </c>
      <c r="AL3496" s="27">
        <f t="shared" si="1091"/>
        <v>6.1278264599546543E-4</v>
      </c>
      <c r="AM3496" s="15">
        <f t="shared" si="1098"/>
        <v>5.515043813959189E-2</v>
      </c>
      <c r="AN3496" s="15">
        <f t="shared" si="1099"/>
        <v>2.6953856745456156E-5</v>
      </c>
    </row>
    <row r="3497" spans="1:40" x14ac:dyDescent="0.2">
      <c r="A3497" s="4" t="s">
        <v>4628</v>
      </c>
      <c r="B3497" s="3" t="s">
        <v>15</v>
      </c>
      <c r="C3497" s="6">
        <v>171029</v>
      </c>
      <c r="D3497" s="3" t="s">
        <v>767</v>
      </c>
      <c r="E3497" s="6">
        <v>171032</v>
      </c>
      <c r="F3497" s="3" t="s">
        <v>4315</v>
      </c>
      <c r="G3497" s="8">
        <v>12000</v>
      </c>
      <c r="H3497" s="6">
        <v>90</v>
      </c>
      <c r="I3497" s="6">
        <v>169454</v>
      </c>
      <c r="J3497" s="13">
        <v>45260</v>
      </c>
      <c r="K3497" s="9">
        <v>12000</v>
      </c>
      <c r="L3497" s="4" t="s">
        <v>4628</v>
      </c>
      <c r="M3497" s="4" t="s">
        <v>4632</v>
      </c>
      <c r="N3497" s="4">
        <f>VLOOKUP(I3497,BaseModelo!$A$2:$E$5075,5)</f>
        <v>8</v>
      </c>
      <c r="P3497" s="15">
        <v>132</v>
      </c>
      <c r="Q3497" s="4">
        <f>VLOOKUP(I3497,BaseModelo!$A$2:$E$5075,3)</f>
        <v>132</v>
      </c>
      <c r="R3497" s="4">
        <f t="shared" si="1080"/>
        <v>32283000</v>
      </c>
      <c r="S3497" s="16">
        <f t="shared" si="1081"/>
        <v>3.7171266610909768E-4</v>
      </c>
      <c r="T3497" s="4">
        <f t="shared" si="1092"/>
        <v>3.3454139949818794E-2</v>
      </c>
      <c r="U3497" s="4">
        <f t="shared" si="1093"/>
        <v>4.9066071926400896E-2</v>
      </c>
      <c r="V3497" s="6">
        <f t="shared" si="1082"/>
        <v>0</v>
      </c>
      <c r="W3497" s="16" t="str">
        <f t="shared" si="1083"/>
        <v/>
      </c>
      <c r="X3497" s="4" t="str">
        <f t="shared" si="1094"/>
        <v/>
      </c>
      <c r="Y3497" s="4" t="str">
        <f t="shared" si="1084"/>
        <v/>
      </c>
      <c r="Z3497" s="4">
        <f t="shared" si="1085"/>
        <v>5836000</v>
      </c>
      <c r="AA3497" s="16">
        <f t="shared" si="1086"/>
        <v>2.0562028786840301E-3</v>
      </c>
      <c r="AB3497" s="15">
        <f t="shared" si="1095"/>
        <v>0.1850582590815627</v>
      </c>
      <c r="AC3497" s="15">
        <f t="shared" si="1096"/>
        <v>0.27141877998629199</v>
      </c>
      <c r="AD3497" s="4">
        <v>171029</v>
      </c>
      <c r="AE3497" s="26">
        <v>1862.13</v>
      </c>
      <c r="AF3497" s="26">
        <v>1862.13</v>
      </c>
      <c r="AG3497" s="4">
        <f t="shared" si="1097"/>
        <v>3421000</v>
      </c>
      <c r="AH3497" s="16">
        <f t="shared" si="1087"/>
        <v>3.5077462730195848E-3</v>
      </c>
      <c r="AI3497" s="15">
        <f t="shared" si="1088"/>
        <v>0.31569716457176261</v>
      </c>
      <c r="AJ3497" s="15">
        <f t="shared" si="1089"/>
        <v>0.46302250803858519</v>
      </c>
      <c r="AK3497" s="4">
        <f t="shared" si="1090"/>
        <v>16319000</v>
      </c>
      <c r="AL3497" s="27">
        <f t="shared" si="1091"/>
        <v>7.3533917519455851E-4</v>
      </c>
      <c r="AM3497" s="15">
        <f t="shared" si="1098"/>
        <v>6.6180525767510268E-2</v>
      </c>
      <c r="AN3497" s="15">
        <f t="shared" si="1099"/>
        <v>3.6080204860396516E-5</v>
      </c>
    </row>
    <row r="3498" spans="1:40" x14ac:dyDescent="0.2">
      <c r="A3498" s="4" t="s">
        <v>4628</v>
      </c>
      <c r="B3498" s="3" t="s">
        <v>15</v>
      </c>
      <c r="C3498" s="6">
        <v>171029</v>
      </c>
      <c r="D3498" s="3" t="s">
        <v>767</v>
      </c>
      <c r="E3498" s="6">
        <v>171033</v>
      </c>
      <c r="F3498" s="3" t="s">
        <v>4316</v>
      </c>
      <c r="G3498" s="8">
        <v>15000</v>
      </c>
      <c r="H3498" s="6">
        <v>90</v>
      </c>
      <c r="I3498" s="6">
        <v>169452</v>
      </c>
      <c r="J3498" s="13">
        <v>45260</v>
      </c>
      <c r="K3498" s="9">
        <v>15000</v>
      </c>
      <c r="L3498" s="4" t="s">
        <v>4628</v>
      </c>
      <c r="M3498" s="4" t="s">
        <v>4632</v>
      </c>
      <c r="N3498" s="4">
        <f>VLOOKUP(I3498,BaseModelo!$A$2:$E$5075,5)</f>
        <v>7</v>
      </c>
      <c r="P3498" s="15">
        <v>132</v>
      </c>
      <c r="Q3498" s="4">
        <f>VLOOKUP(I3498,BaseModelo!$A$2:$E$5075,3)</f>
        <v>127</v>
      </c>
      <c r="R3498" s="4">
        <f t="shared" si="1080"/>
        <v>32283000</v>
      </c>
      <c r="S3498" s="16">
        <f t="shared" si="1081"/>
        <v>4.6464083263637206E-4</v>
      </c>
      <c r="T3498" s="4">
        <f t="shared" si="1092"/>
        <v>4.1817674937273487E-2</v>
      </c>
      <c r="U3498" s="4">
        <f t="shared" si="1093"/>
        <v>6.1332589908001112E-2</v>
      </c>
      <c r="V3498" s="6">
        <f t="shared" si="1082"/>
        <v>0</v>
      </c>
      <c r="W3498" s="16" t="str">
        <f t="shared" si="1083"/>
        <v/>
      </c>
      <c r="X3498" s="4" t="str">
        <f t="shared" si="1094"/>
        <v/>
      </c>
      <c r="Y3498" s="4" t="str">
        <f t="shared" si="1084"/>
        <v/>
      </c>
      <c r="Z3498" s="4">
        <f t="shared" si="1085"/>
        <v>4022000</v>
      </c>
      <c r="AA3498" s="16">
        <f t="shared" si="1086"/>
        <v>3.7294878170064643E-3</v>
      </c>
      <c r="AB3498" s="15">
        <f t="shared" si="1095"/>
        <v>0.33565390353058178</v>
      </c>
      <c r="AC3498" s="15">
        <f t="shared" si="1096"/>
        <v>0.49229239184485329</v>
      </c>
      <c r="AD3498" s="4">
        <v>171029</v>
      </c>
      <c r="AE3498" s="26">
        <v>2324.0300000000002</v>
      </c>
      <c r="AF3498" s="26">
        <v>2324.0300000000002</v>
      </c>
      <c r="AG3498" s="4">
        <f t="shared" si="1097"/>
        <v>2184000</v>
      </c>
      <c r="AH3498" s="16">
        <f t="shared" si="1087"/>
        <v>6.868131868131868E-3</v>
      </c>
      <c r="AI3498" s="15">
        <f t="shared" si="1088"/>
        <v>0.61813186813186816</v>
      </c>
      <c r="AJ3498" s="15">
        <f t="shared" si="1089"/>
        <v>0.90659340659340659</v>
      </c>
      <c r="AK3498" s="4">
        <f t="shared" si="1090"/>
        <v>16319000</v>
      </c>
      <c r="AL3498" s="27">
        <f t="shared" si="1091"/>
        <v>9.1917396899319809E-4</v>
      </c>
      <c r="AM3498" s="15">
        <f t="shared" si="1098"/>
        <v>8.2725657209387835E-2</v>
      </c>
      <c r="AN3498" s="15">
        <f t="shared" si="1099"/>
        <v>5.637532009436955E-5</v>
      </c>
    </row>
    <row r="3499" spans="1:40" x14ac:dyDescent="0.2">
      <c r="A3499" s="4" t="s">
        <v>4628</v>
      </c>
      <c r="B3499" s="3" t="s">
        <v>15</v>
      </c>
      <c r="C3499" s="6">
        <v>171029</v>
      </c>
      <c r="D3499" s="3" t="s">
        <v>767</v>
      </c>
      <c r="E3499" s="6">
        <v>171035</v>
      </c>
      <c r="F3499" s="3" t="s">
        <v>4317</v>
      </c>
      <c r="G3499" s="8">
        <v>18000</v>
      </c>
      <c r="H3499" s="6">
        <v>90</v>
      </c>
      <c r="I3499" s="6">
        <v>169719</v>
      </c>
      <c r="J3499" s="13">
        <v>45260</v>
      </c>
      <c r="K3499" s="9">
        <v>18000</v>
      </c>
      <c r="L3499" s="4" t="s">
        <v>4628</v>
      </c>
      <c r="M3499" s="4" t="s">
        <v>4632</v>
      </c>
      <c r="N3499" s="4">
        <f>VLOOKUP(I3499,BaseModelo!$A$2:$E$5075,5)</f>
        <v>6</v>
      </c>
      <c r="P3499" s="15">
        <v>122</v>
      </c>
      <c r="Q3499" s="4">
        <f>VLOOKUP(I3499,BaseModelo!$A$2:$E$5075,3)</f>
        <v>115</v>
      </c>
      <c r="R3499" s="4">
        <f t="shared" si="1080"/>
        <v>32283000</v>
      </c>
      <c r="S3499" s="16">
        <f t="shared" si="1081"/>
        <v>5.575689991636465E-4</v>
      </c>
      <c r="T3499" s="4">
        <f t="shared" si="1092"/>
        <v>5.0181209924728187E-2</v>
      </c>
      <c r="U3499" s="4">
        <f t="shared" si="1093"/>
        <v>6.8023417897964872E-2</v>
      </c>
      <c r="V3499" s="6">
        <f t="shared" si="1082"/>
        <v>0</v>
      </c>
      <c r="W3499" s="16" t="str">
        <f t="shared" si="1083"/>
        <v/>
      </c>
      <c r="X3499" s="4" t="str">
        <f t="shared" si="1094"/>
        <v/>
      </c>
      <c r="Y3499" s="4" t="str">
        <f t="shared" si="1084"/>
        <v/>
      </c>
      <c r="Z3499" s="4">
        <f t="shared" si="1085"/>
        <v>4853000</v>
      </c>
      <c r="AA3499" s="16">
        <f t="shared" si="1086"/>
        <v>3.7090459509581701E-3</v>
      </c>
      <c r="AB3499" s="15">
        <f t="shared" si="1095"/>
        <v>0.33381413558623529</v>
      </c>
      <c r="AC3499" s="15">
        <f t="shared" si="1096"/>
        <v>0.45250360601689676</v>
      </c>
      <c r="AD3499" s="4">
        <v>171029</v>
      </c>
      <c r="AE3499" s="26">
        <v>2786.17</v>
      </c>
      <c r="AF3499" s="26">
        <v>2786.17</v>
      </c>
      <c r="AG3499" s="4">
        <f t="shared" si="1097"/>
        <v>2735000</v>
      </c>
      <c r="AH3499" s="16">
        <f t="shared" si="1087"/>
        <v>6.5813528336380253E-3</v>
      </c>
      <c r="AI3499" s="15">
        <f t="shared" si="1088"/>
        <v>0.59232175502742224</v>
      </c>
      <c r="AJ3499" s="15">
        <f t="shared" si="1089"/>
        <v>0.80292504570383905</v>
      </c>
      <c r="AK3499" s="4">
        <f t="shared" si="1090"/>
        <v>16319000</v>
      </c>
      <c r="AL3499" s="27">
        <f t="shared" si="1091"/>
        <v>1.1030087627918377E-3</v>
      </c>
      <c r="AM3499" s="15">
        <f t="shared" si="1098"/>
        <v>9.9270788651265388E-2</v>
      </c>
      <c r="AN3499" s="15">
        <f t="shared" si="1099"/>
        <v>7.5030426016506379E-5</v>
      </c>
    </row>
    <row r="3500" spans="1:40" x14ac:dyDescent="0.2">
      <c r="A3500" s="4" t="s">
        <v>4628</v>
      </c>
      <c r="B3500" s="3" t="s">
        <v>15</v>
      </c>
      <c r="C3500" s="6">
        <v>171029</v>
      </c>
      <c r="D3500" s="3" t="s">
        <v>767</v>
      </c>
      <c r="E3500" s="6">
        <v>171036</v>
      </c>
      <c r="F3500" s="3" t="s">
        <v>4318</v>
      </c>
      <c r="G3500" s="8">
        <v>8000</v>
      </c>
      <c r="H3500" s="6">
        <v>90</v>
      </c>
      <c r="I3500" s="6">
        <v>169433</v>
      </c>
      <c r="J3500" s="13">
        <v>45260</v>
      </c>
      <c r="K3500" s="9">
        <v>8000</v>
      </c>
      <c r="L3500" s="4" t="s">
        <v>4628</v>
      </c>
      <c r="M3500" s="4" t="s">
        <v>4632</v>
      </c>
      <c r="N3500" s="4">
        <f>VLOOKUP(I3500,BaseModelo!$A$2:$E$5075,5)</f>
        <v>8</v>
      </c>
      <c r="P3500" s="15">
        <v>142.00000000000003</v>
      </c>
      <c r="Q3500" s="4">
        <f>VLOOKUP(I3500,BaseModelo!$A$2:$E$5075,3)</f>
        <v>132</v>
      </c>
      <c r="R3500" s="4">
        <f t="shared" si="1080"/>
        <v>32283000</v>
      </c>
      <c r="S3500" s="16">
        <f t="shared" si="1081"/>
        <v>2.4780844407273179E-4</v>
      </c>
      <c r="T3500" s="4">
        <f t="shared" si="1092"/>
        <v>2.2302759966545863E-2</v>
      </c>
      <c r="U3500" s="4">
        <f t="shared" si="1093"/>
        <v>3.5188799058327919E-2</v>
      </c>
      <c r="V3500" s="6">
        <f t="shared" si="1082"/>
        <v>0</v>
      </c>
      <c r="W3500" s="16" t="str">
        <f t="shared" si="1083"/>
        <v/>
      </c>
      <c r="X3500" s="4" t="str">
        <f t="shared" si="1094"/>
        <v/>
      </c>
      <c r="Y3500" s="4" t="str">
        <f t="shared" si="1084"/>
        <v/>
      </c>
      <c r="Z3500" s="4">
        <f t="shared" si="1085"/>
        <v>5836000</v>
      </c>
      <c r="AA3500" s="16">
        <f t="shared" si="1086"/>
        <v>1.3708019191226869E-3</v>
      </c>
      <c r="AB3500" s="15">
        <f t="shared" si="1095"/>
        <v>0.12337217272104181</v>
      </c>
      <c r="AC3500" s="15">
        <f t="shared" si="1096"/>
        <v>0.19465387251542157</v>
      </c>
      <c r="AD3500" s="4">
        <v>171029</v>
      </c>
      <c r="AE3500" s="26">
        <v>1241.3900000000001</v>
      </c>
      <c r="AF3500" s="26">
        <v>1241.3900000000001</v>
      </c>
      <c r="AG3500" s="4">
        <f t="shared" si="1097"/>
        <v>3421000</v>
      </c>
      <c r="AH3500" s="16">
        <f t="shared" si="1087"/>
        <v>2.3384975153463898E-3</v>
      </c>
      <c r="AI3500" s="15">
        <f t="shared" si="1088"/>
        <v>0.21046477638117508</v>
      </c>
      <c r="AJ3500" s="15">
        <f t="shared" si="1089"/>
        <v>0.33206664717918744</v>
      </c>
      <c r="AK3500" s="4">
        <f t="shared" si="1090"/>
        <v>16319000</v>
      </c>
      <c r="AL3500" s="27">
        <f t="shared" si="1091"/>
        <v>4.9022611679637234E-4</v>
      </c>
      <c r="AM3500" s="15">
        <f t="shared" si="1098"/>
        <v>4.4120350511673512E-2</v>
      </c>
      <c r="AN3500" s="15">
        <f t="shared" si="1099"/>
        <v>1.725046831709194E-5</v>
      </c>
    </row>
    <row r="3501" spans="1:40" x14ac:dyDescent="0.2">
      <c r="A3501" s="4" t="s">
        <v>4627</v>
      </c>
      <c r="B3501" s="2" t="s">
        <v>1</v>
      </c>
      <c r="C3501" s="5">
        <v>171040</v>
      </c>
      <c r="D3501" s="2" t="s">
        <v>768</v>
      </c>
      <c r="E3501" s="5">
        <v>171041</v>
      </c>
      <c r="F3501" s="2" t="s">
        <v>4250</v>
      </c>
      <c r="G3501" s="7">
        <v>9000</v>
      </c>
      <c r="H3501" s="5">
        <v>142</v>
      </c>
      <c r="I3501" s="6">
        <v>170043</v>
      </c>
      <c r="J3501" s="13">
        <v>45260</v>
      </c>
      <c r="K3501" s="9">
        <v>9000</v>
      </c>
      <c r="L3501" s="4" t="s">
        <v>4627</v>
      </c>
      <c r="M3501" s="4" t="s">
        <v>4632</v>
      </c>
      <c r="N3501" s="4">
        <f>VLOOKUP(I3501,BaseModelo!$A$2:$E$5075,5)</f>
        <v>6</v>
      </c>
      <c r="P3501" s="15">
        <v>142.00000000000003</v>
      </c>
      <c r="Q3501" s="4">
        <f>VLOOKUP(I3501,BaseModelo!$A$2:$E$5075,3)</f>
        <v>115</v>
      </c>
      <c r="R3501" s="4">
        <f t="shared" si="1080"/>
        <v>32283000</v>
      </c>
      <c r="S3501" s="16">
        <f t="shared" si="1081"/>
        <v>2.7878449958182325E-4</v>
      </c>
      <c r="T3501" s="4">
        <f t="shared" si="1092"/>
        <v>3.9587398940618898E-2</v>
      </c>
      <c r="U3501" s="4">
        <f t="shared" si="1093"/>
        <v>3.9587398940618912E-2</v>
      </c>
      <c r="V3501" s="6">
        <f t="shared" si="1082"/>
        <v>0</v>
      </c>
      <c r="W3501" s="16" t="str">
        <f t="shared" si="1083"/>
        <v/>
      </c>
      <c r="X3501" s="4" t="str">
        <f t="shared" si="1094"/>
        <v/>
      </c>
      <c r="Y3501" s="4" t="str">
        <f t="shared" si="1084"/>
        <v/>
      </c>
      <c r="Z3501" s="4">
        <f t="shared" si="1085"/>
        <v>4853000</v>
      </c>
      <c r="AA3501" s="16">
        <f t="shared" si="1086"/>
        <v>1.854522975479085E-3</v>
      </c>
      <c r="AB3501" s="15">
        <f t="shared" si="1095"/>
        <v>0.26334226251803006</v>
      </c>
      <c r="AC3501" s="15">
        <f t="shared" si="1096"/>
        <v>0.26334226251803011</v>
      </c>
      <c r="AD3501" s="4">
        <v>171040</v>
      </c>
      <c r="AE3501" s="26">
        <v>2255.2800000000002</v>
      </c>
      <c r="AF3501" s="26">
        <v>2255.2800000000002</v>
      </c>
      <c r="AG3501" s="4">
        <f t="shared" si="1097"/>
        <v>1993000</v>
      </c>
      <c r="AH3501" s="16">
        <f t="shared" si="1087"/>
        <v>4.5158053186151528E-3</v>
      </c>
      <c r="AI3501" s="15">
        <f t="shared" si="1088"/>
        <v>0.64124435524335166</v>
      </c>
      <c r="AJ3501" s="15">
        <f t="shared" si="1089"/>
        <v>0.64124435524335188</v>
      </c>
      <c r="AK3501" s="4">
        <f t="shared" si="1090"/>
        <v>15073000</v>
      </c>
      <c r="AL3501" s="27">
        <f t="shared" si="1091"/>
        <v>5.9709414184303054E-4</v>
      </c>
      <c r="AM3501" s="15">
        <f t="shared" si="1098"/>
        <v>8.478736814171034E-2</v>
      </c>
      <c r="AN3501" s="15">
        <f t="shared" si="1099"/>
        <v>2.3637403998246546E-5</v>
      </c>
    </row>
    <row r="3502" spans="1:40" x14ac:dyDescent="0.2">
      <c r="A3502" s="4" t="s">
        <v>4627</v>
      </c>
      <c r="B3502" s="3" t="s">
        <v>1</v>
      </c>
      <c r="C3502" s="6">
        <v>171040</v>
      </c>
      <c r="D3502" s="3" t="s">
        <v>768</v>
      </c>
      <c r="E3502" s="6">
        <v>171042</v>
      </c>
      <c r="F3502" s="3" t="s">
        <v>4319</v>
      </c>
      <c r="G3502" s="8">
        <v>6000</v>
      </c>
      <c r="H3502" s="6">
        <v>142</v>
      </c>
      <c r="I3502" s="6">
        <v>170051</v>
      </c>
      <c r="J3502" s="13">
        <v>45260</v>
      </c>
      <c r="K3502" s="9">
        <v>6000</v>
      </c>
      <c r="L3502" s="4" t="s">
        <v>4627</v>
      </c>
      <c r="M3502" s="4" t="s">
        <v>4632</v>
      </c>
      <c r="N3502" s="4">
        <f>VLOOKUP(I3502,BaseModelo!$A$2:$E$5075,5)</f>
        <v>3</v>
      </c>
      <c r="P3502" s="15">
        <v>142.00000000000003</v>
      </c>
      <c r="Q3502" s="4">
        <f>VLOOKUP(I3502,BaseModelo!$A$2:$E$5075,3)</f>
        <v>110</v>
      </c>
      <c r="R3502" s="4">
        <f t="shared" si="1080"/>
        <v>32283000</v>
      </c>
      <c r="S3502" s="16">
        <f t="shared" si="1081"/>
        <v>1.8585633305454884E-4</v>
      </c>
      <c r="T3502" s="4">
        <f t="shared" si="1092"/>
        <v>2.6391599293745936E-2</v>
      </c>
      <c r="U3502" s="4">
        <f t="shared" si="1093"/>
        <v>2.6391599293745942E-2</v>
      </c>
      <c r="V3502" s="6">
        <f t="shared" si="1082"/>
        <v>0</v>
      </c>
      <c r="W3502" s="16" t="str">
        <f t="shared" si="1083"/>
        <v/>
      </c>
      <c r="X3502" s="4" t="str">
        <f t="shared" si="1094"/>
        <v/>
      </c>
      <c r="Y3502" s="4" t="str">
        <f t="shared" si="1084"/>
        <v/>
      </c>
      <c r="Z3502" s="4">
        <f t="shared" si="1085"/>
        <v>1992000</v>
      </c>
      <c r="AA3502" s="16">
        <f t="shared" si="1086"/>
        <v>3.0120481927710845E-3</v>
      </c>
      <c r="AB3502" s="15">
        <f t="shared" si="1095"/>
        <v>0.42771084337349402</v>
      </c>
      <c r="AC3502" s="15">
        <f t="shared" si="1096"/>
        <v>0.42771084337349408</v>
      </c>
      <c r="AD3502" s="4">
        <v>171040</v>
      </c>
      <c r="AE3502" s="26">
        <v>1503.37</v>
      </c>
      <c r="AF3502" s="26">
        <v>1503.37</v>
      </c>
      <c r="AG3502" s="4">
        <f t="shared" si="1097"/>
        <v>1267000</v>
      </c>
      <c r="AH3502" s="16">
        <f t="shared" si="1087"/>
        <v>4.7355958958168907E-3</v>
      </c>
      <c r="AI3502" s="15">
        <f t="shared" si="1088"/>
        <v>0.67245461720599853</v>
      </c>
      <c r="AJ3502" s="15">
        <f t="shared" si="1089"/>
        <v>0.67245461720599864</v>
      </c>
      <c r="AK3502" s="4">
        <f t="shared" si="1090"/>
        <v>15073000</v>
      </c>
      <c r="AL3502" s="27">
        <f t="shared" si="1091"/>
        <v>3.9806276122868704E-4</v>
      </c>
      <c r="AM3502" s="15">
        <f t="shared" si="1098"/>
        <v>5.6524912094473558E-2</v>
      </c>
      <c r="AN3502" s="15">
        <f t="shared" si="1099"/>
        <v>1.0505512888109577E-5</v>
      </c>
    </row>
    <row r="3503" spans="1:40" x14ac:dyDescent="0.2">
      <c r="A3503" s="4" t="s">
        <v>4627</v>
      </c>
      <c r="B3503" s="3" t="s">
        <v>1</v>
      </c>
      <c r="C3503" s="6">
        <v>171040</v>
      </c>
      <c r="D3503" s="3" t="s">
        <v>768</v>
      </c>
      <c r="E3503" s="6">
        <v>171044</v>
      </c>
      <c r="F3503" s="3" t="s">
        <v>4320</v>
      </c>
      <c r="G3503" s="8">
        <v>6000</v>
      </c>
      <c r="H3503" s="6">
        <v>142</v>
      </c>
      <c r="I3503" s="6">
        <v>170044</v>
      </c>
      <c r="J3503" s="13">
        <v>45260</v>
      </c>
      <c r="K3503" s="9">
        <v>6000</v>
      </c>
      <c r="L3503" s="4" t="s">
        <v>4627</v>
      </c>
      <c r="M3503" s="4" t="s">
        <v>4632</v>
      </c>
      <c r="N3503" s="4">
        <f>VLOOKUP(I3503,BaseModelo!$A$2:$E$5075,5)</f>
        <v>4</v>
      </c>
      <c r="P3503" s="15">
        <v>142.00000000000003</v>
      </c>
      <c r="Q3503" s="4">
        <f>VLOOKUP(I3503,BaseModelo!$A$2:$E$5075,3)</f>
        <v>110</v>
      </c>
      <c r="R3503" s="4">
        <f t="shared" si="1080"/>
        <v>32283000</v>
      </c>
      <c r="S3503" s="16">
        <f t="shared" si="1081"/>
        <v>1.8585633305454884E-4</v>
      </c>
      <c r="T3503" s="4">
        <f t="shared" si="1092"/>
        <v>2.6391599293745936E-2</v>
      </c>
      <c r="U3503" s="4">
        <f t="shared" si="1093"/>
        <v>2.6391599293745942E-2</v>
      </c>
      <c r="V3503" s="6">
        <f t="shared" si="1082"/>
        <v>0</v>
      </c>
      <c r="W3503" s="16" t="str">
        <f t="shared" si="1083"/>
        <v/>
      </c>
      <c r="X3503" s="4" t="str">
        <f t="shared" si="1094"/>
        <v/>
      </c>
      <c r="Y3503" s="4" t="str">
        <f t="shared" si="1084"/>
        <v/>
      </c>
      <c r="Z3503" s="4">
        <f t="shared" si="1085"/>
        <v>2331000</v>
      </c>
      <c r="AA3503" s="16">
        <f t="shared" si="1086"/>
        <v>2.5740025740025739E-3</v>
      </c>
      <c r="AB3503" s="15">
        <f t="shared" si="1095"/>
        <v>0.36550836550836552</v>
      </c>
      <c r="AC3503" s="15">
        <f t="shared" si="1096"/>
        <v>0.36550836550836557</v>
      </c>
      <c r="AD3503" s="4">
        <v>171040</v>
      </c>
      <c r="AE3503" s="26">
        <v>1503.37</v>
      </c>
      <c r="AF3503" s="26">
        <v>1503.37</v>
      </c>
      <c r="AG3503" s="4">
        <f t="shared" si="1097"/>
        <v>1421000</v>
      </c>
      <c r="AH3503" s="16">
        <f t="shared" si="1087"/>
        <v>4.22237860661506E-3</v>
      </c>
      <c r="AI3503" s="15">
        <f t="shared" si="1088"/>
        <v>0.59957776213933855</v>
      </c>
      <c r="AJ3503" s="15">
        <f t="shared" si="1089"/>
        <v>0.59957776213933867</v>
      </c>
      <c r="AK3503" s="4">
        <f t="shared" si="1090"/>
        <v>15073000</v>
      </c>
      <c r="AL3503" s="27">
        <f t="shared" si="1091"/>
        <v>3.9806276122868704E-4</v>
      </c>
      <c r="AM3503" s="15">
        <f t="shared" si="1098"/>
        <v>5.6524912094473558E-2</v>
      </c>
      <c r="AN3503" s="15">
        <f t="shared" si="1099"/>
        <v>1.0505512888109577E-5</v>
      </c>
    </row>
    <row r="3504" spans="1:40" x14ac:dyDescent="0.2">
      <c r="A3504" s="4" t="s">
        <v>4627</v>
      </c>
      <c r="B3504" s="3" t="s">
        <v>1</v>
      </c>
      <c r="C3504" s="6">
        <v>171040</v>
      </c>
      <c r="D3504" s="3" t="s">
        <v>768</v>
      </c>
      <c r="E3504" s="6">
        <v>171046</v>
      </c>
      <c r="F3504" s="3" t="s">
        <v>4321</v>
      </c>
      <c r="G3504" s="8">
        <v>6000</v>
      </c>
      <c r="H3504" s="6">
        <v>142</v>
      </c>
      <c r="I3504" s="6">
        <v>170047</v>
      </c>
      <c r="J3504" s="13">
        <v>45260</v>
      </c>
      <c r="K3504" s="9">
        <v>6000</v>
      </c>
      <c r="L3504" s="4" t="s">
        <v>4627</v>
      </c>
      <c r="M3504" s="4" t="s">
        <v>4632</v>
      </c>
      <c r="N3504" s="4">
        <f>VLOOKUP(I3504,BaseModelo!$A$2:$E$5075,5)</f>
        <v>4</v>
      </c>
      <c r="P3504" s="15">
        <v>142.00000000000003</v>
      </c>
      <c r="Q3504" s="4">
        <f>VLOOKUP(I3504,BaseModelo!$A$2:$E$5075,3)</f>
        <v>110</v>
      </c>
      <c r="R3504" s="4">
        <f t="shared" si="1080"/>
        <v>32283000</v>
      </c>
      <c r="S3504" s="16">
        <f t="shared" si="1081"/>
        <v>1.8585633305454884E-4</v>
      </c>
      <c r="T3504" s="4">
        <f t="shared" si="1092"/>
        <v>2.6391599293745936E-2</v>
      </c>
      <c r="U3504" s="4">
        <f t="shared" si="1093"/>
        <v>2.6391599293745942E-2</v>
      </c>
      <c r="V3504" s="6">
        <f t="shared" si="1082"/>
        <v>0</v>
      </c>
      <c r="W3504" s="16" t="str">
        <f t="shared" si="1083"/>
        <v/>
      </c>
      <c r="X3504" s="4" t="str">
        <f t="shared" si="1094"/>
        <v/>
      </c>
      <c r="Y3504" s="4" t="str">
        <f t="shared" si="1084"/>
        <v/>
      </c>
      <c r="Z3504" s="4">
        <f t="shared" si="1085"/>
        <v>2331000</v>
      </c>
      <c r="AA3504" s="16">
        <f t="shared" si="1086"/>
        <v>2.5740025740025739E-3</v>
      </c>
      <c r="AB3504" s="15">
        <f t="shared" si="1095"/>
        <v>0.36550836550836552</v>
      </c>
      <c r="AC3504" s="15">
        <f t="shared" si="1096"/>
        <v>0.36550836550836557</v>
      </c>
      <c r="AD3504" s="4">
        <v>171040</v>
      </c>
      <c r="AE3504" s="26">
        <v>1503.37</v>
      </c>
      <c r="AF3504" s="26">
        <v>1503.37</v>
      </c>
      <c r="AG3504" s="4">
        <f t="shared" si="1097"/>
        <v>1421000</v>
      </c>
      <c r="AH3504" s="16">
        <f t="shared" si="1087"/>
        <v>4.22237860661506E-3</v>
      </c>
      <c r="AI3504" s="15">
        <f t="shared" si="1088"/>
        <v>0.59957776213933855</v>
      </c>
      <c r="AJ3504" s="15">
        <f t="shared" si="1089"/>
        <v>0.59957776213933867</v>
      </c>
      <c r="AK3504" s="4">
        <f t="shared" si="1090"/>
        <v>15073000</v>
      </c>
      <c r="AL3504" s="27">
        <f t="shared" si="1091"/>
        <v>3.9806276122868704E-4</v>
      </c>
      <c r="AM3504" s="15">
        <f t="shared" si="1098"/>
        <v>5.6524912094473558E-2</v>
      </c>
      <c r="AN3504" s="15">
        <f t="shared" si="1099"/>
        <v>1.0505512888109577E-5</v>
      </c>
    </row>
    <row r="3505" spans="1:40" x14ac:dyDescent="0.2">
      <c r="A3505" s="4" t="s">
        <v>4627</v>
      </c>
      <c r="B3505" s="2" t="s">
        <v>5</v>
      </c>
      <c r="C3505" s="5">
        <v>171070</v>
      </c>
      <c r="D3505" s="2" t="s">
        <v>769</v>
      </c>
      <c r="E3505" s="5">
        <v>171071</v>
      </c>
      <c r="F3505" s="2" t="s">
        <v>4251</v>
      </c>
      <c r="G3505" s="7">
        <v>6000</v>
      </c>
      <c r="H3505" s="5">
        <v>142</v>
      </c>
      <c r="I3505" s="6">
        <v>170247</v>
      </c>
      <c r="J3505" s="13">
        <v>45260</v>
      </c>
      <c r="K3505" s="9">
        <v>6000</v>
      </c>
      <c r="L3505" s="4" t="s">
        <v>4627</v>
      </c>
      <c r="M3505" s="4" t="s">
        <v>4632</v>
      </c>
      <c r="N3505" s="4">
        <f>VLOOKUP(I3505,BaseModelo!$A$2:$E$5075,5)</f>
        <v>6</v>
      </c>
      <c r="P3505" s="15">
        <v>142.00000000000003</v>
      </c>
      <c r="Q3505" s="4">
        <f>VLOOKUP(I3505,BaseModelo!$A$2:$E$5075,3)</f>
        <v>115</v>
      </c>
      <c r="R3505" s="4">
        <f t="shared" si="1080"/>
        <v>32283000</v>
      </c>
      <c r="S3505" s="16">
        <f t="shared" si="1081"/>
        <v>1.8585633305454884E-4</v>
      </c>
      <c r="T3505" s="4">
        <f t="shared" si="1092"/>
        <v>2.6391599293745936E-2</v>
      </c>
      <c r="U3505" s="4">
        <f t="shared" si="1093"/>
        <v>2.6391599293745942E-2</v>
      </c>
      <c r="V3505" s="6">
        <f t="shared" si="1082"/>
        <v>0</v>
      </c>
      <c r="W3505" s="16" t="str">
        <f t="shared" si="1083"/>
        <v/>
      </c>
      <c r="X3505" s="4" t="str">
        <f t="shared" si="1094"/>
        <v/>
      </c>
      <c r="Y3505" s="4" t="str">
        <f t="shared" si="1084"/>
        <v/>
      </c>
      <c r="Z3505" s="4">
        <f t="shared" si="1085"/>
        <v>4853000</v>
      </c>
      <c r="AA3505" s="16">
        <f t="shared" si="1086"/>
        <v>1.2363486503193901E-3</v>
      </c>
      <c r="AB3505" s="15">
        <f t="shared" si="1095"/>
        <v>0.17556150834535339</v>
      </c>
      <c r="AC3505" s="15">
        <f t="shared" si="1096"/>
        <v>0.17556150834535342</v>
      </c>
      <c r="AD3505" s="4">
        <v>171070</v>
      </c>
      <c r="AE3505" s="26">
        <v>1503.37</v>
      </c>
      <c r="AF3505" s="26">
        <v>1503.37</v>
      </c>
      <c r="AG3505" s="4">
        <f t="shared" si="1097"/>
        <v>1993000</v>
      </c>
      <c r="AH3505" s="16">
        <f t="shared" si="1087"/>
        <v>3.0105368790767687E-3</v>
      </c>
      <c r="AI3505" s="15">
        <f t="shared" si="1088"/>
        <v>0.42749623682890114</v>
      </c>
      <c r="AJ3505" s="15">
        <f t="shared" si="1089"/>
        <v>0.42749623682890125</v>
      </c>
      <c r="AK3505" s="4">
        <f t="shared" si="1090"/>
        <v>15073000</v>
      </c>
      <c r="AL3505" s="27">
        <f t="shared" si="1091"/>
        <v>3.9806276122868704E-4</v>
      </c>
      <c r="AM3505" s="15">
        <f t="shared" si="1098"/>
        <v>5.6524912094473558E-2</v>
      </c>
      <c r="AN3505" s="15">
        <f t="shared" si="1099"/>
        <v>1.0505512888109577E-5</v>
      </c>
    </row>
    <row r="3506" spans="1:40" x14ac:dyDescent="0.2">
      <c r="A3506" s="4" t="s">
        <v>4627</v>
      </c>
      <c r="B3506" s="3" t="s">
        <v>5</v>
      </c>
      <c r="C3506" s="6">
        <v>171070</v>
      </c>
      <c r="D3506" s="3" t="s">
        <v>769</v>
      </c>
      <c r="E3506" s="6">
        <v>171072</v>
      </c>
      <c r="F3506" s="3" t="s">
        <v>4323</v>
      </c>
      <c r="G3506" s="8">
        <v>9000</v>
      </c>
      <c r="H3506" s="6">
        <v>142</v>
      </c>
      <c r="I3506" s="6">
        <v>169631</v>
      </c>
      <c r="J3506" s="13">
        <v>45260</v>
      </c>
      <c r="K3506" s="9">
        <v>9000</v>
      </c>
      <c r="L3506" s="4" t="s">
        <v>4627</v>
      </c>
      <c r="M3506" s="4" t="s">
        <v>4632</v>
      </c>
      <c r="N3506" s="4">
        <f>VLOOKUP(I3506,BaseModelo!$A$2:$E$5075,5)</f>
        <v>9</v>
      </c>
      <c r="P3506" s="15">
        <v>142.00000000000003</v>
      </c>
      <c r="Q3506" s="4">
        <f>VLOOKUP(I3506,BaseModelo!$A$2:$E$5075,3)</f>
        <v>147</v>
      </c>
      <c r="R3506" s="4">
        <f t="shared" si="1080"/>
        <v>32283000</v>
      </c>
      <c r="S3506" s="16">
        <f t="shared" si="1081"/>
        <v>2.7878449958182325E-4</v>
      </c>
      <c r="T3506" s="4">
        <f t="shared" si="1092"/>
        <v>3.9587398940618898E-2</v>
      </c>
      <c r="U3506" s="4">
        <f t="shared" si="1093"/>
        <v>3.9587398940618912E-2</v>
      </c>
      <c r="V3506" s="6">
        <f t="shared" si="1082"/>
        <v>0</v>
      </c>
      <c r="W3506" s="16" t="str">
        <f t="shared" si="1083"/>
        <v/>
      </c>
      <c r="X3506" s="4" t="str">
        <f t="shared" si="1094"/>
        <v/>
      </c>
      <c r="Y3506" s="4" t="str">
        <f t="shared" si="1084"/>
        <v/>
      </c>
      <c r="Z3506" s="4">
        <f t="shared" si="1085"/>
        <v>5305000</v>
      </c>
      <c r="AA3506" s="16">
        <f t="shared" si="1086"/>
        <v>1.6965127238454288E-3</v>
      </c>
      <c r="AB3506" s="15">
        <f t="shared" si="1095"/>
        <v>0.24090480678605089</v>
      </c>
      <c r="AC3506" s="15">
        <f t="shared" si="1096"/>
        <v>0.24090480678605092</v>
      </c>
      <c r="AD3506" s="4">
        <v>171070</v>
      </c>
      <c r="AE3506" s="26">
        <v>2255.2800000000002</v>
      </c>
      <c r="AF3506" s="26">
        <v>2255.2800000000002</v>
      </c>
      <c r="AG3506" s="4">
        <f t="shared" si="1097"/>
        <v>2114000</v>
      </c>
      <c r="AH3506" s="16">
        <f t="shared" si="1087"/>
        <v>4.2573320719016088E-3</v>
      </c>
      <c r="AI3506" s="15">
        <f t="shared" si="1088"/>
        <v>0.60454115421002841</v>
      </c>
      <c r="AJ3506" s="15">
        <f t="shared" si="1089"/>
        <v>0.60454115421002852</v>
      </c>
      <c r="AK3506" s="4">
        <f t="shared" si="1090"/>
        <v>15073000</v>
      </c>
      <c r="AL3506" s="27">
        <f t="shared" si="1091"/>
        <v>5.9709414184303054E-4</v>
      </c>
      <c r="AM3506" s="15">
        <f t="shared" si="1098"/>
        <v>8.478736814171034E-2</v>
      </c>
      <c r="AN3506" s="15">
        <f t="shared" si="1099"/>
        <v>2.3637403998246546E-5</v>
      </c>
    </row>
    <row r="3507" spans="1:40" x14ac:dyDescent="0.2">
      <c r="A3507" s="4" t="s">
        <v>4627</v>
      </c>
      <c r="B3507" s="3" t="s">
        <v>5</v>
      </c>
      <c r="C3507" s="6">
        <v>171070</v>
      </c>
      <c r="D3507" s="3" t="s">
        <v>769</v>
      </c>
      <c r="E3507" s="6">
        <v>171073</v>
      </c>
      <c r="F3507" s="3" t="s">
        <v>4324</v>
      </c>
      <c r="G3507" s="8">
        <v>9000</v>
      </c>
      <c r="H3507" s="6">
        <v>142</v>
      </c>
      <c r="I3507" s="6">
        <v>170479</v>
      </c>
      <c r="J3507" s="13">
        <v>45260</v>
      </c>
      <c r="K3507" s="9">
        <v>9000</v>
      </c>
      <c r="L3507" s="4" t="s">
        <v>4627</v>
      </c>
      <c r="M3507" s="4" t="s">
        <v>4632</v>
      </c>
      <c r="N3507" s="4">
        <f>VLOOKUP(I3507,BaseModelo!$A$2:$E$5075,5)</f>
        <v>5</v>
      </c>
      <c r="P3507" s="15">
        <v>142.00000000000003</v>
      </c>
      <c r="Q3507" s="4">
        <f>VLOOKUP(I3507,BaseModelo!$A$2:$E$5075,3)</f>
        <v>110</v>
      </c>
      <c r="R3507" s="4">
        <f t="shared" si="1080"/>
        <v>32283000</v>
      </c>
      <c r="S3507" s="16">
        <f t="shared" si="1081"/>
        <v>2.7878449958182325E-4</v>
      </c>
      <c r="T3507" s="4">
        <f t="shared" si="1092"/>
        <v>3.9587398940618898E-2</v>
      </c>
      <c r="U3507" s="4">
        <f t="shared" si="1093"/>
        <v>3.9587398940618912E-2</v>
      </c>
      <c r="V3507" s="6">
        <f t="shared" si="1082"/>
        <v>0</v>
      </c>
      <c r="W3507" s="16" t="str">
        <f t="shared" si="1083"/>
        <v/>
      </c>
      <c r="X3507" s="4" t="str">
        <f t="shared" si="1094"/>
        <v/>
      </c>
      <c r="Y3507" s="4" t="str">
        <f t="shared" si="1084"/>
        <v/>
      </c>
      <c r="Z3507" s="4">
        <f t="shared" si="1085"/>
        <v>4058000</v>
      </c>
      <c r="AA3507" s="16">
        <f t="shared" si="1086"/>
        <v>2.2178413011335633E-3</v>
      </c>
      <c r="AB3507" s="15">
        <f t="shared" si="1095"/>
        <v>0.31493346476096601</v>
      </c>
      <c r="AC3507" s="15">
        <f t="shared" si="1096"/>
        <v>0.31493346476096606</v>
      </c>
      <c r="AD3507" s="4">
        <v>171070</v>
      </c>
      <c r="AE3507" s="26">
        <v>2255.2800000000002</v>
      </c>
      <c r="AF3507" s="26">
        <v>2255.2800000000002</v>
      </c>
      <c r="AG3507" s="4">
        <f t="shared" si="1097"/>
        <v>1768000</v>
      </c>
      <c r="AH3507" s="16">
        <f t="shared" si="1087"/>
        <v>5.0904977375565612E-3</v>
      </c>
      <c r="AI3507" s="15">
        <f t="shared" si="1088"/>
        <v>0.72285067873303166</v>
      </c>
      <c r="AJ3507" s="15">
        <f t="shared" si="1089"/>
        <v>0.72285067873303188</v>
      </c>
      <c r="AK3507" s="4">
        <f t="shared" si="1090"/>
        <v>15073000</v>
      </c>
      <c r="AL3507" s="27">
        <f t="shared" si="1091"/>
        <v>5.9709414184303054E-4</v>
      </c>
      <c r="AM3507" s="15">
        <f t="shared" si="1098"/>
        <v>8.478736814171034E-2</v>
      </c>
      <c r="AN3507" s="15">
        <f t="shared" si="1099"/>
        <v>2.3637403998246546E-5</v>
      </c>
    </row>
    <row r="3508" spans="1:40" x14ac:dyDescent="0.2">
      <c r="A3508" s="4" t="s">
        <v>4627</v>
      </c>
      <c r="B3508" s="3" t="s">
        <v>5</v>
      </c>
      <c r="C3508" s="6">
        <v>171070</v>
      </c>
      <c r="D3508" s="3" t="s">
        <v>769</v>
      </c>
      <c r="E3508" s="6">
        <v>171074</v>
      </c>
      <c r="F3508" s="3" t="s">
        <v>4325</v>
      </c>
      <c r="G3508" s="8">
        <v>6000</v>
      </c>
      <c r="H3508" s="6">
        <v>142</v>
      </c>
      <c r="I3508" s="6">
        <v>170337</v>
      </c>
      <c r="J3508" s="13">
        <v>45260</v>
      </c>
      <c r="K3508" s="9">
        <v>6000</v>
      </c>
      <c r="L3508" s="4" t="s">
        <v>4627</v>
      </c>
      <c r="M3508" s="4" t="s">
        <v>4632</v>
      </c>
      <c r="N3508" s="4">
        <f>VLOOKUP(I3508,BaseModelo!$A$2:$E$5075,5)</f>
        <v>7</v>
      </c>
      <c r="P3508" s="15">
        <v>142.00000000000003</v>
      </c>
      <c r="Q3508" s="4">
        <f>VLOOKUP(I3508,BaseModelo!$A$2:$E$5075,3)</f>
        <v>127</v>
      </c>
      <c r="R3508" s="4">
        <f t="shared" si="1080"/>
        <v>32283000</v>
      </c>
      <c r="S3508" s="16">
        <f t="shared" si="1081"/>
        <v>1.8585633305454884E-4</v>
      </c>
      <c r="T3508" s="4">
        <f t="shared" si="1092"/>
        <v>2.6391599293745936E-2</v>
      </c>
      <c r="U3508" s="4">
        <f t="shared" si="1093"/>
        <v>2.6391599293745942E-2</v>
      </c>
      <c r="V3508" s="6">
        <f t="shared" si="1082"/>
        <v>0</v>
      </c>
      <c r="W3508" s="16" t="str">
        <f t="shared" si="1083"/>
        <v/>
      </c>
      <c r="X3508" s="4" t="str">
        <f t="shared" si="1094"/>
        <v/>
      </c>
      <c r="Y3508" s="4" t="str">
        <f t="shared" si="1084"/>
        <v/>
      </c>
      <c r="Z3508" s="4">
        <f t="shared" si="1085"/>
        <v>4022000</v>
      </c>
      <c r="AA3508" s="16">
        <f t="shared" si="1086"/>
        <v>1.4917951268025858E-3</v>
      </c>
      <c r="AB3508" s="15">
        <f t="shared" si="1095"/>
        <v>0.21183490800596719</v>
      </c>
      <c r="AC3508" s="15">
        <f t="shared" si="1096"/>
        <v>0.21183490800596722</v>
      </c>
      <c r="AD3508" s="4">
        <v>171070</v>
      </c>
      <c r="AE3508" s="26">
        <v>1503.37</v>
      </c>
      <c r="AF3508" s="26">
        <v>1503.37</v>
      </c>
      <c r="AG3508" s="4">
        <f t="shared" si="1097"/>
        <v>1778000</v>
      </c>
      <c r="AH3508" s="16">
        <f t="shared" si="1087"/>
        <v>3.3745781777277839E-3</v>
      </c>
      <c r="AI3508" s="15">
        <f t="shared" si="1088"/>
        <v>0.47919010123734529</v>
      </c>
      <c r="AJ3508" s="15">
        <f t="shared" si="1089"/>
        <v>0.4791901012373454</v>
      </c>
      <c r="AK3508" s="4">
        <f t="shared" si="1090"/>
        <v>15073000</v>
      </c>
      <c r="AL3508" s="27">
        <f t="shared" si="1091"/>
        <v>3.9806276122868704E-4</v>
      </c>
      <c r="AM3508" s="15">
        <f t="shared" si="1098"/>
        <v>5.6524912094473558E-2</v>
      </c>
      <c r="AN3508" s="15">
        <f t="shared" si="1099"/>
        <v>1.0505512888109577E-5</v>
      </c>
    </row>
    <row r="3509" spans="1:40" x14ac:dyDescent="0.2">
      <c r="A3509" s="4" t="s">
        <v>4627</v>
      </c>
      <c r="B3509" s="3" t="s">
        <v>5</v>
      </c>
      <c r="C3509" s="6">
        <v>171070</v>
      </c>
      <c r="D3509" s="3" t="s">
        <v>769</v>
      </c>
      <c r="E3509" s="6">
        <v>171075</v>
      </c>
      <c r="F3509" s="3" t="s">
        <v>4326</v>
      </c>
      <c r="G3509" s="8">
        <v>6000</v>
      </c>
      <c r="H3509" s="6">
        <v>142</v>
      </c>
      <c r="I3509" s="6">
        <v>169624</v>
      </c>
      <c r="J3509" s="13">
        <v>45260</v>
      </c>
      <c r="K3509" s="9">
        <v>6000</v>
      </c>
      <c r="L3509" s="4" t="s">
        <v>4627</v>
      </c>
      <c r="M3509" s="4" t="s">
        <v>4632</v>
      </c>
      <c r="N3509" s="4">
        <f>VLOOKUP(I3509,BaseModelo!$A$2:$E$5075,5)</f>
        <v>9</v>
      </c>
      <c r="P3509" s="15">
        <v>142.00000000000003</v>
      </c>
      <c r="Q3509" s="4">
        <f>VLOOKUP(I3509,BaseModelo!$A$2:$E$5075,3)</f>
        <v>147</v>
      </c>
      <c r="R3509" s="4">
        <f t="shared" si="1080"/>
        <v>32283000</v>
      </c>
      <c r="S3509" s="16">
        <f t="shared" si="1081"/>
        <v>1.8585633305454884E-4</v>
      </c>
      <c r="T3509" s="4">
        <f t="shared" si="1092"/>
        <v>2.6391599293745936E-2</v>
      </c>
      <c r="U3509" s="4">
        <f t="shared" si="1093"/>
        <v>2.6391599293745942E-2</v>
      </c>
      <c r="V3509" s="6">
        <f t="shared" si="1082"/>
        <v>0</v>
      </c>
      <c r="W3509" s="16" t="str">
        <f t="shared" si="1083"/>
        <v/>
      </c>
      <c r="X3509" s="4" t="str">
        <f t="shared" si="1094"/>
        <v/>
      </c>
      <c r="Y3509" s="4" t="str">
        <f t="shared" si="1084"/>
        <v/>
      </c>
      <c r="Z3509" s="4">
        <f t="shared" si="1085"/>
        <v>5305000</v>
      </c>
      <c r="AA3509" s="16">
        <f t="shared" si="1086"/>
        <v>1.1310084825636192E-3</v>
      </c>
      <c r="AB3509" s="15">
        <f t="shared" si="1095"/>
        <v>0.16060320452403393</v>
      </c>
      <c r="AC3509" s="15">
        <f t="shared" si="1096"/>
        <v>0.16060320452403395</v>
      </c>
      <c r="AD3509" s="4">
        <v>171070</v>
      </c>
      <c r="AE3509" s="26">
        <v>1503.37</v>
      </c>
      <c r="AF3509" s="26">
        <v>1503.37</v>
      </c>
      <c r="AG3509" s="4">
        <f t="shared" si="1097"/>
        <v>2114000</v>
      </c>
      <c r="AH3509" s="16">
        <f t="shared" si="1087"/>
        <v>2.8382213812677389E-3</v>
      </c>
      <c r="AI3509" s="15">
        <f t="shared" si="1088"/>
        <v>0.4030274361400189</v>
      </c>
      <c r="AJ3509" s="15">
        <f t="shared" si="1089"/>
        <v>0.40302743614001901</v>
      </c>
      <c r="AK3509" s="4">
        <f t="shared" si="1090"/>
        <v>15073000</v>
      </c>
      <c r="AL3509" s="27">
        <f t="shared" si="1091"/>
        <v>3.9806276122868704E-4</v>
      </c>
      <c r="AM3509" s="15">
        <f t="shared" si="1098"/>
        <v>5.6524912094473558E-2</v>
      </c>
      <c r="AN3509" s="15">
        <f t="shared" si="1099"/>
        <v>1.0505512888109577E-5</v>
      </c>
    </row>
    <row r="3510" spans="1:40" x14ac:dyDescent="0.2">
      <c r="A3510" s="4" t="s">
        <v>4627</v>
      </c>
      <c r="B3510" s="3" t="s">
        <v>5</v>
      </c>
      <c r="C3510" s="6">
        <v>171070</v>
      </c>
      <c r="D3510" s="3" t="s">
        <v>769</v>
      </c>
      <c r="E3510" s="6">
        <v>171076</v>
      </c>
      <c r="F3510" s="3" t="s">
        <v>4327</v>
      </c>
      <c r="G3510" s="8">
        <v>7000</v>
      </c>
      <c r="H3510" s="6">
        <v>142</v>
      </c>
      <c r="I3510" s="6">
        <v>168886</v>
      </c>
      <c r="J3510" s="13">
        <v>45260</v>
      </c>
      <c r="K3510" s="9">
        <v>7000</v>
      </c>
      <c r="L3510" s="4" t="s">
        <v>4627</v>
      </c>
      <c r="M3510" s="4" t="s">
        <v>4632</v>
      </c>
      <c r="N3510" s="4">
        <f>VLOOKUP(I3510,BaseModelo!$A$2:$E$5075,5)</f>
        <v>9</v>
      </c>
      <c r="P3510" s="15">
        <v>142.00000000000003</v>
      </c>
      <c r="Q3510" s="4">
        <f>VLOOKUP(I3510,BaseModelo!$A$2:$E$5075,3)</f>
        <v>147</v>
      </c>
      <c r="R3510" s="4">
        <f t="shared" si="1080"/>
        <v>32283000</v>
      </c>
      <c r="S3510" s="16">
        <f t="shared" si="1081"/>
        <v>2.168323885636403E-4</v>
      </c>
      <c r="T3510" s="4">
        <f t="shared" si="1092"/>
        <v>3.0790199176036922E-2</v>
      </c>
      <c r="U3510" s="4">
        <f t="shared" si="1093"/>
        <v>3.0790199176036929E-2</v>
      </c>
      <c r="V3510" s="6">
        <f t="shared" si="1082"/>
        <v>0</v>
      </c>
      <c r="W3510" s="16" t="str">
        <f t="shared" si="1083"/>
        <v/>
      </c>
      <c r="X3510" s="4" t="str">
        <f t="shared" si="1094"/>
        <v/>
      </c>
      <c r="Y3510" s="4" t="str">
        <f t="shared" si="1084"/>
        <v/>
      </c>
      <c r="Z3510" s="4">
        <f t="shared" si="1085"/>
        <v>5305000</v>
      </c>
      <c r="AA3510" s="16">
        <f t="shared" si="1086"/>
        <v>1.3195098963242225E-3</v>
      </c>
      <c r="AB3510" s="15">
        <f t="shared" si="1095"/>
        <v>0.18737040527803958</v>
      </c>
      <c r="AC3510" s="15">
        <f t="shared" si="1096"/>
        <v>0.18737040527803964</v>
      </c>
      <c r="AD3510" s="4">
        <v>171070</v>
      </c>
      <c r="AE3510" s="26">
        <v>1758.65</v>
      </c>
      <c r="AF3510" s="26">
        <v>1758.65</v>
      </c>
      <c r="AG3510" s="4">
        <f t="shared" si="1097"/>
        <v>2114000</v>
      </c>
      <c r="AH3510" s="16">
        <f t="shared" si="1087"/>
        <v>3.3112582781456954E-3</v>
      </c>
      <c r="AI3510" s="15">
        <f t="shared" si="1088"/>
        <v>0.47019867549668876</v>
      </c>
      <c r="AJ3510" s="15">
        <f t="shared" si="1089"/>
        <v>0.47019867549668881</v>
      </c>
      <c r="AK3510" s="4">
        <f t="shared" si="1090"/>
        <v>15073000</v>
      </c>
      <c r="AL3510" s="27">
        <f t="shared" si="1091"/>
        <v>4.6440655476680156E-4</v>
      </c>
      <c r="AM3510" s="15">
        <f t="shared" si="1098"/>
        <v>6.5945730776885828E-2</v>
      </c>
      <c r="AN3510" s="15">
        <f t="shared" si="1099"/>
        <v>1.4299170319926922E-5</v>
      </c>
    </row>
    <row r="3511" spans="1:40" x14ac:dyDescent="0.2">
      <c r="A3511" s="4" t="s">
        <v>4628</v>
      </c>
      <c r="B3511" s="2" t="s">
        <v>4</v>
      </c>
      <c r="C3511" s="5">
        <v>171088</v>
      </c>
      <c r="D3511" s="2" t="s">
        <v>770</v>
      </c>
      <c r="E3511" s="5">
        <v>171089</v>
      </c>
      <c r="F3511" s="2" t="s">
        <v>4252</v>
      </c>
      <c r="G3511" s="7">
        <v>8000</v>
      </c>
      <c r="H3511" s="5">
        <v>127</v>
      </c>
      <c r="I3511" s="6">
        <v>169742</v>
      </c>
      <c r="J3511" s="13">
        <v>45260</v>
      </c>
      <c r="K3511" s="9">
        <v>8000</v>
      </c>
      <c r="L3511" s="4" t="s">
        <v>4628</v>
      </c>
      <c r="M3511" s="4" t="s">
        <v>4632</v>
      </c>
      <c r="N3511" s="4">
        <f>VLOOKUP(I3511,BaseModelo!$A$2:$E$5075,5)</f>
        <v>4</v>
      </c>
      <c r="P3511" s="15">
        <v>142.00000000000003</v>
      </c>
      <c r="Q3511" s="4">
        <f>VLOOKUP(I3511,BaseModelo!$A$2:$E$5075,3)</f>
        <v>110</v>
      </c>
      <c r="R3511" s="4">
        <f t="shared" si="1080"/>
        <v>32283000</v>
      </c>
      <c r="S3511" s="16">
        <f t="shared" si="1081"/>
        <v>2.4780844407273179E-4</v>
      </c>
      <c r="T3511" s="4">
        <f t="shared" si="1092"/>
        <v>3.1471672397236937E-2</v>
      </c>
      <c r="U3511" s="4">
        <f t="shared" si="1093"/>
        <v>3.5188799058327919E-2</v>
      </c>
      <c r="V3511" s="6">
        <f t="shared" si="1082"/>
        <v>0</v>
      </c>
      <c r="W3511" s="16" t="str">
        <f t="shared" si="1083"/>
        <v/>
      </c>
      <c r="X3511" s="4" t="str">
        <f t="shared" si="1094"/>
        <v/>
      </c>
      <c r="Y3511" s="4" t="str">
        <f t="shared" si="1084"/>
        <v/>
      </c>
      <c r="Z3511" s="4">
        <f t="shared" si="1085"/>
        <v>2331000</v>
      </c>
      <c r="AA3511" s="16">
        <f t="shared" si="1086"/>
        <v>3.432003432003432E-3</v>
      </c>
      <c r="AB3511" s="15">
        <f t="shared" si="1095"/>
        <v>0.43586443586443585</v>
      </c>
      <c r="AC3511" s="15">
        <f t="shared" si="1096"/>
        <v>0.48734448734448743</v>
      </c>
      <c r="AD3511" s="4">
        <v>171088</v>
      </c>
      <c r="AE3511" s="26">
        <v>1779.26</v>
      </c>
      <c r="AF3511" s="26">
        <v>1779.26</v>
      </c>
      <c r="AG3511" s="4">
        <f t="shared" si="1097"/>
        <v>858000</v>
      </c>
      <c r="AH3511" s="16">
        <f t="shared" si="1087"/>
        <v>9.324009324009324E-3</v>
      </c>
      <c r="AI3511" s="15">
        <f t="shared" si="1088"/>
        <v>1.1841491841491842</v>
      </c>
      <c r="AJ3511" s="15">
        <f t="shared" si="1089"/>
        <v>1.3240093240093243</v>
      </c>
      <c r="AK3511" s="4">
        <f t="shared" si="1090"/>
        <v>16319000</v>
      </c>
      <c r="AL3511" s="27">
        <f t="shared" si="1091"/>
        <v>4.9022611679637234E-4</v>
      </c>
      <c r="AM3511" s="15">
        <f t="shared" si="1098"/>
        <v>6.2258716833139285E-2</v>
      </c>
      <c r="AN3511" s="15">
        <f t="shared" si="1099"/>
        <v>1.725046831709194E-5</v>
      </c>
    </row>
    <row r="3512" spans="1:40" x14ac:dyDescent="0.2">
      <c r="A3512" s="4" t="s">
        <v>4628</v>
      </c>
      <c r="B3512" s="3" t="s">
        <v>4</v>
      </c>
      <c r="C3512" s="6">
        <v>171088</v>
      </c>
      <c r="D3512" s="3" t="s">
        <v>770</v>
      </c>
      <c r="E3512" s="6">
        <v>171090</v>
      </c>
      <c r="F3512" s="3" t="s">
        <v>4332</v>
      </c>
      <c r="G3512" s="8">
        <v>6000</v>
      </c>
      <c r="H3512" s="6">
        <v>127</v>
      </c>
      <c r="I3512" s="6">
        <v>169737</v>
      </c>
      <c r="J3512" s="13">
        <v>45260</v>
      </c>
      <c r="K3512" s="9">
        <v>6000</v>
      </c>
      <c r="L3512" s="4" t="s">
        <v>4628</v>
      </c>
      <c r="M3512" s="4" t="s">
        <v>4632</v>
      </c>
      <c r="N3512" s="4">
        <f>VLOOKUP(I3512,BaseModelo!$A$2:$E$5075,5)</f>
        <v>8</v>
      </c>
      <c r="P3512" s="15">
        <v>142.00000000000003</v>
      </c>
      <c r="Q3512" s="4">
        <f>VLOOKUP(I3512,BaseModelo!$A$2:$E$5075,3)</f>
        <v>132</v>
      </c>
      <c r="R3512" s="4">
        <f t="shared" si="1080"/>
        <v>32283000</v>
      </c>
      <c r="S3512" s="16">
        <f t="shared" si="1081"/>
        <v>1.8585633305454884E-4</v>
      </c>
      <c r="T3512" s="4">
        <f t="shared" si="1092"/>
        <v>2.3603754297927704E-2</v>
      </c>
      <c r="U3512" s="4">
        <f t="shared" si="1093"/>
        <v>2.6391599293745942E-2</v>
      </c>
      <c r="V3512" s="6">
        <f t="shared" si="1082"/>
        <v>0</v>
      </c>
      <c r="W3512" s="16" t="str">
        <f t="shared" si="1083"/>
        <v/>
      </c>
      <c r="X3512" s="4" t="str">
        <f t="shared" si="1094"/>
        <v/>
      </c>
      <c r="Y3512" s="4" t="str">
        <f t="shared" si="1084"/>
        <v/>
      </c>
      <c r="Z3512" s="4">
        <f t="shared" si="1085"/>
        <v>5836000</v>
      </c>
      <c r="AA3512" s="16">
        <f t="shared" si="1086"/>
        <v>1.028101439342015E-3</v>
      </c>
      <c r="AB3512" s="15">
        <f t="shared" si="1095"/>
        <v>0.13056888279643591</v>
      </c>
      <c r="AC3512" s="15">
        <f t="shared" si="1096"/>
        <v>0.14599040438656616</v>
      </c>
      <c r="AD3512" s="4">
        <v>171088</v>
      </c>
      <c r="AE3512" s="26">
        <v>1337.87</v>
      </c>
      <c r="AF3512" s="26">
        <v>1337.87</v>
      </c>
      <c r="AG3512" s="4">
        <f t="shared" si="1097"/>
        <v>3421000</v>
      </c>
      <c r="AH3512" s="16">
        <f t="shared" si="1087"/>
        <v>1.7538731365097924E-3</v>
      </c>
      <c r="AI3512" s="15">
        <f t="shared" si="1088"/>
        <v>0.22274188833674363</v>
      </c>
      <c r="AJ3512" s="15">
        <f t="shared" si="1089"/>
        <v>0.24904998538439058</v>
      </c>
      <c r="AK3512" s="4">
        <f t="shared" si="1090"/>
        <v>16319000</v>
      </c>
      <c r="AL3512" s="27">
        <f t="shared" si="1091"/>
        <v>3.6766958759727926E-4</v>
      </c>
      <c r="AM3512" s="15">
        <f t="shared" si="1098"/>
        <v>4.6694037624854468E-2</v>
      </c>
      <c r="AN3512" s="15">
        <f t="shared" si="1099"/>
        <v>9.7033884283642175E-6</v>
      </c>
    </row>
    <row r="3513" spans="1:40" x14ac:dyDescent="0.2">
      <c r="A3513" s="4" t="s">
        <v>4628</v>
      </c>
      <c r="B3513" s="3" t="s">
        <v>4</v>
      </c>
      <c r="C3513" s="6">
        <v>171088</v>
      </c>
      <c r="D3513" s="3" t="s">
        <v>770</v>
      </c>
      <c r="E3513" s="6">
        <v>171091</v>
      </c>
      <c r="F3513" s="3" t="s">
        <v>4333</v>
      </c>
      <c r="G3513" s="8">
        <v>8000</v>
      </c>
      <c r="H3513" s="6">
        <v>127</v>
      </c>
      <c r="I3513" s="6">
        <v>169733</v>
      </c>
      <c r="J3513" s="13">
        <v>45260</v>
      </c>
      <c r="K3513" s="9">
        <v>8000</v>
      </c>
      <c r="L3513" s="4" t="s">
        <v>4628</v>
      </c>
      <c r="M3513" s="4" t="s">
        <v>4632</v>
      </c>
      <c r="N3513" s="4">
        <f>VLOOKUP(I3513,BaseModelo!$A$2:$E$5075,5)</f>
        <v>7</v>
      </c>
      <c r="P3513" s="15">
        <v>142.00000000000003</v>
      </c>
      <c r="Q3513" s="4">
        <f>VLOOKUP(I3513,BaseModelo!$A$2:$E$5075,3)</f>
        <v>127</v>
      </c>
      <c r="R3513" s="4">
        <f t="shared" si="1080"/>
        <v>32283000</v>
      </c>
      <c r="S3513" s="16">
        <f t="shared" si="1081"/>
        <v>2.4780844407273179E-4</v>
      </c>
      <c r="T3513" s="4">
        <f t="shared" si="1092"/>
        <v>3.1471672397236937E-2</v>
      </c>
      <c r="U3513" s="4">
        <f t="shared" si="1093"/>
        <v>3.5188799058327919E-2</v>
      </c>
      <c r="V3513" s="6">
        <f t="shared" si="1082"/>
        <v>0</v>
      </c>
      <c r="W3513" s="16" t="str">
        <f t="shared" si="1083"/>
        <v/>
      </c>
      <c r="X3513" s="4" t="str">
        <f t="shared" si="1094"/>
        <v/>
      </c>
      <c r="Y3513" s="4" t="str">
        <f t="shared" si="1084"/>
        <v/>
      </c>
      <c r="Z3513" s="4">
        <f t="shared" si="1085"/>
        <v>4022000</v>
      </c>
      <c r="AA3513" s="16">
        <f t="shared" si="1086"/>
        <v>1.9890601690701142E-3</v>
      </c>
      <c r="AB3513" s="15">
        <f t="shared" si="1095"/>
        <v>0.25261064147190448</v>
      </c>
      <c r="AC3513" s="15">
        <f t="shared" si="1096"/>
        <v>0.28244654400795627</v>
      </c>
      <c r="AD3513" s="4">
        <v>171088</v>
      </c>
      <c r="AE3513" s="26">
        <v>1779.26</v>
      </c>
      <c r="AF3513" s="26">
        <v>1779.26</v>
      </c>
      <c r="AG3513" s="4">
        <f t="shared" si="1097"/>
        <v>2184000</v>
      </c>
      <c r="AH3513" s="16">
        <f t="shared" si="1087"/>
        <v>3.663003663003663E-3</v>
      </c>
      <c r="AI3513" s="15">
        <f t="shared" si="1088"/>
        <v>0.46520146520146521</v>
      </c>
      <c r="AJ3513" s="15">
        <f t="shared" si="1089"/>
        <v>0.5201465201465203</v>
      </c>
      <c r="AK3513" s="4">
        <f t="shared" si="1090"/>
        <v>16319000</v>
      </c>
      <c r="AL3513" s="27">
        <f t="shared" si="1091"/>
        <v>4.9022611679637234E-4</v>
      </c>
      <c r="AM3513" s="15">
        <f t="shared" si="1098"/>
        <v>6.2258716833139285E-2</v>
      </c>
      <c r="AN3513" s="15">
        <f t="shared" si="1099"/>
        <v>1.725046831709194E-5</v>
      </c>
    </row>
    <row r="3514" spans="1:40" x14ac:dyDescent="0.2">
      <c r="A3514" s="4" t="s">
        <v>4628</v>
      </c>
      <c r="B3514" s="3" t="s">
        <v>4</v>
      </c>
      <c r="C3514" s="6">
        <v>171088</v>
      </c>
      <c r="D3514" s="3" t="s">
        <v>770</v>
      </c>
      <c r="E3514" s="6">
        <v>171092</v>
      </c>
      <c r="F3514" s="3" t="s">
        <v>4334</v>
      </c>
      <c r="G3514" s="8">
        <v>5000</v>
      </c>
      <c r="H3514" s="6">
        <v>147</v>
      </c>
      <c r="I3514" s="6">
        <v>169735</v>
      </c>
      <c r="J3514" s="13">
        <v>45260</v>
      </c>
      <c r="K3514" s="9">
        <v>5000</v>
      </c>
      <c r="L3514" s="4" t="s">
        <v>4628</v>
      </c>
      <c r="M3514" s="4" t="s">
        <v>4632</v>
      </c>
      <c r="N3514" s="4">
        <f>VLOOKUP(I3514,BaseModelo!$A$2:$E$5075,5)</f>
        <v>7</v>
      </c>
      <c r="P3514" s="15">
        <v>147</v>
      </c>
      <c r="Q3514" s="4">
        <f>VLOOKUP(I3514,BaseModelo!$A$2:$E$5075,3)</f>
        <v>127</v>
      </c>
      <c r="R3514" s="4">
        <f t="shared" si="1080"/>
        <v>32283000</v>
      </c>
      <c r="S3514" s="16">
        <f t="shared" si="1081"/>
        <v>1.5488027754545735E-4</v>
      </c>
      <c r="T3514" s="4">
        <f t="shared" si="1092"/>
        <v>2.2767400799182231E-2</v>
      </c>
      <c r="U3514" s="4">
        <f t="shared" si="1093"/>
        <v>2.2767400799182231E-2</v>
      </c>
      <c r="V3514" s="6">
        <f t="shared" si="1082"/>
        <v>0</v>
      </c>
      <c r="W3514" s="16" t="str">
        <f t="shared" si="1083"/>
        <v/>
      </c>
      <c r="X3514" s="4" t="str">
        <f t="shared" si="1094"/>
        <v/>
      </c>
      <c r="Y3514" s="4" t="str">
        <f t="shared" si="1084"/>
        <v/>
      </c>
      <c r="Z3514" s="4">
        <f t="shared" si="1085"/>
        <v>4022000</v>
      </c>
      <c r="AA3514" s="16">
        <f t="shared" si="1086"/>
        <v>1.2431626056688214E-3</v>
      </c>
      <c r="AB3514" s="15">
        <f t="shared" si="1095"/>
        <v>0.18274490303331675</v>
      </c>
      <c r="AC3514" s="15">
        <f t="shared" si="1096"/>
        <v>0.18274490303331675</v>
      </c>
      <c r="AD3514" s="4">
        <v>171088</v>
      </c>
      <c r="AE3514" s="26">
        <v>1303.3399999999999</v>
      </c>
      <c r="AF3514" s="26">
        <v>1303.3399999999999</v>
      </c>
      <c r="AG3514" s="4">
        <f t="shared" si="1097"/>
        <v>2184000</v>
      </c>
      <c r="AH3514" s="16">
        <f t="shared" si="1087"/>
        <v>2.2893772893772895E-3</v>
      </c>
      <c r="AI3514" s="15">
        <f t="shared" si="1088"/>
        <v>0.33653846153846156</v>
      </c>
      <c r="AJ3514" s="15">
        <f t="shared" si="1089"/>
        <v>0.33653846153846156</v>
      </c>
      <c r="AK3514" s="4">
        <f t="shared" si="1090"/>
        <v>16319000</v>
      </c>
      <c r="AL3514" s="27">
        <f t="shared" si="1091"/>
        <v>3.0639132299773271E-4</v>
      </c>
      <c r="AM3514" s="15">
        <f t="shared" si="1098"/>
        <v>4.5039524480666712E-2</v>
      </c>
      <c r="AN3514" s="15">
        <f t="shared" si="1099"/>
        <v>6.9757340520810808E-6</v>
      </c>
    </row>
    <row r="3515" spans="1:40" x14ac:dyDescent="0.2">
      <c r="A3515" s="4" t="s">
        <v>4628</v>
      </c>
      <c r="B3515" s="3" t="s">
        <v>4</v>
      </c>
      <c r="C3515" s="6">
        <v>171088</v>
      </c>
      <c r="D3515" s="3" t="s">
        <v>770</v>
      </c>
      <c r="E3515" s="6">
        <v>171093</v>
      </c>
      <c r="F3515" s="3" t="s">
        <v>4335</v>
      </c>
      <c r="G3515" s="8">
        <v>5000</v>
      </c>
      <c r="H3515" s="6">
        <v>147</v>
      </c>
      <c r="I3515" s="6">
        <v>170274</v>
      </c>
      <c r="J3515" s="13">
        <v>45260</v>
      </c>
      <c r="K3515" s="9">
        <v>5000</v>
      </c>
      <c r="L3515" s="4" t="s">
        <v>4628</v>
      </c>
      <c r="M3515" s="4" t="s">
        <v>4632</v>
      </c>
      <c r="N3515" s="4">
        <f>VLOOKUP(I3515,BaseModelo!$A$2:$E$5075,5)</f>
        <v>4</v>
      </c>
      <c r="P3515" s="15">
        <v>147</v>
      </c>
      <c r="Q3515" s="4">
        <f>VLOOKUP(I3515,BaseModelo!$A$2:$E$5075,3)</f>
        <v>110</v>
      </c>
      <c r="R3515" s="4">
        <f t="shared" si="1080"/>
        <v>32283000</v>
      </c>
      <c r="S3515" s="16">
        <f t="shared" si="1081"/>
        <v>1.5488027754545735E-4</v>
      </c>
      <c r="T3515" s="4">
        <f t="shared" si="1092"/>
        <v>2.2767400799182231E-2</v>
      </c>
      <c r="U3515" s="4">
        <f t="shared" si="1093"/>
        <v>2.2767400799182231E-2</v>
      </c>
      <c r="V3515" s="6">
        <f t="shared" si="1082"/>
        <v>0</v>
      </c>
      <c r="W3515" s="16" t="str">
        <f t="shared" si="1083"/>
        <v/>
      </c>
      <c r="X3515" s="4" t="str">
        <f t="shared" si="1094"/>
        <v/>
      </c>
      <c r="Y3515" s="4" t="str">
        <f t="shared" si="1084"/>
        <v/>
      </c>
      <c r="Z3515" s="4">
        <f t="shared" si="1085"/>
        <v>2331000</v>
      </c>
      <c r="AA3515" s="16">
        <f t="shared" si="1086"/>
        <v>2.1450021450021449E-3</v>
      </c>
      <c r="AB3515" s="15">
        <f t="shared" si="1095"/>
        <v>0.31531531531531531</v>
      </c>
      <c r="AC3515" s="15">
        <f t="shared" si="1096"/>
        <v>0.31531531531531531</v>
      </c>
      <c r="AD3515" s="4">
        <v>171088</v>
      </c>
      <c r="AE3515" s="26">
        <v>1303.3399999999999</v>
      </c>
      <c r="AF3515" s="26">
        <v>1303.3399999999999</v>
      </c>
      <c r="AG3515" s="4">
        <f t="shared" si="1097"/>
        <v>858000</v>
      </c>
      <c r="AH3515" s="16">
        <f t="shared" si="1087"/>
        <v>5.8275058275058279E-3</v>
      </c>
      <c r="AI3515" s="15">
        <f t="shared" si="1088"/>
        <v>0.85664335664335667</v>
      </c>
      <c r="AJ3515" s="15">
        <f t="shared" si="1089"/>
        <v>0.85664335664335667</v>
      </c>
      <c r="AK3515" s="4">
        <f t="shared" si="1090"/>
        <v>16319000</v>
      </c>
      <c r="AL3515" s="27">
        <f t="shared" si="1091"/>
        <v>3.0639132299773271E-4</v>
      </c>
      <c r="AM3515" s="15">
        <f t="shared" si="1098"/>
        <v>4.5039524480666712E-2</v>
      </c>
      <c r="AN3515" s="15">
        <f t="shared" si="1099"/>
        <v>6.9757340520810808E-6</v>
      </c>
    </row>
    <row r="3516" spans="1:40" x14ac:dyDescent="0.2">
      <c r="A3516" s="4" t="s">
        <v>4628</v>
      </c>
      <c r="B3516" s="3" t="s">
        <v>4</v>
      </c>
      <c r="C3516" s="6">
        <v>171088</v>
      </c>
      <c r="D3516" s="3" t="s">
        <v>770</v>
      </c>
      <c r="E3516" s="6">
        <v>171094</v>
      </c>
      <c r="F3516" s="3" t="s">
        <v>4336</v>
      </c>
      <c r="G3516" s="8">
        <v>10000</v>
      </c>
      <c r="H3516" s="6">
        <v>127</v>
      </c>
      <c r="I3516" s="6">
        <v>170273</v>
      </c>
      <c r="J3516" s="13">
        <v>45260</v>
      </c>
      <c r="K3516" s="9">
        <v>10000</v>
      </c>
      <c r="L3516" s="4" t="s">
        <v>4628</v>
      </c>
      <c r="M3516" s="4" t="s">
        <v>4632</v>
      </c>
      <c r="N3516" s="4">
        <f>VLOOKUP(I3516,BaseModelo!$A$2:$E$5075,5)</f>
        <v>4</v>
      </c>
      <c r="P3516" s="15">
        <v>142.00000000000003</v>
      </c>
      <c r="Q3516" s="4">
        <f>VLOOKUP(I3516,BaseModelo!$A$2:$E$5075,3)</f>
        <v>110</v>
      </c>
      <c r="R3516" s="4">
        <f t="shared" si="1080"/>
        <v>32283000</v>
      </c>
      <c r="S3516" s="16">
        <f t="shared" si="1081"/>
        <v>3.0976055509091471E-4</v>
      </c>
      <c r="T3516" s="4">
        <f t="shared" si="1092"/>
        <v>3.9339590496546166E-2</v>
      </c>
      <c r="U3516" s="4">
        <f t="shared" si="1093"/>
        <v>4.3985998822909898E-2</v>
      </c>
      <c r="V3516" s="6">
        <f t="shared" si="1082"/>
        <v>0</v>
      </c>
      <c r="W3516" s="16" t="str">
        <f t="shared" si="1083"/>
        <v/>
      </c>
      <c r="X3516" s="4" t="str">
        <f t="shared" si="1094"/>
        <v/>
      </c>
      <c r="Y3516" s="4" t="str">
        <f t="shared" si="1084"/>
        <v/>
      </c>
      <c r="Z3516" s="4">
        <f t="shared" si="1085"/>
        <v>2331000</v>
      </c>
      <c r="AA3516" s="16">
        <f t="shared" si="1086"/>
        <v>4.2900042900042897E-3</v>
      </c>
      <c r="AB3516" s="15">
        <f t="shared" si="1095"/>
        <v>0.54483054483054483</v>
      </c>
      <c r="AC3516" s="15">
        <f t="shared" si="1096"/>
        <v>0.60918060918060923</v>
      </c>
      <c r="AD3516" s="4">
        <v>171088</v>
      </c>
      <c r="AE3516" s="26">
        <v>2220.65</v>
      </c>
      <c r="AF3516" s="26">
        <v>2220.65</v>
      </c>
      <c r="AG3516" s="4">
        <f t="shared" si="1097"/>
        <v>858000</v>
      </c>
      <c r="AH3516" s="16">
        <f t="shared" si="1087"/>
        <v>1.1655011655011656E-2</v>
      </c>
      <c r="AI3516" s="15">
        <f t="shared" si="1088"/>
        <v>1.4801864801864804</v>
      </c>
      <c r="AJ3516" s="15">
        <f t="shared" si="1089"/>
        <v>1.6550116550116554</v>
      </c>
      <c r="AK3516" s="4">
        <f t="shared" si="1090"/>
        <v>16319000</v>
      </c>
      <c r="AL3516" s="27">
        <f t="shared" si="1091"/>
        <v>6.1278264599546543E-4</v>
      </c>
      <c r="AM3516" s="15">
        <f t="shared" si="1098"/>
        <v>7.7823396041424103E-2</v>
      </c>
      <c r="AN3516" s="15">
        <f t="shared" si="1099"/>
        <v>2.6953856745456156E-5</v>
      </c>
    </row>
    <row r="3517" spans="1:40" x14ac:dyDescent="0.2">
      <c r="A3517" s="4" t="s">
        <v>4627</v>
      </c>
      <c r="B3517" s="3" t="s">
        <v>1</v>
      </c>
      <c r="C3517" s="6">
        <v>171098</v>
      </c>
      <c r="D3517" s="3" t="s">
        <v>771</v>
      </c>
      <c r="E3517" s="6">
        <v>171101</v>
      </c>
      <c r="F3517" s="3" t="s">
        <v>4337</v>
      </c>
      <c r="G3517" s="8">
        <v>6000</v>
      </c>
      <c r="H3517" s="6">
        <v>142</v>
      </c>
      <c r="I3517" s="6">
        <v>169947</v>
      </c>
      <c r="J3517" s="13">
        <v>45260</v>
      </c>
      <c r="K3517" s="9">
        <v>6000</v>
      </c>
      <c r="L3517" s="4" t="s">
        <v>4627</v>
      </c>
      <c r="M3517" s="4" t="s">
        <v>4632</v>
      </c>
      <c r="N3517" s="4">
        <f>VLOOKUP(I3517,BaseModelo!$A$2:$E$5075,5)</f>
        <v>7</v>
      </c>
      <c r="P3517" s="15">
        <v>142.00000000000003</v>
      </c>
      <c r="Q3517" s="4">
        <f>VLOOKUP(I3517,BaseModelo!$A$2:$E$5075,3)</f>
        <v>127</v>
      </c>
      <c r="R3517" s="4">
        <f t="shared" si="1080"/>
        <v>32283000</v>
      </c>
      <c r="S3517" s="16">
        <f t="shared" si="1081"/>
        <v>1.8585633305454884E-4</v>
      </c>
      <c r="T3517" s="4">
        <f t="shared" si="1092"/>
        <v>2.6391599293745936E-2</v>
      </c>
      <c r="U3517" s="4">
        <f t="shared" si="1093"/>
        <v>2.6391599293745942E-2</v>
      </c>
      <c r="V3517" s="6">
        <f t="shared" si="1082"/>
        <v>0</v>
      </c>
      <c r="W3517" s="16" t="str">
        <f t="shared" si="1083"/>
        <v/>
      </c>
      <c r="X3517" s="4" t="str">
        <f t="shared" si="1094"/>
        <v/>
      </c>
      <c r="Y3517" s="4" t="str">
        <f t="shared" si="1084"/>
        <v/>
      </c>
      <c r="Z3517" s="4">
        <f t="shared" si="1085"/>
        <v>4022000</v>
      </c>
      <c r="AA3517" s="16">
        <f t="shared" si="1086"/>
        <v>1.4917951268025858E-3</v>
      </c>
      <c r="AB3517" s="15">
        <f t="shared" si="1095"/>
        <v>0.21183490800596719</v>
      </c>
      <c r="AC3517" s="15">
        <f t="shared" si="1096"/>
        <v>0.21183490800596722</v>
      </c>
      <c r="AD3517" s="4">
        <v>171098</v>
      </c>
      <c r="AE3517" s="26">
        <v>1503.37</v>
      </c>
      <c r="AF3517" s="26">
        <v>1503.37</v>
      </c>
      <c r="AG3517" s="4">
        <f t="shared" si="1097"/>
        <v>1778000</v>
      </c>
      <c r="AH3517" s="16">
        <f t="shared" si="1087"/>
        <v>3.3745781777277839E-3</v>
      </c>
      <c r="AI3517" s="15">
        <f t="shared" si="1088"/>
        <v>0.47919010123734529</v>
      </c>
      <c r="AJ3517" s="15">
        <f t="shared" si="1089"/>
        <v>0.4791901012373454</v>
      </c>
      <c r="AK3517" s="4">
        <f t="shared" si="1090"/>
        <v>15073000</v>
      </c>
      <c r="AL3517" s="27">
        <f t="shared" si="1091"/>
        <v>3.9806276122868704E-4</v>
      </c>
      <c r="AM3517" s="15">
        <f t="shared" si="1098"/>
        <v>5.6524912094473558E-2</v>
      </c>
      <c r="AN3517" s="15">
        <f t="shared" si="1099"/>
        <v>1.0505512888109577E-5</v>
      </c>
    </row>
    <row r="3518" spans="1:40" x14ac:dyDescent="0.2">
      <c r="A3518" s="4" t="s">
        <v>4627</v>
      </c>
      <c r="B3518" s="3" t="s">
        <v>1</v>
      </c>
      <c r="C3518" s="6">
        <v>171098</v>
      </c>
      <c r="D3518" s="3" t="s">
        <v>771</v>
      </c>
      <c r="E3518" s="6">
        <v>171102</v>
      </c>
      <c r="F3518" s="3" t="s">
        <v>4338</v>
      </c>
      <c r="G3518" s="8">
        <v>6000</v>
      </c>
      <c r="H3518" s="6">
        <v>142</v>
      </c>
      <c r="I3518" s="6">
        <v>168963</v>
      </c>
      <c r="J3518" s="13">
        <v>45260</v>
      </c>
      <c r="K3518" s="9">
        <v>6000</v>
      </c>
      <c r="L3518" s="4" t="s">
        <v>4627</v>
      </c>
      <c r="M3518" s="4" t="s">
        <v>4632</v>
      </c>
      <c r="N3518" s="4">
        <f>VLOOKUP(I3518,BaseModelo!$A$2:$E$5075,5)</f>
        <v>4</v>
      </c>
      <c r="P3518" s="15">
        <v>142.00000000000003</v>
      </c>
      <c r="Q3518" s="4">
        <f>VLOOKUP(I3518,BaseModelo!$A$2:$E$5075,3)</f>
        <v>110</v>
      </c>
      <c r="R3518" s="4">
        <f t="shared" si="1080"/>
        <v>32283000</v>
      </c>
      <c r="S3518" s="16">
        <f t="shared" si="1081"/>
        <v>1.8585633305454884E-4</v>
      </c>
      <c r="T3518" s="4">
        <f t="shared" si="1092"/>
        <v>2.6391599293745936E-2</v>
      </c>
      <c r="U3518" s="4">
        <f t="shared" si="1093"/>
        <v>2.6391599293745942E-2</v>
      </c>
      <c r="V3518" s="6">
        <f t="shared" si="1082"/>
        <v>0</v>
      </c>
      <c r="W3518" s="16" t="str">
        <f t="shared" si="1083"/>
        <v/>
      </c>
      <c r="X3518" s="4" t="str">
        <f t="shared" si="1094"/>
        <v/>
      </c>
      <c r="Y3518" s="4" t="str">
        <f t="shared" si="1084"/>
        <v/>
      </c>
      <c r="Z3518" s="4">
        <f t="shared" si="1085"/>
        <v>2331000</v>
      </c>
      <c r="AA3518" s="16">
        <f t="shared" si="1086"/>
        <v>2.5740025740025739E-3</v>
      </c>
      <c r="AB3518" s="15">
        <f t="shared" si="1095"/>
        <v>0.36550836550836552</v>
      </c>
      <c r="AC3518" s="15">
        <f t="shared" si="1096"/>
        <v>0.36550836550836557</v>
      </c>
      <c r="AD3518" s="4">
        <v>171098</v>
      </c>
      <c r="AE3518" s="26">
        <v>1503.37</v>
      </c>
      <c r="AF3518" s="26">
        <v>1503.37</v>
      </c>
      <c r="AG3518" s="4">
        <f t="shared" si="1097"/>
        <v>1421000</v>
      </c>
      <c r="AH3518" s="16">
        <f t="shared" si="1087"/>
        <v>4.22237860661506E-3</v>
      </c>
      <c r="AI3518" s="15">
        <f t="shared" si="1088"/>
        <v>0.59957776213933855</v>
      </c>
      <c r="AJ3518" s="15">
        <f t="shared" si="1089"/>
        <v>0.59957776213933867</v>
      </c>
      <c r="AK3518" s="4">
        <f t="shared" si="1090"/>
        <v>15073000</v>
      </c>
      <c r="AL3518" s="27">
        <f t="shared" si="1091"/>
        <v>3.9806276122868704E-4</v>
      </c>
      <c r="AM3518" s="15">
        <f t="shared" si="1098"/>
        <v>5.6524912094473558E-2</v>
      </c>
      <c r="AN3518" s="15">
        <f t="shared" si="1099"/>
        <v>1.0505512888109577E-5</v>
      </c>
    </row>
    <row r="3519" spans="1:40" x14ac:dyDescent="0.2">
      <c r="A3519" s="4" t="s">
        <v>4627</v>
      </c>
      <c r="B3519" s="3" t="s">
        <v>1</v>
      </c>
      <c r="C3519" s="6">
        <v>171098</v>
      </c>
      <c r="D3519" s="3" t="s">
        <v>771</v>
      </c>
      <c r="E3519" s="6">
        <v>171103</v>
      </c>
      <c r="F3519" s="3" t="s">
        <v>4339</v>
      </c>
      <c r="G3519" s="8">
        <v>7000</v>
      </c>
      <c r="H3519" s="6">
        <v>142</v>
      </c>
      <c r="I3519" s="6">
        <v>169946</v>
      </c>
      <c r="J3519" s="13">
        <v>45260</v>
      </c>
      <c r="K3519" s="9">
        <v>7000</v>
      </c>
      <c r="L3519" s="4" t="s">
        <v>4627</v>
      </c>
      <c r="M3519" s="4" t="s">
        <v>4632</v>
      </c>
      <c r="N3519" s="4">
        <f>VLOOKUP(I3519,BaseModelo!$A$2:$E$5075,5)</f>
        <v>7</v>
      </c>
      <c r="P3519" s="15">
        <v>142.00000000000003</v>
      </c>
      <c r="Q3519" s="4">
        <f>VLOOKUP(I3519,BaseModelo!$A$2:$E$5075,3)</f>
        <v>127</v>
      </c>
      <c r="R3519" s="4">
        <f t="shared" si="1080"/>
        <v>32283000</v>
      </c>
      <c r="S3519" s="16">
        <f t="shared" si="1081"/>
        <v>2.168323885636403E-4</v>
      </c>
      <c r="T3519" s="4">
        <f t="shared" si="1092"/>
        <v>3.0790199176036922E-2</v>
      </c>
      <c r="U3519" s="4">
        <f t="shared" si="1093"/>
        <v>3.0790199176036929E-2</v>
      </c>
      <c r="V3519" s="6">
        <f t="shared" si="1082"/>
        <v>0</v>
      </c>
      <c r="W3519" s="16" t="str">
        <f t="shared" si="1083"/>
        <v/>
      </c>
      <c r="X3519" s="4" t="str">
        <f t="shared" si="1094"/>
        <v/>
      </c>
      <c r="Y3519" s="4" t="str">
        <f t="shared" si="1084"/>
        <v/>
      </c>
      <c r="Z3519" s="4">
        <f t="shared" si="1085"/>
        <v>4022000</v>
      </c>
      <c r="AA3519" s="16">
        <f t="shared" si="1086"/>
        <v>1.7404276479363501E-3</v>
      </c>
      <c r="AB3519" s="15">
        <f t="shared" si="1095"/>
        <v>0.24714072600696171</v>
      </c>
      <c r="AC3519" s="15">
        <f t="shared" si="1096"/>
        <v>0.24714072600696177</v>
      </c>
      <c r="AD3519" s="4">
        <v>171098</v>
      </c>
      <c r="AE3519" s="26">
        <v>1758.65</v>
      </c>
      <c r="AF3519" s="26">
        <v>1758.65</v>
      </c>
      <c r="AG3519" s="4">
        <f t="shared" si="1097"/>
        <v>1778000</v>
      </c>
      <c r="AH3519" s="16">
        <f t="shared" si="1087"/>
        <v>3.937007874015748E-3</v>
      </c>
      <c r="AI3519" s="15">
        <f t="shared" si="1088"/>
        <v>0.55905511811023623</v>
      </c>
      <c r="AJ3519" s="15">
        <f t="shared" si="1089"/>
        <v>0.55905511811023634</v>
      </c>
      <c r="AK3519" s="4">
        <f t="shared" si="1090"/>
        <v>15073000</v>
      </c>
      <c r="AL3519" s="27">
        <f t="shared" si="1091"/>
        <v>4.6440655476680156E-4</v>
      </c>
      <c r="AM3519" s="15">
        <f t="shared" si="1098"/>
        <v>6.5945730776885828E-2</v>
      </c>
      <c r="AN3519" s="15">
        <f t="shared" si="1099"/>
        <v>1.4299170319926922E-5</v>
      </c>
    </row>
    <row r="3520" spans="1:40" x14ac:dyDescent="0.2">
      <c r="A3520" s="4" t="s">
        <v>4627</v>
      </c>
      <c r="B3520" s="2" t="s">
        <v>17</v>
      </c>
      <c r="C3520" s="5">
        <v>171147</v>
      </c>
      <c r="D3520" s="2" t="s">
        <v>772</v>
      </c>
      <c r="E3520" s="5">
        <v>171148</v>
      </c>
      <c r="F3520" s="2" t="s">
        <v>4253</v>
      </c>
      <c r="G3520" s="7">
        <v>7000</v>
      </c>
      <c r="H3520" s="5">
        <v>142</v>
      </c>
      <c r="I3520" s="6">
        <v>171015</v>
      </c>
      <c r="J3520" s="13">
        <v>45260</v>
      </c>
      <c r="K3520" s="9">
        <v>7000</v>
      </c>
      <c r="L3520" s="4" t="s">
        <v>4627</v>
      </c>
      <c r="M3520" s="4" t="s">
        <v>4632</v>
      </c>
      <c r="N3520" s="4">
        <f>VLOOKUP(I3520,BaseModelo!$A$2:$E$5075,5)</f>
        <v>8</v>
      </c>
      <c r="P3520" s="15">
        <v>142.00000000000003</v>
      </c>
      <c r="Q3520" s="4">
        <f>VLOOKUP(I3520,BaseModelo!$A$2:$E$5075,3)</f>
        <v>132</v>
      </c>
      <c r="R3520" s="4">
        <f t="shared" si="1080"/>
        <v>32283000</v>
      </c>
      <c r="S3520" s="16">
        <f t="shared" si="1081"/>
        <v>2.168323885636403E-4</v>
      </c>
      <c r="T3520" s="4">
        <f t="shared" si="1092"/>
        <v>3.0790199176036922E-2</v>
      </c>
      <c r="U3520" s="4">
        <f t="shared" si="1093"/>
        <v>3.0790199176036929E-2</v>
      </c>
      <c r="V3520" s="6">
        <f t="shared" si="1082"/>
        <v>0</v>
      </c>
      <c r="W3520" s="16" t="str">
        <f t="shared" si="1083"/>
        <v/>
      </c>
      <c r="X3520" s="4" t="str">
        <f t="shared" si="1094"/>
        <v/>
      </c>
      <c r="Y3520" s="4" t="str">
        <f t="shared" si="1084"/>
        <v/>
      </c>
      <c r="Z3520" s="4">
        <f t="shared" si="1085"/>
        <v>5836000</v>
      </c>
      <c r="AA3520" s="16">
        <f t="shared" si="1086"/>
        <v>1.199451679232351E-3</v>
      </c>
      <c r="AB3520" s="15">
        <f t="shared" si="1095"/>
        <v>0.17032213845099384</v>
      </c>
      <c r="AC3520" s="15">
        <f t="shared" si="1096"/>
        <v>0.17032213845099387</v>
      </c>
      <c r="AD3520" s="4">
        <v>171147</v>
      </c>
      <c r="AE3520" s="26">
        <v>1758.65</v>
      </c>
      <c r="AF3520" s="26">
        <v>1758.65</v>
      </c>
      <c r="AG3520" s="4">
        <f t="shared" si="1097"/>
        <v>2254000</v>
      </c>
      <c r="AH3520" s="16">
        <f t="shared" si="1087"/>
        <v>3.105590062111801E-3</v>
      </c>
      <c r="AI3520" s="15">
        <f t="shared" si="1088"/>
        <v>0.44099378881987572</v>
      </c>
      <c r="AJ3520" s="15">
        <f t="shared" si="1089"/>
        <v>0.44099378881987583</v>
      </c>
      <c r="AK3520" s="4">
        <f t="shared" si="1090"/>
        <v>15073000</v>
      </c>
      <c r="AL3520" s="27">
        <f t="shared" si="1091"/>
        <v>4.6440655476680156E-4</v>
      </c>
      <c r="AM3520" s="15">
        <f t="shared" si="1098"/>
        <v>6.5945730776885828E-2</v>
      </c>
      <c r="AN3520" s="15">
        <f t="shared" si="1099"/>
        <v>1.4299170319926922E-5</v>
      </c>
    </row>
    <row r="3521" spans="1:40" x14ac:dyDescent="0.2">
      <c r="A3521" s="4" t="s">
        <v>4627</v>
      </c>
      <c r="B3521" s="3" t="s">
        <v>17</v>
      </c>
      <c r="C3521" s="6">
        <v>171147</v>
      </c>
      <c r="D3521" s="3" t="s">
        <v>772</v>
      </c>
      <c r="E3521" s="6">
        <v>171149</v>
      </c>
      <c r="F3521" s="3" t="s">
        <v>4340</v>
      </c>
      <c r="G3521" s="8">
        <v>9000</v>
      </c>
      <c r="H3521" s="6">
        <v>142</v>
      </c>
      <c r="I3521" s="6">
        <v>171012</v>
      </c>
      <c r="J3521" s="13">
        <v>45260</v>
      </c>
      <c r="K3521" s="9">
        <v>9000</v>
      </c>
      <c r="L3521" s="4" t="s">
        <v>4627</v>
      </c>
      <c r="M3521" s="4" t="s">
        <v>4632</v>
      </c>
      <c r="N3521" s="4">
        <f>VLOOKUP(I3521,BaseModelo!$A$2:$E$5075,5)</f>
        <v>8</v>
      </c>
      <c r="P3521" s="15">
        <v>142.00000000000003</v>
      </c>
      <c r="Q3521" s="4">
        <f>VLOOKUP(I3521,BaseModelo!$A$2:$E$5075,3)</f>
        <v>132</v>
      </c>
      <c r="R3521" s="4">
        <f t="shared" si="1080"/>
        <v>32283000</v>
      </c>
      <c r="S3521" s="16">
        <f t="shared" si="1081"/>
        <v>2.7878449958182325E-4</v>
      </c>
      <c r="T3521" s="4">
        <f t="shared" si="1092"/>
        <v>3.9587398940618898E-2</v>
      </c>
      <c r="U3521" s="4">
        <f t="shared" si="1093"/>
        <v>3.9587398940618912E-2</v>
      </c>
      <c r="V3521" s="6">
        <f t="shared" si="1082"/>
        <v>0</v>
      </c>
      <c r="W3521" s="16" t="str">
        <f t="shared" si="1083"/>
        <v/>
      </c>
      <c r="X3521" s="4" t="str">
        <f t="shared" si="1094"/>
        <v/>
      </c>
      <c r="Y3521" s="4" t="str">
        <f t="shared" si="1084"/>
        <v/>
      </c>
      <c r="Z3521" s="4">
        <f t="shared" si="1085"/>
        <v>5836000</v>
      </c>
      <c r="AA3521" s="16">
        <f t="shared" si="1086"/>
        <v>1.5421521590130226E-3</v>
      </c>
      <c r="AB3521" s="15">
        <f t="shared" si="1095"/>
        <v>0.2189856065798492</v>
      </c>
      <c r="AC3521" s="15">
        <f t="shared" si="1096"/>
        <v>0.21898560657984925</v>
      </c>
      <c r="AD3521" s="4">
        <v>171147</v>
      </c>
      <c r="AE3521" s="26">
        <v>2255.2800000000002</v>
      </c>
      <c r="AF3521" s="26">
        <v>2255.2800000000002</v>
      </c>
      <c r="AG3521" s="4">
        <f t="shared" si="1097"/>
        <v>2254000</v>
      </c>
      <c r="AH3521" s="16">
        <f t="shared" si="1087"/>
        <v>3.9929015084294583E-3</v>
      </c>
      <c r="AI3521" s="15">
        <f t="shared" si="1088"/>
        <v>0.56699201419698309</v>
      </c>
      <c r="AJ3521" s="15">
        <f t="shared" si="1089"/>
        <v>0.5669920141969832</v>
      </c>
      <c r="AK3521" s="4">
        <f t="shared" si="1090"/>
        <v>15073000</v>
      </c>
      <c r="AL3521" s="27">
        <f t="shared" si="1091"/>
        <v>5.9709414184303054E-4</v>
      </c>
      <c r="AM3521" s="15">
        <f t="shared" si="1098"/>
        <v>8.478736814171034E-2</v>
      </c>
      <c r="AN3521" s="15">
        <f t="shared" si="1099"/>
        <v>2.3637403998246546E-5</v>
      </c>
    </row>
    <row r="3522" spans="1:40" x14ac:dyDescent="0.2">
      <c r="A3522" s="4" t="s">
        <v>4627</v>
      </c>
      <c r="B3522" s="3" t="s">
        <v>17</v>
      </c>
      <c r="C3522" s="6">
        <v>171147</v>
      </c>
      <c r="D3522" s="3" t="s">
        <v>772</v>
      </c>
      <c r="E3522" s="6">
        <v>171150</v>
      </c>
      <c r="F3522" s="3" t="s">
        <v>4341</v>
      </c>
      <c r="G3522" s="8">
        <v>9000</v>
      </c>
      <c r="H3522" s="6">
        <v>142</v>
      </c>
      <c r="I3522" s="6">
        <v>171017</v>
      </c>
      <c r="J3522" s="13">
        <v>45260</v>
      </c>
      <c r="K3522" s="9">
        <v>9000</v>
      </c>
      <c r="L3522" s="4" t="s">
        <v>4627</v>
      </c>
      <c r="M3522" s="4" t="s">
        <v>4632</v>
      </c>
      <c r="N3522" s="4">
        <f>VLOOKUP(I3522,BaseModelo!$A$2:$E$5075,5)</f>
        <v>8</v>
      </c>
      <c r="P3522" s="15">
        <v>142.00000000000003</v>
      </c>
      <c r="Q3522" s="4">
        <f>VLOOKUP(I3522,BaseModelo!$A$2:$E$5075,3)</f>
        <v>132</v>
      </c>
      <c r="R3522" s="4">
        <f t="shared" ref="R3522:R3585" si="1100">SUMIFS($G:$G,$M:$M,M3522)</f>
        <v>32283000</v>
      </c>
      <c r="S3522" s="16">
        <f t="shared" ref="S3522:S3585" si="1101">G3522/R3522</f>
        <v>2.7878449958182325E-4</v>
      </c>
      <c r="T3522" s="4">
        <f t="shared" si="1092"/>
        <v>3.9587398940618898E-2</v>
      </c>
      <c r="U3522" s="4">
        <f t="shared" si="1093"/>
        <v>3.9587398940618912E-2</v>
      </c>
      <c r="V3522" s="6">
        <f t="shared" ref="V3522:V3585" si="1102">SUMIFS($G:$G,$O:$O,O3522)</f>
        <v>0</v>
      </c>
      <c r="W3522" s="16" t="str">
        <f t="shared" ref="W3522:W3585" si="1103">IFERROR(G3522/V3522,"")</f>
        <v/>
      </c>
      <c r="X3522" s="4" t="str">
        <f t="shared" si="1094"/>
        <v/>
      </c>
      <c r="Y3522" s="4" t="str">
        <f t="shared" ref="Y3522:Y3585" si="1104">IFERROR(W3522*P3522,"")</f>
        <v/>
      </c>
      <c r="Z3522" s="4">
        <f t="shared" ref="Z3522:Z3585" si="1105">SUMIFS($G:$G,$N:$N,N3522)</f>
        <v>5836000</v>
      </c>
      <c r="AA3522" s="16">
        <f t="shared" ref="AA3522:AA3585" si="1106">IFERROR(G3522/Z3522,"")</f>
        <v>1.5421521590130226E-3</v>
      </c>
      <c r="AB3522" s="15">
        <f t="shared" si="1095"/>
        <v>0.2189856065798492</v>
      </c>
      <c r="AC3522" s="15">
        <f t="shared" si="1096"/>
        <v>0.21898560657984925</v>
      </c>
      <c r="AD3522" s="4">
        <v>171147</v>
      </c>
      <c r="AE3522" s="26">
        <v>2255.2800000000002</v>
      </c>
      <c r="AF3522" s="26">
        <v>2255.2800000000002</v>
      </c>
      <c r="AG3522" s="4">
        <f t="shared" si="1097"/>
        <v>2254000</v>
      </c>
      <c r="AH3522" s="16">
        <f t="shared" ref="AH3522:AH3585" si="1107">IFERROR($G3522/AG3522,"")</f>
        <v>3.9929015084294583E-3</v>
      </c>
      <c r="AI3522" s="15">
        <f t="shared" ref="AI3522:AI3585" si="1108">IFERROR(AH3522*H3522,"")</f>
        <v>0.56699201419698309</v>
      </c>
      <c r="AJ3522" s="15">
        <f t="shared" ref="AJ3522:AJ3585" si="1109">IFERROR(AH3522*P3522,"")</f>
        <v>0.5669920141969832</v>
      </c>
      <c r="AK3522" s="4">
        <f t="shared" ref="AK3522:AK3585" si="1110">SUMIFS($G:$G,$A:$A,$A3522,$M:$M,$M3522)</f>
        <v>15073000</v>
      </c>
      <c r="AL3522" s="27">
        <f t="shared" ref="AL3522:AL3585" si="1111">IFERROR($G3522/AK3522,"")</f>
        <v>5.9709414184303054E-4</v>
      </c>
      <c r="AM3522" s="15">
        <f t="shared" si="1098"/>
        <v>8.478736814171034E-2</v>
      </c>
      <c r="AN3522" s="15">
        <f t="shared" si="1099"/>
        <v>2.3637403998246546E-5</v>
      </c>
    </row>
    <row r="3523" spans="1:40" x14ac:dyDescent="0.2">
      <c r="A3523" s="4" t="s">
        <v>4627</v>
      </c>
      <c r="B3523" s="3" t="s">
        <v>17</v>
      </c>
      <c r="C3523" s="6">
        <v>171147</v>
      </c>
      <c r="D3523" s="3" t="s">
        <v>772</v>
      </c>
      <c r="E3523" s="6">
        <v>171151</v>
      </c>
      <c r="F3523" s="3" t="s">
        <v>4342</v>
      </c>
      <c r="G3523" s="8">
        <v>9000</v>
      </c>
      <c r="H3523" s="6">
        <v>142</v>
      </c>
      <c r="I3523" s="6">
        <v>171014</v>
      </c>
      <c r="J3523" s="13">
        <v>45260</v>
      </c>
      <c r="K3523" s="9">
        <v>9000</v>
      </c>
      <c r="L3523" s="4" t="s">
        <v>4627</v>
      </c>
      <c r="M3523" s="4" t="s">
        <v>4632</v>
      </c>
      <c r="N3523" s="4">
        <f>VLOOKUP(I3523,BaseModelo!$A$2:$E$5075,5)</f>
        <v>8</v>
      </c>
      <c r="P3523" s="15">
        <v>142.00000000000003</v>
      </c>
      <c r="Q3523" s="4">
        <f>VLOOKUP(I3523,BaseModelo!$A$2:$E$5075,3)</f>
        <v>132</v>
      </c>
      <c r="R3523" s="4">
        <f t="shared" si="1100"/>
        <v>32283000</v>
      </c>
      <c r="S3523" s="16">
        <f t="shared" si="1101"/>
        <v>2.7878449958182325E-4</v>
      </c>
      <c r="T3523" s="4">
        <f t="shared" ref="T3523:T3586" si="1112">S3523*H3523</f>
        <v>3.9587398940618898E-2</v>
      </c>
      <c r="U3523" s="4">
        <f t="shared" ref="U3523:U3586" si="1113">S3523*P3523</f>
        <v>3.9587398940618912E-2</v>
      </c>
      <c r="V3523" s="6">
        <f t="shared" si="1102"/>
        <v>0</v>
      </c>
      <c r="W3523" s="16" t="str">
        <f t="shared" si="1103"/>
        <v/>
      </c>
      <c r="X3523" s="4" t="str">
        <f t="shared" ref="X3523:X3586" si="1114">IFERROR(W3523*H3523,"")</f>
        <v/>
      </c>
      <c r="Y3523" s="4" t="str">
        <f t="shared" si="1104"/>
        <v/>
      </c>
      <c r="Z3523" s="4">
        <f t="shared" si="1105"/>
        <v>5836000</v>
      </c>
      <c r="AA3523" s="16">
        <f t="shared" si="1106"/>
        <v>1.5421521590130226E-3</v>
      </c>
      <c r="AB3523" s="15">
        <f t="shared" ref="AB3523:AB3586" si="1115">IFERROR(AA3523*H3523,"")</f>
        <v>0.2189856065798492</v>
      </c>
      <c r="AC3523" s="15">
        <f t="shared" ref="AC3523:AC3586" si="1116">IFERROR(AA3523*P3523,"")</f>
        <v>0.21898560657984925</v>
      </c>
      <c r="AD3523" s="4">
        <v>171147</v>
      </c>
      <c r="AE3523" s="26">
        <v>2255.2800000000002</v>
      </c>
      <c r="AF3523" s="26">
        <v>2255.2800000000002</v>
      </c>
      <c r="AG3523" s="4">
        <f t="shared" ref="AG3523:AG3586" si="1117">SUMIFS($G:$G,$N:$N,$N3523,$A:$A,$A3523)</f>
        <v>2254000</v>
      </c>
      <c r="AH3523" s="16">
        <f t="shared" si="1107"/>
        <v>3.9929015084294583E-3</v>
      </c>
      <c r="AI3523" s="15">
        <f t="shared" si="1108"/>
        <v>0.56699201419698309</v>
      </c>
      <c r="AJ3523" s="15">
        <f t="shared" si="1109"/>
        <v>0.5669920141969832</v>
      </c>
      <c r="AK3523" s="4">
        <f t="shared" si="1110"/>
        <v>15073000</v>
      </c>
      <c r="AL3523" s="27">
        <f t="shared" si="1111"/>
        <v>5.9709414184303054E-4</v>
      </c>
      <c r="AM3523" s="15">
        <f t="shared" ref="AM3523:AM3586" si="1118">IFERROR(AL3523*H3523,"")</f>
        <v>8.478736814171034E-2</v>
      </c>
      <c r="AN3523" s="15">
        <f t="shared" ref="AN3523:AN3586" si="1119">IFERROR(AL3523*U3523,"")</f>
        <v>2.3637403998246546E-5</v>
      </c>
    </row>
    <row r="3524" spans="1:40" x14ac:dyDescent="0.2">
      <c r="A3524" s="4" t="s">
        <v>4627</v>
      </c>
      <c r="B3524" s="3" t="s">
        <v>17</v>
      </c>
      <c r="C3524" s="6">
        <v>171147</v>
      </c>
      <c r="D3524" s="3" t="s">
        <v>772</v>
      </c>
      <c r="E3524" s="6">
        <v>171154</v>
      </c>
      <c r="F3524" s="3" t="s">
        <v>4343</v>
      </c>
      <c r="G3524" s="8">
        <v>9000</v>
      </c>
      <c r="H3524" s="6">
        <v>142</v>
      </c>
      <c r="I3524" s="6">
        <v>171019</v>
      </c>
      <c r="J3524" s="13">
        <v>45260</v>
      </c>
      <c r="K3524" s="9">
        <v>9000</v>
      </c>
      <c r="L3524" s="4" t="s">
        <v>4627</v>
      </c>
      <c r="M3524" s="4" t="s">
        <v>4632</v>
      </c>
      <c r="N3524" s="4">
        <f>VLOOKUP(I3524,BaseModelo!$A$2:$E$5075,5)</f>
        <v>8</v>
      </c>
      <c r="P3524" s="15">
        <v>142.00000000000003</v>
      </c>
      <c r="Q3524" s="4">
        <f>VLOOKUP(I3524,BaseModelo!$A$2:$E$5075,3)</f>
        <v>132</v>
      </c>
      <c r="R3524" s="4">
        <f t="shared" si="1100"/>
        <v>32283000</v>
      </c>
      <c r="S3524" s="16">
        <f t="shared" si="1101"/>
        <v>2.7878449958182325E-4</v>
      </c>
      <c r="T3524" s="4">
        <f t="shared" si="1112"/>
        <v>3.9587398940618898E-2</v>
      </c>
      <c r="U3524" s="4">
        <f t="shared" si="1113"/>
        <v>3.9587398940618912E-2</v>
      </c>
      <c r="V3524" s="6">
        <f t="shared" si="1102"/>
        <v>0</v>
      </c>
      <c r="W3524" s="16" t="str">
        <f t="shared" si="1103"/>
        <v/>
      </c>
      <c r="X3524" s="4" t="str">
        <f t="shared" si="1114"/>
        <v/>
      </c>
      <c r="Y3524" s="4" t="str">
        <f t="shared" si="1104"/>
        <v/>
      </c>
      <c r="Z3524" s="4">
        <f t="shared" si="1105"/>
        <v>5836000</v>
      </c>
      <c r="AA3524" s="16">
        <f t="shared" si="1106"/>
        <v>1.5421521590130226E-3</v>
      </c>
      <c r="AB3524" s="15">
        <f t="shared" si="1115"/>
        <v>0.2189856065798492</v>
      </c>
      <c r="AC3524" s="15">
        <f t="shared" si="1116"/>
        <v>0.21898560657984925</v>
      </c>
      <c r="AD3524" s="4">
        <v>171147</v>
      </c>
      <c r="AE3524" s="26">
        <v>2255.2800000000002</v>
      </c>
      <c r="AF3524" s="26">
        <v>2255.2800000000002</v>
      </c>
      <c r="AG3524" s="4">
        <f t="shared" si="1117"/>
        <v>2254000</v>
      </c>
      <c r="AH3524" s="16">
        <f t="shared" si="1107"/>
        <v>3.9929015084294583E-3</v>
      </c>
      <c r="AI3524" s="15">
        <f t="shared" si="1108"/>
        <v>0.56699201419698309</v>
      </c>
      <c r="AJ3524" s="15">
        <f t="shared" si="1109"/>
        <v>0.5669920141969832</v>
      </c>
      <c r="AK3524" s="4">
        <f t="shared" si="1110"/>
        <v>15073000</v>
      </c>
      <c r="AL3524" s="27">
        <f t="shared" si="1111"/>
        <v>5.9709414184303054E-4</v>
      </c>
      <c r="AM3524" s="15">
        <f t="shared" si="1118"/>
        <v>8.478736814171034E-2</v>
      </c>
      <c r="AN3524" s="15">
        <f t="shared" si="1119"/>
        <v>2.3637403998246546E-5</v>
      </c>
    </row>
    <row r="3525" spans="1:40" x14ac:dyDescent="0.2">
      <c r="A3525" s="4" t="s">
        <v>4628</v>
      </c>
      <c r="B3525" s="2" t="s">
        <v>13</v>
      </c>
      <c r="C3525" s="5">
        <v>171251</v>
      </c>
      <c r="D3525" s="2" t="s">
        <v>773</v>
      </c>
      <c r="E3525" s="5">
        <v>171252</v>
      </c>
      <c r="F3525" s="2" t="s">
        <v>4254</v>
      </c>
      <c r="G3525" s="7">
        <v>10000</v>
      </c>
      <c r="H3525" s="5">
        <v>142</v>
      </c>
      <c r="I3525" s="6">
        <v>170436</v>
      </c>
      <c r="J3525" s="13">
        <v>45260</v>
      </c>
      <c r="K3525" s="9">
        <v>5903.6030540529027</v>
      </c>
      <c r="L3525" s="4" t="s">
        <v>4628</v>
      </c>
      <c r="M3525" s="4" t="s">
        <v>4632</v>
      </c>
      <c r="N3525" s="4">
        <f>VLOOKUP(I3525,BaseModelo!$A$2:$E$5075,5)</f>
        <v>8</v>
      </c>
      <c r="P3525" s="15">
        <v>142.00000000000003</v>
      </c>
      <c r="Q3525" s="4">
        <f>VLOOKUP(I3525,BaseModelo!$A$2:$E$5075,3)</f>
        <v>132</v>
      </c>
      <c r="R3525" s="4">
        <f t="shared" si="1100"/>
        <v>32283000</v>
      </c>
      <c r="S3525" s="16">
        <f t="shared" si="1101"/>
        <v>3.0976055509091471E-4</v>
      </c>
      <c r="T3525" s="4">
        <f t="shared" si="1112"/>
        <v>4.3985998822909891E-2</v>
      </c>
      <c r="U3525" s="4">
        <f t="shared" si="1113"/>
        <v>4.3985998822909898E-2</v>
      </c>
      <c r="V3525" s="6">
        <f t="shared" si="1102"/>
        <v>0</v>
      </c>
      <c r="W3525" s="16" t="str">
        <f t="shared" si="1103"/>
        <v/>
      </c>
      <c r="X3525" s="4" t="str">
        <f t="shared" si="1114"/>
        <v/>
      </c>
      <c r="Y3525" s="4" t="str">
        <f t="shared" si="1104"/>
        <v/>
      </c>
      <c r="Z3525" s="4">
        <f t="shared" si="1105"/>
        <v>5836000</v>
      </c>
      <c r="AA3525" s="16">
        <f t="shared" si="1106"/>
        <v>1.7135023989033585E-3</v>
      </c>
      <c r="AB3525" s="15">
        <f t="shared" si="1115"/>
        <v>0.2433173406442769</v>
      </c>
      <c r="AC3525" s="15">
        <f t="shared" si="1116"/>
        <v>0.24331734064427696</v>
      </c>
      <c r="AD3525" s="4">
        <v>171251</v>
      </c>
      <c r="AE3525" s="26">
        <v>2510.34</v>
      </c>
      <c r="AF3525" s="26">
        <v>1823.5751241267283</v>
      </c>
      <c r="AG3525" s="4">
        <f t="shared" si="1117"/>
        <v>3421000</v>
      </c>
      <c r="AH3525" s="16">
        <f t="shared" si="1107"/>
        <v>2.9231218941829875E-3</v>
      </c>
      <c r="AI3525" s="15">
        <f t="shared" si="1108"/>
        <v>0.41508330897398421</v>
      </c>
      <c r="AJ3525" s="15">
        <f t="shared" si="1109"/>
        <v>0.41508330897398432</v>
      </c>
      <c r="AK3525" s="4">
        <f t="shared" si="1110"/>
        <v>16319000</v>
      </c>
      <c r="AL3525" s="27">
        <f t="shared" si="1111"/>
        <v>6.1278264599546543E-4</v>
      </c>
      <c r="AM3525" s="15">
        <f t="shared" si="1118"/>
        <v>8.7015135731356094E-2</v>
      </c>
      <c r="AN3525" s="15">
        <f t="shared" si="1119"/>
        <v>2.6953856745456156E-5</v>
      </c>
    </row>
    <row r="3526" spans="1:40" x14ac:dyDescent="0.2">
      <c r="A3526" s="4" t="s">
        <v>4627</v>
      </c>
      <c r="B3526" s="3" t="s">
        <v>10</v>
      </c>
      <c r="C3526" s="6">
        <v>171131</v>
      </c>
      <c r="D3526" s="3" t="s">
        <v>414</v>
      </c>
      <c r="E3526" s="6">
        <v>171258</v>
      </c>
      <c r="F3526" s="3" t="s">
        <v>4347</v>
      </c>
      <c r="G3526" s="8">
        <v>5000</v>
      </c>
      <c r="H3526" s="6">
        <v>147</v>
      </c>
      <c r="I3526" s="6">
        <v>170973</v>
      </c>
      <c r="J3526" s="13">
        <v>45291</v>
      </c>
      <c r="K3526" s="9">
        <v>5000</v>
      </c>
      <c r="L3526" s="4" t="s">
        <v>4627</v>
      </c>
      <c r="M3526" s="4" t="s">
        <v>4633</v>
      </c>
      <c r="N3526" s="4">
        <f>VLOOKUP(I3526,BaseModelo!$A$2:$E$5075,5)</f>
        <v>8</v>
      </c>
      <c r="O3526" s="4" t="str">
        <f>VLOOKUP(N3526,'niveles de riesgo'!$A$4:$B$7,2,1)</f>
        <v>8 a 10</v>
      </c>
      <c r="P3526" s="15">
        <v>147</v>
      </c>
      <c r="Q3526" s="4">
        <f>VLOOKUP(I3526,BaseModelo!$A$2:$E$5075,3)</f>
        <v>132</v>
      </c>
      <c r="R3526" s="4">
        <f t="shared" si="1100"/>
        <v>2603000</v>
      </c>
      <c r="S3526" s="16">
        <f t="shared" si="1101"/>
        <v>1.9208605455243949E-3</v>
      </c>
      <c r="T3526" s="4">
        <f t="shared" si="1112"/>
        <v>0.28236650019208603</v>
      </c>
      <c r="U3526" s="4">
        <f t="shared" si="1113"/>
        <v>0.28236650019208603</v>
      </c>
      <c r="V3526" s="6">
        <f t="shared" si="1102"/>
        <v>1565000</v>
      </c>
      <c r="W3526" s="16">
        <f t="shared" si="1103"/>
        <v>3.1948881789137379E-3</v>
      </c>
      <c r="X3526" s="4">
        <f t="shared" si="1114"/>
        <v>0.46964856230031948</v>
      </c>
      <c r="Y3526" s="4">
        <f t="shared" si="1104"/>
        <v>0.46964856230031948</v>
      </c>
      <c r="Z3526" s="4">
        <f t="shared" si="1105"/>
        <v>5836000</v>
      </c>
      <c r="AA3526" s="16">
        <f t="shared" si="1106"/>
        <v>8.5675119945167924E-4</v>
      </c>
      <c r="AB3526" s="15">
        <f t="shared" si="1115"/>
        <v>0.12594242631939684</v>
      </c>
      <c r="AC3526" s="15">
        <f t="shared" si="1116"/>
        <v>0.12594242631939684</v>
      </c>
      <c r="AD3526" s="4">
        <v>171131</v>
      </c>
      <c r="AE3526" s="26">
        <v>1303.3399999999999</v>
      </c>
      <c r="AF3526" s="26">
        <v>1303.3399999999999</v>
      </c>
      <c r="AG3526" s="4">
        <f t="shared" si="1117"/>
        <v>2254000</v>
      </c>
      <c r="AH3526" s="16">
        <f t="shared" si="1107"/>
        <v>2.2182786157941437E-3</v>
      </c>
      <c r="AI3526" s="15">
        <f t="shared" si="1108"/>
        <v>0.32608695652173914</v>
      </c>
      <c r="AJ3526" s="15">
        <f t="shared" si="1109"/>
        <v>0.32608695652173914</v>
      </c>
      <c r="AK3526" s="4">
        <f t="shared" si="1110"/>
        <v>989000</v>
      </c>
      <c r="AL3526" s="27">
        <f t="shared" si="1111"/>
        <v>5.0556117290192111E-3</v>
      </c>
      <c r="AM3526" s="15">
        <f t="shared" si="1118"/>
        <v>0.74317492416582398</v>
      </c>
      <c r="AN3526" s="15">
        <f t="shared" si="1119"/>
        <v>1.4275353902532156E-3</v>
      </c>
    </row>
    <row r="3527" spans="1:40" x14ac:dyDescent="0.2">
      <c r="A3527" s="4" t="s">
        <v>4627</v>
      </c>
      <c r="B3527" s="3" t="s">
        <v>10</v>
      </c>
      <c r="C3527" s="6">
        <v>171131</v>
      </c>
      <c r="D3527" s="3" t="s">
        <v>414</v>
      </c>
      <c r="E3527" s="6">
        <v>171259</v>
      </c>
      <c r="F3527" s="3" t="s">
        <v>4348</v>
      </c>
      <c r="G3527" s="8">
        <v>5000</v>
      </c>
      <c r="H3527" s="6">
        <v>147</v>
      </c>
      <c r="I3527" s="6">
        <v>170972</v>
      </c>
      <c r="J3527" s="13">
        <v>45291</v>
      </c>
      <c r="K3527" s="9">
        <v>5000</v>
      </c>
      <c r="L3527" s="4" t="s">
        <v>4627</v>
      </c>
      <c r="M3527" s="4" t="s">
        <v>4633</v>
      </c>
      <c r="N3527" s="4">
        <f>VLOOKUP(I3527,BaseModelo!$A$2:$E$5075,5)</f>
        <v>8</v>
      </c>
      <c r="O3527" s="4" t="str">
        <f>VLOOKUP(N3527,'niveles de riesgo'!$A$4:$B$7,2,1)</f>
        <v>8 a 10</v>
      </c>
      <c r="P3527" s="15">
        <v>147</v>
      </c>
      <c r="Q3527" s="4">
        <f>VLOOKUP(I3527,BaseModelo!$A$2:$E$5075,3)</f>
        <v>132</v>
      </c>
      <c r="R3527" s="4">
        <f t="shared" si="1100"/>
        <v>2603000</v>
      </c>
      <c r="S3527" s="16">
        <f t="shared" si="1101"/>
        <v>1.9208605455243949E-3</v>
      </c>
      <c r="T3527" s="4">
        <f t="shared" si="1112"/>
        <v>0.28236650019208603</v>
      </c>
      <c r="U3527" s="4">
        <f t="shared" si="1113"/>
        <v>0.28236650019208603</v>
      </c>
      <c r="V3527" s="6">
        <f t="shared" si="1102"/>
        <v>1565000</v>
      </c>
      <c r="W3527" s="16">
        <f t="shared" si="1103"/>
        <v>3.1948881789137379E-3</v>
      </c>
      <c r="X3527" s="4">
        <f t="shared" si="1114"/>
        <v>0.46964856230031948</v>
      </c>
      <c r="Y3527" s="4">
        <f t="shared" si="1104"/>
        <v>0.46964856230031948</v>
      </c>
      <c r="Z3527" s="4">
        <f t="shared" si="1105"/>
        <v>5836000</v>
      </c>
      <c r="AA3527" s="16">
        <f t="shared" si="1106"/>
        <v>8.5675119945167924E-4</v>
      </c>
      <c r="AB3527" s="15">
        <f t="shared" si="1115"/>
        <v>0.12594242631939684</v>
      </c>
      <c r="AC3527" s="15">
        <f t="shared" si="1116"/>
        <v>0.12594242631939684</v>
      </c>
      <c r="AD3527" s="4">
        <v>171131</v>
      </c>
      <c r="AE3527" s="26">
        <v>1303.3399999999999</v>
      </c>
      <c r="AF3527" s="26">
        <v>1303.3399999999999</v>
      </c>
      <c r="AG3527" s="4">
        <f t="shared" si="1117"/>
        <v>2254000</v>
      </c>
      <c r="AH3527" s="16">
        <f t="shared" si="1107"/>
        <v>2.2182786157941437E-3</v>
      </c>
      <c r="AI3527" s="15">
        <f t="shared" si="1108"/>
        <v>0.32608695652173914</v>
      </c>
      <c r="AJ3527" s="15">
        <f t="shared" si="1109"/>
        <v>0.32608695652173914</v>
      </c>
      <c r="AK3527" s="4">
        <f t="shared" si="1110"/>
        <v>989000</v>
      </c>
      <c r="AL3527" s="27">
        <f t="shared" si="1111"/>
        <v>5.0556117290192111E-3</v>
      </c>
      <c r="AM3527" s="15">
        <f t="shared" si="1118"/>
        <v>0.74317492416582398</v>
      </c>
      <c r="AN3527" s="15">
        <f t="shared" si="1119"/>
        <v>1.4275353902532156E-3</v>
      </c>
    </row>
    <row r="3528" spans="1:40" x14ac:dyDescent="0.2">
      <c r="A3528" s="4" t="s">
        <v>4628</v>
      </c>
      <c r="B3528" s="3" t="s">
        <v>13</v>
      </c>
      <c r="C3528" s="6">
        <v>171251</v>
      </c>
      <c r="D3528" s="3" t="s">
        <v>773</v>
      </c>
      <c r="E3528" s="6">
        <v>171253</v>
      </c>
      <c r="F3528" s="3" t="s">
        <v>4344</v>
      </c>
      <c r="G3528" s="8">
        <v>7000</v>
      </c>
      <c r="H3528" s="6">
        <v>142</v>
      </c>
      <c r="I3528" s="6">
        <v>170614</v>
      </c>
      <c r="J3528" s="13">
        <v>45291</v>
      </c>
      <c r="K3528" s="9">
        <v>4132.5221378370316</v>
      </c>
      <c r="L3528" s="4" t="s">
        <v>4628</v>
      </c>
      <c r="M3528" s="4" t="s">
        <v>4633</v>
      </c>
      <c r="N3528" s="4">
        <f>VLOOKUP(I3528,BaseModelo!$A$2:$E$5075,5)</f>
        <v>9</v>
      </c>
      <c r="O3528" s="4" t="str">
        <f>VLOOKUP(N3528,'niveles de riesgo'!$A$4:$B$7,2,1)</f>
        <v>8 a 10</v>
      </c>
      <c r="P3528" s="15">
        <v>142.00000000000003</v>
      </c>
      <c r="Q3528" s="4">
        <f>VLOOKUP(I3528,BaseModelo!$A$2:$E$5075,3)</f>
        <v>147</v>
      </c>
      <c r="R3528" s="4">
        <f t="shared" si="1100"/>
        <v>2603000</v>
      </c>
      <c r="S3528" s="16">
        <f t="shared" si="1101"/>
        <v>2.6892047637341529E-3</v>
      </c>
      <c r="T3528" s="4">
        <f t="shared" si="1112"/>
        <v>0.3818670764502497</v>
      </c>
      <c r="U3528" s="4">
        <f t="shared" si="1113"/>
        <v>0.38186707645024981</v>
      </c>
      <c r="V3528" s="6">
        <f t="shared" si="1102"/>
        <v>1565000</v>
      </c>
      <c r="W3528" s="16">
        <f t="shared" si="1103"/>
        <v>4.4728434504792336E-3</v>
      </c>
      <c r="X3528" s="4">
        <f t="shared" si="1114"/>
        <v>0.63514376996805122</v>
      </c>
      <c r="Y3528" s="4">
        <f t="shared" si="1104"/>
        <v>0.63514376996805133</v>
      </c>
      <c r="Z3528" s="4">
        <f t="shared" si="1105"/>
        <v>5305000</v>
      </c>
      <c r="AA3528" s="16">
        <f t="shared" si="1106"/>
        <v>1.3195098963242225E-3</v>
      </c>
      <c r="AB3528" s="15">
        <f t="shared" si="1115"/>
        <v>0.18737040527803958</v>
      </c>
      <c r="AC3528" s="15">
        <f t="shared" si="1116"/>
        <v>0.18737040527803964</v>
      </c>
      <c r="AD3528" s="4">
        <v>171251</v>
      </c>
      <c r="AE3528" s="26">
        <v>1758.65</v>
      </c>
      <c r="AF3528" s="26">
        <v>1277.5282997703382</v>
      </c>
      <c r="AG3528" s="4">
        <f t="shared" si="1117"/>
        <v>3095000</v>
      </c>
      <c r="AH3528" s="16">
        <f t="shared" si="1107"/>
        <v>2.2617124394184169E-3</v>
      </c>
      <c r="AI3528" s="15">
        <f t="shared" si="1108"/>
        <v>0.32116316639741521</v>
      </c>
      <c r="AJ3528" s="15">
        <f t="shared" si="1109"/>
        <v>0.32116316639741527</v>
      </c>
      <c r="AK3528" s="4">
        <f t="shared" si="1110"/>
        <v>1614000</v>
      </c>
      <c r="AL3528" s="27">
        <f t="shared" si="1111"/>
        <v>4.3370508054522928E-3</v>
      </c>
      <c r="AM3528" s="15">
        <f t="shared" si="1118"/>
        <v>0.61586121437422559</v>
      </c>
      <c r="AN3528" s="15">
        <f t="shared" si="1119"/>
        <v>1.6561769114942682E-3</v>
      </c>
    </row>
    <row r="3529" spans="1:40" x14ac:dyDescent="0.2">
      <c r="A3529" s="4" t="s">
        <v>4628</v>
      </c>
      <c r="B3529" s="3" t="s">
        <v>13</v>
      </c>
      <c r="C3529" s="6">
        <v>171251</v>
      </c>
      <c r="D3529" s="3" t="s">
        <v>773</v>
      </c>
      <c r="E3529" s="6">
        <v>171254</v>
      </c>
      <c r="F3529" s="3" t="s">
        <v>4345</v>
      </c>
      <c r="G3529" s="8">
        <v>10000</v>
      </c>
      <c r="H3529" s="6">
        <v>142</v>
      </c>
      <c r="I3529" s="6">
        <v>170609</v>
      </c>
      <c r="J3529" s="13">
        <v>45291</v>
      </c>
      <c r="K3529" s="9">
        <v>5903.6030540529027</v>
      </c>
      <c r="L3529" s="4" t="s">
        <v>4628</v>
      </c>
      <c r="M3529" s="4" t="s">
        <v>4633</v>
      </c>
      <c r="N3529" s="4">
        <f>VLOOKUP(I3529,BaseModelo!$A$2:$E$5075,5)</f>
        <v>6</v>
      </c>
      <c r="O3529" s="4" t="str">
        <f>VLOOKUP(N3529,'niveles de riesgo'!$A$4:$B$7,2,1)</f>
        <v>6 a 7</v>
      </c>
      <c r="P3529" s="15">
        <v>142.00000000000003</v>
      </c>
      <c r="Q3529" s="4">
        <f>VLOOKUP(I3529,BaseModelo!$A$2:$E$5075,3)</f>
        <v>115</v>
      </c>
      <c r="R3529" s="4">
        <f t="shared" si="1100"/>
        <v>2603000</v>
      </c>
      <c r="S3529" s="16">
        <f t="shared" si="1101"/>
        <v>3.8417210910487898E-3</v>
      </c>
      <c r="T3529" s="4">
        <f t="shared" si="1112"/>
        <v>0.54552439492892812</v>
      </c>
      <c r="U3529" s="4">
        <f t="shared" si="1113"/>
        <v>0.54552439492892824</v>
      </c>
      <c r="V3529" s="6">
        <f t="shared" si="1102"/>
        <v>568000</v>
      </c>
      <c r="W3529" s="16">
        <f t="shared" si="1103"/>
        <v>1.7605633802816902E-2</v>
      </c>
      <c r="X3529" s="4">
        <f t="shared" si="1114"/>
        <v>2.5</v>
      </c>
      <c r="Y3529" s="4">
        <f t="shared" si="1104"/>
        <v>2.5000000000000004</v>
      </c>
      <c r="Z3529" s="4">
        <f t="shared" si="1105"/>
        <v>4853000</v>
      </c>
      <c r="AA3529" s="16">
        <f t="shared" si="1106"/>
        <v>2.0605810838656502E-3</v>
      </c>
      <c r="AB3529" s="15">
        <f t="shared" si="1115"/>
        <v>0.29260251390892233</v>
      </c>
      <c r="AC3529" s="15">
        <f t="shared" si="1116"/>
        <v>0.29260251390892239</v>
      </c>
      <c r="AD3529" s="4">
        <v>171251</v>
      </c>
      <c r="AE3529" s="26">
        <v>2510.34</v>
      </c>
      <c r="AF3529" s="26">
        <v>1823.5751241267283</v>
      </c>
      <c r="AG3529" s="4">
        <f t="shared" si="1117"/>
        <v>2735000</v>
      </c>
      <c r="AH3529" s="16">
        <f t="shared" si="1107"/>
        <v>3.6563071297989031E-3</v>
      </c>
      <c r="AI3529" s="15">
        <f t="shared" si="1108"/>
        <v>0.51919561243144419</v>
      </c>
      <c r="AJ3529" s="15">
        <f t="shared" si="1109"/>
        <v>0.5191956124314443</v>
      </c>
      <c r="AK3529" s="4">
        <f t="shared" si="1110"/>
        <v>1614000</v>
      </c>
      <c r="AL3529" s="27">
        <f t="shared" si="1111"/>
        <v>6.1957868649318466E-3</v>
      </c>
      <c r="AM3529" s="15">
        <f t="shared" si="1118"/>
        <v>0.8798017348203222</v>
      </c>
      <c r="AN3529" s="15">
        <f t="shared" si="1119"/>
        <v>3.3799528806005468E-3</v>
      </c>
    </row>
    <row r="3530" spans="1:40" x14ac:dyDescent="0.2">
      <c r="A3530" s="4" t="s">
        <v>4628</v>
      </c>
      <c r="B3530" s="3" t="s">
        <v>13</v>
      </c>
      <c r="C3530" s="6">
        <v>171251</v>
      </c>
      <c r="D3530" s="3" t="s">
        <v>773</v>
      </c>
      <c r="E3530" s="6">
        <v>171255</v>
      </c>
      <c r="F3530" s="3" t="s">
        <v>4346</v>
      </c>
      <c r="G3530" s="8">
        <v>10000</v>
      </c>
      <c r="H3530" s="6">
        <v>142</v>
      </c>
      <c r="I3530" s="6">
        <v>170535</v>
      </c>
      <c r="J3530" s="13">
        <v>45291</v>
      </c>
      <c r="K3530" s="9">
        <v>5903.6030540529027</v>
      </c>
      <c r="L3530" s="4" t="s">
        <v>4628</v>
      </c>
      <c r="M3530" s="4" t="s">
        <v>4633</v>
      </c>
      <c r="N3530" s="4">
        <f>VLOOKUP(I3530,BaseModelo!$A$2:$E$5075,5)</f>
        <v>6</v>
      </c>
      <c r="O3530" s="4" t="str">
        <f>VLOOKUP(N3530,'niveles de riesgo'!$A$4:$B$7,2,1)</f>
        <v>6 a 7</v>
      </c>
      <c r="P3530" s="15">
        <v>142.00000000000003</v>
      </c>
      <c r="Q3530" s="4">
        <f>VLOOKUP(I3530,BaseModelo!$A$2:$E$5075,3)</f>
        <v>115</v>
      </c>
      <c r="R3530" s="4">
        <f t="shared" si="1100"/>
        <v>2603000</v>
      </c>
      <c r="S3530" s="16">
        <f t="shared" si="1101"/>
        <v>3.8417210910487898E-3</v>
      </c>
      <c r="T3530" s="4">
        <f t="shared" si="1112"/>
        <v>0.54552439492892812</v>
      </c>
      <c r="U3530" s="4">
        <f t="shared" si="1113"/>
        <v>0.54552439492892824</v>
      </c>
      <c r="V3530" s="6">
        <f t="shared" si="1102"/>
        <v>568000</v>
      </c>
      <c r="W3530" s="16">
        <f t="shared" si="1103"/>
        <v>1.7605633802816902E-2</v>
      </c>
      <c r="X3530" s="4">
        <f t="shared" si="1114"/>
        <v>2.5</v>
      </c>
      <c r="Y3530" s="4">
        <f t="shared" si="1104"/>
        <v>2.5000000000000004</v>
      </c>
      <c r="Z3530" s="4">
        <f t="shared" si="1105"/>
        <v>4853000</v>
      </c>
      <c r="AA3530" s="16">
        <f t="shared" si="1106"/>
        <v>2.0605810838656502E-3</v>
      </c>
      <c r="AB3530" s="15">
        <f t="shared" si="1115"/>
        <v>0.29260251390892233</v>
      </c>
      <c r="AC3530" s="15">
        <f t="shared" si="1116"/>
        <v>0.29260251390892239</v>
      </c>
      <c r="AD3530" s="4">
        <v>171251</v>
      </c>
      <c r="AE3530" s="26">
        <v>2510.34</v>
      </c>
      <c r="AF3530" s="26">
        <v>1823.5751241267283</v>
      </c>
      <c r="AG3530" s="4">
        <f t="shared" si="1117"/>
        <v>2735000</v>
      </c>
      <c r="AH3530" s="16">
        <f t="shared" si="1107"/>
        <v>3.6563071297989031E-3</v>
      </c>
      <c r="AI3530" s="15">
        <f t="shared" si="1108"/>
        <v>0.51919561243144419</v>
      </c>
      <c r="AJ3530" s="15">
        <f t="shared" si="1109"/>
        <v>0.5191956124314443</v>
      </c>
      <c r="AK3530" s="4">
        <f t="shared" si="1110"/>
        <v>1614000</v>
      </c>
      <c r="AL3530" s="27">
        <f t="shared" si="1111"/>
        <v>6.1957868649318466E-3</v>
      </c>
      <c r="AM3530" s="15">
        <f t="shared" si="1118"/>
        <v>0.8798017348203222</v>
      </c>
      <c r="AN3530" s="15">
        <f t="shared" si="1119"/>
        <v>3.3799528806005468E-3</v>
      </c>
    </row>
    <row r="3531" spans="1:40" x14ac:dyDescent="0.2">
      <c r="A3531" s="4" t="s">
        <v>4628</v>
      </c>
      <c r="B3531" s="3" t="s">
        <v>13</v>
      </c>
      <c r="C3531" s="6">
        <v>171251</v>
      </c>
      <c r="D3531" s="3" t="s">
        <v>773</v>
      </c>
      <c r="E3531" s="6">
        <v>171261</v>
      </c>
      <c r="F3531" s="3" t="s">
        <v>4349</v>
      </c>
      <c r="G3531" s="8">
        <v>6000</v>
      </c>
      <c r="H3531" s="6">
        <v>142</v>
      </c>
      <c r="I3531" s="6">
        <v>170744</v>
      </c>
      <c r="J3531" s="13">
        <v>45291</v>
      </c>
      <c r="K3531" s="9">
        <v>3542.1618324317415</v>
      </c>
      <c r="L3531" s="4" t="s">
        <v>4628</v>
      </c>
      <c r="M3531" s="4" t="s">
        <v>4633</v>
      </c>
      <c r="N3531" s="4">
        <f>VLOOKUP(I3531,BaseModelo!$A$2:$E$5075,5)</f>
        <v>8</v>
      </c>
      <c r="O3531" s="4" t="str">
        <f>VLOOKUP(N3531,'niveles de riesgo'!$A$4:$B$7,2,1)</f>
        <v>8 a 10</v>
      </c>
      <c r="P3531" s="15">
        <v>142.00000000000003</v>
      </c>
      <c r="Q3531" s="4">
        <f>VLOOKUP(I3531,BaseModelo!$A$2:$E$5075,3)</f>
        <v>132</v>
      </c>
      <c r="R3531" s="4">
        <f t="shared" si="1100"/>
        <v>2603000</v>
      </c>
      <c r="S3531" s="16">
        <f t="shared" si="1101"/>
        <v>2.3050326546292738E-3</v>
      </c>
      <c r="T3531" s="4">
        <f t="shared" si="1112"/>
        <v>0.32731463695735685</v>
      </c>
      <c r="U3531" s="4">
        <f t="shared" si="1113"/>
        <v>0.32731463695735696</v>
      </c>
      <c r="V3531" s="6">
        <f t="shared" si="1102"/>
        <v>1565000</v>
      </c>
      <c r="W3531" s="16">
        <f t="shared" si="1103"/>
        <v>3.8338658146964857E-3</v>
      </c>
      <c r="X3531" s="4">
        <f t="shared" si="1114"/>
        <v>0.54440894568690101</v>
      </c>
      <c r="Y3531" s="4">
        <f t="shared" si="1104"/>
        <v>0.54440894568690112</v>
      </c>
      <c r="Z3531" s="4">
        <f t="shared" si="1105"/>
        <v>5836000</v>
      </c>
      <c r="AA3531" s="16">
        <f t="shared" si="1106"/>
        <v>1.028101439342015E-3</v>
      </c>
      <c r="AB3531" s="15">
        <f t="shared" si="1115"/>
        <v>0.14599040438656613</v>
      </c>
      <c r="AC3531" s="15">
        <f t="shared" si="1116"/>
        <v>0.14599040438656616</v>
      </c>
      <c r="AD3531" s="4">
        <v>171251</v>
      </c>
      <c r="AE3531" s="26">
        <v>1503.37</v>
      </c>
      <c r="AF3531" s="26">
        <v>1092.0863844572445</v>
      </c>
      <c r="AG3531" s="4">
        <f t="shared" si="1117"/>
        <v>3421000</v>
      </c>
      <c r="AH3531" s="16">
        <f t="shared" si="1107"/>
        <v>1.7538731365097924E-3</v>
      </c>
      <c r="AI3531" s="15">
        <f t="shared" si="1108"/>
        <v>0.24904998538439052</v>
      </c>
      <c r="AJ3531" s="15">
        <f t="shared" si="1109"/>
        <v>0.24904998538439058</v>
      </c>
      <c r="AK3531" s="4">
        <f t="shared" si="1110"/>
        <v>1614000</v>
      </c>
      <c r="AL3531" s="27">
        <f t="shared" si="1111"/>
        <v>3.7174721189591076E-3</v>
      </c>
      <c r="AM3531" s="15">
        <f t="shared" si="1118"/>
        <v>0.52788104089219323</v>
      </c>
      <c r="AN3531" s="15">
        <f t="shared" si="1119"/>
        <v>1.2167830370161969E-3</v>
      </c>
    </row>
    <row r="3532" spans="1:40" x14ac:dyDescent="0.2">
      <c r="A3532" s="4" t="s">
        <v>4627</v>
      </c>
      <c r="B3532" s="2" t="s">
        <v>3</v>
      </c>
      <c r="C3532" s="5">
        <v>171344</v>
      </c>
      <c r="D3532" s="2" t="s">
        <v>774</v>
      </c>
      <c r="E3532" s="5">
        <v>171345</v>
      </c>
      <c r="F3532" s="2" t="s">
        <v>4350</v>
      </c>
      <c r="G3532" s="7">
        <v>7000</v>
      </c>
      <c r="H3532" s="5">
        <v>142</v>
      </c>
      <c r="I3532" s="6">
        <v>168910</v>
      </c>
      <c r="J3532" s="13">
        <v>45291</v>
      </c>
      <c r="K3532" s="9">
        <v>7000</v>
      </c>
      <c r="L3532" s="4" t="s">
        <v>4627</v>
      </c>
      <c r="M3532" s="4" t="s">
        <v>4633</v>
      </c>
      <c r="N3532" s="4">
        <f>VLOOKUP(I3532,BaseModelo!$A$2:$E$5075,5)</f>
        <v>2</v>
      </c>
      <c r="O3532" s="4" t="str">
        <f>VLOOKUP(N3532,'niveles de riesgo'!$A$4:$B$7,2,1)</f>
        <v>1 a 3</v>
      </c>
      <c r="P3532" s="15">
        <v>142.00000000000003</v>
      </c>
      <c r="Q3532" s="4">
        <f>VLOOKUP(I3532,BaseModelo!$A$2:$E$5075,3)</f>
        <v>100</v>
      </c>
      <c r="R3532" s="4">
        <f t="shared" si="1100"/>
        <v>2603000</v>
      </c>
      <c r="S3532" s="16">
        <f t="shared" si="1101"/>
        <v>2.6892047637341529E-3</v>
      </c>
      <c r="T3532" s="4">
        <f t="shared" si="1112"/>
        <v>0.3818670764502497</v>
      </c>
      <c r="U3532" s="4">
        <f t="shared" si="1113"/>
        <v>0.38186707645024981</v>
      </c>
      <c r="V3532" s="6">
        <f t="shared" si="1102"/>
        <v>182000</v>
      </c>
      <c r="W3532" s="16">
        <f t="shared" si="1103"/>
        <v>3.8461538461538464E-2</v>
      </c>
      <c r="X3532" s="4">
        <f t="shared" si="1114"/>
        <v>5.4615384615384617</v>
      </c>
      <c r="Y3532" s="4">
        <f t="shared" si="1104"/>
        <v>5.4615384615384626</v>
      </c>
      <c r="Z3532" s="4">
        <f t="shared" si="1105"/>
        <v>1578000</v>
      </c>
      <c r="AA3532" s="16">
        <f t="shared" si="1106"/>
        <v>4.4359949302915083E-3</v>
      </c>
      <c r="AB3532" s="15">
        <f t="shared" si="1115"/>
        <v>0.62991128010139419</v>
      </c>
      <c r="AC3532" s="15">
        <f t="shared" si="1116"/>
        <v>0.6299112801013943</v>
      </c>
      <c r="AD3532" s="4">
        <v>171344</v>
      </c>
      <c r="AE3532" s="26">
        <v>1758.65</v>
      </c>
      <c r="AF3532" s="26">
        <v>1758.65</v>
      </c>
      <c r="AG3532" s="4">
        <f t="shared" si="1117"/>
        <v>681000</v>
      </c>
      <c r="AH3532" s="16">
        <f t="shared" si="1107"/>
        <v>1.0279001468428781E-2</v>
      </c>
      <c r="AI3532" s="15">
        <f t="shared" si="1108"/>
        <v>1.459618208516887</v>
      </c>
      <c r="AJ3532" s="15">
        <f t="shared" si="1109"/>
        <v>1.4596182085168872</v>
      </c>
      <c r="AK3532" s="4">
        <f t="shared" si="1110"/>
        <v>989000</v>
      </c>
      <c r="AL3532" s="27">
        <f t="shared" si="1111"/>
        <v>7.0778564206268957E-3</v>
      </c>
      <c r="AM3532" s="15">
        <f t="shared" si="1118"/>
        <v>1.0050556117290192</v>
      </c>
      <c r="AN3532" s="15">
        <f t="shared" si="1119"/>
        <v>2.7028003388794223E-3</v>
      </c>
    </row>
    <row r="3533" spans="1:40" x14ac:dyDescent="0.2">
      <c r="A3533" s="4" t="s">
        <v>4627</v>
      </c>
      <c r="B3533" s="3" t="s">
        <v>3</v>
      </c>
      <c r="C3533" s="6">
        <v>171344</v>
      </c>
      <c r="D3533" s="3" t="s">
        <v>774</v>
      </c>
      <c r="E3533" s="6">
        <v>171346</v>
      </c>
      <c r="F3533" s="3" t="s">
        <v>4352</v>
      </c>
      <c r="G3533" s="8">
        <v>7000</v>
      </c>
      <c r="H3533" s="6">
        <v>100</v>
      </c>
      <c r="I3533" s="6">
        <v>168902</v>
      </c>
      <c r="J3533" s="13">
        <v>45291</v>
      </c>
      <c r="K3533" s="9">
        <v>7000</v>
      </c>
      <c r="L3533" s="4" t="s">
        <v>4627</v>
      </c>
      <c r="M3533" s="4" t="s">
        <v>4633</v>
      </c>
      <c r="N3533" s="4">
        <f>VLOOKUP(I3533,BaseModelo!$A$2:$E$5075,5)</f>
        <v>4</v>
      </c>
      <c r="O3533" s="4" t="str">
        <f>VLOOKUP(N3533,'niveles de riesgo'!$A$4:$B$7,2,1)</f>
        <v>4 a 5</v>
      </c>
      <c r="P3533" s="15">
        <v>142.00000000000003</v>
      </c>
      <c r="Q3533" s="4">
        <f>VLOOKUP(I3533,BaseModelo!$A$2:$E$5075,3)</f>
        <v>110</v>
      </c>
      <c r="R3533" s="4">
        <f t="shared" si="1100"/>
        <v>2603000</v>
      </c>
      <c r="S3533" s="16">
        <f t="shared" si="1101"/>
        <v>2.6892047637341529E-3</v>
      </c>
      <c r="T3533" s="4">
        <f t="shared" si="1112"/>
        <v>0.26892047637341532</v>
      </c>
      <c r="U3533" s="4">
        <f t="shared" si="1113"/>
        <v>0.38186707645024981</v>
      </c>
      <c r="V3533" s="6">
        <f t="shared" si="1102"/>
        <v>288000</v>
      </c>
      <c r="W3533" s="16">
        <f t="shared" si="1103"/>
        <v>2.4305555555555556E-2</v>
      </c>
      <c r="X3533" s="4">
        <f t="shared" si="1114"/>
        <v>2.4305555555555558</v>
      </c>
      <c r="Y3533" s="4">
        <f t="shared" si="1104"/>
        <v>3.4513888888888897</v>
      </c>
      <c r="Z3533" s="4">
        <f t="shared" si="1105"/>
        <v>2331000</v>
      </c>
      <c r="AA3533" s="16">
        <f t="shared" si="1106"/>
        <v>3.003003003003003E-3</v>
      </c>
      <c r="AB3533" s="15">
        <f t="shared" si="1115"/>
        <v>0.3003003003003003</v>
      </c>
      <c r="AC3533" s="15">
        <f t="shared" si="1116"/>
        <v>0.42642642642642653</v>
      </c>
      <c r="AD3533" s="4">
        <v>171344</v>
      </c>
      <c r="AE3533" s="26">
        <v>1220.7</v>
      </c>
      <c r="AF3533" s="26">
        <v>1220.7</v>
      </c>
      <c r="AG3533" s="4">
        <f t="shared" si="1117"/>
        <v>1421000</v>
      </c>
      <c r="AH3533" s="16">
        <f t="shared" si="1107"/>
        <v>4.9261083743842365E-3</v>
      </c>
      <c r="AI3533" s="15">
        <f t="shared" si="1108"/>
        <v>0.49261083743842365</v>
      </c>
      <c r="AJ3533" s="15">
        <f t="shared" si="1109"/>
        <v>0.69950738916256172</v>
      </c>
      <c r="AK3533" s="4">
        <f t="shared" si="1110"/>
        <v>989000</v>
      </c>
      <c r="AL3533" s="27">
        <f t="shared" si="1111"/>
        <v>7.0778564206268957E-3</v>
      </c>
      <c r="AM3533" s="15">
        <f t="shared" si="1118"/>
        <v>0.70778564206268957</v>
      </c>
      <c r="AN3533" s="15">
        <f t="shared" si="1119"/>
        <v>2.7028003388794223E-3</v>
      </c>
    </row>
    <row r="3534" spans="1:40" x14ac:dyDescent="0.2">
      <c r="A3534" s="4" t="s">
        <v>4627</v>
      </c>
      <c r="B3534" s="3" t="s">
        <v>3</v>
      </c>
      <c r="C3534" s="6">
        <v>171344</v>
      </c>
      <c r="D3534" s="3" t="s">
        <v>774</v>
      </c>
      <c r="E3534" s="6">
        <v>171347</v>
      </c>
      <c r="F3534" s="3" t="s">
        <v>4353</v>
      </c>
      <c r="G3534" s="8">
        <v>7000</v>
      </c>
      <c r="H3534" s="6">
        <v>105</v>
      </c>
      <c r="I3534" s="6">
        <v>168893</v>
      </c>
      <c r="J3534" s="13">
        <v>45291</v>
      </c>
      <c r="K3534" s="9">
        <v>7000</v>
      </c>
      <c r="L3534" s="4" t="s">
        <v>4627</v>
      </c>
      <c r="M3534" s="4" t="s">
        <v>4633</v>
      </c>
      <c r="N3534" s="4">
        <f>VLOOKUP(I3534,BaseModelo!$A$2:$E$5075,5)</f>
        <v>5</v>
      </c>
      <c r="O3534" s="4" t="str">
        <f>VLOOKUP(N3534,'niveles de riesgo'!$A$4:$B$7,2,1)</f>
        <v>4 a 5</v>
      </c>
      <c r="P3534" s="15">
        <v>142.00000000000003</v>
      </c>
      <c r="Q3534" s="4">
        <f>VLOOKUP(I3534,BaseModelo!$A$2:$E$5075,3)</f>
        <v>110</v>
      </c>
      <c r="R3534" s="4">
        <f t="shared" si="1100"/>
        <v>2603000</v>
      </c>
      <c r="S3534" s="16">
        <f t="shared" si="1101"/>
        <v>2.6892047637341529E-3</v>
      </c>
      <c r="T3534" s="4">
        <f t="shared" si="1112"/>
        <v>0.28236650019208603</v>
      </c>
      <c r="U3534" s="4">
        <f t="shared" si="1113"/>
        <v>0.38186707645024981</v>
      </c>
      <c r="V3534" s="6">
        <f t="shared" si="1102"/>
        <v>288000</v>
      </c>
      <c r="W3534" s="16">
        <f t="shared" si="1103"/>
        <v>2.4305555555555556E-2</v>
      </c>
      <c r="X3534" s="4">
        <f t="shared" si="1114"/>
        <v>2.5520833333333335</v>
      </c>
      <c r="Y3534" s="4">
        <f t="shared" si="1104"/>
        <v>3.4513888888888897</v>
      </c>
      <c r="Z3534" s="4">
        <f t="shared" si="1105"/>
        <v>4058000</v>
      </c>
      <c r="AA3534" s="16">
        <f t="shared" si="1106"/>
        <v>1.7249876786594382E-3</v>
      </c>
      <c r="AB3534" s="15">
        <f t="shared" si="1115"/>
        <v>0.18112370625924101</v>
      </c>
      <c r="AC3534" s="15">
        <f t="shared" si="1116"/>
        <v>0.24494825036964027</v>
      </c>
      <c r="AD3534" s="4">
        <v>171344</v>
      </c>
      <c r="AE3534" s="26">
        <v>1275.96</v>
      </c>
      <c r="AF3534" s="26">
        <v>1275.96</v>
      </c>
      <c r="AG3534" s="4">
        <f t="shared" si="1117"/>
        <v>1768000</v>
      </c>
      <c r="AH3534" s="16">
        <f t="shared" si="1107"/>
        <v>3.9592760180995473E-3</v>
      </c>
      <c r="AI3534" s="15">
        <f t="shared" si="1108"/>
        <v>0.41572398190045246</v>
      </c>
      <c r="AJ3534" s="15">
        <f t="shared" si="1109"/>
        <v>0.56221719457013586</v>
      </c>
      <c r="AK3534" s="4">
        <f t="shared" si="1110"/>
        <v>989000</v>
      </c>
      <c r="AL3534" s="27">
        <f t="shared" si="1111"/>
        <v>7.0778564206268957E-3</v>
      </c>
      <c r="AM3534" s="15">
        <f t="shared" si="1118"/>
        <v>0.74317492416582409</v>
      </c>
      <c r="AN3534" s="15">
        <f t="shared" si="1119"/>
        <v>2.7028003388794223E-3</v>
      </c>
    </row>
    <row r="3535" spans="1:40" x14ac:dyDescent="0.2">
      <c r="A3535" s="4" t="s">
        <v>4627</v>
      </c>
      <c r="B3535" s="3" t="s">
        <v>3</v>
      </c>
      <c r="C3535" s="6">
        <v>171344</v>
      </c>
      <c r="D3535" s="3" t="s">
        <v>774</v>
      </c>
      <c r="E3535" s="6">
        <v>171348</v>
      </c>
      <c r="F3535" s="3" t="s">
        <v>4354</v>
      </c>
      <c r="G3535" s="8">
        <v>7000</v>
      </c>
      <c r="H3535" s="6">
        <v>100</v>
      </c>
      <c r="I3535" s="6">
        <v>170591</v>
      </c>
      <c r="J3535" s="13">
        <v>45291</v>
      </c>
      <c r="K3535" s="9">
        <v>7000</v>
      </c>
      <c r="L3535" s="4" t="s">
        <v>4627</v>
      </c>
      <c r="M3535" s="4" t="s">
        <v>4633</v>
      </c>
      <c r="N3535" s="4">
        <f>VLOOKUP(I3535,BaseModelo!$A$2:$E$5075,5)</f>
        <v>5</v>
      </c>
      <c r="O3535" s="4" t="str">
        <f>VLOOKUP(N3535,'niveles de riesgo'!$A$4:$B$7,2,1)</f>
        <v>4 a 5</v>
      </c>
      <c r="P3535" s="15">
        <v>142.00000000000003</v>
      </c>
      <c r="Q3535" s="4">
        <f>VLOOKUP(I3535,BaseModelo!$A$2:$E$5075,3)</f>
        <v>110</v>
      </c>
      <c r="R3535" s="4">
        <f t="shared" si="1100"/>
        <v>2603000</v>
      </c>
      <c r="S3535" s="16">
        <f t="shared" si="1101"/>
        <v>2.6892047637341529E-3</v>
      </c>
      <c r="T3535" s="4">
        <f t="shared" si="1112"/>
        <v>0.26892047637341532</v>
      </c>
      <c r="U3535" s="4">
        <f t="shared" si="1113"/>
        <v>0.38186707645024981</v>
      </c>
      <c r="V3535" s="6">
        <f t="shared" si="1102"/>
        <v>288000</v>
      </c>
      <c r="W3535" s="16">
        <f t="shared" si="1103"/>
        <v>2.4305555555555556E-2</v>
      </c>
      <c r="X3535" s="4">
        <f t="shared" si="1114"/>
        <v>2.4305555555555558</v>
      </c>
      <c r="Y3535" s="4">
        <f t="shared" si="1104"/>
        <v>3.4513888888888897</v>
      </c>
      <c r="Z3535" s="4">
        <f t="shared" si="1105"/>
        <v>4058000</v>
      </c>
      <c r="AA3535" s="16">
        <f t="shared" si="1106"/>
        <v>1.7249876786594382E-3</v>
      </c>
      <c r="AB3535" s="15">
        <f t="shared" si="1115"/>
        <v>0.17249876786594381</v>
      </c>
      <c r="AC3535" s="15">
        <f t="shared" si="1116"/>
        <v>0.24494825036964027</v>
      </c>
      <c r="AD3535" s="4">
        <v>171344</v>
      </c>
      <c r="AE3535" s="26">
        <v>1220.7</v>
      </c>
      <c r="AF3535" s="26">
        <v>1220.7</v>
      </c>
      <c r="AG3535" s="4">
        <f t="shared" si="1117"/>
        <v>1768000</v>
      </c>
      <c r="AH3535" s="16">
        <f t="shared" si="1107"/>
        <v>3.9592760180995473E-3</v>
      </c>
      <c r="AI3535" s="15">
        <f t="shared" si="1108"/>
        <v>0.39592760180995473</v>
      </c>
      <c r="AJ3535" s="15">
        <f t="shared" si="1109"/>
        <v>0.56221719457013586</v>
      </c>
      <c r="AK3535" s="4">
        <f t="shared" si="1110"/>
        <v>989000</v>
      </c>
      <c r="AL3535" s="27">
        <f t="shared" si="1111"/>
        <v>7.0778564206268957E-3</v>
      </c>
      <c r="AM3535" s="15">
        <f t="shared" si="1118"/>
        <v>0.70778564206268957</v>
      </c>
      <c r="AN3535" s="15">
        <f t="shared" si="1119"/>
        <v>2.7028003388794223E-3</v>
      </c>
    </row>
    <row r="3536" spans="1:40" x14ac:dyDescent="0.2">
      <c r="A3536" s="4" t="s">
        <v>4627</v>
      </c>
      <c r="B3536" s="3" t="s">
        <v>3</v>
      </c>
      <c r="C3536" s="6">
        <v>171344</v>
      </c>
      <c r="D3536" s="3" t="s">
        <v>774</v>
      </c>
      <c r="E3536" s="6">
        <v>171350</v>
      </c>
      <c r="F3536" s="3" t="s">
        <v>4355</v>
      </c>
      <c r="G3536" s="8">
        <v>7000</v>
      </c>
      <c r="H3536" s="6">
        <v>100</v>
      </c>
      <c r="I3536" s="6">
        <v>169971</v>
      </c>
      <c r="J3536" s="13">
        <v>45291</v>
      </c>
      <c r="K3536" s="9">
        <v>7000</v>
      </c>
      <c r="L3536" s="4" t="s">
        <v>4627</v>
      </c>
      <c r="M3536" s="4" t="s">
        <v>4633</v>
      </c>
      <c r="N3536" s="4">
        <f>VLOOKUP(I3536,BaseModelo!$A$2:$E$5075,5)</f>
        <v>4</v>
      </c>
      <c r="O3536" s="4" t="str">
        <f>VLOOKUP(N3536,'niveles de riesgo'!$A$4:$B$7,2,1)</f>
        <v>4 a 5</v>
      </c>
      <c r="P3536" s="15">
        <v>142.00000000000003</v>
      </c>
      <c r="Q3536" s="4">
        <f>VLOOKUP(I3536,BaseModelo!$A$2:$E$5075,3)</f>
        <v>110</v>
      </c>
      <c r="R3536" s="4">
        <f t="shared" si="1100"/>
        <v>2603000</v>
      </c>
      <c r="S3536" s="16">
        <f t="shared" si="1101"/>
        <v>2.6892047637341529E-3</v>
      </c>
      <c r="T3536" s="4">
        <f t="shared" si="1112"/>
        <v>0.26892047637341532</v>
      </c>
      <c r="U3536" s="4">
        <f t="shared" si="1113"/>
        <v>0.38186707645024981</v>
      </c>
      <c r="V3536" s="6">
        <f t="shared" si="1102"/>
        <v>288000</v>
      </c>
      <c r="W3536" s="16">
        <f t="shared" si="1103"/>
        <v>2.4305555555555556E-2</v>
      </c>
      <c r="X3536" s="4">
        <f t="shared" si="1114"/>
        <v>2.4305555555555558</v>
      </c>
      <c r="Y3536" s="4">
        <f t="shared" si="1104"/>
        <v>3.4513888888888897</v>
      </c>
      <c r="Z3536" s="4">
        <f t="shared" si="1105"/>
        <v>2331000</v>
      </c>
      <c r="AA3536" s="16">
        <f t="shared" si="1106"/>
        <v>3.003003003003003E-3</v>
      </c>
      <c r="AB3536" s="15">
        <f t="shared" si="1115"/>
        <v>0.3003003003003003</v>
      </c>
      <c r="AC3536" s="15">
        <f t="shared" si="1116"/>
        <v>0.42642642642642653</v>
      </c>
      <c r="AD3536" s="4">
        <v>171344</v>
      </c>
      <c r="AE3536" s="26">
        <v>1220.7</v>
      </c>
      <c r="AF3536" s="26">
        <v>1220.7</v>
      </c>
      <c r="AG3536" s="4">
        <f t="shared" si="1117"/>
        <v>1421000</v>
      </c>
      <c r="AH3536" s="16">
        <f t="shared" si="1107"/>
        <v>4.9261083743842365E-3</v>
      </c>
      <c r="AI3536" s="15">
        <f t="shared" si="1108"/>
        <v>0.49261083743842365</v>
      </c>
      <c r="AJ3536" s="15">
        <f t="shared" si="1109"/>
        <v>0.69950738916256172</v>
      </c>
      <c r="AK3536" s="4">
        <f t="shared" si="1110"/>
        <v>989000</v>
      </c>
      <c r="AL3536" s="27">
        <f t="shared" si="1111"/>
        <v>7.0778564206268957E-3</v>
      </c>
      <c r="AM3536" s="15">
        <f t="shared" si="1118"/>
        <v>0.70778564206268957</v>
      </c>
      <c r="AN3536" s="15">
        <f t="shared" si="1119"/>
        <v>2.7028003388794223E-3</v>
      </c>
    </row>
    <row r="3537" spans="1:40" x14ac:dyDescent="0.2">
      <c r="A3537" s="4" t="s">
        <v>4627</v>
      </c>
      <c r="B3537" s="3" t="s">
        <v>5</v>
      </c>
      <c r="C3537" s="6">
        <v>171478</v>
      </c>
      <c r="D3537" s="3" t="s">
        <v>23</v>
      </c>
      <c r="E3537" s="6">
        <v>171484</v>
      </c>
      <c r="F3537" s="3" t="s">
        <v>4351</v>
      </c>
      <c r="G3537" s="8">
        <v>5000</v>
      </c>
      <c r="H3537" s="6">
        <v>147</v>
      </c>
      <c r="I3537" s="6">
        <v>119716</v>
      </c>
      <c r="J3537" s="13">
        <v>45291</v>
      </c>
      <c r="K3537" s="9">
        <v>5000</v>
      </c>
      <c r="L3537" s="4" t="s">
        <v>4627</v>
      </c>
      <c r="M3537" s="4" t="s">
        <v>4633</v>
      </c>
      <c r="N3537" s="4">
        <f>VLOOKUP(I3537,BaseModelo!$A$2:$E$5075,5)</f>
        <v>7</v>
      </c>
      <c r="O3537" s="4" t="str">
        <f>VLOOKUP(N3537,'niveles de riesgo'!$A$4:$B$7,2,1)</f>
        <v>6 a 7</v>
      </c>
      <c r="P3537" s="15">
        <v>147</v>
      </c>
      <c r="Q3537" s="4">
        <f>VLOOKUP(I3537,BaseModelo!$A$2:$E$5075,3)</f>
        <v>127</v>
      </c>
      <c r="R3537" s="4">
        <f t="shared" si="1100"/>
        <v>2603000</v>
      </c>
      <c r="S3537" s="16">
        <f t="shared" si="1101"/>
        <v>1.9208605455243949E-3</v>
      </c>
      <c r="T3537" s="4">
        <f t="shared" si="1112"/>
        <v>0.28236650019208603</v>
      </c>
      <c r="U3537" s="4">
        <f t="shared" si="1113"/>
        <v>0.28236650019208603</v>
      </c>
      <c r="V3537" s="6">
        <f t="shared" si="1102"/>
        <v>568000</v>
      </c>
      <c r="W3537" s="16">
        <f t="shared" si="1103"/>
        <v>8.8028169014084511E-3</v>
      </c>
      <c r="X3537" s="4">
        <f t="shared" si="1114"/>
        <v>1.2940140845070423</v>
      </c>
      <c r="Y3537" s="4">
        <f t="shared" si="1104"/>
        <v>1.2940140845070423</v>
      </c>
      <c r="Z3537" s="4">
        <f t="shared" si="1105"/>
        <v>4022000</v>
      </c>
      <c r="AA3537" s="16">
        <f t="shared" si="1106"/>
        <v>1.2431626056688214E-3</v>
      </c>
      <c r="AB3537" s="15">
        <f t="shared" si="1115"/>
        <v>0.18274490303331675</v>
      </c>
      <c r="AC3537" s="15">
        <f t="shared" si="1116"/>
        <v>0.18274490303331675</v>
      </c>
      <c r="AD3537" s="4">
        <v>171478</v>
      </c>
      <c r="AE3537" s="26">
        <v>1303.3399999999999</v>
      </c>
      <c r="AF3537" s="26">
        <v>1303.3399999999999</v>
      </c>
      <c r="AG3537" s="4">
        <f t="shared" si="1117"/>
        <v>1778000</v>
      </c>
      <c r="AH3537" s="16">
        <f t="shared" si="1107"/>
        <v>2.8121484814398199E-3</v>
      </c>
      <c r="AI3537" s="15">
        <f t="shared" si="1108"/>
        <v>0.41338582677165353</v>
      </c>
      <c r="AJ3537" s="15">
        <f t="shared" si="1109"/>
        <v>0.41338582677165353</v>
      </c>
      <c r="AK3537" s="4">
        <f t="shared" si="1110"/>
        <v>989000</v>
      </c>
      <c r="AL3537" s="27">
        <f t="shared" si="1111"/>
        <v>5.0556117290192111E-3</v>
      </c>
      <c r="AM3537" s="15">
        <f t="shared" si="1118"/>
        <v>0.74317492416582398</v>
      </c>
      <c r="AN3537" s="15">
        <f t="shared" si="1119"/>
        <v>1.4275353902532156E-3</v>
      </c>
    </row>
    <row r="3538" spans="1:40" x14ac:dyDescent="0.2">
      <c r="A3538" s="4" t="s">
        <v>4628</v>
      </c>
      <c r="B3538" s="3" t="s">
        <v>13</v>
      </c>
      <c r="C3538" s="6">
        <v>171499</v>
      </c>
      <c r="D3538" s="3" t="s">
        <v>775</v>
      </c>
      <c r="E3538" s="6">
        <v>171501</v>
      </c>
      <c r="F3538" s="3" t="s">
        <v>4359</v>
      </c>
      <c r="G3538" s="8">
        <v>7000</v>
      </c>
      <c r="H3538" s="6">
        <v>142</v>
      </c>
      <c r="I3538" s="6">
        <v>169635</v>
      </c>
      <c r="J3538" s="13">
        <v>45291</v>
      </c>
      <c r="K3538" s="9">
        <v>7000</v>
      </c>
      <c r="L3538" s="4" t="s">
        <v>4628</v>
      </c>
      <c r="M3538" s="4" t="s">
        <v>4633</v>
      </c>
      <c r="N3538" s="4">
        <f>VLOOKUP(I3538,BaseModelo!$A$2:$E$5075,5)</f>
        <v>8</v>
      </c>
      <c r="O3538" s="4" t="str">
        <f>VLOOKUP(N3538,'niveles de riesgo'!$A$4:$B$7,2,1)</f>
        <v>8 a 10</v>
      </c>
      <c r="P3538" s="15">
        <v>142.00000000000003</v>
      </c>
      <c r="Q3538" s="4">
        <f>VLOOKUP(I3538,BaseModelo!$A$2:$E$5075,3)</f>
        <v>132</v>
      </c>
      <c r="R3538" s="4">
        <f t="shared" si="1100"/>
        <v>2603000</v>
      </c>
      <c r="S3538" s="16">
        <f t="shared" si="1101"/>
        <v>2.6892047637341529E-3</v>
      </c>
      <c r="T3538" s="4">
        <f t="shared" si="1112"/>
        <v>0.3818670764502497</v>
      </c>
      <c r="U3538" s="4">
        <f t="shared" si="1113"/>
        <v>0.38186707645024981</v>
      </c>
      <c r="V3538" s="6">
        <f t="shared" si="1102"/>
        <v>1565000</v>
      </c>
      <c r="W3538" s="16">
        <f t="shared" si="1103"/>
        <v>4.4728434504792336E-3</v>
      </c>
      <c r="X3538" s="4">
        <f t="shared" si="1114"/>
        <v>0.63514376996805122</v>
      </c>
      <c r="Y3538" s="4">
        <f t="shared" si="1104"/>
        <v>0.63514376996805133</v>
      </c>
      <c r="Z3538" s="4">
        <f t="shared" si="1105"/>
        <v>5836000</v>
      </c>
      <c r="AA3538" s="16">
        <f t="shared" si="1106"/>
        <v>1.199451679232351E-3</v>
      </c>
      <c r="AB3538" s="15">
        <f t="shared" si="1115"/>
        <v>0.17032213845099384</v>
      </c>
      <c r="AC3538" s="15">
        <f t="shared" si="1116"/>
        <v>0.17032213845099387</v>
      </c>
      <c r="AD3538" s="4">
        <v>171499</v>
      </c>
      <c r="AE3538" s="26">
        <v>1758.65</v>
      </c>
      <c r="AF3538" s="26">
        <v>1758.65</v>
      </c>
      <c r="AG3538" s="4">
        <f t="shared" si="1117"/>
        <v>3421000</v>
      </c>
      <c r="AH3538" s="16">
        <f t="shared" si="1107"/>
        <v>2.0461853259280912E-3</v>
      </c>
      <c r="AI3538" s="15">
        <f t="shared" si="1108"/>
        <v>0.29055831628178896</v>
      </c>
      <c r="AJ3538" s="15">
        <f t="shared" si="1109"/>
        <v>0.29055831628178902</v>
      </c>
      <c r="AK3538" s="4">
        <f t="shared" si="1110"/>
        <v>1614000</v>
      </c>
      <c r="AL3538" s="27">
        <f t="shared" si="1111"/>
        <v>4.3370508054522928E-3</v>
      </c>
      <c r="AM3538" s="15">
        <f t="shared" si="1118"/>
        <v>0.61586121437422559</v>
      </c>
      <c r="AN3538" s="15">
        <f t="shared" si="1119"/>
        <v>1.6561769114942682E-3</v>
      </c>
    </row>
    <row r="3539" spans="1:40" x14ac:dyDescent="0.2">
      <c r="A3539" s="4" t="s">
        <v>4628</v>
      </c>
      <c r="B3539" s="3" t="s">
        <v>13</v>
      </c>
      <c r="C3539" s="6">
        <v>171499</v>
      </c>
      <c r="D3539" s="3" t="s">
        <v>775</v>
      </c>
      <c r="E3539" s="6">
        <v>171502</v>
      </c>
      <c r="F3539" s="3" t="s">
        <v>4360</v>
      </c>
      <c r="G3539" s="8">
        <v>7000</v>
      </c>
      <c r="H3539" s="6">
        <v>142</v>
      </c>
      <c r="I3539" s="6">
        <v>170327</v>
      </c>
      <c r="J3539" s="13">
        <v>45291</v>
      </c>
      <c r="K3539" s="9">
        <v>7000</v>
      </c>
      <c r="L3539" s="4" t="s">
        <v>4628</v>
      </c>
      <c r="M3539" s="4" t="s">
        <v>4633</v>
      </c>
      <c r="N3539" s="4">
        <f>VLOOKUP(I3539,BaseModelo!$A$2:$E$5075,5)</f>
        <v>6</v>
      </c>
      <c r="O3539" s="4" t="str">
        <f>VLOOKUP(N3539,'niveles de riesgo'!$A$4:$B$7,2,1)</f>
        <v>6 a 7</v>
      </c>
      <c r="P3539" s="15">
        <v>142.00000000000003</v>
      </c>
      <c r="Q3539" s="4">
        <f>VLOOKUP(I3539,BaseModelo!$A$2:$E$5075,3)</f>
        <v>115</v>
      </c>
      <c r="R3539" s="4">
        <f t="shared" si="1100"/>
        <v>2603000</v>
      </c>
      <c r="S3539" s="16">
        <f t="shared" si="1101"/>
        <v>2.6892047637341529E-3</v>
      </c>
      <c r="T3539" s="4">
        <f t="shared" si="1112"/>
        <v>0.3818670764502497</v>
      </c>
      <c r="U3539" s="4">
        <f t="shared" si="1113"/>
        <v>0.38186707645024981</v>
      </c>
      <c r="V3539" s="6">
        <f t="shared" si="1102"/>
        <v>568000</v>
      </c>
      <c r="W3539" s="16">
        <f t="shared" si="1103"/>
        <v>1.232394366197183E-2</v>
      </c>
      <c r="X3539" s="4">
        <f t="shared" si="1114"/>
        <v>1.7499999999999998</v>
      </c>
      <c r="Y3539" s="4">
        <f t="shared" si="1104"/>
        <v>1.7500000000000002</v>
      </c>
      <c r="Z3539" s="4">
        <f t="shared" si="1105"/>
        <v>4853000</v>
      </c>
      <c r="AA3539" s="16">
        <f t="shared" si="1106"/>
        <v>1.4424067587059551E-3</v>
      </c>
      <c r="AB3539" s="15">
        <f t="shared" si="1115"/>
        <v>0.20482175973624561</v>
      </c>
      <c r="AC3539" s="15">
        <f t="shared" si="1116"/>
        <v>0.20482175973624567</v>
      </c>
      <c r="AD3539" s="4">
        <v>171499</v>
      </c>
      <c r="AE3539" s="26">
        <v>1758.65</v>
      </c>
      <c r="AF3539" s="26">
        <v>1758.65</v>
      </c>
      <c r="AG3539" s="4">
        <f t="shared" si="1117"/>
        <v>2735000</v>
      </c>
      <c r="AH3539" s="16">
        <f t="shared" si="1107"/>
        <v>2.5594149908592322E-3</v>
      </c>
      <c r="AI3539" s="15">
        <f t="shared" si="1108"/>
        <v>0.363436928702011</v>
      </c>
      <c r="AJ3539" s="15">
        <f t="shared" si="1109"/>
        <v>0.36343692870201105</v>
      </c>
      <c r="AK3539" s="4">
        <f t="shared" si="1110"/>
        <v>1614000</v>
      </c>
      <c r="AL3539" s="27">
        <f t="shared" si="1111"/>
        <v>4.3370508054522928E-3</v>
      </c>
      <c r="AM3539" s="15">
        <f t="shared" si="1118"/>
        <v>0.61586121437422559</v>
      </c>
      <c r="AN3539" s="15">
        <f t="shared" si="1119"/>
        <v>1.6561769114942682E-3</v>
      </c>
    </row>
    <row r="3540" spans="1:40" x14ac:dyDescent="0.2">
      <c r="A3540" s="4" t="s">
        <v>4628</v>
      </c>
      <c r="B3540" s="3" t="s">
        <v>13</v>
      </c>
      <c r="C3540" s="6">
        <v>171499</v>
      </c>
      <c r="D3540" s="3" t="s">
        <v>775</v>
      </c>
      <c r="E3540" s="6">
        <v>171503</v>
      </c>
      <c r="F3540" s="3" t="s">
        <v>4361</v>
      </c>
      <c r="G3540" s="8">
        <v>7000</v>
      </c>
      <c r="H3540" s="6">
        <v>142</v>
      </c>
      <c r="I3540" s="6">
        <v>170159</v>
      </c>
      <c r="J3540" s="13">
        <v>45291</v>
      </c>
      <c r="K3540" s="9">
        <v>7000</v>
      </c>
      <c r="L3540" s="4" t="s">
        <v>4628</v>
      </c>
      <c r="M3540" s="4" t="s">
        <v>4633</v>
      </c>
      <c r="N3540" s="4">
        <f>VLOOKUP(I3540,BaseModelo!$A$2:$E$5075,5)</f>
        <v>6</v>
      </c>
      <c r="O3540" s="4" t="str">
        <f>VLOOKUP(N3540,'niveles de riesgo'!$A$4:$B$7,2,1)</f>
        <v>6 a 7</v>
      </c>
      <c r="P3540" s="15">
        <v>142.00000000000003</v>
      </c>
      <c r="Q3540" s="4">
        <f>VLOOKUP(I3540,BaseModelo!$A$2:$E$5075,3)</f>
        <v>115</v>
      </c>
      <c r="R3540" s="4">
        <f t="shared" si="1100"/>
        <v>2603000</v>
      </c>
      <c r="S3540" s="16">
        <f t="shared" si="1101"/>
        <v>2.6892047637341529E-3</v>
      </c>
      <c r="T3540" s="4">
        <f t="shared" si="1112"/>
        <v>0.3818670764502497</v>
      </c>
      <c r="U3540" s="4">
        <f t="shared" si="1113"/>
        <v>0.38186707645024981</v>
      </c>
      <c r="V3540" s="6">
        <f t="shared" si="1102"/>
        <v>568000</v>
      </c>
      <c r="W3540" s="16">
        <f t="shared" si="1103"/>
        <v>1.232394366197183E-2</v>
      </c>
      <c r="X3540" s="4">
        <f t="shared" si="1114"/>
        <v>1.7499999999999998</v>
      </c>
      <c r="Y3540" s="4">
        <f t="shared" si="1104"/>
        <v>1.7500000000000002</v>
      </c>
      <c r="Z3540" s="4">
        <f t="shared" si="1105"/>
        <v>4853000</v>
      </c>
      <c r="AA3540" s="16">
        <f t="shared" si="1106"/>
        <v>1.4424067587059551E-3</v>
      </c>
      <c r="AB3540" s="15">
        <f t="shared" si="1115"/>
        <v>0.20482175973624561</v>
      </c>
      <c r="AC3540" s="15">
        <f t="shared" si="1116"/>
        <v>0.20482175973624567</v>
      </c>
      <c r="AD3540" s="4">
        <v>171499</v>
      </c>
      <c r="AE3540" s="26">
        <v>1758.65</v>
      </c>
      <c r="AF3540" s="26">
        <v>1758.65</v>
      </c>
      <c r="AG3540" s="4">
        <f t="shared" si="1117"/>
        <v>2735000</v>
      </c>
      <c r="AH3540" s="16">
        <f t="shared" si="1107"/>
        <v>2.5594149908592322E-3</v>
      </c>
      <c r="AI3540" s="15">
        <f t="shared" si="1108"/>
        <v>0.363436928702011</v>
      </c>
      <c r="AJ3540" s="15">
        <f t="shared" si="1109"/>
        <v>0.36343692870201105</v>
      </c>
      <c r="AK3540" s="4">
        <f t="shared" si="1110"/>
        <v>1614000</v>
      </c>
      <c r="AL3540" s="27">
        <f t="shared" si="1111"/>
        <v>4.3370508054522928E-3</v>
      </c>
      <c r="AM3540" s="15">
        <f t="shared" si="1118"/>
        <v>0.61586121437422559</v>
      </c>
      <c r="AN3540" s="15">
        <f t="shared" si="1119"/>
        <v>1.6561769114942682E-3</v>
      </c>
    </row>
    <row r="3541" spans="1:40" x14ac:dyDescent="0.2">
      <c r="A3541" s="4" t="s">
        <v>4628</v>
      </c>
      <c r="B3541" s="3" t="s">
        <v>13</v>
      </c>
      <c r="C3541" s="6">
        <v>171499</v>
      </c>
      <c r="D3541" s="3" t="s">
        <v>775</v>
      </c>
      <c r="E3541" s="6">
        <v>171505</v>
      </c>
      <c r="F3541" s="3" t="s">
        <v>4362</v>
      </c>
      <c r="G3541" s="8">
        <v>7000</v>
      </c>
      <c r="H3541" s="6">
        <v>142</v>
      </c>
      <c r="I3541" s="6">
        <v>170845</v>
      </c>
      <c r="J3541" s="13">
        <v>45291</v>
      </c>
      <c r="K3541" s="9">
        <v>7000</v>
      </c>
      <c r="L3541" s="4" t="s">
        <v>4628</v>
      </c>
      <c r="M3541" s="4" t="s">
        <v>4633</v>
      </c>
      <c r="N3541" s="4">
        <f>VLOOKUP(I3541,BaseModelo!$A$2:$E$5075,5)</f>
        <v>8</v>
      </c>
      <c r="O3541" s="4" t="str">
        <f>VLOOKUP(N3541,'niveles de riesgo'!$A$4:$B$7,2,1)</f>
        <v>8 a 10</v>
      </c>
      <c r="P3541" s="15">
        <v>142.00000000000003</v>
      </c>
      <c r="Q3541" s="4">
        <f>VLOOKUP(I3541,BaseModelo!$A$2:$E$5075,3)</f>
        <v>132</v>
      </c>
      <c r="R3541" s="4">
        <f t="shared" si="1100"/>
        <v>2603000</v>
      </c>
      <c r="S3541" s="16">
        <f t="shared" si="1101"/>
        <v>2.6892047637341529E-3</v>
      </c>
      <c r="T3541" s="4">
        <f t="shared" si="1112"/>
        <v>0.3818670764502497</v>
      </c>
      <c r="U3541" s="4">
        <f t="shared" si="1113"/>
        <v>0.38186707645024981</v>
      </c>
      <c r="V3541" s="6">
        <f t="shared" si="1102"/>
        <v>1565000</v>
      </c>
      <c r="W3541" s="16">
        <f t="shared" si="1103"/>
        <v>4.4728434504792336E-3</v>
      </c>
      <c r="X3541" s="4">
        <f t="shared" si="1114"/>
        <v>0.63514376996805122</v>
      </c>
      <c r="Y3541" s="4">
        <f t="shared" si="1104"/>
        <v>0.63514376996805133</v>
      </c>
      <c r="Z3541" s="4">
        <f t="shared" si="1105"/>
        <v>5836000</v>
      </c>
      <c r="AA3541" s="16">
        <f t="shared" si="1106"/>
        <v>1.199451679232351E-3</v>
      </c>
      <c r="AB3541" s="15">
        <f t="shared" si="1115"/>
        <v>0.17032213845099384</v>
      </c>
      <c r="AC3541" s="15">
        <f t="shared" si="1116"/>
        <v>0.17032213845099387</v>
      </c>
      <c r="AD3541" s="4">
        <v>171499</v>
      </c>
      <c r="AE3541" s="26">
        <v>1758.65</v>
      </c>
      <c r="AF3541" s="26">
        <v>1758.65</v>
      </c>
      <c r="AG3541" s="4">
        <f t="shared" si="1117"/>
        <v>3421000</v>
      </c>
      <c r="AH3541" s="16">
        <f t="shared" si="1107"/>
        <v>2.0461853259280912E-3</v>
      </c>
      <c r="AI3541" s="15">
        <f t="shared" si="1108"/>
        <v>0.29055831628178896</v>
      </c>
      <c r="AJ3541" s="15">
        <f t="shared" si="1109"/>
        <v>0.29055831628178902</v>
      </c>
      <c r="AK3541" s="4">
        <f t="shared" si="1110"/>
        <v>1614000</v>
      </c>
      <c r="AL3541" s="27">
        <f t="shared" si="1111"/>
        <v>4.3370508054522928E-3</v>
      </c>
      <c r="AM3541" s="15">
        <f t="shared" si="1118"/>
        <v>0.61586121437422559</v>
      </c>
      <c r="AN3541" s="15">
        <f t="shared" si="1119"/>
        <v>1.6561769114942682E-3</v>
      </c>
    </row>
    <row r="3542" spans="1:40" x14ac:dyDescent="0.2">
      <c r="A3542" s="4" t="s">
        <v>4628</v>
      </c>
      <c r="B3542" s="3" t="s">
        <v>11</v>
      </c>
      <c r="C3542" s="6">
        <v>171541</v>
      </c>
      <c r="D3542" s="3" t="s">
        <v>620</v>
      </c>
      <c r="E3542" s="6">
        <v>171548</v>
      </c>
      <c r="F3542" s="3" t="s">
        <v>4356</v>
      </c>
      <c r="G3542" s="8">
        <v>5000</v>
      </c>
      <c r="H3542" s="6">
        <v>147</v>
      </c>
      <c r="I3542" s="6">
        <v>170555</v>
      </c>
      <c r="J3542" s="13">
        <v>45291</v>
      </c>
      <c r="K3542" s="9">
        <v>5000</v>
      </c>
      <c r="L3542" s="4" t="s">
        <v>4628</v>
      </c>
      <c r="M3542" s="4" t="s">
        <v>4633</v>
      </c>
      <c r="N3542" s="4">
        <f>VLOOKUP(I3542,BaseModelo!$A$2:$E$5075,5)</f>
        <v>8</v>
      </c>
      <c r="O3542" s="4" t="str">
        <f>VLOOKUP(N3542,'niveles de riesgo'!$A$4:$B$7,2,1)</f>
        <v>8 a 10</v>
      </c>
      <c r="P3542" s="15">
        <v>147</v>
      </c>
      <c r="Q3542" s="4">
        <f>VLOOKUP(I3542,BaseModelo!$A$2:$E$5075,3)</f>
        <v>132</v>
      </c>
      <c r="R3542" s="4">
        <f t="shared" si="1100"/>
        <v>2603000</v>
      </c>
      <c r="S3542" s="16">
        <f t="shared" si="1101"/>
        <v>1.9208605455243949E-3</v>
      </c>
      <c r="T3542" s="4">
        <f t="shared" si="1112"/>
        <v>0.28236650019208603</v>
      </c>
      <c r="U3542" s="4">
        <f t="shared" si="1113"/>
        <v>0.28236650019208603</v>
      </c>
      <c r="V3542" s="6">
        <f t="shared" si="1102"/>
        <v>1565000</v>
      </c>
      <c r="W3542" s="16">
        <f t="shared" si="1103"/>
        <v>3.1948881789137379E-3</v>
      </c>
      <c r="X3542" s="4">
        <f t="shared" si="1114"/>
        <v>0.46964856230031948</v>
      </c>
      <c r="Y3542" s="4">
        <f t="shared" si="1104"/>
        <v>0.46964856230031948</v>
      </c>
      <c r="Z3542" s="4">
        <f t="shared" si="1105"/>
        <v>5836000</v>
      </c>
      <c r="AA3542" s="16">
        <f t="shared" si="1106"/>
        <v>8.5675119945167924E-4</v>
      </c>
      <c r="AB3542" s="15">
        <f t="shared" si="1115"/>
        <v>0.12594242631939684</v>
      </c>
      <c r="AC3542" s="15">
        <f t="shared" si="1116"/>
        <v>0.12594242631939684</v>
      </c>
      <c r="AD3542" s="4">
        <v>171541</v>
      </c>
      <c r="AE3542" s="26">
        <v>1303.3399999999999</v>
      </c>
      <c r="AF3542" s="26">
        <v>1303.3399999999999</v>
      </c>
      <c r="AG3542" s="4">
        <f t="shared" si="1117"/>
        <v>3421000</v>
      </c>
      <c r="AH3542" s="16">
        <f t="shared" si="1107"/>
        <v>1.4615609470914938E-3</v>
      </c>
      <c r="AI3542" s="15">
        <f t="shared" si="1108"/>
        <v>0.21484945922244958</v>
      </c>
      <c r="AJ3542" s="15">
        <f t="shared" si="1109"/>
        <v>0.21484945922244958</v>
      </c>
      <c r="AK3542" s="4">
        <f t="shared" si="1110"/>
        <v>1614000</v>
      </c>
      <c r="AL3542" s="27">
        <f t="shared" si="1111"/>
        <v>3.0978934324659233E-3</v>
      </c>
      <c r="AM3542" s="15">
        <f t="shared" si="1118"/>
        <v>0.45539033457249073</v>
      </c>
      <c r="AN3542" s="15">
        <f t="shared" si="1119"/>
        <v>8.7474132649345115E-4</v>
      </c>
    </row>
    <row r="3543" spans="1:40" x14ac:dyDescent="0.2">
      <c r="A3543" s="4" t="s">
        <v>4628</v>
      </c>
      <c r="B3543" s="3" t="s">
        <v>11</v>
      </c>
      <c r="C3543" s="6">
        <v>171541</v>
      </c>
      <c r="D3543" s="3" t="s">
        <v>620</v>
      </c>
      <c r="E3543" s="6">
        <v>171549</v>
      </c>
      <c r="F3543" s="3" t="s">
        <v>4357</v>
      </c>
      <c r="G3543" s="8">
        <v>8000</v>
      </c>
      <c r="H3543" s="6">
        <v>142</v>
      </c>
      <c r="I3543" s="6">
        <v>170551</v>
      </c>
      <c r="J3543" s="13">
        <v>45291</v>
      </c>
      <c r="K3543" s="9">
        <v>8000</v>
      </c>
      <c r="L3543" s="4" t="s">
        <v>4628</v>
      </c>
      <c r="M3543" s="4" t="s">
        <v>4633</v>
      </c>
      <c r="N3543" s="4">
        <f>VLOOKUP(I3543,BaseModelo!$A$2:$E$5075,5)</f>
        <v>8</v>
      </c>
      <c r="O3543" s="4" t="str">
        <f>VLOOKUP(N3543,'niveles de riesgo'!$A$4:$B$7,2,1)</f>
        <v>8 a 10</v>
      </c>
      <c r="P3543" s="15">
        <v>142.00000000000003</v>
      </c>
      <c r="Q3543" s="4">
        <f>VLOOKUP(I3543,BaseModelo!$A$2:$E$5075,3)</f>
        <v>132</v>
      </c>
      <c r="R3543" s="4">
        <f t="shared" si="1100"/>
        <v>2603000</v>
      </c>
      <c r="S3543" s="16">
        <f t="shared" si="1101"/>
        <v>3.073376872839032E-3</v>
      </c>
      <c r="T3543" s="4">
        <f t="shared" si="1112"/>
        <v>0.43641951594314254</v>
      </c>
      <c r="U3543" s="4">
        <f t="shared" si="1113"/>
        <v>0.43641951594314266</v>
      </c>
      <c r="V3543" s="6">
        <f t="shared" si="1102"/>
        <v>1565000</v>
      </c>
      <c r="W3543" s="16">
        <f t="shared" si="1103"/>
        <v>5.111821086261981E-3</v>
      </c>
      <c r="X3543" s="4">
        <f t="shared" si="1114"/>
        <v>0.72587859424920131</v>
      </c>
      <c r="Y3543" s="4">
        <f t="shared" si="1104"/>
        <v>0.72587859424920143</v>
      </c>
      <c r="Z3543" s="4">
        <f t="shared" si="1105"/>
        <v>5836000</v>
      </c>
      <c r="AA3543" s="16">
        <f t="shared" si="1106"/>
        <v>1.3708019191226869E-3</v>
      </c>
      <c r="AB3543" s="15">
        <f t="shared" si="1115"/>
        <v>0.19465387251542154</v>
      </c>
      <c r="AC3543" s="15">
        <f t="shared" si="1116"/>
        <v>0.19465387251542157</v>
      </c>
      <c r="AD3543" s="4">
        <v>171541</v>
      </c>
      <c r="AE3543" s="26">
        <v>2013.74</v>
      </c>
      <c r="AF3543" s="26">
        <v>2013.74</v>
      </c>
      <c r="AG3543" s="4">
        <f t="shared" si="1117"/>
        <v>3421000</v>
      </c>
      <c r="AH3543" s="16">
        <f t="shared" si="1107"/>
        <v>2.3384975153463898E-3</v>
      </c>
      <c r="AI3543" s="15">
        <f t="shared" si="1108"/>
        <v>0.33206664717918738</v>
      </c>
      <c r="AJ3543" s="15">
        <f t="shared" si="1109"/>
        <v>0.33206664717918744</v>
      </c>
      <c r="AK3543" s="4">
        <f t="shared" si="1110"/>
        <v>1614000</v>
      </c>
      <c r="AL3543" s="27">
        <f t="shared" si="1111"/>
        <v>4.9566294919454771E-3</v>
      </c>
      <c r="AM3543" s="15">
        <f t="shared" si="1118"/>
        <v>0.70384138785625772</v>
      </c>
      <c r="AN3543" s="15">
        <f t="shared" si="1119"/>
        <v>2.1631698435843503E-3</v>
      </c>
    </row>
    <row r="3544" spans="1:40" x14ac:dyDescent="0.2">
      <c r="A3544" s="4" t="s">
        <v>4627</v>
      </c>
      <c r="B3544" s="3" t="s">
        <v>9</v>
      </c>
      <c r="C3544" s="6">
        <v>171556</v>
      </c>
      <c r="D3544" s="3" t="s">
        <v>418</v>
      </c>
      <c r="E3544" s="6">
        <v>171562</v>
      </c>
      <c r="F3544" s="3" t="s">
        <v>4358</v>
      </c>
      <c r="G3544" s="8">
        <v>10000</v>
      </c>
      <c r="H3544" s="6">
        <v>142</v>
      </c>
      <c r="I3544" s="6">
        <v>171497</v>
      </c>
      <c r="J3544" s="13">
        <v>45291</v>
      </c>
      <c r="K3544" s="9">
        <v>10000</v>
      </c>
      <c r="L3544" s="4" t="s">
        <v>4627</v>
      </c>
      <c r="M3544" s="4" t="s">
        <v>4633</v>
      </c>
      <c r="N3544" s="4">
        <f>VLOOKUP(I3544,BaseModelo!$A$2:$E$5075,5)</f>
        <v>2</v>
      </c>
      <c r="O3544" s="4" t="str">
        <f>VLOOKUP(N3544,'niveles de riesgo'!$A$4:$B$7,2,1)</f>
        <v>1 a 3</v>
      </c>
      <c r="P3544" s="15">
        <v>142.00000000000003</v>
      </c>
      <c r="Q3544" s="4">
        <f>VLOOKUP(I3544,BaseModelo!$A$2:$E$5075,3)</f>
        <v>100</v>
      </c>
      <c r="R3544" s="4">
        <f t="shared" si="1100"/>
        <v>2603000</v>
      </c>
      <c r="S3544" s="16">
        <f t="shared" si="1101"/>
        <v>3.8417210910487898E-3</v>
      </c>
      <c r="T3544" s="4">
        <f t="shared" si="1112"/>
        <v>0.54552439492892812</v>
      </c>
      <c r="U3544" s="4">
        <f t="shared" si="1113"/>
        <v>0.54552439492892824</v>
      </c>
      <c r="V3544" s="6">
        <f t="shared" si="1102"/>
        <v>182000</v>
      </c>
      <c r="W3544" s="16">
        <f t="shared" si="1103"/>
        <v>5.4945054945054944E-2</v>
      </c>
      <c r="X3544" s="4">
        <f t="shared" si="1114"/>
        <v>7.802197802197802</v>
      </c>
      <c r="Y3544" s="4">
        <f t="shared" si="1104"/>
        <v>7.8021978021978038</v>
      </c>
      <c r="Z3544" s="4">
        <f t="shared" si="1105"/>
        <v>1578000</v>
      </c>
      <c r="AA3544" s="16">
        <f t="shared" si="1106"/>
        <v>6.3371356147021544E-3</v>
      </c>
      <c r="AB3544" s="15">
        <f t="shared" si="1115"/>
        <v>0.89987325728770595</v>
      </c>
      <c r="AC3544" s="15">
        <f t="shared" si="1116"/>
        <v>0.89987325728770606</v>
      </c>
      <c r="AD3544" s="4">
        <v>171556</v>
      </c>
      <c r="AE3544" s="26">
        <v>2510.34</v>
      </c>
      <c r="AF3544" s="26">
        <v>2510.34</v>
      </c>
      <c r="AG3544" s="4">
        <f t="shared" si="1117"/>
        <v>681000</v>
      </c>
      <c r="AH3544" s="16">
        <f t="shared" si="1107"/>
        <v>1.4684287812041116E-2</v>
      </c>
      <c r="AI3544" s="15">
        <f t="shared" si="1108"/>
        <v>2.0851688693098382</v>
      </c>
      <c r="AJ3544" s="15">
        <f t="shared" si="1109"/>
        <v>2.0851688693098387</v>
      </c>
      <c r="AK3544" s="4">
        <f t="shared" si="1110"/>
        <v>989000</v>
      </c>
      <c r="AL3544" s="27">
        <f t="shared" si="1111"/>
        <v>1.0111223458038422E-2</v>
      </c>
      <c r="AM3544" s="15">
        <f t="shared" si="1118"/>
        <v>1.4357937310414559</v>
      </c>
      <c r="AN3544" s="15">
        <f t="shared" si="1119"/>
        <v>5.5159190589375955E-3</v>
      </c>
    </row>
    <row r="3545" spans="1:40" x14ac:dyDescent="0.2">
      <c r="A3545" s="4" t="s">
        <v>4628</v>
      </c>
      <c r="B3545" s="2" t="s">
        <v>11</v>
      </c>
      <c r="C3545" s="5">
        <v>171608</v>
      </c>
      <c r="D3545" s="2" t="s">
        <v>73</v>
      </c>
      <c r="E3545" s="5">
        <v>171660</v>
      </c>
      <c r="F3545" s="2" t="s">
        <v>4363</v>
      </c>
      <c r="G3545" s="7">
        <v>5000</v>
      </c>
      <c r="H3545" s="5">
        <v>147</v>
      </c>
      <c r="I3545" s="6">
        <v>171408</v>
      </c>
      <c r="J3545" s="13">
        <v>45291</v>
      </c>
      <c r="K3545" s="9">
        <v>5000</v>
      </c>
      <c r="L3545" s="4" t="s">
        <v>4628</v>
      </c>
      <c r="M3545" s="4" t="s">
        <v>4633</v>
      </c>
      <c r="N3545" s="4">
        <f>VLOOKUP(I3545,BaseModelo!$A$2:$E$5075,5)</f>
        <v>3</v>
      </c>
      <c r="O3545" s="4" t="str">
        <f>VLOOKUP(N3545,'niveles de riesgo'!$A$4:$B$7,2,1)</f>
        <v>1 a 3</v>
      </c>
      <c r="P3545" s="15">
        <v>147</v>
      </c>
      <c r="Q3545" s="4">
        <f>VLOOKUP(I3545,BaseModelo!$A$2:$E$5075,3)</f>
        <v>110</v>
      </c>
      <c r="R3545" s="4">
        <f t="shared" si="1100"/>
        <v>2603000</v>
      </c>
      <c r="S3545" s="16">
        <f t="shared" si="1101"/>
        <v>1.9208605455243949E-3</v>
      </c>
      <c r="T3545" s="4">
        <f t="shared" si="1112"/>
        <v>0.28236650019208603</v>
      </c>
      <c r="U3545" s="4">
        <f t="shared" si="1113"/>
        <v>0.28236650019208603</v>
      </c>
      <c r="V3545" s="6">
        <f t="shared" si="1102"/>
        <v>182000</v>
      </c>
      <c r="W3545" s="16">
        <f t="shared" si="1103"/>
        <v>2.7472527472527472E-2</v>
      </c>
      <c r="X3545" s="4">
        <f t="shared" si="1114"/>
        <v>4.0384615384615383</v>
      </c>
      <c r="Y3545" s="4">
        <f t="shared" si="1104"/>
        <v>4.0384615384615383</v>
      </c>
      <c r="Z3545" s="4">
        <f t="shared" si="1105"/>
        <v>1992000</v>
      </c>
      <c r="AA3545" s="16">
        <f t="shared" si="1106"/>
        <v>2.5100401606425703E-3</v>
      </c>
      <c r="AB3545" s="15">
        <f t="shared" si="1115"/>
        <v>0.36897590361445781</v>
      </c>
      <c r="AC3545" s="15">
        <f t="shared" si="1116"/>
        <v>0.36897590361445781</v>
      </c>
      <c r="AD3545" s="4">
        <v>171608</v>
      </c>
      <c r="AE3545" s="26">
        <v>1303.3399999999999</v>
      </c>
      <c r="AF3545" s="26">
        <v>1303.3399999999999</v>
      </c>
      <c r="AG3545" s="4">
        <f t="shared" si="1117"/>
        <v>673000</v>
      </c>
      <c r="AH3545" s="16">
        <f t="shared" si="1107"/>
        <v>7.429420505200594E-3</v>
      </c>
      <c r="AI3545" s="15">
        <f t="shared" si="1108"/>
        <v>1.0921248142644873</v>
      </c>
      <c r="AJ3545" s="15">
        <f t="shared" si="1109"/>
        <v>1.0921248142644873</v>
      </c>
      <c r="AK3545" s="4">
        <f t="shared" si="1110"/>
        <v>1614000</v>
      </c>
      <c r="AL3545" s="27">
        <f t="shared" si="1111"/>
        <v>3.0978934324659233E-3</v>
      </c>
      <c r="AM3545" s="15">
        <f t="shared" si="1118"/>
        <v>0.45539033457249073</v>
      </c>
      <c r="AN3545" s="15">
        <f t="shared" si="1119"/>
        <v>8.7474132649345115E-4</v>
      </c>
    </row>
    <row r="3546" spans="1:40" x14ac:dyDescent="0.2">
      <c r="A3546" s="4" t="s">
        <v>4628</v>
      </c>
      <c r="B3546" s="2" t="s">
        <v>11</v>
      </c>
      <c r="C3546" s="5">
        <v>171608</v>
      </c>
      <c r="D3546" s="2" t="s">
        <v>73</v>
      </c>
      <c r="E3546" s="5">
        <v>171670</v>
      </c>
      <c r="F3546" s="2" t="s">
        <v>4364</v>
      </c>
      <c r="G3546" s="7">
        <v>5000</v>
      </c>
      <c r="H3546" s="5">
        <v>147</v>
      </c>
      <c r="I3546" s="6">
        <v>171409</v>
      </c>
      <c r="J3546" s="13">
        <v>45291</v>
      </c>
      <c r="K3546" s="9">
        <v>5000</v>
      </c>
      <c r="L3546" s="4" t="s">
        <v>4628</v>
      </c>
      <c r="M3546" s="4" t="s">
        <v>4633</v>
      </c>
      <c r="N3546" s="4">
        <f>VLOOKUP(I3546,BaseModelo!$A$2:$E$5075,5)</f>
        <v>2</v>
      </c>
      <c r="O3546" s="4" t="str">
        <f>VLOOKUP(N3546,'niveles de riesgo'!$A$4:$B$7,2,1)</f>
        <v>1 a 3</v>
      </c>
      <c r="P3546" s="15">
        <v>147</v>
      </c>
      <c r="Q3546" s="4">
        <f>VLOOKUP(I3546,BaseModelo!$A$2:$E$5075,3)</f>
        <v>100</v>
      </c>
      <c r="R3546" s="4">
        <f t="shared" si="1100"/>
        <v>2603000</v>
      </c>
      <c r="S3546" s="16">
        <f t="shared" si="1101"/>
        <v>1.9208605455243949E-3</v>
      </c>
      <c r="T3546" s="4">
        <f t="shared" si="1112"/>
        <v>0.28236650019208603</v>
      </c>
      <c r="U3546" s="4">
        <f t="shared" si="1113"/>
        <v>0.28236650019208603</v>
      </c>
      <c r="V3546" s="6">
        <f t="shared" si="1102"/>
        <v>182000</v>
      </c>
      <c r="W3546" s="16">
        <f t="shared" si="1103"/>
        <v>2.7472527472527472E-2</v>
      </c>
      <c r="X3546" s="4">
        <f t="shared" si="1114"/>
        <v>4.0384615384615383</v>
      </c>
      <c r="Y3546" s="4">
        <f t="shared" si="1104"/>
        <v>4.0384615384615383</v>
      </c>
      <c r="Z3546" s="4">
        <f t="shared" si="1105"/>
        <v>1578000</v>
      </c>
      <c r="AA3546" s="16">
        <f t="shared" si="1106"/>
        <v>3.1685678073510772E-3</v>
      </c>
      <c r="AB3546" s="15">
        <f t="shared" si="1115"/>
        <v>0.46577946768060835</v>
      </c>
      <c r="AC3546" s="15">
        <f t="shared" si="1116"/>
        <v>0.46577946768060835</v>
      </c>
      <c r="AD3546" s="4">
        <v>171608</v>
      </c>
      <c r="AE3546" s="26">
        <v>1303.3399999999999</v>
      </c>
      <c r="AF3546" s="26">
        <v>1303.3399999999999</v>
      </c>
      <c r="AG3546" s="4">
        <f t="shared" si="1117"/>
        <v>832000</v>
      </c>
      <c r="AH3546" s="16">
        <f t="shared" si="1107"/>
        <v>6.0096153846153849E-3</v>
      </c>
      <c r="AI3546" s="15">
        <f t="shared" si="1108"/>
        <v>0.88341346153846156</v>
      </c>
      <c r="AJ3546" s="15">
        <f t="shared" si="1109"/>
        <v>0.88341346153846156</v>
      </c>
      <c r="AK3546" s="4">
        <f t="shared" si="1110"/>
        <v>1614000</v>
      </c>
      <c r="AL3546" s="27">
        <f t="shared" si="1111"/>
        <v>3.0978934324659233E-3</v>
      </c>
      <c r="AM3546" s="15">
        <f t="shared" si="1118"/>
        <v>0.45539033457249073</v>
      </c>
      <c r="AN3546" s="15">
        <f t="shared" si="1119"/>
        <v>8.7474132649345115E-4</v>
      </c>
    </row>
    <row r="3547" spans="1:40" x14ac:dyDescent="0.2">
      <c r="A3547" s="4" t="s">
        <v>4627</v>
      </c>
      <c r="B3547" s="2" t="s">
        <v>8</v>
      </c>
      <c r="C3547" s="5">
        <v>171808</v>
      </c>
      <c r="D3547" s="2" t="s">
        <v>776</v>
      </c>
      <c r="E3547" s="5">
        <v>171809</v>
      </c>
      <c r="F3547" s="2" t="s">
        <v>4365</v>
      </c>
      <c r="G3547" s="7">
        <v>7000</v>
      </c>
      <c r="H3547" s="5">
        <v>142</v>
      </c>
      <c r="I3547" s="6">
        <v>170415</v>
      </c>
      <c r="J3547" s="13">
        <v>45291</v>
      </c>
      <c r="K3547" s="9">
        <v>7000</v>
      </c>
      <c r="L3547" s="4" t="s">
        <v>4627</v>
      </c>
      <c r="M3547" s="4" t="s">
        <v>4633</v>
      </c>
      <c r="N3547" s="4">
        <f>VLOOKUP(I3547,BaseModelo!$A$2:$E$5075,5)</f>
        <v>5</v>
      </c>
      <c r="O3547" s="4" t="str">
        <f>VLOOKUP(N3547,'niveles de riesgo'!$A$4:$B$7,2,1)</f>
        <v>4 a 5</v>
      </c>
      <c r="P3547" s="15">
        <v>142.00000000000003</v>
      </c>
      <c r="Q3547" s="4">
        <f>VLOOKUP(I3547,BaseModelo!$A$2:$E$5075,3)</f>
        <v>110</v>
      </c>
      <c r="R3547" s="4">
        <f t="shared" si="1100"/>
        <v>2603000</v>
      </c>
      <c r="S3547" s="16">
        <f t="shared" si="1101"/>
        <v>2.6892047637341529E-3</v>
      </c>
      <c r="T3547" s="4">
        <f t="shared" si="1112"/>
        <v>0.3818670764502497</v>
      </c>
      <c r="U3547" s="4">
        <f t="shared" si="1113"/>
        <v>0.38186707645024981</v>
      </c>
      <c r="V3547" s="6">
        <f t="shared" si="1102"/>
        <v>288000</v>
      </c>
      <c r="W3547" s="16">
        <f t="shared" si="1103"/>
        <v>2.4305555555555556E-2</v>
      </c>
      <c r="X3547" s="4">
        <f t="shared" si="1114"/>
        <v>3.4513888888888888</v>
      </c>
      <c r="Y3547" s="4">
        <f t="shared" si="1104"/>
        <v>3.4513888888888897</v>
      </c>
      <c r="Z3547" s="4">
        <f t="shared" si="1105"/>
        <v>4058000</v>
      </c>
      <c r="AA3547" s="16">
        <f t="shared" si="1106"/>
        <v>1.7249876786594382E-3</v>
      </c>
      <c r="AB3547" s="15">
        <f t="shared" si="1115"/>
        <v>0.24494825036964021</v>
      </c>
      <c r="AC3547" s="15">
        <f t="shared" si="1116"/>
        <v>0.24494825036964027</v>
      </c>
      <c r="AD3547" s="4">
        <v>171808</v>
      </c>
      <c r="AE3547" s="26">
        <v>1758.65</v>
      </c>
      <c r="AF3547" s="26">
        <v>1758.65</v>
      </c>
      <c r="AG3547" s="4">
        <f t="shared" si="1117"/>
        <v>1768000</v>
      </c>
      <c r="AH3547" s="16">
        <f t="shared" si="1107"/>
        <v>3.9592760180995473E-3</v>
      </c>
      <c r="AI3547" s="15">
        <f t="shared" si="1108"/>
        <v>0.56221719457013575</v>
      </c>
      <c r="AJ3547" s="15">
        <f t="shared" si="1109"/>
        <v>0.56221719457013586</v>
      </c>
      <c r="AK3547" s="4">
        <f t="shared" si="1110"/>
        <v>989000</v>
      </c>
      <c r="AL3547" s="27">
        <f t="shared" si="1111"/>
        <v>7.0778564206268957E-3</v>
      </c>
      <c r="AM3547" s="15">
        <f t="shared" si="1118"/>
        <v>1.0050556117290192</v>
      </c>
      <c r="AN3547" s="15">
        <f t="shared" si="1119"/>
        <v>2.7028003388794223E-3</v>
      </c>
    </row>
    <row r="3548" spans="1:40" x14ac:dyDescent="0.2">
      <c r="A3548" s="4" t="s">
        <v>4627</v>
      </c>
      <c r="B3548" s="2" t="s">
        <v>8</v>
      </c>
      <c r="C3548" s="5">
        <v>171808</v>
      </c>
      <c r="D3548" s="2" t="s">
        <v>776</v>
      </c>
      <c r="E3548" s="5">
        <v>171813</v>
      </c>
      <c r="F3548" s="2" t="s">
        <v>4366</v>
      </c>
      <c r="G3548" s="7">
        <v>7000</v>
      </c>
      <c r="H3548" s="5">
        <v>142</v>
      </c>
      <c r="I3548" s="6">
        <v>170418</v>
      </c>
      <c r="J3548" s="13">
        <v>45291</v>
      </c>
      <c r="K3548" s="9">
        <v>7000</v>
      </c>
      <c r="L3548" s="4" t="s">
        <v>4627</v>
      </c>
      <c r="M3548" s="4" t="s">
        <v>4633</v>
      </c>
      <c r="N3548" s="4">
        <f>VLOOKUP(I3548,BaseModelo!$A$2:$E$5075,5)</f>
        <v>9</v>
      </c>
      <c r="O3548" s="4" t="str">
        <f>VLOOKUP(N3548,'niveles de riesgo'!$A$4:$B$7,2,1)</f>
        <v>8 a 10</v>
      </c>
      <c r="P3548" s="15">
        <v>142.00000000000003</v>
      </c>
      <c r="Q3548" s="4">
        <f>VLOOKUP(I3548,BaseModelo!$A$2:$E$5075,3)</f>
        <v>147</v>
      </c>
      <c r="R3548" s="4">
        <f t="shared" si="1100"/>
        <v>2603000</v>
      </c>
      <c r="S3548" s="16">
        <f t="shared" si="1101"/>
        <v>2.6892047637341529E-3</v>
      </c>
      <c r="T3548" s="4">
        <f t="shared" si="1112"/>
        <v>0.3818670764502497</v>
      </c>
      <c r="U3548" s="4">
        <f t="shared" si="1113"/>
        <v>0.38186707645024981</v>
      </c>
      <c r="V3548" s="6">
        <f t="shared" si="1102"/>
        <v>1565000</v>
      </c>
      <c r="W3548" s="16">
        <f t="shared" si="1103"/>
        <v>4.4728434504792336E-3</v>
      </c>
      <c r="X3548" s="4">
        <f t="shared" si="1114"/>
        <v>0.63514376996805122</v>
      </c>
      <c r="Y3548" s="4">
        <f t="shared" si="1104"/>
        <v>0.63514376996805133</v>
      </c>
      <c r="Z3548" s="4">
        <f t="shared" si="1105"/>
        <v>5305000</v>
      </c>
      <c r="AA3548" s="16">
        <f t="shared" si="1106"/>
        <v>1.3195098963242225E-3</v>
      </c>
      <c r="AB3548" s="15">
        <f t="shared" si="1115"/>
        <v>0.18737040527803958</v>
      </c>
      <c r="AC3548" s="15">
        <f t="shared" si="1116"/>
        <v>0.18737040527803964</v>
      </c>
      <c r="AD3548" s="4">
        <v>171808</v>
      </c>
      <c r="AE3548" s="26">
        <v>1758.65</v>
      </c>
      <c r="AF3548" s="26">
        <v>1758.65</v>
      </c>
      <c r="AG3548" s="4">
        <f t="shared" si="1117"/>
        <v>2114000</v>
      </c>
      <c r="AH3548" s="16">
        <f t="shared" si="1107"/>
        <v>3.3112582781456954E-3</v>
      </c>
      <c r="AI3548" s="15">
        <f t="shared" si="1108"/>
        <v>0.47019867549668876</v>
      </c>
      <c r="AJ3548" s="15">
        <f t="shared" si="1109"/>
        <v>0.47019867549668881</v>
      </c>
      <c r="AK3548" s="4">
        <f t="shared" si="1110"/>
        <v>989000</v>
      </c>
      <c r="AL3548" s="27">
        <f t="shared" si="1111"/>
        <v>7.0778564206268957E-3</v>
      </c>
      <c r="AM3548" s="15">
        <f t="shared" si="1118"/>
        <v>1.0050556117290192</v>
      </c>
      <c r="AN3548" s="15">
        <f t="shared" si="1119"/>
        <v>2.7028003388794223E-3</v>
      </c>
    </row>
    <row r="3549" spans="1:40" x14ac:dyDescent="0.2">
      <c r="A3549" s="4" t="s">
        <v>4627</v>
      </c>
      <c r="B3549" s="2" t="s">
        <v>8</v>
      </c>
      <c r="C3549" s="5">
        <v>171808</v>
      </c>
      <c r="D3549" s="2" t="s">
        <v>776</v>
      </c>
      <c r="E3549" s="5">
        <v>171816</v>
      </c>
      <c r="F3549" s="2" t="s">
        <v>4367</v>
      </c>
      <c r="G3549" s="7">
        <v>7000</v>
      </c>
      <c r="H3549" s="5">
        <v>142</v>
      </c>
      <c r="I3549" s="6">
        <v>171314</v>
      </c>
      <c r="J3549" s="13">
        <v>45291</v>
      </c>
      <c r="K3549" s="9">
        <v>7000</v>
      </c>
      <c r="L3549" s="4" t="s">
        <v>4627</v>
      </c>
      <c r="M3549" s="4" t="s">
        <v>4633</v>
      </c>
      <c r="N3549" s="4">
        <f>VLOOKUP(I3549,BaseModelo!$A$2:$E$5075,5)</f>
        <v>8</v>
      </c>
      <c r="O3549" s="4" t="str">
        <f>VLOOKUP(N3549,'niveles de riesgo'!$A$4:$B$7,2,1)</f>
        <v>8 a 10</v>
      </c>
      <c r="P3549" s="15">
        <v>142.00000000000003</v>
      </c>
      <c r="Q3549" s="4">
        <f>VLOOKUP(I3549,BaseModelo!$A$2:$E$5075,3)</f>
        <v>132</v>
      </c>
      <c r="R3549" s="4">
        <f t="shared" si="1100"/>
        <v>2603000</v>
      </c>
      <c r="S3549" s="16">
        <f t="shared" si="1101"/>
        <v>2.6892047637341529E-3</v>
      </c>
      <c r="T3549" s="4">
        <f t="shared" si="1112"/>
        <v>0.3818670764502497</v>
      </c>
      <c r="U3549" s="4">
        <f t="shared" si="1113"/>
        <v>0.38186707645024981</v>
      </c>
      <c r="V3549" s="6">
        <f t="shared" si="1102"/>
        <v>1565000</v>
      </c>
      <c r="W3549" s="16">
        <f t="shared" si="1103"/>
        <v>4.4728434504792336E-3</v>
      </c>
      <c r="X3549" s="4">
        <f t="shared" si="1114"/>
        <v>0.63514376996805122</v>
      </c>
      <c r="Y3549" s="4">
        <f t="shared" si="1104"/>
        <v>0.63514376996805133</v>
      </c>
      <c r="Z3549" s="4">
        <f t="shared" si="1105"/>
        <v>5836000</v>
      </c>
      <c r="AA3549" s="16">
        <f t="shared" si="1106"/>
        <v>1.199451679232351E-3</v>
      </c>
      <c r="AB3549" s="15">
        <f t="shared" si="1115"/>
        <v>0.17032213845099384</v>
      </c>
      <c r="AC3549" s="15">
        <f t="shared" si="1116"/>
        <v>0.17032213845099387</v>
      </c>
      <c r="AD3549" s="4">
        <v>171808</v>
      </c>
      <c r="AE3549" s="26">
        <v>1758.65</v>
      </c>
      <c r="AF3549" s="26">
        <v>1758.65</v>
      </c>
      <c r="AG3549" s="4">
        <f t="shared" si="1117"/>
        <v>2254000</v>
      </c>
      <c r="AH3549" s="16">
        <f t="shared" si="1107"/>
        <v>3.105590062111801E-3</v>
      </c>
      <c r="AI3549" s="15">
        <f t="shared" si="1108"/>
        <v>0.44099378881987572</v>
      </c>
      <c r="AJ3549" s="15">
        <f t="shared" si="1109"/>
        <v>0.44099378881987583</v>
      </c>
      <c r="AK3549" s="4">
        <f t="shared" si="1110"/>
        <v>989000</v>
      </c>
      <c r="AL3549" s="27">
        <f t="shared" si="1111"/>
        <v>7.0778564206268957E-3</v>
      </c>
      <c r="AM3549" s="15">
        <f t="shared" si="1118"/>
        <v>1.0050556117290192</v>
      </c>
      <c r="AN3549" s="15">
        <f t="shared" si="1119"/>
        <v>2.7028003388794223E-3</v>
      </c>
    </row>
    <row r="3550" spans="1:40" x14ac:dyDescent="0.2">
      <c r="A3550" s="4" t="s">
        <v>4627</v>
      </c>
      <c r="B3550" s="2" t="s">
        <v>8</v>
      </c>
      <c r="C3550" s="5">
        <v>171808</v>
      </c>
      <c r="D3550" s="2" t="s">
        <v>776</v>
      </c>
      <c r="E3550" s="5">
        <v>171817</v>
      </c>
      <c r="F3550" s="2" t="s">
        <v>4368</v>
      </c>
      <c r="G3550" s="7">
        <v>7000</v>
      </c>
      <c r="H3550" s="5">
        <v>142</v>
      </c>
      <c r="I3550" s="6">
        <v>171668</v>
      </c>
      <c r="J3550" s="13">
        <v>45291</v>
      </c>
      <c r="K3550" s="9">
        <v>7000</v>
      </c>
      <c r="L3550" s="4" t="s">
        <v>4627</v>
      </c>
      <c r="M3550" s="4" t="s">
        <v>4633</v>
      </c>
      <c r="N3550" s="4">
        <f>VLOOKUP(I3550,BaseModelo!$A$2:$E$5075,5)</f>
        <v>1</v>
      </c>
      <c r="O3550" s="4" t="str">
        <f>VLOOKUP(N3550,'niveles de riesgo'!$A$4:$B$7,2,1)</f>
        <v>1 a 3</v>
      </c>
      <c r="P3550" s="15">
        <v>142.00000000000003</v>
      </c>
      <c r="Q3550" s="4">
        <f>VLOOKUP(I3550,BaseModelo!$A$2:$E$5075,3)</f>
        <v>90</v>
      </c>
      <c r="R3550" s="4">
        <f t="shared" si="1100"/>
        <v>2603000</v>
      </c>
      <c r="S3550" s="16">
        <f t="shared" si="1101"/>
        <v>2.6892047637341529E-3</v>
      </c>
      <c r="T3550" s="4">
        <f t="shared" si="1112"/>
        <v>0.3818670764502497</v>
      </c>
      <c r="U3550" s="4">
        <f t="shared" si="1113"/>
        <v>0.38186707645024981</v>
      </c>
      <c r="V3550" s="6">
        <f t="shared" si="1102"/>
        <v>182000</v>
      </c>
      <c r="W3550" s="16">
        <f t="shared" si="1103"/>
        <v>3.8461538461538464E-2</v>
      </c>
      <c r="X3550" s="4">
        <f t="shared" si="1114"/>
        <v>5.4615384615384617</v>
      </c>
      <c r="Y3550" s="4">
        <f t="shared" si="1104"/>
        <v>5.4615384615384626</v>
      </c>
      <c r="Z3550" s="4">
        <f t="shared" si="1105"/>
        <v>771000</v>
      </c>
      <c r="AA3550" s="16">
        <f t="shared" si="1106"/>
        <v>9.0791180285343717E-3</v>
      </c>
      <c r="AB3550" s="15">
        <f t="shared" si="1115"/>
        <v>1.2892347600518808</v>
      </c>
      <c r="AC3550" s="15">
        <f t="shared" si="1116"/>
        <v>1.289234760051881</v>
      </c>
      <c r="AD3550" s="4">
        <v>171808</v>
      </c>
      <c r="AE3550" s="26">
        <v>1758.65</v>
      </c>
      <c r="AF3550" s="26">
        <v>1758.65</v>
      </c>
      <c r="AG3550" s="4">
        <f t="shared" si="1117"/>
        <v>681000</v>
      </c>
      <c r="AH3550" s="16">
        <f t="shared" si="1107"/>
        <v>1.0279001468428781E-2</v>
      </c>
      <c r="AI3550" s="15">
        <f t="shared" si="1108"/>
        <v>1.459618208516887</v>
      </c>
      <c r="AJ3550" s="15">
        <f t="shared" si="1109"/>
        <v>1.4596182085168872</v>
      </c>
      <c r="AK3550" s="4">
        <f t="shared" si="1110"/>
        <v>989000</v>
      </c>
      <c r="AL3550" s="27">
        <f t="shared" si="1111"/>
        <v>7.0778564206268957E-3</v>
      </c>
      <c r="AM3550" s="15">
        <f t="shared" si="1118"/>
        <v>1.0050556117290192</v>
      </c>
      <c r="AN3550" s="15">
        <f t="shared" si="1119"/>
        <v>2.7028003388794223E-3</v>
      </c>
    </row>
    <row r="3551" spans="1:40" x14ac:dyDescent="0.2">
      <c r="A3551" s="4" t="s">
        <v>4627</v>
      </c>
      <c r="B3551" s="2" t="s">
        <v>8</v>
      </c>
      <c r="C3551" s="5">
        <v>171808</v>
      </c>
      <c r="D3551" s="2" t="s">
        <v>776</v>
      </c>
      <c r="E3551" s="5">
        <v>171821</v>
      </c>
      <c r="F3551" s="2" t="s">
        <v>4369</v>
      </c>
      <c r="G3551" s="7">
        <v>7000</v>
      </c>
      <c r="H3551" s="5">
        <v>142</v>
      </c>
      <c r="I3551" s="6">
        <v>170688</v>
      </c>
      <c r="J3551" s="13">
        <v>45291</v>
      </c>
      <c r="K3551" s="9">
        <v>7000</v>
      </c>
      <c r="L3551" s="4" t="s">
        <v>4627</v>
      </c>
      <c r="M3551" s="4" t="s">
        <v>4633</v>
      </c>
      <c r="N3551" s="4">
        <f>VLOOKUP(I3551,BaseModelo!$A$2:$E$5075,5)</f>
        <v>5</v>
      </c>
      <c r="O3551" s="4" t="str">
        <f>VLOOKUP(N3551,'niveles de riesgo'!$A$4:$B$7,2,1)</f>
        <v>4 a 5</v>
      </c>
      <c r="P3551" s="15">
        <v>142.00000000000003</v>
      </c>
      <c r="Q3551" s="4">
        <f>VLOOKUP(I3551,BaseModelo!$A$2:$E$5075,3)</f>
        <v>110</v>
      </c>
      <c r="R3551" s="4">
        <f t="shared" si="1100"/>
        <v>2603000</v>
      </c>
      <c r="S3551" s="16">
        <f t="shared" si="1101"/>
        <v>2.6892047637341529E-3</v>
      </c>
      <c r="T3551" s="4">
        <f t="shared" si="1112"/>
        <v>0.3818670764502497</v>
      </c>
      <c r="U3551" s="4">
        <f t="shared" si="1113"/>
        <v>0.38186707645024981</v>
      </c>
      <c r="V3551" s="6">
        <f t="shared" si="1102"/>
        <v>288000</v>
      </c>
      <c r="W3551" s="16">
        <f t="shared" si="1103"/>
        <v>2.4305555555555556E-2</v>
      </c>
      <c r="X3551" s="4">
        <f t="shared" si="1114"/>
        <v>3.4513888888888888</v>
      </c>
      <c r="Y3551" s="4">
        <f t="shared" si="1104"/>
        <v>3.4513888888888897</v>
      </c>
      <c r="Z3551" s="4">
        <f t="shared" si="1105"/>
        <v>4058000</v>
      </c>
      <c r="AA3551" s="16">
        <f t="shared" si="1106"/>
        <v>1.7249876786594382E-3</v>
      </c>
      <c r="AB3551" s="15">
        <f t="shared" si="1115"/>
        <v>0.24494825036964021</v>
      </c>
      <c r="AC3551" s="15">
        <f t="shared" si="1116"/>
        <v>0.24494825036964027</v>
      </c>
      <c r="AD3551" s="4">
        <v>171808</v>
      </c>
      <c r="AE3551" s="26">
        <v>1758.65</v>
      </c>
      <c r="AF3551" s="26">
        <v>1758.65</v>
      </c>
      <c r="AG3551" s="4">
        <f t="shared" si="1117"/>
        <v>1768000</v>
      </c>
      <c r="AH3551" s="16">
        <f t="shared" si="1107"/>
        <v>3.9592760180995473E-3</v>
      </c>
      <c r="AI3551" s="15">
        <f t="shared" si="1108"/>
        <v>0.56221719457013575</v>
      </c>
      <c r="AJ3551" s="15">
        <f t="shared" si="1109"/>
        <v>0.56221719457013586</v>
      </c>
      <c r="AK3551" s="4">
        <f t="shared" si="1110"/>
        <v>989000</v>
      </c>
      <c r="AL3551" s="27">
        <f t="shared" si="1111"/>
        <v>7.0778564206268957E-3</v>
      </c>
      <c r="AM3551" s="15">
        <f t="shared" si="1118"/>
        <v>1.0050556117290192</v>
      </c>
      <c r="AN3551" s="15">
        <f t="shared" si="1119"/>
        <v>2.7028003388794223E-3</v>
      </c>
    </row>
    <row r="3552" spans="1:40" x14ac:dyDescent="0.2">
      <c r="A3552" s="4" t="s">
        <v>4628</v>
      </c>
      <c r="B3552" s="2" t="s">
        <v>16</v>
      </c>
      <c r="C3552" s="5">
        <v>171822</v>
      </c>
      <c r="D3552" s="2" t="s">
        <v>656</v>
      </c>
      <c r="E3552" s="5">
        <v>171828</v>
      </c>
      <c r="F3552" s="2" t="s">
        <v>4372</v>
      </c>
      <c r="G3552" s="7">
        <v>10000</v>
      </c>
      <c r="H3552" s="5">
        <v>142</v>
      </c>
      <c r="I3552" s="6">
        <v>171788</v>
      </c>
      <c r="J3552" s="13">
        <v>45291</v>
      </c>
      <c r="K3552" s="9">
        <v>10000</v>
      </c>
      <c r="L3552" s="4" t="s">
        <v>4628</v>
      </c>
      <c r="M3552" s="4" t="s">
        <v>4633</v>
      </c>
      <c r="N3552" s="4">
        <f>VLOOKUP(I3552,BaseModelo!$A$2:$E$5075,5)</f>
        <v>9</v>
      </c>
      <c r="O3552" s="4" t="str">
        <f>VLOOKUP(N3552,'niveles de riesgo'!$A$4:$B$7,2,1)</f>
        <v>8 a 10</v>
      </c>
      <c r="P3552" s="15">
        <v>142.00000000000003</v>
      </c>
      <c r="Q3552" s="4">
        <f>VLOOKUP(I3552,BaseModelo!$A$2:$E$5075,3)</f>
        <v>147</v>
      </c>
      <c r="R3552" s="4">
        <f t="shared" si="1100"/>
        <v>2603000</v>
      </c>
      <c r="S3552" s="16">
        <f t="shared" si="1101"/>
        <v>3.8417210910487898E-3</v>
      </c>
      <c r="T3552" s="4">
        <f t="shared" si="1112"/>
        <v>0.54552439492892812</v>
      </c>
      <c r="U3552" s="4">
        <f t="shared" si="1113"/>
        <v>0.54552439492892824</v>
      </c>
      <c r="V3552" s="6">
        <f t="shared" si="1102"/>
        <v>1565000</v>
      </c>
      <c r="W3552" s="16">
        <f t="shared" si="1103"/>
        <v>6.3897763578274758E-3</v>
      </c>
      <c r="X3552" s="4">
        <f t="shared" si="1114"/>
        <v>0.90734824281150162</v>
      </c>
      <c r="Y3552" s="4">
        <f t="shared" si="1104"/>
        <v>0.90734824281150173</v>
      </c>
      <c r="Z3552" s="4">
        <f t="shared" si="1105"/>
        <v>5305000</v>
      </c>
      <c r="AA3552" s="16">
        <f t="shared" si="1106"/>
        <v>1.885014137606032E-3</v>
      </c>
      <c r="AB3552" s="15">
        <f t="shared" si="1115"/>
        <v>0.26767200754005654</v>
      </c>
      <c r="AC3552" s="15">
        <f t="shared" si="1116"/>
        <v>0.2676720075400566</v>
      </c>
      <c r="AD3552" s="4">
        <v>171822</v>
      </c>
      <c r="AE3552" s="26">
        <v>2510.34</v>
      </c>
      <c r="AF3552" s="26">
        <v>2510.34</v>
      </c>
      <c r="AG3552" s="4">
        <f t="shared" si="1117"/>
        <v>3095000</v>
      </c>
      <c r="AH3552" s="16">
        <f t="shared" si="1107"/>
        <v>3.2310177705977385E-3</v>
      </c>
      <c r="AI3552" s="15">
        <f t="shared" si="1108"/>
        <v>0.45880452342487887</v>
      </c>
      <c r="AJ3552" s="15">
        <f t="shared" si="1109"/>
        <v>0.45880452342487893</v>
      </c>
      <c r="AK3552" s="4">
        <f t="shared" si="1110"/>
        <v>1614000</v>
      </c>
      <c r="AL3552" s="27">
        <f t="shared" si="1111"/>
        <v>6.1957868649318466E-3</v>
      </c>
      <c r="AM3552" s="15">
        <f t="shared" si="1118"/>
        <v>0.8798017348203222</v>
      </c>
      <c r="AN3552" s="15">
        <f t="shared" si="1119"/>
        <v>3.3799528806005468E-3</v>
      </c>
    </row>
    <row r="3553" spans="1:40" x14ac:dyDescent="0.2">
      <c r="A3553" s="4" t="s">
        <v>4628</v>
      </c>
      <c r="B3553" s="2" t="s">
        <v>11</v>
      </c>
      <c r="C3553" s="5">
        <v>171855</v>
      </c>
      <c r="D3553" s="2" t="s">
        <v>594</v>
      </c>
      <c r="E3553" s="5">
        <v>171874</v>
      </c>
      <c r="F3553" s="2" t="s">
        <v>4378</v>
      </c>
      <c r="G3553" s="7">
        <v>10000</v>
      </c>
      <c r="H3553" s="5">
        <v>142</v>
      </c>
      <c r="I3553" s="6">
        <v>171010</v>
      </c>
      <c r="J3553" s="13">
        <v>45291</v>
      </c>
      <c r="K3553" s="9">
        <v>10000</v>
      </c>
      <c r="L3553" s="4" t="s">
        <v>4628</v>
      </c>
      <c r="M3553" s="4" t="s">
        <v>4633</v>
      </c>
      <c r="N3553" s="4">
        <f>VLOOKUP(I3553,BaseModelo!$A$2:$E$5075,5)</f>
        <v>8</v>
      </c>
      <c r="O3553" s="4" t="str">
        <f>VLOOKUP(N3553,'niveles de riesgo'!$A$4:$B$7,2,1)</f>
        <v>8 a 10</v>
      </c>
      <c r="P3553" s="15">
        <v>142.00000000000003</v>
      </c>
      <c r="Q3553" s="4">
        <f>VLOOKUP(I3553,BaseModelo!$A$2:$E$5075,3)</f>
        <v>132</v>
      </c>
      <c r="R3553" s="4">
        <f t="shared" si="1100"/>
        <v>2603000</v>
      </c>
      <c r="S3553" s="16">
        <f t="shared" si="1101"/>
        <v>3.8417210910487898E-3</v>
      </c>
      <c r="T3553" s="4">
        <f t="shared" si="1112"/>
        <v>0.54552439492892812</v>
      </c>
      <c r="U3553" s="4">
        <f t="shared" si="1113"/>
        <v>0.54552439492892824</v>
      </c>
      <c r="V3553" s="6">
        <f t="shared" si="1102"/>
        <v>1565000</v>
      </c>
      <c r="W3553" s="16">
        <f t="shared" si="1103"/>
        <v>6.3897763578274758E-3</v>
      </c>
      <c r="X3553" s="4">
        <f t="shared" si="1114"/>
        <v>0.90734824281150162</v>
      </c>
      <c r="Y3553" s="4">
        <f t="shared" si="1104"/>
        <v>0.90734824281150173</v>
      </c>
      <c r="Z3553" s="4">
        <f t="shared" si="1105"/>
        <v>5836000</v>
      </c>
      <c r="AA3553" s="16">
        <f t="shared" si="1106"/>
        <v>1.7135023989033585E-3</v>
      </c>
      <c r="AB3553" s="15">
        <f t="shared" si="1115"/>
        <v>0.2433173406442769</v>
      </c>
      <c r="AC3553" s="15">
        <f t="shared" si="1116"/>
        <v>0.24331734064427696</v>
      </c>
      <c r="AD3553" s="4">
        <v>171855</v>
      </c>
      <c r="AE3553" s="26">
        <v>2510.34</v>
      </c>
      <c r="AF3553" s="26">
        <v>2510.34</v>
      </c>
      <c r="AG3553" s="4">
        <f t="shared" si="1117"/>
        <v>3421000</v>
      </c>
      <c r="AH3553" s="16">
        <f t="shared" si="1107"/>
        <v>2.9231218941829875E-3</v>
      </c>
      <c r="AI3553" s="15">
        <f t="shared" si="1108"/>
        <v>0.41508330897398421</v>
      </c>
      <c r="AJ3553" s="15">
        <f t="shared" si="1109"/>
        <v>0.41508330897398432</v>
      </c>
      <c r="AK3553" s="4">
        <f t="shared" si="1110"/>
        <v>1614000</v>
      </c>
      <c r="AL3553" s="27">
        <f t="shared" si="1111"/>
        <v>6.1957868649318466E-3</v>
      </c>
      <c r="AM3553" s="15">
        <f t="shared" si="1118"/>
        <v>0.8798017348203222</v>
      </c>
      <c r="AN3553" s="15">
        <f t="shared" si="1119"/>
        <v>3.3799528806005468E-3</v>
      </c>
    </row>
    <row r="3554" spans="1:40" x14ac:dyDescent="0.2">
      <c r="A3554" s="4" t="s">
        <v>4628</v>
      </c>
      <c r="B3554" s="2" t="s">
        <v>11</v>
      </c>
      <c r="C3554" s="5">
        <v>171855</v>
      </c>
      <c r="D3554" s="2" t="s">
        <v>594</v>
      </c>
      <c r="E3554" s="5">
        <v>171889</v>
      </c>
      <c r="F3554" s="2" t="s">
        <v>4379</v>
      </c>
      <c r="G3554" s="7">
        <v>10000</v>
      </c>
      <c r="H3554" s="5">
        <v>142</v>
      </c>
      <c r="I3554" s="6">
        <v>171008</v>
      </c>
      <c r="J3554" s="13">
        <v>45291</v>
      </c>
      <c r="K3554" s="9">
        <v>10000</v>
      </c>
      <c r="L3554" s="4" t="s">
        <v>4628</v>
      </c>
      <c r="M3554" s="4" t="s">
        <v>4633</v>
      </c>
      <c r="N3554" s="4">
        <f>VLOOKUP(I3554,BaseModelo!$A$2:$E$5075,5)</f>
        <v>8</v>
      </c>
      <c r="O3554" s="4" t="str">
        <f>VLOOKUP(N3554,'niveles de riesgo'!$A$4:$B$7,2,1)</f>
        <v>8 a 10</v>
      </c>
      <c r="P3554" s="15">
        <v>142.00000000000003</v>
      </c>
      <c r="Q3554" s="4">
        <f>VLOOKUP(I3554,BaseModelo!$A$2:$E$5075,3)</f>
        <v>132</v>
      </c>
      <c r="R3554" s="4">
        <f t="shared" si="1100"/>
        <v>2603000</v>
      </c>
      <c r="S3554" s="16">
        <f t="shared" si="1101"/>
        <v>3.8417210910487898E-3</v>
      </c>
      <c r="T3554" s="4">
        <f t="shared" si="1112"/>
        <v>0.54552439492892812</v>
      </c>
      <c r="U3554" s="4">
        <f t="shared" si="1113"/>
        <v>0.54552439492892824</v>
      </c>
      <c r="V3554" s="6">
        <f t="shared" si="1102"/>
        <v>1565000</v>
      </c>
      <c r="W3554" s="16">
        <f t="shared" si="1103"/>
        <v>6.3897763578274758E-3</v>
      </c>
      <c r="X3554" s="4">
        <f t="shared" si="1114"/>
        <v>0.90734824281150162</v>
      </c>
      <c r="Y3554" s="4">
        <f t="shared" si="1104"/>
        <v>0.90734824281150173</v>
      </c>
      <c r="Z3554" s="4">
        <f t="shared" si="1105"/>
        <v>5836000</v>
      </c>
      <c r="AA3554" s="16">
        <f t="shared" si="1106"/>
        <v>1.7135023989033585E-3</v>
      </c>
      <c r="AB3554" s="15">
        <f t="shared" si="1115"/>
        <v>0.2433173406442769</v>
      </c>
      <c r="AC3554" s="15">
        <f t="shared" si="1116"/>
        <v>0.24331734064427696</v>
      </c>
      <c r="AD3554" s="4">
        <v>171855</v>
      </c>
      <c r="AE3554" s="26">
        <v>2510.34</v>
      </c>
      <c r="AF3554" s="26">
        <v>2510.34</v>
      </c>
      <c r="AG3554" s="4">
        <f t="shared" si="1117"/>
        <v>3421000</v>
      </c>
      <c r="AH3554" s="16">
        <f t="shared" si="1107"/>
        <v>2.9231218941829875E-3</v>
      </c>
      <c r="AI3554" s="15">
        <f t="shared" si="1108"/>
        <v>0.41508330897398421</v>
      </c>
      <c r="AJ3554" s="15">
        <f t="shared" si="1109"/>
        <v>0.41508330897398432</v>
      </c>
      <c r="AK3554" s="4">
        <f t="shared" si="1110"/>
        <v>1614000</v>
      </c>
      <c r="AL3554" s="27">
        <f t="shared" si="1111"/>
        <v>6.1957868649318466E-3</v>
      </c>
      <c r="AM3554" s="15">
        <f t="shared" si="1118"/>
        <v>0.8798017348203222</v>
      </c>
      <c r="AN3554" s="15">
        <f t="shared" si="1119"/>
        <v>3.3799528806005468E-3</v>
      </c>
    </row>
    <row r="3555" spans="1:40" x14ac:dyDescent="0.2">
      <c r="A3555" s="4" t="s">
        <v>4627</v>
      </c>
      <c r="B3555" s="2" t="s">
        <v>7</v>
      </c>
      <c r="C3555" s="5">
        <v>171863</v>
      </c>
      <c r="D3555" s="2" t="s">
        <v>471</v>
      </c>
      <c r="E3555" s="5">
        <v>171871</v>
      </c>
      <c r="F3555" s="2" t="s">
        <v>4370</v>
      </c>
      <c r="G3555" s="7">
        <v>10000</v>
      </c>
      <c r="H3555" s="5">
        <v>142</v>
      </c>
      <c r="I3555" s="6">
        <v>171316</v>
      </c>
      <c r="J3555" s="13">
        <v>45291</v>
      </c>
      <c r="K3555" s="9">
        <v>10000</v>
      </c>
      <c r="L3555" s="4" t="s">
        <v>4627</v>
      </c>
      <c r="M3555" s="4" t="s">
        <v>4633</v>
      </c>
      <c r="N3555" s="4">
        <f>VLOOKUP(I3555,BaseModelo!$A$2:$E$5075,5)</f>
        <v>8</v>
      </c>
      <c r="O3555" s="4" t="str">
        <f>VLOOKUP(N3555,'niveles de riesgo'!$A$4:$B$7,2,1)</f>
        <v>8 a 10</v>
      </c>
      <c r="P3555" s="15">
        <v>142.00000000000003</v>
      </c>
      <c r="Q3555" s="4">
        <f>VLOOKUP(I3555,BaseModelo!$A$2:$E$5075,3)</f>
        <v>132</v>
      </c>
      <c r="R3555" s="4">
        <f t="shared" si="1100"/>
        <v>2603000</v>
      </c>
      <c r="S3555" s="16">
        <f t="shared" si="1101"/>
        <v>3.8417210910487898E-3</v>
      </c>
      <c r="T3555" s="4">
        <f t="shared" si="1112"/>
        <v>0.54552439492892812</v>
      </c>
      <c r="U3555" s="4">
        <f t="shared" si="1113"/>
        <v>0.54552439492892824</v>
      </c>
      <c r="V3555" s="6">
        <f t="shared" si="1102"/>
        <v>1565000</v>
      </c>
      <c r="W3555" s="16">
        <f t="shared" si="1103"/>
        <v>6.3897763578274758E-3</v>
      </c>
      <c r="X3555" s="4">
        <f t="shared" si="1114"/>
        <v>0.90734824281150162</v>
      </c>
      <c r="Y3555" s="4">
        <f t="shared" si="1104"/>
        <v>0.90734824281150173</v>
      </c>
      <c r="Z3555" s="4">
        <f t="shared" si="1105"/>
        <v>5836000</v>
      </c>
      <c r="AA3555" s="16">
        <f t="shared" si="1106"/>
        <v>1.7135023989033585E-3</v>
      </c>
      <c r="AB3555" s="15">
        <f t="shared" si="1115"/>
        <v>0.2433173406442769</v>
      </c>
      <c r="AC3555" s="15">
        <f t="shared" si="1116"/>
        <v>0.24331734064427696</v>
      </c>
      <c r="AD3555" s="4">
        <v>171863</v>
      </c>
      <c r="AE3555" s="26">
        <v>2510.34</v>
      </c>
      <c r="AF3555" s="26">
        <v>2510.34</v>
      </c>
      <c r="AG3555" s="4">
        <f t="shared" si="1117"/>
        <v>2254000</v>
      </c>
      <c r="AH3555" s="16">
        <f t="shared" si="1107"/>
        <v>4.4365572315882874E-3</v>
      </c>
      <c r="AI3555" s="15">
        <f t="shared" si="1108"/>
        <v>0.62999112688553682</v>
      </c>
      <c r="AJ3555" s="15">
        <f t="shared" si="1109"/>
        <v>0.62999112688553693</v>
      </c>
      <c r="AK3555" s="4">
        <f t="shared" si="1110"/>
        <v>989000</v>
      </c>
      <c r="AL3555" s="27">
        <f t="shared" si="1111"/>
        <v>1.0111223458038422E-2</v>
      </c>
      <c r="AM3555" s="15">
        <f t="shared" si="1118"/>
        <v>1.4357937310414559</v>
      </c>
      <c r="AN3555" s="15">
        <f t="shared" si="1119"/>
        <v>5.5159190589375955E-3</v>
      </c>
    </row>
    <row r="3556" spans="1:40" x14ac:dyDescent="0.2">
      <c r="A3556" s="4" t="s">
        <v>4627</v>
      </c>
      <c r="B3556" s="2" t="s">
        <v>7</v>
      </c>
      <c r="C3556" s="5">
        <v>171863</v>
      </c>
      <c r="D3556" s="2" t="s">
        <v>471</v>
      </c>
      <c r="E3556" s="5">
        <v>171872</v>
      </c>
      <c r="F3556" s="2" t="s">
        <v>4371</v>
      </c>
      <c r="G3556" s="7">
        <v>10000</v>
      </c>
      <c r="H3556" s="5">
        <v>142</v>
      </c>
      <c r="I3556" s="6">
        <v>164818</v>
      </c>
      <c r="J3556" s="13">
        <v>45291</v>
      </c>
      <c r="K3556" s="9">
        <v>10000</v>
      </c>
      <c r="L3556" s="4" t="s">
        <v>4627</v>
      </c>
      <c r="M3556" s="4" t="s">
        <v>4633</v>
      </c>
      <c r="N3556" s="4">
        <f>VLOOKUP(I3556,BaseModelo!$A$2:$E$5075,5)</f>
        <v>6</v>
      </c>
      <c r="O3556" s="4" t="str">
        <f>VLOOKUP(N3556,'niveles de riesgo'!$A$4:$B$7,2,1)</f>
        <v>6 a 7</v>
      </c>
      <c r="P3556" s="15">
        <v>142.00000000000003</v>
      </c>
      <c r="Q3556" s="4">
        <f>VLOOKUP(I3556,BaseModelo!$A$2:$E$5075,3)</f>
        <v>115</v>
      </c>
      <c r="R3556" s="4">
        <f t="shared" si="1100"/>
        <v>2603000</v>
      </c>
      <c r="S3556" s="16">
        <f t="shared" si="1101"/>
        <v>3.8417210910487898E-3</v>
      </c>
      <c r="T3556" s="4">
        <f t="shared" si="1112"/>
        <v>0.54552439492892812</v>
      </c>
      <c r="U3556" s="4">
        <f t="shared" si="1113"/>
        <v>0.54552439492892824</v>
      </c>
      <c r="V3556" s="6">
        <f t="shared" si="1102"/>
        <v>568000</v>
      </c>
      <c r="W3556" s="16">
        <f t="shared" si="1103"/>
        <v>1.7605633802816902E-2</v>
      </c>
      <c r="X3556" s="4">
        <f t="shared" si="1114"/>
        <v>2.5</v>
      </c>
      <c r="Y3556" s="4">
        <f t="shared" si="1104"/>
        <v>2.5000000000000004</v>
      </c>
      <c r="Z3556" s="4">
        <f t="shared" si="1105"/>
        <v>4853000</v>
      </c>
      <c r="AA3556" s="16">
        <f t="shared" si="1106"/>
        <v>2.0605810838656502E-3</v>
      </c>
      <c r="AB3556" s="15">
        <f t="shared" si="1115"/>
        <v>0.29260251390892233</v>
      </c>
      <c r="AC3556" s="15">
        <f t="shared" si="1116"/>
        <v>0.29260251390892239</v>
      </c>
      <c r="AD3556" s="4">
        <v>171863</v>
      </c>
      <c r="AE3556" s="26">
        <v>2510.34</v>
      </c>
      <c r="AF3556" s="26">
        <v>2510.34</v>
      </c>
      <c r="AG3556" s="4">
        <f t="shared" si="1117"/>
        <v>1993000</v>
      </c>
      <c r="AH3556" s="16">
        <f t="shared" si="1107"/>
        <v>5.0175614651279477E-3</v>
      </c>
      <c r="AI3556" s="15">
        <f t="shared" si="1108"/>
        <v>0.71249372804816857</v>
      </c>
      <c r="AJ3556" s="15">
        <f t="shared" si="1109"/>
        <v>0.71249372804816868</v>
      </c>
      <c r="AK3556" s="4">
        <f t="shared" si="1110"/>
        <v>989000</v>
      </c>
      <c r="AL3556" s="27">
        <f t="shared" si="1111"/>
        <v>1.0111223458038422E-2</v>
      </c>
      <c r="AM3556" s="15">
        <f t="shared" si="1118"/>
        <v>1.4357937310414559</v>
      </c>
      <c r="AN3556" s="15">
        <f t="shared" si="1119"/>
        <v>5.5159190589375955E-3</v>
      </c>
    </row>
    <row r="3557" spans="1:40" x14ac:dyDescent="0.2">
      <c r="A3557" s="4" t="s">
        <v>4627</v>
      </c>
      <c r="B3557" s="2" t="s">
        <v>9</v>
      </c>
      <c r="C3557" s="5">
        <v>171875</v>
      </c>
      <c r="D3557" s="2" t="s">
        <v>777</v>
      </c>
      <c r="E3557" s="5">
        <v>171876</v>
      </c>
      <c r="F3557" s="2" t="s">
        <v>4373</v>
      </c>
      <c r="G3557" s="7">
        <v>6000</v>
      </c>
      <c r="H3557" s="5">
        <v>142</v>
      </c>
      <c r="I3557" s="6">
        <v>171061</v>
      </c>
      <c r="J3557" s="13">
        <v>45291</v>
      </c>
      <c r="K3557" s="9">
        <v>6000</v>
      </c>
      <c r="L3557" s="4" t="s">
        <v>4627</v>
      </c>
      <c r="M3557" s="4" t="s">
        <v>4633</v>
      </c>
      <c r="N3557" s="4">
        <f>VLOOKUP(I3557,BaseModelo!$A$2:$E$5075,5)</f>
        <v>8</v>
      </c>
      <c r="O3557" s="4" t="str">
        <f>VLOOKUP(N3557,'niveles de riesgo'!$A$4:$B$7,2,1)</f>
        <v>8 a 10</v>
      </c>
      <c r="P3557" s="15">
        <v>142.00000000000003</v>
      </c>
      <c r="Q3557" s="4">
        <f>VLOOKUP(I3557,BaseModelo!$A$2:$E$5075,3)</f>
        <v>132</v>
      </c>
      <c r="R3557" s="4">
        <f t="shared" si="1100"/>
        <v>2603000</v>
      </c>
      <c r="S3557" s="16">
        <f t="shared" si="1101"/>
        <v>2.3050326546292738E-3</v>
      </c>
      <c r="T3557" s="4">
        <f t="shared" si="1112"/>
        <v>0.32731463695735685</v>
      </c>
      <c r="U3557" s="4">
        <f t="shared" si="1113"/>
        <v>0.32731463695735696</v>
      </c>
      <c r="V3557" s="6">
        <f t="shared" si="1102"/>
        <v>1565000</v>
      </c>
      <c r="W3557" s="16">
        <f t="shared" si="1103"/>
        <v>3.8338658146964857E-3</v>
      </c>
      <c r="X3557" s="4">
        <f t="shared" si="1114"/>
        <v>0.54440894568690101</v>
      </c>
      <c r="Y3557" s="4">
        <f t="shared" si="1104"/>
        <v>0.54440894568690112</v>
      </c>
      <c r="Z3557" s="4">
        <f t="shared" si="1105"/>
        <v>5836000</v>
      </c>
      <c r="AA3557" s="16">
        <f t="shared" si="1106"/>
        <v>1.028101439342015E-3</v>
      </c>
      <c r="AB3557" s="15">
        <f t="shared" si="1115"/>
        <v>0.14599040438656613</v>
      </c>
      <c r="AC3557" s="15">
        <f t="shared" si="1116"/>
        <v>0.14599040438656616</v>
      </c>
      <c r="AD3557" s="4">
        <v>171875</v>
      </c>
      <c r="AE3557" s="26">
        <v>1503.37</v>
      </c>
      <c r="AF3557" s="26">
        <v>1503.37</v>
      </c>
      <c r="AG3557" s="4">
        <f t="shared" si="1117"/>
        <v>2254000</v>
      </c>
      <c r="AH3557" s="16">
        <f t="shared" si="1107"/>
        <v>2.6619343389529724E-3</v>
      </c>
      <c r="AI3557" s="15">
        <f t="shared" si="1108"/>
        <v>0.37799467613132209</v>
      </c>
      <c r="AJ3557" s="15">
        <f t="shared" si="1109"/>
        <v>0.37799467613132215</v>
      </c>
      <c r="AK3557" s="4">
        <f t="shared" si="1110"/>
        <v>989000</v>
      </c>
      <c r="AL3557" s="27">
        <f t="shared" si="1111"/>
        <v>6.0667340748230538E-3</v>
      </c>
      <c r="AM3557" s="15">
        <f t="shared" si="1118"/>
        <v>0.86147623862487366</v>
      </c>
      <c r="AN3557" s="15">
        <f t="shared" si="1119"/>
        <v>1.9857308612175346E-3</v>
      </c>
    </row>
    <row r="3558" spans="1:40" x14ac:dyDescent="0.2">
      <c r="A3558" s="4" t="s">
        <v>4627</v>
      </c>
      <c r="B3558" s="2" t="s">
        <v>9</v>
      </c>
      <c r="C3558" s="5">
        <v>171875</v>
      </c>
      <c r="D3558" s="2" t="s">
        <v>777</v>
      </c>
      <c r="E3558" s="5">
        <v>171877</v>
      </c>
      <c r="F3558" s="2" t="s">
        <v>4374</v>
      </c>
      <c r="G3558" s="7">
        <v>8000</v>
      </c>
      <c r="H3558" s="5">
        <v>142</v>
      </c>
      <c r="I3558" s="6">
        <v>171069</v>
      </c>
      <c r="J3558" s="13">
        <v>45291</v>
      </c>
      <c r="K3558" s="9">
        <v>8000</v>
      </c>
      <c r="L3558" s="4" t="s">
        <v>4627</v>
      </c>
      <c r="M3558" s="4" t="s">
        <v>4633</v>
      </c>
      <c r="N3558" s="4">
        <f>VLOOKUP(I3558,BaseModelo!$A$2:$E$5075,5)</f>
        <v>8</v>
      </c>
      <c r="O3558" s="4" t="str">
        <f>VLOOKUP(N3558,'niveles de riesgo'!$A$4:$B$7,2,1)</f>
        <v>8 a 10</v>
      </c>
      <c r="P3558" s="15">
        <v>142.00000000000003</v>
      </c>
      <c r="Q3558" s="4">
        <f>VLOOKUP(I3558,BaseModelo!$A$2:$E$5075,3)</f>
        <v>132</v>
      </c>
      <c r="R3558" s="4">
        <f t="shared" si="1100"/>
        <v>2603000</v>
      </c>
      <c r="S3558" s="16">
        <f t="shared" si="1101"/>
        <v>3.073376872839032E-3</v>
      </c>
      <c r="T3558" s="4">
        <f t="shared" si="1112"/>
        <v>0.43641951594314254</v>
      </c>
      <c r="U3558" s="4">
        <f t="shared" si="1113"/>
        <v>0.43641951594314266</v>
      </c>
      <c r="V3558" s="6">
        <f t="shared" si="1102"/>
        <v>1565000</v>
      </c>
      <c r="W3558" s="16">
        <f t="shared" si="1103"/>
        <v>5.111821086261981E-3</v>
      </c>
      <c r="X3558" s="4">
        <f t="shared" si="1114"/>
        <v>0.72587859424920131</v>
      </c>
      <c r="Y3558" s="4">
        <f t="shared" si="1104"/>
        <v>0.72587859424920143</v>
      </c>
      <c r="Z3558" s="4">
        <f t="shared" si="1105"/>
        <v>5836000</v>
      </c>
      <c r="AA3558" s="16">
        <f t="shared" si="1106"/>
        <v>1.3708019191226869E-3</v>
      </c>
      <c r="AB3558" s="15">
        <f t="shared" si="1115"/>
        <v>0.19465387251542154</v>
      </c>
      <c r="AC3558" s="15">
        <f t="shared" si="1116"/>
        <v>0.19465387251542157</v>
      </c>
      <c r="AD3558" s="4">
        <v>171875</v>
      </c>
      <c r="AE3558" s="26">
        <v>2013.74</v>
      </c>
      <c r="AF3558" s="26">
        <v>2013.74</v>
      </c>
      <c r="AG3558" s="4">
        <f t="shared" si="1117"/>
        <v>2254000</v>
      </c>
      <c r="AH3558" s="16">
        <f t="shared" si="1107"/>
        <v>3.5492457852706301E-3</v>
      </c>
      <c r="AI3558" s="15">
        <f t="shared" si="1108"/>
        <v>0.50399290150842946</v>
      </c>
      <c r="AJ3558" s="15">
        <f t="shared" si="1109"/>
        <v>0.50399290150842957</v>
      </c>
      <c r="AK3558" s="4">
        <f t="shared" si="1110"/>
        <v>989000</v>
      </c>
      <c r="AL3558" s="27">
        <f t="shared" si="1111"/>
        <v>8.0889787664307385E-3</v>
      </c>
      <c r="AM3558" s="15">
        <f t="shared" si="1118"/>
        <v>1.148634984833165</v>
      </c>
      <c r="AN3558" s="15">
        <f t="shared" si="1119"/>
        <v>3.5301881977200622E-3</v>
      </c>
    </row>
    <row r="3559" spans="1:40" x14ac:dyDescent="0.2">
      <c r="A3559" s="4" t="s">
        <v>4627</v>
      </c>
      <c r="B3559" s="2" t="s">
        <v>9</v>
      </c>
      <c r="C3559" s="5">
        <v>171875</v>
      </c>
      <c r="D3559" s="2" t="s">
        <v>777</v>
      </c>
      <c r="E3559" s="5">
        <v>171878</v>
      </c>
      <c r="F3559" s="2" t="s">
        <v>4375</v>
      </c>
      <c r="G3559" s="7">
        <v>7000</v>
      </c>
      <c r="H3559" s="5">
        <v>142</v>
      </c>
      <c r="I3559" s="6">
        <v>171060</v>
      </c>
      <c r="J3559" s="13">
        <v>45291</v>
      </c>
      <c r="K3559" s="9">
        <v>7000</v>
      </c>
      <c r="L3559" s="4" t="s">
        <v>4627</v>
      </c>
      <c r="M3559" s="4" t="s">
        <v>4633</v>
      </c>
      <c r="N3559" s="4">
        <f>VLOOKUP(I3559,BaseModelo!$A$2:$E$5075,5)</f>
        <v>8</v>
      </c>
      <c r="O3559" s="4" t="str">
        <f>VLOOKUP(N3559,'niveles de riesgo'!$A$4:$B$7,2,1)</f>
        <v>8 a 10</v>
      </c>
      <c r="P3559" s="15">
        <v>142.00000000000003</v>
      </c>
      <c r="Q3559" s="4">
        <f>VLOOKUP(I3559,BaseModelo!$A$2:$E$5075,3)</f>
        <v>132</v>
      </c>
      <c r="R3559" s="4">
        <f t="shared" si="1100"/>
        <v>2603000</v>
      </c>
      <c r="S3559" s="16">
        <f t="shared" si="1101"/>
        <v>2.6892047637341529E-3</v>
      </c>
      <c r="T3559" s="4">
        <f t="shared" si="1112"/>
        <v>0.3818670764502497</v>
      </c>
      <c r="U3559" s="4">
        <f t="shared" si="1113"/>
        <v>0.38186707645024981</v>
      </c>
      <c r="V3559" s="6">
        <f t="shared" si="1102"/>
        <v>1565000</v>
      </c>
      <c r="W3559" s="16">
        <f t="shared" si="1103"/>
        <v>4.4728434504792336E-3</v>
      </c>
      <c r="X3559" s="4">
        <f t="shared" si="1114"/>
        <v>0.63514376996805122</v>
      </c>
      <c r="Y3559" s="4">
        <f t="shared" si="1104"/>
        <v>0.63514376996805133</v>
      </c>
      <c r="Z3559" s="4">
        <f t="shared" si="1105"/>
        <v>5836000</v>
      </c>
      <c r="AA3559" s="16">
        <f t="shared" si="1106"/>
        <v>1.199451679232351E-3</v>
      </c>
      <c r="AB3559" s="15">
        <f t="shared" si="1115"/>
        <v>0.17032213845099384</v>
      </c>
      <c r="AC3559" s="15">
        <f t="shared" si="1116"/>
        <v>0.17032213845099387</v>
      </c>
      <c r="AD3559" s="4">
        <v>171875</v>
      </c>
      <c r="AE3559" s="26">
        <v>1758.65</v>
      </c>
      <c r="AF3559" s="26">
        <v>1758.65</v>
      </c>
      <c r="AG3559" s="4">
        <f t="shared" si="1117"/>
        <v>2254000</v>
      </c>
      <c r="AH3559" s="16">
        <f t="shared" si="1107"/>
        <v>3.105590062111801E-3</v>
      </c>
      <c r="AI3559" s="15">
        <f t="shared" si="1108"/>
        <v>0.44099378881987572</v>
      </c>
      <c r="AJ3559" s="15">
        <f t="shared" si="1109"/>
        <v>0.44099378881987583</v>
      </c>
      <c r="AK3559" s="4">
        <f t="shared" si="1110"/>
        <v>989000</v>
      </c>
      <c r="AL3559" s="27">
        <f t="shared" si="1111"/>
        <v>7.0778564206268957E-3</v>
      </c>
      <c r="AM3559" s="15">
        <f t="shared" si="1118"/>
        <v>1.0050556117290192</v>
      </c>
      <c r="AN3559" s="15">
        <f t="shared" si="1119"/>
        <v>2.7028003388794223E-3</v>
      </c>
    </row>
    <row r="3560" spans="1:40" x14ac:dyDescent="0.2">
      <c r="A3560" s="4" t="s">
        <v>4627</v>
      </c>
      <c r="B3560" s="2" t="s">
        <v>9</v>
      </c>
      <c r="C3560" s="5">
        <v>171875</v>
      </c>
      <c r="D3560" s="2" t="s">
        <v>777</v>
      </c>
      <c r="E3560" s="5">
        <v>171880</v>
      </c>
      <c r="F3560" s="2" t="s">
        <v>4376</v>
      </c>
      <c r="G3560" s="7">
        <v>8000</v>
      </c>
      <c r="H3560" s="5">
        <v>142</v>
      </c>
      <c r="I3560" s="6">
        <v>171064</v>
      </c>
      <c r="J3560" s="13">
        <v>45291</v>
      </c>
      <c r="K3560" s="9">
        <v>8000</v>
      </c>
      <c r="L3560" s="4" t="s">
        <v>4627</v>
      </c>
      <c r="M3560" s="4" t="s">
        <v>4633</v>
      </c>
      <c r="N3560" s="4">
        <f>VLOOKUP(I3560,BaseModelo!$A$2:$E$5075,5)</f>
        <v>8</v>
      </c>
      <c r="O3560" s="4" t="str">
        <f>VLOOKUP(N3560,'niveles de riesgo'!$A$4:$B$7,2,1)</f>
        <v>8 a 10</v>
      </c>
      <c r="P3560" s="15">
        <v>142.00000000000003</v>
      </c>
      <c r="Q3560" s="4">
        <f>VLOOKUP(I3560,BaseModelo!$A$2:$E$5075,3)</f>
        <v>132</v>
      </c>
      <c r="R3560" s="4">
        <f t="shared" si="1100"/>
        <v>2603000</v>
      </c>
      <c r="S3560" s="16">
        <f t="shared" si="1101"/>
        <v>3.073376872839032E-3</v>
      </c>
      <c r="T3560" s="4">
        <f t="shared" si="1112"/>
        <v>0.43641951594314254</v>
      </c>
      <c r="U3560" s="4">
        <f t="shared" si="1113"/>
        <v>0.43641951594314266</v>
      </c>
      <c r="V3560" s="6">
        <f t="shared" si="1102"/>
        <v>1565000</v>
      </c>
      <c r="W3560" s="16">
        <f t="shared" si="1103"/>
        <v>5.111821086261981E-3</v>
      </c>
      <c r="X3560" s="4">
        <f t="shared" si="1114"/>
        <v>0.72587859424920131</v>
      </c>
      <c r="Y3560" s="4">
        <f t="shared" si="1104"/>
        <v>0.72587859424920143</v>
      </c>
      <c r="Z3560" s="4">
        <f t="shared" si="1105"/>
        <v>5836000</v>
      </c>
      <c r="AA3560" s="16">
        <f t="shared" si="1106"/>
        <v>1.3708019191226869E-3</v>
      </c>
      <c r="AB3560" s="15">
        <f t="shared" si="1115"/>
        <v>0.19465387251542154</v>
      </c>
      <c r="AC3560" s="15">
        <f t="shared" si="1116"/>
        <v>0.19465387251542157</v>
      </c>
      <c r="AD3560" s="4">
        <v>171875</v>
      </c>
      <c r="AE3560" s="26">
        <v>2013.74</v>
      </c>
      <c r="AF3560" s="26">
        <v>2013.74</v>
      </c>
      <c r="AG3560" s="4">
        <f t="shared" si="1117"/>
        <v>2254000</v>
      </c>
      <c r="AH3560" s="16">
        <f t="shared" si="1107"/>
        <v>3.5492457852706301E-3</v>
      </c>
      <c r="AI3560" s="15">
        <f t="shared" si="1108"/>
        <v>0.50399290150842946</v>
      </c>
      <c r="AJ3560" s="15">
        <f t="shared" si="1109"/>
        <v>0.50399290150842957</v>
      </c>
      <c r="AK3560" s="4">
        <f t="shared" si="1110"/>
        <v>989000</v>
      </c>
      <c r="AL3560" s="27">
        <f t="shared" si="1111"/>
        <v>8.0889787664307385E-3</v>
      </c>
      <c r="AM3560" s="15">
        <f t="shared" si="1118"/>
        <v>1.148634984833165</v>
      </c>
      <c r="AN3560" s="15">
        <f t="shared" si="1119"/>
        <v>3.5301881977200622E-3</v>
      </c>
    </row>
    <row r="3561" spans="1:40" x14ac:dyDescent="0.2">
      <c r="A3561" s="4" t="s">
        <v>4627</v>
      </c>
      <c r="B3561" s="2" t="s">
        <v>9</v>
      </c>
      <c r="C3561" s="5">
        <v>171875</v>
      </c>
      <c r="D3561" s="2" t="s">
        <v>777</v>
      </c>
      <c r="E3561" s="5">
        <v>171881</v>
      </c>
      <c r="F3561" s="2" t="s">
        <v>4377</v>
      </c>
      <c r="G3561" s="7">
        <v>6000</v>
      </c>
      <c r="H3561" s="5">
        <v>142</v>
      </c>
      <c r="I3561" s="6">
        <v>171066</v>
      </c>
      <c r="J3561" s="13">
        <v>45291</v>
      </c>
      <c r="K3561" s="9">
        <v>6000</v>
      </c>
      <c r="L3561" s="4" t="s">
        <v>4627</v>
      </c>
      <c r="M3561" s="4" t="s">
        <v>4633</v>
      </c>
      <c r="N3561" s="4">
        <f>VLOOKUP(I3561,BaseModelo!$A$2:$E$5075,5)</f>
        <v>8</v>
      </c>
      <c r="O3561" s="4" t="str">
        <f>VLOOKUP(N3561,'niveles de riesgo'!$A$4:$B$7,2,1)</f>
        <v>8 a 10</v>
      </c>
      <c r="P3561" s="15">
        <v>142.00000000000003</v>
      </c>
      <c r="Q3561" s="4">
        <f>VLOOKUP(I3561,BaseModelo!$A$2:$E$5075,3)</f>
        <v>132</v>
      </c>
      <c r="R3561" s="4">
        <f t="shared" si="1100"/>
        <v>2603000</v>
      </c>
      <c r="S3561" s="16">
        <f t="shared" si="1101"/>
        <v>2.3050326546292738E-3</v>
      </c>
      <c r="T3561" s="4">
        <f t="shared" si="1112"/>
        <v>0.32731463695735685</v>
      </c>
      <c r="U3561" s="4">
        <f t="shared" si="1113"/>
        <v>0.32731463695735696</v>
      </c>
      <c r="V3561" s="6">
        <f t="shared" si="1102"/>
        <v>1565000</v>
      </c>
      <c r="W3561" s="16">
        <f t="shared" si="1103"/>
        <v>3.8338658146964857E-3</v>
      </c>
      <c r="X3561" s="4">
        <f t="shared" si="1114"/>
        <v>0.54440894568690101</v>
      </c>
      <c r="Y3561" s="4">
        <f t="shared" si="1104"/>
        <v>0.54440894568690112</v>
      </c>
      <c r="Z3561" s="4">
        <f t="shared" si="1105"/>
        <v>5836000</v>
      </c>
      <c r="AA3561" s="16">
        <f t="shared" si="1106"/>
        <v>1.028101439342015E-3</v>
      </c>
      <c r="AB3561" s="15">
        <f t="shared" si="1115"/>
        <v>0.14599040438656613</v>
      </c>
      <c r="AC3561" s="15">
        <f t="shared" si="1116"/>
        <v>0.14599040438656616</v>
      </c>
      <c r="AD3561" s="4">
        <v>171875</v>
      </c>
      <c r="AE3561" s="26">
        <v>1503.37</v>
      </c>
      <c r="AF3561" s="26">
        <v>1503.37</v>
      </c>
      <c r="AG3561" s="4">
        <f t="shared" si="1117"/>
        <v>2254000</v>
      </c>
      <c r="AH3561" s="16">
        <f t="shared" si="1107"/>
        <v>2.6619343389529724E-3</v>
      </c>
      <c r="AI3561" s="15">
        <f t="shared" si="1108"/>
        <v>0.37799467613132209</v>
      </c>
      <c r="AJ3561" s="15">
        <f t="shared" si="1109"/>
        <v>0.37799467613132215</v>
      </c>
      <c r="AK3561" s="4">
        <f t="shared" si="1110"/>
        <v>989000</v>
      </c>
      <c r="AL3561" s="27">
        <f t="shared" si="1111"/>
        <v>6.0667340748230538E-3</v>
      </c>
      <c r="AM3561" s="15">
        <f t="shared" si="1118"/>
        <v>0.86147623862487366</v>
      </c>
      <c r="AN3561" s="15">
        <f t="shared" si="1119"/>
        <v>1.9857308612175346E-3</v>
      </c>
    </row>
    <row r="3562" spans="1:40" x14ac:dyDescent="0.2">
      <c r="A3562" s="4" t="s">
        <v>4627</v>
      </c>
      <c r="B3562" s="2" t="s">
        <v>5</v>
      </c>
      <c r="C3562" s="5">
        <v>171917</v>
      </c>
      <c r="D3562" s="2" t="s">
        <v>624</v>
      </c>
      <c r="E3562" s="5">
        <v>171923</v>
      </c>
      <c r="F3562" s="2" t="s">
        <v>4380</v>
      </c>
      <c r="G3562" s="7">
        <v>6000</v>
      </c>
      <c r="H3562" s="5">
        <v>142</v>
      </c>
      <c r="I3562" s="6">
        <v>171307</v>
      </c>
      <c r="J3562" s="13">
        <v>45291</v>
      </c>
      <c r="K3562" s="9">
        <v>3905.9428615714455</v>
      </c>
      <c r="L3562" s="4" t="s">
        <v>4627</v>
      </c>
      <c r="M3562" s="4" t="s">
        <v>4633</v>
      </c>
      <c r="N3562" s="4">
        <f>VLOOKUP(I3562,BaseModelo!$A$2:$E$5075,5)</f>
        <v>8</v>
      </c>
      <c r="O3562" s="4" t="str">
        <f>VLOOKUP(N3562,'niveles de riesgo'!$A$4:$B$7,2,1)</f>
        <v>8 a 10</v>
      </c>
      <c r="P3562" s="15">
        <v>142.00000000000003</v>
      </c>
      <c r="Q3562" s="4">
        <f>VLOOKUP(I3562,BaseModelo!$A$2:$E$5075,3)</f>
        <v>132</v>
      </c>
      <c r="R3562" s="4">
        <f t="shared" si="1100"/>
        <v>2603000</v>
      </c>
      <c r="S3562" s="16">
        <f t="shared" si="1101"/>
        <v>2.3050326546292738E-3</v>
      </c>
      <c r="T3562" s="4">
        <f t="shared" si="1112"/>
        <v>0.32731463695735685</v>
      </c>
      <c r="U3562" s="4">
        <f t="shared" si="1113"/>
        <v>0.32731463695735696</v>
      </c>
      <c r="V3562" s="6">
        <f t="shared" si="1102"/>
        <v>1565000</v>
      </c>
      <c r="W3562" s="16">
        <f t="shared" si="1103"/>
        <v>3.8338658146964857E-3</v>
      </c>
      <c r="X3562" s="4">
        <f t="shared" si="1114"/>
        <v>0.54440894568690101</v>
      </c>
      <c r="Y3562" s="4">
        <f t="shared" si="1104"/>
        <v>0.54440894568690112</v>
      </c>
      <c r="Z3562" s="4">
        <f t="shared" si="1105"/>
        <v>5836000</v>
      </c>
      <c r="AA3562" s="16">
        <f t="shared" si="1106"/>
        <v>1.028101439342015E-3</v>
      </c>
      <c r="AB3562" s="15">
        <f t="shared" si="1115"/>
        <v>0.14599040438656613</v>
      </c>
      <c r="AC3562" s="15">
        <f t="shared" si="1116"/>
        <v>0.14599040438656616</v>
      </c>
      <c r="AD3562" s="4">
        <v>171917</v>
      </c>
      <c r="AE3562" s="26">
        <v>1503.37</v>
      </c>
      <c r="AF3562" s="26">
        <v>1238.1230085018519</v>
      </c>
      <c r="AG3562" s="4">
        <f t="shared" si="1117"/>
        <v>2254000</v>
      </c>
      <c r="AH3562" s="16">
        <f t="shared" si="1107"/>
        <v>2.6619343389529724E-3</v>
      </c>
      <c r="AI3562" s="15">
        <f t="shared" si="1108"/>
        <v>0.37799467613132209</v>
      </c>
      <c r="AJ3562" s="15">
        <f t="shared" si="1109"/>
        <v>0.37799467613132215</v>
      </c>
      <c r="AK3562" s="4">
        <f t="shared" si="1110"/>
        <v>989000</v>
      </c>
      <c r="AL3562" s="27">
        <f t="shared" si="1111"/>
        <v>6.0667340748230538E-3</v>
      </c>
      <c r="AM3562" s="15">
        <f t="shared" si="1118"/>
        <v>0.86147623862487366</v>
      </c>
      <c r="AN3562" s="15">
        <f t="shared" si="1119"/>
        <v>1.9857308612175346E-3</v>
      </c>
    </row>
    <row r="3563" spans="1:40" x14ac:dyDescent="0.2">
      <c r="A3563" s="4" t="s">
        <v>4627</v>
      </c>
      <c r="B3563" s="2" t="s">
        <v>5</v>
      </c>
      <c r="C3563" s="5">
        <v>171917</v>
      </c>
      <c r="D3563" s="2" t="s">
        <v>624</v>
      </c>
      <c r="E3563" s="5">
        <v>171924</v>
      </c>
      <c r="F3563" s="2" t="s">
        <v>4381</v>
      </c>
      <c r="G3563" s="7">
        <v>8000</v>
      </c>
      <c r="H3563" s="5">
        <v>142</v>
      </c>
      <c r="I3563" s="6">
        <v>171306</v>
      </c>
      <c r="J3563" s="13">
        <v>45291</v>
      </c>
      <c r="K3563" s="9">
        <v>5207.923815428594</v>
      </c>
      <c r="L3563" s="4" t="s">
        <v>4627</v>
      </c>
      <c r="M3563" s="4" t="s">
        <v>4633</v>
      </c>
      <c r="N3563" s="4">
        <f>VLOOKUP(I3563,BaseModelo!$A$2:$E$5075,5)</f>
        <v>8</v>
      </c>
      <c r="O3563" s="4" t="str">
        <f>VLOOKUP(N3563,'niveles de riesgo'!$A$4:$B$7,2,1)</f>
        <v>8 a 10</v>
      </c>
      <c r="P3563" s="15">
        <v>142.00000000000003</v>
      </c>
      <c r="Q3563" s="4">
        <f>VLOOKUP(I3563,BaseModelo!$A$2:$E$5075,3)</f>
        <v>132</v>
      </c>
      <c r="R3563" s="4">
        <f t="shared" si="1100"/>
        <v>2603000</v>
      </c>
      <c r="S3563" s="16">
        <f t="shared" si="1101"/>
        <v>3.073376872839032E-3</v>
      </c>
      <c r="T3563" s="4">
        <f t="shared" si="1112"/>
        <v>0.43641951594314254</v>
      </c>
      <c r="U3563" s="4">
        <f t="shared" si="1113"/>
        <v>0.43641951594314266</v>
      </c>
      <c r="V3563" s="6">
        <f t="shared" si="1102"/>
        <v>1565000</v>
      </c>
      <c r="W3563" s="16">
        <f t="shared" si="1103"/>
        <v>5.111821086261981E-3</v>
      </c>
      <c r="X3563" s="4">
        <f t="shared" si="1114"/>
        <v>0.72587859424920131</v>
      </c>
      <c r="Y3563" s="4">
        <f t="shared" si="1104"/>
        <v>0.72587859424920143</v>
      </c>
      <c r="Z3563" s="4">
        <f t="shared" si="1105"/>
        <v>5836000</v>
      </c>
      <c r="AA3563" s="16">
        <f t="shared" si="1106"/>
        <v>1.3708019191226869E-3</v>
      </c>
      <c r="AB3563" s="15">
        <f t="shared" si="1115"/>
        <v>0.19465387251542154</v>
      </c>
      <c r="AC3563" s="15">
        <f t="shared" si="1116"/>
        <v>0.19465387251542157</v>
      </c>
      <c r="AD3563" s="4">
        <v>171917</v>
      </c>
      <c r="AE3563" s="26">
        <v>2013.74</v>
      </c>
      <c r="AF3563" s="26">
        <v>1658.4459096167407</v>
      </c>
      <c r="AG3563" s="4">
        <f t="shared" si="1117"/>
        <v>2254000</v>
      </c>
      <c r="AH3563" s="16">
        <f t="shared" si="1107"/>
        <v>3.5492457852706301E-3</v>
      </c>
      <c r="AI3563" s="15">
        <f t="shared" si="1108"/>
        <v>0.50399290150842946</v>
      </c>
      <c r="AJ3563" s="15">
        <f t="shared" si="1109"/>
        <v>0.50399290150842957</v>
      </c>
      <c r="AK3563" s="4">
        <f t="shared" si="1110"/>
        <v>989000</v>
      </c>
      <c r="AL3563" s="27">
        <f t="shared" si="1111"/>
        <v>8.0889787664307385E-3</v>
      </c>
      <c r="AM3563" s="15">
        <f t="shared" si="1118"/>
        <v>1.148634984833165</v>
      </c>
      <c r="AN3563" s="15">
        <f t="shared" si="1119"/>
        <v>3.5301881977200622E-3</v>
      </c>
    </row>
    <row r="3564" spans="1:40" x14ac:dyDescent="0.2">
      <c r="A3564" s="4" t="s">
        <v>4627</v>
      </c>
      <c r="B3564" s="2" t="s">
        <v>8</v>
      </c>
      <c r="C3564" s="5">
        <v>171968</v>
      </c>
      <c r="D3564" s="2" t="s">
        <v>629</v>
      </c>
      <c r="E3564" s="5">
        <v>171976</v>
      </c>
      <c r="F3564" s="2" t="s">
        <v>4382</v>
      </c>
      <c r="G3564" s="7">
        <v>7000</v>
      </c>
      <c r="H3564" s="5">
        <v>142</v>
      </c>
      <c r="I3564" s="6">
        <v>170435</v>
      </c>
      <c r="J3564" s="13">
        <v>45291</v>
      </c>
      <c r="K3564" s="9">
        <v>7000</v>
      </c>
      <c r="L3564" s="4" t="s">
        <v>4627</v>
      </c>
      <c r="M3564" s="4" t="s">
        <v>4633</v>
      </c>
      <c r="N3564" s="4">
        <f>VLOOKUP(I3564,BaseModelo!$A$2:$E$5075,5)</f>
        <v>6</v>
      </c>
      <c r="O3564" s="4" t="str">
        <f>VLOOKUP(N3564,'niveles de riesgo'!$A$4:$B$7,2,1)</f>
        <v>6 a 7</v>
      </c>
      <c r="P3564" s="15">
        <v>142.00000000000003</v>
      </c>
      <c r="Q3564" s="4">
        <f>VLOOKUP(I3564,BaseModelo!$A$2:$E$5075,3)</f>
        <v>115</v>
      </c>
      <c r="R3564" s="4">
        <f t="shared" si="1100"/>
        <v>2603000</v>
      </c>
      <c r="S3564" s="16">
        <f t="shared" si="1101"/>
        <v>2.6892047637341529E-3</v>
      </c>
      <c r="T3564" s="4">
        <f t="shared" si="1112"/>
        <v>0.3818670764502497</v>
      </c>
      <c r="U3564" s="4">
        <f t="shared" si="1113"/>
        <v>0.38186707645024981</v>
      </c>
      <c r="V3564" s="6">
        <f t="shared" si="1102"/>
        <v>568000</v>
      </c>
      <c r="W3564" s="16">
        <f t="shared" si="1103"/>
        <v>1.232394366197183E-2</v>
      </c>
      <c r="X3564" s="4">
        <f t="shared" si="1114"/>
        <v>1.7499999999999998</v>
      </c>
      <c r="Y3564" s="4">
        <f t="shared" si="1104"/>
        <v>1.7500000000000002</v>
      </c>
      <c r="Z3564" s="4">
        <f t="shared" si="1105"/>
        <v>4853000</v>
      </c>
      <c r="AA3564" s="16">
        <f t="shared" si="1106"/>
        <v>1.4424067587059551E-3</v>
      </c>
      <c r="AB3564" s="15">
        <f t="shared" si="1115"/>
        <v>0.20482175973624561</v>
      </c>
      <c r="AC3564" s="15">
        <f t="shared" si="1116"/>
        <v>0.20482175973624567</v>
      </c>
      <c r="AD3564" s="4">
        <v>171968</v>
      </c>
      <c r="AE3564" s="26">
        <v>1758.65</v>
      </c>
      <c r="AF3564" s="26">
        <v>1758.65</v>
      </c>
      <c r="AG3564" s="4">
        <f t="shared" si="1117"/>
        <v>1993000</v>
      </c>
      <c r="AH3564" s="16">
        <f t="shared" si="1107"/>
        <v>3.5122930255895636E-3</v>
      </c>
      <c r="AI3564" s="15">
        <f t="shared" si="1108"/>
        <v>0.498745609633718</v>
      </c>
      <c r="AJ3564" s="15">
        <f t="shared" si="1109"/>
        <v>0.49874560963371811</v>
      </c>
      <c r="AK3564" s="4">
        <f t="shared" si="1110"/>
        <v>989000</v>
      </c>
      <c r="AL3564" s="27">
        <f t="shared" si="1111"/>
        <v>7.0778564206268957E-3</v>
      </c>
      <c r="AM3564" s="15">
        <f t="shared" si="1118"/>
        <v>1.0050556117290192</v>
      </c>
      <c r="AN3564" s="15">
        <f t="shared" si="1119"/>
        <v>2.7028003388794223E-3</v>
      </c>
    </row>
    <row r="3565" spans="1:40" x14ac:dyDescent="0.2">
      <c r="A3565" s="4" t="s">
        <v>4627</v>
      </c>
      <c r="B3565" s="2" t="s">
        <v>8</v>
      </c>
      <c r="C3565" s="5">
        <v>171968</v>
      </c>
      <c r="D3565" s="2" t="s">
        <v>629</v>
      </c>
      <c r="E3565" s="5">
        <v>171977</v>
      </c>
      <c r="F3565" s="2" t="s">
        <v>4383</v>
      </c>
      <c r="G3565" s="7">
        <v>10000</v>
      </c>
      <c r="H3565" s="5">
        <v>142</v>
      </c>
      <c r="I3565" s="6">
        <v>171424</v>
      </c>
      <c r="J3565" s="13">
        <v>45291</v>
      </c>
      <c r="K3565" s="9">
        <v>10000</v>
      </c>
      <c r="L3565" s="4" t="s">
        <v>4627</v>
      </c>
      <c r="M3565" s="4" t="s">
        <v>4633</v>
      </c>
      <c r="N3565" s="4">
        <f>VLOOKUP(I3565,BaseModelo!$A$2:$E$5075,5)</f>
        <v>2</v>
      </c>
      <c r="O3565" s="4" t="str">
        <f>VLOOKUP(N3565,'niveles de riesgo'!$A$4:$B$7,2,1)</f>
        <v>1 a 3</v>
      </c>
      <c r="P3565" s="15">
        <v>142.00000000000003</v>
      </c>
      <c r="Q3565" s="4">
        <f>VLOOKUP(I3565,BaseModelo!$A$2:$E$5075,3)</f>
        <v>100</v>
      </c>
      <c r="R3565" s="4">
        <f t="shared" si="1100"/>
        <v>2603000</v>
      </c>
      <c r="S3565" s="16">
        <f t="shared" si="1101"/>
        <v>3.8417210910487898E-3</v>
      </c>
      <c r="T3565" s="4">
        <f t="shared" si="1112"/>
        <v>0.54552439492892812</v>
      </c>
      <c r="U3565" s="4">
        <f t="shared" si="1113"/>
        <v>0.54552439492892824</v>
      </c>
      <c r="V3565" s="6">
        <f t="shared" si="1102"/>
        <v>182000</v>
      </c>
      <c r="W3565" s="16">
        <f t="shared" si="1103"/>
        <v>5.4945054945054944E-2</v>
      </c>
      <c r="X3565" s="4">
        <f t="shared" si="1114"/>
        <v>7.802197802197802</v>
      </c>
      <c r="Y3565" s="4">
        <f t="shared" si="1104"/>
        <v>7.8021978021978038</v>
      </c>
      <c r="Z3565" s="4">
        <f t="shared" si="1105"/>
        <v>1578000</v>
      </c>
      <c r="AA3565" s="16">
        <f t="shared" si="1106"/>
        <v>6.3371356147021544E-3</v>
      </c>
      <c r="AB3565" s="15">
        <f t="shared" si="1115"/>
        <v>0.89987325728770595</v>
      </c>
      <c r="AC3565" s="15">
        <f t="shared" si="1116"/>
        <v>0.89987325728770606</v>
      </c>
      <c r="AD3565" s="4">
        <v>171968</v>
      </c>
      <c r="AE3565" s="26">
        <v>2510.34</v>
      </c>
      <c r="AF3565" s="26">
        <v>2510.34</v>
      </c>
      <c r="AG3565" s="4">
        <f t="shared" si="1117"/>
        <v>681000</v>
      </c>
      <c r="AH3565" s="16">
        <f t="shared" si="1107"/>
        <v>1.4684287812041116E-2</v>
      </c>
      <c r="AI3565" s="15">
        <f t="shared" si="1108"/>
        <v>2.0851688693098382</v>
      </c>
      <c r="AJ3565" s="15">
        <f t="shared" si="1109"/>
        <v>2.0851688693098387</v>
      </c>
      <c r="AK3565" s="4">
        <f t="shared" si="1110"/>
        <v>989000</v>
      </c>
      <c r="AL3565" s="27">
        <f t="shared" si="1111"/>
        <v>1.0111223458038422E-2</v>
      </c>
      <c r="AM3565" s="15">
        <f t="shared" si="1118"/>
        <v>1.4357937310414559</v>
      </c>
      <c r="AN3565" s="15">
        <f t="shared" si="1119"/>
        <v>5.5159190589375955E-3</v>
      </c>
    </row>
    <row r="3566" spans="1:40" x14ac:dyDescent="0.2">
      <c r="A3566" s="4" t="s">
        <v>4627</v>
      </c>
      <c r="B3566" s="2" t="s">
        <v>8</v>
      </c>
      <c r="C3566" s="5">
        <v>171968</v>
      </c>
      <c r="D3566" s="2" t="s">
        <v>629</v>
      </c>
      <c r="E3566" s="5">
        <v>171978</v>
      </c>
      <c r="F3566" s="2" t="s">
        <v>4384</v>
      </c>
      <c r="G3566" s="7">
        <v>6000</v>
      </c>
      <c r="H3566" s="5">
        <v>142</v>
      </c>
      <c r="I3566" s="6">
        <v>170439</v>
      </c>
      <c r="J3566" s="13">
        <v>45291</v>
      </c>
      <c r="K3566" s="9">
        <v>6000</v>
      </c>
      <c r="L3566" s="4" t="s">
        <v>4627</v>
      </c>
      <c r="M3566" s="4" t="s">
        <v>4633</v>
      </c>
      <c r="N3566" s="4">
        <f>VLOOKUP(I3566,BaseModelo!$A$2:$E$5075,5)</f>
        <v>8</v>
      </c>
      <c r="O3566" s="4" t="str">
        <f>VLOOKUP(N3566,'niveles de riesgo'!$A$4:$B$7,2,1)</f>
        <v>8 a 10</v>
      </c>
      <c r="P3566" s="15">
        <v>142.00000000000003</v>
      </c>
      <c r="Q3566" s="4">
        <f>VLOOKUP(I3566,BaseModelo!$A$2:$E$5075,3)</f>
        <v>132</v>
      </c>
      <c r="R3566" s="4">
        <f t="shared" si="1100"/>
        <v>2603000</v>
      </c>
      <c r="S3566" s="16">
        <f t="shared" si="1101"/>
        <v>2.3050326546292738E-3</v>
      </c>
      <c r="T3566" s="4">
        <f t="shared" si="1112"/>
        <v>0.32731463695735685</v>
      </c>
      <c r="U3566" s="4">
        <f t="shared" si="1113"/>
        <v>0.32731463695735696</v>
      </c>
      <c r="V3566" s="6">
        <f t="shared" si="1102"/>
        <v>1565000</v>
      </c>
      <c r="W3566" s="16">
        <f t="shared" si="1103"/>
        <v>3.8338658146964857E-3</v>
      </c>
      <c r="X3566" s="4">
        <f t="shared" si="1114"/>
        <v>0.54440894568690101</v>
      </c>
      <c r="Y3566" s="4">
        <f t="shared" si="1104"/>
        <v>0.54440894568690112</v>
      </c>
      <c r="Z3566" s="4">
        <f t="shared" si="1105"/>
        <v>5836000</v>
      </c>
      <c r="AA3566" s="16">
        <f t="shared" si="1106"/>
        <v>1.028101439342015E-3</v>
      </c>
      <c r="AB3566" s="15">
        <f t="shared" si="1115"/>
        <v>0.14599040438656613</v>
      </c>
      <c r="AC3566" s="15">
        <f t="shared" si="1116"/>
        <v>0.14599040438656616</v>
      </c>
      <c r="AD3566" s="4">
        <v>171968</v>
      </c>
      <c r="AE3566" s="26">
        <v>1503.37</v>
      </c>
      <c r="AF3566" s="26">
        <v>1503.37</v>
      </c>
      <c r="AG3566" s="4">
        <f t="shared" si="1117"/>
        <v>2254000</v>
      </c>
      <c r="AH3566" s="16">
        <f t="shared" si="1107"/>
        <v>2.6619343389529724E-3</v>
      </c>
      <c r="AI3566" s="15">
        <f t="shared" si="1108"/>
        <v>0.37799467613132209</v>
      </c>
      <c r="AJ3566" s="15">
        <f t="shared" si="1109"/>
        <v>0.37799467613132215</v>
      </c>
      <c r="AK3566" s="4">
        <f t="shared" si="1110"/>
        <v>989000</v>
      </c>
      <c r="AL3566" s="27">
        <f t="shared" si="1111"/>
        <v>6.0667340748230538E-3</v>
      </c>
      <c r="AM3566" s="15">
        <f t="shared" si="1118"/>
        <v>0.86147623862487366</v>
      </c>
      <c r="AN3566" s="15">
        <f t="shared" si="1119"/>
        <v>1.9857308612175346E-3</v>
      </c>
    </row>
    <row r="3567" spans="1:40" x14ac:dyDescent="0.2">
      <c r="A3567" s="4" t="s">
        <v>4627</v>
      </c>
      <c r="B3567" s="2" t="s">
        <v>10</v>
      </c>
      <c r="C3567" s="5">
        <v>172009</v>
      </c>
      <c r="D3567" s="2" t="s">
        <v>424</v>
      </c>
      <c r="E3567" s="5">
        <v>172035</v>
      </c>
      <c r="F3567" s="2" t="s">
        <v>4523</v>
      </c>
      <c r="G3567" s="7">
        <v>10000</v>
      </c>
      <c r="H3567" s="5">
        <v>142</v>
      </c>
      <c r="I3567" s="6">
        <v>171280</v>
      </c>
      <c r="J3567" s="13">
        <v>45291</v>
      </c>
      <c r="K3567" s="9">
        <v>10000</v>
      </c>
      <c r="L3567" s="4" t="s">
        <v>4627</v>
      </c>
      <c r="M3567" s="4" t="s">
        <v>4633</v>
      </c>
      <c r="N3567" s="4">
        <f>VLOOKUP(I3567,BaseModelo!$A$2:$E$5075,5)</f>
        <v>8</v>
      </c>
      <c r="O3567" s="4" t="str">
        <f>VLOOKUP(N3567,'niveles de riesgo'!$A$4:$B$7,2,1)</f>
        <v>8 a 10</v>
      </c>
      <c r="P3567" s="15">
        <v>142.00000000000003</v>
      </c>
      <c r="Q3567" s="4">
        <f>VLOOKUP(I3567,BaseModelo!$A$2:$E$5075,3)</f>
        <v>132</v>
      </c>
      <c r="R3567" s="4">
        <f t="shared" si="1100"/>
        <v>2603000</v>
      </c>
      <c r="S3567" s="16">
        <f t="shared" si="1101"/>
        <v>3.8417210910487898E-3</v>
      </c>
      <c r="T3567" s="4">
        <f t="shared" si="1112"/>
        <v>0.54552439492892812</v>
      </c>
      <c r="U3567" s="4">
        <f t="shared" si="1113"/>
        <v>0.54552439492892824</v>
      </c>
      <c r="V3567" s="6">
        <f t="shared" si="1102"/>
        <v>1565000</v>
      </c>
      <c r="W3567" s="16">
        <f t="shared" si="1103"/>
        <v>6.3897763578274758E-3</v>
      </c>
      <c r="X3567" s="4">
        <f t="shared" si="1114"/>
        <v>0.90734824281150162</v>
      </c>
      <c r="Y3567" s="4">
        <f t="shared" si="1104"/>
        <v>0.90734824281150173</v>
      </c>
      <c r="Z3567" s="4">
        <f t="shared" si="1105"/>
        <v>5836000</v>
      </c>
      <c r="AA3567" s="16">
        <f t="shared" si="1106"/>
        <v>1.7135023989033585E-3</v>
      </c>
      <c r="AB3567" s="15">
        <f t="shared" si="1115"/>
        <v>0.2433173406442769</v>
      </c>
      <c r="AC3567" s="15">
        <f t="shared" si="1116"/>
        <v>0.24331734064427696</v>
      </c>
      <c r="AD3567" s="4">
        <v>172009</v>
      </c>
      <c r="AE3567" s="26">
        <v>2510.34</v>
      </c>
      <c r="AF3567" s="26">
        <v>2510.34</v>
      </c>
      <c r="AG3567" s="4">
        <f t="shared" si="1117"/>
        <v>2254000</v>
      </c>
      <c r="AH3567" s="16">
        <f t="shared" si="1107"/>
        <v>4.4365572315882874E-3</v>
      </c>
      <c r="AI3567" s="15">
        <f t="shared" si="1108"/>
        <v>0.62999112688553682</v>
      </c>
      <c r="AJ3567" s="15">
        <f t="shared" si="1109"/>
        <v>0.62999112688553693</v>
      </c>
      <c r="AK3567" s="4">
        <f t="shared" si="1110"/>
        <v>989000</v>
      </c>
      <c r="AL3567" s="27">
        <f t="shared" si="1111"/>
        <v>1.0111223458038422E-2</v>
      </c>
      <c r="AM3567" s="15">
        <f t="shared" si="1118"/>
        <v>1.4357937310414559</v>
      </c>
      <c r="AN3567" s="15">
        <f t="shared" si="1119"/>
        <v>5.5159190589375955E-3</v>
      </c>
    </row>
    <row r="3568" spans="1:40" x14ac:dyDescent="0.2">
      <c r="A3568" s="4" t="s">
        <v>4627</v>
      </c>
      <c r="B3568" s="2" t="s">
        <v>7</v>
      </c>
      <c r="C3568" s="5">
        <v>172134</v>
      </c>
      <c r="D3568" s="2" t="s">
        <v>639</v>
      </c>
      <c r="E3568" s="5">
        <v>172140</v>
      </c>
      <c r="F3568" s="2" t="s">
        <v>4389</v>
      </c>
      <c r="G3568" s="7">
        <v>5000</v>
      </c>
      <c r="H3568" s="5">
        <v>147</v>
      </c>
      <c r="I3568" s="6">
        <v>171655</v>
      </c>
      <c r="J3568" s="13">
        <v>45291</v>
      </c>
      <c r="K3568" s="9">
        <v>5000</v>
      </c>
      <c r="L3568" s="4" t="s">
        <v>4627</v>
      </c>
      <c r="M3568" s="4" t="s">
        <v>4633</v>
      </c>
      <c r="N3568" s="4">
        <f>VLOOKUP(I3568,BaseModelo!$A$2:$E$5075,5)</f>
        <v>9</v>
      </c>
      <c r="O3568" s="4" t="str">
        <f>VLOOKUP(N3568,'niveles de riesgo'!$A$4:$B$7,2,1)</f>
        <v>8 a 10</v>
      </c>
      <c r="P3568" s="15">
        <v>147</v>
      </c>
      <c r="Q3568" s="4">
        <f>VLOOKUP(I3568,BaseModelo!$A$2:$E$5075,3)</f>
        <v>147</v>
      </c>
      <c r="R3568" s="4">
        <f t="shared" si="1100"/>
        <v>2603000</v>
      </c>
      <c r="S3568" s="16">
        <f t="shared" si="1101"/>
        <v>1.9208605455243949E-3</v>
      </c>
      <c r="T3568" s="4">
        <f t="shared" si="1112"/>
        <v>0.28236650019208603</v>
      </c>
      <c r="U3568" s="4">
        <f t="shared" si="1113"/>
        <v>0.28236650019208603</v>
      </c>
      <c r="V3568" s="6">
        <f t="shared" si="1102"/>
        <v>1565000</v>
      </c>
      <c r="W3568" s="16">
        <f t="shared" si="1103"/>
        <v>3.1948881789137379E-3</v>
      </c>
      <c r="X3568" s="4">
        <f t="shared" si="1114"/>
        <v>0.46964856230031948</v>
      </c>
      <c r="Y3568" s="4">
        <f t="shared" si="1104"/>
        <v>0.46964856230031948</v>
      </c>
      <c r="Z3568" s="4">
        <f t="shared" si="1105"/>
        <v>5305000</v>
      </c>
      <c r="AA3568" s="16">
        <f t="shared" si="1106"/>
        <v>9.42507068803016E-4</v>
      </c>
      <c r="AB3568" s="15">
        <f t="shared" si="1115"/>
        <v>0.13854853911404336</v>
      </c>
      <c r="AC3568" s="15">
        <f t="shared" si="1116"/>
        <v>0.13854853911404336</v>
      </c>
      <c r="AD3568" s="4">
        <v>172134</v>
      </c>
      <c r="AE3568" s="26">
        <v>1303.3399999999999</v>
      </c>
      <c r="AF3568" s="26">
        <v>1303.3399999999999</v>
      </c>
      <c r="AG3568" s="4">
        <f t="shared" si="1117"/>
        <v>2114000</v>
      </c>
      <c r="AH3568" s="16">
        <f t="shared" si="1107"/>
        <v>2.3651844843897824E-3</v>
      </c>
      <c r="AI3568" s="15">
        <f t="shared" si="1108"/>
        <v>0.34768211920529801</v>
      </c>
      <c r="AJ3568" s="15">
        <f t="shared" si="1109"/>
        <v>0.34768211920529801</v>
      </c>
      <c r="AK3568" s="4">
        <f t="shared" si="1110"/>
        <v>989000</v>
      </c>
      <c r="AL3568" s="27">
        <f t="shared" si="1111"/>
        <v>5.0556117290192111E-3</v>
      </c>
      <c r="AM3568" s="15">
        <f t="shared" si="1118"/>
        <v>0.74317492416582398</v>
      </c>
      <c r="AN3568" s="15">
        <f t="shared" si="1119"/>
        <v>1.4275353902532156E-3</v>
      </c>
    </row>
    <row r="3569" spans="1:40" x14ac:dyDescent="0.2">
      <c r="A3569" s="4" t="s">
        <v>4627</v>
      </c>
      <c r="B3569" s="2" t="s">
        <v>10</v>
      </c>
      <c r="C3569" s="5">
        <v>172142</v>
      </c>
      <c r="D3569" s="2" t="s">
        <v>661</v>
      </c>
      <c r="E3569" s="5">
        <v>172162</v>
      </c>
      <c r="F3569" s="2" t="s">
        <v>4390</v>
      </c>
      <c r="G3569" s="7">
        <v>5000</v>
      </c>
      <c r="H3569" s="5">
        <v>147</v>
      </c>
      <c r="I3569" s="6">
        <v>170407</v>
      </c>
      <c r="J3569" s="13">
        <v>45291</v>
      </c>
      <c r="K3569" s="9">
        <v>5000</v>
      </c>
      <c r="L3569" s="4" t="s">
        <v>4627</v>
      </c>
      <c r="M3569" s="4" t="s">
        <v>4633</v>
      </c>
      <c r="N3569" s="4">
        <f>VLOOKUP(I3569,BaseModelo!$A$2:$E$5075,5)</f>
        <v>10</v>
      </c>
      <c r="O3569" s="4" t="str">
        <f>VLOOKUP(N3569,'niveles de riesgo'!$A$4:$B$7,2,1)</f>
        <v>8 a 10</v>
      </c>
      <c r="P3569" s="15">
        <v>147</v>
      </c>
      <c r="Q3569" s="4">
        <f>VLOOKUP(I3569,BaseModelo!$A$2:$E$5075,3)</f>
        <v>0</v>
      </c>
      <c r="R3569" s="4">
        <f t="shared" si="1100"/>
        <v>2603000</v>
      </c>
      <c r="S3569" s="16">
        <f t="shared" si="1101"/>
        <v>1.9208605455243949E-3</v>
      </c>
      <c r="T3569" s="4">
        <f t="shared" si="1112"/>
        <v>0.28236650019208603</v>
      </c>
      <c r="U3569" s="4">
        <f t="shared" si="1113"/>
        <v>0.28236650019208603</v>
      </c>
      <c r="V3569" s="6">
        <f t="shared" si="1102"/>
        <v>1565000</v>
      </c>
      <c r="W3569" s="16">
        <f t="shared" si="1103"/>
        <v>3.1948881789137379E-3</v>
      </c>
      <c r="X3569" s="4">
        <f t="shared" si="1114"/>
        <v>0.46964856230031948</v>
      </c>
      <c r="Y3569" s="4">
        <f t="shared" si="1104"/>
        <v>0.46964856230031948</v>
      </c>
      <c r="Z3569" s="4">
        <f t="shared" si="1105"/>
        <v>4121000</v>
      </c>
      <c r="AA3569" s="16">
        <f t="shared" si="1106"/>
        <v>1.2132977432661976E-3</v>
      </c>
      <c r="AB3569" s="15">
        <f t="shared" si="1115"/>
        <v>0.17835476826013105</v>
      </c>
      <c r="AC3569" s="15">
        <f t="shared" si="1116"/>
        <v>0.17835476826013105</v>
      </c>
      <c r="AD3569" s="4">
        <v>172142</v>
      </c>
      <c r="AE3569" s="26">
        <v>1303.3399999999999</v>
      </c>
      <c r="AF3569" s="26">
        <v>1303.3399999999999</v>
      </c>
      <c r="AG3569" s="4">
        <f t="shared" si="1117"/>
        <v>2105000</v>
      </c>
      <c r="AH3569" s="16">
        <f t="shared" si="1107"/>
        <v>2.3752969121140144E-3</v>
      </c>
      <c r="AI3569" s="15">
        <f t="shared" si="1108"/>
        <v>0.34916864608076009</v>
      </c>
      <c r="AJ3569" s="15">
        <f t="shared" si="1109"/>
        <v>0.34916864608076009</v>
      </c>
      <c r="AK3569" s="4">
        <f t="shared" si="1110"/>
        <v>989000</v>
      </c>
      <c r="AL3569" s="27">
        <f t="shared" si="1111"/>
        <v>5.0556117290192111E-3</v>
      </c>
      <c r="AM3569" s="15">
        <f t="shared" si="1118"/>
        <v>0.74317492416582398</v>
      </c>
      <c r="AN3569" s="15">
        <f t="shared" si="1119"/>
        <v>1.4275353902532156E-3</v>
      </c>
    </row>
    <row r="3570" spans="1:40" x14ac:dyDescent="0.2">
      <c r="A3570" s="4" t="s">
        <v>4627</v>
      </c>
      <c r="B3570" s="2" t="s">
        <v>17</v>
      </c>
      <c r="C3570" s="5">
        <v>172172</v>
      </c>
      <c r="D3570" s="2" t="s">
        <v>778</v>
      </c>
      <c r="E3570" s="5">
        <v>172173</v>
      </c>
      <c r="F3570" s="2" t="s">
        <v>4385</v>
      </c>
      <c r="G3570" s="7">
        <v>7000</v>
      </c>
      <c r="H3570" s="5">
        <v>142</v>
      </c>
      <c r="I3570" s="6">
        <v>171564</v>
      </c>
      <c r="J3570" s="13">
        <v>45291</v>
      </c>
      <c r="K3570" s="9">
        <v>7000</v>
      </c>
      <c r="L3570" s="4" t="s">
        <v>4627</v>
      </c>
      <c r="M3570" s="4" t="s">
        <v>4633</v>
      </c>
      <c r="N3570" s="4">
        <f>VLOOKUP(I3570,BaseModelo!$A$2:$E$5075,5)</f>
        <v>2</v>
      </c>
      <c r="O3570" s="4" t="str">
        <f>VLOOKUP(N3570,'niveles de riesgo'!$A$4:$B$7,2,1)</f>
        <v>1 a 3</v>
      </c>
      <c r="P3570" s="15">
        <v>142.00000000000003</v>
      </c>
      <c r="Q3570" s="4">
        <f>VLOOKUP(I3570,BaseModelo!$A$2:$E$5075,3)</f>
        <v>100</v>
      </c>
      <c r="R3570" s="4">
        <f t="shared" si="1100"/>
        <v>2603000</v>
      </c>
      <c r="S3570" s="16">
        <f t="shared" si="1101"/>
        <v>2.6892047637341529E-3</v>
      </c>
      <c r="T3570" s="4">
        <f t="shared" si="1112"/>
        <v>0.3818670764502497</v>
      </c>
      <c r="U3570" s="4">
        <f t="shared" si="1113"/>
        <v>0.38186707645024981</v>
      </c>
      <c r="V3570" s="6">
        <f t="shared" si="1102"/>
        <v>182000</v>
      </c>
      <c r="W3570" s="16">
        <f t="shared" si="1103"/>
        <v>3.8461538461538464E-2</v>
      </c>
      <c r="X3570" s="4">
        <f t="shared" si="1114"/>
        <v>5.4615384615384617</v>
      </c>
      <c r="Y3570" s="4">
        <f t="shared" si="1104"/>
        <v>5.4615384615384626</v>
      </c>
      <c r="Z3570" s="4">
        <f t="shared" si="1105"/>
        <v>1578000</v>
      </c>
      <c r="AA3570" s="16">
        <f t="shared" si="1106"/>
        <v>4.4359949302915083E-3</v>
      </c>
      <c r="AB3570" s="15">
        <f t="shared" si="1115"/>
        <v>0.62991128010139419</v>
      </c>
      <c r="AC3570" s="15">
        <f t="shared" si="1116"/>
        <v>0.6299112801013943</v>
      </c>
      <c r="AD3570" s="4">
        <v>172172</v>
      </c>
      <c r="AE3570" s="26">
        <v>1758.65</v>
      </c>
      <c r="AF3570" s="26">
        <v>1758.65</v>
      </c>
      <c r="AG3570" s="4">
        <f t="shared" si="1117"/>
        <v>681000</v>
      </c>
      <c r="AH3570" s="16">
        <f t="shared" si="1107"/>
        <v>1.0279001468428781E-2</v>
      </c>
      <c r="AI3570" s="15">
        <f t="shared" si="1108"/>
        <v>1.459618208516887</v>
      </c>
      <c r="AJ3570" s="15">
        <f t="shared" si="1109"/>
        <v>1.4596182085168872</v>
      </c>
      <c r="AK3570" s="4">
        <f t="shared" si="1110"/>
        <v>989000</v>
      </c>
      <c r="AL3570" s="27">
        <f t="shared" si="1111"/>
        <v>7.0778564206268957E-3</v>
      </c>
      <c r="AM3570" s="15">
        <f t="shared" si="1118"/>
        <v>1.0050556117290192</v>
      </c>
      <c r="AN3570" s="15">
        <f t="shared" si="1119"/>
        <v>2.7028003388794223E-3</v>
      </c>
    </row>
    <row r="3571" spans="1:40" x14ac:dyDescent="0.2">
      <c r="A3571" s="4" t="s">
        <v>4627</v>
      </c>
      <c r="B3571" s="2" t="s">
        <v>17</v>
      </c>
      <c r="C3571" s="5">
        <v>172172</v>
      </c>
      <c r="D3571" s="2" t="s">
        <v>778</v>
      </c>
      <c r="E3571" s="5">
        <v>172174</v>
      </c>
      <c r="F3571" s="2" t="s">
        <v>4386</v>
      </c>
      <c r="G3571" s="7">
        <v>10000</v>
      </c>
      <c r="H3571" s="5">
        <v>142</v>
      </c>
      <c r="I3571" s="6">
        <v>171590</v>
      </c>
      <c r="J3571" s="13">
        <v>45291</v>
      </c>
      <c r="K3571" s="9">
        <v>10000</v>
      </c>
      <c r="L3571" s="4" t="s">
        <v>4627</v>
      </c>
      <c r="M3571" s="4" t="s">
        <v>4633</v>
      </c>
      <c r="N3571" s="4">
        <f>VLOOKUP(I3571,BaseModelo!$A$2:$E$5075,5)</f>
        <v>2</v>
      </c>
      <c r="O3571" s="4" t="str">
        <f>VLOOKUP(N3571,'niveles de riesgo'!$A$4:$B$7,2,1)</f>
        <v>1 a 3</v>
      </c>
      <c r="P3571" s="15">
        <v>142.00000000000003</v>
      </c>
      <c r="Q3571" s="4">
        <f>VLOOKUP(I3571,BaseModelo!$A$2:$E$5075,3)</f>
        <v>100</v>
      </c>
      <c r="R3571" s="4">
        <f t="shared" si="1100"/>
        <v>2603000</v>
      </c>
      <c r="S3571" s="16">
        <f t="shared" si="1101"/>
        <v>3.8417210910487898E-3</v>
      </c>
      <c r="T3571" s="4">
        <f t="shared" si="1112"/>
        <v>0.54552439492892812</v>
      </c>
      <c r="U3571" s="4">
        <f t="shared" si="1113"/>
        <v>0.54552439492892824</v>
      </c>
      <c r="V3571" s="6">
        <f t="shared" si="1102"/>
        <v>182000</v>
      </c>
      <c r="W3571" s="16">
        <f t="shared" si="1103"/>
        <v>5.4945054945054944E-2</v>
      </c>
      <c r="X3571" s="4">
        <f t="shared" si="1114"/>
        <v>7.802197802197802</v>
      </c>
      <c r="Y3571" s="4">
        <f t="shared" si="1104"/>
        <v>7.8021978021978038</v>
      </c>
      <c r="Z3571" s="4">
        <f t="shared" si="1105"/>
        <v>1578000</v>
      </c>
      <c r="AA3571" s="16">
        <f t="shared" si="1106"/>
        <v>6.3371356147021544E-3</v>
      </c>
      <c r="AB3571" s="15">
        <f t="shared" si="1115"/>
        <v>0.89987325728770595</v>
      </c>
      <c r="AC3571" s="15">
        <f t="shared" si="1116"/>
        <v>0.89987325728770606</v>
      </c>
      <c r="AD3571" s="4">
        <v>172172</v>
      </c>
      <c r="AE3571" s="26">
        <v>2510.34</v>
      </c>
      <c r="AF3571" s="26">
        <v>2510.34</v>
      </c>
      <c r="AG3571" s="4">
        <f t="shared" si="1117"/>
        <v>681000</v>
      </c>
      <c r="AH3571" s="16">
        <f t="shared" si="1107"/>
        <v>1.4684287812041116E-2</v>
      </c>
      <c r="AI3571" s="15">
        <f t="shared" si="1108"/>
        <v>2.0851688693098382</v>
      </c>
      <c r="AJ3571" s="15">
        <f t="shared" si="1109"/>
        <v>2.0851688693098387</v>
      </c>
      <c r="AK3571" s="4">
        <f t="shared" si="1110"/>
        <v>989000</v>
      </c>
      <c r="AL3571" s="27">
        <f t="shared" si="1111"/>
        <v>1.0111223458038422E-2</v>
      </c>
      <c r="AM3571" s="15">
        <f t="shared" si="1118"/>
        <v>1.4357937310414559</v>
      </c>
      <c r="AN3571" s="15">
        <f t="shared" si="1119"/>
        <v>5.5159190589375955E-3</v>
      </c>
    </row>
    <row r="3572" spans="1:40" x14ac:dyDescent="0.2">
      <c r="A3572" s="4" t="s">
        <v>4627</v>
      </c>
      <c r="B3572" s="2" t="s">
        <v>17</v>
      </c>
      <c r="C3572" s="5">
        <v>172172</v>
      </c>
      <c r="D3572" s="2" t="s">
        <v>778</v>
      </c>
      <c r="E3572" s="5">
        <v>172176</v>
      </c>
      <c r="F3572" s="2" t="s">
        <v>4387</v>
      </c>
      <c r="G3572" s="7">
        <v>7000</v>
      </c>
      <c r="H3572" s="5">
        <v>142</v>
      </c>
      <c r="I3572" s="6">
        <v>171600</v>
      </c>
      <c r="J3572" s="13">
        <v>45291</v>
      </c>
      <c r="K3572" s="9">
        <v>7000</v>
      </c>
      <c r="L3572" s="4" t="s">
        <v>4627</v>
      </c>
      <c r="M3572" s="4" t="s">
        <v>4633</v>
      </c>
      <c r="N3572" s="4">
        <f>VLOOKUP(I3572,BaseModelo!$A$2:$E$5075,5)</f>
        <v>9</v>
      </c>
      <c r="O3572" s="4" t="str">
        <f>VLOOKUP(N3572,'niveles de riesgo'!$A$4:$B$7,2,1)</f>
        <v>8 a 10</v>
      </c>
      <c r="P3572" s="15">
        <v>142.00000000000003</v>
      </c>
      <c r="Q3572" s="4">
        <f>VLOOKUP(I3572,BaseModelo!$A$2:$E$5075,3)</f>
        <v>147</v>
      </c>
      <c r="R3572" s="4">
        <f t="shared" si="1100"/>
        <v>2603000</v>
      </c>
      <c r="S3572" s="16">
        <f t="shared" si="1101"/>
        <v>2.6892047637341529E-3</v>
      </c>
      <c r="T3572" s="4">
        <f t="shared" si="1112"/>
        <v>0.3818670764502497</v>
      </c>
      <c r="U3572" s="4">
        <f t="shared" si="1113"/>
        <v>0.38186707645024981</v>
      </c>
      <c r="V3572" s="6">
        <f t="shared" si="1102"/>
        <v>1565000</v>
      </c>
      <c r="W3572" s="16">
        <f t="shared" si="1103"/>
        <v>4.4728434504792336E-3</v>
      </c>
      <c r="X3572" s="4">
        <f t="shared" si="1114"/>
        <v>0.63514376996805122</v>
      </c>
      <c r="Y3572" s="4">
        <f t="shared" si="1104"/>
        <v>0.63514376996805133</v>
      </c>
      <c r="Z3572" s="4">
        <f t="shared" si="1105"/>
        <v>5305000</v>
      </c>
      <c r="AA3572" s="16">
        <f t="shared" si="1106"/>
        <v>1.3195098963242225E-3</v>
      </c>
      <c r="AB3572" s="15">
        <f t="shared" si="1115"/>
        <v>0.18737040527803958</v>
      </c>
      <c r="AC3572" s="15">
        <f t="shared" si="1116"/>
        <v>0.18737040527803964</v>
      </c>
      <c r="AD3572" s="4">
        <v>172172</v>
      </c>
      <c r="AE3572" s="26">
        <v>1758.65</v>
      </c>
      <c r="AF3572" s="26">
        <v>1758.65</v>
      </c>
      <c r="AG3572" s="4">
        <f t="shared" si="1117"/>
        <v>2114000</v>
      </c>
      <c r="AH3572" s="16">
        <f t="shared" si="1107"/>
        <v>3.3112582781456954E-3</v>
      </c>
      <c r="AI3572" s="15">
        <f t="shared" si="1108"/>
        <v>0.47019867549668876</v>
      </c>
      <c r="AJ3572" s="15">
        <f t="shared" si="1109"/>
        <v>0.47019867549668881</v>
      </c>
      <c r="AK3572" s="4">
        <f t="shared" si="1110"/>
        <v>989000</v>
      </c>
      <c r="AL3572" s="27">
        <f t="shared" si="1111"/>
        <v>7.0778564206268957E-3</v>
      </c>
      <c r="AM3572" s="15">
        <f t="shared" si="1118"/>
        <v>1.0050556117290192</v>
      </c>
      <c r="AN3572" s="15">
        <f t="shared" si="1119"/>
        <v>2.7028003388794223E-3</v>
      </c>
    </row>
    <row r="3573" spans="1:40" x14ac:dyDescent="0.2">
      <c r="A3573" s="4" t="s">
        <v>4627</v>
      </c>
      <c r="B3573" s="2" t="s">
        <v>17</v>
      </c>
      <c r="C3573" s="5">
        <v>172172</v>
      </c>
      <c r="D3573" s="2" t="s">
        <v>778</v>
      </c>
      <c r="E3573" s="5">
        <v>172177</v>
      </c>
      <c r="F3573" s="2" t="s">
        <v>4388</v>
      </c>
      <c r="G3573" s="7">
        <v>10000</v>
      </c>
      <c r="H3573" s="5">
        <v>142</v>
      </c>
      <c r="I3573" s="6">
        <v>171702</v>
      </c>
      <c r="J3573" s="13">
        <v>45291</v>
      </c>
      <c r="K3573" s="9">
        <v>10000</v>
      </c>
      <c r="L3573" s="4" t="s">
        <v>4627</v>
      </c>
      <c r="M3573" s="4" t="s">
        <v>4633</v>
      </c>
      <c r="N3573" s="4">
        <f>VLOOKUP(I3573,BaseModelo!$A$2:$E$5075,5)</f>
        <v>8</v>
      </c>
      <c r="O3573" s="4" t="str">
        <f>VLOOKUP(N3573,'niveles de riesgo'!$A$4:$B$7,2,1)</f>
        <v>8 a 10</v>
      </c>
      <c r="P3573" s="15">
        <v>142.00000000000003</v>
      </c>
      <c r="Q3573" s="4">
        <f>VLOOKUP(I3573,BaseModelo!$A$2:$E$5075,3)</f>
        <v>132</v>
      </c>
      <c r="R3573" s="4">
        <f t="shared" si="1100"/>
        <v>2603000</v>
      </c>
      <c r="S3573" s="16">
        <f t="shared" si="1101"/>
        <v>3.8417210910487898E-3</v>
      </c>
      <c r="T3573" s="4">
        <f t="shared" si="1112"/>
        <v>0.54552439492892812</v>
      </c>
      <c r="U3573" s="4">
        <f t="shared" si="1113"/>
        <v>0.54552439492892824</v>
      </c>
      <c r="V3573" s="6">
        <f t="shared" si="1102"/>
        <v>1565000</v>
      </c>
      <c r="W3573" s="16">
        <f t="shared" si="1103"/>
        <v>6.3897763578274758E-3</v>
      </c>
      <c r="X3573" s="4">
        <f t="shared" si="1114"/>
        <v>0.90734824281150162</v>
      </c>
      <c r="Y3573" s="4">
        <f t="shared" si="1104"/>
        <v>0.90734824281150173</v>
      </c>
      <c r="Z3573" s="4">
        <f t="shared" si="1105"/>
        <v>5836000</v>
      </c>
      <c r="AA3573" s="16">
        <f t="shared" si="1106"/>
        <v>1.7135023989033585E-3</v>
      </c>
      <c r="AB3573" s="15">
        <f t="shared" si="1115"/>
        <v>0.2433173406442769</v>
      </c>
      <c r="AC3573" s="15">
        <f t="shared" si="1116"/>
        <v>0.24331734064427696</v>
      </c>
      <c r="AD3573" s="4">
        <v>172172</v>
      </c>
      <c r="AE3573" s="26">
        <v>2510.34</v>
      </c>
      <c r="AF3573" s="26">
        <v>2510.34</v>
      </c>
      <c r="AG3573" s="4">
        <f t="shared" si="1117"/>
        <v>2254000</v>
      </c>
      <c r="AH3573" s="16">
        <f t="shared" si="1107"/>
        <v>4.4365572315882874E-3</v>
      </c>
      <c r="AI3573" s="15">
        <f t="shared" si="1108"/>
        <v>0.62999112688553682</v>
      </c>
      <c r="AJ3573" s="15">
        <f t="shared" si="1109"/>
        <v>0.62999112688553693</v>
      </c>
      <c r="AK3573" s="4">
        <f t="shared" si="1110"/>
        <v>989000</v>
      </c>
      <c r="AL3573" s="27">
        <f t="shared" si="1111"/>
        <v>1.0111223458038422E-2</v>
      </c>
      <c r="AM3573" s="15">
        <f t="shared" si="1118"/>
        <v>1.4357937310414559</v>
      </c>
      <c r="AN3573" s="15">
        <f t="shared" si="1119"/>
        <v>5.5159190589375955E-3</v>
      </c>
    </row>
    <row r="3574" spans="1:40" x14ac:dyDescent="0.2">
      <c r="A3574" s="4" t="s">
        <v>4627</v>
      </c>
      <c r="B3574" s="2" t="s">
        <v>17</v>
      </c>
      <c r="C3574" s="5">
        <v>172172</v>
      </c>
      <c r="D3574" s="2" t="s">
        <v>778</v>
      </c>
      <c r="E3574" s="5">
        <v>172175</v>
      </c>
      <c r="F3574" s="2" t="s">
        <v>4391</v>
      </c>
      <c r="G3574" s="7">
        <v>10000</v>
      </c>
      <c r="H3574" s="5">
        <v>142</v>
      </c>
      <c r="I3574" s="6">
        <v>171596</v>
      </c>
      <c r="J3574" s="13">
        <v>45291</v>
      </c>
      <c r="K3574" s="9">
        <v>10000</v>
      </c>
      <c r="L3574" s="4" t="s">
        <v>4627</v>
      </c>
      <c r="M3574" s="4" t="s">
        <v>4633</v>
      </c>
      <c r="N3574" s="4">
        <f>VLOOKUP(I3574,BaseModelo!$A$2:$E$5075,5)</f>
        <v>9</v>
      </c>
      <c r="O3574" s="4" t="str">
        <f>VLOOKUP(N3574,'niveles de riesgo'!$A$4:$B$7,2,1)</f>
        <v>8 a 10</v>
      </c>
      <c r="P3574" s="15">
        <v>142.00000000000003</v>
      </c>
      <c r="Q3574" s="4">
        <f>VLOOKUP(I3574,BaseModelo!$A$2:$E$5075,3)</f>
        <v>147</v>
      </c>
      <c r="R3574" s="4">
        <f t="shared" si="1100"/>
        <v>2603000</v>
      </c>
      <c r="S3574" s="16">
        <f t="shared" si="1101"/>
        <v>3.8417210910487898E-3</v>
      </c>
      <c r="T3574" s="4">
        <f t="shared" si="1112"/>
        <v>0.54552439492892812</v>
      </c>
      <c r="U3574" s="4">
        <f t="shared" si="1113"/>
        <v>0.54552439492892824</v>
      </c>
      <c r="V3574" s="6">
        <f t="shared" si="1102"/>
        <v>1565000</v>
      </c>
      <c r="W3574" s="16">
        <f t="shared" si="1103"/>
        <v>6.3897763578274758E-3</v>
      </c>
      <c r="X3574" s="4">
        <f t="shared" si="1114"/>
        <v>0.90734824281150162</v>
      </c>
      <c r="Y3574" s="4">
        <f t="shared" si="1104"/>
        <v>0.90734824281150173</v>
      </c>
      <c r="Z3574" s="4">
        <f t="shared" si="1105"/>
        <v>5305000</v>
      </c>
      <c r="AA3574" s="16">
        <f t="shared" si="1106"/>
        <v>1.885014137606032E-3</v>
      </c>
      <c r="AB3574" s="15">
        <f t="shared" si="1115"/>
        <v>0.26767200754005654</v>
      </c>
      <c r="AC3574" s="15">
        <f t="shared" si="1116"/>
        <v>0.2676720075400566</v>
      </c>
      <c r="AD3574" s="4">
        <v>172172</v>
      </c>
      <c r="AE3574" s="26">
        <v>2510.34</v>
      </c>
      <c r="AF3574" s="26">
        <v>2510.34</v>
      </c>
      <c r="AG3574" s="4">
        <f t="shared" si="1117"/>
        <v>2114000</v>
      </c>
      <c r="AH3574" s="16">
        <f t="shared" si="1107"/>
        <v>4.7303689687795648E-3</v>
      </c>
      <c r="AI3574" s="15">
        <f t="shared" si="1108"/>
        <v>0.67171239356669821</v>
      </c>
      <c r="AJ3574" s="15">
        <f t="shared" si="1109"/>
        <v>0.67171239356669832</v>
      </c>
      <c r="AK3574" s="4">
        <f t="shared" si="1110"/>
        <v>989000</v>
      </c>
      <c r="AL3574" s="27">
        <f t="shared" si="1111"/>
        <v>1.0111223458038422E-2</v>
      </c>
      <c r="AM3574" s="15">
        <f t="shared" si="1118"/>
        <v>1.4357937310414559</v>
      </c>
      <c r="AN3574" s="15">
        <f t="shared" si="1119"/>
        <v>5.5159190589375955E-3</v>
      </c>
    </row>
    <row r="3575" spans="1:40" x14ac:dyDescent="0.2">
      <c r="A3575" s="4" t="s">
        <v>4628</v>
      </c>
      <c r="B3575" s="2" t="s">
        <v>12</v>
      </c>
      <c r="C3575" s="5">
        <v>172182</v>
      </c>
      <c r="D3575" s="2" t="s">
        <v>640</v>
      </c>
      <c r="E3575" s="5">
        <v>172189</v>
      </c>
      <c r="F3575" s="2" t="s">
        <v>4392</v>
      </c>
      <c r="G3575" s="7">
        <v>7000</v>
      </c>
      <c r="H3575" s="5">
        <v>142</v>
      </c>
      <c r="I3575" s="6">
        <v>171323</v>
      </c>
      <c r="J3575" s="13">
        <v>45291</v>
      </c>
      <c r="K3575" s="9">
        <v>1825.5824260140662</v>
      </c>
      <c r="L3575" s="4" t="s">
        <v>4628</v>
      </c>
      <c r="M3575" s="4" t="s">
        <v>4633</v>
      </c>
      <c r="N3575" s="4">
        <f>VLOOKUP(I3575,BaseModelo!$A$2:$E$5075,5)</f>
        <v>8</v>
      </c>
      <c r="O3575" s="4" t="str">
        <f>VLOOKUP(N3575,'niveles de riesgo'!$A$4:$B$7,2,1)</f>
        <v>8 a 10</v>
      </c>
      <c r="P3575" s="15">
        <v>142.00000000000003</v>
      </c>
      <c r="Q3575" s="4">
        <f>VLOOKUP(I3575,BaseModelo!$A$2:$E$5075,3)</f>
        <v>132</v>
      </c>
      <c r="R3575" s="4">
        <f t="shared" si="1100"/>
        <v>2603000</v>
      </c>
      <c r="S3575" s="16">
        <f t="shared" si="1101"/>
        <v>2.6892047637341529E-3</v>
      </c>
      <c r="T3575" s="4">
        <f t="shared" si="1112"/>
        <v>0.3818670764502497</v>
      </c>
      <c r="U3575" s="4">
        <f t="shared" si="1113"/>
        <v>0.38186707645024981</v>
      </c>
      <c r="V3575" s="6">
        <f t="shared" si="1102"/>
        <v>1565000</v>
      </c>
      <c r="W3575" s="16">
        <f t="shared" si="1103"/>
        <v>4.4728434504792336E-3</v>
      </c>
      <c r="X3575" s="4">
        <f t="shared" si="1114"/>
        <v>0.63514376996805122</v>
      </c>
      <c r="Y3575" s="4">
        <f t="shared" si="1104"/>
        <v>0.63514376996805133</v>
      </c>
      <c r="Z3575" s="4">
        <f t="shared" si="1105"/>
        <v>5836000</v>
      </c>
      <c r="AA3575" s="16">
        <f t="shared" si="1106"/>
        <v>1.199451679232351E-3</v>
      </c>
      <c r="AB3575" s="15">
        <f t="shared" si="1115"/>
        <v>0.17032213845099384</v>
      </c>
      <c r="AC3575" s="15">
        <f t="shared" si="1116"/>
        <v>0.17032213845099387</v>
      </c>
      <c r="AD3575" s="4">
        <v>172182</v>
      </c>
      <c r="AE3575" s="26">
        <v>1758.65</v>
      </c>
      <c r="AF3575" s="26">
        <v>862.12795751105375</v>
      </c>
      <c r="AG3575" s="4">
        <f t="shared" si="1117"/>
        <v>3421000</v>
      </c>
      <c r="AH3575" s="16">
        <f t="shared" si="1107"/>
        <v>2.0461853259280912E-3</v>
      </c>
      <c r="AI3575" s="15">
        <f t="shared" si="1108"/>
        <v>0.29055831628178896</v>
      </c>
      <c r="AJ3575" s="15">
        <f t="shared" si="1109"/>
        <v>0.29055831628178902</v>
      </c>
      <c r="AK3575" s="4">
        <f t="shared" si="1110"/>
        <v>1614000</v>
      </c>
      <c r="AL3575" s="27">
        <f t="shared" si="1111"/>
        <v>4.3370508054522928E-3</v>
      </c>
      <c r="AM3575" s="15">
        <f t="shared" si="1118"/>
        <v>0.61586121437422559</v>
      </c>
      <c r="AN3575" s="15">
        <f t="shared" si="1119"/>
        <v>1.6561769114942682E-3</v>
      </c>
    </row>
    <row r="3576" spans="1:40" x14ac:dyDescent="0.2">
      <c r="A3576" s="4" t="s">
        <v>4628</v>
      </c>
      <c r="B3576" s="2" t="s">
        <v>13</v>
      </c>
      <c r="C3576" s="5">
        <v>172220</v>
      </c>
      <c r="D3576" s="2" t="s">
        <v>779</v>
      </c>
      <c r="E3576" s="5">
        <v>172221</v>
      </c>
      <c r="F3576" s="2" t="s">
        <v>4393</v>
      </c>
      <c r="G3576" s="7">
        <v>8000</v>
      </c>
      <c r="H3576" s="5">
        <v>142</v>
      </c>
      <c r="I3576" s="6">
        <v>171751</v>
      </c>
      <c r="J3576" s="13">
        <v>45291</v>
      </c>
      <c r="K3576" s="9">
        <v>8000</v>
      </c>
      <c r="L3576" s="4" t="s">
        <v>4628</v>
      </c>
      <c r="M3576" s="4" t="s">
        <v>4633</v>
      </c>
      <c r="N3576" s="4">
        <f>VLOOKUP(I3576,BaseModelo!$A$2:$E$5075,5)</f>
        <v>8</v>
      </c>
      <c r="O3576" s="4" t="str">
        <f>VLOOKUP(N3576,'niveles de riesgo'!$A$4:$B$7,2,1)</f>
        <v>8 a 10</v>
      </c>
      <c r="P3576" s="15">
        <v>142.00000000000003</v>
      </c>
      <c r="Q3576" s="4">
        <f>VLOOKUP(I3576,BaseModelo!$A$2:$E$5075,3)</f>
        <v>132</v>
      </c>
      <c r="R3576" s="4">
        <f t="shared" si="1100"/>
        <v>2603000</v>
      </c>
      <c r="S3576" s="16">
        <f t="shared" si="1101"/>
        <v>3.073376872839032E-3</v>
      </c>
      <c r="T3576" s="4">
        <f t="shared" si="1112"/>
        <v>0.43641951594314254</v>
      </c>
      <c r="U3576" s="4">
        <f t="shared" si="1113"/>
        <v>0.43641951594314266</v>
      </c>
      <c r="V3576" s="6">
        <f t="shared" si="1102"/>
        <v>1565000</v>
      </c>
      <c r="W3576" s="16">
        <f t="shared" si="1103"/>
        <v>5.111821086261981E-3</v>
      </c>
      <c r="X3576" s="4">
        <f t="shared" si="1114"/>
        <v>0.72587859424920131</v>
      </c>
      <c r="Y3576" s="4">
        <f t="shared" si="1104"/>
        <v>0.72587859424920143</v>
      </c>
      <c r="Z3576" s="4">
        <f t="shared" si="1105"/>
        <v>5836000</v>
      </c>
      <c r="AA3576" s="16">
        <f t="shared" si="1106"/>
        <v>1.3708019191226869E-3</v>
      </c>
      <c r="AB3576" s="15">
        <f t="shared" si="1115"/>
        <v>0.19465387251542154</v>
      </c>
      <c r="AC3576" s="15">
        <f t="shared" si="1116"/>
        <v>0.19465387251542157</v>
      </c>
      <c r="AD3576" s="4">
        <v>172220</v>
      </c>
      <c r="AE3576" s="26">
        <v>2013.74</v>
      </c>
      <c r="AF3576" s="26">
        <v>2013.74</v>
      </c>
      <c r="AG3576" s="4">
        <f t="shared" si="1117"/>
        <v>3421000</v>
      </c>
      <c r="AH3576" s="16">
        <f t="shared" si="1107"/>
        <v>2.3384975153463898E-3</v>
      </c>
      <c r="AI3576" s="15">
        <f t="shared" si="1108"/>
        <v>0.33206664717918738</v>
      </c>
      <c r="AJ3576" s="15">
        <f t="shared" si="1109"/>
        <v>0.33206664717918744</v>
      </c>
      <c r="AK3576" s="4">
        <f t="shared" si="1110"/>
        <v>1614000</v>
      </c>
      <c r="AL3576" s="27">
        <f t="shared" si="1111"/>
        <v>4.9566294919454771E-3</v>
      </c>
      <c r="AM3576" s="15">
        <f t="shared" si="1118"/>
        <v>0.70384138785625772</v>
      </c>
      <c r="AN3576" s="15">
        <f t="shared" si="1119"/>
        <v>2.1631698435843503E-3</v>
      </c>
    </row>
    <row r="3577" spans="1:40" x14ac:dyDescent="0.2">
      <c r="A3577" s="4" t="s">
        <v>4628</v>
      </c>
      <c r="B3577" s="2" t="s">
        <v>13</v>
      </c>
      <c r="C3577" s="5">
        <v>172220</v>
      </c>
      <c r="D3577" s="2" t="s">
        <v>779</v>
      </c>
      <c r="E3577" s="5">
        <v>172242</v>
      </c>
      <c r="F3577" s="2" t="s">
        <v>4394</v>
      </c>
      <c r="G3577" s="7">
        <v>7000</v>
      </c>
      <c r="H3577" s="5">
        <v>142</v>
      </c>
      <c r="I3577" s="6">
        <v>171762</v>
      </c>
      <c r="J3577" s="13">
        <v>45291</v>
      </c>
      <c r="K3577" s="9">
        <v>7000</v>
      </c>
      <c r="L3577" s="4" t="s">
        <v>4628</v>
      </c>
      <c r="M3577" s="4" t="s">
        <v>4633</v>
      </c>
      <c r="N3577" s="4">
        <f>VLOOKUP(I3577,BaseModelo!$A$2:$E$5075,5)</f>
        <v>9</v>
      </c>
      <c r="O3577" s="4" t="str">
        <f>VLOOKUP(N3577,'niveles de riesgo'!$A$4:$B$7,2,1)</f>
        <v>8 a 10</v>
      </c>
      <c r="P3577" s="15">
        <v>142.00000000000003</v>
      </c>
      <c r="Q3577" s="4">
        <f>VLOOKUP(I3577,BaseModelo!$A$2:$E$5075,3)</f>
        <v>147</v>
      </c>
      <c r="R3577" s="4">
        <f t="shared" si="1100"/>
        <v>2603000</v>
      </c>
      <c r="S3577" s="16">
        <f t="shared" si="1101"/>
        <v>2.6892047637341529E-3</v>
      </c>
      <c r="T3577" s="4">
        <f t="shared" si="1112"/>
        <v>0.3818670764502497</v>
      </c>
      <c r="U3577" s="4">
        <f t="shared" si="1113"/>
        <v>0.38186707645024981</v>
      </c>
      <c r="V3577" s="6">
        <f t="shared" si="1102"/>
        <v>1565000</v>
      </c>
      <c r="W3577" s="16">
        <f t="shared" si="1103"/>
        <v>4.4728434504792336E-3</v>
      </c>
      <c r="X3577" s="4">
        <f t="shared" si="1114"/>
        <v>0.63514376996805122</v>
      </c>
      <c r="Y3577" s="4">
        <f t="shared" si="1104"/>
        <v>0.63514376996805133</v>
      </c>
      <c r="Z3577" s="4">
        <f t="shared" si="1105"/>
        <v>5305000</v>
      </c>
      <c r="AA3577" s="16">
        <f t="shared" si="1106"/>
        <v>1.3195098963242225E-3</v>
      </c>
      <c r="AB3577" s="15">
        <f t="shared" si="1115"/>
        <v>0.18737040527803958</v>
      </c>
      <c r="AC3577" s="15">
        <f t="shared" si="1116"/>
        <v>0.18737040527803964</v>
      </c>
      <c r="AD3577" s="4">
        <v>172220</v>
      </c>
      <c r="AE3577" s="26">
        <v>1758.65</v>
      </c>
      <c r="AF3577" s="26">
        <v>1758.65</v>
      </c>
      <c r="AG3577" s="4">
        <f t="shared" si="1117"/>
        <v>3095000</v>
      </c>
      <c r="AH3577" s="16">
        <f t="shared" si="1107"/>
        <v>2.2617124394184169E-3</v>
      </c>
      <c r="AI3577" s="15">
        <f t="shared" si="1108"/>
        <v>0.32116316639741521</v>
      </c>
      <c r="AJ3577" s="15">
        <f t="shared" si="1109"/>
        <v>0.32116316639741527</v>
      </c>
      <c r="AK3577" s="4">
        <f t="shared" si="1110"/>
        <v>1614000</v>
      </c>
      <c r="AL3577" s="27">
        <f t="shared" si="1111"/>
        <v>4.3370508054522928E-3</v>
      </c>
      <c r="AM3577" s="15">
        <f t="shared" si="1118"/>
        <v>0.61586121437422559</v>
      </c>
      <c r="AN3577" s="15">
        <f t="shared" si="1119"/>
        <v>1.6561769114942682E-3</v>
      </c>
    </row>
    <row r="3578" spans="1:40" x14ac:dyDescent="0.2">
      <c r="A3578" s="4" t="s">
        <v>4628</v>
      </c>
      <c r="B3578" s="2" t="s">
        <v>13</v>
      </c>
      <c r="C3578" s="5">
        <v>172220</v>
      </c>
      <c r="D3578" s="2" t="s">
        <v>779</v>
      </c>
      <c r="E3578" s="5">
        <v>172243</v>
      </c>
      <c r="F3578" s="2" t="s">
        <v>4395</v>
      </c>
      <c r="G3578" s="7">
        <v>8000</v>
      </c>
      <c r="H3578" s="5">
        <v>142</v>
      </c>
      <c r="I3578" s="6">
        <v>171750</v>
      </c>
      <c r="J3578" s="13">
        <v>45291</v>
      </c>
      <c r="K3578" s="9">
        <v>8000</v>
      </c>
      <c r="L3578" s="4" t="s">
        <v>4628</v>
      </c>
      <c r="M3578" s="4" t="s">
        <v>4633</v>
      </c>
      <c r="N3578" s="4">
        <f>VLOOKUP(I3578,BaseModelo!$A$2:$E$5075,5)</f>
        <v>8</v>
      </c>
      <c r="O3578" s="4" t="str">
        <f>VLOOKUP(N3578,'niveles de riesgo'!$A$4:$B$7,2,1)</f>
        <v>8 a 10</v>
      </c>
      <c r="P3578" s="15">
        <v>142.00000000000003</v>
      </c>
      <c r="Q3578" s="4">
        <f>VLOOKUP(I3578,BaseModelo!$A$2:$E$5075,3)</f>
        <v>132</v>
      </c>
      <c r="R3578" s="4">
        <f t="shared" si="1100"/>
        <v>2603000</v>
      </c>
      <c r="S3578" s="16">
        <f t="shared" si="1101"/>
        <v>3.073376872839032E-3</v>
      </c>
      <c r="T3578" s="4">
        <f t="shared" si="1112"/>
        <v>0.43641951594314254</v>
      </c>
      <c r="U3578" s="4">
        <f t="shared" si="1113"/>
        <v>0.43641951594314266</v>
      </c>
      <c r="V3578" s="6">
        <f t="shared" si="1102"/>
        <v>1565000</v>
      </c>
      <c r="W3578" s="16">
        <f t="shared" si="1103"/>
        <v>5.111821086261981E-3</v>
      </c>
      <c r="X3578" s="4">
        <f t="shared" si="1114"/>
        <v>0.72587859424920131</v>
      </c>
      <c r="Y3578" s="4">
        <f t="shared" si="1104"/>
        <v>0.72587859424920143</v>
      </c>
      <c r="Z3578" s="4">
        <f t="shared" si="1105"/>
        <v>5836000</v>
      </c>
      <c r="AA3578" s="16">
        <f t="shared" si="1106"/>
        <v>1.3708019191226869E-3</v>
      </c>
      <c r="AB3578" s="15">
        <f t="shared" si="1115"/>
        <v>0.19465387251542154</v>
      </c>
      <c r="AC3578" s="15">
        <f t="shared" si="1116"/>
        <v>0.19465387251542157</v>
      </c>
      <c r="AD3578" s="4">
        <v>172220</v>
      </c>
      <c r="AE3578" s="26">
        <v>2013.74</v>
      </c>
      <c r="AF3578" s="26">
        <v>2013.74</v>
      </c>
      <c r="AG3578" s="4">
        <f t="shared" si="1117"/>
        <v>3421000</v>
      </c>
      <c r="AH3578" s="16">
        <f t="shared" si="1107"/>
        <v>2.3384975153463898E-3</v>
      </c>
      <c r="AI3578" s="15">
        <f t="shared" si="1108"/>
        <v>0.33206664717918738</v>
      </c>
      <c r="AJ3578" s="15">
        <f t="shared" si="1109"/>
        <v>0.33206664717918744</v>
      </c>
      <c r="AK3578" s="4">
        <f t="shared" si="1110"/>
        <v>1614000</v>
      </c>
      <c r="AL3578" s="27">
        <f t="shared" si="1111"/>
        <v>4.9566294919454771E-3</v>
      </c>
      <c r="AM3578" s="15">
        <f t="shared" si="1118"/>
        <v>0.70384138785625772</v>
      </c>
      <c r="AN3578" s="15">
        <f t="shared" si="1119"/>
        <v>2.1631698435843503E-3</v>
      </c>
    </row>
    <row r="3579" spans="1:40" x14ac:dyDescent="0.2">
      <c r="A3579" s="4" t="s">
        <v>4628</v>
      </c>
      <c r="B3579" s="2" t="s">
        <v>13</v>
      </c>
      <c r="C3579" s="5">
        <v>172220</v>
      </c>
      <c r="D3579" s="2" t="s">
        <v>779</v>
      </c>
      <c r="E3579" s="5">
        <v>172245</v>
      </c>
      <c r="F3579" s="2" t="s">
        <v>4396</v>
      </c>
      <c r="G3579" s="7">
        <v>9000</v>
      </c>
      <c r="H3579" s="5">
        <v>142</v>
      </c>
      <c r="I3579" s="6">
        <v>171761</v>
      </c>
      <c r="J3579" s="13">
        <v>45291</v>
      </c>
      <c r="K3579" s="9">
        <v>9000</v>
      </c>
      <c r="L3579" s="4" t="s">
        <v>4628</v>
      </c>
      <c r="M3579" s="4" t="s">
        <v>4633</v>
      </c>
      <c r="N3579" s="4">
        <f>VLOOKUP(I3579,BaseModelo!$A$2:$E$5075,5)</f>
        <v>8</v>
      </c>
      <c r="O3579" s="4" t="str">
        <f>VLOOKUP(N3579,'niveles de riesgo'!$A$4:$B$7,2,1)</f>
        <v>8 a 10</v>
      </c>
      <c r="P3579" s="15">
        <v>142.00000000000003</v>
      </c>
      <c r="Q3579" s="4">
        <f>VLOOKUP(I3579,BaseModelo!$A$2:$E$5075,3)</f>
        <v>132</v>
      </c>
      <c r="R3579" s="4">
        <f t="shared" si="1100"/>
        <v>2603000</v>
      </c>
      <c r="S3579" s="16">
        <f t="shared" si="1101"/>
        <v>3.4575489819439107E-3</v>
      </c>
      <c r="T3579" s="4">
        <f t="shared" si="1112"/>
        <v>0.49097195543603533</v>
      </c>
      <c r="U3579" s="4">
        <f t="shared" si="1113"/>
        <v>0.49097195543603539</v>
      </c>
      <c r="V3579" s="6">
        <f t="shared" si="1102"/>
        <v>1565000</v>
      </c>
      <c r="W3579" s="16">
        <f t="shared" si="1103"/>
        <v>5.7507987220447284E-3</v>
      </c>
      <c r="X3579" s="4">
        <f t="shared" si="1114"/>
        <v>0.81661341853035141</v>
      </c>
      <c r="Y3579" s="4">
        <f t="shared" si="1104"/>
        <v>0.81661341853035163</v>
      </c>
      <c r="Z3579" s="4">
        <f t="shared" si="1105"/>
        <v>5836000</v>
      </c>
      <c r="AA3579" s="16">
        <f t="shared" si="1106"/>
        <v>1.5421521590130226E-3</v>
      </c>
      <c r="AB3579" s="15">
        <f t="shared" si="1115"/>
        <v>0.2189856065798492</v>
      </c>
      <c r="AC3579" s="15">
        <f t="shared" si="1116"/>
        <v>0.21898560657984925</v>
      </c>
      <c r="AD3579" s="4">
        <v>172220</v>
      </c>
      <c r="AE3579" s="26">
        <v>2255.2800000000002</v>
      </c>
      <c r="AF3579" s="26">
        <v>2255.2800000000002</v>
      </c>
      <c r="AG3579" s="4">
        <f t="shared" si="1117"/>
        <v>3421000</v>
      </c>
      <c r="AH3579" s="16">
        <f t="shared" si="1107"/>
        <v>2.6308097047646889E-3</v>
      </c>
      <c r="AI3579" s="15">
        <f t="shared" si="1108"/>
        <v>0.3735749780765858</v>
      </c>
      <c r="AJ3579" s="15">
        <f t="shared" si="1109"/>
        <v>0.37357497807658591</v>
      </c>
      <c r="AK3579" s="4">
        <f t="shared" si="1110"/>
        <v>1614000</v>
      </c>
      <c r="AL3579" s="27">
        <f t="shared" si="1111"/>
        <v>5.5762081784386614E-3</v>
      </c>
      <c r="AM3579" s="15">
        <f t="shared" si="1118"/>
        <v>0.79182156133828996</v>
      </c>
      <c r="AN3579" s="15">
        <f t="shared" si="1119"/>
        <v>2.7377618332864425E-3</v>
      </c>
    </row>
    <row r="3580" spans="1:40" x14ac:dyDescent="0.2">
      <c r="A3580" s="4" t="s">
        <v>4628</v>
      </c>
      <c r="B3580" s="2" t="s">
        <v>13</v>
      </c>
      <c r="C3580" s="5">
        <v>172220</v>
      </c>
      <c r="D3580" s="2" t="s">
        <v>779</v>
      </c>
      <c r="E3580" s="5">
        <v>172250</v>
      </c>
      <c r="F3580" s="2" t="s">
        <v>4397</v>
      </c>
      <c r="G3580" s="7">
        <v>7000</v>
      </c>
      <c r="H3580" s="5">
        <v>142</v>
      </c>
      <c r="I3580" s="6">
        <v>172163</v>
      </c>
      <c r="J3580" s="13">
        <v>45291</v>
      </c>
      <c r="K3580" s="9">
        <v>7000</v>
      </c>
      <c r="L3580" s="4" t="s">
        <v>4628</v>
      </c>
      <c r="M3580" s="4" t="s">
        <v>4633</v>
      </c>
      <c r="N3580" s="4">
        <f>VLOOKUP(I3580,BaseModelo!$A$2:$E$5075,5)</f>
        <v>1</v>
      </c>
      <c r="O3580" s="4" t="str">
        <f>VLOOKUP(N3580,'niveles de riesgo'!$A$4:$B$7,2,1)</f>
        <v>1 a 3</v>
      </c>
      <c r="P3580" s="15">
        <v>142.00000000000003</v>
      </c>
      <c r="Q3580" s="4">
        <f>VLOOKUP(I3580,BaseModelo!$A$2:$E$5075,3)</f>
        <v>90</v>
      </c>
      <c r="R3580" s="4">
        <f t="shared" si="1100"/>
        <v>2603000</v>
      </c>
      <c r="S3580" s="16">
        <f t="shared" si="1101"/>
        <v>2.6892047637341529E-3</v>
      </c>
      <c r="T3580" s="4">
        <f t="shared" si="1112"/>
        <v>0.3818670764502497</v>
      </c>
      <c r="U3580" s="4">
        <f t="shared" si="1113"/>
        <v>0.38186707645024981</v>
      </c>
      <c r="V3580" s="6">
        <f t="shared" si="1102"/>
        <v>182000</v>
      </c>
      <c r="W3580" s="16">
        <f t="shared" si="1103"/>
        <v>3.8461538461538464E-2</v>
      </c>
      <c r="X3580" s="4">
        <f t="shared" si="1114"/>
        <v>5.4615384615384617</v>
      </c>
      <c r="Y3580" s="4">
        <f t="shared" si="1104"/>
        <v>5.4615384615384626</v>
      </c>
      <c r="Z3580" s="4">
        <f t="shared" si="1105"/>
        <v>771000</v>
      </c>
      <c r="AA3580" s="16">
        <f t="shared" si="1106"/>
        <v>9.0791180285343717E-3</v>
      </c>
      <c r="AB3580" s="15">
        <f t="shared" si="1115"/>
        <v>1.2892347600518808</v>
      </c>
      <c r="AC3580" s="15">
        <f t="shared" si="1116"/>
        <v>1.289234760051881</v>
      </c>
      <c r="AD3580" s="4">
        <v>172220</v>
      </c>
      <c r="AE3580" s="26">
        <v>1758.65</v>
      </c>
      <c r="AF3580" s="26">
        <v>1758.65</v>
      </c>
      <c r="AG3580" s="4">
        <f t="shared" si="1117"/>
        <v>77000</v>
      </c>
      <c r="AH3580" s="16">
        <f t="shared" si="1107"/>
        <v>9.0909090909090912E-2</v>
      </c>
      <c r="AI3580" s="15">
        <f t="shared" si="1108"/>
        <v>12.90909090909091</v>
      </c>
      <c r="AJ3580" s="15">
        <f t="shared" si="1109"/>
        <v>12.909090909090912</v>
      </c>
      <c r="AK3580" s="4">
        <f t="shared" si="1110"/>
        <v>1614000</v>
      </c>
      <c r="AL3580" s="27">
        <f t="shared" si="1111"/>
        <v>4.3370508054522928E-3</v>
      </c>
      <c r="AM3580" s="15">
        <f t="shared" si="1118"/>
        <v>0.61586121437422559</v>
      </c>
      <c r="AN3580" s="15">
        <f t="shared" si="1119"/>
        <v>1.6561769114942682E-3</v>
      </c>
    </row>
    <row r="3581" spans="1:40" x14ac:dyDescent="0.2">
      <c r="A3581" s="4" t="s">
        <v>4627</v>
      </c>
      <c r="B3581" s="2" t="s">
        <v>8</v>
      </c>
      <c r="C3581" s="5">
        <v>172223</v>
      </c>
      <c r="D3581" s="2" t="s">
        <v>412</v>
      </c>
      <c r="E3581" s="5">
        <v>172283</v>
      </c>
      <c r="F3581" s="2" t="s">
        <v>4398</v>
      </c>
      <c r="G3581" s="7">
        <v>5000</v>
      </c>
      <c r="H3581" s="5">
        <v>147</v>
      </c>
      <c r="I3581" s="6">
        <v>172058</v>
      </c>
      <c r="J3581" s="13">
        <v>45291</v>
      </c>
      <c r="K3581" s="9">
        <v>5000</v>
      </c>
      <c r="L3581" s="4" t="s">
        <v>4627</v>
      </c>
      <c r="M3581" s="4" t="s">
        <v>4633</v>
      </c>
      <c r="N3581" s="4">
        <f>VLOOKUP(I3581,BaseModelo!$A$2:$E$5075,5)</f>
        <v>7</v>
      </c>
      <c r="O3581" s="4" t="str">
        <f>VLOOKUP(N3581,'niveles de riesgo'!$A$4:$B$7,2,1)</f>
        <v>6 a 7</v>
      </c>
      <c r="P3581" s="15">
        <v>147</v>
      </c>
      <c r="Q3581" s="4">
        <f>VLOOKUP(I3581,BaseModelo!$A$2:$E$5075,3)</f>
        <v>127</v>
      </c>
      <c r="R3581" s="4">
        <f t="shared" si="1100"/>
        <v>2603000</v>
      </c>
      <c r="S3581" s="16">
        <f t="shared" si="1101"/>
        <v>1.9208605455243949E-3</v>
      </c>
      <c r="T3581" s="4">
        <f t="shared" si="1112"/>
        <v>0.28236650019208603</v>
      </c>
      <c r="U3581" s="4">
        <f t="shared" si="1113"/>
        <v>0.28236650019208603</v>
      </c>
      <c r="V3581" s="6">
        <f t="shared" si="1102"/>
        <v>568000</v>
      </c>
      <c r="W3581" s="16">
        <f t="shared" si="1103"/>
        <v>8.8028169014084511E-3</v>
      </c>
      <c r="X3581" s="4">
        <f t="shared" si="1114"/>
        <v>1.2940140845070423</v>
      </c>
      <c r="Y3581" s="4">
        <f t="shared" si="1104"/>
        <v>1.2940140845070423</v>
      </c>
      <c r="Z3581" s="4">
        <f t="shared" si="1105"/>
        <v>4022000</v>
      </c>
      <c r="AA3581" s="16">
        <f t="shared" si="1106"/>
        <v>1.2431626056688214E-3</v>
      </c>
      <c r="AB3581" s="15">
        <f t="shared" si="1115"/>
        <v>0.18274490303331675</v>
      </c>
      <c r="AC3581" s="15">
        <f t="shared" si="1116"/>
        <v>0.18274490303331675</v>
      </c>
      <c r="AD3581" s="4">
        <v>172223</v>
      </c>
      <c r="AE3581" s="26">
        <v>1303.3399999999999</v>
      </c>
      <c r="AF3581" s="26">
        <v>1303.3399999999999</v>
      </c>
      <c r="AG3581" s="4">
        <f t="shared" si="1117"/>
        <v>1778000</v>
      </c>
      <c r="AH3581" s="16">
        <f t="shared" si="1107"/>
        <v>2.8121484814398199E-3</v>
      </c>
      <c r="AI3581" s="15">
        <f t="shared" si="1108"/>
        <v>0.41338582677165353</v>
      </c>
      <c r="AJ3581" s="15">
        <f t="shared" si="1109"/>
        <v>0.41338582677165353</v>
      </c>
      <c r="AK3581" s="4">
        <f t="shared" si="1110"/>
        <v>989000</v>
      </c>
      <c r="AL3581" s="27">
        <f t="shared" si="1111"/>
        <v>5.0556117290192111E-3</v>
      </c>
      <c r="AM3581" s="15">
        <f t="shared" si="1118"/>
        <v>0.74317492416582398</v>
      </c>
      <c r="AN3581" s="15">
        <f t="shared" si="1119"/>
        <v>1.4275353902532156E-3</v>
      </c>
    </row>
    <row r="3582" spans="1:40" x14ac:dyDescent="0.2">
      <c r="A3582" s="4" t="s">
        <v>4627</v>
      </c>
      <c r="B3582" s="2" t="s">
        <v>9</v>
      </c>
      <c r="C3582" s="5">
        <v>172252</v>
      </c>
      <c r="D3582" s="2" t="s">
        <v>112</v>
      </c>
      <c r="E3582" s="5">
        <v>172264</v>
      </c>
      <c r="F3582" s="2" t="s">
        <v>4406</v>
      </c>
      <c r="G3582" s="7">
        <v>10000</v>
      </c>
      <c r="H3582" s="5">
        <v>142</v>
      </c>
      <c r="I3582" s="6">
        <v>172158</v>
      </c>
      <c r="J3582" s="13">
        <v>45291</v>
      </c>
      <c r="K3582" s="9">
        <v>10000</v>
      </c>
      <c r="L3582" s="4" t="s">
        <v>4627</v>
      </c>
      <c r="M3582" s="4" t="s">
        <v>4633</v>
      </c>
      <c r="N3582" s="4">
        <f>VLOOKUP(I3582,BaseModelo!$A$2:$E$5075,5)</f>
        <v>1</v>
      </c>
      <c r="O3582" s="4" t="str">
        <f>VLOOKUP(N3582,'niveles de riesgo'!$A$4:$B$7,2,1)</f>
        <v>1 a 3</v>
      </c>
      <c r="P3582" s="15">
        <v>142.00000000000003</v>
      </c>
      <c r="Q3582" s="4">
        <f>VLOOKUP(I3582,BaseModelo!$A$2:$E$5075,3)</f>
        <v>90</v>
      </c>
      <c r="R3582" s="4">
        <f t="shared" si="1100"/>
        <v>2603000</v>
      </c>
      <c r="S3582" s="16">
        <f t="shared" si="1101"/>
        <v>3.8417210910487898E-3</v>
      </c>
      <c r="T3582" s="4">
        <f t="shared" si="1112"/>
        <v>0.54552439492892812</v>
      </c>
      <c r="U3582" s="4">
        <f t="shared" si="1113"/>
        <v>0.54552439492892824</v>
      </c>
      <c r="V3582" s="6">
        <f t="shared" si="1102"/>
        <v>182000</v>
      </c>
      <c r="W3582" s="16">
        <f t="shared" si="1103"/>
        <v>5.4945054945054944E-2</v>
      </c>
      <c r="X3582" s="4">
        <f t="shared" si="1114"/>
        <v>7.802197802197802</v>
      </c>
      <c r="Y3582" s="4">
        <f t="shared" si="1104"/>
        <v>7.8021978021978038</v>
      </c>
      <c r="Z3582" s="4">
        <f t="shared" si="1105"/>
        <v>771000</v>
      </c>
      <c r="AA3582" s="16">
        <f t="shared" si="1106"/>
        <v>1.2970168612191959E-2</v>
      </c>
      <c r="AB3582" s="15">
        <f t="shared" si="1115"/>
        <v>1.8417639429312582</v>
      </c>
      <c r="AC3582" s="15">
        <f t="shared" si="1116"/>
        <v>1.8417639429312587</v>
      </c>
      <c r="AD3582" s="4">
        <v>172252</v>
      </c>
      <c r="AE3582" s="26">
        <v>2510.34</v>
      </c>
      <c r="AF3582" s="26">
        <v>2510.34</v>
      </c>
      <c r="AG3582" s="4">
        <f t="shared" si="1117"/>
        <v>681000</v>
      </c>
      <c r="AH3582" s="16">
        <f t="shared" si="1107"/>
        <v>1.4684287812041116E-2</v>
      </c>
      <c r="AI3582" s="15">
        <f t="shared" si="1108"/>
        <v>2.0851688693098382</v>
      </c>
      <c r="AJ3582" s="15">
        <f t="shared" si="1109"/>
        <v>2.0851688693098387</v>
      </c>
      <c r="AK3582" s="4">
        <f t="shared" si="1110"/>
        <v>989000</v>
      </c>
      <c r="AL3582" s="27">
        <f t="shared" si="1111"/>
        <v>1.0111223458038422E-2</v>
      </c>
      <c r="AM3582" s="15">
        <f t="shared" si="1118"/>
        <v>1.4357937310414559</v>
      </c>
      <c r="AN3582" s="15">
        <f t="shared" si="1119"/>
        <v>5.5159190589375955E-3</v>
      </c>
    </row>
    <row r="3583" spans="1:40" x14ac:dyDescent="0.2">
      <c r="A3583" s="4" t="s">
        <v>4627</v>
      </c>
      <c r="B3583" s="2" t="s">
        <v>9</v>
      </c>
      <c r="C3583" s="5">
        <v>172252</v>
      </c>
      <c r="D3583" s="2" t="s">
        <v>112</v>
      </c>
      <c r="E3583" s="5">
        <v>172265</v>
      </c>
      <c r="F3583" s="2" t="s">
        <v>4407</v>
      </c>
      <c r="G3583" s="7">
        <v>5000</v>
      </c>
      <c r="H3583" s="5">
        <v>147</v>
      </c>
      <c r="I3583" s="6">
        <v>172159</v>
      </c>
      <c r="J3583" s="13">
        <v>45291</v>
      </c>
      <c r="K3583" s="9">
        <v>5000</v>
      </c>
      <c r="L3583" s="4" t="s">
        <v>4627</v>
      </c>
      <c r="M3583" s="4" t="s">
        <v>4633</v>
      </c>
      <c r="N3583" s="4">
        <f>VLOOKUP(I3583,BaseModelo!$A$2:$E$5075,5)</f>
        <v>1</v>
      </c>
      <c r="O3583" s="4" t="str">
        <f>VLOOKUP(N3583,'niveles de riesgo'!$A$4:$B$7,2,1)</f>
        <v>1 a 3</v>
      </c>
      <c r="P3583" s="15">
        <v>147</v>
      </c>
      <c r="Q3583" s="4">
        <f>VLOOKUP(I3583,BaseModelo!$A$2:$E$5075,3)</f>
        <v>90</v>
      </c>
      <c r="R3583" s="4">
        <f t="shared" si="1100"/>
        <v>2603000</v>
      </c>
      <c r="S3583" s="16">
        <f t="shared" si="1101"/>
        <v>1.9208605455243949E-3</v>
      </c>
      <c r="T3583" s="4">
        <f t="shared" si="1112"/>
        <v>0.28236650019208603</v>
      </c>
      <c r="U3583" s="4">
        <f t="shared" si="1113"/>
        <v>0.28236650019208603</v>
      </c>
      <c r="V3583" s="6">
        <f t="shared" si="1102"/>
        <v>182000</v>
      </c>
      <c r="W3583" s="16">
        <f t="shared" si="1103"/>
        <v>2.7472527472527472E-2</v>
      </c>
      <c r="X3583" s="4">
        <f t="shared" si="1114"/>
        <v>4.0384615384615383</v>
      </c>
      <c r="Y3583" s="4">
        <f t="shared" si="1104"/>
        <v>4.0384615384615383</v>
      </c>
      <c r="Z3583" s="4">
        <f t="shared" si="1105"/>
        <v>771000</v>
      </c>
      <c r="AA3583" s="16">
        <f t="shared" si="1106"/>
        <v>6.4850843060959796E-3</v>
      </c>
      <c r="AB3583" s="15">
        <f t="shared" si="1115"/>
        <v>0.953307392996109</v>
      </c>
      <c r="AC3583" s="15">
        <f t="shared" si="1116"/>
        <v>0.953307392996109</v>
      </c>
      <c r="AD3583" s="4">
        <v>172252</v>
      </c>
      <c r="AE3583" s="26">
        <v>1303.3399999999999</v>
      </c>
      <c r="AF3583" s="26">
        <v>1303.3399999999999</v>
      </c>
      <c r="AG3583" s="4">
        <f t="shared" si="1117"/>
        <v>681000</v>
      </c>
      <c r="AH3583" s="16">
        <f t="shared" si="1107"/>
        <v>7.3421439060205578E-3</v>
      </c>
      <c r="AI3583" s="15">
        <f t="shared" si="1108"/>
        <v>1.079295154185022</v>
      </c>
      <c r="AJ3583" s="15">
        <f t="shared" si="1109"/>
        <v>1.079295154185022</v>
      </c>
      <c r="AK3583" s="4">
        <f t="shared" si="1110"/>
        <v>989000</v>
      </c>
      <c r="AL3583" s="27">
        <f t="shared" si="1111"/>
        <v>5.0556117290192111E-3</v>
      </c>
      <c r="AM3583" s="15">
        <f t="shared" si="1118"/>
        <v>0.74317492416582398</v>
      </c>
      <c r="AN3583" s="15">
        <f t="shared" si="1119"/>
        <v>1.4275353902532156E-3</v>
      </c>
    </row>
    <row r="3584" spans="1:40" x14ac:dyDescent="0.2">
      <c r="A3584" s="4" t="s">
        <v>4627</v>
      </c>
      <c r="B3584" s="2" t="s">
        <v>3</v>
      </c>
      <c r="C3584" s="5">
        <v>172313</v>
      </c>
      <c r="D3584" s="2" t="s">
        <v>780</v>
      </c>
      <c r="E3584" s="5">
        <v>172314</v>
      </c>
      <c r="F3584" s="2" t="s">
        <v>4400</v>
      </c>
      <c r="G3584" s="7">
        <v>8000</v>
      </c>
      <c r="H3584" s="5">
        <v>142</v>
      </c>
      <c r="I3584" s="6">
        <v>172211</v>
      </c>
      <c r="J3584" s="13">
        <v>45291</v>
      </c>
      <c r="K3584" s="9">
        <v>8000</v>
      </c>
      <c r="L3584" s="4" t="s">
        <v>4627</v>
      </c>
      <c r="M3584" s="4" t="s">
        <v>4633</v>
      </c>
      <c r="N3584" s="4">
        <f>VLOOKUP(I3584,BaseModelo!$A$2:$E$5075,5)</f>
        <v>2</v>
      </c>
      <c r="O3584" s="4" t="str">
        <f>VLOOKUP(N3584,'niveles de riesgo'!$A$4:$B$7,2,1)</f>
        <v>1 a 3</v>
      </c>
      <c r="P3584" s="15">
        <v>142.00000000000003</v>
      </c>
      <c r="Q3584" s="4">
        <f>VLOOKUP(I3584,BaseModelo!$A$2:$E$5075,3)</f>
        <v>100</v>
      </c>
      <c r="R3584" s="4">
        <f t="shared" si="1100"/>
        <v>2603000</v>
      </c>
      <c r="S3584" s="16">
        <f t="shared" si="1101"/>
        <v>3.073376872839032E-3</v>
      </c>
      <c r="T3584" s="4">
        <f t="shared" si="1112"/>
        <v>0.43641951594314254</v>
      </c>
      <c r="U3584" s="4">
        <f t="shared" si="1113"/>
        <v>0.43641951594314266</v>
      </c>
      <c r="V3584" s="6">
        <f t="shared" si="1102"/>
        <v>182000</v>
      </c>
      <c r="W3584" s="16">
        <f t="shared" si="1103"/>
        <v>4.3956043956043959E-2</v>
      </c>
      <c r="X3584" s="4">
        <f t="shared" si="1114"/>
        <v>6.2417582417582427</v>
      </c>
      <c r="Y3584" s="4">
        <f t="shared" si="1104"/>
        <v>6.2417582417582436</v>
      </c>
      <c r="Z3584" s="4">
        <f t="shared" si="1105"/>
        <v>1578000</v>
      </c>
      <c r="AA3584" s="16">
        <f t="shared" si="1106"/>
        <v>5.0697084917617234E-3</v>
      </c>
      <c r="AB3584" s="15">
        <f t="shared" si="1115"/>
        <v>0.71989860583016474</v>
      </c>
      <c r="AC3584" s="15">
        <f t="shared" si="1116"/>
        <v>0.71989860583016485</v>
      </c>
      <c r="AD3584" s="4">
        <v>172313</v>
      </c>
      <c r="AE3584" s="26">
        <v>2013.74</v>
      </c>
      <c r="AF3584" s="26">
        <v>2013.74</v>
      </c>
      <c r="AG3584" s="4">
        <f t="shared" si="1117"/>
        <v>681000</v>
      </c>
      <c r="AH3584" s="16">
        <f t="shared" si="1107"/>
        <v>1.1747430249632892E-2</v>
      </c>
      <c r="AI3584" s="15">
        <f t="shared" si="1108"/>
        <v>1.6681350954478706</v>
      </c>
      <c r="AJ3584" s="15">
        <f t="shared" si="1109"/>
        <v>1.6681350954478711</v>
      </c>
      <c r="AK3584" s="4">
        <f t="shared" si="1110"/>
        <v>989000</v>
      </c>
      <c r="AL3584" s="27">
        <f t="shared" si="1111"/>
        <v>8.0889787664307385E-3</v>
      </c>
      <c r="AM3584" s="15">
        <f t="shared" si="1118"/>
        <v>1.148634984833165</v>
      </c>
      <c r="AN3584" s="15">
        <f t="shared" si="1119"/>
        <v>3.5301881977200622E-3</v>
      </c>
    </row>
    <row r="3585" spans="1:40" x14ac:dyDescent="0.2">
      <c r="A3585" s="4" t="s">
        <v>4627</v>
      </c>
      <c r="B3585" s="2" t="s">
        <v>3</v>
      </c>
      <c r="C3585" s="5">
        <v>172313</v>
      </c>
      <c r="D3585" s="2" t="s">
        <v>780</v>
      </c>
      <c r="E3585" s="5">
        <v>172370</v>
      </c>
      <c r="F3585" s="2" t="s">
        <v>4401</v>
      </c>
      <c r="G3585" s="7">
        <v>8000</v>
      </c>
      <c r="H3585" s="5">
        <v>142</v>
      </c>
      <c r="I3585" s="6">
        <v>170714</v>
      </c>
      <c r="J3585" s="13">
        <v>45291</v>
      </c>
      <c r="K3585" s="9">
        <v>8000</v>
      </c>
      <c r="L3585" s="4" t="s">
        <v>4627</v>
      </c>
      <c r="M3585" s="4" t="s">
        <v>4633</v>
      </c>
      <c r="N3585" s="4">
        <f>VLOOKUP(I3585,BaseModelo!$A$2:$E$5075,5)</f>
        <v>4</v>
      </c>
      <c r="O3585" s="4" t="str">
        <f>VLOOKUP(N3585,'niveles de riesgo'!$A$4:$B$7,2,1)</f>
        <v>4 a 5</v>
      </c>
      <c r="P3585" s="15">
        <v>142.00000000000003</v>
      </c>
      <c r="Q3585" s="4">
        <f>VLOOKUP(I3585,BaseModelo!$A$2:$E$5075,3)</f>
        <v>110</v>
      </c>
      <c r="R3585" s="4">
        <f t="shared" si="1100"/>
        <v>2603000</v>
      </c>
      <c r="S3585" s="16">
        <f t="shared" si="1101"/>
        <v>3.073376872839032E-3</v>
      </c>
      <c r="T3585" s="4">
        <f t="shared" si="1112"/>
        <v>0.43641951594314254</v>
      </c>
      <c r="U3585" s="4">
        <f t="shared" si="1113"/>
        <v>0.43641951594314266</v>
      </c>
      <c r="V3585" s="6">
        <f t="shared" si="1102"/>
        <v>288000</v>
      </c>
      <c r="W3585" s="16">
        <f t="shared" si="1103"/>
        <v>2.7777777777777776E-2</v>
      </c>
      <c r="X3585" s="4">
        <f t="shared" si="1114"/>
        <v>3.9444444444444442</v>
      </c>
      <c r="Y3585" s="4">
        <f t="shared" si="1104"/>
        <v>3.9444444444444451</v>
      </c>
      <c r="Z3585" s="4">
        <f t="shared" si="1105"/>
        <v>2331000</v>
      </c>
      <c r="AA3585" s="16">
        <f t="shared" si="1106"/>
        <v>3.432003432003432E-3</v>
      </c>
      <c r="AB3585" s="15">
        <f t="shared" si="1115"/>
        <v>0.48734448734448738</v>
      </c>
      <c r="AC3585" s="15">
        <f t="shared" si="1116"/>
        <v>0.48734448734448743</v>
      </c>
      <c r="AD3585" s="4">
        <v>172313</v>
      </c>
      <c r="AE3585" s="26">
        <v>2013.74</v>
      </c>
      <c r="AF3585" s="26">
        <v>2013.74</v>
      </c>
      <c r="AG3585" s="4">
        <f t="shared" si="1117"/>
        <v>1421000</v>
      </c>
      <c r="AH3585" s="16">
        <f t="shared" si="1107"/>
        <v>5.629838142153413E-3</v>
      </c>
      <c r="AI3585" s="15">
        <f t="shared" si="1108"/>
        <v>0.79943701618578467</v>
      </c>
      <c r="AJ3585" s="15">
        <f t="shared" si="1109"/>
        <v>0.79943701618578478</v>
      </c>
      <c r="AK3585" s="4">
        <f t="shared" si="1110"/>
        <v>989000</v>
      </c>
      <c r="AL3585" s="27">
        <f t="shared" si="1111"/>
        <v>8.0889787664307385E-3</v>
      </c>
      <c r="AM3585" s="15">
        <f t="shared" si="1118"/>
        <v>1.148634984833165</v>
      </c>
      <c r="AN3585" s="15">
        <f t="shared" si="1119"/>
        <v>3.5301881977200622E-3</v>
      </c>
    </row>
    <row r="3586" spans="1:40" x14ac:dyDescent="0.2">
      <c r="A3586" s="4" t="s">
        <v>4627</v>
      </c>
      <c r="B3586" s="2" t="s">
        <v>3</v>
      </c>
      <c r="C3586" s="5">
        <v>172313</v>
      </c>
      <c r="D3586" s="2" t="s">
        <v>780</v>
      </c>
      <c r="E3586" s="5">
        <v>172371</v>
      </c>
      <c r="F3586" s="2" t="s">
        <v>4402</v>
      </c>
      <c r="G3586" s="7">
        <v>6000</v>
      </c>
      <c r="H3586" s="5">
        <v>142</v>
      </c>
      <c r="I3586" s="6">
        <v>171360</v>
      </c>
      <c r="J3586" s="13">
        <v>45291</v>
      </c>
      <c r="K3586" s="9">
        <v>6000</v>
      </c>
      <c r="L3586" s="4" t="s">
        <v>4627</v>
      </c>
      <c r="M3586" s="4" t="s">
        <v>4633</v>
      </c>
      <c r="N3586" s="4">
        <f>VLOOKUP(I3586,BaseModelo!$A$2:$E$5075,5)</f>
        <v>8</v>
      </c>
      <c r="O3586" s="4" t="str">
        <f>VLOOKUP(N3586,'niveles de riesgo'!$A$4:$B$7,2,1)</f>
        <v>8 a 10</v>
      </c>
      <c r="P3586" s="15">
        <v>142.00000000000003</v>
      </c>
      <c r="Q3586" s="4">
        <f>VLOOKUP(I3586,BaseModelo!$A$2:$E$5075,3)</f>
        <v>132</v>
      </c>
      <c r="R3586" s="4">
        <f t="shared" ref="R3586:R3649" si="1120">SUMIFS($G:$G,$M:$M,M3586)</f>
        <v>2603000</v>
      </c>
      <c r="S3586" s="16">
        <f t="shared" ref="S3586:S3649" si="1121">G3586/R3586</f>
        <v>2.3050326546292738E-3</v>
      </c>
      <c r="T3586" s="4">
        <f t="shared" si="1112"/>
        <v>0.32731463695735685</v>
      </c>
      <c r="U3586" s="4">
        <f t="shared" si="1113"/>
        <v>0.32731463695735696</v>
      </c>
      <c r="V3586" s="6">
        <f t="shared" ref="V3586:V3649" si="1122">SUMIFS($G:$G,$O:$O,O3586)</f>
        <v>1565000</v>
      </c>
      <c r="W3586" s="16">
        <f t="shared" ref="W3586:W3649" si="1123">IFERROR(G3586/V3586,"")</f>
        <v>3.8338658146964857E-3</v>
      </c>
      <c r="X3586" s="4">
        <f t="shared" si="1114"/>
        <v>0.54440894568690101</v>
      </c>
      <c r="Y3586" s="4">
        <f t="shared" ref="Y3586:Y3649" si="1124">IFERROR(W3586*P3586,"")</f>
        <v>0.54440894568690112</v>
      </c>
      <c r="Z3586" s="4">
        <f t="shared" ref="Z3586:Z3649" si="1125">SUMIFS($G:$G,$N:$N,N3586)</f>
        <v>5836000</v>
      </c>
      <c r="AA3586" s="16">
        <f t="shared" ref="AA3586:AA3649" si="1126">IFERROR(G3586/Z3586,"")</f>
        <v>1.028101439342015E-3</v>
      </c>
      <c r="AB3586" s="15">
        <f t="shared" si="1115"/>
        <v>0.14599040438656613</v>
      </c>
      <c r="AC3586" s="15">
        <f t="shared" si="1116"/>
        <v>0.14599040438656616</v>
      </c>
      <c r="AD3586" s="4">
        <v>172313</v>
      </c>
      <c r="AE3586" s="26">
        <v>1503.37</v>
      </c>
      <c r="AF3586" s="26">
        <v>1503.37</v>
      </c>
      <c r="AG3586" s="4">
        <f t="shared" si="1117"/>
        <v>2254000</v>
      </c>
      <c r="AH3586" s="16">
        <f t="shared" ref="AH3586:AH3649" si="1127">IFERROR($G3586/AG3586,"")</f>
        <v>2.6619343389529724E-3</v>
      </c>
      <c r="AI3586" s="15">
        <f t="shared" ref="AI3586:AI3649" si="1128">IFERROR(AH3586*H3586,"")</f>
        <v>0.37799467613132209</v>
      </c>
      <c r="AJ3586" s="15">
        <f t="shared" ref="AJ3586:AJ3649" si="1129">IFERROR(AH3586*P3586,"")</f>
        <v>0.37799467613132215</v>
      </c>
      <c r="AK3586" s="4">
        <f t="shared" ref="AK3586:AK3649" si="1130">SUMIFS($G:$G,$A:$A,$A3586,$M:$M,$M3586)</f>
        <v>989000</v>
      </c>
      <c r="AL3586" s="27">
        <f t="shared" ref="AL3586:AL3649" si="1131">IFERROR($G3586/AK3586,"")</f>
        <v>6.0667340748230538E-3</v>
      </c>
      <c r="AM3586" s="15">
        <f t="shared" si="1118"/>
        <v>0.86147623862487366</v>
      </c>
      <c r="AN3586" s="15">
        <f t="shared" si="1119"/>
        <v>1.9857308612175346E-3</v>
      </c>
    </row>
    <row r="3587" spans="1:40" x14ac:dyDescent="0.2">
      <c r="A3587" s="4" t="s">
        <v>4627</v>
      </c>
      <c r="B3587" s="2" t="s">
        <v>3</v>
      </c>
      <c r="C3587" s="5">
        <v>172313</v>
      </c>
      <c r="D3587" s="2" t="s">
        <v>780</v>
      </c>
      <c r="E3587" s="5">
        <v>172372</v>
      </c>
      <c r="F3587" s="2" t="s">
        <v>4403</v>
      </c>
      <c r="G3587" s="7">
        <v>6000</v>
      </c>
      <c r="H3587" s="5">
        <v>142</v>
      </c>
      <c r="I3587" s="6">
        <v>171362</v>
      </c>
      <c r="J3587" s="13">
        <v>45291</v>
      </c>
      <c r="K3587" s="9">
        <v>6000</v>
      </c>
      <c r="L3587" s="4" t="s">
        <v>4627</v>
      </c>
      <c r="M3587" s="4" t="s">
        <v>4633</v>
      </c>
      <c r="N3587" s="4">
        <f>VLOOKUP(I3587,BaseModelo!$A$2:$E$5075,5)</f>
        <v>8</v>
      </c>
      <c r="O3587" s="4" t="str">
        <f>VLOOKUP(N3587,'niveles de riesgo'!$A$4:$B$7,2,1)</f>
        <v>8 a 10</v>
      </c>
      <c r="P3587" s="15">
        <v>142.00000000000003</v>
      </c>
      <c r="Q3587" s="4">
        <f>VLOOKUP(I3587,BaseModelo!$A$2:$E$5075,3)</f>
        <v>132</v>
      </c>
      <c r="R3587" s="4">
        <f t="shared" si="1120"/>
        <v>2603000</v>
      </c>
      <c r="S3587" s="16">
        <f t="shared" si="1121"/>
        <v>2.3050326546292738E-3</v>
      </c>
      <c r="T3587" s="4">
        <f t="shared" ref="T3587:T3650" si="1132">S3587*H3587</f>
        <v>0.32731463695735685</v>
      </c>
      <c r="U3587" s="4">
        <f t="shared" ref="U3587:U3650" si="1133">S3587*P3587</f>
        <v>0.32731463695735696</v>
      </c>
      <c r="V3587" s="6">
        <f t="shared" si="1122"/>
        <v>1565000</v>
      </c>
      <c r="W3587" s="16">
        <f t="shared" si="1123"/>
        <v>3.8338658146964857E-3</v>
      </c>
      <c r="X3587" s="4">
        <f t="shared" ref="X3587:X3650" si="1134">IFERROR(W3587*H3587,"")</f>
        <v>0.54440894568690101</v>
      </c>
      <c r="Y3587" s="4">
        <f t="shared" si="1124"/>
        <v>0.54440894568690112</v>
      </c>
      <c r="Z3587" s="4">
        <f t="shared" si="1125"/>
        <v>5836000</v>
      </c>
      <c r="AA3587" s="16">
        <f t="shared" si="1126"/>
        <v>1.028101439342015E-3</v>
      </c>
      <c r="AB3587" s="15">
        <f t="shared" ref="AB3587:AB3650" si="1135">IFERROR(AA3587*H3587,"")</f>
        <v>0.14599040438656613</v>
      </c>
      <c r="AC3587" s="15">
        <f t="shared" ref="AC3587:AC3650" si="1136">IFERROR(AA3587*P3587,"")</f>
        <v>0.14599040438656616</v>
      </c>
      <c r="AD3587" s="4">
        <v>172313</v>
      </c>
      <c r="AE3587" s="26">
        <v>1503.37</v>
      </c>
      <c r="AF3587" s="26">
        <v>1503.37</v>
      </c>
      <c r="AG3587" s="4">
        <f t="shared" ref="AG3587:AG3650" si="1137">SUMIFS($G:$G,$N:$N,$N3587,$A:$A,$A3587)</f>
        <v>2254000</v>
      </c>
      <c r="AH3587" s="16">
        <f t="shared" si="1127"/>
        <v>2.6619343389529724E-3</v>
      </c>
      <c r="AI3587" s="15">
        <f t="shared" si="1128"/>
        <v>0.37799467613132209</v>
      </c>
      <c r="AJ3587" s="15">
        <f t="shared" si="1129"/>
        <v>0.37799467613132215</v>
      </c>
      <c r="AK3587" s="4">
        <f t="shared" si="1130"/>
        <v>989000</v>
      </c>
      <c r="AL3587" s="27">
        <f t="shared" si="1131"/>
        <v>6.0667340748230538E-3</v>
      </c>
      <c r="AM3587" s="15">
        <f t="shared" ref="AM3587:AM3650" si="1138">IFERROR(AL3587*H3587,"")</f>
        <v>0.86147623862487366</v>
      </c>
      <c r="AN3587" s="15">
        <f t="shared" ref="AN3587:AN3650" si="1139">IFERROR(AL3587*U3587,"")</f>
        <v>1.9857308612175346E-3</v>
      </c>
    </row>
    <row r="3588" spans="1:40" x14ac:dyDescent="0.2">
      <c r="A3588" s="4" t="s">
        <v>4627</v>
      </c>
      <c r="B3588" s="2" t="s">
        <v>3</v>
      </c>
      <c r="C3588" s="5">
        <v>172313</v>
      </c>
      <c r="D3588" s="2" t="s">
        <v>780</v>
      </c>
      <c r="E3588" s="5">
        <v>172373</v>
      </c>
      <c r="F3588" s="2" t="s">
        <v>4404</v>
      </c>
      <c r="G3588" s="7">
        <v>8000</v>
      </c>
      <c r="H3588" s="5">
        <v>142</v>
      </c>
      <c r="I3588" s="6">
        <v>171734</v>
      </c>
      <c r="J3588" s="13">
        <v>45291</v>
      </c>
      <c r="K3588" s="9">
        <v>8000</v>
      </c>
      <c r="L3588" s="4" t="s">
        <v>4627</v>
      </c>
      <c r="M3588" s="4" t="s">
        <v>4633</v>
      </c>
      <c r="N3588" s="4">
        <f>VLOOKUP(I3588,BaseModelo!$A$2:$E$5075,5)</f>
        <v>2</v>
      </c>
      <c r="O3588" s="4" t="str">
        <f>VLOOKUP(N3588,'niveles de riesgo'!$A$4:$B$7,2,1)</f>
        <v>1 a 3</v>
      </c>
      <c r="P3588" s="15">
        <v>142.00000000000003</v>
      </c>
      <c r="Q3588" s="4">
        <f>VLOOKUP(I3588,BaseModelo!$A$2:$E$5075,3)</f>
        <v>100</v>
      </c>
      <c r="R3588" s="4">
        <f t="shared" si="1120"/>
        <v>2603000</v>
      </c>
      <c r="S3588" s="16">
        <f t="shared" si="1121"/>
        <v>3.073376872839032E-3</v>
      </c>
      <c r="T3588" s="4">
        <f t="shared" si="1132"/>
        <v>0.43641951594314254</v>
      </c>
      <c r="U3588" s="4">
        <f t="shared" si="1133"/>
        <v>0.43641951594314266</v>
      </c>
      <c r="V3588" s="6">
        <f t="shared" si="1122"/>
        <v>182000</v>
      </c>
      <c r="W3588" s="16">
        <f t="shared" si="1123"/>
        <v>4.3956043956043959E-2</v>
      </c>
      <c r="X3588" s="4">
        <f t="shared" si="1134"/>
        <v>6.2417582417582427</v>
      </c>
      <c r="Y3588" s="4">
        <f t="shared" si="1124"/>
        <v>6.2417582417582436</v>
      </c>
      <c r="Z3588" s="4">
        <f t="shared" si="1125"/>
        <v>1578000</v>
      </c>
      <c r="AA3588" s="16">
        <f t="shared" si="1126"/>
        <v>5.0697084917617234E-3</v>
      </c>
      <c r="AB3588" s="15">
        <f t="shared" si="1135"/>
        <v>0.71989860583016474</v>
      </c>
      <c r="AC3588" s="15">
        <f t="shared" si="1136"/>
        <v>0.71989860583016485</v>
      </c>
      <c r="AD3588" s="4">
        <v>172313</v>
      </c>
      <c r="AE3588" s="26">
        <v>2013.74</v>
      </c>
      <c r="AF3588" s="26">
        <v>2013.74</v>
      </c>
      <c r="AG3588" s="4">
        <f t="shared" si="1137"/>
        <v>681000</v>
      </c>
      <c r="AH3588" s="16">
        <f t="shared" si="1127"/>
        <v>1.1747430249632892E-2</v>
      </c>
      <c r="AI3588" s="15">
        <f t="shared" si="1128"/>
        <v>1.6681350954478706</v>
      </c>
      <c r="AJ3588" s="15">
        <f t="shared" si="1129"/>
        <v>1.6681350954478711</v>
      </c>
      <c r="AK3588" s="4">
        <f t="shared" si="1130"/>
        <v>989000</v>
      </c>
      <c r="AL3588" s="27">
        <f t="shared" si="1131"/>
        <v>8.0889787664307385E-3</v>
      </c>
      <c r="AM3588" s="15">
        <f t="shared" si="1138"/>
        <v>1.148634984833165</v>
      </c>
      <c r="AN3588" s="15">
        <f t="shared" si="1139"/>
        <v>3.5301881977200622E-3</v>
      </c>
    </row>
    <row r="3589" spans="1:40" x14ac:dyDescent="0.2">
      <c r="A3589" s="4" t="s">
        <v>4627</v>
      </c>
      <c r="B3589" s="2" t="s">
        <v>7</v>
      </c>
      <c r="C3589" s="5">
        <v>172342</v>
      </c>
      <c r="D3589" s="2" t="s">
        <v>348</v>
      </c>
      <c r="E3589" s="5">
        <v>172351</v>
      </c>
      <c r="F3589" s="2" t="s">
        <v>4399</v>
      </c>
      <c r="G3589" s="7">
        <v>10000</v>
      </c>
      <c r="H3589" s="5">
        <v>142</v>
      </c>
      <c r="I3589" s="6">
        <v>172045</v>
      </c>
      <c r="J3589" s="13">
        <v>45291</v>
      </c>
      <c r="K3589" s="9">
        <v>10000</v>
      </c>
      <c r="L3589" s="4" t="s">
        <v>4627</v>
      </c>
      <c r="M3589" s="4" t="s">
        <v>4633</v>
      </c>
      <c r="N3589" s="4">
        <f>VLOOKUP(I3589,BaseModelo!$A$2:$E$5075,5)</f>
        <v>8</v>
      </c>
      <c r="O3589" s="4" t="str">
        <f>VLOOKUP(N3589,'niveles de riesgo'!$A$4:$B$7,2,1)</f>
        <v>8 a 10</v>
      </c>
      <c r="P3589" s="15">
        <v>142.00000000000003</v>
      </c>
      <c r="Q3589" s="4">
        <f>VLOOKUP(I3589,BaseModelo!$A$2:$E$5075,3)</f>
        <v>132</v>
      </c>
      <c r="R3589" s="4">
        <f t="shared" si="1120"/>
        <v>2603000</v>
      </c>
      <c r="S3589" s="16">
        <f t="shared" si="1121"/>
        <v>3.8417210910487898E-3</v>
      </c>
      <c r="T3589" s="4">
        <f t="shared" si="1132"/>
        <v>0.54552439492892812</v>
      </c>
      <c r="U3589" s="4">
        <f t="shared" si="1133"/>
        <v>0.54552439492892824</v>
      </c>
      <c r="V3589" s="6">
        <f t="shared" si="1122"/>
        <v>1565000</v>
      </c>
      <c r="W3589" s="16">
        <f t="shared" si="1123"/>
        <v>6.3897763578274758E-3</v>
      </c>
      <c r="X3589" s="4">
        <f t="shared" si="1134"/>
        <v>0.90734824281150162</v>
      </c>
      <c r="Y3589" s="4">
        <f t="shared" si="1124"/>
        <v>0.90734824281150173</v>
      </c>
      <c r="Z3589" s="4">
        <f t="shared" si="1125"/>
        <v>5836000</v>
      </c>
      <c r="AA3589" s="16">
        <f t="shared" si="1126"/>
        <v>1.7135023989033585E-3</v>
      </c>
      <c r="AB3589" s="15">
        <f t="shared" si="1135"/>
        <v>0.2433173406442769</v>
      </c>
      <c r="AC3589" s="15">
        <f t="shared" si="1136"/>
        <v>0.24331734064427696</v>
      </c>
      <c r="AD3589" s="4">
        <v>172342</v>
      </c>
      <c r="AE3589" s="26">
        <v>2510.34</v>
      </c>
      <c r="AF3589" s="26">
        <v>2510.34</v>
      </c>
      <c r="AG3589" s="4">
        <f t="shared" si="1137"/>
        <v>2254000</v>
      </c>
      <c r="AH3589" s="16">
        <f t="shared" si="1127"/>
        <v>4.4365572315882874E-3</v>
      </c>
      <c r="AI3589" s="15">
        <f t="shared" si="1128"/>
        <v>0.62999112688553682</v>
      </c>
      <c r="AJ3589" s="15">
        <f t="shared" si="1129"/>
        <v>0.62999112688553693</v>
      </c>
      <c r="AK3589" s="4">
        <f t="shared" si="1130"/>
        <v>989000</v>
      </c>
      <c r="AL3589" s="27">
        <f t="shared" si="1131"/>
        <v>1.0111223458038422E-2</v>
      </c>
      <c r="AM3589" s="15">
        <f t="shared" si="1138"/>
        <v>1.4357937310414559</v>
      </c>
      <c r="AN3589" s="15">
        <f t="shared" si="1139"/>
        <v>5.5159190589375955E-3</v>
      </c>
    </row>
    <row r="3590" spans="1:40" x14ac:dyDescent="0.2">
      <c r="A3590" s="4" t="s">
        <v>4627</v>
      </c>
      <c r="B3590" s="2" t="s">
        <v>10</v>
      </c>
      <c r="C3590" s="5">
        <v>172353</v>
      </c>
      <c r="D3590" s="2" t="s">
        <v>638</v>
      </c>
      <c r="E3590" s="5">
        <v>172386</v>
      </c>
      <c r="F3590" s="2" t="s">
        <v>4405</v>
      </c>
      <c r="G3590" s="7">
        <v>5000</v>
      </c>
      <c r="H3590" s="5">
        <v>147</v>
      </c>
      <c r="I3590" s="6">
        <v>172046</v>
      </c>
      <c r="J3590" s="13">
        <v>45291</v>
      </c>
      <c r="K3590" s="9">
        <v>5000</v>
      </c>
      <c r="L3590" s="4" t="s">
        <v>4627</v>
      </c>
      <c r="M3590" s="4" t="s">
        <v>4633</v>
      </c>
      <c r="N3590" s="4">
        <f>VLOOKUP(I3590,BaseModelo!$A$2:$E$5075,5)</f>
        <v>9</v>
      </c>
      <c r="O3590" s="4" t="str">
        <f>VLOOKUP(N3590,'niveles de riesgo'!$A$4:$B$7,2,1)</f>
        <v>8 a 10</v>
      </c>
      <c r="P3590" s="15">
        <v>147</v>
      </c>
      <c r="Q3590" s="4">
        <f>VLOOKUP(I3590,BaseModelo!$A$2:$E$5075,3)</f>
        <v>147</v>
      </c>
      <c r="R3590" s="4">
        <f t="shared" si="1120"/>
        <v>2603000</v>
      </c>
      <c r="S3590" s="16">
        <f t="shared" si="1121"/>
        <v>1.9208605455243949E-3</v>
      </c>
      <c r="T3590" s="4">
        <f t="shared" si="1132"/>
        <v>0.28236650019208603</v>
      </c>
      <c r="U3590" s="4">
        <f t="shared" si="1133"/>
        <v>0.28236650019208603</v>
      </c>
      <c r="V3590" s="6">
        <f t="shared" si="1122"/>
        <v>1565000</v>
      </c>
      <c r="W3590" s="16">
        <f t="shared" si="1123"/>
        <v>3.1948881789137379E-3</v>
      </c>
      <c r="X3590" s="4">
        <f t="shared" si="1134"/>
        <v>0.46964856230031948</v>
      </c>
      <c r="Y3590" s="4">
        <f t="shared" si="1124"/>
        <v>0.46964856230031948</v>
      </c>
      <c r="Z3590" s="4">
        <f t="shared" si="1125"/>
        <v>5305000</v>
      </c>
      <c r="AA3590" s="16">
        <f t="shared" si="1126"/>
        <v>9.42507068803016E-4</v>
      </c>
      <c r="AB3590" s="15">
        <f t="shared" si="1135"/>
        <v>0.13854853911404336</v>
      </c>
      <c r="AC3590" s="15">
        <f t="shared" si="1136"/>
        <v>0.13854853911404336</v>
      </c>
      <c r="AD3590" s="4">
        <v>172353</v>
      </c>
      <c r="AE3590" s="26">
        <v>1303.3399999999999</v>
      </c>
      <c r="AF3590" s="26">
        <v>1303.3399999999999</v>
      </c>
      <c r="AG3590" s="4">
        <f t="shared" si="1137"/>
        <v>2114000</v>
      </c>
      <c r="AH3590" s="16">
        <f t="shared" si="1127"/>
        <v>2.3651844843897824E-3</v>
      </c>
      <c r="AI3590" s="15">
        <f t="shared" si="1128"/>
        <v>0.34768211920529801</v>
      </c>
      <c r="AJ3590" s="15">
        <f t="shared" si="1129"/>
        <v>0.34768211920529801</v>
      </c>
      <c r="AK3590" s="4">
        <f t="shared" si="1130"/>
        <v>989000</v>
      </c>
      <c r="AL3590" s="27">
        <f t="shared" si="1131"/>
        <v>5.0556117290192111E-3</v>
      </c>
      <c r="AM3590" s="15">
        <f t="shared" si="1138"/>
        <v>0.74317492416582398</v>
      </c>
      <c r="AN3590" s="15">
        <f t="shared" si="1139"/>
        <v>1.4275353902532156E-3</v>
      </c>
    </row>
    <row r="3591" spans="1:40" x14ac:dyDescent="0.2">
      <c r="A3591" s="4" t="s">
        <v>4627</v>
      </c>
      <c r="B3591" s="2" t="s">
        <v>3</v>
      </c>
      <c r="C3591" s="5">
        <v>172443</v>
      </c>
      <c r="D3591" s="2" t="s">
        <v>489</v>
      </c>
      <c r="E3591" s="5">
        <v>172517</v>
      </c>
      <c r="F3591" s="2" t="s">
        <v>4420</v>
      </c>
      <c r="G3591" s="7">
        <v>8000</v>
      </c>
      <c r="H3591" s="5">
        <v>142</v>
      </c>
      <c r="I3591" s="6">
        <v>172455</v>
      </c>
      <c r="J3591" s="13">
        <v>45291</v>
      </c>
      <c r="K3591" s="9">
        <v>8000</v>
      </c>
      <c r="L3591" s="4" t="s">
        <v>4627</v>
      </c>
      <c r="M3591" s="4" t="s">
        <v>4633</v>
      </c>
      <c r="N3591" s="4">
        <f>VLOOKUP(I3591,BaseModelo!$A$2:$E$5075,5)</f>
        <v>2</v>
      </c>
      <c r="O3591" s="4" t="str">
        <f>VLOOKUP(N3591,'niveles de riesgo'!$A$4:$B$7,2,1)</f>
        <v>1 a 3</v>
      </c>
      <c r="P3591" s="15">
        <v>142.00000000000003</v>
      </c>
      <c r="Q3591" s="4">
        <f>VLOOKUP(I3591,BaseModelo!$A$2:$E$5075,3)</f>
        <v>100</v>
      </c>
      <c r="R3591" s="4">
        <f t="shared" si="1120"/>
        <v>2603000</v>
      </c>
      <c r="S3591" s="16">
        <f t="shared" si="1121"/>
        <v>3.073376872839032E-3</v>
      </c>
      <c r="T3591" s="4">
        <f t="shared" si="1132"/>
        <v>0.43641951594314254</v>
      </c>
      <c r="U3591" s="4">
        <f t="shared" si="1133"/>
        <v>0.43641951594314266</v>
      </c>
      <c r="V3591" s="6">
        <f t="shared" si="1122"/>
        <v>182000</v>
      </c>
      <c r="W3591" s="16">
        <f t="shared" si="1123"/>
        <v>4.3956043956043959E-2</v>
      </c>
      <c r="X3591" s="4">
        <f t="shared" si="1134"/>
        <v>6.2417582417582427</v>
      </c>
      <c r="Y3591" s="4">
        <f t="shared" si="1124"/>
        <v>6.2417582417582436</v>
      </c>
      <c r="Z3591" s="4">
        <f t="shared" si="1125"/>
        <v>1578000</v>
      </c>
      <c r="AA3591" s="16">
        <f t="shared" si="1126"/>
        <v>5.0697084917617234E-3</v>
      </c>
      <c r="AB3591" s="15">
        <f t="shared" si="1135"/>
        <v>0.71989860583016474</v>
      </c>
      <c r="AC3591" s="15">
        <f t="shared" si="1136"/>
        <v>0.71989860583016485</v>
      </c>
      <c r="AD3591" s="4">
        <v>172443</v>
      </c>
      <c r="AE3591" s="26">
        <v>2013.74</v>
      </c>
      <c r="AF3591" s="26">
        <v>2013.74</v>
      </c>
      <c r="AG3591" s="4">
        <f t="shared" si="1137"/>
        <v>681000</v>
      </c>
      <c r="AH3591" s="16">
        <f t="shared" si="1127"/>
        <v>1.1747430249632892E-2</v>
      </c>
      <c r="AI3591" s="15">
        <f t="shared" si="1128"/>
        <v>1.6681350954478706</v>
      </c>
      <c r="AJ3591" s="15">
        <f t="shared" si="1129"/>
        <v>1.6681350954478711</v>
      </c>
      <c r="AK3591" s="4">
        <f t="shared" si="1130"/>
        <v>989000</v>
      </c>
      <c r="AL3591" s="27">
        <f t="shared" si="1131"/>
        <v>8.0889787664307385E-3</v>
      </c>
      <c r="AM3591" s="15">
        <f t="shared" si="1138"/>
        <v>1.148634984833165</v>
      </c>
      <c r="AN3591" s="15">
        <f t="shared" si="1139"/>
        <v>3.5301881977200622E-3</v>
      </c>
    </row>
    <row r="3592" spans="1:40" x14ac:dyDescent="0.2">
      <c r="A3592" s="4" t="s">
        <v>4627</v>
      </c>
      <c r="B3592" s="2" t="s">
        <v>8</v>
      </c>
      <c r="C3592" s="5">
        <v>172521</v>
      </c>
      <c r="D3592" s="2" t="s">
        <v>659</v>
      </c>
      <c r="E3592" s="5">
        <v>172528</v>
      </c>
      <c r="F3592" s="2" t="s">
        <v>4408</v>
      </c>
      <c r="G3592" s="7">
        <v>5000</v>
      </c>
      <c r="H3592" s="5">
        <v>147</v>
      </c>
      <c r="I3592" s="6">
        <v>172382</v>
      </c>
      <c r="J3592" s="13">
        <v>45291</v>
      </c>
      <c r="K3592" s="9">
        <v>5000</v>
      </c>
      <c r="L3592" s="4" t="s">
        <v>4627</v>
      </c>
      <c r="M3592" s="4" t="s">
        <v>4633</v>
      </c>
      <c r="N3592" s="4">
        <f>VLOOKUP(I3592,BaseModelo!$A$2:$E$5075,5)</f>
        <v>7</v>
      </c>
      <c r="O3592" s="4" t="str">
        <f>VLOOKUP(N3592,'niveles de riesgo'!$A$4:$B$7,2,1)</f>
        <v>6 a 7</v>
      </c>
      <c r="P3592" s="15">
        <v>147</v>
      </c>
      <c r="Q3592" s="4">
        <f>VLOOKUP(I3592,BaseModelo!$A$2:$E$5075,3)</f>
        <v>127</v>
      </c>
      <c r="R3592" s="4">
        <f t="shared" si="1120"/>
        <v>2603000</v>
      </c>
      <c r="S3592" s="16">
        <f t="shared" si="1121"/>
        <v>1.9208605455243949E-3</v>
      </c>
      <c r="T3592" s="4">
        <f t="shared" si="1132"/>
        <v>0.28236650019208603</v>
      </c>
      <c r="U3592" s="4">
        <f t="shared" si="1133"/>
        <v>0.28236650019208603</v>
      </c>
      <c r="V3592" s="6">
        <f t="shared" si="1122"/>
        <v>568000</v>
      </c>
      <c r="W3592" s="16">
        <f t="shared" si="1123"/>
        <v>8.8028169014084511E-3</v>
      </c>
      <c r="X3592" s="4">
        <f t="shared" si="1134"/>
        <v>1.2940140845070423</v>
      </c>
      <c r="Y3592" s="4">
        <f t="shared" si="1124"/>
        <v>1.2940140845070423</v>
      </c>
      <c r="Z3592" s="4">
        <f t="shared" si="1125"/>
        <v>4022000</v>
      </c>
      <c r="AA3592" s="16">
        <f t="shared" si="1126"/>
        <v>1.2431626056688214E-3</v>
      </c>
      <c r="AB3592" s="15">
        <f t="shared" si="1135"/>
        <v>0.18274490303331675</v>
      </c>
      <c r="AC3592" s="15">
        <f t="shared" si="1136"/>
        <v>0.18274490303331675</v>
      </c>
      <c r="AD3592" s="4">
        <v>172521</v>
      </c>
      <c r="AE3592" s="26">
        <v>1303.3399999999999</v>
      </c>
      <c r="AF3592" s="26">
        <v>1303.3399999999999</v>
      </c>
      <c r="AG3592" s="4">
        <f t="shared" si="1137"/>
        <v>1778000</v>
      </c>
      <c r="AH3592" s="16">
        <f t="shared" si="1127"/>
        <v>2.8121484814398199E-3</v>
      </c>
      <c r="AI3592" s="15">
        <f t="shared" si="1128"/>
        <v>0.41338582677165353</v>
      </c>
      <c r="AJ3592" s="15">
        <f t="shared" si="1129"/>
        <v>0.41338582677165353</v>
      </c>
      <c r="AK3592" s="4">
        <f t="shared" si="1130"/>
        <v>989000</v>
      </c>
      <c r="AL3592" s="27">
        <f t="shared" si="1131"/>
        <v>5.0556117290192111E-3</v>
      </c>
      <c r="AM3592" s="15">
        <f t="shared" si="1138"/>
        <v>0.74317492416582398</v>
      </c>
      <c r="AN3592" s="15">
        <f t="shared" si="1139"/>
        <v>1.4275353902532156E-3</v>
      </c>
    </row>
    <row r="3593" spans="1:40" x14ac:dyDescent="0.2">
      <c r="A3593" s="4" t="s">
        <v>4628</v>
      </c>
      <c r="B3593" s="2" t="s">
        <v>13</v>
      </c>
      <c r="C3593" s="5">
        <v>172533</v>
      </c>
      <c r="D3593" s="2" t="s">
        <v>645</v>
      </c>
      <c r="E3593" s="5">
        <v>172541</v>
      </c>
      <c r="F3593" s="2" t="s">
        <v>4409</v>
      </c>
      <c r="G3593" s="7">
        <v>7000</v>
      </c>
      <c r="H3593" s="5">
        <v>142</v>
      </c>
      <c r="I3593" s="6">
        <v>172090</v>
      </c>
      <c r="J3593" s="13">
        <v>45291</v>
      </c>
      <c r="K3593" s="9">
        <v>7000</v>
      </c>
      <c r="L3593" s="4" t="s">
        <v>4628</v>
      </c>
      <c r="M3593" s="4" t="s">
        <v>4633</v>
      </c>
      <c r="N3593" s="4">
        <f>VLOOKUP(I3593,BaseModelo!$A$2:$E$5075,5)</f>
        <v>10</v>
      </c>
      <c r="O3593" s="4" t="str">
        <f>VLOOKUP(N3593,'niveles de riesgo'!$A$4:$B$7,2,1)</f>
        <v>8 a 10</v>
      </c>
      <c r="P3593" s="15">
        <v>142.00000000000003</v>
      </c>
      <c r="Q3593" s="4">
        <f>VLOOKUP(I3593,BaseModelo!$A$2:$E$5075,3)</f>
        <v>0</v>
      </c>
      <c r="R3593" s="4">
        <f t="shared" si="1120"/>
        <v>2603000</v>
      </c>
      <c r="S3593" s="16">
        <f t="shared" si="1121"/>
        <v>2.6892047637341529E-3</v>
      </c>
      <c r="T3593" s="4">
        <f t="shared" si="1132"/>
        <v>0.3818670764502497</v>
      </c>
      <c r="U3593" s="4">
        <f t="shared" si="1133"/>
        <v>0.38186707645024981</v>
      </c>
      <c r="V3593" s="6">
        <f t="shared" si="1122"/>
        <v>1565000</v>
      </c>
      <c r="W3593" s="16">
        <f t="shared" si="1123"/>
        <v>4.4728434504792336E-3</v>
      </c>
      <c r="X3593" s="4">
        <f t="shared" si="1134"/>
        <v>0.63514376996805122</v>
      </c>
      <c r="Y3593" s="4">
        <f t="shared" si="1124"/>
        <v>0.63514376996805133</v>
      </c>
      <c r="Z3593" s="4">
        <f t="shared" si="1125"/>
        <v>4121000</v>
      </c>
      <c r="AA3593" s="16">
        <f t="shared" si="1126"/>
        <v>1.6986168405726766E-3</v>
      </c>
      <c r="AB3593" s="15">
        <f t="shared" si="1135"/>
        <v>0.24120359136132008</v>
      </c>
      <c r="AC3593" s="15">
        <f t="shared" si="1136"/>
        <v>0.24120359136132014</v>
      </c>
      <c r="AD3593" s="4">
        <v>172533</v>
      </c>
      <c r="AE3593" s="26">
        <v>1758.65</v>
      </c>
      <c r="AF3593" s="26">
        <v>1758.65</v>
      </c>
      <c r="AG3593" s="4">
        <f t="shared" si="1137"/>
        <v>1846000</v>
      </c>
      <c r="AH3593" s="16">
        <f t="shared" si="1127"/>
        <v>3.791982665222102E-3</v>
      </c>
      <c r="AI3593" s="15">
        <f t="shared" si="1128"/>
        <v>0.53846153846153844</v>
      </c>
      <c r="AJ3593" s="15">
        <f t="shared" si="1129"/>
        <v>0.53846153846153855</v>
      </c>
      <c r="AK3593" s="4">
        <f t="shared" si="1130"/>
        <v>1614000</v>
      </c>
      <c r="AL3593" s="27">
        <f t="shared" si="1131"/>
        <v>4.3370508054522928E-3</v>
      </c>
      <c r="AM3593" s="15">
        <f t="shared" si="1138"/>
        <v>0.61586121437422559</v>
      </c>
      <c r="AN3593" s="15">
        <f t="shared" si="1139"/>
        <v>1.6561769114942682E-3</v>
      </c>
    </row>
    <row r="3594" spans="1:40" x14ac:dyDescent="0.2">
      <c r="A3594" s="4" t="s">
        <v>4628</v>
      </c>
      <c r="B3594" s="2" t="s">
        <v>13</v>
      </c>
      <c r="C3594" s="5">
        <v>172533</v>
      </c>
      <c r="D3594" s="2" t="s">
        <v>645</v>
      </c>
      <c r="E3594" s="5">
        <v>172542</v>
      </c>
      <c r="F3594" s="2" t="s">
        <v>4410</v>
      </c>
      <c r="G3594" s="7">
        <v>7000</v>
      </c>
      <c r="H3594" s="5">
        <v>142</v>
      </c>
      <c r="I3594" s="6">
        <v>172080</v>
      </c>
      <c r="J3594" s="13">
        <v>45291</v>
      </c>
      <c r="K3594" s="9">
        <v>7000</v>
      </c>
      <c r="L3594" s="4" t="s">
        <v>4628</v>
      </c>
      <c r="M3594" s="4" t="s">
        <v>4633</v>
      </c>
      <c r="N3594" s="4">
        <f>VLOOKUP(I3594,BaseModelo!$A$2:$E$5075,5)</f>
        <v>10</v>
      </c>
      <c r="O3594" s="4" t="str">
        <f>VLOOKUP(N3594,'niveles de riesgo'!$A$4:$B$7,2,1)</f>
        <v>8 a 10</v>
      </c>
      <c r="P3594" s="15">
        <v>142.00000000000003</v>
      </c>
      <c r="Q3594" s="4">
        <f>VLOOKUP(I3594,BaseModelo!$A$2:$E$5075,3)</f>
        <v>0</v>
      </c>
      <c r="R3594" s="4">
        <f t="shared" si="1120"/>
        <v>2603000</v>
      </c>
      <c r="S3594" s="16">
        <f t="shared" si="1121"/>
        <v>2.6892047637341529E-3</v>
      </c>
      <c r="T3594" s="4">
        <f t="shared" si="1132"/>
        <v>0.3818670764502497</v>
      </c>
      <c r="U3594" s="4">
        <f t="shared" si="1133"/>
        <v>0.38186707645024981</v>
      </c>
      <c r="V3594" s="6">
        <f t="shared" si="1122"/>
        <v>1565000</v>
      </c>
      <c r="W3594" s="16">
        <f t="shared" si="1123"/>
        <v>4.4728434504792336E-3</v>
      </c>
      <c r="X3594" s="4">
        <f t="shared" si="1134"/>
        <v>0.63514376996805122</v>
      </c>
      <c r="Y3594" s="4">
        <f t="shared" si="1124"/>
        <v>0.63514376996805133</v>
      </c>
      <c r="Z3594" s="4">
        <f t="shared" si="1125"/>
        <v>4121000</v>
      </c>
      <c r="AA3594" s="16">
        <f t="shared" si="1126"/>
        <v>1.6986168405726766E-3</v>
      </c>
      <c r="AB3594" s="15">
        <f t="shared" si="1135"/>
        <v>0.24120359136132008</v>
      </c>
      <c r="AC3594" s="15">
        <f t="shared" si="1136"/>
        <v>0.24120359136132014</v>
      </c>
      <c r="AD3594" s="4">
        <v>172533</v>
      </c>
      <c r="AE3594" s="26">
        <v>1758.65</v>
      </c>
      <c r="AF3594" s="26">
        <v>1758.65</v>
      </c>
      <c r="AG3594" s="4">
        <f t="shared" si="1137"/>
        <v>1846000</v>
      </c>
      <c r="AH3594" s="16">
        <f t="shared" si="1127"/>
        <v>3.791982665222102E-3</v>
      </c>
      <c r="AI3594" s="15">
        <f t="shared" si="1128"/>
        <v>0.53846153846153844</v>
      </c>
      <c r="AJ3594" s="15">
        <f t="shared" si="1129"/>
        <v>0.53846153846153855</v>
      </c>
      <c r="AK3594" s="4">
        <f t="shared" si="1130"/>
        <v>1614000</v>
      </c>
      <c r="AL3594" s="27">
        <f t="shared" si="1131"/>
        <v>4.3370508054522928E-3</v>
      </c>
      <c r="AM3594" s="15">
        <f t="shared" si="1138"/>
        <v>0.61586121437422559</v>
      </c>
      <c r="AN3594" s="15">
        <f t="shared" si="1139"/>
        <v>1.6561769114942682E-3</v>
      </c>
    </row>
    <row r="3595" spans="1:40" x14ac:dyDescent="0.2">
      <c r="A3595" s="4" t="s">
        <v>4627</v>
      </c>
      <c r="B3595" s="2" t="s">
        <v>1</v>
      </c>
      <c r="C3595" s="5">
        <v>172547</v>
      </c>
      <c r="D3595" s="2" t="s">
        <v>781</v>
      </c>
      <c r="E3595" s="5">
        <v>172548</v>
      </c>
      <c r="F3595" s="2" t="s">
        <v>4411</v>
      </c>
      <c r="G3595" s="7">
        <v>6000</v>
      </c>
      <c r="H3595" s="5">
        <v>142</v>
      </c>
      <c r="I3595" s="6">
        <v>170332</v>
      </c>
      <c r="J3595" s="13">
        <v>45291</v>
      </c>
      <c r="K3595" s="9">
        <v>6000</v>
      </c>
      <c r="L3595" s="4" t="s">
        <v>4627</v>
      </c>
      <c r="M3595" s="4" t="s">
        <v>4633</v>
      </c>
      <c r="N3595" s="4">
        <f>VLOOKUP(I3595,BaseModelo!$A$2:$E$5075,5)</f>
        <v>8</v>
      </c>
      <c r="O3595" s="4" t="str">
        <f>VLOOKUP(N3595,'niveles de riesgo'!$A$4:$B$7,2,1)</f>
        <v>8 a 10</v>
      </c>
      <c r="P3595" s="15">
        <v>142.00000000000003</v>
      </c>
      <c r="Q3595" s="4">
        <f>VLOOKUP(I3595,BaseModelo!$A$2:$E$5075,3)</f>
        <v>132</v>
      </c>
      <c r="R3595" s="4">
        <f t="shared" si="1120"/>
        <v>2603000</v>
      </c>
      <c r="S3595" s="16">
        <f t="shared" si="1121"/>
        <v>2.3050326546292738E-3</v>
      </c>
      <c r="T3595" s="4">
        <f t="shared" si="1132"/>
        <v>0.32731463695735685</v>
      </c>
      <c r="U3595" s="4">
        <f t="shared" si="1133"/>
        <v>0.32731463695735696</v>
      </c>
      <c r="V3595" s="6">
        <f t="shared" si="1122"/>
        <v>1565000</v>
      </c>
      <c r="W3595" s="16">
        <f t="shared" si="1123"/>
        <v>3.8338658146964857E-3</v>
      </c>
      <c r="X3595" s="4">
        <f t="shared" si="1134"/>
        <v>0.54440894568690101</v>
      </c>
      <c r="Y3595" s="4">
        <f t="shared" si="1124"/>
        <v>0.54440894568690112</v>
      </c>
      <c r="Z3595" s="4">
        <f t="shared" si="1125"/>
        <v>5836000</v>
      </c>
      <c r="AA3595" s="16">
        <f t="shared" si="1126"/>
        <v>1.028101439342015E-3</v>
      </c>
      <c r="AB3595" s="15">
        <f t="shared" si="1135"/>
        <v>0.14599040438656613</v>
      </c>
      <c r="AC3595" s="15">
        <f t="shared" si="1136"/>
        <v>0.14599040438656616</v>
      </c>
      <c r="AD3595" s="4">
        <v>172547</v>
      </c>
      <c r="AE3595" s="26">
        <v>1503.37</v>
      </c>
      <c r="AF3595" s="26">
        <v>1503.37</v>
      </c>
      <c r="AG3595" s="4">
        <f t="shared" si="1137"/>
        <v>2254000</v>
      </c>
      <c r="AH3595" s="16">
        <f t="shared" si="1127"/>
        <v>2.6619343389529724E-3</v>
      </c>
      <c r="AI3595" s="15">
        <f t="shared" si="1128"/>
        <v>0.37799467613132209</v>
      </c>
      <c r="AJ3595" s="15">
        <f t="shared" si="1129"/>
        <v>0.37799467613132215</v>
      </c>
      <c r="AK3595" s="4">
        <f t="shared" si="1130"/>
        <v>989000</v>
      </c>
      <c r="AL3595" s="27">
        <f t="shared" si="1131"/>
        <v>6.0667340748230538E-3</v>
      </c>
      <c r="AM3595" s="15">
        <f t="shared" si="1138"/>
        <v>0.86147623862487366</v>
      </c>
      <c r="AN3595" s="15">
        <f t="shared" si="1139"/>
        <v>1.9857308612175346E-3</v>
      </c>
    </row>
    <row r="3596" spans="1:40" x14ac:dyDescent="0.2">
      <c r="A3596" s="4" t="s">
        <v>4627</v>
      </c>
      <c r="B3596" s="2" t="s">
        <v>1</v>
      </c>
      <c r="C3596" s="5">
        <v>172547</v>
      </c>
      <c r="D3596" s="2" t="s">
        <v>781</v>
      </c>
      <c r="E3596" s="5">
        <v>172549</v>
      </c>
      <c r="F3596" s="2" t="s">
        <v>4412</v>
      </c>
      <c r="G3596" s="7">
        <v>15000</v>
      </c>
      <c r="H3596" s="5">
        <v>132</v>
      </c>
      <c r="I3596" s="6">
        <v>170335</v>
      </c>
      <c r="J3596" s="13">
        <v>45291</v>
      </c>
      <c r="K3596" s="9">
        <v>15000</v>
      </c>
      <c r="L3596" s="4" t="s">
        <v>4627</v>
      </c>
      <c r="M3596" s="4" t="s">
        <v>4633</v>
      </c>
      <c r="N3596" s="4">
        <f>VLOOKUP(I3596,BaseModelo!$A$2:$E$5075,5)</f>
        <v>7</v>
      </c>
      <c r="O3596" s="4" t="str">
        <f>VLOOKUP(N3596,'niveles de riesgo'!$A$4:$B$7,2,1)</f>
        <v>6 a 7</v>
      </c>
      <c r="P3596" s="15">
        <v>132</v>
      </c>
      <c r="Q3596" s="4">
        <f>VLOOKUP(I3596,BaseModelo!$A$2:$E$5075,3)</f>
        <v>127</v>
      </c>
      <c r="R3596" s="4">
        <f t="shared" si="1120"/>
        <v>2603000</v>
      </c>
      <c r="S3596" s="16">
        <f t="shared" si="1121"/>
        <v>5.7625816365731849E-3</v>
      </c>
      <c r="T3596" s="4">
        <f t="shared" si="1132"/>
        <v>0.76066077602766036</v>
      </c>
      <c r="U3596" s="4">
        <f t="shared" si="1133"/>
        <v>0.76066077602766036</v>
      </c>
      <c r="V3596" s="6">
        <f t="shared" si="1122"/>
        <v>568000</v>
      </c>
      <c r="W3596" s="16">
        <f t="shared" si="1123"/>
        <v>2.6408450704225352E-2</v>
      </c>
      <c r="X3596" s="4">
        <f t="shared" si="1134"/>
        <v>3.4859154929577465</v>
      </c>
      <c r="Y3596" s="4">
        <f t="shared" si="1124"/>
        <v>3.4859154929577465</v>
      </c>
      <c r="Z3596" s="4">
        <f t="shared" si="1125"/>
        <v>4022000</v>
      </c>
      <c r="AA3596" s="16">
        <f t="shared" si="1126"/>
        <v>3.7294878170064643E-3</v>
      </c>
      <c r="AB3596" s="15">
        <f t="shared" si="1135"/>
        <v>0.49229239184485329</v>
      </c>
      <c r="AC3596" s="15">
        <f t="shared" si="1136"/>
        <v>0.49229239184485329</v>
      </c>
      <c r="AD3596" s="4">
        <v>172547</v>
      </c>
      <c r="AE3596" s="26">
        <v>3482.83</v>
      </c>
      <c r="AF3596" s="26">
        <v>3482.83</v>
      </c>
      <c r="AG3596" s="4">
        <f t="shared" si="1137"/>
        <v>1778000</v>
      </c>
      <c r="AH3596" s="16">
        <f t="shared" si="1127"/>
        <v>8.4364454443194604E-3</v>
      </c>
      <c r="AI3596" s="15">
        <f t="shared" si="1128"/>
        <v>1.1136107986501689</v>
      </c>
      <c r="AJ3596" s="15">
        <f t="shared" si="1129"/>
        <v>1.1136107986501689</v>
      </c>
      <c r="AK3596" s="4">
        <f t="shared" si="1130"/>
        <v>989000</v>
      </c>
      <c r="AL3596" s="27">
        <f t="shared" si="1131"/>
        <v>1.5166835187057633E-2</v>
      </c>
      <c r="AM3596" s="15">
        <f t="shared" si="1138"/>
        <v>2.0020222446916076</v>
      </c>
      <c r="AN3596" s="15">
        <f t="shared" si="1139"/>
        <v>1.1536816623270885E-2</v>
      </c>
    </row>
    <row r="3597" spans="1:40" x14ac:dyDescent="0.2">
      <c r="A3597" s="4" t="s">
        <v>4627</v>
      </c>
      <c r="B3597" s="2" t="s">
        <v>1</v>
      </c>
      <c r="C3597" s="5">
        <v>172547</v>
      </c>
      <c r="D3597" s="2" t="s">
        <v>781</v>
      </c>
      <c r="E3597" s="5">
        <v>172550</v>
      </c>
      <c r="F3597" s="2" t="s">
        <v>4413</v>
      </c>
      <c r="G3597" s="7">
        <v>6000</v>
      </c>
      <c r="H3597" s="5">
        <v>142</v>
      </c>
      <c r="I3597" s="6">
        <v>170334</v>
      </c>
      <c r="J3597" s="13">
        <v>45291</v>
      </c>
      <c r="K3597" s="9">
        <v>6000</v>
      </c>
      <c r="L3597" s="4" t="s">
        <v>4627</v>
      </c>
      <c r="M3597" s="4" t="s">
        <v>4633</v>
      </c>
      <c r="N3597" s="4">
        <f>VLOOKUP(I3597,BaseModelo!$A$2:$E$5075,5)</f>
        <v>8</v>
      </c>
      <c r="O3597" s="4" t="str">
        <f>VLOOKUP(N3597,'niveles de riesgo'!$A$4:$B$7,2,1)</f>
        <v>8 a 10</v>
      </c>
      <c r="P3597" s="15">
        <v>142.00000000000003</v>
      </c>
      <c r="Q3597" s="4">
        <f>VLOOKUP(I3597,BaseModelo!$A$2:$E$5075,3)</f>
        <v>132</v>
      </c>
      <c r="R3597" s="4">
        <f t="shared" si="1120"/>
        <v>2603000</v>
      </c>
      <c r="S3597" s="16">
        <f t="shared" si="1121"/>
        <v>2.3050326546292738E-3</v>
      </c>
      <c r="T3597" s="4">
        <f t="shared" si="1132"/>
        <v>0.32731463695735685</v>
      </c>
      <c r="U3597" s="4">
        <f t="shared" si="1133"/>
        <v>0.32731463695735696</v>
      </c>
      <c r="V3597" s="6">
        <f t="shared" si="1122"/>
        <v>1565000</v>
      </c>
      <c r="W3597" s="16">
        <f t="shared" si="1123"/>
        <v>3.8338658146964857E-3</v>
      </c>
      <c r="X3597" s="4">
        <f t="shared" si="1134"/>
        <v>0.54440894568690101</v>
      </c>
      <c r="Y3597" s="4">
        <f t="shared" si="1124"/>
        <v>0.54440894568690112</v>
      </c>
      <c r="Z3597" s="4">
        <f t="shared" si="1125"/>
        <v>5836000</v>
      </c>
      <c r="AA3597" s="16">
        <f t="shared" si="1126"/>
        <v>1.028101439342015E-3</v>
      </c>
      <c r="AB3597" s="15">
        <f t="shared" si="1135"/>
        <v>0.14599040438656613</v>
      </c>
      <c r="AC3597" s="15">
        <f t="shared" si="1136"/>
        <v>0.14599040438656616</v>
      </c>
      <c r="AD3597" s="4">
        <v>172547</v>
      </c>
      <c r="AE3597" s="26">
        <v>1503.37</v>
      </c>
      <c r="AF3597" s="26">
        <v>1503.37</v>
      </c>
      <c r="AG3597" s="4">
        <f t="shared" si="1137"/>
        <v>2254000</v>
      </c>
      <c r="AH3597" s="16">
        <f t="shared" si="1127"/>
        <v>2.6619343389529724E-3</v>
      </c>
      <c r="AI3597" s="15">
        <f t="shared" si="1128"/>
        <v>0.37799467613132209</v>
      </c>
      <c r="AJ3597" s="15">
        <f t="shared" si="1129"/>
        <v>0.37799467613132215</v>
      </c>
      <c r="AK3597" s="4">
        <f t="shared" si="1130"/>
        <v>989000</v>
      </c>
      <c r="AL3597" s="27">
        <f t="shared" si="1131"/>
        <v>6.0667340748230538E-3</v>
      </c>
      <c r="AM3597" s="15">
        <f t="shared" si="1138"/>
        <v>0.86147623862487366</v>
      </c>
      <c r="AN3597" s="15">
        <f t="shared" si="1139"/>
        <v>1.9857308612175346E-3</v>
      </c>
    </row>
    <row r="3598" spans="1:40" x14ac:dyDescent="0.2">
      <c r="A3598" s="4" t="s">
        <v>4627</v>
      </c>
      <c r="B3598" s="2" t="s">
        <v>1</v>
      </c>
      <c r="C3598" s="5">
        <v>172547</v>
      </c>
      <c r="D3598" s="2" t="s">
        <v>781</v>
      </c>
      <c r="E3598" s="5">
        <v>172551</v>
      </c>
      <c r="F3598" s="2" t="s">
        <v>4414</v>
      </c>
      <c r="G3598" s="7">
        <v>6000</v>
      </c>
      <c r="H3598" s="5">
        <v>142</v>
      </c>
      <c r="I3598" s="6">
        <v>170330</v>
      </c>
      <c r="J3598" s="13">
        <v>45291</v>
      </c>
      <c r="K3598" s="9">
        <v>6000</v>
      </c>
      <c r="L3598" s="4" t="s">
        <v>4627</v>
      </c>
      <c r="M3598" s="4" t="s">
        <v>4633</v>
      </c>
      <c r="N3598" s="4">
        <f>VLOOKUP(I3598,BaseModelo!$A$2:$E$5075,5)</f>
        <v>8</v>
      </c>
      <c r="O3598" s="4" t="str">
        <f>VLOOKUP(N3598,'niveles de riesgo'!$A$4:$B$7,2,1)</f>
        <v>8 a 10</v>
      </c>
      <c r="P3598" s="15">
        <v>142.00000000000003</v>
      </c>
      <c r="Q3598" s="4">
        <f>VLOOKUP(I3598,BaseModelo!$A$2:$E$5075,3)</f>
        <v>132</v>
      </c>
      <c r="R3598" s="4">
        <f t="shared" si="1120"/>
        <v>2603000</v>
      </c>
      <c r="S3598" s="16">
        <f t="shared" si="1121"/>
        <v>2.3050326546292738E-3</v>
      </c>
      <c r="T3598" s="4">
        <f t="shared" si="1132"/>
        <v>0.32731463695735685</v>
      </c>
      <c r="U3598" s="4">
        <f t="shared" si="1133"/>
        <v>0.32731463695735696</v>
      </c>
      <c r="V3598" s="6">
        <f t="shared" si="1122"/>
        <v>1565000</v>
      </c>
      <c r="W3598" s="16">
        <f t="shared" si="1123"/>
        <v>3.8338658146964857E-3</v>
      </c>
      <c r="X3598" s="4">
        <f t="shared" si="1134"/>
        <v>0.54440894568690101</v>
      </c>
      <c r="Y3598" s="4">
        <f t="shared" si="1124"/>
        <v>0.54440894568690112</v>
      </c>
      <c r="Z3598" s="4">
        <f t="shared" si="1125"/>
        <v>5836000</v>
      </c>
      <c r="AA3598" s="16">
        <f t="shared" si="1126"/>
        <v>1.028101439342015E-3</v>
      </c>
      <c r="AB3598" s="15">
        <f t="shared" si="1135"/>
        <v>0.14599040438656613</v>
      </c>
      <c r="AC3598" s="15">
        <f t="shared" si="1136"/>
        <v>0.14599040438656616</v>
      </c>
      <c r="AD3598" s="4">
        <v>172547</v>
      </c>
      <c r="AE3598" s="26">
        <v>1503.37</v>
      </c>
      <c r="AF3598" s="26">
        <v>1503.37</v>
      </c>
      <c r="AG3598" s="4">
        <f t="shared" si="1137"/>
        <v>2254000</v>
      </c>
      <c r="AH3598" s="16">
        <f t="shared" si="1127"/>
        <v>2.6619343389529724E-3</v>
      </c>
      <c r="AI3598" s="15">
        <f t="shared" si="1128"/>
        <v>0.37799467613132209</v>
      </c>
      <c r="AJ3598" s="15">
        <f t="shared" si="1129"/>
        <v>0.37799467613132215</v>
      </c>
      <c r="AK3598" s="4">
        <f t="shared" si="1130"/>
        <v>989000</v>
      </c>
      <c r="AL3598" s="27">
        <f t="shared" si="1131"/>
        <v>6.0667340748230538E-3</v>
      </c>
      <c r="AM3598" s="15">
        <f t="shared" si="1138"/>
        <v>0.86147623862487366</v>
      </c>
      <c r="AN3598" s="15">
        <f t="shared" si="1139"/>
        <v>1.9857308612175346E-3</v>
      </c>
    </row>
    <row r="3599" spans="1:40" x14ac:dyDescent="0.2">
      <c r="A3599" s="4" t="s">
        <v>4627</v>
      </c>
      <c r="B3599" s="2" t="s">
        <v>1</v>
      </c>
      <c r="C3599" s="5">
        <v>172547</v>
      </c>
      <c r="D3599" s="2" t="s">
        <v>781</v>
      </c>
      <c r="E3599" s="5">
        <v>172552</v>
      </c>
      <c r="F3599" s="2" t="s">
        <v>4415</v>
      </c>
      <c r="G3599" s="7">
        <v>6000</v>
      </c>
      <c r="H3599" s="5">
        <v>142</v>
      </c>
      <c r="I3599" s="6">
        <v>171662</v>
      </c>
      <c r="J3599" s="13">
        <v>45291</v>
      </c>
      <c r="K3599" s="9">
        <v>6000</v>
      </c>
      <c r="L3599" s="4" t="s">
        <v>4627</v>
      </c>
      <c r="M3599" s="4" t="s">
        <v>4633</v>
      </c>
      <c r="N3599" s="4">
        <f>VLOOKUP(I3599,BaseModelo!$A$2:$E$5075,5)</f>
        <v>7</v>
      </c>
      <c r="O3599" s="4" t="str">
        <f>VLOOKUP(N3599,'niveles de riesgo'!$A$4:$B$7,2,1)</f>
        <v>6 a 7</v>
      </c>
      <c r="P3599" s="15">
        <v>142.00000000000003</v>
      </c>
      <c r="Q3599" s="4">
        <f>VLOOKUP(I3599,BaseModelo!$A$2:$E$5075,3)</f>
        <v>127</v>
      </c>
      <c r="R3599" s="4">
        <f t="shared" si="1120"/>
        <v>2603000</v>
      </c>
      <c r="S3599" s="16">
        <f t="shared" si="1121"/>
        <v>2.3050326546292738E-3</v>
      </c>
      <c r="T3599" s="4">
        <f t="shared" si="1132"/>
        <v>0.32731463695735685</v>
      </c>
      <c r="U3599" s="4">
        <f t="shared" si="1133"/>
        <v>0.32731463695735696</v>
      </c>
      <c r="V3599" s="6">
        <f t="shared" si="1122"/>
        <v>568000</v>
      </c>
      <c r="W3599" s="16">
        <f t="shared" si="1123"/>
        <v>1.0563380281690141E-2</v>
      </c>
      <c r="X3599" s="4">
        <f t="shared" si="1134"/>
        <v>1.5</v>
      </c>
      <c r="Y3599" s="4">
        <f t="shared" si="1124"/>
        <v>1.5000000000000002</v>
      </c>
      <c r="Z3599" s="4">
        <f t="shared" si="1125"/>
        <v>4022000</v>
      </c>
      <c r="AA3599" s="16">
        <f t="shared" si="1126"/>
        <v>1.4917951268025858E-3</v>
      </c>
      <c r="AB3599" s="15">
        <f t="shared" si="1135"/>
        <v>0.21183490800596719</v>
      </c>
      <c r="AC3599" s="15">
        <f t="shared" si="1136"/>
        <v>0.21183490800596722</v>
      </c>
      <c r="AD3599" s="4">
        <v>172547</v>
      </c>
      <c r="AE3599" s="26">
        <v>1503.37</v>
      </c>
      <c r="AF3599" s="26">
        <v>1503.37</v>
      </c>
      <c r="AG3599" s="4">
        <f t="shared" si="1137"/>
        <v>1778000</v>
      </c>
      <c r="AH3599" s="16">
        <f t="shared" si="1127"/>
        <v>3.3745781777277839E-3</v>
      </c>
      <c r="AI3599" s="15">
        <f t="shared" si="1128"/>
        <v>0.47919010123734529</v>
      </c>
      <c r="AJ3599" s="15">
        <f t="shared" si="1129"/>
        <v>0.4791901012373454</v>
      </c>
      <c r="AK3599" s="4">
        <f t="shared" si="1130"/>
        <v>989000</v>
      </c>
      <c r="AL3599" s="27">
        <f t="shared" si="1131"/>
        <v>6.0667340748230538E-3</v>
      </c>
      <c r="AM3599" s="15">
        <f t="shared" si="1138"/>
        <v>0.86147623862487366</v>
      </c>
      <c r="AN3599" s="15">
        <f t="shared" si="1139"/>
        <v>1.9857308612175346E-3</v>
      </c>
    </row>
    <row r="3600" spans="1:40" x14ac:dyDescent="0.2">
      <c r="A3600" s="4" t="s">
        <v>4628</v>
      </c>
      <c r="B3600" s="2" t="s">
        <v>4</v>
      </c>
      <c r="C3600" s="5">
        <v>172564</v>
      </c>
      <c r="D3600" s="2" t="s">
        <v>653</v>
      </c>
      <c r="E3600" s="5">
        <v>172630</v>
      </c>
      <c r="F3600" s="2" t="s">
        <v>4416</v>
      </c>
      <c r="G3600" s="7">
        <v>7000</v>
      </c>
      <c r="H3600" s="5">
        <v>142</v>
      </c>
      <c r="I3600" s="6">
        <v>172151</v>
      </c>
      <c r="J3600" s="13">
        <v>45291</v>
      </c>
      <c r="K3600" s="9">
        <v>7000</v>
      </c>
      <c r="L3600" s="4" t="s">
        <v>4628</v>
      </c>
      <c r="M3600" s="4" t="s">
        <v>4633</v>
      </c>
      <c r="N3600" s="4">
        <f>VLOOKUP(I3600,BaseModelo!$A$2:$E$5075,5)</f>
        <v>4</v>
      </c>
      <c r="O3600" s="4" t="str">
        <f>VLOOKUP(N3600,'niveles de riesgo'!$A$4:$B$7,2,1)</f>
        <v>4 a 5</v>
      </c>
      <c r="P3600" s="15">
        <v>142.00000000000003</v>
      </c>
      <c r="Q3600" s="4">
        <f>VLOOKUP(I3600,BaseModelo!$A$2:$E$5075,3)</f>
        <v>110</v>
      </c>
      <c r="R3600" s="4">
        <f t="shared" si="1120"/>
        <v>2603000</v>
      </c>
      <c r="S3600" s="16">
        <f t="shared" si="1121"/>
        <v>2.6892047637341529E-3</v>
      </c>
      <c r="T3600" s="4">
        <f t="shared" si="1132"/>
        <v>0.3818670764502497</v>
      </c>
      <c r="U3600" s="4">
        <f t="shared" si="1133"/>
        <v>0.38186707645024981</v>
      </c>
      <c r="V3600" s="6">
        <f t="shared" si="1122"/>
        <v>288000</v>
      </c>
      <c r="W3600" s="16">
        <f t="shared" si="1123"/>
        <v>2.4305555555555556E-2</v>
      </c>
      <c r="X3600" s="4">
        <f t="shared" si="1134"/>
        <v>3.4513888888888888</v>
      </c>
      <c r="Y3600" s="4">
        <f t="shared" si="1124"/>
        <v>3.4513888888888897</v>
      </c>
      <c r="Z3600" s="4">
        <f t="shared" si="1125"/>
        <v>2331000</v>
      </c>
      <c r="AA3600" s="16">
        <f t="shared" si="1126"/>
        <v>3.003003003003003E-3</v>
      </c>
      <c r="AB3600" s="15">
        <f t="shared" si="1135"/>
        <v>0.42642642642642642</v>
      </c>
      <c r="AC3600" s="15">
        <f t="shared" si="1136"/>
        <v>0.42642642642642653</v>
      </c>
      <c r="AD3600" s="4">
        <v>172564</v>
      </c>
      <c r="AE3600" s="26">
        <v>1758.65</v>
      </c>
      <c r="AF3600" s="26">
        <v>1758.65</v>
      </c>
      <c r="AG3600" s="4">
        <f t="shared" si="1137"/>
        <v>858000</v>
      </c>
      <c r="AH3600" s="16">
        <f t="shared" si="1127"/>
        <v>8.1585081585081581E-3</v>
      </c>
      <c r="AI3600" s="15">
        <f t="shared" si="1128"/>
        <v>1.1585081585081585</v>
      </c>
      <c r="AJ3600" s="15">
        <f t="shared" si="1129"/>
        <v>1.1585081585081587</v>
      </c>
      <c r="AK3600" s="4">
        <f t="shared" si="1130"/>
        <v>1614000</v>
      </c>
      <c r="AL3600" s="27">
        <f t="shared" si="1131"/>
        <v>4.3370508054522928E-3</v>
      </c>
      <c r="AM3600" s="15">
        <f t="shared" si="1138"/>
        <v>0.61586121437422559</v>
      </c>
      <c r="AN3600" s="15">
        <f t="shared" si="1139"/>
        <v>1.6561769114942682E-3</v>
      </c>
    </row>
    <row r="3601" spans="1:40" x14ac:dyDescent="0.2">
      <c r="A3601" s="4" t="s">
        <v>4628</v>
      </c>
      <c r="B3601" s="2" t="s">
        <v>4</v>
      </c>
      <c r="C3601" s="5">
        <v>172564</v>
      </c>
      <c r="D3601" s="2" t="s">
        <v>653</v>
      </c>
      <c r="E3601" s="5">
        <v>172631</v>
      </c>
      <c r="F3601" s="2" t="s">
        <v>4417</v>
      </c>
      <c r="G3601" s="7">
        <v>5000</v>
      </c>
      <c r="H3601" s="5">
        <v>147</v>
      </c>
      <c r="I3601" s="6">
        <v>172310</v>
      </c>
      <c r="J3601" s="13">
        <v>45291</v>
      </c>
      <c r="K3601" s="9">
        <v>5000</v>
      </c>
      <c r="L3601" s="4" t="s">
        <v>4628</v>
      </c>
      <c r="M3601" s="4" t="s">
        <v>4633</v>
      </c>
      <c r="N3601" s="4">
        <f>VLOOKUP(I3601,BaseModelo!$A$2:$E$5075,5)</f>
        <v>4</v>
      </c>
      <c r="O3601" s="4" t="str">
        <f>VLOOKUP(N3601,'niveles de riesgo'!$A$4:$B$7,2,1)</f>
        <v>4 a 5</v>
      </c>
      <c r="P3601" s="15">
        <v>147</v>
      </c>
      <c r="Q3601" s="4">
        <f>VLOOKUP(I3601,BaseModelo!$A$2:$E$5075,3)</f>
        <v>110</v>
      </c>
      <c r="R3601" s="4">
        <f t="shared" si="1120"/>
        <v>2603000</v>
      </c>
      <c r="S3601" s="16">
        <f t="shared" si="1121"/>
        <v>1.9208605455243949E-3</v>
      </c>
      <c r="T3601" s="4">
        <f t="shared" si="1132"/>
        <v>0.28236650019208603</v>
      </c>
      <c r="U3601" s="4">
        <f t="shared" si="1133"/>
        <v>0.28236650019208603</v>
      </c>
      <c r="V3601" s="6">
        <f t="shared" si="1122"/>
        <v>288000</v>
      </c>
      <c r="W3601" s="16">
        <f t="shared" si="1123"/>
        <v>1.7361111111111112E-2</v>
      </c>
      <c r="X3601" s="4">
        <f t="shared" si="1134"/>
        <v>2.5520833333333335</v>
      </c>
      <c r="Y3601" s="4">
        <f t="shared" si="1124"/>
        <v>2.5520833333333335</v>
      </c>
      <c r="Z3601" s="4">
        <f t="shared" si="1125"/>
        <v>2331000</v>
      </c>
      <c r="AA3601" s="16">
        <f t="shared" si="1126"/>
        <v>2.1450021450021449E-3</v>
      </c>
      <c r="AB3601" s="15">
        <f t="shared" si="1135"/>
        <v>0.31531531531531531</v>
      </c>
      <c r="AC3601" s="15">
        <f t="shared" si="1136"/>
        <v>0.31531531531531531</v>
      </c>
      <c r="AD3601" s="4">
        <v>172564</v>
      </c>
      <c r="AE3601" s="26">
        <v>1303.3399999999999</v>
      </c>
      <c r="AF3601" s="26">
        <v>1303.3399999999999</v>
      </c>
      <c r="AG3601" s="4">
        <f t="shared" si="1137"/>
        <v>858000</v>
      </c>
      <c r="AH3601" s="16">
        <f t="shared" si="1127"/>
        <v>5.8275058275058279E-3</v>
      </c>
      <c r="AI3601" s="15">
        <f t="shared" si="1128"/>
        <v>0.85664335664335667</v>
      </c>
      <c r="AJ3601" s="15">
        <f t="shared" si="1129"/>
        <v>0.85664335664335667</v>
      </c>
      <c r="AK3601" s="4">
        <f t="shared" si="1130"/>
        <v>1614000</v>
      </c>
      <c r="AL3601" s="27">
        <f t="shared" si="1131"/>
        <v>3.0978934324659233E-3</v>
      </c>
      <c r="AM3601" s="15">
        <f t="shared" si="1138"/>
        <v>0.45539033457249073</v>
      </c>
      <c r="AN3601" s="15">
        <f t="shared" si="1139"/>
        <v>8.7474132649345115E-4</v>
      </c>
    </row>
    <row r="3602" spans="1:40" x14ac:dyDescent="0.2">
      <c r="A3602" s="4" t="s">
        <v>4628</v>
      </c>
      <c r="B3602" s="2" t="s">
        <v>4</v>
      </c>
      <c r="C3602" s="5">
        <v>172564</v>
      </c>
      <c r="D3602" s="2" t="s">
        <v>653</v>
      </c>
      <c r="E3602" s="5">
        <v>172632</v>
      </c>
      <c r="F3602" s="2" t="s">
        <v>4418</v>
      </c>
      <c r="G3602" s="7">
        <v>7000</v>
      </c>
      <c r="H3602" s="5">
        <v>142</v>
      </c>
      <c r="I3602" s="6">
        <v>172413</v>
      </c>
      <c r="J3602" s="13">
        <v>45291</v>
      </c>
      <c r="K3602" s="9">
        <v>7000</v>
      </c>
      <c r="L3602" s="4" t="s">
        <v>4628</v>
      </c>
      <c r="M3602" s="4" t="s">
        <v>4633</v>
      </c>
      <c r="N3602" s="4">
        <f>VLOOKUP(I3602,BaseModelo!$A$2:$E$5075,5)</f>
        <v>6</v>
      </c>
      <c r="O3602" s="4" t="str">
        <f>VLOOKUP(N3602,'niveles de riesgo'!$A$4:$B$7,2,1)</f>
        <v>6 a 7</v>
      </c>
      <c r="P3602" s="15">
        <v>142.00000000000003</v>
      </c>
      <c r="Q3602" s="4">
        <f>VLOOKUP(I3602,BaseModelo!$A$2:$E$5075,3)</f>
        <v>115</v>
      </c>
      <c r="R3602" s="4">
        <f t="shared" si="1120"/>
        <v>2603000</v>
      </c>
      <c r="S3602" s="16">
        <f t="shared" si="1121"/>
        <v>2.6892047637341529E-3</v>
      </c>
      <c r="T3602" s="4">
        <f t="shared" si="1132"/>
        <v>0.3818670764502497</v>
      </c>
      <c r="U3602" s="4">
        <f t="shared" si="1133"/>
        <v>0.38186707645024981</v>
      </c>
      <c r="V3602" s="6">
        <f t="shared" si="1122"/>
        <v>568000</v>
      </c>
      <c r="W3602" s="16">
        <f t="shared" si="1123"/>
        <v>1.232394366197183E-2</v>
      </c>
      <c r="X3602" s="4">
        <f t="shared" si="1134"/>
        <v>1.7499999999999998</v>
      </c>
      <c r="Y3602" s="4">
        <f t="shared" si="1124"/>
        <v>1.7500000000000002</v>
      </c>
      <c r="Z3602" s="4">
        <f t="shared" si="1125"/>
        <v>4853000</v>
      </c>
      <c r="AA3602" s="16">
        <f t="shared" si="1126"/>
        <v>1.4424067587059551E-3</v>
      </c>
      <c r="AB3602" s="15">
        <f t="shared" si="1135"/>
        <v>0.20482175973624561</v>
      </c>
      <c r="AC3602" s="15">
        <f t="shared" si="1136"/>
        <v>0.20482175973624567</v>
      </c>
      <c r="AD3602" s="4">
        <v>172564</v>
      </c>
      <c r="AE3602" s="26">
        <v>1758.65</v>
      </c>
      <c r="AF3602" s="26">
        <v>1758.65</v>
      </c>
      <c r="AG3602" s="4">
        <f t="shared" si="1137"/>
        <v>2735000</v>
      </c>
      <c r="AH3602" s="16">
        <f t="shared" si="1127"/>
        <v>2.5594149908592322E-3</v>
      </c>
      <c r="AI3602" s="15">
        <f t="shared" si="1128"/>
        <v>0.363436928702011</v>
      </c>
      <c r="AJ3602" s="15">
        <f t="shared" si="1129"/>
        <v>0.36343692870201105</v>
      </c>
      <c r="AK3602" s="4">
        <f t="shared" si="1130"/>
        <v>1614000</v>
      </c>
      <c r="AL3602" s="27">
        <f t="shared" si="1131"/>
        <v>4.3370508054522928E-3</v>
      </c>
      <c r="AM3602" s="15">
        <f t="shared" si="1138"/>
        <v>0.61586121437422559</v>
      </c>
      <c r="AN3602" s="15">
        <f t="shared" si="1139"/>
        <v>1.6561769114942682E-3</v>
      </c>
    </row>
    <row r="3603" spans="1:40" x14ac:dyDescent="0.2">
      <c r="A3603" s="4" t="s">
        <v>4628</v>
      </c>
      <c r="B3603" s="2" t="s">
        <v>11</v>
      </c>
      <c r="C3603" s="5">
        <v>172645</v>
      </c>
      <c r="D3603" s="2" t="s">
        <v>670</v>
      </c>
      <c r="E3603" s="5">
        <v>172815</v>
      </c>
      <c r="F3603" s="2" t="s">
        <v>4423</v>
      </c>
      <c r="G3603" s="7">
        <v>5000</v>
      </c>
      <c r="H3603" s="5">
        <v>147</v>
      </c>
      <c r="I3603" s="6">
        <v>172706</v>
      </c>
      <c r="J3603" s="13">
        <v>45291</v>
      </c>
      <c r="K3603" s="9">
        <v>5000</v>
      </c>
      <c r="L3603" s="4" t="s">
        <v>4628</v>
      </c>
      <c r="M3603" s="4" t="s">
        <v>4633</v>
      </c>
      <c r="N3603" s="4">
        <f>VLOOKUP(I3603,BaseModelo!$A$2:$E$5075,5)</f>
        <v>9</v>
      </c>
      <c r="O3603" s="4" t="str">
        <f>VLOOKUP(N3603,'niveles de riesgo'!$A$4:$B$7,2,1)</f>
        <v>8 a 10</v>
      </c>
      <c r="P3603" s="15">
        <v>147</v>
      </c>
      <c r="Q3603" s="4">
        <f>VLOOKUP(I3603,BaseModelo!$A$2:$E$5075,3)</f>
        <v>147</v>
      </c>
      <c r="R3603" s="4">
        <f t="shared" si="1120"/>
        <v>2603000</v>
      </c>
      <c r="S3603" s="16">
        <f t="shared" si="1121"/>
        <v>1.9208605455243949E-3</v>
      </c>
      <c r="T3603" s="4">
        <f t="shared" si="1132"/>
        <v>0.28236650019208603</v>
      </c>
      <c r="U3603" s="4">
        <f t="shared" si="1133"/>
        <v>0.28236650019208603</v>
      </c>
      <c r="V3603" s="6">
        <f t="shared" si="1122"/>
        <v>1565000</v>
      </c>
      <c r="W3603" s="16">
        <f t="shared" si="1123"/>
        <v>3.1948881789137379E-3</v>
      </c>
      <c r="X3603" s="4">
        <f t="shared" si="1134"/>
        <v>0.46964856230031948</v>
      </c>
      <c r="Y3603" s="4">
        <f t="shared" si="1124"/>
        <v>0.46964856230031948</v>
      </c>
      <c r="Z3603" s="4">
        <f t="shared" si="1125"/>
        <v>5305000</v>
      </c>
      <c r="AA3603" s="16">
        <f t="shared" si="1126"/>
        <v>9.42507068803016E-4</v>
      </c>
      <c r="AB3603" s="15">
        <f t="shared" si="1135"/>
        <v>0.13854853911404336</v>
      </c>
      <c r="AC3603" s="15">
        <f t="shared" si="1136"/>
        <v>0.13854853911404336</v>
      </c>
      <c r="AD3603" s="4">
        <v>172645</v>
      </c>
      <c r="AE3603" s="26">
        <v>1303.3399999999999</v>
      </c>
      <c r="AF3603" s="26">
        <v>1303.3399999999999</v>
      </c>
      <c r="AG3603" s="4">
        <f t="shared" si="1137"/>
        <v>3095000</v>
      </c>
      <c r="AH3603" s="16">
        <f t="shared" si="1127"/>
        <v>1.6155088852988692E-3</v>
      </c>
      <c r="AI3603" s="15">
        <f t="shared" si="1128"/>
        <v>0.23747980613893377</v>
      </c>
      <c r="AJ3603" s="15">
        <f t="shared" si="1129"/>
        <v>0.23747980613893377</v>
      </c>
      <c r="AK3603" s="4">
        <f t="shared" si="1130"/>
        <v>1614000</v>
      </c>
      <c r="AL3603" s="27">
        <f t="shared" si="1131"/>
        <v>3.0978934324659233E-3</v>
      </c>
      <c r="AM3603" s="15">
        <f t="shared" si="1138"/>
        <v>0.45539033457249073</v>
      </c>
      <c r="AN3603" s="15">
        <f t="shared" si="1139"/>
        <v>8.7474132649345115E-4</v>
      </c>
    </row>
    <row r="3604" spans="1:40" x14ac:dyDescent="0.2">
      <c r="A3604" s="4" t="s">
        <v>4628</v>
      </c>
      <c r="B3604" s="2" t="s">
        <v>12</v>
      </c>
      <c r="C3604" s="5">
        <v>172662</v>
      </c>
      <c r="D3604" s="2" t="s">
        <v>642</v>
      </c>
      <c r="E3604" s="5">
        <v>172675</v>
      </c>
      <c r="F3604" s="2" t="s">
        <v>4419</v>
      </c>
      <c r="G3604" s="7">
        <v>5000</v>
      </c>
      <c r="H3604" s="5">
        <v>147</v>
      </c>
      <c r="I3604" s="6">
        <v>172483</v>
      </c>
      <c r="J3604" s="13">
        <v>45291</v>
      </c>
      <c r="K3604" s="9">
        <v>3506.2914941048489</v>
      </c>
      <c r="L3604" s="4" t="s">
        <v>4628</v>
      </c>
      <c r="M3604" s="4" t="s">
        <v>4633</v>
      </c>
      <c r="N3604" s="4">
        <f>VLOOKUP(I3604,BaseModelo!$A$2:$E$5075,5)</f>
        <v>10</v>
      </c>
      <c r="O3604" s="4" t="str">
        <f>VLOOKUP(N3604,'niveles de riesgo'!$A$4:$B$7,2,1)</f>
        <v>8 a 10</v>
      </c>
      <c r="P3604" s="15">
        <v>147</v>
      </c>
      <c r="Q3604" s="4">
        <f>VLOOKUP(I3604,BaseModelo!$A$2:$E$5075,3)</f>
        <v>0</v>
      </c>
      <c r="R3604" s="4">
        <f t="shared" si="1120"/>
        <v>2603000</v>
      </c>
      <c r="S3604" s="16">
        <f t="shared" si="1121"/>
        <v>1.9208605455243949E-3</v>
      </c>
      <c r="T3604" s="4">
        <f t="shared" si="1132"/>
        <v>0.28236650019208603</v>
      </c>
      <c r="U3604" s="4">
        <f t="shared" si="1133"/>
        <v>0.28236650019208603</v>
      </c>
      <c r="V3604" s="6">
        <f t="shared" si="1122"/>
        <v>1565000</v>
      </c>
      <c r="W3604" s="16">
        <f t="shared" si="1123"/>
        <v>3.1948881789137379E-3</v>
      </c>
      <c r="X3604" s="4">
        <f t="shared" si="1134"/>
        <v>0.46964856230031948</v>
      </c>
      <c r="Y3604" s="4">
        <f t="shared" si="1124"/>
        <v>0.46964856230031948</v>
      </c>
      <c r="Z3604" s="4">
        <f t="shared" si="1125"/>
        <v>4121000</v>
      </c>
      <c r="AA3604" s="16">
        <f t="shared" si="1126"/>
        <v>1.2132977432661976E-3</v>
      </c>
      <c r="AB3604" s="15">
        <f t="shared" si="1135"/>
        <v>0.17835476826013105</v>
      </c>
      <c r="AC3604" s="15">
        <f t="shared" si="1136"/>
        <v>0.17835476826013105</v>
      </c>
      <c r="AD3604" s="4">
        <v>172662</v>
      </c>
      <c r="AE3604" s="26">
        <v>1303.3399999999999</v>
      </c>
      <c r="AF3604" s="26">
        <v>1194.6954497098598</v>
      </c>
      <c r="AG3604" s="4">
        <f t="shared" si="1137"/>
        <v>1846000</v>
      </c>
      <c r="AH3604" s="16">
        <f t="shared" si="1127"/>
        <v>2.7085590465872156E-3</v>
      </c>
      <c r="AI3604" s="15">
        <f t="shared" si="1128"/>
        <v>0.39815817984832069</v>
      </c>
      <c r="AJ3604" s="15">
        <f t="shared" si="1129"/>
        <v>0.39815817984832069</v>
      </c>
      <c r="AK3604" s="4">
        <f t="shared" si="1130"/>
        <v>1614000</v>
      </c>
      <c r="AL3604" s="27">
        <f t="shared" si="1131"/>
        <v>3.0978934324659233E-3</v>
      </c>
      <c r="AM3604" s="15">
        <f t="shared" si="1138"/>
        <v>0.45539033457249073</v>
      </c>
      <c r="AN3604" s="15">
        <f t="shared" si="1139"/>
        <v>8.7474132649345115E-4</v>
      </c>
    </row>
    <row r="3605" spans="1:40" x14ac:dyDescent="0.2">
      <c r="A3605" s="4" t="s">
        <v>4627</v>
      </c>
      <c r="B3605" s="2" t="s">
        <v>1</v>
      </c>
      <c r="C3605" s="5">
        <v>172707</v>
      </c>
      <c r="D3605" s="2" t="s">
        <v>139</v>
      </c>
      <c r="E3605" s="5">
        <v>172750</v>
      </c>
      <c r="F3605" s="2" t="s">
        <v>4421</v>
      </c>
      <c r="G3605" s="7">
        <v>5000</v>
      </c>
      <c r="H3605" s="5">
        <v>147</v>
      </c>
      <c r="I3605" s="6">
        <v>172132</v>
      </c>
      <c r="J3605" s="13">
        <v>45291</v>
      </c>
      <c r="K3605" s="9">
        <v>5000</v>
      </c>
      <c r="L3605" s="4" t="s">
        <v>4627</v>
      </c>
      <c r="M3605" s="4" t="s">
        <v>4633</v>
      </c>
      <c r="N3605" s="4">
        <f>VLOOKUP(I3605,BaseModelo!$A$2:$E$5075,5)</f>
        <v>4</v>
      </c>
      <c r="O3605" s="4" t="str">
        <f>VLOOKUP(N3605,'niveles de riesgo'!$A$4:$B$7,2,1)</f>
        <v>4 a 5</v>
      </c>
      <c r="P3605" s="15">
        <v>147</v>
      </c>
      <c r="Q3605" s="4">
        <f>VLOOKUP(I3605,BaseModelo!$A$2:$E$5075,3)</f>
        <v>110</v>
      </c>
      <c r="R3605" s="4">
        <f t="shared" si="1120"/>
        <v>2603000</v>
      </c>
      <c r="S3605" s="16">
        <f t="shared" si="1121"/>
        <v>1.9208605455243949E-3</v>
      </c>
      <c r="T3605" s="4">
        <f t="shared" si="1132"/>
        <v>0.28236650019208603</v>
      </c>
      <c r="U3605" s="4">
        <f t="shared" si="1133"/>
        <v>0.28236650019208603</v>
      </c>
      <c r="V3605" s="6">
        <f t="shared" si="1122"/>
        <v>288000</v>
      </c>
      <c r="W3605" s="16">
        <f t="shared" si="1123"/>
        <v>1.7361111111111112E-2</v>
      </c>
      <c r="X3605" s="4">
        <f t="shared" si="1134"/>
        <v>2.5520833333333335</v>
      </c>
      <c r="Y3605" s="4">
        <f t="shared" si="1124"/>
        <v>2.5520833333333335</v>
      </c>
      <c r="Z3605" s="4">
        <f t="shared" si="1125"/>
        <v>2331000</v>
      </c>
      <c r="AA3605" s="16">
        <f t="shared" si="1126"/>
        <v>2.1450021450021449E-3</v>
      </c>
      <c r="AB3605" s="15">
        <f t="shared" si="1135"/>
        <v>0.31531531531531531</v>
      </c>
      <c r="AC3605" s="15">
        <f t="shared" si="1136"/>
        <v>0.31531531531531531</v>
      </c>
      <c r="AD3605" s="4">
        <v>172707</v>
      </c>
      <c r="AE3605" s="26">
        <v>1303.3399999999999</v>
      </c>
      <c r="AF3605" s="26">
        <v>1303.3399999999999</v>
      </c>
      <c r="AG3605" s="4">
        <f t="shared" si="1137"/>
        <v>1421000</v>
      </c>
      <c r="AH3605" s="16">
        <f t="shared" si="1127"/>
        <v>3.518648838845883E-3</v>
      </c>
      <c r="AI3605" s="15">
        <f t="shared" si="1128"/>
        <v>0.51724137931034475</v>
      </c>
      <c r="AJ3605" s="15">
        <f t="shared" si="1129"/>
        <v>0.51724137931034475</v>
      </c>
      <c r="AK3605" s="4">
        <f t="shared" si="1130"/>
        <v>989000</v>
      </c>
      <c r="AL3605" s="27">
        <f t="shared" si="1131"/>
        <v>5.0556117290192111E-3</v>
      </c>
      <c r="AM3605" s="15">
        <f t="shared" si="1138"/>
        <v>0.74317492416582398</v>
      </c>
      <c r="AN3605" s="15">
        <f t="shared" si="1139"/>
        <v>1.4275353902532156E-3</v>
      </c>
    </row>
    <row r="3606" spans="1:40" x14ac:dyDescent="0.2">
      <c r="A3606" s="4" t="s">
        <v>4627</v>
      </c>
      <c r="B3606" s="2" t="s">
        <v>1</v>
      </c>
      <c r="C3606" s="5">
        <v>172707</v>
      </c>
      <c r="D3606" s="2" t="s">
        <v>139</v>
      </c>
      <c r="E3606" s="5">
        <v>172751</v>
      </c>
      <c r="F3606" s="2" t="s">
        <v>4422</v>
      </c>
      <c r="G3606" s="7">
        <v>5000</v>
      </c>
      <c r="H3606" s="5">
        <v>147</v>
      </c>
      <c r="I3606" s="6">
        <v>172131</v>
      </c>
      <c r="J3606" s="13">
        <v>45291</v>
      </c>
      <c r="K3606" s="9">
        <v>5000</v>
      </c>
      <c r="L3606" s="4" t="s">
        <v>4627</v>
      </c>
      <c r="M3606" s="4" t="s">
        <v>4633</v>
      </c>
      <c r="N3606" s="4">
        <f>VLOOKUP(I3606,BaseModelo!$A$2:$E$5075,5)</f>
        <v>6</v>
      </c>
      <c r="O3606" s="4" t="str">
        <f>VLOOKUP(N3606,'niveles de riesgo'!$A$4:$B$7,2,1)</f>
        <v>6 a 7</v>
      </c>
      <c r="P3606" s="15">
        <v>147</v>
      </c>
      <c r="Q3606" s="4">
        <f>VLOOKUP(I3606,BaseModelo!$A$2:$E$5075,3)</f>
        <v>115</v>
      </c>
      <c r="R3606" s="4">
        <f t="shared" si="1120"/>
        <v>2603000</v>
      </c>
      <c r="S3606" s="16">
        <f t="shared" si="1121"/>
        <v>1.9208605455243949E-3</v>
      </c>
      <c r="T3606" s="4">
        <f t="shared" si="1132"/>
        <v>0.28236650019208603</v>
      </c>
      <c r="U3606" s="4">
        <f t="shared" si="1133"/>
        <v>0.28236650019208603</v>
      </c>
      <c r="V3606" s="6">
        <f t="shared" si="1122"/>
        <v>568000</v>
      </c>
      <c r="W3606" s="16">
        <f t="shared" si="1123"/>
        <v>8.8028169014084511E-3</v>
      </c>
      <c r="X3606" s="4">
        <f t="shared" si="1134"/>
        <v>1.2940140845070423</v>
      </c>
      <c r="Y3606" s="4">
        <f t="shared" si="1124"/>
        <v>1.2940140845070423</v>
      </c>
      <c r="Z3606" s="4">
        <f t="shared" si="1125"/>
        <v>4853000</v>
      </c>
      <c r="AA3606" s="16">
        <f t="shared" si="1126"/>
        <v>1.0302905419328251E-3</v>
      </c>
      <c r="AB3606" s="15">
        <f t="shared" si="1135"/>
        <v>0.1514527096641253</v>
      </c>
      <c r="AC3606" s="15">
        <f t="shared" si="1136"/>
        <v>0.1514527096641253</v>
      </c>
      <c r="AD3606" s="4">
        <v>172707</v>
      </c>
      <c r="AE3606" s="26">
        <v>1303.3399999999999</v>
      </c>
      <c r="AF3606" s="26">
        <v>1303.3399999999999</v>
      </c>
      <c r="AG3606" s="4">
        <f t="shared" si="1137"/>
        <v>1993000</v>
      </c>
      <c r="AH3606" s="16">
        <f t="shared" si="1127"/>
        <v>2.5087807325639738E-3</v>
      </c>
      <c r="AI3606" s="15">
        <f t="shared" si="1128"/>
        <v>0.36879076768690416</v>
      </c>
      <c r="AJ3606" s="15">
        <f t="shared" si="1129"/>
        <v>0.36879076768690416</v>
      </c>
      <c r="AK3606" s="4">
        <f t="shared" si="1130"/>
        <v>989000</v>
      </c>
      <c r="AL3606" s="27">
        <f t="shared" si="1131"/>
        <v>5.0556117290192111E-3</v>
      </c>
      <c r="AM3606" s="15">
        <f t="shared" si="1138"/>
        <v>0.74317492416582398</v>
      </c>
      <c r="AN3606" s="15">
        <f t="shared" si="1139"/>
        <v>1.4275353902532156E-3</v>
      </c>
    </row>
    <row r="3607" spans="1:40" x14ac:dyDescent="0.2">
      <c r="A3607" s="4" t="s">
        <v>4627</v>
      </c>
      <c r="B3607" s="2" t="s">
        <v>10</v>
      </c>
      <c r="C3607" s="5">
        <v>172785</v>
      </c>
      <c r="D3607" s="2" t="s">
        <v>785</v>
      </c>
      <c r="E3607" s="5">
        <v>172786</v>
      </c>
      <c r="F3607" s="2" t="s">
        <v>4447</v>
      </c>
      <c r="G3607" s="7">
        <v>7000</v>
      </c>
      <c r="H3607" s="5">
        <v>142</v>
      </c>
      <c r="I3607" s="6">
        <v>171806</v>
      </c>
      <c r="J3607" s="13">
        <v>45291</v>
      </c>
      <c r="K3607" s="9">
        <v>7000</v>
      </c>
      <c r="L3607" s="4" t="s">
        <v>4627</v>
      </c>
      <c r="M3607" s="4" t="s">
        <v>4633</v>
      </c>
      <c r="N3607" s="4">
        <f>VLOOKUP(I3607,BaseModelo!$A$2:$E$5075,5)</f>
        <v>10</v>
      </c>
      <c r="O3607" s="4" t="str">
        <f>VLOOKUP(N3607,'niveles de riesgo'!$A$4:$B$7,2,1)</f>
        <v>8 a 10</v>
      </c>
      <c r="P3607" s="15">
        <v>142.00000000000003</v>
      </c>
      <c r="Q3607" s="4">
        <f>VLOOKUP(I3607,BaseModelo!$A$2:$E$5075,3)</f>
        <v>0</v>
      </c>
      <c r="R3607" s="4">
        <f t="shared" si="1120"/>
        <v>2603000</v>
      </c>
      <c r="S3607" s="16">
        <f t="shared" si="1121"/>
        <v>2.6892047637341529E-3</v>
      </c>
      <c r="T3607" s="4">
        <f t="shared" si="1132"/>
        <v>0.3818670764502497</v>
      </c>
      <c r="U3607" s="4">
        <f t="shared" si="1133"/>
        <v>0.38186707645024981</v>
      </c>
      <c r="V3607" s="6">
        <f t="shared" si="1122"/>
        <v>1565000</v>
      </c>
      <c r="W3607" s="16">
        <f t="shared" si="1123"/>
        <v>4.4728434504792336E-3</v>
      </c>
      <c r="X3607" s="4">
        <f t="shared" si="1134"/>
        <v>0.63514376996805122</v>
      </c>
      <c r="Y3607" s="4">
        <f t="shared" si="1124"/>
        <v>0.63514376996805133</v>
      </c>
      <c r="Z3607" s="4">
        <f t="shared" si="1125"/>
        <v>4121000</v>
      </c>
      <c r="AA3607" s="16">
        <f t="shared" si="1126"/>
        <v>1.6986168405726766E-3</v>
      </c>
      <c r="AB3607" s="15">
        <f t="shared" si="1135"/>
        <v>0.24120359136132008</v>
      </c>
      <c r="AC3607" s="15">
        <f t="shared" si="1136"/>
        <v>0.24120359136132014</v>
      </c>
      <c r="AD3607" s="4">
        <v>172785</v>
      </c>
      <c r="AE3607" s="26">
        <v>1758.65</v>
      </c>
      <c r="AF3607" s="26">
        <v>1758.65</v>
      </c>
      <c r="AG3607" s="4">
        <f t="shared" si="1137"/>
        <v>2105000</v>
      </c>
      <c r="AH3607" s="16">
        <f t="shared" si="1127"/>
        <v>3.3254156769596198E-3</v>
      </c>
      <c r="AI3607" s="15">
        <f t="shared" si="1128"/>
        <v>0.47220902612826604</v>
      </c>
      <c r="AJ3607" s="15">
        <f t="shared" si="1129"/>
        <v>0.4722090261282661</v>
      </c>
      <c r="AK3607" s="4">
        <f t="shared" si="1130"/>
        <v>989000</v>
      </c>
      <c r="AL3607" s="27">
        <f t="shared" si="1131"/>
        <v>7.0778564206268957E-3</v>
      </c>
      <c r="AM3607" s="15">
        <f t="shared" si="1138"/>
        <v>1.0050556117290192</v>
      </c>
      <c r="AN3607" s="15">
        <f t="shared" si="1139"/>
        <v>2.7028003388794223E-3</v>
      </c>
    </row>
    <row r="3608" spans="1:40" x14ac:dyDescent="0.2">
      <c r="A3608" s="4" t="s">
        <v>4627</v>
      </c>
      <c r="B3608" s="2" t="s">
        <v>10</v>
      </c>
      <c r="C3608" s="5">
        <v>172785</v>
      </c>
      <c r="D3608" s="2" t="s">
        <v>785</v>
      </c>
      <c r="E3608" s="5">
        <v>172806</v>
      </c>
      <c r="F3608" s="2" t="s">
        <v>4448</v>
      </c>
      <c r="G3608" s="7">
        <v>7000</v>
      </c>
      <c r="H3608" s="5">
        <v>142</v>
      </c>
      <c r="I3608" s="6">
        <v>171829</v>
      </c>
      <c r="J3608" s="13">
        <v>45291</v>
      </c>
      <c r="K3608" s="9">
        <v>7000</v>
      </c>
      <c r="L3608" s="4" t="s">
        <v>4627</v>
      </c>
      <c r="M3608" s="4" t="s">
        <v>4633</v>
      </c>
      <c r="N3608" s="4">
        <f>VLOOKUP(I3608,BaseModelo!$A$2:$E$5075,5)</f>
        <v>8</v>
      </c>
      <c r="O3608" s="4" t="str">
        <f>VLOOKUP(N3608,'niveles de riesgo'!$A$4:$B$7,2,1)</f>
        <v>8 a 10</v>
      </c>
      <c r="P3608" s="15">
        <v>142.00000000000003</v>
      </c>
      <c r="Q3608" s="4">
        <f>VLOOKUP(I3608,BaseModelo!$A$2:$E$5075,3)</f>
        <v>132</v>
      </c>
      <c r="R3608" s="4">
        <f t="shared" si="1120"/>
        <v>2603000</v>
      </c>
      <c r="S3608" s="16">
        <f t="shared" si="1121"/>
        <v>2.6892047637341529E-3</v>
      </c>
      <c r="T3608" s="4">
        <f t="shared" si="1132"/>
        <v>0.3818670764502497</v>
      </c>
      <c r="U3608" s="4">
        <f t="shared" si="1133"/>
        <v>0.38186707645024981</v>
      </c>
      <c r="V3608" s="6">
        <f t="shared" si="1122"/>
        <v>1565000</v>
      </c>
      <c r="W3608" s="16">
        <f t="shared" si="1123"/>
        <v>4.4728434504792336E-3</v>
      </c>
      <c r="X3608" s="4">
        <f t="shared" si="1134"/>
        <v>0.63514376996805122</v>
      </c>
      <c r="Y3608" s="4">
        <f t="shared" si="1124"/>
        <v>0.63514376996805133</v>
      </c>
      <c r="Z3608" s="4">
        <f t="shared" si="1125"/>
        <v>5836000</v>
      </c>
      <c r="AA3608" s="16">
        <f t="shared" si="1126"/>
        <v>1.199451679232351E-3</v>
      </c>
      <c r="AB3608" s="15">
        <f t="shared" si="1135"/>
        <v>0.17032213845099384</v>
      </c>
      <c r="AC3608" s="15">
        <f t="shared" si="1136"/>
        <v>0.17032213845099387</v>
      </c>
      <c r="AD3608" s="4">
        <v>172785</v>
      </c>
      <c r="AE3608" s="26">
        <v>1758.65</v>
      </c>
      <c r="AF3608" s="26">
        <v>1758.65</v>
      </c>
      <c r="AG3608" s="4">
        <f t="shared" si="1137"/>
        <v>2254000</v>
      </c>
      <c r="AH3608" s="16">
        <f t="shared" si="1127"/>
        <v>3.105590062111801E-3</v>
      </c>
      <c r="AI3608" s="15">
        <f t="shared" si="1128"/>
        <v>0.44099378881987572</v>
      </c>
      <c r="AJ3608" s="15">
        <f t="shared" si="1129"/>
        <v>0.44099378881987583</v>
      </c>
      <c r="AK3608" s="4">
        <f t="shared" si="1130"/>
        <v>989000</v>
      </c>
      <c r="AL3608" s="27">
        <f t="shared" si="1131"/>
        <v>7.0778564206268957E-3</v>
      </c>
      <c r="AM3608" s="15">
        <f t="shared" si="1138"/>
        <v>1.0050556117290192</v>
      </c>
      <c r="AN3608" s="15">
        <f t="shared" si="1139"/>
        <v>2.7028003388794223E-3</v>
      </c>
    </row>
    <row r="3609" spans="1:40" x14ac:dyDescent="0.2">
      <c r="A3609" s="4" t="s">
        <v>4627</v>
      </c>
      <c r="B3609" s="2" t="s">
        <v>10</v>
      </c>
      <c r="C3609" s="5">
        <v>172785</v>
      </c>
      <c r="D3609" s="2" t="s">
        <v>785</v>
      </c>
      <c r="E3609" s="5">
        <v>172852</v>
      </c>
      <c r="F3609" s="2" t="s">
        <v>4449</v>
      </c>
      <c r="G3609" s="7">
        <v>7000</v>
      </c>
      <c r="H3609" s="5">
        <v>142</v>
      </c>
      <c r="I3609" s="6">
        <v>171964</v>
      </c>
      <c r="J3609" s="13">
        <v>45291</v>
      </c>
      <c r="K3609" s="9">
        <v>7000</v>
      </c>
      <c r="L3609" s="4" t="s">
        <v>4627</v>
      </c>
      <c r="M3609" s="4" t="s">
        <v>4633</v>
      </c>
      <c r="N3609" s="4">
        <f>VLOOKUP(I3609,BaseModelo!$A$2:$E$5075,5)</f>
        <v>9</v>
      </c>
      <c r="O3609" s="4" t="str">
        <f>VLOOKUP(N3609,'niveles de riesgo'!$A$4:$B$7,2,1)</f>
        <v>8 a 10</v>
      </c>
      <c r="P3609" s="15">
        <v>142.00000000000003</v>
      </c>
      <c r="Q3609" s="4">
        <f>VLOOKUP(I3609,BaseModelo!$A$2:$E$5075,3)</f>
        <v>147</v>
      </c>
      <c r="R3609" s="4">
        <f t="shared" si="1120"/>
        <v>2603000</v>
      </c>
      <c r="S3609" s="16">
        <f t="shared" si="1121"/>
        <v>2.6892047637341529E-3</v>
      </c>
      <c r="T3609" s="4">
        <f t="shared" si="1132"/>
        <v>0.3818670764502497</v>
      </c>
      <c r="U3609" s="4">
        <f t="shared" si="1133"/>
        <v>0.38186707645024981</v>
      </c>
      <c r="V3609" s="6">
        <f t="shared" si="1122"/>
        <v>1565000</v>
      </c>
      <c r="W3609" s="16">
        <f t="shared" si="1123"/>
        <v>4.4728434504792336E-3</v>
      </c>
      <c r="X3609" s="4">
        <f t="shared" si="1134"/>
        <v>0.63514376996805122</v>
      </c>
      <c r="Y3609" s="4">
        <f t="shared" si="1124"/>
        <v>0.63514376996805133</v>
      </c>
      <c r="Z3609" s="4">
        <f t="shared" si="1125"/>
        <v>5305000</v>
      </c>
      <c r="AA3609" s="16">
        <f t="shared" si="1126"/>
        <v>1.3195098963242225E-3</v>
      </c>
      <c r="AB3609" s="15">
        <f t="shared" si="1135"/>
        <v>0.18737040527803958</v>
      </c>
      <c r="AC3609" s="15">
        <f t="shared" si="1136"/>
        <v>0.18737040527803964</v>
      </c>
      <c r="AD3609" s="4">
        <v>172785</v>
      </c>
      <c r="AE3609" s="26">
        <v>1758.65</v>
      </c>
      <c r="AF3609" s="26">
        <v>1758.65</v>
      </c>
      <c r="AG3609" s="4">
        <f t="shared" si="1137"/>
        <v>2114000</v>
      </c>
      <c r="AH3609" s="16">
        <f t="shared" si="1127"/>
        <v>3.3112582781456954E-3</v>
      </c>
      <c r="AI3609" s="15">
        <f t="shared" si="1128"/>
        <v>0.47019867549668876</v>
      </c>
      <c r="AJ3609" s="15">
        <f t="shared" si="1129"/>
        <v>0.47019867549668881</v>
      </c>
      <c r="AK3609" s="4">
        <f t="shared" si="1130"/>
        <v>989000</v>
      </c>
      <c r="AL3609" s="27">
        <f t="shared" si="1131"/>
        <v>7.0778564206268957E-3</v>
      </c>
      <c r="AM3609" s="15">
        <f t="shared" si="1138"/>
        <v>1.0050556117290192</v>
      </c>
      <c r="AN3609" s="15">
        <f t="shared" si="1139"/>
        <v>2.7028003388794223E-3</v>
      </c>
    </row>
    <row r="3610" spans="1:40" x14ac:dyDescent="0.2">
      <c r="A3610" s="4" t="s">
        <v>4627</v>
      </c>
      <c r="B3610" s="2" t="s">
        <v>10</v>
      </c>
      <c r="C3610" s="5">
        <v>172785</v>
      </c>
      <c r="D3610" s="2" t="s">
        <v>785</v>
      </c>
      <c r="E3610" s="5">
        <v>172853</v>
      </c>
      <c r="F3610" s="2" t="s">
        <v>4450</v>
      </c>
      <c r="G3610" s="7">
        <v>7000</v>
      </c>
      <c r="H3610" s="5">
        <v>142</v>
      </c>
      <c r="I3610" s="6">
        <v>172350</v>
      </c>
      <c r="J3610" s="13">
        <v>45291</v>
      </c>
      <c r="K3610" s="9">
        <v>7000</v>
      </c>
      <c r="L3610" s="4" t="s">
        <v>4627</v>
      </c>
      <c r="M3610" s="4" t="s">
        <v>4633</v>
      </c>
      <c r="N3610" s="4">
        <f>VLOOKUP(I3610,BaseModelo!$A$2:$E$5075,5)</f>
        <v>10</v>
      </c>
      <c r="O3610" s="4" t="str">
        <f>VLOOKUP(N3610,'niveles de riesgo'!$A$4:$B$7,2,1)</f>
        <v>8 a 10</v>
      </c>
      <c r="P3610" s="15">
        <v>142.00000000000003</v>
      </c>
      <c r="Q3610" s="4">
        <f>VLOOKUP(I3610,BaseModelo!$A$2:$E$5075,3)</f>
        <v>0</v>
      </c>
      <c r="R3610" s="4">
        <f t="shared" si="1120"/>
        <v>2603000</v>
      </c>
      <c r="S3610" s="16">
        <f t="shared" si="1121"/>
        <v>2.6892047637341529E-3</v>
      </c>
      <c r="T3610" s="4">
        <f t="shared" si="1132"/>
        <v>0.3818670764502497</v>
      </c>
      <c r="U3610" s="4">
        <f t="shared" si="1133"/>
        <v>0.38186707645024981</v>
      </c>
      <c r="V3610" s="6">
        <f t="shared" si="1122"/>
        <v>1565000</v>
      </c>
      <c r="W3610" s="16">
        <f t="shared" si="1123"/>
        <v>4.4728434504792336E-3</v>
      </c>
      <c r="X3610" s="4">
        <f t="shared" si="1134"/>
        <v>0.63514376996805122</v>
      </c>
      <c r="Y3610" s="4">
        <f t="shared" si="1124"/>
        <v>0.63514376996805133</v>
      </c>
      <c r="Z3610" s="4">
        <f t="shared" si="1125"/>
        <v>4121000</v>
      </c>
      <c r="AA3610" s="16">
        <f t="shared" si="1126"/>
        <v>1.6986168405726766E-3</v>
      </c>
      <c r="AB3610" s="15">
        <f t="shared" si="1135"/>
        <v>0.24120359136132008</v>
      </c>
      <c r="AC3610" s="15">
        <f t="shared" si="1136"/>
        <v>0.24120359136132014</v>
      </c>
      <c r="AD3610" s="4">
        <v>172785</v>
      </c>
      <c r="AE3610" s="26">
        <v>1758.65</v>
      </c>
      <c r="AF3610" s="26">
        <v>1758.65</v>
      </c>
      <c r="AG3610" s="4">
        <f t="shared" si="1137"/>
        <v>2105000</v>
      </c>
      <c r="AH3610" s="16">
        <f t="shared" si="1127"/>
        <v>3.3254156769596198E-3</v>
      </c>
      <c r="AI3610" s="15">
        <f t="shared" si="1128"/>
        <v>0.47220902612826604</v>
      </c>
      <c r="AJ3610" s="15">
        <f t="shared" si="1129"/>
        <v>0.4722090261282661</v>
      </c>
      <c r="AK3610" s="4">
        <f t="shared" si="1130"/>
        <v>989000</v>
      </c>
      <c r="AL3610" s="27">
        <f t="shared" si="1131"/>
        <v>7.0778564206268957E-3</v>
      </c>
      <c r="AM3610" s="15">
        <f t="shared" si="1138"/>
        <v>1.0050556117290192</v>
      </c>
      <c r="AN3610" s="15">
        <f t="shared" si="1139"/>
        <v>2.7028003388794223E-3</v>
      </c>
    </row>
    <row r="3611" spans="1:40" x14ac:dyDescent="0.2">
      <c r="A3611" s="4" t="s">
        <v>4627</v>
      </c>
      <c r="B3611" s="2" t="s">
        <v>10</v>
      </c>
      <c r="C3611" s="5">
        <v>172785</v>
      </c>
      <c r="D3611" s="2" t="s">
        <v>785</v>
      </c>
      <c r="E3611" s="5">
        <v>172891</v>
      </c>
      <c r="F3611" s="2" t="s">
        <v>4451</v>
      </c>
      <c r="G3611" s="7">
        <v>7000</v>
      </c>
      <c r="H3611" s="5">
        <v>142</v>
      </c>
      <c r="I3611" s="6">
        <v>171811</v>
      </c>
      <c r="J3611" s="13">
        <v>45291</v>
      </c>
      <c r="K3611" s="9">
        <v>7000</v>
      </c>
      <c r="L3611" s="4" t="s">
        <v>4627</v>
      </c>
      <c r="M3611" s="4" t="s">
        <v>4633</v>
      </c>
      <c r="N3611" s="4">
        <f>VLOOKUP(I3611,BaseModelo!$A$2:$E$5075,5)</f>
        <v>10</v>
      </c>
      <c r="O3611" s="4" t="str">
        <f>VLOOKUP(N3611,'niveles de riesgo'!$A$4:$B$7,2,1)</f>
        <v>8 a 10</v>
      </c>
      <c r="P3611" s="15">
        <v>142.00000000000003</v>
      </c>
      <c r="Q3611" s="4">
        <f>VLOOKUP(I3611,BaseModelo!$A$2:$E$5075,3)</f>
        <v>0</v>
      </c>
      <c r="R3611" s="4">
        <f t="shared" si="1120"/>
        <v>2603000</v>
      </c>
      <c r="S3611" s="16">
        <f t="shared" si="1121"/>
        <v>2.6892047637341529E-3</v>
      </c>
      <c r="T3611" s="4">
        <f t="shared" si="1132"/>
        <v>0.3818670764502497</v>
      </c>
      <c r="U3611" s="4">
        <f t="shared" si="1133"/>
        <v>0.38186707645024981</v>
      </c>
      <c r="V3611" s="6">
        <f t="shared" si="1122"/>
        <v>1565000</v>
      </c>
      <c r="W3611" s="16">
        <f t="shared" si="1123"/>
        <v>4.4728434504792336E-3</v>
      </c>
      <c r="X3611" s="4">
        <f t="shared" si="1134"/>
        <v>0.63514376996805122</v>
      </c>
      <c r="Y3611" s="4">
        <f t="shared" si="1124"/>
        <v>0.63514376996805133</v>
      </c>
      <c r="Z3611" s="4">
        <f t="shared" si="1125"/>
        <v>4121000</v>
      </c>
      <c r="AA3611" s="16">
        <f t="shared" si="1126"/>
        <v>1.6986168405726766E-3</v>
      </c>
      <c r="AB3611" s="15">
        <f t="shared" si="1135"/>
        <v>0.24120359136132008</v>
      </c>
      <c r="AC3611" s="15">
        <f t="shared" si="1136"/>
        <v>0.24120359136132014</v>
      </c>
      <c r="AD3611" s="4">
        <v>172785</v>
      </c>
      <c r="AE3611" s="26">
        <v>1758.65</v>
      </c>
      <c r="AF3611" s="26">
        <v>1758.65</v>
      </c>
      <c r="AG3611" s="4">
        <f t="shared" si="1137"/>
        <v>2105000</v>
      </c>
      <c r="AH3611" s="16">
        <f t="shared" si="1127"/>
        <v>3.3254156769596198E-3</v>
      </c>
      <c r="AI3611" s="15">
        <f t="shared" si="1128"/>
        <v>0.47220902612826604</v>
      </c>
      <c r="AJ3611" s="15">
        <f t="shared" si="1129"/>
        <v>0.4722090261282661</v>
      </c>
      <c r="AK3611" s="4">
        <f t="shared" si="1130"/>
        <v>989000</v>
      </c>
      <c r="AL3611" s="27">
        <f t="shared" si="1131"/>
        <v>7.0778564206268957E-3</v>
      </c>
      <c r="AM3611" s="15">
        <f t="shared" si="1138"/>
        <v>1.0050556117290192</v>
      </c>
      <c r="AN3611" s="15">
        <f t="shared" si="1139"/>
        <v>2.7028003388794223E-3</v>
      </c>
    </row>
    <row r="3612" spans="1:40" x14ac:dyDescent="0.2">
      <c r="A3612" s="4" t="s">
        <v>4627</v>
      </c>
      <c r="B3612" s="4" t="s">
        <v>9</v>
      </c>
      <c r="C3612" s="4">
        <v>172789</v>
      </c>
      <c r="D3612" s="4" t="s">
        <v>138</v>
      </c>
      <c r="E3612" s="4">
        <v>172880</v>
      </c>
      <c r="F3612" s="4" t="s">
        <v>4427</v>
      </c>
      <c r="G3612" s="9">
        <v>5000</v>
      </c>
      <c r="H3612" s="4">
        <v>147</v>
      </c>
      <c r="I3612" s="6">
        <v>171803</v>
      </c>
      <c r="J3612" s="13">
        <v>45291</v>
      </c>
      <c r="K3612" s="9">
        <v>5000</v>
      </c>
      <c r="L3612" s="4" t="s">
        <v>4627</v>
      </c>
      <c r="M3612" s="4" t="s">
        <v>4633</v>
      </c>
      <c r="N3612" s="4">
        <f>VLOOKUP(I3612,BaseModelo!$A$2:$E$5075,5)</f>
        <v>1</v>
      </c>
      <c r="O3612" s="4" t="str">
        <f>VLOOKUP(N3612,'niveles de riesgo'!$A$4:$B$7,2,1)</f>
        <v>1 a 3</v>
      </c>
      <c r="P3612" s="15">
        <v>147</v>
      </c>
      <c r="Q3612" s="4">
        <f>VLOOKUP(I3612,BaseModelo!$A$2:$E$5075,3)</f>
        <v>90</v>
      </c>
      <c r="R3612" s="4">
        <f t="shared" si="1120"/>
        <v>2603000</v>
      </c>
      <c r="S3612" s="16">
        <f t="shared" si="1121"/>
        <v>1.9208605455243949E-3</v>
      </c>
      <c r="T3612" s="4">
        <f t="shared" si="1132"/>
        <v>0.28236650019208603</v>
      </c>
      <c r="U3612" s="4">
        <f t="shared" si="1133"/>
        <v>0.28236650019208603</v>
      </c>
      <c r="V3612" s="6">
        <f t="shared" si="1122"/>
        <v>182000</v>
      </c>
      <c r="W3612" s="16">
        <f t="shared" si="1123"/>
        <v>2.7472527472527472E-2</v>
      </c>
      <c r="X3612" s="4">
        <f t="shared" si="1134"/>
        <v>4.0384615384615383</v>
      </c>
      <c r="Y3612" s="4">
        <f t="shared" si="1124"/>
        <v>4.0384615384615383</v>
      </c>
      <c r="Z3612" s="4">
        <f t="shared" si="1125"/>
        <v>771000</v>
      </c>
      <c r="AA3612" s="16">
        <f t="shared" si="1126"/>
        <v>6.4850843060959796E-3</v>
      </c>
      <c r="AB3612" s="15">
        <f t="shared" si="1135"/>
        <v>0.953307392996109</v>
      </c>
      <c r="AC3612" s="15">
        <f t="shared" si="1136"/>
        <v>0.953307392996109</v>
      </c>
      <c r="AD3612" s="4">
        <v>172789</v>
      </c>
      <c r="AE3612" s="26">
        <v>1303.3399999999999</v>
      </c>
      <c r="AF3612" s="26">
        <v>1303.3399999999999</v>
      </c>
      <c r="AG3612" s="4">
        <f t="shared" si="1137"/>
        <v>681000</v>
      </c>
      <c r="AH3612" s="16">
        <f t="shared" si="1127"/>
        <v>7.3421439060205578E-3</v>
      </c>
      <c r="AI3612" s="15">
        <f t="shared" si="1128"/>
        <v>1.079295154185022</v>
      </c>
      <c r="AJ3612" s="15">
        <f t="shared" si="1129"/>
        <v>1.079295154185022</v>
      </c>
      <c r="AK3612" s="4">
        <f t="shared" si="1130"/>
        <v>989000</v>
      </c>
      <c r="AL3612" s="27">
        <f t="shared" si="1131"/>
        <v>5.0556117290192111E-3</v>
      </c>
      <c r="AM3612" s="15">
        <f t="shared" si="1138"/>
        <v>0.74317492416582398</v>
      </c>
      <c r="AN3612" s="15">
        <f t="shared" si="1139"/>
        <v>1.4275353902532156E-3</v>
      </c>
    </row>
    <row r="3613" spans="1:40" x14ac:dyDescent="0.2">
      <c r="A3613" s="4" t="s">
        <v>4628</v>
      </c>
      <c r="B3613" s="2" t="s">
        <v>12</v>
      </c>
      <c r="C3613" s="5">
        <v>172882</v>
      </c>
      <c r="D3613" s="2" t="s">
        <v>644</v>
      </c>
      <c r="E3613" s="5">
        <v>172888</v>
      </c>
      <c r="F3613" s="2" t="s">
        <v>4424</v>
      </c>
      <c r="G3613" s="7">
        <v>7000</v>
      </c>
      <c r="H3613" s="5">
        <v>142</v>
      </c>
      <c r="I3613" s="6">
        <v>172480</v>
      </c>
      <c r="J3613" s="13">
        <v>45291</v>
      </c>
      <c r="K3613" s="9">
        <v>3532.1900534158285</v>
      </c>
      <c r="L3613" s="4" t="s">
        <v>4628</v>
      </c>
      <c r="M3613" s="4" t="s">
        <v>4633</v>
      </c>
      <c r="N3613" s="4">
        <f>VLOOKUP(I3613,BaseModelo!$A$2:$E$5075,5)</f>
        <v>6</v>
      </c>
      <c r="O3613" s="4" t="str">
        <f>VLOOKUP(N3613,'niveles de riesgo'!$A$4:$B$7,2,1)</f>
        <v>6 a 7</v>
      </c>
      <c r="P3613" s="15">
        <v>142.00000000000003</v>
      </c>
      <c r="Q3613" s="4">
        <f>VLOOKUP(I3613,BaseModelo!$A$2:$E$5075,3)</f>
        <v>115</v>
      </c>
      <c r="R3613" s="4">
        <f t="shared" si="1120"/>
        <v>2603000</v>
      </c>
      <c r="S3613" s="16">
        <f t="shared" si="1121"/>
        <v>2.6892047637341529E-3</v>
      </c>
      <c r="T3613" s="4">
        <f t="shared" si="1132"/>
        <v>0.3818670764502497</v>
      </c>
      <c r="U3613" s="4">
        <f t="shared" si="1133"/>
        <v>0.38186707645024981</v>
      </c>
      <c r="V3613" s="6">
        <f t="shared" si="1122"/>
        <v>568000</v>
      </c>
      <c r="W3613" s="16">
        <f t="shared" si="1123"/>
        <v>1.232394366197183E-2</v>
      </c>
      <c r="X3613" s="4">
        <f t="shared" si="1134"/>
        <v>1.7499999999999998</v>
      </c>
      <c r="Y3613" s="4">
        <f t="shared" si="1124"/>
        <v>1.7500000000000002</v>
      </c>
      <c r="Z3613" s="4">
        <f t="shared" si="1125"/>
        <v>4853000</v>
      </c>
      <c r="AA3613" s="16">
        <f t="shared" si="1126"/>
        <v>1.4424067587059551E-3</v>
      </c>
      <c r="AB3613" s="15">
        <f t="shared" si="1135"/>
        <v>0.20482175973624561</v>
      </c>
      <c r="AC3613" s="15">
        <f t="shared" si="1136"/>
        <v>0.20482175973624567</v>
      </c>
      <c r="AD3613" s="4">
        <v>172882</v>
      </c>
      <c r="AE3613" s="26">
        <v>1758.65</v>
      </c>
      <c r="AF3613" s="26">
        <v>1363.3570260492384</v>
      </c>
      <c r="AG3613" s="4">
        <f t="shared" si="1137"/>
        <v>2735000</v>
      </c>
      <c r="AH3613" s="16">
        <f t="shared" si="1127"/>
        <v>2.5594149908592322E-3</v>
      </c>
      <c r="AI3613" s="15">
        <f t="shared" si="1128"/>
        <v>0.363436928702011</v>
      </c>
      <c r="AJ3613" s="15">
        <f t="shared" si="1129"/>
        <v>0.36343692870201105</v>
      </c>
      <c r="AK3613" s="4">
        <f t="shared" si="1130"/>
        <v>1614000</v>
      </c>
      <c r="AL3613" s="27">
        <f t="shared" si="1131"/>
        <v>4.3370508054522928E-3</v>
      </c>
      <c r="AM3613" s="15">
        <f t="shared" si="1138"/>
        <v>0.61586121437422559</v>
      </c>
      <c r="AN3613" s="15">
        <f t="shared" si="1139"/>
        <v>1.6561769114942682E-3</v>
      </c>
    </row>
    <row r="3614" spans="1:40" x14ac:dyDescent="0.2">
      <c r="A3614" s="4" t="s">
        <v>4628</v>
      </c>
      <c r="B3614" s="2" t="s">
        <v>12</v>
      </c>
      <c r="C3614" s="5">
        <v>172882</v>
      </c>
      <c r="D3614" s="2" t="s">
        <v>644</v>
      </c>
      <c r="E3614" s="5">
        <v>172889</v>
      </c>
      <c r="F3614" s="2" t="s">
        <v>4425</v>
      </c>
      <c r="G3614" s="7">
        <v>7000</v>
      </c>
      <c r="H3614" s="5">
        <v>142</v>
      </c>
      <c r="I3614" s="6">
        <v>172362</v>
      </c>
      <c r="J3614" s="13">
        <v>45291</v>
      </c>
      <c r="K3614" s="9">
        <v>3532.1900534158285</v>
      </c>
      <c r="L3614" s="4" t="s">
        <v>4628</v>
      </c>
      <c r="M3614" s="4" t="s">
        <v>4633</v>
      </c>
      <c r="N3614" s="4">
        <f>VLOOKUP(I3614,BaseModelo!$A$2:$E$5075,5)</f>
        <v>10</v>
      </c>
      <c r="O3614" s="4" t="str">
        <f>VLOOKUP(N3614,'niveles de riesgo'!$A$4:$B$7,2,1)</f>
        <v>8 a 10</v>
      </c>
      <c r="P3614" s="15">
        <v>142.00000000000003</v>
      </c>
      <c r="Q3614" s="4">
        <f>VLOOKUP(I3614,BaseModelo!$A$2:$E$5075,3)</f>
        <v>0</v>
      </c>
      <c r="R3614" s="4">
        <f t="shared" si="1120"/>
        <v>2603000</v>
      </c>
      <c r="S3614" s="16">
        <f t="shared" si="1121"/>
        <v>2.6892047637341529E-3</v>
      </c>
      <c r="T3614" s="4">
        <f t="shared" si="1132"/>
        <v>0.3818670764502497</v>
      </c>
      <c r="U3614" s="4">
        <f t="shared" si="1133"/>
        <v>0.38186707645024981</v>
      </c>
      <c r="V3614" s="6">
        <f t="shared" si="1122"/>
        <v>1565000</v>
      </c>
      <c r="W3614" s="16">
        <f t="shared" si="1123"/>
        <v>4.4728434504792336E-3</v>
      </c>
      <c r="X3614" s="4">
        <f t="shared" si="1134"/>
        <v>0.63514376996805122</v>
      </c>
      <c r="Y3614" s="4">
        <f t="shared" si="1124"/>
        <v>0.63514376996805133</v>
      </c>
      <c r="Z3614" s="4">
        <f t="shared" si="1125"/>
        <v>4121000</v>
      </c>
      <c r="AA3614" s="16">
        <f t="shared" si="1126"/>
        <v>1.6986168405726766E-3</v>
      </c>
      <c r="AB3614" s="15">
        <f t="shared" si="1135"/>
        <v>0.24120359136132008</v>
      </c>
      <c r="AC3614" s="15">
        <f t="shared" si="1136"/>
        <v>0.24120359136132014</v>
      </c>
      <c r="AD3614" s="4">
        <v>172882</v>
      </c>
      <c r="AE3614" s="26">
        <v>1758.65</v>
      </c>
      <c r="AF3614" s="26">
        <v>1363.3570260492384</v>
      </c>
      <c r="AG3614" s="4">
        <f t="shared" si="1137"/>
        <v>1846000</v>
      </c>
      <c r="AH3614" s="16">
        <f t="shared" si="1127"/>
        <v>3.791982665222102E-3</v>
      </c>
      <c r="AI3614" s="15">
        <f t="shared" si="1128"/>
        <v>0.53846153846153844</v>
      </c>
      <c r="AJ3614" s="15">
        <f t="shared" si="1129"/>
        <v>0.53846153846153855</v>
      </c>
      <c r="AK3614" s="4">
        <f t="shared" si="1130"/>
        <v>1614000</v>
      </c>
      <c r="AL3614" s="27">
        <f t="shared" si="1131"/>
        <v>4.3370508054522928E-3</v>
      </c>
      <c r="AM3614" s="15">
        <f t="shared" si="1138"/>
        <v>0.61586121437422559</v>
      </c>
      <c r="AN3614" s="15">
        <f t="shared" si="1139"/>
        <v>1.6561769114942682E-3</v>
      </c>
    </row>
    <row r="3615" spans="1:40" x14ac:dyDescent="0.2">
      <c r="A3615" s="4" t="s">
        <v>4628</v>
      </c>
      <c r="B3615" s="2" t="s">
        <v>12</v>
      </c>
      <c r="C3615" s="5">
        <v>172882</v>
      </c>
      <c r="D3615" s="2" t="s">
        <v>644</v>
      </c>
      <c r="E3615" s="5">
        <v>172890</v>
      </c>
      <c r="F3615" s="2" t="s">
        <v>4426</v>
      </c>
      <c r="G3615" s="7">
        <v>7000</v>
      </c>
      <c r="H3615" s="5">
        <v>142</v>
      </c>
      <c r="I3615" s="6">
        <v>172164</v>
      </c>
      <c r="J3615" s="13">
        <v>45291</v>
      </c>
      <c r="K3615" s="9">
        <v>3532.1900534158285</v>
      </c>
      <c r="L3615" s="4" t="s">
        <v>4628</v>
      </c>
      <c r="M3615" s="4" t="s">
        <v>4633</v>
      </c>
      <c r="N3615" s="4">
        <f>VLOOKUP(I3615,BaseModelo!$A$2:$E$5075,5)</f>
        <v>9</v>
      </c>
      <c r="O3615" s="4" t="str">
        <f>VLOOKUP(N3615,'niveles de riesgo'!$A$4:$B$7,2,1)</f>
        <v>8 a 10</v>
      </c>
      <c r="P3615" s="15">
        <v>142.00000000000003</v>
      </c>
      <c r="Q3615" s="4">
        <f>VLOOKUP(I3615,BaseModelo!$A$2:$E$5075,3)</f>
        <v>147</v>
      </c>
      <c r="R3615" s="4">
        <f t="shared" si="1120"/>
        <v>2603000</v>
      </c>
      <c r="S3615" s="16">
        <f t="shared" si="1121"/>
        <v>2.6892047637341529E-3</v>
      </c>
      <c r="T3615" s="4">
        <f t="shared" si="1132"/>
        <v>0.3818670764502497</v>
      </c>
      <c r="U3615" s="4">
        <f t="shared" si="1133"/>
        <v>0.38186707645024981</v>
      </c>
      <c r="V3615" s="6">
        <f t="shared" si="1122"/>
        <v>1565000</v>
      </c>
      <c r="W3615" s="16">
        <f t="shared" si="1123"/>
        <v>4.4728434504792336E-3</v>
      </c>
      <c r="X3615" s="4">
        <f t="shared" si="1134"/>
        <v>0.63514376996805122</v>
      </c>
      <c r="Y3615" s="4">
        <f t="shared" si="1124"/>
        <v>0.63514376996805133</v>
      </c>
      <c r="Z3615" s="4">
        <f t="shared" si="1125"/>
        <v>5305000</v>
      </c>
      <c r="AA3615" s="16">
        <f t="shared" si="1126"/>
        <v>1.3195098963242225E-3</v>
      </c>
      <c r="AB3615" s="15">
        <f t="shared" si="1135"/>
        <v>0.18737040527803958</v>
      </c>
      <c r="AC3615" s="15">
        <f t="shared" si="1136"/>
        <v>0.18737040527803964</v>
      </c>
      <c r="AD3615" s="4">
        <v>172882</v>
      </c>
      <c r="AE3615" s="26">
        <v>1758.65</v>
      </c>
      <c r="AF3615" s="26">
        <v>1363.3570260492384</v>
      </c>
      <c r="AG3615" s="4">
        <f t="shared" si="1137"/>
        <v>3095000</v>
      </c>
      <c r="AH3615" s="16">
        <f t="shared" si="1127"/>
        <v>2.2617124394184169E-3</v>
      </c>
      <c r="AI3615" s="15">
        <f t="shared" si="1128"/>
        <v>0.32116316639741521</v>
      </c>
      <c r="AJ3615" s="15">
        <f t="shared" si="1129"/>
        <v>0.32116316639741527</v>
      </c>
      <c r="AK3615" s="4">
        <f t="shared" si="1130"/>
        <v>1614000</v>
      </c>
      <c r="AL3615" s="27">
        <f t="shared" si="1131"/>
        <v>4.3370508054522928E-3</v>
      </c>
      <c r="AM3615" s="15">
        <f t="shared" si="1138"/>
        <v>0.61586121437422559</v>
      </c>
      <c r="AN3615" s="15">
        <f t="shared" si="1139"/>
        <v>1.6561769114942682E-3</v>
      </c>
    </row>
    <row r="3616" spans="1:40" x14ac:dyDescent="0.2">
      <c r="A3616" s="4" t="s">
        <v>4627</v>
      </c>
      <c r="B3616" s="2" t="s">
        <v>8</v>
      </c>
      <c r="C3616" s="5">
        <v>172959</v>
      </c>
      <c r="D3616" s="2" t="s">
        <v>782</v>
      </c>
      <c r="E3616" s="5">
        <v>172960</v>
      </c>
      <c r="F3616" s="2" t="s">
        <v>4431</v>
      </c>
      <c r="G3616" s="7">
        <v>6000</v>
      </c>
      <c r="H3616" s="5">
        <v>142</v>
      </c>
      <c r="I3616" s="6">
        <v>171001</v>
      </c>
      <c r="J3616" s="13">
        <v>45291</v>
      </c>
      <c r="K3616" s="9">
        <v>6000</v>
      </c>
      <c r="L3616" s="4" t="s">
        <v>4627</v>
      </c>
      <c r="M3616" s="4" t="s">
        <v>4633</v>
      </c>
      <c r="N3616" s="4">
        <f>VLOOKUP(I3616,BaseModelo!$A$2:$E$5075,5)</f>
        <v>8</v>
      </c>
      <c r="O3616" s="4" t="str">
        <f>VLOOKUP(N3616,'niveles de riesgo'!$A$4:$B$7,2,1)</f>
        <v>8 a 10</v>
      </c>
      <c r="P3616" s="15">
        <v>142.00000000000003</v>
      </c>
      <c r="Q3616" s="4">
        <f>VLOOKUP(I3616,BaseModelo!$A$2:$E$5075,3)</f>
        <v>132</v>
      </c>
      <c r="R3616" s="4">
        <f t="shared" si="1120"/>
        <v>2603000</v>
      </c>
      <c r="S3616" s="16">
        <f t="shared" si="1121"/>
        <v>2.3050326546292738E-3</v>
      </c>
      <c r="T3616" s="4">
        <f t="shared" si="1132"/>
        <v>0.32731463695735685</v>
      </c>
      <c r="U3616" s="4">
        <f t="shared" si="1133"/>
        <v>0.32731463695735696</v>
      </c>
      <c r="V3616" s="6">
        <f t="shared" si="1122"/>
        <v>1565000</v>
      </c>
      <c r="W3616" s="16">
        <f t="shared" si="1123"/>
        <v>3.8338658146964857E-3</v>
      </c>
      <c r="X3616" s="4">
        <f t="shared" si="1134"/>
        <v>0.54440894568690101</v>
      </c>
      <c r="Y3616" s="4">
        <f t="shared" si="1124"/>
        <v>0.54440894568690112</v>
      </c>
      <c r="Z3616" s="4">
        <f t="shared" si="1125"/>
        <v>5836000</v>
      </c>
      <c r="AA3616" s="16">
        <f t="shared" si="1126"/>
        <v>1.028101439342015E-3</v>
      </c>
      <c r="AB3616" s="15">
        <f t="shared" si="1135"/>
        <v>0.14599040438656613</v>
      </c>
      <c r="AC3616" s="15">
        <f t="shared" si="1136"/>
        <v>0.14599040438656616</v>
      </c>
      <c r="AD3616" s="4">
        <v>172959</v>
      </c>
      <c r="AE3616" s="26">
        <v>1503.37</v>
      </c>
      <c r="AF3616" s="26">
        <v>1503.37</v>
      </c>
      <c r="AG3616" s="4">
        <f t="shared" si="1137"/>
        <v>2254000</v>
      </c>
      <c r="AH3616" s="16">
        <f t="shared" si="1127"/>
        <v>2.6619343389529724E-3</v>
      </c>
      <c r="AI3616" s="15">
        <f t="shared" si="1128"/>
        <v>0.37799467613132209</v>
      </c>
      <c r="AJ3616" s="15">
        <f t="shared" si="1129"/>
        <v>0.37799467613132215</v>
      </c>
      <c r="AK3616" s="4">
        <f t="shared" si="1130"/>
        <v>989000</v>
      </c>
      <c r="AL3616" s="27">
        <f t="shared" si="1131"/>
        <v>6.0667340748230538E-3</v>
      </c>
      <c r="AM3616" s="15">
        <f t="shared" si="1138"/>
        <v>0.86147623862487366</v>
      </c>
      <c r="AN3616" s="15">
        <f t="shared" si="1139"/>
        <v>1.9857308612175346E-3</v>
      </c>
    </row>
    <row r="3617" spans="1:40" x14ac:dyDescent="0.2">
      <c r="A3617" s="4" t="s">
        <v>4627</v>
      </c>
      <c r="B3617" s="2" t="s">
        <v>8</v>
      </c>
      <c r="C3617" s="5">
        <v>172959</v>
      </c>
      <c r="D3617" s="2" t="s">
        <v>782</v>
      </c>
      <c r="E3617" s="5">
        <v>172961</v>
      </c>
      <c r="F3617" s="2" t="s">
        <v>4432</v>
      </c>
      <c r="G3617" s="7">
        <v>6000</v>
      </c>
      <c r="H3617" s="5">
        <v>142</v>
      </c>
      <c r="I3617" s="6">
        <v>170409</v>
      </c>
      <c r="J3617" s="13">
        <v>45291</v>
      </c>
      <c r="K3617" s="9">
        <v>6000</v>
      </c>
      <c r="L3617" s="4" t="s">
        <v>4627</v>
      </c>
      <c r="M3617" s="4" t="s">
        <v>4633</v>
      </c>
      <c r="N3617" s="4">
        <f>VLOOKUP(I3617,BaseModelo!$A$2:$E$5075,5)</f>
        <v>9</v>
      </c>
      <c r="O3617" s="4" t="str">
        <f>VLOOKUP(N3617,'niveles de riesgo'!$A$4:$B$7,2,1)</f>
        <v>8 a 10</v>
      </c>
      <c r="P3617" s="15">
        <v>142.00000000000003</v>
      </c>
      <c r="Q3617" s="4">
        <f>VLOOKUP(I3617,BaseModelo!$A$2:$E$5075,3)</f>
        <v>147</v>
      </c>
      <c r="R3617" s="4">
        <f t="shared" si="1120"/>
        <v>2603000</v>
      </c>
      <c r="S3617" s="16">
        <f t="shared" si="1121"/>
        <v>2.3050326546292738E-3</v>
      </c>
      <c r="T3617" s="4">
        <f t="shared" si="1132"/>
        <v>0.32731463695735685</v>
      </c>
      <c r="U3617" s="4">
        <f t="shared" si="1133"/>
        <v>0.32731463695735696</v>
      </c>
      <c r="V3617" s="6">
        <f t="shared" si="1122"/>
        <v>1565000</v>
      </c>
      <c r="W3617" s="16">
        <f t="shared" si="1123"/>
        <v>3.8338658146964857E-3</v>
      </c>
      <c r="X3617" s="4">
        <f t="shared" si="1134"/>
        <v>0.54440894568690101</v>
      </c>
      <c r="Y3617" s="4">
        <f t="shared" si="1124"/>
        <v>0.54440894568690112</v>
      </c>
      <c r="Z3617" s="4">
        <f t="shared" si="1125"/>
        <v>5305000</v>
      </c>
      <c r="AA3617" s="16">
        <f t="shared" si="1126"/>
        <v>1.1310084825636192E-3</v>
      </c>
      <c r="AB3617" s="15">
        <f t="shared" si="1135"/>
        <v>0.16060320452403393</v>
      </c>
      <c r="AC3617" s="15">
        <f t="shared" si="1136"/>
        <v>0.16060320452403395</v>
      </c>
      <c r="AD3617" s="4">
        <v>172959</v>
      </c>
      <c r="AE3617" s="26">
        <v>1503.37</v>
      </c>
      <c r="AF3617" s="26">
        <v>1503.37</v>
      </c>
      <c r="AG3617" s="4">
        <f t="shared" si="1137"/>
        <v>2114000</v>
      </c>
      <c r="AH3617" s="16">
        <f t="shared" si="1127"/>
        <v>2.8382213812677389E-3</v>
      </c>
      <c r="AI3617" s="15">
        <f t="shared" si="1128"/>
        <v>0.4030274361400189</v>
      </c>
      <c r="AJ3617" s="15">
        <f t="shared" si="1129"/>
        <v>0.40302743614001901</v>
      </c>
      <c r="AK3617" s="4">
        <f t="shared" si="1130"/>
        <v>989000</v>
      </c>
      <c r="AL3617" s="27">
        <f t="shared" si="1131"/>
        <v>6.0667340748230538E-3</v>
      </c>
      <c r="AM3617" s="15">
        <f t="shared" si="1138"/>
        <v>0.86147623862487366</v>
      </c>
      <c r="AN3617" s="15">
        <f t="shared" si="1139"/>
        <v>1.9857308612175346E-3</v>
      </c>
    </row>
    <row r="3618" spans="1:40" x14ac:dyDescent="0.2">
      <c r="A3618" s="4" t="s">
        <v>4627</v>
      </c>
      <c r="B3618" s="2" t="s">
        <v>8</v>
      </c>
      <c r="C3618" s="5">
        <v>172959</v>
      </c>
      <c r="D3618" s="2" t="s">
        <v>782</v>
      </c>
      <c r="E3618" s="5">
        <v>172964</v>
      </c>
      <c r="F3618" s="2" t="s">
        <v>4433</v>
      </c>
      <c r="G3618" s="7">
        <v>5000</v>
      </c>
      <c r="H3618" s="5">
        <v>147</v>
      </c>
      <c r="I3618" s="6">
        <v>171352</v>
      </c>
      <c r="J3618" s="13">
        <v>45291</v>
      </c>
      <c r="K3618" s="9">
        <v>5000</v>
      </c>
      <c r="L3618" s="4" t="s">
        <v>4627</v>
      </c>
      <c r="M3618" s="4" t="s">
        <v>4633</v>
      </c>
      <c r="N3618" s="4">
        <f>VLOOKUP(I3618,BaseModelo!$A$2:$E$5075,5)</f>
        <v>8</v>
      </c>
      <c r="O3618" s="4" t="str">
        <f>VLOOKUP(N3618,'niveles de riesgo'!$A$4:$B$7,2,1)</f>
        <v>8 a 10</v>
      </c>
      <c r="P3618" s="15">
        <v>147</v>
      </c>
      <c r="Q3618" s="4">
        <f>VLOOKUP(I3618,BaseModelo!$A$2:$E$5075,3)</f>
        <v>132</v>
      </c>
      <c r="R3618" s="4">
        <f t="shared" si="1120"/>
        <v>2603000</v>
      </c>
      <c r="S3618" s="16">
        <f t="shared" si="1121"/>
        <v>1.9208605455243949E-3</v>
      </c>
      <c r="T3618" s="4">
        <f t="shared" si="1132"/>
        <v>0.28236650019208603</v>
      </c>
      <c r="U3618" s="4">
        <f t="shared" si="1133"/>
        <v>0.28236650019208603</v>
      </c>
      <c r="V3618" s="6">
        <f t="shared" si="1122"/>
        <v>1565000</v>
      </c>
      <c r="W3618" s="16">
        <f t="shared" si="1123"/>
        <v>3.1948881789137379E-3</v>
      </c>
      <c r="X3618" s="4">
        <f t="shared" si="1134"/>
        <v>0.46964856230031948</v>
      </c>
      <c r="Y3618" s="4">
        <f t="shared" si="1124"/>
        <v>0.46964856230031948</v>
      </c>
      <c r="Z3618" s="4">
        <f t="shared" si="1125"/>
        <v>5836000</v>
      </c>
      <c r="AA3618" s="16">
        <f t="shared" si="1126"/>
        <v>8.5675119945167924E-4</v>
      </c>
      <c r="AB3618" s="15">
        <f t="shared" si="1135"/>
        <v>0.12594242631939684</v>
      </c>
      <c r="AC3618" s="15">
        <f t="shared" si="1136"/>
        <v>0.12594242631939684</v>
      </c>
      <c r="AD3618" s="4">
        <v>172959</v>
      </c>
      <c r="AE3618" s="26">
        <v>1303.3399999999999</v>
      </c>
      <c r="AF3618" s="26">
        <v>1303.3399999999999</v>
      </c>
      <c r="AG3618" s="4">
        <f t="shared" si="1137"/>
        <v>2254000</v>
      </c>
      <c r="AH3618" s="16">
        <f t="shared" si="1127"/>
        <v>2.2182786157941437E-3</v>
      </c>
      <c r="AI3618" s="15">
        <f t="shared" si="1128"/>
        <v>0.32608695652173914</v>
      </c>
      <c r="AJ3618" s="15">
        <f t="shared" si="1129"/>
        <v>0.32608695652173914</v>
      </c>
      <c r="AK3618" s="4">
        <f t="shared" si="1130"/>
        <v>989000</v>
      </c>
      <c r="AL3618" s="27">
        <f t="shared" si="1131"/>
        <v>5.0556117290192111E-3</v>
      </c>
      <c r="AM3618" s="15">
        <f t="shared" si="1138"/>
        <v>0.74317492416582398</v>
      </c>
      <c r="AN3618" s="15">
        <f t="shared" si="1139"/>
        <v>1.4275353902532156E-3</v>
      </c>
    </row>
    <row r="3619" spans="1:40" x14ac:dyDescent="0.2">
      <c r="A3619" s="4" t="s">
        <v>4627</v>
      </c>
      <c r="B3619" s="2" t="s">
        <v>8</v>
      </c>
      <c r="C3619" s="5">
        <v>172959</v>
      </c>
      <c r="D3619" s="2" t="s">
        <v>782</v>
      </c>
      <c r="E3619" s="5">
        <v>172975</v>
      </c>
      <c r="F3619" s="2" t="s">
        <v>4434</v>
      </c>
      <c r="G3619" s="7">
        <v>6000</v>
      </c>
      <c r="H3619" s="5">
        <v>142</v>
      </c>
      <c r="I3619" s="6">
        <v>171658</v>
      </c>
      <c r="J3619" s="13">
        <v>45291</v>
      </c>
      <c r="K3619" s="9">
        <v>6000</v>
      </c>
      <c r="L3619" s="4" t="s">
        <v>4627</v>
      </c>
      <c r="M3619" s="4" t="s">
        <v>4633</v>
      </c>
      <c r="N3619" s="4">
        <f>VLOOKUP(I3619,BaseModelo!$A$2:$E$5075,5)</f>
        <v>5</v>
      </c>
      <c r="O3619" s="4" t="str">
        <f>VLOOKUP(N3619,'niveles de riesgo'!$A$4:$B$7,2,1)</f>
        <v>4 a 5</v>
      </c>
      <c r="P3619" s="15">
        <v>142.00000000000003</v>
      </c>
      <c r="Q3619" s="4">
        <f>VLOOKUP(I3619,BaseModelo!$A$2:$E$5075,3)</f>
        <v>110</v>
      </c>
      <c r="R3619" s="4">
        <f t="shared" si="1120"/>
        <v>2603000</v>
      </c>
      <c r="S3619" s="16">
        <f t="shared" si="1121"/>
        <v>2.3050326546292738E-3</v>
      </c>
      <c r="T3619" s="4">
        <f t="shared" si="1132"/>
        <v>0.32731463695735685</v>
      </c>
      <c r="U3619" s="4">
        <f t="shared" si="1133"/>
        <v>0.32731463695735696</v>
      </c>
      <c r="V3619" s="6">
        <f t="shared" si="1122"/>
        <v>288000</v>
      </c>
      <c r="W3619" s="16">
        <f t="shared" si="1123"/>
        <v>2.0833333333333332E-2</v>
      </c>
      <c r="X3619" s="4">
        <f t="shared" si="1134"/>
        <v>2.958333333333333</v>
      </c>
      <c r="Y3619" s="4">
        <f t="shared" si="1124"/>
        <v>2.9583333333333339</v>
      </c>
      <c r="Z3619" s="4">
        <f t="shared" si="1125"/>
        <v>4058000</v>
      </c>
      <c r="AA3619" s="16">
        <f t="shared" si="1126"/>
        <v>1.4785608674223755E-3</v>
      </c>
      <c r="AB3619" s="15">
        <f t="shared" si="1135"/>
        <v>0.20995564317397733</v>
      </c>
      <c r="AC3619" s="15">
        <f t="shared" si="1136"/>
        <v>0.20995564317397736</v>
      </c>
      <c r="AD3619" s="4">
        <v>172959</v>
      </c>
      <c r="AE3619" s="26">
        <v>1503.37</v>
      </c>
      <c r="AF3619" s="26">
        <v>1503.37</v>
      </c>
      <c r="AG3619" s="4">
        <f t="shared" si="1137"/>
        <v>1768000</v>
      </c>
      <c r="AH3619" s="16">
        <f t="shared" si="1127"/>
        <v>3.3936651583710408E-3</v>
      </c>
      <c r="AI3619" s="15">
        <f t="shared" si="1128"/>
        <v>0.48190045248868779</v>
      </c>
      <c r="AJ3619" s="15">
        <f t="shared" si="1129"/>
        <v>0.4819004524886879</v>
      </c>
      <c r="AK3619" s="4">
        <f t="shared" si="1130"/>
        <v>989000</v>
      </c>
      <c r="AL3619" s="27">
        <f t="shared" si="1131"/>
        <v>6.0667340748230538E-3</v>
      </c>
      <c r="AM3619" s="15">
        <f t="shared" si="1138"/>
        <v>0.86147623862487366</v>
      </c>
      <c r="AN3619" s="15">
        <f t="shared" si="1139"/>
        <v>1.9857308612175346E-3</v>
      </c>
    </row>
    <row r="3620" spans="1:40" x14ac:dyDescent="0.2">
      <c r="A3620" s="4" t="s">
        <v>4627</v>
      </c>
      <c r="B3620" s="2" t="s">
        <v>8</v>
      </c>
      <c r="C3620" s="5">
        <v>172959</v>
      </c>
      <c r="D3620" s="2" t="s">
        <v>782</v>
      </c>
      <c r="E3620" s="5">
        <v>172980</v>
      </c>
      <c r="F3620" s="2" t="s">
        <v>4435</v>
      </c>
      <c r="G3620" s="7">
        <v>6000</v>
      </c>
      <c r="H3620" s="5">
        <v>142</v>
      </c>
      <c r="I3620" s="6">
        <v>171676</v>
      </c>
      <c r="J3620" s="13">
        <v>45291</v>
      </c>
      <c r="K3620" s="9">
        <v>6000</v>
      </c>
      <c r="L3620" s="4" t="s">
        <v>4627</v>
      </c>
      <c r="M3620" s="4" t="s">
        <v>4633</v>
      </c>
      <c r="N3620" s="4">
        <f>VLOOKUP(I3620,BaseModelo!$A$2:$E$5075,5)</f>
        <v>6</v>
      </c>
      <c r="O3620" s="4" t="str">
        <f>VLOOKUP(N3620,'niveles de riesgo'!$A$4:$B$7,2,1)</f>
        <v>6 a 7</v>
      </c>
      <c r="P3620" s="15">
        <v>142.00000000000003</v>
      </c>
      <c r="Q3620" s="4">
        <f>VLOOKUP(I3620,BaseModelo!$A$2:$E$5075,3)</f>
        <v>115</v>
      </c>
      <c r="R3620" s="4">
        <f t="shared" si="1120"/>
        <v>2603000</v>
      </c>
      <c r="S3620" s="16">
        <f t="shared" si="1121"/>
        <v>2.3050326546292738E-3</v>
      </c>
      <c r="T3620" s="4">
        <f t="shared" si="1132"/>
        <v>0.32731463695735685</v>
      </c>
      <c r="U3620" s="4">
        <f t="shared" si="1133"/>
        <v>0.32731463695735696</v>
      </c>
      <c r="V3620" s="6">
        <f t="shared" si="1122"/>
        <v>568000</v>
      </c>
      <c r="W3620" s="16">
        <f t="shared" si="1123"/>
        <v>1.0563380281690141E-2</v>
      </c>
      <c r="X3620" s="4">
        <f t="shared" si="1134"/>
        <v>1.5</v>
      </c>
      <c r="Y3620" s="4">
        <f t="shared" si="1124"/>
        <v>1.5000000000000002</v>
      </c>
      <c r="Z3620" s="4">
        <f t="shared" si="1125"/>
        <v>4853000</v>
      </c>
      <c r="AA3620" s="16">
        <f t="shared" si="1126"/>
        <v>1.2363486503193901E-3</v>
      </c>
      <c r="AB3620" s="15">
        <f t="shared" si="1135"/>
        <v>0.17556150834535339</v>
      </c>
      <c r="AC3620" s="15">
        <f t="shared" si="1136"/>
        <v>0.17556150834535342</v>
      </c>
      <c r="AD3620" s="4">
        <v>172959</v>
      </c>
      <c r="AE3620" s="26">
        <v>1503.37</v>
      </c>
      <c r="AF3620" s="26">
        <v>1503.37</v>
      </c>
      <c r="AG3620" s="4">
        <f t="shared" si="1137"/>
        <v>1993000</v>
      </c>
      <c r="AH3620" s="16">
        <f t="shared" si="1127"/>
        <v>3.0105368790767687E-3</v>
      </c>
      <c r="AI3620" s="15">
        <f t="shared" si="1128"/>
        <v>0.42749623682890114</v>
      </c>
      <c r="AJ3620" s="15">
        <f t="shared" si="1129"/>
        <v>0.42749623682890125</v>
      </c>
      <c r="AK3620" s="4">
        <f t="shared" si="1130"/>
        <v>989000</v>
      </c>
      <c r="AL3620" s="27">
        <f t="shared" si="1131"/>
        <v>6.0667340748230538E-3</v>
      </c>
      <c r="AM3620" s="15">
        <f t="shared" si="1138"/>
        <v>0.86147623862487366</v>
      </c>
      <c r="AN3620" s="15">
        <f t="shared" si="1139"/>
        <v>1.9857308612175346E-3</v>
      </c>
    </row>
    <row r="3621" spans="1:40" x14ac:dyDescent="0.2">
      <c r="A3621" s="4" t="s">
        <v>4627</v>
      </c>
      <c r="B3621" s="2" t="s">
        <v>8</v>
      </c>
      <c r="C3621" s="5">
        <v>172959</v>
      </c>
      <c r="D3621" s="2" t="s">
        <v>782</v>
      </c>
      <c r="E3621" s="5">
        <v>173107</v>
      </c>
      <c r="F3621" s="2" t="s">
        <v>4436</v>
      </c>
      <c r="G3621" s="7">
        <v>6000</v>
      </c>
      <c r="H3621" s="5">
        <v>142</v>
      </c>
      <c r="I3621" s="6">
        <v>171104</v>
      </c>
      <c r="J3621" s="13">
        <v>45291</v>
      </c>
      <c r="K3621" s="9">
        <v>6000</v>
      </c>
      <c r="L3621" s="4" t="s">
        <v>4627</v>
      </c>
      <c r="M3621" s="4" t="s">
        <v>4633</v>
      </c>
      <c r="N3621" s="4">
        <f>VLOOKUP(I3621,BaseModelo!$A$2:$E$5075,5)</f>
        <v>8</v>
      </c>
      <c r="O3621" s="4" t="str">
        <f>VLOOKUP(N3621,'niveles de riesgo'!$A$4:$B$7,2,1)</f>
        <v>8 a 10</v>
      </c>
      <c r="P3621" s="15">
        <v>142.00000000000003</v>
      </c>
      <c r="Q3621" s="4">
        <f>VLOOKUP(I3621,BaseModelo!$A$2:$E$5075,3)</f>
        <v>132</v>
      </c>
      <c r="R3621" s="4">
        <f t="shared" si="1120"/>
        <v>2603000</v>
      </c>
      <c r="S3621" s="16">
        <f t="shared" si="1121"/>
        <v>2.3050326546292738E-3</v>
      </c>
      <c r="T3621" s="4">
        <f t="shared" si="1132"/>
        <v>0.32731463695735685</v>
      </c>
      <c r="U3621" s="4">
        <f t="shared" si="1133"/>
        <v>0.32731463695735696</v>
      </c>
      <c r="V3621" s="6">
        <f t="shared" si="1122"/>
        <v>1565000</v>
      </c>
      <c r="W3621" s="16">
        <f t="shared" si="1123"/>
        <v>3.8338658146964857E-3</v>
      </c>
      <c r="X3621" s="4">
        <f t="shared" si="1134"/>
        <v>0.54440894568690101</v>
      </c>
      <c r="Y3621" s="4">
        <f t="shared" si="1124"/>
        <v>0.54440894568690112</v>
      </c>
      <c r="Z3621" s="4">
        <f t="shared" si="1125"/>
        <v>5836000</v>
      </c>
      <c r="AA3621" s="16">
        <f t="shared" si="1126"/>
        <v>1.028101439342015E-3</v>
      </c>
      <c r="AB3621" s="15">
        <f t="shared" si="1135"/>
        <v>0.14599040438656613</v>
      </c>
      <c r="AC3621" s="15">
        <f t="shared" si="1136"/>
        <v>0.14599040438656616</v>
      </c>
      <c r="AD3621" s="4">
        <v>172959</v>
      </c>
      <c r="AE3621" s="26">
        <v>1503.37</v>
      </c>
      <c r="AF3621" s="26">
        <v>1503.37</v>
      </c>
      <c r="AG3621" s="4">
        <f t="shared" si="1137"/>
        <v>2254000</v>
      </c>
      <c r="AH3621" s="16">
        <f t="shared" si="1127"/>
        <v>2.6619343389529724E-3</v>
      </c>
      <c r="AI3621" s="15">
        <f t="shared" si="1128"/>
        <v>0.37799467613132209</v>
      </c>
      <c r="AJ3621" s="15">
        <f t="shared" si="1129"/>
        <v>0.37799467613132215</v>
      </c>
      <c r="AK3621" s="4">
        <f t="shared" si="1130"/>
        <v>989000</v>
      </c>
      <c r="AL3621" s="27">
        <f t="shared" si="1131"/>
        <v>6.0667340748230538E-3</v>
      </c>
      <c r="AM3621" s="15">
        <f t="shared" si="1138"/>
        <v>0.86147623862487366</v>
      </c>
      <c r="AN3621" s="15">
        <f t="shared" si="1139"/>
        <v>1.9857308612175346E-3</v>
      </c>
    </row>
    <row r="3622" spans="1:40" x14ac:dyDescent="0.2">
      <c r="A3622" s="4" t="s">
        <v>4628</v>
      </c>
      <c r="B3622" s="2" t="s">
        <v>6</v>
      </c>
      <c r="C3622" s="5">
        <v>172968</v>
      </c>
      <c r="D3622" s="2" t="s">
        <v>814</v>
      </c>
      <c r="E3622" s="5">
        <v>172969</v>
      </c>
      <c r="F3622" s="2" t="s">
        <v>4619</v>
      </c>
      <c r="G3622" s="7">
        <v>10000</v>
      </c>
      <c r="H3622" s="5">
        <v>142</v>
      </c>
      <c r="I3622" s="6">
        <v>172833</v>
      </c>
      <c r="J3622" s="13">
        <v>45291</v>
      </c>
      <c r="K3622" s="9">
        <v>10000</v>
      </c>
      <c r="L3622" s="4" t="s">
        <v>4628</v>
      </c>
      <c r="M3622" s="4" t="s">
        <v>4633</v>
      </c>
      <c r="N3622" s="4">
        <f>VLOOKUP(I3622,BaseModelo!$A$2:$E$5075,5)</f>
        <v>9</v>
      </c>
      <c r="O3622" s="4" t="str">
        <f>VLOOKUP(N3622,'niveles de riesgo'!$A$4:$B$7,2,1)</f>
        <v>8 a 10</v>
      </c>
      <c r="P3622" s="15">
        <v>142.00000000000003</v>
      </c>
      <c r="Q3622" s="4">
        <f>VLOOKUP(I3622,BaseModelo!$A$2:$E$5075,3)</f>
        <v>147</v>
      </c>
      <c r="R3622" s="4">
        <f t="shared" si="1120"/>
        <v>2603000</v>
      </c>
      <c r="S3622" s="16">
        <f t="shared" si="1121"/>
        <v>3.8417210910487898E-3</v>
      </c>
      <c r="T3622" s="4">
        <f t="shared" si="1132"/>
        <v>0.54552439492892812</v>
      </c>
      <c r="U3622" s="4">
        <f t="shared" si="1133"/>
        <v>0.54552439492892824</v>
      </c>
      <c r="V3622" s="6">
        <f t="shared" si="1122"/>
        <v>1565000</v>
      </c>
      <c r="W3622" s="16">
        <f t="shared" si="1123"/>
        <v>6.3897763578274758E-3</v>
      </c>
      <c r="X3622" s="4">
        <f t="shared" si="1134"/>
        <v>0.90734824281150162</v>
      </c>
      <c r="Y3622" s="4">
        <f t="shared" si="1124"/>
        <v>0.90734824281150173</v>
      </c>
      <c r="Z3622" s="4">
        <f t="shared" si="1125"/>
        <v>5305000</v>
      </c>
      <c r="AA3622" s="16">
        <f t="shared" si="1126"/>
        <v>1.885014137606032E-3</v>
      </c>
      <c r="AB3622" s="15">
        <f t="shared" si="1135"/>
        <v>0.26767200754005654</v>
      </c>
      <c r="AC3622" s="15">
        <f t="shared" si="1136"/>
        <v>0.2676720075400566</v>
      </c>
      <c r="AD3622" s="4">
        <v>172968</v>
      </c>
      <c r="AE3622" s="26">
        <v>2510.34</v>
      </c>
      <c r="AF3622" s="26">
        <v>2510.34</v>
      </c>
      <c r="AG3622" s="4">
        <f t="shared" si="1137"/>
        <v>3095000</v>
      </c>
      <c r="AH3622" s="16">
        <f t="shared" si="1127"/>
        <v>3.2310177705977385E-3</v>
      </c>
      <c r="AI3622" s="15">
        <f t="shared" si="1128"/>
        <v>0.45880452342487887</v>
      </c>
      <c r="AJ3622" s="15">
        <f t="shared" si="1129"/>
        <v>0.45880452342487893</v>
      </c>
      <c r="AK3622" s="4">
        <f t="shared" si="1130"/>
        <v>1614000</v>
      </c>
      <c r="AL3622" s="27">
        <f t="shared" si="1131"/>
        <v>6.1957868649318466E-3</v>
      </c>
      <c r="AM3622" s="15">
        <f t="shared" si="1138"/>
        <v>0.8798017348203222</v>
      </c>
      <c r="AN3622" s="15">
        <f t="shared" si="1139"/>
        <v>3.3799528806005468E-3</v>
      </c>
    </row>
    <row r="3623" spans="1:40" x14ac:dyDescent="0.2">
      <c r="A3623" s="4" t="s">
        <v>4628</v>
      </c>
      <c r="B3623" s="2" t="s">
        <v>6</v>
      </c>
      <c r="C3623" s="5">
        <v>172968</v>
      </c>
      <c r="D3623" s="2" t="s">
        <v>814</v>
      </c>
      <c r="E3623" s="5">
        <v>172970</v>
      </c>
      <c r="F3623" s="2" t="s">
        <v>4620</v>
      </c>
      <c r="G3623" s="7">
        <v>5000</v>
      </c>
      <c r="H3623" s="5">
        <v>147</v>
      </c>
      <c r="I3623" s="6">
        <v>172834</v>
      </c>
      <c r="J3623" s="13">
        <v>45291</v>
      </c>
      <c r="K3623" s="9">
        <v>5000</v>
      </c>
      <c r="L3623" s="4" t="s">
        <v>4628</v>
      </c>
      <c r="M3623" s="4" t="s">
        <v>4633</v>
      </c>
      <c r="N3623" s="4">
        <f>VLOOKUP(I3623,BaseModelo!$A$2:$E$5075,5)</f>
        <v>8</v>
      </c>
      <c r="O3623" s="4" t="str">
        <f>VLOOKUP(N3623,'niveles de riesgo'!$A$4:$B$7,2,1)</f>
        <v>8 a 10</v>
      </c>
      <c r="P3623" s="15">
        <v>147</v>
      </c>
      <c r="Q3623" s="4">
        <f>VLOOKUP(I3623,BaseModelo!$A$2:$E$5075,3)</f>
        <v>132</v>
      </c>
      <c r="R3623" s="4">
        <f t="shared" si="1120"/>
        <v>2603000</v>
      </c>
      <c r="S3623" s="16">
        <f t="shared" si="1121"/>
        <v>1.9208605455243949E-3</v>
      </c>
      <c r="T3623" s="4">
        <f t="shared" si="1132"/>
        <v>0.28236650019208603</v>
      </c>
      <c r="U3623" s="4">
        <f t="shared" si="1133"/>
        <v>0.28236650019208603</v>
      </c>
      <c r="V3623" s="6">
        <f t="shared" si="1122"/>
        <v>1565000</v>
      </c>
      <c r="W3623" s="16">
        <f t="shared" si="1123"/>
        <v>3.1948881789137379E-3</v>
      </c>
      <c r="X3623" s="4">
        <f t="shared" si="1134"/>
        <v>0.46964856230031948</v>
      </c>
      <c r="Y3623" s="4">
        <f t="shared" si="1124"/>
        <v>0.46964856230031948</v>
      </c>
      <c r="Z3623" s="4">
        <f t="shared" si="1125"/>
        <v>5836000</v>
      </c>
      <c r="AA3623" s="16">
        <f t="shared" si="1126"/>
        <v>8.5675119945167924E-4</v>
      </c>
      <c r="AB3623" s="15">
        <f t="shared" si="1135"/>
        <v>0.12594242631939684</v>
      </c>
      <c r="AC3623" s="15">
        <f t="shared" si="1136"/>
        <v>0.12594242631939684</v>
      </c>
      <c r="AD3623" s="4">
        <v>172968</v>
      </c>
      <c r="AE3623" s="26">
        <v>1303.3399999999999</v>
      </c>
      <c r="AF3623" s="26">
        <v>1303.3399999999999</v>
      </c>
      <c r="AG3623" s="4">
        <f t="shared" si="1137"/>
        <v>3421000</v>
      </c>
      <c r="AH3623" s="16">
        <f t="shared" si="1127"/>
        <v>1.4615609470914938E-3</v>
      </c>
      <c r="AI3623" s="15">
        <f t="shared" si="1128"/>
        <v>0.21484945922244958</v>
      </c>
      <c r="AJ3623" s="15">
        <f t="shared" si="1129"/>
        <v>0.21484945922244958</v>
      </c>
      <c r="AK3623" s="4">
        <f t="shared" si="1130"/>
        <v>1614000</v>
      </c>
      <c r="AL3623" s="27">
        <f t="shared" si="1131"/>
        <v>3.0978934324659233E-3</v>
      </c>
      <c r="AM3623" s="15">
        <f t="shared" si="1138"/>
        <v>0.45539033457249073</v>
      </c>
      <c r="AN3623" s="15">
        <f t="shared" si="1139"/>
        <v>8.7474132649345115E-4</v>
      </c>
    </row>
    <row r="3624" spans="1:40" x14ac:dyDescent="0.2">
      <c r="A3624" s="4" t="s">
        <v>4628</v>
      </c>
      <c r="B3624" s="2" t="s">
        <v>6</v>
      </c>
      <c r="C3624" s="5">
        <v>172968</v>
      </c>
      <c r="D3624" s="2" t="s">
        <v>814</v>
      </c>
      <c r="E3624" s="5">
        <v>172972</v>
      </c>
      <c r="F3624" s="2" t="s">
        <v>4621</v>
      </c>
      <c r="G3624" s="7">
        <v>7000</v>
      </c>
      <c r="H3624" s="5">
        <v>142</v>
      </c>
      <c r="I3624" s="6">
        <v>172838</v>
      </c>
      <c r="J3624" s="13">
        <v>45291</v>
      </c>
      <c r="K3624" s="9">
        <v>7000</v>
      </c>
      <c r="L3624" s="4" t="s">
        <v>4628</v>
      </c>
      <c r="M3624" s="4" t="s">
        <v>4633</v>
      </c>
      <c r="N3624" s="4">
        <f>VLOOKUP(I3624,BaseModelo!$A$2:$E$5075,5)</f>
        <v>8</v>
      </c>
      <c r="O3624" s="4" t="str">
        <f>VLOOKUP(N3624,'niveles de riesgo'!$A$4:$B$7,2,1)</f>
        <v>8 a 10</v>
      </c>
      <c r="P3624" s="15">
        <v>142.00000000000003</v>
      </c>
      <c r="Q3624" s="4">
        <f>VLOOKUP(I3624,BaseModelo!$A$2:$E$5075,3)</f>
        <v>132</v>
      </c>
      <c r="R3624" s="4">
        <f t="shared" si="1120"/>
        <v>2603000</v>
      </c>
      <c r="S3624" s="16">
        <f t="shared" si="1121"/>
        <v>2.6892047637341529E-3</v>
      </c>
      <c r="T3624" s="4">
        <f t="shared" si="1132"/>
        <v>0.3818670764502497</v>
      </c>
      <c r="U3624" s="4">
        <f t="shared" si="1133"/>
        <v>0.38186707645024981</v>
      </c>
      <c r="V3624" s="6">
        <f t="shared" si="1122"/>
        <v>1565000</v>
      </c>
      <c r="W3624" s="16">
        <f t="shared" si="1123"/>
        <v>4.4728434504792336E-3</v>
      </c>
      <c r="X3624" s="4">
        <f t="shared" si="1134"/>
        <v>0.63514376996805122</v>
      </c>
      <c r="Y3624" s="4">
        <f t="shared" si="1124"/>
        <v>0.63514376996805133</v>
      </c>
      <c r="Z3624" s="4">
        <f t="shared" si="1125"/>
        <v>5836000</v>
      </c>
      <c r="AA3624" s="16">
        <f t="shared" si="1126"/>
        <v>1.199451679232351E-3</v>
      </c>
      <c r="AB3624" s="15">
        <f t="shared" si="1135"/>
        <v>0.17032213845099384</v>
      </c>
      <c r="AC3624" s="15">
        <f t="shared" si="1136"/>
        <v>0.17032213845099387</v>
      </c>
      <c r="AD3624" s="4">
        <v>172968</v>
      </c>
      <c r="AE3624" s="26">
        <v>1758.65</v>
      </c>
      <c r="AF3624" s="26">
        <v>1758.65</v>
      </c>
      <c r="AG3624" s="4">
        <f t="shared" si="1137"/>
        <v>3421000</v>
      </c>
      <c r="AH3624" s="16">
        <f t="shared" si="1127"/>
        <v>2.0461853259280912E-3</v>
      </c>
      <c r="AI3624" s="15">
        <f t="shared" si="1128"/>
        <v>0.29055831628178896</v>
      </c>
      <c r="AJ3624" s="15">
        <f t="shared" si="1129"/>
        <v>0.29055831628178902</v>
      </c>
      <c r="AK3624" s="4">
        <f t="shared" si="1130"/>
        <v>1614000</v>
      </c>
      <c r="AL3624" s="27">
        <f t="shared" si="1131"/>
        <v>4.3370508054522928E-3</v>
      </c>
      <c r="AM3624" s="15">
        <f t="shared" si="1138"/>
        <v>0.61586121437422559</v>
      </c>
      <c r="AN3624" s="15">
        <f t="shared" si="1139"/>
        <v>1.6561769114942682E-3</v>
      </c>
    </row>
    <row r="3625" spans="1:40" x14ac:dyDescent="0.2">
      <c r="A3625" s="4" t="s">
        <v>4628</v>
      </c>
      <c r="B3625" s="2" t="s">
        <v>6</v>
      </c>
      <c r="C3625" s="5">
        <v>172968</v>
      </c>
      <c r="D3625" s="2" t="s">
        <v>814</v>
      </c>
      <c r="E3625" s="5">
        <v>172973</v>
      </c>
      <c r="F3625" s="2" t="s">
        <v>4622</v>
      </c>
      <c r="G3625" s="7">
        <v>7000</v>
      </c>
      <c r="H3625" s="5">
        <v>142</v>
      </c>
      <c r="I3625" s="6">
        <v>172839</v>
      </c>
      <c r="J3625" s="13">
        <v>45291</v>
      </c>
      <c r="K3625" s="9">
        <v>7000</v>
      </c>
      <c r="L3625" s="4" t="s">
        <v>4628</v>
      </c>
      <c r="M3625" s="4" t="s">
        <v>4633</v>
      </c>
      <c r="N3625" s="4">
        <f>VLOOKUP(I3625,BaseModelo!$A$2:$E$5075,5)</f>
        <v>8</v>
      </c>
      <c r="O3625" s="4" t="str">
        <f>VLOOKUP(N3625,'niveles de riesgo'!$A$4:$B$7,2,1)</f>
        <v>8 a 10</v>
      </c>
      <c r="P3625" s="15">
        <v>142.00000000000003</v>
      </c>
      <c r="Q3625" s="4">
        <f>VLOOKUP(I3625,BaseModelo!$A$2:$E$5075,3)</f>
        <v>132</v>
      </c>
      <c r="R3625" s="4">
        <f t="shared" si="1120"/>
        <v>2603000</v>
      </c>
      <c r="S3625" s="16">
        <f t="shared" si="1121"/>
        <v>2.6892047637341529E-3</v>
      </c>
      <c r="T3625" s="4">
        <f t="shared" si="1132"/>
        <v>0.3818670764502497</v>
      </c>
      <c r="U3625" s="4">
        <f t="shared" si="1133"/>
        <v>0.38186707645024981</v>
      </c>
      <c r="V3625" s="6">
        <f t="shared" si="1122"/>
        <v>1565000</v>
      </c>
      <c r="W3625" s="16">
        <f t="shared" si="1123"/>
        <v>4.4728434504792336E-3</v>
      </c>
      <c r="X3625" s="4">
        <f t="shared" si="1134"/>
        <v>0.63514376996805122</v>
      </c>
      <c r="Y3625" s="4">
        <f t="shared" si="1124"/>
        <v>0.63514376996805133</v>
      </c>
      <c r="Z3625" s="4">
        <f t="shared" si="1125"/>
        <v>5836000</v>
      </c>
      <c r="AA3625" s="16">
        <f t="shared" si="1126"/>
        <v>1.199451679232351E-3</v>
      </c>
      <c r="AB3625" s="15">
        <f t="shared" si="1135"/>
        <v>0.17032213845099384</v>
      </c>
      <c r="AC3625" s="15">
        <f t="shared" si="1136"/>
        <v>0.17032213845099387</v>
      </c>
      <c r="AD3625" s="4">
        <v>172968</v>
      </c>
      <c r="AE3625" s="26">
        <v>1758.65</v>
      </c>
      <c r="AF3625" s="26">
        <v>1758.65</v>
      </c>
      <c r="AG3625" s="4">
        <f t="shared" si="1137"/>
        <v>3421000</v>
      </c>
      <c r="AH3625" s="16">
        <f t="shared" si="1127"/>
        <v>2.0461853259280912E-3</v>
      </c>
      <c r="AI3625" s="15">
        <f t="shared" si="1128"/>
        <v>0.29055831628178896</v>
      </c>
      <c r="AJ3625" s="15">
        <f t="shared" si="1129"/>
        <v>0.29055831628178902</v>
      </c>
      <c r="AK3625" s="4">
        <f t="shared" si="1130"/>
        <v>1614000</v>
      </c>
      <c r="AL3625" s="27">
        <f t="shared" si="1131"/>
        <v>4.3370508054522928E-3</v>
      </c>
      <c r="AM3625" s="15">
        <f t="shared" si="1138"/>
        <v>0.61586121437422559</v>
      </c>
      <c r="AN3625" s="15">
        <f t="shared" si="1139"/>
        <v>1.6561769114942682E-3</v>
      </c>
    </row>
    <row r="3626" spans="1:40" x14ac:dyDescent="0.2">
      <c r="A3626" s="4" t="s">
        <v>4628</v>
      </c>
      <c r="B3626" s="2" t="s">
        <v>6</v>
      </c>
      <c r="C3626" s="5">
        <v>172968</v>
      </c>
      <c r="D3626" s="2" t="s">
        <v>814</v>
      </c>
      <c r="E3626" s="5">
        <v>172974</v>
      </c>
      <c r="F3626" s="2" t="s">
        <v>4623</v>
      </c>
      <c r="G3626" s="7">
        <v>6000</v>
      </c>
      <c r="H3626" s="5">
        <v>142</v>
      </c>
      <c r="I3626" s="6">
        <v>172840</v>
      </c>
      <c r="J3626" s="13">
        <v>45291</v>
      </c>
      <c r="K3626" s="9">
        <v>6000</v>
      </c>
      <c r="L3626" s="4" t="s">
        <v>4628</v>
      </c>
      <c r="M3626" s="4" t="s">
        <v>4633</v>
      </c>
      <c r="N3626" s="4">
        <f>VLOOKUP(I3626,BaseModelo!$A$2:$E$5075,5)</f>
        <v>8</v>
      </c>
      <c r="O3626" s="4" t="str">
        <f>VLOOKUP(N3626,'niveles de riesgo'!$A$4:$B$7,2,1)</f>
        <v>8 a 10</v>
      </c>
      <c r="P3626" s="15">
        <v>142.00000000000003</v>
      </c>
      <c r="Q3626" s="4">
        <f>VLOOKUP(I3626,BaseModelo!$A$2:$E$5075,3)</f>
        <v>132</v>
      </c>
      <c r="R3626" s="4">
        <f t="shared" si="1120"/>
        <v>2603000</v>
      </c>
      <c r="S3626" s="16">
        <f t="shared" si="1121"/>
        <v>2.3050326546292738E-3</v>
      </c>
      <c r="T3626" s="4">
        <f t="shared" si="1132"/>
        <v>0.32731463695735685</v>
      </c>
      <c r="U3626" s="4">
        <f t="shared" si="1133"/>
        <v>0.32731463695735696</v>
      </c>
      <c r="V3626" s="6">
        <f t="shared" si="1122"/>
        <v>1565000</v>
      </c>
      <c r="W3626" s="16">
        <f t="shared" si="1123"/>
        <v>3.8338658146964857E-3</v>
      </c>
      <c r="X3626" s="4">
        <f t="shared" si="1134"/>
        <v>0.54440894568690101</v>
      </c>
      <c r="Y3626" s="4">
        <f t="shared" si="1124"/>
        <v>0.54440894568690112</v>
      </c>
      <c r="Z3626" s="4">
        <f t="shared" si="1125"/>
        <v>5836000</v>
      </c>
      <c r="AA3626" s="16">
        <f t="shared" si="1126"/>
        <v>1.028101439342015E-3</v>
      </c>
      <c r="AB3626" s="15">
        <f t="shared" si="1135"/>
        <v>0.14599040438656613</v>
      </c>
      <c r="AC3626" s="15">
        <f t="shared" si="1136"/>
        <v>0.14599040438656616</v>
      </c>
      <c r="AD3626" s="4">
        <v>172968</v>
      </c>
      <c r="AE3626" s="26">
        <v>1503.37</v>
      </c>
      <c r="AF3626" s="26">
        <v>1503.37</v>
      </c>
      <c r="AG3626" s="4">
        <f t="shared" si="1137"/>
        <v>3421000</v>
      </c>
      <c r="AH3626" s="16">
        <f t="shared" si="1127"/>
        <v>1.7538731365097924E-3</v>
      </c>
      <c r="AI3626" s="15">
        <f t="shared" si="1128"/>
        <v>0.24904998538439052</v>
      </c>
      <c r="AJ3626" s="15">
        <f t="shared" si="1129"/>
        <v>0.24904998538439058</v>
      </c>
      <c r="AK3626" s="4">
        <f t="shared" si="1130"/>
        <v>1614000</v>
      </c>
      <c r="AL3626" s="27">
        <f t="shared" si="1131"/>
        <v>3.7174721189591076E-3</v>
      </c>
      <c r="AM3626" s="15">
        <f t="shared" si="1138"/>
        <v>0.52788104089219323</v>
      </c>
      <c r="AN3626" s="15">
        <f t="shared" si="1139"/>
        <v>1.2167830370161969E-3</v>
      </c>
    </row>
    <row r="3627" spans="1:40" x14ac:dyDescent="0.2">
      <c r="A3627" s="4" t="s">
        <v>4627</v>
      </c>
      <c r="B3627" s="2" t="s">
        <v>9</v>
      </c>
      <c r="C3627" s="5">
        <v>172990</v>
      </c>
      <c r="D3627" s="2" t="s">
        <v>813</v>
      </c>
      <c r="E3627" s="5">
        <v>172992</v>
      </c>
      <c r="F3627" s="2" t="s">
        <v>4615</v>
      </c>
      <c r="G3627" s="7">
        <v>5000</v>
      </c>
      <c r="H3627" s="5">
        <v>147</v>
      </c>
      <c r="I3627" s="6">
        <v>172286</v>
      </c>
      <c r="J3627" s="13">
        <v>45291</v>
      </c>
      <c r="K3627" s="9">
        <v>5000</v>
      </c>
      <c r="L3627" s="4" t="s">
        <v>4627</v>
      </c>
      <c r="M3627" s="4" t="s">
        <v>4633</v>
      </c>
      <c r="N3627" s="4">
        <f>VLOOKUP(I3627,BaseModelo!$A$2:$E$5075,5)</f>
        <v>1</v>
      </c>
      <c r="O3627" s="4" t="str">
        <f>VLOOKUP(N3627,'niveles de riesgo'!$A$4:$B$7,2,1)</f>
        <v>1 a 3</v>
      </c>
      <c r="P3627" s="15">
        <v>147</v>
      </c>
      <c r="Q3627" s="4">
        <f>VLOOKUP(I3627,BaseModelo!$A$2:$E$5075,3)</f>
        <v>90</v>
      </c>
      <c r="R3627" s="4">
        <f t="shared" si="1120"/>
        <v>2603000</v>
      </c>
      <c r="S3627" s="16">
        <f t="shared" si="1121"/>
        <v>1.9208605455243949E-3</v>
      </c>
      <c r="T3627" s="4">
        <f t="shared" si="1132"/>
        <v>0.28236650019208603</v>
      </c>
      <c r="U3627" s="4">
        <f t="shared" si="1133"/>
        <v>0.28236650019208603</v>
      </c>
      <c r="V3627" s="6">
        <f t="shared" si="1122"/>
        <v>182000</v>
      </c>
      <c r="W3627" s="16">
        <f t="shared" si="1123"/>
        <v>2.7472527472527472E-2</v>
      </c>
      <c r="X3627" s="4">
        <f t="shared" si="1134"/>
        <v>4.0384615384615383</v>
      </c>
      <c r="Y3627" s="4">
        <f t="shared" si="1124"/>
        <v>4.0384615384615383</v>
      </c>
      <c r="Z3627" s="4">
        <f t="shared" si="1125"/>
        <v>771000</v>
      </c>
      <c r="AA3627" s="16">
        <f t="shared" si="1126"/>
        <v>6.4850843060959796E-3</v>
      </c>
      <c r="AB3627" s="15">
        <f t="shared" si="1135"/>
        <v>0.953307392996109</v>
      </c>
      <c r="AC3627" s="15">
        <f t="shared" si="1136"/>
        <v>0.953307392996109</v>
      </c>
      <c r="AD3627" s="4">
        <v>172990</v>
      </c>
      <c r="AE3627" s="26">
        <v>1303.3399999999999</v>
      </c>
      <c r="AF3627" s="26">
        <v>1303.3399999999999</v>
      </c>
      <c r="AG3627" s="4">
        <f t="shared" si="1137"/>
        <v>681000</v>
      </c>
      <c r="AH3627" s="16">
        <f t="shared" si="1127"/>
        <v>7.3421439060205578E-3</v>
      </c>
      <c r="AI3627" s="15">
        <f t="shared" si="1128"/>
        <v>1.079295154185022</v>
      </c>
      <c r="AJ3627" s="15">
        <f t="shared" si="1129"/>
        <v>1.079295154185022</v>
      </c>
      <c r="AK3627" s="4">
        <f t="shared" si="1130"/>
        <v>989000</v>
      </c>
      <c r="AL3627" s="27">
        <f t="shared" si="1131"/>
        <v>5.0556117290192111E-3</v>
      </c>
      <c r="AM3627" s="15">
        <f t="shared" si="1138"/>
        <v>0.74317492416582398</v>
      </c>
      <c r="AN3627" s="15">
        <f t="shared" si="1139"/>
        <v>1.4275353902532156E-3</v>
      </c>
    </row>
    <row r="3628" spans="1:40" x14ac:dyDescent="0.2">
      <c r="A3628" s="4" t="s">
        <v>4627</v>
      </c>
      <c r="B3628" s="2" t="s">
        <v>9</v>
      </c>
      <c r="C3628" s="5">
        <v>172990</v>
      </c>
      <c r="D3628" s="2" t="s">
        <v>813</v>
      </c>
      <c r="E3628" s="5">
        <v>172993</v>
      </c>
      <c r="F3628" s="2" t="s">
        <v>4616</v>
      </c>
      <c r="G3628" s="7">
        <v>7000</v>
      </c>
      <c r="H3628" s="5">
        <v>142</v>
      </c>
      <c r="I3628" s="6">
        <v>172340</v>
      </c>
      <c r="J3628" s="13">
        <v>45291</v>
      </c>
      <c r="K3628" s="9">
        <v>7000</v>
      </c>
      <c r="L3628" s="4" t="s">
        <v>4627</v>
      </c>
      <c r="M3628" s="4" t="s">
        <v>4633</v>
      </c>
      <c r="N3628" s="4">
        <f>VLOOKUP(I3628,BaseModelo!$A$2:$E$5075,5)</f>
        <v>1</v>
      </c>
      <c r="O3628" s="4" t="str">
        <f>VLOOKUP(N3628,'niveles de riesgo'!$A$4:$B$7,2,1)</f>
        <v>1 a 3</v>
      </c>
      <c r="P3628" s="15">
        <v>142.00000000000003</v>
      </c>
      <c r="Q3628" s="4">
        <f>VLOOKUP(I3628,BaseModelo!$A$2:$E$5075,3)</f>
        <v>90</v>
      </c>
      <c r="R3628" s="4">
        <f t="shared" si="1120"/>
        <v>2603000</v>
      </c>
      <c r="S3628" s="16">
        <f t="shared" si="1121"/>
        <v>2.6892047637341529E-3</v>
      </c>
      <c r="T3628" s="4">
        <f t="shared" si="1132"/>
        <v>0.3818670764502497</v>
      </c>
      <c r="U3628" s="4">
        <f t="shared" si="1133"/>
        <v>0.38186707645024981</v>
      </c>
      <c r="V3628" s="6">
        <f t="shared" si="1122"/>
        <v>182000</v>
      </c>
      <c r="W3628" s="16">
        <f t="shared" si="1123"/>
        <v>3.8461538461538464E-2</v>
      </c>
      <c r="X3628" s="4">
        <f t="shared" si="1134"/>
        <v>5.4615384615384617</v>
      </c>
      <c r="Y3628" s="4">
        <f t="shared" si="1124"/>
        <v>5.4615384615384626</v>
      </c>
      <c r="Z3628" s="4">
        <f t="shared" si="1125"/>
        <v>771000</v>
      </c>
      <c r="AA3628" s="16">
        <f t="shared" si="1126"/>
        <v>9.0791180285343717E-3</v>
      </c>
      <c r="AB3628" s="15">
        <f t="shared" si="1135"/>
        <v>1.2892347600518808</v>
      </c>
      <c r="AC3628" s="15">
        <f t="shared" si="1136"/>
        <v>1.289234760051881</v>
      </c>
      <c r="AD3628" s="4">
        <v>172990</v>
      </c>
      <c r="AE3628" s="26">
        <v>1758.65</v>
      </c>
      <c r="AF3628" s="26">
        <v>1758.65</v>
      </c>
      <c r="AG3628" s="4">
        <f t="shared" si="1137"/>
        <v>681000</v>
      </c>
      <c r="AH3628" s="16">
        <f t="shared" si="1127"/>
        <v>1.0279001468428781E-2</v>
      </c>
      <c r="AI3628" s="15">
        <f t="shared" si="1128"/>
        <v>1.459618208516887</v>
      </c>
      <c r="AJ3628" s="15">
        <f t="shared" si="1129"/>
        <v>1.4596182085168872</v>
      </c>
      <c r="AK3628" s="4">
        <f t="shared" si="1130"/>
        <v>989000</v>
      </c>
      <c r="AL3628" s="27">
        <f t="shared" si="1131"/>
        <v>7.0778564206268957E-3</v>
      </c>
      <c r="AM3628" s="15">
        <f t="shared" si="1138"/>
        <v>1.0050556117290192</v>
      </c>
      <c r="AN3628" s="15">
        <f t="shared" si="1139"/>
        <v>2.7028003388794223E-3</v>
      </c>
    </row>
    <row r="3629" spans="1:40" x14ac:dyDescent="0.2">
      <c r="A3629" s="4" t="s">
        <v>4627</v>
      </c>
      <c r="B3629" s="2" t="s">
        <v>9</v>
      </c>
      <c r="C3629" s="5">
        <v>172990</v>
      </c>
      <c r="D3629" s="2" t="s">
        <v>813</v>
      </c>
      <c r="E3629" s="5">
        <v>172995</v>
      </c>
      <c r="F3629" s="2" t="s">
        <v>4617</v>
      </c>
      <c r="G3629" s="7">
        <v>8000</v>
      </c>
      <c r="H3629" s="5">
        <v>142</v>
      </c>
      <c r="I3629" s="6">
        <v>171665</v>
      </c>
      <c r="J3629" s="13">
        <v>45291</v>
      </c>
      <c r="K3629" s="9">
        <v>8000</v>
      </c>
      <c r="L3629" s="4" t="s">
        <v>4627</v>
      </c>
      <c r="M3629" s="4" t="s">
        <v>4633</v>
      </c>
      <c r="N3629" s="4">
        <f>VLOOKUP(I3629,BaseModelo!$A$2:$E$5075,5)</f>
        <v>1</v>
      </c>
      <c r="O3629" s="4" t="str">
        <f>VLOOKUP(N3629,'niveles de riesgo'!$A$4:$B$7,2,1)</f>
        <v>1 a 3</v>
      </c>
      <c r="P3629" s="15">
        <v>142.00000000000003</v>
      </c>
      <c r="Q3629" s="4">
        <f>VLOOKUP(I3629,BaseModelo!$A$2:$E$5075,3)</f>
        <v>90</v>
      </c>
      <c r="R3629" s="4">
        <f t="shared" si="1120"/>
        <v>2603000</v>
      </c>
      <c r="S3629" s="16">
        <f t="shared" si="1121"/>
        <v>3.073376872839032E-3</v>
      </c>
      <c r="T3629" s="4">
        <f t="shared" si="1132"/>
        <v>0.43641951594314254</v>
      </c>
      <c r="U3629" s="4">
        <f t="shared" si="1133"/>
        <v>0.43641951594314266</v>
      </c>
      <c r="V3629" s="6">
        <f t="shared" si="1122"/>
        <v>182000</v>
      </c>
      <c r="W3629" s="16">
        <f t="shared" si="1123"/>
        <v>4.3956043956043959E-2</v>
      </c>
      <c r="X3629" s="4">
        <f t="shared" si="1134"/>
        <v>6.2417582417582427</v>
      </c>
      <c r="Y3629" s="4">
        <f t="shared" si="1124"/>
        <v>6.2417582417582436</v>
      </c>
      <c r="Z3629" s="4">
        <f t="shared" si="1125"/>
        <v>771000</v>
      </c>
      <c r="AA3629" s="16">
        <f t="shared" si="1126"/>
        <v>1.0376134889753566E-2</v>
      </c>
      <c r="AB3629" s="15">
        <f t="shared" si="1135"/>
        <v>1.4734111543450064</v>
      </c>
      <c r="AC3629" s="15">
        <f t="shared" si="1136"/>
        <v>1.4734111543450068</v>
      </c>
      <c r="AD3629" s="4">
        <v>172990</v>
      </c>
      <c r="AE3629" s="26">
        <v>2013.74</v>
      </c>
      <c r="AF3629" s="26">
        <v>2013.74</v>
      </c>
      <c r="AG3629" s="4">
        <f t="shared" si="1137"/>
        <v>681000</v>
      </c>
      <c r="AH3629" s="16">
        <f t="shared" si="1127"/>
        <v>1.1747430249632892E-2</v>
      </c>
      <c r="AI3629" s="15">
        <f t="shared" si="1128"/>
        <v>1.6681350954478706</v>
      </c>
      <c r="AJ3629" s="15">
        <f t="shared" si="1129"/>
        <v>1.6681350954478711</v>
      </c>
      <c r="AK3629" s="4">
        <f t="shared" si="1130"/>
        <v>989000</v>
      </c>
      <c r="AL3629" s="27">
        <f t="shared" si="1131"/>
        <v>8.0889787664307385E-3</v>
      </c>
      <c r="AM3629" s="15">
        <f t="shared" si="1138"/>
        <v>1.148634984833165</v>
      </c>
      <c r="AN3629" s="15">
        <f t="shared" si="1139"/>
        <v>3.5301881977200622E-3</v>
      </c>
    </row>
    <row r="3630" spans="1:40" x14ac:dyDescent="0.2">
      <c r="A3630" s="4" t="s">
        <v>4628</v>
      </c>
      <c r="B3630" s="4" t="s">
        <v>12</v>
      </c>
      <c r="C3630" s="4">
        <v>173020</v>
      </c>
      <c r="D3630" s="4" t="s">
        <v>555</v>
      </c>
      <c r="E3630" s="4">
        <v>173027</v>
      </c>
      <c r="F3630" s="4" t="s">
        <v>4428</v>
      </c>
      <c r="G3630" s="9">
        <v>7000</v>
      </c>
      <c r="H3630" s="4">
        <v>142</v>
      </c>
      <c r="I3630" s="6">
        <v>169346</v>
      </c>
      <c r="J3630" s="13">
        <v>45291</v>
      </c>
      <c r="K3630" s="9">
        <v>7000</v>
      </c>
      <c r="L3630" s="4" t="s">
        <v>4628</v>
      </c>
      <c r="M3630" s="4" t="s">
        <v>4633</v>
      </c>
      <c r="N3630" s="4">
        <f>VLOOKUP(I3630,BaseModelo!$A$2:$E$5075,5)</f>
        <v>10</v>
      </c>
      <c r="O3630" s="4" t="str">
        <f>VLOOKUP(N3630,'niveles de riesgo'!$A$4:$B$7,2,1)</f>
        <v>8 a 10</v>
      </c>
      <c r="P3630" s="15">
        <v>142.00000000000003</v>
      </c>
      <c r="Q3630" s="4">
        <f>VLOOKUP(I3630,BaseModelo!$A$2:$E$5075,3)</f>
        <v>0</v>
      </c>
      <c r="R3630" s="4">
        <f t="shared" si="1120"/>
        <v>2603000</v>
      </c>
      <c r="S3630" s="16">
        <f t="shared" si="1121"/>
        <v>2.6892047637341529E-3</v>
      </c>
      <c r="T3630" s="4">
        <f t="shared" si="1132"/>
        <v>0.3818670764502497</v>
      </c>
      <c r="U3630" s="4">
        <f t="shared" si="1133"/>
        <v>0.38186707645024981</v>
      </c>
      <c r="V3630" s="6">
        <f t="shared" si="1122"/>
        <v>1565000</v>
      </c>
      <c r="W3630" s="16">
        <f t="shared" si="1123"/>
        <v>4.4728434504792336E-3</v>
      </c>
      <c r="X3630" s="4">
        <f t="shared" si="1134"/>
        <v>0.63514376996805122</v>
      </c>
      <c r="Y3630" s="4">
        <f t="shared" si="1124"/>
        <v>0.63514376996805133</v>
      </c>
      <c r="Z3630" s="4">
        <f t="shared" si="1125"/>
        <v>4121000</v>
      </c>
      <c r="AA3630" s="16">
        <f t="shared" si="1126"/>
        <v>1.6986168405726766E-3</v>
      </c>
      <c r="AB3630" s="15">
        <f t="shared" si="1135"/>
        <v>0.24120359136132008</v>
      </c>
      <c r="AC3630" s="15">
        <f t="shared" si="1136"/>
        <v>0.24120359136132014</v>
      </c>
      <c r="AD3630" s="4">
        <v>173020</v>
      </c>
      <c r="AE3630" s="26">
        <v>1758.65</v>
      </c>
      <c r="AF3630" s="26">
        <v>1758.65</v>
      </c>
      <c r="AG3630" s="4">
        <f t="shared" si="1137"/>
        <v>1846000</v>
      </c>
      <c r="AH3630" s="16">
        <f t="shared" si="1127"/>
        <v>3.791982665222102E-3</v>
      </c>
      <c r="AI3630" s="15">
        <f t="shared" si="1128"/>
        <v>0.53846153846153844</v>
      </c>
      <c r="AJ3630" s="15">
        <f t="shared" si="1129"/>
        <v>0.53846153846153855</v>
      </c>
      <c r="AK3630" s="4">
        <f t="shared" si="1130"/>
        <v>1614000</v>
      </c>
      <c r="AL3630" s="27">
        <f t="shared" si="1131"/>
        <v>4.3370508054522928E-3</v>
      </c>
      <c r="AM3630" s="15">
        <f t="shared" si="1138"/>
        <v>0.61586121437422559</v>
      </c>
      <c r="AN3630" s="15">
        <f t="shared" si="1139"/>
        <v>1.6561769114942682E-3</v>
      </c>
    </row>
    <row r="3631" spans="1:40" x14ac:dyDescent="0.2">
      <c r="A3631" s="4" t="s">
        <v>4628</v>
      </c>
      <c r="B3631" s="4" t="s">
        <v>12</v>
      </c>
      <c r="C3631" s="4">
        <v>173020</v>
      </c>
      <c r="D3631" s="4" t="s">
        <v>555</v>
      </c>
      <c r="E3631" s="4">
        <v>173028</v>
      </c>
      <c r="F3631" s="4" t="s">
        <v>4429</v>
      </c>
      <c r="G3631" s="9">
        <v>7000</v>
      </c>
      <c r="H3631" s="4">
        <v>142</v>
      </c>
      <c r="I3631" s="6">
        <v>169355</v>
      </c>
      <c r="J3631" s="13">
        <v>45291</v>
      </c>
      <c r="K3631" s="9">
        <v>7000</v>
      </c>
      <c r="L3631" s="4" t="s">
        <v>4628</v>
      </c>
      <c r="M3631" s="4" t="s">
        <v>4633</v>
      </c>
      <c r="N3631" s="4">
        <f>VLOOKUP(I3631,BaseModelo!$A$2:$E$5075,5)</f>
        <v>9</v>
      </c>
      <c r="O3631" s="4" t="str">
        <f>VLOOKUP(N3631,'niveles de riesgo'!$A$4:$B$7,2,1)</f>
        <v>8 a 10</v>
      </c>
      <c r="P3631" s="15">
        <v>142.00000000000003</v>
      </c>
      <c r="Q3631" s="4">
        <f>VLOOKUP(I3631,BaseModelo!$A$2:$E$5075,3)</f>
        <v>147</v>
      </c>
      <c r="R3631" s="4">
        <f t="shared" si="1120"/>
        <v>2603000</v>
      </c>
      <c r="S3631" s="16">
        <f t="shared" si="1121"/>
        <v>2.6892047637341529E-3</v>
      </c>
      <c r="T3631" s="4">
        <f t="shared" si="1132"/>
        <v>0.3818670764502497</v>
      </c>
      <c r="U3631" s="4">
        <f t="shared" si="1133"/>
        <v>0.38186707645024981</v>
      </c>
      <c r="V3631" s="6">
        <f t="shared" si="1122"/>
        <v>1565000</v>
      </c>
      <c r="W3631" s="16">
        <f t="shared" si="1123"/>
        <v>4.4728434504792336E-3</v>
      </c>
      <c r="X3631" s="4">
        <f t="shared" si="1134"/>
        <v>0.63514376996805122</v>
      </c>
      <c r="Y3631" s="4">
        <f t="shared" si="1124"/>
        <v>0.63514376996805133</v>
      </c>
      <c r="Z3631" s="4">
        <f t="shared" si="1125"/>
        <v>5305000</v>
      </c>
      <c r="AA3631" s="16">
        <f t="shared" si="1126"/>
        <v>1.3195098963242225E-3</v>
      </c>
      <c r="AB3631" s="15">
        <f t="shared" si="1135"/>
        <v>0.18737040527803958</v>
      </c>
      <c r="AC3631" s="15">
        <f t="shared" si="1136"/>
        <v>0.18737040527803964</v>
      </c>
      <c r="AD3631" s="4">
        <v>173020</v>
      </c>
      <c r="AE3631" s="26">
        <v>1758.65</v>
      </c>
      <c r="AF3631" s="26">
        <v>1758.65</v>
      </c>
      <c r="AG3631" s="4">
        <f t="shared" si="1137"/>
        <v>3095000</v>
      </c>
      <c r="AH3631" s="16">
        <f t="shared" si="1127"/>
        <v>2.2617124394184169E-3</v>
      </c>
      <c r="AI3631" s="15">
        <f t="shared" si="1128"/>
        <v>0.32116316639741521</v>
      </c>
      <c r="AJ3631" s="15">
        <f t="shared" si="1129"/>
        <v>0.32116316639741527</v>
      </c>
      <c r="AK3631" s="4">
        <f t="shared" si="1130"/>
        <v>1614000</v>
      </c>
      <c r="AL3631" s="27">
        <f t="shared" si="1131"/>
        <v>4.3370508054522928E-3</v>
      </c>
      <c r="AM3631" s="15">
        <f t="shared" si="1138"/>
        <v>0.61586121437422559</v>
      </c>
      <c r="AN3631" s="15">
        <f t="shared" si="1139"/>
        <v>1.6561769114942682E-3</v>
      </c>
    </row>
    <row r="3632" spans="1:40" x14ac:dyDescent="0.2">
      <c r="A3632" s="4" t="s">
        <v>4628</v>
      </c>
      <c r="B3632" s="4" t="s">
        <v>12</v>
      </c>
      <c r="C3632" s="4">
        <v>173020</v>
      </c>
      <c r="D3632" s="4" t="s">
        <v>555</v>
      </c>
      <c r="E3632" s="4">
        <v>173029</v>
      </c>
      <c r="F3632" s="4" t="s">
        <v>4430</v>
      </c>
      <c r="G3632" s="9">
        <v>7000</v>
      </c>
      <c r="H3632" s="4">
        <v>142</v>
      </c>
      <c r="I3632" s="6">
        <v>171320</v>
      </c>
      <c r="J3632" s="13">
        <v>45291</v>
      </c>
      <c r="K3632" s="9">
        <v>7000</v>
      </c>
      <c r="L3632" s="4" t="s">
        <v>4628</v>
      </c>
      <c r="M3632" s="4" t="s">
        <v>4633</v>
      </c>
      <c r="N3632" s="4">
        <f>VLOOKUP(I3632,BaseModelo!$A$2:$E$5075,5)</f>
        <v>8</v>
      </c>
      <c r="O3632" s="4" t="str">
        <f>VLOOKUP(N3632,'niveles de riesgo'!$A$4:$B$7,2,1)</f>
        <v>8 a 10</v>
      </c>
      <c r="P3632" s="15">
        <v>142.00000000000003</v>
      </c>
      <c r="Q3632" s="4">
        <f>VLOOKUP(I3632,BaseModelo!$A$2:$E$5075,3)</f>
        <v>132</v>
      </c>
      <c r="R3632" s="4">
        <f t="shared" si="1120"/>
        <v>2603000</v>
      </c>
      <c r="S3632" s="16">
        <f t="shared" si="1121"/>
        <v>2.6892047637341529E-3</v>
      </c>
      <c r="T3632" s="4">
        <f t="shared" si="1132"/>
        <v>0.3818670764502497</v>
      </c>
      <c r="U3632" s="4">
        <f t="shared" si="1133"/>
        <v>0.38186707645024981</v>
      </c>
      <c r="V3632" s="6">
        <f t="shared" si="1122"/>
        <v>1565000</v>
      </c>
      <c r="W3632" s="16">
        <f t="shared" si="1123"/>
        <v>4.4728434504792336E-3</v>
      </c>
      <c r="X3632" s="4">
        <f t="shared" si="1134"/>
        <v>0.63514376996805122</v>
      </c>
      <c r="Y3632" s="4">
        <f t="shared" si="1124"/>
        <v>0.63514376996805133</v>
      </c>
      <c r="Z3632" s="4">
        <f t="shared" si="1125"/>
        <v>5836000</v>
      </c>
      <c r="AA3632" s="16">
        <f t="shared" si="1126"/>
        <v>1.199451679232351E-3</v>
      </c>
      <c r="AB3632" s="15">
        <f t="shared" si="1135"/>
        <v>0.17032213845099384</v>
      </c>
      <c r="AC3632" s="15">
        <f t="shared" si="1136"/>
        <v>0.17032213845099387</v>
      </c>
      <c r="AD3632" s="4">
        <v>173020</v>
      </c>
      <c r="AE3632" s="26">
        <v>1758.65</v>
      </c>
      <c r="AF3632" s="26">
        <v>1758.65</v>
      </c>
      <c r="AG3632" s="4">
        <f t="shared" si="1137"/>
        <v>3421000</v>
      </c>
      <c r="AH3632" s="16">
        <f t="shared" si="1127"/>
        <v>2.0461853259280912E-3</v>
      </c>
      <c r="AI3632" s="15">
        <f t="shared" si="1128"/>
        <v>0.29055831628178896</v>
      </c>
      <c r="AJ3632" s="15">
        <f t="shared" si="1129"/>
        <v>0.29055831628178902</v>
      </c>
      <c r="AK3632" s="4">
        <f t="shared" si="1130"/>
        <v>1614000</v>
      </c>
      <c r="AL3632" s="27">
        <f t="shared" si="1131"/>
        <v>4.3370508054522928E-3</v>
      </c>
      <c r="AM3632" s="15">
        <f t="shared" si="1138"/>
        <v>0.61586121437422559</v>
      </c>
      <c r="AN3632" s="15">
        <f t="shared" si="1139"/>
        <v>1.6561769114942682E-3</v>
      </c>
    </row>
    <row r="3633" spans="1:40" x14ac:dyDescent="0.2">
      <c r="A3633" s="4" t="s">
        <v>4628</v>
      </c>
      <c r="B3633" s="2" t="s">
        <v>15</v>
      </c>
      <c r="C3633" s="5">
        <v>173100</v>
      </c>
      <c r="D3633" s="2" t="s">
        <v>665</v>
      </c>
      <c r="E3633" s="5">
        <v>173106</v>
      </c>
      <c r="F3633" s="2" t="s">
        <v>4618</v>
      </c>
      <c r="G3633" s="7">
        <v>10000</v>
      </c>
      <c r="H3633" s="5">
        <v>142</v>
      </c>
      <c r="I3633" s="6">
        <v>172876</v>
      </c>
      <c r="J3633" s="13">
        <v>45291</v>
      </c>
      <c r="K3633" s="9">
        <v>10000</v>
      </c>
      <c r="L3633" s="4" t="s">
        <v>4628</v>
      </c>
      <c r="M3633" s="4" t="s">
        <v>4633</v>
      </c>
      <c r="N3633" s="4">
        <f>VLOOKUP(I3633,BaseModelo!$A$2:$E$5075,5)</f>
        <v>6</v>
      </c>
      <c r="O3633" s="4" t="str">
        <f>VLOOKUP(N3633,'niveles de riesgo'!$A$4:$B$7,2,1)</f>
        <v>6 a 7</v>
      </c>
      <c r="P3633" s="15">
        <v>142.00000000000003</v>
      </c>
      <c r="Q3633" s="4">
        <f>VLOOKUP(I3633,BaseModelo!$A$2:$E$5075,3)</f>
        <v>115</v>
      </c>
      <c r="R3633" s="4">
        <f t="shared" si="1120"/>
        <v>2603000</v>
      </c>
      <c r="S3633" s="16">
        <f t="shared" si="1121"/>
        <v>3.8417210910487898E-3</v>
      </c>
      <c r="T3633" s="4">
        <f t="shared" si="1132"/>
        <v>0.54552439492892812</v>
      </c>
      <c r="U3633" s="4">
        <f t="shared" si="1133"/>
        <v>0.54552439492892824</v>
      </c>
      <c r="V3633" s="6">
        <f t="shared" si="1122"/>
        <v>568000</v>
      </c>
      <c r="W3633" s="16">
        <f t="shared" si="1123"/>
        <v>1.7605633802816902E-2</v>
      </c>
      <c r="X3633" s="4">
        <f t="shared" si="1134"/>
        <v>2.5</v>
      </c>
      <c r="Y3633" s="4">
        <f t="shared" si="1124"/>
        <v>2.5000000000000004</v>
      </c>
      <c r="Z3633" s="4">
        <f t="shared" si="1125"/>
        <v>4853000</v>
      </c>
      <c r="AA3633" s="16">
        <f t="shared" si="1126"/>
        <v>2.0605810838656502E-3</v>
      </c>
      <c r="AB3633" s="15">
        <f t="shared" si="1135"/>
        <v>0.29260251390892233</v>
      </c>
      <c r="AC3633" s="15">
        <f t="shared" si="1136"/>
        <v>0.29260251390892239</v>
      </c>
      <c r="AD3633" s="4">
        <v>173100</v>
      </c>
      <c r="AE3633" s="26">
        <v>2510.34</v>
      </c>
      <c r="AF3633" s="26">
        <v>1866.6743421180686</v>
      </c>
      <c r="AG3633" s="4">
        <f t="shared" si="1137"/>
        <v>2735000</v>
      </c>
      <c r="AH3633" s="16">
        <f t="shared" si="1127"/>
        <v>3.6563071297989031E-3</v>
      </c>
      <c r="AI3633" s="15">
        <f t="shared" si="1128"/>
        <v>0.51919561243144419</v>
      </c>
      <c r="AJ3633" s="15">
        <f t="shared" si="1129"/>
        <v>0.5191956124314443</v>
      </c>
      <c r="AK3633" s="4">
        <f t="shared" si="1130"/>
        <v>1614000</v>
      </c>
      <c r="AL3633" s="27">
        <f t="shared" si="1131"/>
        <v>6.1957868649318466E-3</v>
      </c>
      <c r="AM3633" s="15">
        <f t="shared" si="1138"/>
        <v>0.8798017348203222</v>
      </c>
      <c r="AN3633" s="15">
        <f t="shared" si="1139"/>
        <v>3.3799528806005468E-3</v>
      </c>
    </row>
    <row r="3634" spans="1:40" x14ac:dyDescent="0.2">
      <c r="A3634" s="4" t="s">
        <v>4627</v>
      </c>
      <c r="B3634" s="2" t="s">
        <v>17</v>
      </c>
      <c r="C3634" s="5">
        <v>173167</v>
      </c>
      <c r="D3634" s="2" t="s">
        <v>783</v>
      </c>
      <c r="E3634" s="5">
        <v>173168</v>
      </c>
      <c r="F3634" s="2" t="s">
        <v>4437</v>
      </c>
      <c r="G3634" s="7">
        <v>10000</v>
      </c>
      <c r="H3634" s="5">
        <v>142</v>
      </c>
      <c r="I3634" s="6">
        <v>172963</v>
      </c>
      <c r="J3634" s="13">
        <v>45291</v>
      </c>
      <c r="K3634" s="9">
        <v>10000</v>
      </c>
      <c r="L3634" s="4" t="s">
        <v>4627</v>
      </c>
      <c r="M3634" s="4" t="s">
        <v>4633</v>
      </c>
      <c r="N3634" s="4">
        <f>VLOOKUP(I3634,BaseModelo!$A$2:$E$5075,5)</f>
        <v>7</v>
      </c>
      <c r="O3634" s="4" t="str">
        <f>VLOOKUP(N3634,'niveles de riesgo'!$A$4:$B$7,2,1)</f>
        <v>6 a 7</v>
      </c>
      <c r="P3634" s="15">
        <v>142.00000000000003</v>
      </c>
      <c r="Q3634" s="4">
        <f>VLOOKUP(I3634,BaseModelo!$A$2:$E$5075,3)</f>
        <v>127</v>
      </c>
      <c r="R3634" s="4">
        <f t="shared" si="1120"/>
        <v>2603000</v>
      </c>
      <c r="S3634" s="16">
        <f t="shared" si="1121"/>
        <v>3.8417210910487898E-3</v>
      </c>
      <c r="T3634" s="4">
        <f t="shared" si="1132"/>
        <v>0.54552439492892812</v>
      </c>
      <c r="U3634" s="4">
        <f t="shared" si="1133"/>
        <v>0.54552439492892824</v>
      </c>
      <c r="V3634" s="6">
        <f t="shared" si="1122"/>
        <v>568000</v>
      </c>
      <c r="W3634" s="16">
        <f t="shared" si="1123"/>
        <v>1.7605633802816902E-2</v>
      </c>
      <c r="X3634" s="4">
        <f t="shared" si="1134"/>
        <v>2.5</v>
      </c>
      <c r="Y3634" s="4">
        <f t="shared" si="1124"/>
        <v>2.5000000000000004</v>
      </c>
      <c r="Z3634" s="4">
        <f t="shared" si="1125"/>
        <v>4022000</v>
      </c>
      <c r="AA3634" s="16">
        <f t="shared" si="1126"/>
        <v>2.4863252113376429E-3</v>
      </c>
      <c r="AB3634" s="15">
        <f t="shared" si="1135"/>
        <v>0.35305818000994527</v>
      </c>
      <c r="AC3634" s="15">
        <f t="shared" si="1136"/>
        <v>0.35305818000994538</v>
      </c>
      <c r="AD3634" s="4">
        <v>173167</v>
      </c>
      <c r="AE3634" s="26">
        <v>2510.34</v>
      </c>
      <c r="AF3634" s="26">
        <v>2510.34</v>
      </c>
      <c r="AG3634" s="4">
        <f t="shared" si="1137"/>
        <v>1778000</v>
      </c>
      <c r="AH3634" s="16">
        <f t="shared" si="1127"/>
        <v>5.6242969628796397E-3</v>
      </c>
      <c r="AI3634" s="15">
        <f t="shared" si="1128"/>
        <v>0.79865016872890882</v>
      </c>
      <c r="AJ3634" s="15">
        <f t="shared" si="1129"/>
        <v>0.79865016872890904</v>
      </c>
      <c r="AK3634" s="4">
        <f t="shared" si="1130"/>
        <v>989000</v>
      </c>
      <c r="AL3634" s="27">
        <f t="shared" si="1131"/>
        <v>1.0111223458038422E-2</v>
      </c>
      <c r="AM3634" s="15">
        <f t="shared" si="1138"/>
        <v>1.4357937310414559</v>
      </c>
      <c r="AN3634" s="15">
        <f t="shared" si="1139"/>
        <v>5.5159190589375955E-3</v>
      </c>
    </row>
    <row r="3635" spans="1:40" x14ac:dyDescent="0.2">
      <c r="A3635" s="4" t="s">
        <v>4627</v>
      </c>
      <c r="B3635" s="2" t="s">
        <v>17</v>
      </c>
      <c r="C3635" s="5">
        <v>173167</v>
      </c>
      <c r="D3635" s="2" t="s">
        <v>783</v>
      </c>
      <c r="E3635" s="5">
        <v>173169</v>
      </c>
      <c r="F3635" s="2" t="s">
        <v>4438</v>
      </c>
      <c r="G3635" s="7">
        <v>10000</v>
      </c>
      <c r="H3635" s="5">
        <v>142</v>
      </c>
      <c r="I3635" s="6">
        <v>172962</v>
      </c>
      <c r="J3635" s="13">
        <v>45291</v>
      </c>
      <c r="K3635" s="9">
        <v>10000</v>
      </c>
      <c r="L3635" s="4" t="s">
        <v>4627</v>
      </c>
      <c r="M3635" s="4" t="s">
        <v>4633</v>
      </c>
      <c r="N3635" s="4">
        <f>VLOOKUP(I3635,BaseModelo!$A$2:$E$5075,5)</f>
        <v>9</v>
      </c>
      <c r="O3635" s="4" t="str">
        <f>VLOOKUP(N3635,'niveles de riesgo'!$A$4:$B$7,2,1)</f>
        <v>8 a 10</v>
      </c>
      <c r="P3635" s="15">
        <v>142.00000000000003</v>
      </c>
      <c r="Q3635" s="4">
        <f>VLOOKUP(I3635,BaseModelo!$A$2:$E$5075,3)</f>
        <v>147</v>
      </c>
      <c r="R3635" s="4">
        <f t="shared" si="1120"/>
        <v>2603000</v>
      </c>
      <c r="S3635" s="16">
        <f t="shared" si="1121"/>
        <v>3.8417210910487898E-3</v>
      </c>
      <c r="T3635" s="4">
        <f t="shared" si="1132"/>
        <v>0.54552439492892812</v>
      </c>
      <c r="U3635" s="4">
        <f t="shared" si="1133"/>
        <v>0.54552439492892824</v>
      </c>
      <c r="V3635" s="6">
        <f t="shared" si="1122"/>
        <v>1565000</v>
      </c>
      <c r="W3635" s="16">
        <f t="shared" si="1123"/>
        <v>6.3897763578274758E-3</v>
      </c>
      <c r="X3635" s="4">
        <f t="shared" si="1134"/>
        <v>0.90734824281150162</v>
      </c>
      <c r="Y3635" s="4">
        <f t="shared" si="1124"/>
        <v>0.90734824281150173</v>
      </c>
      <c r="Z3635" s="4">
        <f t="shared" si="1125"/>
        <v>5305000</v>
      </c>
      <c r="AA3635" s="16">
        <f t="shared" si="1126"/>
        <v>1.885014137606032E-3</v>
      </c>
      <c r="AB3635" s="15">
        <f t="shared" si="1135"/>
        <v>0.26767200754005654</v>
      </c>
      <c r="AC3635" s="15">
        <f t="shared" si="1136"/>
        <v>0.2676720075400566</v>
      </c>
      <c r="AD3635" s="4">
        <v>173167</v>
      </c>
      <c r="AE3635" s="26">
        <v>2510.34</v>
      </c>
      <c r="AF3635" s="26">
        <v>2510.34</v>
      </c>
      <c r="AG3635" s="4">
        <f t="shared" si="1137"/>
        <v>2114000</v>
      </c>
      <c r="AH3635" s="16">
        <f t="shared" si="1127"/>
        <v>4.7303689687795648E-3</v>
      </c>
      <c r="AI3635" s="15">
        <f t="shared" si="1128"/>
        <v>0.67171239356669821</v>
      </c>
      <c r="AJ3635" s="15">
        <f t="shared" si="1129"/>
        <v>0.67171239356669832</v>
      </c>
      <c r="AK3635" s="4">
        <f t="shared" si="1130"/>
        <v>989000</v>
      </c>
      <c r="AL3635" s="27">
        <f t="shared" si="1131"/>
        <v>1.0111223458038422E-2</v>
      </c>
      <c r="AM3635" s="15">
        <f t="shared" si="1138"/>
        <v>1.4357937310414559</v>
      </c>
      <c r="AN3635" s="15">
        <f t="shared" si="1139"/>
        <v>5.5159190589375955E-3</v>
      </c>
    </row>
    <row r="3636" spans="1:40" x14ac:dyDescent="0.2">
      <c r="A3636" s="4" t="s">
        <v>4627</v>
      </c>
      <c r="B3636" s="2" t="s">
        <v>17</v>
      </c>
      <c r="C3636" s="5">
        <v>173167</v>
      </c>
      <c r="D3636" s="2" t="s">
        <v>783</v>
      </c>
      <c r="E3636" s="5">
        <v>173170</v>
      </c>
      <c r="F3636" s="2" t="s">
        <v>4439</v>
      </c>
      <c r="G3636" s="7">
        <v>10000</v>
      </c>
      <c r="H3636" s="5">
        <v>142</v>
      </c>
      <c r="I3636" s="6">
        <v>172816</v>
      </c>
      <c r="J3636" s="13">
        <v>45291</v>
      </c>
      <c r="K3636" s="9">
        <v>10000</v>
      </c>
      <c r="L3636" s="4" t="s">
        <v>4627</v>
      </c>
      <c r="M3636" s="4" t="s">
        <v>4633</v>
      </c>
      <c r="N3636" s="4">
        <f>VLOOKUP(I3636,BaseModelo!$A$2:$E$5075,5)</f>
        <v>8</v>
      </c>
      <c r="O3636" s="4" t="str">
        <f>VLOOKUP(N3636,'niveles de riesgo'!$A$4:$B$7,2,1)</f>
        <v>8 a 10</v>
      </c>
      <c r="P3636" s="15">
        <v>142.00000000000003</v>
      </c>
      <c r="Q3636" s="4">
        <f>VLOOKUP(I3636,BaseModelo!$A$2:$E$5075,3)</f>
        <v>132</v>
      </c>
      <c r="R3636" s="4">
        <f t="shared" si="1120"/>
        <v>2603000</v>
      </c>
      <c r="S3636" s="16">
        <f t="shared" si="1121"/>
        <v>3.8417210910487898E-3</v>
      </c>
      <c r="T3636" s="4">
        <f t="shared" si="1132"/>
        <v>0.54552439492892812</v>
      </c>
      <c r="U3636" s="4">
        <f t="shared" si="1133"/>
        <v>0.54552439492892824</v>
      </c>
      <c r="V3636" s="6">
        <f t="shared" si="1122"/>
        <v>1565000</v>
      </c>
      <c r="W3636" s="16">
        <f t="shared" si="1123"/>
        <v>6.3897763578274758E-3</v>
      </c>
      <c r="X3636" s="4">
        <f t="shared" si="1134"/>
        <v>0.90734824281150162</v>
      </c>
      <c r="Y3636" s="4">
        <f t="shared" si="1124"/>
        <v>0.90734824281150173</v>
      </c>
      <c r="Z3636" s="4">
        <f t="shared" si="1125"/>
        <v>5836000</v>
      </c>
      <c r="AA3636" s="16">
        <f t="shared" si="1126"/>
        <v>1.7135023989033585E-3</v>
      </c>
      <c r="AB3636" s="15">
        <f t="shared" si="1135"/>
        <v>0.2433173406442769</v>
      </c>
      <c r="AC3636" s="15">
        <f t="shared" si="1136"/>
        <v>0.24331734064427696</v>
      </c>
      <c r="AD3636" s="4">
        <v>173167</v>
      </c>
      <c r="AE3636" s="26">
        <v>2510.34</v>
      </c>
      <c r="AF3636" s="26">
        <v>2510.34</v>
      </c>
      <c r="AG3636" s="4">
        <f t="shared" si="1137"/>
        <v>2254000</v>
      </c>
      <c r="AH3636" s="16">
        <f t="shared" si="1127"/>
        <v>4.4365572315882874E-3</v>
      </c>
      <c r="AI3636" s="15">
        <f t="shared" si="1128"/>
        <v>0.62999112688553682</v>
      </c>
      <c r="AJ3636" s="15">
        <f t="shared" si="1129"/>
        <v>0.62999112688553693</v>
      </c>
      <c r="AK3636" s="4">
        <f t="shared" si="1130"/>
        <v>989000</v>
      </c>
      <c r="AL3636" s="27">
        <f t="shared" si="1131"/>
        <v>1.0111223458038422E-2</v>
      </c>
      <c r="AM3636" s="15">
        <f t="shared" si="1138"/>
        <v>1.4357937310414559</v>
      </c>
      <c r="AN3636" s="15">
        <f t="shared" si="1139"/>
        <v>5.5159190589375955E-3</v>
      </c>
    </row>
    <row r="3637" spans="1:40" x14ac:dyDescent="0.2">
      <c r="A3637" s="4" t="s">
        <v>4627</v>
      </c>
      <c r="B3637" s="2" t="s">
        <v>17</v>
      </c>
      <c r="C3637" s="5">
        <v>173167</v>
      </c>
      <c r="D3637" s="2" t="s">
        <v>783</v>
      </c>
      <c r="E3637" s="5">
        <v>173171</v>
      </c>
      <c r="F3637" s="2" t="s">
        <v>4440</v>
      </c>
      <c r="G3637" s="7">
        <v>10000</v>
      </c>
      <c r="H3637" s="5">
        <v>142</v>
      </c>
      <c r="I3637" s="6">
        <v>172818</v>
      </c>
      <c r="J3637" s="13">
        <v>45291</v>
      </c>
      <c r="K3637" s="9">
        <v>10000</v>
      </c>
      <c r="L3637" s="4" t="s">
        <v>4627</v>
      </c>
      <c r="M3637" s="4" t="s">
        <v>4633</v>
      </c>
      <c r="N3637" s="4">
        <f>VLOOKUP(I3637,BaseModelo!$A$2:$E$5075,5)</f>
        <v>10</v>
      </c>
      <c r="O3637" s="4" t="str">
        <f>VLOOKUP(N3637,'niveles de riesgo'!$A$4:$B$7,2,1)</f>
        <v>8 a 10</v>
      </c>
      <c r="P3637" s="15">
        <v>142.00000000000003</v>
      </c>
      <c r="Q3637" s="4">
        <f>VLOOKUP(I3637,BaseModelo!$A$2:$E$5075,3)</f>
        <v>0</v>
      </c>
      <c r="R3637" s="4">
        <f t="shared" si="1120"/>
        <v>2603000</v>
      </c>
      <c r="S3637" s="16">
        <f t="shared" si="1121"/>
        <v>3.8417210910487898E-3</v>
      </c>
      <c r="T3637" s="4">
        <f t="shared" si="1132"/>
        <v>0.54552439492892812</v>
      </c>
      <c r="U3637" s="4">
        <f t="shared" si="1133"/>
        <v>0.54552439492892824</v>
      </c>
      <c r="V3637" s="6">
        <f t="shared" si="1122"/>
        <v>1565000</v>
      </c>
      <c r="W3637" s="16">
        <f t="shared" si="1123"/>
        <v>6.3897763578274758E-3</v>
      </c>
      <c r="X3637" s="4">
        <f t="shared" si="1134"/>
        <v>0.90734824281150162</v>
      </c>
      <c r="Y3637" s="4">
        <f t="shared" si="1124"/>
        <v>0.90734824281150173</v>
      </c>
      <c r="Z3637" s="4">
        <f t="shared" si="1125"/>
        <v>4121000</v>
      </c>
      <c r="AA3637" s="16">
        <f t="shared" si="1126"/>
        <v>2.4265954865323952E-3</v>
      </c>
      <c r="AB3637" s="15">
        <f t="shared" si="1135"/>
        <v>0.3445765590876001</v>
      </c>
      <c r="AC3637" s="15">
        <f t="shared" si="1136"/>
        <v>0.34457655908760021</v>
      </c>
      <c r="AD3637" s="4">
        <v>173167</v>
      </c>
      <c r="AE3637" s="26">
        <v>2510.34</v>
      </c>
      <c r="AF3637" s="26">
        <v>2510.34</v>
      </c>
      <c r="AG3637" s="4">
        <f t="shared" si="1137"/>
        <v>2105000</v>
      </c>
      <c r="AH3637" s="16">
        <f t="shared" si="1127"/>
        <v>4.7505938242280287E-3</v>
      </c>
      <c r="AI3637" s="15">
        <f t="shared" si="1128"/>
        <v>0.67458432304038007</v>
      </c>
      <c r="AJ3637" s="15">
        <f t="shared" si="1129"/>
        <v>0.67458432304038018</v>
      </c>
      <c r="AK3637" s="4">
        <f t="shared" si="1130"/>
        <v>989000</v>
      </c>
      <c r="AL3637" s="27">
        <f t="shared" si="1131"/>
        <v>1.0111223458038422E-2</v>
      </c>
      <c r="AM3637" s="15">
        <f t="shared" si="1138"/>
        <v>1.4357937310414559</v>
      </c>
      <c r="AN3637" s="15">
        <f t="shared" si="1139"/>
        <v>5.5159190589375955E-3</v>
      </c>
    </row>
    <row r="3638" spans="1:40" x14ac:dyDescent="0.2">
      <c r="A3638" s="4" t="s">
        <v>4627</v>
      </c>
      <c r="B3638" s="2" t="s">
        <v>17</v>
      </c>
      <c r="C3638" s="5">
        <v>173167</v>
      </c>
      <c r="D3638" s="2" t="s">
        <v>783</v>
      </c>
      <c r="E3638" s="5">
        <v>173235</v>
      </c>
      <c r="F3638" s="2" t="s">
        <v>4441</v>
      </c>
      <c r="G3638" s="7">
        <v>7000</v>
      </c>
      <c r="H3638" s="5">
        <v>142</v>
      </c>
      <c r="I3638" s="6">
        <v>173150</v>
      </c>
      <c r="J3638" s="13">
        <v>45291</v>
      </c>
      <c r="K3638" s="9">
        <v>7000</v>
      </c>
      <c r="L3638" s="4" t="s">
        <v>4627</v>
      </c>
      <c r="M3638" s="4" t="s">
        <v>4633</v>
      </c>
      <c r="N3638" s="4">
        <f>VLOOKUP(I3638,BaseModelo!$A$2:$E$5075,5)</f>
        <v>10</v>
      </c>
      <c r="O3638" s="4" t="str">
        <f>VLOOKUP(N3638,'niveles de riesgo'!$A$4:$B$7,2,1)</f>
        <v>8 a 10</v>
      </c>
      <c r="P3638" s="15">
        <v>142.00000000000003</v>
      </c>
      <c r="Q3638" s="4">
        <f>VLOOKUP(I3638,BaseModelo!$A$2:$E$5075,3)</f>
        <v>0</v>
      </c>
      <c r="R3638" s="4">
        <f t="shared" si="1120"/>
        <v>2603000</v>
      </c>
      <c r="S3638" s="16">
        <f t="shared" si="1121"/>
        <v>2.6892047637341529E-3</v>
      </c>
      <c r="T3638" s="4">
        <f t="shared" si="1132"/>
        <v>0.3818670764502497</v>
      </c>
      <c r="U3638" s="4">
        <f t="shared" si="1133"/>
        <v>0.38186707645024981</v>
      </c>
      <c r="V3638" s="6">
        <f t="shared" si="1122"/>
        <v>1565000</v>
      </c>
      <c r="W3638" s="16">
        <f t="shared" si="1123"/>
        <v>4.4728434504792336E-3</v>
      </c>
      <c r="X3638" s="4">
        <f t="shared" si="1134"/>
        <v>0.63514376996805122</v>
      </c>
      <c r="Y3638" s="4">
        <f t="shared" si="1124"/>
        <v>0.63514376996805133</v>
      </c>
      <c r="Z3638" s="4">
        <f t="shared" si="1125"/>
        <v>4121000</v>
      </c>
      <c r="AA3638" s="16">
        <f t="shared" si="1126"/>
        <v>1.6986168405726766E-3</v>
      </c>
      <c r="AB3638" s="15">
        <f t="shared" si="1135"/>
        <v>0.24120359136132008</v>
      </c>
      <c r="AC3638" s="15">
        <f t="shared" si="1136"/>
        <v>0.24120359136132014</v>
      </c>
      <c r="AD3638" s="4">
        <v>173167</v>
      </c>
      <c r="AE3638" s="26">
        <v>1758.65</v>
      </c>
      <c r="AF3638" s="26">
        <v>1758.65</v>
      </c>
      <c r="AG3638" s="4">
        <f t="shared" si="1137"/>
        <v>2105000</v>
      </c>
      <c r="AH3638" s="16">
        <f t="shared" si="1127"/>
        <v>3.3254156769596198E-3</v>
      </c>
      <c r="AI3638" s="15">
        <f t="shared" si="1128"/>
        <v>0.47220902612826604</v>
      </c>
      <c r="AJ3638" s="15">
        <f t="shared" si="1129"/>
        <v>0.4722090261282661</v>
      </c>
      <c r="AK3638" s="4">
        <f t="shared" si="1130"/>
        <v>989000</v>
      </c>
      <c r="AL3638" s="27">
        <f t="shared" si="1131"/>
        <v>7.0778564206268957E-3</v>
      </c>
      <c r="AM3638" s="15">
        <f t="shared" si="1138"/>
        <v>1.0050556117290192</v>
      </c>
      <c r="AN3638" s="15">
        <f t="shared" si="1139"/>
        <v>2.7028003388794223E-3</v>
      </c>
    </row>
    <row r="3639" spans="1:40" x14ac:dyDescent="0.2">
      <c r="A3639" s="4" t="s">
        <v>4628</v>
      </c>
      <c r="B3639" s="2" t="s">
        <v>13</v>
      </c>
      <c r="C3639" s="5">
        <v>173279</v>
      </c>
      <c r="D3639" s="2" t="s">
        <v>784</v>
      </c>
      <c r="E3639" s="5">
        <v>173280</v>
      </c>
      <c r="F3639" s="2" t="s">
        <v>4442</v>
      </c>
      <c r="G3639" s="7">
        <v>8000</v>
      </c>
      <c r="H3639" s="5">
        <v>142</v>
      </c>
      <c r="I3639" s="6">
        <v>172274</v>
      </c>
      <c r="J3639" s="13">
        <v>45291</v>
      </c>
      <c r="K3639" s="9">
        <v>8000</v>
      </c>
      <c r="L3639" s="4" t="s">
        <v>4628</v>
      </c>
      <c r="M3639" s="4" t="s">
        <v>4633</v>
      </c>
      <c r="N3639" s="4">
        <f>VLOOKUP(I3639,BaseModelo!$A$2:$E$5075,5)</f>
        <v>9</v>
      </c>
      <c r="O3639" s="4" t="str">
        <f>VLOOKUP(N3639,'niveles de riesgo'!$A$4:$B$7,2,1)</f>
        <v>8 a 10</v>
      </c>
      <c r="P3639" s="15">
        <v>142.00000000000003</v>
      </c>
      <c r="Q3639" s="4">
        <f>VLOOKUP(I3639,BaseModelo!$A$2:$E$5075,3)</f>
        <v>147</v>
      </c>
      <c r="R3639" s="4">
        <f t="shared" si="1120"/>
        <v>2603000</v>
      </c>
      <c r="S3639" s="16">
        <f t="shared" si="1121"/>
        <v>3.073376872839032E-3</v>
      </c>
      <c r="T3639" s="4">
        <f t="shared" si="1132"/>
        <v>0.43641951594314254</v>
      </c>
      <c r="U3639" s="4">
        <f t="shared" si="1133"/>
        <v>0.43641951594314266</v>
      </c>
      <c r="V3639" s="6">
        <f t="shared" si="1122"/>
        <v>1565000</v>
      </c>
      <c r="W3639" s="16">
        <f t="shared" si="1123"/>
        <v>5.111821086261981E-3</v>
      </c>
      <c r="X3639" s="4">
        <f t="shared" si="1134"/>
        <v>0.72587859424920131</v>
      </c>
      <c r="Y3639" s="4">
        <f t="shared" si="1124"/>
        <v>0.72587859424920143</v>
      </c>
      <c r="Z3639" s="4">
        <f t="shared" si="1125"/>
        <v>5305000</v>
      </c>
      <c r="AA3639" s="16">
        <f t="shared" si="1126"/>
        <v>1.5080113100848257E-3</v>
      </c>
      <c r="AB3639" s="15">
        <f t="shared" si="1135"/>
        <v>0.21413760603204526</v>
      </c>
      <c r="AC3639" s="15">
        <f t="shared" si="1136"/>
        <v>0.21413760603204529</v>
      </c>
      <c r="AD3639" s="4">
        <v>173279</v>
      </c>
      <c r="AE3639" s="26">
        <v>2013.74</v>
      </c>
      <c r="AF3639" s="26">
        <v>2013.74</v>
      </c>
      <c r="AG3639" s="4">
        <f t="shared" si="1137"/>
        <v>3095000</v>
      </c>
      <c r="AH3639" s="16">
        <f t="shared" si="1127"/>
        <v>2.5848142164781908E-3</v>
      </c>
      <c r="AI3639" s="15">
        <f t="shared" si="1128"/>
        <v>0.3670436187399031</v>
      </c>
      <c r="AJ3639" s="15">
        <f t="shared" si="1129"/>
        <v>0.36704361873990315</v>
      </c>
      <c r="AK3639" s="4">
        <f t="shared" si="1130"/>
        <v>1614000</v>
      </c>
      <c r="AL3639" s="27">
        <f t="shared" si="1131"/>
        <v>4.9566294919454771E-3</v>
      </c>
      <c r="AM3639" s="15">
        <f t="shared" si="1138"/>
        <v>0.70384138785625772</v>
      </c>
      <c r="AN3639" s="15">
        <f t="shared" si="1139"/>
        <v>2.1631698435843503E-3</v>
      </c>
    </row>
    <row r="3640" spans="1:40" x14ac:dyDescent="0.2">
      <c r="A3640" s="4" t="s">
        <v>4628</v>
      </c>
      <c r="B3640" s="2" t="s">
        <v>13</v>
      </c>
      <c r="C3640" s="5">
        <v>173279</v>
      </c>
      <c r="D3640" s="2" t="s">
        <v>784</v>
      </c>
      <c r="E3640" s="5">
        <v>173282</v>
      </c>
      <c r="F3640" s="2" t="s">
        <v>4443</v>
      </c>
      <c r="G3640" s="7">
        <v>8000</v>
      </c>
      <c r="H3640" s="5">
        <v>142</v>
      </c>
      <c r="I3640" s="6">
        <v>171899</v>
      </c>
      <c r="J3640" s="13">
        <v>45291</v>
      </c>
      <c r="K3640" s="9">
        <v>8000</v>
      </c>
      <c r="L3640" s="4" t="s">
        <v>4628</v>
      </c>
      <c r="M3640" s="4" t="s">
        <v>4633</v>
      </c>
      <c r="N3640" s="4">
        <f>VLOOKUP(I3640,BaseModelo!$A$2:$E$5075,5)</f>
        <v>7</v>
      </c>
      <c r="O3640" s="4" t="str">
        <f>VLOOKUP(N3640,'niveles de riesgo'!$A$4:$B$7,2,1)</f>
        <v>6 a 7</v>
      </c>
      <c r="P3640" s="15">
        <v>142.00000000000003</v>
      </c>
      <c r="Q3640" s="4">
        <f>VLOOKUP(I3640,BaseModelo!$A$2:$E$5075,3)</f>
        <v>127</v>
      </c>
      <c r="R3640" s="4">
        <f t="shared" si="1120"/>
        <v>2603000</v>
      </c>
      <c r="S3640" s="16">
        <f t="shared" si="1121"/>
        <v>3.073376872839032E-3</v>
      </c>
      <c r="T3640" s="4">
        <f t="shared" si="1132"/>
        <v>0.43641951594314254</v>
      </c>
      <c r="U3640" s="4">
        <f t="shared" si="1133"/>
        <v>0.43641951594314266</v>
      </c>
      <c r="V3640" s="6">
        <f t="shared" si="1122"/>
        <v>568000</v>
      </c>
      <c r="W3640" s="16">
        <f t="shared" si="1123"/>
        <v>1.4084507042253521E-2</v>
      </c>
      <c r="X3640" s="4">
        <f t="shared" si="1134"/>
        <v>2</v>
      </c>
      <c r="Y3640" s="4">
        <f t="shared" si="1124"/>
        <v>2.0000000000000004</v>
      </c>
      <c r="Z3640" s="4">
        <f t="shared" si="1125"/>
        <v>4022000</v>
      </c>
      <c r="AA3640" s="16">
        <f t="shared" si="1126"/>
        <v>1.9890601690701142E-3</v>
      </c>
      <c r="AB3640" s="15">
        <f t="shared" si="1135"/>
        <v>0.28244654400795621</v>
      </c>
      <c r="AC3640" s="15">
        <f t="shared" si="1136"/>
        <v>0.28244654400795627</v>
      </c>
      <c r="AD3640" s="4">
        <v>173279</v>
      </c>
      <c r="AE3640" s="26">
        <v>2013.74</v>
      </c>
      <c r="AF3640" s="26">
        <v>2013.74</v>
      </c>
      <c r="AG3640" s="4">
        <f t="shared" si="1137"/>
        <v>2184000</v>
      </c>
      <c r="AH3640" s="16">
        <f t="shared" si="1127"/>
        <v>3.663003663003663E-3</v>
      </c>
      <c r="AI3640" s="15">
        <f t="shared" si="1128"/>
        <v>0.52014652014652019</v>
      </c>
      <c r="AJ3640" s="15">
        <f t="shared" si="1129"/>
        <v>0.5201465201465203</v>
      </c>
      <c r="AK3640" s="4">
        <f t="shared" si="1130"/>
        <v>1614000</v>
      </c>
      <c r="AL3640" s="27">
        <f t="shared" si="1131"/>
        <v>4.9566294919454771E-3</v>
      </c>
      <c r="AM3640" s="15">
        <f t="shared" si="1138"/>
        <v>0.70384138785625772</v>
      </c>
      <c r="AN3640" s="15">
        <f t="shared" si="1139"/>
        <v>2.1631698435843503E-3</v>
      </c>
    </row>
    <row r="3641" spans="1:40" x14ac:dyDescent="0.2">
      <c r="A3641" s="4" t="s">
        <v>4628</v>
      </c>
      <c r="B3641" s="2" t="s">
        <v>13</v>
      </c>
      <c r="C3641" s="5">
        <v>173279</v>
      </c>
      <c r="D3641" s="2" t="s">
        <v>784</v>
      </c>
      <c r="E3641" s="5">
        <v>173283</v>
      </c>
      <c r="F3641" s="2" t="s">
        <v>4444</v>
      </c>
      <c r="G3641" s="7">
        <v>6000</v>
      </c>
      <c r="H3641" s="5">
        <v>142</v>
      </c>
      <c r="I3641" s="6">
        <v>171966</v>
      </c>
      <c r="J3641" s="13">
        <v>45291</v>
      </c>
      <c r="K3641" s="9">
        <v>6000</v>
      </c>
      <c r="L3641" s="4" t="s">
        <v>4628</v>
      </c>
      <c r="M3641" s="4" t="s">
        <v>4633</v>
      </c>
      <c r="N3641" s="4">
        <f>VLOOKUP(I3641,BaseModelo!$A$2:$E$5075,5)</f>
        <v>8</v>
      </c>
      <c r="O3641" s="4" t="str">
        <f>VLOOKUP(N3641,'niveles de riesgo'!$A$4:$B$7,2,1)</f>
        <v>8 a 10</v>
      </c>
      <c r="P3641" s="15">
        <v>142.00000000000003</v>
      </c>
      <c r="Q3641" s="4">
        <f>VLOOKUP(I3641,BaseModelo!$A$2:$E$5075,3)</f>
        <v>132</v>
      </c>
      <c r="R3641" s="4">
        <f t="shared" si="1120"/>
        <v>2603000</v>
      </c>
      <c r="S3641" s="16">
        <f t="shared" si="1121"/>
        <v>2.3050326546292738E-3</v>
      </c>
      <c r="T3641" s="4">
        <f t="shared" si="1132"/>
        <v>0.32731463695735685</v>
      </c>
      <c r="U3641" s="4">
        <f t="shared" si="1133"/>
        <v>0.32731463695735696</v>
      </c>
      <c r="V3641" s="6">
        <f t="shared" si="1122"/>
        <v>1565000</v>
      </c>
      <c r="W3641" s="16">
        <f t="shared" si="1123"/>
        <v>3.8338658146964857E-3</v>
      </c>
      <c r="X3641" s="4">
        <f t="shared" si="1134"/>
        <v>0.54440894568690101</v>
      </c>
      <c r="Y3641" s="4">
        <f t="shared" si="1124"/>
        <v>0.54440894568690112</v>
      </c>
      <c r="Z3641" s="4">
        <f t="shared" si="1125"/>
        <v>5836000</v>
      </c>
      <c r="AA3641" s="16">
        <f t="shared" si="1126"/>
        <v>1.028101439342015E-3</v>
      </c>
      <c r="AB3641" s="15">
        <f t="shared" si="1135"/>
        <v>0.14599040438656613</v>
      </c>
      <c r="AC3641" s="15">
        <f t="shared" si="1136"/>
        <v>0.14599040438656616</v>
      </c>
      <c r="AD3641" s="4">
        <v>173279</v>
      </c>
      <c r="AE3641" s="26">
        <v>1503.37</v>
      </c>
      <c r="AF3641" s="26">
        <v>1503.37</v>
      </c>
      <c r="AG3641" s="4">
        <f t="shared" si="1137"/>
        <v>3421000</v>
      </c>
      <c r="AH3641" s="16">
        <f t="shared" si="1127"/>
        <v>1.7538731365097924E-3</v>
      </c>
      <c r="AI3641" s="15">
        <f t="shared" si="1128"/>
        <v>0.24904998538439052</v>
      </c>
      <c r="AJ3641" s="15">
        <f t="shared" si="1129"/>
        <v>0.24904998538439058</v>
      </c>
      <c r="AK3641" s="4">
        <f t="shared" si="1130"/>
        <v>1614000</v>
      </c>
      <c r="AL3641" s="27">
        <f t="shared" si="1131"/>
        <v>3.7174721189591076E-3</v>
      </c>
      <c r="AM3641" s="15">
        <f t="shared" si="1138"/>
        <v>0.52788104089219323</v>
      </c>
      <c r="AN3641" s="15">
        <f t="shared" si="1139"/>
        <v>1.2167830370161969E-3</v>
      </c>
    </row>
    <row r="3642" spans="1:40" x14ac:dyDescent="0.2">
      <c r="A3642" s="4" t="s">
        <v>4628</v>
      </c>
      <c r="B3642" s="2" t="s">
        <v>13</v>
      </c>
      <c r="C3642" s="5">
        <v>173279</v>
      </c>
      <c r="D3642" s="2" t="s">
        <v>784</v>
      </c>
      <c r="E3642" s="5">
        <v>173284</v>
      </c>
      <c r="F3642" s="2" t="s">
        <v>4445</v>
      </c>
      <c r="G3642" s="7">
        <v>8000</v>
      </c>
      <c r="H3642" s="5">
        <v>142</v>
      </c>
      <c r="I3642" s="6">
        <v>171901</v>
      </c>
      <c r="J3642" s="13">
        <v>45291</v>
      </c>
      <c r="K3642" s="9">
        <v>8000</v>
      </c>
      <c r="L3642" s="4" t="s">
        <v>4628</v>
      </c>
      <c r="M3642" s="4" t="s">
        <v>4633</v>
      </c>
      <c r="N3642" s="4">
        <f>VLOOKUP(I3642,BaseModelo!$A$2:$E$5075,5)</f>
        <v>5</v>
      </c>
      <c r="O3642" s="4" t="str">
        <f>VLOOKUP(N3642,'niveles de riesgo'!$A$4:$B$7,2,1)</f>
        <v>4 a 5</v>
      </c>
      <c r="P3642" s="15">
        <v>142.00000000000003</v>
      </c>
      <c r="Q3642" s="4">
        <f>VLOOKUP(I3642,BaseModelo!$A$2:$E$5075,3)</f>
        <v>110</v>
      </c>
      <c r="R3642" s="4">
        <f t="shared" si="1120"/>
        <v>2603000</v>
      </c>
      <c r="S3642" s="16">
        <f t="shared" si="1121"/>
        <v>3.073376872839032E-3</v>
      </c>
      <c r="T3642" s="4">
        <f t="shared" si="1132"/>
        <v>0.43641951594314254</v>
      </c>
      <c r="U3642" s="4">
        <f t="shared" si="1133"/>
        <v>0.43641951594314266</v>
      </c>
      <c r="V3642" s="6">
        <f t="shared" si="1122"/>
        <v>288000</v>
      </c>
      <c r="W3642" s="16">
        <f t="shared" si="1123"/>
        <v>2.7777777777777776E-2</v>
      </c>
      <c r="X3642" s="4">
        <f t="shared" si="1134"/>
        <v>3.9444444444444442</v>
      </c>
      <c r="Y3642" s="4">
        <f t="shared" si="1124"/>
        <v>3.9444444444444451</v>
      </c>
      <c r="Z3642" s="4">
        <f t="shared" si="1125"/>
        <v>4058000</v>
      </c>
      <c r="AA3642" s="16">
        <f t="shared" si="1126"/>
        <v>1.9714144898965009E-3</v>
      </c>
      <c r="AB3642" s="15">
        <f t="shared" si="1135"/>
        <v>0.27994085756530313</v>
      </c>
      <c r="AC3642" s="15">
        <f t="shared" si="1136"/>
        <v>0.27994085756530318</v>
      </c>
      <c r="AD3642" s="4">
        <v>173279</v>
      </c>
      <c r="AE3642" s="26">
        <v>2013.74</v>
      </c>
      <c r="AF3642" s="26">
        <v>2013.74</v>
      </c>
      <c r="AG3642" s="4">
        <f t="shared" si="1137"/>
        <v>2193000</v>
      </c>
      <c r="AH3642" s="16">
        <f t="shared" si="1127"/>
        <v>3.6479708162334701E-3</v>
      </c>
      <c r="AI3642" s="15">
        <f t="shared" si="1128"/>
        <v>0.51801185590515275</v>
      </c>
      <c r="AJ3642" s="15">
        <f t="shared" si="1129"/>
        <v>0.51801185590515286</v>
      </c>
      <c r="AK3642" s="4">
        <f t="shared" si="1130"/>
        <v>1614000</v>
      </c>
      <c r="AL3642" s="27">
        <f t="shared" si="1131"/>
        <v>4.9566294919454771E-3</v>
      </c>
      <c r="AM3642" s="15">
        <f t="shared" si="1138"/>
        <v>0.70384138785625772</v>
      </c>
      <c r="AN3642" s="15">
        <f t="shared" si="1139"/>
        <v>2.1631698435843503E-3</v>
      </c>
    </row>
    <row r="3643" spans="1:40" x14ac:dyDescent="0.2">
      <c r="A3643" s="4" t="s">
        <v>4628</v>
      </c>
      <c r="B3643" s="2" t="s">
        <v>13</v>
      </c>
      <c r="C3643" s="5">
        <v>173279</v>
      </c>
      <c r="D3643" s="2" t="s">
        <v>784</v>
      </c>
      <c r="E3643" s="5">
        <v>173286</v>
      </c>
      <c r="F3643" s="2" t="s">
        <v>4446</v>
      </c>
      <c r="G3643" s="7">
        <v>7000</v>
      </c>
      <c r="H3643" s="5">
        <v>142</v>
      </c>
      <c r="I3643" s="6">
        <v>172093</v>
      </c>
      <c r="J3643" s="13">
        <v>45291</v>
      </c>
      <c r="K3643" s="9">
        <v>7000</v>
      </c>
      <c r="L3643" s="4" t="s">
        <v>4628</v>
      </c>
      <c r="M3643" s="4" t="s">
        <v>4633</v>
      </c>
      <c r="N3643" s="4">
        <f>VLOOKUP(I3643,BaseModelo!$A$2:$E$5075,5)</f>
        <v>6</v>
      </c>
      <c r="O3643" s="4" t="str">
        <f>VLOOKUP(N3643,'niveles de riesgo'!$A$4:$B$7,2,1)</f>
        <v>6 a 7</v>
      </c>
      <c r="P3643" s="15">
        <v>142.00000000000003</v>
      </c>
      <c r="Q3643" s="4">
        <f>VLOOKUP(I3643,BaseModelo!$A$2:$E$5075,3)</f>
        <v>115</v>
      </c>
      <c r="R3643" s="4">
        <f t="shared" si="1120"/>
        <v>2603000</v>
      </c>
      <c r="S3643" s="16">
        <f t="shared" si="1121"/>
        <v>2.6892047637341529E-3</v>
      </c>
      <c r="T3643" s="4">
        <f t="shared" si="1132"/>
        <v>0.3818670764502497</v>
      </c>
      <c r="U3643" s="4">
        <f t="shared" si="1133"/>
        <v>0.38186707645024981</v>
      </c>
      <c r="V3643" s="6">
        <f t="shared" si="1122"/>
        <v>568000</v>
      </c>
      <c r="W3643" s="16">
        <f t="shared" si="1123"/>
        <v>1.232394366197183E-2</v>
      </c>
      <c r="X3643" s="4">
        <f t="shared" si="1134"/>
        <v>1.7499999999999998</v>
      </c>
      <c r="Y3643" s="4">
        <f t="shared" si="1124"/>
        <v>1.7500000000000002</v>
      </c>
      <c r="Z3643" s="4">
        <f t="shared" si="1125"/>
        <v>4853000</v>
      </c>
      <c r="AA3643" s="16">
        <f t="shared" si="1126"/>
        <v>1.4424067587059551E-3</v>
      </c>
      <c r="AB3643" s="15">
        <f t="shared" si="1135"/>
        <v>0.20482175973624561</v>
      </c>
      <c r="AC3643" s="15">
        <f t="shared" si="1136"/>
        <v>0.20482175973624567</v>
      </c>
      <c r="AD3643" s="4">
        <v>173279</v>
      </c>
      <c r="AE3643" s="26">
        <v>1758.65</v>
      </c>
      <c r="AF3643" s="26">
        <v>1758.65</v>
      </c>
      <c r="AG3643" s="4">
        <f t="shared" si="1137"/>
        <v>2735000</v>
      </c>
      <c r="AH3643" s="16">
        <f t="shared" si="1127"/>
        <v>2.5594149908592322E-3</v>
      </c>
      <c r="AI3643" s="15">
        <f t="shared" si="1128"/>
        <v>0.363436928702011</v>
      </c>
      <c r="AJ3643" s="15">
        <f t="shared" si="1129"/>
        <v>0.36343692870201105</v>
      </c>
      <c r="AK3643" s="4">
        <f t="shared" si="1130"/>
        <v>1614000</v>
      </c>
      <c r="AL3643" s="27">
        <f t="shared" si="1131"/>
        <v>4.3370508054522928E-3</v>
      </c>
      <c r="AM3643" s="15">
        <f t="shared" si="1138"/>
        <v>0.61586121437422559</v>
      </c>
      <c r="AN3643" s="15">
        <f t="shared" si="1139"/>
        <v>1.6561769114942682E-3</v>
      </c>
    </row>
    <row r="3644" spans="1:40" x14ac:dyDescent="0.2">
      <c r="A3644" s="4" t="s">
        <v>4628</v>
      </c>
      <c r="B3644" s="2" t="s">
        <v>11</v>
      </c>
      <c r="C3644" s="5">
        <v>173305</v>
      </c>
      <c r="D3644" s="2" t="s">
        <v>787</v>
      </c>
      <c r="E3644" s="5">
        <v>173365</v>
      </c>
      <c r="F3644" s="2" t="s">
        <v>4457</v>
      </c>
      <c r="G3644" s="7">
        <v>6000</v>
      </c>
      <c r="H3644" s="5">
        <v>142</v>
      </c>
      <c r="I3644" s="6">
        <v>173161</v>
      </c>
      <c r="J3644" s="13">
        <v>45291</v>
      </c>
      <c r="K3644" s="9">
        <v>6000</v>
      </c>
      <c r="L3644" s="4" t="s">
        <v>4628</v>
      </c>
      <c r="M3644" s="4" t="s">
        <v>4633</v>
      </c>
      <c r="N3644" s="4">
        <f>VLOOKUP(I3644,BaseModelo!$A$2:$E$5075,5)</f>
        <v>3</v>
      </c>
      <c r="O3644" s="4" t="str">
        <f>VLOOKUP(N3644,'niveles de riesgo'!$A$4:$B$7,2,1)</f>
        <v>1 a 3</v>
      </c>
      <c r="P3644" s="15">
        <v>142.00000000000003</v>
      </c>
      <c r="Q3644" s="4">
        <f>VLOOKUP(I3644,BaseModelo!$A$2:$E$5075,3)</f>
        <v>110</v>
      </c>
      <c r="R3644" s="4">
        <f t="shared" si="1120"/>
        <v>2603000</v>
      </c>
      <c r="S3644" s="16">
        <f t="shared" si="1121"/>
        <v>2.3050326546292738E-3</v>
      </c>
      <c r="T3644" s="4">
        <f t="shared" si="1132"/>
        <v>0.32731463695735685</v>
      </c>
      <c r="U3644" s="4">
        <f t="shared" si="1133"/>
        <v>0.32731463695735696</v>
      </c>
      <c r="V3644" s="6">
        <f t="shared" si="1122"/>
        <v>182000</v>
      </c>
      <c r="W3644" s="16">
        <f t="shared" si="1123"/>
        <v>3.2967032967032968E-2</v>
      </c>
      <c r="X3644" s="4">
        <f t="shared" si="1134"/>
        <v>4.6813186813186816</v>
      </c>
      <c r="Y3644" s="4">
        <f t="shared" si="1124"/>
        <v>4.6813186813186825</v>
      </c>
      <c r="Z3644" s="4">
        <f t="shared" si="1125"/>
        <v>1992000</v>
      </c>
      <c r="AA3644" s="16">
        <f t="shared" si="1126"/>
        <v>3.0120481927710845E-3</v>
      </c>
      <c r="AB3644" s="15">
        <f t="shared" si="1135"/>
        <v>0.42771084337349402</v>
      </c>
      <c r="AC3644" s="15">
        <f t="shared" si="1136"/>
        <v>0.42771084337349408</v>
      </c>
      <c r="AD3644" s="4">
        <v>173305</v>
      </c>
      <c r="AE3644" s="26">
        <v>1503.37</v>
      </c>
      <c r="AF3644" s="26">
        <v>1503.37</v>
      </c>
      <c r="AG3644" s="4">
        <f t="shared" si="1137"/>
        <v>673000</v>
      </c>
      <c r="AH3644" s="16">
        <f t="shared" si="1127"/>
        <v>8.9153046062407128E-3</v>
      </c>
      <c r="AI3644" s="15">
        <f t="shared" si="1128"/>
        <v>1.2659732540861812</v>
      </c>
      <c r="AJ3644" s="15">
        <f t="shared" si="1129"/>
        <v>1.2659732540861814</v>
      </c>
      <c r="AK3644" s="4">
        <f t="shared" si="1130"/>
        <v>1614000</v>
      </c>
      <c r="AL3644" s="27">
        <f t="shared" si="1131"/>
        <v>3.7174721189591076E-3</v>
      </c>
      <c r="AM3644" s="15">
        <f t="shared" si="1138"/>
        <v>0.52788104089219323</v>
      </c>
      <c r="AN3644" s="15">
        <f t="shared" si="1139"/>
        <v>1.2167830370161969E-3</v>
      </c>
    </row>
    <row r="3645" spans="1:40" x14ac:dyDescent="0.2">
      <c r="A3645" s="4" t="s">
        <v>4628</v>
      </c>
      <c r="B3645" s="2" t="s">
        <v>11</v>
      </c>
      <c r="C3645" s="5">
        <v>173305</v>
      </c>
      <c r="D3645" s="2" t="s">
        <v>787</v>
      </c>
      <c r="E3645" s="5">
        <v>173366</v>
      </c>
      <c r="F3645" s="2" t="s">
        <v>4458</v>
      </c>
      <c r="G3645" s="7">
        <v>6000</v>
      </c>
      <c r="H3645" s="5">
        <v>142</v>
      </c>
      <c r="I3645" s="6">
        <v>173158</v>
      </c>
      <c r="J3645" s="13">
        <v>45291</v>
      </c>
      <c r="K3645" s="9">
        <v>6000</v>
      </c>
      <c r="L3645" s="4" t="s">
        <v>4628</v>
      </c>
      <c r="M3645" s="4" t="s">
        <v>4633</v>
      </c>
      <c r="N3645" s="4">
        <f>VLOOKUP(I3645,BaseModelo!$A$2:$E$5075,5)</f>
        <v>10</v>
      </c>
      <c r="O3645" s="4" t="str">
        <f>VLOOKUP(N3645,'niveles de riesgo'!$A$4:$B$7,2,1)</f>
        <v>8 a 10</v>
      </c>
      <c r="P3645" s="15">
        <v>142.00000000000003</v>
      </c>
      <c r="Q3645" s="4">
        <f>VLOOKUP(I3645,BaseModelo!$A$2:$E$5075,3)</f>
        <v>0</v>
      </c>
      <c r="R3645" s="4">
        <f t="shared" si="1120"/>
        <v>2603000</v>
      </c>
      <c r="S3645" s="16">
        <f t="shared" si="1121"/>
        <v>2.3050326546292738E-3</v>
      </c>
      <c r="T3645" s="4">
        <f t="shared" si="1132"/>
        <v>0.32731463695735685</v>
      </c>
      <c r="U3645" s="4">
        <f t="shared" si="1133"/>
        <v>0.32731463695735696</v>
      </c>
      <c r="V3645" s="6">
        <f t="shared" si="1122"/>
        <v>1565000</v>
      </c>
      <c r="W3645" s="16">
        <f t="shared" si="1123"/>
        <v>3.8338658146964857E-3</v>
      </c>
      <c r="X3645" s="4">
        <f t="shared" si="1134"/>
        <v>0.54440894568690101</v>
      </c>
      <c r="Y3645" s="4">
        <f t="shared" si="1124"/>
        <v>0.54440894568690112</v>
      </c>
      <c r="Z3645" s="4">
        <f t="shared" si="1125"/>
        <v>4121000</v>
      </c>
      <c r="AA3645" s="16">
        <f t="shared" si="1126"/>
        <v>1.4559572919194371E-3</v>
      </c>
      <c r="AB3645" s="15">
        <f t="shared" si="1135"/>
        <v>0.20674593545256006</v>
      </c>
      <c r="AC3645" s="15">
        <f t="shared" si="1136"/>
        <v>0.20674593545256012</v>
      </c>
      <c r="AD3645" s="4">
        <v>173305</v>
      </c>
      <c r="AE3645" s="26">
        <v>1503.37</v>
      </c>
      <c r="AF3645" s="26">
        <v>1503.37</v>
      </c>
      <c r="AG3645" s="4">
        <f t="shared" si="1137"/>
        <v>1846000</v>
      </c>
      <c r="AH3645" s="16">
        <f t="shared" si="1127"/>
        <v>3.2502708559046588E-3</v>
      </c>
      <c r="AI3645" s="15">
        <f t="shared" si="1128"/>
        <v>0.46153846153846156</v>
      </c>
      <c r="AJ3645" s="15">
        <f t="shared" si="1129"/>
        <v>0.46153846153846162</v>
      </c>
      <c r="AK3645" s="4">
        <f t="shared" si="1130"/>
        <v>1614000</v>
      </c>
      <c r="AL3645" s="27">
        <f t="shared" si="1131"/>
        <v>3.7174721189591076E-3</v>
      </c>
      <c r="AM3645" s="15">
        <f t="shared" si="1138"/>
        <v>0.52788104089219323</v>
      </c>
      <c r="AN3645" s="15">
        <f t="shared" si="1139"/>
        <v>1.2167830370161969E-3</v>
      </c>
    </row>
    <row r="3646" spans="1:40" x14ac:dyDescent="0.2">
      <c r="A3646" s="4" t="s">
        <v>4628</v>
      </c>
      <c r="B3646" s="2" t="s">
        <v>11</v>
      </c>
      <c r="C3646" s="5">
        <v>173305</v>
      </c>
      <c r="D3646" s="2" t="s">
        <v>787</v>
      </c>
      <c r="E3646" s="5">
        <v>173367</v>
      </c>
      <c r="F3646" s="2" t="s">
        <v>4459</v>
      </c>
      <c r="G3646" s="7">
        <v>6000</v>
      </c>
      <c r="H3646" s="5">
        <v>142</v>
      </c>
      <c r="I3646" s="6">
        <v>173157</v>
      </c>
      <c r="J3646" s="13">
        <v>45291</v>
      </c>
      <c r="K3646" s="9">
        <v>6000</v>
      </c>
      <c r="L3646" s="4" t="s">
        <v>4628</v>
      </c>
      <c r="M3646" s="4" t="s">
        <v>4633</v>
      </c>
      <c r="N3646" s="4">
        <f>VLOOKUP(I3646,BaseModelo!$A$2:$E$5075,5)</f>
        <v>10</v>
      </c>
      <c r="O3646" s="4" t="str">
        <f>VLOOKUP(N3646,'niveles de riesgo'!$A$4:$B$7,2,1)</f>
        <v>8 a 10</v>
      </c>
      <c r="P3646" s="15">
        <v>142.00000000000003</v>
      </c>
      <c r="Q3646" s="4">
        <f>VLOOKUP(I3646,BaseModelo!$A$2:$E$5075,3)</f>
        <v>0</v>
      </c>
      <c r="R3646" s="4">
        <f t="shared" si="1120"/>
        <v>2603000</v>
      </c>
      <c r="S3646" s="16">
        <f t="shared" si="1121"/>
        <v>2.3050326546292738E-3</v>
      </c>
      <c r="T3646" s="4">
        <f t="shared" si="1132"/>
        <v>0.32731463695735685</v>
      </c>
      <c r="U3646" s="4">
        <f t="shared" si="1133"/>
        <v>0.32731463695735696</v>
      </c>
      <c r="V3646" s="6">
        <f t="shared" si="1122"/>
        <v>1565000</v>
      </c>
      <c r="W3646" s="16">
        <f t="shared" si="1123"/>
        <v>3.8338658146964857E-3</v>
      </c>
      <c r="X3646" s="4">
        <f t="shared" si="1134"/>
        <v>0.54440894568690101</v>
      </c>
      <c r="Y3646" s="4">
        <f t="shared" si="1124"/>
        <v>0.54440894568690112</v>
      </c>
      <c r="Z3646" s="4">
        <f t="shared" si="1125"/>
        <v>4121000</v>
      </c>
      <c r="AA3646" s="16">
        <f t="shared" si="1126"/>
        <v>1.4559572919194371E-3</v>
      </c>
      <c r="AB3646" s="15">
        <f t="shared" si="1135"/>
        <v>0.20674593545256006</v>
      </c>
      <c r="AC3646" s="15">
        <f t="shared" si="1136"/>
        <v>0.20674593545256012</v>
      </c>
      <c r="AD3646" s="4">
        <v>173305</v>
      </c>
      <c r="AE3646" s="26">
        <v>1503.37</v>
      </c>
      <c r="AF3646" s="26">
        <v>1503.37</v>
      </c>
      <c r="AG3646" s="4">
        <f t="shared" si="1137"/>
        <v>1846000</v>
      </c>
      <c r="AH3646" s="16">
        <f t="shared" si="1127"/>
        <v>3.2502708559046588E-3</v>
      </c>
      <c r="AI3646" s="15">
        <f t="shared" si="1128"/>
        <v>0.46153846153846156</v>
      </c>
      <c r="AJ3646" s="15">
        <f t="shared" si="1129"/>
        <v>0.46153846153846162</v>
      </c>
      <c r="AK3646" s="4">
        <f t="shared" si="1130"/>
        <v>1614000</v>
      </c>
      <c r="AL3646" s="27">
        <f t="shared" si="1131"/>
        <v>3.7174721189591076E-3</v>
      </c>
      <c r="AM3646" s="15">
        <f t="shared" si="1138"/>
        <v>0.52788104089219323</v>
      </c>
      <c r="AN3646" s="15">
        <f t="shared" si="1139"/>
        <v>1.2167830370161969E-3</v>
      </c>
    </row>
    <row r="3647" spans="1:40" x14ac:dyDescent="0.2">
      <c r="A3647" s="4" t="s">
        <v>4628</v>
      </c>
      <c r="B3647" s="2" t="s">
        <v>11</v>
      </c>
      <c r="C3647" s="5">
        <v>173305</v>
      </c>
      <c r="D3647" s="2" t="s">
        <v>787</v>
      </c>
      <c r="E3647" s="5">
        <v>173368</v>
      </c>
      <c r="F3647" s="2" t="s">
        <v>4460</v>
      </c>
      <c r="G3647" s="7">
        <v>8000</v>
      </c>
      <c r="H3647" s="5">
        <v>142</v>
      </c>
      <c r="I3647" s="6">
        <v>173148</v>
      </c>
      <c r="J3647" s="13">
        <v>45291</v>
      </c>
      <c r="K3647" s="9">
        <v>8000</v>
      </c>
      <c r="L3647" s="4" t="s">
        <v>4628</v>
      </c>
      <c r="M3647" s="4" t="s">
        <v>4633</v>
      </c>
      <c r="N3647" s="4">
        <f>VLOOKUP(I3647,BaseModelo!$A$2:$E$5075,5)</f>
        <v>10</v>
      </c>
      <c r="O3647" s="4" t="str">
        <f>VLOOKUP(N3647,'niveles de riesgo'!$A$4:$B$7,2,1)</f>
        <v>8 a 10</v>
      </c>
      <c r="P3647" s="15">
        <v>142.00000000000003</v>
      </c>
      <c r="Q3647" s="4">
        <f>VLOOKUP(I3647,BaseModelo!$A$2:$E$5075,3)</f>
        <v>0</v>
      </c>
      <c r="R3647" s="4">
        <f t="shared" si="1120"/>
        <v>2603000</v>
      </c>
      <c r="S3647" s="16">
        <f t="shared" si="1121"/>
        <v>3.073376872839032E-3</v>
      </c>
      <c r="T3647" s="4">
        <f t="shared" si="1132"/>
        <v>0.43641951594314254</v>
      </c>
      <c r="U3647" s="4">
        <f t="shared" si="1133"/>
        <v>0.43641951594314266</v>
      </c>
      <c r="V3647" s="6">
        <f t="shared" si="1122"/>
        <v>1565000</v>
      </c>
      <c r="W3647" s="16">
        <f t="shared" si="1123"/>
        <v>5.111821086261981E-3</v>
      </c>
      <c r="X3647" s="4">
        <f t="shared" si="1134"/>
        <v>0.72587859424920131</v>
      </c>
      <c r="Y3647" s="4">
        <f t="shared" si="1124"/>
        <v>0.72587859424920143</v>
      </c>
      <c r="Z3647" s="4">
        <f t="shared" si="1125"/>
        <v>4121000</v>
      </c>
      <c r="AA3647" s="16">
        <f t="shared" si="1126"/>
        <v>1.9412763892259161E-3</v>
      </c>
      <c r="AB3647" s="15">
        <f t="shared" si="1135"/>
        <v>0.27566124727008007</v>
      </c>
      <c r="AC3647" s="15">
        <f t="shared" si="1136"/>
        <v>0.27566124727008012</v>
      </c>
      <c r="AD3647" s="4">
        <v>173305</v>
      </c>
      <c r="AE3647" s="26">
        <v>2013.74</v>
      </c>
      <c r="AF3647" s="26">
        <v>2013.74</v>
      </c>
      <c r="AG3647" s="4">
        <f t="shared" si="1137"/>
        <v>1846000</v>
      </c>
      <c r="AH3647" s="16">
        <f t="shared" si="1127"/>
        <v>4.3336944745395447E-3</v>
      </c>
      <c r="AI3647" s="15">
        <f t="shared" si="1128"/>
        <v>0.61538461538461531</v>
      </c>
      <c r="AJ3647" s="15">
        <f t="shared" si="1129"/>
        <v>0.61538461538461542</v>
      </c>
      <c r="AK3647" s="4">
        <f t="shared" si="1130"/>
        <v>1614000</v>
      </c>
      <c r="AL3647" s="27">
        <f t="shared" si="1131"/>
        <v>4.9566294919454771E-3</v>
      </c>
      <c r="AM3647" s="15">
        <f t="shared" si="1138"/>
        <v>0.70384138785625772</v>
      </c>
      <c r="AN3647" s="15">
        <f t="shared" si="1139"/>
        <v>2.1631698435843503E-3</v>
      </c>
    </row>
    <row r="3648" spans="1:40" x14ac:dyDescent="0.2">
      <c r="A3648" s="4" t="s">
        <v>4628</v>
      </c>
      <c r="B3648" s="2" t="s">
        <v>16</v>
      </c>
      <c r="C3648" s="5">
        <v>173331</v>
      </c>
      <c r="D3648" s="2" t="s">
        <v>786</v>
      </c>
      <c r="E3648" s="5">
        <v>173332</v>
      </c>
      <c r="F3648" s="2" t="s">
        <v>4452</v>
      </c>
      <c r="G3648" s="7">
        <v>10000</v>
      </c>
      <c r="H3648" s="5">
        <v>142</v>
      </c>
      <c r="I3648" s="6">
        <v>172819</v>
      </c>
      <c r="J3648" s="13">
        <v>45291</v>
      </c>
      <c r="K3648" s="9">
        <v>10000</v>
      </c>
      <c r="L3648" s="4" t="s">
        <v>4628</v>
      </c>
      <c r="M3648" s="4" t="s">
        <v>4633</v>
      </c>
      <c r="N3648" s="4">
        <f>VLOOKUP(I3648,BaseModelo!$A$2:$E$5075,5)</f>
        <v>8</v>
      </c>
      <c r="O3648" s="4" t="str">
        <f>VLOOKUP(N3648,'niveles de riesgo'!$A$4:$B$7,2,1)</f>
        <v>8 a 10</v>
      </c>
      <c r="P3648" s="15">
        <v>142.00000000000003</v>
      </c>
      <c r="Q3648" s="4">
        <f>VLOOKUP(I3648,BaseModelo!$A$2:$E$5075,3)</f>
        <v>132</v>
      </c>
      <c r="R3648" s="4">
        <f t="shared" si="1120"/>
        <v>2603000</v>
      </c>
      <c r="S3648" s="16">
        <f t="shared" si="1121"/>
        <v>3.8417210910487898E-3</v>
      </c>
      <c r="T3648" s="4">
        <f t="shared" si="1132"/>
        <v>0.54552439492892812</v>
      </c>
      <c r="U3648" s="4">
        <f t="shared" si="1133"/>
        <v>0.54552439492892824</v>
      </c>
      <c r="V3648" s="6">
        <f t="shared" si="1122"/>
        <v>1565000</v>
      </c>
      <c r="W3648" s="16">
        <f t="shared" si="1123"/>
        <v>6.3897763578274758E-3</v>
      </c>
      <c r="X3648" s="4">
        <f t="shared" si="1134"/>
        <v>0.90734824281150162</v>
      </c>
      <c r="Y3648" s="4">
        <f t="shared" si="1124"/>
        <v>0.90734824281150173</v>
      </c>
      <c r="Z3648" s="4">
        <f t="shared" si="1125"/>
        <v>5836000</v>
      </c>
      <c r="AA3648" s="16">
        <f t="shared" si="1126"/>
        <v>1.7135023989033585E-3</v>
      </c>
      <c r="AB3648" s="15">
        <f t="shared" si="1135"/>
        <v>0.2433173406442769</v>
      </c>
      <c r="AC3648" s="15">
        <f t="shared" si="1136"/>
        <v>0.24331734064427696</v>
      </c>
      <c r="AD3648" s="4">
        <v>173331</v>
      </c>
      <c r="AE3648" s="26">
        <v>2510.34</v>
      </c>
      <c r="AF3648" s="26">
        <v>2510.34</v>
      </c>
      <c r="AG3648" s="4">
        <f t="shared" si="1137"/>
        <v>3421000</v>
      </c>
      <c r="AH3648" s="16">
        <f t="shared" si="1127"/>
        <v>2.9231218941829875E-3</v>
      </c>
      <c r="AI3648" s="15">
        <f t="shared" si="1128"/>
        <v>0.41508330897398421</v>
      </c>
      <c r="AJ3648" s="15">
        <f t="shared" si="1129"/>
        <v>0.41508330897398432</v>
      </c>
      <c r="AK3648" s="4">
        <f t="shared" si="1130"/>
        <v>1614000</v>
      </c>
      <c r="AL3648" s="27">
        <f t="shared" si="1131"/>
        <v>6.1957868649318466E-3</v>
      </c>
      <c r="AM3648" s="15">
        <f t="shared" si="1138"/>
        <v>0.8798017348203222</v>
      </c>
      <c r="AN3648" s="15">
        <f t="shared" si="1139"/>
        <v>3.3799528806005468E-3</v>
      </c>
    </row>
    <row r="3649" spans="1:40" x14ac:dyDescent="0.2">
      <c r="A3649" s="4" t="s">
        <v>4628</v>
      </c>
      <c r="B3649" s="2" t="s">
        <v>16</v>
      </c>
      <c r="C3649" s="5">
        <v>173331</v>
      </c>
      <c r="D3649" s="2" t="s">
        <v>786</v>
      </c>
      <c r="E3649" s="5">
        <v>173333</v>
      </c>
      <c r="F3649" s="2" t="s">
        <v>4453</v>
      </c>
      <c r="G3649" s="7">
        <v>10000</v>
      </c>
      <c r="H3649" s="5">
        <v>142</v>
      </c>
      <c r="I3649" s="6">
        <v>172784</v>
      </c>
      <c r="J3649" s="13">
        <v>45291</v>
      </c>
      <c r="K3649" s="9">
        <v>10000</v>
      </c>
      <c r="L3649" s="4" t="s">
        <v>4628</v>
      </c>
      <c r="M3649" s="4" t="s">
        <v>4633</v>
      </c>
      <c r="N3649" s="4">
        <f>VLOOKUP(I3649,BaseModelo!$A$2:$E$5075,5)</f>
        <v>7</v>
      </c>
      <c r="O3649" s="4" t="str">
        <f>VLOOKUP(N3649,'niveles de riesgo'!$A$4:$B$7,2,1)</f>
        <v>6 a 7</v>
      </c>
      <c r="P3649" s="15">
        <v>142.00000000000003</v>
      </c>
      <c r="Q3649" s="4">
        <f>VLOOKUP(I3649,BaseModelo!$A$2:$E$5075,3)</f>
        <v>127</v>
      </c>
      <c r="R3649" s="4">
        <f t="shared" si="1120"/>
        <v>2603000</v>
      </c>
      <c r="S3649" s="16">
        <f t="shared" si="1121"/>
        <v>3.8417210910487898E-3</v>
      </c>
      <c r="T3649" s="4">
        <f t="shared" si="1132"/>
        <v>0.54552439492892812</v>
      </c>
      <c r="U3649" s="4">
        <f t="shared" si="1133"/>
        <v>0.54552439492892824</v>
      </c>
      <c r="V3649" s="6">
        <f t="shared" si="1122"/>
        <v>568000</v>
      </c>
      <c r="W3649" s="16">
        <f t="shared" si="1123"/>
        <v>1.7605633802816902E-2</v>
      </c>
      <c r="X3649" s="4">
        <f t="shared" si="1134"/>
        <v>2.5</v>
      </c>
      <c r="Y3649" s="4">
        <f t="shared" si="1124"/>
        <v>2.5000000000000004</v>
      </c>
      <c r="Z3649" s="4">
        <f t="shared" si="1125"/>
        <v>4022000</v>
      </c>
      <c r="AA3649" s="16">
        <f t="shared" si="1126"/>
        <v>2.4863252113376429E-3</v>
      </c>
      <c r="AB3649" s="15">
        <f t="shared" si="1135"/>
        <v>0.35305818000994527</v>
      </c>
      <c r="AC3649" s="15">
        <f t="shared" si="1136"/>
        <v>0.35305818000994538</v>
      </c>
      <c r="AD3649" s="4">
        <v>173331</v>
      </c>
      <c r="AE3649" s="26">
        <v>2510.34</v>
      </c>
      <c r="AF3649" s="26">
        <v>2510.34</v>
      </c>
      <c r="AG3649" s="4">
        <f t="shared" si="1137"/>
        <v>2184000</v>
      </c>
      <c r="AH3649" s="16">
        <f t="shared" si="1127"/>
        <v>4.578754578754579E-3</v>
      </c>
      <c r="AI3649" s="15">
        <f t="shared" si="1128"/>
        <v>0.6501831501831502</v>
      </c>
      <c r="AJ3649" s="15">
        <f t="shared" si="1129"/>
        <v>0.65018315018315032</v>
      </c>
      <c r="AK3649" s="4">
        <f t="shared" si="1130"/>
        <v>1614000</v>
      </c>
      <c r="AL3649" s="27">
        <f t="shared" si="1131"/>
        <v>6.1957868649318466E-3</v>
      </c>
      <c r="AM3649" s="15">
        <f t="shared" si="1138"/>
        <v>0.8798017348203222</v>
      </c>
      <c r="AN3649" s="15">
        <f t="shared" si="1139"/>
        <v>3.3799528806005468E-3</v>
      </c>
    </row>
    <row r="3650" spans="1:40" x14ac:dyDescent="0.2">
      <c r="A3650" s="4" t="s">
        <v>4628</v>
      </c>
      <c r="B3650" s="2" t="s">
        <v>16</v>
      </c>
      <c r="C3650" s="5">
        <v>173331</v>
      </c>
      <c r="D3650" s="2" t="s">
        <v>786</v>
      </c>
      <c r="E3650" s="5">
        <v>173335</v>
      </c>
      <c r="F3650" s="2" t="s">
        <v>4454</v>
      </c>
      <c r="G3650" s="7">
        <v>6000</v>
      </c>
      <c r="H3650" s="5">
        <v>142</v>
      </c>
      <c r="I3650" s="6">
        <v>172603</v>
      </c>
      <c r="J3650" s="13">
        <v>45291</v>
      </c>
      <c r="K3650" s="9">
        <v>6000</v>
      </c>
      <c r="L3650" s="4" t="s">
        <v>4628</v>
      </c>
      <c r="M3650" s="4" t="s">
        <v>4633</v>
      </c>
      <c r="N3650" s="4">
        <f>VLOOKUP(I3650,BaseModelo!$A$2:$E$5075,5)</f>
        <v>7</v>
      </c>
      <c r="O3650" s="4" t="str">
        <f>VLOOKUP(N3650,'niveles de riesgo'!$A$4:$B$7,2,1)</f>
        <v>6 a 7</v>
      </c>
      <c r="P3650" s="15">
        <v>142.00000000000003</v>
      </c>
      <c r="Q3650" s="4">
        <f>VLOOKUP(I3650,BaseModelo!$A$2:$E$5075,3)</f>
        <v>127</v>
      </c>
      <c r="R3650" s="4">
        <f t="shared" ref="R3650:R3713" si="1140">SUMIFS($G:$G,$M:$M,M3650)</f>
        <v>2603000</v>
      </c>
      <c r="S3650" s="16">
        <f t="shared" ref="S3650:S3713" si="1141">G3650/R3650</f>
        <v>2.3050326546292738E-3</v>
      </c>
      <c r="T3650" s="4">
        <f t="shared" si="1132"/>
        <v>0.32731463695735685</v>
      </c>
      <c r="U3650" s="4">
        <f t="shared" si="1133"/>
        <v>0.32731463695735696</v>
      </c>
      <c r="V3650" s="6">
        <f t="shared" ref="V3650:V3713" si="1142">SUMIFS($G:$G,$O:$O,O3650)</f>
        <v>568000</v>
      </c>
      <c r="W3650" s="16">
        <f t="shared" ref="W3650:W3713" si="1143">IFERROR(G3650/V3650,"")</f>
        <v>1.0563380281690141E-2</v>
      </c>
      <c r="X3650" s="4">
        <f t="shared" si="1134"/>
        <v>1.5</v>
      </c>
      <c r="Y3650" s="4">
        <f t="shared" ref="Y3650:Y3713" si="1144">IFERROR(W3650*P3650,"")</f>
        <v>1.5000000000000002</v>
      </c>
      <c r="Z3650" s="4">
        <f t="shared" ref="Z3650:Z3713" si="1145">SUMIFS($G:$G,$N:$N,N3650)</f>
        <v>4022000</v>
      </c>
      <c r="AA3650" s="16">
        <f t="shared" ref="AA3650:AA3713" si="1146">IFERROR(G3650/Z3650,"")</f>
        <v>1.4917951268025858E-3</v>
      </c>
      <c r="AB3650" s="15">
        <f t="shared" si="1135"/>
        <v>0.21183490800596719</v>
      </c>
      <c r="AC3650" s="15">
        <f t="shared" si="1136"/>
        <v>0.21183490800596722</v>
      </c>
      <c r="AD3650" s="4">
        <v>173331</v>
      </c>
      <c r="AE3650" s="26">
        <v>1503.37</v>
      </c>
      <c r="AF3650" s="26">
        <v>1503.37</v>
      </c>
      <c r="AG3650" s="4">
        <f t="shared" si="1137"/>
        <v>2184000</v>
      </c>
      <c r="AH3650" s="16">
        <f t="shared" ref="AH3650:AH3713" si="1147">IFERROR($G3650/AG3650,"")</f>
        <v>2.7472527472527475E-3</v>
      </c>
      <c r="AI3650" s="15">
        <f t="shared" ref="AI3650:AI3713" si="1148">IFERROR(AH3650*H3650,"")</f>
        <v>0.39010989010989017</v>
      </c>
      <c r="AJ3650" s="15">
        <f t="shared" ref="AJ3650:AJ3713" si="1149">IFERROR(AH3650*P3650,"")</f>
        <v>0.39010989010989022</v>
      </c>
      <c r="AK3650" s="4">
        <f t="shared" ref="AK3650:AK3713" si="1150">SUMIFS($G:$G,$A:$A,$A3650,$M:$M,$M3650)</f>
        <v>1614000</v>
      </c>
      <c r="AL3650" s="27">
        <f t="shared" ref="AL3650:AL3713" si="1151">IFERROR($G3650/AK3650,"")</f>
        <v>3.7174721189591076E-3</v>
      </c>
      <c r="AM3650" s="15">
        <f t="shared" si="1138"/>
        <v>0.52788104089219323</v>
      </c>
      <c r="AN3650" s="15">
        <f t="shared" si="1139"/>
        <v>1.2167830370161969E-3</v>
      </c>
    </row>
    <row r="3651" spans="1:40" x14ac:dyDescent="0.2">
      <c r="A3651" s="4" t="s">
        <v>4628</v>
      </c>
      <c r="B3651" s="2" t="s">
        <v>16</v>
      </c>
      <c r="C3651" s="5">
        <v>173331</v>
      </c>
      <c r="D3651" s="2" t="s">
        <v>786</v>
      </c>
      <c r="E3651" s="5">
        <v>173336</v>
      </c>
      <c r="F3651" s="2" t="s">
        <v>4455</v>
      </c>
      <c r="G3651" s="7">
        <v>6000</v>
      </c>
      <c r="H3651" s="5">
        <v>142</v>
      </c>
      <c r="I3651" s="6">
        <v>173059</v>
      </c>
      <c r="J3651" s="13">
        <v>45291</v>
      </c>
      <c r="K3651" s="9">
        <v>6000</v>
      </c>
      <c r="L3651" s="4" t="s">
        <v>4628</v>
      </c>
      <c r="M3651" s="4" t="s">
        <v>4633</v>
      </c>
      <c r="N3651" s="4">
        <f>VLOOKUP(I3651,BaseModelo!$A$2:$E$5075,5)</f>
        <v>9</v>
      </c>
      <c r="O3651" s="4" t="str">
        <f>VLOOKUP(N3651,'niveles de riesgo'!$A$4:$B$7,2,1)</f>
        <v>8 a 10</v>
      </c>
      <c r="P3651" s="15">
        <v>142.00000000000003</v>
      </c>
      <c r="Q3651" s="4">
        <f>VLOOKUP(I3651,BaseModelo!$A$2:$E$5075,3)</f>
        <v>147</v>
      </c>
      <c r="R3651" s="4">
        <f t="shared" si="1140"/>
        <v>2603000</v>
      </c>
      <c r="S3651" s="16">
        <f t="shared" si="1141"/>
        <v>2.3050326546292738E-3</v>
      </c>
      <c r="T3651" s="4">
        <f t="shared" ref="T3651:T3714" si="1152">S3651*H3651</f>
        <v>0.32731463695735685</v>
      </c>
      <c r="U3651" s="4">
        <f t="shared" ref="U3651:U3714" si="1153">S3651*P3651</f>
        <v>0.32731463695735696</v>
      </c>
      <c r="V3651" s="6">
        <f t="shared" si="1142"/>
        <v>1565000</v>
      </c>
      <c r="W3651" s="16">
        <f t="shared" si="1143"/>
        <v>3.8338658146964857E-3</v>
      </c>
      <c r="X3651" s="4">
        <f t="shared" ref="X3651:X3714" si="1154">IFERROR(W3651*H3651,"")</f>
        <v>0.54440894568690101</v>
      </c>
      <c r="Y3651" s="4">
        <f t="shared" si="1144"/>
        <v>0.54440894568690112</v>
      </c>
      <c r="Z3651" s="4">
        <f t="shared" si="1145"/>
        <v>5305000</v>
      </c>
      <c r="AA3651" s="16">
        <f t="shared" si="1146"/>
        <v>1.1310084825636192E-3</v>
      </c>
      <c r="AB3651" s="15">
        <f t="shared" ref="AB3651:AB3714" si="1155">IFERROR(AA3651*H3651,"")</f>
        <v>0.16060320452403393</v>
      </c>
      <c r="AC3651" s="15">
        <f t="shared" ref="AC3651:AC3714" si="1156">IFERROR(AA3651*P3651,"")</f>
        <v>0.16060320452403395</v>
      </c>
      <c r="AD3651" s="4">
        <v>173331</v>
      </c>
      <c r="AE3651" s="26">
        <v>1503.37</v>
      </c>
      <c r="AF3651" s="26">
        <v>1503.37</v>
      </c>
      <c r="AG3651" s="4">
        <f t="shared" ref="AG3651:AG3714" si="1157">SUMIFS($G:$G,$N:$N,$N3651,$A:$A,$A3651)</f>
        <v>3095000</v>
      </c>
      <c r="AH3651" s="16">
        <f t="shared" si="1147"/>
        <v>1.9386106623586429E-3</v>
      </c>
      <c r="AI3651" s="15">
        <f t="shared" si="1148"/>
        <v>0.27528271405492727</v>
      </c>
      <c r="AJ3651" s="15">
        <f t="shared" si="1149"/>
        <v>0.27528271405492732</v>
      </c>
      <c r="AK3651" s="4">
        <f t="shared" si="1150"/>
        <v>1614000</v>
      </c>
      <c r="AL3651" s="27">
        <f t="shared" si="1151"/>
        <v>3.7174721189591076E-3</v>
      </c>
      <c r="AM3651" s="15">
        <f t="shared" ref="AM3651:AM3714" si="1158">IFERROR(AL3651*H3651,"")</f>
        <v>0.52788104089219323</v>
      </c>
      <c r="AN3651" s="15">
        <f t="shared" ref="AN3651:AN3714" si="1159">IFERROR(AL3651*U3651,"")</f>
        <v>1.2167830370161969E-3</v>
      </c>
    </row>
    <row r="3652" spans="1:40" x14ac:dyDescent="0.2">
      <c r="A3652" s="4" t="s">
        <v>4628</v>
      </c>
      <c r="B3652" s="2" t="s">
        <v>16</v>
      </c>
      <c r="C3652" s="5">
        <v>173331</v>
      </c>
      <c r="D3652" s="2" t="s">
        <v>786</v>
      </c>
      <c r="E3652" s="5">
        <v>173337</v>
      </c>
      <c r="F3652" s="2" t="s">
        <v>4456</v>
      </c>
      <c r="G3652" s="7">
        <v>10000</v>
      </c>
      <c r="H3652" s="5">
        <v>142</v>
      </c>
      <c r="I3652" s="6">
        <v>173270</v>
      </c>
      <c r="J3652" s="13">
        <v>45291</v>
      </c>
      <c r="K3652" s="9">
        <v>10000</v>
      </c>
      <c r="L3652" s="4" t="s">
        <v>4628</v>
      </c>
      <c r="M3652" s="4" t="s">
        <v>4633</v>
      </c>
      <c r="N3652" s="4">
        <f>VLOOKUP(I3652,BaseModelo!$A$2:$E$5075,5)</f>
        <v>9</v>
      </c>
      <c r="O3652" s="4" t="str">
        <f>VLOOKUP(N3652,'niveles de riesgo'!$A$4:$B$7,2,1)</f>
        <v>8 a 10</v>
      </c>
      <c r="P3652" s="15">
        <v>142.00000000000003</v>
      </c>
      <c r="Q3652" s="4">
        <f>VLOOKUP(I3652,BaseModelo!$A$2:$E$5075,3)</f>
        <v>147</v>
      </c>
      <c r="R3652" s="4">
        <f t="shared" si="1140"/>
        <v>2603000</v>
      </c>
      <c r="S3652" s="16">
        <f t="shared" si="1141"/>
        <v>3.8417210910487898E-3</v>
      </c>
      <c r="T3652" s="4">
        <f t="shared" si="1152"/>
        <v>0.54552439492892812</v>
      </c>
      <c r="U3652" s="4">
        <f t="shared" si="1153"/>
        <v>0.54552439492892824</v>
      </c>
      <c r="V3652" s="6">
        <f t="shared" si="1142"/>
        <v>1565000</v>
      </c>
      <c r="W3652" s="16">
        <f t="shared" si="1143"/>
        <v>6.3897763578274758E-3</v>
      </c>
      <c r="X3652" s="4">
        <f t="shared" si="1154"/>
        <v>0.90734824281150162</v>
      </c>
      <c r="Y3652" s="4">
        <f t="shared" si="1144"/>
        <v>0.90734824281150173</v>
      </c>
      <c r="Z3652" s="4">
        <f t="shared" si="1145"/>
        <v>5305000</v>
      </c>
      <c r="AA3652" s="16">
        <f t="shared" si="1146"/>
        <v>1.885014137606032E-3</v>
      </c>
      <c r="AB3652" s="15">
        <f t="shared" si="1155"/>
        <v>0.26767200754005654</v>
      </c>
      <c r="AC3652" s="15">
        <f t="shared" si="1156"/>
        <v>0.2676720075400566</v>
      </c>
      <c r="AD3652" s="4">
        <v>173331</v>
      </c>
      <c r="AE3652" s="26">
        <v>2510.34</v>
      </c>
      <c r="AF3652" s="26">
        <v>2510.34</v>
      </c>
      <c r="AG3652" s="4">
        <f t="shared" si="1157"/>
        <v>3095000</v>
      </c>
      <c r="AH3652" s="16">
        <f t="shared" si="1147"/>
        <v>3.2310177705977385E-3</v>
      </c>
      <c r="AI3652" s="15">
        <f t="shared" si="1148"/>
        <v>0.45880452342487887</v>
      </c>
      <c r="AJ3652" s="15">
        <f t="shared" si="1149"/>
        <v>0.45880452342487893</v>
      </c>
      <c r="AK3652" s="4">
        <f t="shared" si="1150"/>
        <v>1614000</v>
      </c>
      <c r="AL3652" s="27">
        <f t="shared" si="1151"/>
        <v>6.1957868649318466E-3</v>
      </c>
      <c r="AM3652" s="15">
        <f t="shared" si="1158"/>
        <v>0.8798017348203222</v>
      </c>
      <c r="AN3652" s="15">
        <f t="shared" si="1159"/>
        <v>3.3799528806005468E-3</v>
      </c>
    </row>
    <row r="3653" spans="1:40" x14ac:dyDescent="0.2">
      <c r="A3653" s="4" t="s">
        <v>4627</v>
      </c>
      <c r="B3653" s="2" t="s">
        <v>8</v>
      </c>
      <c r="C3653" s="5">
        <v>173340</v>
      </c>
      <c r="D3653" s="2" t="s">
        <v>253</v>
      </c>
      <c r="E3653" s="5">
        <v>173350</v>
      </c>
      <c r="F3653" s="2" t="s">
        <v>4461</v>
      </c>
      <c r="G3653" s="7">
        <v>7000</v>
      </c>
      <c r="H3653" s="5">
        <v>142</v>
      </c>
      <c r="I3653" s="6">
        <v>171266</v>
      </c>
      <c r="J3653" s="13">
        <v>45291</v>
      </c>
      <c r="K3653" s="9">
        <v>7000</v>
      </c>
      <c r="L3653" s="4" t="s">
        <v>4627</v>
      </c>
      <c r="M3653" s="4" t="s">
        <v>4633</v>
      </c>
      <c r="N3653" s="4">
        <f>VLOOKUP(I3653,BaseModelo!$A$2:$E$5075,5)</f>
        <v>8</v>
      </c>
      <c r="O3653" s="4" t="str">
        <f>VLOOKUP(N3653,'niveles de riesgo'!$A$4:$B$7,2,1)</f>
        <v>8 a 10</v>
      </c>
      <c r="P3653" s="15">
        <v>142.00000000000003</v>
      </c>
      <c r="Q3653" s="4">
        <f>VLOOKUP(I3653,BaseModelo!$A$2:$E$5075,3)</f>
        <v>132</v>
      </c>
      <c r="R3653" s="4">
        <f t="shared" si="1140"/>
        <v>2603000</v>
      </c>
      <c r="S3653" s="16">
        <f t="shared" si="1141"/>
        <v>2.6892047637341529E-3</v>
      </c>
      <c r="T3653" s="4">
        <f t="shared" si="1152"/>
        <v>0.3818670764502497</v>
      </c>
      <c r="U3653" s="4">
        <f t="shared" si="1153"/>
        <v>0.38186707645024981</v>
      </c>
      <c r="V3653" s="6">
        <f t="shared" si="1142"/>
        <v>1565000</v>
      </c>
      <c r="W3653" s="16">
        <f t="shared" si="1143"/>
        <v>4.4728434504792336E-3</v>
      </c>
      <c r="X3653" s="4">
        <f t="shared" si="1154"/>
        <v>0.63514376996805122</v>
      </c>
      <c r="Y3653" s="4">
        <f t="shared" si="1144"/>
        <v>0.63514376996805133</v>
      </c>
      <c r="Z3653" s="4">
        <f t="shared" si="1145"/>
        <v>5836000</v>
      </c>
      <c r="AA3653" s="16">
        <f t="shared" si="1146"/>
        <v>1.199451679232351E-3</v>
      </c>
      <c r="AB3653" s="15">
        <f t="shared" si="1155"/>
        <v>0.17032213845099384</v>
      </c>
      <c r="AC3653" s="15">
        <f t="shared" si="1156"/>
        <v>0.17032213845099387</v>
      </c>
      <c r="AD3653" s="4">
        <v>173340</v>
      </c>
      <c r="AE3653" s="26">
        <v>1758.65</v>
      </c>
      <c r="AF3653" s="26">
        <v>1758.65</v>
      </c>
      <c r="AG3653" s="4">
        <f t="shared" si="1157"/>
        <v>2254000</v>
      </c>
      <c r="AH3653" s="16">
        <f t="shared" si="1147"/>
        <v>3.105590062111801E-3</v>
      </c>
      <c r="AI3653" s="15">
        <f t="shared" si="1148"/>
        <v>0.44099378881987572</v>
      </c>
      <c r="AJ3653" s="15">
        <f t="shared" si="1149"/>
        <v>0.44099378881987583</v>
      </c>
      <c r="AK3653" s="4">
        <f t="shared" si="1150"/>
        <v>989000</v>
      </c>
      <c r="AL3653" s="27">
        <f t="shared" si="1151"/>
        <v>7.0778564206268957E-3</v>
      </c>
      <c r="AM3653" s="15">
        <f t="shared" si="1158"/>
        <v>1.0050556117290192</v>
      </c>
      <c r="AN3653" s="15">
        <f t="shared" si="1159"/>
        <v>2.7028003388794223E-3</v>
      </c>
    </row>
    <row r="3654" spans="1:40" x14ac:dyDescent="0.2">
      <c r="A3654" s="4" t="s">
        <v>4627</v>
      </c>
      <c r="B3654" s="2" t="s">
        <v>8</v>
      </c>
      <c r="C3654" s="5">
        <v>173340</v>
      </c>
      <c r="D3654" s="2" t="s">
        <v>253</v>
      </c>
      <c r="E3654" s="5">
        <v>173351</v>
      </c>
      <c r="F3654" s="2" t="s">
        <v>4462</v>
      </c>
      <c r="G3654" s="7">
        <v>7000</v>
      </c>
      <c r="H3654" s="5">
        <v>142</v>
      </c>
      <c r="I3654" s="6">
        <v>171085</v>
      </c>
      <c r="J3654" s="13">
        <v>45291</v>
      </c>
      <c r="K3654" s="9">
        <v>7000</v>
      </c>
      <c r="L3654" s="4" t="s">
        <v>4627</v>
      </c>
      <c r="M3654" s="4" t="s">
        <v>4633</v>
      </c>
      <c r="N3654" s="4">
        <f>VLOOKUP(I3654,BaseModelo!$A$2:$E$5075,5)</f>
        <v>8</v>
      </c>
      <c r="O3654" s="4" t="str">
        <f>VLOOKUP(N3654,'niveles de riesgo'!$A$4:$B$7,2,1)</f>
        <v>8 a 10</v>
      </c>
      <c r="P3654" s="15">
        <v>142.00000000000003</v>
      </c>
      <c r="Q3654" s="4">
        <f>VLOOKUP(I3654,BaseModelo!$A$2:$E$5075,3)</f>
        <v>132</v>
      </c>
      <c r="R3654" s="4">
        <f t="shared" si="1140"/>
        <v>2603000</v>
      </c>
      <c r="S3654" s="16">
        <f t="shared" si="1141"/>
        <v>2.6892047637341529E-3</v>
      </c>
      <c r="T3654" s="4">
        <f t="shared" si="1152"/>
        <v>0.3818670764502497</v>
      </c>
      <c r="U3654" s="4">
        <f t="shared" si="1153"/>
        <v>0.38186707645024981</v>
      </c>
      <c r="V3654" s="6">
        <f t="shared" si="1142"/>
        <v>1565000</v>
      </c>
      <c r="W3654" s="16">
        <f t="shared" si="1143"/>
        <v>4.4728434504792336E-3</v>
      </c>
      <c r="X3654" s="4">
        <f t="shared" si="1154"/>
        <v>0.63514376996805122</v>
      </c>
      <c r="Y3654" s="4">
        <f t="shared" si="1144"/>
        <v>0.63514376996805133</v>
      </c>
      <c r="Z3654" s="4">
        <f t="shared" si="1145"/>
        <v>5836000</v>
      </c>
      <c r="AA3654" s="16">
        <f t="shared" si="1146"/>
        <v>1.199451679232351E-3</v>
      </c>
      <c r="AB3654" s="15">
        <f t="shared" si="1155"/>
        <v>0.17032213845099384</v>
      </c>
      <c r="AC3654" s="15">
        <f t="shared" si="1156"/>
        <v>0.17032213845099387</v>
      </c>
      <c r="AD3654" s="4">
        <v>173340</v>
      </c>
      <c r="AE3654" s="26">
        <v>1758.65</v>
      </c>
      <c r="AF3654" s="26">
        <v>1758.65</v>
      </c>
      <c r="AG3654" s="4">
        <f t="shared" si="1157"/>
        <v>2254000</v>
      </c>
      <c r="AH3654" s="16">
        <f t="shared" si="1147"/>
        <v>3.105590062111801E-3</v>
      </c>
      <c r="AI3654" s="15">
        <f t="shared" si="1148"/>
        <v>0.44099378881987572</v>
      </c>
      <c r="AJ3654" s="15">
        <f t="shared" si="1149"/>
        <v>0.44099378881987583</v>
      </c>
      <c r="AK3654" s="4">
        <f t="shared" si="1150"/>
        <v>989000</v>
      </c>
      <c r="AL3654" s="27">
        <f t="shared" si="1151"/>
        <v>7.0778564206268957E-3</v>
      </c>
      <c r="AM3654" s="15">
        <f t="shared" si="1158"/>
        <v>1.0050556117290192</v>
      </c>
      <c r="AN3654" s="15">
        <f t="shared" si="1159"/>
        <v>2.7028003388794223E-3</v>
      </c>
    </row>
    <row r="3655" spans="1:40" x14ac:dyDescent="0.2">
      <c r="A3655" s="4" t="s">
        <v>4627</v>
      </c>
      <c r="B3655" s="2" t="s">
        <v>10</v>
      </c>
      <c r="C3655" s="5">
        <v>173387</v>
      </c>
      <c r="D3655" s="2" t="s">
        <v>788</v>
      </c>
      <c r="E3655" s="5">
        <v>173388</v>
      </c>
      <c r="F3655" s="2" t="s">
        <v>4463</v>
      </c>
      <c r="G3655" s="7">
        <v>7000</v>
      </c>
      <c r="H3655" s="5">
        <v>100</v>
      </c>
      <c r="I3655" s="6">
        <v>170458</v>
      </c>
      <c r="J3655" s="13">
        <v>45291</v>
      </c>
      <c r="K3655" s="9">
        <v>7000</v>
      </c>
      <c r="L3655" s="4" t="s">
        <v>4627</v>
      </c>
      <c r="M3655" s="4" t="s">
        <v>4633</v>
      </c>
      <c r="N3655" s="4">
        <f>VLOOKUP(I3655,BaseModelo!$A$2:$E$5075,5)</f>
        <v>10</v>
      </c>
      <c r="O3655" s="4" t="str">
        <f>VLOOKUP(N3655,'niveles de riesgo'!$A$4:$B$7,2,1)</f>
        <v>8 a 10</v>
      </c>
      <c r="P3655" s="15">
        <v>142.00000000000003</v>
      </c>
      <c r="Q3655" s="4">
        <f>VLOOKUP(I3655,BaseModelo!$A$2:$E$5075,3)</f>
        <v>0</v>
      </c>
      <c r="R3655" s="4">
        <f t="shared" si="1140"/>
        <v>2603000</v>
      </c>
      <c r="S3655" s="16">
        <f t="shared" si="1141"/>
        <v>2.6892047637341529E-3</v>
      </c>
      <c r="T3655" s="4">
        <f t="shared" si="1152"/>
        <v>0.26892047637341532</v>
      </c>
      <c r="U3655" s="4">
        <f t="shared" si="1153"/>
        <v>0.38186707645024981</v>
      </c>
      <c r="V3655" s="6">
        <f t="shared" si="1142"/>
        <v>1565000</v>
      </c>
      <c r="W3655" s="16">
        <f t="shared" si="1143"/>
        <v>4.4728434504792336E-3</v>
      </c>
      <c r="X3655" s="4">
        <f t="shared" si="1154"/>
        <v>0.44728434504792336</v>
      </c>
      <c r="Y3655" s="4">
        <f t="shared" si="1144"/>
        <v>0.63514376996805133</v>
      </c>
      <c r="Z3655" s="4">
        <f t="shared" si="1145"/>
        <v>4121000</v>
      </c>
      <c r="AA3655" s="16">
        <f t="shared" si="1146"/>
        <v>1.6986168405726766E-3</v>
      </c>
      <c r="AB3655" s="15">
        <f t="shared" si="1155"/>
        <v>0.16986168405726765</v>
      </c>
      <c r="AC3655" s="15">
        <f t="shared" si="1156"/>
        <v>0.24120359136132014</v>
      </c>
      <c r="AD3655" s="4">
        <v>173387</v>
      </c>
      <c r="AE3655" s="26">
        <v>1220.7</v>
      </c>
      <c r="AF3655" s="26">
        <v>1220.7</v>
      </c>
      <c r="AG3655" s="4">
        <f t="shared" si="1157"/>
        <v>2105000</v>
      </c>
      <c r="AH3655" s="16">
        <f t="shared" si="1147"/>
        <v>3.3254156769596198E-3</v>
      </c>
      <c r="AI3655" s="15">
        <f t="shared" si="1148"/>
        <v>0.33254156769596199</v>
      </c>
      <c r="AJ3655" s="15">
        <f t="shared" si="1149"/>
        <v>0.4722090261282661</v>
      </c>
      <c r="AK3655" s="4">
        <f t="shared" si="1150"/>
        <v>989000</v>
      </c>
      <c r="AL3655" s="27">
        <f t="shared" si="1151"/>
        <v>7.0778564206268957E-3</v>
      </c>
      <c r="AM3655" s="15">
        <f t="shared" si="1158"/>
        <v>0.70778564206268957</v>
      </c>
      <c r="AN3655" s="15">
        <f t="shared" si="1159"/>
        <v>2.7028003388794223E-3</v>
      </c>
    </row>
    <row r="3656" spans="1:40" x14ac:dyDescent="0.2">
      <c r="A3656" s="4" t="s">
        <v>4627</v>
      </c>
      <c r="B3656" s="2" t="s">
        <v>10</v>
      </c>
      <c r="C3656" s="5">
        <v>173387</v>
      </c>
      <c r="D3656" s="2" t="s">
        <v>788</v>
      </c>
      <c r="E3656" s="5">
        <v>173389</v>
      </c>
      <c r="F3656" s="2" t="s">
        <v>4464</v>
      </c>
      <c r="G3656" s="7">
        <v>7000</v>
      </c>
      <c r="H3656" s="5">
        <v>100</v>
      </c>
      <c r="I3656" s="6">
        <v>170461</v>
      </c>
      <c r="J3656" s="13">
        <v>45291</v>
      </c>
      <c r="K3656" s="9">
        <v>7000</v>
      </c>
      <c r="L3656" s="4" t="s">
        <v>4627</v>
      </c>
      <c r="M3656" s="4" t="s">
        <v>4633</v>
      </c>
      <c r="N3656" s="4">
        <f>VLOOKUP(I3656,BaseModelo!$A$2:$E$5075,5)</f>
        <v>10</v>
      </c>
      <c r="O3656" s="4" t="str">
        <f>VLOOKUP(N3656,'niveles de riesgo'!$A$4:$B$7,2,1)</f>
        <v>8 a 10</v>
      </c>
      <c r="P3656" s="15">
        <v>142.00000000000003</v>
      </c>
      <c r="Q3656" s="4">
        <f>VLOOKUP(I3656,BaseModelo!$A$2:$E$5075,3)</f>
        <v>0</v>
      </c>
      <c r="R3656" s="4">
        <f t="shared" si="1140"/>
        <v>2603000</v>
      </c>
      <c r="S3656" s="16">
        <f t="shared" si="1141"/>
        <v>2.6892047637341529E-3</v>
      </c>
      <c r="T3656" s="4">
        <f t="shared" si="1152"/>
        <v>0.26892047637341532</v>
      </c>
      <c r="U3656" s="4">
        <f t="shared" si="1153"/>
        <v>0.38186707645024981</v>
      </c>
      <c r="V3656" s="6">
        <f t="shared" si="1142"/>
        <v>1565000</v>
      </c>
      <c r="W3656" s="16">
        <f t="shared" si="1143"/>
        <v>4.4728434504792336E-3</v>
      </c>
      <c r="X3656" s="4">
        <f t="shared" si="1154"/>
        <v>0.44728434504792336</v>
      </c>
      <c r="Y3656" s="4">
        <f t="shared" si="1144"/>
        <v>0.63514376996805133</v>
      </c>
      <c r="Z3656" s="4">
        <f t="shared" si="1145"/>
        <v>4121000</v>
      </c>
      <c r="AA3656" s="16">
        <f t="shared" si="1146"/>
        <v>1.6986168405726766E-3</v>
      </c>
      <c r="AB3656" s="15">
        <f t="shared" si="1155"/>
        <v>0.16986168405726765</v>
      </c>
      <c r="AC3656" s="15">
        <f t="shared" si="1156"/>
        <v>0.24120359136132014</v>
      </c>
      <c r="AD3656" s="4">
        <v>173387</v>
      </c>
      <c r="AE3656" s="26">
        <v>1220.7</v>
      </c>
      <c r="AF3656" s="26">
        <v>1220.7</v>
      </c>
      <c r="AG3656" s="4">
        <f t="shared" si="1157"/>
        <v>2105000</v>
      </c>
      <c r="AH3656" s="16">
        <f t="shared" si="1147"/>
        <v>3.3254156769596198E-3</v>
      </c>
      <c r="AI3656" s="15">
        <f t="shared" si="1148"/>
        <v>0.33254156769596199</v>
      </c>
      <c r="AJ3656" s="15">
        <f t="shared" si="1149"/>
        <v>0.4722090261282661</v>
      </c>
      <c r="AK3656" s="4">
        <f t="shared" si="1150"/>
        <v>989000</v>
      </c>
      <c r="AL3656" s="27">
        <f t="shared" si="1151"/>
        <v>7.0778564206268957E-3</v>
      </c>
      <c r="AM3656" s="15">
        <f t="shared" si="1158"/>
        <v>0.70778564206268957</v>
      </c>
      <c r="AN3656" s="15">
        <f t="shared" si="1159"/>
        <v>2.7028003388794223E-3</v>
      </c>
    </row>
    <row r="3657" spans="1:40" x14ac:dyDescent="0.2">
      <c r="A3657" s="4" t="s">
        <v>4627</v>
      </c>
      <c r="B3657" s="2" t="s">
        <v>10</v>
      </c>
      <c r="C3657" s="5">
        <v>173387</v>
      </c>
      <c r="D3657" s="2" t="s">
        <v>788</v>
      </c>
      <c r="E3657" s="5">
        <v>173390</v>
      </c>
      <c r="F3657" s="2" t="s">
        <v>4465</v>
      </c>
      <c r="G3657" s="7">
        <v>7000</v>
      </c>
      <c r="H3657" s="5">
        <v>100</v>
      </c>
      <c r="I3657" s="6">
        <v>170508</v>
      </c>
      <c r="J3657" s="13">
        <v>45291</v>
      </c>
      <c r="K3657" s="9">
        <v>7000</v>
      </c>
      <c r="L3657" s="4" t="s">
        <v>4627</v>
      </c>
      <c r="M3657" s="4" t="s">
        <v>4633</v>
      </c>
      <c r="N3657" s="4">
        <f>VLOOKUP(I3657,BaseModelo!$A$2:$E$5075,5)</f>
        <v>9</v>
      </c>
      <c r="O3657" s="4" t="str">
        <f>VLOOKUP(N3657,'niveles de riesgo'!$A$4:$B$7,2,1)</f>
        <v>8 a 10</v>
      </c>
      <c r="P3657" s="15">
        <v>142.00000000000003</v>
      </c>
      <c r="Q3657" s="4">
        <f>VLOOKUP(I3657,BaseModelo!$A$2:$E$5075,3)</f>
        <v>147</v>
      </c>
      <c r="R3657" s="4">
        <f t="shared" si="1140"/>
        <v>2603000</v>
      </c>
      <c r="S3657" s="16">
        <f t="shared" si="1141"/>
        <v>2.6892047637341529E-3</v>
      </c>
      <c r="T3657" s="4">
        <f t="shared" si="1152"/>
        <v>0.26892047637341532</v>
      </c>
      <c r="U3657" s="4">
        <f t="shared" si="1153"/>
        <v>0.38186707645024981</v>
      </c>
      <c r="V3657" s="6">
        <f t="shared" si="1142"/>
        <v>1565000</v>
      </c>
      <c r="W3657" s="16">
        <f t="shared" si="1143"/>
        <v>4.4728434504792336E-3</v>
      </c>
      <c r="X3657" s="4">
        <f t="shared" si="1154"/>
        <v>0.44728434504792336</v>
      </c>
      <c r="Y3657" s="4">
        <f t="shared" si="1144"/>
        <v>0.63514376996805133</v>
      </c>
      <c r="Z3657" s="4">
        <f t="shared" si="1145"/>
        <v>5305000</v>
      </c>
      <c r="AA3657" s="16">
        <f t="shared" si="1146"/>
        <v>1.3195098963242225E-3</v>
      </c>
      <c r="AB3657" s="15">
        <f t="shared" si="1155"/>
        <v>0.13195098963242224</v>
      </c>
      <c r="AC3657" s="15">
        <f t="shared" si="1156"/>
        <v>0.18737040527803964</v>
      </c>
      <c r="AD3657" s="4">
        <v>173387</v>
      </c>
      <c r="AE3657" s="26">
        <v>1220.7</v>
      </c>
      <c r="AF3657" s="26">
        <v>1220.7</v>
      </c>
      <c r="AG3657" s="4">
        <f t="shared" si="1157"/>
        <v>2114000</v>
      </c>
      <c r="AH3657" s="16">
        <f t="shared" si="1147"/>
        <v>3.3112582781456954E-3</v>
      </c>
      <c r="AI3657" s="15">
        <f t="shared" si="1148"/>
        <v>0.33112582781456956</v>
      </c>
      <c r="AJ3657" s="15">
        <f t="shared" si="1149"/>
        <v>0.47019867549668881</v>
      </c>
      <c r="AK3657" s="4">
        <f t="shared" si="1150"/>
        <v>989000</v>
      </c>
      <c r="AL3657" s="27">
        <f t="shared" si="1151"/>
        <v>7.0778564206268957E-3</v>
      </c>
      <c r="AM3657" s="15">
        <f t="shared" si="1158"/>
        <v>0.70778564206268957</v>
      </c>
      <c r="AN3657" s="15">
        <f t="shared" si="1159"/>
        <v>2.7028003388794223E-3</v>
      </c>
    </row>
    <row r="3658" spans="1:40" x14ac:dyDescent="0.2">
      <c r="A3658" s="4" t="s">
        <v>4627</v>
      </c>
      <c r="B3658" s="2" t="s">
        <v>10</v>
      </c>
      <c r="C3658" s="5">
        <v>173387</v>
      </c>
      <c r="D3658" s="2" t="s">
        <v>788</v>
      </c>
      <c r="E3658" s="5">
        <v>173391</v>
      </c>
      <c r="F3658" s="2" t="s">
        <v>4466</v>
      </c>
      <c r="G3658" s="7">
        <v>7000</v>
      </c>
      <c r="H3658" s="5">
        <v>100</v>
      </c>
      <c r="I3658" s="6">
        <v>170451</v>
      </c>
      <c r="J3658" s="13">
        <v>45291</v>
      </c>
      <c r="K3658" s="9">
        <v>7000</v>
      </c>
      <c r="L3658" s="4" t="s">
        <v>4627</v>
      </c>
      <c r="M3658" s="4" t="s">
        <v>4633</v>
      </c>
      <c r="N3658" s="4">
        <f>VLOOKUP(I3658,BaseModelo!$A$2:$E$5075,5)</f>
        <v>10</v>
      </c>
      <c r="O3658" s="4" t="str">
        <f>VLOOKUP(N3658,'niveles de riesgo'!$A$4:$B$7,2,1)</f>
        <v>8 a 10</v>
      </c>
      <c r="P3658" s="15">
        <v>142.00000000000003</v>
      </c>
      <c r="Q3658" s="4">
        <f>VLOOKUP(I3658,BaseModelo!$A$2:$E$5075,3)</f>
        <v>0</v>
      </c>
      <c r="R3658" s="4">
        <f t="shared" si="1140"/>
        <v>2603000</v>
      </c>
      <c r="S3658" s="16">
        <f t="shared" si="1141"/>
        <v>2.6892047637341529E-3</v>
      </c>
      <c r="T3658" s="4">
        <f t="shared" si="1152"/>
        <v>0.26892047637341532</v>
      </c>
      <c r="U3658" s="4">
        <f t="shared" si="1153"/>
        <v>0.38186707645024981</v>
      </c>
      <c r="V3658" s="6">
        <f t="shared" si="1142"/>
        <v>1565000</v>
      </c>
      <c r="W3658" s="16">
        <f t="shared" si="1143"/>
        <v>4.4728434504792336E-3</v>
      </c>
      <c r="X3658" s="4">
        <f t="shared" si="1154"/>
        <v>0.44728434504792336</v>
      </c>
      <c r="Y3658" s="4">
        <f t="shared" si="1144"/>
        <v>0.63514376996805133</v>
      </c>
      <c r="Z3658" s="4">
        <f t="shared" si="1145"/>
        <v>4121000</v>
      </c>
      <c r="AA3658" s="16">
        <f t="shared" si="1146"/>
        <v>1.6986168405726766E-3</v>
      </c>
      <c r="AB3658" s="15">
        <f t="shared" si="1155"/>
        <v>0.16986168405726765</v>
      </c>
      <c r="AC3658" s="15">
        <f t="shared" si="1156"/>
        <v>0.24120359136132014</v>
      </c>
      <c r="AD3658" s="4">
        <v>173387</v>
      </c>
      <c r="AE3658" s="26">
        <v>1220.7</v>
      </c>
      <c r="AF3658" s="26">
        <v>1220.7</v>
      </c>
      <c r="AG3658" s="4">
        <f t="shared" si="1157"/>
        <v>2105000</v>
      </c>
      <c r="AH3658" s="16">
        <f t="shared" si="1147"/>
        <v>3.3254156769596198E-3</v>
      </c>
      <c r="AI3658" s="15">
        <f t="shared" si="1148"/>
        <v>0.33254156769596199</v>
      </c>
      <c r="AJ3658" s="15">
        <f t="shared" si="1149"/>
        <v>0.4722090261282661</v>
      </c>
      <c r="AK3658" s="4">
        <f t="shared" si="1150"/>
        <v>989000</v>
      </c>
      <c r="AL3658" s="27">
        <f t="shared" si="1151"/>
        <v>7.0778564206268957E-3</v>
      </c>
      <c r="AM3658" s="15">
        <f t="shared" si="1158"/>
        <v>0.70778564206268957</v>
      </c>
      <c r="AN3658" s="15">
        <f t="shared" si="1159"/>
        <v>2.7028003388794223E-3</v>
      </c>
    </row>
    <row r="3659" spans="1:40" x14ac:dyDescent="0.2">
      <c r="A3659" s="4" t="s">
        <v>4627</v>
      </c>
      <c r="B3659" s="2" t="s">
        <v>10</v>
      </c>
      <c r="C3659" s="5">
        <v>173387</v>
      </c>
      <c r="D3659" s="2" t="s">
        <v>788</v>
      </c>
      <c r="E3659" s="5">
        <v>173395</v>
      </c>
      <c r="F3659" s="2" t="s">
        <v>4467</v>
      </c>
      <c r="G3659" s="7">
        <v>7000</v>
      </c>
      <c r="H3659" s="5">
        <v>100</v>
      </c>
      <c r="I3659" s="6">
        <v>173153</v>
      </c>
      <c r="J3659" s="13">
        <v>45291</v>
      </c>
      <c r="K3659" s="9">
        <v>7000</v>
      </c>
      <c r="L3659" s="4" t="s">
        <v>4627</v>
      </c>
      <c r="M3659" s="4" t="s">
        <v>4633</v>
      </c>
      <c r="N3659" s="4">
        <f>VLOOKUP(I3659,BaseModelo!$A$2:$E$5075,5)</f>
        <v>10</v>
      </c>
      <c r="O3659" s="4" t="str">
        <f>VLOOKUP(N3659,'niveles de riesgo'!$A$4:$B$7,2,1)</f>
        <v>8 a 10</v>
      </c>
      <c r="P3659" s="15">
        <v>142.00000000000003</v>
      </c>
      <c r="Q3659" s="4">
        <f>VLOOKUP(I3659,BaseModelo!$A$2:$E$5075,3)</f>
        <v>0</v>
      </c>
      <c r="R3659" s="4">
        <f t="shared" si="1140"/>
        <v>2603000</v>
      </c>
      <c r="S3659" s="16">
        <f t="shared" si="1141"/>
        <v>2.6892047637341529E-3</v>
      </c>
      <c r="T3659" s="4">
        <f t="shared" si="1152"/>
        <v>0.26892047637341532</v>
      </c>
      <c r="U3659" s="4">
        <f t="shared" si="1153"/>
        <v>0.38186707645024981</v>
      </c>
      <c r="V3659" s="6">
        <f t="shared" si="1142"/>
        <v>1565000</v>
      </c>
      <c r="W3659" s="16">
        <f t="shared" si="1143"/>
        <v>4.4728434504792336E-3</v>
      </c>
      <c r="X3659" s="4">
        <f t="shared" si="1154"/>
        <v>0.44728434504792336</v>
      </c>
      <c r="Y3659" s="4">
        <f t="shared" si="1144"/>
        <v>0.63514376996805133</v>
      </c>
      <c r="Z3659" s="4">
        <f t="shared" si="1145"/>
        <v>4121000</v>
      </c>
      <c r="AA3659" s="16">
        <f t="shared" si="1146"/>
        <v>1.6986168405726766E-3</v>
      </c>
      <c r="AB3659" s="15">
        <f t="shared" si="1155"/>
        <v>0.16986168405726765</v>
      </c>
      <c r="AC3659" s="15">
        <f t="shared" si="1156"/>
        <v>0.24120359136132014</v>
      </c>
      <c r="AD3659" s="4">
        <v>173387</v>
      </c>
      <c r="AE3659" s="26">
        <v>1220.7</v>
      </c>
      <c r="AF3659" s="26">
        <v>1220.7</v>
      </c>
      <c r="AG3659" s="4">
        <f t="shared" si="1157"/>
        <v>2105000</v>
      </c>
      <c r="AH3659" s="16">
        <f t="shared" si="1147"/>
        <v>3.3254156769596198E-3</v>
      </c>
      <c r="AI3659" s="15">
        <f t="shared" si="1148"/>
        <v>0.33254156769596199</v>
      </c>
      <c r="AJ3659" s="15">
        <f t="shared" si="1149"/>
        <v>0.4722090261282661</v>
      </c>
      <c r="AK3659" s="4">
        <f t="shared" si="1150"/>
        <v>989000</v>
      </c>
      <c r="AL3659" s="27">
        <f t="shared" si="1151"/>
        <v>7.0778564206268957E-3</v>
      </c>
      <c r="AM3659" s="15">
        <f t="shared" si="1158"/>
        <v>0.70778564206268957</v>
      </c>
      <c r="AN3659" s="15">
        <f t="shared" si="1159"/>
        <v>2.7028003388794223E-3</v>
      </c>
    </row>
    <row r="3660" spans="1:40" x14ac:dyDescent="0.2">
      <c r="A3660" s="4" t="s">
        <v>4627</v>
      </c>
      <c r="B3660" s="2" t="s">
        <v>1</v>
      </c>
      <c r="C3660" s="5">
        <v>173406</v>
      </c>
      <c r="D3660" s="2" t="s">
        <v>798</v>
      </c>
      <c r="E3660" s="5">
        <v>173407</v>
      </c>
      <c r="F3660" s="2" t="s">
        <v>4518</v>
      </c>
      <c r="G3660" s="7">
        <v>9000</v>
      </c>
      <c r="H3660" s="5">
        <v>127</v>
      </c>
      <c r="I3660" s="6">
        <v>172060</v>
      </c>
      <c r="J3660" s="13">
        <v>45291</v>
      </c>
      <c r="K3660" s="9">
        <v>9000</v>
      </c>
      <c r="L3660" s="4" t="s">
        <v>4627</v>
      </c>
      <c r="M3660" s="4" t="s">
        <v>4633</v>
      </c>
      <c r="N3660" s="4">
        <f>VLOOKUP(I3660,BaseModelo!$A$2:$E$5075,5)</f>
        <v>8</v>
      </c>
      <c r="O3660" s="4" t="str">
        <f>VLOOKUP(N3660,'niveles de riesgo'!$A$4:$B$7,2,1)</f>
        <v>8 a 10</v>
      </c>
      <c r="P3660" s="15">
        <v>142.00000000000003</v>
      </c>
      <c r="Q3660" s="4">
        <f>VLOOKUP(I3660,BaseModelo!$A$2:$E$5075,3)</f>
        <v>132</v>
      </c>
      <c r="R3660" s="4">
        <f t="shared" si="1140"/>
        <v>2603000</v>
      </c>
      <c r="S3660" s="16">
        <f t="shared" si="1141"/>
        <v>3.4575489819439107E-3</v>
      </c>
      <c r="T3660" s="4">
        <f t="shared" si="1152"/>
        <v>0.43910872070687668</v>
      </c>
      <c r="U3660" s="4">
        <f t="shared" si="1153"/>
        <v>0.49097195543603539</v>
      </c>
      <c r="V3660" s="6">
        <f t="shared" si="1142"/>
        <v>1565000</v>
      </c>
      <c r="W3660" s="16">
        <f t="shared" si="1143"/>
        <v>5.7507987220447284E-3</v>
      </c>
      <c r="X3660" s="4">
        <f t="shared" si="1154"/>
        <v>0.73035143769968047</v>
      </c>
      <c r="Y3660" s="4">
        <f t="shared" si="1144"/>
        <v>0.81661341853035163</v>
      </c>
      <c r="Z3660" s="4">
        <f t="shared" si="1145"/>
        <v>5836000</v>
      </c>
      <c r="AA3660" s="16">
        <f t="shared" si="1146"/>
        <v>1.5421521590130226E-3</v>
      </c>
      <c r="AB3660" s="15">
        <f t="shared" si="1155"/>
        <v>0.19585332419465387</v>
      </c>
      <c r="AC3660" s="15">
        <f t="shared" si="1156"/>
        <v>0.21898560657984925</v>
      </c>
      <c r="AD3660" s="4">
        <v>173406</v>
      </c>
      <c r="AE3660" s="26">
        <v>2006.93</v>
      </c>
      <c r="AF3660" s="26">
        <v>2006.93</v>
      </c>
      <c r="AG3660" s="4">
        <f t="shared" si="1157"/>
        <v>2254000</v>
      </c>
      <c r="AH3660" s="16">
        <f t="shared" si="1147"/>
        <v>3.9929015084294583E-3</v>
      </c>
      <c r="AI3660" s="15">
        <f t="shared" si="1148"/>
        <v>0.50709849157054121</v>
      </c>
      <c r="AJ3660" s="15">
        <f t="shared" si="1149"/>
        <v>0.5669920141969832</v>
      </c>
      <c r="AK3660" s="4">
        <f t="shared" si="1150"/>
        <v>989000</v>
      </c>
      <c r="AL3660" s="27">
        <f t="shared" si="1151"/>
        <v>9.1001011122345803E-3</v>
      </c>
      <c r="AM3660" s="15">
        <f t="shared" si="1158"/>
        <v>1.1557128412537918</v>
      </c>
      <c r="AN3660" s="15">
        <f t="shared" si="1159"/>
        <v>4.4678944377394524E-3</v>
      </c>
    </row>
    <row r="3661" spans="1:40" x14ac:dyDescent="0.2">
      <c r="A3661" s="4" t="s">
        <v>4627</v>
      </c>
      <c r="B3661" s="2" t="s">
        <v>1</v>
      </c>
      <c r="C3661" s="5">
        <v>173406</v>
      </c>
      <c r="D3661" s="2" t="s">
        <v>798</v>
      </c>
      <c r="E3661" s="5">
        <v>173748</v>
      </c>
      <c r="F3661" s="2" t="s">
        <v>4519</v>
      </c>
      <c r="G3661" s="7">
        <v>6000</v>
      </c>
      <c r="H3661" s="5">
        <v>127</v>
      </c>
      <c r="I3661" s="6">
        <v>172056</v>
      </c>
      <c r="J3661" s="13">
        <v>45291</v>
      </c>
      <c r="K3661" s="9">
        <v>6000</v>
      </c>
      <c r="L3661" s="4" t="s">
        <v>4627</v>
      </c>
      <c r="M3661" s="4" t="s">
        <v>4633</v>
      </c>
      <c r="N3661" s="4">
        <f>VLOOKUP(I3661,BaseModelo!$A$2:$E$5075,5)</f>
        <v>7</v>
      </c>
      <c r="O3661" s="4" t="str">
        <f>VLOOKUP(N3661,'niveles de riesgo'!$A$4:$B$7,2,1)</f>
        <v>6 a 7</v>
      </c>
      <c r="P3661" s="15">
        <v>142.00000000000003</v>
      </c>
      <c r="Q3661" s="4">
        <f>VLOOKUP(I3661,BaseModelo!$A$2:$E$5075,3)</f>
        <v>127</v>
      </c>
      <c r="R3661" s="4">
        <f t="shared" si="1140"/>
        <v>2603000</v>
      </c>
      <c r="S3661" s="16">
        <f t="shared" si="1141"/>
        <v>2.3050326546292738E-3</v>
      </c>
      <c r="T3661" s="4">
        <f t="shared" si="1152"/>
        <v>0.29273914713791777</v>
      </c>
      <c r="U3661" s="4">
        <f t="shared" si="1153"/>
        <v>0.32731463695735696</v>
      </c>
      <c r="V3661" s="6">
        <f t="shared" si="1142"/>
        <v>568000</v>
      </c>
      <c r="W3661" s="16">
        <f t="shared" si="1143"/>
        <v>1.0563380281690141E-2</v>
      </c>
      <c r="X3661" s="4">
        <f t="shared" si="1154"/>
        <v>1.3415492957746478</v>
      </c>
      <c r="Y3661" s="4">
        <f t="shared" si="1144"/>
        <v>1.5000000000000002</v>
      </c>
      <c r="Z3661" s="4">
        <f t="shared" si="1145"/>
        <v>4022000</v>
      </c>
      <c r="AA3661" s="16">
        <f t="shared" si="1146"/>
        <v>1.4917951268025858E-3</v>
      </c>
      <c r="AB3661" s="15">
        <f t="shared" si="1155"/>
        <v>0.18945798110392839</v>
      </c>
      <c r="AC3661" s="15">
        <f t="shared" si="1156"/>
        <v>0.21183490800596722</v>
      </c>
      <c r="AD3661" s="4">
        <v>173406</v>
      </c>
      <c r="AE3661" s="26">
        <v>1337.87</v>
      </c>
      <c r="AF3661" s="26">
        <v>1337.87</v>
      </c>
      <c r="AG3661" s="4">
        <f t="shared" si="1157"/>
        <v>1778000</v>
      </c>
      <c r="AH3661" s="16">
        <f t="shared" si="1147"/>
        <v>3.3745781777277839E-3</v>
      </c>
      <c r="AI3661" s="15">
        <f t="shared" si="1148"/>
        <v>0.42857142857142855</v>
      </c>
      <c r="AJ3661" s="15">
        <f t="shared" si="1149"/>
        <v>0.4791901012373454</v>
      </c>
      <c r="AK3661" s="4">
        <f t="shared" si="1150"/>
        <v>989000</v>
      </c>
      <c r="AL3661" s="27">
        <f t="shared" si="1151"/>
        <v>6.0667340748230538E-3</v>
      </c>
      <c r="AM3661" s="15">
        <f t="shared" si="1158"/>
        <v>0.77047522750252784</v>
      </c>
      <c r="AN3661" s="15">
        <f t="shared" si="1159"/>
        <v>1.9857308612175346E-3</v>
      </c>
    </row>
    <row r="3662" spans="1:40" x14ac:dyDescent="0.2">
      <c r="A3662" s="4" t="s">
        <v>4627</v>
      </c>
      <c r="B3662" s="2" t="s">
        <v>1</v>
      </c>
      <c r="C3662" s="5">
        <v>173406</v>
      </c>
      <c r="D3662" s="2" t="s">
        <v>798</v>
      </c>
      <c r="E3662" s="5">
        <v>173750</v>
      </c>
      <c r="F3662" s="2" t="s">
        <v>4520</v>
      </c>
      <c r="G3662" s="7">
        <v>12000</v>
      </c>
      <c r="H3662" s="5">
        <v>105</v>
      </c>
      <c r="I3662" s="6">
        <v>172055</v>
      </c>
      <c r="J3662" s="13">
        <v>45291</v>
      </c>
      <c r="K3662" s="9">
        <v>12000</v>
      </c>
      <c r="L3662" s="4" t="s">
        <v>4627</v>
      </c>
      <c r="M3662" s="4" t="s">
        <v>4633</v>
      </c>
      <c r="N3662" s="4">
        <f>VLOOKUP(I3662,BaseModelo!$A$2:$E$5075,5)</f>
        <v>9</v>
      </c>
      <c r="O3662" s="4" t="str">
        <f>VLOOKUP(N3662,'niveles de riesgo'!$A$4:$B$7,2,1)</f>
        <v>8 a 10</v>
      </c>
      <c r="P3662" s="15">
        <v>132</v>
      </c>
      <c r="Q3662" s="4">
        <f>VLOOKUP(I3662,BaseModelo!$A$2:$E$5075,3)</f>
        <v>147</v>
      </c>
      <c r="R3662" s="4">
        <f t="shared" si="1140"/>
        <v>2603000</v>
      </c>
      <c r="S3662" s="16">
        <f t="shared" si="1141"/>
        <v>4.6100653092585476E-3</v>
      </c>
      <c r="T3662" s="4">
        <f t="shared" si="1152"/>
        <v>0.48405685747214749</v>
      </c>
      <c r="U3662" s="4">
        <f t="shared" si="1153"/>
        <v>0.60852862082212833</v>
      </c>
      <c r="V3662" s="6">
        <f t="shared" si="1142"/>
        <v>1565000</v>
      </c>
      <c r="W3662" s="16">
        <f t="shared" si="1143"/>
        <v>7.6677316293929714E-3</v>
      </c>
      <c r="X3662" s="4">
        <f t="shared" si="1154"/>
        <v>0.805111821086262</v>
      </c>
      <c r="Y3662" s="4">
        <f t="shared" si="1144"/>
        <v>1.0121405750798722</v>
      </c>
      <c r="Z3662" s="4">
        <f t="shared" si="1145"/>
        <v>5305000</v>
      </c>
      <c r="AA3662" s="16">
        <f t="shared" si="1146"/>
        <v>2.2620169651272385E-3</v>
      </c>
      <c r="AB3662" s="15">
        <f t="shared" si="1155"/>
        <v>0.23751178133836004</v>
      </c>
      <c r="AC3662" s="15">
        <f t="shared" si="1156"/>
        <v>0.29858623939679546</v>
      </c>
      <c r="AD3662" s="4">
        <v>173406</v>
      </c>
      <c r="AE3662" s="26">
        <v>2179.37</v>
      </c>
      <c r="AF3662" s="26">
        <v>2179.37</v>
      </c>
      <c r="AG3662" s="4">
        <f t="shared" si="1157"/>
        <v>2114000</v>
      </c>
      <c r="AH3662" s="16">
        <f t="shared" si="1147"/>
        <v>5.6764427625354778E-3</v>
      </c>
      <c r="AI3662" s="15">
        <f t="shared" si="1148"/>
        <v>0.59602649006622521</v>
      </c>
      <c r="AJ3662" s="15">
        <f t="shared" si="1149"/>
        <v>0.74929044465468309</v>
      </c>
      <c r="AK3662" s="4">
        <f t="shared" si="1150"/>
        <v>989000</v>
      </c>
      <c r="AL3662" s="27">
        <f t="shared" si="1151"/>
        <v>1.2133468149646108E-2</v>
      </c>
      <c r="AM3662" s="15">
        <f t="shared" si="1158"/>
        <v>1.2740141557128413</v>
      </c>
      <c r="AN3662" s="15">
        <f t="shared" si="1159"/>
        <v>7.3835626388933677E-3</v>
      </c>
    </row>
    <row r="3663" spans="1:40" x14ac:dyDescent="0.2">
      <c r="A3663" s="4" t="s">
        <v>4627</v>
      </c>
      <c r="B3663" s="2" t="s">
        <v>1</v>
      </c>
      <c r="C3663" s="5">
        <v>173406</v>
      </c>
      <c r="D3663" s="2" t="s">
        <v>798</v>
      </c>
      <c r="E3663" s="5">
        <v>173807</v>
      </c>
      <c r="F3663" s="2" t="s">
        <v>4521</v>
      </c>
      <c r="G3663" s="7">
        <v>12000</v>
      </c>
      <c r="H3663" s="5">
        <v>110</v>
      </c>
      <c r="I3663" s="6">
        <v>172352</v>
      </c>
      <c r="J3663" s="13">
        <v>45291</v>
      </c>
      <c r="K3663" s="9">
        <v>12000</v>
      </c>
      <c r="L3663" s="4" t="s">
        <v>4627</v>
      </c>
      <c r="M3663" s="4" t="s">
        <v>4633</v>
      </c>
      <c r="N3663" s="4">
        <f>VLOOKUP(I3663,BaseModelo!$A$2:$E$5075,5)</f>
        <v>6</v>
      </c>
      <c r="O3663" s="4" t="str">
        <f>VLOOKUP(N3663,'niveles de riesgo'!$A$4:$B$7,2,1)</f>
        <v>6 a 7</v>
      </c>
      <c r="P3663" s="15">
        <v>132</v>
      </c>
      <c r="Q3663" s="4">
        <f>VLOOKUP(I3663,BaseModelo!$A$2:$E$5075,3)</f>
        <v>115</v>
      </c>
      <c r="R3663" s="4">
        <f t="shared" si="1140"/>
        <v>2603000</v>
      </c>
      <c r="S3663" s="16">
        <f t="shared" si="1141"/>
        <v>4.6100653092585476E-3</v>
      </c>
      <c r="T3663" s="4">
        <f t="shared" si="1152"/>
        <v>0.50710718401844024</v>
      </c>
      <c r="U3663" s="4">
        <f t="shared" si="1153"/>
        <v>0.60852862082212833</v>
      </c>
      <c r="V3663" s="6">
        <f t="shared" si="1142"/>
        <v>568000</v>
      </c>
      <c r="W3663" s="16">
        <f t="shared" si="1143"/>
        <v>2.1126760563380281E-2</v>
      </c>
      <c r="X3663" s="4">
        <f t="shared" si="1154"/>
        <v>2.323943661971831</v>
      </c>
      <c r="Y3663" s="4">
        <f t="shared" si="1144"/>
        <v>2.788732394366197</v>
      </c>
      <c r="Z3663" s="4">
        <f t="shared" si="1145"/>
        <v>4853000</v>
      </c>
      <c r="AA3663" s="16">
        <f t="shared" si="1146"/>
        <v>2.4726973006387802E-3</v>
      </c>
      <c r="AB3663" s="15">
        <f t="shared" si="1155"/>
        <v>0.2719967030702658</v>
      </c>
      <c r="AC3663" s="15">
        <f t="shared" si="1156"/>
        <v>0.32639604368431896</v>
      </c>
      <c r="AD3663" s="4">
        <v>173406</v>
      </c>
      <c r="AE3663" s="26">
        <v>2289.52</v>
      </c>
      <c r="AF3663" s="26">
        <v>2289.52</v>
      </c>
      <c r="AG3663" s="4">
        <f t="shared" si="1157"/>
        <v>1993000</v>
      </c>
      <c r="AH3663" s="16">
        <f t="shared" si="1147"/>
        <v>6.0210737581535374E-3</v>
      </c>
      <c r="AI3663" s="15">
        <f t="shared" si="1148"/>
        <v>0.66231811339688906</v>
      </c>
      <c r="AJ3663" s="15">
        <f t="shared" si="1149"/>
        <v>0.7947817360762669</v>
      </c>
      <c r="AK3663" s="4">
        <f t="shared" si="1150"/>
        <v>989000</v>
      </c>
      <c r="AL3663" s="27">
        <f t="shared" si="1151"/>
        <v>1.2133468149646108E-2</v>
      </c>
      <c r="AM3663" s="15">
        <f t="shared" si="1158"/>
        <v>1.3346814964610718</v>
      </c>
      <c r="AN3663" s="15">
        <f t="shared" si="1159"/>
        <v>7.3835626388933677E-3</v>
      </c>
    </row>
    <row r="3664" spans="1:40" x14ac:dyDescent="0.2">
      <c r="A3664" s="4" t="s">
        <v>4627</v>
      </c>
      <c r="B3664" s="2" t="s">
        <v>1</v>
      </c>
      <c r="C3664" s="5">
        <v>173406</v>
      </c>
      <c r="D3664" s="2" t="s">
        <v>798</v>
      </c>
      <c r="E3664" s="5">
        <v>173808</v>
      </c>
      <c r="F3664" s="2" t="s">
        <v>4522</v>
      </c>
      <c r="G3664" s="7">
        <v>12000</v>
      </c>
      <c r="H3664" s="5">
        <v>105</v>
      </c>
      <c r="I3664" s="6">
        <v>172061</v>
      </c>
      <c r="J3664" s="13">
        <v>45291</v>
      </c>
      <c r="K3664" s="9">
        <v>12000</v>
      </c>
      <c r="L3664" s="4" t="s">
        <v>4627</v>
      </c>
      <c r="M3664" s="4" t="s">
        <v>4633</v>
      </c>
      <c r="N3664" s="4">
        <f>VLOOKUP(I3664,BaseModelo!$A$2:$E$5075,5)</f>
        <v>9</v>
      </c>
      <c r="O3664" s="4" t="str">
        <f>VLOOKUP(N3664,'niveles de riesgo'!$A$4:$B$7,2,1)</f>
        <v>8 a 10</v>
      </c>
      <c r="P3664" s="15">
        <v>132</v>
      </c>
      <c r="Q3664" s="4">
        <f>VLOOKUP(I3664,BaseModelo!$A$2:$E$5075,3)</f>
        <v>147</v>
      </c>
      <c r="R3664" s="4">
        <f t="shared" si="1140"/>
        <v>2603000</v>
      </c>
      <c r="S3664" s="16">
        <f t="shared" si="1141"/>
        <v>4.6100653092585476E-3</v>
      </c>
      <c r="T3664" s="4">
        <f t="shared" si="1152"/>
        <v>0.48405685747214749</v>
      </c>
      <c r="U3664" s="4">
        <f t="shared" si="1153"/>
        <v>0.60852862082212833</v>
      </c>
      <c r="V3664" s="6">
        <f t="shared" si="1142"/>
        <v>1565000</v>
      </c>
      <c r="W3664" s="16">
        <f t="shared" si="1143"/>
        <v>7.6677316293929714E-3</v>
      </c>
      <c r="X3664" s="4">
        <f t="shared" si="1154"/>
        <v>0.805111821086262</v>
      </c>
      <c r="Y3664" s="4">
        <f t="shared" si="1144"/>
        <v>1.0121405750798722</v>
      </c>
      <c r="Z3664" s="4">
        <f t="shared" si="1145"/>
        <v>5305000</v>
      </c>
      <c r="AA3664" s="16">
        <f t="shared" si="1146"/>
        <v>2.2620169651272385E-3</v>
      </c>
      <c r="AB3664" s="15">
        <f t="shared" si="1155"/>
        <v>0.23751178133836004</v>
      </c>
      <c r="AC3664" s="15">
        <f t="shared" si="1156"/>
        <v>0.29858623939679546</v>
      </c>
      <c r="AD3664" s="4">
        <v>173406</v>
      </c>
      <c r="AE3664" s="26">
        <v>2179.37</v>
      </c>
      <c r="AF3664" s="26">
        <v>2179.37</v>
      </c>
      <c r="AG3664" s="4">
        <f t="shared" si="1157"/>
        <v>2114000</v>
      </c>
      <c r="AH3664" s="16">
        <f t="shared" si="1147"/>
        <v>5.6764427625354778E-3</v>
      </c>
      <c r="AI3664" s="15">
        <f t="shared" si="1148"/>
        <v>0.59602649006622521</v>
      </c>
      <c r="AJ3664" s="15">
        <f t="shared" si="1149"/>
        <v>0.74929044465468309</v>
      </c>
      <c r="AK3664" s="4">
        <f t="shared" si="1150"/>
        <v>989000</v>
      </c>
      <c r="AL3664" s="27">
        <f t="shared" si="1151"/>
        <v>1.2133468149646108E-2</v>
      </c>
      <c r="AM3664" s="15">
        <f t="shared" si="1158"/>
        <v>1.2740141557128413</v>
      </c>
      <c r="AN3664" s="15">
        <f t="shared" si="1159"/>
        <v>7.3835626388933677E-3</v>
      </c>
    </row>
    <row r="3665" spans="1:40" x14ac:dyDescent="0.2">
      <c r="A3665" s="4" t="s">
        <v>4628</v>
      </c>
      <c r="B3665" s="2" t="s">
        <v>13</v>
      </c>
      <c r="C3665" s="5">
        <v>173423</v>
      </c>
      <c r="D3665" s="2" t="s">
        <v>789</v>
      </c>
      <c r="E3665" s="5">
        <v>173424</v>
      </c>
      <c r="F3665" s="2" t="s">
        <v>4468</v>
      </c>
      <c r="G3665" s="7">
        <v>8000</v>
      </c>
      <c r="H3665" s="5">
        <v>142</v>
      </c>
      <c r="I3665" s="6">
        <v>172803</v>
      </c>
      <c r="J3665" s="13">
        <v>45291</v>
      </c>
      <c r="K3665" s="9">
        <v>8000</v>
      </c>
      <c r="L3665" s="4" t="s">
        <v>4628</v>
      </c>
      <c r="M3665" s="4" t="s">
        <v>4633</v>
      </c>
      <c r="N3665" s="4">
        <f>VLOOKUP(I3665,BaseModelo!$A$2:$E$5075,5)</f>
        <v>6</v>
      </c>
      <c r="O3665" s="4" t="str">
        <f>VLOOKUP(N3665,'niveles de riesgo'!$A$4:$B$7,2,1)</f>
        <v>6 a 7</v>
      </c>
      <c r="P3665" s="15">
        <v>142.00000000000003</v>
      </c>
      <c r="Q3665" s="4">
        <f>VLOOKUP(I3665,BaseModelo!$A$2:$E$5075,3)</f>
        <v>115</v>
      </c>
      <c r="R3665" s="4">
        <f t="shared" si="1140"/>
        <v>2603000</v>
      </c>
      <c r="S3665" s="16">
        <f t="shared" si="1141"/>
        <v>3.073376872839032E-3</v>
      </c>
      <c r="T3665" s="4">
        <f t="shared" si="1152"/>
        <v>0.43641951594314254</v>
      </c>
      <c r="U3665" s="4">
        <f t="shared" si="1153"/>
        <v>0.43641951594314266</v>
      </c>
      <c r="V3665" s="6">
        <f t="shared" si="1142"/>
        <v>568000</v>
      </c>
      <c r="W3665" s="16">
        <f t="shared" si="1143"/>
        <v>1.4084507042253521E-2</v>
      </c>
      <c r="X3665" s="4">
        <f t="shared" si="1154"/>
        <v>2</v>
      </c>
      <c r="Y3665" s="4">
        <f t="shared" si="1144"/>
        <v>2.0000000000000004</v>
      </c>
      <c r="Z3665" s="4">
        <f t="shared" si="1145"/>
        <v>4853000</v>
      </c>
      <c r="AA3665" s="16">
        <f t="shared" si="1146"/>
        <v>1.6484648670925201E-3</v>
      </c>
      <c r="AB3665" s="15">
        <f t="shared" si="1155"/>
        <v>0.23408201112713783</v>
      </c>
      <c r="AC3665" s="15">
        <f t="shared" si="1156"/>
        <v>0.23408201112713789</v>
      </c>
      <c r="AD3665" s="4">
        <v>173423</v>
      </c>
      <c r="AE3665" s="26">
        <v>2013.74</v>
      </c>
      <c r="AF3665" s="26">
        <v>2013.74</v>
      </c>
      <c r="AG3665" s="4">
        <f t="shared" si="1157"/>
        <v>2735000</v>
      </c>
      <c r="AH3665" s="16">
        <f t="shared" si="1147"/>
        <v>2.9250457038391227E-3</v>
      </c>
      <c r="AI3665" s="15">
        <f t="shared" si="1148"/>
        <v>0.41535648994515539</v>
      </c>
      <c r="AJ3665" s="15">
        <f t="shared" si="1149"/>
        <v>0.4153564899451555</v>
      </c>
      <c r="AK3665" s="4">
        <f t="shared" si="1150"/>
        <v>1614000</v>
      </c>
      <c r="AL3665" s="27">
        <f t="shared" si="1151"/>
        <v>4.9566294919454771E-3</v>
      </c>
      <c r="AM3665" s="15">
        <f t="shared" si="1158"/>
        <v>0.70384138785625772</v>
      </c>
      <c r="AN3665" s="15">
        <f t="shared" si="1159"/>
        <v>2.1631698435843503E-3</v>
      </c>
    </row>
    <row r="3666" spans="1:40" x14ac:dyDescent="0.2">
      <c r="A3666" s="4" t="s">
        <v>4628</v>
      </c>
      <c r="B3666" s="2" t="s">
        <v>13</v>
      </c>
      <c r="C3666" s="5">
        <v>173423</v>
      </c>
      <c r="D3666" s="2" t="s">
        <v>789</v>
      </c>
      <c r="E3666" s="5">
        <v>173425</v>
      </c>
      <c r="F3666" s="2" t="s">
        <v>4469</v>
      </c>
      <c r="G3666" s="7">
        <v>8000</v>
      </c>
      <c r="H3666" s="5">
        <v>142</v>
      </c>
      <c r="I3666" s="6">
        <v>172614</v>
      </c>
      <c r="J3666" s="13">
        <v>45291</v>
      </c>
      <c r="K3666" s="9">
        <v>8000</v>
      </c>
      <c r="L3666" s="4" t="s">
        <v>4628</v>
      </c>
      <c r="M3666" s="4" t="s">
        <v>4633</v>
      </c>
      <c r="N3666" s="4">
        <f>VLOOKUP(I3666,BaseModelo!$A$2:$E$5075,5)</f>
        <v>9</v>
      </c>
      <c r="O3666" s="4" t="str">
        <f>VLOOKUP(N3666,'niveles de riesgo'!$A$4:$B$7,2,1)</f>
        <v>8 a 10</v>
      </c>
      <c r="P3666" s="15">
        <v>142.00000000000003</v>
      </c>
      <c r="Q3666" s="4">
        <f>VLOOKUP(I3666,BaseModelo!$A$2:$E$5075,3)</f>
        <v>147</v>
      </c>
      <c r="R3666" s="4">
        <f t="shared" si="1140"/>
        <v>2603000</v>
      </c>
      <c r="S3666" s="16">
        <f t="shared" si="1141"/>
        <v>3.073376872839032E-3</v>
      </c>
      <c r="T3666" s="4">
        <f t="shared" si="1152"/>
        <v>0.43641951594314254</v>
      </c>
      <c r="U3666" s="4">
        <f t="shared" si="1153"/>
        <v>0.43641951594314266</v>
      </c>
      <c r="V3666" s="6">
        <f t="shared" si="1142"/>
        <v>1565000</v>
      </c>
      <c r="W3666" s="16">
        <f t="shared" si="1143"/>
        <v>5.111821086261981E-3</v>
      </c>
      <c r="X3666" s="4">
        <f t="shared" si="1154"/>
        <v>0.72587859424920131</v>
      </c>
      <c r="Y3666" s="4">
        <f t="shared" si="1144"/>
        <v>0.72587859424920143</v>
      </c>
      <c r="Z3666" s="4">
        <f t="shared" si="1145"/>
        <v>5305000</v>
      </c>
      <c r="AA3666" s="16">
        <f t="shared" si="1146"/>
        <v>1.5080113100848257E-3</v>
      </c>
      <c r="AB3666" s="15">
        <f t="shared" si="1155"/>
        <v>0.21413760603204526</v>
      </c>
      <c r="AC3666" s="15">
        <f t="shared" si="1156"/>
        <v>0.21413760603204529</v>
      </c>
      <c r="AD3666" s="4">
        <v>173423</v>
      </c>
      <c r="AE3666" s="26">
        <v>2013.74</v>
      </c>
      <c r="AF3666" s="26">
        <v>2013.74</v>
      </c>
      <c r="AG3666" s="4">
        <f t="shared" si="1157"/>
        <v>3095000</v>
      </c>
      <c r="AH3666" s="16">
        <f t="shared" si="1147"/>
        <v>2.5848142164781908E-3</v>
      </c>
      <c r="AI3666" s="15">
        <f t="shared" si="1148"/>
        <v>0.3670436187399031</v>
      </c>
      <c r="AJ3666" s="15">
        <f t="shared" si="1149"/>
        <v>0.36704361873990315</v>
      </c>
      <c r="AK3666" s="4">
        <f t="shared" si="1150"/>
        <v>1614000</v>
      </c>
      <c r="AL3666" s="27">
        <f t="shared" si="1151"/>
        <v>4.9566294919454771E-3</v>
      </c>
      <c r="AM3666" s="15">
        <f t="shared" si="1158"/>
        <v>0.70384138785625772</v>
      </c>
      <c r="AN3666" s="15">
        <f t="shared" si="1159"/>
        <v>2.1631698435843503E-3</v>
      </c>
    </row>
    <row r="3667" spans="1:40" x14ac:dyDescent="0.2">
      <c r="A3667" s="4" t="s">
        <v>4628</v>
      </c>
      <c r="B3667" s="2" t="s">
        <v>13</v>
      </c>
      <c r="C3667" s="5">
        <v>173423</v>
      </c>
      <c r="D3667" s="2" t="s">
        <v>789</v>
      </c>
      <c r="E3667" s="5">
        <v>173426</v>
      </c>
      <c r="F3667" s="2" t="s">
        <v>4470</v>
      </c>
      <c r="G3667" s="7">
        <v>8000</v>
      </c>
      <c r="H3667" s="5">
        <v>142</v>
      </c>
      <c r="I3667" s="6">
        <v>172611</v>
      </c>
      <c r="J3667" s="13">
        <v>45291</v>
      </c>
      <c r="K3667" s="9">
        <v>8000</v>
      </c>
      <c r="L3667" s="4" t="s">
        <v>4628</v>
      </c>
      <c r="M3667" s="4" t="s">
        <v>4633</v>
      </c>
      <c r="N3667" s="4">
        <f>VLOOKUP(I3667,BaseModelo!$A$2:$E$5075,5)</f>
        <v>7</v>
      </c>
      <c r="O3667" s="4" t="str">
        <f>VLOOKUP(N3667,'niveles de riesgo'!$A$4:$B$7,2,1)</f>
        <v>6 a 7</v>
      </c>
      <c r="P3667" s="15">
        <v>142.00000000000003</v>
      </c>
      <c r="Q3667" s="4">
        <f>VLOOKUP(I3667,BaseModelo!$A$2:$E$5075,3)</f>
        <v>127</v>
      </c>
      <c r="R3667" s="4">
        <f t="shared" si="1140"/>
        <v>2603000</v>
      </c>
      <c r="S3667" s="16">
        <f t="shared" si="1141"/>
        <v>3.073376872839032E-3</v>
      </c>
      <c r="T3667" s="4">
        <f t="shared" si="1152"/>
        <v>0.43641951594314254</v>
      </c>
      <c r="U3667" s="4">
        <f t="shared" si="1153"/>
        <v>0.43641951594314266</v>
      </c>
      <c r="V3667" s="6">
        <f t="shared" si="1142"/>
        <v>568000</v>
      </c>
      <c r="W3667" s="16">
        <f t="shared" si="1143"/>
        <v>1.4084507042253521E-2</v>
      </c>
      <c r="X3667" s="4">
        <f t="shared" si="1154"/>
        <v>2</v>
      </c>
      <c r="Y3667" s="4">
        <f t="shared" si="1144"/>
        <v>2.0000000000000004</v>
      </c>
      <c r="Z3667" s="4">
        <f t="shared" si="1145"/>
        <v>4022000</v>
      </c>
      <c r="AA3667" s="16">
        <f t="shared" si="1146"/>
        <v>1.9890601690701142E-3</v>
      </c>
      <c r="AB3667" s="15">
        <f t="shared" si="1155"/>
        <v>0.28244654400795621</v>
      </c>
      <c r="AC3667" s="15">
        <f t="shared" si="1156"/>
        <v>0.28244654400795627</v>
      </c>
      <c r="AD3667" s="4">
        <v>173423</v>
      </c>
      <c r="AE3667" s="26">
        <v>2013.74</v>
      </c>
      <c r="AF3667" s="26">
        <v>2013.74</v>
      </c>
      <c r="AG3667" s="4">
        <f t="shared" si="1157"/>
        <v>2184000</v>
      </c>
      <c r="AH3667" s="16">
        <f t="shared" si="1147"/>
        <v>3.663003663003663E-3</v>
      </c>
      <c r="AI3667" s="15">
        <f t="shared" si="1148"/>
        <v>0.52014652014652019</v>
      </c>
      <c r="AJ3667" s="15">
        <f t="shared" si="1149"/>
        <v>0.5201465201465203</v>
      </c>
      <c r="AK3667" s="4">
        <f t="shared" si="1150"/>
        <v>1614000</v>
      </c>
      <c r="AL3667" s="27">
        <f t="shared" si="1151"/>
        <v>4.9566294919454771E-3</v>
      </c>
      <c r="AM3667" s="15">
        <f t="shared" si="1158"/>
        <v>0.70384138785625772</v>
      </c>
      <c r="AN3667" s="15">
        <f t="shared" si="1159"/>
        <v>2.1631698435843503E-3</v>
      </c>
    </row>
    <row r="3668" spans="1:40" x14ac:dyDescent="0.2">
      <c r="A3668" s="4" t="s">
        <v>4628</v>
      </c>
      <c r="B3668" s="2" t="s">
        <v>13</v>
      </c>
      <c r="C3668" s="5">
        <v>173423</v>
      </c>
      <c r="D3668" s="2" t="s">
        <v>789</v>
      </c>
      <c r="E3668" s="5">
        <v>173427</v>
      </c>
      <c r="F3668" s="2" t="s">
        <v>4471</v>
      </c>
      <c r="G3668" s="7">
        <v>8000</v>
      </c>
      <c r="H3668" s="5">
        <v>142</v>
      </c>
      <c r="I3668" s="6">
        <v>173080</v>
      </c>
      <c r="J3668" s="13">
        <v>45291</v>
      </c>
      <c r="K3668" s="9">
        <v>8000</v>
      </c>
      <c r="L3668" s="4" t="s">
        <v>4628</v>
      </c>
      <c r="M3668" s="4" t="s">
        <v>4633</v>
      </c>
      <c r="N3668" s="4">
        <f>VLOOKUP(I3668,BaseModelo!$A$2:$E$5075,5)</f>
        <v>8</v>
      </c>
      <c r="O3668" s="4" t="str">
        <f>VLOOKUP(N3668,'niveles de riesgo'!$A$4:$B$7,2,1)</f>
        <v>8 a 10</v>
      </c>
      <c r="P3668" s="15">
        <v>142.00000000000003</v>
      </c>
      <c r="Q3668" s="4">
        <f>VLOOKUP(I3668,BaseModelo!$A$2:$E$5075,3)</f>
        <v>132</v>
      </c>
      <c r="R3668" s="4">
        <f t="shared" si="1140"/>
        <v>2603000</v>
      </c>
      <c r="S3668" s="16">
        <f t="shared" si="1141"/>
        <v>3.073376872839032E-3</v>
      </c>
      <c r="T3668" s="4">
        <f t="shared" si="1152"/>
        <v>0.43641951594314254</v>
      </c>
      <c r="U3668" s="4">
        <f t="shared" si="1153"/>
        <v>0.43641951594314266</v>
      </c>
      <c r="V3668" s="6">
        <f t="shared" si="1142"/>
        <v>1565000</v>
      </c>
      <c r="W3668" s="16">
        <f t="shared" si="1143"/>
        <v>5.111821086261981E-3</v>
      </c>
      <c r="X3668" s="4">
        <f t="shared" si="1154"/>
        <v>0.72587859424920131</v>
      </c>
      <c r="Y3668" s="4">
        <f t="shared" si="1144"/>
        <v>0.72587859424920143</v>
      </c>
      <c r="Z3668" s="4">
        <f t="shared" si="1145"/>
        <v>5836000</v>
      </c>
      <c r="AA3668" s="16">
        <f t="shared" si="1146"/>
        <v>1.3708019191226869E-3</v>
      </c>
      <c r="AB3668" s="15">
        <f t="shared" si="1155"/>
        <v>0.19465387251542154</v>
      </c>
      <c r="AC3668" s="15">
        <f t="shared" si="1156"/>
        <v>0.19465387251542157</v>
      </c>
      <c r="AD3668" s="4">
        <v>173423</v>
      </c>
      <c r="AE3668" s="26">
        <v>2013.74</v>
      </c>
      <c r="AF3668" s="26">
        <v>2013.74</v>
      </c>
      <c r="AG3668" s="4">
        <f t="shared" si="1157"/>
        <v>3421000</v>
      </c>
      <c r="AH3668" s="16">
        <f t="shared" si="1147"/>
        <v>2.3384975153463898E-3</v>
      </c>
      <c r="AI3668" s="15">
        <f t="shared" si="1148"/>
        <v>0.33206664717918738</v>
      </c>
      <c r="AJ3668" s="15">
        <f t="shared" si="1149"/>
        <v>0.33206664717918744</v>
      </c>
      <c r="AK3668" s="4">
        <f t="shared" si="1150"/>
        <v>1614000</v>
      </c>
      <c r="AL3668" s="27">
        <f t="shared" si="1151"/>
        <v>4.9566294919454771E-3</v>
      </c>
      <c r="AM3668" s="15">
        <f t="shared" si="1158"/>
        <v>0.70384138785625772</v>
      </c>
      <c r="AN3668" s="15">
        <f t="shared" si="1159"/>
        <v>2.1631698435843503E-3</v>
      </c>
    </row>
    <row r="3669" spans="1:40" x14ac:dyDescent="0.2">
      <c r="A3669" s="4" t="s">
        <v>4628</v>
      </c>
      <c r="B3669" s="2" t="s">
        <v>13</v>
      </c>
      <c r="C3669" s="5">
        <v>173423</v>
      </c>
      <c r="D3669" s="2" t="s">
        <v>789</v>
      </c>
      <c r="E3669" s="5">
        <v>173503</v>
      </c>
      <c r="F3669" s="2" t="s">
        <v>4477</v>
      </c>
      <c r="G3669" s="7">
        <v>8000</v>
      </c>
      <c r="H3669" s="5">
        <v>142</v>
      </c>
      <c r="I3669" s="6">
        <v>173287</v>
      </c>
      <c r="J3669" s="13">
        <v>45291</v>
      </c>
      <c r="K3669" s="9">
        <v>8000</v>
      </c>
      <c r="L3669" s="4" t="s">
        <v>4628</v>
      </c>
      <c r="M3669" s="4" t="s">
        <v>4633</v>
      </c>
      <c r="N3669" s="4">
        <f>VLOOKUP(I3669,BaseModelo!$A$2:$E$5075,5)</f>
        <v>9</v>
      </c>
      <c r="O3669" s="4" t="str">
        <f>VLOOKUP(N3669,'niveles de riesgo'!$A$4:$B$7,2,1)</f>
        <v>8 a 10</v>
      </c>
      <c r="P3669" s="15">
        <v>142.00000000000003</v>
      </c>
      <c r="Q3669" s="4">
        <f>VLOOKUP(I3669,BaseModelo!$A$2:$E$5075,3)</f>
        <v>147</v>
      </c>
      <c r="R3669" s="4">
        <f t="shared" si="1140"/>
        <v>2603000</v>
      </c>
      <c r="S3669" s="16">
        <f t="shared" si="1141"/>
        <v>3.073376872839032E-3</v>
      </c>
      <c r="T3669" s="4">
        <f t="shared" si="1152"/>
        <v>0.43641951594314254</v>
      </c>
      <c r="U3669" s="4">
        <f t="shared" si="1153"/>
        <v>0.43641951594314266</v>
      </c>
      <c r="V3669" s="6">
        <f t="shared" si="1142"/>
        <v>1565000</v>
      </c>
      <c r="W3669" s="16">
        <f t="shared" si="1143"/>
        <v>5.111821086261981E-3</v>
      </c>
      <c r="X3669" s="4">
        <f t="shared" si="1154"/>
        <v>0.72587859424920131</v>
      </c>
      <c r="Y3669" s="4">
        <f t="shared" si="1144"/>
        <v>0.72587859424920143</v>
      </c>
      <c r="Z3669" s="4">
        <f t="shared" si="1145"/>
        <v>5305000</v>
      </c>
      <c r="AA3669" s="16">
        <f t="shared" si="1146"/>
        <v>1.5080113100848257E-3</v>
      </c>
      <c r="AB3669" s="15">
        <f t="shared" si="1155"/>
        <v>0.21413760603204526</v>
      </c>
      <c r="AC3669" s="15">
        <f t="shared" si="1156"/>
        <v>0.21413760603204529</v>
      </c>
      <c r="AD3669" s="4">
        <v>173423</v>
      </c>
      <c r="AE3669" s="26">
        <v>2013.74</v>
      </c>
      <c r="AF3669" s="26">
        <v>2013.74</v>
      </c>
      <c r="AG3669" s="4">
        <f t="shared" si="1157"/>
        <v>3095000</v>
      </c>
      <c r="AH3669" s="16">
        <f t="shared" si="1147"/>
        <v>2.5848142164781908E-3</v>
      </c>
      <c r="AI3669" s="15">
        <f t="shared" si="1148"/>
        <v>0.3670436187399031</v>
      </c>
      <c r="AJ3669" s="15">
        <f t="shared" si="1149"/>
        <v>0.36704361873990315</v>
      </c>
      <c r="AK3669" s="4">
        <f t="shared" si="1150"/>
        <v>1614000</v>
      </c>
      <c r="AL3669" s="27">
        <f t="shared" si="1151"/>
        <v>4.9566294919454771E-3</v>
      </c>
      <c r="AM3669" s="15">
        <f t="shared" si="1158"/>
        <v>0.70384138785625772</v>
      </c>
      <c r="AN3669" s="15">
        <f t="shared" si="1159"/>
        <v>2.1631698435843503E-3</v>
      </c>
    </row>
    <row r="3670" spans="1:40" x14ac:dyDescent="0.2">
      <c r="A3670" s="4" t="s">
        <v>4627</v>
      </c>
      <c r="B3670" s="2" t="s">
        <v>17</v>
      </c>
      <c r="C3670" s="5">
        <v>173471</v>
      </c>
      <c r="D3670" s="2" t="s">
        <v>790</v>
      </c>
      <c r="E3670" s="5">
        <v>173472</v>
      </c>
      <c r="F3670" s="2" t="s">
        <v>4472</v>
      </c>
      <c r="G3670" s="7">
        <v>10000</v>
      </c>
      <c r="H3670" s="5">
        <v>142</v>
      </c>
      <c r="I3670" s="6">
        <v>173177</v>
      </c>
      <c r="J3670" s="13">
        <v>45291</v>
      </c>
      <c r="K3670" s="9">
        <v>10000</v>
      </c>
      <c r="L3670" s="4" t="s">
        <v>4627</v>
      </c>
      <c r="M3670" s="4" t="s">
        <v>4633</v>
      </c>
      <c r="N3670" s="4">
        <f>VLOOKUP(I3670,BaseModelo!$A$2:$E$5075,5)</f>
        <v>8</v>
      </c>
      <c r="O3670" s="4" t="str">
        <f>VLOOKUP(N3670,'niveles de riesgo'!$A$4:$B$7,2,1)</f>
        <v>8 a 10</v>
      </c>
      <c r="P3670" s="15">
        <v>142.00000000000003</v>
      </c>
      <c r="Q3670" s="4">
        <f>VLOOKUP(I3670,BaseModelo!$A$2:$E$5075,3)</f>
        <v>132</v>
      </c>
      <c r="R3670" s="4">
        <f t="shared" si="1140"/>
        <v>2603000</v>
      </c>
      <c r="S3670" s="16">
        <f t="shared" si="1141"/>
        <v>3.8417210910487898E-3</v>
      </c>
      <c r="T3670" s="4">
        <f t="shared" si="1152"/>
        <v>0.54552439492892812</v>
      </c>
      <c r="U3670" s="4">
        <f t="shared" si="1153"/>
        <v>0.54552439492892824</v>
      </c>
      <c r="V3670" s="6">
        <f t="shared" si="1142"/>
        <v>1565000</v>
      </c>
      <c r="W3670" s="16">
        <f t="shared" si="1143"/>
        <v>6.3897763578274758E-3</v>
      </c>
      <c r="X3670" s="4">
        <f t="shared" si="1154"/>
        <v>0.90734824281150162</v>
      </c>
      <c r="Y3670" s="4">
        <f t="shared" si="1144"/>
        <v>0.90734824281150173</v>
      </c>
      <c r="Z3670" s="4">
        <f t="shared" si="1145"/>
        <v>5836000</v>
      </c>
      <c r="AA3670" s="16">
        <f t="shared" si="1146"/>
        <v>1.7135023989033585E-3</v>
      </c>
      <c r="AB3670" s="15">
        <f t="shared" si="1155"/>
        <v>0.2433173406442769</v>
      </c>
      <c r="AC3670" s="15">
        <f t="shared" si="1156"/>
        <v>0.24331734064427696</v>
      </c>
      <c r="AD3670" s="4">
        <v>173471</v>
      </c>
      <c r="AE3670" s="26">
        <v>2510.34</v>
      </c>
      <c r="AF3670" s="26">
        <v>2510.34</v>
      </c>
      <c r="AG3670" s="4">
        <f t="shared" si="1157"/>
        <v>2254000</v>
      </c>
      <c r="AH3670" s="16">
        <f t="shared" si="1147"/>
        <v>4.4365572315882874E-3</v>
      </c>
      <c r="AI3670" s="15">
        <f t="shared" si="1148"/>
        <v>0.62999112688553682</v>
      </c>
      <c r="AJ3670" s="15">
        <f t="shared" si="1149"/>
        <v>0.62999112688553693</v>
      </c>
      <c r="AK3670" s="4">
        <f t="shared" si="1150"/>
        <v>989000</v>
      </c>
      <c r="AL3670" s="27">
        <f t="shared" si="1151"/>
        <v>1.0111223458038422E-2</v>
      </c>
      <c r="AM3670" s="15">
        <f t="shared" si="1158"/>
        <v>1.4357937310414559</v>
      </c>
      <c r="AN3670" s="15">
        <f t="shared" si="1159"/>
        <v>5.5159190589375955E-3</v>
      </c>
    </row>
    <row r="3671" spans="1:40" x14ac:dyDescent="0.2">
      <c r="A3671" s="4" t="s">
        <v>4627</v>
      </c>
      <c r="B3671" s="2" t="s">
        <v>17</v>
      </c>
      <c r="C3671" s="5">
        <v>173471</v>
      </c>
      <c r="D3671" s="2" t="s">
        <v>790</v>
      </c>
      <c r="E3671" s="5">
        <v>173473</v>
      </c>
      <c r="F3671" s="2" t="s">
        <v>4473</v>
      </c>
      <c r="G3671" s="7">
        <v>9000</v>
      </c>
      <c r="H3671" s="5">
        <v>142</v>
      </c>
      <c r="I3671" s="6">
        <v>173178</v>
      </c>
      <c r="J3671" s="13">
        <v>45291</v>
      </c>
      <c r="K3671" s="9">
        <v>9000</v>
      </c>
      <c r="L3671" s="4" t="s">
        <v>4627</v>
      </c>
      <c r="M3671" s="4" t="s">
        <v>4633</v>
      </c>
      <c r="N3671" s="4">
        <f>VLOOKUP(I3671,BaseModelo!$A$2:$E$5075,5)</f>
        <v>9</v>
      </c>
      <c r="O3671" s="4" t="str">
        <f>VLOOKUP(N3671,'niveles de riesgo'!$A$4:$B$7,2,1)</f>
        <v>8 a 10</v>
      </c>
      <c r="P3671" s="15">
        <v>142.00000000000003</v>
      </c>
      <c r="Q3671" s="4">
        <f>VLOOKUP(I3671,BaseModelo!$A$2:$E$5075,3)</f>
        <v>147</v>
      </c>
      <c r="R3671" s="4">
        <f t="shared" si="1140"/>
        <v>2603000</v>
      </c>
      <c r="S3671" s="16">
        <f t="shared" si="1141"/>
        <v>3.4575489819439107E-3</v>
      </c>
      <c r="T3671" s="4">
        <f t="shared" si="1152"/>
        <v>0.49097195543603533</v>
      </c>
      <c r="U3671" s="4">
        <f t="shared" si="1153"/>
        <v>0.49097195543603539</v>
      </c>
      <c r="V3671" s="6">
        <f t="shared" si="1142"/>
        <v>1565000</v>
      </c>
      <c r="W3671" s="16">
        <f t="shared" si="1143"/>
        <v>5.7507987220447284E-3</v>
      </c>
      <c r="X3671" s="4">
        <f t="shared" si="1154"/>
        <v>0.81661341853035141</v>
      </c>
      <c r="Y3671" s="4">
        <f t="shared" si="1144"/>
        <v>0.81661341853035163</v>
      </c>
      <c r="Z3671" s="4">
        <f t="shared" si="1145"/>
        <v>5305000</v>
      </c>
      <c r="AA3671" s="16">
        <f t="shared" si="1146"/>
        <v>1.6965127238454288E-3</v>
      </c>
      <c r="AB3671" s="15">
        <f t="shared" si="1155"/>
        <v>0.24090480678605089</v>
      </c>
      <c r="AC3671" s="15">
        <f t="shared" si="1156"/>
        <v>0.24090480678605092</v>
      </c>
      <c r="AD3671" s="4">
        <v>173471</v>
      </c>
      <c r="AE3671" s="26">
        <v>2255.2800000000002</v>
      </c>
      <c r="AF3671" s="26">
        <v>2255.2800000000002</v>
      </c>
      <c r="AG3671" s="4">
        <f t="shared" si="1157"/>
        <v>2114000</v>
      </c>
      <c r="AH3671" s="16">
        <f t="shared" si="1147"/>
        <v>4.2573320719016088E-3</v>
      </c>
      <c r="AI3671" s="15">
        <f t="shared" si="1148"/>
        <v>0.60454115421002841</v>
      </c>
      <c r="AJ3671" s="15">
        <f t="shared" si="1149"/>
        <v>0.60454115421002852</v>
      </c>
      <c r="AK3671" s="4">
        <f t="shared" si="1150"/>
        <v>989000</v>
      </c>
      <c r="AL3671" s="27">
        <f t="shared" si="1151"/>
        <v>9.1001011122345803E-3</v>
      </c>
      <c r="AM3671" s="15">
        <f t="shared" si="1158"/>
        <v>1.2922143579373104</v>
      </c>
      <c r="AN3671" s="15">
        <f t="shared" si="1159"/>
        <v>4.4678944377394524E-3</v>
      </c>
    </row>
    <row r="3672" spans="1:40" x14ac:dyDescent="0.2">
      <c r="A3672" s="4" t="s">
        <v>4627</v>
      </c>
      <c r="B3672" s="2" t="s">
        <v>17</v>
      </c>
      <c r="C3672" s="5">
        <v>173471</v>
      </c>
      <c r="D3672" s="2" t="s">
        <v>790</v>
      </c>
      <c r="E3672" s="5">
        <v>173474</v>
      </c>
      <c r="F3672" s="2" t="s">
        <v>4474</v>
      </c>
      <c r="G3672" s="7">
        <v>10000</v>
      </c>
      <c r="H3672" s="5">
        <v>142</v>
      </c>
      <c r="I3672" s="6">
        <v>173179</v>
      </c>
      <c r="J3672" s="13">
        <v>45291</v>
      </c>
      <c r="K3672" s="9">
        <v>10000</v>
      </c>
      <c r="L3672" s="4" t="s">
        <v>4627</v>
      </c>
      <c r="M3672" s="4" t="s">
        <v>4633</v>
      </c>
      <c r="N3672" s="4">
        <f>VLOOKUP(I3672,BaseModelo!$A$2:$E$5075,5)</f>
        <v>9</v>
      </c>
      <c r="O3672" s="4" t="str">
        <f>VLOOKUP(N3672,'niveles de riesgo'!$A$4:$B$7,2,1)</f>
        <v>8 a 10</v>
      </c>
      <c r="P3672" s="15">
        <v>142.00000000000003</v>
      </c>
      <c r="Q3672" s="4">
        <f>VLOOKUP(I3672,BaseModelo!$A$2:$E$5075,3)</f>
        <v>147</v>
      </c>
      <c r="R3672" s="4">
        <f t="shared" si="1140"/>
        <v>2603000</v>
      </c>
      <c r="S3672" s="16">
        <f t="shared" si="1141"/>
        <v>3.8417210910487898E-3</v>
      </c>
      <c r="T3672" s="4">
        <f t="shared" si="1152"/>
        <v>0.54552439492892812</v>
      </c>
      <c r="U3672" s="4">
        <f t="shared" si="1153"/>
        <v>0.54552439492892824</v>
      </c>
      <c r="V3672" s="6">
        <f t="shared" si="1142"/>
        <v>1565000</v>
      </c>
      <c r="W3672" s="16">
        <f t="shared" si="1143"/>
        <v>6.3897763578274758E-3</v>
      </c>
      <c r="X3672" s="4">
        <f t="shared" si="1154"/>
        <v>0.90734824281150162</v>
      </c>
      <c r="Y3672" s="4">
        <f t="shared" si="1144"/>
        <v>0.90734824281150173</v>
      </c>
      <c r="Z3672" s="4">
        <f t="shared" si="1145"/>
        <v>5305000</v>
      </c>
      <c r="AA3672" s="16">
        <f t="shared" si="1146"/>
        <v>1.885014137606032E-3</v>
      </c>
      <c r="AB3672" s="15">
        <f t="shared" si="1155"/>
        <v>0.26767200754005654</v>
      </c>
      <c r="AC3672" s="15">
        <f t="shared" si="1156"/>
        <v>0.2676720075400566</v>
      </c>
      <c r="AD3672" s="4">
        <v>173471</v>
      </c>
      <c r="AE3672" s="26">
        <v>2510.34</v>
      </c>
      <c r="AF3672" s="26">
        <v>2510.34</v>
      </c>
      <c r="AG3672" s="4">
        <f t="shared" si="1157"/>
        <v>2114000</v>
      </c>
      <c r="AH3672" s="16">
        <f t="shared" si="1147"/>
        <v>4.7303689687795648E-3</v>
      </c>
      <c r="AI3672" s="15">
        <f t="shared" si="1148"/>
        <v>0.67171239356669821</v>
      </c>
      <c r="AJ3672" s="15">
        <f t="shared" si="1149"/>
        <v>0.67171239356669832</v>
      </c>
      <c r="AK3672" s="4">
        <f t="shared" si="1150"/>
        <v>989000</v>
      </c>
      <c r="AL3672" s="27">
        <f t="shared" si="1151"/>
        <v>1.0111223458038422E-2</v>
      </c>
      <c r="AM3672" s="15">
        <f t="shared" si="1158"/>
        <v>1.4357937310414559</v>
      </c>
      <c r="AN3672" s="15">
        <f t="shared" si="1159"/>
        <v>5.5159190589375955E-3</v>
      </c>
    </row>
    <row r="3673" spans="1:40" x14ac:dyDescent="0.2">
      <c r="A3673" s="4" t="s">
        <v>4627</v>
      </c>
      <c r="B3673" s="2" t="s">
        <v>17</v>
      </c>
      <c r="C3673" s="5">
        <v>173471</v>
      </c>
      <c r="D3673" s="2" t="s">
        <v>790</v>
      </c>
      <c r="E3673" s="5">
        <v>173475</v>
      </c>
      <c r="F3673" s="2" t="s">
        <v>4475</v>
      </c>
      <c r="G3673" s="7">
        <v>10000</v>
      </c>
      <c r="H3673" s="5">
        <v>142</v>
      </c>
      <c r="I3673" s="6">
        <v>173181</v>
      </c>
      <c r="J3673" s="13">
        <v>45291</v>
      </c>
      <c r="K3673" s="9">
        <v>10000</v>
      </c>
      <c r="L3673" s="4" t="s">
        <v>4627</v>
      </c>
      <c r="M3673" s="4" t="s">
        <v>4633</v>
      </c>
      <c r="N3673" s="4">
        <f>VLOOKUP(I3673,BaseModelo!$A$2:$E$5075,5)</f>
        <v>9</v>
      </c>
      <c r="O3673" s="4" t="str">
        <f>VLOOKUP(N3673,'niveles de riesgo'!$A$4:$B$7,2,1)</f>
        <v>8 a 10</v>
      </c>
      <c r="P3673" s="15">
        <v>142.00000000000003</v>
      </c>
      <c r="Q3673" s="4">
        <f>VLOOKUP(I3673,BaseModelo!$A$2:$E$5075,3)</f>
        <v>147</v>
      </c>
      <c r="R3673" s="4">
        <f t="shared" si="1140"/>
        <v>2603000</v>
      </c>
      <c r="S3673" s="16">
        <f t="shared" si="1141"/>
        <v>3.8417210910487898E-3</v>
      </c>
      <c r="T3673" s="4">
        <f t="shared" si="1152"/>
        <v>0.54552439492892812</v>
      </c>
      <c r="U3673" s="4">
        <f t="shared" si="1153"/>
        <v>0.54552439492892824</v>
      </c>
      <c r="V3673" s="6">
        <f t="shared" si="1142"/>
        <v>1565000</v>
      </c>
      <c r="W3673" s="16">
        <f t="shared" si="1143"/>
        <v>6.3897763578274758E-3</v>
      </c>
      <c r="X3673" s="4">
        <f t="shared" si="1154"/>
        <v>0.90734824281150162</v>
      </c>
      <c r="Y3673" s="4">
        <f t="shared" si="1144"/>
        <v>0.90734824281150173</v>
      </c>
      <c r="Z3673" s="4">
        <f t="shared" si="1145"/>
        <v>5305000</v>
      </c>
      <c r="AA3673" s="16">
        <f t="shared" si="1146"/>
        <v>1.885014137606032E-3</v>
      </c>
      <c r="AB3673" s="15">
        <f t="shared" si="1155"/>
        <v>0.26767200754005654</v>
      </c>
      <c r="AC3673" s="15">
        <f t="shared" si="1156"/>
        <v>0.2676720075400566</v>
      </c>
      <c r="AD3673" s="4">
        <v>173471</v>
      </c>
      <c r="AE3673" s="26">
        <v>2510.34</v>
      </c>
      <c r="AF3673" s="26">
        <v>2510.34</v>
      </c>
      <c r="AG3673" s="4">
        <f t="shared" si="1157"/>
        <v>2114000</v>
      </c>
      <c r="AH3673" s="16">
        <f t="shared" si="1147"/>
        <v>4.7303689687795648E-3</v>
      </c>
      <c r="AI3673" s="15">
        <f t="shared" si="1148"/>
        <v>0.67171239356669821</v>
      </c>
      <c r="AJ3673" s="15">
        <f t="shared" si="1149"/>
        <v>0.67171239356669832</v>
      </c>
      <c r="AK3673" s="4">
        <f t="shared" si="1150"/>
        <v>989000</v>
      </c>
      <c r="AL3673" s="27">
        <f t="shared" si="1151"/>
        <v>1.0111223458038422E-2</v>
      </c>
      <c r="AM3673" s="15">
        <f t="shared" si="1158"/>
        <v>1.4357937310414559</v>
      </c>
      <c r="AN3673" s="15">
        <f t="shared" si="1159"/>
        <v>5.5159190589375955E-3</v>
      </c>
    </row>
    <row r="3674" spans="1:40" x14ac:dyDescent="0.2">
      <c r="A3674" s="4" t="s">
        <v>4627</v>
      </c>
      <c r="B3674" s="2" t="s">
        <v>17</v>
      </c>
      <c r="C3674" s="5">
        <v>173471</v>
      </c>
      <c r="D3674" s="2" t="s">
        <v>790</v>
      </c>
      <c r="E3674" s="5">
        <v>173476</v>
      </c>
      <c r="F3674" s="2" t="s">
        <v>4476</v>
      </c>
      <c r="G3674" s="7">
        <v>10000</v>
      </c>
      <c r="H3674" s="5">
        <v>142</v>
      </c>
      <c r="I3674" s="6">
        <v>173197</v>
      </c>
      <c r="J3674" s="13">
        <v>45291</v>
      </c>
      <c r="K3674" s="9">
        <v>10000</v>
      </c>
      <c r="L3674" s="4" t="s">
        <v>4627</v>
      </c>
      <c r="M3674" s="4" t="s">
        <v>4633</v>
      </c>
      <c r="N3674" s="4">
        <f>VLOOKUP(I3674,BaseModelo!$A$2:$E$5075,5)</f>
        <v>9</v>
      </c>
      <c r="O3674" s="4" t="str">
        <f>VLOOKUP(N3674,'niveles de riesgo'!$A$4:$B$7,2,1)</f>
        <v>8 a 10</v>
      </c>
      <c r="P3674" s="15">
        <v>142.00000000000003</v>
      </c>
      <c r="Q3674" s="4">
        <f>VLOOKUP(I3674,BaseModelo!$A$2:$E$5075,3)</f>
        <v>147</v>
      </c>
      <c r="R3674" s="4">
        <f t="shared" si="1140"/>
        <v>2603000</v>
      </c>
      <c r="S3674" s="16">
        <f t="shared" si="1141"/>
        <v>3.8417210910487898E-3</v>
      </c>
      <c r="T3674" s="4">
        <f t="shared" si="1152"/>
        <v>0.54552439492892812</v>
      </c>
      <c r="U3674" s="4">
        <f t="shared" si="1153"/>
        <v>0.54552439492892824</v>
      </c>
      <c r="V3674" s="6">
        <f t="shared" si="1142"/>
        <v>1565000</v>
      </c>
      <c r="W3674" s="16">
        <f t="shared" si="1143"/>
        <v>6.3897763578274758E-3</v>
      </c>
      <c r="X3674" s="4">
        <f t="shared" si="1154"/>
        <v>0.90734824281150162</v>
      </c>
      <c r="Y3674" s="4">
        <f t="shared" si="1144"/>
        <v>0.90734824281150173</v>
      </c>
      <c r="Z3674" s="4">
        <f t="shared" si="1145"/>
        <v>5305000</v>
      </c>
      <c r="AA3674" s="16">
        <f t="shared" si="1146"/>
        <v>1.885014137606032E-3</v>
      </c>
      <c r="AB3674" s="15">
        <f t="shared" si="1155"/>
        <v>0.26767200754005654</v>
      </c>
      <c r="AC3674" s="15">
        <f t="shared" si="1156"/>
        <v>0.2676720075400566</v>
      </c>
      <c r="AD3674" s="4">
        <v>173471</v>
      </c>
      <c r="AE3674" s="26">
        <v>2510.34</v>
      </c>
      <c r="AF3674" s="26">
        <v>2510.34</v>
      </c>
      <c r="AG3674" s="4">
        <f t="shared" si="1157"/>
        <v>2114000</v>
      </c>
      <c r="AH3674" s="16">
        <f t="shared" si="1147"/>
        <v>4.7303689687795648E-3</v>
      </c>
      <c r="AI3674" s="15">
        <f t="shared" si="1148"/>
        <v>0.67171239356669821</v>
      </c>
      <c r="AJ3674" s="15">
        <f t="shared" si="1149"/>
        <v>0.67171239356669832</v>
      </c>
      <c r="AK3674" s="4">
        <f t="shared" si="1150"/>
        <v>989000</v>
      </c>
      <c r="AL3674" s="27">
        <f t="shared" si="1151"/>
        <v>1.0111223458038422E-2</v>
      </c>
      <c r="AM3674" s="15">
        <f t="shared" si="1158"/>
        <v>1.4357937310414559</v>
      </c>
      <c r="AN3674" s="15">
        <f t="shared" si="1159"/>
        <v>5.5159190589375955E-3</v>
      </c>
    </row>
    <row r="3675" spans="1:40" x14ac:dyDescent="0.2">
      <c r="A3675" s="4" t="s">
        <v>4628</v>
      </c>
      <c r="B3675" s="2" t="s">
        <v>15</v>
      </c>
      <c r="C3675" s="5">
        <v>173517</v>
      </c>
      <c r="D3675" s="2" t="s">
        <v>793</v>
      </c>
      <c r="E3675" s="5">
        <v>173518</v>
      </c>
      <c r="F3675" s="2" t="s">
        <v>4488</v>
      </c>
      <c r="G3675" s="7">
        <v>10000</v>
      </c>
      <c r="H3675" s="5">
        <v>90</v>
      </c>
      <c r="I3675" s="6">
        <v>171847</v>
      </c>
      <c r="J3675" s="13">
        <v>45291</v>
      </c>
      <c r="K3675" s="9">
        <v>10000</v>
      </c>
      <c r="L3675" s="4" t="s">
        <v>4628</v>
      </c>
      <c r="M3675" s="4" t="s">
        <v>4633</v>
      </c>
      <c r="N3675" s="4">
        <f>VLOOKUP(I3675,BaseModelo!$A$2:$E$5075,5)</f>
        <v>9</v>
      </c>
      <c r="O3675" s="4" t="str">
        <f>VLOOKUP(N3675,'niveles de riesgo'!$A$4:$B$7,2,1)</f>
        <v>8 a 10</v>
      </c>
      <c r="P3675" s="15">
        <v>142.00000000000003</v>
      </c>
      <c r="Q3675" s="4">
        <f>VLOOKUP(I3675,BaseModelo!$A$2:$E$5075,3)</f>
        <v>147</v>
      </c>
      <c r="R3675" s="4">
        <f t="shared" si="1140"/>
        <v>2603000</v>
      </c>
      <c r="S3675" s="16">
        <f t="shared" si="1141"/>
        <v>3.8417210910487898E-3</v>
      </c>
      <c r="T3675" s="4">
        <f t="shared" si="1152"/>
        <v>0.34575489819439109</v>
      </c>
      <c r="U3675" s="4">
        <f t="shared" si="1153"/>
        <v>0.54552439492892824</v>
      </c>
      <c r="V3675" s="6">
        <f t="shared" si="1142"/>
        <v>1565000</v>
      </c>
      <c r="W3675" s="16">
        <f t="shared" si="1143"/>
        <v>6.3897763578274758E-3</v>
      </c>
      <c r="X3675" s="4">
        <f t="shared" si="1154"/>
        <v>0.57507987220447276</v>
      </c>
      <c r="Y3675" s="4">
        <f t="shared" si="1144"/>
        <v>0.90734824281150173</v>
      </c>
      <c r="Z3675" s="4">
        <f t="shared" si="1145"/>
        <v>5305000</v>
      </c>
      <c r="AA3675" s="16">
        <f t="shared" si="1146"/>
        <v>1.885014137606032E-3</v>
      </c>
      <c r="AB3675" s="15">
        <f t="shared" si="1155"/>
        <v>0.16965127238454289</v>
      </c>
      <c r="AC3675" s="15">
        <f t="shared" si="1156"/>
        <v>0.2676720075400566</v>
      </c>
      <c r="AD3675" s="4">
        <v>173517</v>
      </c>
      <c r="AE3675" s="26">
        <v>1544.8</v>
      </c>
      <c r="AF3675" s="26">
        <v>1544.8</v>
      </c>
      <c r="AG3675" s="4">
        <f t="shared" si="1157"/>
        <v>3095000</v>
      </c>
      <c r="AH3675" s="16">
        <f t="shared" si="1147"/>
        <v>3.2310177705977385E-3</v>
      </c>
      <c r="AI3675" s="15">
        <f t="shared" si="1148"/>
        <v>0.29079159935379645</v>
      </c>
      <c r="AJ3675" s="15">
        <f t="shared" si="1149"/>
        <v>0.45880452342487893</v>
      </c>
      <c r="AK3675" s="4">
        <f t="shared" si="1150"/>
        <v>1614000</v>
      </c>
      <c r="AL3675" s="27">
        <f t="shared" si="1151"/>
        <v>6.1957868649318466E-3</v>
      </c>
      <c r="AM3675" s="15">
        <f t="shared" si="1158"/>
        <v>0.55762081784386619</v>
      </c>
      <c r="AN3675" s="15">
        <f t="shared" si="1159"/>
        <v>3.3799528806005468E-3</v>
      </c>
    </row>
    <row r="3676" spans="1:40" x14ac:dyDescent="0.2">
      <c r="A3676" s="4" t="s">
        <v>4628</v>
      </c>
      <c r="B3676" s="2" t="s">
        <v>15</v>
      </c>
      <c r="C3676" s="5">
        <v>173517</v>
      </c>
      <c r="D3676" s="2" t="s">
        <v>793</v>
      </c>
      <c r="E3676" s="5">
        <v>173519</v>
      </c>
      <c r="F3676" s="2" t="s">
        <v>4489</v>
      </c>
      <c r="G3676" s="7">
        <v>15000</v>
      </c>
      <c r="H3676" s="5">
        <v>80</v>
      </c>
      <c r="I3676" s="6">
        <v>172485</v>
      </c>
      <c r="J3676" s="13">
        <v>45291</v>
      </c>
      <c r="K3676" s="9">
        <v>15000</v>
      </c>
      <c r="L3676" s="4" t="s">
        <v>4628</v>
      </c>
      <c r="M3676" s="4" t="s">
        <v>4633</v>
      </c>
      <c r="N3676" s="4">
        <f>VLOOKUP(I3676,BaseModelo!$A$2:$E$5075,5)</f>
        <v>9</v>
      </c>
      <c r="O3676" s="4" t="str">
        <f>VLOOKUP(N3676,'niveles de riesgo'!$A$4:$B$7,2,1)</f>
        <v>8 a 10</v>
      </c>
      <c r="P3676" s="15">
        <v>132</v>
      </c>
      <c r="Q3676" s="4">
        <f>VLOOKUP(I3676,BaseModelo!$A$2:$E$5075,3)</f>
        <v>147</v>
      </c>
      <c r="R3676" s="4">
        <f t="shared" si="1140"/>
        <v>2603000</v>
      </c>
      <c r="S3676" s="16">
        <f t="shared" si="1141"/>
        <v>5.7625816365731849E-3</v>
      </c>
      <c r="T3676" s="4">
        <f t="shared" si="1152"/>
        <v>0.46100653092585481</v>
      </c>
      <c r="U3676" s="4">
        <f t="shared" si="1153"/>
        <v>0.76066077602766036</v>
      </c>
      <c r="V3676" s="6">
        <f t="shared" si="1142"/>
        <v>1565000</v>
      </c>
      <c r="W3676" s="16">
        <f t="shared" si="1143"/>
        <v>9.5846645367412137E-3</v>
      </c>
      <c r="X3676" s="4">
        <f t="shared" si="1154"/>
        <v>0.76677316293929709</v>
      </c>
      <c r="Y3676" s="4">
        <f t="shared" si="1144"/>
        <v>1.2651757188498403</v>
      </c>
      <c r="Z3676" s="4">
        <f t="shared" si="1145"/>
        <v>5305000</v>
      </c>
      <c r="AA3676" s="16">
        <f t="shared" si="1146"/>
        <v>2.8275212064090482E-3</v>
      </c>
      <c r="AB3676" s="15">
        <f t="shared" si="1155"/>
        <v>0.22620169651272387</v>
      </c>
      <c r="AC3676" s="15">
        <f t="shared" si="1156"/>
        <v>0.37323279924599434</v>
      </c>
      <c r="AD3676" s="4">
        <v>173517</v>
      </c>
      <c r="AE3676" s="26">
        <v>2048.2800000000002</v>
      </c>
      <c r="AF3676" s="26">
        <v>2048.2800000000002</v>
      </c>
      <c r="AG3676" s="4">
        <f t="shared" si="1157"/>
        <v>3095000</v>
      </c>
      <c r="AH3676" s="16">
        <f t="shared" si="1147"/>
        <v>4.8465266558966073E-3</v>
      </c>
      <c r="AI3676" s="15">
        <f t="shared" si="1148"/>
        <v>0.3877221324717286</v>
      </c>
      <c r="AJ3676" s="15">
        <f t="shared" si="1149"/>
        <v>0.63974151857835215</v>
      </c>
      <c r="AK3676" s="4">
        <f t="shared" si="1150"/>
        <v>1614000</v>
      </c>
      <c r="AL3676" s="27">
        <f t="shared" si="1151"/>
        <v>9.2936802973977699E-3</v>
      </c>
      <c r="AM3676" s="15">
        <f t="shared" si="1158"/>
        <v>0.74349442379182162</v>
      </c>
      <c r="AN3676" s="15">
        <f t="shared" si="1159"/>
        <v>7.0693380671715648E-3</v>
      </c>
    </row>
    <row r="3677" spans="1:40" x14ac:dyDescent="0.2">
      <c r="A3677" s="4" t="s">
        <v>4628</v>
      </c>
      <c r="B3677" s="2" t="s">
        <v>15</v>
      </c>
      <c r="C3677" s="5">
        <v>173517</v>
      </c>
      <c r="D3677" s="2" t="s">
        <v>793</v>
      </c>
      <c r="E3677" s="5">
        <v>173520</v>
      </c>
      <c r="F3677" s="2" t="s">
        <v>4490</v>
      </c>
      <c r="G3677" s="7">
        <v>10000</v>
      </c>
      <c r="H3677" s="5">
        <v>90</v>
      </c>
      <c r="I3677" s="6">
        <v>171850</v>
      </c>
      <c r="J3677" s="13">
        <v>45291</v>
      </c>
      <c r="K3677" s="9">
        <v>10000</v>
      </c>
      <c r="L3677" s="4" t="s">
        <v>4628</v>
      </c>
      <c r="M3677" s="4" t="s">
        <v>4633</v>
      </c>
      <c r="N3677" s="4">
        <f>VLOOKUP(I3677,BaseModelo!$A$2:$E$5075,5)</f>
        <v>8</v>
      </c>
      <c r="O3677" s="4" t="str">
        <f>VLOOKUP(N3677,'niveles de riesgo'!$A$4:$B$7,2,1)</f>
        <v>8 a 10</v>
      </c>
      <c r="P3677" s="15">
        <v>142.00000000000003</v>
      </c>
      <c r="Q3677" s="4">
        <f>VLOOKUP(I3677,BaseModelo!$A$2:$E$5075,3)</f>
        <v>132</v>
      </c>
      <c r="R3677" s="4">
        <f t="shared" si="1140"/>
        <v>2603000</v>
      </c>
      <c r="S3677" s="16">
        <f t="shared" si="1141"/>
        <v>3.8417210910487898E-3</v>
      </c>
      <c r="T3677" s="4">
        <f t="shared" si="1152"/>
        <v>0.34575489819439109</v>
      </c>
      <c r="U3677" s="4">
        <f t="shared" si="1153"/>
        <v>0.54552439492892824</v>
      </c>
      <c r="V3677" s="6">
        <f t="shared" si="1142"/>
        <v>1565000</v>
      </c>
      <c r="W3677" s="16">
        <f t="shared" si="1143"/>
        <v>6.3897763578274758E-3</v>
      </c>
      <c r="X3677" s="4">
        <f t="shared" si="1154"/>
        <v>0.57507987220447276</v>
      </c>
      <c r="Y3677" s="4">
        <f t="shared" si="1144"/>
        <v>0.90734824281150173</v>
      </c>
      <c r="Z3677" s="4">
        <f t="shared" si="1145"/>
        <v>5836000</v>
      </c>
      <c r="AA3677" s="16">
        <f t="shared" si="1146"/>
        <v>1.7135023989033585E-3</v>
      </c>
      <c r="AB3677" s="15">
        <f t="shared" si="1155"/>
        <v>0.15421521590130227</v>
      </c>
      <c r="AC3677" s="15">
        <f t="shared" si="1156"/>
        <v>0.24331734064427696</v>
      </c>
      <c r="AD3677" s="4">
        <v>173517</v>
      </c>
      <c r="AE3677" s="26">
        <v>1544.8</v>
      </c>
      <c r="AF3677" s="26">
        <v>1544.8</v>
      </c>
      <c r="AG3677" s="4">
        <f t="shared" si="1157"/>
        <v>3421000</v>
      </c>
      <c r="AH3677" s="16">
        <f t="shared" si="1147"/>
        <v>2.9231218941829875E-3</v>
      </c>
      <c r="AI3677" s="15">
        <f t="shared" si="1148"/>
        <v>0.26308097047646889</v>
      </c>
      <c r="AJ3677" s="15">
        <f t="shared" si="1149"/>
        <v>0.41508330897398432</v>
      </c>
      <c r="AK3677" s="4">
        <f t="shared" si="1150"/>
        <v>1614000</v>
      </c>
      <c r="AL3677" s="27">
        <f t="shared" si="1151"/>
        <v>6.1957868649318466E-3</v>
      </c>
      <c r="AM3677" s="15">
        <f t="shared" si="1158"/>
        <v>0.55762081784386619</v>
      </c>
      <c r="AN3677" s="15">
        <f t="shared" si="1159"/>
        <v>3.3799528806005468E-3</v>
      </c>
    </row>
    <row r="3678" spans="1:40" x14ac:dyDescent="0.2">
      <c r="A3678" s="4" t="s">
        <v>4628</v>
      </c>
      <c r="B3678" s="2" t="s">
        <v>15</v>
      </c>
      <c r="C3678" s="5">
        <v>173517</v>
      </c>
      <c r="D3678" s="2" t="s">
        <v>793</v>
      </c>
      <c r="E3678" s="5">
        <v>173521</v>
      </c>
      <c r="F3678" s="2" t="s">
        <v>4491</v>
      </c>
      <c r="G3678" s="7">
        <v>10000</v>
      </c>
      <c r="H3678" s="5">
        <v>90</v>
      </c>
      <c r="I3678" s="6">
        <v>171849</v>
      </c>
      <c r="J3678" s="13">
        <v>45291</v>
      </c>
      <c r="K3678" s="9">
        <v>10000</v>
      </c>
      <c r="L3678" s="4" t="s">
        <v>4628</v>
      </c>
      <c r="M3678" s="4" t="s">
        <v>4633</v>
      </c>
      <c r="N3678" s="4">
        <f>VLOOKUP(I3678,BaseModelo!$A$2:$E$5075,5)</f>
        <v>8</v>
      </c>
      <c r="O3678" s="4" t="str">
        <f>VLOOKUP(N3678,'niveles de riesgo'!$A$4:$B$7,2,1)</f>
        <v>8 a 10</v>
      </c>
      <c r="P3678" s="15">
        <v>142.00000000000003</v>
      </c>
      <c r="Q3678" s="4">
        <f>VLOOKUP(I3678,BaseModelo!$A$2:$E$5075,3)</f>
        <v>132</v>
      </c>
      <c r="R3678" s="4">
        <f t="shared" si="1140"/>
        <v>2603000</v>
      </c>
      <c r="S3678" s="16">
        <f t="shared" si="1141"/>
        <v>3.8417210910487898E-3</v>
      </c>
      <c r="T3678" s="4">
        <f t="shared" si="1152"/>
        <v>0.34575489819439109</v>
      </c>
      <c r="U3678" s="4">
        <f t="shared" si="1153"/>
        <v>0.54552439492892824</v>
      </c>
      <c r="V3678" s="6">
        <f t="shared" si="1142"/>
        <v>1565000</v>
      </c>
      <c r="W3678" s="16">
        <f t="shared" si="1143"/>
        <v>6.3897763578274758E-3</v>
      </c>
      <c r="X3678" s="4">
        <f t="shared" si="1154"/>
        <v>0.57507987220447276</v>
      </c>
      <c r="Y3678" s="4">
        <f t="shared" si="1144"/>
        <v>0.90734824281150173</v>
      </c>
      <c r="Z3678" s="4">
        <f t="shared" si="1145"/>
        <v>5836000</v>
      </c>
      <c r="AA3678" s="16">
        <f t="shared" si="1146"/>
        <v>1.7135023989033585E-3</v>
      </c>
      <c r="AB3678" s="15">
        <f t="shared" si="1155"/>
        <v>0.15421521590130227</v>
      </c>
      <c r="AC3678" s="15">
        <f t="shared" si="1156"/>
        <v>0.24331734064427696</v>
      </c>
      <c r="AD3678" s="4">
        <v>173517</v>
      </c>
      <c r="AE3678" s="26">
        <v>1544.8</v>
      </c>
      <c r="AF3678" s="26">
        <v>1544.8</v>
      </c>
      <c r="AG3678" s="4">
        <f t="shared" si="1157"/>
        <v>3421000</v>
      </c>
      <c r="AH3678" s="16">
        <f t="shared" si="1147"/>
        <v>2.9231218941829875E-3</v>
      </c>
      <c r="AI3678" s="15">
        <f t="shared" si="1148"/>
        <v>0.26308097047646889</v>
      </c>
      <c r="AJ3678" s="15">
        <f t="shared" si="1149"/>
        <v>0.41508330897398432</v>
      </c>
      <c r="AK3678" s="4">
        <f t="shared" si="1150"/>
        <v>1614000</v>
      </c>
      <c r="AL3678" s="27">
        <f t="shared" si="1151"/>
        <v>6.1957868649318466E-3</v>
      </c>
      <c r="AM3678" s="15">
        <f t="shared" si="1158"/>
        <v>0.55762081784386619</v>
      </c>
      <c r="AN3678" s="15">
        <f t="shared" si="1159"/>
        <v>3.3799528806005468E-3</v>
      </c>
    </row>
    <row r="3679" spans="1:40" x14ac:dyDescent="0.2">
      <c r="A3679" s="4" t="s">
        <v>4628</v>
      </c>
      <c r="B3679" s="2" t="s">
        <v>15</v>
      </c>
      <c r="C3679" s="5">
        <v>173517</v>
      </c>
      <c r="D3679" s="2" t="s">
        <v>793</v>
      </c>
      <c r="E3679" s="5">
        <v>173522</v>
      </c>
      <c r="F3679" s="2" t="s">
        <v>4492</v>
      </c>
      <c r="G3679" s="7">
        <v>10000</v>
      </c>
      <c r="H3679" s="5">
        <v>90</v>
      </c>
      <c r="I3679" s="6">
        <v>171848</v>
      </c>
      <c r="J3679" s="13">
        <v>45291</v>
      </c>
      <c r="K3679" s="9">
        <v>10000</v>
      </c>
      <c r="L3679" s="4" t="s">
        <v>4628</v>
      </c>
      <c r="M3679" s="4" t="s">
        <v>4633</v>
      </c>
      <c r="N3679" s="4">
        <f>VLOOKUP(I3679,BaseModelo!$A$2:$E$5075,5)</f>
        <v>7</v>
      </c>
      <c r="O3679" s="4" t="str">
        <f>VLOOKUP(N3679,'niveles de riesgo'!$A$4:$B$7,2,1)</f>
        <v>6 a 7</v>
      </c>
      <c r="P3679" s="15">
        <v>142.00000000000003</v>
      </c>
      <c r="Q3679" s="4">
        <f>VLOOKUP(I3679,BaseModelo!$A$2:$E$5075,3)</f>
        <v>127</v>
      </c>
      <c r="R3679" s="4">
        <f t="shared" si="1140"/>
        <v>2603000</v>
      </c>
      <c r="S3679" s="16">
        <f t="shared" si="1141"/>
        <v>3.8417210910487898E-3</v>
      </c>
      <c r="T3679" s="4">
        <f t="shared" si="1152"/>
        <v>0.34575489819439109</v>
      </c>
      <c r="U3679" s="4">
        <f t="shared" si="1153"/>
        <v>0.54552439492892824</v>
      </c>
      <c r="V3679" s="6">
        <f t="shared" si="1142"/>
        <v>568000</v>
      </c>
      <c r="W3679" s="16">
        <f t="shared" si="1143"/>
        <v>1.7605633802816902E-2</v>
      </c>
      <c r="X3679" s="4">
        <f t="shared" si="1154"/>
        <v>1.5845070422535212</v>
      </c>
      <c r="Y3679" s="4">
        <f t="shared" si="1144"/>
        <v>2.5000000000000004</v>
      </c>
      <c r="Z3679" s="4">
        <f t="shared" si="1145"/>
        <v>4022000</v>
      </c>
      <c r="AA3679" s="16">
        <f t="shared" si="1146"/>
        <v>2.4863252113376429E-3</v>
      </c>
      <c r="AB3679" s="15">
        <f t="shared" si="1155"/>
        <v>0.22376926902038785</v>
      </c>
      <c r="AC3679" s="15">
        <f t="shared" si="1156"/>
        <v>0.35305818000994538</v>
      </c>
      <c r="AD3679" s="4">
        <v>173517</v>
      </c>
      <c r="AE3679" s="26">
        <v>1544.8</v>
      </c>
      <c r="AF3679" s="26">
        <v>1544.8</v>
      </c>
      <c r="AG3679" s="4">
        <f t="shared" si="1157"/>
        <v>2184000</v>
      </c>
      <c r="AH3679" s="16">
        <f t="shared" si="1147"/>
        <v>4.578754578754579E-3</v>
      </c>
      <c r="AI3679" s="15">
        <f t="shared" si="1148"/>
        <v>0.41208791208791212</v>
      </c>
      <c r="AJ3679" s="15">
        <f t="shared" si="1149"/>
        <v>0.65018315018315032</v>
      </c>
      <c r="AK3679" s="4">
        <f t="shared" si="1150"/>
        <v>1614000</v>
      </c>
      <c r="AL3679" s="27">
        <f t="shared" si="1151"/>
        <v>6.1957868649318466E-3</v>
      </c>
      <c r="AM3679" s="15">
        <f t="shared" si="1158"/>
        <v>0.55762081784386619</v>
      </c>
      <c r="AN3679" s="15">
        <f t="shared" si="1159"/>
        <v>3.3799528806005468E-3</v>
      </c>
    </row>
    <row r="3680" spans="1:40" x14ac:dyDescent="0.2">
      <c r="A3680" s="4" t="s">
        <v>4628</v>
      </c>
      <c r="B3680" s="2" t="s">
        <v>15</v>
      </c>
      <c r="C3680" s="5">
        <v>173517</v>
      </c>
      <c r="D3680" s="2" t="s">
        <v>793</v>
      </c>
      <c r="E3680" s="5">
        <v>173523</v>
      </c>
      <c r="F3680" s="2" t="s">
        <v>4493</v>
      </c>
      <c r="G3680" s="7">
        <v>15000</v>
      </c>
      <c r="H3680" s="5">
        <v>80</v>
      </c>
      <c r="I3680" s="6">
        <v>172452</v>
      </c>
      <c r="J3680" s="13">
        <v>45291</v>
      </c>
      <c r="K3680" s="9">
        <v>15000</v>
      </c>
      <c r="L3680" s="4" t="s">
        <v>4628</v>
      </c>
      <c r="M3680" s="4" t="s">
        <v>4633</v>
      </c>
      <c r="N3680" s="4">
        <f>VLOOKUP(I3680,BaseModelo!$A$2:$E$5075,5)</f>
        <v>8</v>
      </c>
      <c r="O3680" s="4" t="str">
        <f>VLOOKUP(N3680,'niveles de riesgo'!$A$4:$B$7,2,1)</f>
        <v>8 a 10</v>
      </c>
      <c r="P3680" s="15">
        <v>132</v>
      </c>
      <c r="Q3680" s="4">
        <f>VLOOKUP(I3680,BaseModelo!$A$2:$E$5075,3)</f>
        <v>132</v>
      </c>
      <c r="R3680" s="4">
        <f t="shared" si="1140"/>
        <v>2603000</v>
      </c>
      <c r="S3680" s="16">
        <f t="shared" si="1141"/>
        <v>5.7625816365731849E-3</v>
      </c>
      <c r="T3680" s="4">
        <f t="shared" si="1152"/>
        <v>0.46100653092585481</v>
      </c>
      <c r="U3680" s="4">
        <f t="shared" si="1153"/>
        <v>0.76066077602766036</v>
      </c>
      <c r="V3680" s="6">
        <f t="shared" si="1142"/>
        <v>1565000</v>
      </c>
      <c r="W3680" s="16">
        <f t="shared" si="1143"/>
        <v>9.5846645367412137E-3</v>
      </c>
      <c r="X3680" s="4">
        <f t="shared" si="1154"/>
        <v>0.76677316293929709</v>
      </c>
      <c r="Y3680" s="4">
        <f t="shared" si="1144"/>
        <v>1.2651757188498403</v>
      </c>
      <c r="Z3680" s="4">
        <f t="shared" si="1145"/>
        <v>5836000</v>
      </c>
      <c r="AA3680" s="16">
        <f t="shared" si="1146"/>
        <v>2.5702535983550376E-3</v>
      </c>
      <c r="AB3680" s="15">
        <f t="shared" si="1155"/>
        <v>0.205620287868403</v>
      </c>
      <c r="AC3680" s="15">
        <f t="shared" si="1156"/>
        <v>0.33927347498286498</v>
      </c>
      <c r="AD3680" s="4">
        <v>173517</v>
      </c>
      <c r="AE3680" s="26">
        <v>2048.2800000000002</v>
      </c>
      <c r="AF3680" s="26">
        <v>2048.2800000000002</v>
      </c>
      <c r="AG3680" s="4">
        <f t="shared" si="1157"/>
        <v>3421000</v>
      </c>
      <c r="AH3680" s="16">
        <f t="shared" si="1147"/>
        <v>4.3846828412744815E-3</v>
      </c>
      <c r="AI3680" s="15">
        <f t="shared" si="1148"/>
        <v>0.35077462730195852</v>
      </c>
      <c r="AJ3680" s="15">
        <f t="shared" si="1149"/>
        <v>0.5787781350482315</v>
      </c>
      <c r="AK3680" s="4">
        <f t="shared" si="1150"/>
        <v>1614000</v>
      </c>
      <c r="AL3680" s="27">
        <f t="shared" si="1151"/>
        <v>9.2936802973977699E-3</v>
      </c>
      <c r="AM3680" s="15">
        <f t="shared" si="1158"/>
        <v>0.74349442379182162</v>
      </c>
      <c r="AN3680" s="15">
        <f t="shared" si="1159"/>
        <v>7.0693380671715648E-3</v>
      </c>
    </row>
    <row r="3681" spans="1:40" x14ac:dyDescent="0.2">
      <c r="A3681" s="4" t="s">
        <v>4628</v>
      </c>
      <c r="B3681" s="2" t="s">
        <v>15</v>
      </c>
      <c r="C3681" s="5">
        <v>173517</v>
      </c>
      <c r="D3681" s="2" t="s">
        <v>793</v>
      </c>
      <c r="E3681" s="5">
        <v>173524</v>
      </c>
      <c r="F3681" s="2" t="s">
        <v>4494</v>
      </c>
      <c r="G3681" s="7">
        <v>10000</v>
      </c>
      <c r="H3681" s="5">
        <v>90</v>
      </c>
      <c r="I3681" s="6">
        <v>171853</v>
      </c>
      <c r="J3681" s="13">
        <v>45291</v>
      </c>
      <c r="K3681" s="9">
        <v>10000</v>
      </c>
      <c r="L3681" s="4" t="s">
        <v>4628</v>
      </c>
      <c r="M3681" s="4" t="s">
        <v>4633</v>
      </c>
      <c r="N3681" s="4">
        <f>VLOOKUP(I3681,BaseModelo!$A$2:$E$5075,5)</f>
        <v>8</v>
      </c>
      <c r="O3681" s="4" t="str">
        <f>VLOOKUP(N3681,'niveles de riesgo'!$A$4:$B$7,2,1)</f>
        <v>8 a 10</v>
      </c>
      <c r="P3681" s="15">
        <v>142.00000000000003</v>
      </c>
      <c r="Q3681" s="4">
        <f>VLOOKUP(I3681,BaseModelo!$A$2:$E$5075,3)</f>
        <v>132</v>
      </c>
      <c r="R3681" s="4">
        <f t="shared" si="1140"/>
        <v>2603000</v>
      </c>
      <c r="S3681" s="16">
        <f t="shared" si="1141"/>
        <v>3.8417210910487898E-3</v>
      </c>
      <c r="T3681" s="4">
        <f t="shared" si="1152"/>
        <v>0.34575489819439109</v>
      </c>
      <c r="U3681" s="4">
        <f t="shared" si="1153"/>
        <v>0.54552439492892824</v>
      </c>
      <c r="V3681" s="6">
        <f t="shared" si="1142"/>
        <v>1565000</v>
      </c>
      <c r="W3681" s="16">
        <f t="shared" si="1143"/>
        <v>6.3897763578274758E-3</v>
      </c>
      <c r="X3681" s="4">
        <f t="shared" si="1154"/>
        <v>0.57507987220447276</v>
      </c>
      <c r="Y3681" s="4">
        <f t="shared" si="1144"/>
        <v>0.90734824281150173</v>
      </c>
      <c r="Z3681" s="4">
        <f t="shared" si="1145"/>
        <v>5836000</v>
      </c>
      <c r="AA3681" s="16">
        <f t="shared" si="1146"/>
        <v>1.7135023989033585E-3</v>
      </c>
      <c r="AB3681" s="15">
        <f t="shared" si="1155"/>
        <v>0.15421521590130227</v>
      </c>
      <c r="AC3681" s="15">
        <f t="shared" si="1156"/>
        <v>0.24331734064427696</v>
      </c>
      <c r="AD3681" s="4">
        <v>173517</v>
      </c>
      <c r="AE3681" s="26">
        <v>1544.8</v>
      </c>
      <c r="AF3681" s="26">
        <v>1544.8</v>
      </c>
      <c r="AG3681" s="4">
        <f t="shared" si="1157"/>
        <v>3421000</v>
      </c>
      <c r="AH3681" s="16">
        <f t="shared" si="1147"/>
        <v>2.9231218941829875E-3</v>
      </c>
      <c r="AI3681" s="15">
        <f t="shared" si="1148"/>
        <v>0.26308097047646889</v>
      </c>
      <c r="AJ3681" s="15">
        <f t="shared" si="1149"/>
        <v>0.41508330897398432</v>
      </c>
      <c r="AK3681" s="4">
        <f t="shared" si="1150"/>
        <v>1614000</v>
      </c>
      <c r="AL3681" s="27">
        <f t="shared" si="1151"/>
        <v>6.1957868649318466E-3</v>
      </c>
      <c r="AM3681" s="15">
        <f t="shared" si="1158"/>
        <v>0.55762081784386619</v>
      </c>
      <c r="AN3681" s="15">
        <f t="shared" si="1159"/>
        <v>3.3799528806005468E-3</v>
      </c>
    </row>
    <row r="3682" spans="1:40" x14ac:dyDescent="0.2">
      <c r="A3682" s="4" t="s">
        <v>4628</v>
      </c>
      <c r="B3682" s="2" t="s">
        <v>12</v>
      </c>
      <c r="C3682" s="5">
        <v>173525</v>
      </c>
      <c r="D3682" s="2" t="s">
        <v>791</v>
      </c>
      <c r="E3682" s="5">
        <v>173526</v>
      </c>
      <c r="F3682" s="2" t="s">
        <v>4478</v>
      </c>
      <c r="G3682" s="7">
        <v>7000</v>
      </c>
      <c r="H3682" s="5">
        <v>142</v>
      </c>
      <c r="I3682" s="6">
        <v>171945</v>
      </c>
      <c r="J3682" s="13">
        <v>45291</v>
      </c>
      <c r="K3682" s="9">
        <v>2226.1154413193294</v>
      </c>
      <c r="L3682" s="4" t="s">
        <v>4628</v>
      </c>
      <c r="M3682" s="4" t="s">
        <v>4633</v>
      </c>
      <c r="N3682" s="4">
        <f>VLOOKUP(I3682,BaseModelo!$A$2:$E$5075,5)</f>
        <v>5</v>
      </c>
      <c r="O3682" s="4" t="str">
        <f>VLOOKUP(N3682,'niveles de riesgo'!$A$4:$B$7,2,1)</f>
        <v>4 a 5</v>
      </c>
      <c r="P3682" s="15">
        <v>142.00000000000003</v>
      </c>
      <c r="Q3682" s="4">
        <f>VLOOKUP(I3682,BaseModelo!$A$2:$E$5075,3)</f>
        <v>110</v>
      </c>
      <c r="R3682" s="4">
        <f t="shared" si="1140"/>
        <v>2603000</v>
      </c>
      <c r="S3682" s="16">
        <f t="shared" si="1141"/>
        <v>2.6892047637341529E-3</v>
      </c>
      <c r="T3682" s="4">
        <f t="shared" si="1152"/>
        <v>0.3818670764502497</v>
      </c>
      <c r="U3682" s="4">
        <f t="shared" si="1153"/>
        <v>0.38186707645024981</v>
      </c>
      <c r="V3682" s="6">
        <f t="shared" si="1142"/>
        <v>288000</v>
      </c>
      <c r="W3682" s="16">
        <f t="shared" si="1143"/>
        <v>2.4305555555555556E-2</v>
      </c>
      <c r="X3682" s="4">
        <f t="shared" si="1154"/>
        <v>3.4513888888888888</v>
      </c>
      <c r="Y3682" s="4">
        <f t="shared" si="1144"/>
        <v>3.4513888888888897</v>
      </c>
      <c r="Z3682" s="4">
        <f t="shared" si="1145"/>
        <v>4058000</v>
      </c>
      <c r="AA3682" s="16">
        <f t="shared" si="1146"/>
        <v>1.7249876786594382E-3</v>
      </c>
      <c r="AB3682" s="15">
        <f t="shared" si="1155"/>
        <v>0.24494825036964021</v>
      </c>
      <c r="AC3682" s="15">
        <f t="shared" si="1156"/>
        <v>0.24494825036964027</v>
      </c>
      <c r="AD3682" s="4">
        <v>173525</v>
      </c>
      <c r="AE3682" s="26">
        <v>1758.65</v>
      </c>
      <c r="AF3682" s="26">
        <v>1003.3483201682163</v>
      </c>
      <c r="AG3682" s="4">
        <f t="shared" si="1157"/>
        <v>2193000</v>
      </c>
      <c r="AH3682" s="16">
        <f t="shared" si="1147"/>
        <v>3.1919744642042863E-3</v>
      </c>
      <c r="AI3682" s="15">
        <f t="shared" si="1148"/>
        <v>0.45326037391700869</v>
      </c>
      <c r="AJ3682" s="15">
        <f t="shared" si="1149"/>
        <v>0.45326037391700874</v>
      </c>
      <c r="AK3682" s="4">
        <f t="shared" si="1150"/>
        <v>1614000</v>
      </c>
      <c r="AL3682" s="27">
        <f t="shared" si="1151"/>
        <v>4.3370508054522928E-3</v>
      </c>
      <c r="AM3682" s="15">
        <f t="shared" si="1158"/>
        <v>0.61586121437422559</v>
      </c>
      <c r="AN3682" s="15">
        <f t="shared" si="1159"/>
        <v>1.6561769114942682E-3</v>
      </c>
    </row>
    <row r="3683" spans="1:40" x14ac:dyDescent="0.2">
      <c r="A3683" s="4" t="s">
        <v>4628</v>
      </c>
      <c r="B3683" s="2" t="s">
        <v>12</v>
      </c>
      <c r="C3683" s="5">
        <v>173525</v>
      </c>
      <c r="D3683" s="2" t="s">
        <v>791</v>
      </c>
      <c r="E3683" s="5">
        <v>173527</v>
      </c>
      <c r="F3683" s="2" t="s">
        <v>4479</v>
      </c>
      <c r="G3683" s="7">
        <v>7000</v>
      </c>
      <c r="H3683" s="5">
        <v>142</v>
      </c>
      <c r="I3683" s="6">
        <v>172782</v>
      </c>
      <c r="J3683" s="13">
        <v>45291</v>
      </c>
      <c r="K3683" s="9">
        <v>2226.1154413193294</v>
      </c>
      <c r="L3683" s="4" t="s">
        <v>4628</v>
      </c>
      <c r="M3683" s="4" t="s">
        <v>4633</v>
      </c>
      <c r="N3683" s="4">
        <f>VLOOKUP(I3683,BaseModelo!$A$2:$E$5075,5)</f>
        <v>7</v>
      </c>
      <c r="O3683" s="4" t="str">
        <f>VLOOKUP(N3683,'niveles de riesgo'!$A$4:$B$7,2,1)</f>
        <v>6 a 7</v>
      </c>
      <c r="P3683" s="15">
        <v>142.00000000000003</v>
      </c>
      <c r="Q3683" s="4">
        <f>VLOOKUP(I3683,BaseModelo!$A$2:$E$5075,3)</f>
        <v>127</v>
      </c>
      <c r="R3683" s="4">
        <f t="shared" si="1140"/>
        <v>2603000</v>
      </c>
      <c r="S3683" s="16">
        <f t="shared" si="1141"/>
        <v>2.6892047637341529E-3</v>
      </c>
      <c r="T3683" s="4">
        <f t="shared" si="1152"/>
        <v>0.3818670764502497</v>
      </c>
      <c r="U3683" s="4">
        <f t="shared" si="1153"/>
        <v>0.38186707645024981</v>
      </c>
      <c r="V3683" s="6">
        <f t="shared" si="1142"/>
        <v>568000</v>
      </c>
      <c r="W3683" s="16">
        <f t="shared" si="1143"/>
        <v>1.232394366197183E-2</v>
      </c>
      <c r="X3683" s="4">
        <f t="shared" si="1154"/>
        <v>1.7499999999999998</v>
      </c>
      <c r="Y3683" s="4">
        <f t="shared" si="1144"/>
        <v>1.7500000000000002</v>
      </c>
      <c r="Z3683" s="4">
        <f t="shared" si="1145"/>
        <v>4022000</v>
      </c>
      <c r="AA3683" s="16">
        <f t="shared" si="1146"/>
        <v>1.7404276479363501E-3</v>
      </c>
      <c r="AB3683" s="15">
        <f t="shared" si="1155"/>
        <v>0.24714072600696171</v>
      </c>
      <c r="AC3683" s="15">
        <f t="shared" si="1156"/>
        <v>0.24714072600696177</v>
      </c>
      <c r="AD3683" s="4">
        <v>173525</v>
      </c>
      <c r="AE3683" s="26">
        <v>1758.65</v>
      </c>
      <c r="AF3683" s="26">
        <v>1003.3483201682163</v>
      </c>
      <c r="AG3683" s="4">
        <f t="shared" si="1157"/>
        <v>2184000</v>
      </c>
      <c r="AH3683" s="16">
        <f t="shared" si="1147"/>
        <v>3.205128205128205E-3</v>
      </c>
      <c r="AI3683" s="15">
        <f t="shared" si="1148"/>
        <v>0.45512820512820512</v>
      </c>
      <c r="AJ3683" s="15">
        <f t="shared" si="1149"/>
        <v>0.45512820512820518</v>
      </c>
      <c r="AK3683" s="4">
        <f t="shared" si="1150"/>
        <v>1614000</v>
      </c>
      <c r="AL3683" s="27">
        <f t="shared" si="1151"/>
        <v>4.3370508054522928E-3</v>
      </c>
      <c r="AM3683" s="15">
        <f t="shared" si="1158"/>
        <v>0.61586121437422559</v>
      </c>
      <c r="AN3683" s="15">
        <f t="shared" si="1159"/>
        <v>1.6561769114942682E-3</v>
      </c>
    </row>
    <row r="3684" spans="1:40" x14ac:dyDescent="0.2">
      <c r="A3684" s="4" t="s">
        <v>4628</v>
      </c>
      <c r="B3684" s="2" t="s">
        <v>12</v>
      </c>
      <c r="C3684" s="5">
        <v>173525</v>
      </c>
      <c r="D3684" s="2" t="s">
        <v>791</v>
      </c>
      <c r="E3684" s="5">
        <v>173528</v>
      </c>
      <c r="F3684" s="2" t="s">
        <v>4480</v>
      </c>
      <c r="G3684" s="7">
        <v>7000</v>
      </c>
      <c r="H3684" s="5">
        <v>142</v>
      </c>
      <c r="I3684" s="6">
        <v>173016</v>
      </c>
      <c r="J3684" s="13">
        <v>45291</v>
      </c>
      <c r="K3684" s="9">
        <v>2226.1154413193294</v>
      </c>
      <c r="L3684" s="4" t="s">
        <v>4628</v>
      </c>
      <c r="M3684" s="4" t="s">
        <v>4633</v>
      </c>
      <c r="N3684" s="4">
        <f>VLOOKUP(I3684,BaseModelo!$A$2:$E$5075,5)</f>
        <v>9</v>
      </c>
      <c r="O3684" s="4" t="str">
        <f>VLOOKUP(N3684,'niveles de riesgo'!$A$4:$B$7,2,1)</f>
        <v>8 a 10</v>
      </c>
      <c r="P3684" s="15">
        <v>142.00000000000003</v>
      </c>
      <c r="Q3684" s="4">
        <f>VLOOKUP(I3684,BaseModelo!$A$2:$E$5075,3)</f>
        <v>147</v>
      </c>
      <c r="R3684" s="4">
        <f t="shared" si="1140"/>
        <v>2603000</v>
      </c>
      <c r="S3684" s="16">
        <f t="shared" si="1141"/>
        <v>2.6892047637341529E-3</v>
      </c>
      <c r="T3684" s="4">
        <f t="shared" si="1152"/>
        <v>0.3818670764502497</v>
      </c>
      <c r="U3684" s="4">
        <f t="shared" si="1153"/>
        <v>0.38186707645024981</v>
      </c>
      <c r="V3684" s="6">
        <f t="shared" si="1142"/>
        <v>1565000</v>
      </c>
      <c r="W3684" s="16">
        <f t="shared" si="1143"/>
        <v>4.4728434504792336E-3</v>
      </c>
      <c r="X3684" s="4">
        <f t="shared" si="1154"/>
        <v>0.63514376996805122</v>
      </c>
      <c r="Y3684" s="4">
        <f t="shared" si="1144"/>
        <v>0.63514376996805133</v>
      </c>
      <c r="Z3684" s="4">
        <f t="shared" si="1145"/>
        <v>5305000</v>
      </c>
      <c r="AA3684" s="16">
        <f t="shared" si="1146"/>
        <v>1.3195098963242225E-3</v>
      </c>
      <c r="AB3684" s="15">
        <f t="shared" si="1155"/>
        <v>0.18737040527803958</v>
      </c>
      <c r="AC3684" s="15">
        <f t="shared" si="1156"/>
        <v>0.18737040527803964</v>
      </c>
      <c r="AD3684" s="4">
        <v>173525</v>
      </c>
      <c r="AE3684" s="26">
        <v>1758.65</v>
      </c>
      <c r="AF3684" s="26">
        <v>1003.3483201682163</v>
      </c>
      <c r="AG3684" s="4">
        <f t="shared" si="1157"/>
        <v>3095000</v>
      </c>
      <c r="AH3684" s="16">
        <f t="shared" si="1147"/>
        <v>2.2617124394184169E-3</v>
      </c>
      <c r="AI3684" s="15">
        <f t="shared" si="1148"/>
        <v>0.32116316639741521</v>
      </c>
      <c r="AJ3684" s="15">
        <f t="shared" si="1149"/>
        <v>0.32116316639741527</v>
      </c>
      <c r="AK3684" s="4">
        <f t="shared" si="1150"/>
        <v>1614000</v>
      </c>
      <c r="AL3684" s="27">
        <f t="shared" si="1151"/>
        <v>4.3370508054522928E-3</v>
      </c>
      <c r="AM3684" s="15">
        <f t="shared" si="1158"/>
        <v>0.61586121437422559</v>
      </c>
      <c r="AN3684" s="15">
        <f t="shared" si="1159"/>
        <v>1.6561769114942682E-3</v>
      </c>
    </row>
    <row r="3685" spans="1:40" x14ac:dyDescent="0.2">
      <c r="A3685" s="4" t="s">
        <v>4628</v>
      </c>
      <c r="B3685" s="2" t="s">
        <v>12</v>
      </c>
      <c r="C3685" s="5">
        <v>173525</v>
      </c>
      <c r="D3685" s="2" t="s">
        <v>791</v>
      </c>
      <c r="E3685" s="5">
        <v>173530</v>
      </c>
      <c r="F3685" s="2" t="s">
        <v>4481</v>
      </c>
      <c r="G3685" s="7">
        <v>7000</v>
      </c>
      <c r="H3685" s="5">
        <v>142</v>
      </c>
      <c r="I3685" s="6">
        <v>172471</v>
      </c>
      <c r="J3685" s="13">
        <v>45291</v>
      </c>
      <c r="K3685" s="9">
        <v>2226.1154413193294</v>
      </c>
      <c r="L3685" s="4" t="s">
        <v>4628</v>
      </c>
      <c r="M3685" s="4" t="s">
        <v>4633</v>
      </c>
      <c r="N3685" s="4">
        <f>VLOOKUP(I3685,BaseModelo!$A$2:$E$5075,5)</f>
        <v>9</v>
      </c>
      <c r="O3685" s="4" t="str">
        <f>VLOOKUP(N3685,'niveles de riesgo'!$A$4:$B$7,2,1)</f>
        <v>8 a 10</v>
      </c>
      <c r="P3685" s="15">
        <v>142.00000000000003</v>
      </c>
      <c r="Q3685" s="4">
        <f>VLOOKUP(I3685,BaseModelo!$A$2:$E$5075,3)</f>
        <v>147</v>
      </c>
      <c r="R3685" s="4">
        <f t="shared" si="1140"/>
        <v>2603000</v>
      </c>
      <c r="S3685" s="16">
        <f t="shared" si="1141"/>
        <v>2.6892047637341529E-3</v>
      </c>
      <c r="T3685" s="4">
        <f t="shared" si="1152"/>
        <v>0.3818670764502497</v>
      </c>
      <c r="U3685" s="4">
        <f t="shared" si="1153"/>
        <v>0.38186707645024981</v>
      </c>
      <c r="V3685" s="6">
        <f t="shared" si="1142"/>
        <v>1565000</v>
      </c>
      <c r="W3685" s="16">
        <f t="shared" si="1143"/>
        <v>4.4728434504792336E-3</v>
      </c>
      <c r="X3685" s="4">
        <f t="shared" si="1154"/>
        <v>0.63514376996805122</v>
      </c>
      <c r="Y3685" s="4">
        <f t="shared" si="1144"/>
        <v>0.63514376996805133</v>
      </c>
      <c r="Z3685" s="4">
        <f t="shared" si="1145"/>
        <v>5305000</v>
      </c>
      <c r="AA3685" s="16">
        <f t="shared" si="1146"/>
        <v>1.3195098963242225E-3</v>
      </c>
      <c r="AB3685" s="15">
        <f t="shared" si="1155"/>
        <v>0.18737040527803958</v>
      </c>
      <c r="AC3685" s="15">
        <f t="shared" si="1156"/>
        <v>0.18737040527803964</v>
      </c>
      <c r="AD3685" s="4">
        <v>173525</v>
      </c>
      <c r="AE3685" s="26">
        <v>1758.65</v>
      </c>
      <c r="AF3685" s="26">
        <v>1003.3483201682163</v>
      </c>
      <c r="AG3685" s="4">
        <f t="shared" si="1157"/>
        <v>3095000</v>
      </c>
      <c r="AH3685" s="16">
        <f t="shared" si="1147"/>
        <v>2.2617124394184169E-3</v>
      </c>
      <c r="AI3685" s="15">
        <f t="shared" si="1148"/>
        <v>0.32116316639741521</v>
      </c>
      <c r="AJ3685" s="15">
        <f t="shared" si="1149"/>
        <v>0.32116316639741527</v>
      </c>
      <c r="AK3685" s="4">
        <f t="shared" si="1150"/>
        <v>1614000</v>
      </c>
      <c r="AL3685" s="27">
        <f t="shared" si="1151"/>
        <v>4.3370508054522928E-3</v>
      </c>
      <c r="AM3685" s="15">
        <f t="shared" si="1158"/>
        <v>0.61586121437422559</v>
      </c>
      <c r="AN3685" s="15">
        <f t="shared" si="1159"/>
        <v>1.6561769114942682E-3</v>
      </c>
    </row>
    <row r="3686" spans="1:40" x14ac:dyDescent="0.2">
      <c r="A3686" s="4" t="s">
        <v>4628</v>
      </c>
      <c r="B3686" s="2" t="s">
        <v>12</v>
      </c>
      <c r="C3686" s="5">
        <v>173525</v>
      </c>
      <c r="D3686" s="2" t="s">
        <v>791</v>
      </c>
      <c r="E3686" s="5">
        <v>173531</v>
      </c>
      <c r="F3686" s="2" t="s">
        <v>4482</v>
      </c>
      <c r="G3686" s="7">
        <v>7000</v>
      </c>
      <c r="H3686" s="5">
        <v>142</v>
      </c>
      <c r="I3686" s="6">
        <v>172069</v>
      </c>
      <c r="J3686" s="13">
        <v>45291</v>
      </c>
      <c r="K3686" s="9">
        <v>2226.1154413193294</v>
      </c>
      <c r="L3686" s="4" t="s">
        <v>4628</v>
      </c>
      <c r="M3686" s="4" t="s">
        <v>4633</v>
      </c>
      <c r="N3686" s="4">
        <f>VLOOKUP(I3686,BaseModelo!$A$2:$E$5075,5)</f>
        <v>10</v>
      </c>
      <c r="O3686" s="4" t="str">
        <f>VLOOKUP(N3686,'niveles de riesgo'!$A$4:$B$7,2,1)</f>
        <v>8 a 10</v>
      </c>
      <c r="P3686" s="15">
        <v>142.00000000000003</v>
      </c>
      <c r="Q3686" s="4">
        <f>VLOOKUP(I3686,BaseModelo!$A$2:$E$5075,3)</f>
        <v>0</v>
      </c>
      <c r="R3686" s="4">
        <f t="shared" si="1140"/>
        <v>2603000</v>
      </c>
      <c r="S3686" s="16">
        <f t="shared" si="1141"/>
        <v>2.6892047637341529E-3</v>
      </c>
      <c r="T3686" s="4">
        <f t="shared" si="1152"/>
        <v>0.3818670764502497</v>
      </c>
      <c r="U3686" s="4">
        <f t="shared" si="1153"/>
        <v>0.38186707645024981</v>
      </c>
      <c r="V3686" s="6">
        <f t="shared" si="1142"/>
        <v>1565000</v>
      </c>
      <c r="W3686" s="16">
        <f t="shared" si="1143"/>
        <v>4.4728434504792336E-3</v>
      </c>
      <c r="X3686" s="4">
        <f t="shared" si="1154"/>
        <v>0.63514376996805122</v>
      </c>
      <c r="Y3686" s="4">
        <f t="shared" si="1144"/>
        <v>0.63514376996805133</v>
      </c>
      <c r="Z3686" s="4">
        <f t="shared" si="1145"/>
        <v>4121000</v>
      </c>
      <c r="AA3686" s="16">
        <f t="shared" si="1146"/>
        <v>1.6986168405726766E-3</v>
      </c>
      <c r="AB3686" s="15">
        <f t="shared" si="1155"/>
        <v>0.24120359136132008</v>
      </c>
      <c r="AC3686" s="15">
        <f t="shared" si="1156"/>
        <v>0.24120359136132014</v>
      </c>
      <c r="AD3686" s="4">
        <v>173525</v>
      </c>
      <c r="AE3686" s="26">
        <v>1758.65</v>
      </c>
      <c r="AF3686" s="26">
        <v>1003.3483201682163</v>
      </c>
      <c r="AG3686" s="4">
        <f t="shared" si="1157"/>
        <v>1846000</v>
      </c>
      <c r="AH3686" s="16">
        <f t="shared" si="1147"/>
        <v>3.791982665222102E-3</v>
      </c>
      <c r="AI3686" s="15">
        <f t="shared" si="1148"/>
        <v>0.53846153846153844</v>
      </c>
      <c r="AJ3686" s="15">
        <f t="shared" si="1149"/>
        <v>0.53846153846153855</v>
      </c>
      <c r="AK3686" s="4">
        <f t="shared" si="1150"/>
        <v>1614000</v>
      </c>
      <c r="AL3686" s="27">
        <f t="shared" si="1151"/>
        <v>4.3370508054522928E-3</v>
      </c>
      <c r="AM3686" s="15">
        <f t="shared" si="1158"/>
        <v>0.61586121437422559</v>
      </c>
      <c r="AN3686" s="15">
        <f t="shared" si="1159"/>
        <v>1.6561769114942682E-3</v>
      </c>
    </row>
    <row r="3687" spans="1:40" x14ac:dyDescent="0.2">
      <c r="A3687" s="4" t="s">
        <v>4628</v>
      </c>
      <c r="B3687" s="2" t="s">
        <v>15</v>
      </c>
      <c r="C3687" s="5">
        <v>173562</v>
      </c>
      <c r="D3687" s="2" t="s">
        <v>792</v>
      </c>
      <c r="E3687" s="5">
        <v>173565</v>
      </c>
      <c r="F3687" s="2" t="s">
        <v>4483</v>
      </c>
      <c r="G3687" s="7">
        <v>30000</v>
      </c>
      <c r="H3687" s="5">
        <v>90</v>
      </c>
      <c r="I3687" s="6">
        <v>172366</v>
      </c>
      <c r="J3687" s="13">
        <v>45291</v>
      </c>
      <c r="K3687" s="9">
        <v>30000</v>
      </c>
      <c r="L3687" s="4" t="s">
        <v>4628</v>
      </c>
      <c r="M3687" s="4" t="s">
        <v>4633</v>
      </c>
      <c r="N3687" s="4">
        <f>VLOOKUP(I3687,BaseModelo!$A$2:$E$5075,5)</f>
        <v>6</v>
      </c>
      <c r="O3687" s="4" t="str">
        <f>VLOOKUP(N3687,'niveles de riesgo'!$A$4:$B$7,2,1)</f>
        <v>6 a 7</v>
      </c>
      <c r="P3687" s="15">
        <v>100</v>
      </c>
      <c r="Q3687" s="4">
        <f>VLOOKUP(I3687,BaseModelo!$A$2:$E$5075,3)</f>
        <v>115</v>
      </c>
      <c r="R3687" s="4">
        <f t="shared" si="1140"/>
        <v>2603000</v>
      </c>
      <c r="S3687" s="16">
        <f t="shared" si="1141"/>
        <v>1.152516327314637E-2</v>
      </c>
      <c r="T3687" s="4">
        <f t="shared" si="1152"/>
        <v>1.0372646945831734</v>
      </c>
      <c r="U3687" s="4">
        <f t="shared" si="1153"/>
        <v>1.152516327314637</v>
      </c>
      <c r="V3687" s="6">
        <f t="shared" si="1142"/>
        <v>568000</v>
      </c>
      <c r="W3687" s="16">
        <f t="shared" si="1143"/>
        <v>5.2816901408450703E-2</v>
      </c>
      <c r="X3687" s="4">
        <f t="shared" si="1154"/>
        <v>4.753521126760563</v>
      </c>
      <c r="Y3687" s="4">
        <f t="shared" si="1144"/>
        <v>5.28169014084507</v>
      </c>
      <c r="Z3687" s="4">
        <f t="shared" si="1145"/>
        <v>4853000</v>
      </c>
      <c r="AA3687" s="16">
        <f t="shared" si="1146"/>
        <v>6.1817432515969507E-3</v>
      </c>
      <c r="AB3687" s="15">
        <f t="shared" si="1155"/>
        <v>0.55635689264372556</v>
      </c>
      <c r="AC3687" s="15">
        <f t="shared" si="1156"/>
        <v>0.61817432515969506</v>
      </c>
      <c r="AD3687" s="4">
        <v>173562</v>
      </c>
      <c r="AE3687" s="26">
        <v>4634.53</v>
      </c>
      <c r="AF3687" s="26">
        <v>4634.53</v>
      </c>
      <c r="AG3687" s="4">
        <f t="shared" si="1157"/>
        <v>2735000</v>
      </c>
      <c r="AH3687" s="16">
        <f t="shared" si="1147"/>
        <v>1.0968921389396709E-2</v>
      </c>
      <c r="AI3687" s="15">
        <f t="shared" si="1148"/>
        <v>0.98720292504570384</v>
      </c>
      <c r="AJ3687" s="15">
        <f t="shared" si="1149"/>
        <v>1.0968921389396709</v>
      </c>
      <c r="AK3687" s="4">
        <f t="shared" si="1150"/>
        <v>1614000</v>
      </c>
      <c r="AL3687" s="27">
        <f t="shared" si="1151"/>
        <v>1.858736059479554E-2</v>
      </c>
      <c r="AM3687" s="15">
        <f t="shared" si="1158"/>
        <v>1.6728624535315986</v>
      </c>
      <c r="AN3687" s="15">
        <f t="shared" si="1159"/>
        <v>2.1422236567186562E-2</v>
      </c>
    </row>
    <row r="3688" spans="1:40" x14ac:dyDescent="0.2">
      <c r="A3688" s="4" t="s">
        <v>4628</v>
      </c>
      <c r="B3688" s="2" t="s">
        <v>15</v>
      </c>
      <c r="C3688" s="5">
        <v>173562</v>
      </c>
      <c r="D3688" s="2" t="s">
        <v>792</v>
      </c>
      <c r="E3688" s="5">
        <v>173566</v>
      </c>
      <c r="F3688" s="2" t="s">
        <v>4484</v>
      </c>
      <c r="G3688" s="7">
        <v>30000</v>
      </c>
      <c r="H3688" s="5">
        <v>90</v>
      </c>
      <c r="I3688" s="6">
        <v>172403</v>
      </c>
      <c r="J3688" s="13">
        <v>45291</v>
      </c>
      <c r="K3688" s="9">
        <v>30000</v>
      </c>
      <c r="L3688" s="4" t="s">
        <v>4628</v>
      </c>
      <c r="M3688" s="4" t="s">
        <v>4633</v>
      </c>
      <c r="N3688" s="4">
        <f>VLOOKUP(I3688,BaseModelo!$A$2:$E$5075,5)</f>
        <v>6</v>
      </c>
      <c r="O3688" s="4" t="str">
        <f>VLOOKUP(N3688,'niveles de riesgo'!$A$4:$B$7,2,1)</f>
        <v>6 a 7</v>
      </c>
      <c r="P3688" s="15">
        <v>100</v>
      </c>
      <c r="Q3688" s="4">
        <f>VLOOKUP(I3688,BaseModelo!$A$2:$E$5075,3)</f>
        <v>115</v>
      </c>
      <c r="R3688" s="4">
        <f t="shared" si="1140"/>
        <v>2603000</v>
      </c>
      <c r="S3688" s="16">
        <f t="shared" si="1141"/>
        <v>1.152516327314637E-2</v>
      </c>
      <c r="T3688" s="4">
        <f t="shared" si="1152"/>
        <v>1.0372646945831734</v>
      </c>
      <c r="U3688" s="4">
        <f t="shared" si="1153"/>
        <v>1.152516327314637</v>
      </c>
      <c r="V3688" s="6">
        <f t="shared" si="1142"/>
        <v>568000</v>
      </c>
      <c r="W3688" s="16">
        <f t="shared" si="1143"/>
        <v>5.2816901408450703E-2</v>
      </c>
      <c r="X3688" s="4">
        <f t="shared" si="1154"/>
        <v>4.753521126760563</v>
      </c>
      <c r="Y3688" s="4">
        <f t="shared" si="1144"/>
        <v>5.28169014084507</v>
      </c>
      <c r="Z3688" s="4">
        <f t="shared" si="1145"/>
        <v>4853000</v>
      </c>
      <c r="AA3688" s="16">
        <f t="shared" si="1146"/>
        <v>6.1817432515969507E-3</v>
      </c>
      <c r="AB3688" s="15">
        <f t="shared" si="1155"/>
        <v>0.55635689264372556</v>
      </c>
      <c r="AC3688" s="15">
        <f t="shared" si="1156"/>
        <v>0.61817432515969506</v>
      </c>
      <c r="AD3688" s="4">
        <v>173562</v>
      </c>
      <c r="AE3688" s="26">
        <v>4634.53</v>
      </c>
      <c r="AF3688" s="26">
        <v>4634.53</v>
      </c>
      <c r="AG3688" s="4">
        <f t="shared" si="1157"/>
        <v>2735000</v>
      </c>
      <c r="AH3688" s="16">
        <f t="shared" si="1147"/>
        <v>1.0968921389396709E-2</v>
      </c>
      <c r="AI3688" s="15">
        <f t="shared" si="1148"/>
        <v>0.98720292504570384</v>
      </c>
      <c r="AJ3688" s="15">
        <f t="shared" si="1149"/>
        <v>1.0968921389396709</v>
      </c>
      <c r="AK3688" s="4">
        <f t="shared" si="1150"/>
        <v>1614000</v>
      </c>
      <c r="AL3688" s="27">
        <f t="shared" si="1151"/>
        <v>1.858736059479554E-2</v>
      </c>
      <c r="AM3688" s="15">
        <f t="shared" si="1158"/>
        <v>1.6728624535315986</v>
      </c>
      <c r="AN3688" s="15">
        <f t="shared" si="1159"/>
        <v>2.1422236567186562E-2</v>
      </c>
    </row>
    <row r="3689" spans="1:40" x14ac:dyDescent="0.2">
      <c r="A3689" s="4" t="s">
        <v>4628</v>
      </c>
      <c r="B3689" s="2" t="s">
        <v>15</v>
      </c>
      <c r="C3689" s="5">
        <v>173562</v>
      </c>
      <c r="D3689" s="2" t="s">
        <v>792</v>
      </c>
      <c r="E3689" s="5">
        <v>173567</v>
      </c>
      <c r="F3689" s="2" t="s">
        <v>4485</v>
      </c>
      <c r="G3689" s="7">
        <v>30000</v>
      </c>
      <c r="H3689" s="5">
        <v>90</v>
      </c>
      <c r="I3689" s="6">
        <v>172365</v>
      </c>
      <c r="J3689" s="13">
        <v>45291</v>
      </c>
      <c r="K3689" s="9">
        <v>30000</v>
      </c>
      <c r="L3689" s="4" t="s">
        <v>4628</v>
      </c>
      <c r="M3689" s="4" t="s">
        <v>4633</v>
      </c>
      <c r="N3689" s="4">
        <f>VLOOKUP(I3689,BaseModelo!$A$2:$E$5075,5)</f>
        <v>6</v>
      </c>
      <c r="O3689" s="4" t="str">
        <f>VLOOKUP(N3689,'niveles de riesgo'!$A$4:$B$7,2,1)</f>
        <v>6 a 7</v>
      </c>
      <c r="P3689" s="15">
        <v>100</v>
      </c>
      <c r="Q3689" s="4">
        <f>VLOOKUP(I3689,BaseModelo!$A$2:$E$5075,3)</f>
        <v>115</v>
      </c>
      <c r="R3689" s="4">
        <f t="shared" si="1140"/>
        <v>2603000</v>
      </c>
      <c r="S3689" s="16">
        <f t="shared" si="1141"/>
        <v>1.152516327314637E-2</v>
      </c>
      <c r="T3689" s="4">
        <f t="shared" si="1152"/>
        <v>1.0372646945831734</v>
      </c>
      <c r="U3689" s="4">
        <f t="shared" si="1153"/>
        <v>1.152516327314637</v>
      </c>
      <c r="V3689" s="6">
        <f t="shared" si="1142"/>
        <v>568000</v>
      </c>
      <c r="W3689" s="16">
        <f t="shared" si="1143"/>
        <v>5.2816901408450703E-2</v>
      </c>
      <c r="X3689" s="4">
        <f t="shared" si="1154"/>
        <v>4.753521126760563</v>
      </c>
      <c r="Y3689" s="4">
        <f t="shared" si="1144"/>
        <v>5.28169014084507</v>
      </c>
      <c r="Z3689" s="4">
        <f t="shared" si="1145"/>
        <v>4853000</v>
      </c>
      <c r="AA3689" s="16">
        <f t="shared" si="1146"/>
        <v>6.1817432515969507E-3</v>
      </c>
      <c r="AB3689" s="15">
        <f t="shared" si="1155"/>
        <v>0.55635689264372556</v>
      </c>
      <c r="AC3689" s="15">
        <f t="shared" si="1156"/>
        <v>0.61817432515969506</v>
      </c>
      <c r="AD3689" s="4">
        <v>173562</v>
      </c>
      <c r="AE3689" s="26">
        <v>4634.53</v>
      </c>
      <c r="AF3689" s="26">
        <v>4634.53</v>
      </c>
      <c r="AG3689" s="4">
        <f t="shared" si="1157"/>
        <v>2735000</v>
      </c>
      <c r="AH3689" s="16">
        <f t="shared" si="1147"/>
        <v>1.0968921389396709E-2</v>
      </c>
      <c r="AI3689" s="15">
        <f t="shared" si="1148"/>
        <v>0.98720292504570384</v>
      </c>
      <c r="AJ3689" s="15">
        <f t="shared" si="1149"/>
        <v>1.0968921389396709</v>
      </c>
      <c r="AK3689" s="4">
        <f t="shared" si="1150"/>
        <v>1614000</v>
      </c>
      <c r="AL3689" s="27">
        <f t="shared" si="1151"/>
        <v>1.858736059479554E-2</v>
      </c>
      <c r="AM3689" s="15">
        <f t="shared" si="1158"/>
        <v>1.6728624535315986</v>
      </c>
      <c r="AN3689" s="15">
        <f t="shared" si="1159"/>
        <v>2.1422236567186562E-2</v>
      </c>
    </row>
    <row r="3690" spans="1:40" x14ac:dyDescent="0.2">
      <c r="A3690" s="4" t="s">
        <v>4628</v>
      </c>
      <c r="B3690" s="2" t="s">
        <v>15</v>
      </c>
      <c r="C3690" s="5">
        <v>173562</v>
      </c>
      <c r="D3690" s="2" t="s">
        <v>792</v>
      </c>
      <c r="E3690" s="5">
        <v>173563</v>
      </c>
      <c r="F3690" s="2" t="s">
        <v>4486</v>
      </c>
      <c r="G3690" s="7">
        <v>50000</v>
      </c>
      <c r="H3690" s="5">
        <v>75</v>
      </c>
      <c r="I3690" s="6">
        <v>172361</v>
      </c>
      <c r="J3690" s="13">
        <v>45291</v>
      </c>
      <c r="K3690" s="9">
        <v>50000</v>
      </c>
      <c r="L3690" s="4" t="s">
        <v>4628</v>
      </c>
      <c r="M3690" s="4" t="s">
        <v>4633</v>
      </c>
      <c r="N3690" s="4">
        <f>VLOOKUP(I3690,BaseModelo!$A$2:$E$5075,5)</f>
        <v>8</v>
      </c>
      <c r="O3690" s="4" t="str">
        <f>VLOOKUP(N3690,'niveles de riesgo'!$A$4:$B$7,2,1)</f>
        <v>8 a 10</v>
      </c>
      <c r="P3690" s="15">
        <v>75</v>
      </c>
      <c r="Q3690" s="4">
        <f>VLOOKUP(I3690,BaseModelo!$A$2:$E$5075,3)</f>
        <v>132</v>
      </c>
      <c r="R3690" s="4">
        <f t="shared" si="1140"/>
        <v>2603000</v>
      </c>
      <c r="S3690" s="16">
        <f t="shared" si="1141"/>
        <v>1.920860545524395E-2</v>
      </c>
      <c r="T3690" s="4">
        <f t="shared" si="1152"/>
        <v>1.4406454091432963</v>
      </c>
      <c r="U3690" s="4">
        <f t="shared" si="1153"/>
        <v>1.4406454091432963</v>
      </c>
      <c r="V3690" s="6">
        <f t="shared" si="1142"/>
        <v>1565000</v>
      </c>
      <c r="W3690" s="16">
        <f t="shared" si="1143"/>
        <v>3.1948881789137379E-2</v>
      </c>
      <c r="X3690" s="4">
        <f t="shared" si="1154"/>
        <v>2.3961661341853033</v>
      </c>
      <c r="Y3690" s="4">
        <f t="shared" si="1144"/>
        <v>2.3961661341853033</v>
      </c>
      <c r="Z3690" s="4">
        <f t="shared" si="1145"/>
        <v>5836000</v>
      </c>
      <c r="AA3690" s="16">
        <f t="shared" si="1146"/>
        <v>8.5675119945167917E-3</v>
      </c>
      <c r="AB3690" s="15">
        <f t="shared" si="1155"/>
        <v>0.64256339958875941</v>
      </c>
      <c r="AC3690" s="15">
        <f t="shared" si="1156"/>
        <v>0.64256339958875941</v>
      </c>
      <c r="AD3690" s="4">
        <v>173562</v>
      </c>
      <c r="AE3690" s="26">
        <v>6386.28</v>
      </c>
      <c r="AF3690" s="26">
        <v>6386.28</v>
      </c>
      <c r="AG3690" s="4">
        <f t="shared" si="1157"/>
        <v>3421000</v>
      </c>
      <c r="AH3690" s="16">
        <f t="shared" si="1147"/>
        <v>1.4615609470914937E-2</v>
      </c>
      <c r="AI3690" s="15">
        <f t="shared" si="1148"/>
        <v>1.0961707103186202</v>
      </c>
      <c r="AJ3690" s="15">
        <f t="shared" si="1149"/>
        <v>1.0961707103186202</v>
      </c>
      <c r="AK3690" s="4">
        <f t="shared" si="1150"/>
        <v>1614000</v>
      </c>
      <c r="AL3690" s="27">
        <f t="shared" si="1151"/>
        <v>3.0978934324659233E-2</v>
      </c>
      <c r="AM3690" s="15">
        <f t="shared" si="1158"/>
        <v>2.3234200743494426</v>
      </c>
      <c r="AN3690" s="15">
        <f t="shared" si="1159"/>
        <v>4.4629659514972005E-2</v>
      </c>
    </row>
    <row r="3691" spans="1:40" x14ac:dyDescent="0.2">
      <c r="A3691" s="4" t="s">
        <v>4628</v>
      </c>
      <c r="B3691" s="2" t="s">
        <v>15</v>
      </c>
      <c r="C3691" s="5">
        <v>173562</v>
      </c>
      <c r="D3691" s="2" t="s">
        <v>792</v>
      </c>
      <c r="E3691" s="5">
        <v>173564</v>
      </c>
      <c r="F3691" s="2" t="s">
        <v>4487</v>
      </c>
      <c r="G3691" s="7">
        <v>45000</v>
      </c>
      <c r="H3691" s="5">
        <v>75</v>
      </c>
      <c r="I3691" s="6">
        <v>172367</v>
      </c>
      <c r="J3691" s="13">
        <v>45291</v>
      </c>
      <c r="K3691" s="9">
        <v>45000</v>
      </c>
      <c r="L3691" s="4" t="s">
        <v>4628</v>
      </c>
      <c r="M3691" s="4" t="s">
        <v>4633</v>
      </c>
      <c r="N3691" s="4">
        <f>VLOOKUP(I3691,BaseModelo!$A$2:$E$5075,5)</f>
        <v>9</v>
      </c>
      <c r="O3691" s="4" t="str">
        <f>VLOOKUP(N3691,'niveles de riesgo'!$A$4:$B$7,2,1)</f>
        <v>8 a 10</v>
      </c>
      <c r="P3691" s="15">
        <v>80</v>
      </c>
      <c r="Q3691" s="4">
        <f>VLOOKUP(I3691,BaseModelo!$A$2:$E$5075,3)</f>
        <v>147</v>
      </c>
      <c r="R3691" s="4">
        <f t="shared" si="1140"/>
        <v>2603000</v>
      </c>
      <c r="S3691" s="16">
        <f t="shared" si="1141"/>
        <v>1.7287744909719554E-2</v>
      </c>
      <c r="T3691" s="4">
        <f t="shared" si="1152"/>
        <v>1.2965808682289666</v>
      </c>
      <c r="U3691" s="4">
        <f t="shared" si="1153"/>
        <v>1.3830195927775644</v>
      </c>
      <c r="V3691" s="6">
        <f t="shared" si="1142"/>
        <v>1565000</v>
      </c>
      <c r="W3691" s="16">
        <f t="shared" si="1143"/>
        <v>2.8753993610223641E-2</v>
      </c>
      <c r="X3691" s="4">
        <f t="shared" si="1154"/>
        <v>2.1565495207667729</v>
      </c>
      <c r="Y3691" s="4">
        <f t="shared" si="1144"/>
        <v>2.3003194888178911</v>
      </c>
      <c r="Z3691" s="4">
        <f t="shared" si="1145"/>
        <v>5305000</v>
      </c>
      <c r="AA3691" s="16">
        <f t="shared" si="1146"/>
        <v>8.4825636192271438E-3</v>
      </c>
      <c r="AB3691" s="15">
        <f t="shared" si="1155"/>
        <v>0.63619227144203583</v>
      </c>
      <c r="AC3691" s="15">
        <f t="shared" si="1156"/>
        <v>0.67860508953817145</v>
      </c>
      <c r="AD3691" s="4">
        <v>173562</v>
      </c>
      <c r="AE3691" s="26">
        <v>5758.62</v>
      </c>
      <c r="AF3691" s="26">
        <v>5758.62</v>
      </c>
      <c r="AG3691" s="4">
        <f t="shared" si="1157"/>
        <v>3095000</v>
      </c>
      <c r="AH3691" s="16">
        <f t="shared" si="1147"/>
        <v>1.4539579967689823E-2</v>
      </c>
      <c r="AI3691" s="15">
        <f t="shared" si="1148"/>
        <v>1.0904684975767367</v>
      </c>
      <c r="AJ3691" s="15">
        <f t="shared" si="1149"/>
        <v>1.1631663974151858</v>
      </c>
      <c r="AK3691" s="4">
        <f t="shared" si="1150"/>
        <v>1614000</v>
      </c>
      <c r="AL3691" s="27">
        <f t="shared" si="1151"/>
        <v>2.7881040892193308E-2</v>
      </c>
      <c r="AM3691" s="15">
        <f t="shared" si="1158"/>
        <v>2.0910780669144979</v>
      </c>
      <c r="AN3691" s="15">
        <f t="shared" si="1159"/>
        <v>3.856002582093581E-2</v>
      </c>
    </row>
    <row r="3692" spans="1:40" x14ac:dyDescent="0.2">
      <c r="A3692" s="4" t="s">
        <v>4628</v>
      </c>
      <c r="B3692" s="2" t="s">
        <v>6</v>
      </c>
      <c r="C3692" s="5">
        <v>173571</v>
      </c>
      <c r="D3692" s="2" t="s">
        <v>628</v>
      </c>
      <c r="E3692" s="5">
        <v>173577</v>
      </c>
      <c r="F3692" s="2" t="s">
        <v>4511</v>
      </c>
      <c r="G3692" s="7">
        <v>5000</v>
      </c>
      <c r="H3692" s="5">
        <v>147</v>
      </c>
      <c r="I3692" s="6">
        <v>173075</v>
      </c>
      <c r="J3692" s="13">
        <v>45291</v>
      </c>
      <c r="K3692" s="9">
        <v>5000</v>
      </c>
      <c r="L3692" s="4" t="s">
        <v>4628</v>
      </c>
      <c r="M3692" s="4" t="s">
        <v>4633</v>
      </c>
      <c r="N3692" s="4">
        <f>VLOOKUP(I3692,BaseModelo!$A$2:$E$5075,5)</f>
        <v>9</v>
      </c>
      <c r="O3692" s="4" t="str">
        <f>VLOOKUP(N3692,'niveles de riesgo'!$A$4:$B$7,2,1)</f>
        <v>8 a 10</v>
      </c>
      <c r="P3692" s="15">
        <v>147</v>
      </c>
      <c r="Q3692" s="4">
        <f>VLOOKUP(I3692,BaseModelo!$A$2:$E$5075,3)</f>
        <v>147</v>
      </c>
      <c r="R3692" s="4">
        <f t="shared" si="1140"/>
        <v>2603000</v>
      </c>
      <c r="S3692" s="16">
        <f t="shared" si="1141"/>
        <v>1.9208605455243949E-3</v>
      </c>
      <c r="T3692" s="4">
        <f t="shared" si="1152"/>
        <v>0.28236650019208603</v>
      </c>
      <c r="U3692" s="4">
        <f t="shared" si="1153"/>
        <v>0.28236650019208603</v>
      </c>
      <c r="V3692" s="6">
        <f t="shared" si="1142"/>
        <v>1565000</v>
      </c>
      <c r="W3692" s="16">
        <f t="shared" si="1143"/>
        <v>3.1948881789137379E-3</v>
      </c>
      <c r="X3692" s="4">
        <f t="shared" si="1154"/>
        <v>0.46964856230031948</v>
      </c>
      <c r="Y3692" s="4">
        <f t="shared" si="1144"/>
        <v>0.46964856230031948</v>
      </c>
      <c r="Z3692" s="4">
        <f t="shared" si="1145"/>
        <v>5305000</v>
      </c>
      <c r="AA3692" s="16">
        <f t="shared" si="1146"/>
        <v>9.42507068803016E-4</v>
      </c>
      <c r="AB3692" s="15">
        <f t="shared" si="1155"/>
        <v>0.13854853911404336</v>
      </c>
      <c r="AC3692" s="15">
        <f t="shared" si="1156"/>
        <v>0.13854853911404336</v>
      </c>
      <c r="AD3692" s="4">
        <v>173571</v>
      </c>
      <c r="AE3692" s="26">
        <v>1303.3399999999999</v>
      </c>
      <c r="AF3692" s="26">
        <v>1303.3399999999999</v>
      </c>
      <c r="AG3692" s="4">
        <f t="shared" si="1157"/>
        <v>3095000</v>
      </c>
      <c r="AH3692" s="16">
        <f t="shared" si="1147"/>
        <v>1.6155088852988692E-3</v>
      </c>
      <c r="AI3692" s="15">
        <f t="shared" si="1148"/>
        <v>0.23747980613893377</v>
      </c>
      <c r="AJ3692" s="15">
        <f t="shared" si="1149"/>
        <v>0.23747980613893377</v>
      </c>
      <c r="AK3692" s="4">
        <f t="shared" si="1150"/>
        <v>1614000</v>
      </c>
      <c r="AL3692" s="27">
        <f t="shared" si="1151"/>
        <v>3.0978934324659233E-3</v>
      </c>
      <c r="AM3692" s="15">
        <f t="shared" si="1158"/>
        <v>0.45539033457249073</v>
      </c>
      <c r="AN3692" s="15">
        <f t="shared" si="1159"/>
        <v>8.7474132649345115E-4</v>
      </c>
    </row>
    <row r="3693" spans="1:40" x14ac:dyDescent="0.2">
      <c r="A3693" s="4" t="s">
        <v>4628</v>
      </c>
      <c r="B3693" s="2" t="s">
        <v>6</v>
      </c>
      <c r="C3693" s="5">
        <v>173571</v>
      </c>
      <c r="D3693" s="2" t="s">
        <v>628</v>
      </c>
      <c r="E3693" s="5">
        <v>173578</v>
      </c>
      <c r="F3693" s="2" t="s">
        <v>4512</v>
      </c>
      <c r="G3693" s="7">
        <v>5000</v>
      </c>
      <c r="H3693" s="5">
        <v>147</v>
      </c>
      <c r="I3693" s="6">
        <v>173385</v>
      </c>
      <c r="J3693" s="13">
        <v>45291</v>
      </c>
      <c r="K3693" s="9">
        <v>5000</v>
      </c>
      <c r="L3693" s="4" t="s">
        <v>4628</v>
      </c>
      <c r="M3693" s="4" t="s">
        <v>4633</v>
      </c>
      <c r="N3693" s="4">
        <f>VLOOKUP(I3693,BaseModelo!$A$2:$E$5075,5)</f>
        <v>9</v>
      </c>
      <c r="O3693" s="4" t="str">
        <f>VLOOKUP(N3693,'niveles de riesgo'!$A$4:$B$7,2,1)</f>
        <v>8 a 10</v>
      </c>
      <c r="P3693" s="15">
        <v>147</v>
      </c>
      <c r="Q3693" s="4">
        <f>VLOOKUP(I3693,BaseModelo!$A$2:$E$5075,3)</f>
        <v>147</v>
      </c>
      <c r="R3693" s="4">
        <f t="shared" si="1140"/>
        <v>2603000</v>
      </c>
      <c r="S3693" s="16">
        <f t="shared" si="1141"/>
        <v>1.9208605455243949E-3</v>
      </c>
      <c r="T3693" s="4">
        <f t="shared" si="1152"/>
        <v>0.28236650019208603</v>
      </c>
      <c r="U3693" s="4">
        <f t="shared" si="1153"/>
        <v>0.28236650019208603</v>
      </c>
      <c r="V3693" s="6">
        <f t="shared" si="1142"/>
        <v>1565000</v>
      </c>
      <c r="W3693" s="16">
        <f t="shared" si="1143"/>
        <v>3.1948881789137379E-3</v>
      </c>
      <c r="X3693" s="4">
        <f t="shared" si="1154"/>
        <v>0.46964856230031948</v>
      </c>
      <c r="Y3693" s="4">
        <f t="shared" si="1144"/>
        <v>0.46964856230031948</v>
      </c>
      <c r="Z3693" s="4">
        <f t="shared" si="1145"/>
        <v>5305000</v>
      </c>
      <c r="AA3693" s="16">
        <f t="shared" si="1146"/>
        <v>9.42507068803016E-4</v>
      </c>
      <c r="AB3693" s="15">
        <f t="shared" si="1155"/>
        <v>0.13854853911404336</v>
      </c>
      <c r="AC3693" s="15">
        <f t="shared" si="1156"/>
        <v>0.13854853911404336</v>
      </c>
      <c r="AD3693" s="4">
        <v>173571</v>
      </c>
      <c r="AE3693" s="26">
        <v>1303.3399999999999</v>
      </c>
      <c r="AF3693" s="26">
        <v>1303.3399999999999</v>
      </c>
      <c r="AG3693" s="4">
        <f t="shared" si="1157"/>
        <v>3095000</v>
      </c>
      <c r="AH3693" s="16">
        <f t="shared" si="1147"/>
        <v>1.6155088852988692E-3</v>
      </c>
      <c r="AI3693" s="15">
        <f t="shared" si="1148"/>
        <v>0.23747980613893377</v>
      </c>
      <c r="AJ3693" s="15">
        <f t="shared" si="1149"/>
        <v>0.23747980613893377</v>
      </c>
      <c r="AK3693" s="4">
        <f t="shared" si="1150"/>
        <v>1614000</v>
      </c>
      <c r="AL3693" s="27">
        <f t="shared" si="1151"/>
        <v>3.0978934324659233E-3</v>
      </c>
      <c r="AM3693" s="15">
        <f t="shared" si="1158"/>
        <v>0.45539033457249073</v>
      </c>
      <c r="AN3693" s="15">
        <f t="shared" si="1159"/>
        <v>8.7474132649345115E-4</v>
      </c>
    </row>
    <row r="3694" spans="1:40" x14ac:dyDescent="0.2">
      <c r="A3694" s="4" t="s">
        <v>4627</v>
      </c>
      <c r="B3694" s="2" t="s">
        <v>5</v>
      </c>
      <c r="C3694" s="5">
        <v>173586</v>
      </c>
      <c r="D3694" s="2" t="s">
        <v>794</v>
      </c>
      <c r="E3694" s="5">
        <v>173587</v>
      </c>
      <c r="F3694" s="2" t="s">
        <v>4495</v>
      </c>
      <c r="G3694" s="7">
        <v>10000</v>
      </c>
      <c r="H3694" s="5">
        <v>142</v>
      </c>
      <c r="I3694" s="6">
        <v>173164</v>
      </c>
      <c r="J3694" s="13">
        <v>45291</v>
      </c>
      <c r="K3694" s="9">
        <v>4069.8331257710411</v>
      </c>
      <c r="L3694" s="4" t="s">
        <v>4627</v>
      </c>
      <c r="M3694" s="4" t="s">
        <v>4633</v>
      </c>
      <c r="N3694" s="4">
        <f>VLOOKUP(I3694,BaseModelo!$A$2:$E$5075,5)</f>
        <v>5</v>
      </c>
      <c r="O3694" s="4" t="str">
        <f>VLOOKUP(N3694,'niveles de riesgo'!$A$4:$B$7,2,1)</f>
        <v>4 a 5</v>
      </c>
      <c r="P3694" s="15">
        <v>142.00000000000003</v>
      </c>
      <c r="Q3694" s="4">
        <f>VLOOKUP(I3694,BaseModelo!$A$2:$E$5075,3)</f>
        <v>110</v>
      </c>
      <c r="R3694" s="4">
        <f t="shared" si="1140"/>
        <v>2603000</v>
      </c>
      <c r="S3694" s="16">
        <f t="shared" si="1141"/>
        <v>3.8417210910487898E-3</v>
      </c>
      <c r="T3694" s="4">
        <f t="shared" si="1152"/>
        <v>0.54552439492892812</v>
      </c>
      <c r="U3694" s="4">
        <f t="shared" si="1153"/>
        <v>0.54552439492892824</v>
      </c>
      <c r="V3694" s="6">
        <f t="shared" si="1142"/>
        <v>288000</v>
      </c>
      <c r="W3694" s="16">
        <f t="shared" si="1143"/>
        <v>3.4722222222222224E-2</v>
      </c>
      <c r="X3694" s="4">
        <f t="shared" si="1154"/>
        <v>4.9305555555555554</v>
      </c>
      <c r="Y3694" s="4">
        <f t="shared" si="1144"/>
        <v>4.9305555555555571</v>
      </c>
      <c r="Z3694" s="4">
        <f t="shared" si="1145"/>
        <v>4058000</v>
      </c>
      <c r="AA3694" s="16">
        <f t="shared" si="1146"/>
        <v>2.4642681123706258E-3</v>
      </c>
      <c r="AB3694" s="15">
        <f t="shared" si="1155"/>
        <v>0.34992607195662884</v>
      </c>
      <c r="AC3694" s="15">
        <f t="shared" si="1156"/>
        <v>0.34992607195662895</v>
      </c>
      <c r="AD3694" s="4">
        <v>173586</v>
      </c>
      <c r="AE3694" s="26">
        <v>2510.34</v>
      </c>
      <c r="AF3694" s="26">
        <v>1497.0099049221024</v>
      </c>
      <c r="AG3694" s="4">
        <f t="shared" si="1157"/>
        <v>1768000</v>
      </c>
      <c r="AH3694" s="16">
        <f t="shared" si="1147"/>
        <v>5.6561085972850677E-3</v>
      </c>
      <c r="AI3694" s="15">
        <f t="shared" si="1148"/>
        <v>0.80316742081447967</v>
      </c>
      <c r="AJ3694" s="15">
        <f t="shared" si="1149"/>
        <v>0.80316742081447978</v>
      </c>
      <c r="AK3694" s="4">
        <f t="shared" si="1150"/>
        <v>989000</v>
      </c>
      <c r="AL3694" s="27">
        <f t="shared" si="1151"/>
        <v>1.0111223458038422E-2</v>
      </c>
      <c r="AM3694" s="15">
        <f t="shared" si="1158"/>
        <v>1.4357937310414559</v>
      </c>
      <c r="AN3694" s="15">
        <f t="shared" si="1159"/>
        <v>5.5159190589375955E-3</v>
      </c>
    </row>
    <row r="3695" spans="1:40" x14ac:dyDescent="0.2">
      <c r="A3695" s="4" t="s">
        <v>4627</v>
      </c>
      <c r="B3695" s="2" t="s">
        <v>5</v>
      </c>
      <c r="C3695" s="5">
        <v>173586</v>
      </c>
      <c r="D3695" s="2" t="s">
        <v>794</v>
      </c>
      <c r="E3695" s="5">
        <v>173588</v>
      </c>
      <c r="F3695" s="2" t="s">
        <v>4496</v>
      </c>
      <c r="G3695" s="7">
        <v>7000</v>
      </c>
      <c r="H3695" s="5">
        <v>142</v>
      </c>
      <c r="I3695" s="6">
        <v>171999</v>
      </c>
      <c r="J3695" s="13">
        <v>45291</v>
      </c>
      <c r="K3695" s="9">
        <v>2848.8831880397288</v>
      </c>
      <c r="L3695" s="4" t="s">
        <v>4627</v>
      </c>
      <c r="M3695" s="4" t="s">
        <v>4633</v>
      </c>
      <c r="N3695" s="4">
        <f>VLOOKUP(I3695,BaseModelo!$A$2:$E$5075,5)</f>
        <v>3</v>
      </c>
      <c r="O3695" s="4" t="str">
        <f>VLOOKUP(N3695,'niveles de riesgo'!$A$4:$B$7,2,1)</f>
        <v>1 a 3</v>
      </c>
      <c r="P3695" s="15">
        <v>142.00000000000003</v>
      </c>
      <c r="Q3695" s="4">
        <f>VLOOKUP(I3695,BaseModelo!$A$2:$E$5075,3)</f>
        <v>110</v>
      </c>
      <c r="R3695" s="4">
        <f t="shared" si="1140"/>
        <v>2603000</v>
      </c>
      <c r="S3695" s="16">
        <f t="shared" si="1141"/>
        <v>2.6892047637341529E-3</v>
      </c>
      <c r="T3695" s="4">
        <f t="shared" si="1152"/>
        <v>0.3818670764502497</v>
      </c>
      <c r="U3695" s="4">
        <f t="shared" si="1153"/>
        <v>0.38186707645024981</v>
      </c>
      <c r="V3695" s="6">
        <f t="shared" si="1142"/>
        <v>182000</v>
      </c>
      <c r="W3695" s="16">
        <f t="shared" si="1143"/>
        <v>3.8461538461538464E-2</v>
      </c>
      <c r="X3695" s="4">
        <f t="shared" si="1154"/>
        <v>5.4615384615384617</v>
      </c>
      <c r="Y3695" s="4">
        <f t="shared" si="1144"/>
        <v>5.4615384615384626</v>
      </c>
      <c r="Z3695" s="4">
        <f t="shared" si="1145"/>
        <v>1992000</v>
      </c>
      <c r="AA3695" s="16">
        <f t="shared" si="1146"/>
        <v>3.5140562248995983E-3</v>
      </c>
      <c r="AB3695" s="15">
        <f t="shared" si="1155"/>
        <v>0.49899598393574296</v>
      </c>
      <c r="AC3695" s="15">
        <f t="shared" si="1156"/>
        <v>0.49899598393574307</v>
      </c>
      <c r="AD3695" s="4">
        <v>173586</v>
      </c>
      <c r="AE3695" s="26">
        <v>1758.65</v>
      </c>
      <c r="AF3695" s="26">
        <v>1048.7489620096303</v>
      </c>
      <c r="AG3695" s="4">
        <f t="shared" si="1157"/>
        <v>1267000</v>
      </c>
      <c r="AH3695" s="16">
        <f t="shared" si="1147"/>
        <v>5.5248618784530384E-3</v>
      </c>
      <c r="AI3695" s="15">
        <f t="shared" si="1148"/>
        <v>0.78453038674033149</v>
      </c>
      <c r="AJ3695" s="15">
        <f t="shared" si="1149"/>
        <v>0.7845303867403316</v>
      </c>
      <c r="AK3695" s="4">
        <f t="shared" si="1150"/>
        <v>989000</v>
      </c>
      <c r="AL3695" s="27">
        <f t="shared" si="1151"/>
        <v>7.0778564206268957E-3</v>
      </c>
      <c r="AM3695" s="15">
        <f t="shared" si="1158"/>
        <v>1.0050556117290192</v>
      </c>
      <c r="AN3695" s="15">
        <f t="shared" si="1159"/>
        <v>2.7028003388794223E-3</v>
      </c>
    </row>
    <row r="3696" spans="1:40" x14ac:dyDescent="0.2">
      <c r="A3696" s="4" t="s">
        <v>4627</v>
      </c>
      <c r="B3696" s="2" t="s">
        <v>5</v>
      </c>
      <c r="C3696" s="5">
        <v>173586</v>
      </c>
      <c r="D3696" s="2" t="s">
        <v>794</v>
      </c>
      <c r="E3696" s="5">
        <v>173589</v>
      </c>
      <c r="F3696" s="2" t="s">
        <v>4497</v>
      </c>
      <c r="G3696" s="7">
        <v>7000</v>
      </c>
      <c r="H3696" s="5">
        <v>142</v>
      </c>
      <c r="I3696" s="6">
        <v>171885</v>
      </c>
      <c r="J3696" s="13">
        <v>45291</v>
      </c>
      <c r="K3696" s="9">
        <v>2848.8831880397288</v>
      </c>
      <c r="L3696" s="4" t="s">
        <v>4627</v>
      </c>
      <c r="M3696" s="4" t="s">
        <v>4633</v>
      </c>
      <c r="N3696" s="4">
        <f>VLOOKUP(I3696,BaseModelo!$A$2:$E$5075,5)</f>
        <v>7</v>
      </c>
      <c r="O3696" s="4" t="str">
        <f>VLOOKUP(N3696,'niveles de riesgo'!$A$4:$B$7,2,1)</f>
        <v>6 a 7</v>
      </c>
      <c r="P3696" s="15">
        <v>142.00000000000003</v>
      </c>
      <c r="Q3696" s="4">
        <f>VLOOKUP(I3696,BaseModelo!$A$2:$E$5075,3)</f>
        <v>127</v>
      </c>
      <c r="R3696" s="4">
        <f t="shared" si="1140"/>
        <v>2603000</v>
      </c>
      <c r="S3696" s="16">
        <f t="shared" si="1141"/>
        <v>2.6892047637341529E-3</v>
      </c>
      <c r="T3696" s="4">
        <f t="shared" si="1152"/>
        <v>0.3818670764502497</v>
      </c>
      <c r="U3696" s="4">
        <f t="shared" si="1153"/>
        <v>0.38186707645024981</v>
      </c>
      <c r="V3696" s="6">
        <f t="shared" si="1142"/>
        <v>568000</v>
      </c>
      <c r="W3696" s="16">
        <f t="shared" si="1143"/>
        <v>1.232394366197183E-2</v>
      </c>
      <c r="X3696" s="4">
        <f t="shared" si="1154"/>
        <v>1.7499999999999998</v>
      </c>
      <c r="Y3696" s="4">
        <f t="shared" si="1144"/>
        <v>1.7500000000000002</v>
      </c>
      <c r="Z3696" s="4">
        <f t="shared" si="1145"/>
        <v>4022000</v>
      </c>
      <c r="AA3696" s="16">
        <f t="shared" si="1146"/>
        <v>1.7404276479363501E-3</v>
      </c>
      <c r="AB3696" s="15">
        <f t="shared" si="1155"/>
        <v>0.24714072600696171</v>
      </c>
      <c r="AC3696" s="15">
        <f t="shared" si="1156"/>
        <v>0.24714072600696177</v>
      </c>
      <c r="AD3696" s="4">
        <v>173586</v>
      </c>
      <c r="AE3696" s="26">
        <v>1758.65</v>
      </c>
      <c r="AF3696" s="26">
        <v>1048.7489620096303</v>
      </c>
      <c r="AG3696" s="4">
        <f t="shared" si="1157"/>
        <v>1778000</v>
      </c>
      <c r="AH3696" s="16">
        <f t="shared" si="1147"/>
        <v>3.937007874015748E-3</v>
      </c>
      <c r="AI3696" s="15">
        <f t="shared" si="1148"/>
        <v>0.55905511811023623</v>
      </c>
      <c r="AJ3696" s="15">
        <f t="shared" si="1149"/>
        <v>0.55905511811023634</v>
      </c>
      <c r="AK3696" s="4">
        <f t="shared" si="1150"/>
        <v>989000</v>
      </c>
      <c r="AL3696" s="27">
        <f t="shared" si="1151"/>
        <v>7.0778564206268957E-3</v>
      </c>
      <c r="AM3696" s="15">
        <f t="shared" si="1158"/>
        <v>1.0050556117290192</v>
      </c>
      <c r="AN3696" s="15">
        <f t="shared" si="1159"/>
        <v>2.7028003388794223E-3</v>
      </c>
    </row>
    <row r="3697" spans="1:40" x14ac:dyDescent="0.2">
      <c r="A3697" s="4" t="s">
        <v>4627</v>
      </c>
      <c r="B3697" s="2" t="s">
        <v>5</v>
      </c>
      <c r="C3697" s="5">
        <v>173586</v>
      </c>
      <c r="D3697" s="2" t="s">
        <v>794</v>
      </c>
      <c r="E3697" s="5">
        <v>173590</v>
      </c>
      <c r="F3697" s="2" t="s">
        <v>4498</v>
      </c>
      <c r="G3697" s="7">
        <v>7000</v>
      </c>
      <c r="H3697" s="5">
        <v>142</v>
      </c>
      <c r="I3697" s="6">
        <v>171883</v>
      </c>
      <c r="J3697" s="13">
        <v>45291</v>
      </c>
      <c r="K3697" s="9">
        <v>2848.8831880397288</v>
      </c>
      <c r="L3697" s="4" t="s">
        <v>4627</v>
      </c>
      <c r="M3697" s="4" t="s">
        <v>4633</v>
      </c>
      <c r="N3697" s="4">
        <f>VLOOKUP(I3697,BaseModelo!$A$2:$E$5075,5)</f>
        <v>9</v>
      </c>
      <c r="O3697" s="4" t="str">
        <f>VLOOKUP(N3697,'niveles de riesgo'!$A$4:$B$7,2,1)</f>
        <v>8 a 10</v>
      </c>
      <c r="P3697" s="15">
        <v>142.00000000000003</v>
      </c>
      <c r="Q3697" s="4">
        <f>VLOOKUP(I3697,BaseModelo!$A$2:$E$5075,3)</f>
        <v>147</v>
      </c>
      <c r="R3697" s="4">
        <f t="shared" si="1140"/>
        <v>2603000</v>
      </c>
      <c r="S3697" s="16">
        <f t="shared" si="1141"/>
        <v>2.6892047637341529E-3</v>
      </c>
      <c r="T3697" s="4">
        <f t="shared" si="1152"/>
        <v>0.3818670764502497</v>
      </c>
      <c r="U3697" s="4">
        <f t="shared" si="1153"/>
        <v>0.38186707645024981</v>
      </c>
      <c r="V3697" s="6">
        <f t="shared" si="1142"/>
        <v>1565000</v>
      </c>
      <c r="W3697" s="16">
        <f t="shared" si="1143"/>
        <v>4.4728434504792336E-3</v>
      </c>
      <c r="X3697" s="4">
        <f t="shared" si="1154"/>
        <v>0.63514376996805122</v>
      </c>
      <c r="Y3697" s="4">
        <f t="shared" si="1144"/>
        <v>0.63514376996805133</v>
      </c>
      <c r="Z3697" s="4">
        <f t="shared" si="1145"/>
        <v>5305000</v>
      </c>
      <c r="AA3697" s="16">
        <f t="shared" si="1146"/>
        <v>1.3195098963242225E-3</v>
      </c>
      <c r="AB3697" s="15">
        <f t="shared" si="1155"/>
        <v>0.18737040527803958</v>
      </c>
      <c r="AC3697" s="15">
        <f t="shared" si="1156"/>
        <v>0.18737040527803964</v>
      </c>
      <c r="AD3697" s="4">
        <v>173586</v>
      </c>
      <c r="AE3697" s="26">
        <v>1758.65</v>
      </c>
      <c r="AF3697" s="26">
        <v>1048.7489620096303</v>
      </c>
      <c r="AG3697" s="4">
        <f t="shared" si="1157"/>
        <v>2114000</v>
      </c>
      <c r="AH3697" s="16">
        <f t="shared" si="1147"/>
        <v>3.3112582781456954E-3</v>
      </c>
      <c r="AI3697" s="15">
        <f t="shared" si="1148"/>
        <v>0.47019867549668876</v>
      </c>
      <c r="AJ3697" s="15">
        <f t="shared" si="1149"/>
        <v>0.47019867549668881</v>
      </c>
      <c r="AK3697" s="4">
        <f t="shared" si="1150"/>
        <v>989000</v>
      </c>
      <c r="AL3697" s="27">
        <f t="shared" si="1151"/>
        <v>7.0778564206268957E-3</v>
      </c>
      <c r="AM3697" s="15">
        <f t="shared" si="1158"/>
        <v>1.0050556117290192</v>
      </c>
      <c r="AN3697" s="15">
        <f t="shared" si="1159"/>
        <v>2.7028003388794223E-3</v>
      </c>
    </row>
    <row r="3698" spans="1:40" x14ac:dyDescent="0.2">
      <c r="A3698" s="4" t="s">
        <v>4627</v>
      </c>
      <c r="B3698" s="2" t="s">
        <v>5</v>
      </c>
      <c r="C3698" s="5">
        <v>173586</v>
      </c>
      <c r="D3698" s="2" t="s">
        <v>794</v>
      </c>
      <c r="E3698" s="5">
        <v>173612</v>
      </c>
      <c r="F3698" s="2" t="s">
        <v>4499</v>
      </c>
      <c r="G3698" s="7">
        <v>10000</v>
      </c>
      <c r="H3698" s="5">
        <v>142</v>
      </c>
      <c r="I3698" s="6">
        <v>172582</v>
      </c>
      <c r="J3698" s="13">
        <v>45291</v>
      </c>
      <c r="K3698" s="9">
        <v>4069.8331257710411</v>
      </c>
      <c r="L3698" s="4" t="s">
        <v>4627</v>
      </c>
      <c r="M3698" s="4" t="s">
        <v>4633</v>
      </c>
      <c r="N3698" s="4">
        <f>VLOOKUP(I3698,BaseModelo!$A$2:$E$5075,5)</f>
        <v>6</v>
      </c>
      <c r="O3698" s="4" t="str">
        <f>VLOOKUP(N3698,'niveles de riesgo'!$A$4:$B$7,2,1)</f>
        <v>6 a 7</v>
      </c>
      <c r="P3698" s="15">
        <v>142.00000000000003</v>
      </c>
      <c r="Q3698" s="4">
        <f>VLOOKUP(I3698,BaseModelo!$A$2:$E$5075,3)</f>
        <v>115</v>
      </c>
      <c r="R3698" s="4">
        <f t="shared" si="1140"/>
        <v>2603000</v>
      </c>
      <c r="S3698" s="16">
        <f t="shared" si="1141"/>
        <v>3.8417210910487898E-3</v>
      </c>
      <c r="T3698" s="4">
        <f t="shared" si="1152"/>
        <v>0.54552439492892812</v>
      </c>
      <c r="U3698" s="4">
        <f t="shared" si="1153"/>
        <v>0.54552439492892824</v>
      </c>
      <c r="V3698" s="6">
        <f t="shared" si="1142"/>
        <v>568000</v>
      </c>
      <c r="W3698" s="16">
        <f t="shared" si="1143"/>
        <v>1.7605633802816902E-2</v>
      </c>
      <c r="X3698" s="4">
        <f t="shared" si="1154"/>
        <v>2.5</v>
      </c>
      <c r="Y3698" s="4">
        <f t="shared" si="1144"/>
        <v>2.5000000000000004</v>
      </c>
      <c r="Z3698" s="4">
        <f t="shared" si="1145"/>
        <v>4853000</v>
      </c>
      <c r="AA3698" s="16">
        <f t="shared" si="1146"/>
        <v>2.0605810838656502E-3</v>
      </c>
      <c r="AB3698" s="15">
        <f t="shared" si="1155"/>
        <v>0.29260251390892233</v>
      </c>
      <c r="AC3698" s="15">
        <f t="shared" si="1156"/>
        <v>0.29260251390892239</v>
      </c>
      <c r="AD3698" s="4">
        <v>173586</v>
      </c>
      <c r="AE3698" s="26">
        <v>2510.34</v>
      </c>
      <c r="AF3698" s="26">
        <v>1497.0099049221024</v>
      </c>
      <c r="AG3698" s="4">
        <f t="shared" si="1157"/>
        <v>1993000</v>
      </c>
      <c r="AH3698" s="16">
        <f t="shared" si="1147"/>
        <v>5.0175614651279477E-3</v>
      </c>
      <c r="AI3698" s="15">
        <f t="shared" si="1148"/>
        <v>0.71249372804816857</v>
      </c>
      <c r="AJ3698" s="15">
        <f t="shared" si="1149"/>
        <v>0.71249372804816868</v>
      </c>
      <c r="AK3698" s="4">
        <f t="shared" si="1150"/>
        <v>989000</v>
      </c>
      <c r="AL3698" s="27">
        <f t="shared" si="1151"/>
        <v>1.0111223458038422E-2</v>
      </c>
      <c r="AM3698" s="15">
        <f t="shared" si="1158"/>
        <v>1.4357937310414559</v>
      </c>
      <c r="AN3698" s="15">
        <f t="shared" si="1159"/>
        <v>5.5159190589375955E-3</v>
      </c>
    </row>
    <row r="3699" spans="1:40" x14ac:dyDescent="0.2">
      <c r="A3699" s="4" t="s">
        <v>4628</v>
      </c>
      <c r="B3699" s="2" t="s">
        <v>4</v>
      </c>
      <c r="C3699" s="5">
        <v>173655</v>
      </c>
      <c r="D3699" s="2" t="s">
        <v>795</v>
      </c>
      <c r="E3699" s="5">
        <v>173656</v>
      </c>
      <c r="F3699" s="2" t="s">
        <v>4500</v>
      </c>
      <c r="G3699" s="7">
        <v>5000</v>
      </c>
      <c r="H3699" s="5">
        <v>147</v>
      </c>
      <c r="I3699" s="6">
        <v>170065</v>
      </c>
      <c r="J3699" s="13">
        <v>45291</v>
      </c>
      <c r="K3699" s="9">
        <v>4486.727179404942</v>
      </c>
      <c r="L3699" s="4" t="s">
        <v>4628</v>
      </c>
      <c r="M3699" s="4" t="s">
        <v>4633</v>
      </c>
      <c r="N3699" s="4">
        <f>VLOOKUP(I3699,BaseModelo!$A$2:$E$5075,5)</f>
        <v>4</v>
      </c>
      <c r="O3699" s="4" t="str">
        <f>VLOOKUP(N3699,'niveles de riesgo'!$A$4:$B$7,2,1)</f>
        <v>4 a 5</v>
      </c>
      <c r="P3699" s="15">
        <v>147</v>
      </c>
      <c r="Q3699" s="4">
        <f>VLOOKUP(I3699,BaseModelo!$A$2:$E$5075,3)</f>
        <v>110</v>
      </c>
      <c r="R3699" s="4">
        <f t="shared" si="1140"/>
        <v>2603000</v>
      </c>
      <c r="S3699" s="16">
        <f t="shared" si="1141"/>
        <v>1.9208605455243949E-3</v>
      </c>
      <c r="T3699" s="4">
        <f t="shared" si="1152"/>
        <v>0.28236650019208603</v>
      </c>
      <c r="U3699" s="4">
        <f t="shared" si="1153"/>
        <v>0.28236650019208603</v>
      </c>
      <c r="V3699" s="6">
        <f t="shared" si="1142"/>
        <v>288000</v>
      </c>
      <c r="W3699" s="16">
        <f t="shared" si="1143"/>
        <v>1.7361111111111112E-2</v>
      </c>
      <c r="X3699" s="4">
        <f t="shared" si="1154"/>
        <v>2.5520833333333335</v>
      </c>
      <c r="Y3699" s="4">
        <f t="shared" si="1144"/>
        <v>2.5520833333333335</v>
      </c>
      <c r="Z3699" s="4">
        <f t="shared" si="1145"/>
        <v>2331000</v>
      </c>
      <c r="AA3699" s="16">
        <f t="shared" si="1146"/>
        <v>2.1450021450021449E-3</v>
      </c>
      <c r="AB3699" s="15">
        <f t="shared" si="1155"/>
        <v>0.31531531531531531</v>
      </c>
      <c r="AC3699" s="15">
        <f t="shared" si="1156"/>
        <v>0.31531531531531531</v>
      </c>
      <c r="AD3699" s="4">
        <v>173655</v>
      </c>
      <c r="AE3699" s="26">
        <v>1303.3399999999999</v>
      </c>
      <c r="AF3699" s="26">
        <v>1303.3399999999999</v>
      </c>
      <c r="AG3699" s="4">
        <f t="shared" si="1157"/>
        <v>858000</v>
      </c>
      <c r="AH3699" s="16">
        <f t="shared" si="1147"/>
        <v>5.8275058275058279E-3</v>
      </c>
      <c r="AI3699" s="15">
        <f t="shared" si="1148"/>
        <v>0.85664335664335667</v>
      </c>
      <c r="AJ3699" s="15">
        <f t="shared" si="1149"/>
        <v>0.85664335664335667</v>
      </c>
      <c r="AK3699" s="4">
        <f t="shared" si="1150"/>
        <v>1614000</v>
      </c>
      <c r="AL3699" s="27">
        <f t="shared" si="1151"/>
        <v>3.0978934324659233E-3</v>
      </c>
      <c r="AM3699" s="15">
        <f t="shared" si="1158"/>
        <v>0.45539033457249073</v>
      </c>
      <c r="AN3699" s="15">
        <f t="shared" si="1159"/>
        <v>8.7474132649345115E-4</v>
      </c>
    </row>
    <row r="3700" spans="1:40" x14ac:dyDescent="0.2">
      <c r="A3700" s="4" t="s">
        <v>4628</v>
      </c>
      <c r="B3700" s="2" t="s">
        <v>4</v>
      </c>
      <c r="C3700" s="5">
        <v>173655</v>
      </c>
      <c r="D3700" s="2" t="s">
        <v>795</v>
      </c>
      <c r="E3700" s="5">
        <v>173658</v>
      </c>
      <c r="F3700" s="2" t="s">
        <v>4501</v>
      </c>
      <c r="G3700" s="7">
        <v>10000</v>
      </c>
      <c r="H3700" s="5">
        <v>142</v>
      </c>
      <c r="I3700" s="6">
        <v>171452</v>
      </c>
      <c r="J3700" s="13">
        <v>45291</v>
      </c>
      <c r="K3700" s="9">
        <v>8973.4543588098841</v>
      </c>
      <c r="L3700" s="4" t="s">
        <v>4628</v>
      </c>
      <c r="M3700" s="4" t="s">
        <v>4633</v>
      </c>
      <c r="N3700" s="4">
        <f>VLOOKUP(I3700,BaseModelo!$A$2:$E$5075,5)</f>
        <v>2</v>
      </c>
      <c r="O3700" s="4" t="str">
        <f>VLOOKUP(N3700,'niveles de riesgo'!$A$4:$B$7,2,1)</f>
        <v>1 a 3</v>
      </c>
      <c r="P3700" s="15">
        <v>142.00000000000003</v>
      </c>
      <c r="Q3700" s="4">
        <f>VLOOKUP(I3700,BaseModelo!$A$2:$E$5075,3)</f>
        <v>100</v>
      </c>
      <c r="R3700" s="4">
        <f t="shared" si="1140"/>
        <v>2603000</v>
      </c>
      <c r="S3700" s="16">
        <f t="shared" si="1141"/>
        <v>3.8417210910487898E-3</v>
      </c>
      <c r="T3700" s="4">
        <f t="shared" si="1152"/>
        <v>0.54552439492892812</v>
      </c>
      <c r="U3700" s="4">
        <f t="shared" si="1153"/>
        <v>0.54552439492892824</v>
      </c>
      <c r="V3700" s="6">
        <f t="shared" si="1142"/>
        <v>182000</v>
      </c>
      <c r="W3700" s="16">
        <f t="shared" si="1143"/>
        <v>5.4945054945054944E-2</v>
      </c>
      <c r="X3700" s="4">
        <f t="shared" si="1154"/>
        <v>7.802197802197802</v>
      </c>
      <c r="Y3700" s="4">
        <f t="shared" si="1144"/>
        <v>7.8021978021978038</v>
      </c>
      <c r="Z3700" s="4">
        <f t="shared" si="1145"/>
        <v>1578000</v>
      </c>
      <c r="AA3700" s="16">
        <f t="shared" si="1146"/>
        <v>6.3371356147021544E-3</v>
      </c>
      <c r="AB3700" s="15">
        <f t="shared" si="1155"/>
        <v>0.89987325728770595</v>
      </c>
      <c r="AC3700" s="15">
        <f t="shared" si="1156"/>
        <v>0.89987325728770606</v>
      </c>
      <c r="AD3700" s="4">
        <v>173655</v>
      </c>
      <c r="AE3700" s="26">
        <v>2510.34</v>
      </c>
      <c r="AF3700" s="26">
        <v>2510.34</v>
      </c>
      <c r="AG3700" s="4">
        <f t="shared" si="1157"/>
        <v>832000</v>
      </c>
      <c r="AH3700" s="16">
        <f t="shared" si="1147"/>
        <v>1.201923076923077E-2</v>
      </c>
      <c r="AI3700" s="15">
        <f t="shared" si="1148"/>
        <v>1.7067307692307694</v>
      </c>
      <c r="AJ3700" s="15">
        <f t="shared" si="1149"/>
        <v>1.7067307692307696</v>
      </c>
      <c r="AK3700" s="4">
        <f t="shared" si="1150"/>
        <v>1614000</v>
      </c>
      <c r="AL3700" s="27">
        <f t="shared" si="1151"/>
        <v>6.1957868649318466E-3</v>
      </c>
      <c r="AM3700" s="15">
        <f t="shared" si="1158"/>
        <v>0.8798017348203222</v>
      </c>
      <c r="AN3700" s="15">
        <f t="shared" si="1159"/>
        <v>3.3799528806005468E-3</v>
      </c>
    </row>
    <row r="3701" spans="1:40" x14ac:dyDescent="0.2">
      <c r="A3701" s="4" t="s">
        <v>4628</v>
      </c>
      <c r="B3701" s="2" t="s">
        <v>4</v>
      </c>
      <c r="C3701" s="5">
        <v>173655</v>
      </c>
      <c r="D3701" s="2" t="s">
        <v>795</v>
      </c>
      <c r="E3701" s="5">
        <v>173659</v>
      </c>
      <c r="F3701" s="2" t="s">
        <v>4502</v>
      </c>
      <c r="G3701" s="7">
        <v>10000</v>
      </c>
      <c r="H3701" s="5">
        <v>142</v>
      </c>
      <c r="I3701" s="6">
        <v>171716</v>
      </c>
      <c r="J3701" s="13">
        <v>45291</v>
      </c>
      <c r="K3701" s="9">
        <v>8973.4543588098841</v>
      </c>
      <c r="L3701" s="4" t="s">
        <v>4628</v>
      </c>
      <c r="M3701" s="4" t="s">
        <v>4633</v>
      </c>
      <c r="N3701" s="4">
        <f>VLOOKUP(I3701,BaseModelo!$A$2:$E$5075,5)</f>
        <v>9</v>
      </c>
      <c r="O3701" s="4" t="str">
        <f>VLOOKUP(N3701,'niveles de riesgo'!$A$4:$B$7,2,1)</f>
        <v>8 a 10</v>
      </c>
      <c r="P3701" s="15">
        <v>142.00000000000003</v>
      </c>
      <c r="Q3701" s="4">
        <f>VLOOKUP(I3701,BaseModelo!$A$2:$E$5075,3)</f>
        <v>147</v>
      </c>
      <c r="R3701" s="4">
        <f t="shared" si="1140"/>
        <v>2603000</v>
      </c>
      <c r="S3701" s="16">
        <f t="shared" si="1141"/>
        <v>3.8417210910487898E-3</v>
      </c>
      <c r="T3701" s="4">
        <f t="shared" si="1152"/>
        <v>0.54552439492892812</v>
      </c>
      <c r="U3701" s="4">
        <f t="shared" si="1153"/>
        <v>0.54552439492892824</v>
      </c>
      <c r="V3701" s="6">
        <f t="shared" si="1142"/>
        <v>1565000</v>
      </c>
      <c r="W3701" s="16">
        <f t="shared" si="1143"/>
        <v>6.3897763578274758E-3</v>
      </c>
      <c r="X3701" s="4">
        <f t="shared" si="1154"/>
        <v>0.90734824281150162</v>
      </c>
      <c r="Y3701" s="4">
        <f t="shared" si="1144"/>
        <v>0.90734824281150173</v>
      </c>
      <c r="Z3701" s="4">
        <f t="shared" si="1145"/>
        <v>5305000</v>
      </c>
      <c r="AA3701" s="16">
        <f t="shared" si="1146"/>
        <v>1.885014137606032E-3</v>
      </c>
      <c r="AB3701" s="15">
        <f t="shared" si="1155"/>
        <v>0.26767200754005654</v>
      </c>
      <c r="AC3701" s="15">
        <f t="shared" si="1156"/>
        <v>0.2676720075400566</v>
      </c>
      <c r="AD3701" s="4">
        <v>173655</v>
      </c>
      <c r="AE3701" s="26">
        <v>2510.34</v>
      </c>
      <c r="AF3701" s="26">
        <v>2510.34</v>
      </c>
      <c r="AG3701" s="4">
        <f t="shared" si="1157"/>
        <v>3095000</v>
      </c>
      <c r="AH3701" s="16">
        <f t="shared" si="1147"/>
        <v>3.2310177705977385E-3</v>
      </c>
      <c r="AI3701" s="15">
        <f t="shared" si="1148"/>
        <v>0.45880452342487887</v>
      </c>
      <c r="AJ3701" s="15">
        <f t="shared" si="1149"/>
        <v>0.45880452342487893</v>
      </c>
      <c r="AK3701" s="4">
        <f t="shared" si="1150"/>
        <v>1614000</v>
      </c>
      <c r="AL3701" s="27">
        <f t="shared" si="1151"/>
        <v>6.1957868649318466E-3</v>
      </c>
      <c r="AM3701" s="15">
        <f t="shared" si="1158"/>
        <v>0.8798017348203222</v>
      </c>
      <c r="AN3701" s="15">
        <f t="shared" si="1159"/>
        <v>3.3799528806005468E-3</v>
      </c>
    </row>
    <row r="3702" spans="1:40" x14ac:dyDescent="0.2">
      <c r="A3702" s="4" t="s">
        <v>4628</v>
      </c>
      <c r="B3702" s="2" t="s">
        <v>4</v>
      </c>
      <c r="C3702" s="5">
        <v>173655</v>
      </c>
      <c r="D3702" s="2" t="s">
        <v>795</v>
      </c>
      <c r="E3702" s="5">
        <v>173660</v>
      </c>
      <c r="F3702" s="2" t="s">
        <v>4503</v>
      </c>
      <c r="G3702" s="7">
        <v>10000</v>
      </c>
      <c r="H3702" s="5">
        <v>142</v>
      </c>
      <c r="I3702" s="6">
        <v>172047</v>
      </c>
      <c r="J3702" s="13">
        <v>45291</v>
      </c>
      <c r="K3702" s="9">
        <v>8973.4543588098841</v>
      </c>
      <c r="L3702" s="4" t="s">
        <v>4628</v>
      </c>
      <c r="M3702" s="4" t="s">
        <v>4633</v>
      </c>
      <c r="N3702" s="4">
        <f>VLOOKUP(I3702,BaseModelo!$A$2:$E$5075,5)</f>
        <v>6</v>
      </c>
      <c r="O3702" s="4" t="str">
        <f>VLOOKUP(N3702,'niveles de riesgo'!$A$4:$B$7,2,1)</f>
        <v>6 a 7</v>
      </c>
      <c r="P3702" s="15">
        <v>142.00000000000003</v>
      </c>
      <c r="Q3702" s="4">
        <f>VLOOKUP(I3702,BaseModelo!$A$2:$E$5075,3)</f>
        <v>115</v>
      </c>
      <c r="R3702" s="4">
        <f t="shared" si="1140"/>
        <v>2603000</v>
      </c>
      <c r="S3702" s="16">
        <f t="shared" si="1141"/>
        <v>3.8417210910487898E-3</v>
      </c>
      <c r="T3702" s="4">
        <f t="shared" si="1152"/>
        <v>0.54552439492892812</v>
      </c>
      <c r="U3702" s="4">
        <f t="shared" si="1153"/>
        <v>0.54552439492892824</v>
      </c>
      <c r="V3702" s="6">
        <f t="shared" si="1142"/>
        <v>568000</v>
      </c>
      <c r="W3702" s="16">
        <f t="shared" si="1143"/>
        <v>1.7605633802816902E-2</v>
      </c>
      <c r="X3702" s="4">
        <f t="shared" si="1154"/>
        <v>2.5</v>
      </c>
      <c r="Y3702" s="4">
        <f t="shared" si="1144"/>
        <v>2.5000000000000004</v>
      </c>
      <c r="Z3702" s="4">
        <f t="shared" si="1145"/>
        <v>4853000</v>
      </c>
      <c r="AA3702" s="16">
        <f t="shared" si="1146"/>
        <v>2.0605810838656502E-3</v>
      </c>
      <c r="AB3702" s="15">
        <f t="shared" si="1155"/>
        <v>0.29260251390892233</v>
      </c>
      <c r="AC3702" s="15">
        <f t="shared" si="1156"/>
        <v>0.29260251390892239</v>
      </c>
      <c r="AD3702" s="4">
        <v>173655</v>
      </c>
      <c r="AE3702" s="26">
        <v>2510.34</v>
      </c>
      <c r="AF3702" s="26">
        <v>2510.34</v>
      </c>
      <c r="AG3702" s="4">
        <f t="shared" si="1157"/>
        <v>2735000</v>
      </c>
      <c r="AH3702" s="16">
        <f t="shared" si="1147"/>
        <v>3.6563071297989031E-3</v>
      </c>
      <c r="AI3702" s="15">
        <f t="shared" si="1148"/>
        <v>0.51919561243144419</v>
      </c>
      <c r="AJ3702" s="15">
        <f t="shared" si="1149"/>
        <v>0.5191956124314443</v>
      </c>
      <c r="AK3702" s="4">
        <f t="shared" si="1150"/>
        <v>1614000</v>
      </c>
      <c r="AL3702" s="27">
        <f t="shared" si="1151"/>
        <v>6.1957868649318466E-3</v>
      </c>
      <c r="AM3702" s="15">
        <f t="shared" si="1158"/>
        <v>0.8798017348203222</v>
      </c>
      <c r="AN3702" s="15">
        <f t="shared" si="1159"/>
        <v>3.3799528806005468E-3</v>
      </c>
    </row>
    <row r="3703" spans="1:40" x14ac:dyDescent="0.2">
      <c r="A3703" s="4" t="s">
        <v>4628</v>
      </c>
      <c r="B3703" s="2" t="s">
        <v>4</v>
      </c>
      <c r="C3703" s="5">
        <v>173655</v>
      </c>
      <c r="D3703" s="2" t="s">
        <v>795</v>
      </c>
      <c r="E3703" s="5">
        <v>173661</v>
      </c>
      <c r="F3703" s="2" t="s">
        <v>4504</v>
      </c>
      <c r="G3703" s="7">
        <v>10000</v>
      </c>
      <c r="H3703" s="5">
        <v>142</v>
      </c>
      <c r="I3703" s="6">
        <v>171845</v>
      </c>
      <c r="J3703" s="13">
        <v>45291</v>
      </c>
      <c r="K3703" s="9">
        <v>8973.4543588098841</v>
      </c>
      <c r="L3703" s="4" t="s">
        <v>4628</v>
      </c>
      <c r="M3703" s="4" t="s">
        <v>4633</v>
      </c>
      <c r="N3703" s="4">
        <f>VLOOKUP(I3703,BaseModelo!$A$2:$E$5075,5)</f>
        <v>6</v>
      </c>
      <c r="O3703" s="4" t="str">
        <f>VLOOKUP(N3703,'niveles de riesgo'!$A$4:$B$7,2,1)</f>
        <v>6 a 7</v>
      </c>
      <c r="P3703" s="15">
        <v>142.00000000000003</v>
      </c>
      <c r="Q3703" s="4">
        <f>VLOOKUP(I3703,BaseModelo!$A$2:$E$5075,3)</f>
        <v>115</v>
      </c>
      <c r="R3703" s="4">
        <f t="shared" si="1140"/>
        <v>2603000</v>
      </c>
      <c r="S3703" s="16">
        <f t="shared" si="1141"/>
        <v>3.8417210910487898E-3</v>
      </c>
      <c r="T3703" s="4">
        <f t="shared" si="1152"/>
        <v>0.54552439492892812</v>
      </c>
      <c r="U3703" s="4">
        <f t="shared" si="1153"/>
        <v>0.54552439492892824</v>
      </c>
      <c r="V3703" s="6">
        <f t="shared" si="1142"/>
        <v>568000</v>
      </c>
      <c r="W3703" s="16">
        <f t="shared" si="1143"/>
        <v>1.7605633802816902E-2</v>
      </c>
      <c r="X3703" s="4">
        <f t="shared" si="1154"/>
        <v>2.5</v>
      </c>
      <c r="Y3703" s="4">
        <f t="shared" si="1144"/>
        <v>2.5000000000000004</v>
      </c>
      <c r="Z3703" s="4">
        <f t="shared" si="1145"/>
        <v>4853000</v>
      </c>
      <c r="AA3703" s="16">
        <f t="shared" si="1146"/>
        <v>2.0605810838656502E-3</v>
      </c>
      <c r="AB3703" s="15">
        <f t="shared" si="1155"/>
        <v>0.29260251390892233</v>
      </c>
      <c r="AC3703" s="15">
        <f t="shared" si="1156"/>
        <v>0.29260251390892239</v>
      </c>
      <c r="AD3703" s="4">
        <v>173655</v>
      </c>
      <c r="AE3703" s="26">
        <v>2510.34</v>
      </c>
      <c r="AF3703" s="26">
        <v>2510.34</v>
      </c>
      <c r="AG3703" s="4">
        <f t="shared" si="1157"/>
        <v>2735000</v>
      </c>
      <c r="AH3703" s="16">
        <f t="shared" si="1147"/>
        <v>3.6563071297989031E-3</v>
      </c>
      <c r="AI3703" s="15">
        <f t="shared" si="1148"/>
        <v>0.51919561243144419</v>
      </c>
      <c r="AJ3703" s="15">
        <f t="shared" si="1149"/>
        <v>0.5191956124314443</v>
      </c>
      <c r="AK3703" s="4">
        <f t="shared" si="1150"/>
        <v>1614000</v>
      </c>
      <c r="AL3703" s="27">
        <f t="shared" si="1151"/>
        <v>6.1957868649318466E-3</v>
      </c>
      <c r="AM3703" s="15">
        <f t="shared" si="1158"/>
        <v>0.8798017348203222</v>
      </c>
      <c r="AN3703" s="15">
        <f t="shared" si="1159"/>
        <v>3.3799528806005468E-3</v>
      </c>
    </row>
    <row r="3704" spans="1:40" x14ac:dyDescent="0.2">
      <c r="A3704" s="4" t="s">
        <v>4628</v>
      </c>
      <c r="B3704" s="2" t="s">
        <v>4</v>
      </c>
      <c r="C3704" s="5">
        <v>173655</v>
      </c>
      <c r="D3704" s="2" t="s">
        <v>795</v>
      </c>
      <c r="E3704" s="5">
        <v>173662</v>
      </c>
      <c r="F3704" s="2" t="s">
        <v>4505</v>
      </c>
      <c r="G3704" s="7">
        <v>10000</v>
      </c>
      <c r="H3704" s="5">
        <v>142</v>
      </c>
      <c r="I3704" s="6">
        <v>171844</v>
      </c>
      <c r="J3704" s="13">
        <v>45291</v>
      </c>
      <c r="K3704" s="9">
        <v>8973.4543588098841</v>
      </c>
      <c r="L3704" s="4" t="s">
        <v>4628</v>
      </c>
      <c r="M3704" s="4" t="s">
        <v>4633</v>
      </c>
      <c r="N3704" s="4">
        <f>VLOOKUP(I3704,BaseModelo!$A$2:$E$5075,5)</f>
        <v>5</v>
      </c>
      <c r="O3704" s="4" t="str">
        <f>VLOOKUP(N3704,'niveles de riesgo'!$A$4:$B$7,2,1)</f>
        <v>4 a 5</v>
      </c>
      <c r="P3704" s="15">
        <v>142.00000000000003</v>
      </c>
      <c r="Q3704" s="4">
        <f>VLOOKUP(I3704,BaseModelo!$A$2:$E$5075,3)</f>
        <v>110</v>
      </c>
      <c r="R3704" s="4">
        <f t="shared" si="1140"/>
        <v>2603000</v>
      </c>
      <c r="S3704" s="16">
        <f t="shared" si="1141"/>
        <v>3.8417210910487898E-3</v>
      </c>
      <c r="T3704" s="4">
        <f t="shared" si="1152"/>
        <v>0.54552439492892812</v>
      </c>
      <c r="U3704" s="4">
        <f t="shared" si="1153"/>
        <v>0.54552439492892824</v>
      </c>
      <c r="V3704" s="6">
        <f t="shared" si="1142"/>
        <v>288000</v>
      </c>
      <c r="W3704" s="16">
        <f t="shared" si="1143"/>
        <v>3.4722222222222224E-2</v>
      </c>
      <c r="X3704" s="4">
        <f t="shared" si="1154"/>
        <v>4.9305555555555554</v>
      </c>
      <c r="Y3704" s="4">
        <f t="shared" si="1144"/>
        <v>4.9305555555555571</v>
      </c>
      <c r="Z3704" s="4">
        <f t="shared" si="1145"/>
        <v>4058000</v>
      </c>
      <c r="AA3704" s="16">
        <f t="shared" si="1146"/>
        <v>2.4642681123706258E-3</v>
      </c>
      <c r="AB3704" s="15">
        <f t="shared" si="1155"/>
        <v>0.34992607195662884</v>
      </c>
      <c r="AC3704" s="15">
        <f t="shared" si="1156"/>
        <v>0.34992607195662895</v>
      </c>
      <c r="AD3704" s="4">
        <v>173655</v>
      </c>
      <c r="AE3704" s="26">
        <v>2510.34</v>
      </c>
      <c r="AF3704" s="26">
        <v>2510.34</v>
      </c>
      <c r="AG3704" s="4">
        <f t="shared" si="1157"/>
        <v>2193000</v>
      </c>
      <c r="AH3704" s="16">
        <f t="shared" si="1147"/>
        <v>4.5599635202918376E-3</v>
      </c>
      <c r="AI3704" s="15">
        <f t="shared" si="1148"/>
        <v>0.64751481988144088</v>
      </c>
      <c r="AJ3704" s="15">
        <f t="shared" si="1149"/>
        <v>0.64751481988144111</v>
      </c>
      <c r="AK3704" s="4">
        <f t="shared" si="1150"/>
        <v>1614000</v>
      </c>
      <c r="AL3704" s="27">
        <f t="shared" si="1151"/>
        <v>6.1957868649318466E-3</v>
      </c>
      <c r="AM3704" s="15">
        <f t="shared" si="1158"/>
        <v>0.8798017348203222</v>
      </c>
      <c r="AN3704" s="15">
        <f t="shared" si="1159"/>
        <v>3.3799528806005468E-3</v>
      </c>
    </row>
    <row r="3705" spans="1:40" x14ac:dyDescent="0.2">
      <c r="A3705" s="4" t="s">
        <v>4628</v>
      </c>
      <c r="B3705" s="2" t="s">
        <v>4</v>
      </c>
      <c r="C3705" s="5">
        <v>173724</v>
      </c>
      <c r="D3705" s="2" t="s">
        <v>796</v>
      </c>
      <c r="E3705" s="5">
        <v>173725</v>
      </c>
      <c r="F3705" s="2" t="s">
        <v>4506</v>
      </c>
      <c r="G3705" s="7">
        <v>8000</v>
      </c>
      <c r="H3705" s="5">
        <v>142</v>
      </c>
      <c r="I3705" s="6">
        <v>172518</v>
      </c>
      <c r="J3705" s="13">
        <v>45291</v>
      </c>
      <c r="K3705" s="9">
        <v>3255.2771861807037</v>
      </c>
      <c r="L3705" s="4" t="s">
        <v>4628</v>
      </c>
      <c r="M3705" s="4" t="s">
        <v>4633</v>
      </c>
      <c r="N3705" s="4">
        <f>VLOOKUP(I3705,BaseModelo!$A$2:$E$5075,5)</f>
        <v>7</v>
      </c>
      <c r="O3705" s="4" t="str">
        <f>VLOOKUP(N3705,'niveles de riesgo'!$A$4:$B$7,2,1)</f>
        <v>6 a 7</v>
      </c>
      <c r="P3705" s="15">
        <v>142.00000000000003</v>
      </c>
      <c r="Q3705" s="4">
        <f>VLOOKUP(I3705,BaseModelo!$A$2:$E$5075,3)</f>
        <v>127</v>
      </c>
      <c r="R3705" s="4">
        <f t="shared" si="1140"/>
        <v>2603000</v>
      </c>
      <c r="S3705" s="16">
        <f t="shared" si="1141"/>
        <v>3.073376872839032E-3</v>
      </c>
      <c r="T3705" s="4">
        <f t="shared" si="1152"/>
        <v>0.43641951594314254</v>
      </c>
      <c r="U3705" s="4">
        <f t="shared" si="1153"/>
        <v>0.43641951594314266</v>
      </c>
      <c r="V3705" s="6">
        <f t="shared" si="1142"/>
        <v>568000</v>
      </c>
      <c r="W3705" s="16">
        <f t="shared" si="1143"/>
        <v>1.4084507042253521E-2</v>
      </c>
      <c r="X3705" s="4">
        <f t="shared" si="1154"/>
        <v>2</v>
      </c>
      <c r="Y3705" s="4">
        <f t="shared" si="1144"/>
        <v>2.0000000000000004</v>
      </c>
      <c r="Z3705" s="4">
        <f t="shared" si="1145"/>
        <v>4022000</v>
      </c>
      <c r="AA3705" s="16">
        <f t="shared" si="1146"/>
        <v>1.9890601690701142E-3</v>
      </c>
      <c r="AB3705" s="15">
        <f t="shared" si="1155"/>
        <v>0.28244654400795621</v>
      </c>
      <c r="AC3705" s="15">
        <f t="shared" si="1156"/>
        <v>0.28244654400795627</v>
      </c>
      <c r="AD3705" s="4">
        <v>173724</v>
      </c>
      <c r="AE3705" s="26">
        <v>2013.74</v>
      </c>
      <c r="AF3705" s="26">
        <v>1200.9518064168535</v>
      </c>
      <c r="AG3705" s="4">
        <f t="shared" si="1157"/>
        <v>2184000</v>
      </c>
      <c r="AH3705" s="16">
        <f t="shared" si="1147"/>
        <v>3.663003663003663E-3</v>
      </c>
      <c r="AI3705" s="15">
        <f t="shared" si="1148"/>
        <v>0.52014652014652019</v>
      </c>
      <c r="AJ3705" s="15">
        <f t="shared" si="1149"/>
        <v>0.5201465201465203</v>
      </c>
      <c r="AK3705" s="4">
        <f t="shared" si="1150"/>
        <v>1614000</v>
      </c>
      <c r="AL3705" s="27">
        <f t="shared" si="1151"/>
        <v>4.9566294919454771E-3</v>
      </c>
      <c r="AM3705" s="15">
        <f t="shared" si="1158"/>
        <v>0.70384138785625772</v>
      </c>
      <c r="AN3705" s="15">
        <f t="shared" si="1159"/>
        <v>2.1631698435843503E-3</v>
      </c>
    </row>
    <row r="3706" spans="1:40" x14ac:dyDescent="0.2">
      <c r="A3706" s="4" t="s">
        <v>4628</v>
      </c>
      <c r="B3706" s="2" t="s">
        <v>4</v>
      </c>
      <c r="C3706" s="5">
        <v>173724</v>
      </c>
      <c r="D3706" s="2" t="s">
        <v>796</v>
      </c>
      <c r="E3706" s="5">
        <v>173726</v>
      </c>
      <c r="F3706" s="2" t="s">
        <v>4507</v>
      </c>
      <c r="G3706" s="7">
        <v>6000</v>
      </c>
      <c r="H3706" s="5">
        <v>142</v>
      </c>
      <c r="I3706" s="6">
        <v>173620</v>
      </c>
      <c r="J3706" s="13">
        <v>45291</v>
      </c>
      <c r="K3706" s="9">
        <v>2441.4578896355279</v>
      </c>
      <c r="L3706" s="4" t="s">
        <v>4628</v>
      </c>
      <c r="M3706" s="4" t="s">
        <v>4633</v>
      </c>
      <c r="N3706" s="4">
        <f>VLOOKUP(I3706,BaseModelo!$A$2:$E$5075,5)</f>
        <v>9</v>
      </c>
      <c r="O3706" s="4" t="str">
        <f>VLOOKUP(N3706,'niveles de riesgo'!$A$4:$B$7,2,1)</f>
        <v>8 a 10</v>
      </c>
      <c r="P3706" s="15">
        <v>142.00000000000003</v>
      </c>
      <c r="Q3706" s="4">
        <f>VLOOKUP(I3706,BaseModelo!$A$2:$E$5075,3)</f>
        <v>147</v>
      </c>
      <c r="R3706" s="4">
        <f t="shared" si="1140"/>
        <v>2603000</v>
      </c>
      <c r="S3706" s="16">
        <f t="shared" si="1141"/>
        <v>2.3050326546292738E-3</v>
      </c>
      <c r="T3706" s="4">
        <f t="shared" si="1152"/>
        <v>0.32731463695735685</v>
      </c>
      <c r="U3706" s="4">
        <f t="shared" si="1153"/>
        <v>0.32731463695735696</v>
      </c>
      <c r="V3706" s="6">
        <f t="shared" si="1142"/>
        <v>1565000</v>
      </c>
      <c r="W3706" s="16">
        <f t="shared" si="1143"/>
        <v>3.8338658146964857E-3</v>
      </c>
      <c r="X3706" s="4">
        <f t="shared" si="1154"/>
        <v>0.54440894568690101</v>
      </c>
      <c r="Y3706" s="4">
        <f t="shared" si="1144"/>
        <v>0.54440894568690112</v>
      </c>
      <c r="Z3706" s="4">
        <f t="shared" si="1145"/>
        <v>5305000</v>
      </c>
      <c r="AA3706" s="16">
        <f t="shared" si="1146"/>
        <v>1.1310084825636192E-3</v>
      </c>
      <c r="AB3706" s="15">
        <f t="shared" si="1155"/>
        <v>0.16060320452403393</v>
      </c>
      <c r="AC3706" s="15">
        <f t="shared" si="1156"/>
        <v>0.16060320452403395</v>
      </c>
      <c r="AD3706" s="4">
        <v>173724</v>
      </c>
      <c r="AE3706" s="26">
        <v>1503.37</v>
      </c>
      <c r="AF3706" s="26">
        <v>896.57796796652246</v>
      </c>
      <c r="AG3706" s="4">
        <f t="shared" si="1157"/>
        <v>3095000</v>
      </c>
      <c r="AH3706" s="16">
        <f t="shared" si="1147"/>
        <v>1.9386106623586429E-3</v>
      </c>
      <c r="AI3706" s="15">
        <f t="shared" si="1148"/>
        <v>0.27528271405492727</v>
      </c>
      <c r="AJ3706" s="15">
        <f t="shared" si="1149"/>
        <v>0.27528271405492732</v>
      </c>
      <c r="AK3706" s="4">
        <f t="shared" si="1150"/>
        <v>1614000</v>
      </c>
      <c r="AL3706" s="27">
        <f t="shared" si="1151"/>
        <v>3.7174721189591076E-3</v>
      </c>
      <c r="AM3706" s="15">
        <f t="shared" si="1158"/>
        <v>0.52788104089219323</v>
      </c>
      <c r="AN3706" s="15">
        <f t="shared" si="1159"/>
        <v>1.2167830370161969E-3</v>
      </c>
    </row>
    <row r="3707" spans="1:40" x14ac:dyDescent="0.2">
      <c r="A3707" s="4" t="s">
        <v>4628</v>
      </c>
      <c r="B3707" s="2" t="s">
        <v>4</v>
      </c>
      <c r="C3707" s="5">
        <v>173724</v>
      </c>
      <c r="D3707" s="2" t="s">
        <v>796</v>
      </c>
      <c r="E3707" s="5">
        <v>173727</v>
      </c>
      <c r="F3707" s="2" t="s">
        <v>4508</v>
      </c>
      <c r="G3707" s="7">
        <v>10000</v>
      </c>
      <c r="H3707" s="5">
        <v>142</v>
      </c>
      <c r="I3707" s="6">
        <v>172470</v>
      </c>
      <c r="J3707" s="13">
        <v>45291</v>
      </c>
      <c r="K3707" s="9">
        <v>4069.0964827258795</v>
      </c>
      <c r="L3707" s="4" t="s">
        <v>4628</v>
      </c>
      <c r="M3707" s="4" t="s">
        <v>4633</v>
      </c>
      <c r="N3707" s="4">
        <f>VLOOKUP(I3707,BaseModelo!$A$2:$E$5075,5)</f>
        <v>8</v>
      </c>
      <c r="O3707" s="4" t="str">
        <f>VLOOKUP(N3707,'niveles de riesgo'!$A$4:$B$7,2,1)</f>
        <v>8 a 10</v>
      </c>
      <c r="P3707" s="15">
        <v>142.00000000000003</v>
      </c>
      <c r="Q3707" s="4">
        <f>VLOOKUP(I3707,BaseModelo!$A$2:$E$5075,3)</f>
        <v>132</v>
      </c>
      <c r="R3707" s="4">
        <f t="shared" si="1140"/>
        <v>2603000</v>
      </c>
      <c r="S3707" s="16">
        <f t="shared" si="1141"/>
        <v>3.8417210910487898E-3</v>
      </c>
      <c r="T3707" s="4">
        <f t="shared" si="1152"/>
        <v>0.54552439492892812</v>
      </c>
      <c r="U3707" s="4">
        <f t="shared" si="1153"/>
        <v>0.54552439492892824</v>
      </c>
      <c r="V3707" s="6">
        <f t="shared" si="1142"/>
        <v>1565000</v>
      </c>
      <c r="W3707" s="16">
        <f t="shared" si="1143"/>
        <v>6.3897763578274758E-3</v>
      </c>
      <c r="X3707" s="4">
        <f t="shared" si="1154"/>
        <v>0.90734824281150162</v>
      </c>
      <c r="Y3707" s="4">
        <f t="shared" si="1144"/>
        <v>0.90734824281150173</v>
      </c>
      <c r="Z3707" s="4">
        <f t="shared" si="1145"/>
        <v>5836000</v>
      </c>
      <c r="AA3707" s="16">
        <f t="shared" si="1146"/>
        <v>1.7135023989033585E-3</v>
      </c>
      <c r="AB3707" s="15">
        <f t="shared" si="1155"/>
        <v>0.2433173406442769</v>
      </c>
      <c r="AC3707" s="15">
        <f t="shared" si="1156"/>
        <v>0.24331734064427696</v>
      </c>
      <c r="AD3707" s="4">
        <v>173724</v>
      </c>
      <c r="AE3707" s="26">
        <v>2510.34</v>
      </c>
      <c r="AF3707" s="26">
        <v>1497.1135090530477</v>
      </c>
      <c r="AG3707" s="4">
        <f t="shared" si="1157"/>
        <v>3421000</v>
      </c>
      <c r="AH3707" s="16">
        <f t="shared" si="1147"/>
        <v>2.9231218941829875E-3</v>
      </c>
      <c r="AI3707" s="15">
        <f t="shared" si="1148"/>
        <v>0.41508330897398421</v>
      </c>
      <c r="AJ3707" s="15">
        <f t="shared" si="1149"/>
        <v>0.41508330897398432</v>
      </c>
      <c r="AK3707" s="4">
        <f t="shared" si="1150"/>
        <v>1614000</v>
      </c>
      <c r="AL3707" s="27">
        <f t="shared" si="1151"/>
        <v>6.1957868649318466E-3</v>
      </c>
      <c r="AM3707" s="15">
        <f t="shared" si="1158"/>
        <v>0.8798017348203222</v>
      </c>
      <c r="AN3707" s="15">
        <f t="shared" si="1159"/>
        <v>3.3799528806005468E-3</v>
      </c>
    </row>
    <row r="3708" spans="1:40" x14ac:dyDescent="0.2">
      <c r="A3708" s="4" t="s">
        <v>4628</v>
      </c>
      <c r="B3708" s="2" t="s">
        <v>4</v>
      </c>
      <c r="C3708" s="5">
        <v>173724</v>
      </c>
      <c r="D3708" s="2" t="s">
        <v>796</v>
      </c>
      <c r="E3708" s="5">
        <v>173728</v>
      </c>
      <c r="F3708" s="2" t="s">
        <v>4509</v>
      </c>
      <c r="G3708" s="7">
        <v>6000</v>
      </c>
      <c r="H3708" s="5">
        <v>142</v>
      </c>
      <c r="I3708" s="6">
        <v>172481</v>
      </c>
      <c r="J3708" s="13">
        <v>45291</v>
      </c>
      <c r="K3708" s="9">
        <v>2441.4578896355279</v>
      </c>
      <c r="L3708" s="4" t="s">
        <v>4628</v>
      </c>
      <c r="M3708" s="4" t="s">
        <v>4633</v>
      </c>
      <c r="N3708" s="4">
        <f>VLOOKUP(I3708,BaseModelo!$A$2:$E$5075,5)</f>
        <v>9</v>
      </c>
      <c r="O3708" s="4" t="str">
        <f>VLOOKUP(N3708,'niveles de riesgo'!$A$4:$B$7,2,1)</f>
        <v>8 a 10</v>
      </c>
      <c r="P3708" s="15">
        <v>142.00000000000003</v>
      </c>
      <c r="Q3708" s="4">
        <f>VLOOKUP(I3708,BaseModelo!$A$2:$E$5075,3)</f>
        <v>147</v>
      </c>
      <c r="R3708" s="4">
        <f t="shared" si="1140"/>
        <v>2603000</v>
      </c>
      <c r="S3708" s="16">
        <f t="shared" si="1141"/>
        <v>2.3050326546292738E-3</v>
      </c>
      <c r="T3708" s="4">
        <f t="shared" si="1152"/>
        <v>0.32731463695735685</v>
      </c>
      <c r="U3708" s="4">
        <f t="shared" si="1153"/>
        <v>0.32731463695735696</v>
      </c>
      <c r="V3708" s="6">
        <f t="shared" si="1142"/>
        <v>1565000</v>
      </c>
      <c r="W3708" s="16">
        <f t="shared" si="1143"/>
        <v>3.8338658146964857E-3</v>
      </c>
      <c r="X3708" s="4">
        <f t="shared" si="1154"/>
        <v>0.54440894568690101</v>
      </c>
      <c r="Y3708" s="4">
        <f t="shared" si="1144"/>
        <v>0.54440894568690112</v>
      </c>
      <c r="Z3708" s="4">
        <f t="shared" si="1145"/>
        <v>5305000</v>
      </c>
      <c r="AA3708" s="16">
        <f t="shared" si="1146"/>
        <v>1.1310084825636192E-3</v>
      </c>
      <c r="AB3708" s="15">
        <f t="shared" si="1155"/>
        <v>0.16060320452403393</v>
      </c>
      <c r="AC3708" s="15">
        <f t="shared" si="1156"/>
        <v>0.16060320452403395</v>
      </c>
      <c r="AD3708" s="4">
        <v>173724</v>
      </c>
      <c r="AE3708" s="26">
        <v>1503.37</v>
      </c>
      <c r="AF3708" s="26">
        <v>896.57796796652246</v>
      </c>
      <c r="AG3708" s="4">
        <f t="shared" si="1157"/>
        <v>3095000</v>
      </c>
      <c r="AH3708" s="16">
        <f t="shared" si="1147"/>
        <v>1.9386106623586429E-3</v>
      </c>
      <c r="AI3708" s="15">
        <f t="shared" si="1148"/>
        <v>0.27528271405492727</v>
      </c>
      <c r="AJ3708" s="15">
        <f t="shared" si="1149"/>
        <v>0.27528271405492732</v>
      </c>
      <c r="AK3708" s="4">
        <f t="shared" si="1150"/>
        <v>1614000</v>
      </c>
      <c r="AL3708" s="27">
        <f t="shared" si="1151"/>
        <v>3.7174721189591076E-3</v>
      </c>
      <c r="AM3708" s="15">
        <f t="shared" si="1158"/>
        <v>0.52788104089219323</v>
      </c>
      <c r="AN3708" s="15">
        <f t="shared" si="1159"/>
        <v>1.2167830370161969E-3</v>
      </c>
    </row>
    <row r="3709" spans="1:40" x14ac:dyDescent="0.2">
      <c r="A3709" s="4" t="s">
        <v>4628</v>
      </c>
      <c r="B3709" s="2" t="s">
        <v>4</v>
      </c>
      <c r="C3709" s="5">
        <v>173724</v>
      </c>
      <c r="D3709" s="2" t="s">
        <v>796</v>
      </c>
      <c r="E3709" s="5">
        <v>173730</v>
      </c>
      <c r="F3709" s="2" t="s">
        <v>4510</v>
      </c>
      <c r="G3709" s="7">
        <v>10000</v>
      </c>
      <c r="H3709" s="5">
        <v>142</v>
      </c>
      <c r="I3709" s="6">
        <v>172530</v>
      </c>
      <c r="J3709" s="13">
        <v>45291</v>
      </c>
      <c r="K3709" s="9">
        <v>4069.0964827258795</v>
      </c>
      <c r="L3709" s="4" t="s">
        <v>4628</v>
      </c>
      <c r="M3709" s="4" t="s">
        <v>4633</v>
      </c>
      <c r="N3709" s="4">
        <f>VLOOKUP(I3709,BaseModelo!$A$2:$E$5075,5)</f>
        <v>6</v>
      </c>
      <c r="O3709" s="4" t="str">
        <f>VLOOKUP(N3709,'niveles de riesgo'!$A$4:$B$7,2,1)</f>
        <v>6 a 7</v>
      </c>
      <c r="P3709" s="15">
        <v>142.00000000000003</v>
      </c>
      <c r="Q3709" s="4">
        <f>VLOOKUP(I3709,BaseModelo!$A$2:$E$5075,3)</f>
        <v>115</v>
      </c>
      <c r="R3709" s="4">
        <f t="shared" si="1140"/>
        <v>2603000</v>
      </c>
      <c r="S3709" s="16">
        <f t="shared" si="1141"/>
        <v>3.8417210910487898E-3</v>
      </c>
      <c r="T3709" s="4">
        <f t="shared" si="1152"/>
        <v>0.54552439492892812</v>
      </c>
      <c r="U3709" s="4">
        <f t="shared" si="1153"/>
        <v>0.54552439492892824</v>
      </c>
      <c r="V3709" s="6">
        <f t="shared" si="1142"/>
        <v>568000</v>
      </c>
      <c r="W3709" s="16">
        <f t="shared" si="1143"/>
        <v>1.7605633802816902E-2</v>
      </c>
      <c r="X3709" s="4">
        <f t="shared" si="1154"/>
        <v>2.5</v>
      </c>
      <c r="Y3709" s="4">
        <f t="shared" si="1144"/>
        <v>2.5000000000000004</v>
      </c>
      <c r="Z3709" s="4">
        <f t="shared" si="1145"/>
        <v>4853000</v>
      </c>
      <c r="AA3709" s="16">
        <f t="shared" si="1146"/>
        <v>2.0605810838656502E-3</v>
      </c>
      <c r="AB3709" s="15">
        <f t="shared" si="1155"/>
        <v>0.29260251390892233</v>
      </c>
      <c r="AC3709" s="15">
        <f t="shared" si="1156"/>
        <v>0.29260251390892239</v>
      </c>
      <c r="AD3709" s="4">
        <v>173724</v>
      </c>
      <c r="AE3709" s="26">
        <v>2510.34</v>
      </c>
      <c r="AF3709" s="26">
        <v>1497.1135090530477</v>
      </c>
      <c r="AG3709" s="4">
        <f t="shared" si="1157"/>
        <v>2735000</v>
      </c>
      <c r="AH3709" s="16">
        <f t="shared" si="1147"/>
        <v>3.6563071297989031E-3</v>
      </c>
      <c r="AI3709" s="15">
        <f t="shared" si="1148"/>
        <v>0.51919561243144419</v>
      </c>
      <c r="AJ3709" s="15">
        <f t="shared" si="1149"/>
        <v>0.5191956124314443</v>
      </c>
      <c r="AK3709" s="4">
        <f t="shared" si="1150"/>
        <v>1614000</v>
      </c>
      <c r="AL3709" s="27">
        <f t="shared" si="1151"/>
        <v>6.1957868649318466E-3</v>
      </c>
      <c r="AM3709" s="15">
        <f t="shared" si="1158"/>
        <v>0.8798017348203222</v>
      </c>
      <c r="AN3709" s="15">
        <f t="shared" si="1159"/>
        <v>3.3799528806005468E-3</v>
      </c>
    </row>
    <row r="3710" spans="1:40" x14ac:dyDescent="0.2">
      <c r="A3710" s="4" t="s">
        <v>4627</v>
      </c>
      <c r="B3710" s="2" t="s">
        <v>3</v>
      </c>
      <c r="C3710" s="5">
        <v>173771</v>
      </c>
      <c r="D3710" s="2" t="s">
        <v>797</v>
      </c>
      <c r="E3710" s="5">
        <v>173772</v>
      </c>
      <c r="F3710" s="2" t="s">
        <v>4513</v>
      </c>
      <c r="G3710" s="7">
        <v>7000</v>
      </c>
      <c r="H3710" s="5">
        <v>142</v>
      </c>
      <c r="I3710" s="6">
        <v>173491</v>
      </c>
      <c r="J3710" s="13">
        <v>45291</v>
      </c>
      <c r="K3710" s="9">
        <v>7000</v>
      </c>
      <c r="L3710" s="4" t="s">
        <v>4627</v>
      </c>
      <c r="M3710" s="4" t="s">
        <v>4633</v>
      </c>
      <c r="N3710" s="4">
        <f>VLOOKUP(I3710,BaseModelo!$A$2:$E$5075,5)</f>
        <v>8</v>
      </c>
      <c r="O3710" s="4" t="str">
        <f>VLOOKUP(N3710,'niveles de riesgo'!$A$4:$B$7,2,1)</f>
        <v>8 a 10</v>
      </c>
      <c r="P3710" s="15">
        <v>142.00000000000003</v>
      </c>
      <c r="Q3710" s="4">
        <f>VLOOKUP(I3710,BaseModelo!$A$2:$E$5075,3)</f>
        <v>132</v>
      </c>
      <c r="R3710" s="4">
        <f t="shared" si="1140"/>
        <v>2603000</v>
      </c>
      <c r="S3710" s="16">
        <f t="shared" si="1141"/>
        <v>2.6892047637341529E-3</v>
      </c>
      <c r="T3710" s="4">
        <f t="shared" si="1152"/>
        <v>0.3818670764502497</v>
      </c>
      <c r="U3710" s="4">
        <f t="shared" si="1153"/>
        <v>0.38186707645024981</v>
      </c>
      <c r="V3710" s="6">
        <f t="shared" si="1142"/>
        <v>1565000</v>
      </c>
      <c r="W3710" s="16">
        <f t="shared" si="1143"/>
        <v>4.4728434504792336E-3</v>
      </c>
      <c r="X3710" s="4">
        <f t="shared" si="1154"/>
        <v>0.63514376996805122</v>
      </c>
      <c r="Y3710" s="4">
        <f t="shared" si="1144"/>
        <v>0.63514376996805133</v>
      </c>
      <c r="Z3710" s="4">
        <f t="shared" si="1145"/>
        <v>5836000</v>
      </c>
      <c r="AA3710" s="16">
        <f t="shared" si="1146"/>
        <v>1.199451679232351E-3</v>
      </c>
      <c r="AB3710" s="15">
        <f t="shared" si="1155"/>
        <v>0.17032213845099384</v>
      </c>
      <c r="AC3710" s="15">
        <f t="shared" si="1156"/>
        <v>0.17032213845099387</v>
      </c>
      <c r="AD3710" s="4">
        <v>173771</v>
      </c>
      <c r="AE3710" s="26">
        <v>1758.65</v>
      </c>
      <c r="AF3710" s="26">
        <v>1758.65</v>
      </c>
      <c r="AG3710" s="4">
        <f t="shared" si="1157"/>
        <v>2254000</v>
      </c>
      <c r="AH3710" s="16">
        <f t="shared" si="1147"/>
        <v>3.105590062111801E-3</v>
      </c>
      <c r="AI3710" s="15">
        <f t="shared" si="1148"/>
        <v>0.44099378881987572</v>
      </c>
      <c r="AJ3710" s="15">
        <f t="shared" si="1149"/>
        <v>0.44099378881987583</v>
      </c>
      <c r="AK3710" s="4">
        <f t="shared" si="1150"/>
        <v>989000</v>
      </c>
      <c r="AL3710" s="27">
        <f t="shared" si="1151"/>
        <v>7.0778564206268957E-3</v>
      </c>
      <c r="AM3710" s="15">
        <f t="shared" si="1158"/>
        <v>1.0050556117290192</v>
      </c>
      <c r="AN3710" s="15">
        <f t="shared" si="1159"/>
        <v>2.7028003388794223E-3</v>
      </c>
    </row>
    <row r="3711" spans="1:40" x14ac:dyDescent="0.2">
      <c r="A3711" s="4" t="s">
        <v>4627</v>
      </c>
      <c r="B3711" s="2" t="s">
        <v>3</v>
      </c>
      <c r="C3711" s="5">
        <v>173771</v>
      </c>
      <c r="D3711" s="2" t="s">
        <v>797</v>
      </c>
      <c r="E3711" s="5">
        <v>173773</v>
      </c>
      <c r="F3711" s="2" t="s">
        <v>4514</v>
      </c>
      <c r="G3711" s="7">
        <v>9000</v>
      </c>
      <c r="H3711" s="5">
        <v>142</v>
      </c>
      <c r="I3711" s="6">
        <v>173490</v>
      </c>
      <c r="J3711" s="13">
        <v>45291</v>
      </c>
      <c r="K3711" s="9">
        <v>9000</v>
      </c>
      <c r="L3711" s="4" t="s">
        <v>4627</v>
      </c>
      <c r="M3711" s="4" t="s">
        <v>4633</v>
      </c>
      <c r="N3711" s="4">
        <f>VLOOKUP(I3711,BaseModelo!$A$2:$E$5075,5)</f>
        <v>8</v>
      </c>
      <c r="O3711" s="4" t="str">
        <f>VLOOKUP(N3711,'niveles de riesgo'!$A$4:$B$7,2,1)</f>
        <v>8 a 10</v>
      </c>
      <c r="P3711" s="15">
        <v>142.00000000000003</v>
      </c>
      <c r="Q3711" s="4">
        <f>VLOOKUP(I3711,BaseModelo!$A$2:$E$5075,3)</f>
        <v>132</v>
      </c>
      <c r="R3711" s="4">
        <f t="shared" si="1140"/>
        <v>2603000</v>
      </c>
      <c r="S3711" s="16">
        <f t="shared" si="1141"/>
        <v>3.4575489819439107E-3</v>
      </c>
      <c r="T3711" s="4">
        <f t="shared" si="1152"/>
        <v>0.49097195543603533</v>
      </c>
      <c r="U3711" s="4">
        <f t="shared" si="1153"/>
        <v>0.49097195543603539</v>
      </c>
      <c r="V3711" s="6">
        <f t="shared" si="1142"/>
        <v>1565000</v>
      </c>
      <c r="W3711" s="16">
        <f t="shared" si="1143"/>
        <v>5.7507987220447284E-3</v>
      </c>
      <c r="X3711" s="4">
        <f t="shared" si="1154"/>
        <v>0.81661341853035141</v>
      </c>
      <c r="Y3711" s="4">
        <f t="shared" si="1144"/>
        <v>0.81661341853035163</v>
      </c>
      <c r="Z3711" s="4">
        <f t="shared" si="1145"/>
        <v>5836000</v>
      </c>
      <c r="AA3711" s="16">
        <f t="shared" si="1146"/>
        <v>1.5421521590130226E-3</v>
      </c>
      <c r="AB3711" s="15">
        <f t="shared" si="1155"/>
        <v>0.2189856065798492</v>
      </c>
      <c r="AC3711" s="15">
        <f t="shared" si="1156"/>
        <v>0.21898560657984925</v>
      </c>
      <c r="AD3711" s="4">
        <v>173771</v>
      </c>
      <c r="AE3711" s="26">
        <v>2255.2800000000002</v>
      </c>
      <c r="AF3711" s="26">
        <v>2255.2800000000002</v>
      </c>
      <c r="AG3711" s="4">
        <f t="shared" si="1157"/>
        <v>2254000</v>
      </c>
      <c r="AH3711" s="16">
        <f t="shared" si="1147"/>
        <v>3.9929015084294583E-3</v>
      </c>
      <c r="AI3711" s="15">
        <f t="shared" si="1148"/>
        <v>0.56699201419698309</v>
      </c>
      <c r="AJ3711" s="15">
        <f t="shared" si="1149"/>
        <v>0.5669920141969832</v>
      </c>
      <c r="AK3711" s="4">
        <f t="shared" si="1150"/>
        <v>989000</v>
      </c>
      <c r="AL3711" s="27">
        <f t="shared" si="1151"/>
        <v>9.1001011122345803E-3</v>
      </c>
      <c r="AM3711" s="15">
        <f t="shared" si="1158"/>
        <v>1.2922143579373104</v>
      </c>
      <c r="AN3711" s="15">
        <f t="shared" si="1159"/>
        <v>4.4678944377394524E-3</v>
      </c>
    </row>
    <row r="3712" spans="1:40" x14ac:dyDescent="0.2">
      <c r="A3712" s="4" t="s">
        <v>4627</v>
      </c>
      <c r="B3712" s="2" t="s">
        <v>3</v>
      </c>
      <c r="C3712" s="5">
        <v>173771</v>
      </c>
      <c r="D3712" s="2" t="s">
        <v>797</v>
      </c>
      <c r="E3712" s="5">
        <v>173774</v>
      </c>
      <c r="F3712" s="2" t="s">
        <v>4515</v>
      </c>
      <c r="G3712" s="7">
        <v>9000</v>
      </c>
      <c r="H3712" s="5">
        <v>142</v>
      </c>
      <c r="I3712" s="6">
        <v>173489</v>
      </c>
      <c r="J3712" s="13">
        <v>45291</v>
      </c>
      <c r="K3712" s="9">
        <v>9000</v>
      </c>
      <c r="L3712" s="4" t="s">
        <v>4627</v>
      </c>
      <c r="M3712" s="4" t="s">
        <v>4633</v>
      </c>
      <c r="N3712" s="4">
        <f>VLOOKUP(I3712,BaseModelo!$A$2:$E$5075,5)</f>
        <v>8</v>
      </c>
      <c r="O3712" s="4" t="str">
        <f>VLOOKUP(N3712,'niveles de riesgo'!$A$4:$B$7,2,1)</f>
        <v>8 a 10</v>
      </c>
      <c r="P3712" s="15">
        <v>142.00000000000003</v>
      </c>
      <c r="Q3712" s="4">
        <f>VLOOKUP(I3712,BaseModelo!$A$2:$E$5075,3)</f>
        <v>132</v>
      </c>
      <c r="R3712" s="4">
        <f t="shared" si="1140"/>
        <v>2603000</v>
      </c>
      <c r="S3712" s="16">
        <f t="shared" si="1141"/>
        <v>3.4575489819439107E-3</v>
      </c>
      <c r="T3712" s="4">
        <f t="shared" si="1152"/>
        <v>0.49097195543603533</v>
      </c>
      <c r="U3712" s="4">
        <f t="shared" si="1153"/>
        <v>0.49097195543603539</v>
      </c>
      <c r="V3712" s="6">
        <f t="shared" si="1142"/>
        <v>1565000</v>
      </c>
      <c r="W3712" s="16">
        <f t="shared" si="1143"/>
        <v>5.7507987220447284E-3</v>
      </c>
      <c r="X3712" s="4">
        <f t="shared" si="1154"/>
        <v>0.81661341853035141</v>
      </c>
      <c r="Y3712" s="4">
        <f t="shared" si="1144"/>
        <v>0.81661341853035163</v>
      </c>
      <c r="Z3712" s="4">
        <f t="shared" si="1145"/>
        <v>5836000</v>
      </c>
      <c r="AA3712" s="16">
        <f t="shared" si="1146"/>
        <v>1.5421521590130226E-3</v>
      </c>
      <c r="AB3712" s="15">
        <f t="shared" si="1155"/>
        <v>0.2189856065798492</v>
      </c>
      <c r="AC3712" s="15">
        <f t="shared" si="1156"/>
        <v>0.21898560657984925</v>
      </c>
      <c r="AD3712" s="4">
        <v>173771</v>
      </c>
      <c r="AE3712" s="26">
        <v>2255.2800000000002</v>
      </c>
      <c r="AF3712" s="26">
        <v>2255.2800000000002</v>
      </c>
      <c r="AG3712" s="4">
        <f t="shared" si="1157"/>
        <v>2254000</v>
      </c>
      <c r="AH3712" s="16">
        <f t="shared" si="1147"/>
        <v>3.9929015084294583E-3</v>
      </c>
      <c r="AI3712" s="15">
        <f t="shared" si="1148"/>
        <v>0.56699201419698309</v>
      </c>
      <c r="AJ3712" s="15">
        <f t="shared" si="1149"/>
        <v>0.5669920141969832</v>
      </c>
      <c r="AK3712" s="4">
        <f t="shared" si="1150"/>
        <v>989000</v>
      </c>
      <c r="AL3712" s="27">
        <f t="shared" si="1151"/>
        <v>9.1001011122345803E-3</v>
      </c>
      <c r="AM3712" s="15">
        <f t="shared" si="1158"/>
        <v>1.2922143579373104</v>
      </c>
      <c r="AN3712" s="15">
        <f t="shared" si="1159"/>
        <v>4.4678944377394524E-3</v>
      </c>
    </row>
    <row r="3713" spans="1:40" x14ac:dyDescent="0.2">
      <c r="A3713" s="4" t="s">
        <v>4627</v>
      </c>
      <c r="B3713" s="2" t="s">
        <v>3</v>
      </c>
      <c r="C3713" s="5">
        <v>173771</v>
      </c>
      <c r="D3713" s="2" t="s">
        <v>797</v>
      </c>
      <c r="E3713" s="5">
        <v>173775</v>
      </c>
      <c r="F3713" s="2" t="s">
        <v>4516</v>
      </c>
      <c r="G3713" s="7">
        <v>5000</v>
      </c>
      <c r="H3713" s="5">
        <v>147</v>
      </c>
      <c r="I3713" s="6">
        <v>173353</v>
      </c>
      <c r="J3713" s="13">
        <v>45291</v>
      </c>
      <c r="K3713" s="9">
        <v>5000</v>
      </c>
      <c r="L3713" s="4" t="s">
        <v>4627</v>
      </c>
      <c r="M3713" s="4" t="s">
        <v>4633</v>
      </c>
      <c r="N3713" s="4">
        <f>VLOOKUP(I3713,BaseModelo!$A$2:$E$5075,5)</f>
        <v>9</v>
      </c>
      <c r="O3713" s="4" t="str">
        <f>VLOOKUP(N3713,'niveles de riesgo'!$A$4:$B$7,2,1)</f>
        <v>8 a 10</v>
      </c>
      <c r="P3713" s="15">
        <v>147</v>
      </c>
      <c r="Q3713" s="4">
        <f>VLOOKUP(I3713,BaseModelo!$A$2:$E$5075,3)</f>
        <v>147</v>
      </c>
      <c r="R3713" s="4">
        <f t="shared" si="1140"/>
        <v>2603000</v>
      </c>
      <c r="S3713" s="16">
        <f t="shared" si="1141"/>
        <v>1.9208605455243949E-3</v>
      </c>
      <c r="T3713" s="4">
        <f t="shared" si="1152"/>
        <v>0.28236650019208603</v>
      </c>
      <c r="U3713" s="4">
        <f t="shared" si="1153"/>
        <v>0.28236650019208603</v>
      </c>
      <c r="V3713" s="6">
        <f t="shared" si="1142"/>
        <v>1565000</v>
      </c>
      <c r="W3713" s="16">
        <f t="shared" si="1143"/>
        <v>3.1948881789137379E-3</v>
      </c>
      <c r="X3713" s="4">
        <f t="shared" si="1154"/>
        <v>0.46964856230031948</v>
      </c>
      <c r="Y3713" s="4">
        <f t="shared" si="1144"/>
        <v>0.46964856230031948</v>
      </c>
      <c r="Z3713" s="4">
        <f t="shared" si="1145"/>
        <v>5305000</v>
      </c>
      <c r="AA3713" s="16">
        <f t="shared" si="1146"/>
        <v>9.42507068803016E-4</v>
      </c>
      <c r="AB3713" s="15">
        <f t="shared" si="1155"/>
        <v>0.13854853911404336</v>
      </c>
      <c r="AC3713" s="15">
        <f t="shared" si="1156"/>
        <v>0.13854853911404336</v>
      </c>
      <c r="AD3713" s="4">
        <v>173771</v>
      </c>
      <c r="AE3713" s="26">
        <v>1303.3399999999999</v>
      </c>
      <c r="AF3713" s="26">
        <v>1303.3399999999999</v>
      </c>
      <c r="AG3713" s="4">
        <f t="shared" si="1157"/>
        <v>2114000</v>
      </c>
      <c r="AH3713" s="16">
        <f t="shared" si="1147"/>
        <v>2.3651844843897824E-3</v>
      </c>
      <c r="AI3713" s="15">
        <f t="shared" si="1148"/>
        <v>0.34768211920529801</v>
      </c>
      <c r="AJ3713" s="15">
        <f t="shared" si="1149"/>
        <v>0.34768211920529801</v>
      </c>
      <c r="AK3713" s="4">
        <f t="shared" si="1150"/>
        <v>989000</v>
      </c>
      <c r="AL3713" s="27">
        <f t="shared" si="1151"/>
        <v>5.0556117290192111E-3</v>
      </c>
      <c r="AM3713" s="15">
        <f t="shared" si="1158"/>
        <v>0.74317492416582398</v>
      </c>
      <c r="AN3713" s="15">
        <f t="shared" si="1159"/>
        <v>1.4275353902532156E-3</v>
      </c>
    </row>
    <row r="3714" spans="1:40" x14ac:dyDescent="0.2">
      <c r="A3714" s="4" t="s">
        <v>4627</v>
      </c>
      <c r="B3714" s="2" t="s">
        <v>3</v>
      </c>
      <c r="C3714" s="5">
        <v>173771</v>
      </c>
      <c r="D3714" s="2" t="s">
        <v>797</v>
      </c>
      <c r="E3714" s="5">
        <v>173776</v>
      </c>
      <c r="F3714" s="2" t="s">
        <v>4517</v>
      </c>
      <c r="G3714" s="7">
        <v>7000</v>
      </c>
      <c r="H3714" s="5">
        <v>142</v>
      </c>
      <c r="I3714" s="6">
        <v>173493</v>
      </c>
      <c r="J3714" s="13">
        <v>45291</v>
      </c>
      <c r="K3714" s="9">
        <v>7000</v>
      </c>
      <c r="L3714" s="4" t="s">
        <v>4627</v>
      </c>
      <c r="M3714" s="4" t="s">
        <v>4633</v>
      </c>
      <c r="N3714" s="4">
        <f>VLOOKUP(I3714,BaseModelo!$A$2:$E$5075,5)</f>
        <v>8</v>
      </c>
      <c r="O3714" s="4" t="str">
        <f>VLOOKUP(N3714,'niveles de riesgo'!$A$4:$B$7,2,1)</f>
        <v>8 a 10</v>
      </c>
      <c r="P3714" s="15">
        <v>142.00000000000003</v>
      </c>
      <c r="Q3714" s="4">
        <f>VLOOKUP(I3714,BaseModelo!$A$2:$E$5075,3)</f>
        <v>132</v>
      </c>
      <c r="R3714" s="4">
        <f t="shared" ref="R3714:R3777" si="1160">SUMIFS($G:$G,$M:$M,M3714)</f>
        <v>2603000</v>
      </c>
      <c r="S3714" s="16">
        <f t="shared" ref="S3714:S3777" si="1161">G3714/R3714</f>
        <v>2.6892047637341529E-3</v>
      </c>
      <c r="T3714" s="4">
        <f t="shared" si="1152"/>
        <v>0.3818670764502497</v>
      </c>
      <c r="U3714" s="4">
        <f t="shared" si="1153"/>
        <v>0.38186707645024981</v>
      </c>
      <c r="V3714" s="6">
        <f t="shared" ref="V3714:V3777" si="1162">SUMIFS($G:$G,$O:$O,O3714)</f>
        <v>1565000</v>
      </c>
      <c r="W3714" s="16">
        <f t="shared" ref="W3714:W3777" si="1163">IFERROR(G3714/V3714,"")</f>
        <v>4.4728434504792336E-3</v>
      </c>
      <c r="X3714" s="4">
        <f t="shared" si="1154"/>
        <v>0.63514376996805122</v>
      </c>
      <c r="Y3714" s="4">
        <f t="shared" ref="Y3714:Y3777" si="1164">IFERROR(W3714*P3714,"")</f>
        <v>0.63514376996805133</v>
      </c>
      <c r="Z3714" s="4">
        <f t="shared" ref="Z3714:Z3777" si="1165">SUMIFS($G:$G,$N:$N,N3714)</f>
        <v>5836000</v>
      </c>
      <c r="AA3714" s="16">
        <f t="shared" ref="AA3714:AA3777" si="1166">IFERROR(G3714/Z3714,"")</f>
        <v>1.199451679232351E-3</v>
      </c>
      <c r="AB3714" s="15">
        <f t="shared" si="1155"/>
        <v>0.17032213845099384</v>
      </c>
      <c r="AC3714" s="15">
        <f t="shared" si="1156"/>
        <v>0.17032213845099387</v>
      </c>
      <c r="AD3714" s="4">
        <v>173771</v>
      </c>
      <c r="AE3714" s="26">
        <v>1758.65</v>
      </c>
      <c r="AF3714" s="26">
        <v>1758.65</v>
      </c>
      <c r="AG3714" s="4">
        <f t="shared" si="1157"/>
        <v>2254000</v>
      </c>
      <c r="AH3714" s="16">
        <f t="shared" ref="AH3714:AH3777" si="1167">IFERROR($G3714/AG3714,"")</f>
        <v>3.105590062111801E-3</v>
      </c>
      <c r="AI3714" s="15">
        <f t="shared" ref="AI3714:AI3777" si="1168">IFERROR(AH3714*H3714,"")</f>
        <v>0.44099378881987572</v>
      </c>
      <c r="AJ3714" s="15">
        <f t="shared" ref="AJ3714:AJ3777" si="1169">IFERROR(AH3714*P3714,"")</f>
        <v>0.44099378881987583</v>
      </c>
      <c r="AK3714" s="4">
        <f t="shared" ref="AK3714:AK3777" si="1170">SUMIFS($G:$G,$A:$A,$A3714,$M:$M,$M3714)</f>
        <v>989000</v>
      </c>
      <c r="AL3714" s="27">
        <f t="shared" ref="AL3714:AL3777" si="1171">IFERROR($G3714/AK3714,"")</f>
        <v>7.0778564206268957E-3</v>
      </c>
      <c r="AM3714" s="15">
        <f t="shared" si="1158"/>
        <v>1.0050556117290192</v>
      </c>
      <c r="AN3714" s="15">
        <f t="shared" si="1159"/>
        <v>2.7028003388794223E-3</v>
      </c>
    </row>
    <row r="3715" spans="1:40" x14ac:dyDescent="0.2">
      <c r="A3715" s="4" t="s">
        <v>4628</v>
      </c>
      <c r="B3715" s="2" t="s">
        <v>13</v>
      </c>
      <c r="C3715" s="5">
        <v>173798</v>
      </c>
      <c r="D3715" s="2" t="s">
        <v>800</v>
      </c>
      <c r="E3715" s="5">
        <v>173799</v>
      </c>
      <c r="F3715" s="2" t="s">
        <v>4530</v>
      </c>
      <c r="G3715" s="7">
        <v>7000</v>
      </c>
      <c r="H3715" s="5">
        <v>142</v>
      </c>
      <c r="I3715" s="6">
        <v>172877</v>
      </c>
      <c r="J3715" s="13">
        <v>45291</v>
      </c>
      <c r="K3715" s="9">
        <v>7000</v>
      </c>
      <c r="L3715" s="4" t="s">
        <v>4628</v>
      </c>
      <c r="M3715" s="4" t="s">
        <v>4633</v>
      </c>
      <c r="N3715" s="4">
        <f>VLOOKUP(I3715,BaseModelo!$A$2:$E$5075,5)</f>
        <v>5</v>
      </c>
      <c r="O3715" s="4" t="str">
        <f>VLOOKUP(N3715,'niveles de riesgo'!$A$4:$B$7,2,1)</f>
        <v>4 a 5</v>
      </c>
      <c r="P3715" s="15">
        <v>142.00000000000003</v>
      </c>
      <c r="Q3715" s="4">
        <f>VLOOKUP(I3715,BaseModelo!$A$2:$E$5075,3)</f>
        <v>110</v>
      </c>
      <c r="R3715" s="4">
        <f t="shared" si="1160"/>
        <v>2603000</v>
      </c>
      <c r="S3715" s="16">
        <f t="shared" si="1161"/>
        <v>2.6892047637341529E-3</v>
      </c>
      <c r="T3715" s="4">
        <f t="shared" ref="T3715:T3778" si="1172">S3715*H3715</f>
        <v>0.3818670764502497</v>
      </c>
      <c r="U3715" s="4">
        <f t="shared" ref="U3715:U3778" si="1173">S3715*P3715</f>
        <v>0.38186707645024981</v>
      </c>
      <c r="V3715" s="6">
        <f t="shared" si="1162"/>
        <v>288000</v>
      </c>
      <c r="W3715" s="16">
        <f t="shared" si="1163"/>
        <v>2.4305555555555556E-2</v>
      </c>
      <c r="X3715" s="4">
        <f t="shared" ref="X3715:X3778" si="1174">IFERROR(W3715*H3715,"")</f>
        <v>3.4513888888888888</v>
      </c>
      <c r="Y3715" s="4">
        <f t="shared" si="1164"/>
        <v>3.4513888888888897</v>
      </c>
      <c r="Z3715" s="4">
        <f t="shared" si="1165"/>
        <v>4058000</v>
      </c>
      <c r="AA3715" s="16">
        <f t="shared" si="1166"/>
        <v>1.7249876786594382E-3</v>
      </c>
      <c r="AB3715" s="15">
        <f t="shared" ref="AB3715:AB3778" si="1175">IFERROR(AA3715*H3715,"")</f>
        <v>0.24494825036964021</v>
      </c>
      <c r="AC3715" s="15">
        <f t="shared" ref="AC3715:AC3778" si="1176">IFERROR(AA3715*P3715,"")</f>
        <v>0.24494825036964027</v>
      </c>
      <c r="AD3715" s="4">
        <v>173798</v>
      </c>
      <c r="AE3715" s="26">
        <v>1758.65</v>
      </c>
      <c r="AF3715" s="26">
        <v>1758.65</v>
      </c>
      <c r="AG3715" s="4">
        <f t="shared" ref="AG3715:AG3778" si="1177">SUMIFS($G:$G,$N:$N,$N3715,$A:$A,$A3715)</f>
        <v>2193000</v>
      </c>
      <c r="AH3715" s="16">
        <f t="shared" si="1167"/>
        <v>3.1919744642042863E-3</v>
      </c>
      <c r="AI3715" s="15">
        <f t="shared" si="1168"/>
        <v>0.45326037391700869</v>
      </c>
      <c r="AJ3715" s="15">
        <f t="shared" si="1169"/>
        <v>0.45326037391700874</v>
      </c>
      <c r="AK3715" s="4">
        <f t="shared" si="1170"/>
        <v>1614000</v>
      </c>
      <c r="AL3715" s="27">
        <f t="shared" si="1171"/>
        <v>4.3370508054522928E-3</v>
      </c>
      <c r="AM3715" s="15">
        <f t="shared" ref="AM3715:AM3778" si="1178">IFERROR(AL3715*H3715,"")</f>
        <v>0.61586121437422559</v>
      </c>
      <c r="AN3715" s="15">
        <f t="shared" ref="AN3715:AN3778" si="1179">IFERROR(AL3715*U3715,"")</f>
        <v>1.6561769114942682E-3</v>
      </c>
    </row>
    <row r="3716" spans="1:40" x14ac:dyDescent="0.2">
      <c r="A3716" s="4" t="s">
        <v>4628</v>
      </c>
      <c r="B3716" s="2" t="s">
        <v>13</v>
      </c>
      <c r="C3716" s="5">
        <v>173798</v>
      </c>
      <c r="D3716" s="2" t="s">
        <v>800</v>
      </c>
      <c r="E3716" s="5">
        <v>173800</v>
      </c>
      <c r="F3716" s="2" t="s">
        <v>4531</v>
      </c>
      <c r="G3716" s="7">
        <v>7000</v>
      </c>
      <c r="H3716" s="5">
        <v>142</v>
      </c>
      <c r="I3716" s="6">
        <v>172878</v>
      </c>
      <c r="J3716" s="13">
        <v>45291</v>
      </c>
      <c r="K3716" s="9">
        <v>7000</v>
      </c>
      <c r="L3716" s="4" t="s">
        <v>4628</v>
      </c>
      <c r="M3716" s="4" t="s">
        <v>4633</v>
      </c>
      <c r="N3716" s="4">
        <f>VLOOKUP(I3716,BaseModelo!$A$2:$E$5075,5)</f>
        <v>8</v>
      </c>
      <c r="O3716" s="4" t="str">
        <f>VLOOKUP(N3716,'niveles de riesgo'!$A$4:$B$7,2,1)</f>
        <v>8 a 10</v>
      </c>
      <c r="P3716" s="15">
        <v>142.00000000000003</v>
      </c>
      <c r="Q3716" s="4">
        <f>VLOOKUP(I3716,BaseModelo!$A$2:$E$5075,3)</f>
        <v>132</v>
      </c>
      <c r="R3716" s="4">
        <f t="shared" si="1160"/>
        <v>2603000</v>
      </c>
      <c r="S3716" s="16">
        <f t="shared" si="1161"/>
        <v>2.6892047637341529E-3</v>
      </c>
      <c r="T3716" s="4">
        <f t="shared" si="1172"/>
        <v>0.3818670764502497</v>
      </c>
      <c r="U3716" s="4">
        <f t="shared" si="1173"/>
        <v>0.38186707645024981</v>
      </c>
      <c r="V3716" s="6">
        <f t="shared" si="1162"/>
        <v>1565000</v>
      </c>
      <c r="W3716" s="16">
        <f t="shared" si="1163"/>
        <v>4.4728434504792336E-3</v>
      </c>
      <c r="X3716" s="4">
        <f t="shared" si="1174"/>
        <v>0.63514376996805122</v>
      </c>
      <c r="Y3716" s="4">
        <f t="shared" si="1164"/>
        <v>0.63514376996805133</v>
      </c>
      <c r="Z3716" s="4">
        <f t="shared" si="1165"/>
        <v>5836000</v>
      </c>
      <c r="AA3716" s="16">
        <f t="shared" si="1166"/>
        <v>1.199451679232351E-3</v>
      </c>
      <c r="AB3716" s="15">
        <f t="shared" si="1175"/>
        <v>0.17032213845099384</v>
      </c>
      <c r="AC3716" s="15">
        <f t="shared" si="1176"/>
        <v>0.17032213845099387</v>
      </c>
      <c r="AD3716" s="4">
        <v>173798</v>
      </c>
      <c r="AE3716" s="26">
        <v>1758.65</v>
      </c>
      <c r="AF3716" s="26">
        <v>1758.65</v>
      </c>
      <c r="AG3716" s="4">
        <f t="shared" si="1177"/>
        <v>3421000</v>
      </c>
      <c r="AH3716" s="16">
        <f t="shared" si="1167"/>
        <v>2.0461853259280912E-3</v>
      </c>
      <c r="AI3716" s="15">
        <f t="shared" si="1168"/>
        <v>0.29055831628178896</v>
      </c>
      <c r="AJ3716" s="15">
        <f t="shared" si="1169"/>
        <v>0.29055831628178902</v>
      </c>
      <c r="AK3716" s="4">
        <f t="shared" si="1170"/>
        <v>1614000</v>
      </c>
      <c r="AL3716" s="27">
        <f t="shared" si="1171"/>
        <v>4.3370508054522928E-3</v>
      </c>
      <c r="AM3716" s="15">
        <f t="shared" si="1178"/>
        <v>0.61586121437422559</v>
      </c>
      <c r="AN3716" s="15">
        <f t="shared" si="1179"/>
        <v>1.6561769114942682E-3</v>
      </c>
    </row>
    <row r="3717" spans="1:40" x14ac:dyDescent="0.2">
      <c r="A3717" s="4" t="s">
        <v>4628</v>
      </c>
      <c r="B3717" s="2" t="s">
        <v>13</v>
      </c>
      <c r="C3717" s="5">
        <v>173798</v>
      </c>
      <c r="D3717" s="2" t="s">
        <v>800</v>
      </c>
      <c r="E3717" s="5">
        <v>173801</v>
      </c>
      <c r="F3717" s="2" t="s">
        <v>4532</v>
      </c>
      <c r="G3717" s="7">
        <v>7000</v>
      </c>
      <c r="H3717" s="5">
        <v>142</v>
      </c>
      <c r="I3717" s="6">
        <v>172895</v>
      </c>
      <c r="J3717" s="13">
        <v>45291</v>
      </c>
      <c r="K3717" s="9">
        <v>7000</v>
      </c>
      <c r="L3717" s="4" t="s">
        <v>4628</v>
      </c>
      <c r="M3717" s="4" t="s">
        <v>4633</v>
      </c>
      <c r="N3717" s="4">
        <f>VLOOKUP(I3717,BaseModelo!$A$2:$E$5075,5)</f>
        <v>7</v>
      </c>
      <c r="O3717" s="4" t="str">
        <f>VLOOKUP(N3717,'niveles de riesgo'!$A$4:$B$7,2,1)</f>
        <v>6 a 7</v>
      </c>
      <c r="P3717" s="15">
        <v>142.00000000000003</v>
      </c>
      <c r="Q3717" s="4">
        <f>VLOOKUP(I3717,BaseModelo!$A$2:$E$5075,3)</f>
        <v>127</v>
      </c>
      <c r="R3717" s="4">
        <f t="shared" si="1160"/>
        <v>2603000</v>
      </c>
      <c r="S3717" s="16">
        <f t="shared" si="1161"/>
        <v>2.6892047637341529E-3</v>
      </c>
      <c r="T3717" s="4">
        <f t="shared" si="1172"/>
        <v>0.3818670764502497</v>
      </c>
      <c r="U3717" s="4">
        <f t="shared" si="1173"/>
        <v>0.38186707645024981</v>
      </c>
      <c r="V3717" s="6">
        <f t="shared" si="1162"/>
        <v>568000</v>
      </c>
      <c r="W3717" s="16">
        <f t="shared" si="1163"/>
        <v>1.232394366197183E-2</v>
      </c>
      <c r="X3717" s="4">
        <f t="shared" si="1174"/>
        <v>1.7499999999999998</v>
      </c>
      <c r="Y3717" s="4">
        <f t="shared" si="1164"/>
        <v>1.7500000000000002</v>
      </c>
      <c r="Z3717" s="4">
        <f t="shared" si="1165"/>
        <v>4022000</v>
      </c>
      <c r="AA3717" s="16">
        <f t="shared" si="1166"/>
        <v>1.7404276479363501E-3</v>
      </c>
      <c r="AB3717" s="15">
        <f t="shared" si="1175"/>
        <v>0.24714072600696171</v>
      </c>
      <c r="AC3717" s="15">
        <f t="shared" si="1176"/>
        <v>0.24714072600696177</v>
      </c>
      <c r="AD3717" s="4">
        <v>173798</v>
      </c>
      <c r="AE3717" s="26">
        <v>1758.65</v>
      </c>
      <c r="AF3717" s="26">
        <v>1758.65</v>
      </c>
      <c r="AG3717" s="4">
        <f t="shared" si="1177"/>
        <v>2184000</v>
      </c>
      <c r="AH3717" s="16">
        <f t="shared" si="1167"/>
        <v>3.205128205128205E-3</v>
      </c>
      <c r="AI3717" s="15">
        <f t="shared" si="1168"/>
        <v>0.45512820512820512</v>
      </c>
      <c r="AJ3717" s="15">
        <f t="shared" si="1169"/>
        <v>0.45512820512820518</v>
      </c>
      <c r="AK3717" s="4">
        <f t="shared" si="1170"/>
        <v>1614000</v>
      </c>
      <c r="AL3717" s="27">
        <f t="shared" si="1171"/>
        <v>4.3370508054522928E-3</v>
      </c>
      <c r="AM3717" s="15">
        <f t="shared" si="1178"/>
        <v>0.61586121437422559</v>
      </c>
      <c r="AN3717" s="15">
        <f t="shared" si="1179"/>
        <v>1.6561769114942682E-3</v>
      </c>
    </row>
    <row r="3718" spans="1:40" x14ac:dyDescent="0.2">
      <c r="A3718" s="4" t="s">
        <v>4628</v>
      </c>
      <c r="B3718" s="2" t="s">
        <v>13</v>
      </c>
      <c r="C3718" s="5">
        <v>173798</v>
      </c>
      <c r="D3718" s="2" t="s">
        <v>800</v>
      </c>
      <c r="E3718" s="5">
        <v>173802</v>
      </c>
      <c r="F3718" s="2" t="s">
        <v>4533</v>
      </c>
      <c r="G3718" s="7">
        <v>7000</v>
      </c>
      <c r="H3718" s="5">
        <v>142</v>
      </c>
      <c r="I3718" s="6">
        <v>173091</v>
      </c>
      <c r="J3718" s="13">
        <v>45291</v>
      </c>
      <c r="K3718" s="9">
        <v>7000</v>
      </c>
      <c r="L3718" s="4" t="s">
        <v>4628</v>
      </c>
      <c r="M3718" s="4" t="s">
        <v>4633</v>
      </c>
      <c r="N3718" s="4">
        <f>VLOOKUP(I3718,BaseModelo!$A$2:$E$5075,5)</f>
        <v>10</v>
      </c>
      <c r="O3718" s="4" t="str">
        <f>VLOOKUP(N3718,'niveles de riesgo'!$A$4:$B$7,2,1)</f>
        <v>8 a 10</v>
      </c>
      <c r="P3718" s="15">
        <v>142.00000000000003</v>
      </c>
      <c r="Q3718" s="4">
        <f>VLOOKUP(I3718,BaseModelo!$A$2:$E$5075,3)</f>
        <v>0</v>
      </c>
      <c r="R3718" s="4">
        <f t="shared" si="1160"/>
        <v>2603000</v>
      </c>
      <c r="S3718" s="16">
        <f t="shared" si="1161"/>
        <v>2.6892047637341529E-3</v>
      </c>
      <c r="T3718" s="4">
        <f t="shared" si="1172"/>
        <v>0.3818670764502497</v>
      </c>
      <c r="U3718" s="4">
        <f t="shared" si="1173"/>
        <v>0.38186707645024981</v>
      </c>
      <c r="V3718" s="6">
        <f t="shared" si="1162"/>
        <v>1565000</v>
      </c>
      <c r="W3718" s="16">
        <f t="shared" si="1163"/>
        <v>4.4728434504792336E-3</v>
      </c>
      <c r="X3718" s="4">
        <f t="shared" si="1174"/>
        <v>0.63514376996805122</v>
      </c>
      <c r="Y3718" s="4">
        <f t="shared" si="1164"/>
        <v>0.63514376996805133</v>
      </c>
      <c r="Z3718" s="4">
        <f t="shared" si="1165"/>
        <v>4121000</v>
      </c>
      <c r="AA3718" s="16">
        <f t="shared" si="1166"/>
        <v>1.6986168405726766E-3</v>
      </c>
      <c r="AB3718" s="15">
        <f t="shared" si="1175"/>
        <v>0.24120359136132008</v>
      </c>
      <c r="AC3718" s="15">
        <f t="shared" si="1176"/>
        <v>0.24120359136132014</v>
      </c>
      <c r="AD3718" s="4">
        <v>173798</v>
      </c>
      <c r="AE3718" s="26">
        <v>1758.65</v>
      </c>
      <c r="AF3718" s="26">
        <v>1758.65</v>
      </c>
      <c r="AG3718" s="4">
        <f t="shared" si="1177"/>
        <v>1846000</v>
      </c>
      <c r="AH3718" s="16">
        <f t="shared" si="1167"/>
        <v>3.791982665222102E-3</v>
      </c>
      <c r="AI3718" s="15">
        <f t="shared" si="1168"/>
        <v>0.53846153846153844</v>
      </c>
      <c r="AJ3718" s="15">
        <f t="shared" si="1169"/>
        <v>0.53846153846153855</v>
      </c>
      <c r="AK3718" s="4">
        <f t="shared" si="1170"/>
        <v>1614000</v>
      </c>
      <c r="AL3718" s="27">
        <f t="shared" si="1171"/>
        <v>4.3370508054522928E-3</v>
      </c>
      <c r="AM3718" s="15">
        <f t="shared" si="1178"/>
        <v>0.61586121437422559</v>
      </c>
      <c r="AN3718" s="15">
        <f t="shared" si="1179"/>
        <v>1.6561769114942682E-3</v>
      </c>
    </row>
    <row r="3719" spans="1:40" x14ac:dyDescent="0.2">
      <c r="A3719" s="4" t="s">
        <v>4628</v>
      </c>
      <c r="B3719" s="2" t="s">
        <v>13</v>
      </c>
      <c r="C3719" s="5">
        <v>173798</v>
      </c>
      <c r="D3719" s="2" t="s">
        <v>800</v>
      </c>
      <c r="E3719" s="5">
        <v>173944</v>
      </c>
      <c r="F3719" s="2" t="s">
        <v>4534</v>
      </c>
      <c r="G3719" s="7">
        <v>7000</v>
      </c>
      <c r="H3719" s="5">
        <v>142</v>
      </c>
      <c r="I3719" s="6">
        <v>172875</v>
      </c>
      <c r="J3719" s="13">
        <v>45291</v>
      </c>
      <c r="K3719" s="9">
        <v>7000</v>
      </c>
      <c r="L3719" s="4" t="s">
        <v>4628</v>
      </c>
      <c r="M3719" s="4" t="s">
        <v>4633</v>
      </c>
      <c r="N3719" s="4">
        <f>VLOOKUP(I3719,BaseModelo!$A$2:$E$5075,5)</f>
        <v>6</v>
      </c>
      <c r="O3719" s="4" t="str">
        <f>VLOOKUP(N3719,'niveles de riesgo'!$A$4:$B$7,2,1)</f>
        <v>6 a 7</v>
      </c>
      <c r="P3719" s="15">
        <v>142.00000000000003</v>
      </c>
      <c r="Q3719" s="4">
        <f>VLOOKUP(I3719,BaseModelo!$A$2:$E$5075,3)</f>
        <v>115</v>
      </c>
      <c r="R3719" s="4">
        <f t="shared" si="1160"/>
        <v>2603000</v>
      </c>
      <c r="S3719" s="16">
        <f t="shared" si="1161"/>
        <v>2.6892047637341529E-3</v>
      </c>
      <c r="T3719" s="4">
        <f t="shared" si="1172"/>
        <v>0.3818670764502497</v>
      </c>
      <c r="U3719" s="4">
        <f t="shared" si="1173"/>
        <v>0.38186707645024981</v>
      </c>
      <c r="V3719" s="6">
        <f t="shared" si="1162"/>
        <v>568000</v>
      </c>
      <c r="W3719" s="16">
        <f t="shared" si="1163"/>
        <v>1.232394366197183E-2</v>
      </c>
      <c r="X3719" s="4">
        <f t="shared" si="1174"/>
        <v>1.7499999999999998</v>
      </c>
      <c r="Y3719" s="4">
        <f t="shared" si="1164"/>
        <v>1.7500000000000002</v>
      </c>
      <c r="Z3719" s="4">
        <f t="shared" si="1165"/>
        <v>4853000</v>
      </c>
      <c r="AA3719" s="16">
        <f t="shared" si="1166"/>
        <v>1.4424067587059551E-3</v>
      </c>
      <c r="AB3719" s="15">
        <f t="shared" si="1175"/>
        <v>0.20482175973624561</v>
      </c>
      <c r="AC3719" s="15">
        <f t="shared" si="1176"/>
        <v>0.20482175973624567</v>
      </c>
      <c r="AD3719" s="4">
        <v>173798</v>
      </c>
      <c r="AE3719" s="26">
        <v>1758.65</v>
      </c>
      <c r="AF3719" s="26">
        <v>1758.65</v>
      </c>
      <c r="AG3719" s="4">
        <f t="shared" si="1177"/>
        <v>2735000</v>
      </c>
      <c r="AH3719" s="16">
        <f t="shared" si="1167"/>
        <v>2.5594149908592322E-3</v>
      </c>
      <c r="AI3719" s="15">
        <f t="shared" si="1168"/>
        <v>0.363436928702011</v>
      </c>
      <c r="AJ3719" s="15">
        <f t="shared" si="1169"/>
        <v>0.36343692870201105</v>
      </c>
      <c r="AK3719" s="4">
        <f t="shared" si="1170"/>
        <v>1614000</v>
      </c>
      <c r="AL3719" s="27">
        <f t="shared" si="1171"/>
        <v>4.3370508054522928E-3</v>
      </c>
      <c r="AM3719" s="15">
        <f t="shared" si="1178"/>
        <v>0.61586121437422559</v>
      </c>
      <c r="AN3719" s="15">
        <f t="shared" si="1179"/>
        <v>1.6561769114942682E-3</v>
      </c>
    </row>
    <row r="3720" spans="1:40" x14ac:dyDescent="0.2">
      <c r="A3720" s="4" t="s">
        <v>4628</v>
      </c>
      <c r="B3720" s="2" t="s">
        <v>16</v>
      </c>
      <c r="C3720" s="5">
        <v>173883</v>
      </c>
      <c r="D3720" s="2" t="s">
        <v>799</v>
      </c>
      <c r="E3720" s="5">
        <v>173884</v>
      </c>
      <c r="F3720" s="2" t="s">
        <v>4524</v>
      </c>
      <c r="G3720" s="7">
        <v>8000</v>
      </c>
      <c r="H3720" s="5">
        <v>147</v>
      </c>
      <c r="I3720" s="6">
        <v>173420</v>
      </c>
      <c r="J3720" s="13">
        <v>45291</v>
      </c>
      <c r="K3720" s="9">
        <v>7528.17746322942</v>
      </c>
      <c r="L3720" s="4" t="s">
        <v>4628</v>
      </c>
      <c r="M3720" s="4" t="s">
        <v>4633</v>
      </c>
      <c r="N3720" s="4">
        <f>VLOOKUP(I3720,BaseModelo!$A$2:$E$5075,5)</f>
        <v>10</v>
      </c>
      <c r="O3720" s="4" t="str">
        <f>VLOOKUP(N3720,'niveles de riesgo'!$A$4:$B$7,2,1)</f>
        <v>8 a 10</v>
      </c>
      <c r="P3720" s="15">
        <v>142.00000000000003</v>
      </c>
      <c r="Q3720" s="4">
        <f>VLOOKUP(I3720,BaseModelo!$A$2:$E$5075,3)</f>
        <v>0</v>
      </c>
      <c r="R3720" s="4">
        <f t="shared" si="1160"/>
        <v>2603000</v>
      </c>
      <c r="S3720" s="16">
        <f t="shared" si="1161"/>
        <v>3.073376872839032E-3</v>
      </c>
      <c r="T3720" s="4">
        <f t="shared" si="1172"/>
        <v>0.45178640030733769</v>
      </c>
      <c r="U3720" s="4">
        <f t="shared" si="1173"/>
        <v>0.43641951594314266</v>
      </c>
      <c r="V3720" s="6">
        <f t="shared" si="1162"/>
        <v>1565000</v>
      </c>
      <c r="W3720" s="16">
        <f t="shared" si="1163"/>
        <v>5.111821086261981E-3</v>
      </c>
      <c r="X3720" s="4">
        <f t="shared" si="1174"/>
        <v>0.75143769968051122</v>
      </c>
      <c r="Y3720" s="4">
        <f t="shared" si="1164"/>
        <v>0.72587859424920143</v>
      </c>
      <c r="Z3720" s="4">
        <f t="shared" si="1165"/>
        <v>4121000</v>
      </c>
      <c r="AA3720" s="16">
        <f t="shared" si="1166"/>
        <v>1.9412763892259161E-3</v>
      </c>
      <c r="AB3720" s="15">
        <f t="shared" si="1175"/>
        <v>0.28536762921620967</v>
      </c>
      <c r="AC3720" s="15">
        <f t="shared" si="1176"/>
        <v>0.27566124727008012</v>
      </c>
      <c r="AD3720" s="4">
        <v>173883</v>
      </c>
      <c r="AE3720" s="26">
        <v>2082.7199999999998</v>
      </c>
      <c r="AF3720" s="26">
        <v>2082.7199999999998</v>
      </c>
      <c r="AG3720" s="4">
        <f t="shared" si="1177"/>
        <v>1846000</v>
      </c>
      <c r="AH3720" s="16">
        <f t="shared" si="1167"/>
        <v>4.3336944745395447E-3</v>
      </c>
      <c r="AI3720" s="15">
        <f t="shared" si="1168"/>
        <v>0.63705308775731306</v>
      </c>
      <c r="AJ3720" s="15">
        <f t="shared" si="1169"/>
        <v>0.61538461538461542</v>
      </c>
      <c r="AK3720" s="4">
        <f t="shared" si="1170"/>
        <v>1614000</v>
      </c>
      <c r="AL3720" s="27">
        <f t="shared" si="1171"/>
        <v>4.9566294919454771E-3</v>
      </c>
      <c r="AM3720" s="15">
        <f t="shared" si="1178"/>
        <v>0.72862453531598514</v>
      </c>
      <c r="AN3720" s="15">
        <f t="shared" si="1179"/>
        <v>2.1631698435843503E-3</v>
      </c>
    </row>
    <row r="3721" spans="1:40" x14ac:dyDescent="0.2">
      <c r="A3721" s="4" t="s">
        <v>4628</v>
      </c>
      <c r="B3721" s="2" t="s">
        <v>16</v>
      </c>
      <c r="C3721" s="5">
        <v>173883</v>
      </c>
      <c r="D3721" s="2" t="s">
        <v>799</v>
      </c>
      <c r="E3721" s="5">
        <v>173885</v>
      </c>
      <c r="F3721" s="2" t="s">
        <v>4525</v>
      </c>
      <c r="G3721" s="7">
        <v>8000</v>
      </c>
      <c r="H3721" s="5">
        <v>127</v>
      </c>
      <c r="I3721" s="6">
        <v>173542</v>
      </c>
      <c r="J3721" s="13">
        <v>45291</v>
      </c>
      <c r="K3721" s="9">
        <v>7528.17746322942</v>
      </c>
      <c r="L3721" s="4" t="s">
        <v>4628</v>
      </c>
      <c r="M3721" s="4" t="s">
        <v>4633</v>
      </c>
      <c r="N3721" s="4">
        <f>VLOOKUP(I3721,BaseModelo!$A$2:$E$5075,5)</f>
        <v>6</v>
      </c>
      <c r="O3721" s="4" t="str">
        <f>VLOOKUP(N3721,'niveles de riesgo'!$A$4:$B$7,2,1)</f>
        <v>6 a 7</v>
      </c>
      <c r="P3721" s="15">
        <v>142.00000000000003</v>
      </c>
      <c r="Q3721" s="4">
        <f>VLOOKUP(I3721,BaseModelo!$A$2:$E$5075,3)</f>
        <v>115</v>
      </c>
      <c r="R3721" s="4">
        <f t="shared" si="1160"/>
        <v>2603000</v>
      </c>
      <c r="S3721" s="16">
        <f t="shared" si="1161"/>
        <v>3.073376872839032E-3</v>
      </c>
      <c r="T3721" s="4">
        <f t="shared" si="1172"/>
        <v>0.39031886285055706</v>
      </c>
      <c r="U3721" s="4">
        <f t="shared" si="1173"/>
        <v>0.43641951594314266</v>
      </c>
      <c r="V3721" s="6">
        <f t="shared" si="1162"/>
        <v>568000</v>
      </c>
      <c r="W3721" s="16">
        <f t="shared" si="1163"/>
        <v>1.4084507042253521E-2</v>
      </c>
      <c r="X3721" s="4">
        <f t="shared" si="1174"/>
        <v>1.7887323943661972</v>
      </c>
      <c r="Y3721" s="4">
        <f t="shared" si="1164"/>
        <v>2.0000000000000004</v>
      </c>
      <c r="Z3721" s="4">
        <f t="shared" si="1165"/>
        <v>4853000</v>
      </c>
      <c r="AA3721" s="16">
        <f t="shared" si="1166"/>
        <v>1.6484648670925201E-3</v>
      </c>
      <c r="AB3721" s="15">
        <f t="shared" si="1175"/>
        <v>0.20935503812075004</v>
      </c>
      <c r="AC3721" s="15">
        <f t="shared" si="1176"/>
        <v>0.23408201112713789</v>
      </c>
      <c r="AD3721" s="4">
        <v>173883</v>
      </c>
      <c r="AE3721" s="26">
        <v>1779.26</v>
      </c>
      <c r="AF3721" s="26">
        <v>1779.26</v>
      </c>
      <c r="AG3721" s="4">
        <f t="shared" si="1177"/>
        <v>2735000</v>
      </c>
      <c r="AH3721" s="16">
        <f t="shared" si="1167"/>
        <v>2.9250457038391227E-3</v>
      </c>
      <c r="AI3721" s="15">
        <f t="shared" si="1168"/>
        <v>0.37148080438756859</v>
      </c>
      <c r="AJ3721" s="15">
        <f t="shared" si="1169"/>
        <v>0.4153564899451555</v>
      </c>
      <c r="AK3721" s="4">
        <f t="shared" si="1170"/>
        <v>1614000</v>
      </c>
      <c r="AL3721" s="27">
        <f t="shared" si="1171"/>
        <v>4.9566294919454771E-3</v>
      </c>
      <c r="AM3721" s="15">
        <f t="shared" si="1178"/>
        <v>0.62949194547707554</v>
      </c>
      <c r="AN3721" s="15">
        <f t="shared" si="1179"/>
        <v>2.1631698435843503E-3</v>
      </c>
    </row>
    <row r="3722" spans="1:40" x14ac:dyDescent="0.2">
      <c r="A3722" s="4" t="s">
        <v>4628</v>
      </c>
      <c r="B3722" s="2" t="s">
        <v>16</v>
      </c>
      <c r="C3722" s="5">
        <v>173883</v>
      </c>
      <c r="D3722" s="2" t="s">
        <v>799</v>
      </c>
      <c r="E3722" s="5">
        <v>173886</v>
      </c>
      <c r="F3722" s="2" t="s">
        <v>4526</v>
      </c>
      <c r="G3722" s="7">
        <v>8000</v>
      </c>
      <c r="H3722" s="5">
        <v>127</v>
      </c>
      <c r="I3722" s="6">
        <v>173422</v>
      </c>
      <c r="J3722" s="13">
        <v>45291</v>
      </c>
      <c r="K3722" s="9">
        <v>7528.17746322942</v>
      </c>
      <c r="L3722" s="4" t="s">
        <v>4628</v>
      </c>
      <c r="M3722" s="4" t="s">
        <v>4633</v>
      </c>
      <c r="N3722" s="4">
        <f>VLOOKUP(I3722,BaseModelo!$A$2:$E$5075,5)</f>
        <v>10</v>
      </c>
      <c r="O3722" s="4" t="str">
        <f>VLOOKUP(N3722,'niveles de riesgo'!$A$4:$B$7,2,1)</f>
        <v>8 a 10</v>
      </c>
      <c r="P3722" s="15">
        <v>142.00000000000003</v>
      </c>
      <c r="Q3722" s="4">
        <f>VLOOKUP(I3722,BaseModelo!$A$2:$E$5075,3)</f>
        <v>0</v>
      </c>
      <c r="R3722" s="4">
        <f t="shared" si="1160"/>
        <v>2603000</v>
      </c>
      <c r="S3722" s="16">
        <f t="shared" si="1161"/>
        <v>3.073376872839032E-3</v>
      </c>
      <c r="T3722" s="4">
        <f t="shared" si="1172"/>
        <v>0.39031886285055706</v>
      </c>
      <c r="U3722" s="4">
        <f t="shared" si="1173"/>
        <v>0.43641951594314266</v>
      </c>
      <c r="V3722" s="6">
        <f t="shared" si="1162"/>
        <v>1565000</v>
      </c>
      <c r="W3722" s="16">
        <f t="shared" si="1163"/>
        <v>5.111821086261981E-3</v>
      </c>
      <c r="X3722" s="4">
        <f t="shared" si="1174"/>
        <v>0.64920127795527161</v>
      </c>
      <c r="Y3722" s="4">
        <f t="shared" si="1164"/>
        <v>0.72587859424920143</v>
      </c>
      <c r="Z3722" s="4">
        <f t="shared" si="1165"/>
        <v>4121000</v>
      </c>
      <c r="AA3722" s="16">
        <f t="shared" si="1166"/>
        <v>1.9412763892259161E-3</v>
      </c>
      <c r="AB3722" s="15">
        <f t="shared" si="1175"/>
        <v>0.24654210143169134</v>
      </c>
      <c r="AC3722" s="15">
        <f t="shared" si="1176"/>
        <v>0.27566124727008012</v>
      </c>
      <c r="AD3722" s="4">
        <v>173883</v>
      </c>
      <c r="AE3722" s="26">
        <v>1779.26</v>
      </c>
      <c r="AF3722" s="26">
        <v>1779.26</v>
      </c>
      <c r="AG3722" s="4">
        <f t="shared" si="1177"/>
        <v>1846000</v>
      </c>
      <c r="AH3722" s="16">
        <f t="shared" si="1167"/>
        <v>4.3336944745395447E-3</v>
      </c>
      <c r="AI3722" s="15">
        <f t="shared" si="1168"/>
        <v>0.55037919826652215</v>
      </c>
      <c r="AJ3722" s="15">
        <f t="shared" si="1169"/>
        <v>0.61538461538461542</v>
      </c>
      <c r="AK3722" s="4">
        <f t="shared" si="1170"/>
        <v>1614000</v>
      </c>
      <c r="AL3722" s="27">
        <f t="shared" si="1171"/>
        <v>4.9566294919454771E-3</v>
      </c>
      <c r="AM3722" s="15">
        <f t="shared" si="1178"/>
        <v>0.62949194547707554</v>
      </c>
      <c r="AN3722" s="15">
        <f t="shared" si="1179"/>
        <v>2.1631698435843503E-3</v>
      </c>
    </row>
    <row r="3723" spans="1:40" x14ac:dyDescent="0.2">
      <c r="A3723" s="4" t="s">
        <v>4628</v>
      </c>
      <c r="B3723" s="2" t="s">
        <v>16</v>
      </c>
      <c r="C3723" s="5">
        <v>173883</v>
      </c>
      <c r="D3723" s="2" t="s">
        <v>799</v>
      </c>
      <c r="E3723" s="5">
        <v>173887</v>
      </c>
      <c r="F3723" s="2" t="s">
        <v>4527</v>
      </c>
      <c r="G3723" s="7">
        <v>7000</v>
      </c>
      <c r="H3723" s="5">
        <v>105</v>
      </c>
      <c r="I3723" s="6">
        <v>173430</v>
      </c>
      <c r="J3723" s="13">
        <v>45291</v>
      </c>
      <c r="K3723" s="9">
        <v>6587.1552803257418</v>
      </c>
      <c r="L3723" s="4" t="s">
        <v>4628</v>
      </c>
      <c r="M3723" s="4" t="s">
        <v>4633</v>
      </c>
      <c r="N3723" s="4">
        <f>VLOOKUP(I3723,BaseModelo!$A$2:$E$5075,5)</f>
        <v>7</v>
      </c>
      <c r="O3723" s="4" t="str">
        <f>VLOOKUP(N3723,'niveles de riesgo'!$A$4:$B$7,2,1)</f>
        <v>6 a 7</v>
      </c>
      <c r="P3723" s="15">
        <v>142.00000000000003</v>
      </c>
      <c r="Q3723" s="4">
        <f>VLOOKUP(I3723,BaseModelo!$A$2:$E$5075,3)</f>
        <v>127</v>
      </c>
      <c r="R3723" s="4">
        <f t="shared" si="1160"/>
        <v>2603000</v>
      </c>
      <c r="S3723" s="16">
        <f t="shared" si="1161"/>
        <v>2.6892047637341529E-3</v>
      </c>
      <c r="T3723" s="4">
        <f t="shared" si="1172"/>
        <v>0.28236650019208603</v>
      </c>
      <c r="U3723" s="4">
        <f t="shared" si="1173"/>
        <v>0.38186707645024981</v>
      </c>
      <c r="V3723" s="6">
        <f t="shared" si="1162"/>
        <v>568000</v>
      </c>
      <c r="W3723" s="16">
        <f t="shared" si="1163"/>
        <v>1.232394366197183E-2</v>
      </c>
      <c r="X3723" s="4">
        <f t="shared" si="1174"/>
        <v>1.2940140845070423</v>
      </c>
      <c r="Y3723" s="4">
        <f t="shared" si="1164"/>
        <v>1.7500000000000002</v>
      </c>
      <c r="Z3723" s="4">
        <f t="shared" si="1165"/>
        <v>4022000</v>
      </c>
      <c r="AA3723" s="16">
        <f t="shared" si="1166"/>
        <v>1.7404276479363501E-3</v>
      </c>
      <c r="AB3723" s="15">
        <f t="shared" si="1175"/>
        <v>0.18274490303331675</v>
      </c>
      <c r="AC3723" s="15">
        <f t="shared" si="1176"/>
        <v>0.24714072600696177</v>
      </c>
      <c r="AD3723" s="4">
        <v>173883</v>
      </c>
      <c r="AE3723" s="26">
        <v>1275.96</v>
      </c>
      <c r="AF3723" s="26">
        <v>1275.96</v>
      </c>
      <c r="AG3723" s="4">
        <f t="shared" si="1177"/>
        <v>2184000</v>
      </c>
      <c r="AH3723" s="16">
        <f t="shared" si="1167"/>
        <v>3.205128205128205E-3</v>
      </c>
      <c r="AI3723" s="15">
        <f t="shared" si="1168"/>
        <v>0.33653846153846151</v>
      </c>
      <c r="AJ3723" s="15">
        <f t="shared" si="1169"/>
        <v>0.45512820512820518</v>
      </c>
      <c r="AK3723" s="4">
        <f t="shared" si="1170"/>
        <v>1614000</v>
      </c>
      <c r="AL3723" s="27">
        <f t="shared" si="1171"/>
        <v>4.3370508054522928E-3</v>
      </c>
      <c r="AM3723" s="15">
        <f t="shared" si="1178"/>
        <v>0.45539033457249073</v>
      </c>
      <c r="AN3723" s="15">
        <f t="shared" si="1179"/>
        <v>1.6561769114942682E-3</v>
      </c>
    </row>
    <row r="3724" spans="1:40" x14ac:dyDescent="0.2">
      <c r="A3724" s="4" t="s">
        <v>4628</v>
      </c>
      <c r="B3724" s="2" t="s">
        <v>16</v>
      </c>
      <c r="C3724" s="5">
        <v>173883</v>
      </c>
      <c r="D3724" s="2" t="s">
        <v>799</v>
      </c>
      <c r="E3724" s="5">
        <v>173888</v>
      </c>
      <c r="F3724" s="2" t="s">
        <v>4528</v>
      </c>
      <c r="G3724" s="7">
        <v>7000</v>
      </c>
      <c r="H3724" s="5">
        <v>105</v>
      </c>
      <c r="I3724" s="6">
        <v>173419</v>
      </c>
      <c r="J3724" s="13">
        <v>45291</v>
      </c>
      <c r="K3724" s="9">
        <v>6587.1552803257418</v>
      </c>
      <c r="L3724" s="4" t="s">
        <v>4628</v>
      </c>
      <c r="M3724" s="4" t="s">
        <v>4633</v>
      </c>
      <c r="N3724" s="4">
        <f>VLOOKUP(I3724,BaseModelo!$A$2:$E$5075,5)</f>
        <v>10</v>
      </c>
      <c r="O3724" s="4" t="str">
        <f>VLOOKUP(N3724,'niveles de riesgo'!$A$4:$B$7,2,1)</f>
        <v>8 a 10</v>
      </c>
      <c r="P3724" s="15">
        <v>142.00000000000003</v>
      </c>
      <c r="Q3724" s="4">
        <f>VLOOKUP(I3724,BaseModelo!$A$2:$E$5075,3)</f>
        <v>0</v>
      </c>
      <c r="R3724" s="4">
        <f t="shared" si="1160"/>
        <v>2603000</v>
      </c>
      <c r="S3724" s="16">
        <f t="shared" si="1161"/>
        <v>2.6892047637341529E-3</v>
      </c>
      <c r="T3724" s="4">
        <f t="shared" si="1172"/>
        <v>0.28236650019208603</v>
      </c>
      <c r="U3724" s="4">
        <f t="shared" si="1173"/>
        <v>0.38186707645024981</v>
      </c>
      <c r="V3724" s="6">
        <f t="shared" si="1162"/>
        <v>1565000</v>
      </c>
      <c r="W3724" s="16">
        <f t="shared" si="1163"/>
        <v>4.4728434504792336E-3</v>
      </c>
      <c r="X3724" s="4">
        <f t="shared" si="1174"/>
        <v>0.46964856230031954</v>
      </c>
      <c r="Y3724" s="4">
        <f t="shared" si="1164"/>
        <v>0.63514376996805133</v>
      </c>
      <c r="Z3724" s="4">
        <f t="shared" si="1165"/>
        <v>4121000</v>
      </c>
      <c r="AA3724" s="16">
        <f t="shared" si="1166"/>
        <v>1.6986168405726766E-3</v>
      </c>
      <c r="AB3724" s="15">
        <f t="shared" si="1175"/>
        <v>0.17835476826013105</v>
      </c>
      <c r="AC3724" s="15">
        <f t="shared" si="1176"/>
        <v>0.24120359136132014</v>
      </c>
      <c r="AD3724" s="4">
        <v>173883</v>
      </c>
      <c r="AE3724" s="26">
        <v>1275.96</v>
      </c>
      <c r="AF3724" s="26">
        <v>1275.96</v>
      </c>
      <c r="AG3724" s="4">
        <f t="shared" si="1177"/>
        <v>1846000</v>
      </c>
      <c r="AH3724" s="16">
        <f t="shared" si="1167"/>
        <v>3.791982665222102E-3</v>
      </c>
      <c r="AI3724" s="15">
        <f t="shared" si="1168"/>
        <v>0.39815817984832069</v>
      </c>
      <c r="AJ3724" s="15">
        <f t="shared" si="1169"/>
        <v>0.53846153846153855</v>
      </c>
      <c r="AK3724" s="4">
        <f t="shared" si="1170"/>
        <v>1614000</v>
      </c>
      <c r="AL3724" s="27">
        <f t="shared" si="1171"/>
        <v>4.3370508054522928E-3</v>
      </c>
      <c r="AM3724" s="15">
        <f t="shared" si="1178"/>
        <v>0.45539033457249073</v>
      </c>
      <c r="AN3724" s="15">
        <f t="shared" si="1179"/>
        <v>1.6561769114942682E-3</v>
      </c>
    </row>
    <row r="3725" spans="1:40" x14ac:dyDescent="0.2">
      <c r="A3725" s="4" t="s">
        <v>4628</v>
      </c>
      <c r="B3725" s="2" t="s">
        <v>16</v>
      </c>
      <c r="C3725" s="5">
        <v>173883</v>
      </c>
      <c r="D3725" s="2" t="s">
        <v>799</v>
      </c>
      <c r="E3725" s="5">
        <v>173889</v>
      </c>
      <c r="F3725" s="2" t="s">
        <v>4529</v>
      </c>
      <c r="G3725" s="7">
        <v>7000</v>
      </c>
      <c r="H3725" s="5">
        <v>95</v>
      </c>
      <c r="I3725" s="6">
        <v>173456</v>
      </c>
      <c r="J3725" s="13">
        <v>45291</v>
      </c>
      <c r="K3725" s="9">
        <v>6587.1552803257418</v>
      </c>
      <c r="L3725" s="4" t="s">
        <v>4628</v>
      </c>
      <c r="M3725" s="4" t="s">
        <v>4633</v>
      </c>
      <c r="N3725" s="4">
        <f>VLOOKUP(I3725,BaseModelo!$A$2:$E$5075,5)</f>
        <v>5</v>
      </c>
      <c r="O3725" s="4" t="str">
        <f>VLOOKUP(N3725,'niveles de riesgo'!$A$4:$B$7,2,1)</f>
        <v>4 a 5</v>
      </c>
      <c r="P3725" s="15">
        <v>142.00000000000003</v>
      </c>
      <c r="Q3725" s="4">
        <f>VLOOKUP(I3725,BaseModelo!$A$2:$E$5075,3)</f>
        <v>110</v>
      </c>
      <c r="R3725" s="4">
        <f t="shared" si="1160"/>
        <v>2603000</v>
      </c>
      <c r="S3725" s="16">
        <f t="shared" si="1161"/>
        <v>2.6892047637341529E-3</v>
      </c>
      <c r="T3725" s="4">
        <f t="shared" si="1172"/>
        <v>0.25547445255474455</v>
      </c>
      <c r="U3725" s="4">
        <f t="shared" si="1173"/>
        <v>0.38186707645024981</v>
      </c>
      <c r="V3725" s="6">
        <f t="shared" si="1162"/>
        <v>288000</v>
      </c>
      <c r="W3725" s="16">
        <f t="shared" si="1163"/>
        <v>2.4305555555555556E-2</v>
      </c>
      <c r="X3725" s="4">
        <f t="shared" si="1174"/>
        <v>2.3090277777777777</v>
      </c>
      <c r="Y3725" s="4">
        <f t="shared" si="1164"/>
        <v>3.4513888888888897</v>
      </c>
      <c r="Z3725" s="4">
        <f t="shared" si="1165"/>
        <v>4058000</v>
      </c>
      <c r="AA3725" s="16">
        <f t="shared" si="1166"/>
        <v>1.7249876786594382E-3</v>
      </c>
      <c r="AB3725" s="15">
        <f t="shared" si="1175"/>
        <v>0.16387382947264664</v>
      </c>
      <c r="AC3725" s="15">
        <f t="shared" si="1176"/>
        <v>0.24494825036964027</v>
      </c>
      <c r="AD3725" s="4">
        <v>173883</v>
      </c>
      <c r="AE3725" s="26">
        <v>1151.7</v>
      </c>
      <c r="AF3725" s="26">
        <v>1151.7</v>
      </c>
      <c r="AG3725" s="4">
        <f t="shared" si="1177"/>
        <v>2193000</v>
      </c>
      <c r="AH3725" s="16">
        <f t="shared" si="1167"/>
        <v>3.1919744642042863E-3</v>
      </c>
      <c r="AI3725" s="15">
        <f t="shared" si="1168"/>
        <v>0.30323757409940721</v>
      </c>
      <c r="AJ3725" s="15">
        <f t="shared" si="1169"/>
        <v>0.45326037391700874</v>
      </c>
      <c r="AK3725" s="4">
        <f t="shared" si="1170"/>
        <v>1614000</v>
      </c>
      <c r="AL3725" s="27">
        <f t="shared" si="1171"/>
        <v>4.3370508054522928E-3</v>
      </c>
      <c r="AM3725" s="15">
        <f t="shared" si="1178"/>
        <v>0.41201982651796781</v>
      </c>
      <c r="AN3725" s="15">
        <f t="shared" si="1179"/>
        <v>1.6561769114942682E-3</v>
      </c>
    </row>
    <row r="3726" spans="1:40" x14ac:dyDescent="0.2">
      <c r="A3726" s="4" t="s">
        <v>4627</v>
      </c>
      <c r="B3726" s="2" t="s">
        <v>10</v>
      </c>
      <c r="C3726" s="5">
        <v>173896</v>
      </c>
      <c r="D3726" s="2" t="s">
        <v>64</v>
      </c>
      <c r="E3726" s="5">
        <v>173928</v>
      </c>
      <c r="F3726" s="2" t="s">
        <v>4535</v>
      </c>
      <c r="G3726" s="7">
        <v>5000</v>
      </c>
      <c r="H3726" s="5">
        <v>147</v>
      </c>
      <c r="I3726" s="6">
        <v>171733</v>
      </c>
      <c r="J3726" s="13">
        <v>45291</v>
      </c>
      <c r="K3726" s="9">
        <v>5000</v>
      </c>
      <c r="L3726" s="4" t="s">
        <v>4627</v>
      </c>
      <c r="M3726" s="4" t="s">
        <v>4633</v>
      </c>
      <c r="N3726" s="4">
        <f>VLOOKUP(I3726,BaseModelo!$A$2:$E$5075,5)</f>
        <v>7</v>
      </c>
      <c r="O3726" s="4" t="str">
        <f>VLOOKUP(N3726,'niveles de riesgo'!$A$4:$B$7,2,1)</f>
        <v>6 a 7</v>
      </c>
      <c r="P3726" s="15">
        <v>147</v>
      </c>
      <c r="Q3726" s="4">
        <f>VLOOKUP(I3726,BaseModelo!$A$2:$E$5075,3)</f>
        <v>127</v>
      </c>
      <c r="R3726" s="4">
        <f t="shared" si="1160"/>
        <v>2603000</v>
      </c>
      <c r="S3726" s="16">
        <f t="shared" si="1161"/>
        <v>1.9208605455243949E-3</v>
      </c>
      <c r="T3726" s="4">
        <f t="shared" si="1172"/>
        <v>0.28236650019208603</v>
      </c>
      <c r="U3726" s="4">
        <f t="shared" si="1173"/>
        <v>0.28236650019208603</v>
      </c>
      <c r="V3726" s="6">
        <f t="shared" si="1162"/>
        <v>568000</v>
      </c>
      <c r="W3726" s="16">
        <f t="shared" si="1163"/>
        <v>8.8028169014084511E-3</v>
      </c>
      <c r="X3726" s="4">
        <f t="shared" si="1174"/>
        <v>1.2940140845070423</v>
      </c>
      <c r="Y3726" s="4">
        <f t="shared" si="1164"/>
        <v>1.2940140845070423</v>
      </c>
      <c r="Z3726" s="4">
        <f t="shared" si="1165"/>
        <v>4022000</v>
      </c>
      <c r="AA3726" s="16">
        <f t="shared" si="1166"/>
        <v>1.2431626056688214E-3</v>
      </c>
      <c r="AB3726" s="15">
        <f t="shared" si="1175"/>
        <v>0.18274490303331675</v>
      </c>
      <c r="AC3726" s="15">
        <f t="shared" si="1176"/>
        <v>0.18274490303331675</v>
      </c>
      <c r="AD3726" s="4">
        <v>173896</v>
      </c>
      <c r="AE3726" s="26">
        <v>1303.3399999999999</v>
      </c>
      <c r="AF3726" s="26">
        <v>1303.3399999999999</v>
      </c>
      <c r="AG3726" s="4">
        <f t="shared" si="1177"/>
        <v>1778000</v>
      </c>
      <c r="AH3726" s="16">
        <f t="shared" si="1167"/>
        <v>2.8121484814398199E-3</v>
      </c>
      <c r="AI3726" s="15">
        <f t="shared" si="1168"/>
        <v>0.41338582677165353</v>
      </c>
      <c r="AJ3726" s="15">
        <f t="shared" si="1169"/>
        <v>0.41338582677165353</v>
      </c>
      <c r="AK3726" s="4">
        <f t="shared" si="1170"/>
        <v>989000</v>
      </c>
      <c r="AL3726" s="27">
        <f t="shared" si="1171"/>
        <v>5.0556117290192111E-3</v>
      </c>
      <c r="AM3726" s="15">
        <f t="shared" si="1178"/>
        <v>0.74317492416582398</v>
      </c>
      <c r="AN3726" s="15">
        <f t="shared" si="1179"/>
        <v>1.4275353902532156E-3</v>
      </c>
    </row>
    <row r="3727" spans="1:40" x14ac:dyDescent="0.2">
      <c r="A3727" s="4" t="s">
        <v>4627</v>
      </c>
      <c r="B3727" s="2" t="s">
        <v>10</v>
      </c>
      <c r="C3727" s="5">
        <v>173896</v>
      </c>
      <c r="D3727" s="2" t="s">
        <v>64</v>
      </c>
      <c r="E3727" s="5">
        <v>173929</v>
      </c>
      <c r="F3727" s="2" t="s">
        <v>4536</v>
      </c>
      <c r="G3727" s="7">
        <v>5000</v>
      </c>
      <c r="H3727" s="5">
        <v>147</v>
      </c>
      <c r="I3727" s="6">
        <v>173852</v>
      </c>
      <c r="J3727" s="13">
        <v>45291</v>
      </c>
      <c r="K3727" s="9">
        <v>5000</v>
      </c>
      <c r="L3727" s="4" t="s">
        <v>4627</v>
      </c>
      <c r="M3727" s="4" t="s">
        <v>4633</v>
      </c>
      <c r="N3727" s="4">
        <f>VLOOKUP(I3727,BaseModelo!$A$2:$E$5075,5)</f>
        <v>8</v>
      </c>
      <c r="O3727" s="4" t="str">
        <f>VLOOKUP(N3727,'niveles de riesgo'!$A$4:$B$7,2,1)</f>
        <v>8 a 10</v>
      </c>
      <c r="P3727" s="15">
        <v>147</v>
      </c>
      <c r="Q3727" s="4">
        <f>VLOOKUP(I3727,BaseModelo!$A$2:$E$5075,3)</f>
        <v>132</v>
      </c>
      <c r="R3727" s="4">
        <f t="shared" si="1160"/>
        <v>2603000</v>
      </c>
      <c r="S3727" s="16">
        <f t="shared" si="1161"/>
        <v>1.9208605455243949E-3</v>
      </c>
      <c r="T3727" s="4">
        <f t="shared" si="1172"/>
        <v>0.28236650019208603</v>
      </c>
      <c r="U3727" s="4">
        <f t="shared" si="1173"/>
        <v>0.28236650019208603</v>
      </c>
      <c r="V3727" s="6">
        <f t="shared" si="1162"/>
        <v>1565000</v>
      </c>
      <c r="W3727" s="16">
        <f t="shared" si="1163"/>
        <v>3.1948881789137379E-3</v>
      </c>
      <c r="X3727" s="4">
        <f t="shared" si="1174"/>
        <v>0.46964856230031948</v>
      </c>
      <c r="Y3727" s="4">
        <f t="shared" si="1164"/>
        <v>0.46964856230031948</v>
      </c>
      <c r="Z3727" s="4">
        <f t="shared" si="1165"/>
        <v>5836000</v>
      </c>
      <c r="AA3727" s="16">
        <f t="shared" si="1166"/>
        <v>8.5675119945167924E-4</v>
      </c>
      <c r="AB3727" s="15">
        <f t="shared" si="1175"/>
        <v>0.12594242631939684</v>
      </c>
      <c r="AC3727" s="15">
        <f t="shared" si="1176"/>
        <v>0.12594242631939684</v>
      </c>
      <c r="AD3727" s="4">
        <v>173896</v>
      </c>
      <c r="AE3727" s="26">
        <v>1303.3399999999999</v>
      </c>
      <c r="AF3727" s="26">
        <v>1303.3399999999999</v>
      </c>
      <c r="AG3727" s="4">
        <f t="shared" si="1177"/>
        <v>2254000</v>
      </c>
      <c r="AH3727" s="16">
        <f t="shared" si="1167"/>
        <v>2.2182786157941437E-3</v>
      </c>
      <c r="AI3727" s="15">
        <f t="shared" si="1168"/>
        <v>0.32608695652173914</v>
      </c>
      <c r="AJ3727" s="15">
        <f t="shared" si="1169"/>
        <v>0.32608695652173914</v>
      </c>
      <c r="AK3727" s="4">
        <f t="shared" si="1170"/>
        <v>989000</v>
      </c>
      <c r="AL3727" s="27">
        <f t="shared" si="1171"/>
        <v>5.0556117290192111E-3</v>
      </c>
      <c r="AM3727" s="15">
        <f t="shared" si="1178"/>
        <v>0.74317492416582398</v>
      </c>
      <c r="AN3727" s="15">
        <f t="shared" si="1179"/>
        <v>1.4275353902532156E-3</v>
      </c>
    </row>
    <row r="3728" spans="1:40" x14ac:dyDescent="0.2">
      <c r="A3728" s="4" t="s">
        <v>4628</v>
      </c>
      <c r="B3728" s="2" t="s">
        <v>12</v>
      </c>
      <c r="C3728" s="5">
        <v>173992</v>
      </c>
      <c r="D3728" s="2" t="s">
        <v>801</v>
      </c>
      <c r="E3728" s="5">
        <v>173993</v>
      </c>
      <c r="F3728" s="2" t="s">
        <v>4537</v>
      </c>
      <c r="G3728" s="7">
        <v>7000</v>
      </c>
      <c r="H3728" s="5">
        <v>142</v>
      </c>
      <c r="I3728" s="6">
        <v>170457</v>
      </c>
      <c r="J3728" s="13">
        <v>45291</v>
      </c>
      <c r="K3728" s="9">
        <v>7000</v>
      </c>
      <c r="L3728" s="4" t="s">
        <v>4628</v>
      </c>
      <c r="M3728" s="4" t="s">
        <v>4633</v>
      </c>
      <c r="N3728" s="4">
        <f>VLOOKUP(I3728,BaseModelo!$A$2:$E$5075,5)</f>
        <v>7</v>
      </c>
      <c r="O3728" s="4" t="str">
        <f>VLOOKUP(N3728,'niveles de riesgo'!$A$4:$B$7,2,1)</f>
        <v>6 a 7</v>
      </c>
      <c r="P3728" s="15">
        <v>142.00000000000003</v>
      </c>
      <c r="Q3728" s="4">
        <f>VLOOKUP(I3728,BaseModelo!$A$2:$E$5075,3)</f>
        <v>127</v>
      </c>
      <c r="R3728" s="4">
        <f t="shared" si="1160"/>
        <v>2603000</v>
      </c>
      <c r="S3728" s="16">
        <f t="shared" si="1161"/>
        <v>2.6892047637341529E-3</v>
      </c>
      <c r="T3728" s="4">
        <f t="shared" si="1172"/>
        <v>0.3818670764502497</v>
      </c>
      <c r="U3728" s="4">
        <f t="shared" si="1173"/>
        <v>0.38186707645024981</v>
      </c>
      <c r="V3728" s="6">
        <f t="shared" si="1162"/>
        <v>568000</v>
      </c>
      <c r="W3728" s="16">
        <f t="shared" si="1163"/>
        <v>1.232394366197183E-2</v>
      </c>
      <c r="X3728" s="4">
        <f t="shared" si="1174"/>
        <v>1.7499999999999998</v>
      </c>
      <c r="Y3728" s="4">
        <f t="shared" si="1164"/>
        <v>1.7500000000000002</v>
      </c>
      <c r="Z3728" s="4">
        <f t="shared" si="1165"/>
        <v>4022000</v>
      </c>
      <c r="AA3728" s="16">
        <f t="shared" si="1166"/>
        <v>1.7404276479363501E-3</v>
      </c>
      <c r="AB3728" s="15">
        <f t="shared" si="1175"/>
        <v>0.24714072600696171</v>
      </c>
      <c r="AC3728" s="15">
        <f t="shared" si="1176"/>
        <v>0.24714072600696177</v>
      </c>
      <c r="AD3728" s="4">
        <v>173992</v>
      </c>
      <c r="AE3728" s="26">
        <v>1758.65</v>
      </c>
      <c r="AF3728" s="26">
        <v>1758.65</v>
      </c>
      <c r="AG3728" s="4">
        <f t="shared" si="1177"/>
        <v>2184000</v>
      </c>
      <c r="AH3728" s="16">
        <f t="shared" si="1167"/>
        <v>3.205128205128205E-3</v>
      </c>
      <c r="AI3728" s="15">
        <f t="shared" si="1168"/>
        <v>0.45512820512820512</v>
      </c>
      <c r="AJ3728" s="15">
        <f t="shared" si="1169"/>
        <v>0.45512820512820518</v>
      </c>
      <c r="AK3728" s="4">
        <f t="shared" si="1170"/>
        <v>1614000</v>
      </c>
      <c r="AL3728" s="27">
        <f t="shared" si="1171"/>
        <v>4.3370508054522928E-3</v>
      </c>
      <c r="AM3728" s="15">
        <f t="shared" si="1178"/>
        <v>0.61586121437422559</v>
      </c>
      <c r="AN3728" s="15">
        <f t="shared" si="1179"/>
        <v>1.6561769114942682E-3</v>
      </c>
    </row>
    <row r="3729" spans="1:40" x14ac:dyDescent="0.2">
      <c r="A3729" s="4" t="s">
        <v>4628</v>
      </c>
      <c r="B3729" s="2" t="s">
        <v>12</v>
      </c>
      <c r="C3729" s="5">
        <v>173992</v>
      </c>
      <c r="D3729" s="2" t="s">
        <v>801</v>
      </c>
      <c r="E3729" s="5">
        <v>173995</v>
      </c>
      <c r="F3729" s="2" t="s">
        <v>4538</v>
      </c>
      <c r="G3729" s="7">
        <v>7000</v>
      </c>
      <c r="H3729" s="5">
        <v>142</v>
      </c>
      <c r="I3729" s="6">
        <v>171607</v>
      </c>
      <c r="J3729" s="13">
        <v>45291</v>
      </c>
      <c r="K3729" s="9">
        <v>7000</v>
      </c>
      <c r="L3729" s="4" t="s">
        <v>4628</v>
      </c>
      <c r="M3729" s="4" t="s">
        <v>4633</v>
      </c>
      <c r="N3729" s="4">
        <f>VLOOKUP(I3729,BaseModelo!$A$2:$E$5075,5)</f>
        <v>9</v>
      </c>
      <c r="O3729" s="4" t="str">
        <f>VLOOKUP(N3729,'niveles de riesgo'!$A$4:$B$7,2,1)</f>
        <v>8 a 10</v>
      </c>
      <c r="P3729" s="15">
        <v>142.00000000000003</v>
      </c>
      <c r="Q3729" s="4">
        <f>VLOOKUP(I3729,BaseModelo!$A$2:$E$5075,3)</f>
        <v>147</v>
      </c>
      <c r="R3729" s="4">
        <f t="shared" si="1160"/>
        <v>2603000</v>
      </c>
      <c r="S3729" s="16">
        <f t="shared" si="1161"/>
        <v>2.6892047637341529E-3</v>
      </c>
      <c r="T3729" s="4">
        <f t="shared" si="1172"/>
        <v>0.3818670764502497</v>
      </c>
      <c r="U3729" s="4">
        <f t="shared" si="1173"/>
        <v>0.38186707645024981</v>
      </c>
      <c r="V3729" s="6">
        <f t="shared" si="1162"/>
        <v>1565000</v>
      </c>
      <c r="W3729" s="16">
        <f t="shared" si="1163"/>
        <v>4.4728434504792336E-3</v>
      </c>
      <c r="X3729" s="4">
        <f t="shared" si="1174"/>
        <v>0.63514376996805122</v>
      </c>
      <c r="Y3729" s="4">
        <f t="shared" si="1164"/>
        <v>0.63514376996805133</v>
      </c>
      <c r="Z3729" s="4">
        <f t="shared" si="1165"/>
        <v>5305000</v>
      </c>
      <c r="AA3729" s="16">
        <f t="shared" si="1166"/>
        <v>1.3195098963242225E-3</v>
      </c>
      <c r="AB3729" s="15">
        <f t="shared" si="1175"/>
        <v>0.18737040527803958</v>
      </c>
      <c r="AC3729" s="15">
        <f t="shared" si="1176"/>
        <v>0.18737040527803964</v>
      </c>
      <c r="AD3729" s="4">
        <v>173992</v>
      </c>
      <c r="AE3729" s="26">
        <v>1758.65</v>
      </c>
      <c r="AF3729" s="26">
        <v>1758.65</v>
      </c>
      <c r="AG3729" s="4">
        <f t="shared" si="1177"/>
        <v>3095000</v>
      </c>
      <c r="AH3729" s="16">
        <f t="shared" si="1167"/>
        <v>2.2617124394184169E-3</v>
      </c>
      <c r="AI3729" s="15">
        <f t="shared" si="1168"/>
        <v>0.32116316639741521</v>
      </c>
      <c r="AJ3729" s="15">
        <f t="shared" si="1169"/>
        <v>0.32116316639741527</v>
      </c>
      <c r="AK3729" s="4">
        <f t="shared" si="1170"/>
        <v>1614000</v>
      </c>
      <c r="AL3729" s="27">
        <f t="shared" si="1171"/>
        <v>4.3370508054522928E-3</v>
      </c>
      <c r="AM3729" s="15">
        <f t="shared" si="1178"/>
        <v>0.61586121437422559</v>
      </c>
      <c r="AN3729" s="15">
        <f t="shared" si="1179"/>
        <v>1.6561769114942682E-3</v>
      </c>
    </row>
    <row r="3730" spans="1:40" x14ac:dyDescent="0.2">
      <c r="A3730" s="4" t="s">
        <v>4628</v>
      </c>
      <c r="B3730" s="2" t="s">
        <v>12</v>
      </c>
      <c r="C3730" s="5">
        <v>173992</v>
      </c>
      <c r="D3730" s="2" t="s">
        <v>801</v>
      </c>
      <c r="E3730" s="5">
        <v>173996</v>
      </c>
      <c r="F3730" s="2" t="s">
        <v>4539</v>
      </c>
      <c r="G3730" s="7">
        <v>7000</v>
      </c>
      <c r="H3730" s="5">
        <v>142</v>
      </c>
      <c r="I3730" s="6">
        <v>173112</v>
      </c>
      <c r="J3730" s="13">
        <v>45291</v>
      </c>
      <c r="K3730" s="9">
        <v>7000</v>
      </c>
      <c r="L3730" s="4" t="s">
        <v>4628</v>
      </c>
      <c r="M3730" s="4" t="s">
        <v>4633</v>
      </c>
      <c r="N3730" s="4">
        <f>VLOOKUP(I3730,BaseModelo!$A$2:$E$5075,5)</f>
        <v>10</v>
      </c>
      <c r="O3730" s="4" t="str">
        <f>VLOOKUP(N3730,'niveles de riesgo'!$A$4:$B$7,2,1)</f>
        <v>8 a 10</v>
      </c>
      <c r="P3730" s="15">
        <v>142.00000000000003</v>
      </c>
      <c r="Q3730" s="4">
        <f>VLOOKUP(I3730,BaseModelo!$A$2:$E$5075,3)</f>
        <v>0</v>
      </c>
      <c r="R3730" s="4">
        <f t="shared" si="1160"/>
        <v>2603000</v>
      </c>
      <c r="S3730" s="16">
        <f t="shared" si="1161"/>
        <v>2.6892047637341529E-3</v>
      </c>
      <c r="T3730" s="4">
        <f t="shared" si="1172"/>
        <v>0.3818670764502497</v>
      </c>
      <c r="U3730" s="4">
        <f t="shared" si="1173"/>
        <v>0.38186707645024981</v>
      </c>
      <c r="V3730" s="6">
        <f t="shared" si="1162"/>
        <v>1565000</v>
      </c>
      <c r="W3730" s="16">
        <f t="shared" si="1163"/>
        <v>4.4728434504792336E-3</v>
      </c>
      <c r="X3730" s="4">
        <f t="shared" si="1174"/>
        <v>0.63514376996805122</v>
      </c>
      <c r="Y3730" s="4">
        <f t="shared" si="1164"/>
        <v>0.63514376996805133</v>
      </c>
      <c r="Z3730" s="4">
        <f t="shared" si="1165"/>
        <v>4121000</v>
      </c>
      <c r="AA3730" s="16">
        <f t="shared" si="1166"/>
        <v>1.6986168405726766E-3</v>
      </c>
      <c r="AB3730" s="15">
        <f t="shared" si="1175"/>
        <v>0.24120359136132008</v>
      </c>
      <c r="AC3730" s="15">
        <f t="shared" si="1176"/>
        <v>0.24120359136132014</v>
      </c>
      <c r="AD3730" s="4">
        <v>173992</v>
      </c>
      <c r="AE3730" s="26">
        <v>1758.65</v>
      </c>
      <c r="AF3730" s="26">
        <v>1758.65</v>
      </c>
      <c r="AG3730" s="4">
        <f t="shared" si="1177"/>
        <v>1846000</v>
      </c>
      <c r="AH3730" s="16">
        <f t="shared" si="1167"/>
        <v>3.791982665222102E-3</v>
      </c>
      <c r="AI3730" s="15">
        <f t="shared" si="1168"/>
        <v>0.53846153846153844</v>
      </c>
      <c r="AJ3730" s="15">
        <f t="shared" si="1169"/>
        <v>0.53846153846153855</v>
      </c>
      <c r="AK3730" s="4">
        <f t="shared" si="1170"/>
        <v>1614000</v>
      </c>
      <c r="AL3730" s="27">
        <f t="shared" si="1171"/>
        <v>4.3370508054522928E-3</v>
      </c>
      <c r="AM3730" s="15">
        <f t="shared" si="1178"/>
        <v>0.61586121437422559</v>
      </c>
      <c r="AN3730" s="15">
        <f t="shared" si="1179"/>
        <v>1.6561769114942682E-3</v>
      </c>
    </row>
    <row r="3731" spans="1:40" x14ac:dyDescent="0.2">
      <c r="A3731" s="4" t="s">
        <v>4628</v>
      </c>
      <c r="B3731" s="2" t="s">
        <v>12</v>
      </c>
      <c r="C3731" s="5">
        <v>173992</v>
      </c>
      <c r="D3731" s="2" t="s">
        <v>801</v>
      </c>
      <c r="E3731" s="5">
        <v>173997</v>
      </c>
      <c r="F3731" s="2" t="s">
        <v>4540</v>
      </c>
      <c r="G3731" s="7">
        <v>7000</v>
      </c>
      <c r="H3731" s="5">
        <v>142</v>
      </c>
      <c r="I3731" s="6">
        <v>170443</v>
      </c>
      <c r="J3731" s="13">
        <v>45291</v>
      </c>
      <c r="K3731" s="9">
        <v>7000</v>
      </c>
      <c r="L3731" s="4" t="s">
        <v>4628</v>
      </c>
      <c r="M3731" s="4" t="s">
        <v>4633</v>
      </c>
      <c r="N3731" s="4">
        <f>VLOOKUP(I3731,BaseModelo!$A$2:$E$5075,5)</f>
        <v>10</v>
      </c>
      <c r="O3731" s="4" t="str">
        <f>VLOOKUP(N3731,'niveles de riesgo'!$A$4:$B$7,2,1)</f>
        <v>8 a 10</v>
      </c>
      <c r="P3731" s="15">
        <v>142.00000000000003</v>
      </c>
      <c r="Q3731" s="4">
        <f>VLOOKUP(I3731,BaseModelo!$A$2:$E$5075,3)</f>
        <v>0</v>
      </c>
      <c r="R3731" s="4">
        <f t="shared" si="1160"/>
        <v>2603000</v>
      </c>
      <c r="S3731" s="16">
        <f t="shared" si="1161"/>
        <v>2.6892047637341529E-3</v>
      </c>
      <c r="T3731" s="4">
        <f t="shared" si="1172"/>
        <v>0.3818670764502497</v>
      </c>
      <c r="U3731" s="4">
        <f t="shared" si="1173"/>
        <v>0.38186707645024981</v>
      </c>
      <c r="V3731" s="6">
        <f t="shared" si="1162"/>
        <v>1565000</v>
      </c>
      <c r="W3731" s="16">
        <f t="shared" si="1163"/>
        <v>4.4728434504792336E-3</v>
      </c>
      <c r="X3731" s="4">
        <f t="shared" si="1174"/>
        <v>0.63514376996805122</v>
      </c>
      <c r="Y3731" s="4">
        <f t="shared" si="1164"/>
        <v>0.63514376996805133</v>
      </c>
      <c r="Z3731" s="4">
        <f t="shared" si="1165"/>
        <v>4121000</v>
      </c>
      <c r="AA3731" s="16">
        <f t="shared" si="1166"/>
        <v>1.6986168405726766E-3</v>
      </c>
      <c r="AB3731" s="15">
        <f t="shared" si="1175"/>
        <v>0.24120359136132008</v>
      </c>
      <c r="AC3731" s="15">
        <f t="shared" si="1176"/>
        <v>0.24120359136132014</v>
      </c>
      <c r="AD3731" s="4">
        <v>173992</v>
      </c>
      <c r="AE3731" s="26">
        <v>1758.65</v>
      </c>
      <c r="AF3731" s="26">
        <v>1758.65</v>
      </c>
      <c r="AG3731" s="4">
        <f t="shared" si="1177"/>
        <v>1846000</v>
      </c>
      <c r="AH3731" s="16">
        <f t="shared" si="1167"/>
        <v>3.791982665222102E-3</v>
      </c>
      <c r="AI3731" s="15">
        <f t="shared" si="1168"/>
        <v>0.53846153846153844</v>
      </c>
      <c r="AJ3731" s="15">
        <f t="shared" si="1169"/>
        <v>0.53846153846153855</v>
      </c>
      <c r="AK3731" s="4">
        <f t="shared" si="1170"/>
        <v>1614000</v>
      </c>
      <c r="AL3731" s="27">
        <f t="shared" si="1171"/>
        <v>4.3370508054522928E-3</v>
      </c>
      <c r="AM3731" s="15">
        <f t="shared" si="1178"/>
        <v>0.61586121437422559</v>
      </c>
      <c r="AN3731" s="15">
        <f t="shared" si="1179"/>
        <v>1.6561769114942682E-3</v>
      </c>
    </row>
    <row r="3732" spans="1:40" x14ac:dyDescent="0.2">
      <c r="A3732" s="4" t="s">
        <v>4628</v>
      </c>
      <c r="B3732" s="2" t="s">
        <v>12</v>
      </c>
      <c r="C3732" s="5">
        <v>173992</v>
      </c>
      <c r="D3732" s="2" t="s">
        <v>801</v>
      </c>
      <c r="E3732" s="5">
        <v>173998</v>
      </c>
      <c r="F3732" s="2" t="s">
        <v>4541</v>
      </c>
      <c r="G3732" s="7">
        <v>7000</v>
      </c>
      <c r="H3732" s="5">
        <v>142</v>
      </c>
      <c r="I3732" s="6">
        <v>173180</v>
      </c>
      <c r="J3732" s="13">
        <v>45291</v>
      </c>
      <c r="K3732" s="9">
        <v>7000</v>
      </c>
      <c r="L3732" s="4" t="s">
        <v>4628</v>
      </c>
      <c r="M3732" s="4" t="s">
        <v>4633</v>
      </c>
      <c r="N3732" s="4">
        <f>VLOOKUP(I3732,BaseModelo!$A$2:$E$5075,5)</f>
        <v>9</v>
      </c>
      <c r="O3732" s="4" t="str">
        <f>VLOOKUP(N3732,'niveles de riesgo'!$A$4:$B$7,2,1)</f>
        <v>8 a 10</v>
      </c>
      <c r="P3732" s="15">
        <v>142.00000000000003</v>
      </c>
      <c r="Q3732" s="4">
        <f>VLOOKUP(I3732,BaseModelo!$A$2:$E$5075,3)</f>
        <v>147</v>
      </c>
      <c r="R3732" s="4">
        <f t="shared" si="1160"/>
        <v>2603000</v>
      </c>
      <c r="S3732" s="16">
        <f t="shared" si="1161"/>
        <v>2.6892047637341529E-3</v>
      </c>
      <c r="T3732" s="4">
        <f t="shared" si="1172"/>
        <v>0.3818670764502497</v>
      </c>
      <c r="U3732" s="4">
        <f t="shared" si="1173"/>
        <v>0.38186707645024981</v>
      </c>
      <c r="V3732" s="6">
        <f t="shared" si="1162"/>
        <v>1565000</v>
      </c>
      <c r="W3732" s="16">
        <f t="shared" si="1163"/>
        <v>4.4728434504792336E-3</v>
      </c>
      <c r="X3732" s="4">
        <f t="shared" si="1174"/>
        <v>0.63514376996805122</v>
      </c>
      <c r="Y3732" s="4">
        <f t="shared" si="1164"/>
        <v>0.63514376996805133</v>
      </c>
      <c r="Z3732" s="4">
        <f t="shared" si="1165"/>
        <v>5305000</v>
      </c>
      <c r="AA3732" s="16">
        <f t="shared" si="1166"/>
        <v>1.3195098963242225E-3</v>
      </c>
      <c r="AB3732" s="15">
        <f t="shared" si="1175"/>
        <v>0.18737040527803958</v>
      </c>
      <c r="AC3732" s="15">
        <f t="shared" si="1176"/>
        <v>0.18737040527803964</v>
      </c>
      <c r="AD3732" s="4">
        <v>173992</v>
      </c>
      <c r="AE3732" s="26">
        <v>1758.65</v>
      </c>
      <c r="AF3732" s="26">
        <v>1758.65</v>
      </c>
      <c r="AG3732" s="4">
        <f t="shared" si="1177"/>
        <v>3095000</v>
      </c>
      <c r="AH3732" s="16">
        <f t="shared" si="1167"/>
        <v>2.2617124394184169E-3</v>
      </c>
      <c r="AI3732" s="15">
        <f t="shared" si="1168"/>
        <v>0.32116316639741521</v>
      </c>
      <c r="AJ3732" s="15">
        <f t="shared" si="1169"/>
        <v>0.32116316639741527</v>
      </c>
      <c r="AK3732" s="4">
        <f t="shared" si="1170"/>
        <v>1614000</v>
      </c>
      <c r="AL3732" s="27">
        <f t="shared" si="1171"/>
        <v>4.3370508054522928E-3</v>
      </c>
      <c r="AM3732" s="15">
        <f t="shared" si="1178"/>
        <v>0.61586121437422559</v>
      </c>
      <c r="AN3732" s="15">
        <f t="shared" si="1179"/>
        <v>1.6561769114942682E-3</v>
      </c>
    </row>
    <row r="3733" spans="1:40" x14ac:dyDescent="0.2">
      <c r="A3733" s="4" t="s">
        <v>4627</v>
      </c>
      <c r="B3733" s="2" t="s">
        <v>5</v>
      </c>
      <c r="C3733" s="5">
        <v>174000</v>
      </c>
      <c r="D3733" s="2" t="s">
        <v>802</v>
      </c>
      <c r="E3733" s="5">
        <v>174001</v>
      </c>
      <c r="F3733" s="2" t="s">
        <v>4542</v>
      </c>
      <c r="G3733" s="7">
        <v>10000</v>
      </c>
      <c r="H3733" s="5">
        <v>142</v>
      </c>
      <c r="I3733" s="6">
        <v>173713</v>
      </c>
      <c r="J3733" s="13">
        <v>45291</v>
      </c>
      <c r="K3733" s="9">
        <v>9346.2508171864793</v>
      </c>
      <c r="L3733" s="4" t="s">
        <v>4627</v>
      </c>
      <c r="M3733" s="4" t="s">
        <v>4633</v>
      </c>
      <c r="N3733" s="4">
        <f>VLOOKUP(I3733,BaseModelo!$A$2:$E$5075,5)</f>
        <v>5</v>
      </c>
      <c r="O3733" s="4" t="str">
        <f>VLOOKUP(N3733,'niveles de riesgo'!$A$4:$B$7,2,1)</f>
        <v>4 a 5</v>
      </c>
      <c r="P3733" s="15">
        <v>142.00000000000003</v>
      </c>
      <c r="Q3733" s="4">
        <f>VLOOKUP(I3733,BaseModelo!$A$2:$E$5075,3)</f>
        <v>110</v>
      </c>
      <c r="R3733" s="4">
        <f t="shared" si="1160"/>
        <v>2603000</v>
      </c>
      <c r="S3733" s="16">
        <f t="shared" si="1161"/>
        <v>3.8417210910487898E-3</v>
      </c>
      <c r="T3733" s="4">
        <f t="shared" si="1172"/>
        <v>0.54552439492892812</v>
      </c>
      <c r="U3733" s="4">
        <f t="shared" si="1173"/>
        <v>0.54552439492892824</v>
      </c>
      <c r="V3733" s="6">
        <f t="shared" si="1162"/>
        <v>288000</v>
      </c>
      <c r="W3733" s="16">
        <f t="shared" si="1163"/>
        <v>3.4722222222222224E-2</v>
      </c>
      <c r="X3733" s="4">
        <f t="shared" si="1174"/>
        <v>4.9305555555555554</v>
      </c>
      <c r="Y3733" s="4">
        <f t="shared" si="1164"/>
        <v>4.9305555555555571</v>
      </c>
      <c r="Z3733" s="4">
        <f t="shared" si="1165"/>
        <v>4058000</v>
      </c>
      <c r="AA3733" s="16">
        <f t="shared" si="1166"/>
        <v>2.4642681123706258E-3</v>
      </c>
      <c r="AB3733" s="15">
        <f t="shared" si="1175"/>
        <v>0.34992607195662884</v>
      </c>
      <c r="AC3733" s="15">
        <f t="shared" si="1176"/>
        <v>0.34992607195662895</v>
      </c>
      <c r="AD3733" s="4">
        <v>174000</v>
      </c>
      <c r="AE3733" s="26">
        <v>2510.34</v>
      </c>
      <c r="AF3733" s="26">
        <v>2510.34</v>
      </c>
      <c r="AG3733" s="4">
        <f t="shared" si="1177"/>
        <v>1768000</v>
      </c>
      <c r="AH3733" s="16">
        <f t="shared" si="1167"/>
        <v>5.6561085972850677E-3</v>
      </c>
      <c r="AI3733" s="15">
        <f t="shared" si="1168"/>
        <v>0.80316742081447967</v>
      </c>
      <c r="AJ3733" s="15">
        <f t="shared" si="1169"/>
        <v>0.80316742081447978</v>
      </c>
      <c r="AK3733" s="4">
        <f t="shared" si="1170"/>
        <v>989000</v>
      </c>
      <c r="AL3733" s="27">
        <f t="shared" si="1171"/>
        <v>1.0111223458038422E-2</v>
      </c>
      <c r="AM3733" s="15">
        <f t="shared" si="1178"/>
        <v>1.4357937310414559</v>
      </c>
      <c r="AN3733" s="15">
        <f t="shared" si="1179"/>
        <v>5.5159190589375955E-3</v>
      </c>
    </row>
    <row r="3734" spans="1:40" x14ac:dyDescent="0.2">
      <c r="A3734" s="4" t="s">
        <v>4627</v>
      </c>
      <c r="B3734" s="2" t="s">
        <v>5</v>
      </c>
      <c r="C3734" s="5">
        <v>174000</v>
      </c>
      <c r="D3734" s="2" t="s">
        <v>802</v>
      </c>
      <c r="E3734" s="5">
        <v>174002</v>
      </c>
      <c r="F3734" s="2" t="s">
        <v>4543</v>
      </c>
      <c r="G3734" s="7">
        <v>10000</v>
      </c>
      <c r="H3734" s="5">
        <v>142</v>
      </c>
      <c r="I3734" s="6">
        <v>173176</v>
      </c>
      <c r="J3734" s="13">
        <v>45291</v>
      </c>
      <c r="K3734" s="9">
        <v>9346.2508171864793</v>
      </c>
      <c r="L3734" s="4" t="s">
        <v>4627</v>
      </c>
      <c r="M3734" s="4" t="s">
        <v>4633</v>
      </c>
      <c r="N3734" s="4">
        <f>VLOOKUP(I3734,BaseModelo!$A$2:$E$5075,5)</f>
        <v>5</v>
      </c>
      <c r="O3734" s="4" t="str">
        <f>VLOOKUP(N3734,'niveles de riesgo'!$A$4:$B$7,2,1)</f>
        <v>4 a 5</v>
      </c>
      <c r="P3734" s="15">
        <v>142.00000000000003</v>
      </c>
      <c r="Q3734" s="4">
        <f>VLOOKUP(I3734,BaseModelo!$A$2:$E$5075,3)</f>
        <v>110</v>
      </c>
      <c r="R3734" s="4">
        <f t="shared" si="1160"/>
        <v>2603000</v>
      </c>
      <c r="S3734" s="16">
        <f t="shared" si="1161"/>
        <v>3.8417210910487898E-3</v>
      </c>
      <c r="T3734" s="4">
        <f t="shared" si="1172"/>
        <v>0.54552439492892812</v>
      </c>
      <c r="U3734" s="4">
        <f t="shared" si="1173"/>
        <v>0.54552439492892824</v>
      </c>
      <c r="V3734" s="6">
        <f t="shared" si="1162"/>
        <v>288000</v>
      </c>
      <c r="W3734" s="16">
        <f t="shared" si="1163"/>
        <v>3.4722222222222224E-2</v>
      </c>
      <c r="X3734" s="4">
        <f t="shared" si="1174"/>
        <v>4.9305555555555554</v>
      </c>
      <c r="Y3734" s="4">
        <f t="shared" si="1164"/>
        <v>4.9305555555555571</v>
      </c>
      <c r="Z3734" s="4">
        <f t="shared" si="1165"/>
        <v>4058000</v>
      </c>
      <c r="AA3734" s="16">
        <f t="shared" si="1166"/>
        <v>2.4642681123706258E-3</v>
      </c>
      <c r="AB3734" s="15">
        <f t="shared" si="1175"/>
        <v>0.34992607195662884</v>
      </c>
      <c r="AC3734" s="15">
        <f t="shared" si="1176"/>
        <v>0.34992607195662895</v>
      </c>
      <c r="AD3734" s="4">
        <v>174000</v>
      </c>
      <c r="AE3734" s="26">
        <v>2510.34</v>
      </c>
      <c r="AF3734" s="26">
        <v>2510.34</v>
      </c>
      <c r="AG3734" s="4">
        <f t="shared" si="1177"/>
        <v>1768000</v>
      </c>
      <c r="AH3734" s="16">
        <f t="shared" si="1167"/>
        <v>5.6561085972850677E-3</v>
      </c>
      <c r="AI3734" s="15">
        <f t="shared" si="1168"/>
        <v>0.80316742081447967</v>
      </c>
      <c r="AJ3734" s="15">
        <f t="shared" si="1169"/>
        <v>0.80316742081447978</v>
      </c>
      <c r="AK3734" s="4">
        <f t="shared" si="1170"/>
        <v>989000</v>
      </c>
      <c r="AL3734" s="27">
        <f t="shared" si="1171"/>
        <v>1.0111223458038422E-2</v>
      </c>
      <c r="AM3734" s="15">
        <f t="shared" si="1178"/>
        <v>1.4357937310414559</v>
      </c>
      <c r="AN3734" s="15">
        <f t="shared" si="1179"/>
        <v>5.5159190589375955E-3</v>
      </c>
    </row>
    <row r="3735" spans="1:40" x14ac:dyDescent="0.2">
      <c r="A3735" s="4" t="s">
        <v>4627</v>
      </c>
      <c r="B3735" s="2" t="s">
        <v>5</v>
      </c>
      <c r="C3735" s="5">
        <v>174000</v>
      </c>
      <c r="D3735" s="2" t="s">
        <v>802</v>
      </c>
      <c r="E3735" s="5">
        <v>174003</v>
      </c>
      <c r="F3735" s="2" t="s">
        <v>4544</v>
      </c>
      <c r="G3735" s="7">
        <v>10000</v>
      </c>
      <c r="H3735" s="5">
        <v>142</v>
      </c>
      <c r="I3735" s="6">
        <v>169793</v>
      </c>
      <c r="J3735" s="13">
        <v>45291</v>
      </c>
      <c r="K3735" s="9">
        <v>9346.2508171864793</v>
      </c>
      <c r="L3735" s="4" t="s">
        <v>4627</v>
      </c>
      <c r="M3735" s="4" t="s">
        <v>4633</v>
      </c>
      <c r="N3735" s="4">
        <f>VLOOKUP(I3735,BaseModelo!$A$2:$E$5075,5)</f>
        <v>2</v>
      </c>
      <c r="O3735" s="4" t="str">
        <f>VLOOKUP(N3735,'niveles de riesgo'!$A$4:$B$7,2,1)</f>
        <v>1 a 3</v>
      </c>
      <c r="P3735" s="15">
        <v>142.00000000000003</v>
      </c>
      <c r="Q3735" s="4">
        <f>VLOOKUP(I3735,BaseModelo!$A$2:$E$5075,3)</f>
        <v>100</v>
      </c>
      <c r="R3735" s="4">
        <f t="shared" si="1160"/>
        <v>2603000</v>
      </c>
      <c r="S3735" s="16">
        <f t="shared" si="1161"/>
        <v>3.8417210910487898E-3</v>
      </c>
      <c r="T3735" s="4">
        <f t="shared" si="1172"/>
        <v>0.54552439492892812</v>
      </c>
      <c r="U3735" s="4">
        <f t="shared" si="1173"/>
        <v>0.54552439492892824</v>
      </c>
      <c r="V3735" s="6">
        <f t="shared" si="1162"/>
        <v>182000</v>
      </c>
      <c r="W3735" s="16">
        <f t="shared" si="1163"/>
        <v>5.4945054945054944E-2</v>
      </c>
      <c r="X3735" s="4">
        <f t="shared" si="1174"/>
        <v>7.802197802197802</v>
      </c>
      <c r="Y3735" s="4">
        <f t="shared" si="1164"/>
        <v>7.8021978021978038</v>
      </c>
      <c r="Z3735" s="4">
        <f t="shared" si="1165"/>
        <v>1578000</v>
      </c>
      <c r="AA3735" s="16">
        <f t="shared" si="1166"/>
        <v>6.3371356147021544E-3</v>
      </c>
      <c r="AB3735" s="15">
        <f t="shared" si="1175"/>
        <v>0.89987325728770595</v>
      </c>
      <c r="AC3735" s="15">
        <f t="shared" si="1176"/>
        <v>0.89987325728770606</v>
      </c>
      <c r="AD3735" s="4">
        <v>174000</v>
      </c>
      <c r="AE3735" s="26">
        <v>2510.34</v>
      </c>
      <c r="AF3735" s="26">
        <v>2510.34</v>
      </c>
      <c r="AG3735" s="4">
        <f t="shared" si="1177"/>
        <v>681000</v>
      </c>
      <c r="AH3735" s="16">
        <f t="shared" si="1167"/>
        <v>1.4684287812041116E-2</v>
      </c>
      <c r="AI3735" s="15">
        <f t="shared" si="1168"/>
        <v>2.0851688693098382</v>
      </c>
      <c r="AJ3735" s="15">
        <f t="shared" si="1169"/>
        <v>2.0851688693098387</v>
      </c>
      <c r="AK3735" s="4">
        <f t="shared" si="1170"/>
        <v>989000</v>
      </c>
      <c r="AL3735" s="27">
        <f t="shared" si="1171"/>
        <v>1.0111223458038422E-2</v>
      </c>
      <c r="AM3735" s="15">
        <f t="shared" si="1178"/>
        <v>1.4357937310414559</v>
      </c>
      <c r="AN3735" s="15">
        <f t="shared" si="1179"/>
        <v>5.5159190589375955E-3</v>
      </c>
    </row>
    <row r="3736" spans="1:40" x14ac:dyDescent="0.2">
      <c r="A3736" s="4" t="s">
        <v>4627</v>
      </c>
      <c r="B3736" s="2" t="s">
        <v>5</v>
      </c>
      <c r="C3736" s="5">
        <v>174000</v>
      </c>
      <c r="D3736" s="2" t="s">
        <v>802</v>
      </c>
      <c r="E3736" s="5">
        <v>174004</v>
      </c>
      <c r="F3736" s="2" t="s">
        <v>4545</v>
      </c>
      <c r="G3736" s="7">
        <v>5000</v>
      </c>
      <c r="H3736" s="5">
        <v>147</v>
      </c>
      <c r="I3736" s="6">
        <v>172759</v>
      </c>
      <c r="J3736" s="13">
        <v>45291</v>
      </c>
      <c r="K3736" s="9">
        <v>4673.1254085932396</v>
      </c>
      <c r="L3736" s="4" t="s">
        <v>4627</v>
      </c>
      <c r="M3736" s="4" t="s">
        <v>4633</v>
      </c>
      <c r="N3736" s="4">
        <f>VLOOKUP(I3736,BaseModelo!$A$2:$E$5075,5)</f>
        <v>6</v>
      </c>
      <c r="O3736" s="4" t="str">
        <f>VLOOKUP(N3736,'niveles de riesgo'!$A$4:$B$7,2,1)</f>
        <v>6 a 7</v>
      </c>
      <c r="P3736" s="15">
        <v>147</v>
      </c>
      <c r="Q3736" s="4">
        <f>VLOOKUP(I3736,BaseModelo!$A$2:$E$5075,3)</f>
        <v>115</v>
      </c>
      <c r="R3736" s="4">
        <f t="shared" si="1160"/>
        <v>2603000</v>
      </c>
      <c r="S3736" s="16">
        <f t="shared" si="1161"/>
        <v>1.9208605455243949E-3</v>
      </c>
      <c r="T3736" s="4">
        <f t="shared" si="1172"/>
        <v>0.28236650019208603</v>
      </c>
      <c r="U3736" s="4">
        <f t="shared" si="1173"/>
        <v>0.28236650019208603</v>
      </c>
      <c r="V3736" s="6">
        <f t="shared" si="1162"/>
        <v>568000</v>
      </c>
      <c r="W3736" s="16">
        <f t="shared" si="1163"/>
        <v>8.8028169014084511E-3</v>
      </c>
      <c r="X3736" s="4">
        <f t="shared" si="1174"/>
        <v>1.2940140845070423</v>
      </c>
      <c r="Y3736" s="4">
        <f t="shared" si="1164"/>
        <v>1.2940140845070423</v>
      </c>
      <c r="Z3736" s="4">
        <f t="shared" si="1165"/>
        <v>4853000</v>
      </c>
      <c r="AA3736" s="16">
        <f t="shared" si="1166"/>
        <v>1.0302905419328251E-3</v>
      </c>
      <c r="AB3736" s="15">
        <f t="shared" si="1175"/>
        <v>0.1514527096641253</v>
      </c>
      <c r="AC3736" s="15">
        <f t="shared" si="1176"/>
        <v>0.1514527096641253</v>
      </c>
      <c r="AD3736" s="4">
        <v>174000</v>
      </c>
      <c r="AE3736" s="26">
        <v>1303.3399999999999</v>
      </c>
      <c r="AF3736" s="26">
        <v>1303.3399999999999</v>
      </c>
      <c r="AG3736" s="4">
        <f t="shared" si="1177"/>
        <v>1993000</v>
      </c>
      <c r="AH3736" s="16">
        <f t="shared" si="1167"/>
        <v>2.5087807325639738E-3</v>
      </c>
      <c r="AI3736" s="15">
        <f t="shared" si="1168"/>
        <v>0.36879076768690416</v>
      </c>
      <c r="AJ3736" s="15">
        <f t="shared" si="1169"/>
        <v>0.36879076768690416</v>
      </c>
      <c r="AK3736" s="4">
        <f t="shared" si="1170"/>
        <v>989000</v>
      </c>
      <c r="AL3736" s="27">
        <f t="shared" si="1171"/>
        <v>5.0556117290192111E-3</v>
      </c>
      <c r="AM3736" s="15">
        <f t="shared" si="1178"/>
        <v>0.74317492416582398</v>
      </c>
      <c r="AN3736" s="15">
        <f t="shared" si="1179"/>
        <v>1.4275353902532156E-3</v>
      </c>
    </row>
    <row r="3737" spans="1:40" x14ac:dyDescent="0.2">
      <c r="A3737" s="4" t="s">
        <v>4627</v>
      </c>
      <c r="B3737" s="2" t="s">
        <v>5</v>
      </c>
      <c r="C3737" s="5">
        <v>174000</v>
      </c>
      <c r="D3737" s="2" t="s">
        <v>802</v>
      </c>
      <c r="E3737" s="5">
        <v>174005</v>
      </c>
      <c r="F3737" s="2" t="s">
        <v>4546</v>
      </c>
      <c r="G3737" s="7">
        <v>5000</v>
      </c>
      <c r="H3737" s="5">
        <v>147</v>
      </c>
      <c r="I3737" s="6">
        <v>173304</v>
      </c>
      <c r="J3737" s="13">
        <v>45291</v>
      </c>
      <c r="K3737" s="9">
        <v>4673.1254085932396</v>
      </c>
      <c r="L3737" s="4" t="s">
        <v>4627</v>
      </c>
      <c r="M3737" s="4" t="s">
        <v>4633</v>
      </c>
      <c r="N3737" s="4">
        <f>VLOOKUP(I3737,BaseModelo!$A$2:$E$5075,5)</f>
        <v>9</v>
      </c>
      <c r="O3737" s="4" t="str">
        <f>VLOOKUP(N3737,'niveles de riesgo'!$A$4:$B$7,2,1)</f>
        <v>8 a 10</v>
      </c>
      <c r="P3737" s="15">
        <v>147</v>
      </c>
      <c r="Q3737" s="4">
        <f>VLOOKUP(I3737,BaseModelo!$A$2:$E$5075,3)</f>
        <v>147</v>
      </c>
      <c r="R3737" s="4">
        <f t="shared" si="1160"/>
        <v>2603000</v>
      </c>
      <c r="S3737" s="16">
        <f t="shared" si="1161"/>
        <v>1.9208605455243949E-3</v>
      </c>
      <c r="T3737" s="4">
        <f t="shared" si="1172"/>
        <v>0.28236650019208603</v>
      </c>
      <c r="U3737" s="4">
        <f t="shared" si="1173"/>
        <v>0.28236650019208603</v>
      </c>
      <c r="V3737" s="6">
        <f t="shared" si="1162"/>
        <v>1565000</v>
      </c>
      <c r="W3737" s="16">
        <f t="shared" si="1163"/>
        <v>3.1948881789137379E-3</v>
      </c>
      <c r="X3737" s="4">
        <f t="shared" si="1174"/>
        <v>0.46964856230031948</v>
      </c>
      <c r="Y3737" s="4">
        <f t="shared" si="1164"/>
        <v>0.46964856230031948</v>
      </c>
      <c r="Z3737" s="4">
        <f t="shared" si="1165"/>
        <v>5305000</v>
      </c>
      <c r="AA3737" s="16">
        <f t="shared" si="1166"/>
        <v>9.42507068803016E-4</v>
      </c>
      <c r="AB3737" s="15">
        <f t="shared" si="1175"/>
        <v>0.13854853911404336</v>
      </c>
      <c r="AC3737" s="15">
        <f t="shared" si="1176"/>
        <v>0.13854853911404336</v>
      </c>
      <c r="AD3737" s="4">
        <v>174000</v>
      </c>
      <c r="AE3737" s="26">
        <v>1303.3399999999999</v>
      </c>
      <c r="AF3737" s="26">
        <v>1303.3399999999999</v>
      </c>
      <c r="AG3737" s="4">
        <f t="shared" si="1177"/>
        <v>2114000</v>
      </c>
      <c r="AH3737" s="16">
        <f t="shared" si="1167"/>
        <v>2.3651844843897824E-3</v>
      </c>
      <c r="AI3737" s="15">
        <f t="shared" si="1168"/>
        <v>0.34768211920529801</v>
      </c>
      <c r="AJ3737" s="15">
        <f t="shared" si="1169"/>
        <v>0.34768211920529801</v>
      </c>
      <c r="AK3737" s="4">
        <f t="shared" si="1170"/>
        <v>989000</v>
      </c>
      <c r="AL3737" s="27">
        <f t="shared" si="1171"/>
        <v>5.0556117290192111E-3</v>
      </c>
      <c r="AM3737" s="15">
        <f t="shared" si="1178"/>
        <v>0.74317492416582398</v>
      </c>
      <c r="AN3737" s="15">
        <f t="shared" si="1179"/>
        <v>1.4275353902532156E-3</v>
      </c>
    </row>
    <row r="3738" spans="1:40" x14ac:dyDescent="0.2">
      <c r="A3738" s="4" t="s">
        <v>4627</v>
      </c>
      <c r="B3738" s="2" t="s">
        <v>8</v>
      </c>
      <c r="C3738" s="5">
        <v>174017</v>
      </c>
      <c r="D3738" s="2" t="s">
        <v>803</v>
      </c>
      <c r="E3738" s="5">
        <v>174018</v>
      </c>
      <c r="F3738" s="2" t="s">
        <v>4547</v>
      </c>
      <c r="G3738" s="7">
        <v>5000</v>
      </c>
      <c r="H3738" s="5">
        <v>147</v>
      </c>
      <c r="I3738" s="6">
        <v>173359</v>
      </c>
      <c r="J3738" s="13">
        <v>45291</v>
      </c>
      <c r="K3738" s="9">
        <v>5000</v>
      </c>
      <c r="L3738" s="4" t="s">
        <v>4627</v>
      </c>
      <c r="M3738" s="4" t="s">
        <v>4633</v>
      </c>
      <c r="N3738" s="4">
        <f>VLOOKUP(I3738,BaseModelo!$A$2:$E$5075,5)</f>
        <v>9</v>
      </c>
      <c r="O3738" s="4" t="str">
        <f>VLOOKUP(N3738,'niveles de riesgo'!$A$4:$B$7,2,1)</f>
        <v>8 a 10</v>
      </c>
      <c r="P3738" s="15">
        <v>147</v>
      </c>
      <c r="Q3738" s="4">
        <f>VLOOKUP(I3738,BaseModelo!$A$2:$E$5075,3)</f>
        <v>147</v>
      </c>
      <c r="R3738" s="4">
        <f t="shared" si="1160"/>
        <v>2603000</v>
      </c>
      <c r="S3738" s="16">
        <f t="shared" si="1161"/>
        <v>1.9208605455243949E-3</v>
      </c>
      <c r="T3738" s="4">
        <f t="shared" si="1172"/>
        <v>0.28236650019208603</v>
      </c>
      <c r="U3738" s="4">
        <f t="shared" si="1173"/>
        <v>0.28236650019208603</v>
      </c>
      <c r="V3738" s="6">
        <f t="shared" si="1162"/>
        <v>1565000</v>
      </c>
      <c r="W3738" s="16">
        <f t="shared" si="1163"/>
        <v>3.1948881789137379E-3</v>
      </c>
      <c r="X3738" s="4">
        <f t="shared" si="1174"/>
        <v>0.46964856230031948</v>
      </c>
      <c r="Y3738" s="4">
        <f t="shared" si="1164"/>
        <v>0.46964856230031948</v>
      </c>
      <c r="Z3738" s="4">
        <f t="shared" si="1165"/>
        <v>5305000</v>
      </c>
      <c r="AA3738" s="16">
        <f t="shared" si="1166"/>
        <v>9.42507068803016E-4</v>
      </c>
      <c r="AB3738" s="15">
        <f t="shared" si="1175"/>
        <v>0.13854853911404336</v>
      </c>
      <c r="AC3738" s="15">
        <f t="shared" si="1176"/>
        <v>0.13854853911404336</v>
      </c>
      <c r="AD3738" s="4">
        <v>174017</v>
      </c>
      <c r="AE3738" s="26">
        <v>1303.3399999999999</v>
      </c>
      <c r="AF3738" s="26">
        <v>1303.3399999999999</v>
      </c>
      <c r="AG3738" s="4">
        <f t="shared" si="1177"/>
        <v>2114000</v>
      </c>
      <c r="AH3738" s="16">
        <f t="shared" si="1167"/>
        <v>2.3651844843897824E-3</v>
      </c>
      <c r="AI3738" s="15">
        <f t="shared" si="1168"/>
        <v>0.34768211920529801</v>
      </c>
      <c r="AJ3738" s="15">
        <f t="shared" si="1169"/>
        <v>0.34768211920529801</v>
      </c>
      <c r="AK3738" s="4">
        <f t="shared" si="1170"/>
        <v>989000</v>
      </c>
      <c r="AL3738" s="27">
        <f t="shared" si="1171"/>
        <v>5.0556117290192111E-3</v>
      </c>
      <c r="AM3738" s="15">
        <f t="shared" si="1178"/>
        <v>0.74317492416582398</v>
      </c>
      <c r="AN3738" s="15">
        <f t="shared" si="1179"/>
        <v>1.4275353902532156E-3</v>
      </c>
    </row>
    <row r="3739" spans="1:40" x14ac:dyDescent="0.2">
      <c r="A3739" s="4" t="s">
        <v>4627</v>
      </c>
      <c r="B3739" s="2" t="s">
        <v>8</v>
      </c>
      <c r="C3739" s="5">
        <v>174017</v>
      </c>
      <c r="D3739" s="2" t="s">
        <v>803</v>
      </c>
      <c r="E3739" s="5">
        <v>174019</v>
      </c>
      <c r="F3739" s="2" t="s">
        <v>4548</v>
      </c>
      <c r="G3739" s="7">
        <v>6000</v>
      </c>
      <c r="H3739" s="5">
        <v>142</v>
      </c>
      <c r="I3739" s="6">
        <v>172486</v>
      </c>
      <c r="J3739" s="13">
        <v>45291</v>
      </c>
      <c r="K3739" s="9">
        <v>6000</v>
      </c>
      <c r="L3739" s="4" t="s">
        <v>4627</v>
      </c>
      <c r="M3739" s="4" t="s">
        <v>4633</v>
      </c>
      <c r="N3739" s="4">
        <f>VLOOKUP(I3739,BaseModelo!$A$2:$E$5075,5)</f>
        <v>9</v>
      </c>
      <c r="O3739" s="4" t="str">
        <f>VLOOKUP(N3739,'niveles de riesgo'!$A$4:$B$7,2,1)</f>
        <v>8 a 10</v>
      </c>
      <c r="P3739" s="15">
        <v>142.00000000000003</v>
      </c>
      <c r="Q3739" s="4">
        <f>VLOOKUP(I3739,BaseModelo!$A$2:$E$5075,3)</f>
        <v>147</v>
      </c>
      <c r="R3739" s="4">
        <f t="shared" si="1160"/>
        <v>2603000</v>
      </c>
      <c r="S3739" s="16">
        <f t="shared" si="1161"/>
        <v>2.3050326546292738E-3</v>
      </c>
      <c r="T3739" s="4">
        <f t="shared" si="1172"/>
        <v>0.32731463695735685</v>
      </c>
      <c r="U3739" s="4">
        <f t="shared" si="1173"/>
        <v>0.32731463695735696</v>
      </c>
      <c r="V3739" s="6">
        <f t="shared" si="1162"/>
        <v>1565000</v>
      </c>
      <c r="W3739" s="16">
        <f t="shared" si="1163"/>
        <v>3.8338658146964857E-3</v>
      </c>
      <c r="X3739" s="4">
        <f t="shared" si="1174"/>
        <v>0.54440894568690101</v>
      </c>
      <c r="Y3739" s="4">
        <f t="shared" si="1164"/>
        <v>0.54440894568690112</v>
      </c>
      <c r="Z3739" s="4">
        <f t="shared" si="1165"/>
        <v>5305000</v>
      </c>
      <c r="AA3739" s="16">
        <f t="shared" si="1166"/>
        <v>1.1310084825636192E-3</v>
      </c>
      <c r="AB3739" s="15">
        <f t="shared" si="1175"/>
        <v>0.16060320452403393</v>
      </c>
      <c r="AC3739" s="15">
        <f t="shared" si="1176"/>
        <v>0.16060320452403395</v>
      </c>
      <c r="AD3739" s="4">
        <v>174017</v>
      </c>
      <c r="AE3739" s="26">
        <v>1503.37</v>
      </c>
      <c r="AF3739" s="26">
        <v>1503.37</v>
      </c>
      <c r="AG3739" s="4">
        <f t="shared" si="1177"/>
        <v>2114000</v>
      </c>
      <c r="AH3739" s="16">
        <f t="shared" si="1167"/>
        <v>2.8382213812677389E-3</v>
      </c>
      <c r="AI3739" s="15">
        <f t="shared" si="1168"/>
        <v>0.4030274361400189</v>
      </c>
      <c r="AJ3739" s="15">
        <f t="shared" si="1169"/>
        <v>0.40302743614001901</v>
      </c>
      <c r="AK3739" s="4">
        <f t="shared" si="1170"/>
        <v>989000</v>
      </c>
      <c r="AL3739" s="27">
        <f t="shared" si="1171"/>
        <v>6.0667340748230538E-3</v>
      </c>
      <c r="AM3739" s="15">
        <f t="shared" si="1178"/>
        <v>0.86147623862487366</v>
      </c>
      <c r="AN3739" s="15">
        <f t="shared" si="1179"/>
        <v>1.9857308612175346E-3</v>
      </c>
    </row>
    <row r="3740" spans="1:40" x14ac:dyDescent="0.2">
      <c r="A3740" s="4" t="s">
        <v>4627</v>
      </c>
      <c r="B3740" s="2" t="s">
        <v>8</v>
      </c>
      <c r="C3740" s="5">
        <v>174017</v>
      </c>
      <c r="D3740" s="2" t="s">
        <v>803</v>
      </c>
      <c r="E3740" s="5">
        <v>174020</v>
      </c>
      <c r="F3740" s="2" t="s">
        <v>4549</v>
      </c>
      <c r="G3740" s="7">
        <v>5000</v>
      </c>
      <c r="H3740" s="5">
        <v>147</v>
      </c>
      <c r="I3740" s="6">
        <v>173354</v>
      </c>
      <c r="J3740" s="13">
        <v>45291</v>
      </c>
      <c r="K3740" s="9">
        <v>5000</v>
      </c>
      <c r="L3740" s="4" t="s">
        <v>4627</v>
      </c>
      <c r="M3740" s="4" t="s">
        <v>4633</v>
      </c>
      <c r="N3740" s="4">
        <f>VLOOKUP(I3740,BaseModelo!$A$2:$E$5075,5)</f>
        <v>9</v>
      </c>
      <c r="O3740" s="4" t="str">
        <f>VLOOKUP(N3740,'niveles de riesgo'!$A$4:$B$7,2,1)</f>
        <v>8 a 10</v>
      </c>
      <c r="P3740" s="15">
        <v>147</v>
      </c>
      <c r="Q3740" s="4">
        <f>VLOOKUP(I3740,BaseModelo!$A$2:$E$5075,3)</f>
        <v>147</v>
      </c>
      <c r="R3740" s="4">
        <f t="shared" si="1160"/>
        <v>2603000</v>
      </c>
      <c r="S3740" s="16">
        <f t="shared" si="1161"/>
        <v>1.9208605455243949E-3</v>
      </c>
      <c r="T3740" s="4">
        <f t="shared" si="1172"/>
        <v>0.28236650019208603</v>
      </c>
      <c r="U3740" s="4">
        <f t="shared" si="1173"/>
        <v>0.28236650019208603</v>
      </c>
      <c r="V3740" s="6">
        <f t="shared" si="1162"/>
        <v>1565000</v>
      </c>
      <c r="W3740" s="16">
        <f t="shared" si="1163"/>
        <v>3.1948881789137379E-3</v>
      </c>
      <c r="X3740" s="4">
        <f t="shared" si="1174"/>
        <v>0.46964856230031948</v>
      </c>
      <c r="Y3740" s="4">
        <f t="shared" si="1164"/>
        <v>0.46964856230031948</v>
      </c>
      <c r="Z3740" s="4">
        <f t="shared" si="1165"/>
        <v>5305000</v>
      </c>
      <c r="AA3740" s="16">
        <f t="shared" si="1166"/>
        <v>9.42507068803016E-4</v>
      </c>
      <c r="AB3740" s="15">
        <f t="shared" si="1175"/>
        <v>0.13854853911404336</v>
      </c>
      <c r="AC3740" s="15">
        <f t="shared" si="1176"/>
        <v>0.13854853911404336</v>
      </c>
      <c r="AD3740" s="4">
        <v>174017</v>
      </c>
      <c r="AE3740" s="26">
        <v>1303.3399999999999</v>
      </c>
      <c r="AF3740" s="26">
        <v>1303.3399999999999</v>
      </c>
      <c r="AG3740" s="4">
        <f t="shared" si="1177"/>
        <v>2114000</v>
      </c>
      <c r="AH3740" s="16">
        <f t="shared" si="1167"/>
        <v>2.3651844843897824E-3</v>
      </c>
      <c r="AI3740" s="15">
        <f t="shared" si="1168"/>
        <v>0.34768211920529801</v>
      </c>
      <c r="AJ3740" s="15">
        <f t="shared" si="1169"/>
        <v>0.34768211920529801</v>
      </c>
      <c r="AK3740" s="4">
        <f t="shared" si="1170"/>
        <v>989000</v>
      </c>
      <c r="AL3740" s="27">
        <f t="shared" si="1171"/>
        <v>5.0556117290192111E-3</v>
      </c>
      <c r="AM3740" s="15">
        <f t="shared" si="1178"/>
        <v>0.74317492416582398</v>
      </c>
      <c r="AN3740" s="15">
        <f t="shared" si="1179"/>
        <v>1.4275353902532156E-3</v>
      </c>
    </row>
    <row r="3741" spans="1:40" x14ac:dyDescent="0.2">
      <c r="A3741" s="4" t="s">
        <v>4627</v>
      </c>
      <c r="B3741" s="2" t="s">
        <v>8</v>
      </c>
      <c r="C3741" s="5">
        <v>174017</v>
      </c>
      <c r="D3741" s="2" t="s">
        <v>803</v>
      </c>
      <c r="E3741" s="5">
        <v>174021</v>
      </c>
      <c r="F3741" s="2" t="s">
        <v>4550</v>
      </c>
      <c r="G3741" s="7">
        <v>6000</v>
      </c>
      <c r="H3741" s="5">
        <v>142</v>
      </c>
      <c r="I3741" s="6">
        <v>173486</v>
      </c>
      <c r="J3741" s="13">
        <v>45291</v>
      </c>
      <c r="K3741" s="9">
        <v>6000</v>
      </c>
      <c r="L3741" s="4" t="s">
        <v>4627</v>
      </c>
      <c r="M3741" s="4" t="s">
        <v>4633</v>
      </c>
      <c r="N3741" s="4">
        <f>VLOOKUP(I3741,BaseModelo!$A$2:$E$5075,5)</f>
        <v>10</v>
      </c>
      <c r="O3741" s="4" t="str">
        <f>VLOOKUP(N3741,'niveles de riesgo'!$A$4:$B$7,2,1)</f>
        <v>8 a 10</v>
      </c>
      <c r="P3741" s="15">
        <v>142.00000000000003</v>
      </c>
      <c r="Q3741" s="4">
        <f>VLOOKUP(I3741,BaseModelo!$A$2:$E$5075,3)</f>
        <v>0</v>
      </c>
      <c r="R3741" s="4">
        <f t="shared" si="1160"/>
        <v>2603000</v>
      </c>
      <c r="S3741" s="16">
        <f t="shared" si="1161"/>
        <v>2.3050326546292738E-3</v>
      </c>
      <c r="T3741" s="4">
        <f t="shared" si="1172"/>
        <v>0.32731463695735685</v>
      </c>
      <c r="U3741" s="4">
        <f t="shared" si="1173"/>
        <v>0.32731463695735696</v>
      </c>
      <c r="V3741" s="6">
        <f t="shared" si="1162"/>
        <v>1565000</v>
      </c>
      <c r="W3741" s="16">
        <f t="shared" si="1163"/>
        <v>3.8338658146964857E-3</v>
      </c>
      <c r="X3741" s="4">
        <f t="shared" si="1174"/>
        <v>0.54440894568690101</v>
      </c>
      <c r="Y3741" s="4">
        <f t="shared" si="1164"/>
        <v>0.54440894568690112</v>
      </c>
      <c r="Z3741" s="4">
        <f t="shared" si="1165"/>
        <v>4121000</v>
      </c>
      <c r="AA3741" s="16">
        <f t="shared" si="1166"/>
        <v>1.4559572919194371E-3</v>
      </c>
      <c r="AB3741" s="15">
        <f t="shared" si="1175"/>
        <v>0.20674593545256006</v>
      </c>
      <c r="AC3741" s="15">
        <f t="shared" si="1176"/>
        <v>0.20674593545256012</v>
      </c>
      <c r="AD3741" s="4">
        <v>174017</v>
      </c>
      <c r="AE3741" s="26">
        <v>1503.37</v>
      </c>
      <c r="AF3741" s="26">
        <v>1503.37</v>
      </c>
      <c r="AG3741" s="4">
        <f t="shared" si="1177"/>
        <v>2105000</v>
      </c>
      <c r="AH3741" s="16">
        <f t="shared" si="1167"/>
        <v>2.8503562945368173E-3</v>
      </c>
      <c r="AI3741" s="15">
        <f t="shared" si="1168"/>
        <v>0.40475059382422807</v>
      </c>
      <c r="AJ3741" s="15">
        <f t="shared" si="1169"/>
        <v>0.40475059382422812</v>
      </c>
      <c r="AK3741" s="4">
        <f t="shared" si="1170"/>
        <v>989000</v>
      </c>
      <c r="AL3741" s="27">
        <f t="shared" si="1171"/>
        <v>6.0667340748230538E-3</v>
      </c>
      <c r="AM3741" s="15">
        <f t="shared" si="1178"/>
        <v>0.86147623862487366</v>
      </c>
      <c r="AN3741" s="15">
        <f t="shared" si="1179"/>
        <v>1.9857308612175346E-3</v>
      </c>
    </row>
    <row r="3742" spans="1:40" x14ac:dyDescent="0.2">
      <c r="A3742" s="4" t="s">
        <v>4627</v>
      </c>
      <c r="B3742" s="2" t="s">
        <v>8</v>
      </c>
      <c r="C3742" s="5">
        <v>174017</v>
      </c>
      <c r="D3742" s="2" t="s">
        <v>803</v>
      </c>
      <c r="E3742" s="5">
        <v>174022</v>
      </c>
      <c r="F3742" s="2" t="s">
        <v>4551</v>
      </c>
      <c r="G3742" s="7">
        <v>6000</v>
      </c>
      <c r="H3742" s="5">
        <v>142</v>
      </c>
      <c r="I3742" s="6">
        <v>173487</v>
      </c>
      <c r="J3742" s="13">
        <v>45291</v>
      </c>
      <c r="K3742" s="9">
        <v>6000</v>
      </c>
      <c r="L3742" s="4" t="s">
        <v>4627</v>
      </c>
      <c r="M3742" s="4" t="s">
        <v>4633</v>
      </c>
      <c r="N3742" s="4">
        <f>VLOOKUP(I3742,BaseModelo!$A$2:$E$5075,5)</f>
        <v>8</v>
      </c>
      <c r="O3742" s="4" t="str">
        <f>VLOOKUP(N3742,'niveles de riesgo'!$A$4:$B$7,2,1)</f>
        <v>8 a 10</v>
      </c>
      <c r="P3742" s="15">
        <v>142.00000000000003</v>
      </c>
      <c r="Q3742" s="4">
        <f>VLOOKUP(I3742,BaseModelo!$A$2:$E$5075,3)</f>
        <v>132</v>
      </c>
      <c r="R3742" s="4">
        <f t="shared" si="1160"/>
        <v>2603000</v>
      </c>
      <c r="S3742" s="16">
        <f t="shared" si="1161"/>
        <v>2.3050326546292738E-3</v>
      </c>
      <c r="T3742" s="4">
        <f t="shared" si="1172"/>
        <v>0.32731463695735685</v>
      </c>
      <c r="U3742" s="4">
        <f t="shared" si="1173"/>
        <v>0.32731463695735696</v>
      </c>
      <c r="V3742" s="6">
        <f t="shared" si="1162"/>
        <v>1565000</v>
      </c>
      <c r="W3742" s="16">
        <f t="shared" si="1163"/>
        <v>3.8338658146964857E-3</v>
      </c>
      <c r="X3742" s="4">
        <f t="shared" si="1174"/>
        <v>0.54440894568690101</v>
      </c>
      <c r="Y3742" s="4">
        <f t="shared" si="1164"/>
        <v>0.54440894568690112</v>
      </c>
      <c r="Z3742" s="4">
        <f t="shared" si="1165"/>
        <v>5836000</v>
      </c>
      <c r="AA3742" s="16">
        <f t="shared" si="1166"/>
        <v>1.028101439342015E-3</v>
      </c>
      <c r="AB3742" s="15">
        <f t="shared" si="1175"/>
        <v>0.14599040438656613</v>
      </c>
      <c r="AC3742" s="15">
        <f t="shared" si="1176"/>
        <v>0.14599040438656616</v>
      </c>
      <c r="AD3742" s="4">
        <v>174017</v>
      </c>
      <c r="AE3742" s="26">
        <v>1503.37</v>
      </c>
      <c r="AF3742" s="26">
        <v>1503.37</v>
      </c>
      <c r="AG3742" s="4">
        <f t="shared" si="1177"/>
        <v>2254000</v>
      </c>
      <c r="AH3742" s="16">
        <f t="shared" si="1167"/>
        <v>2.6619343389529724E-3</v>
      </c>
      <c r="AI3742" s="15">
        <f t="shared" si="1168"/>
        <v>0.37799467613132209</v>
      </c>
      <c r="AJ3742" s="15">
        <f t="shared" si="1169"/>
        <v>0.37799467613132215</v>
      </c>
      <c r="AK3742" s="4">
        <f t="shared" si="1170"/>
        <v>989000</v>
      </c>
      <c r="AL3742" s="27">
        <f t="shared" si="1171"/>
        <v>6.0667340748230538E-3</v>
      </c>
      <c r="AM3742" s="15">
        <f t="shared" si="1178"/>
        <v>0.86147623862487366</v>
      </c>
      <c r="AN3742" s="15">
        <f t="shared" si="1179"/>
        <v>1.9857308612175346E-3</v>
      </c>
    </row>
    <row r="3743" spans="1:40" x14ac:dyDescent="0.2">
      <c r="A3743" s="4" t="s">
        <v>4627</v>
      </c>
      <c r="B3743" s="2" t="s">
        <v>8</v>
      </c>
      <c r="C3743" s="5">
        <v>174017</v>
      </c>
      <c r="D3743" s="2" t="s">
        <v>803</v>
      </c>
      <c r="E3743" s="5">
        <v>174023</v>
      </c>
      <c r="F3743" s="2" t="s">
        <v>4552</v>
      </c>
      <c r="G3743" s="7">
        <v>6000</v>
      </c>
      <c r="H3743" s="5">
        <v>142</v>
      </c>
      <c r="I3743" s="6">
        <v>173288</v>
      </c>
      <c r="J3743" s="13">
        <v>45291</v>
      </c>
      <c r="K3743" s="9">
        <v>6000</v>
      </c>
      <c r="L3743" s="4" t="s">
        <v>4627</v>
      </c>
      <c r="M3743" s="4" t="s">
        <v>4633</v>
      </c>
      <c r="N3743" s="4">
        <f>VLOOKUP(I3743,BaseModelo!$A$2:$E$5075,5)</f>
        <v>9</v>
      </c>
      <c r="O3743" s="4" t="str">
        <f>VLOOKUP(N3743,'niveles de riesgo'!$A$4:$B$7,2,1)</f>
        <v>8 a 10</v>
      </c>
      <c r="P3743" s="15">
        <v>142.00000000000003</v>
      </c>
      <c r="Q3743" s="4">
        <f>VLOOKUP(I3743,BaseModelo!$A$2:$E$5075,3)</f>
        <v>147</v>
      </c>
      <c r="R3743" s="4">
        <f t="shared" si="1160"/>
        <v>2603000</v>
      </c>
      <c r="S3743" s="16">
        <f t="shared" si="1161"/>
        <v>2.3050326546292738E-3</v>
      </c>
      <c r="T3743" s="4">
        <f t="shared" si="1172"/>
        <v>0.32731463695735685</v>
      </c>
      <c r="U3743" s="4">
        <f t="shared" si="1173"/>
        <v>0.32731463695735696</v>
      </c>
      <c r="V3743" s="6">
        <f t="shared" si="1162"/>
        <v>1565000</v>
      </c>
      <c r="W3743" s="16">
        <f t="shared" si="1163"/>
        <v>3.8338658146964857E-3</v>
      </c>
      <c r="X3743" s="4">
        <f t="shared" si="1174"/>
        <v>0.54440894568690101</v>
      </c>
      <c r="Y3743" s="4">
        <f t="shared" si="1164"/>
        <v>0.54440894568690112</v>
      </c>
      <c r="Z3743" s="4">
        <f t="shared" si="1165"/>
        <v>5305000</v>
      </c>
      <c r="AA3743" s="16">
        <f t="shared" si="1166"/>
        <v>1.1310084825636192E-3</v>
      </c>
      <c r="AB3743" s="15">
        <f t="shared" si="1175"/>
        <v>0.16060320452403393</v>
      </c>
      <c r="AC3743" s="15">
        <f t="shared" si="1176"/>
        <v>0.16060320452403395</v>
      </c>
      <c r="AD3743" s="4">
        <v>174017</v>
      </c>
      <c r="AE3743" s="26">
        <v>1503.37</v>
      </c>
      <c r="AF3743" s="26">
        <v>1503.37</v>
      </c>
      <c r="AG3743" s="4">
        <f t="shared" si="1177"/>
        <v>2114000</v>
      </c>
      <c r="AH3743" s="16">
        <f t="shared" si="1167"/>
        <v>2.8382213812677389E-3</v>
      </c>
      <c r="AI3743" s="15">
        <f t="shared" si="1168"/>
        <v>0.4030274361400189</v>
      </c>
      <c r="AJ3743" s="15">
        <f t="shared" si="1169"/>
        <v>0.40302743614001901</v>
      </c>
      <c r="AK3743" s="4">
        <f t="shared" si="1170"/>
        <v>989000</v>
      </c>
      <c r="AL3743" s="27">
        <f t="shared" si="1171"/>
        <v>6.0667340748230538E-3</v>
      </c>
      <c r="AM3743" s="15">
        <f t="shared" si="1178"/>
        <v>0.86147623862487366</v>
      </c>
      <c r="AN3743" s="15">
        <f t="shared" si="1179"/>
        <v>1.9857308612175346E-3</v>
      </c>
    </row>
    <row r="3744" spans="1:40" x14ac:dyDescent="0.2">
      <c r="A3744" s="4" t="s">
        <v>4627</v>
      </c>
      <c r="B3744" s="2" t="s">
        <v>8</v>
      </c>
      <c r="C3744" s="5">
        <v>174017</v>
      </c>
      <c r="D3744" s="2" t="s">
        <v>803</v>
      </c>
      <c r="E3744" s="5">
        <v>174024</v>
      </c>
      <c r="F3744" s="2" t="s">
        <v>4553</v>
      </c>
      <c r="G3744" s="7">
        <v>6000</v>
      </c>
      <c r="H3744" s="5">
        <v>142</v>
      </c>
      <c r="I3744" s="6">
        <v>173160</v>
      </c>
      <c r="J3744" s="13">
        <v>45291</v>
      </c>
      <c r="K3744" s="9">
        <v>6000</v>
      </c>
      <c r="L3744" s="4" t="s">
        <v>4627</v>
      </c>
      <c r="M3744" s="4" t="s">
        <v>4633</v>
      </c>
      <c r="N3744" s="4">
        <f>VLOOKUP(I3744,BaseModelo!$A$2:$E$5075,5)</f>
        <v>2</v>
      </c>
      <c r="O3744" s="4" t="str">
        <f>VLOOKUP(N3744,'niveles de riesgo'!$A$4:$B$7,2,1)</f>
        <v>1 a 3</v>
      </c>
      <c r="P3744" s="15">
        <v>142.00000000000003</v>
      </c>
      <c r="Q3744" s="4">
        <f>VLOOKUP(I3744,BaseModelo!$A$2:$E$5075,3)</f>
        <v>100</v>
      </c>
      <c r="R3744" s="4">
        <f t="shared" si="1160"/>
        <v>2603000</v>
      </c>
      <c r="S3744" s="16">
        <f t="shared" si="1161"/>
        <v>2.3050326546292738E-3</v>
      </c>
      <c r="T3744" s="4">
        <f t="shared" si="1172"/>
        <v>0.32731463695735685</v>
      </c>
      <c r="U3744" s="4">
        <f t="shared" si="1173"/>
        <v>0.32731463695735696</v>
      </c>
      <c r="V3744" s="6">
        <f t="shared" si="1162"/>
        <v>182000</v>
      </c>
      <c r="W3744" s="16">
        <f t="shared" si="1163"/>
        <v>3.2967032967032968E-2</v>
      </c>
      <c r="X3744" s="4">
        <f t="shared" si="1174"/>
        <v>4.6813186813186816</v>
      </c>
      <c r="Y3744" s="4">
        <f t="shared" si="1164"/>
        <v>4.6813186813186825</v>
      </c>
      <c r="Z3744" s="4">
        <f t="shared" si="1165"/>
        <v>1578000</v>
      </c>
      <c r="AA3744" s="16">
        <f t="shared" si="1166"/>
        <v>3.8022813688212928E-3</v>
      </c>
      <c r="AB3744" s="15">
        <f t="shared" si="1175"/>
        <v>0.53992395437262353</v>
      </c>
      <c r="AC3744" s="15">
        <f t="shared" si="1176"/>
        <v>0.53992395437262364</v>
      </c>
      <c r="AD3744" s="4">
        <v>174017</v>
      </c>
      <c r="AE3744" s="26">
        <v>1503.37</v>
      </c>
      <c r="AF3744" s="26">
        <v>1503.37</v>
      </c>
      <c r="AG3744" s="4">
        <f t="shared" si="1177"/>
        <v>681000</v>
      </c>
      <c r="AH3744" s="16">
        <f t="shared" si="1167"/>
        <v>8.8105726872246704E-3</v>
      </c>
      <c r="AI3744" s="15">
        <f t="shared" si="1168"/>
        <v>1.2511013215859033</v>
      </c>
      <c r="AJ3744" s="15">
        <f t="shared" si="1169"/>
        <v>1.2511013215859035</v>
      </c>
      <c r="AK3744" s="4">
        <f t="shared" si="1170"/>
        <v>989000</v>
      </c>
      <c r="AL3744" s="27">
        <f t="shared" si="1171"/>
        <v>6.0667340748230538E-3</v>
      </c>
      <c r="AM3744" s="15">
        <f t="shared" si="1178"/>
        <v>0.86147623862487366</v>
      </c>
      <c r="AN3744" s="15">
        <f t="shared" si="1179"/>
        <v>1.9857308612175346E-3</v>
      </c>
    </row>
    <row r="3745" spans="1:40" x14ac:dyDescent="0.2">
      <c r="A3745" s="4" t="s">
        <v>4627</v>
      </c>
      <c r="B3745" s="2" t="s">
        <v>17</v>
      </c>
      <c r="C3745" s="5">
        <v>174027</v>
      </c>
      <c r="D3745" s="2" t="s">
        <v>804</v>
      </c>
      <c r="E3745" s="5">
        <v>174028</v>
      </c>
      <c r="F3745" s="2" t="s">
        <v>4554</v>
      </c>
      <c r="G3745" s="7">
        <v>10000</v>
      </c>
      <c r="H3745" s="5">
        <v>142</v>
      </c>
      <c r="I3745" s="6">
        <v>173627</v>
      </c>
      <c r="J3745" s="13">
        <v>45291</v>
      </c>
      <c r="K3745" s="9">
        <v>10000</v>
      </c>
      <c r="L3745" s="4" t="s">
        <v>4627</v>
      </c>
      <c r="M3745" s="4" t="s">
        <v>4633</v>
      </c>
      <c r="N3745" s="4">
        <f>VLOOKUP(I3745,BaseModelo!$A$2:$E$5075,5)</f>
        <v>9</v>
      </c>
      <c r="O3745" s="4" t="str">
        <f>VLOOKUP(N3745,'niveles de riesgo'!$A$4:$B$7,2,1)</f>
        <v>8 a 10</v>
      </c>
      <c r="P3745" s="15">
        <v>142.00000000000003</v>
      </c>
      <c r="Q3745" s="4">
        <f>VLOOKUP(I3745,BaseModelo!$A$2:$E$5075,3)</f>
        <v>147</v>
      </c>
      <c r="R3745" s="4">
        <f t="shared" si="1160"/>
        <v>2603000</v>
      </c>
      <c r="S3745" s="16">
        <f t="shared" si="1161"/>
        <v>3.8417210910487898E-3</v>
      </c>
      <c r="T3745" s="4">
        <f t="shared" si="1172"/>
        <v>0.54552439492892812</v>
      </c>
      <c r="U3745" s="4">
        <f t="shared" si="1173"/>
        <v>0.54552439492892824</v>
      </c>
      <c r="V3745" s="6">
        <f t="shared" si="1162"/>
        <v>1565000</v>
      </c>
      <c r="W3745" s="16">
        <f t="shared" si="1163"/>
        <v>6.3897763578274758E-3</v>
      </c>
      <c r="X3745" s="4">
        <f t="shared" si="1174"/>
        <v>0.90734824281150162</v>
      </c>
      <c r="Y3745" s="4">
        <f t="shared" si="1164"/>
        <v>0.90734824281150173</v>
      </c>
      <c r="Z3745" s="4">
        <f t="shared" si="1165"/>
        <v>5305000</v>
      </c>
      <c r="AA3745" s="16">
        <f t="shared" si="1166"/>
        <v>1.885014137606032E-3</v>
      </c>
      <c r="AB3745" s="15">
        <f t="shared" si="1175"/>
        <v>0.26767200754005654</v>
      </c>
      <c r="AC3745" s="15">
        <f t="shared" si="1176"/>
        <v>0.2676720075400566</v>
      </c>
      <c r="AD3745" s="4">
        <v>174027</v>
      </c>
      <c r="AE3745" s="26">
        <v>2510.34</v>
      </c>
      <c r="AF3745" s="26">
        <v>2510.34</v>
      </c>
      <c r="AG3745" s="4">
        <f t="shared" si="1177"/>
        <v>2114000</v>
      </c>
      <c r="AH3745" s="16">
        <f t="shared" si="1167"/>
        <v>4.7303689687795648E-3</v>
      </c>
      <c r="AI3745" s="15">
        <f t="shared" si="1168"/>
        <v>0.67171239356669821</v>
      </c>
      <c r="AJ3745" s="15">
        <f t="shared" si="1169"/>
        <v>0.67171239356669832</v>
      </c>
      <c r="AK3745" s="4">
        <f t="shared" si="1170"/>
        <v>989000</v>
      </c>
      <c r="AL3745" s="27">
        <f t="shared" si="1171"/>
        <v>1.0111223458038422E-2</v>
      </c>
      <c r="AM3745" s="15">
        <f t="shared" si="1178"/>
        <v>1.4357937310414559</v>
      </c>
      <c r="AN3745" s="15">
        <f t="shared" si="1179"/>
        <v>5.5159190589375955E-3</v>
      </c>
    </row>
    <row r="3746" spans="1:40" x14ac:dyDescent="0.2">
      <c r="A3746" s="4" t="s">
        <v>4627</v>
      </c>
      <c r="B3746" s="2" t="s">
        <v>17</v>
      </c>
      <c r="C3746" s="5">
        <v>174027</v>
      </c>
      <c r="D3746" s="2" t="s">
        <v>804</v>
      </c>
      <c r="E3746" s="5">
        <v>174029</v>
      </c>
      <c r="F3746" s="2" t="s">
        <v>4555</v>
      </c>
      <c r="G3746" s="7">
        <v>10000</v>
      </c>
      <c r="H3746" s="5">
        <v>142</v>
      </c>
      <c r="I3746" s="6">
        <v>172978</v>
      </c>
      <c r="J3746" s="13">
        <v>45291</v>
      </c>
      <c r="K3746" s="9">
        <v>10000</v>
      </c>
      <c r="L3746" s="4" t="s">
        <v>4627</v>
      </c>
      <c r="M3746" s="4" t="s">
        <v>4633</v>
      </c>
      <c r="N3746" s="4">
        <f>VLOOKUP(I3746,BaseModelo!$A$2:$E$5075,5)</f>
        <v>7</v>
      </c>
      <c r="O3746" s="4" t="str">
        <f>VLOOKUP(N3746,'niveles de riesgo'!$A$4:$B$7,2,1)</f>
        <v>6 a 7</v>
      </c>
      <c r="P3746" s="15">
        <v>142.00000000000003</v>
      </c>
      <c r="Q3746" s="4">
        <f>VLOOKUP(I3746,BaseModelo!$A$2:$E$5075,3)</f>
        <v>127</v>
      </c>
      <c r="R3746" s="4">
        <f t="shared" si="1160"/>
        <v>2603000</v>
      </c>
      <c r="S3746" s="16">
        <f t="shared" si="1161"/>
        <v>3.8417210910487898E-3</v>
      </c>
      <c r="T3746" s="4">
        <f t="shared" si="1172"/>
        <v>0.54552439492892812</v>
      </c>
      <c r="U3746" s="4">
        <f t="shared" si="1173"/>
        <v>0.54552439492892824</v>
      </c>
      <c r="V3746" s="6">
        <f t="shared" si="1162"/>
        <v>568000</v>
      </c>
      <c r="W3746" s="16">
        <f t="shared" si="1163"/>
        <v>1.7605633802816902E-2</v>
      </c>
      <c r="X3746" s="4">
        <f t="shared" si="1174"/>
        <v>2.5</v>
      </c>
      <c r="Y3746" s="4">
        <f t="shared" si="1164"/>
        <v>2.5000000000000004</v>
      </c>
      <c r="Z3746" s="4">
        <f t="shared" si="1165"/>
        <v>4022000</v>
      </c>
      <c r="AA3746" s="16">
        <f t="shared" si="1166"/>
        <v>2.4863252113376429E-3</v>
      </c>
      <c r="AB3746" s="15">
        <f t="shared" si="1175"/>
        <v>0.35305818000994527</v>
      </c>
      <c r="AC3746" s="15">
        <f t="shared" si="1176"/>
        <v>0.35305818000994538</v>
      </c>
      <c r="AD3746" s="4">
        <v>174027</v>
      </c>
      <c r="AE3746" s="26">
        <v>2510.34</v>
      </c>
      <c r="AF3746" s="26">
        <v>2510.34</v>
      </c>
      <c r="AG3746" s="4">
        <f t="shared" si="1177"/>
        <v>1778000</v>
      </c>
      <c r="AH3746" s="16">
        <f t="shared" si="1167"/>
        <v>5.6242969628796397E-3</v>
      </c>
      <c r="AI3746" s="15">
        <f t="shared" si="1168"/>
        <v>0.79865016872890882</v>
      </c>
      <c r="AJ3746" s="15">
        <f t="shared" si="1169"/>
        <v>0.79865016872890904</v>
      </c>
      <c r="AK3746" s="4">
        <f t="shared" si="1170"/>
        <v>989000</v>
      </c>
      <c r="AL3746" s="27">
        <f t="shared" si="1171"/>
        <v>1.0111223458038422E-2</v>
      </c>
      <c r="AM3746" s="15">
        <f t="shared" si="1178"/>
        <v>1.4357937310414559</v>
      </c>
      <c r="AN3746" s="15">
        <f t="shared" si="1179"/>
        <v>5.5159190589375955E-3</v>
      </c>
    </row>
    <row r="3747" spans="1:40" x14ac:dyDescent="0.2">
      <c r="A3747" s="4" t="s">
        <v>4627</v>
      </c>
      <c r="B3747" s="2" t="s">
        <v>17</v>
      </c>
      <c r="C3747" s="5">
        <v>174027</v>
      </c>
      <c r="D3747" s="2" t="s">
        <v>804</v>
      </c>
      <c r="E3747" s="5">
        <v>174030</v>
      </c>
      <c r="F3747" s="2" t="s">
        <v>4556</v>
      </c>
      <c r="G3747" s="7">
        <v>8000</v>
      </c>
      <c r="H3747" s="5">
        <v>142</v>
      </c>
      <c r="I3747" s="6">
        <v>173670</v>
      </c>
      <c r="J3747" s="13">
        <v>45291</v>
      </c>
      <c r="K3747" s="9">
        <v>8000</v>
      </c>
      <c r="L3747" s="4" t="s">
        <v>4627</v>
      </c>
      <c r="M3747" s="4" t="s">
        <v>4633</v>
      </c>
      <c r="N3747" s="4">
        <f>VLOOKUP(I3747,BaseModelo!$A$2:$E$5075,5)</f>
        <v>9</v>
      </c>
      <c r="O3747" s="4" t="str">
        <f>VLOOKUP(N3747,'niveles de riesgo'!$A$4:$B$7,2,1)</f>
        <v>8 a 10</v>
      </c>
      <c r="P3747" s="15">
        <v>142.00000000000003</v>
      </c>
      <c r="Q3747" s="4">
        <f>VLOOKUP(I3747,BaseModelo!$A$2:$E$5075,3)</f>
        <v>147</v>
      </c>
      <c r="R3747" s="4">
        <f t="shared" si="1160"/>
        <v>2603000</v>
      </c>
      <c r="S3747" s="16">
        <f t="shared" si="1161"/>
        <v>3.073376872839032E-3</v>
      </c>
      <c r="T3747" s="4">
        <f t="shared" si="1172"/>
        <v>0.43641951594314254</v>
      </c>
      <c r="U3747" s="4">
        <f t="shared" si="1173"/>
        <v>0.43641951594314266</v>
      </c>
      <c r="V3747" s="6">
        <f t="shared" si="1162"/>
        <v>1565000</v>
      </c>
      <c r="W3747" s="16">
        <f t="shared" si="1163"/>
        <v>5.111821086261981E-3</v>
      </c>
      <c r="X3747" s="4">
        <f t="shared" si="1174"/>
        <v>0.72587859424920131</v>
      </c>
      <c r="Y3747" s="4">
        <f t="shared" si="1164"/>
        <v>0.72587859424920143</v>
      </c>
      <c r="Z3747" s="4">
        <f t="shared" si="1165"/>
        <v>5305000</v>
      </c>
      <c r="AA3747" s="16">
        <f t="shared" si="1166"/>
        <v>1.5080113100848257E-3</v>
      </c>
      <c r="AB3747" s="15">
        <f t="shared" si="1175"/>
        <v>0.21413760603204526</v>
      </c>
      <c r="AC3747" s="15">
        <f t="shared" si="1176"/>
        <v>0.21413760603204529</v>
      </c>
      <c r="AD3747" s="4">
        <v>174027</v>
      </c>
      <c r="AE3747" s="26">
        <v>2013.74</v>
      </c>
      <c r="AF3747" s="26">
        <v>2013.74</v>
      </c>
      <c r="AG3747" s="4">
        <f t="shared" si="1177"/>
        <v>2114000</v>
      </c>
      <c r="AH3747" s="16">
        <f t="shared" si="1167"/>
        <v>3.7842951750236518E-3</v>
      </c>
      <c r="AI3747" s="15">
        <f t="shared" si="1168"/>
        <v>0.53736991485335861</v>
      </c>
      <c r="AJ3747" s="15">
        <f t="shared" si="1169"/>
        <v>0.53736991485335872</v>
      </c>
      <c r="AK3747" s="4">
        <f t="shared" si="1170"/>
        <v>989000</v>
      </c>
      <c r="AL3747" s="27">
        <f t="shared" si="1171"/>
        <v>8.0889787664307385E-3</v>
      </c>
      <c r="AM3747" s="15">
        <f t="shared" si="1178"/>
        <v>1.148634984833165</v>
      </c>
      <c r="AN3747" s="15">
        <f t="shared" si="1179"/>
        <v>3.5301881977200622E-3</v>
      </c>
    </row>
    <row r="3748" spans="1:40" x14ac:dyDescent="0.2">
      <c r="A3748" s="4" t="s">
        <v>4627</v>
      </c>
      <c r="B3748" s="2" t="s">
        <v>17</v>
      </c>
      <c r="C3748" s="5">
        <v>174027</v>
      </c>
      <c r="D3748" s="2" t="s">
        <v>804</v>
      </c>
      <c r="E3748" s="5">
        <v>174031</v>
      </c>
      <c r="F3748" s="2" t="s">
        <v>4557</v>
      </c>
      <c r="G3748" s="7">
        <v>7000</v>
      </c>
      <c r="H3748" s="5">
        <v>142</v>
      </c>
      <c r="I3748" s="6">
        <v>173618</v>
      </c>
      <c r="J3748" s="13">
        <v>45291</v>
      </c>
      <c r="K3748" s="9">
        <v>7000</v>
      </c>
      <c r="L3748" s="4" t="s">
        <v>4627</v>
      </c>
      <c r="M3748" s="4" t="s">
        <v>4633</v>
      </c>
      <c r="N3748" s="4">
        <f>VLOOKUP(I3748,BaseModelo!$A$2:$E$5075,5)</f>
        <v>9</v>
      </c>
      <c r="O3748" s="4" t="str">
        <f>VLOOKUP(N3748,'niveles de riesgo'!$A$4:$B$7,2,1)</f>
        <v>8 a 10</v>
      </c>
      <c r="P3748" s="15">
        <v>142.00000000000003</v>
      </c>
      <c r="Q3748" s="4">
        <f>VLOOKUP(I3748,BaseModelo!$A$2:$E$5075,3)</f>
        <v>147</v>
      </c>
      <c r="R3748" s="4">
        <f t="shared" si="1160"/>
        <v>2603000</v>
      </c>
      <c r="S3748" s="16">
        <f t="shared" si="1161"/>
        <v>2.6892047637341529E-3</v>
      </c>
      <c r="T3748" s="4">
        <f t="shared" si="1172"/>
        <v>0.3818670764502497</v>
      </c>
      <c r="U3748" s="4">
        <f t="shared" si="1173"/>
        <v>0.38186707645024981</v>
      </c>
      <c r="V3748" s="6">
        <f t="shared" si="1162"/>
        <v>1565000</v>
      </c>
      <c r="W3748" s="16">
        <f t="shared" si="1163"/>
        <v>4.4728434504792336E-3</v>
      </c>
      <c r="X3748" s="4">
        <f t="shared" si="1174"/>
        <v>0.63514376996805122</v>
      </c>
      <c r="Y3748" s="4">
        <f t="shared" si="1164"/>
        <v>0.63514376996805133</v>
      </c>
      <c r="Z3748" s="4">
        <f t="shared" si="1165"/>
        <v>5305000</v>
      </c>
      <c r="AA3748" s="16">
        <f t="shared" si="1166"/>
        <v>1.3195098963242225E-3</v>
      </c>
      <c r="AB3748" s="15">
        <f t="shared" si="1175"/>
        <v>0.18737040527803958</v>
      </c>
      <c r="AC3748" s="15">
        <f t="shared" si="1176"/>
        <v>0.18737040527803964</v>
      </c>
      <c r="AD3748" s="4">
        <v>174027</v>
      </c>
      <c r="AE3748" s="26">
        <v>1758.65</v>
      </c>
      <c r="AF3748" s="26">
        <v>1758.65</v>
      </c>
      <c r="AG3748" s="4">
        <f t="shared" si="1177"/>
        <v>2114000</v>
      </c>
      <c r="AH3748" s="16">
        <f t="shared" si="1167"/>
        <v>3.3112582781456954E-3</v>
      </c>
      <c r="AI3748" s="15">
        <f t="shared" si="1168"/>
        <v>0.47019867549668876</v>
      </c>
      <c r="AJ3748" s="15">
        <f t="shared" si="1169"/>
        <v>0.47019867549668881</v>
      </c>
      <c r="AK3748" s="4">
        <f t="shared" si="1170"/>
        <v>989000</v>
      </c>
      <c r="AL3748" s="27">
        <f t="shared" si="1171"/>
        <v>7.0778564206268957E-3</v>
      </c>
      <c r="AM3748" s="15">
        <f t="shared" si="1178"/>
        <v>1.0050556117290192</v>
      </c>
      <c r="AN3748" s="15">
        <f t="shared" si="1179"/>
        <v>2.7028003388794223E-3</v>
      </c>
    </row>
    <row r="3749" spans="1:40" x14ac:dyDescent="0.2">
      <c r="A3749" s="4" t="s">
        <v>4627</v>
      </c>
      <c r="B3749" s="2" t="s">
        <v>17</v>
      </c>
      <c r="C3749" s="5">
        <v>174027</v>
      </c>
      <c r="D3749" s="2" t="s">
        <v>804</v>
      </c>
      <c r="E3749" s="5">
        <v>174032</v>
      </c>
      <c r="F3749" s="2" t="s">
        <v>4558</v>
      </c>
      <c r="G3749" s="7">
        <v>10000</v>
      </c>
      <c r="H3749" s="5">
        <v>142</v>
      </c>
      <c r="I3749" s="6">
        <v>172966</v>
      </c>
      <c r="J3749" s="13">
        <v>45291</v>
      </c>
      <c r="K3749" s="9">
        <v>10000</v>
      </c>
      <c r="L3749" s="4" t="s">
        <v>4627</v>
      </c>
      <c r="M3749" s="4" t="s">
        <v>4633</v>
      </c>
      <c r="N3749" s="4">
        <f>VLOOKUP(I3749,BaseModelo!$A$2:$E$5075,5)</f>
        <v>7</v>
      </c>
      <c r="O3749" s="4" t="str">
        <f>VLOOKUP(N3749,'niveles de riesgo'!$A$4:$B$7,2,1)</f>
        <v>6 a 7</v>
      </c>
      <c r="P3749" s="15">
        <v>142.00000000000003</v>
      </c>
      <c r="Q3749" s="4">
        <f>VLOOKUP(I3749,BaseModelo!$A$2:$E$5075,3)</f>
        <v>127</v>
      </c>
      <c r="R3749" s="4">
        <f t="shared" si="1160"/>
        <v>2603000</v>
      </c>
      <c r="S3749" s="16">
        <f t="shared" si="1161"/>
        <v>3.8417210910487898E-3</v>
      </c>
      <c r="T3749" s="4">
        <f t="shared" si="1172"/>
        <v>0.54552439492892812</v>
      </c>
      <c r="U3749" s="4">
        <f t="shared" si="1173"/>
        <v>0.54552439492892824</v>
      </c>
      <c r="V3749" s="6">
        <f t="shared" si="1162"/>
        <v>568000</v>
      </c>
      <c r="W3749" s="16">
        <f t="shared" si="1163"/>
        <v>1.7605633802816902E-2</v>
      </c>
      <c r="X3749" s="4">
        <f t="shared" si="1174"/>
        <v>2.5</v>
      </c>
      <c r="Y3749" s="4">
        <f t="shared" si="1164"/>
        <v>2.5000000000000004</v>
      </c>
      <c r="Z3749" s="4">
        <f t="shared" si="1165"/>
        <v>4022000</v>
      </c>
      <c r="AA3749" s="16">
        <f t="shared" si="1166"/>
        <v>2.4863252113376429E-3</v>
      </c>
      <c r="AB3749" s="15">
        <f t="shared" si="1175"/>
        <v>0.35305818000994527</v>
      </c>
      <c r="AC3749" s="15">
        <f t="shared" si="1176"/>
        <v>0.35305818000994538</v>
      </c>
      <c r="AD3749" s="4">
        <v>174027</v>
      </c>
      <c r="AE3749" s="26">
        <v>2510.34</v>
      </c>
      <c r="AF3749" s="26">
        <v>2510.34</v>
      </c>
      <c r="AG3749" s="4">
        <f t="shared" si="1177"/>
        <v>1778000</v>
      </c>
      <c r="AH3749" s="16">
        <f t="shared" si="1167"/>
        <v>5.6242969628796397E-3</v>
      </c>
      <c r="AI3749" s="15">
        <f t="shared" si="1168"/>
        <v>0.79865016872890882</v>
      </c>
      <c r="AJ3749" s="15">
        <f t="shared" si="1169"/>
        <v>0.79865016872890904</v>
      </c>
      <c r="AK3749" s="4">
        <f t="shared" si="1170"/>
        <v>989000</v>
      </c>
      <c r="AL3749" s="27">
        <f t="shared" si="1171"/>
        <v>1.0111223458038422E-2</v>
      </c>
      <c r="AM3749" s="15">
        <f t="shared" si="1178"/>
        <v>1.4357937310414559</v>
      </c>
      <c r="AN3749" s="15">
        <f t="shared" si="1179"/>
        <v>5.5159190589375955E-3</v>
      </c>
    </row>
    <row r="3750" spans="1:40" x14ac:dyDescent="0.2">
      <c r="A3750" s="4" t="s">
        <v>4628</v>
      </c>
      <c r="B3750" s="2" t="s">
        <v>15</v>
      </c>
      <c r="C3750" s="5">
        <v>174039</v>
      </c>
      <c r="D3750" s="2" t="s">
        <v>675</v>
      </c>
      <c r="E3750" s="5">
        <v>174047</v>
      </c>
      <c r="F3750" s="2" t="s">
        <v>4560</v>
      </c>
      <c r="G3750" s="7">
        <v>7000</v>
      </c>
      <c r="H3750" s="5">
        <v>142</v>
      </c>
      <c r="I3750" s="6">
        <v>173858</v>
      </c>
      <c r="J3750" s="13">
        <v>45291</v>
      </c>
      <c r="K3750" s="9">
        <v>4258.4019856558571</v>
      </c>
      <c r="L3750" s="4" t="s">
        <v>4628</v>
      </c>
      <c r="M3750" s="4" t="s">
        <v>4633</v>
      </c>
      <c r="N3750" s="4">
        <f>VLOOKUP(I3750,BaseModelo!$A$2:$E$5075,5)</f>
        <v>8</v>
      </c>
      <c r="O3750" s="4" t="str">
        <f>VLOOKUP(N3750,'niveles de riesgo'!$A$4:$B$7,2,1)</f>
        <v>8 a 10</v>
      </c>
      <c r="P3750" s="15">
        <v>142.00000000000003</v>
      </c>
      <c r="Q3750" s="4">
        <f>VLOOKUP(I3750,BaseModelo!$A$2:$E$5075,3)</f>
        <v>132</v>
      </c>
      <c r="R3750" s="4">
        <f t="shared" si="1160"/>
        <v>2603000</v>
      </c>
      <c r="S3750" s="16">
        <f t="shared" si="1161"/>
        <v>2.6892047637341529E-3</v>
      </c>
      <c r="T3750" s="4">
        <f t="shared" si="1172"/>
        <v>0.3818670764502497</v>
      </c>
      <c r="U3750" s="4">
        <f t="shared" si="1173"/>
        <v>0.38186707645024981</v>
      </c>
      <c r="V3750" s="6">
        <f t="shared" si="1162"/>
        <v>1565000</v>
      </c>
      <c r="W3750" s="16">
        <f t="shared" si="1163"/>
        <v>4.4728434504792336E-3</v>
      </c>
      <c r="X3750" s="4">
        <f t="shared" si="1174"/>
        <v>0.63514376996805122</v>
      </c>
      <c r="Y3750" s="4">
        <f t="shared" si="1164"/>
        <v>0.63514376996805133</v>
      </c>
      <c r="Z3750" s="4">
        <f t="shared" si="1165"/>
        <v>5836000</v>
      </c>
      <c r="AA3750" s="16">
        <f t="shared" si="1166"/>
        <v>1.199451679232351E-3</v>
      </c>
      <c r="AB3750" s="15">
        <f t="shared" si="1175"/>
        <v>0.17032213845099384</v>
      </c>
      <c r="AC3750" s="15">
        <f t="shared" si="1176"/>
        <v>0.17032213845099387</v>
      </c>
      <c r="AD3750" s="4">
        <v>174039</v>
      </c>
      <c r="AE3750" s="26">
        <v>1758.65</v>
      </c>
      <c r="AF3750" s="26">
        <v>1412.9314547921254</v>
      </c>
      <c r="AG3750" s="4">
        <f t="shared" si="1177"/>
        <v>3421000</v>
      </c>
      <c r="AH3750" s="16">
        <f t="shared" si="1167"/>
        <v>2.0461853259280912E-3</v>
      </c>
      <c r="AI3750" s="15">
        <f t="shared" si="1168"/>
        <v>0.29055831628178896</v>
      </c>
      <c r="AJ3750" s="15">
        <f t="shared" si="1169"/>
        <v>0.29055831628178902</v>
      </c>
      <c r="AK3750" s="4">
        <f t="shared" si="1170"/>
        <v>1614000</v>
      </c>
      <c r="AL3750" s="27">
        <f t="shared" si="1171"/>
        <v>4.3370508054522928E-3</v>
      </c>
      <c r="AM3750" s="15">
        <f t="shared" si="1178"/>
        <v>0.61586121437422559</v>
      </c>
      <c r="AN3750" s="15">
        <f t="shared" si="1179"/>
        <v>1.6561769114942682E-3</v>
      </c>
    </row>
    <row r="3751" spans="1:40" x14ac:dyDescent="0.2">
      <c r="A3751" s="4" t="s">
        <v>4627</v>
      </c>
      <c r="B3751" s="2" t="s">
        <v>10</v>
      </c>
      <c r="C3751" s="5">
        <v>174045</v>
      </c>
      <c r="D3751" s="2" t="s">
        <v>805</v>
      </c>
      <c r="E3751" s="5">
        <v>174046</v>
      </c>
      <c r="F3751" s="2" t="s">
        <v>4559</v>
      </c>
      <c r="G3751" s="7">
        <v>5000</v>
      </c>
      <c r="H3751" s="5">
        <v>100</v>
      </c>
      <c r="I3751" s="6">
        <v>173669</v>
      </c>
      <c r="J3751" s="13">
        <v>45291</v>
      </c>
      <c r="K3751" s="9">
        <v>5000</v>
      </c>
      <c r="L3751" s="4" t="s">
        <v>4627</v>
      </c>
      <c r="M3751" s="4" t="s">
        <v>4633</v>
      </c>
      <c r="N3751" s="4">
        <f>VLOOKUP(I3751,BaseModelo!$A$2:$E$5075,5)</f>
        <v>9</v>
      </c>
      <c r="O3751" s="4" t="str">
        <f>VLOOKUP(N3751,'niveles de riesgo'!$A$4:$B$7,2,1)</f>
        <v>8 a 10</v>
      </c>
      <c r="P3751" s="15">
        <v>147</v>
      </c>
      <c r="Q3751" s="4">
        <f>VLOOKUP(I3751,BaseModelo!$A$2:$E$5075,3)</f>
        <v>147</v>
      </c>
      <c r="R3751" s="4">
        <f t="shared" si="1160"/>
        <v>2603000</v>
      </c>
      <c r="S3751" s="16">
        <f t="shared" si="1161"/>
        <v>1.9208605455243949E-3</v>
      </c>
      <c r="T3751" s="4">
        <f t="shared" si="1172"/>
        <v>0.19208605455243949</v>
      </c>
      <c r="U3751" s="4">
        <f t="shared" si="1173"/>
        <v>0.28236650019208603</v>
      </c>
      <c r="V3751" s="6">
        <f t="shared" si="1162"/>
        <v>1565000</v>
      </c>
      <c r="W3751" s="16">
        <f t="shared" si="1163"/>
        <v>3.1948881789137379E-3</v>
      </c>
      <c r="X3751" s="4">
        <f t="shared" si="1174"/>
        <v>0.31948881789137379</v>
      </c>
      <c r="Y3751" s="4">
        <f t="shared" si="1164"/>
        <v>0.46964856230031948</v>
      </c>
      <c r="Z3751" s="4">
        <f t="shared" si="1165"/>
        <v>5305000</v>
      </c>
      <c r="AA3751" s="16">
        <f t="shared" si="1166"/>
        <v>9.42507068803016E-4</v>
      </c>
      <c r="AB3751" s="15">
        <f t="shared" si="1175"/>
        <v>9.4250706880301599E-2</v>
      </c>
      <c r="AC3751" s="15">
        <f t="shared" si="1176"/>
        <v>0.13854853911404336</v>
      </c>
      <c r="AD3751" s="4">
        <v>174045</v>
      </c>
      <c r="AE3751" s="26">
        <v>875.77</v>
      </c>
      <c r="AF3751" s="26">
        <v>875.77</v>
      </c>
      <c r="AG3751" s="4">
        <f t="shared" si="1177"/>
        <v>2114000</v>
      </c>
      <c r="AH3751" s="16">
        <f t="shared" si="1167"/>
        <v>2.3651844843897824E-3</v>
      </c>
      <c r="AI3751" s="15">
        <f t="shared" si="1168"/>
        <v>0.23651844843897823</v>
      </c>
      <c r="AJ3751" s="15">
        <f t="shared" si="1169"/>
        <v>0.34768211920529801</v>
      </c>
      <c r="AK3751" s="4">
        <f t="shared" si="1170"/>
        <v>989000</v>
      </c>
      <c r="AL3751" s="27">
        <f t="shared" si="1171"/>
        <v>5.0556117290192111E-3</v>
      </c>
      <c r="AM3751" s="15">
        <f t="shared" si="1178"/>
        <v>0.50556117290192115</v>
      </c>
      <c r="AN3751" s="15">
        <f t="shared" si="1179"/>
        <v>1.4275353902532156E-3</v>
      </c>
    </row>
    <row r="3752" spans="1:40" x14ac:dyDescent="0.2">
      <c r="A3752" s="4" t="s">
        <v>4627</v>
      </c>
      <c r="B3752" s="2" t="s">
        <v>10</v>
      </c>
      <c r="C3752" s="5">
        <v>174045</v>
      </c>
      <c r="D3752" s="2" t="s">
        <v>805</v>
      </c>
      <c r="E3752" s="5">
        <v>174048</v>
      </c>
      <c r="F3752" s="2" t="s">
        <v>4561</v>
      </c>
      <c r="G3752" s="7">
        <v>5000</v>
      </c>
      <c r="H3752" s="5">
        <v>105</v>
      </c>
      <c r="I3752" s="6">
        <v>173679</v>
      </c>
      <c r="J3752" s="13">
        <v>45291</v>
      </c>
      <c r="K3752" s="9">
        <v>5000</v>
      </c>
      <c r="L3752" s="4" t="s">
        <v>4627</v>
      </c>
      <c r="M3752" s="4" t="s">
        <v>4633</v>
      </c>
      <c r="N3752" s="4">
        <f>VLOOKUP(I3752,BaseModelo!$A$2:$E$5075,5)</f>
        <v>6</v>
      </c>
      <c r="O3752" s="4" t="str">
        <f>VLOOKUP(N3752,'niveles de riesgo'!$A$4:$B$7,2,1)</f>
        <v>6 a 7</v>
      </c>
      <c r="P3752" s="15">
        <v>147</v>
      </c>
      <c r="Q3752" s="4">
        <f>VLOOKUP(I3752,BaseModelo!$A$2:$E$5075,3)</f>
        <v>115</v>
      </c>
      <c r="R3752" s="4">
        <f t="shared" si="1160"/>
        <v>2603000</v>
      </c>
      <c r="S3752" s="16">
        <f t="shared" si="1161"/>
        <v>1.9208605455243949E-3</v>
      </c>
      <c r="T3752" s="4">
        <f t="shared" si="1172"/>
        <v>0.20169035728006146</v>
      </c>
      <c r="U3752" s="4">
        <f t="shared" si="1173"/>
        <v>0.28236650019208603</v>
      </c>
      <c r="V3752" s="6">
        <f t="shared" si="1162"/>
        <v>568000</v>
      </c>
      <c r="W3752" s="16">
        <f t="shared" si="1163"/>
        <v>8.8028169014084511E-3</v>
      </c>
      <c r="X3752" s="4">
        <f t="shared" si="1174"/>
        <v>0.92429577464788737</v>
      </c>
      <c r="Y3752" s="4">
        <f t="shared" si="1164"/>
        <v>1.2940140845070423</v>
      </c>
      <c r="Z3752" s="4">
        <f t="shared" si="1165"/>
        <v>4853000</v>
      </c>
      <c r="AA3752" s="16">
        <f t="shared" si="1166"/>
        <v>1.0302905419328251E-3</v>
      </c>
      <c r="AB3752" s="15">
        <f t="shared" si="1175"/>
        <v>0.10818050690294664</v>
      </c>
      <c r="AC3752" s="15">
        <f t="shared" si="1176"/>
        <v>0.1514527096641253</v>
      </c>
      <c r="AD3752" s="4">
        <v>174045</v>
      </c>
      <c r="AE3752" s="26">
        <v>917.21</v>
      </c>
      <c r="AF3752" s="26">
        <v>917.21</v>
      </c>
      <c r="AG3752" s="4">
        <f t="shared" si="1177"/>
        <v>1993000</v>
      </c>
      <c r="AH3752" s="16">
        <f t="shared" si="1167"/>
        <v>2.5087807325639738E-3</v>
      </c>
      <c r="AI3752" s="15">
        <f t="shared" si="1168"/>
        <v>0.26342197691921726</v>
      </c>
      <c r="AJ3752" s="15">
        <f t="shared" si="1169"/>
        <v>0.36879076768690416</v>
      </c>
      <c r="AK3752" s="4">
        <f t="shared" si="1170"/>
        <v>989000</v>
      </c>
      <c r="AL3752" s="27">
        <f t="shared" si="1171"/>
        <v>5.0556117290192111E-3</v>
      </c>
      <c r="AM3752" s="15">
        <f t="shared" si="1178"/>
        <v>0.53083923154701718</v>
      </c>
      <c r="AN3752" s="15">
        <f t="shared" si="1179"/>
        <v>1.4275353902532156E-3</v>
      </c>
    </row>
    <row r="3753" spans="1:40" x14ac:dyDescent="0.2">
      <c r="A3753" s="4" t="s">
        <v>4627</v>
      </c>
      <c r="B3753" s="2" t="s">
        <v>10</v>
      </c>
      <c r="C3753" s="5">
        <v>174045</v>
      </c>
      <c r="D3753" s="2" t="s">
        <v>805</v>
      </c>
      <c r="E3753" s="5">
        <v>174049</v>
      </c>
      <c r="F3753" s="2" t="s">
        <v>4562</v>
      </c>
      <c r="G3753" s="7">
        <v>5000</v>
      </c>
      <c r="H3753" s="5">
        <v>85</v>
      </c>
      <c r="I3753" s="6">
        <v>173668</v>
      </c>
      <c r="J3753" s="13">
        <v>45291</v>
      </c>
      <c r="K3753" s="9">
        <v>5000</v>
      </c>
      <c r="L3753" s="4" t="s">
        <v>4627</v>
      </c>
      <c r="M3753" s="4" t="s">
        <v>4633</v>
      </c>
      <c r="N3753" s="4">
        <f>VLOOKUP(I3753,BaseModelo!$A$2:$E$5075,5)</f>
        <v>9</v>
      </c>
      <c r="O3753" s="4" t="str">
        <f>VLOOKUP(N3753,'niveles de riesgo'!$A$4:$B$7,2,1)</f>
        <v>8 a 10</v>
      </c>
      <c r="P3753" s="15">
        <v>147</v>
      </c>
      <c r="Q3753" s="4">
        <f>VLOOKUP(I3753,BaseModelo!$A$2:$E$5075,3)</f>
        <v>147</v>
      </c>
      <c r="R3753" s="4">
        <f t="shared" si="1160"/>
        <v>2603000</v>
      </c>
      <c r="S3753" s="16">
        <f t="shared" si="1161"/>
        <v>1.9208605455243949E-3</v>
      </c>
      <c r="T3753" s="4">
        <f t="shared" si="1172"/>
        <v>0.16327314636957357</v>
      </c>
      <c r="U3753" s="4">
        <f t="shared" si="1173"/>
        <v>0.28236650019208603</v>
      </c>
      <c r="V3753" s="6">
        <f t="shared" si="1162"/>
        <v>1565000</v>
      </c>
      <c r="W3753" s="16">
        <f t="shared" si="1163"/>
        <v>3.1948881789137379E-3</v>
      </c>
      <c r="X3753" s="4">
        <f t="shared" si="1174"/>
        <v>0.27156549520766771</v>
      </c>
      <c r="Y3753" s="4">
        <f t="shared" si="1164"/>
        <v>0.46964856230031948</v>
      </c>
      <c r="Z3753" s="4">
        <f t="shared" si="1165"/>
        <v>5305000</v>
      </c>
      <c r="AA3753" s="16">
        <f t="shared" si="1166"/>
        <v>9.42507068803016E-4</v>
      </c>
      <c r="AB3753" s="15">
        <f t="shared" si="1175"/>
        <v>8.0113100848256361E-2</v>
      </c>
      <c r="AC3753" s="15">
        <f t="shared" si="1176"/>
        <v>0.13854853911404336</v>
      </c>
      <c r="AD3753" s="4">
        <v>174045</v>
      </c>
      <c r="AE3753" s="26">
        <v>737.85</v>
      </c>
      <c r="AF3753" s="26">
        <v>737.85</v>
      </c>
      <c r="AG3753" s="4">
        <f t="shared" si="1177"/>
        <v>2114000</v>
      </c>
      <c r="AH3753" s="16">
        <f t="shared" si="1167"/>
        <v>2.3651844843897824E-3</v>
      </c>
      <c r="AI3753" s="15">
        <f t="shared" si="1168"/>
        <v>0.20104068117313151</v>
      </c>
      <c r="AJ3753" s="15">
        <f t="shared" si="1169"/>
        <v>0.34768211920529801</v>
      </c>
      <c r="AK3753" s="4">
        <f t="shared" si="1170"/>
        <v>989000</v>
      </c>
      <c r="AL3753" s="27">
        <f t="shared" si="1171"/>
        <v>5.0556117290192111E-3</v>
      </c>
      <c r="AM3753" s="15">
        <f t="shared" si="1178"/>
        <v>0.42972699696663297</v>
      </c>
      <c r="AN3753" s="15">
        <f t="shared" si="1179"/>
        <v>1.4275353902532156E-3</v>
      </c>
    </row>
    <row r="3754" spans="1:40" x14ac:dyDescent="0.2">
      <c r="A3754" s="4" t="s">
        <v>4627</v>
      </c>
      <c r="B3754" s="2" t="s">
        <v>10</v>
      </c>
      <c r="C3754" s="5">
        <v>174045</v>
      </c>
      <c r="D3754" s="2" t="s">
        <v>805</v>
      </c>
      <c r="E3754" s="5">
        <v>174050</v>
      </c>
      <c r="F3754" s="2" t="s">
        <v>4563</v>
      </c>
      <c r="G3754" s="7">
        <v>5000</v>
      </c>
      <c r="H3754" s="5">
        <v>122</v>
      </c>
      <c r="I3754" s="6">
        <v>173665</v>
      </c>
      <c r="J3754" s="13">
        <v>45291</v>
      </c>
      <c r="K3754" s="9">
        <v>5000</v>
      </c>
      <c r="L3754" s="4" t="s">
        <v>4627</v>
      </c>
      <c r="M3754" s="4" t="s">
        <v>4633</v>
      </c>
      <c r="N3754" s="4">
        <f>VLOOKUP(I3754,BaseModelo!$A$2:$E$5075,5)</f>
        <v>9</v>
      </c>
      <c r="O3754" s="4" t="str">
        <f>VLOOKUP(N3754,'niveles de riesgo'!$A$4:$B$7,2,1)</f>
        <v>8 a 10</v>
      </c>
      <c r="P3754" s="15">
        <v>147</v>
      </c>
      <c r="Q3754" s="4">
        <f>VLOOKUP(I3754,BaseModelo!$A$2:$E$5075,3)</f>
        <v>147</v>
      </c>
      <c r="R3754" s="4">
        <f t="shared" si="1160"/>
        <v>2603000</v>
      </c>
      <c r="S3754" s="16">
        <f t="shared" si="1161"/>
        <v>1.9208605455243949E-3</v>
      </c>
      <c r="T3754" s="4">
        <f t="shared" si="1172"/>
        <v>0.23434498655397618</v>
      </c>
      <c r="U3754" s="4">
        <f t="shared" si="1173"/>
        <v>0.28236650019208603</v>
      </c>
      <c r="V3754" s="6">
        <f t="shared" si="1162"/>
        <v>1565000</v>
      </c>
      <c r="W3754" s="16">
        <f t="shared" si="1163"/>
        <v>3.1948881789137379E-3</v>
      </c>
      <c r="X3754" s="4">
        <f t="shared" si="1174"/>
        <v>0.38977635782747599</v>
      </c>
      <c r="Y3754" s="4">
        <f t="shared" si="1164"/>
        <v>0.46964856230031948</v>
      </c>
      <c r="Z3754" s="4">
        <f t="shared" si="1165"/>
        <v>5305000</v>
      </c>
      <c r="AA3754" s="16">
        <f t="shared" si="1166"/>
        <v>9.42507068803016E-4</v>
      </c>
      <c r="AB3754" s="15">
        <f t="shared" si="1175"/>
        <v>0.11498586239396795</v>
      </c>
      <c r="AC3754" s="15">
        <f t="shared" si="1176"/>
        <v>0.13854853911404336</v>
      </c>
      <c r="AD3754" s="4">
        <v>174045</v>
      </c>
      <c r="AE3754" s="26">
        <v>1068.94</v>
      </c>
      <c r="AF3754" s="26">
        <v>1068.94</v>
      </c>
      <c r="AG3754" s="4">
        <f t="shared" si="1177"/>
        <v>2114000</v>
      </c>
      <c r="AH3754" s="16">
        <f t="shared" si="1167"/>
        <v>2.3651844843897824E-3</v>
      </c>
      <c r="AI3754" s="15">
        <f t="shared" si="1168"/>
        <v>0.28855250709555347</v>
      </c>
      <c r="AJ3754" s="15">
        <f t="shared" si="1169"/>
        <v>0.34768211920529801</v>
      </c>
      <c r="AK3754" s="4">
        <f t="shared" si="1170"/>
        <v>989000</v>
      </c>
      <c r="AL3754" s="27">
        <f t="shared" si="1171"/>
        <v>5.0556117290192111E-3</v>
      </c>
      <c r="AM3754" s="15">
        <f t="shared" si="1178"/>
        <v>0.61678463094034375</v>
      </c>
      <c r="AN3754" s="15">
        <f t="shared" si="1179"/>
        <v>1.4275353902532156E-3</v>
      </c>
    </row>
    <row r="3755" spans="1:40" x14ac:dyDescent="0.2">
      <c r="A3755" s="4" t="s">
        <v>4628</v>
      </c>
      <c r="B3755" s="2" t="s">
        <v>11</v>
      </c>
      <c r="C3755" s="5">
        <v>174052</v>
      </c>
      <c r="D3755" s="2" t="s">
        <v>806</v>
      </c>
      <c r="E3755" s="5">
        <v>174064</v>
      </c>
      <c r="F3755" s="2" t="s">
        <v>4564</v>
      </c>
      <c r="G3755" s="7">
        <v>5000</v>
      </c>
      <c r="H3755" s="5">
        <v>142</v>
      </c>
      <c r="I3755" s="6">
        <v>108874</v>
      </c>
      <c r="J3755" s="13">
        <v>45291</v>
      </c>
      <c r="K3755" s="9">
        <v>5000</v>
      </c>
      <c r="L3755" s="4" t="s">
        <v>4628</v>
      </c>
      <c r="M3755" s="4" t="s">
        <v>4633</v>
      </c>
      <c r="N3755" s="4">
        <f>VLOOKUP(I3755,BaseModelo!$A$2:$E$5075,5)</f>
        <v>3</v>
      </c>
      <c r="O3755" s="4" t="str">
        <f>VLOOKUP(N3755,'niveles de riesgo'!$A$4:$B$7,2,1)</f>
        <v>1 a 3</v>
      </c>
      <c r="P3755" s="15">
        <v>147</v>
      </c>
      <c r="Q3755" s="4">
        <f>VLOOKUP(I3755,BaseModelo!$A$2:$E$5075,3)</f>
        <v>110</v>
      </c>
      <c r="R3755" s="4">
        <f t="shared" si="1160"/>
        <v>2603000</v>
      </c>
      <c r="S3755" s="16">
        <f t="shared" si="1161"/>
        <v>1.9208605455243949E-3</v>
      </c>
      <c r="T3755" s="4">
        <f t="shared" si="1172"/>
        <v>0.27276219746446406</v>
      </c>
      <c r="U3755" s="4">
        <f t="shared" si="1173"/>
        <v>0.28236650019208603</v>
      </c>
      <c r="V3755" s="6">
        <f t="shared" si="1162"/>
        <v>182000</v>
      </c>
      <c r="W3755" s="16">
        <f t="shared" si="1163"/>
        <v>2.7472527472527472E-2</v>
      </c>
      <c r="X3755" s="4">
        <f t="shared" si="1174"/>
        <v>3.901098901098901</v>
      </c>
      <c r="Y3755" s="4">
        <f t="shared" si="1164"/>
        <v>4.0384615384615383</v>
      </c>
      <c r="Z3755" s="4">
        <f t="shared" si="1165"/>
        <v>1992000</v>
      </c>
      <c r="AA3755" s="16">
        <f t="shared" si="1166"/>
        <v>2.5100401606425703E-3</v>
      </c>
      <c r="AB3755" s="15">
        <f t="shared" si="1175"/>
        <v>0.35642570281124497</v>
      </c>
      <c r="AC3755" s="15">
        <f t="shared" si="1176"/>
        <v>0.36897590361445781</v>
      </c>
      <c r="AD3755" s="4">
        <v>174052</v>
      </c>
      <c r="AE3755" s="26">
        <v>1262.2</v>
      </c>
      <c r="AF3755" s="26">
        <v>1262.2</v>
      </c>
      <c r="AG3755" s="4">
        <f t="shared" si="1177"/>
        <v>673000</v>
      </c>
      <c r="AH3755" s="16">
        <f t="shared" si="1167"/>
        <v>7.429420505200594E-3</v>
      </c>
      <c r="AI3755" s="15">
        <f t="shared" si="1168"/>
        <v>1.0549777117384844</v>
      </c>
      <c r="AJ3755" s="15">
        <f t="shared" si="1169"/>
        <v>1.0921248142644873</v>
      </c>
      <c r="AK3755" s="4">
        <f t="shared" si="1170"/>
        <v>1614000</v>
      </c>
      <c r="AL3755" s="27">
        <f t="shared" si="1171"/>
        <v>3.0978934324659233E-3</v>
      </c>
      <c r="AM3755" s="15">
        <f t="shared" si="1178"/>
        <v>0.4399008674101611</v>
      </c>
      <c r="AN3755" s="15">
        <f t="shared" si="1179"/>
        <v>8.7474132649345115E-4</v>
      </c>
    </row>
    <row r="3756" spans="1:40" x14ac:dyDescent="0.2">
      <c r="A3756" s="4" t="s">
        <v>4627</v>
      </c>
      <c r="B3756" s="2" t="s">
        <v>17</v>
      </c>
      <c r="C3756" s="5">
        <v>174058</v>
      </c>
      <c r="D3756" s="2" t="s">
        <v>465</v>
      </c>
      <c r="E3756" s="5">
        <v>174065</v>
      </c>
      <c r="F3756" s="2" t="s">
        <v>4565</v>
      </c>
      <c r="G3756" s="7">
        <v>8000</v>
      </c>
      <c r="H3756" s="5">
        <v>142</v>
      </c>
      <c r="I3756" s="6">
        <v>173541</v>
      </c>
      <c r="J3756" s="13">
        <v>45291</v>
      </c>
      <c r="K3756" s="9">
        <v>8000</v>
      </c>
      <c r="L3756" s="4" t="s">
        <v>4627</v>
      </c>
      <c r="M3756" s="4" t="s">
        <v>4633</v>
      </c>
      <c r="N3756" s="4">
        <f>VLOOKUP(I3756,BaseModelo!$A$2:$E$5075,5)</f>
        <v>8</v>
      </c>
      <c r="O3756" s="4" t="str">
        <f>VLOOKUP(N3756,'niveles de riesgo'!$A$4:$B$7,2,1)</f>
        <v>8 a 10</v>
      </c>
      <c r="P3756" s="15">
        <v>142.00000000000003</v>
      </c>
      <c r="Q3756" s="4">
        <f>VLOOKUP(I3756,BaseModelo!$A$2:$E$5075,3)</f>
        <v>132</v>
      </c>
      <c r="R3756" s="4">
        <f t="shared" si="1160"/>
        <v>2603000</v>
      </c>
      <c r="S3756" s="16">
        <f t="shared" si="1161"/>
        <v>3.073376872839032E-3</v>
      </c>
      <c r="T3756" s="4">
        <f t="shared" si="1172"/>
        <v>0.43641951594314254</v>
      </c>
      <c r="U3756" s="4">
        <f t="shared" si="1173"/>
        <v>0.43641951594314266</v>
      </c>
      <c r="V3756" s="6">
        <f t="shared" si="1162"/>
        <v>1565000</v>
      </c>
      <c r="W3756" s="16">
        <f t="shared" si="1163"/>
        <v>5.111821086261981E-3</v>
      </c>
      <c r="X3756" s="4">
        <f t="shared" si="1174"/>
        <v>0.72587859424920131</v>
      </c>
      <c r="Y3756" s="4">
        <f t="shared" si="1164"/>
        <v>0.72587859424920143</v>
      </c>
      <c r="Z3756" s="4">
        <f t="shared" si="1165"/>
        <v>5836000</v>
      </c>
      <c r="AA3756" s="16">
        <f t="shared" si="1166"/>
        <v>1.3708019191226869E-3</v>
      </c>
      <c r="AB3756" s="15">
        <f t="shared" si="1175"/>
        <v>0.19465387251542154</v>
      </c>
      <c r="AC3756" s="15">
        <f t="shared" si="1176"/>
        <v>0.19465387251542157</v>
      </c>
      <c r="AD3756" s="4">
        <v>174058</v>
      </c>
      <c r="AE3756" s="26">
        <v>2013.74</v>
      </c>
      <c r="AF3756" s="26">
        <v>2013.74</v>
      </c>
      <c r="AG3756" s="4">
        <f t="shared" si="1177"/>
        <v>2254000</v>
      </c>
      <c r="AH3756" s="16">
        <f t="shared" si="1167"/>
        <v>3.5492457852706301E-3</v>
      </c>
      <c r="AI3756" s="15">
        <f t="shared" si="1168"/>
        <v>0.50399290150842946</v>
      </c>
      <c r="AJ3756" s="15">
        <f t="shared" si="1169"/>
        <v>0.50399290150842957</v>
      </c>
      <c r="AK3756" s="4">
        <f t="shared" si="1170"/>
        <v>989000</v>
      </c>
      <c r="AL3756" s="27">
        <f t="shared" si="1171"/>
        <v>8.0889787664307385E-3</v>
      </c>
      <c r="AM3756" s="15">
        <f t="shared" si="1178"/>
        <v>1.148634984833165</v>
      </c>
      <c r="AN3756" s="15">
        <f t="shared" si="1179"/>
        <v>3.5301881977200622E-3</v>
      </c>
    </row>
    <row r="3757" spans="1:40" x14ac:dyDescent="0.2">
      <c r="A3757" s="4" t="s">
        <v>4627</v>
      </c>
      <c r="B3757" s="2" t="s">
        <v>17</v>
      </c>
      <c r="C3757" s="5">
        <v>174128</v>
      </c>
      <c r="D3757" s="2" t="s">
        <v>807</v>
      </c>
      <c r="E3757" s="5">
        <v>174129</v>
      </c>
      <c r="F3757" s="2" t="s">
        <v>4566</v>
      </c>
      <c r="G3757" s="7">
        <v>9000</v>
      </c>
      <c r="H3757" s="5">
        <v>142</v>
      </c>
      <c r="I3757" s="6">
        <v>173206</v>
      </c>
      <c r="J3757" s="13">
        <v>45291</v>
      </c>
      <c r="K3757" s="9">
        <v>9000</v>
      </c>
      <c r="L3757" s="4" t="s">
        <v>4627</v>
      </c>
      <c r="M3757" s="4" t="s">
        <v>4633</v>
      </c>
      <c r="N3757" s="4">
        <f>VLOOKUP(I3757,BaseModelo!$A$2:$E$5075,5)</f>
        <v>9</v>
      </c>
      <c r="O3757" s="4" t="str">
        <f>VLOOKUP(N3757,'niveles de riesgo'!$A$4:$B$7,2,1)</f>
        <v>8 a 10</v>
      </c>
      <c r="P3757" s="15">
        <v>142.00000000000003</v>
      </c>
      <c r="Q3757" s="4">
        <f>VLOOKUP(I3757,BaseModelo!$A$2:$E$5075,3)</f>
        <v>147</v>
      </c>
      <c r="R3757" s="4">
        <f t="shared" si="1160"/>
        <v>2603000</v>
      </c>
      <c r="S3757" s="16">
        <f t="shared" si="1161"/>
        <v>3.4575489819439107E-3</v>
      </c>
      <c r="T3757" s="4">
        <f t="shared" si="1172"/>
        <v>0.49097195543603533</v>
      </c>
      <c r="U3757" s="4">
        <f t="shared" si="1173"/>
        <v>0.49097195543603539</v>
      </c>
      <c r="V3757" s="6">
        <f t="shared" si="1162"/>
        <v>1565000</v>
      </c>
      <c r="W3757" s="16">
        <f t="shared" si="1163"/>
        <v>5.7507987220447284E-3</v>
      </c>
      <c r="X3757" s="4">
        <f t="shared" si="1174"/>
        <v>0.81661341853035141</v>
      </c>
      <c r="Y3757" s="4">
        <f t="shared" si="1164"/>
        <v>0.81661341853035163</v>
      </c>
      <c r="Z3757" s="4">
        <f t="shared" si="1165"/>
        <v>5305000</v>
      </c>
      <c r="AA3757" s="16">
        <f t="shared" si="1166"/>
        <v>1.6965127238454288E-3</v>
      </c>
      <c r="AB3757" s="15">
        <f t="shared" si="1175"/>
        <v>0.24090480678605089</v>
      </c>
      <c r="AC3757" s="15">
        <f t="shared" si="1176"/>
        <v>0.24090480678605092</v>
      </c>
      <c r="AD3757" s="4">
        <v>174128</v>
      </c>
      <c r="AE3757" s="26">
        <v>2255.2800000000002</v>
      </c>
      <c r="AF3757" s="26">
        <v>2255.2800000000002</v>
      </c>
      <c r="AG3757" s="4">
        <f t="shared" si="1177"/>
        <v>2114000</v>
      </c>
      <c r="AH3757" s="16">
        <f t="shared" si="1167"/>
        <v>4.2573320719016088E-3</v>
      </c>
      <c r="AI3757" s="15">
        <f t="shared" si="1168"/>
        <v>0.60454115421002841</v>
      </c>
      <c r="AJ3757" s="15">
        <f t="shared" si="1169"/>
        <v>0.60454115421002852</v>
      </c>
      <c r="AK3757" s="4">
        <f t="shared" si="1170"/>
        <v>989000</v>
      </c>
      <c r="AL3757" s="27">
        <f t="shared" si="1171"/>
        <v>9.1001011122345803E-3</v>
      </c>
      <c r="AM3757" s="15">
        <f t="shared" si="1178"/>
        <v>1.2922143579373104</v>
      </c>
      <c r="AN3757" s="15">
        <f t="shared" si="1179"/>
        <v>4.4678944377394524E-3</v>
      </c>
    </row>
    <row r="3758" spans="1:40" x14ac:dyDescent="0.2">
      <c r="A3758" s="4" t="s">
        <v>4627</v>
      </c>
      <c r="B3758" s="2" t="s">
        <v>17</v>
      </c>
      <c r="C3758" s="5">
        <v>174128</v>
      </c>
      <c r="D3758" s="2" t="s">
        <v>807</v>
      </c>
      <c r="E3758" s="5">
        <v>174130</v>
      </c>
      <c r="F3758" s="2" t="s">
        <v>4567</v>
      </c>
      <c r="G3758" s="7">
        <v>7000</v>
      </c>
      <c r="H3758" s="5">
        <v>142</v>
      </c>
      <c r="I3758" s="6">
        <v>174006</v>
      </c>
      <c r="J3758" s="13">
        <v>45291</v>
      </c>
      <c r="K3758" s="9">
        <v>7000</v>
      </c>
      <c r="L3758" s="4" t="s">
        <v>4627</v>
      </c>
      <c r="M3758" s="4" t="s">
        <v>4633</v>
      </c>
      <c r="N3758" s="4">
        <f>VLOOKUP(I3758,BaseModelo!$A$2:$E$5075,5)</f>
        <v>8</v>
      </c>
      <c r="O3758" s="4" t="str">
        <f>VLOOKUP(N3758,'niveles de riesgo'!$A$4:$B$7,2,1)</f>
        <v>8 a 10</v>
      </c>
      <c r="P3758" s="15">
        <v>142.00000000000003</v>
      </c>
      <c r="Q3758" s="4">
        <f>VLOOKUP(I3758,BaseModelo!$A$2:$E$5075,3)</f>
        <v>132</v>
      </c>
      <c r="R3758" s="4">
        <f t="shared" si="1160"/>
        <v>2603000</v>
      </c>
      <c r="S3758" s="16">
        <f t="shared" si="1161"/>
        <v>2.6892047637341529E-3</v>
      </c>
      <c r="T3758" s="4">
        <f t="shared" si="1172"/>
        <v>0.3818670764502497</v>
      </c>
      <c r="U3758" s="4">
        <f t="shared" si="1173"/>
        <v>0.38186707645024981</v>
      </c>
      <c r="V3758" s="6">
        <f t="shared" si="1162"/>
        <v>1565000</v>
      </c>
      <c r="W3758" s="16">
        <f t="shared" si="1163"/>
        <v>4.4728434504792336E-3</v>
      </c>
      <c r="X3758" s="4">
        <f t="shared" si="1174"/>
        <v>0.63514376996805122</v>
      </c>
      <c r="Y3758" s="4">
        <f t="shared" si="1164"/>
        <v>0.63514376996805133</v>
      </c>
      <c r="Z3758" s="4">
        <f t="shared" si="1165"/>
        <v>5836000</v>
      </c>
      <c r="AA3758" s="16">
        <f t="shared" si="1166"/>
        <v>1.199451679232351E-3</v>
      </c>
      <c r="AB3758" s="15">
        <f t="shared" si="1175"/>
        <v>0.17032213845099384</v>
      </c>
      <c r="AC3758" s="15">
        <f t="shared" si="1176"/>
        <v>0.17032213845099387</v>
      </c>
      <c r="AD3758" s="4">
        <v>174128</v>
      </c>
      <c r="AE3758" s="26">
        <v>1758.65</v>
      </c>
      <c r="AF3758" s="26">
        <v>1758.65</v>
      </c>
      <c r="AG3758" s="4">
        <f t="shared" si="1177"/>
        <v>2254000</v>
      </c>
      <c r="AH3758" s="16">
        <f t="shared" si="1167"/>
        <v>3.105590062111801E-3</v>
      </c>
      <c r="AI3758" s="15">
        <f t="shared" si="1168"/>
        <v>0.44099378881987572</v>
      </c>
      <c r="AJ3758" s="15">
        <f t="shared" si="1169"/>
        <v>0.44099378881987583</v>
      </c>
      <c r="AK3758" s="4">
        <f t="shared" si="1170"/>
        <v>989000</v>
      </c>
      <c r="AL3758" s="27">
        <f t="shared" si="1171"/>
        <v>7.0778564206268957E-3</v>
      </c>
      <c r="AM3758" s="15">
        <f t="shared" si="1178"/>
        <v>1.0050556117290192</v>
      </c>
      <c r="AN3758" s="15">
        <f t="shared" si="1179"/>
        <v>2.7028003388794223E-3</v>
      </c>
    </row>
    <row r="3759" spans="1:40" x14ac:dyDescent="0.2">
      <c r="A3759" s="4" t="s">
        <v>4627</v>
      </c>
      <c r="B3759" s="2" t="s">
        <v>17</v>
      </c>
      <c r="C3759" s="5">
        <v>174128</v>
      </c>
      <c r="D3759" s="2" t="s">
        <v>807</v>
      </c>
      <c r="E3759" s="5">
        <v>174131</v>
      </c>
      <c r="F3759" s="2" t="s">
        <v>4568</v>
      </c>
      <c r="G3759" s="7">
        <v>9000</v>
      </c>
      <c r="H3759" s="5">
        <v>142</v>
      </c>
      <c r="I3759" s="6">
        <v>173209</v>
      </c>
      <c r="J3759" s="13">
        <v>45291</v>
      </c>
      <c r="K3759" s="9">
        <v>9000</v>
      </c>
      <c r="L3759" s="4" t="s">
        <v>4627</v>
      </c>
      <c r="M3759" s="4" t="s">
        <v>4633</v>
      </c>
      <c r="N3759" s="4">
        <f>VLOOKUP(I3759,BaseModelo!$A$2:$E$5075,5)</f>
        <v>9</v>
      </c>
      <c r="O3759" s="4" t="str">
        <f>VLOOKUP(N3759,'niveles de riesgo'!$A$4:$B$7,2,1)</f>
        <v>8 a 10</v>
      </c>
      <c r="P3759" s="15">
        <v>142.00000000000003</v>
      </c>
      <c r="Q3759" s="4">
        <f>VLOOKUP(I3759,BaseModelo!$A$2:$E$5075,3)</f>
        <v>147</v>
      </c>
      <c r="R3759" s="4">
        <f t="shared" si="1160"/>
        <v>2603000</v>
      </c>
      <c r="S3759" s="16">
        <f t="shared" si="1161"/>
        <v>3.4575489819439107E-3</v>
      </c>
      <c r="T3759" s="4">
        <f t="shared" si="1172"/>
        <v>0.49097195543603533</v>
      </c>
      <c r="U3759" s="4">
        <f t="shared" si="1173"/>
        <v>0.49097195543603539</v>
      </c>
      <c r="V3759" s="6">
        <f t="shared" si="1162"/>
        <v>1565000</v>
      </c>
      <c r="W3759" s="16">
        <f t="shared" si="1163"/>
        <v>5.7507987220447284E-3</v>
      </c>
      <c r="X3759" s="4">
        <f t="shared" si="1174"/>
        <v>0.81661341853035141</v>
      </c>
      <c r="Y3759" s="4">
        <f t="shared" si="1164"/>
        <v>0.81661341853035163</v>
      </c>
      <c r="Z3759" s="4">
        <f t="shared" si="1165"/>
        <v>5305000</v>
      </c>
      <c r="AA3759" s="16">
        <f t="shared" si="1166"/>
        <v>1.6965127238454288E-3</v>
      </c>
      <c r="AB3759" s="15">
        <f t="shared" si="1175"/>
        <v>0.24090480678605089</v>
      </c>
      <c r="AC3759" s="15">
        <f t="shared" si="1176"/>
        <v>0.24090480678605092</v>
      </c>
      <c r="AD3759" s="4">
        <v>174128</v>
      </c>
      <c r="AE3759" s="26">
        <v>2255.2800000000002</v>
      </c>
      <c r="AF3759" s="26">
        <v>2255.2800000000002</v>
      </c>
      <c r="AG3759" s="4">
        <f t="shared" si="1177"/>
        <v>2114000</v>
      </c>
      <c r="AH3759" s="16">
        <f t="shared" si="1167"/>
        <v>4.2573320719016088E-3</v>
      </c>
      <c r="AI3759" s="15">
        <f t="shared" si="1168"/>
        <v>0.60454115421002841</v>
      </c>
      <c r="AJ3759" s="15">
        <f t="shared" si="1169"/>
        <v>0.60454115421002852</v>
      </c>
      <c r="AK3759" s="4">
        <f t="shared" si="1170"/>
        <v>989000</v>
      </c>
      <c r="AL3759" s="27">
        <f t="shared" si="1171"/>
        <v>9.1001011122345803E-3</v>
      </c>
      <c r="AM3759" s="15">
        <f t="shared" si="1178"/>
        <v>1.2922143579373104</v>
      </c>
      <c r="AN3759" s="15">
        <f t="shared" si="1179"/>
        <v>4.4678944377394524E-3</v>
      </c>
    </row>
    <row r="3760" spans="1:40" x14ac:dyDescent="0.2">
      <c r="A3760" s="4" t="s">
        <v>4627</v>
      </c>
      <c r="B3760" s="2" t="s">
        <v>17</v>
      </c>
      <c r="C3760" s="5">
        <v>174128</v>
      </c>
      <c r="D3760" s="2" t="s">
        <v>807</v>
      </c>
      <c r="E3760" s="5">
        <v>174132</v>
      </c>
      <c r="F3760" s="2" t="s">
        <v>4569</v>
      </c>
      <c r="G3760" s="7">
        <v>9000</v>
      </c>
      <c r="H3760" s="5">
        <v>142</v>
      </c>
      <c r="I3760" s="6">
        <v>173259</v>
      </c>
      <c r="J3760" s="13">
        <v>45291</v>
      </c>
      <c r="K3760" s="9">
        <v>9000</v>
      </c>
      <c r="L3760" s="4" t="s">
        <v>4627</v>
      </c>
      <c r="M3760" s="4" t="s">
        <v>4633</v>
      </c>
      <c r="N3760" s="4">
        <f>VLOOKUP(I3760,BaseModelo!$A$2:$E$5075,5)</f>
        <v>9</v>
      </c>
      <c r="O3760" s="4" t="str">
        <f>VLOOKUP(N3760,'niveles de riesgo'!$A$4:$B$7,2,1)</f>
        <v>8 a 10</v>
      </c>
      <c r="P3760" s="15">
        <v>142.00000000000003</v>
      </c>
      <c r="Q3760" s="4">
        <f>VLOOKUP(I3760,BaseModelo!$A$2:$E$5075,3)</f>
        <v>147</v>
      </c>
      <c r="R3760" s="4">
        <f t="shared" si="1160"/>
        <v>2603000</v>
      </c>
      <c r="S3760" s="16">
        <f t="shared" si="1161"/>
        <v>3.4575489819439107E-3</v>
      </c>
      <c r="T3760" s="4">
        <f t="shared" si="1172"/>
        <v>0.49097195543603533</v>
      </c>
      <c r="U3760" s="4">
        <f t="shared" si="1173"/>
        <v>0.49097195543603539</v>
      </c>
      <c r="V3760" s="6">
        <f t="shared" si="1162"/>
        <v>1565000</v>
      </c>
      <c r="W3760" s="16">
        <f t="shared" si="1163"/>
        <v>5.7507987220447284E-3</v>
      </c>
      <c r="X3760" s="4">
        <f t="shared" si="1174"/>
        <v>0.81661341853035141</v>
      </c>
      <c r="Y3760" s="4">
        <f t="shared" si="1164"/>
        <v>0.81661341853035163</v>
      </c>
      <c r="Z3760" s="4">
        <f t="shared" si="1165"/>
        <v>5305000</v>
      </c>
      <c r="AA3760" s="16">
        <f t="shared" si="1166"/>
        <v>1.6965127238454288E-3</v>
      </c>
      <c r="AB3760" s="15">
        <f t="shared" si="1175"/>
        <v>0.24090480678605089</v>
      </c>
      <c r="AC3760" s="15">
        <f t="shared" si="1176"/>
        <v>0.24090480678605092</v>
      </c>
      <c r="AD3760" s="4">
        <v>174128</v>
      </c>
      <c r="AE3760" s="26">
        <v>2255.2800000000002</v>
      </c>
      <c r="AF3760" s="26">
        <v>2255.2800000000002</v>
      </c>
      <c r="AG3760" s="4">
        <f t="shared" si="1177"/>
        <v>2114000</v>
      </c>
      <c r="AH3760" s="16">
        <f t="shared" si="1167"/>
        <v>4.2573320719016088E-3</v>
      </c>
      <c r="AI3760" s="15">
        <f t="shared" si="1168"/>
        <v>0.60454115421002841</v>
      </c>
      <c r="AJ3760" s="15">
        <f t="shared" si="1169"/>
        <v>0.60454115421002852</v>
      </c>
      <c r="AK3760" s="4">
        <f t="shared" si="1170"/>
        <v>989000</v>
      </c>
      <c r="AL3760" s="27">
        <f t="shared" si="1171"/>
        <v>9.1001011122345803E-3</v>
      </c>
      <c r="AM3760" s="15">
        <f t="shared" si="1178"/>
        <v>1.2922143579373104</v>
      </c>
      <c r="AN3760" s="15">
        <f t="shared" si="1179"/>
        <v>4.4678944377394524E-3</v>
      </c>
    </row>
    <row r="3761" spans="1:40" x14ac:dyDescent="0.2">
      <c r="A3761" s="4" t="s">
        <v>4627</v>
      </c>
      <c r="B3761" s="2" t="s">
        <v>17</v>
      </c>
      <c r="C3761" s="5">
        <v>174128</v>
      </c>
      <c r="D3761" s="2" t="s">
        <v>807</v>
      </c>
      <c r="E3761" s="5">
        <v>174133</v>
      </c>
      <c r="F3761" s="2" t="s">
        <v>4570</v>
      </c>
      <c r="G3761" s="7">
        <v>9000</v>
      </c>
      <c r="H3761" s="5">
        <v>142</v>
      </c>
      <c r="I3761" s="6">
        <v>174008</v>
      </c>
      <c r="J3761" s="13">
        <v>45291</v>
      </c>
      <c r="K3761" s="9">
        <v>9000</v>
      </c>
      <c r="L3761" s="4" t="s">
        <v>4627</v>
      </c>
      <c r="M3761" s="4" t="s">
        <v>4633</v>
      </c>
      <c r="N3761" s="4">
        <f>VLOOKUP(I3761,BaseModelo!$A$2:$E$5075,5)</f>
        <v>8</v>
      </c>
      <c r="O3761" s="4" t="str">
        <f>VLOOKUP(N3761,'niveles de riesgo'!$A$4:$B$7,2,1)</f>
        <v>8 a 10</v>
      </c>
      <c r="P3761" s="15">
        <v>142.00000000000003</v>
      </c>
      <c r="Q3761" s="4">
        <f>VLOOKUP(I3761,BaseModelo!$A$2:$E$5075,3)</f>
        <v>132</v>
      </c>
      <c r="R3761" s="4">
        <f t="shared" si="1160"/>
        <v>2603000</v>
      </c>
      <c r="S3761" s="16">
        <f t="shared" si="1161"/>
        <v>3.4575489819439107E-3</v>
      </c>
      <c r="T3761" s="4">
        <f t="shared" si="1172"/>
        <v>0.49097195543603533</v>
      </c>
      <c r="U3761" s="4">
        <f t="shared" si="1173"/>
        <v>0.49097195543603539</v>
      </c>
      <c r="V3761" s="6">
        <f t="shared" si="1162"/>
        <v>1565000</v>
      </c>
      <c r="W3761" s="16">
        <f t="shared" si="1163"/>
        <v>5.7507987220447284E-3</v>
      </c>
      <c r="X3761" s="4">
        <f t="shared" si="1174"/>
        <v>0.81661341853035141</v>
      </c>
      <c r="Y3761" s="4">
        <f t="shared" si="1164"/>
        <v>0.81661341853035163</v>
      </c>
      <c r="Z3761" s="4">
        <f t="shared" si="1165"/>
        <v>5836000</v>
      </c>
      <c r="AA3761" s="16">
        <f t="shared" si="1166"/>
        <v>1.5421521590130226E-3</v>
      </c>
      <c r="AB3761" s="15">
        <f t="shared" si="1175"/>
        <v>0.2189856065798492</v>
      </c>
      <c r="AC3761" s="15">
        <f t="shared" si="1176"/>
        <v>0.21898560657984925</v>
      </c>
      <c r="AD3761" s="4">
        <v>174128</v>
      </c>
      <c r="AE3761" s="26">
        <v>2255.2800000000002</v>
      </c>
      <c r="AF3761" s="26">
        <v>2255.2800000000002</v>
      </c>
      <c r="AG3761" s="4">
        <f t="shared" si="1177"/>
        <v>2254000</v>
      </c>
      <c r="AH3761" s="16">
        <f t="shared" si="1167"/>
        <v>3.9929015084294583E-3</v>
      </c>
      <c r="AI3761" s="15">
        <f t="shared" si="1168"/>
        <v>0.56699201419698309</v>
      </c>
      <c r="AJ3761" s="15">
        <f t="shared" si="1169"/>
        <v>0.5669920141969832</v>
      </c>
      <c r="AK3761" s="4">
        <f t="shared" si="1170"/>
        <v>989000</v>
      </c>
      <c r="AL3761" s="27">
        <f t="shared" si="1171"/>
        <v>9.1001011122345803E-3</v>
      </c>
      <c r="AM3761" s="15">
        <f t="shared" si="1178"/>
        <v>1.2922143579373104</v>
      </c>
      <c r="AN3761" s="15">
        <f t="shared" si="1179"/>
        <v>4.4678944377394524E-3</v>
      </c>
    </row>
    <row r="3762" spans="1:40" x14ac:dyDescent="0.2">
      <c r="A3762" s="4" t="s">
        <v>4628</v>
      </c>
      <c r="B3762" s="2" t="s">
        <v>6</v>
      </c>
      <c r="C3762" s="5">
        <v>174121</v>
      </c>
      <c r="D3762" s="2" t="s">
        <v>808</v>
      </c>
      <c r="E3762" s="5">
        <v>174122</v>
      </c>
      <c r="F3762" s="2" t="s">
        <v>4571</v>
      </c>
      <c r="G3762" s="7">
        <v>6000</v>
      </c>
      <c r="H3762" s="5">
        <v>75</v>
      </c>
      <c r="I3762" s="6">
        <v>173534</v>
      </c>
      <c r="J3762" s="13">
        <v>45322</v>
      </c>
      <c r="K3762" s="9">
        <v>6000</v>
      </c>
      <c r="L3762" s="4" t="s">
        <v>4628</v>
      </c>
      <c r="M3762" s="4" t="s">
        <v>4633</v>
      </c>
      <c r="N3762" s="4">
        <f>VLOOKUP(I3762,BaseModelo!$A$2:$E$5075,5)</f>
        <v>8</v>
      </c>
      <c r="O3762" s="4" t="str">
        <f>VLOOKUP(N3762,'niveles de riesgo'!$A$4:$B$7,2,1)</f>
        <v>8 a 10</v>
      </c>
      <c r="P3762" s="15">
        <v>142.00000000000003</v>
      </c>
      <c r="Q3762" s="4">
        <f>VLOOKUP(I3762,BaseModelo!$A$2:$E$5075,3)</f>
        <v>132</v>
      </c>
      <c r="R3762" s="4">
        <f t="shared" si="1160"/>
        <v>2603000</v>
      </c>
      <c r="S3762" s="16">
        <f t="shared" si="1161"/>
        <v>2.3050326546292738E-3</v>
      </c>
      <c r="T3762" s="4">
        <f t="shared" si="1172"/>
        <v>0.17287744909719555</v>
      </c>
      <c r="U3762" s="4">
        <f t="shared" si="1173"/>
        <v>0.32731463695735696</v>
      </c>
      <c r="V3762" s="6">
        <f t="shared" si="1162"/>
        <v>1565000</v>
      </c>
      <c r="W3762" s="16">
        <f t="shared" si="1163"/>
        <v>3.8338658146964857E-3</v>
      </c>
      <c r="X3762" s="4">
        <f t="shared" si="1174"/>
        <v>0.28753993610223644</v>
      </c>
      <c r="Y3762" s="4">
        <f t="shared" si="1164"/>
        <v>0.54440894568690112</v>
      </c>
      <c r="Z3762" s="4">
        <f t="shared" si="1165"/>
        <v>5836000</v>
      </c>
      <c r="AA3762" s="16">
        <f t="shared" si="1166"/>
        <v>1.028101439342015E-3</v>
      </c>
      <c r="AB3762" s="15">
        <f t="shared" si="1175"/>
        <v>7.7107607950651122E-2</v>
      </c>
      <c r="AC3762" s="15">
        <f t="shared" si="1176"/>
        <v>0.14599040438656616</v>
      </c>
      <c r="AD3762" s="4">
        <v>174121</v>
      </c>
      <c r="AE3762" s="26">
        <v>772.49</v>
      </c>
      <c r="AF3762" s="26">
        <v>772.49</v>
      </c>
      <c r="AG3762" s="4">
        <f t="shared" si="1177"/>
        <v>3421000</v>
      </c>
      <c r="AH3762" s="16">
        <f t="shared" si="1167"/>
        <v>1.7538731365097924E-3</v>
      </c>
      <c r="AI3762" s="15">
        <f t="shared" si="1168"/>
        <v>0.13154048523823442</v>
      </c>
      <c r="AJ3762" s="15">
        <f t="shared" si="1169"/>
        <v>0.24904998538439058</v>
      </c>
      <c r="AK3762" s="4">
        <f t="shared" si="1170"/>
        <v>1614000</v>
      </c>
      <c r="AL3762" s="27">
        <f t="shared" si="1171"/>
        <v>3.7174721189591076E-3</v>
      </c>
      <c r="AM3762" s="15">
        <f t="shared" si="1178"/>
        <v>0.27881040892193309</v>
      </c>
      <c r="AN3762" s="15">
        <f t="shared" si="1179"/>
        <v>1.2167830370161969E-3</v>
      </c>
    </row>
    <row r="3763" spans="1:40" x14ac:dyDescent="0.2">
      <c r="A3763" s="4" t="s">
        <v>4628</v>
      </c>
      <c r="B3763" s="2" t="s">
        <v>6</v>
      </c>
      <c r="C3763" s="5">
        <v>174121</v>
      </c>
      <c r="D3763" s="2" t="s">
        <v>808</v>
      </c>
      <c r="E3763" s="5">
        <v>174123</v>
      </c>
      <c r="F3763" s="2" t="s">
        <v>4572</v>
      </c>
      <c r="G3763" s="7">
        <v>8000</v>
      </c>
      <c r="H3763" s="5">
        <v>75</v>
      </c>
      <c r="I3763" s="6">
        <v>173535</v>
      </c>
      <c r="J3763" s="13">
        <v>45322</v>
      </c>
      <c r="K3763" s="9">
        <v>8000</v>
      </c>
      <c r="L3763" s="4" t="s">
        <v>4628</v>
      </c>
      <c r="M3763" s="4" t="s">
        <v>4633</v>
      </c>
      <c r="N3763" s="4">
        <f>VLOOKUP(I3763,BaseModelo!$A$2:$E$5075,5)</f>
        <v>8</v>
      </c>
      <c r="O3763" s="4" t="str">
        <f>VLOOKUP(N3763,'niveles de riesgo'!$A$4:$B$7,2,1)</f>
        <v>8 a 10</v>
      </c>
      <c r="P3763" s="15">
        <v>142.00000000000003</v>
      </c>
      <c r="Q3763" s="4">
        <f>VLOOKUP(I3763,BaseModelo!$A$2:$E$5075,3)</f>
        <v>132</v>
      </c>
      <c r="R3763" s="4">
        <f t="shared" si="1160"/>
        <v>2603000</v>
      </c>
      <c r="S3763" s="16">
        <f t="shared" si="1161"/>
        <v>3.073376872839032E-3</v>
      </c>
      <c r="T3763" s="4">
        <f t="shared" si="1172"/>
        <v>0.2305032654629274</v>
      </c>
      <c r="U3763" s="4">
        <f t="shared" si="1173"/>
        <v>0.43641951594314266</v>
      </c>
      <c r="V3763" s="6">
        <f t="shared" si="1162"/>
        <v>1565000</v>
      </c>
      <c r="W3763" s="16">
        <f t="shared" si="1163"/>
        <v>5.111821086261981E-3</v>
      </c>
      <c r="X3763" s="4">
        <f t="shared" si="1174"/>
        <v>0.38338658146964855</v>
      </c>
      <c r="Y3763" s="4">
        <f t="shared" si="1164"/>
        <v>0.72587859424920143</v>
      </c>
      <c r="Z3763" s="4">
        <f t="shared" si="1165"/>
        <v>5836000</v>
      </c>
      <c r="AA3763" s="16">
        <f t="shared" si="1166"/>
        <v>1.3708019191226869E-3</v>
      </c>
      <c r="AB3763" s="15">
        <f t="shared" si="1175"/>
        <v>0.10281014393420151</v>
      </c>
      <c r="AC3763" s="15">
        <f t="shared" si="1176"/>
        <v>0.19465387251542157</v>
      </c>
      <c r="AD3763" s="4">
        <v>174121</v>
      </c>
      <c r="AE3763" s="26">
        <v>1034.56</v>
      </c>
      <c r="AF3763" s="26">
        <v>1034.56</v>
      </c>
      <c r="AG3763" s="4">
        <f t="shared" si="1177"/>
        <v>3421000</v>
      </c>
      <c r="AH3763" s="16">
        <f t="shared" si="1167"/>
        <v>2.3384975153463898E-3</v>
      </c>
      <c r="AI3763" s="15">
        <f t="shared" si="1168"/>
        <v>0.17538731365097923</v>
      </c>
      <c r="AJ3763" s="15">
        <f t="shared" si="1169"/>
        <v>0.33206664717918744</v>
      </c>
      <c r="AK3763" s="4">
        <f t="shared" si="1170"/>
        <v>1614000</v>
      </c>
      <c r="AL3763" s="27">
        <f t="shared" si="1171"/>
        <v>4.9566294919454771E-3</v>
      </c>
      <c r="AM3763" s="15">
        <f t="shared" si="1178"/>
        <v>0.37174721189591081</v>
      </c>
      <c r="AN3763" s="15">
        <f t="shared" si="1179"/>
        <v>2.1631698435843503E-3</v>
      </c>
    </row>
    <row r="3764" spans="1:40" x14ac:dyDescent="0.2">
      <c r="A3764" s="4" t="s">
        <v>4628</v>
      </c>
      <c r="B3764" s="2" t="s">
        <v>6</v>
      </c>
      <c r="C3764" s="5">
        <v>174121</v>
      </c>
      <c r="D3764" s="2" t="s">
        <v>808</v>
      </c>
      <c r="E3764" s="5">
        <v>174124</v>
      </c>
      <c r="F3764" s="2" t="s">
        <v>4573</v>
      </c>
      <c r="G3764" s="7">
        <v>8000</v>
      </c>
      <c r="H3764" s="5">
        <v>75</v>
      </c>
      <c r="I3764" s="6">
        <v>173596</v>
      </c>
      <c r="J3764" s="13">
        <v>45322</v>
      </c>
      <c r="K3764" s="9">
        <v>8000</v>
      </c>
      <c r="L3764" s="4" t="s">
        <v>4628</v>
      </c>
      <c r="M3764" s="4" t="s">
        <v>4633</v>
      </c>
      <c r="N3764" s="4">
        <f>VLOOKUP(I3764,BaseModelo!$A$2:$E$5075,5)</f>
        <v>9</v>
      </c>
      <c r="O3764" s="4" t="str">
        <f>VLOOKUP(N3764,'niveles de riesgo'!$A$4:$B$7,2,1)</f>
        <v>8 a 10</v>
      </c>
      <c r="P3764" s="15">
        <v>142.00000000000003</v>
      </c>
      <c r="Q3764" s="4">
        <f>VLOOKUP(I3764,BaseModelo!$A$2:$E$5075,3)</f>
        <v>147</v>
      </c>
      <c r="R3764" s="4">
        <f t="shared" si="1160"/>
        <v>2603000</v>
      </c>
      <c r="S3764" s="16">
        <f t="shared" si="1161"/>
        <v>3.073376872839032E-3</v>
      </c>
      <c r="T3764" s="4">
        <f t="shared" si="1172"/>
        <v>0.2305032654629274</v>
      </c>
      <c r="U3764" s="4">
        <f t="shared" si="1173"/>
        <v>0.43641951594314266</v>
      </c>
      <c r="V3764" s="6">
        <f t="shared" si="1162"/>
        <v>1565000</v>
      </c>
      <c r="W3764" s="16">
        <f t="shared" si="1163"/>
        <v>5.111821086261981E-3</v>
      </c>
      <c r="X3764" s="4">
        <f t="shared" si="1174"/>
        <v>0.38338658146964855</v>
      </c>
      <c r="Y3764" s="4">
        <f t="shared" si="1164"/>
        <v>0.72587859424920143</v>
      </c>
      <c r="Z3764" s="4">
        <f t="shared" si="1165"/>
        <v>5305000</v>
      </c>
      <c r="AA3764" s="16">
        <f t="shared" si="1166"/>
        <v>1.5080113100848257E-3</v>
      </c>
      <c r="AB3764" s="15">
        <f t="shared" si="1175"/>
        <v>0.11310084825636194</v>
      </c>
      <c r="AC3764" s="15">
        <f t="shared" si="1176"/>
        <v>0.21413760603204529</v>
      </c>
      <c r="AD3764" s="4">
        <v>174121</v>
      </c>
      <c r="AE3764" s="26">
        <v>1034.56</v>
      </c>
      <c r="AF3764" s="26">
        <v>1034.56</v>
      </c>
      <c r="AG3764" s="4">
        <f t="shared" si="1177"/>
        <v>3095000</v>
      </c>
      <c r="AH3764" s="16">
        <f t="shared" si="1167"/>
        <v>2.5848142164781908E-3</v>
      </c>
      <c r="AI3764" s="15">
        <f t="shared" si="1168"/>
        <v>0.1938610662358643</v>
      </c>
      <c r="AJ3764" s="15">
        <f t="shared" si="1169"/>
        <v>0.36704361873990315</v>
      </c>
      <c r="AK3764" s="4">
        <f t="shared" si="1170"/>
        <v>1614000</v>
      </c>
      <c r="AL3764" s="27">
        <f t="shared" si="1171"/>
        <v>4.9566294919454771E-3</v>
      </c>
      <c r="AM3764" s="15">
        <f t="shared" si="1178"/>
        <v>0.37174721189591081</v>
      </c>
      <c r="AN3764" s="15">
        <f t="shared" si="1179"/>
        <v>2.1631698435843503E-3</v>
      </c>
    </row>
    <row r="3765" spans="1:40" x14ac:dyDescent="0.2">
      <c r="A3765" s="4" t="s">
        <v>4628</v>
      </c>
      <c r="B3765" s="2" t="s">
        <v>6</v>
      </c>
      <c r="C3765" s="5">
        <v>174121</v>
      </c>
      <c r="D3765" s="2" t="s">
        <v>808</v>
      </c>
      <c r="E3765" s="5">
        <v>174125</v>
      </c>
      <c r="F3765" s="2" t="s">
        <v>4574</v>
      </c>
      <c r="G3765" s="7">
        <v>40000</v>
      </c>
      <c r="H3765" s="5">
        <v>75</v>
      </c>
      <c r="I3765" s="6">
        <v>173536</v>
      </c>
      <c r="J3765" s="13">
        <v>45322</v>
      </c>
      <c r="K3765" s="9">
        <v>40000</v>
      </c>
      <c r="L3765" s="4" t="s">
        <v>4628</v>
      </c>
      <c r="M3765" s="4" t="s">
        <v>4633</v>
      </c>
      <c r="N3765" s="4">
        <f>VLOOKUP(I3765,BaseModelo!$A$2:$E$5075,5)</f>
        <v>8</v>
      </c>
      <c r="O3765" s="4" t="str">
        <f>VLOOKUP(N3765,'niveles de riesgo'!$A$4:$B$7,2,1)</f>
        <v>8 a 10</v>
      </c>
      <c r="P3765" s="15">
        <v>85.000000000000014</v>
      </c>
      <c r="Q3765" s="4">
        <f>VLOOKUP(I3765,BaseModelo!$A$2:$E$5075,3)</f>
        <v>132</v>
      </c>
      <c r="R3765" s="4">
        <f t="shared" si="1160"/>
        <v>2603000</v>
      </c>
      <c r="S3765" s="16">
        <f t="shared" si="1161"/>
        <v>1.5366884364195159E-2</v>
      </c>
      <c r="T3765" s="4">
        <f t="shared" si="1172"/>
        <v>1.152516327314637</v>
      </c>
      <c r="U3765" s="4">
        <f t="shared" si="1173"/>
        <v>1.3061851709565888</v>
      </c>
      <c r="V3765" s="6">
        <f t="shared" si="1162"/>
        <v>1565000</v>
      </c>
      <c r="W3765" s="16">
        <f t="shared" si="1163"/>
        <v>2.5559105431309903E-2</v>
      </c>
      <c r="X3765" s="4">
        <f t="shared" si="1174"/>
        <v>1.9169329073482428</v>
      </c>
      <c r="Y3765" s="4">
        <f t="shared" si="1164"/>
        <v>2.1725239616613421</v>
      </c>
      <c r="Z3765" s="4">
        <f t="shared" si="1165"/>
        <v>5836000</v>
      </c>
      <c r="AA3765" s="16">
        <f t="shared" si="1166"/>
        <v>6.8540095956134339E-3</v>
      </c>
      <c r="AB3765" s="15">
        <f t="shared" si="1175"/>
        <v>0.51405071967100757</v>
      </c>
      <c r="AC3765" s="15">
        <f t="shared" si="1176"/>
        <v>0.58259081562714199</v>
      </c>
      <c r="AD3765" s="4">
        <v>174121</v>
      </c>
      <c r="AE3765" s="26">
        <v>5117.3599999999997</v>
      </c>
      <c r="AF3765" s="26">
        <v>5117.3599999999997</v>
      </c>
      <c r="AG3765" s="4">
        <f t="shared" si="1177"/>
        <v>3421000</v>
      </c>
      <c r="AH3765" s="16">
        <f t="shared" si="1167"/>
        <v>1.169248757673195E-2</v>
      </c>
      <c r="AI3765" s="15">
        <f t="shared" si="1168"/>
        <v>0.8769365682548963</v>
      </c>
      <c r="AJ3765" s="15">
        <f t="shared" si="1169"/>
        <v>0.99386144402221588</v>
      </c>
      <c r="AK3765" s="4">
        <f t="shared" si="1170"/>
        <v>1614000</v>
      </c>
      <c r="AL3765" s="27">
        <f t="shared" si="1171"/>
        <v>2.4783147459727387E-2</v>
      </c>
      <c r="AM3765" s="15">
        <f t="shared" si="1178"/>
        <v>1.8587360594795539</v>
      </c>
      <c r="AN3765" s="15">
        <f t="shared" si="1179"/>
        <v>3.2371379701526364E-2</v>
      </c>
    </row>
    <row r="3766" spans="1:40" x14ac:dyDescent="0.2">
      <c r="A3766" s="4" t="s">
        <v>4628</v>
      </c>
      <c r="B3766" s="2" t="s">
        <v>6</v>
      </c>
      <c r="C3766" s="5">
        <v>174121</v>
      </c>
      <c r="D3766" s="2" t="s">
        <v>808</v>
      </c>
      <c r="E3766" s="5">
        <v>174126</v>
      </c>
      <c r="F3766" s="2" t="s">
        <v>4575</v>
      </c>
      <c r="G3766" s="7">
        <v>10000</v>
      </c>
      <c r="H3766" s="5">
        <v>75</v>
      </c>
      <c r="I3766" s="6">
        <v>173657</v>
      </c>
      <c r="J3766" s="13">
        <v>45322</v>
      </c>
      <c r="K3766" s="9">
        <v>10000</v>
      </c>
      <c r="L3766" s="4" t="s">
        <v>4628</v>
      </c>
      <c r="M3766" s="4" t="s">
        <v>4633</v>
      </c>
      <c r="N3766" s="4">
        <f>VLOOKUP(I3766,BaseModelo!$A$2:$E$5075,5)</f>
        <v>9</v>
      </c>
      <c r="O3766" s="4" t="str">
        <f>VLOOKUP(N3766,'niveles de riesgo'!$A$4:$B$7,2,1)</f>
        <v>8 a 10</v>
      </c>
      <c r="P3766" s="15">
        <v>142.00000000000003</v>
      </c>
      <c r="Q3766" s="4">
        <f>VLOOKUP(I3766,BaseModelo!$A$2:$E$5075,3)</f>
        <v>147</v>
      </c>
      <c r="R3766" s="4">
        <f t="shared" si="1160"/>
        <v>2603000</v>
      </c>
      <c r="S3766" s="16">
        <f t="shared" si="1161"/>
        <v>3.8417210910487898E-3</v>
      </c>
      <c r="T3766" s="4">
        <f t="shared" si="1172"/>
        <v>0.28812908182865926</v>
      </c>
      <c r="U3766" s="4">
        <f t="shared" si="1173"/>
        <v>0.54552439492892824</v>
      </c>
      <c r="V3766" s="6">
        <f t="shared" si="1162"/>
        <v>1565000</v>
      </c>
      <c r="W3766" s="16">
        <f t="shared" si="1163"/>
        <v>6.3897763578274758E-3</v>
      </c>
      <c r="X3766" s="4">
        <f t="shared" si="1174"/>
        <v>0.47923322683706071</v>
      </c>
      <c r="Y3766" s="4">
        <f t="shared" si="1164"/>
        <v>0.90734824281150173</v>
      </c>
      <c r="Z3766" s="4">
        <f t="shared" si="1165"/>
        <v>5305000</v>
      </c>
      <c r="AA3766" s="16">
        <f t="shared" si="1166"/>
        <v>1.885014137606032E-3</v>
      </c>
      <c r="AB3766" s="15">
        <f t="shared" si="1175"/>
        <v>0.14137606032045241</v>
      </c>
      <c r="AC3766" s="15">
        <f t="shared" si="1176"/>
        <v>0.2676720075400566</v>
      </c>
      <c r="AD3766" s="4">
        <v>174121</v>
      </c>
      <c r="AE3766" s="26">
        <v>1282.69</v>
      </c>
      <c r="AF3766" s="26">
        <v>1282.69</v>
      </c>
      <c r="AG3766" s="4">
        <f t="shared" si="1177"/>
        <v>3095000</v>
      </c>
      <c r="AH3766" s="16">
        <f t="shared" si="1167"/>
        <v>3.2310177705977385E-3</v>
      </c>
      <c r="AI3766" s="15">
        <f t="shared" si="1168"/>
        <v>0.24232633279483037</v>
      </c>
      <c r="AJ3766" s="15">
        <f t="shared" si="1169"/>
        <v>0.45880452342487893</v>
      </c>
      <c r="AK3766" s="4">
        <f t="shared" si="1170"/>
        <v>1614000</v>
      </c>
      <c r="AL3766" s="27">
        <f t="shared" si="1171"/>
        <v>6.1957868649318466E-3</v>
      </c>
      <c r="AM3766" s="15">
        <f t="shared" si="1178"/>
        <v>0.46468401486988847</v>
      </c>
      <c r="AN3766" s="15">
        <f t="shared" si="1179"/>
        <v>3.3799528806005468E-3</v>
      </c>
    </row>
    <row r="3767" spans="1:40" x14ac:dyDescent="0.2">
      <c r="A3767" s="4" t="s">
        <v>4628</v>
      </c>
      <c r="B3767" s="2" t="s">
        <v>6</v>
      </c>
      <c r="C3767" s="5">
        <v>174121</v>
      </c>
      <c r="D3767" s="2" t="s">
        <v>808</v>
      </c>
      <c r="E3767" s="5">
        <v>174127</v>
      </c>
      <c r="F3767" s="2" t="s">
        <v>4576</v>
      </c>
      <c r="G3767" s="7">
        <v>6000</v>
      </c>
      <c r="H3767" s="5">
        <v>75</v>
      </c>
      <c r="I3767" s="6">
        <v>173653</v>
      </c>
      <c r="J3767" s="13">
        <v>45322</v>
      </c>
      <c r="K3767" s="9">
        <v>6000</v>
      </c>
      <c r="L3767" s="4" t="s">
        <v>4628</v>
      </c>
      <c r="M3767" s="4" t="s">
        <v>4633</v>
      </c>
      <c r="N3767" s="4">
        <f>VLOOKUP(I3767,BaseModelo!$A$2:$E$5075,5)</f>
        <v>8</v>
      </c>
      <c r="O3767" s="4" t="str">
        <f>VLOOKUP(N3767,'niveles de riesgo'!$A$4:$B$7,2,1)</f>
        <v>8 a 10</v>
      </c>
      <c r="P3767" s="15">
        <v>142.00000000000003</v>
      </c>
      <c r="Q3767" s="4">
        <f>VLOOKUP(I3767,BaseModelo!$A$2:$E$5075,3)</f>
        <v>132</v>
      </c>
      <c r="R3767" s="4">
        <f t="shared" si="1160"/>
        <v>2603000</v>
      </c>
      <c r="S3767" s="16">
        <f t="shared" si="1161"/>
        <v>2.3050326546292738E-3</v>
      </c>
      <c r="T3767" s="4">
        <f t="shared" si="1172"/>
        <v>0.17287744909719555</v>
      </c>
      <c r="U3767" s="4">
        <f t="shared" si="1173"/>
        <v>0.32731463695735696</v>
      </c>
      <c r="V3767" s="6">
        <f t="shared" si="1162"/>
        <v>1565000</v>
      </c>
      <c r="W3767" s="16">
        <f t="shared" si="1163"/>
        <v>3.8338658146964857E-3</v>
      </c>
      <c r="X3767" s="4">
        <f t="shared" si="1174"/>
        <v>0.28753993610223644</v>
      </c>
      <c r="Y3767" s="4">
        <f t="shared" si="1164"/>
        <v>0.54440894568690112</v>
      </c>
      <c r="Z3767" s="4">
        <f t="shared" si="1165"/>
        <v>5836000</v>
      </c>
      <c r="AA3767" s="16">
        <f t="shared" si="1166"/>
        <v>1.028101439342015E-3</v>
      </c>
      <c r="AB3767" s="15">
        <f t="shared" si="1175"/>
        <v>7.7107607950651122E-2</v>
      </c>
      <c r="AC3767" s="15">
        <f t="shared" si="1176"/>
        <v>0.14599040438656616</v>
      </c>
      <c r="AD3767" s="4">
        <v>174121</v>
      </c>
      <c r="AE3767" s="26">
        <v>772.49</v>
      </c>
      <c r="AF3767" s="26">
        <v>772.49</v>
      </c>
      <c r="AG3767" s="4">
        <f t="shared" si="1177"/>
        <v>3421000</v>
      </c>
      <c r="AH3767" s="16">
        <f t="shared" si="1167"/>
        <v>1.7538731365097924E-3</v>
      </c>
      <c r="AI3767" s="15">
        <f t="shared" si="1168"/>
        <v>0.13154048523823442</v>
      </c>
      <c r="AJ3767" s="15">
        <f t="shared" si="1169"/>
        <v>0.24904998538439058</v>
      </c>
      <c r="AK3767" s="4">
        <f t="shared" si="1170"/>
        <v>1614000</v>
      </c>
      <c r="AL3767" s="27">
        <f t="shared" si="1171"/>
        <v>3.7174721189591076E-3</v>
      </c>
      <c r="AM3767" s="15">
        <f t="shared" si="1178"/>
        <v>0.27881040892193309</v>
      </c>
      <c r="AN3767" s="15">
        <f t="shared" si="1179"/>
        <v>1.2167830370161969E-3</v>
      </c>
    </row>
    <row r="3768" spans="1:40" x14ac:dyDescent="0.2">
      <c r="A3768" s="4" t="s">
        <v>4628</v>
      </c>
      <c r="B3768" s="2" t="s">
        <v>11</v>
      </c>
      <c r="C3768" s="5">
        <v>174169</v>
      </c>
      <c r="D3768" s="2" t="s">
        <v>470</v>
      </c>
      <c r="E3768" s="5">
        <v>174215</v>
      </c>
      <c r="F3768" s="2" t="s">
        <v>4591</v>
      </c>
      <c r="G3768" s="7">
        <v>6000</v>
      </c>
      <c r="H3768" s="5">
        <v>142</v>
      </c>
      <c r="I3768" s="6">
        <v>174157</v>
      </c>
      <c r="J3768" s="13">
        <v>45322</v>
      </c>
      <c r="K3768" s="9">
        <v>6000</v>
      </c>
      <c r="L3768" s="4" t="s">
        <v>4628</v>
      </c>
      <c r="M3768" s="4" t="s">
        <v>4633</v>
      </c>
      <c r="N3768" s="4">
        <f>VLOOKUP(I3768,BaseModelo!$A$2:$E$5075,5)</f>
        <v>1</v>
      </c>
      <c r="O3768" s="4" t="str">
        <f>VLOOKUP(N3768,'niveles de riesgo'!$A$4:$B$7,2,1)</f>
        <v>1 a 3</v>
      </c>
      <c r="P3768" s="15">
        <v>142.00000000000003</v>
      </c>
      <c r="Q3768" s="4">
        <f>VLOOKUP(I3768,BaseModelo!$A$2:$E$5075,3)</f>
        <v>90</v>
      </c>
      <c r="R3768" s="4">
        <f t="shared" si="1160"/>
        <v>2603000</v>
      </c>
      <c r="S3768" s="16">
        <f t="shared" si="1161"/>
        <v>2.3050326546292738E-3</v>
      </c>
      <c r="T3768" s="4">
        <f t="shared" si="1172"/>
        <v>0.32731463695735685</v>
      </c>
      <c r="U3768" s="4">
        <f t="shared" si="1173"/>
        <v>0.32731463695735696</v>
      </c>
      <c r="V3768" s="6">
        <f t="shared" si="1162"/>
        <v>182000</v>
      </c>
      <c r="W3768" s="16">
        <f t="shared" si="1163"/>
        <v>3.2967032967032968E-2</v>
      </c>
      <c r="X3768" s="4">
        <f t="shared" si="1174"/>
        <v>4.6813186813186816</v>
      </c>
      <c r="Y3768" s="4">
        <f t="shared" si="1164"/>
        <v>4.6813186813186825</v>
      </c>
      <c r="Z3768" s="4">
        <f t="shared" si="1165"/>
        <v>771000</v>
      </c>
      <c r="AA3768" s="16">
        <f t="shared" si="1166"/>
        <v>7.7821011673151752E-3</v>
      </c>
      <c r="AB3768" s="15">
        <f t="shared" si="1175"/>
        <v>1.1050583657587549</v>
      </c>
      <c r="AC3768" s="15">
        <f t="shared" si="1176"/>
        <v>1.1050583657587552</v>
      </c>
      <c r="AD3768" s="4">
        <v>174169</v>
      </c>
      <c r="AE3768" s="26">
        <v>1503.37</v>
      </c>
      <c r="AF3768" s="26">
        <v>1503.37</v>
      </c>
      <c r="AG3768" s="4">
        <f t="shared" si="1177"/>
        <v>77000</v>
      </c>
      <c r="AH3768" s="16">
        <f t="shared" si="1167"/>
        <v>7.792207792207792E-2</v>
      </c>
      <c r="AI3768" s="15">
        <f t="shared" si="1168"/>
        <v>11.064935064935066</v>
      </c>
      <c r="AJ3768" s="15">
        <f t="shared" si="1169"/>
        <v>11.064935064935067</v>
      </c>
      <c r="AK3768" s="4">
        <f t="shared" si="1170"/>
        <v>1614000</v>
      </c>
      <c r="AL3768" s="27">
        <f t="shared" si="1171"/>
        <v>3.7174721189591076E-3</v>
      </c>
      <c r="AM3768" s="15">
        <f t="shared" si="1178"/>
        <v>0.52788104089219323</v>
      </c>
      <c r="AN3768" s="15">
        <f t="shared" si="1179"/>
        <v>1.2167830370161969E-3</v>
      </c>
    </row>
    <row r="3769" spans="1:40" x14ac:dyDescent="0.2">
      <c r="A3769" s="4" t="s">
        <v>4628</v>
      </c>
      <c r="B3769" s="2" t="s">
        <v>15</v>
      </c>
      <c r="C3769" s="5">
        <v>174191</v>
      </c>
      <c r="D3769" s="2" t="s">
        <v>809</v>
      </c>
      <c r="E3769" s="5">
        <v>174192</v>
      </c>
      <c r="F3769" s="2" t="s">
        <v>4577</v>
      </c>
      <c r="G3769" s="7">
        <v>15000</v>
      </c>
      <c r="H3769" s="5">
        <v>132</v>
      </c>
      <c r="I3769" s="6">
        <v>173613</v>
      </c>
      <c r="J3769" s="13">
        <v>45322</v>
      </c>
      <c r="K3769" s="9">
        <v>15000</v>
      </c>
      <c r="L3769" s="4" t="s">
        <v>4628</v>
      </c>
      <c r="M3769" s="4" t="s">
        <v>4633</v>
      </c>
      <c r="N3769" s="4">
        <f>VLOOKUP(I3769,BaseModelo!$A$2:$E$5075,5)</f>
        <v>8</v>
      </c>
      <c r="O3769" s="4" t="str">
        <f>VLOOKUP(N3769,'niveles de riesgo'!$A$4:$B$7,2,1)</f>
        <v>8 a 10</v>
      </c>
      <c r="P3769" s="15">
        <v>132</v>
      </c>
      <c r="Q3769" s="4">
        <f>VLOOKUP(I3769,BaseModelo!$A$2:$E$5075,3)</f>
        <v>132</v>
      </c>
      <c r="R3769" s="4">
        <f t="shared" si="1160"/>
        <v>2603000</v>
      </c>
      <c r="S3769" s="16">
        <f t="shared" si="1161"/>
        <v>5.7625816365731849E-3</v>
      </c>
      <c r="T3769" s="4">
        <f t="shared" si="1172"/>
        <v>0.76066077602766036</v>
      </c>
      <c r="U3769" s="4">
        <f t="shared" si="1173"/>
        <v>0.76066077602766036</v>
      </c>
      <c r="V3769" s="6">
        <f t="shared" si="1162"/>
        <v>1565000</v>
      </c>
      <c r="W3769" s="16">
        <f t="shared" si="1163"/>
        <v>9.5846645367412137E-3</v>
      </c>
      <c r="X3769" s="4">
        <f t="shared" si="1174"/>
        <v>1.2651757188498403</v>
      </c>
      <c r="Y3769" s="4">
        <f t="shared" si="1164"/>
        <v>1.2651757188498403</v>
      </c>
      <c r="Z3769" s="4">
        <f t="shared" si="1165"/>
        <v>5836000</v>
      </c>
      <c r="AA3769" s="16">
        <f t="shared" si="1166"/>
        <v>2.5702535983550376E-3</v>
      </c>
      <c r="AB3769" s="15">
        <f t="shared" si="1175"/>
        <v>0.33927347498286498</v>
      </c>
      <c r="AC3769" s="15">
        <f t="shared" si="1176"/>
        <v>0.33927347498286498</v>
      </c>
      <c r="AD3769" s="4">
        <v>174191</v>
      </c>
      <c r="AE3769" s="26">
        <v>3482.83</v>
      </c>
      <c r="AF3769" s="26">
        <v>3482.83</v>
      </c>
      <c r="AG3769" s="4">
        <f t="shared" si="1177"/>
        <v>3421000</v>
      </c>
      <c r="AH3769" s="16">
        <f t="shared" si="1167"/>
        <v>4.3846828412744815E-3</v>
      </c>
      <c r="AI3769" s="15">
        <f t="shared" si="1168"/>
        <v>0.5787781350482315</v>
      </c>
      <c r="AJ3769" s="15">
        <f t="shared" si="1169"/>
        <v>0.5787781350482315</v>
      </c>
      <c r="AK3769" s="4">
        <f t="shared" si="1170"/>
        <v>1614000</v>
      </c>
      <c r="AL3769" s="27">
        <f t="shared" si="1171"/>
        <v>9.2936802973977699E-3</v>
      </c>
      <c r="AM3769" s="15">
        <f t="shared" si="1178"/>
        <v>1.2267657992565055</v>
      </c>
      <c r="AN3769" s="15">
        <f t="shared" si="1179"/>
        <v>7.0693380671715648E-3</v>
      </c>
    </row>
    <row r="3770" spans="1:40" x14ac:dyDescent="0.2">
      <c r="A3770" s="4" t="s">
        <v>4628</v>
      </c>
      <c r="B3770" s="2" t="s">
        <v>15</v>
      </c>
      <c r="C3770" s="5">
        <v>174191</v>
      </c>
      <c r="D3770" s="2" t="s">
        <v>809</v>
      </c>
      <c r="E3770" s="5">
        <v>174193</v>
      </c>
      <c r="F3770" s="2" t="s">
        <v>4578</v>
      </c>
      <c r="G3770" s="7">
        <v>35000</v>
      </c>
      <c r="H3770" s="5">
        <v>132</v>
      </c>
      <c r="I3770" s="6">
        <v>173603</v>
      </c>
      <c r="J3770" s="13">
        <v>45322</v>
      </c>
      <c r="K3770" s="9">
        <v>35000</v>
      </c>
      <c r="L3770" s="4" t="s">
        <v>4628</v>
      </c>
      <c r="M3770" s="4" t="s">
        <v>4633</v>
      </c>
      <c r="N3770" s="4">
        <f>VLOOKUP(I3770,BaseModelo!$A$2:$E$5075,5)</f>
        <v>6</v>
      </c>
      <c r="O3770" s="4" t="str">
        <f>VLOOKUP(N3770,'niveles de riesgo'!$A$4:$B$7,2,1)</f>
        <v>6 a 7</v>
      </c>
      <c r="P3770" s="15">
        <v>90</v>
      </c>
      <c r="Q3770" s="4">
        <f>VLOOKUP(I3770,BaseModelo!$A$2:$E$5075,3)</f>
        <v>115</v>
      </c>
      <c r="R3770" s="4">
        <f t="shared" si="1160"/>
        <v>2603000</v>
      </c>
      <c r="S3770" s="16">
        <f t="shared" si="1161"/>
        <v>1.3446023818670765E-2</v>
      </c>
      <c r="T3770" s="4">
        <f t="shared" si="1172"/>
        <v>1.7748751440645409</v>
      </c>
      <c r="U3770" s="4">
        <f t="shared" si="1173"/>
        <v>1.2101421436803688</v>
      </c>
      <c r="V3770" s="6">
        <f t="shared" si="1162"/>
        <v>568000</v>
      </c>
      <c r="W3770" s="16">
        <f t="shared" si="1163"/>
        <v>6.1619718309859156E-2</v>
      </c>
      <c r="X3770" s="4">
        <f t="shared" si="1174"/>
        <v>8.1338028169014081</v>
      </c>
      <c r="Y3770" s="4">
        <f t="shared" si="1164"/>
        <v>5.545774647887324</v>
      </c>
      <c r="Z3770" s="4">
        <f t="shared" si="1165"/>
        <v>4853000</v>
      </c>
      <c r="AA3770" s="16">
        <f t="shared" si="1166"/>
        <v>7.2120337935297754E-3</v>
      </c>
      <c r="AB3770" s="15">
        <f t="shared" si="1175"/>
        <v>0.95198846074593035</v>
      </c>
      <c r="AC3770" s="15">
        <f t="shared" si="1176"/>
        <v>0.64908304141767981</v>
      </c>
      <c r="AD3770" s="4">
        <v>174191</v>
      </c>
      <c r="AE3770" s="26">
        <v>8103.43</v>
      </c>
      <c r="AF3770" s="26">
        <v>8103.43</v>
      </c>
      <c r="AG3770" s="4">
        <f t="shared" si="1177"/>
        <v>2735000</v>
      </c>
      <c r="AH3770" s="16">
        <f t="shared" si="1167"/>
        <v>1.2797074954296161E-2</v>
      </c>
      <c r="AI3770" s="15">
        <f t="shared" si="1168"/>
        <v>1.6892138939670933</v>
      </c>
      <c r="AJ3770" s="15">
        <f t="shared" si="1169"/>
        <v>1.1517367458866545</v>
      </c>
      <c r="AK3770" s="4">
        <f t="shared" si="1170"/>
        <v>1614000</v>
      </c>
      <c r="AL3770" s="27">
        <f t="shared" si="1171"/>
        <v>2.1685254027261461E-2</v>
      </c>
      <c r="AM3770" s="15">
        <f t="shared" si="1178"/>
        <v>2.8624535315985131</v>
      </c>
      <c r="AN3770" s="15">
        <f t="shared" si="1179"/>
        <v>2.6242239794803536E-2</v>
      </c>
    </row>
    <row r="3771" spans="1:40" x14ac:dyDescent="0.2">
      <c r="A3771" s="4" t="s">
        <v>4628</v>
      </c>
      <c r="B3771" s="2" t="s">
        <v>15</v>
      </c>
      <c r="C3771" s="5">
        <v>174191</v>
      </c>
      <c r="D3771" s="2" t="s">
        <v>809</v>
      </c>
      <c r="E3771" s="5">
        <v>174194</v>
      </c>
      <c r="F3771" s="2" t="s">
        <v>4579</v>
      </c>
      <c r="G3771" s="7">
        <v>25000</v>
      </c>
      <c r="H3771" s="5">
        <v>132</v>
      </c>
      <c r="I3771" s="6">
        <v>173716</v>
      </c>
      <c r="J3771" s="13">
        <v>45322</v>
      </c>
      <c r="K3771" s="9">
        <v>25000</v>
      </c>
      <c r="L3771" s="4" t="s">
        <v>4628</v>
      </c>
      <c r="M3771" s="4" t="s">
        <v>4633</v>
      </c>
      <c r="N3771" s="4">
        <f>VLOOKUP(I3771,BaseModelo!$A$2:$E$5075,5)</f>
        <v>7</v>
      </c>
      <c r="O3771" s="4" t="str">
        <f>VLOOKUP(N3771,'niveles de riesgo'!$A$4:$B$7,2,1)</f>
        <v>6 a 7</v>
      </c>
      <c r="P3771" s="15">
        <v>110.00000000000001</v>
      </c>
      <c r="Q3771" s="4">
        <f>VLOOKUP(I3771,BaseModelo!$A$2:$E$5075,3)</f>
        <v>127</v>
      </c>
      <c r="R3771" s="4">
        <f t="shared" si="1160"/>
        <v>2603000</v>
      </c>
      <c r="S3771" s="16">
        <f t="shared" si="1161"/>
        <v>9.6043027276219751E-3</v>
      </c>
      <c r="T3771" s="4">
        <f t="shared" si="1172"/>
        <v>1.2677679600461007</v>
      </c>
      <c r="U3771" s="4">
        <f t="shared" si="1173"/>
        <v>1.0564733000384174</v>
      </c>
      <c r="V3771" s="6">
        <f t="shared" si="1162"/>
        <v>568000</v>
      </c>
      <c r="W3771" s="16">
        <f t="shared" si="1163"/>
        <v>4.401408450704225E-2</v>
      </c>
      <c r="X3771" s="4">
        <f t="shared" si="1174"/>
        <v>5.8098591549295771</v>
      </c>
      <c r="Y3771" s="4">
        <f t="shared" si="1164"/>
        <v>4.841549295774648</v>
      </c>
      <c r="Z3771" s="4">
        <f t="shared" si="1165"/>
        <v>4022000</v>
      </c>
      <c r="AA3771" s="16">
        <f t="shared" si="1166"/>
        <v>6.2158130283441072E-3</v>
      </c>
      <c r="AB3771" s="15">
        <f t="shared" si="1175"/>
        <v>0.82048731974142219</v>
      </c>
      <c r="AC3771" s="15">
        <f t="shared" si="1176"/>
        <v>0.6837394331178519</v>
      </c>
      <c r="AD3771" s="4">
        <v>174191</v>
      </c>
      <c r="AE3771" s="26">
        <v>5786.24</v>
      </c>
      <c r="AF3771" s="26">
        <v>5786.24</v>
      </c>
      <c r="AG3771" s="4">
        <f t="shared" si="1177"/>
        <v>2184000</v>
      </c>
      <c r="AH3771" s="16">
        <f t="shared" si="1167"/>
        <v>1.1446886446886446E-2</v>
      </c>
      <c r="AI3771" s="15">
        <f t="shared" si="1168"/>
        <v>1.5109890109890109</v>
      </c>
      <c r="AJ3771" s="15">
        <f t="shared" si="1169"/>
        <v>1.2591575091575091</v>
      </c>
      <c r="AK3771" s="4">
        <f t="shared" si="1170"/>
        <v>1614000</v>
      </c>
      <c r="AL3771" s="27">
        <f t="shared" si="1171"/>
        <v>1.5489467162329617E-2</v>
      </c>
      <c r="AM3771" s="15">
        <f t="shared" si="1178"/>
        <v>2.0446096654275094</v>
      </c>
      <c r="AN3771" s="15">
        <f t="shared" si="1179"/>
        <v>1.636420848882307E-2</v>
      </c>
    </row>
    <row r="3772" spans="1:40" x14ac:dyDescent="0.2">
      <c r="A3772" s="4" t="s">
        <v>4628</v>
      </c>
      <c r="B3772" s="2" t="s">
        <v>15</v>
      </c>
      <c r="C3772" s="5">
        <v>174191</v>
      </c>
      <c r="D3772" s="2" t="s">
        <v>809</v>
      </c>
      <c r="E3772" s="5">
        <v>174195</v>
      </c>
      <c r="F3772" s="2" t="s">
        <v>4580</v>
      </c>
      <c r="G3772" s="7">
        <v>12000</v>
      </c>
      <c r="H3772" s="5">
        <v>132</v>
      </c>
      <c r="I3772" s="6">
        <v>173617</v>
      </c>
      <c r="J3772" s="13">
        <v>45322</v>
      </c>
      <c r="K3772" s="9">
        <v>12000</v>
      </c>
      <c r="L3772" s="4" t="s">
        <v>4628</v>
      </c>
      <c r="M3772" s="4" t="s">
        <v>4633</v>
      </c>
      <c r="N3772" s="4">
        <f>VLOOKUP(I3772,BaseModelo!$A$2:$E$5075,5)</f>
        <v>8</v>
      </c>
      <c r="O3772" s="4" t="str">
        <f>VLOOKUP(N3772,'niveles de riesgo'!$A$4:$B$7,2,1)</f>
        <v>8 a 10</v>
      </c>
      <c r="P3772" s="15">
        <v>132</v>
      </c>
      <c r="Q3772" s="4">
        <f>VLOOKUP(I3772,BaseModelo!$A$2:$E$5075,3)</f>
        <v>132</v>
      </c>
      <c r="R3772" s="4">
        <f t="shared" si="1160"/>
        <v>2603000</v>
      </c>
      <c r="S3772" s="16">
        <f t="shared" si="1161"/>
        <v>4.6100653092585476E-3</v>
      </c>
      <c r="T3772" s="4">
        <f t="shared" si="1172"/>
        <v>0.60852862082212833</v>
      </c>
      <c r="U3772" s="4">
        <f t="shared" si="1173"/>
        <v>0.60852862082212833</v>
      </c>
      <c r="V3772" s="6">
        <f t="shared" si="1162"/>
        <v>1565000</v>
      </c>
      <c r="W3772" s="16">
        <f t="shared" si="1163"/>
        <v>7.6677316293929714E-3</v>
      </c>
      <c r="X3772" s="4">
        <f t="shared" si="1174"/>
        <v>1.0121405750798722</v>
      </c>
      <c r="Y3772" s="4">
        <f t="shared" si="1164"/>
        <v>1.0121405750798722</v>
      </c>
      <c r="Z3772" s="4">
        <f t="shared" si="1165"/>
        <v>5836000</v>
      </c>
      <c r="AA3772" s="16">
        <f t="shared" si="1166"/>
        <v>2.0562028786840301E-3</v>
      </c>
      <c r="AB3772" s="15">
        <f t="shared" si="1175"/>
        <v>0.27141877998629199</v>
      </c>
      <c r="AC3772" s="15">
        <f t="shared" si="1176"/>
        <v>0.27141877998629199</v>
      </c>
      <c r="AD3772" s="4">
        <v>174191</v>
      </c>
      <c r="AE3772" s="26">
        <v>2786.16</v>
      </c>
      <c r="AF3772" s="26">
        <v>2786.16</v>
      </c>
      <c r="AG3772" s="4">
        <f t="shared" si="1177"/>
        <v>3421000</v>
      </c>
      <c r="AH3772" s="16">
        <f t="shared" si="1167"/>
        <v>3.5077462730195848E-3</v>
      </c>
      <c r="AI3772" s="15">
        <f t="shared" si="1168"/>
        <v>0.46302250803858519</v>
      </c>
      <c r="AJ3772" s="15">
        <f t="shared" si="1169"/>
        <v>0.46302250803858519</v>
      </c>
      <c r="AK3772" s="4">
        <f t="shared" si="1170"/>
        <v>1614000</v>
      </c>
      <c r="AL3772" s="27">
        <f t="shared" si="1171"/>
        <v>7.4349442379182153E-3</v>
      </c>
      <c r="AM3772" s="15">
        <f t="shared" si="1178"/>
        <v>0.9814126394052044</v>
      </c>
      <c r="AN3772" s="15">
        <f t="shared" si="1179"/>
        <v>4.5243763629898015E-3</v>
      </c>
    </row>
    <row r="3773" spans="1:40" x14ac:dyDescent="0.2">
      <c r="A3773" s="4" t="s">
        <v>4628</v>
      </c>
      <c r="B3773" s="2" t="s">
        <v>15</v>
      </c>
      <c r="C3773" s="5">
        <v>174191</v>
      </c>
      <c r="D3773" s="2" t="s">
        <v>809</v>
      </c>
      <c r="E3773" s="5">
        <v>174196</v>
      </c>
      <c r="F3773" s="2" t="s">
        <v>4581</v>
      </c>
      <c r="G3773" s="7">
        <v>16000</v>
      </c>
      <c r="H3773" s="5">
        <v>132</v>
      </c>
      <c r="I3773" s="6">
        <v>173732</v>
      </c>
      <c r="J3773" s="13">
        <v>45322</v>
      </c>
      <c r="K3773" s="9">
        <v>16000</v>
      </c>
      <c r="L3773" s="4" t="s">
        <v>4628</v>
      </c>
      <c r="M3773" s="4" t="s">
        <v>4633</v>
      </c>
      <c r="N3773" s="4">
        <f>VLOOKUP(I3773,BaseModelo!$A$2:$E$5075,5)</f>
        <v>7</v>
      </c>
      <c r="O3773" s="4" t="str">
        <f>VLOOKUP(N3773,'niveles de riesgo'!$A$4:$B$7,2,1)</f>
        <v>6 a 7</v>
      </c>
      <c r="P3773" s="15">
        <v>122</v>
      </c>
      <c r="Q3773" s="4">
        <f>VLOOKUP(I3773,BaseModelo!$A$2:$E$5075,3)</f>
        <v>127</v>
      </c>
      <c r="R3773" s="4">
        <f t="shared" si="1160"/>
        <v>2603000</v>
      </c>
      <c r="S3773" s="16">
        <f t="shared" si="1161"/>
        <v>6.146753745678064E-3</v>
      </c>
      <c r="T3773" s="4">
        <f t="shared" si="1172"/>
        <v>0.8113714944295044</v>
      </c>
      <c r="U3773" s="4">
        <f t="shared" si="1173"/>
        <v>0.74990395697272383</v>
      </c>
      <c r="V3773" s="6">
        <f t="shared" si="1162"/>
        <v>568000</v>
      </c>
      <c r="W3773" s="16">
        <f t="shared" si="1163"/>
        <v>2.8169014084507043E-2</v>
      </c>
      <c r="X3773" s="4">
        <f t="shared" si="1174"/>
        <v>3.7183098591549295</v>
      </c>
      <c r="Y3773" s="4">
        <f t="shared" si="1164"/>
        <v>3.436619718309859</v>
      </c>
      <c r="Z3773" s="4">
        <f t="shared" si="1165"/>
        <v>4022000</v>
      </c>
      <c r="AA3773" s="16">
        <f t="shared" si="1166"/>
        <v>3.9781203381402284E-3</v>
      </c>
      <c r="AB3773" s="15">
        <f t="shared" si="1175"/>
        <v>0.5251118846345102</v>
      </c>
      <c r="AC3773" s="15">
        <f t="shared" si="1176"/>
        <v>0.48533068125310785</v>
      </c>
      <c r="AD3773" s="4">
        <v>174191</v>
      </c>
      <c r="AE3773" s="26">
        <v>3710.34</v>
      </c>
      <c r="AF3773" s="26">
        <v>3710.34</v>
      </c>
      <c r="AG3773" s="4">
        <f t="shared" si="1177"/>
        <v>2184000</v>
      </c>
      <c r="AH3773" s="16">
        <f t="shared" si="1167"/>
        <v>7.326007326007326E-3</v>
      </c>
      <c r="AI3773" s="15">
        <f t="shared" si="1168"/>
        <v>0.96703296703296704</v>
      </c>
      <c r="AJ3773" s="15">
        <f t="shared" si="1169"/>
        <v>0.89377289377289382</v>
      </c>
      <c r="AK3773" s="4">
        <f t="shared" si="1170"/>
        <v>1614000</v>
      </c>
      <c r="AL3773" s="27">
        <f t="shared" si="1171"/>
        <v>9.9132589838909543E-3</v>
      </c>
      <c r="AM3773" s="15">
        <f t="shared" si="1178"/>
        <v>1.3085501858736059</v>
      </c>
      <c r="AN3773" s="15">
        <f t="shared" si="1179"/>
        <v>7.43399213851523E-3</v>
      </c>
    </row>
    <row r="3774" spans="1:40" x14ac:dyDescent="0.2">
      <c r="A3774" s="4" t="s">
        <v>4628</v>
      </c>
      <c r="B3774" s="2" t="s">
        <v>15</v>
      </c>
      <c r="C3774" s="5">
        <v>174191</v>
      </c>
      <c r="D3774" s="2" t="s">
        <v>809</v>
      </c>
      <c r="E3774" s="5">
        <v>174197</v>
      </c>
      <c r="F3774" s="2" t="s">
        <v>4582</v>
      </c>
      <c r="G3774" s="7">
        <v>12000</v>
      </c>
      <c r="H3774" s="5">
        <v>132</v>
      </c>
      <c r="I3774" s="6">
        <v>173733</v>
      </c>
      <c r="J3774" s="13">
        <v>45322</v>
      </c>
      <c r="K3774" s="9">
        <v>12000</v>
      </c>
      <c r="L3774" s="4" t="s">
        <v>4628</v>
      </c>
      <c r="M3774" s="4" t="s">
        <v>4633</v>
      </c>
      <c r="N3774" s="4">
        <f>VLOOKUP(I3774,BaseModelo!$A$2:$E$5075,5)</f>
        <v>8</v>
      </c>
      <c r="O3774" s="4" t="str">
        <f>VLOOKUP(N3774,'niveles de riesgo'!$A$4:$B$7,2,1)</f>
        <v>8 a 10</v>
      </c>
      <c r="P3774" s="15">
        <v>132</v>
      </c>
      <c r="Q3774" s="4">
        <f>VLOOKUP(I3774,BaseModelo!$A$2:$E$5075,3)</f>
        <v>132</v>
      </c>
      <c r="R3774" s="4">
        <f t="shared" si="1160"/>
        <v>2603000</v>
      </c>
      <c r="S3774" s="16">
        <f t="shared" si="1161"/>
        <v>4.6100653092585476E-3</v>
      </c>
      <c r="T3774" s="4">
        <f t="shared" si="1172"/>
        <v>0.60852862082212833</v>
      </c>
      <c r="U3774" s="4">
        <f t="shared" si="1173"/>
        <v>0.60852862082212833</v>
      </c>
      <c r="V3774" s="6">
        <f t="shared" si="1162"/>
        <v>1565000</v>
      </c>
      <c r="W3774" s="16">
        <f t="shared" si="1163"/>
        <v>7.6677316293929714E-3</v>
      </c>
      <c r="X3774" s="4">
        <f t="shared" si="1174"/>
        <v>1.0121405750798722</v>
      </c>
      <c r="Y3774" s="4">
        <f t="shared" si="1164"/>
        <v>1.0121405750798722</v>
      </c>
      <c r="Z3774" s="4">
        <f t="shared" si="1165"/>
        <v>5836000</v>
      </c>
      <c r="AA3774" s="16">
        <f t="shared" si="1166"/>
        <v>2.0562028786840301E-3</v>
      </c>
      <c r="AB3774" s="15">
        <f t="shared" si="1175"/>
        <v>0.27141877998629199</v>
      </c>
      <c r="AC3774" s="15">
        <f t="shared" si="1176"/>
        <v>0.27141877998629199</v>
      </c>
      <c r="AD3774" s="4">
        <v>174191</v>
      </c>
      <c r="AE3774" s="26">
        <v>2786.16</v>
      </c>
      <c r="AF3774" s="26">
        <v>2786.16</v>
      </c>
      <c r="AG3774" s="4">
        <f t="shared" si="1177"/>
        <v>3421000</v>
      </c>
      <c r="AH3774" s="16">
        <f t="shared" si="1167"/>
        <v>3.5077462730195848E-3</v>
      </c>
      <c r="AI3774" s="15">
        <f t="shared" si="1168"/>
        <v>0.46302250803858519</v>
      </c>
      <c r="AJ3774" s="15">
        <f t="shared" si="1169"/>
        <v>0.46302250803858519</v>
      </c>
      <c r="AK3774" s="4">
        <f t="shared" si="1170"/>
        <v>1614000</v>
      </c>
      <c r="AL3774" s="27">
        <f t="shared" si="1171"/>
        <v>7.4349442379182153E-3</v>
      </c>
      <c r="AM3774" s="15">
        <f t="shared" si="1178"/>
        <v>0.9814126394052044</v>
      </c>
      <c r="AN3774" s="15">
        <f t="shared" si="1179"/>
        <v>4.5243763629898015E-3</v>
      </c>
    </row>
    <row r="3775" spans="1:40" x14ac:dyDescent="0.2">
      <c r="A3775" s="4" t="s">
        <v>4628</v>
      </c>
      <c r="B3775" s="2" t="s">
        <v>15</v>
      </c>
      <c r="C3775" s="5">
        <v>174191</v>
      </c>
      <c r="D3775" s="2" t="s">
        <v>809</v>
      </c>
      <c r="E3775" s="5">
        <v>174198</v>
      </c>
      <c r="F3775" s="2" t="s">
        <v>4583</v>
      </c>
      <c r="G3775" s="7">
        <v>39000</v>
      </c>
      <c r="H3775" s="5">
        <v>132</v>
      </c>
      <c r="I3775" s="6">
        <v>173699</v>
      </c>
      <c r="J3775" s="13">
        <v>45322</v>
      </c>
      <c r="K3775" s="9">
        <v>39000</v>
      </c>
      <c r="L3775" s="4" t="s">
        <v>4628</v>
      </c>
      <c r="M3775" s="4" t="s">
        <v>4633</v>
      </c>
      <c r="N3775" s="4">
        <f>VLOOKUP(I3775,BaseModelo!$A$2:$E$5075,5)</f>
        <v>9</v>
      </c>
      <c r="O3775" s="4" t="str">
        <f>VLOOKUP(N3775,'niveles de riesgo'!$A$4:$B$7,2,1)</f>
        <v>8 a 10</v>
      </c>
      <c r="P3775" s="15">
        <v>85.000000000000014</v>
      </c>
      <c r="Q3775" s="4">
        <f>VLOOKUP(I3775,BaseModelo!$A$2:$E$5075,3)</f>
        <v>147</v>
      </c>
      <c r="R3775" s="4">
        <f t="shared" si="1160"/>
        <v>2603000</v>
      </c>
      <c r="S3775" s="16">
        <f t="shared" si="1161"/>
        <v>1.4982712255090281E-2</v>
      </c>
      <c r="T3775" s="4">
        <f t="shared" si="1172"/>
        <v>1.9777180176719171</v>
      </c>
      <c r="U3775" s="4">
        <f t="shared" si="1173"/>
        <v>1.2735305416826741</v>
      </c>
      <c r="V3775" s="6">
        <f t="shared" si="1162"/>
        <v>1565000</v>
      </c>
      <c r="W3775" s="16">
        <f t="shared" si="1163"/>
        <v>2.4920127795527155E-2</v>
      </c>
      <c r="X3775" s="4">
        <f t="shared" si="1174"/>
        <v>3.2894568690095842</v>
      </c>
      <c r="Y3775" s="4">
        <f t="shared" si="1164"/>
        <v>2.1182108626198084</v>
      </c>
      <c r="Z3775" s="4">
        <f t="shared" si="1165"/>
        <v>5305000</v>
      </c>
      <c r="AA3775" s="16">
        <f t="shared" si="1166"/>
        <v>7.3515551366635252E-3</v>
      </c>
      <c r="AB3775" s="15">
        <f t="shared" si="1175"/>
        <v>0.97040527803958532</v>
      </c>
      <c r="AC3775" s="15">
        <f t="shared" si="1176"/>
        <v>0.62488218661639972</v>
      </c>
      <c r="AD3775" s="4">
        <v>174191</v>
      </c>
      <c r="AE3775" s="26">
        <v>9027.5499999999993</v>
      </c>
      <c r="AF3775" s="26">
        <v>9027.5499999999993</v>
      </c>
      <c r="AG3775" s="4">
        <f t="shared" si="1177"/>
        <v>3095000</v>
      </c>
      <c r="AH3775" s="16">
        <f t="shared" si="1167"/>
        <v>1.2600969305331179E-2</v>
      </c>
      <c r="AI3775" s="15">
        <f t="shared" si="1168"/>
        <v>1.6633279483037156</v>
      </c>
      <c r="AJ3775" s="15">
        <f t="shared" si="1169"/>
        <v>1.0710823909531504</v>
      </c>
      <c r="AK3775" s="4">
        <f t="shared" si="1170"/>
        <v>1614000</v>
      </c>
      <c r="AL3775" s="27">
        <f t="shared" si="1171"/>
        <v>2.4163568773234202E-2</v>
      </c>
      <c r="AM3775" s="15">
        <f t="shared" si="1178"/>
        <v>3.1895910780669148</v>
      </c>
      <c r="AN3775" s="15">
        <f t="shared" si="1179"/>
        <v>3.0773042828763503E-2</v>
      </c>
    </row>
    <row r="3776" spans="1:40" x14ac:dyDescent="0.2">
      <c r="A3776" s="4" t="s">
        <v>4628</v>
      </c>
      <c r="B3776" s="2" t="s">
        <v>15</v>
      </c>
      <c r="C3776" s="5">
        <v>174191</v>
      </c>
      <c r="D3776" s="2" t="s">
        <v>809</v>
      </c>
      <c r="E3776" s="5">
        <v>174199</v>
      </c>
      <c r="F3776" s="2" t="s">
        <v>4584</v>
      </c>
      <c r="G3776" s="7">
        <v>12000</v>
      </c>
      <c r="H3776" s="5">
        <v>132</v>
      </c>
      <c r="I3776" s="6">
        <v>173615</v>
      </c>
      <c r="J3776" s="13">
        <v>45322</v>
      </c>
      <c r="K3776" s="9">
        <v>12000</v>
      </c>
      <c r="L3776" s="4" t="s">
        <v>4628</v>
      </c>
      <c r="M3776" s="4" t="s">
        <v>4633</v>
      </c>
      <c r="N3776" s="4">
        <f>VLOOKUP(I3776,BaseModelo!$A$2:$E$5075,5)</f>
        <v>10</v>
      </c>
      <c r="O3776" s="4" t="str">
        <f>VLOOKUP(N3776,'niveles de riesgo'!$A$4:$B$7,2,1)</f>
        <v>8 a 10</v>
      </c>
      <c r="P3776" s="15">
        <v>132</v>
      </c>
      <c r="Q3776" s="4">
        <f>VLOOKUP(I3776,BaseModelo!$A$2:$E$5075,3)</f>
        <v>0</v>
      </c>
      <c r="R3776" s="4">
        <f t="shared" si="1160"/>
        <v>2603000</v>
      </c>
      <c r="S3776" s="16">
        <f t="shared" si="1161"/>
        <v>4.6100653092585476E-3</v>
      </c>
      <c r="T3776" s="4">
        <f t="shared" si="1172"/>
        <v>0.60852862082212833</v>
      </c>
      <c r="U3776" s="4">
        <f t="shared" si="1173"/>
        <v>0.60852862082212833</v>
      </c>
      <c r="V3776" s="6">
        <f t="shared" si="1162"/>
        <v>1565000</v>
      </c>
      <c r="W3776" s="16">
        <f t="shared" si="1163"/>
        <v>7.6677316293929714E-3</v>
      </c>
      <c r="X3776" s="4">
        <f t="shared" si="1174"/>
        <v>1.0121405750798722</v>
      </c>
      <c r="Y3776" s="4">
        <f t="shared" si="1164"/>
        <v>1.0121405750798722</v>
      </c>
      <c r="Z3776" s="4">
        <f t="shared" si="1165"/>
        <v>4121000</v>
      </c>
      <c r="AA3776" s="16">
        <f t="shared" si="1166"/>
        <v>2.9119145838388742E-3</v>
      </c>
      <c r="AB3776" s="15">
        <f t="shared" si="1175"/>
        <v>0.38437272506673137</v>
      </c>
      <c r="AC3776" s="15">
        <f t="shared" si="1176"/>
        <v>0.38437272506673137</v>
      </c>
      <c r="AD3776" s="4">
        <v>174191</v>
      </c>
      <c r="AE3776" s="26">
        <v>2786.16</v>
      </c>
      <c r="AF3776" s="26">
        <v>2786.16</v>
      </c>
      <c r="AG3776" s="4">
        <f t="shared" si="1177"/>
        <v>1846000</v>
      </c>
      <c r="AH3776" s="16">
        <f t="shared" si="1167"/>
        <v>6.5005417118093175E-3</v>
      </c>
      <c r="AI3776" s="15">
        <f t="shared" si="1168"/>
        <v>0.85807150595882986</v>
      </c>
      <c r="AJ3776" s="15">
        <f t="shared" si="1169"/>
        <v>0.85807150595882986</v>
      </c>
      <c r="AK3776" s="4">
        <f t="shared" si="1170"/>
        <v>1614000</v>
      </c>
      <c r="AL3776" s="27">
        <f t="shared" si="1171"/>
        <v>7.4349442379182153E-3</v>
      </c>
      <c r="AM3776" s="15">
        <f t="shared" si="1178"/>
        <v>0.9814126394052044</v>
      </c>
      <c r="AN3776" s="15">
        <f t="shared" si="1179"/>
        <v>4.5243763629898015E-3</v>
      </c>
    </row>
    <row r="3777" spans="1:40" x14ac:dyDescent="0.2">
      <c r="A3777" s="4" t="s">
        <v>4628</v>
      </c>
      <c r="B3777" s="2" t="s">
        <v>15</v>
      </c>
      <c r="C3777" s="5">
        <v>174191</v>
      </c>
      <c r="D3777" s="2" t="s">
        <v>809</v>
      </c>
      <c r="E3777" s="5">
        <v>174200</v>
      </c>
      <c r="F3777" s="2" t="s">
        <v>4585</v>
      </c>
      <c r="G3777" s="7">
        <v>10000</v>
      </c>
      <c r="H3777" s="5">
        <v>132</v>
      </c>
      <c r="I3777" s="6">
        <v>173614</v>
      </c>
      <c r="J3777" s="13">
        <v>45322</v>
      </c>
      <c r="K3777" s="9">
        <v>10000</v>
      </c>
      <c r="L3777" s="4" t="s">
        <v>4628</v>
      </c>
      <c r="M3777" s="4" t="s">
        <v>4633</v>
      </c>
      <c r="N3777" s="4">
        <f>VLOOKUP(I3777,BaseModelo!$A$2:$E$5075,5)</f>
        <v>8</v>
      </c>
      <c r="O3777" s="4" t="str">
        <f>VLOOKUP(N3777,'niveles de riesgo'!$A$4:$B$7,2,1)</f>
        <v>8 a 10</v>
      </c>
      <c r="P3777" s="15">
        <v>142.00000000000003</v>
      </c>
      <c r="Q3777" s="4">
        <f>VLOOKUP(I3777,BaseModelo!$A$2:$E$5075,3)</f>
        <v>132</v>
      </c>
      <c r="R3777" s="4">
        <f t="shared" si="1160"/>
        <v>2603000</v>
      </c>
      <c r="S3777" s="16">
        <f t="shared" si="1161"/>
        <v>3.8417210910487898E-3</v>
      </c>
      <c r="T3777" s="4">
        <f t="shared" si="1172"/>
        <v>0.50710718401844024</v>
      </c>
      <c r="U3777" s="4">
        <f t="shared" si="1173"/>
        <v>0.54552439492892824</v>
      </c>
      <c r="V3777" s="6">
        <f t="shared" si="1162"/>
        <v>1565000</v>
      </c>
      <c r="W3777" s="16">
        <f t="shared" si="1163"/>
        <v>6.3897763578274758E-3</v>
      </c>
      <c r="X3777" s="4">
        <f t="shared" si="1174"/>
        <v>0.8434504792332268</v>
      </c>
      <c r="Y3777" s="4">
        <f t="shared" si="1164"/>
        <v>0.90734824281150173</v>
      </c>
      <c r="Z3777" s="4">
        <f t="shared" si="1165"/>
        <v>5836000</v>
      </c>
      <c r="AA3777" s="16">
        <f t="shared" si="1166"/>
        <v>1.7135023989033585E-3</v>
      </c>
      <c r="AB3777" s="15">
        <f t="shared" si="1175"/>
        <v>0.22618231665524333</v>
      </c>
      <c r="AC3777" s="15">
        <f t="shared" si="1176"/>
        <v>0.24331734064427696</v>
      </c>
      <c r="AD3777" s="4">
        <v>174191</v>
      </c>
      <c r="AE3777" s="26">
        <v>2317.19</v>
      </c>
      <c r="AF3777" s="26">
        <v>2317.19</v>
      </c>
      <c r="AG3777" s="4">
        <f t="shared" si="1177"/>
        <v>3421000</v>
      </c>
      <c r="AH3777" s="16">
        <f t="shared" si="1167"/>
        <v>2.9231218941829875E-3</v>
      </c>
      <c r="AI3777" s="15">
        <f t="shared" si="1168"/>
        <v>0.38585209003215437</v>
      </c>
      <c r="AJ3777" s="15">
        <f t="shared" si="1169"/>
        <v>0.41508330897398432</v>
      </c>
      <c r="AK3777" s="4">
        <f t="shared" si="1170"/>
        <v>1614000</v>
      </c>
      <c r="AL3777" s="27">
        <f t="shared" si="1171"/>
        <v>6.1957868649318466E-3</v>
      </c>
      <c r="AM3777" s="15">
        <f t="shared" si="1178"/>
        <v>0.8178438661710038</v>
      </c>
      <c r="AN3777" s="15">
        <f t="shared" si="1179"/>
        <v>3.3799528806005468E-3</v>
      </c>
    </row>
    <row r="3778" spans="1:40" x14ac:dyDescent="0.2">
      <c r="A3778" s="4" t="s">
        <v>4628</v>
      </c>
      <c r="B3778" s="2" t="s">
        <v>15</v>
      </c>
      <c r="C3778" s="5">
        <v>174191</v>
      </c>
      <c r="D3778" s="2" t="s">
        <v>809</v>
      </c>
      <c r="E3778" s="5">
        <v>174201</v>
      </c>
      <c r="F3778" s="2" t="s">
        <v>4586</v>
      </c>
      <c r="G3778" s="7">
        <v>50000</v>
      </c>
      <c r="H3778" s="5">
        <v>132</v>
      </c>
      <c r="I3778" s="6">
        <v>173734</v>
      </c>
      <c r="J3778" s="13">
        <v>45322</v>
      </c>
      <c r="K3778" s="9">
        <v>50000</v>
      </c>
      <c r="L3778" s="4" t="s">
        <v>4628</v>
      </c>
      <c r="M3778" s="4" t="s">
        <v>4633</v>
      </c>
      <c r="N3778" s="4">
        <f>VLOOKUP(I3778,BaseModelo!$A$2:$E$5075,5)</f>
        <v>5</v>
      </c>
      <c r="O3778" s="4" t="str">
        <f>VLOOKUP(N3778,'niveles de riesgo'!$A$4:$B$7,2,1)</f>
        <v>4 a 5</v>
      </c>
      <c r="P3778" s="15">
        <v>75</v>
      </c>
      <c r="Q3778" s="4">
        <f>VLOOKUP(I3778,BaseModelo!$A$2:$E$5075,3)</f>
        <v>110</v>
      </c>
      <c r="R3778" s="4">
        <f t="shared" ref="R3778:R3805" si="1180">SUMIFS($G:$G,$M:$M,M3778)</f>
        <v>2603000</v>
      </c>
      <c r="S3778" s="16">
        <f t="shared" ref="S3778:S3805" si="1181">G3778/R3778</f>
        <v>1.920860545524395E-2</v>
      </c>
      <c r="T3778" s="4">
        <f t="shared" si="1172"/>
        <v>2.5355359200922014</v>
      </c>
      <c r="U3778" s="4">
        <f t="shared" si="1173"/>
        <v>1.4406454091432963</v>
      </c>
      <c r="V3778" s="6">
        <f t="shared" ref="V3778:V3805" si="1182">SUMIFS($G:$G,$O:$O,O3778)</f>
        <v>288000</v>
      </c>
      <c r="W3778" s="16">
        <f t="shared" ref="W3778:W3805" si="1183">IFERROR(G3778/V3778,"")</f>
        <v>0.1736111111111111</v>
      </c>
      <c r="X3778" s="4">
        <f t="shared" si="1174"/>
        <v>22.916666666666664</v>
      </c>
      <c r="Y3778" s="4">
        <f t="shared" ref="Y3778:Y3804" si="1184">IFERROR(W3778*P3778,"")</f>
        <v>13.020833333333332</v>
      </c>
      <c r="Z3778" s="4">
        <f t="shared" ref="Z3778:Z3805" si="1185">SUMIFS($G:$G,$N:$N,N3778)</f>
        <v>4058000</v>
      </c>
      <c r="AA3778" s="16">
        <f t="shared" ref="AA3778:AA3805" si="1186">IFERROR(G3778/Z3778,"")</f>
        <v>1.232134056185313E-2</v>
      </c>
      <c r="AB3778" s="15">
        <f t="shared" si="1175"/>
        <v>1.6264169541646132</v>
      </c>
      <c r="AC3778" s="15">
        <f t="shared" si="1176"/>
        <v>0.92410054213898474</v>
      </c>
      <c r="AD3778" s="4">
        <v>174191</v>
      </c>
      <c r="AE3778" s="26">
        <v>11572.49</v>
      </c>
      <c r="AF3778" s="26">
        <v>11572.49</v>
      </c>
      <c r="AG3778" s="4">
        <f t="shared" si="1177"/>
        <v>2193000</v>
      </c>
      <c r="AH3778" s="16">
        <f t="shared" ref="AH3778:AH3805" si="1187">IFERROR($G3778/AG3778,"")</f>
        <v>2.2799817601459188E-2</v>
      </c>
      <c r="AI3778" s="15">
        <f t="shared" ref="AI3778:AI3805" si="1188">IFERROR(AH3778*H3778,"")</f>
        <v>3.0095759233926129</v>
      </c>
      <c r="AJ3778" s="15">
        <f t="shared" ref="AJ3778:AJ3805" si="1189">IFERROR(AH3778*P3778,"")</f>
        <v>1.7099863201094392</v>
      </c>
      <c r="AK3778" s="4">
        <f t="shared" ref="AK3778:AK3802" si="1190">SUMIFS($G:$G,$A:$A,$A3778,$M:$M,$M3778)</f>
        <v>1614000</v>
      </c>
      <c r="AL3778" s="27">
        <f t="shared" ref="AL3778:AL3805" si="1191">IFERROR($G3778/AK3778,"")</f>
        <v>3.0978934324659233E-2</v>
      </c>
      <c r="AM3778" s="15">
        <f t="shared" si="1178"/>
        <v>4.0892193308550189</v>
      </c>
      <c r="AN3778" s="15">
        <f t="shared" si="1179"/>
        <v>4.4629659514972005E-2</v>
      </c>
    </row>
    <row r="3779" spans="1:40" x14ac:dyDescent="0.2">
      <c r="A3779" s="4" t="s">
        <v>4628</v>
      </c>
      <c r="B3779" s="2" t="s">
        <v>15</v>
      </c>
      <c r="C3779" s="5">
        <v>174191</v>
      </c>
      <c r="D3779" s="2" t="s">
        <v>809</v>
      </c>
      <c r="E3779" s="5">
        <v>174202</v>
      </c>
      <c r="F3779" s="2" t="s">
        <v>4587</v>
      </c>
      <c r="G3779" s="7">
        <v>50000</v>
      </c>
      <c r="H3779" s="5">
        <v>132</v>
      </c>
      <c r="I3779" s="6">
        <v>173729</v>
      </c>
      <c r="J3779" s="13">
        <v>45322</v>
      </c>
      <c r="K3779" s="9">
        <v>50000</v>
      </c>
      <c r="L3779" s="4" t="s">
        <v>4628</v>
      </c>
      <c r="M3779" s="4" t="s">
        <v>4633</v>
      </c>
      <c r="N3779" s="4">
        <f>VLOOKUP(I3779,BaseModelo!$A$2:$E$5075,5)</f>
        <v>4</v>
      </c>
      <c r="O3779" s="4" t="str">
        <f>VLOOKUP(N3779,'niveles de riesgo'!$A$4:$B$7,2,1)</f>
        <v>4 a 5</v>
      </c>
      <c r="P3779" s="15">
        <v>75</v>
      </c>
      <c r="Q3779" s="4">
        <f>VLOOKUP(I3779,BaseModelo!$A$2:$E$5075,3)</f>
        <v>110</v>
      </c>
      <c r="R3779" s="4">
        <f t="shared" si="1180"/>
        <v>2603000</v>
      </c>
      <c r="S3779" s="16">
        <f t="shared" si="1181"/>
        <v>1.920860545524395E-2</v>
      </c>
      <c r="T3779" s="4">
        <f t="shared" ref="T3779:T3805" si="1192">S3779*H3779</f>
        <v>2.5355359200922014</v>
      </c>
      <c r="U3779" s="4">
        <f t="shared" ref="U3779:U3804" si="1193">S3779*P3779</f>
        <v>1.4406454091432963</v>
      </c>
      <c r="V3779" s="6">
        <f t="shared" si="1182"/>
        <v>288000</v>
      </c>
      <c r="W3779" s="16">
        <f t="shared" si="1183"/>
        <v>0.1736111111111111</v>
      </c>
      <c r="X3779" s="4">
        <f t="shared" ref="X3779:X3804" si="1194">IFERROR(W3779*H3779,"")</f>
        <v>22.916666666666664</v>
      </c>
      <c r="Y3779" s="4">
        <f t="shared" si="1184"/>
        <v>13.020833333333332</v>
      </c>
      <c r="Z3779" s="4">
        <f t="shared" si="1185"/>
        <v>2331000</v>
      </c>
      <c r="AA3779" s="16">
        <f t="shared" si="1186"/>
        <v>2.145002145002145E-2</v>
      </c>
      <c r="AB3779" s="15">
        <f t="shared" ref="AB3779:AB3804" si="1195">IFERROR(AA3779*H3779,"")</f>
        <v>2.8314028314028317</v>
      </c>
      <c r="AC3779" s="15">
        <f t="shared" ref="AC3779:AC3804" si="1196">IFERROR(AA3779*P3779,"")</f>
        <v>1.6087516087516087</v>
      </c>
      <c r="AD3779" s="4">
        <v>174191</v>
      </c>
      <c r="AE3779" s="26">
        <v>11572.49</v>
      </c>
      <c r="AF3779" s="26">
        <v>11572.49</v>
      </c>
      <c r="AG3779" s="4">
        <f t="shared" ref="AG3779:AG3805" si="1197">SUMIFS($G:$G,$N:$N,$N3779,$A:$A,$A3779)</f>
        <v>858000</v>
      </c>
      <c r="AH3779" s="16">
        <f t="shared" si="1187"/>
        <v>5.8275058275058272E-2</v>
      </c>
      <c r="AI3779" s="15">
        <f t="shared" si="1188"/>
        <v>7.6923076923076916</v>
      </c>
      <c r="AJ3779" s="15">
        <f t="shared" si="1189"/>
        <v>4.3706293706293708</v>
      </c>
      <c r="AK3779" s="4">
        <f t="shared" si="1190"/>
        <v>1614000</v>
      </c>
      <c r="AL3779" s="27">
        <f t="shared" si="1191"/>
        <v>3.0978934324659233E-2</v>
      </c>
      <c r="AM3779" s="15">
        <f t="shared" ref="AM3779:AM3804" si="1198">IFERROR(AL3779*H3779,"")</f>
        <v>4.0892193308550189</v>
      </c>
      <c r="AN3779" s="15">
        <f t="shared" ref="AN3779:AN3805" si="1199">IFERROR(AL3779*U3779,"")</f>
        <v>4.4629659514972005E-2</v>
      </c>
    </row>
    <row r="3780" spans="1:40" x14ac:dyDescent="0.2">
      <c r="A3780" s="4" t="s">
        <v>4628</v>
      </c>
      <c r="B3780" s="2" t="s">
        <v>15</v>
      </c>
      <c r="C3780" s="5">
        <v>174191</v>
      </c>
      <c r="D3780" s="2" t="s">
        <v>809</v>
      </c>
      <c r="E3780" s="5">
        <v>174203</v>
      </c>
      <c r="F3780" s="2" t="s">
        <v>4588</v>
      </c>
      <c r="G3780" s="7">
        <v>16000</v>
      </c>
      <c r="H3780" s="5">
        <v>132</v>
      </c>
      <c r="I3780" s="6">
        <v>173720</v>
      </c>
      <c r="J3780" s="13">
        <v>45322</v>
      </c>
      <c r="K3780" s="9">
        <v>16000</v>
      </c>
      <c r="L3780" s="4" t="s">
        <v>4628</v>
      </c>
      <c r="M3780" s="4" t="s">
        <v>4633</v>
      </c>
      <c r="N3780" s="4">
        <f>VLOOKUP(I3780,BaseModelo!$A$2:$E$5075,5)</f>
        <v>9</v>
      </c>
      <c r="O3780" s="4" t="str">
        <f>VLOOKUP(N3780,'niveles de riesgo'!$A$4:$B$7,2,1)</f>
        <v>8 a 10</v>
      </c>
      <c r="P3780" s="15">
        <v>122</v>
      </c>
      <c r="Q3780" s="4">
        <f>VLOOKUP(I3780,BaseModelo!$A$2:$E$5075,3)</f>
        <v>147</v>
      </c>
      <c r="R3780" s="4">
        <f t="shared" si="1180"/>
        <v>2603000</v>
      </c>
      <c r="S3780" s="16">
        <f t="shared" si="1181"/>
        <v>6.146753745678064E-3</v>
      </c>
      <c r="T3780" s="4">
        <f t="shared" si="1192"/>
        <v>0.8113714944295044</v>
      </c>
      <c r="U3780" s="4">
        <f t="shared" si="1193"/>
        <v>0.74990395697272383</v>
      </c>
      <c r="V3780" s="6">
        <f t="shared" si="1182"/>
        <v>1565000</v>
      </c>
      <c r="W3780" s="16">
        <f t="shared" si="1183"/>
        <v>1.0223642172523962E-2</v>
      </c>
      <c r="X3780" s="4">
        <f t="shared" si="1194"/>
        <v>1.349520766773163</v>
      </c>
      <c r="Y3780" s="4">
        <f t="shared" si="1184"/>
        <v>1.2472843450479234</v>
      </c>
      <c r="Z3780" s="4">
        <f t="shared" si="1185"/>
        <v>5305000</v>
      </c>
      <c r="AA3780" s="16">
        <f t="shared" si="1186"/>
        <v>3.0160226201696515E-3</v>
      </c>
      <c r="AB3780" s="15">
        <f t="shared" si="1195"/>
        <v>0.39811498586239397</v>
      </c>
      <c r="AC3780" s="15">
        <f t="shared" si="1196"/>
        <v>0.36795475966069746</v>
      </c>
      <c r="AD3780" s="4">
        <v>174191</v>
      </c>
      <c r="AE3780" s="26">
        <v>3710.34</v>
      </c>
      <c r="AF3780" s="26">
        <v>3710.34</v>
      </c>
      <c r="AG3780" s="4">
        <f t="shared" si="1197"/>
        <v>3095000</v>
      </c>
      <c r="AH3780" s="16">
        <f t="shared" si="1187"/>
        <v>5.1696284329563816E-3</v>
      </c>
      <c r="AI3780" s="15">
        <f t="shared" si="1188"/>
        <v>0.68239095315024234</v>
      </c>
      <c r="AJ3780" s="15">
        <f t="shared" si="1189"/>
        <v>0.63069466882067859</v>
      </c>
      <c r="AK3780" s="4">
        <f t="shared" si="1190"/>
        <v>1614000</v>
      </c>
      <c r="AL3780" s="27">
        <f t="shared" si="1191"/>
        <v>9.9132589838909543E-3</v>
      </c>
      <c r="AM3780" s="15">
        <f t="shared" si="1198"/>
        <v>1.3085501858736059</v>
      </c>
      <c r="AN3780" s="15">
        <f t="shared" si="1199"/>
        <v>7.43399213851523E-3</v>
      </c>
    </row>
    <row r="3781" spans="1:40" x14ac:dyDescent="0.2">
      <c r="A3781" s="4" t="s">
        <v>4628</v>
      </c>
      <c r="B3781" s="2" t="s">
        <v>15</v>
      </c>
      <c r="C3781" s="5">
        <v>174191</v>
      </c>
      <c r="D3781" s="2" t="s">
        <v>809</v>
      </c>
      <c r="E3781" s="5">
        <v>174204</v>
      </c>
      <c r="F3781" s="2" t="s">
        <v>4589</v>
      </c>
      <c r="G3781" s="7">
        <v>15000</v>
      </c>
      <c r="H3781" s="5">
        <v>132</v>
      </c>
      <c r="I3781" s="6">
        <v>173616</v>
      </c>
      <c r="J3781" s="13">
        <v>45322</v>
      </c>
      <c r="K3781" s="9">
        <v>15000</v>
      </c>
      <c r="L3781" s="4" t="s">
        <v>4628</v>
      </c>
      <c r="M3781" s="4" t="s">
        <v>4633</v>
      </c>
      <c r="N3781" s="4">
        <f>VLOOKUP(I3781,BaseModelo!$A$2:$E$5075,5)</f>
        <v>10</v>
      </c>
      <c r="O3781" s="4" t="str">
        <f>VLOOKUP(N3781,'niveles de riesgo'!$A$4:$B$7,2,1)</f>
        <v>8 a 10</v>
      </c>
      <c r="P3781" s="15">
        <v>132</v>
      </c>
      <c r="Q3781" s="4">
        <f>VLOOKUP(I3781,BaseModelo!$A$2:$E$5075,3)</f>
        <v>0</v>
      </c>
      <c r="R3781" s="4">
        <f t="shared" si="1180"/>
        <v>2603000</v>
      </c>
      <c r="S3781" s="16">
        <f t="shared" si="1181"/>
        <v>5.7625816365731849E-3</v>
      </c>
      <c r="T3781" s="4">
        <f t="shared" si="1192"/>
        <v>0.76066077602766036</v>
      </c>
      <c r="U3781" s="4">
        <f t="shared" si="1193"/>
        <v>0.76066077602766036</v>
      </c>
      <c r="V3781" s="6">
        <f t="shared" si="1182"/>
        <v>1565000</v>
      </c>
      <c r="W3781" s="16">
        <f t="shared" si="1183"/>
        <v>9.5846645367412137E-3</v>
      </c>
      <c r="X3781" s="4">
        <f t="shared" si="1194"/>
        <v>1.2651757188498403</v>
      </c>
      <c r="Y3781" s="4">
        <f t="shared" si="1184"/>
        <v>1.2651757188498403</v>
      </c>
      <c r="Z3781" s="4">
        <f t="shared" si="1185"/>
        <v>4121000</v>
      </c>
      <c r="AA3781" s="16">
        <f t="shared" si="1186"/>
        <v>3.6398932297985924E-3</v>
      </c>
      <c r="AB3781" s="15">
        <f t="shared" si="1195"/>
        <v>0.48046590633341418</v>
      </c>
      <c r="AC3781" s="15">
        <f t="shared" si="1196"/>
        <v>0.48046590633341418</v>
      </c>
      <c r="AD3781" s="4">
        <v>174191</v>
      </c>
      <c r="AE3781" s="26">
        <v>3482.83</v>
      </c>
      <c r="AF3781" s="26">
        <v>3482.83</v>
      </c>
      <c r="AG3781" s="4">
        <f t="shared" si="1197"/>
        <v>1846000</v>
      </c>
      <c r="AH3781" s="16">
        <f t="shared" si="1187"/>
        <v>8.1256771397616463E-3</v>
      </c>
      <c r="AI3781" s="15">
        <f t="shared" si="1188"/>
        <v>1.0725893824485373</v>
      </c>
      <c r="AJ3781" s="15">
        <f t="shared" si="1189"/>
        <v>1.0725893824485373</v>
      </c>
      <c r="AK3781" s="4">
        <f t="shared" si="1190"/>
        <v>1614000</v>
      </c>
      <c r="AL3781" s="27">
        <f t="shared" si="1191"/>
        <v>9.2936802973977699E-3</v>
      </c>
      <c r="AM3781" s="15">
        <f t="shared" si="1198"/>
        <v>1.2267657992565055</v>
      </c>
      <c r="AN3781" s="15">
        <f t="shared" si="1199"/>
        <v>7.0693380671715648E-3</v>
      </c>
    </row>
    <row r="3782" spans="1:40" x14ac:dyDescent="0.2">
      <c r="A3782" s="4" t="s">
        <v>4628</v>
      </c>
      <c r="B3782" s="2" t="s">
        <v>15</v>
      </c>
      <c r="C3782" s="5">
        <v>174191</v>
      </c>
      <c r="D3782" s="2" t="s">
        <v>809</v>
      </c>
      <c r="E3782" s="5">
        <v>174205</v>
      </c>
      <c r="F3782" s="2" t="s">
        <v>4590</v>
      </c>
      <c r="G3782" s="7">
        <v>10000</v>
      </c>
      <c r="H3782" s="5">
        <v>132</v>
      </c>
      <c r="I3782" s="6">
        <v>173731</v>
      </c>
      <c r="J3782" s="13">
        <v>45322</v>
      </c>
      <c r="K3782" s="9">
        <v>10000</v>
      </c>
      <c r="L3782" s="4" t="s">
        <v>4628</v>
      </c>
      <c r="M3782" s="4" t="s">
        <v>4633</v>
      </c>
      <c r="N3782" s="4">
        <f>VLOOKUP(I3782,BaseModelo!$A$2:$E$5075,5)</f>
        <v>5</v>
      </c>
      <c r="O3782" s="4" t="str">
        <f>VLOOKUP(N3782,'niveles de riesgo'!$A$4:$B$7,2,1)</f>
        <v>4 a 5</v>
      </c>
      <c r="P3782" s="15">
        <v>142.00000000000003</v>
      </c>
      <c r="Q3782" s="4">
        <f>VLOOKUP(I3782,BaseModelo!$A$2:$E$5075,3)</f>
        <v>110</v>
      </c>
      <c r="R3782" s="4">
        <f t="shared" si="1180"/>
        <v>2603000</v>
      </c>
      <c r="S3782" s="16">
        <f t="shared" si="1181"/>
        <v>3.8417210910487898E-3</v>
      </c>
      <c r="T3782" s="4">
        <f t="shared" si="1192"/>
        <v>0.50710718401844024</v>
      </c>
      <c r="U3782" s="4">
        <f t="shared" si="1193"/>
        <v>0.54552439492892824</v>
      </c>
      <c r="V3782" s="6">
        <f t="shared" si="1182"/>
        <v>288000</v>
      </c>
      <c r="W3782" s="16">
        <f t="shared" si="1183"/>
        <v>3.4722222222222224E-2</v>
      </c>
      <c r="X3782" s="4">
        <f t="shared" si="1194"/>
        <v>4.5833333333333339</v>
      </c>
      <c r="Y3782" s="4">
        <f t="shared" si="1184"/>
        <v>4.9305555555555571</v>
      </c>
      <c r="Z3782" s="4">
        <f t="shared" si="1185"/>
        <v>4058000</v>
      </c>
      <c r="AA3782" s="16">
        <f t="shared" si="1186"/>
        <v>2.4642681123706258E-3</v>
      </c>
      <c r="AB3782" s="15">
        <f t="shared" si="1195"/>
        <v>0.32528339083292263</v>
      </c>
      <c r="AC3782" s="15">
        <f t="shared" si="1196"/>
        <v>0.34992607195662895</v>
      </c>
      <c r="AD3782" s="4">
        <v>174191</v>
      </c>
      <c r="AE3782" s="26">
        <v>2317.19</v>
      </c>
      <c r="AF3782" s="26">
        <v>2317.19</v>
      </c>
      <c r="AG3782" s="4">
        <f t="shared" si="1197"/>
        <v>2193000</v>
      </c>
      <c r="AH3782" s="16">
        <f t="shared" si="1187"/>
        <v>4.5599635202918376E-3</v>
      </c>
      <c r="AI3782" s="15">
        <f t="shared" si="1188"/>
        <v>0.60191518467852256</v>
      </c>
      <c r="AJ3782" s="15">
        <f t="shared" si="1189"/>
        <v>0.64751481988144111</v>
      </c>
      <c r="AK3782" s="4">
        <f t="shared" si="1190"/>
        <v>1614000</v>
      </c>
      <c r="AL3782" s="27">
        <f t="shared" si="1191"/>
        <v>6.1957868649318466E-3</v>
      </c>
      <c r="AM3782" s="15">
        <f t="shared" si="1198"/>
        <v>0.8178438661710038</v>
      </c>
      <c r="AN3782" s="15">
        <f t="shared" si="1199"/>
        <v>3.3799528806005468E-3</v>
      </c>
    </row>
    <row r="3783" spans="1:40" x14ac:dyDescent="0.2">
      <c r="A3783" s="4" t="s">
        <v>4628</v>
      </c>
      <c r="B3783" s="2" t="s">
        <v>6</v>
      </c>
      <c r="C3783" s="5">
        <v>174272</v>
      </c>
      <c r="D3783" s="2" t="s">
        <v>812</v>
      </c>
      <c r="E3783" s="5">
        <v>174273</v>
      </c>
      <c r="F3783" s="2" t="s">
        <v>4603</v>
      </c>
      <c r="G3783" s="7">
        <v>20000</v>
      </c>
      <c r="H3783" s="5">
        <v>90</v>
      </c>
      <c r="I3783" s="6">
        <v>173683</v>
      </c>
      <c r="J3783" s="13">
        <v>45322</v>
      </c>
      <c r="K3783" s="9">
        <v>20000</v>
      </c>
      <c r="L3783" s="4" t="s">
        <v>4628</v>
      </c>
      <c r="M3783" s="4" t="s">
        <v>4633</v>
      </c>
      <c r="N3783" s="4">
        <f>VLOOKUP(I3783,BaseModelo!$A$2:$E$5075,5)</f>
        <v>8</v>
      </c>
      <c r="O3783" s="4" t="str">
        <f>VLOOKUP(N3783,'niveles de riesgo'!$A$4:$B$7,2,1)</f>
        <v>8 a 10</v>
      </c>
      <c r="P3783" s="15">
        <v>122</v>
      </c>
      <c r="Q3783" s="4">
        <f>VLOOKUP(I3783,BaseModelo!$A$2:$E$5075,3)</f>
        <v>132</v>
      </c>
      <c r="R3783" s="4">
        <f t="shared" si="1180"/>
        <v>2603000</v>
      </c>
      <c r="S3783" s="16">
        <f t="shared" si="1181"/>
        <v>7.6834421820975796E-3</v>
      </c>
      <c r="T3783" s="4">
        <f t="shared" si="1192"/>
        <v>0.69150979638878218</v>
      </c>
      <c r="U3783" s="4">
        <f t="shared" si="1193"/>
        <v>0.9373799462159047</v>
      </c>
      <c r="V3783" s="6">
        <f t="shared" si="1182"/>
        <v>1565000</v>
      </c>
      <c r="W3783" s="16">
        <f t="shared" si="1183"/>
        <v>1.2779552715654952E-2</v>
      </c>
      <c r="X3783" s="4">
        <f t="shared" si="1194"/>
        <v>1.1501597444089455</v>
      </c>
      <c r="Y3783" s="4">
        <f t="shared" si="1184"/>
        <v>1.559105431309904</v>
      </c>
      <c r="Z3783" s="4">
        <f t="shared" si="1185"/>
        <v>5836000</v>
      </c>
      <c r="AA3783" s="16">
        <f t="shared" si="1186"/>
        <v>3.4270047978067169E-3</v>
      </c>
      <c r="AB3783" s="15">
        <f t="shared" si="1195"/>
        <v>0.30843043180260454</v>
      </c>
      <c r="AC3783" s="15">
        <f t="shared" si="1196"/>
        <v>0.41809458533241944</v>
      </c>
      <c r="AD3783" s="4">
        <v>174272</v>
      </c>
      <c r="AE3783" s="26">
        <v>3089.74</v>
      </c>
      <c r="AF3783" s="26">
        <v>3089.74</v>
      </c>
      <c r="AG3783" s="4">
        <f t="shared" si="1197"/>
        <v>3421000</v>
      </c>
      <c r="AH3783" s="16">
        <f t="shared" si="1187"/>
        <v>5.846243788365975E-3</v>
      </c>
      <c r="AI3783" s="15">
        <f t="shared" si="1188"/>
        <v>0.52616194095293778</v>
      </c>
      <c r="AJ3783" s="15">
        <f t="shared" si="1189"/>
        <v>0.71324174218064895</v>
      </c>
      <c r="AK3783" s="4">
        <f t="shared" si="1190"/>
        <v>1614000</v>
      </c>
      <c r="AL3783" s="27">
        <f t="shared" si="1191"/>
        <v>1.2391573729863693E-2</v>
      </c>
      <c r="AM3783" s="15">
        <f t="shared" si="1198"/>
        <v>1.1152416356877324</v>
      </c>
      <c r="AN3783" s="15">
        <f t="shared" si="1199"/>
        <v>1.1615612716430046E-2</v>
      </c>
    </row>
    <row r="3784" spans="1:40" x14ac:dyDescent="0.2">
      <c r="A3784" s="4" t="s">
        <v>4628</v>
      </c>
      <c r="B3784" s="2" t="s">
        <v>6</v>
      </c>
      <c r="C3784" s="5">
        <v>174272</v>
      </c>
      <c r="D3784" s="2" t="s">
        <v>812</v>
      </c>
      <c r="E3784" s="5">
        <v>174274</v>
      </c>
      <c r="F3784" s="2" t="s">
        <v>4604</v>
      </c>
      <c r="G3784" s="7">
        <v>5000</v>
      </c>
      <c r="H3784" s="5">
        <v>147</v>
      </c>
      <c r="I3784" s="6">
        <v>173684</v>
      </c>
      <c r="J3784" s="13">
        <v>45322</v>
      </c>
      <c r="K3784" s="9">
        <v>5000</v>
      </c>
      <c r="L3784" s="4" t="s">
        <v>4628</v>
      </c>
      <c r="M3784" s="4" t="s">
        <v>4633</v>
      </c>
      <c r="N3784" s="4">
        <f>VLOOKUP(I3784,BaseModelo!$A$2:$E$5075,5)</f>
        <v>7</v>
      </c>
      <c r="O3784" s="4" t="str">
        <f>VLOOKUP(N3784,'niveles de riesgo'!$A$4:$B$7,2,1)</f>
        <v>6 a 7</v>
      </c>
      <c r="P3784" s="15">
        <v>147</v>
      </c>
      <c r="Q3784" s="4">
        <f>VLOOKUP(I3784,BaseModelo!$A$2:$E$5075,3)</f>
        <v>127</v>
      </c>
      <c r="R3784" s="4">
        <f t="shared" si="1180"/>
        <v>2603000</v>
      </c>
      <c r="S3784" s="16">
        <f t="shared" si="1181"/>
        <v>1.9208605455243949E-3</v>
      </c>
      <c r="T3784" s="4">
        <f t="shared" si="1192"/>
        <v>0.28236650019208603</v>
      </c>
      <c r="U3784" s="4">
        <f t="shared" si="1193"/>
        <v>0.28236650019208603</v>
      </c>
      <c r="V3784" s="6">
        <f t="shared" si="1182"/>
        <v>568000</v>
      </c>
      <c r="W3784" s="16">
        <f t="shared" si="1183"/>
        <v>8.8028169014084511E-3</v>
      </c>
      <c r="X3784" s="4">
        <f t="shared" si="1194"/>
        <v>1.2940140845070423</v>
      </c>
      <c r="Y3784" s="4">
        <f t="shared" si="1184"/>
        <v>1.2940140845070423</v>
      </c>
      <c r="Z3784" s="4">
        <f t="shared" si="1185"/>
        <v>4022000</v>
      </c>
      <c r="AA3784" s="16">
        <f t="shared" si="1186"/>
        <v>1.2431626056688214E-3</v>
      </c>
      <c r="AB3784" s="15">
        <f t="shared" si="1195"/>
        <v>0.18274490303331675</v>
      </c>
      <c r="AC3784" s="15">
        <f t="shared" si="1196"/>
        <v>0.18274490303331675</v>
      </c>
      <c r="AD3784" s="4">
        <v>174272</v>
      </c>
      <c r="AE3784" s="26">
        <v>1303.3399999999999</v>
      </c>
      <c r="AF3784" s="26">
        <v>1303.3399999999999</v>
      </c>
      <c r="AG3784" s="4">
        <f t="shared" si="1197"/>
        <v>2184000</v>
      </c>
      <c r="AH3784" s="16">
        <f t="shared" si="1187"/>
        <v>2.2893772893772895E-3</v>
      </c>
      <c r="AI3784" s="15">
        <f t="shared" si="1188"/>
        <v>0.33653846153846156</v>
      </c>
      <c r="AJ3784" s="15">
        <f t="shared" si="1189"/>
        <v>0.33653846153846156</v>
      </c>
      <c r="AK3784" s="4">
        <f t="shared" si="1190"/>
        <v>1614000</v>
      </c>
      <c r="AL3784" s="27">
        <f t="shared" si="1191"/>
        <v>3.0978934324659233E-3</v>
      </c>
      <c r="AM3784" s="15">
        <f t="shared" si="1198"/>
        <v>0.45539033457249073</v>
      </c>
      <c r="AN3784" s="15">
        <f t="shared" si="1199"/>
        <v>8.7474132649345115E-4</v>
      </c>
    </row>
    <row r="3785" spans="1:40" x14ac:dyDescent="0.2">
      <c r="A3785" s="4" t="s">
        <v>4628</v>
      </c>
      <c r="B3785" s="2" t="s">
        <v>6</v>
      </c>
      <c r="C3785" s="5">
        <v>174272</v>
      </c>
      <c r="D3785" s="2" t="s">
        <v>812</v>
      </c>
      <c r="E3785" s="5">
        <v>174275</v>
      </c>
      <c r="F3785" s="2" t="s">
        <v>4605</v>
      </c>
      <c r="G3785" s="7">
        <v>20000</v>
      </c>
      <c r="H3785" s="5">
        <v>90</v>
      </c>
      <c r="I3785" s="6">
        <v>173685</v>
      </c>
      <c r="J3785" s="13">
        <v>45322</v>
      </c>
      <c r="K3785" s="9">
        <v>20000</v>
      </c>
      <c r="L3785" s="4" t="s">
        <v>4628</v>
      </c>
      <c r="M3785" s="4" t="s">
        <v>4633</v>
      </c>
      <c r="N3785" s="4">
        <f>VLOOKUP(I3785,BaseModelo!$A$2:$E$5075,5)</f>
        <v>9</v>
      </c>
      <c r="O3785" s="4" t="str">
        <f>VLOOKUP(N3785,'niveles de riesgo'!$A$4:$B$7,2,1)</f>
        <v>8 a 10</v>
      </c>
      <c r="P3785" s="15">
        <v>122</v>
      </c>
      <c r="Q3785" s="4">
        <f>VLOOKUP(I3785,BaseModelo!$A$2:$E$5075,3)</f>
        <v>147</v>
      </c>
      <c r="R3785" s="4">
        <f t="shared" si="1180"/>
        <v>2603000</v>
      </c>
      <c r="S3785" s="16">
        <f t="shared" si="1181"/>
        <v>7.6834421820975796E-3</v>
      </c>
      <c r="T3785" s="4">
        <f t="shared" si="1192"/>
        <v>0.69150979638878218</v>
      </c>
      <c r="U3785" s="4">
        <f t="shared" si="1193"/>
        <v>0.9373799462159047</v>
      </c>
      <c r="V3785" s="6">
        <f t="shared" si="1182"/>
        <v>1565000</v>
      </c>
      <c r="W3785" s="16">
        <f t="shared" si="1183"/>
        <v>1.2779552715654952E-2</v>
      </c>
      <c r="X3785" s="4">
        <f t="shared" si="1194"/>
        <v>1.1501597444089455</v>
      </c>
      <c r="Y3785" s="4">
        <f t="shared" si="1184"/>
        <v>1.559105431309904</v>
      </c>
      <c r="Z3785" s="4">
        <f t="shared" si="1185"/>
        <v>5305000</v>
      </c>
      <c r="AA3785" s="16">
        <f t="shared" si="1186"/>
        <v>3.770028275212064E-3</v>
      </c>
      <c r="AB3785" s="15">
        <f t="shared" si="1195"/>
        <v>0.33930254476908578</v>
      </c>
      <c r="AC3785" s="15">
        <f t="shared" si="1196"/>
        <v>0.4599434495758718</v>
      </c>
      <c r="AD3785" s="4">
        <v>174272</v>
      </c>
      <c r="AE3785" s="26">
        <v>3089.74</v>
      </c>
      <c r="AF3785" s="26">
        <v>3089.74</v>
      </c>
      <c r="AG3785" s="4">
        <f t="shared" si="1197"/>
        <v>3095000</v>
      </c>
      <c r="AH3785" s="16">
        <f t="shared" si="1187"/>
        <v>6.462035541195477E-3</v>
      </c>
      <c r="AI3785" s="15">
        <f t="shared" si="1188"/>
        <v>0.5815831987075929</v>
      </c>
      <c r="AJ3785" s="15">
        <f t="shared" si="1189"/>
        <v>0.78836833602584822</v>
      </c>
      <c r="AK3785" s="4">
        <f t="shared" si="1190"/>
        <v>1614000</v>
      </c>
      <c r="AL3785" s="27">
        <f t="shared" si="1191"/>
        <v>1.2391573729863693E-2</v>
      </c>
      <c r="AM3785" s="15">
        <f t="shared" si="1198"/>
        <v>1.1152416356877324</v>
      </c>
      <c r="AN3785" s="15">
        <f t="shared" si="1199"/>
        <v>1.1615612716430046E-2</v>
      </c>
    </row>
    <row r="3786" spans="1:40" x14ac:dyDescent="0.2">
      <c r="A3786" s="4" t="s">
        <v>4628</v>
      </c>
      <c r="B3786" s="2" t="s">
        <v>6</v>
      </c>
      <c r="C3786" s="5">
        <v>174272</v>
      </c>
      <c r="D3786" s="2" t="s">
        <v>812</v>
      </c>
      <c r="E3786" s="5">
        <v>174276</v>
      </c>
      <c r="F3786" s="2" t="s">
        <v>4606</v>
      </c>
      <c r="G3786" s="7">
        <v>20000</v>
      </c>
      <c r="H3786" s="5">
        <v>90</v>
      </c>
      <c r="I3786" s="6">
        <v>173688</v>
      </c>
      <c r="J3786" s="13">
        <v>45322</v>
      </c>
      <c r="K3786" s="9">
        <v>20000</v>
      </c>
      <c r="L3786" s="4" t="s">
        <v>4628</v>
      </c>
      <c r="M3786" s="4" t="s">
        <v>4633</v>
      </c>
      <c r="N3786" s="4">
        <f>VLOOKUP(I3786,BaseModelo!$A$2:$E$5075,5)</f>
        <v>9</v>
      </c>
      <c r="O3786" s="4" t="str">
        <f>VLOOKUP(N3786,'niveles de riesgo'!$A$4:$B$7,2,1)</f>
        <v>8 a 10</v>
      </c>
      <c r="P3786" s="15">
        <v>122</v>
      </c>
      <c r="Q3786" s="4">
        <f>VLOOKUP(I3786,BaseModelo!$A$2:$E$5075,3)</f>
        <v>147</v>
      </c>
      <c r="R3786" s="4">
        <f t="shared" si="1180"/>
        <v>2603000</v>
      </c>
      <c r="S3786" s="16">
        <f t="shared" si="1181"/>
        <v>7.6834421820975796E-3</v>
      </c>
      <c r="T3786" s="4">
        <f t="shared" si="1192"/>
        <v>0.69150979638878218</v>
      </c>
      <c r="U3786" s="4">
        <f t="shared" si="1193"/>
        <v>0.9373799462159047</v>
      </c>
      <c r="V3786" s="6">
        <f t="shared" si="1182"/>
        <v>1565000</v>
      </c>
      <c r="W3786" s="16">
        <f t="shared" si="1183"/>
        <v>1.2779552715654952E-2</v>
      </c>
      <c r="X3786" s="4">
        <f t="shared" si="1194"/>
        <v>1.1501597444089455</v>
      </c>
      <c r="Y3786" s="4">
        <f t="shared" si="1184"/>
        <v>1.559105431309904</v>
      </c>
      <c r="Z3786" s="4">
        <f t="shared" si="1185"/>
        <v>5305000</v>
      </c>
      <c r="AA3786" s="16">
        <f t="shared" si="1186"/>
        <v>3.770028275212064E-3</v>
      </c>
      <c r="AB3786" s="15">
        <f t="shared" si="1195"/>
        <v>0.33930254476908578</v>
      </c>
      <c r="AC3786" s="15">
        <f t="shared" si="1196"/>
        <v>0.4599434495758718</v>
      </c>
      <c r="AD3786" s="4">
        <v>174272</v>
      </c>
      <c r="AE3786" s="26">
        <v>3089.74</v>
      </c>
      <c r="AF3786" s="26">
        <v>3089.74</v>
      </c>
      <c r="AG3786" s="4">
        <f t="shared" si="1197"/>
        <v>3095000</v>
      </c>
      <c r="AH3786" s="16">
        <f t="shared" si="1187"/>
        <v>6.462035541195477E-3</v>
      </c>
      <c r="AI3786" s="15">
        <f t="shared" si="1188"/>
        <v>0.5815831987075929</v>
      </c>
      <c r="AJ3786" s="15">
        <f t="shared" si="1189"/>
        <v>0.78836833602584822</v>
      </c>
      <c r="AK3786" s="4">
        <f t="shared" si="1190"/>
        <v>1614000</v>
      </c>
      <c r="AL3786" s="27">
        <f t="shared" si="1191"/>
        <v>1.2391573729863693E-2</v>
      </c>
      <c r="AM3786" s="15">
        <f t="shared" si="1198"/>
        <v>1.1152416356877324</v>
      </c>
      <c r="AN3786" s="15">
        <f t="shared" si="1199"/>
        <v>1.1615612716430046E-2</v>
      </c>
    </row>
    <row r="3787" spans="1:40" x14ac:dyDescent="0.2">
      <c r="A3787" s="4" t="s">
        <v>4628</v>
      </c>
      <c r="B3787" s="2" t="s">
        <v>6</v>
      </c>
      <c r="C3787" s="5">
        <v>174272</v>
      </c>
      <c r="D3787" s="2" t="s">
        <v>812</v>
      </c>
      <c r="E3787" s="5">
        <v>174277</v>
      </c>
      <c r="F3787" s="2" t="s">
        <v>4607</v>
      </c>
      <c r="G3787" s="7">
        <v>26000</v>
      </c>
      <c r="H3787" s="5">
        <v>90</v>
      </c>
      <c r="I3787" s="6">
        <v>173686</v>
      </c>
      <c r="J3787" s="13">
        <v>45322</v>
      </c>
      <c r="K3787" s="9">
        <v>26000</v>
      </c>
      <c r="L3787" s="4" t="s">
        <v>4628</v>
      </c>
      <c r="M3787" s="4" t="s">
        <v>4633</v>
      </c>
      <c r="N3787" s="4">
        <f>VLOOKUP(I3787,BaseModelo!$A$2:$E$5075,5)</f>
        <v>7</v>
      </c>
      <c r="O3787" s="4" t="str">
        <f>VLOOKUP(N3787,'niveles de riesgo'!$A$4:$B$7,2,1)</f>
        <v>6 a 7</v>
      </c>
      <c r="P3787" s="15">
        <v>100</v>
      </c>
      <c r="Q3787" s="4">
        <f>VLOOKUP(I3787,BaseModelo!$A$2:$E$5075,3)</f>
        <v>127</v>
      </c>
      <c r="R3787" s="4">
        <f t="shared" si="1180"/>
        <v>2603000</v>
      </c>
      <c r="S3787" s="16">
        <f t="shared" si="1181"/>
        <v>9.9884748367268534E-3</v>
      </c>
      <c r="T3787" s="4">
        <f t="shared" si="1192"/>
        <v>0.89896273530541682</v>
      </c>
      <c r="U3787" s="4">
        <f t="shared" si="1193"/>
        <v>0.99884748367268539</v>
      </c>
      <c r="V3787" s="6">
        <f t="shared" si="1182"/>
        <v>568000</v>
      </c>
      <c r="W3787" s="16">
        <f t="shared" si="1183"/>
        <v>4.5774647887323945E-2</v>
      </c>
      <c r="X3787" s="4">
        <f t="shared" si="1194"/>
        <v>4.119718309859155</v>
      </c>
      <c r="Y3787" s="4">
        <f t="shared" si="1184"/>
        <v>4.5774647887323949</v>
      </c>
      <c r="Z3787" s="4">
        <f t="shared" si="1185"/>
        <v>4022000</v>
      </c>
      <c r="AA3787" s="16">
        <f t="shared" si="1186"/>
        <v>6.4644455494778713E-3</v>
      </c>
      <c r="AB3787" s="15">
        <f t="shared" si="1195"/>
        <v>0.58180009945300837</v>
      </c>
      <c r="AC3787" s="15">
        <f t="shared" si="1196"/>
        <v>0.64644455494778708</v>
      </c>
      <c r="AD3787" s="4">
        <v>174272</v>
      </c>
      <c r="AE3787" s="26">
        <v>4027.59</v>
      </c>
      <c r="AF3787" s="26">
        <v>4027.59</v>
      </c>
      <c r="AG3787" s="4">
        <f t="shared" si="1197"/>
        <v>2184000</v>
      </c>
      <c r="AH3787" s="16">
        <f t="shared" si="1187"/>
        <v>1.1904761904761904E-2</v>
      </c>
      <c r="AI3787" s="15">
        <f t="shared" si="1188"/>
        <v>1.0714285714285714</v>
      </c>
      <c r="AJ3787" s="15">
        <f t="shared" si="1189"/>
        <v>1.1904761904761905</v>
      </c>
      <c r="AK3787" s="4">
        <f t="shared" si="1190"/>
        <v>1614000</v>
      </c>
      <c r="AL3787" s="27">
        <f t="shared" si="1191"/>
        <v>1.6109045848822799E-2</v>
      </c>
      <c r="AM3787" s="15">
        <f t="shared" si="1198"/>
        <v>1.4498141263940518</v>
      </c>
      <c r="AN3787" s="15">
        <f t="shared" si="1199"/>
        <v>1.609047991046457E-2</v>
      </c>
    </row>
    <row r="3788" spans="1:40" x14ac:dyDescent="0.2">
      <c r="A3788" s="4" t="s">
        <v>4628</v>
      </c>
      <c r="B3788" s="2" t="s">
        <v>6</v>
      </c>
      <c r="C3788" s="5">
        <v>174309</v>
      </c>
      <c r="D3788" s="2" t="s">
        <v>811</v>
      </c>
      <c r="E3788" s="5">
        <v>174312</v>
      </c>
      <c r="F3788" s="2" t="s">
        <v>4597</v>
      </c>
      <c r="G3788" s="7">
        <v>10000</v>
      </c>
      <c r="H3788" s="5">
        <v>90</v>
      </c>
      <c r="I3788" s="6">
        <v>174163</v>
      </c>
      <c r="J3788" s="13">
        <v>45322</v>
      </c>
      <c r="K3788" s="9">
        <v>10000</v>
      </c>
      <c r="L3788" s="4" t="s">
        <v>4628</v>
      </c>
      <c r="M3788" s="4" t="s">
        <v>4633</v>
      </c>
      <c r="N3788" s="4">
        <f>VLOOKUP(I3788,BaseModelo!$A$2:$E$5075,5)</f>
        <v>10</v>
      </c>
      <c r="O3788" s="4" t="str">
        <f>VLOOKUP(N3788,'niveles de riesgo'!$A$4:$B$7,2,1)</f>
        <v>8 a 10</v>
      </c>
      <c r="P3788" s="15">
        <v>142.00000000000003</v>
      </c>
      <c r="Q3788" s="4">
        <f>VLOOKUP(I3788,BaseModelo!$A$2:$E$5075,3)</f>
        <v>0</v>
      </c>
      <c r="R3788" s="4">
        <f t="shared" si="1180"/>
        <v>2603000</v>
      </c>
      <c r="S3788" s="16">
        <f t="shared" si="1181"/>
        <v>3.8417210910487898E-3</v>
      </c>
      <c r="T3788" s="4">
        <f t="shared" si="1192"/>
        <v>0.34575489819439109</v>
      </c>
      <c r="U3788" s="4">
        <f t="shared" si="1193"/>
        <v>0.54552439492892824</v>
      </c>
      <c r="V3788" s="6">
        <f t="shared" si="1182"/>
        <v>1565000</v>
      </c>
      <c r="W3788" s="16">
        <f t="shared" si="1183"/>
        <v>6.3897763578274758E-3</v>
      </c>
      <c r="X3788" s="4">
        <f t="shared" si="1194"/>
        <v>0.57507987220447276</v>
      </c>
      <c r="Y3788" s="4">
        <f t="shared" si="1184"/>
        <v>0.90734824281150173</v>
      </c>
      <c r="Z3788" s="4">
        <f t="shared" si="1185"/>
        <v>4121000</v>
      </c>
      <c r="AA3788" s="16">
        <f t="shared" si="1186"/>
        <v>2.4265954865323952E-3</v>
      </c>
      <c r="AB3788" s="15">
        <f t="shared" si="1195"/>
        <v>0.21839359378791556</v>
      </c>
      <c r="AC3788" s="15">
        <f t="shared" si="1196"/>
        <v>0.34457655908760021</v>
      </c>
      <c r="AD3788" s="4">
        <v>174309</v>
      </c>
      <c r="AE3788" s="26">
        <v>1544.8</v>
      </c>
      <c r="AF3788" s="26">
        <v>1484.0093559534689</v>
      </c>
      <c r="AG3788" s="4">
        <f t="shared" si="1197"/>
        <v>1846000</v>
      </c>
      <c r="AH3788" s="16">
        <f t="shared" si="1187"/>
        <v>5.4171180931744311E-3</v>
      </c>
      <c r="AI3788" s="15">
        <f t="shared" si="1188"/>
        <v>0.48754062838569878</v>
      </c>
      <c r="AJ3788" s="15">
        <f t="shared" si="1189"/>
        <v>0.76923076923076938</v>
      </c>
      <c r="AK3788" s="4">
        <f t="shared" si="1190"/>
        <v>1614000</v>
      </c>
      <c r="AL3788" s="27">
        <f t="shared" si="1191"/>
        <v>6.1957868649318466E-3</v>
      </c>
      <c r="AM3788" s="15">
        <f t="shared" si="1198"/>
        <v>0.55762081784386619</v>
      </c>
      <c r="AN3788" s="15">
        <f t="shared" si="1199"/>
        <v>3.3799528806005468E-3</v>
      </c>
    </row>
    <row r="3789" spans="1:40" x14ac:dyDescent="0.2">
      <c r="A3789" s="4" t="s">
        <v>4628</v>
      </c>
      <c r="B3789" s="2" t="s">
        <v>6</v>
      </c>
      <c r="C3789" s="5">
        <v>174309</v>
      </c>
      <c r="D3789" s="2" t="s">
        <v>811</v>
      </c>
      <c r="E3789" s="5">
        <v>174310</v>
      </c>
      <c r="F3789" s="2" t="s">
        <v>4598</v>
      </c>
      <c r="G3789" s="7">
        <v>20000</v>
      </c>
      <c r="H3789" s="5">
        <v>90</v>
      </c>
      <c r="I3789" s="6">
        <v>174166</v>
      </c>
      <c r="J3789" s="13">
        <v>45322</v>
      </c>
      <c r="K3789" s="9">
        <v>20000</v>
      </c>
      <c r="L3789" s="4" t="s">
        <v>4628</v>
      </c>
      <c r="M3789" s="4" t="s">
        <v>4633</v>
      </c>
      <c r="N3789" s="4">
        <f>VLOOKUP(I3789,BaseModelo!$A$2:$E$5075,5)</f>
        <v>9</v>
      </c>
      <c r="O3789" s="4" t="str">
        <f>VLOOKUP(N3789,'niveles de riesgo'!$A$4:$B$7,2,1)</f>
        <v>8 a 10</v>
      </c>
      <c r="P3789" s="15">
        <v>122</v>
      </c>
      <c r="Q3789" s="4">
        <f>VLOOKUP(I3789,BaseModelo!$A$2:$E$5075,3)</f>
        <v>147</v>
      </c>
      <c r="R3789" s="4">
        <f t="shared" si="1180"/>
        <v>2603000</v>
      </c>
      <c r="S3789" s="16">
        <f t="shared" si="1181"/>
        <v>7.6834421820975796E-3</v>
      </c>
      <c r="T3789" s="4">
        <f t="shared" si="1192"/>
        <v>0.69150979638878218</v>
      </c>
      <c r="U3789" s="4">
        <f t="shared" si="1193"/>
        <v>0.9373799462159047</v>
      </c>
      <c r="V3789" s="6">
        <f t="shared" si="1182"/>
        <v>1565000</v>
      </c>
      <c r="W3789" s="16">
        <f t="shared" si="1183"/>
        <v>1.2779552715654952E-2</v>
      </c>
      <c r="X3789" s="4">
        <f t="shared" si="1194"/>
        <v>1.1501597444089455</v>
      </c>
      <c r="Y3789" s="4">
        <f t="shared" si="1184"/>
        <v>1.559105431309904</v>
      </c>
      <c r="Z3789" s="4">
        <f t="shared" si="1185"/>
        <v>5305000</v>
      </c>
      <c r="AA3789" s="16">
        <f t="shared" si="1186"/>
        <v>3.770028275212064E-3</v>
      </c>
      <c r="AB3789" s="15">
        <f t="shared" si="1195"/>
        <v>0.33930254476908578</v>
      </c>
      <c r="AC3789" s="15">
        <f t="shared" si="1196"/>
        <v>0.4599434495758718</v>
      </c>
      <c r="AD3789" s="4">
        <v>174309</v>
      </c>
      <c r="AE3789" s="26">
        <v>3089.74</v>
      </c>
      <c r="AF3789" s="26">
        <v>2968.1532026564414</v>
      </c>
      <c r="AG3789" s="4">
        <f t="shared" si="1197"/>
        <v>3095000</v>
      </c>
      <c r="AH3789" s="16">
        <f t="shared" si="1187"/>
        <v>6.462035541195477E-3</v>
      </c>
      <c r="AI3789" s="15">
        <f t="shared" si="1188"/>
        <v>0.5815831987075929</v>
      </c>
      <c r="AJ3789" s="15">
        <f t="shared" si="1189"/>
        <v>0.78836833602584822</v>
      </c>
      <c r="AK3789" s="4">
        <f t="shared" si="1190"/>
        <v>1614000</v>
      </c>
      <c r="AL3789" s="27">
        <f t="shared" si="1191"/>
        <v>1.2391573729863693E-2</v>
      </c>
      <c r="AM3789" s="15">
        <f t="shared" si="1198"/>
        <v>1.1152416356877324</v>
      </c>
      <c r="AN3789" s="15">
        <f t="shared" si="1199"/>
        <v>1.1615612716430046E-2</v>
      </c>
    </row>
    <row r="3790" spans="1:40" x14ac:dyDescent="0.2">
      <c r="A3790" s="4" t="s">
        <v>4628</v>
      </c>
      <c r="B3790" s="2" t="s">
        <v>6</v>
      </c>
      <c r="C3790" s="5">
        <v>174309</v>
      </c>
      <c r="D3790" s="2" t="s">
        <v>811</v>
      </c>
      <c r="E3790" s="5">
        <v>174311</v>
      </c>
      <c r="F3790" s="2" t="s">
        <v>4599</v>
      </c>
      <c r="G3790" s="7">
        <v>10000</v>
      </c>
      <c r="H3790" s="5">
        <v>90</v>
      </c>
      <c r="I3790" s="6">
        <v>174164</v>
      </c>
      <c r="J3790" s="13">
        <v>45322</v>
      </c>
      <c r="K3790" s="9">
        <v>10000</v>
      </c>
      <c r="L3790" s="4" t="s">
        <v>4628</v>
      </c>
      <c r="M3790" s="4" t="s">
        <v>4633</v>
      </c>
      <c r="N3790" s="4">
        <f>VLOOKUP(I3790,BaseModelo!$A$2:$E$5075,5)</f>
        <v>10</v>
      </c>
      <c r="O3790" s="4" t="str">
        <f>VLOOKUP(N3790,'niveles de riesgo'!$A$4:$B$7,2,1)</f>
        <v>8 a 10</v>
      </c>
      <c r="P3790" s="15">
        <v>142.00000000000003</v>
      </c>
      <c r="Q3790" s="4">
        <f>VLOOKUP(I3790,BaseModelo!$A$2:$E$5075,3)</f>
        <v>0</v>
      </c>
      <c r="R3790" s="4">
        <f t="shared" si="1180"/>
        <v>2603000</v>
      </c>
      <c r="S3790" s="16">
        <f t="shared" si="1181"/>
        <v>3.8417210910487898E-3</v>
      </c>
      <c r="T3790" s="4">
        <f t="shared" si="1192"/>
        <v>0.34575489819439109</v>
      </c>
      <c r="U3790" s="4">
        <f t="shared" si="1193"/>
        <v>0.54552439492892824</v>
      </c>
      <c r="V3790" s="6">
        <f t="shared" si="1182"/>
        <v>1565000</v>
      </c>
      <c r="W3790" s="16">
        <f t="shared" si="1183"/>
        <v>6.3897763578274758E-3</v>
      </c>
      <c r="X3790" s="4">
        <f t="shared" si="1194"/>
        <v>0.57507987220447276</v>
      </c>
      <c r="Y3790" s="4">
        <f t="shared" si="1184"/>
        <v>0.90734824281150173</v>
      </c>
      <c r="Z3790" s="4">
        <f t="shared" si="1185"/>
        <v>4121000</v>
      </c>
      <c r="AA3790" s="16">
        <f t="shared" si="1186"/>
        <v>2.4265954865323952E-3</v>
      </c>
      <c r="AB3790" s="15">
        <f t="shared" si="1195"/>
        <v>0.21839359378791556</v>
      </c>
      <c r="AC3790" s="15">
        <f t="shared" si="1196"/>
        <v>0.34457655908760021</v>
      </c>
      <c r="AD3790" s="4">
        <v>174309</v>
      </c>
      <c r="AE3790" s="26">
        <v>1544.8</v>
      </c>
      <c r="AF3790" s="26">
        <v>1484.0093559534689</v>
      </c>
      <c r="AG3790" s="4">
        <f t="shared" si="1197"/>
        <v>1846000</v>
      </c>
      <c r="AH3790" s="16">
        <f t="shared" si="1187"/>
        <v>5.4171180931744311E-3</v>
      </c>
      <c r="AI3790" s="15">
        <f t="shared" si="1188"/>
        <v>0.48754062838569878</v>
      </c>
      <c r="AJ3790" s="15">
        <f t="shared" si="1189"/>
        <v>0.76923076923076938</v>
      </c>
      <c r="AK3790" s="4">
        <f t="shared" si="1190"/>
        <v>1614000</v>
      </c>
      <c r="AL3790" s="27">
        <f t="shared" si="1191"/>
        <v>6.1957868649318466E-3</v>
      </c>
      <c r="AM3790" s="15">
        <f t="shared" si="1198"/>
        <v>0.55762081784386619</v>
      </c>
      <c r="AN3790" s="15">
        <f t="shared" si="1199"/>
        <v>3.3799528806005468E-3</v>
      </c>
    </row>
    <row r="3791" spans="1:40" x14ac:dyDescent="0.2">
      <c r="A3791" s="4" t="s">
        <v>4628</v>
      </c>
      <c r="B3791" s="2" t="s">
        <v>6</v>
      </c>
      <c r="C3791" s="5">
        <v>174309</v>
      </c>
      <c r="D3791" s="2" t="s">
        <v>811</v>
      </c>
      <c r="E3791" s="5">
        <v>174313</v>
      </c>
      <c r="F3791" s="2" t="s">
        <v>4600</v>
      </c>
      <c r="G3791" s="7">
        <v>28000</v>
      </c>
      <c r="H3791" s="5">
        <v>90</v>
      </c>
      <c r="I3791" s="6">
        <v>174162</v>
      </c>
      <c r="J3791" s="13">
        <v>45322</v>
      </c>
      <c r="K3791" s="9">
        <v>28000</v>
      </c>
      <c r="L3791" s="4" t="s">
        <v>4628</v>
      </c>
      <c r="M3791" s="4" t="s">
        <v>4633</v>
      </c>
      <c r="N3791" s="4">
        <f>VLOOKUP(I3791,BaseModelo!$A$2:$E$5075,5)</f>
        <v>8</v>
      </c>
      <c r="O3791" s="4" t="str">
        <f>VLOOKUP(N3791,'niveles de riesgo'!$A$4:$B$7,2,1)</f>
        <v>8 a 10</v>
      </c>
      <c r="P3791" s="15">
        <v>100</v>
      </c>
      <c r="Q3791" s="4">
        <f>VLOOKUP(I3791,BaseModelo!$A$2:$E$5075,3)</f>
        <v>132</v>
      </c>
      <c r="R3791" s="4">
        <f t="shared" si="1180"/>
        <v>2603000</v>
      </c>
      <c r="S3791" s="16">
        <f t="shared" si="1181"/>
        <v>1.0756819054936612E-2</v>
      </c>
      <c r="T3791" s="4">
        <f t="shared" si="1192"/>
        <v>0.9681137149442951</v>
      </c>
      <c r="U3791" s="4">
        <f t="shared" si="1193"/>
        <v>1.0756819054936613</v>
      </c>
      <c r="V3791" s="6">
        <f t="shared" si="1182"/>
        <v>1565000</v>
      </c>
      <c r="W3791" s="16">
        <f t="shared" si="1183"/>
        <v>1.7891373801916934E-2</v>
      </c>
      <c r="X3791" s="4">
        <f t="shared" si="1194"/>
        <v>1.610223642172524</v>
      </c>
      <c r="Y3791" s="4">
        <f t="shared" si="1184"/>
        <v>1.7891373801916934</v>
      </c>
      <c r="Z3791" s="4">
        <f t="shared" si="1185"/>
        <v>5836000</v>
      </c>
      <c r="AA3791" s="16">
        <f t="shared" si="1186"/>
        <v>4.7978067169294038E-3</v>
      </c>
      <c r="AB3791" s="15">
        <f t="shared" si="1195"/>
        <v>0.43180260452364633</v>
      </c>
      <c r="AC3791" s="15">
        <f t="shared" si="1196"/>
        <v>0.47978067169294036</v>
      </c>
      <c r="AD3791" s="4">
        <v>174309</v>
      </c>
      <c r="AE3791" s="26">
        <v>4331.1400000000003</v>
      </c>
      <c r="AF3791" s="26">
        <v>4160.7018914709397</v>
      </c>
      <c r="AG3791" s="4">
        <f t="shared" si="1197"/>
        <v>3421000</v>
      </c>
      <c r="AH3791" s="16">
        <f t="shared" si="1187"/>
        <v>8.1847413037123649E-3</v>
      </c>
      <c r="AI3791" s="15">
        <f t="shared" si="1188"/>
        <v>0.73662671733411289</v>
      </c>
      <c r="AJ3791" s="15">
        <f t="shared" si="1189"/>
        <v>0.81847413037123651</v>
      </c>
      <c r="AK3791" s="4">
        <f t="shared" si="1190"/>
        <v>1614000</v>
      </c>
      <c r="AL3791" s="27">
        <f t="shared" si="1191"/>
        <v>1.7348203221809171E-2</v>
      </c>
      <c r="AM3791" s="15">
        <f t="shared" si="1198"/>
        <v>1.5613382899628254</v>
      </c>
      <c r="AN3791" s="15">
        <f t="shared" si="1199"/>
        <v>1.8661148298526962E-2</v>
      </c>
    </row>
    <row r="3792" spans="1:40" x14ac:dyDescent="0.2">
      <c r="A3792" s="4" t="s">
        <v>4628</v>
      </c>
      <c r="B3792" s="2" t="s">
        <v>6</v>
      </c>
      <c r="C3792" s="5">
        <v>174309</v>
      </c>
      <c r="D3792" s="2" t="s">
        <v>811</v>
      </c>
      <c r="E3792" s="5">
        <v>174314</v>
      </c>
      <c r="F3792" s="2" t="s">
        <v>4601</v>
      </c>
      <c r="G3792" s="7">
        <v>15000</v>
      </c>
      <c r="H3792" s="5">
        <v>90</v>
      </c>
      <c r="I3792" s="6">
        <v>174213</v>
      </c>
      <c r="J3792" s="13">
        <v>45322</v>
      </c>
      <c r="K3792" s="9">
        <v>15000</v>
      </c>
      <c r="L3792" s="4" t="s">
        <v>4628</v>
      </c>
      <c r="M3792" s="4" t="s">
        <v>4633</v>
      </c>
      <c r="N3792" s="4">
        <f>VLOOKUP(I3792,BaseModelo!$A$2:$E$5075,5)</f>
        <v>8</v>
      </c>
      <c r="O3792" s="4" t="str">
        <f>VLOOKUP(N3792,'niveles de riesgo'!$A$4:$B$7,2,1)</f>
        <v>8 a 10</v>
      </c>
      <c r="P3792" s="15">
        <v>132</v>
      </c>
      <c r="Q3792" s="4">
        <f>VLOOKUP(I3792,BaseModelo!$A$2:$E$5075,3)</f>
        <v>132</v>
      </c>
      <c r="R3792" s="4">
        <f t="shared" si="1180"/>
        <v>2603000</v>
      </c>
      <c r="S3792" s="16">
        <f t="shared" si="1181"/>
        <v>5.7625816365731849E-3</v>
      </c>
      <c r="T3792" s="4">
        <f t="shared" si="1192"/>
        <v>0.51863234729158669</v>
      </c>
      <c r="U3792" s="4">
        <f t="shared" si="1193"/>
        <v>0.76066077602766036</v>
      </c>
      <c r="V3792" s="6">
        <f t="shared" si="1182"/>
        <v>1565000</v>
      </c>
      <c r="W3792" s="16">
        <f t="shared" si="1183"/>
        <v>9.5846645367412137E-3</v>
      </c>
      <c r="X3792" s="4">
        <f t="shared" si="1194"/>
        <v>0.86261980830670926</v>
      </c>
      <c r="Y3792" s="4">
        <f t="shared" si="1184"/>
        <v>1.2651757188498403</v>
      </c>
      <c r="Z3792" s="4">
        <f t="shared" si="1185"/>
        <v>5836000</v>
      </c>
      <c r="AA3792" s="16">
        <f t="shared" si="1186"/>
        <v>2.5702535983550376E-3</v>
      </c>
      <c r="AB3792" s="15">
        <f t="shared" si="1195"/>
        <v>0.23132282385195338</v>
      </c>
      <c r="AC3792" s="15">
        <f t="shared" si="1196"/>
        <v>0.33927347498286498</v>
      </c>
      <c r="AD3792" s="4">
        <v>174309</v>
      </c>
      <c r="AE3792" s="26">
        <v>2324.0300000000002</v>
      </c>
      <c r="AF3792" s="26">
        <v>2232.575261209568</v>
      </c>
      <c r="AG3792" s="4">
        <f t="shared" si="1197"/>
        <v>3421000</v>
      </c>
      <c r="AH3792" s="16">
        <f t="shared" si="1187"/>
        <v>4.3846828412744815E-3</v>
      </c>
      <c r="AI3792" s="15">
        <f t="shared" si="1188"/>
        <v>0.39462145571470331</v>
      </c>
      <c r="AJ3792" s="15">
        <f t="shared" si="1189"/>
        <v>0.5787781350482315</v>
      </c>
      <c r="AK3792" s="4">
        <f t="shared" si="1190"/>
        <v>1614000</v>
      </c>
      <c r="AL3792" s="27">
        <f t="shared" si="1191"/>
        <v>9.2936802973977699E-3</v>
      </c>
      <c r="AM3792" s="15">
        <f t="shared" si="1198"/>
        <v>0.83643122676579928</v>
      </c>
      <c r="AN3792" s="15">
        <f t="shared" si="1199"/>
        <v>7.0693380671715648E-3</v>
      </c>
    </row>
    <row r="3793" spans="1:40" x14ac:dyDescent="0.2">
      <c r="A3793" s="4" t="s">
        <v>4628</v>
      </c>
      <c r="B3793" s="2" t="s">
        <v>6</v>
      </c>
      <c r="C3793" s="5">
        <v>174309</v>
      </c>
      <c r="D3793" s="2" t="s">
        <v>811</v>
      </c>
      <c r="E3793" s="5">
        <v>174315</v>
      </c>
      <c r="F3793" s="2" t="s">
        <v>4602</v>
      </c>
      <c r="G3793" s="7">
        <v>15000</v>
      </c>
      <c r="H3793" s="5">
        <v>90</v>
      </c>
      <c r="I3793" s="6">
        <v>174214</v>
      </c>
      <c r="J3793" s="13">
        <v>45322</v>
      </c>
      <c r="K3793" s="9">
        <v>15000</v>
      </c>
      <c r="L3793" s="4" t="s">
        <v>4628</v>
      </c>
      <c r="M3793" s="4" t="s">
        <v>4633</v>
      </c>
      <c r="N3793" s="4">
        <f>VLOOKUP(I3793,BaseModelo!$A$2:$E$5075,5)</f>
        <v>6</v>
      </c>
      <c r="O3793" s="4" t="str">
        <f>VLOOKUP(N3793,'niveles de riesgo'!$A$4:$B$7,2,1)</f>
        <v>6 a 7</v>
      </c>
      <c r="P3793" s="15">
        <v>132</v>
      </c>
      <c r="Q3793" s="4">
        <f>VLOOKUP(I3793,BaseModelo!$A$2:$E$5075,3)</f>
        <v>115</v>
      </c>
      <c r="R3793" s="4">
        <f t="shared" si="1180"/>
        <v>2603000</v>
      </c>
      <c r="S3793" s="16">
        <f t="shared" si="1181"/>
        <v>5.7625816365731849E-3</v>
      </c>
      <c r="T3793" s="4">
        <f t="shared" si="1192"/>
        <v>0.51863234729158669</v>
      </c>
      <c r="U3793" s="4">
        <f t="shared" si="1193"/>
        <v>0.76066077602766036</v>
      </c>
      <c r="V3793" s="6">
        <f t="shared" si="1182"/>
        <v>568000</v>
      </c>
      <c r="W3793" s="16">
        <f t="shared" si="1183"/>
        <v>2.6408450704225352E-2</v>
      </c>
      <c r="X3793" s="4">
        <f t="shared" si="1194"/>
        <v>2.3767605633802815</v>
      </c>
      <c r="Y3793" s="4">
        <f t="shared" si="1184"/>
        <v>3.4859154929577465</v>
      </c>
      <c r="Z3793" s="4">
        <f t="shared" si="1185"/>
        <v>4853000</v>
      </c>
      <c r="AA3793" s="16">
        <f t="shared" si="1186"/>
        <v>3.0908716257984753E-3</v>
      </c>
      <c r="AB3793" s="15">
        <f t="shared" si="1195"/>
        <v>0.27817844632186278</v>
      </c>
      <c r="AC3793" s="15">
        <f t="shared" si="1196"/>
        <v>0.40799505460539875</v>
      </c>
      <c r="AD3793" s="4">
        <v>174309</v>
      </c>
      <c r="AE3793" s="26">
        <v>2324.0300000000002</v>
      </c>
      <c r="AF3793" s="26">
        <v>2232.575261209568</v>
      </c>
      <c r="AG3793" s="4">
        <f t="shared" si="1197"/>
        <v>2735000</v>
      </c>
      <c r="AH3793" s="16">
        <f t="shared" si="1187"/>
        <v>5.4844606946983544E-3</v>
      </c>
      <c r="AI3793" s="15">
        <f t="shared" si="1188"/>
        <v>0.49360146252285192</v>
      </c>
      <c r="AJ3793" s="15">
        <f t="shared" si="1189"/>
        <v>0.72394881170018277</v>
      </c>
      <c r="AK3793" s="4">
        <f t="shared" si="1190"/>
        <v>1614000</v>
      </c>
      <c r="AL3793" s="27">
        <f t="shared" si="1191"/>
        <v>9.2936802973977699E-3</v>
      </c>
      <c r="AM3793" s="15">
        <f t="shared" si="1198"/>
        <v>0.83643122676579928</v>
      </c>
      <c r="AN3793" s="15">
        <f t="shared" si="1199"/>
        <v>7.0693380671715648E-3</v>
      </c>
    </row>
    <row r="3794" spans="1:40" x14ac:dyDescent="0.2">
      <c r="A3794" s="4" t="s">
        <v>4628</v>
      </c>
      <c r="B3794" s="2" t="s">
        <v>12</v>
      </c>
      <c r="C3794" s="5">
        <v>174441</v>
      </c>
      <c r="D3794" s="2" t="s">
        <v>810</v>
      </c>
      <c r="E3794" s="5">
        <v>174446</v>
      </c>
      <c r="F3794" s="2" t="s">
        <v>4592</v>
      </c>
      <c r="G3794" s="7">
        <v>7000</v>
      </c>
      <c r="H3794" s="5">
        <v>142</v>
      </c>
      <c r="I3794" s="6">
        <v>157679</v>
      </c>
      <c r="J3794" s="13">
        <v>45322</v>
      </c>
      <c r="K3794" s="9">
        <v>7000</v>
      </c>
      <c r="L3794" s="4" t="s">
        <v>4628</v>
      </c>
      <c r="M3794" s="4" t="s">
        <v>4633</v>
      </c>
      <c r="N3794" s="4">
        <f>VLOOKUP(I3794,BaseModelo!$A$2:$E$5075,5)</f>
        <v>9</v>
      </c>
      <c r="O3794" s="4" t="str">
        <f>VLOOKUP(N3794,'niveles de riesgo'!$A$4:$B$7,2,1)</f>
        <v>8 a 10</v>
      </c>
      <c r="P3794" s="15">
        <v>142.00000000000003</v>
      </c>
      <c r="Q3794" s="4">
        <f>VLOOKUP(I3794,BaseModelo!$A$2:$E$5075,3)</f>
        <v>147</v>
      </c>
      <c r="R3794" s="4">
        <f t="shared" si="1180"/>
        <v>2603000</v>
      </c>
      <c r="S3794" s="16">
        <f t="shared" si="1181"/>
        <v>2.6892047637341529E-3</v>
      </c>
      <c r="T3794" s="4">
        <f t="shared" si="1192"/>
        <v>0.3818670764502497</v>
      </c>
      <c r="U3794" s="4">
        <f t="shared" si="1193"/>
        <v>0.38186707645024981</v>
      </c>
      <c r="V3794" s="6">
        <f t="shared" si="1182"/>
        <v>1565000</v>
      </c>
      <c r="W3794" s="16">
        <f t="shared" si="1183"/>
        <v>4.4728434504792336E-3</v>
      </c>
      <c r="X3794" s="4">
        <f t="shared" si="1194"/>
        <v>0.63514376996805122</v>
      </c>
      <c r="Y3794" s="4">
        <f t="shared" si="1184"/>
        <v>0.63514376996805133</v>
      </c>
      <c r="Z3794" s="4">
        <f t="shared" si="1185"/>
        <v>5305000</v>
      </c>
      <c r="AA3794" s="16">
        <f t="shared" si="1186"/>
        <v>1.3195098963242225E-3</v>
      </c>
      <c r="AB3794" s="15">
        <f t="shared" si="1195"/>
        <v>0.18737040527803958</v>
      </c>
      <c r="AC3794" s="15">
        <f t="shared" si="1196"/>
        <v>0.18737040527803964</v>
      </c>
      <c r="AD3794" s="4">
        <v>174441</v>
      </c>
      <c r="AE3794" s="26">
        <v>1758.65</v>
      </c>
      <c r="AF3794" s="26">
        <v>1758.65</v>
      </c>
      <c r="AG3794" s="4">
        <f t="shared" si="1197"/>
        <v>3095000</v>
      </c>
      <c r="AH3794" s="16">
        <f t="shared" si="1187"/>
        <v>2.2617124394184169E-3</v>
      </c>
      <c r="AI3794" s="15">
        <f t="shared" si="1188"/>
        <v>0.32116316639741521</v>
      </c>
      <c r="AJ3794" s="15">
        <f t="shared" si="1189"/>
        <v>0.32116316639741527</v>
      </c>
      <c r="AK3794" s="4">
        <f t="shared" si="1190"/>
        <v>1614000</v>
      </c>
      <c r="AL3794" s="27">
        <f t="shared" si="1191"/>
        <v>4.3370508054522928E-3</v>
      </c>
      <c r="AM3794" s="15">
        <f t="shared" si="1198"/>
        <v>0.61586121437422559</v>
      </c>
      <c r="AN3794" s="15">
        <f t="shared" si="1199"/>
        <v>1.6561769114942682E-3</v>
      </c>
    </row>
    <row r="3795" spans="1:40" x14ac:dyDescent="0.2">
      <c r="A3795" s="4" t="s">
        <v>4628</v>
      </c>
      <c r="B3795" s="2" t="s">
        <v>12</v>
      </c>
      <c r="C3795" s="5">
        <v>174441</v>
      </c>
      <c r="D3795" s="2" t="s">
        <v>810</v>
      </c>
      <c r="E3795" s="5">
        <v>174442</v>
      </c>
      <c r="F3795" s="2" t="s">
        <v>4593</v>
      </c>
      <c r="G3795" s="7">
        <v>7000</v>
      </c>
      <c r="H3795" s="5">
        <v>142</v>
      </c>
      <c r="I3795" s="6">
        <v>167611</v>
      </c>
      <c r="J3795" s="13">
        <v>45322</v>
      </c>
      <c r="K3795" s="9">
        <v>7000</v>
      </c>
      <c r="L3795" s="4" t="s">
        <v>4628</v>
      </c>
      <c r="M3795" s="4" t="s">
        <v>4633</v>
      </c>
      <c r="N3795" s="4">
        <f>VLOOKUP(I3795,BaseModelo!$A$2:$E$5075,5)</f>
        <v>9</v>
      </c>
      <c r="O3795" s="4" t="str">
        <f>VLOOKUP(N3795,'niveles de riesgo'!$A$4:$B$7,2,1)</f>
        <v>8 a 10</v>
      </c>
      <c r="P3795" s="15">
        <v>142.00000000000003</v>
      </c>
      <c r="Q3795" s="4">
        <f>VLOOKUP(I3795,BaseModelo!$A$2:$E$5075,3)</f>
        <v>147</v>
      </c>
      <c r="R3795" s="4">
        <f t="shared" si="1180"/>
        <v>2603000</v>
      </c>
      <c r="S3795" s="16">
        <f t="shared" si="1181"/>
        <v>2.6892047637341529E-3</v>
      </c>
      <c r="T3795" s="4">
        <f t="shared" si="1192"/>
        <v>0.3818670764502497</v>
      </c>
      <c r="U3795" s="4">
        <f t="shared" si="1193"/>
        <v>0.38186707645024981</v>
      </c>
      <c r="V3795" s="6">
        <f t="shared" si="1182"/>
        <v>1565000</v>
      </c>
      <c r="W3795" s="16">
        <f t="shared" si="1183"/>
        <v>4.4728434504792336E-3</v>
      </c>
      <c r="X3795" s="4">
        <f t="shared" si="1194"/>
        <v>0.63514376996805122</v>
      </c>
      <c r="Y3795" s="4">
        <f t="shared" si="1184"/>
        <v>0.63514376996805133</v>
      </c>
      <c r="Z3795" s="4">
        <f t="shared" si="1185"/>
        <v>5305000</v>
      </c>
      <c r="AA3795" s="16">
        <f t="shared" si="1186"/>
        <v>1.3195098963242225E-3</v>
      </c>
      <c r="AB3795" s="15">
        <f t="shared" si="1195"/>
        <v>0.18737040527803958</v>
      </c>
      <c r="AC3795" s="15">
        <f t="shared" si="1196"/>
        <v>0.18737040527803964</v>
      </c>
      <c r="AD3795" s="4">
        <v>174441</v>
      </c>
      <c r="AE3795" s="26">
        <v>1758.65</v>
      </c>
      <c r="AF3795" s="26">
        <v>1758.65</v>
      </c>
      <c r="AG3795" s="4">
        <f t="shared" si="1197"/>
        <v>3095000</v>
      </c>
      <c r="AH3795" s="16">
        <f t="shared" si="1187"/>
        <v>2.2617124394184169E-3</v>
      </c>
      <c r="AI3795" s="15">
        <f t="shared" si="1188"/>
        <v>0.32116316639741521</v>
      </c>
      <c r="AJ3795" s="15">
        <f t="shared" si="1189"/>
        <v>0.32116316639741527</v>
      </c>
      <c r="AK3795" s="4">
        <f t="shared" si="1190"/>
        <v>1614000</v>
      </c>
      <c r="AL3795" s="27">
        <f t="shared" si="1191"/>
        <v>4.3370508054522928E-3</v>
      </c>
      <c r="AM3795" s="15">
        <f t="shared" si="1198"/>
        <v>0.61586121437422559</v>
      </c>
      <c r="AN3795" s="15">
        <f t="shared" si="1199"/>
        <v>1.6561769114942682E-3</v>
      </c>
    </row>
    <row r="3796" spans="1:40" x14ac:dyDescent="0.2">
      <c r="A3796" s="4" t="s">
        <v>4628</v>
      </c>
      <c r="B3796" s="2" t="s">
        <v>12</v>
      </c>
      <c r="C3796" s="5">
        <v>174441</v>
      </c>
      <c r="D3796" s="2" t="s">
        <v>810</v>
      </c>
      <c r="E3796" s="5">
        <v>174443</v>
      </c>
      <c r="F3796" s="2" t="s">
        <v>4594</v>
      </c>
      <c r="G3796" s="7">
        <v>7000</v>
      </c>
      <c r="H3796" s="5">
        <v>142</v>
      </c>
      <c r="I3796" s="6">
        <v>173463</v>
      </c>
      <c r="J3796" s="13">
        <v>45322</v>
      </c>
      <c r="K3796" s="9">
        <v>7000</v>
      </c>
      <c r="L3796" s="4" t="s">
        <v>4628</v>
      </c>
      <c r="M3796" s="4" t="s">
        <v>4633</v>
      </c>
      <c r="N3796" s="4">
        <f>VLOOKUP(I3796,BaseModelo!$A$2:$E$5075,5)</f>
        <v>10</v>
      </c>
      <c r="O3796" s="4" t="str">
        <f>VLOOKUP(N3796,'niveles de riesgo'!$A$4:$B$7,2,1)</f>
        <v>8 a 10</v>
      </c>
      <c r="P3796" s="15">
        <v>142.00000000000003</v>
      </c>
      <c r="Q3796" s="4">
        <f>VLOOKUP(I3796,BaseModelo!$A$2:$E$5075,3)</f>
        <v>0</v>
      </c>
      <c r="R3796" s="4">
        <f t="shared" si="1180"/>
        <v>2603000</v>
      </c>
      <c r="S3796" s="16">
        <f t="shared" si="1181"/>
        <v>2.6892047637341529E-3</v>
      </c>
      <c r="T3796" s="4">
        <f t="shared" si="1192"/>
        <v>0.3818670764502497</v>
      </c>
      <c r="U3796" s="4">
        <f t="shared" si="1193"/>
        <v>0.38186707645024981</v>
      </c>
      <c r="V3796" s="6">
        <f t="shared" si="1182"/>
        <v>1565000</v>
      </c>
      <c r="W3796" s="16">
        <f t="shared" si="1183"/>
        <v>4.4728434504792336E-3</v>
      </c>
      <c r="X3796" s="4">
        <f t="shared" si="1194"/>
        <v>0.63514376996805122</v>
      </c>
      <c r="Y3796" s="4">
        <f t="shared" si="1184"/>
        <v>0.63514376996805133</v>
      </c>
      <c r="Z3796" s="4">
        <f t="shared" si="1185"/>
        <v>4121000</v>
      </c>
      <c r="AA3796" s="16">
        <f t="shared" si="1186"/>
        <v>1.6986168405726766E-3</v>
      </c>
      <c r="AB3796" s="15">
        <f t="shared" si="1195"/>
        <v>0.24120359136132008</v>
      </c>
      <c r="AC3796" s="15">
        <f t="shared" si="1196"/>
        <v>0.24120359136132014</v>
      </c>
      <c r="AD3796" s="4">
        <v>174441</v>
      </c>
      <c r="AE3796" s="26">
        <v>1758.65</v>
      </c>
      <c r="AF3796" s="26">
        <v>1758.65</v>
      </c>
      <c r="AG3796" s="4">
        <f t="shared" si="1197"/>
        <v>1846000</v>
      </c>
      <c r="AH3796" s="16">
        <f t="shared" si="1187"/>
        <v>3.791982665222102E-3</v>
      </c>
      <c r="AI3796" s="15">
        <f t="shared" si="1188"/>
        <v>0.53846153846153844</v>
      </c>
      <c r="AJ3796" s="15">
        <f t="shared" si="1189"/>
        <v>0.53846153846153855</v>
      </c>
      <c r="AK3796" s="4">
        <f t="shared" si="1190"/>
        <v>1614000</v>
      </c>
      <c r="AL3796" s="27">
        <f t="shared" si="1191"/>
        <v>4.3370508054522928E-3</v>
      </c>
      <c r="AM3796" s="15">
        <f t="shared" si="1198"/>
        <v>0.61586121437422559</v>
      </c>
      <c r="AN3796" s="15">
        <f t="shared" si="1199"/>
        <v>1.6561769114942682E-3</v>
      </c>
    </row>
    <row r="3797" spans="1:40" x14ac:dyDescent="0.2">
      <c r="A3797" s="4" t="s">
        <v>4628</v>
      </c>
      <c r="B3797" s="2" t="s">
        <v>12</v>
      </c>
      <c r="C3797" s="5">
        <v>174441</v>
      </c>
      <c r="D3797" s="2" t="s">
        <v>810</v>
      </c>
      <c r="E3797" s="5">
        <v>174444</v>
      </c>
      <c r="F3797" s="2" t="s">
        <v>4595</v>
      </c>
      <c r="G3797" s="7">
        <v>7000</v>
      </c>
      <c r="H3797" s="5">
        <v>142</v>
      </c>
      <c r="I3797" s="6">
        <v>173764</v>
      </c>
      <c r="J3797" s="13">
        <v>45322</v>
      </c>
      <c r="K3797" s="9">
        <v>7000</v>
      </c>
      <c r="L3797" s="4" t="s">
        <v>4628</v>
      </c>
      <c r="M3797" s="4" t="s">
        <v>4633</v>
      </c>
      <c r="N3797" s="4">
        <f>VLOOKUP(I3797,BaseModelo!$A$2:$E$5075,5)</f>
        <v>10</v>
      </c>
      <c r="O3797" s="4" t="str">
        <f>VLOOKUP(N3797,'niveles de riesgo'!$A$4:$B$7,2,1)</f>
        <v>8 a 10</v>
      </c>
      <c r="P3797" s="15">
        <v>142.00000000000003</v>
      </c>
      <c r="Q3797" s="4">
        <f>VLOOKUP(I3797,BaseModelo!$A$2:$E$5075,3)</f>
        <v>0</v>
      </c>
      <c r="R3797" s="4">
        <f t="shared" si="1180"/>
        <v>2603000</v>
      </c>
      <c r="S3797" s="16">
        <f t="shared" si="1181"/>
        <v>2.6892047637341529E-3</v>
      </c>
      <c r="T3797" s="4">
        <f t="shared" si="1192"/>
        <v>0.3818670764502497</v>
      </c>
      <c r="U3797" s="4">
        <f t="shared" si="1193"/>
        <v>0.38186707645024981</v>
      </c>
      <c r="V3797" s="6">
        <f t="shared" si="1182"/>
        <v>1565000</v>
      </c>
      <c r="W3797" s="16">
        <f t="shared" si="1183"/>
        <v>4.4728434504792336E-3</v>
      </c>
      <c r="X3797" s="4">
        <f t="shared" si="1194"/>
        <v>0.63514376996805122</v>
      </c>
      <c r="Y3797" s="4">
        <f t="shared" si="1184"/>
        <v>0.63514376996805133</v>
      </c>
      <c r="Z3797" s="4">
        <f t="shared" si="1185"/>
        <v>4121000</v>
      </c>
      <c r="AA3797" s="16">
        <f t="shared" si="1186"/>
        <v>1.6986168405726766E-3</v>
      </c>
      <c r="AB3797" s="15">
        <f t="shared" si="1195"/>
        <v>0.24120359136132008</v>
      </c>
      <c r="AC3797" s="15">
        <f t="shared" si="1196"/>
        <v>0.24120359136132014</v>
      </c>
      <c r="AD3797" s="4">
        <v>174441</v>
      </c>
      <c r="AE3797" s="26">
        <v>1758.65</v>
      </c>
      <c r="AF3797" s="26">
        <v>1758.65</v>
      </c>
      <c r="AG3797" s="4">
        <f t="shared" si="1197"/>
        <v>1846000</v>
      </c>
      <c r="AH3797" s="16">
        <f t="shared" si="1187"/>
        <v>3.791982665222102E-3</v>
      </c>
      <c r="AI3797" s="15">
        <f t="shared" si="1188"/>
        <v>0.53846153846153844</v>
      </c>
      <c r="AJ3797" s="15">
        <f t="shared" si="1189"/>
        <v>0.53846153846153855</v>
      </c>
      <c r="AK3797" s="4">
        <f t="shared" si="1190"/>
        <v>1614000</v>
      </c>
      <c r="AL3797" s="27">
        <f t="shared" si="1191"/>
        <v>4.3370508054522928E-3</v>
      </c>
      <c r="AM3797" s="15">
        <f t="shared" si="1198"/>
        <v>0.61586121437422559</v>
      </c>
      <c r="AN3797" s="15">
        <f t="shared" si="1199"/>
        <v>1.6561769114942682E-3</v>
      </c>
    </row>
    <row r="3798" spans="1:40" x14ac:dyDescent="0.2">
      <c r="A3798" s="4" t="s">
        <v>4628</v>
      </c>
      <c r="B3798" s="2" t="s">
        <v>12</v>
      </c>
      <c r="C3798" s="5">
        <v>174441</v>
      </c>
      <c r="D3798" s="2" t="s">
        <v>810</v>
      </c>
      <c r="E3798" s="5">
        <v>174445</v>
      </c>
      <c r="F3798" s="2" t="s">
        <v>4596</v>
      </c>
      <c r="G3798" s="7">
        <v>7000</v>
      </c>
      <c r="H3798" s="5">
        <v>142</v>
      </c>
      <c r="I3798" s="6">
        <v>174208</v>
      </c>
      <c r="J3798" s="13">
        <v>45322</v>
      </c>
      <c r="K3798" s="9">
        <v>7000</v>
      </c>
      <c r="L3798" s="4" t="s">
        <v>4628</v>
      </c>
      <c r="M3798" s="4" t="s">
        <v>4633</v>
      </c>
      <c r="N3798" s="4">
        <f>VLOOKUP(I3798,BaseModelo!$A$2:$E$5075,5)</f>
        <v>10</v>
      </c>
      <c r="O3798" s="4" t="str">
        <f>VLOOKUP(N3798,'niveles de riesgo'!$A$4:$B$7,2,1)</f>
        <v>8 a 10</v>
      </c>
      <c r="P3798" s="15">
        <v>142.00000000000003</v>
      </c>
      <c r="Q3798" s="4">
        <f>VLOOKUP(I3798,BaseModelo!$A$2:$E$5075,3)</f>
        <v>0</v>
      </c>
      <c r="R3798" s="4">
        <f t="shared" si="1180"/>
        <v>2603000</v>
      </c>
      <c r="S3798" s="16">
        <f t="shared" si="1181"/>
        <v>2.6892047637341529E-3</v>
      </c>
      <c r="T3798" s="4">
        <f t="shared" si="1192"/>
        <v>0.3818670764502497</v>
      </c>
      <c r="U3798" s="4">
        <f t="shared" si="1193"/>
        <v>0.38186707645024981</v>
      </c>
      <c r="V3798" s="6">
        <f t="shared" si="1182"/>
        <v>1565000</v>
      </c>
      <c r="W3798" s="16">
        <f t="shared" si="1183"/>
        <v>4.4728434504792336E-3</v>
      </c>
      <c r="X3798" s="4">
        <f t="shared" si="1194"/>
        <v>0.63514376996805122</v>
      </c>
      <c r="Y3798" s="4">
        <f t="shared" si="1184"/>
        <v>0.63514376996805133</v>
      </c>
      <c r="Z3798" s="4">
        <f t="shared" si="1185"/>
        <v>4121000</v>
      </c>
      <c r="AA3798" s="16">
        <f t="shared" si="1186"/>
        <v>1.6986168405726766E-3</v>
      </c>
      <c r="AB3798" s="15">
        <f t="shared" si="1195"/>
        <v>0.24120359136132008</v>
      </c>
      <c r="AC3798" s="15">
        <f t="shared" si="1196"/>
        <v>0.24120359136132014</v>
      </c>
      <c r="AD3798" s="4">
        <v>174441</v>
      </c>
      <c r="AE3798" s="26">
        <v>1758.65</v>
      </c>
      <c r="AF3798" s="26">
        <v>1758.65</v>
      </c>
      <c r="AG3798" s="4">
        <f t="shared" si="1197"/>
        <v>1846000</v>
      </c>
      <c r="AH3798" s="16">
        <f t="shared" si="1187"/>
        <v>3.791982665222102E-3</v>
      </c>
      <c r="AI3798" s="15">
        <f t="shared" si="1188"/>
        <v>0.53846153846153844</v>
      </c>
      <c r="AJ3798" s="15">
        <f t="shared" si="1189"/>
        <v>0.53846153846153855</v>
      </c>
      <c r="AK3798" s="4">
        <f t="shared" si="1190"/>
        <v>1614000</v>
      </c>
      <c r="AL3798" s="27">
        <f t="shared" si="1191"/>
        <v>4.3370508054522928E-3</v>
      </c>
      <c r="AM3798" s="15">
        <f t="shared" si="1198"/>
        <v>0.61586121437422559</v>
      </c>
      <c r="AN3798" s="15">
        <f t="shared" si="1199"/>
        <v>1.6561769114942682E-3</v>
      </c>
    </row>
    <row r="3799" spans="1:40" x14ac:dyDescent="0.2">
      <c r="A3799" s="4" t="s">
        <v>4628</v>
      </c>
      <c r="B3799" s="2" t="s">
        <v>16</v>
      </c>
      <c r="C3799" s="5">
        <v>174533</v>
      </c>
      <c r="D3799" s="2" t="s">
        <v>493</v>
      </c>
      <c r="E3799" s="5">
        <v>174539</v>
      </c>
      <c r="F3799" s="2" t="s">
        <v>4608</v>
      </c>
      <c r="G3799" s="7">
        <v>6000</v>
      </c>
      <c r="H3799" s="5">
        <v>142</v>
      </c>
      <c r="I3799" s="6">
        <v>171807</v>
      </c>
      <c r="J3799" s="13">
        <v>45322</v>
      </c>
      <c r="K3799" s="9">
        <v>6000</v>
      </c>
      <c r="L3799" s="4" t="s">
        <v>4628</v>
      </c>
      <c r="M3799" s="4" t="s">
        <v>4633</v>
      </c>
      <c r="N3799" s="4">
        <f>VLOOKUP(I3799,BaseModelo!$A$2:$E$5075,5)</f>
        <v>7</v>
      </c>
      <c r="O3799" s="4" t="str">
        <f>VLOOKUP(N3799,'niveles de riesgo'!$A$4:$B$7,2,1)</f>
        <v>6 a 7</v>
      </c>
      <c r="P3799" s="15">
        <v>142.00000000000003</v>
      </c>
      <c r="Q3799" s="4">
        <f>VLOOKUP(I3799,BaseModelo!$A$2:$E$5075,3)</f>
        <v>127</v>
      </c>
      <c r="R3799" s="4">
        <f t="shared" si="1180"/>
        <v>2603000</v>
      </c>
      <c r="S3799" s="16">
        <f t="shared" si="1181"/>
        <v>2.3050326546292738E-3</v>
      </c>
      <c r="T3799" s="4">
        <f t="shared" si="1192"/>
        <v>0.32731463695735685</v>
      </c>
      <c r="U3799" s="4">
        <f t="shared" si="1193"/>
        <v>0.32731463695735696</v>
      </c>
      <c r="V3799" s="6">
        <f t="shared" si="1182"/>
        <v>568000</v>
      </c>
      <c r="W3799" s="16">
        <f t="shared" si="1183"/>
        <v>1.0563380281690141E-2</v>
      </c>
      <c r="X3799" s="4">
        <f t="shared" si="1194"/>
        <v>1.5</v>
      </c>
      <c r="Y3799" s="4">
        <f t="shared" si="1184"/>
        <v>1.5000000000000002</v>
      </c>
      <c r="Z3799" s="4">
        <f t="shared" si="1185"/>
        <v>4022000</v>
      </c>
      <c r="AA3799" s="16">
        <f t="shared" si="1186"/>
        <v>1.4917951268025858E-3</v>
      </c>
      <c r="AB3799" s="15">
        <f t="shared" si="1195"/>
        <v>0.21183490800596719</v>
      </c>
      <c r="AC3799" s="15">
        <f t="shared" si="1196"/>
        <v>0.21183490800596722</v>
      </c>
      <c r="AD3799" s="4">
        <v>174533</v>
      </c>
      <c r="AE3799" s="26">
        <v>1503.37</v>
      </c>
      <c r="AF3799" s="26">
        <v>1503.37</v>
      </c>
      <c r="AG3799" s="4">
        <f t="shared" si="1197"/>
        <v>2184000</v>
      </c>
      <c r="AH3799" s="16">
        <f t="shared" si="1187"/>
        <v>2.7472527472527475E-3</v>
      </c>
      <c r="AI3799" s="15">
        <f t="shared" si="1188"/>
        <v>0.39010989010989017</v>
      </c>
      <c r="AJ3799" s="15">
        <f t="shared" si="1189"/>
        <v>0.39010989010989022</v>
      </c>
      <c r="AK3799" s="4">
        <f t="shared" si="1190"/>
        <v>1614000</v>
      </c>
      <c r="AL3799" s="27">
        <f t="shared" si="1191"/>
        <v>3.7174721189591076E-3</v>
      </c>
      <c r="AM3799" s="15">
        <f t="shared" si="1198"/>
        <v>0.52788104089219323</v>
      </c>
      <c r="AN3799" s="15">
        <f t="shared" si="1199"/>
        <v>1.2167830370161969E-3</v>
      </c>
    </row>
    <row r="3800" spans="1:40" x14ac:dyDescent="0.2">
      <c r="A3800" s="4" t="s">
        <v>4627</v>
      </c>
      <c r="B3800" s="2" t="s">
        <v>7</v>
      </c>
      <c r="C3800" s="5">
        <v>174618</v>
      </c>
      <c r="D3800" s="2" t="s">
        <v>469</v>
      </c>
      <c r="E3800" s="5">
        <v>174640</v>
      </c>
      <c r="F3800" s="2" t="s">
        <v>4609</v>
      </c>
      <c r="G3800" s="7">
        <v>5000</v>
      </c>
      <c r="H3800" s="5">
        <v>147</v>
      </c>
      <c r="I3800" s="6">
        <v>174253</v>
      </c>
      <c r="J3800" s="13">
        <v>45322</v>
      </c>
      <c r="K3800" s="9">
        <v>5000</v>
      </c>
      <c r="L3800" s="4" t="s">
        <v>4627</v>
      </c>
      <c r="M3800" s="4" t="s">
        <v>4633</v>
      </c>
      <c r="N3800" s="4">
        <f>VLOOKUP(I3800,BaseModelo!$A$2:$E$5075,5)</f>
        <v>4</v>
      </c>
      <c r="O3800" s="4" t="str">
        <f>VLOOKUP(N3800,'niveles de riesgo'!$A$4:$B$7,2,1)</f>
        <v>4 a 5</v>
      </c>
      <c r="P3800" s="15">
        <v>147</v>
      </c>
      <c r="Q3800" s="4">
        <f>VLOOKUP(I3800,BaseModelo!$A$2:$E$5075,3)</f>
        <v>110</v>
      </c>
      <c r="R3800" s="4">
        <f t="shared" si="1180"/>
        <v>2603000</v>
      </c>
      <c r="S3800" s="16">
        <f t="shared" si="1181"/>
        <v>1.9208605455243949E-3</v>
      </c>
      <c r="T3800" s="4">
        <f t="shared" si="1192"/>
        <v>0.28236650019208603</v>
      </c>
      <c r="U3800" s="4">
        <f t="shared" si="1193"/>
        <v>0.28236650019208603</v>
      </c>
      <c r="V3800" s="6">
        <f t="shared" si="1182"/>
        <v>288000</v>
      </c>
      <c r="W3800" s="16">
        <f t="shared" si="1183"/>
        <v>1.7361111111111112E-2</v>
      </c>
      <c r="X3800" s="4">
        <f t="shared" si="1194"/>
        <v>2.5520833333333335</v>
      </c>
      <c r="Y3800" s="4">
        <f t="shared" si="1184"/>
        <v>2.5520833333333335</v>
      </c>
      <c r="Z3800" s="4">
        <f t="shared" si="1185"/>
        <v>2331000</v>
      </c>
      <c r="AA3800" s="16">
        <f t="shared" si="1186"/>
        <v>2.1450021450021449E-3</v>
      </c>
      <c r="AB3800" s="15">
        <f t="shared" si="1195"/>
        <v>0.31531531531531531</v>
      </c>
      <c r="AC3800" s="15">
        <f t="shared" si="1196"/>
        <v>0.31531531531531531</v>
      </c>
      <c r="AD3800" s="4">
        <v>174618</v>
      </c>
      <c r="AE3800" s="26">
        <v>1303.3399999999999</v>
      </c>
      <c r="AF3800" s="26">
        <v>1303.3399999999999</v>
      </c>
      <c r="AG3800" s="4">
        <f t="shared" si="1197"/>
        <v>1421000</v>
      </c>
      <c r="AH3800" s="16">
        <f t="shared" si="1187"/>
        <v>3.518648838845883E-3</v>
      </c>
      <c r="AI3800" s="15">
        <f t="shared" si="1188"/>
        <v>0.51724137931034475</v>
      </c>
      <c r="AJ3800" s="15">
        <f t="shared" si="1189"/>
        <v>0.51724137931034475</v>
      </c>
      <c r="AK3800" s="4">
        <f t="shared" si="1190"/>
        <v>989000</v>
      </c>
      <c r="AL3800" s="27">
        <f t="shared" si="1191"/>
        <v>5.0556117290192111E-3</v>
      </c>
      <c r="AM3800" s="15">
        <f t="shared" si="1198"/>
        <v>0.74317492416582398</v>
      </c>
      <c r="AN3800" s="15">
        <f t="shared" si="1199"/>
        <v>1.4275353902532156E-3</v>
      </c>
    </row>
    <row r="3801" spans="1:40" x14ac:dyDescent="0.2">
      <c r="A3801" s="4" t="s">
        <v>4627</v>
      </c>
      <c r="B3801" s="2" t="s">
        <v>7</v>
      </c>
      <c r="C3801" s="5">
        <v>174618</v>
      </c>
      <c r="D3801" s="2" t="s">
        <v>469</v>
      </c>
      <c r="E3801" s="5">
        <v>174641</v>
      </c>
      <c r="F3801" s="2" t="s">
        <v>4610</v>
      </c>
      <c r="G3801" s="7">
        <v>10000</v>
      </c>
      <c r="H3801" s="5">
        <v>142</v>
      </c>
      <c r="I3801" s="6">
        <v>174255</v>
      </c>
      <c r="J3801" s="13">
        <v>45322</v>
      </c>
      <c r="K3801" s="9">
        <v>10000</v>
      </c>
      <c r="L3801" s="4" t="s">
        <v>4627</v>
      </c>
      <c r="M3801" s="4" t="s">
        <v>4633</v>
      </c>
      <c r="N3801" s="4">
        <f>VLOOKUP(I3801,BaseModelo!$A$2:$E$5075,5)</f>
        <v>4</v>
      </c>
      <c r="O3801" s="4" t="str">
        <f>VLOOKUP(N3801,'niveles de riesgo'!$A$4:$B$7,2,1)</f>
        <v>4 a 5</v>
      </c>
      <c r="P3801" s="15">
        <v>142.00000000000003</v>
      </c>
      <c r="Q3801" s="4">
        <f>VLOOKUP(I3801,BaseModelo!$A$2:$E$5075,3)</f>
        <v>110</v>
      </c>
      <c r="R3801" s="4">
        <f t="shared" si="1180"/>
        <v>2603000</v>
      </c>
      <c r="S3801" s="16">
        <f t="shared" si="1181"/>
        <v>3.8417210910487898E-3</v>
      </c>
      <c r="T3801" s="4">
        <f t="shared" si="1192"/>
        <v>0.54552439492892812</v>
      </c>
      <c r="U3801" s="4">
        <f t="shared" si="1193"/>
        <v>0.54552439492892824</v>
      </c>
      <c r="V3801" s="6">
        <f t="shared" si="1182"/>
        <v>288000</v>
      </c>
      <c r="W3801" s="16">
        <f t="shared" si="1183"/>
        <v>3.4722222222222224E-2</v>
      </c>
      <c r="X3801" s="4">
        <f t="shared" si="1194"/>
        <v>4.9305555555555554</v>
      </c>
      <c r="Y3801" s="4">
        <f t="shared" si="1184"/>
        <v>4.9305555555555571</v>
      </c>
      <c r="Z3801" s="4">
        <f t="shared" si="1185"/>
        <v>2331000</v>
      </c>
      <c r="AA3801" s="16">
        <f t="shared" si="1186"/>
        <v>4.2900042900042897E-3</v>
      </c>
      <c r="AB3801" s="15">
        <f t="shared" si="1195"/>
        <v>0.60918060918060912</v>
      </c>
      <c r="AC3801" s="15">
        <f t="shared" si="1196"/>
        <v>0.60918060918060923</v>
      </c>
      <c r="AD3801" s="4">
        <v>174618</v>
      </c>
      <c r="AE3801" s="26">
        <v>2510.34</v>
      </c>
      <c r="AF3801" s="26">
        <v>2510.34</v>
      </c>
      <c r="AG3801" s="4">
        <f t="shared" si="1197"/>
        <v>1421000</v>
      </c>
      <c r="AH3801" s="16">
        <f t="shared" si="1187"/>
        <v>7.0372976776917661E-3</v>
      </c>
      <c r="AI3801" s="15">
        <f t="shared" si="1188"/>
        <v>0.99929627023223078</v>
      </c>
      <c r="AJ3801" s="15">
        <f t="shared" si="1189"/>
        <v>0.999296270232231</v>
      </c>
      <c r="AK3801" s="4">
        <f t="shared" si="1190"/>
        <v>989000</v>
      </c>
      <c r="AL3801" s="27">
        <f t="shared" si="1191"/>
        <v>1.0111223458038422E-2</v>
      </c>
      <c r="AM3801" s="15">
        <f t="shared" si="1198"/>
        <v>1.4357937310414559</v>
      </c>
      <c r="AN3801" s="15">
        <f t="shared" si="1199"/>
        <v>5.5159190589375955E-3</v>
      </c>
    </row>
    <row r="3802" spans="1:40" x14ac:dyDescent="0.2">
      <c r="A3802" s="4" t="s">
        <v>4627</v>
      </c>
      <c r="B3802" s="2" t="s">
        <v>7</v>
      </c>
      <c r="C3802" s="5">
        <v>174618</v>
      </c>
      <c r="D3802" s="2" t="s">
        <v>469</v>
      </c>
      <c r="E3802" s="5">
        <v>174642</v>
      </c>
      <c r="F3802" s="2" t="s">
        <v>4611</v>
      </c>
      <c r="G3802" s="7">
        <v>10000</v>
      </c>
      <c r="H3802" s="5">
        <v>142</v>
      </c>
      <c r="I3802" s="6">
        <v>174257</v>
      </c>
      <c r="J3802" s="13">
        <v>45322</v>
      </c>
      <c r="K3802" s="9">
        <v>10000</v>
      </c>
      <c r="L3802" s="4" t="s">
        <v>4627</v>
      </c>
      <c r="M3802" s="4" t="s">
        <v>4633</v>
      </c>
      <c r="N3802" s="4">
        <f>VLOOKUP(I3802,BaseModelo!$A$2:$E$5075,5)</f>
        <v>4</v>
      </c>
      <c r="O3802" s="4" t="str">
        <f>VLOOKUP(N3802,'niveles de riesgo'!$A$4:$B$7,2,1)</f>
        <v>4 a 5</v>
      </c>
      <c r="P3802" s="15">
        <v>142.00000000000003</v>
      </c>
      <c r="Q3802" s="4">
        <f>VLOOKUP(I3802,BaseModelo!$A$2:$E$5075,3)</f>
        <v>110</v>
      </c>
      <c r="R3802" s="4">
        <f t="shared" si="1180"/>
        <v>2603000</v>
      </c>
      <c r="S3802" s="16">
        <f t="shared" si="1181"/>
        <v>3.8417210910487898E-3</v>
      </c>
      <c r="T3802" s="4">
        <f t="shared" si="1192"/>
        <v>0.54552439492892812</v>
      </c>
      <c r="U3802" s="4">
        <f t="shared" si="1193"/>
        <v>0.54552439492892824</v>
      </c>
      <c r="V3802" s="6">
        <f t="shared" si="1182"/>
        <v>288000</v>
      </c>
      <c r="W3802" s="16">
        <f t="shared" si="1183"/>
        <v>3.4722222222222224E-2</v>
      </c>
      <c r="X3802" s="4">
        <f t="shared" si="1194"/>
        <v>4.9305555555555554</v>
      </c>
      <c r="Y3802" s="4">
        <f t="shared" si="1184"/>
        <v>4.9305555555555571</v>
      </c>
      <c r="Z3802" s="4">
        <f t="shared" si="1185"/>
        <v>2331000</v>
      </c>
      <c r="AA3802" s="16">
        <f t="shared" si="1186"/>
        <v>4.2900042900042897E-3</v>
      </c>
      <c r="AB3802" s="15">
        <f t="shared" si="1195"/>
        <v>0.60918060918060912</v>
      </c>
      <c r="AC3802" s="15">
        <f t="shared" si="1196"/>
        <v>0.60918060918060923</v>
      </c>
      <c r="AD3802" s="4">
        <v>174618</v>
      </c>
      <c r="AE3802" s="26">
        <v>2510.34</v>
      </c>
      <c r="AF3802" s="26">
        <v>2510.34</v>
      </c>
      <c r="AG3802" s="4">
        <f t="shared" si="1197"/>
        <v>1421000</v>
      </c>
      <c r="AH3802" s="16">
        <f t="shared" si="1187"/>
        <v>7.0372976776917661E-3</v>
      </c>
      <c r="AI3802" s="15">
        <f t="shared" si="1188"/>
        <v>0.99929627023223078</v>
      </c>
      <c r="AJ3802" s="15">
        <f t="shared" si="1189"/>
        <v>0.999296270232231</v>
      </c>
      <c r="AK3802" s="4">
        <f t="shared" si="1190"/>
        <v>989000</v>
      </c>
      <c r="AL3802" s="27">
        <f t="shared" si="1191"/>
        <v>1.0111223458038422E-2</v>
      </c>
      <c r="AM3802" s="15">
        <f t="shared" si="1198"/>
        <v>1.4357937310414559</v>
      </c>
      <c r="AN3802" s="15">
        <f t="shared" si="1199"/>
        <v>5.5159190589375955E-3</v>
      </c>
    </row>
    <row r="3803" spans="1:40" x14ac:dyDescent="0.2">
      <c r="A3803" s="4" t="s">
        <v>4628</v>
      </c>
      <c r="B3803" s="2" t="s">
        <v>4</v>
      </c>
      <c r="C3803" s="5">
        <v>174790</v>
      </c>
      <c r="D3803" s="2" t="s">
        <v>676</v>
      </c>
      <c r="E3803" s="5">
        <v>174797</v>
      </c>
      <c r="F3803" s="2" t="s">
        <v>4613</v>
      </c>
      <c r="G3803" s="7">
        <v>6000</v>
      </c>
      <c r="H3803" s="5">
        <v>142</v>
      </c>
      <c r="I3803" s="6">
        <v>174616</v>
      </c>
      <c r="J3803" s="13">
        <v>45322</v>
      </c>
      <c r="K3803" s="9">
        <v>6000</v>
      </c>
      <c r="L3803" s="4" t="s">
        <v>4628</v>
      </c>
      <c r="M3803" s="4" t="s">
        <v>4633</v>
      </c>
      <c r="N3803" s="4">
        <f>VLOOKUP(I3803,BaseModelo!$A$2:$E$5075,5)</f>
        <v>5</v>
      </c>
      <c r="O3803" s="4" t="str">
        <f>VLOOKUP(N3803,'niveles de riesgo'!$A$4:$B$7,2,1)</f>
        <v>4 a 5</v>
      </c>
      <c r="P3803" s="15">
        <v>142.00000000000003</v>
      </c>
      <c r="Q3803" s="4">
        <f>VLOOKUP(I3803,BaseModelo!$A$2:$E$5075,3)</f>
        <v>110</v>
      </c>
      <c r="R3803" s="4">
        <f t="shared" si="1180"/>
        <v>2603000</v>
      </c>
      <c r="S3803" s="16">
        <f t="shared" si="1181"/>
        <v>2.3050326546292738E-3</v>
      </c>
      <c r="T3803" s="4">
        <f t="shared" si="1192"/>
        <v>0.32731463695735685</v>
      </c>
      <c r="U3803" s="4">
        <f t="shared" si="1193"/>
        <v>0.32731463695735696</v>
      </c>
      <c r="V3803" s="6">
        <f t="shared" si="1182"/>
        <v>288000</v>
      </c>
      <c r="W3803" s="16">
        <f t="shared" si="1183"/>
        <v>2.0833333333333332E-2</v>
      </c>
      <c r="X3803" s="4">
        <f t="shared" si="1194"/>
        <v>2.958333333333333</v>
      </c>
      <c r="Y3803" s="4">
        <f t="shared" si="1184"/>
        <v>2.9583333333333339</v>
      </c>
      <c r="Z3803" s="4">
        <f t="shared" si="1185"/>
        <v>4058000</v>
      </c>
      <c r="AA3803" s="16">
        <f t="shared" si="1186"/>
        <v>1.4785608674223755E-3</v>
      </c>
      <c r="AB3803" s="15">
        <f t="shared" si="1195"/>
        <v>0.20995564317397733</v>
      </c>
      <c r="AC3803" s="15">
        <f t="shared" si="1196"/>
        <v>0.20995564317397736</v>
      </c>
      <c r="AD3803" s="4">
        <v>174790</v>
      </c>
      <c r="AE3803" s="26">
        <v>1503.37</v>
      </c>
      <c r="AF3803" s="26">
        <v>1503.37</v>
      </c>
      <c r="AG3803" s="4">
        <f t="shared" si="1197"/>
        <v>2193000</v>
      </c>
      <c r="AH3803" s="16">
        <f t="shared" si="1187"/>
        <v>2.7359781121751026E-3</v>
      </c>
      <c r="AI3803" s="15">
        <f t="shared" si="1188"/>
        <v>0.38850889192886456</v>
      </c>
      <c r="AJ3803" s="15">
        <f t="shared" si="1189"/>
        <v>0.38850889192886462</v>
      </c>
      <c r="AK3803" s="4">
        <f>SUMIFS($G:$G,$A:$A,$A3803,$M:$M,$M3803)</f>
        <v>1614000</v>
      </c>
      <c r="AL3803" s="27">
        <f t="shared" si="1191"/>
        <v>3.7174721189591076E-3</v>
      </c>
      <c r="AM3803" s="15">
        <f t="shared" si="1198"/>
        <v>0.52788104089219323</v>
      </c>
      <c r="AN3803" s="15">
        <f t="shared" si="1199"/>
        <v>1.2167830370161969E-3</v>
      </c>
    </row>
    <row r="3804" spans="1:40" x14ac:dyDescent="0.2">
      <c r="A3804" s="4" t="s">
        <v>4627</v>
      </c>
      <c r="B3804" s="2" t="s">
        <v>9</v>
      </c>
      <c r="C3804" s="5">
        <v>174811</v>
      </c>
      <c r="D3804" s="2" t="s">
        <v>244</v>
      </c>
      <c r="E3804" s="5">
        <v>174829</v>
      </c>
      <c r="F3804" s="2" t="s">
        <v>4612</v>
      </c>
      <c r="G3804" s="7">
        <v>5000</v>
      </c>
      <c r="H3804" s="5">
        <v>147</v>
      </c>
      <c r="I3804" s="6">
        <v>174577</v>
      </c>
      <c r="J3804" s="13">
        <v>45322</v>
      </c>
      <c r="K3804" s="9">
        <v>5000</v>
      </c>
      <c r="L3804" s="4" t="s">
        <v>4627</v>
      </c>
      <c r="M3804" s="4" t="s">
        <v>4633</v>
      </c>
      <c r="N3804" s="4">
        <f>VLOOKUP(I3804,BaseModelo!$A$2:$E$5075,5)</f>
        <v>9</v>
      </c>
      <c r="O3804" s="4" t="str">
        <f>VLOOKUP(N3804,'niveles de riesgo'!$A$4:$B$7,2,1)</f>
        <v>8 a 10</v>
      </c>
      <c r="P3804" s="15">
        <v>147</v>
      </c>
      <c r="Q3804" s="4">
        <f>VLOOKUP(I3804,BaseModelo!$A$2:$E$5075,3)</f>
        <v>147</v>
      </c>
      <c r="R3804" s="4">
        <f t="shared" si="1180"/>
        <v>2603000</v>
      </c>
      <c r="S3804" s="16">
        <f t="shared" si="1181"/>
        <v>1.9208605455243949E-3</v>
      </c>
      <c r="T3804" s="4">
        <f t="shared" si="1192"/>
        <v>0.28236650019208603</v>
      </c>
      <c r="U3804" s="4">
        <f t="shared" si="1193"/>
        <v>0.28236650019208603</v>
      </c>
      <c r="V3804" s="6">
        <f t="shared" si="1182"/>
        <v>1565000</v>
      </c>
      <c r="W3804" s="16">
        <f t="shared" si="1183"/>
        <v>3.1948881789137379E-3</v>
      </c>
      <c r="X3804" s="4">
        <f t="shared" si="1194"/>
        <v>0.46964856230031948</v>
      </c>
      <c r="Y3804" s="4">
        <f t="shared" si="1184"/>
        <v>0.46964856230031948</v>
      </c>
      <c r="Z3804" s="4">
        <f t="shared" si="1185"/>
        <v>5305000</v>
      </c>
      <c r="AA3804" s="16">
        <f t="shared" si="1186"/>
        <v>9.42507068803016E-4</v>
      </c>
      <c r="AB3804" s="15">
        <f t="shared" si="1195"/>
        <v>0.13854853911404336</v>
      </c>
      <c r="AC3804" s="15">
        <f t="shared" si="1196"/>
        <v>0.13854853911404336</v>
      </c>
      <c r="AD3804" s="4">
        <v>174811</v>
      </c>
      <c r="AE3804" s="26">
        <v>1303.3399999999999</v>
      </c>
      <c r="AF3804" s="26">
        <v>1303.3399999999999</v>
      </c>
      <c r="AG3804" s="4">
        <f t="shared" si="1197"/>
        <v>2114000</v>
      </c>
      <c r="AH3804" s="16">
        <f t="shared" si="1187"/>
        <v>2.3651844843897824E-3</v>
      </c>
      <c r="AI3804" s="15">
        <f t="shared" si="1188"/>
        <v>0.34768211920529801</v>
      </c>
      <c r="AJ3804" s="15">
        <f t="shared" si="1189"/>
        <v>0.34768211920529801</v>
      </c>
      <c r="AK3804" s="4">
        <f t="shared" ref="AK3804:AK3805" si="1200">SUMIFS($G:$G,$A:$A,$A3804,$M:$M,$M3804)</f>
        <v>989000</v>
      </c>
      <c r="AL3804" s="27">
        <f t="shared" si="1191"/>
        <v>5.0556117290192111E-3</v>
      </c>
      <c r="AM3804" s="15">
        <f t="shared" si="1198"/>
        <v>0.74317492416582398</v>
      </c>
      <c r="AN3804" s="15">
        <f t="shared" si="1199"/>
        <v>1.4275353902532156E-3</v>
      </c>
    </row>
    <row r="3805" spans="1:40" x14ac:dyDescent="0.2">
      <c r="A3805" s="4" t="s">
        <v>4628</v>
      </c>
      <c r="B3805" s="2" t="s">
        <v>16</v>
      </c>
      <c r="C3805" s="5">
        <v>175044</v>
      </c>
      <c r="D3805" s="2" t="s">
        <v>487</v>
      </c>
      <c r="E3805" s="5">
        <v>175052</v>
      </c>
      <c r="F3805" s="2" t="s">
        <v>4614</v>
      </c>
      <c r="G3805" s="7">
        <v>10000</v>
      </c>
      <c r="H3805" s="5">
        <v>142</v>
      </c>
      <c r="I3805" s="6">
        <v>174711</v>
      </c>
      <c r="J3805" s="13">
        <v>45322</v>
      </c>
      <c r="K3805" s="9">
        <v>10000</v>
      </c>
      <c r="L3805" s="4" t="s">
        <v>4628</v>
      </c>
      <c r="M3805" s="4" t="s">
        <v>4633</v>
      </c>
      <c r="N3805" s="4">
        <f>VLOOKUP(I3805,BaseModelo!$A$2:$E$5075,5)</f>
        <v>6</v>
      </c>
      <c r="O3805" s="4" t="str">
        <f>VLOOKUP(N3805,'niveles de riesgo'!$A$4:$B$7,2,1)</f>
        <v>6 a 7</v>
      </c>
      <c r="P3805" s="15">
        <v>142.00000000000003</v>
      </c>
      <c r="Q3805" s="4">
        <f>VLOOKUP(I3805,BaseModelo!$A$2:$E$5075,3)</f>
        <v>115</v>
      </c>
      <c r="R3805" s="4">
        <f t="shared" si="1180"/>
        <v>2603000</v>
      </c>
      <c r="S3805" s="16">
        <f t="shared" si="1181"/>
        <v>3.8417210910487898E-3</v>
      </c>
      <c r="T3805" s="4">
        <f t="shared" si="1192"/>
        <v>0.54552439492892812</v>
      </c>
      <c r="U3805" s="4">
        <f>S3805*P3805</f>
        <v>0.54552439492892824</v>
      </c>
      <c r="V3805" s="6">
        <f t="shared" si="1182"/>
        <v>568000</v>
      </c>
      <c r="W3805" s="16">
        <f t="shared" si="1183"/>
        <v>1.7605633802816902E-2</v>
      </c>
      <c r="X3805" s="4">
        <f>IFERROR(W3805*H3805,"")</f>
        <v>2.5</v>
      </c>
      <c r="Y3805" s="4">
        <f>IFERROR(W3805*P3805,"")</f>
        <v>2.5000000000000004</v>
      </c>
      <c r="Z3805" s="4">
        <f t="shared" si="1185"/>
        <v>4853000</v>
      </c>
      <c r="AA3805" s="16">
        <f t="shared" si="1186"/>
        <v>2.0605810838656502E-3</v>
      </c>
      <c r="AB3805" s="15">
        <f>IFERROR(AA3805*H3805,"")</f>
        <v>0.29260251390892233</v>
      </c>
      <c r="AC3805" s="15">
        <f>IFERROR(AA3805*P3805,"")</f>
        <v>0.29260251390892239</v>
      </c>
      <c r="AD3805" s="4">
        <v>175044</v>
      </c>
      <c r="AE3805" s="26">
        <v>2510.34</v>
      </c>
      <c r="AF3805" s="26">
        <v>2510.34</v>
      </c>
      <c r="AG3805" s="4">
        <f t="shared" si="1197"/>
        <v>2735000</v>
      </c>
      <c r="AH3805" s="16">
        <f t="shared" si="1187"/>
        <v>3.6563071297989031E-3</v>
      </c>
      <c r="AI3805" s="15">
        <f t="shared" si="1188"/>
        <v>0.51919561243144419</v>
      </c>
      <c r="AJ3805" s="15">
        <f t="shared" si="1189"/>
        <v>0.5191956124314443</v>
      </c>
      <c r="AK3805" s="4">
        <f t="shared" si="1200"/>
        <v>1614000</v>
      </c>
      <c r="AL3805" s="27">
        <f t="shared" si="1191"/>
        <v>6.1957868649318466E-3</v>
      </c>
      <c r="AM3805" s="15">
        <f>IFERROR(AL3805*H3805,"")</f>
        <v>0.8798017348203222</v>
      </c>
      <c r="AN3805" s="15">
        <f t="shared" si="1199"/>
        <v>3.3799528806005468E-3</v>
      </c>
    </row>
    <row r="3806" spans="1:40" x14ac:dyDescent="0.2">
      <c r="B3806" s="3"/>
      <c r="C3806" s="6"/>
      <c r="D3806" s="3"/>
      <c r="E3806" s="6"/>
      <c r="F3806" s="3"/>
      <c r="G3806" s="8"/>
      <c r="H3806" s="6"/>
      <c r="I3806" s="6"/>
    </row>
    <row r="3807" spans="1:40" x14ac:dyDescent="0.2">
      <c r="B3807" s="3"/>
      <c r="C3807" s="6"/>
      <c r="D3807" s="3"/>
      <c r="E3807" s="6"/>
      <c r="F3807" s="3"/>
      <c r="G3807" s="8"/>
      <c r="H3807" s="6"/>
      <c r="I3807" s="6"/>
    </row>
    <row r="3808" spans="1:40" x14ac:dyDescent="0.2">
      <c r="B3808" s="3"/>
      <c r="C3808" s="6"/>
      <c r="D3808" s="3"/>
      <c r="E3808" s="6"/>
      <c r="F3808" s="3"/>
      <c r="G3808" s="8"/>
      <c r="H3808" s="6"/>
      <c r="I3808" s="6"/>
    </row>
    <row r="3809" spans="2:9" x14ac:dyDescent="0.2">
      <c r="B3809" s="3"/>
      <c r="C3809" s="6"/>
      <c r="D3809" s="3"/>
      <c r="E3809" s="6"/>
      <c r="F3809" s="3"/>
      <c r="G3809" s="8"/>
      <c r="H3809" s="6"/>
      <c r="I3809" s="6"/>
    </row>
    <row r="3810" spans="2:9" x14ac:dyDescent="0.2">
      <c r="B3810" s="3"/>
      <c r="C3810" s="6"/>
      <c r="D3810" s="3"/>
      <c r="E3810" s="6"/>
      <c r="F3810" s="3"/>
      <c r="G3810" s="8"/>
      <c r="H3810" s="6"/>
      <c r="I3810" s="6"/>
    </row>
    <row r="3811" spans="2:9" x14ac:dyDescent="0.2">
      <c r="B3811" s="2"/>
      <c r="C3811" s="5"/>
      <c r="D3811" s="2"/>
      <c r="E3811" s="5"/>
      <c r="F3811" s="2"/>
      <c r="G3811" s="7"/>
      <c r="H3811" s="5"/>
      <c r="I3811" s="5"/>
    </row>
    <row r="3812" spans="2:9" x14ac:dyDescent="0.2">
      <c r="B3812" s="2"/>
      <c r="C3812" s="5"/>
      <c r="D3812" s="2"/>
      <c r="E3812" s="5"/>
      <c r="F3812" s="2"/>
      <c r="G3812" s="7"/>
      <c r="H3812" s="5"/>
      <c r="I3812" s="5"/>
    </row>
    <row r="3813" spans="2:9" x14ac:dyDescent="0.2">
      <c r="B3813" s="2"/>
      <c r="C3813" s="5"/>
      <c r="D3813" s="2"/>
      <c r="E3813" s="5"/>
      <c r="F3813" s="2"/>
      <c r="G3813" s="7"/>
      <c r="H3813" s="5"/>
      <c r="I3813" s="5"/>
    </row>
    <row r="3814" spans="2:9" x14ac:dyDescent="0.2">
      <c r="B3814" s="2"/>
      <c r="C3814" s="5"/>
      <c r="D3814" s="2"/>
      <c r="E3814" s="5"/>
      <c r="F3814" s="2"/>
      <c r="G3814" s="7"/>
      <c r="H3814" s="5"/>
      <c r="I3814" s="5"/>
    </row>
    <row r="3815" spans="2:9" x14ac:dyDescent="0.2">
      <c r="B3815" s="2"/>
      <c r="C3815" s="5"/>
      <c r="D3815" s="2"/>
      <c r="E3815" s="5"/>
      <c r="F3815" s="2"/>
      <c r="G3815" s="7"/>
      <c r="H3815" s="5"/>
      <c r="I3815" s="5"/>
    </row>
    <row r="3816" spans="2:9" x14ac:dyDescent="0.2">
      <c r="B3816" s="2"/>
      <c r="C3816" s="5"/>
      <c r="D3816" s="2"/>
      <c r="E3816" s="5"/>
      <c r="F3816" s="2"/>
      <c r="G3816" s="7"/>
      <c r="H3816" s="5"/>
      <c r="I3816" s="5"/>
    </row>
    <row r="3817" spans="2:9" x14ac:dyDescent="0.2">
      <c r="B3817" s="2"/>
      <c r="C3817" s="5"/>
      <c r="D3817" s="2"/>
      <c r="E3817" s="5"/>
      <c r="F3817" s="2"/>
      <c r="G3817" s="7"/>
      <c r="H3817" s="5"/>
      <c r="I3817" s="5"/>
    </row>
    <row r="3818" spans="2:9" x14ac:dyDescent="0.2">
      <c r="B3818" s="2"/>
      <c r="C3818" s="5"/>
      <c r="D3818" s="2"/>
      <c r="E3818" s="5"/>
      <c r="F3818" s="2"/>
      <c r="G3818" s="7"/>
      <c r="H3818" s="5"/>
      <c r="I3818" s="5"/>
    </row>
    <row r="3819" spans="2:9" x14ac:dyDescent="0.2">
      <c r="B3819" s="3"/>
      <c r="C3819" s="6"/>
      <c r="D3819" s="3"/>
      <c r="E3819" s="6"/>
      <c r="F3819" s="3"/>
      <c r="G3819" s="8"/>
      <c r="H3819" s="6"/>
      <c r="I3819" s="6"/>
    </row>
    <row r="3820" spans="2:9" x14ac:dyDescent="0.2">
      <c r="B3820" s="3"/>
      <c r="C3820" s="6"/>
      <c r="D3820" s="3"/>
      <c r="E3820" s="6"/>
      <c r="F3820" s="3"/>
      <c r="G3820" s="8"/>
      <c r="H3820" s="6"/>
      <c r="I3820" s="6"/>
    </row>
    <row r="3821" spans="2:9" x14ac:dyDescent="0.2">
      <c r="B3821" s="3"/>
      <c r="C3821" s="6"/>
      <c r="D3821" s="3"/>
      <c r="E3821" s="6"/>
      <c r="F3821" s="3"/>
      <c r="G3821" s="8"/>
      <c r="H3821" s="6"/>
      <c r="I3821" s="6"/>
    </row>
    <row r="3822" spans="2:9" x14ac:dyDescent="0.2">
      <c r="B3822" s="3"/>
      <c r="C3822" s="6"/>
      <c r="D3822" s="3"/>
      <c r="E3822" s="6"/>
      <c r="F3822" s="3"/>
      <c r="G3822" s="8"/>
      <c r="H3822" s="6"/>
      <c r="I3822" s="6"/>
    </row>
    <row r="3823" spans="2:9" x14ac:dyDescent="0.2">
      <c r="B3823" s="3"/>
      <c r="C3823" s="6"/>
      <c r="D3823" s="3"/>
      <c r="E3823" s="6"/>
      <c r="F3823" s="3"/>
      <c r="G3823" s="8"/>
      <c r="H3823" s="6"/>
      <c r="I3823" s="6"/>
    </row>
    <row r="3824" spans="2:9" x14ac:dyDescent="0.2">
      <c r="B3824" s="3"/>
      <c r="C3824" s="6"/>
      <c r="D3824" s="3"/>
      <c r="E3824" s="6"/>
      <c r="F3824" s="3"/>
      <c r="G3824" s="8"/>
      <c r="H3824" s="6"/>
      <c r="I3824" s="6"/>
    </row>
    <row r="3825" spans="2:9" x14ac:dyDescent="0.2">
      <c r="B3825" s="3"/>
      <c r="C3825" s="6"/>
      <c r="D3825" s="3"/>
      <c r="E3825" s="6"/>
      <c r="F3825" s="3"/>
      <c r="G3825" s="8"/>
      <c r="H3825" s="6"/>
      <c r="I3825" s="6"/>
    </row>
    <row r="3826" spans="2:9" x14ac:dyDescent="0.2">
      <c r="B3826" s="3"/>
      <c r="C3826" s="6"/>
      <c r="D3826" s="3"/>
      <c r="E3826" s="6"/>
      <c r="F3826" s="3"/>
      <c r="G3826" s="8"/>
      <c r="H3826" s="6"/>
      <c r="I3826" s="6"/>
    </row>
    <row r="3827" spans="2:9" x14ac:dyDescent="0.2">
      <c r="B3827" s="3"/>
      <c r="C3827" s="6"/>
      <c r="D3827" s="3"/>
      <c r="E3827" s="6"/>
      <c r="F3827" s="3"/>
      <c r="G3827" s="8"/>
      <c r="H3827" s="6"/>
      <c r="I3827" s="6"/>
    </row>
    <row r="3828" spans="2:9" x14ac:dyDescent="0.2">
      <c r="B3828" s="3"/>
      <c r="C3828" s="6"/>
      <c r="D3828" s="3"/>
      <c r="E3828" s="6"/>
      <c r="F3828" s="3"/>
      <c r="G3828" s="8"/>
      <c r="H3828" s="6"/>
      <c r="I3828" s="6"/>
    </row>
    <row r="3829" spans="2:9" x14ac:dyDescent="0.2">
      <c r="B3829" s="3"/>
      <c r="C3829" s="6"/>
      <c r="D3829" s="3"/>
      <c r="E3829" s="6"/>
      <c r="F3829" s="3"/>
      <c r="G3829" s="8"/>
      <c r="H3829" s="6"/>
      <c r="I3829" s="6"/>
    </row>
    <row r="3830" spans="2:9" x14ac:dyDescent="0.2">
      <c r="B3830" s="3"/>
      <c r="C3830" s="6"/>
      <c r="D3830" s="3"/>
      <c r="E3830" s="6"/>
      <c r="F3830" s="3"/>
      <c r="G3830" s="8"/>
      <c r="H3830" s="6"/>
      <c r="I3830" s="6"/>
    </row>
    <row r="3831" spans="2:9" x14ac:dyDescent="0.2">
      <c r="B3831" s="3"/>
      <c r="C3831" s="6"/>
      <c r="D3831" s="3"/>
      <c r="E3831" s="6"/>
      <c r="F3831" s="3"/>
      <c r="G3831" s="8"/>
      <c r="H3831" s="6"/>
      <c r="I3831" s="6"/>
    </row>
    <row r="3832" spans="2:9" x14ac:dyDescent="0.2">
      <c r="B3832" s="3"/>
      <c r="C3832" s="6"/>
      <c r="D3832" s="3"/>
      <c r="E3832" s="6"/>
      <c r="F3832" s="3"/>
      <c r="G3832" s="8"/>
      <c r="H3832" s="6"/>
      <c r="I3832" s="6"/>
    </row>
    <row r="3833" spans="2:9" x14ac:dyDescent="0.2">
      <c r="B3833" s="3"/>
      <c r="C3833" s="6"/>
      <c r="D3833" s="3"/>
      <c r="E3833" s="6"/>
      <c r="F3833" s="3"/>
      <c r="G3833" s="8"/>
      <c r="H3833" s="6"/>
      <c r="I3833" s="6"/>
    </row>
    <row r="3834" spans="2:9" x14ac:dyDescent="0.2">
      <c r="B3834" s="3"/>
      <c r="C3834" s="6"/>
      <c r="D3834" s="3"/>
      <c r="E3834" s="6"/>
      <c r="F3834" s="3"/>
      <c r="G3834" s="8"/>
      <c r="H3834" s="6"/>
      <c r="I3834" s="6"/>
    </row>
    <row r="3835" spans="2:9" x14ac:dyDescent="0.2">
      <c r="B3835" s="3"/>
      <c r="C3835" s="6"/>
      <c r="D3835" s="3"/>
      <c r="E3835" s="6"/>
      <c r="F3835" s="3"/>
      <c r="G3835" s="8"/>
      <c r="H3835" s="6"/>
      <c r="I3835" s="6"/>
    </row>
    <row r="3836" spans="2:9" x14ac:dyDescent="0.2">
      <c r="B3836" s="3"/>
      <c r="C3836" s="6"/>
      <c r="D3836" s="3"/>
      <c r="E3836" s="6"/>
      <c r="F3836" s="3"/>
      <c r="G3836" s="8"/>
      <c r="H3836" s="6"/>
      <c r="I3836" s="6"/>
    </row>
    <row r="3837" spans="2:9" x14ac:dyDescent="0.2">
      <c r="B3837" s="3"/>
      <c r="C3837" s="6"/>
      <c r="D3837" s="3"/>
      <c r="E3837" s="6"/>
      <c r="F3837" s="3"/>
      <c r="G3837" s="8"/>
      <c r="H3837" s="6"/>
      <c r="I3837" s="6"/>
    </row>
    <row r="3838" spans="2:9" x14ac:dyDescent="0.2">
      <c r="B3838" s="3"/>
      <c r="C3838" s="6"/>
      <c r="D3838" s="3"/>
      <c r="E3838" s="6"/>
      <c r="F3838" s="3"/>
      <c r="G3838" s="8"/>
      <c r="H3838" s="6"/>
      <c r="I3838" s="6"/>
    </row>
    <row r="3839" spans="2:9" x14ac:dyDescent="0.2">
      <c r="B3839" s="3"/>
      <c r="C3839" s="6"/>
      <c r="D3839" s="3"/>
      <c r="E3839" s="6"/>
      <c r="F3839" s="3"/>
      <c r="G3839" s="8"/>
      <c r="H3839" s="6"/>
      <c r="I3839" s="6"/>
    </row>
    <row r="3840" spans="2:9" x14ac:dyDescent="0.2">
      <c r="B3840" s="3"/>
      <c r="C3840" s="6"/>
      <c r="D3840" s="3"/>
      <c r="E3840" s="6"/>
      <c r="F3840" s="3"/>
      <c r="G3840" s="8"/>
      <c r="H3840" s="6"/>
      <c r="I3840" s="6"/>
    </row>
    <row r="3841" spans="2:9" x14ac:dyDescent="0.2">
      <c r="B3841" s="3"/>
      <c r="C3841" s="6"/>
      <c r="D3841" s="3"/>
      <c r="E3841" s="6"/>
      <c r="F3841" s="3"/>
      <c r="G3841" s="8"/>
      <c r="H3841" s="6"/>
      <c r="I3841" s="6"/>
    </row>
    <row r="3842" spans="2:9" x14ac:dyDescent="0.2">
      <c r="B3842" s="3"/>
      <c r="C3842" s="6"/>
      <c r="D3842" s="3"/>
      <c r="E3842" s="6"/>
      <c r="F3842" s="3"/>
      <c r="G3842" s="8"/>
      <c r="H3842" s="6"/>
      <c r="I3842" s="6"/>
    </row>
    <row r="3843" spans="2:9" x14ac:dyDescent="0.2">
      <c r="B3843" s="3"/>
      <c r="C3843" s="6"/>
      <c r="D3843" s="3"/>
      <c r="E3843" s="6"/>
      <c r="F3843" s="3"/>
      <c r="G3843" s="8"/>
      <c r="H3843" s="6"/>
      <c r="I3843" s="6"/>
    </row>
    <row r="3844" spans="2:9" x14ac:dyDescent="0.2">
      <c r="B3844" s="3"/>
      <c r="C3844" s="6"/>
      <c r="D3844" s="3"/>
      <c r="E3844" s="6"/>
      <c r="F3844" s="3"/>
      <c r="G3844" s="8"/>
      <c r="H3844" s="6"/>
      <c r="I3844" s="6"/>
    </row>
    <row r="3845" spans="2:9" x14ac:dyDescent="0.2">
      <c r="B3845" s="3"/>
      <c r="C3845" s="6"/>
      <c r="D3845" s="3"/>
      <c r="E3845" s="6"/>
      <c r="F3845" s="3"/>
      <c r="G3845" s="8"/>
      <c r="H3845" s="6"/>
      <c r="I3845" s="6"/>
    </row>
    <row r="3846" spans="2:9" x14ac:dyDescent="0.2">
      <c r="B3846" s="3"/>
      <c r="C3846" s="6"/>
      <c r="D3846" s="3"/>
      <c r="E3846" s="6"/>
      <c r="F3846" s="3"/>
      <c r="G3846" s="8"/>
      <c r="H3846" s="6"/>
      <c r="I3846" s="6"/>
    </row>
    <row r="3847" spans="2:9" x14ac:dyDescent="0.2">
      <c r="B3847" s="3"/>
      <c r="C3847" s="6"/>
      <c r="D3847" s="3"/>
      <c r="E3847" s="6"/>
      <c r="F3847" s="3"/>
      <c r="G3847" s="8"/>
      <c r="H3847" s="6"/>
      <c r="I3847" s="6"/>
    </row>
    <row r="3848" spans="2:9" x14ac:dyDescent="0.2">
      <c r="B3848" s="3"/>
      <c r="C3848" s="6"/>
      <c r="D3848" s="3"/>
      <c r="E3848" s="6"/>
      <c r="F3848" s="3"/>
      <c r="G3848" s="8"/>
      <c r="H3848" s="6"/>
      <c r="I3848" s="6"/>
    </row>
    <row r="3849" spans="2:9" x14ac:dyDescent="0.2">
      <c r="B3849" s="3"/>
      <c r="C3849" s="6"/>
      <c r="D3849" s="3"/>
      <c r="E3849" s="6"/>
      <c r="F3849" s="3"/>
      <c r="G3849" s="8"/>
      <c r="H3849" s="6"/>
      <c r="I3849" s="6"/>
    </row>
    <row r="3850" spans="2:9" x14ac:dyDescent="0.2">
      <c r="B3850" s="3"/>
      <c r="C3850" s="6"/>
      <c r="D3850" s="3"/>
      <c r="E3850" s="6"/>
      <c r="F3850" s="3"/>
      <c r="G3850" s="8"/>
      <c r="H3850" s="6"/>
      <c r="I3850" s="6"/>
    </row>
    <row r="3851" spans="2:9" x14ac:dyDescent="0.2">
      <c r="B3851" s="3"/>
      <c r="C3851" s="6"/>
      <c r="D3851" s="3"/>
      <c r="E3851" s="6"/>
      <c r="F3851" s="3"/>
      <c r="G3851" s="8"/>
      <c r="H3851" s="6"/>
      <c r="I3851" s="6"/>
    </row>
    <row r="3852" spans="2:9" x14ac:dyDescent="0.2">
      <c r="B3852" s="3"/>
      <c r="C3852" s="6"/>
      <c r="D3852" s="3"/>
      <c r="E3852" s="6"/>
      <c r="F3852" s="3"/>
      <c r="G3852" s="8"/>
      <c r="H3852" s="6"/>
      <c r="I3852" s="6"/>
    </row>
    <row r="3853" spans="2:9" x14ac:dyDescent="0.2">
      <c r="B3853" s="3"/>
      <c r="C3853" s="6"/>
      <c r="D3853" s="3"/>
      <c r="E3853" s="6"/>
      <c r="F3853" s="3"/>
      <c r="G3853" s="8"/>
      <c r="H3853" s="6"/>
      <c r="I3853" s="6"/>
    </row>
    <row r="3854" spans="2:9" x14ac:dyDescent="0.2">
      <c r="B3854" s="2"/>
      <c r="C3854" s="5"/>
      <c r="D3854" s="2"/>
      <c r="E3854" s="5"/>
      <c r="F3854" s="2"/>
      <c r="G3854" s="7"/>
      <c r="H3854" s="5"/>
      <c r="I3854" s="5"/>
    </row>
    <row r="3855" spans="2:9" x14ac:dyDescent="0.2">
      <c r="B3855" s="2"/>
      <c r="C3855" s="5"/>
      <c r="D3855" s="2"/>
      <c r="E3855" s="5"/>
      <c r="F3855" s="2"/>
      <c r="G3855" s="7"/>
      <c r="H3855" s="5"/>
      <c r="I3855" s="5"/>
    </row>
    <row r="3856" spans="2:9" x14ac:dyDescent="0.2">
      <c r="B3856" s="2"/>
      <c r="C3856" s="5"/>
      <c r="D3856" s="2"/>
      <c r="E3856" s="5"/>
      <c r="F3856" s="2"/>
      <c r="G3856" s="7"/>
      <c r="H3856" s="5"/>
      <c r="I3856" s="5"/>
    </row>
    <row r="3857" spans="2:9" x14ac:dyDescent="0.2">
      <c r="B3857" s="2"/>
      <c r="C3857" s="5"/>
      <c r="D3857" s="2"/>
      <c r="E3857" s="5"/>
      <c r="F3857" s="2"/>
      <c r="G3857" s="7"/>
      <c r="H3857" s="5"/>
      <c r="I3857" s="5"/>
    </row>
    <row r="3858" spans="2:9" x14ac:dyDescent="0.2">
      <c r="B3858" s="2"/>
      <c r="C3858" s="5"/>
      <c r="D3858" s="2"/>
      <c r="E3858" s="5"/>
      <c r="F3858" s="2"/>
      <c r="G3858" s="7"/>
      <c r="H3858" s="5"/>
      <c r="I3858" s="5"/>
    </row>
    <row r="3859" spans="2:9" x14ac:dyDescent="0.2">
      <c r="B3859" s="2"/>
      <c r="C3859" s="5"/>
      <c r="D3859" s="2"/>
      <c r="E3859" s="5"/>
      <c r="F3859" s="2"/>
      <c r="G3859" s="7"/>
      <c r="H3859" s="5"/>
      <c r="I3859" s="5"/>
    </row>
    <row r="3860" spans="2:9" x14ac:dyDescent="0.2">
      <c r="B3860" s="2"/>
      <c r="C3860" s="5"/>
      <c r="D3860" s="2"/>
      <c r="E3860" s="5"/>
      <c r="F3860" s="2"/>
      <c r="G3860" s="7"/>
      <c r="H3860" s="5"/>
      <c r="I3860" s="5"/>
    </row>
    <row r="3861" spans="2:9" x14ac:dyDescent="0.2">
      <c r="B3861" s="2"/>
      <c r="C3861" s="5"/>
      <c r="D3861" s="2"/>
      <c r="E3861" s="5"/>
      <c r="F3861" s="2"/>
      <c r="G3861" s="7"/>
      <c r="H3861" s="5"/>
      <c r="I3861" s="5"/>
    </row>
    <row r="3862" spans="2:9" x14ac:dyDescent="0.2">
      <c r="B3862" s="2"/>
      <c r="C3862" s="5"/>
      <c r="D3862" s="2"/>
      <c r="E3862" s="5"/>
      <c r="F3862" s="2"/>
      <c r="G3862" s="7"/>
      <c r="H3862" s="5"/>
      <c r="I3862" s="5"/>
    </row>
    <row r="3863" spans="2:9" x14ac:dyDescent="0.2">
      <c r="B3863" s="2"/>
      <c r="C3863" s="5"/>
      <c r="D3863" s="2"/>
      <c r="E3863" s="5"/>
      <c r="F3863" s="2"/>
      <c r="G3863" s="7"/>
      <c r="H3863" s="5"/>
      <c r="I3863" s="5"/>
    </row>
    <row r="3864" spans="2:9" x14ac:dyDescent="0.2">
      <c r="B3864" s="2"/>
      <c r="C3864" s="5"/>
      <c r="D3864" s="2"/>
      <c r="E3864" s="5"/>
      <c r="F3864" s="2"/>
      <c r="G3864" s="7"/>
      <c r="H3864" s="5"/>
      <c r="I3864" s="5"/>
    </row>
    <row r="3865" spans="2:9" x14ac:dyDescent="0.2">
      <c r="B3865" s="3"/>
      <c r="C3865" s="6"/>
      <c r="D3865" s="3"/>
      <c r="E3865" s="6"/>
      <c r="F3865" s="3"/>
      <c r="G3865" s="8"/>
      <c r="H3865" s="6"/>
      <c r="I3865" s="6"/>
    </row>
    <row r="3866" spans="2:9" x14ac:dyDescent="0.2">
      <c r="B3866" s="3"/>
      <c r="C3866" s="6"/>
      <c r="D3866" s="3"/>
      <c r="E3866" s="6"/>
      <c r="F3866" s="3"/>
      <c r="G3866" s="8"/>
      <c r="H3866" s="6"/>
      <c r="I3866" s="6"/>
    </row>
    <row r="3867" spans="2:9" x14ac:dyDescent="0.2">
      <c r="B3867" s="3"/>
      <c r="C3867" s="6"/>
      <c r="D3867" s="3"/>
      <c r="E3867" s="6"/>
      <c r="F3867" s="3"/>
      <c r="G3867" s="8"/>
      <c r="H3867" s="6"/>
      <c r="I3867" s="6"/>
    </row>
    <row r="3868" spans="2:9" x14ac:dyDescent="0.2">
      <c r="B3868" s="3"/>
      <c r="C3868" s="6"/>
      <c r="D3868" s="3"/>
      <c r="E3868" s="6"/>
      <c r="F3868" s="3"/>
      <c r="G3868" s="8"/>
      <c r="H3868" s="6"/>
      <c r="I3868" s="6"/>
    </row>
    <row r="3869" spans="2:9" x14ac:dyDescent="0.2">
      <c r="B3869" s="3"/>
      <c r="C3869" s="6"/>
      <c r="D3869" s="3"/>
      <c r="E3869" s="6"/>
      <c r="F3869" s="3"/>
      <c r="G3869" s="8"/>
      <c r="H3869" s="6"/>
      <c r="I3869" s="6"/>
    </row>
    <row r="3870" spans="2:9" x14ac:dyDescent="0.2">
      <c r="B3870" s="3"/>
      <c r="C3870" s="6"/>
      <c r="D3870" s="3"/>
      <c r="E3870" s="6"/>
      <c r="F3870" s="3"/>
      <c r="G3870" s="8"/>
      <c r="H3870" s="6"/>
      <c r="I3870" s="6"/>
    </row>
    <row r="3871" spans="2:9" x14ac:dyDescent="0.2">
      <c r="B3871" s="3"/>
      <c r="C3871" s="6"/>
      <c r="D3871" s="3"/>
      <c r="E3871" s="6"/>
      <c r="F3871" s="3"/>
      <c r="G3871" s="8"/>
      <c r="H3871" s="6"/>
      <c r="I3871" s="6"/>
    </row>
    <row r="3872" spans="2:9" x14ac:dyDescent="0.2">
      <c r="B3872" s="3"/>
      <c r="C3872" s="6"/>
      <c r="D3872" s="3"/>
      <c r="E3872" s="6"/>
      <c r="F3872" s="3"/>
      <c r="G3872" s="8"/>
      <c r="H3872" s="6"/>
      <c r="I3872" s="6"/>
    </row>
    <row r="3873" spans="2:9" x14ac:dyDescent="0.2">
      <c r="B3873" s="3"/>
      <c r="C3873" s="6"/>
      <c r="D3873" s="3"/>
      <c r="E3873" s="6"/>
      <c r="F3873" s="3"/>
      <c r="G3873" s="8"/>
      <c r="H3873" s="6"/>
      <c r="I3873" s="6"/>
    </row>
    <row r="3874" spans="2:9" x14ac:dyDescent="0.2">
      <c r="B3874" s="3"/>
      <c r="C3874" s="6"/>
      <c r="D3874" s="3"/>
      <c r="E3874" s="6"/>
      <c r="F3874" s="3"/>
      <c r="G3874" s="8"/>
      <c r="H3874" s="6"/>
      <c r="I3874" s="6"/>
    </row>
    <row r="3875" spans="2:9" x14ac:dyDescent="0.2">
      <c r="B3875" s="3"/>
      <c r="C3875" s="6"/>
      <c r="D3875" s="3"/>
      <c r="E3875" s="6"/>
      <c r="F3875" s="3"/>
      <c r="G3875" s="8"/>
      <c r="H3875" s="6"/>
      <c r="I3875" s="6"/>
    </row>
    <row r="3876" spans="2:9" x14ac:dyDescent="0.2">
      <c r="B3876" s="3"/>
      <c r="C3876" s="6"/>
      <c r="D3876" s="3"/>
      <c r="E3876" s="6"/>
      <c r="F3876" s="3"/>
      <c r="G3876" s="8"/>
      <c r="H3876" s="6"/>
      <c r="I3876" s="6"/>
    </row>
    <row r="3877" spans="2:9" x14ac:dyDescent="0.2">
      <c r="B3877" s="3"/>
      <c r="C3877" s="6"/>
      <c r="D3877" s="3"/>
      <c r="E3877" s="6"/>
      <c r="F3877" s="3"/>
      <c r="G3877" s="8"/>
      <c r="H3877" s="6"/>
      <c r="I3877" s="6"/>
    </row>
    <row r="3878" spans="2:9" x14ac:dyDescent="0.2">
      <c r="B3878" s="3"/>
      <c r="C3878" s="6"/>
      <c r="D3878" s="3"/>
      <c r="E3878" s="6"/>
      <c r="F3878" s="3"/>
      <c r="G3878" s="8"/>
      <c r="H3878" s="6"/>
      <c r="I3878" s="6"/>
    </row>
    <row r="3879" spans="2:9" x14ac:dyDescent="0.2">
      <c r="B3879" s="3"/>
      <c r="C3879" s="6"/>
      <c r="D3879" s="3"/>
      <c r="E3879" s="6"/>
      <c r="F3879" s="3"/>
      <c r="G3879" s="8"/>
      <c r="H3879" s="6"/>
      <c r="I3879" s="6"/>
    </row>
    <row r="3880" spans="2:9" x14ac:dyDescent="0.2">
      <c r="B3880" s="3"/>
      <c r="C3880" s="6"/>
      <c r="D3880" s="3"/>
      <c r="E3880" s="6"/>
      <c r="F3880" s="3"/>
      <c r="G3880" s="8"/>
      <c r="H3880" s="6"/>
      <c r="I3880" s="6"/>
    </row>
    <row r="3881" spans="2:9" x14ac:dyDescent="0.2">
      <c r="B3881" s="3"/>
      <c r="C3881" s="6"/>
      <c r="D3881" s="3"/>
      <c r="E3881" s="6"/>
      <c r="F3881" s="3"/>
      <c r="G3881" s="8"/>
      <c r="H3881" s="6"/>
      <c r="I3881" s="6"/>
    </row>
    <row r="3882" spans="2:9" x14ac:dyDescent="0.2">
      <c r="B3882" s="3"/>
      <c r="C3882" s="6"/>
      <c r="D3882" s="3"/>
      <c r="E3882" s="6"/>
      <c r="F3882" s="3"/>
      <c r="G3882" s="8"/>
      <c r="H3882" s="6"/>
      <c r="I3882" s="6"/>
    </row>
    <row r="3883" spans="2:9" x14ac:dyDescent="0.2">
      <c r="B3883" s="3"/>
      <c r="C3883" s="6"/>
      <c r="D3883" s="3"/>
      <c r="E3883" s="6"/>
      <c r="F3883" s="3"/>
      <c r="G3883" s="8"/>
      <c r="H3883" s="6"/>
      <c r="I3883" s="6"/>
    </row>
    <row r="3884" spans="2:9" x14ac:dyDescent="0.2">
      <c r="B3884" s="3"/>
      <c r="C3884" s="6"/>
      <c r="D3884" s="3"/>
      <c r="E3884" s="6"/>
      <c r="F3884" s="3"/>
      <c r="G3884" s="8"/>
      <c r="H3884" s="6"/>
      <c r="I3884" s="6"/>
    </row>
    <row r="3885" spans="2:9" x14ac:dyDescent="0.2">
      <c r="B3885" s="3"/>
      <c r="C3885" s="6"/>
      <c r="D3885" s="3"/>
      <c r="E3885" s="6"/>
      <c r="F3885" s="3"/>
      <c r="G3885" s="8"/>
      <c r="H3885" s="6"/>
      <c r="I3885" s="6"/>
    </row>
    <row r="3886" spans="2:9" x14ac:dyDescent="0.2">
      <c r="B3886" s="3"/>
      <c r="C3886" s="6"/>
      <c r="D3886" s="3"/>
      <c r="E3886" s="6"/>
      <c r="F3886" s="3"/>
      <c r="G3886" s="8"/>
      <c r="H3886" s="6"/>
      <c r="I3886" s="6"/>
    </row>
    <row r="3887" spans="2:9" x14ac:dyDescent="0.2">
      <c r="B3887" s="3"/>
      <c r="C3887" s="6"/>
      <c r="D3887" s="3"/>
      <c r="E3887" s="6"/>
      <c r="F3887" s="3"/>
      <c r="G3887" s="8"/>
      <c r="H3887" s="6"/>
      <c r="I3887" s="6"/>
    </row>
    <row r="3888" spans="2:9" x14ac:dyDescent="0.2">
      <c r="B3888" s="3"/>
      <c r="C3888" s="6"/>
      <c r="D3888" s="3"/>
      <c r="E3888" s="6"/>
      <c r="F3888" s="3"/>
      <c r="G3888" s="8"/>
      <c r="H3888" s="6"/>
      <c r="I3888" s="6"/>
    </row>
    <row r="3889" spans="2:9" x14ac:dyDescent="0.2">
      <c r="B3889" s="3"/>
      <c r="C3889" s="6"/>
      <c r="D3889" s="3"/>
      <c r="E3889" s="6"/>
      <c r="F3889" s="3"/>
      <c r="G3889" s="8"/>
      <c r="H3889" s="6"/>
      <c r="I3889" s="6"/>
    </row>
    <row r="3890" spans="2:9" x14ac:dyDescent="0.2">
      <c r="B3890" s="3"/>
      <c r="C3890" s="6"/>
      <c r="D3890" s="3"/>
      <c r="E3890" s="6"/>
      <c r="F3890" s="3"/>
      <c r="G3890" s="8"/>
      <c r="H3890" s="6"/>
      <c r="I3890" s="6"/>
    </row>
    <row r="3891" spans="2:9" x14ac:dyDescent="0.2">
      <c r="B3891" s="3"/>
      <c r="C3891" s="6"/>
      <c r="D3891" s="3"/>
      <c r="E3891" s="6"/>
      <c r="F3891" s="3"/>
      <c r="G3891" s="8"/>
      <c r="H3891" s="6"/>
      <c r="I3891" s="6"/>
    </row>
    <row r="3892" spans="2:9" x14ac:dyDescent="0.2">
      <c r="B3892" s="3"/>
      <c r="C3892" s="6"/>
      <c r="D3892" s="3"/>
      <c r="E3892" s="6"/>
      <c r="F3892" s="3"/>
      <c r="G3892" s="8"/>
      <c r="H3892" s="6"/>
      <c r="I3892" s="6"/>
    </row>
    <row r="3893" spans="2:9" x14ac:dyDescent="0.2">
      <c r="B3893" s="3"/>
      <c r="C3893" s="6"/>
      <c r="D3893" s="3"/>
      <c r="E3893" s="6"/>
      <c r="F3893" s="3"/>
      <c r="G3893" s="8"/>
      <c r="H3893" s="6"/>
      <c r="I3893" s="6"/>
    </row>
    <row r="3894" spans="2:9" x14ac:dyDescent="0.2">
      <c r="B3894" s="3"/>
      <c r="C3894" s="6"/>
      <c r="D3894" s="3"/>
      <c r="E3894" s="6"/>
      <c r="F3894" s="3"/>
      <c r="G3894" s="8"/>
      <c r="H3894" s="6"/>
      <c r="I3894" s="6"/>
    </row>
    <row r="3895" spans="2:9" x14ac:dyDescent="0.2">
      <c r="B3895" s="3"/>
      <c r="C3895" s="6"/>
      <c r="D3895" s="3"/>
      <c r="E3895" s="6"/>
      <c r="F3895" s="3"/>
      <c r="G3895" s="8"/>
      <c r="H3895" s="6"/>
      <c r="I3895" s="6"/>
    </row>
    <row r="3896" spans="2:9" x14ac:dyDescent="0.2">
      <c r="B3896" s="3"/>
      <c r="C3896" s="6"/>
      <c r="D3896" s="3"/>
      <c r="E3896" s="6"/>
      <c r="F3896" s="3"/>
      <c r="G3896" s="8"/>
      <c r="H3896" s="6"/>
      <c r="I3896" s="6"/>
    </row>
    <row r="3897" spans="2:9" x14ac:dyDescent="0.2">
      <c r="B3897" s="3"/>
      <c r="C3897" s="6"/>
      <c r="D3897" s="3"/>
      <c r="E3897" s="6"/>
      <c r="F3897" s="3"/>
      <c r="G3897" s="8"/>
      <c r="H3897" s="6"/>
      <c r="I3897" s="6"/>
    </row>
    <row r="3898" spans="2:9" x14ac:dyDescent="0.2">
      <c r="B3898" s="3"/>
      <c r="C3898" s="6"/>
      <c r="D3898" s="3"/>
      <c r="E3898" s="6"/>
      <c r="F3898" s="3"/>
      <c r="G3898" s="8"/>
      <c r="H3898" s="6"/>
      <c r="I3898" s="6"/>
    </row>
    <row r="3899" spans="2:9" x14ac:dyDescent="0.2">
      <c r="B3899" s="3"/>
      <c r="C3899" s="6"/>
      <c r="D3899" s="3"/>
      <c r="E3899" s="6"/>
      <c r="F3899" s="3"/>
      <c r="G3899" s="8"/>
      <c r="H3899" s="6"/>
      <c r="I3899" s="6"/>
    </row>
    <row r="3900" spans="2:9" x14ac:dyDescent="0.2">
      <c r="B3900" s="3"/>
      <c r="C3900" s="6"/>
      <c r="D3900" s="3"/>
      <c r="E3900" s="6"/>
      <c r="F3900" s="3"/>
      <c r="G3900" s="8"/>
      <c r="H3900" s="6"/>
      <c r="I3900" s="6"/>
    </row>
    <row r="3901" spans="2:9" x14ac:dyDescent="0.2">
      <c r="B3901" s="3"/>
      <c r="C3901" s="6"/>
      <c r="D3901" s="3"/>
      <c r="E3901" s="6"/>
      <c r="F3901" s="3"/>
      <c r="G3901" s="8"/>
      <c r="H3901" s="6"/>
      <c r="I3901" s="6"/>
    </row>
    <row r="3902" spans="2:9" x14ac:dyDescent="0.2">
      <c r="B3902" s="3"/>
      <c r="C3902" s="6"/>
      <c r="D3902" s="3"/>
      <c r="E3902" s="6"/>
      <c r="F3902" s="3"/>
      <c r="G3902" s="8"/>
      <c r="H3902" s="6"/>
      <c r="I3902" s="6"/>
    </row>
    <row r="3903" spans="2:9" x14ac:dyDescent="0.2">
      <c r="B3903" s="3"/>
      <c r="C3903" s="6"/>
      <c r="D3903" s="3"/>
      <c r="E3903" s="6"/>
      <c r="F3903" s="3"/>
      <c r="G3903" s="8"/>
      <c r="H3903" s="6"/>
      <c r="I3903" s="6"/>
    </row>
    <row r="3904" spans="2:9" x14ac:dyDescent="0.2">
      <c r="B3904" s="3"/>
      <c r="C3904" s="6"/>
      <c r="D3904" s="3"/>
      <c r="E3904" s="6"/>
      <c r="F3904" s="3"/>
      <c r="G3904" s="8"/>
      <c r="H3904" s="6"/>
      <c r="I3904" s="6"/>
    </row>
    <row r="3905" spans="2:9" x14ac:dyDescent="0.2">
      <c r="B3905" s="3"/>
      <c r="C3905" s="6"/>
      <c r="D3905" s="3"/>
      <c r="E3905" s="6"/>
      <c r="F3905" s="3"/>
      <c r="G3905" s="8"/>
      <c r="H3905" s="6"/>
      <c r="I3905" s="6"/>
    </row>
    <row r="3906" spans="2:9" x14ac:dyDescent="0.2">
      <c r="B3906" s="3"/>
      <c r="C3906" s="6"/>
      <c r="D3906" s="3"/>
      <c r="E3906" s="6"/>
      <c r="F3906" s="3"/>
      <c r="G3906" s="8"/>
      <c r="H3906" s="6"/>
      <c r="I3906" s="6"/>
    </row>
    <row r="3907" spans="2:9" x14ac:dyDescent="0.2">
      <c r="B3907" s="3"/>
      <c r="C3907" s="6"/>
      <c r="D3907" s="3"/>
      <c r="E3907" s="6"/>
      <c r="F3907" s="3"/>
      <c r="G3907" s="8"/>
      <c r="H3907" s="6"/>
      <c r="I3907" s="6"/>
    </row>
    <row r="3908" spans="2:9" x14ac:dyDescent="0.2">
      <c r="B3908" s="3"/>
      <c r="C3908" s="6"/>
      <c r="D3908" s="3"/>
      <c r="E3908" s="6"/>
      <c r="F3908" s="3"/>
      <c r="G3908" s="8"/>
      <c r="H3908" s="6"/>
      <c r="I3908" s="6"/>
    </row>
    <row r="3909" spans="2:9" x14ac:dyDescent="0.2">
      <c r="B3909" s="3"/>
      <c r="C3909" s="6"/>
      <c r="D3909" s="3"/>
      <c r="E3909" s="6"/>
      <c r="F3909" s="3"/>
      <c r="G3909" s="8"/>
      <c r="H3909" s="6"/>
      <c r="I3909" s="6"/>
    </row>
    <row r="3910" spans="2:9" x14ac:dyDescent="0.2">
      <c r="B3910" s="3"/>
      <c r="C3910" s="6"/>
      <c r="D3910" s="3"/>
      <c r="E3910" s="6"/>
      <c r="F3910" s="3"/>
      <c r="G3910" s="8"/>
      <c r="H3910" s="6"/>
      <c r="I3910" s="6"/>
    </row>
    <row r="3911" spans="2:9" x14ac:dyDescent="0.2">
      <c r="B3911" s="3"/>
      <c r="C3911" s="6"/>
      <c r="D3911" s="3"/>
      <c r="E3911" s="6"/>
      <c r="F3911" s="3"/>
      <c r="G3911" s="8"/>
      <c r="H3911" s="6"/>
      <c r="I3911" s="6"/>
    </row>
    <row r="3912" spans="2:9" x14ac:dyDescent="0.2">
      <c r="B3912" s="3"/>
      <c r="C3912" s="6"/>
      <c r="D3912" s="3"/>
      <c r="E3912" s="6"/>
      <c r="F3912" s="3"/>
      <c r="G3912" s="8"/>
      <c r="H3912" s="6"/>
      <c r="I3912" s="6"/>
    </row>
    <row r="3913" spans="2:9" x14ac:dyDescent="0.2">
      <c r="B3913" s="3"/>
      <c r="C3913" s="6"/>
      <c r="D3913" s="3"/>
      <c r="E3913" s="6"/>
      <c r="F3913" s="3"/>
      <c r="G3913" s="8"/>
      <c r="H3913" s="6"/>
      <c r="I3913" s="6"/>
    </row>
    <row r="3914" spans="2:9" x14ac:dyDescent="0.2">
      <c r="B3914" s="3"/>
      <c r="C3914" s="6"/>
      <c r="D3914" s="3"/>
      <c r="E3914" s="6"/>
      <c r="F3914" s="3"/>
      <c r="G3914" s="8"/>
      <c r="H3914" s="6"/>
      <c r="I3914" s="6"/>
    </row>
    <row r="3915" spans="2:9" x14ac:dyDescent="0.2">
      <c r="B3915" s="3"/>
      <c r="C3915" s="6"/>
      <c r="D3915" s="3"/>
      <c r="E3915" s="6"/>
      <c r="F3915" s="3"/>
      <c r="G3915" s="8"/>
      <c r="H3915" s="6"/>
      <c r="I3915" s="6"/>
    </row>
    <row r="3916" spans="2:9" x14ac:dyDescent="0.2">
      <c r="B3916" s="3"/>
      <c r="C3916" s="6"/>
      <c r="D3916" s="3"/>
      <c r="E3916" s="6"/>
      <c r="F3916" s="3"/>
      <c r="G3916" s="8"/>
      <c r="H3916" s="6"/>
      <c r="I3916" s="6"/>
    </row>
    <row r="3917" spans="2:9" x14ac:dyDescent="0.2">
      <c r="B3917" s="3"/>
      <c r="C3917" s="6"/>
      <c r="D3917" s="3"/>
      <c r="E3917" s="6"/>
      <c r="F3917" s="3"/>
      <c r="G3917" s="8"/>
      <c r="H3917" s="6"/>
      <c r="I3917" s="6"/>
    </row>
    <row r="3918" spans="2:9" x14ac:dyDescent="0.2">
      <c r="B3918" s="3"/>
      <c r="C3918" s="6"/>
      <c r="D3918" s="3"/>
      <c r="E3918" s="6"/>
      <c r="F3918" s="3"/>
      <c r="G3918" s="8"/>
      <c r="H3918" s="6"/>
      <c r="I3918" s="6"/>
    </row>
    <row r="3919" spans="2:9" x14ac:dyDescent="0.2">
      <c r="B3919" s="3"/>
      <c r="C3919" s="6"/>
      <c r="D3919" s="3"/>
      <c r="E3919" s="6"/>
      <c r="F3919" s="3"/>
      <c r="G3919" s="8"/>
      <c r="H3919" s="6"/>
      <c r="I3919" s="6"/>
    </row>
    <row r="3920" spans="2:9" x14ac:dyDescent="0.2">
      <c r="B3920" s="3"/>
      <c r="C3920" s="6"/>
      <c r="D3920" s="3"/>
      <c r="E3920" s="6"/>
      <c r="F3920" s="3"/>
      <c r="G3920" s="8"/>
      <c r="H3920" s="6"/>
      <c r="I3920" s="6"/>
    </row>
    <row r="3921" spans="2:9" x14ac:dyDescent="0.2">
      <c r="B3921" s="3"/>
      <c r="C3921" s="6"/>
      <c r="D3921" s="3"/>
      <c r="E3921" s="6"/>
      <c r="F3921" s="3"/>
      <c r="G3921" s="8"/>
      <c r="H3921" s="6"/>
      <c r="I3921" s="6"/>
    </row>
    <row r="3922" spans="2:9" x14ac:dyDescent="0.2">
      <c r="B3922" s="3"/>
      <c r="C3922" s="6"/>
      <c r="D3922" s="3"/>
      <c r="E3922" s="6"/>
      <c r="F3922" s="3"/>
      <c r="G3922" s="8"/>
      <c r="H3922" s="6"/>
      <c r="I3922" s="6"/>
    </row>
    <row r="3923" spans="2:9" x14ac:dyDescent="0.2">
      <c r="B3923" s="3"/>
      <c r="C3923" s="6"/>
      <c r="D3923" s="3"/>
      <c r="E3923" s="6"/>
      <c r="F3923" s="3"/>
      <c r="G3923" s="8"/>
      <c r="H3923" s="6"/>
      <c r="I3923" s="6"/>
    </row>
    <row r="3924" spans="2:9" x14ac:dyDescent="0.2">
      <c r="B3924" s="2"/>
      <c r="C3924" s="5"/>
      <c r="D3924" s="2"/>
      <c r="E3924" s="5"/>
      <c r="F3924" s="2"/>
      <c r="G3924" s="7"/>
      <c r="H3924" s="5"/>
      <c r="I3924" s="5"/>
    </row>
    <row r="3925" spans="2:9" x14ac:dyDescent="0.2">
      <c r="B3925" s="2"/>
      <c r="C3925" s="5"/>
      <c r="D3925" s="2"/>
      <c r="E3925" s="5"/>
      <c r="F3925" s="2"/>
      <c r="G3925" s="7"/>
      <c r="H3925" s="5"/>
      <c r="I3925" s="5"/>
    </row>
    <row r="3926" spans="2:9" x14ac:dyDescent="0.2">
      <c r="B3926" s="2"/>
      <c r="C3926" s="5"/>
      <c r="D3926" s="2"/>
      <c r="E3926" s="5"/>
      <c r="F3926" s="2"/>
      <c r="G3926" s="7"/>
      <c r="H3926" s="5"/>
      <c r="I3926" s="5"/>
    </row>
    <row r="3927" spans="2:9" x14ac:dyDescent="0.2">
      <c r="B3927" s="2"/>
      <c r="C3927" s="5"/>
      <c r="D3927" s="2"/>
      <c r="E3927" s="5"/>
      <c r="F3927" s="2"/>
      <c r="G3927" s="7"/>
      <c r="H3927" s="5"/>
      <c r="I3927" s="5"/>
    </row>
    <row r="3928" spans="2:9" x14ac:dyDescent="0.2">
      <c r="B3928" s="2"/>
      <c r="C3928" s="5"/>
      <c r="D3928" s="2"/>
      <c r="E3928" s="5"/>
      <c r="F3928" s="2"/>
      <c r="G3928" s="7"/>
      <c r="H3928" s="5"/>
      <c r="I3928" s="5"/>
    </row>
    <row r="3929" spans="2:9" x14ac:dyDescent="0.2">
      <c r="B3929" s="2"/>
      <c r="C3929" s="5"/>
      <c r="D3929" s="2"/>
      <c r="E3929" s="5"/>
      <c r="F3929" s="2"/>
      <c r="G3929" s="7"/>
      <c r="H3929" s="5"/>
      <c r="I3929" s="5"/>
    </row>
    <row r="3930" spans="2:9" x14ac:dyDescent="0.2">
      <c r="B3930" s="2"/>
      <c r="C3930" s="5"/>
      <c r="D3930" s="2"/>
      <c r="E3930" s="5"/>
      <c r="F3930" s="2"/>
      <c r="G3930" s="7"/>
      <c r="H3930" s="5"/>
      <c r="I3930" s="5"/>
    </row>
    <row r="3931" spans="2:9" x14ac:dyDescent="0.2">
      <c r="B3931" s="2"/>
      <c r="C3931" s="5"/>
      <c r="D3931" s="2"/>
      <c r="E3931" s="5"/>
      <c r="F3931" s="2"/>
      <c r="G3931" s="7"/>
      <c r="H3931" s="5"/>
      <c r="I3931" s="5"/>
    </row>
    <row r="3932" spans="2:9" x14ac:dyDescent="0.2">
      <c r="B3932" s="2"/>
      <c r="C3932" s="5"/>
      <c r="D3932" s="2"/>
      <c r="E3932" s="5"/>
      <c r="F3932" s="2"/>
      <c r="G3932" s="7"/>
      <c r="H3932" s="5"/>
      <c r="I3932" s="5"/>
    </row>
    <row r="3933" spans="2:9" x14ac:dyDescent="0.2">
      <c r="B3933" s="2"/>
      <c r="C3933" s="5"/>
      <c r="D3933" s="2"/>
      <c r="E3933" s="5"/>
      <c r="F3933" s="2"/>
      <c r="G3933" s="7"/>
      <c r="H3933" s="5"/>
      <c r="I3933" s="5"/>
    </row>
    <row r="3934" spans="2:9" x14ac:dyDescent="0.2">
      <c r="B3934" s="2"/>
      <c r="C3934" s="5"/>
      <c r="D3934" s="2"/>
      <c r="E3934" s="5"/>
      <c r="F3934" s="2"/>
      <c r="G3934" s="7"/>
      <c r="H3934" s="5"/>
      <c r="I3934" s="5"/>
    </row>
    <row r="3935" spans="2:9" x14ac:dyDescent="0.2">
      <c r="B3935" s="2"/>
      <c r="C3935" s="5"/>
      <c r="D3935" s="2"/>
      <c r="E3935" s="5"/>
      <c r="F3935" s="2"/>
      <c r="G3935" s="7"/>
      <c r="H3935" s="5"/>
      <c r="I3935" s="5"/>
    </row>
    <row r="3936" spans="2:9" x14ac:dyDescent="0.2">
      <c r="B3936" s="2"/>
      <c r="C3936" s="5"/>
      <c r="D3936" s="2"/>
      <c r="E3936" s="5"/>
      <c r="F3936" s="2"/>
      <c r="G3936" s="7"/>
      <c r="H3936" s="5"/>
      <c r="I3936" s="5"/>
    </row>
    <row r="3937" spans="2:9" x14ac:dyDescent="0.2">
      <c r="B3937" s="2"/>
      <c r="C3937" s="5"/>
      <c r="D3937" s="2"/>
      <c r="E3937" s="5"/>
      <c r="F3937" s="2"/>
      <c r="G3937" s="7"/>
      <c r="H3937" s="5"/>
      <c r="I3937" s="5"/>
    </row>
    <row r="3938" spans="2:9" x14ac:dyDescent="0.2">
      <c r="B3938" s="2"/>
      <c r="C3938" s="5"/>
      <c r="D3938" s="2"/>
      <c r="E3938" s="5"/>
      <c r="F3938" s="2"/>
      <c r="G3938" s="7"/>
      <c r="H3938" s="5"/>
      <c r="I3938" s="5"/>
    </row>
    <row r="3939" spans="2:9" x14ac:dyDescent="0.2">
      <c r="B3939" s="2"/>
      <c r="C3939" s="5"/>
      <c r="D3939" s="2"/>
      <c r="E3939" s="5"/>
      <c r="F3939" s="2"/>
      <c r="G3939" s="7"/>
      <c r="H3939" s="5"/>
      <c r="I3939" s="5"/>
    </row>
    <row r="3940" spans="2:9" x14ac:dyDescent="0.2">
      <c r="B3940" s="2"/>
      <c r="C3940" s="5"/>
      <c r="D3940" s="2"/>
      <c r="E3940" s="5"/>
      <c r="F3940" s="2"/>
      <c r="G3940" s="7"/>
      <c r="H3940" s="5"/>
      <c r="I3940" s="5"/>
    </row>
    <row r="3941" spans="2:9" x14ac:dyDescent="0.2">
      <c r="B3941" s="2"/>
      <c r="C3941" s="5"/>
      <c r="D3941" s="2"/>
      <c r="E3941" s="5"/>
      <c r="F3941" s="2"/>
      <c r="G3941" s="7"/>
      <c r="H3941" s="5"/>
      <c r="I3941" s="5"/>
    </row>
    <row r="3942" spans="2:9" x14ac:dyDescent="0.2">
      <c r="B3942" s="2"/>
      <c r="C3942" s="5"/>
      <c r="D3942" s="2"/>
      <c r="E3942" s="5"/>
      <c r="F3942" s="2"/>
      <c r="G3942" s="7"/>
      <c r="H3942" s="5"/>
      <c r="I3942" s="5"/>
    </row>
    <row r="3943" spans="2:9" x14ac:dyDescent="0.2">
      <c r="B3943" s="2"/>
      <c r="C3943" s="5"/>
      <c r="D3943" s="2"/>
      <c r="E3943" s="5"/>
      <c r="F3943" s="2"/>
      <c r="G3943" s="7"/>
      <c r="H3943" s="5"/>
      <c r="I3943" s="5"/>
    </row>
    <row r="3944" spans="2:9" x14ac:dyDescent="0.2">
      <c r="B3944" s="2"/>
      <c r="C3944" s="5"/>
      <c r="D3944" s="2"/>
      <c r="E3944" s="5"/>
      <c r="F3944" s="2"/>
      <c r="G3944" s="7"/>
      <c r="H3944" s="5"/>
      <c r="I3944" s="5"/>
    </row>
    <row r="3945" spans="2:9" x14ac:dyDescent="0.2">
      <c r="B3945" s="2"/>
      <c r="C3945" s="5"/>
      <c r="D3945" s="2"/>
      <c r="E3945" s="5"/>
      <c r="F3945" s="2"/>
      <c r="G3945" s="7"/>
      <c r="H3945" s="5"/>
      <c r="I3945" s="5"/>
    </row>
    <row r="3946" spans="2:9" x14ac:dyDescent="0.2">
      <c r="B3946" s="2"/>
      <c r="C3946" s="5"/>
      <c r="D3946" s="2"/>
      <c r="E3946" s="5"/>
      <c r="F3946" s="2"/>
      <c r="G3946" s="7"/>
      <c r="H3946" s="5"/>
      <c r="I3946" s="5"/>
    </row>
    <row r="3947" spans="2:9" x14ac:dyDescent="0.2">
      <c r="B3947" s="2"/>
      <c r="C3947" s="5"/>
      <c r="D3947" s="2"/>
      <c r="E3947" s="5"/>
      <c r="F3947" s="2"/>
      <c r="G3947" s="7"/>
      <c r="H3947" s="5"/>
      <c r="I3947" s="5"/>
    </row>
    <row r="3948" spans="2:9" x14ac:dyDescent="0.2">
      <c r="B3948" s="2"/>
      <c r="C3948" s="5"/>
      <c r="D3948" s="2"/>
      <c r="E3948" s="5"/>
      <c r="F3948" s="2"/>
      <c r="G3948" s="7"/>
      <c r="H3948" s="5"/>
      <c r="I3948" s="5"/>
    </row>
    <row r="3949" spans="2:9" x14ac:dyDescent="0.2">
      <c r="B3949" s="2"/>
      <c r="C3949" s="5"/>
      <c r="D3949" s="2"/>
      <c r="E3949" s="5"/>
      <c r="F3949" s="2"/>
      <c r="G3949" s="7"/>
      <c r="H3949" s="5"/>
      <c r="I3949" s="5"/>
    </row>
    <row r="3950" spans="2:9" x14ac:dyDescent="0.2">
      <c r="B3950" s="2"/>
      <c r="C3950" s="5"/>
      <c r="D3950" s="2"/>
      <c r="E3950" s="5"/>
      <c r="F3950" s="2"/>
      <c r="G3950" s="7"/>
      <c r="H3950" s="5"/>
      <c r="I3950" s="5"/>
    </row>
    <row r="3951" spans="2:9" x14ac:dyDescent="0.2">
      <c r="B3951" s="2"/>
      <c r="C3951" s="5"/>
      <c r="D3951" s="2"/>
      <c r="E3951" s="5"/>
      <c r="F3951" s="2"/>
      <c r="G3951" s="7"/>
      <c r="H3951" s="5"/>
      <c r="I3951" s="5"/>
    </row>
    <row r="3952" spans="2:9" x14ac:dyDescent="0.2">
      <c r="B3952" s="2"/>
      <c r="C3952" s="5"/>
      <c r="D3952" s="2"/>
      <c r="E3952" s="5"/>
      <c r="F3952" s="2"/>
      <c r="G3952" s="7"/>
      <c r="H3952" s="5"/>
      <c r="I3952" s="5"/>
    </row>
    <row r="3953" spans="2:9" x14ac:dyDescent="0.2">
      <c r="B3953" s="2"/>
      <c r="C3953" s="5"/>
      <c r="D3953" s="2"/>
      <c r="E3953" s="5"/>
      <c r="F3953" s="2"/>
      <c r="G3953" s="7"/>
      <c r="H3953" s="5"/>
      <c r="I3953" s="5"/>
    </row>
    <row r="3954" spans="2:9" x14ac:dyDescent="0.2">
      <c r="B3954" s="3"/>
      <c r="C3954" s="6"/>
      <c r="D3954" s="3"/>
      <c r="E3954" s="6"/>
      <c r="F3954" s="3"/>
      <c r="G3954" s="8"/>
      <c r="H3954" s="6"/>
      <c r="I3954" s="6"/>
    </row>
    <row r="3955" spans="2:9" x14ac:dyDescent="0.2">
      <c r="B3955" s="3"/>
      <c r="C3955" s="6"/>
      <c r="D3955" s="3"/>
      <c r="E3955" s="6"/>
      <c r="F3955" s="3"/>
      <c r="G3955" s="8"/>
      <c r="H3955" s="6"/>
      <c r="I3955" s="6"/>
    </row>
    <row r="3956" spans="2:9" x14ac:dyDescent="0.2">
      <c r="B3956" s="3"/>
      <c r="C3956" s="6"/>
      <c r="D3956" s="3"/>
      <c r="E3956" s="6"/>
      <c r="F3956" s="3"/>
      <c r="G3956" s="8"/>
      <c r="H3956" s="6"/>
      <c r="I3956" s="6"/>
    </row>
    <row r="3957" spans="2:9" x14ac:dyDescent="0.2">
      <c r="B3957" s="3"/>
      <c r="C3957" s="6"/>
      <c r="D3957" s="3"/>
      <c r="E3957" s="6"/>
      <c r="F3957" s="3"/>
      <c r="G3957" s="8"/>
      <c r="H3957" s="6"/>
      <c r="I3957" s="6"/>
    </row>
    <row r="3958" spans="2:9" x14ac:dyDescent="0.2">
      <c r="B3958" s="3"/>
      <c r="C3958" s="6"/>
      <c r="D3958" s="3"/>
      <c r="E3958" s="6"/>
      <c r="F3958" s="3"/>
      <c r="G3958" s="8"/>
      <c r="H3958" s="6"/>
      <c r="I3958" s="6"/>
    </row>
    <row r="3959" spans="2:9" x14ac:dyDescent="0.2">
      <c r="B3959" s="3"/>
      <c r="C3959" s="6"/>
      <c r="D3959" s="3"/>
      <c r="E3959" s="6"/>
      <c r="F3959" s="3"/>
      <c r="G3959" s="8"/>
      <c r="H3959" s="6"/>
      <c r="I3959" s="6"/>
    </row>
    <row r="3960" spans="2:9" x14ac:dyDescent="0.2">
      <c r="B3960" s="3"/>
      <c r="C3960" s="6"/>
      <c r="D3960" s="3"/>
      <c r="E3960" s="6"/>
      <c r="F3960" s="3"/>
      <c r="G3960" s="8"/>
      <c r="H3960" s="6"/>
      <c r="I3960" s="6"/>
    </row>
    <row r="3961" spans="2:9" x14ac:dyDescent="0.2">
      <c r="B3961" s="3"/>
      <c r="C3961" s="6"/>
      <c r="D3961" s="3"/>
      <c r="E3961" s="6"/>
      <c r="F3961" s="3"/>
      <c r="G3961" s="8"/>
      <c r="H3961" s="6"/>
      <c r="I3961" s="6"/>
    </row>
    <row r="3962" spans="2:9" x14ac:dyDescent="0.2">
      <c r="B3962" s="3"/>
      <c r="C3962" s="6"/>
      <c r="D3962" s="3"/>
      <c r="E3962" s="6"/>
      <c r="F3962" s="3"/>
      <c r="G3962" s="8"/>
      <c r="H3962" s="6"/>
      <c r="I3962" s="6"/>
    </row>
    <row r="3963" spans="2:9" x14ac:dyDescent="0.2">
      <c r="B3963" s="3"/>
      <c r="C3963" s="6"/>
      <c r="D3963" s="3"/>
      <c r="E3963" s="6"/>
      <c r="F3963" s="3"/>
      <c r="G3963" s="8"/>
      <c r="H3963" s="6"/>
      <c r="I3963" s="6"/>
    </row>
    <row r="3964" spans="2:9" x14ac:dyDescent="0.2">
      <c r="B3964" s="3"/>
      <c r="C3964" s="6"/>
      <c r="D3964" s="3"/>
      <c r="E3964" s="6"/>
      <c r="F3964" s="3"/>
      <c r="G3964" s="8"/>
      <c r="H3964" s="6"/>
      <c r="I3964" s="6"/>
    </row>
    <row r="3965" spans="2:9" x14ac:dyDescent="0.2">
      <c r="B3965" s="3"/>
      <c r="C3965" s="6"/>
      <c r="D3965" s="3"/>
      <c r="E3965" s="6"/>
      <c r="F3965" s="3"/>
      <c r="G3965" s="8"/>
      <c r="H3965" s="6"/>
      <c r="I3965" s="6"/>
    </row>
    <row r="3966" spans="2:9" x14ac:dyDescent="0.2">
      <c r="B3966" s="3"/>
      <c r="C3966" s="6"/>
      <c r="D3966" s="3"/>
      <c r="E3966" s="6"/>
      <c r="F3966" s="3"/>
      <c r="G3966" s="8"/>
      <c r="H3966" s="6"/>
      <c r="I3966" s="6"/>
    </row>
    <row r="3967" spans="2:9" x14ac:dyDescent="0.2">
      <c r="B3967" s="3"/>
      <c r="C3967" s="6"/>
      <c r="D3967" s="3"/>
      <c r="E3967" s="6"/>
      <c r="F3967" s="3"/>
      <c r="G3967" s="8"/>
      <c r="H3967" s="6"/>
      <c r="I3967" s="6"/>
    </row>
    <row r="3968" spans="2:9" x14ac:dyDescent="0.2">
      <c r="B3968" s="3"/>
      <c r="C3968" s="6"/>
      <c r="D3968" s="3"/>
      <c r="E3968" s="6"/>
      <c r="F3968" s="3"/>
      <c r="G3968" s="8"/>
      <c r="H3968" s="6"/>
      <c r="I3968" s="6"/>
    </row>
    <row r="3969" spans="2:9" x14ac:dyDescent="0.2">
      <c r="B3969" s="3"/>
      <c r="C3969" s="6"/>
      <c r="D3969" s="3"/>
      <c r="E3969" s="6"/>
      <c r="F3969" s="3"/>
      <c r="G3969" s="8"/>
      <c r="H3969" s="6"/>
      <c r="I3969" s="6"/>
    </row>
    <row r="3970" spans="2:9" x14ac:dyDescent="0.2">
      <c r="B3970" s="3"/>
      <c r="C3970" s="6"/>
      <c r="D3970" s="3"/>
      <c r="E3970" s="6"/>
      <c r="F3970" s="3"/>
      <c r="G3970" s="8"/>
      <c r="H3970" s="6"/>
      <c r="I3970" s="6"/>
    </row>
    <row r="3971" spans="2:9" x14ac:dyDescent="0.2">
      <c r="B3971" s="3"/>
      <c r="C3971" s="6"/>
      <c r="D3971" s="3"/>
      <c r="E3971" s="6"/>
      <c r="F3971" s="3"/>
      <c r="G3971" s="8"/>
      <c r="H3971" s="6"/>
      <c r="I3971" s="6"/>
    </row>
    <row r="3972" spans="2:9" x14ac:dyDescent="0.2">
      <c r="B3972" s="3"/>
      <c r="C3972" s="6"/>
      <c r="D3972" s="3"/>
      <c r="E3972" s="6"/>
      <c r="F3972" s="3"/>
      <c r="G3972" s="8"/>
      <c r="H3972" s="6"/>
      <c r="I3972" s="6"/>
    </row>
    <row r="3973" spans="2:9" x14ac:dyDescent="0.2">
      <c r="B3973" s="3"/>
      <c r="C3973" s="6"/>
      <c r="D3973" s="3"/>
      <c r="E3973" s="6"/>
      <c r="F3973" s="3"/>
      <c r="G3973" s="8"/>
      <c r="H3973" s="6"/>
      <c r="I3973" s="6"/>
    </row>
    <row r="3974" spans="2:9" x14ac:dyDescent="0.2">
      <c r="B3974" s="3"/>
      <c r="C3974" s="6"/>
      <c r="D3974" s="3"/>
      <c r="E3974" s="6"/>
      <c r="F3974" s="3"/>
      <c r="G3974" s="8"/>
      <c r="H3974" s="6"/>
      <c r="I3974" s="6"/>
    </row>
    <row r="3975" spans="2:9" x14ac:dyDescent="0.2">
      <c r="B3975" s="3"/>
      <c r="C3975" s="6"/>
      <c r="D3975" s="3"/>
      <c r="E3975" s="6"/>
      <c r="F3975" s="3"/>
      <c r="G3975" s="8"/>
      <c r="H3975" s="6"/>
      <c r="I3975" s="6"/>
    </row>
    <row r="3976" spans="2:9" x14ac:dyDescent="0.2">
      <c r="B3976" s="3"/>
      <c r="C3976" s="6"/>
      <c r="D3976" s="3"/>
      <c r="E3976" s="6"/>
      <c r="F3976" s="3"/>
      <c r="G3976" s="8"/>
      <c r="H3976" s="6"/>
      <c r="I3976" s="6"/>
    </row>
    <row r="3977" spans="2:9" x14ac:dyDescent="0.2">
      <c r="B3977" s="3"/>
      <c r="C3977" s="6"/>
      <c r="D3977" s="3"/>
      <c r="E3977" s="6"/>
      <c r="F3977" s="3"/>
      <c r="G3977" s="8"/>
      <c r="H3977" s="6"/>
      <c r="I3977" s="6"/>
    </row>
    <row r="3978" spans="2:9" x14ac:dyDescent="0.2">
      <c r="B3978" s="3"/>
      <c r="C3978" s="6"/>
      <c r="D3978" s="3"/>
      <c r="E3978" s="6"/>
      <c r="F3978" s="3"/>
      <c r="G3978" s="8"/>
      <c r="H3978" s="6"/>
      <c r="I3978" s="6"/>
    </row>
    <row r="3979" spans="2:9" x14ac:dyDescent="0.2">
      <c r="B3979" s="3"/>
      <c r="C3979" s="6"/>
      <c r="D3979" s="3"/>
      <c r="E3979" s="6"/>
      <c r="F3979" s="3"/>
      <c r="G3979" s="8"/>
      <c r="H3979" s="6"/>
      <c r="I3979" s="6"/>
    </row>
    <row r="3980" spans="2:9" x14ac:dyDescent="0.2">
      <c r="B3980" s="3"/>
      <c r="C3980" s="6"/>
      <c r="D3980" s="3"/>
      <c r="E3980" s="6"/>
      <c r="F3980" s="3"/>
      <c r="G3980" s="8"/>
      <c r="H3980" s="6"/>
      <c r="I3980" s="6"/>
    </row>
    <row r="3981" spans="2:9" x14ac:dyDescent="0.2">
      <c r="B3981" s="3"/>
      <c r="C3981" s="6"/>
      <c r="D3981" s="3"/>
      <c r="E3981" s="6"/>
      <c r="F3981" s="3"/>
      <c r="G3981" s="8"/>
      <c r="H3981" s="6"/>
      <c r="I3981" s="6"/>
    </row>
    <row r="3982" spans="2:9" x14ac:dyDescent="0.2">
      <c r="B3982" s="3"/>
      <c r="C3982" s="6"/>
      <c r="D3982" s="3"/>
      <c r="E3982" s="6"/>
      <c r="F3982" s="3"/>
      <c r="G3982" s="8"/>
      <c r="H3982" s="6"/>
      <c r="I3982" s="6"/>
    </row>
    <row r="3983" spans="2:9" x14ac:dyDescent="0.2">
      <c r="B3983" s="3"/>
      <c r="C3983" s="6"/>
      <c r="D3983" s="3"/>
      <c r="E3983" s="6"/>
      <c r="F3983" s="3"/>
      <c r="G3983" s="8"/>
      <c r="H3983" s="6"/>
      <c r="I3983" s="6"/>
    </row>
    <row r="3984" spans="2:9" x14ac:dyDescent="0.2">
      <c r="B3984" s="3"/>
      <c r="C3984" s="6"/>
      <c r="D3984" s="3"/>
      <c r="E3984" s="6"/>
      <c r="F3984" s="3"/>
      <c r="G3984" s="8"/>
      <c r="H3984" s="6"/>
      <c r="I3984" s="6"/>
    </row>
    <row r="3985" spans="2:9" x14ac:dyDescent="0.2">
      <c r="B3985" s="3"/>
      <c r="C3985" s="6"/>
      <c r="D3985" s="3"/>
      <c r="E3985" s="6"/>
      <c r="F3985" s="3"/>
      <c r="G3985" s="8"/>
      <c r="H3985" s="6"/>
      <c r="I3985" s="6"/>
    </row>
    <row r="3986" spans="2:9" x14ac:dyDescent="0.2">
      <c r="B3986" s="3"/>
      <c r="C3986" s="6"/>
      <c r="D3986" s="3"/>
      <c r="E3986" s="6"/>
      <c r="F3986" s="3"/>
      <c r="G3986" s="8"/>
      <c r="H3986" s="6"/>
      <c r="I3986" s="6"/>
    </row>
    <row r="3987" spans="2:9" x14ac:dyDescent="0.2">
      <c r="B3987" s="3"/>
      <c r="C3987" s="6"/>
      <c r="D3987" s="3"/>
      <c r="E3987" s="6"/>
      <c r="F3987" s="3"/>
      <c r="G3987" s="8"/>
      <c r="H3987" s="6"/>
      <c r="I3987" s="6"/>
    </row>
    <row r="3988" spans="2:9" x14ac:dyDescent="0.2">
      <c r="B3988" s="3"/>
      <c r="C3988" s="6"/>
      <c r="D3988" s="3"/>
      <c r="E3988" s="6"/>
      <c r="F3988" s="3"/>
      <c r="G3988" s="8"/>
      <c r="H3988" s="6"/>
      <c r="I3988" s="6"/>
    </row>
    <row r="3989" spans="2:9" x14ac:dyDescent="0.2">
      <c r="B3989" s="3"/>
      <c r="C3989" s="6"/>
      <c r="D3989" s="3"/>
      <c r="E3989" s="6"/>
      <c r="F3989" s="3"/>
      <c r="G3989" s="8"/>
      <c r="H3989" s="6"/>
      <c r="I3989" s="6"/>
    </row>
    <row r="3990" spans="2:9" x14ac:dyDescent="0.2">
      <c r="B3990" s="3"/>
      <c r="C3990" s="6"/>
      <c r="D3990" s="3"/>
      <c r="E3990" s="6"/>
      <c r="F3990" s="3"/>
      <c r="G3990" s="8"/>
      <c r="H3990" s="6"/>
      <c r="I3990" s="6"/>
    </row>
    <row r="3991" spans="2:9" x14ac:dyDescent="0.2">
      <c r="B3991" s="3"/>
      <c r="C3991" s="6"/>
      <c r="D3991" s="3"/>
      <c r="E3991" s="6"/>
      <c r="F3991" s="3"/>
      <c r="G3991" s="8"/>
      <c r="H3991" s="6"/>
      <c r="I3991" s="6"/>
    </row>
    <row r="3992" spans="2:9" x14ac:dyDescent="0.2">
      <c r="B3992" s="3"/>
      <c r="C3992" s="6"/>
      <c r="D3992" s="3"/>
      <c r="E3992" s="6"/>
      <c r="F3992" s="3"/>
      <c r="G3992" s="8"/>
      <c r="H3992" s="6"/>
      <c r="I3992" s="6"/>
    </row>
    <row r="3993" spans="2:9" x14ac:dyDescent="0.2">
      <c r="B3993" s="3"/>
      <c r="C3993" s="6"/>
      <c r="D3993" s="3"/>
      <c r="E3993" s="6"/>
      <c r="F3993" s="3"/>
      <c r="G3993" s="8"/>
      <c r="H3993" s="6"/>
      <c r="I3993" s="6"/>
    </row>
    <row r="3994" spans="2:9" x14ac:dyDescent="0.2">
      <c r="B3994" s="3"/>
      <c r="C3994" s="6"/>
      <c r="D3994" s="3"/>
      <c r="E3994" s="6"/>
      <c r="F3994" s="3"/>
      <c r="G3994" s="8"/>
      <c r="H3994" s="6"/>
      <c r="I3994" s="6"/>
    </row>
    <row r="3995" spans="2:9" x14ac:dyDescent="0.2">
      <c r="B3995" s="3"/>
      <c r="C3995" s="6"/>
      <c r="D3995" s="3"/>
      <c r="E3995" s="6"/>
      <c r="F3995" s="3"/>
      <c r="G3995" s="8"/>
      <c r="H3995" s="6"/>
      <c r="I3995" s="6"/>
    </row>
    <row r="3996" spans="2:9" x14ac:dyDescent="0.2">
      <c r="B3996" s="3"/>
      <c r="C3996" s="6"/>
      <c r="D3996" s="3"/>
      <c r="E3996" s="6"/>
      <c r="F3996" s="3"/>
      <c r="G3996" s="8"/>
      <c r="H3996" s="6"/>
      <c r="I3996" s="6"/>
    </row>
    <row r="3997" spans="2:9" x14ac:dyDescent="0.2">
      <c r="B3997" s="3"/>
      <c r="C3997" s="6"/>
      <c r="D3997" s="3"/>
      <c r="E3997" s="6"/>
      <c r="F3997" s="3"/>
      <c r="G3997" s="8"/>
      <c r="H3997" s="6"/>
      <c r="I3997" s="6"/>
    </row>
    <row r="3998" spans="2:9" x14ac:dyDescent="0.2">
      <c r="B3998" s="3"/>
      <c r="C3998" s="6"/>
      <c r="D3998" s="3"/>
      <c r="E3998" s="6"/>
      <c r="F3998" s="3"/>
      <c r="G3998" s="8"/>
      <c r="H3998" s="6"/>
      <c r="I3998" s="6"/>
    </row>
    <row r="3999" spans="2:9" x14ac:dyDescent="0.2">
      <c r="B3999" s="3"/>
      <c r="C3999" s="6"/>
      <c r="D3999" s="3"/>
      <c r="E3999" s="6"/>
      <c r="F3999" s="3"/>
      <c r="G3999" s="8"/>
      <c r="H3999" s="6"/>
      <c r="I3999" s="6"/>
    </row>
    <row r="4000" spans="2:9" x14ac:dyDescent="0.2">
      <c r="B4000" s="3"/>
      <c r="C4000" s="6"/>
      <c r="D4000" s="3"/>
      <c r="E4000" s="6"/>
      <c r="F4000" s="3"/>
      <c r="G4000" s="8"/>
      <c r="H4000" s="6"/>
      <c r="I4000" s="6"/>
    </row>
    <row r="4001" spans="2:9" x14ac:dyDescent="0.2">
      <c r="B4001" s="3"/>
      <c r="C4001" s="6"/>
      <c r="D4001" s="3"/>
      <c r="E4001" s="6"/>
      <c r="F4001" s="3"/>
      <c r="G4001" s="8"/>
      <c r="H4001" s="6"/>
      <c r="I4001" s="6"/>
    </row>
    <row r="4002" spans="2:9" x14ac:dyDescent="0.2">
      <c r="B4002" s="3"/>
      <c r="C4002" s="6"/>
      <c r="D4002" s="3"/>
      <c r="E4002" s="6"/>
      <c r="F4002" s="3"/>
      <c r="G4002" s="8"/>
      <c r="H4002" s="6"/>
      <c r="I4002" s="6"/>
    </row>
    <row r="4003" spans="2:9" x14ac:dyDescent="0.2">
      <c r="B4003" s="3"/>
      <c r="C4003" s="6"/>
      <c r="D4003" s="3"/>
      <c r="E4003" s="6"/>
      <c r="F4003" s="3"/>
      <c r="G4003" s="8"/>
      <c r="H4003" s="6"/>
      <c r="I4003" s="6"/>
    </row>
    <row r="4004" spans="2:9" x14ac:dyDescent="0.2">
      <c r="B4004" s="3"/>
      <c r="C4004" s="6"/>
      <c r="D4004" s="3"/>
      <c r="E4004" s="6"/>
      <c r="F4004" s="3"/>
      <c r="G4004" s="8"/>
      <c r="H4004" s="6"/>
      <c r="I4004" s="6"/>
    </row>
    <row r="4005" spans="2:9" x14ac:dyDescent="0.2">
      <c r="B4005" s="3"/>
      <c r="C4005" s="6"/>
      <c r="D4005" s="3"/>
      <c r="E4005" s="6"/>
      <c r="F4005" s="3"/>
      <c r="G4005" s="8"/>
      <c r="H4005" s="6"/>
      <c r="I4005" s="6"/>
    </row>
    <row r="4006" spans="2:9" x14ac:dyDescent="0.2">
      <c r="B4006" s="3"/>
      <c r="C4006" s="6"/>
      <c r="D4006" s="3"/>
      <c r="E4006" s="6"/>
      <c r="F4006" s="3"/>
      <c r="G4006" s="8"/>
      <c r="H4006" s="6"/>
      <c r="I4006" s="6"/>
    </row>
    <row r="4007" spans="2:9" x14ac:dyDescent="0.2">
      <c r="B4007" s="3"/>
      <c r="C4007" s="6"/>
      <c r="D4007" s="3"/>
      <c r="E4007" s="6"/>
      <c r="F4007" s="3"/>
      <c r="G4007" s="8"/>
      <c r="H4007" s="6"/>
      <c r="I4007" s="6"/>
    </row>
    <row r="4008" spans="2:9" x14ac:dyDescent="0.2">
      <c r="B4008" s="3"/>
      <c r="C4008" s="6"/>
      <c r="D4008" s="3"/>
      <c r="E4008" s="6"/>
      <c r="F4008" s="3"/>
      <c r="G4008" s="8"/>
      <c r="H4008" s="6"/>
      <c r="I4008" s="6"/>
    </row>
    <row r="4009" spans="2:9" x14ac:dyDescent="0.2">
      <c r="B4009" s="3"/>
      <c r="C4009" s="6"/>
      <c r="D4009" s="3"/>
      <c r="E4009" s="6"/>
      <c r="F4009" s="3"/>
      <c r="G4009" s="8"/>
      <c r="H4009" s="6"/>
      <c r="I4009" s="6"/>
    </row>
    <row r="4010" spans="2:9" x14ac:dyDescent="0.2">
      <c r="B4010" s="3"/>
      <c r="C4010" s="6"/>
      <c r="D4010" s="3"/>
      <c r="E4010" s="6"/>
      <c r="F4010" s="3"/>
      <c r="G4010" s="8"/>
      <c r="H4010" s="6"/>
      <c r="I4010" s="6"/>
    </row>
    <row r="4011" spans="2:9" x14ac:dyDescent="0.2">
      <c r="B4011" s="3"/>
      <c r="C4011" s="6"/>
      <c r="D4011" s="3"/>
      <c r="E4011" s="6"/>
      <c r="F4011" s="3"/>
      <c r="G4011" s="8"/>
      <c r="H4011" s="6"/>
      <c r="I4011" s="6"/>
    </row>
    <row r="4012" spans="2:9" x14ac:dyDescent="0.2">
      <c r="B4012" s="3"/>
      <c r="C4012" s="6"/>
      <c r="D4012" s="3"/>
      <c r="E4012" s="6"/>
      <c r="F4012" s="3"/>
      <c r="G4012" s="8"/>
      <c r="H4012" s="6"/>
      <c r="I4012" s="6"/>
    </row>
    <row r="4013" spans="2:9" x14ac:dyDescent="0.2">
      <c r="B4013" s="3"/>
      <c r="C4013" s="6"/>
      <c r="D4013" s="3"/>
      <c r="E4013" s="6"/>
      <c r="F4013" s="3"/>
      <c r="G4013" s="8"/>
      <c r="H4013" s="6"/>
      <c r="I4013" s="6"/>
    </row>
    <row r="4014" spans="2:9" x14ac:dyDescent="0.2">
      <c r="B4014" s="3"/>
      <c r="C4014" s="6"/>
      <c r="D4014" s="3"/>
      <c r="E4014" s="6"/>
      <c r="F4014" s="3"/>
      <c r="G4014" s="8"/>
      <c r="H4014" s="6"/>
      <c r="I4014" s="6"/>
    </row>
    <row r="4015" spans="2:9" x14ac:dyDescent="0.2">
      <c r="B4015" s="3"/>
      <c r="C4015" s="6"/>
      <c r="D4015" s="3"/>
      <c r="E4015" s="6"/>
      <c r="F4015" s="3"/>
      <c r="G4015" s="8"/>
      <c r="H4015" s="6"/>
      <c r="I4015" s="6"/>
    </row>
    <row r="4016" spans="2:9" x14ac:dyDescent="0.2">
      <c r="B4016" s="3"/>
      <c r="C4016" s="6"/>
      <c r="D4016" s="3"/>
      <c r="E4016" s="6"/>
      <c r="F4016" s="3"/>
      <c r="G4016" s="8"/>
      <c r="H4016" s="6"/>
      <c r="I4016" s="6"/>
    </row>
    <row r="4017" spans="2:9" x14ac:dyDescent="0.2">
      <c r="B4017" s="3"/>
      <c r="C4017" s="6"/>
      <c r="D4017" s="3"/>
      <c r="E4017" s="6"/>
      <c r="F4017" s="3"/>
      <c r="G4017" s="8"/>
      <c r="H4017" s="6"/>
      <c r="I4017" s="6"/>
    </row>
    <row r="4018" spans="2:9" x14ac:dyDescent="0.2">
      <c r="B4018" s="3"/>
      <c r="C4018" s="6"/>
      <c r="D4018" s="3"/>
      <c r="E4018" s="6"/>
      <c r="F4018" s="3"/>
      <c r="G4018" s="8"/>
      <c r="H4018" s="6"/>
      <c r="I4018" s="6"/>
    </row>
    <row r="4019" spans="2:9" x14ac:dyDescent="0.2">
      <c r="B4019" s="3"/>
      <c r="C4019" s="6"/>
      <c r="D4019" s="3"/>
      <c r="E4019" s="6"/>
      <c r="F4019" s="3"/>
      <c r="G4019" s="8"/>
      <c r="H4019" s="6"/>
      <c r="I4019" s="6"/>
    </row>
    <row r="4020" spans="2:9" x14ac:dyDescent="0.2">
      <c r="B4020" s="3"/>
      <c r="C4020" s="6"/>
      <c r="D4020" s="3"/>
      <c r="E4020" s="6"/>
      <c r="F4020" s="3"/>
      <c r="G4020" s="8"/>
      <c r="H4020" s="6"/>
      <c r="I4020" s="6"/>
    </row>
    <row r="4021" spans="2:9" x14ac:dyDescent="0.2">
      <c r="B4021" s="3"/>
      <c r="C4021" s="6"/>
      <c r="D4021" s="3"/>
      <c r="E4021" s="6"/>
      <c r="F4021" s="3"/>
      <c r="G4021" s="8"/>
      <c r="H4021" s="6"/>
      <c r="I4021" s="6"/>
    </row>
    <row r="4022" spans="2:9" x14ac:dyDescent="0.2">
      <c r="B4022" s="3"/>
      <c r="C4022" s="6"/>
      <c r="D4022" s="3"/>
      <c r="E4022" s="6"/>
      <c r="F4022" s="3"/>
      <c r="G4022" s="8"/>
      <c r="H4022" s="6"/>
      <c r="I4022" s="6"/>
    </row>
    <row r="4023" spans="2:9" x14ac:dyDescent="0.2">
      <c r="B4023" s="3"/>
      <c r="C4023" s="6"/>
      <c r="D4023" s="3"/>
      <c r="E4023" s="6"/>
      <c r="F4023" s="3"/>
      <c r="G4023" s="8"/>
      <c r="H4023" s="6"/>
      <c r="I4023" s="6"/>
    </row>
    <row r="4024" spans="2:9" x14ac:dyDescent="0.2">
      <c r="B4024" s="3"/>
      <c r="C4024" s="6"/>
      <c r="D4024" s="3"/>
      <c r="E4024" s="6"/>
      <c r="F4024" s="3"/>
      <c r="G4024" s="8"/>
      <c r="H4024" s="6"/>
      <c r="I4024" s="6"/>
    </row>
    <row r="4025" spans="2:9" x14ac:dyDescent="0.2">
      <c r="B4025" s="3"/>
      <c r="C4025" s="6"/>
      <c r="D4025" s="3"/>
      <c r="E4025" s="6"/>
      <c r="F4025" s="3"/>
      <c r="G4025" s="8"/>
      <c r="H4025" s="6"/>
      <c r="I4025" s="6"/>
    </row>
    <row r="4026" spans="2:9" x14ac:dyDescent="0.2">
      <c r="B4026" s="3"/>
      <c r="C4026" s="6"/>
      <c r="D4026" s="3"/>
      <c r="E4026" s="6"/>
      <c r="F4026" s="3"/>
      <c r="G4026" s="8"/>
      <c r="H4026" s="6"/>
      <c r="I4026" s="6"/>
    </row>
    <row r="4027" spans="2:9" x14ac:dyDescent="0.2">
      <c r="B4027" s="3"/>
      <c r="C4027" s="6"/>
      <c r="D4027" s="3"/>
      <c r="E4027" s="6"/>
      <c r="F4027" s="3"/>
      <c r="G4027" s="8"/>
      <c r="H4027" s="6"/>
      <c r="I4027" s="6"/>
    </row>
    <row r="4028" spans="2:9" x14ac:dyDescent="0.2">
      <c r="B4028" s="3"/>
      <c r="C4028" s="6"/>
      <c r="D4028" s="3"/>
      <c r="E4028" s="6"/>
      <c r="F4028" s="3"/>
      <c r="G4028" s="8"/>
      <c r="H4028" s="6"/>
      <c r="I4028" s="6"/>
    </row>
    <row r="4029" spans="2:9" x14ac:dyDescent="0.2">
      <c r="B4029" s="3"/>
      <c r="C4029" s="6"/>
      <c r="D4029" s="3"/>
      <c r="E4029" s="6"/>
      <c r="F4029" s="3"/>
      <c r="G4029" s="8"/>
      <c r="H4029" s="6"/>
      <c r="I4029" s="6"/>
    </row>
    <row r="4030" spans="2:9" x14ac:dyDescent="0.2">
      <c r="B4030" s="3"/>
      <c r="C4030" s="6"/>
      <c r="D4030" s="3"/>
      <c r="E4030" s="6"/>
      <c r="F4030" s="3"/>
      <c r="G4030" s="8"/>
      <c r="H4030" s="6"/>
      <c r="I4030" s="6"/>
    </row>
    <row r="4031" spans="2:9" x14ac:dyDescent="0.2">
      <c r="B4031" s="3"/>
      <c r="C4031" s="6"/>
      <c r="D4031" s="3"/>
      <c r="E4031" s="6"/>
      <c r="F4031" s="3"/>
      <c r="G4031" s="8"/>
      <c r="H4031" s="6"/>
      <c r="I4031" s="6"/>
    </row>
    <row r="4032" spans="2:9" x14ac:dyDescent="0.2">
      <c r="B4032" s="3"/>
      <c r="C4032" s="6"/>
      <c r="D4032" s="3"/>
      <c r="E4032" s="6"/>
      <c r="F4032" s="3"/>
      <c r="G4032" s="8"/>
      <c r="H4032" s="6"/>
      <c r="I4032" s="6"/>
    </row>
    <row r="4033" spans="2:9" x14ac:dyDescent="0.2">
      <c r="B4033" s="3"/>
      <c r="C4033" s="6"/>
      <c r="D4033" s="3"/>
      <c r="E4033" s="6"/>
      <c r="F4033" s="3"/>
      <c r="G4033" s="8"/>
      <c r="H4033" s="6"/>
      <c r="I4033" s="6"/>
    </row>
    <row r="4034" spans="2:9" x14ac:dyDescent="0.2">
      <c r="B4034" s="3"/>
      <c r="C4034" s="6"/>
      <c r="D4034" s="3"/>
      <c r="E4034" s="6"/>
      <c r="F4034" s="3"/>
      <c r="G4034" s="8"/>
      <c r="H4034" s="6"/>
      <c r="I4034" s="6"/>
    </row>
    <row r="4035" spans="2:9" x14ac:dyDescent="0.2">
      <c r="B4035" s="3"/>
      <c r="C4035" s="6"/>
      <c r="D4035" s="3"/>
      <c r="E4035" s="6"/>
      <c r="F4035" s="3"/>
      <c r="G4035" s="8"/>
      <c r="H4035" s="6"/>
      <c r="I4035" s="6"/>
    </row>
    <row r="4036" spans="2:9" x14ac:dyDescent="0.2">
      <c r="B4036" s="3"/>
      <c r="C4036" s="6"/>
      <c r="D4036" s="3"/>
      <c r="E4036" s="6"/>
      <c r="F4036" s="3"/>
      <c r="G4036" s="8"/>
      <c r="H4036" s="6"/>
      <c r="I4036" s="6"/>
    </row>
    <row r="4037" spans="2:9" x14ac:dyDescent="0.2">
      <c r="B4037" s="3"/>
      <c r="C4037" s="6"/>
      <c r="D4037" s="3"/>
      <c r="E4037" s="6"/>
      <c r="F4037" s="3"/>
      <c r="G4037" s="8"/>
      <c r="H4037" s="6"/>
      <c r="I4037" s="6"/>
    </row>
    <row r="4038" spans="2:9" x14ac:dyDescent="0.2">
      <c r="B4038" s="3"/>
      <c r="C4038" s="6"/>
      <c r="D4038" s="3"/>
      <c r="E4038" s="6"/>
      <c r="F4038" s="3"/>
      <c r="G4038" s="8"/>
      <c r="H4038" s="6"/>
      <c r="I4038" s="6"/>
    </row>
    <row r="4039" spans="2:9" x14ac:dyDescent="0.2">
      <c r="B4039" s="3"/>
      <c r="C4039" s="6"/>
      <c r="D4039" s="3"/>
      <c r="E4039" s="6"/>
      <c r="F4039" s="3"/>
      <c r="G4039" s="8"/>
      <c r="H4039" s="6"/>
      <c r="I4039" s="6"/>
    </row>
    <row r="4040" spans="2:9" x14ac:dyDescent="0.2">
      <c r="B4040" s="3"/>
      <c r="C4040" s="6"/>
      <c r="D4040" s="3"/>
      <c r="E4040" s="6"/>
      <c r="F4040" s="3"/>
      <c r="G4040" s="8"/>
      <c r="H4040" s="6"/>
      <c r="I4040" s="6"/>
    </row>
    <row r="4041" spans="2:9" x14ac:dyDescent="0.2">
      <c r="B4041" s="3"/>
      <c r="C4041" s="6"/>
      <c r="D4041" s="3"/>
      <c r="E4041" s="6"/>
      <c r="F4041" s="3"/>
      <c r="G4041" s="8"/>
      <c r="H4041" s="6"/>
      <c r="I4041" s="6"/>
    </row>
    <row r="4042" spans="2:9" x14ac:dyDescent="0.2">
      <c r="B4042" s="3"/>
      <c r="C4042" s="6"/>
      <c r="D4042" s="3"/>
      <c r="E4042" s="6"/>
      <c r="F4042" s="3"/>
      <c r="G4042" s="8"/>
      <c r="H4042" s="6"/>
      <c r="I4042" s="6"/>
    </row>
    <row r="4043" spans="2:9" x14ac:dyDescent="0.2">
      <c r="B4043" s="3"/>
      <c r="C4043" s="6"/>
      <c r="D4043" s="3"/>
      <c r="E4043" s="6"/>
      <c r="F4043" s="3"/>
      <c r="G4043" s="8"/>
      <c r="H4043" s="6"/>
      <c r="I4043" s="6"/>
    </row>
    <row r="4044" spans="2:9" x14ac:dyDescent="0.2">
      <c r="B4044" s="3"/>
      <c r="C4044" s="6"/>
      <c r="D4044" s="3"/>
      <c r="E4044" s="6"/>
      <c r="F4044" s="3"/>
      <c r="G4044" s="8"/>
      <c r="H4044" s="6"/>
      <c r="I4044" s="6"/>
    </row>
    <row r="4045" spans="2:9" x14ac:dyDescent="0.2">
      <c r="B4045" s="3"/>
      <c r="C4045" s="6"/>
      <c r="D4045" s="3"/>
      <c r="E4045" s="6"/>
      <c r="F4045" s="3"/>
      <c r="G4045" s="8"/>
      <c r="H4045" s="6"/>
      <c r="I4045" s="6"/>
    </row>
    <row r="4046" spans="2:9" x14ac:dyDescent="0.2">
      <c r="B4046" s="3"/>
      <c r="C4046" s="6"/>
      <c r="D4046" s="3"/>
      <c r="E4046" s="6"/>
      <c r="F4046" s="3"/>
      <c r="G4046" s="8"/>
      <c r="H4046" s="6"/>
      <c r="I4046" s="6"/>
    </row>
    <row r="4047" spans="2:9" x14ac:dyDescent="0.2">
      <c r="B4047" s="3"/>
      <c r="C4047" s="6"/>
      <c r="D4047" s="3"/>
      <c r="E4047" s="6"/>
      <c r="F4047" s="3"/>
      <c r="G4047" s="8"/>
      <c r="H4047" s="6"/>
      <c r="I4047" s="6"/>
    </row>
    <row r="4048" spans="2:9" x14ac:dyDescent="0.2">
      <c r="B4048" s="3"/>
      <c r="C4048" s="6"/>
      <c r="D4048" s="3"/>
      <c r="E4048" s="6"/>
      <c r="F4048" s="3"/>
      <c r="G4048" s="8"/>
      <c r="H4048" s="6"/>
      <c r="I4048" s="6"/>
    </row>
    <row r="4049" spans="2:9" x14ac:dyDescent="0.2">
      <c r="B4049" s="3"/>
      <c r="C4049" s="6"/>
      <c r="D4049" s="3"/>
      <c r="E4049" s="6"/>
      <c r="F4049" s="3"/>
      <c r="G4049" s="8"/>
      <c r="H4049" s="6"/>
      <c r="I4049" s="6"/>
    </row>
    <row r="4050" spans="2:9" x14ac:dyDescent="0.2">
      <c r="B4050" s="3"/>
      <c r="C4050" s="6"/>
      <c r="D4050" s="3"/>
      <c r="E4050" s="6"/>
      <c r="F4050" s="3"/>
      <c r="G4050" s="8"/>
      <c r="H4050" s="6"/>
      <c r="I4050" s="6"/>
    </row>
    <row r="4051" spans="2:9" x14ac:dyDescent="0.2">
      <c r="B4051" s="3"/>
      <c r="C4051" s="6"/>
      <c r="D4051" s="3"/>
      <c r="E4051" s="6"/>
      <c r="F4051" s="3"/>
      <c r="G4051" s="8"/>
      <c r="H4051" s="6"/>
      <c r="I4051" s="6"/>
    </row>
    <row r="4052" spans="2:9" x14ac:dyDescent="0.2">
      <c r="B4052" s="3"/>
      <c r="C4052" s="6"/>
      <c r="D4052" s="3"/>
      <c r="E4052" s="6"/>
      <c r="F4052" s="3"/>
      <c r="G4052" s="8"/>
      <c r="H4052" s="6"/>
      <c r="I4052" s="6"/>
    </row>
    <row r="4053" spans="2:9" x14ac:dyDescent="0.2">
      <c r="B4053" s="3"/>
      <c r="C4053" s="6"/>
      <c r="D4053" s="3"/>
      <c r="E4053" s="6"/>
      <c r="F4053" s="3"/>
      <c r="G4053" s="8"/>
      <c r="H4053" s="6"/>
      <c r="I4053" s="6"/>
    </row>
    <row r="4054" spans="2:9" x14ac:dyDescent="0.2">
      <c r="B4054" s="3"/>
      <c r="C4054" s="6"/>
      <c r="D4054" s="3"/>
      <c r="E4054" s="6"/>
      <c r="F4054" s="3"/>
      <c r="G4054" s="8"/>
      <c r="H4054" s="6"/>
      <c r="I4054" s="6"/>
    </row>
    <row r="4055" spans="2:9" x14ac:dyDescent="0.2">
      <c r="B4055" s="3"/>
      <c r="C4055" s="6"/>
      <c r="D4055" s="3"/>
      <c r="E4055" s="6"/>
      <c r="F4055" s="3"/>
      <c r="G4055" s="8"/>
      <c r="H4055" s="6"/>
      <c r="I4055" s="6"/>
    </row>
    <row r="4056" spans="2:9" x14ac:dyDescent="0.2">
      <c r="B4056" s="3"/>
      <c r="C4056" s="6"/>
      <c r="D4056" s="3"/>
      <c r="E4056" s="6"/>
      <c r="F4056" s="3"/>
      <c r="G4056" s="8"/>
      <c r="H4056" s="6"/>
      <c r="I4056" s="6"/>
    </row>
    <row r="4057" spans="2:9" x14ac:dyDescent="0.2">
      <c r="B4057" s="3"/>
      <c r="C4057" s="6"/>
      <c r="D4057" s="3"/>
      <c r="E4057" s="6"/>
      <c r="F4057" s="3"/>
      <c r="G4057" s="8"/>
      <c r="H4057" s="6"/>
      <c r="I4057" s="6"/>
    </row>
    <row r="4058" spans="2:9" x14ac:dyDescent="0.2">
      <c r="B4058" s="3"/>
      <c r="C4058" s="6"/>
      <c r="D4058" s="3"/>
      <c r="E4058" s="6"/>
      <c r="F4058" s="3"/>
      <c r="G4058" s="8"/>
      <c r="H4058" s="6"/>
      <c r="I4058" s="6"/>
    </row>
    <row r="4059" spans="2:9" x14ac:dyDescent="0.2">
      <c r="B4059" s="3"/>
      <c r="C4059" s="6"/>
      <c r="D4059" s="3"/>
      <c r="E4059" s="6"/>
      <c r="F4059" s="3"/>
      <c r="G4059" s="8"/>
      <c r="H4059" s="6"/>
      <c r="I4059" s="6"/>
    </row>
    <row r="4060" spans="2:9" x14ac:dyDescent="0.2">
      <c r="B4060" s="3"/>
      <c r="C4060" s="6"/>
      <c r="D4060" s="3"/>
      <c r="E4060" s="6"/>
      <c r="F4060" s="3"/>
      <c r="G4060" s="8"/>
      <c r="H4060" s="6"/>
      <c r="I4060" s="6"/>
    </row>
    <row r="4061" spans="2:9" x14ac:dyDescent="0.2">
      <c r="B4061" s="3"/>
      <c r="C4061" s="6"/>
      <c r="D4061" s="3"/>
      <c r="E4061" s="6"/>
      <c r="F4061" s="3"/>
      <c r="G4061" s="8"/>
      <c r="H4061" s="6"/>
      <c r="I4061" s="6"/>
    </row>
    <row r="4062" spans="2:9" x14ac:dyDescent="0.2">
      <c r="B4062" s="3"/>
      <c r="C4062" s="6"/>
      <c r="D4062" s="3"/>
      <c r="E4062" s="6"/>
      <c r="F4062" s="3"/>
      <c r="G4062" s="8"/>
      <c r="H4062" s="6"/>
      <c r="I4062" s="6"/>
    </row>
    <row r="4063" spans="2:9" x14ac:dyDescent="0.2">
      <c r="B4063" s="3"/>
      <c r="C4063" s="6"/>
      <c r="D4063" s="3"/>
      <c r="E4063" s="6"/>
      <c r="F4063" s="3"/>
      <c r="G4063" s="8"/>
      <c r="H4063" s="6"/>
      <c r="I4063" s="6"/>
    </row>
    <row r="4064" spans="2:9" x14ac:dyDescent="0.2">
      <c r="B4064" s="3"/>
      <c r="C4064" s="6"/>
      <c r="D4064" s="3"/>
      <c r="E4064" s="6"/>
      <c r="F4064" s="3"/>
      <c r="G4064" s="8"/>
      <c r="H4064" s="6"/>
      <c r="I4064" s="6"/>
    </row>
    <row r="4065" spans="2:9" x14ac:dyDescent="0.2">
      <c r="B4065" s="3"/>
      <c r="C4065" s="6"/>
      <c r="D4065" s="3"/>
      <c r="E4065" s="6"/>
      <c r="F4065" s="3"/>
      <c r="G4065" s="8"/>
      <c r="H4065" s="6"/>
      <c r="I4065" s="6"/>
    </row>
    <row r="4066" spans="2:9" x14ac:dyDescent="0.2">
      <c r="B4066" s="3"/>
      <c r="C4066" s="6"/>
      <c r="D4066" s="3"/>
      <c r="E4066" s="6"/>
      <c r="F4066" s="3"/>
      <c r="G4066" s="8"/>
      <c r="H4066" s="6"/>
      <c r="I4066" s="6"/>
    </row>
    <row r="4067" spans="2:9" x14ac:dyDescent="0.2">
      <c r="B4067" s="3"/>
      <c r="C4067" s="6"/>
      <c r="D4067" s="3"/>
      <c r="E4067" s="6"/>
      <c r="F4067" s="3"/>
      <c r="G4067" s="8"/>
      <c r="H4067" s="6"/>
      <c r="I4067" s="6"/>
    </row>
    <row r="4068" spans="2:9" x14ac:dyDescent="0.2">
      <c r="B4068" s="3"/>
      <c r="C4068" s="6"/>
      <c r="D4068" s="3"/>
      <c r="E4068" s="6"/>
      <c r="F4068" s="3"/>
      <c r="G4068" s="8"/>
      <c r="H4068" s="6"/>
      <c r="I4068" s="6"/>
    </row>
    <row r="4069" spans="2:9" x14ac:dyDescent="0.2">
      <c r="B4069" s="3"/>
      <c r="C4069" s="6"/>
      <c r="D4069" s="3"/>
      <c r="E4069" s="6"/>
      <c r="F4069" s="3"/>
      <c r="G4069" s="8"/>
      <c r="H4069" s="6"/>
      <c r="I4069" s="6"/>
    </row>
    <row r="4070" spans="2:9" x14ac:dyDescent="0.2">
      <c r="B4070" s="3"/>
      <c r="C4070" s="6"/>
      <c r="D4070" s="3"/>
      <c r="E4070" s="6"/>
      <c r="F4070" s="3"/>
      <c r="G4070" s="8"/>
      <c r="H4070" s="6"/>
      <c r="I4070" s="6"/>
    </row>
    <row r="4071" spans="2:9" x14ac:dyDescent="0.2">
      <c r="B4071" s="3"/>
      <c r="C4071" s="6"/>
      <c r="D4071" s="3"/>
      <c r="E4071" s="6"/>
      <c r="F4071" s="3"/>
      <c r="G4071" s="8"/>
      <c r="H4071" s="6"/>
      <c r="I4071" s="6"/>
    </row>
    <row r="4072" spans="2:9" x14ac:dyDescent="0.2">
      <c r="B4072" s="3"/>
      <c r="C4072" s="6"/>
      <c r="D4072" s="3"/>
      <c r="E4072" s="6"/>
      <c r="F4072" s="3"/>
      <c r="G4072" s="8"/>
      <c r="H4072" s="6"/>
      <c r="I4072" s="6"/>
    </row>
    <row r="4073" spans="2:9" x14ac:dyDescent="0.2">
      <c r="B4073" s="3"/>
      <c r="C4073" s="6"/>
      <c r="D4073" s="3"/>
      <c r="E4073" s="6"/>
      <c r="F4073" s="3"/>
      <c r="G4073" s="8"/>
      <c r="H4073" s="6"/>
      <c r="I4073" s="6"/>
    </row>
    <row r="4074" spans="2:9" x14ac:dyDescent="0.2">
      <c r="B4074" s="3"/>
      <c r="C4074" s="6"/>
      <c r="D4074" s="3"/>
      <c r="E4074" s="6"/>
      <c r="F4074" s="3"/>
      <c r="G4074" s="8"/>
      <c r="H4074" s="6"/>
      <c r="I4074" s="6"/>
    </row>
    <row r="4075" spans="2:9" x14ac:dyDescent="0.2">
      <c r="B4075" s="3"/>
      <c r="C4075" s="6"/>
      <c r="D4075" s="3"/>
      <c r="E4075" s="6"/>
      <c r="F4075" s="3"/>
      <c r="G4075" s="8"/>
      <c r="H4075" s="6"/>
      <c r="I4075" s="6"/>
    </row>
    <row r="4076" spans="2:9" x14ac:dyDescent="0.2">
      <c r="B4076" s="3"/>
      <c r="C4076" s="6"/>
      <c r="D4076" s="3"/>
      <c r="E4076" s="6"/>
      <c r="F4076" s="3"/>
      <c r="G4076" s="8"/>
      <c r="H4076" s="6"/>
      <c r="I4076" s="6"/>
    </row>
    <row r="4077" spans="2:9" x14ac:dyDescent="0.2">
      <c r="B4077" s="3"/>
      <c r="C4077" s="6"/>
      <c r="D4077" s="3"/>
      <c r="E4077" s="6"/>
      <c r="F4077" s="3"/>
      <c r="G4077" s="8"/>
      <c r="H4077" s="6"/>
      <c r="I4077" s="6"/>
    </row>
    <row r="4078" spans="2:9" x14ac:dyDescent="0.2">
      <c r="B4078" s="3"/>
      <c r="C4078" s="6"/>
      <c r="D4078" s="3"/>
      <c r="E4078" s="6"/>
      <c r="F4078" s="3"/>
      <c r="G4078" s="8"/>
      <c r="H4078" s="6"/>
      <c r="I4078" s="6"/>
    </row>
    <row r="4079" spans="2:9" x14ac:dyDescent="0.2">
      <c r="B4079" s="3"/>
      <c r="C4079" s="6"/>
      <c r="D4079" s="3"/>
      <c r="E4079" s="6"/>
      <c r="F4079" s="3"/>
      <c r="G4079" s="8"/>
      <c r="H4079" s="6"/>
      <c r="I4079" s="6"/>
    </row>
    <row r="4080" spans="2:9" x14ac:dyDescent="0.2">
      <c r="B4080" s="3"/>
      <c r="C4080" s="6"/>
      <c r="D4080" s="3"/>
      <c r="E4080" s="6"/>
      <c r="F4080" s="3"/>
      <c r="G4080" s="8"/>
      <c r="H4080" s="6"/>
      <c r="I4080" s="6"/>
    </row>
    <row r="4081" spans="2:9" x14ac:dyDescent="0.2">
      <c r="B4081" s="3"/>
      <c r="C4081" s="6"/>
      <c r="D4081" s="3"/>
      <c r="E4081" s="6"/>
      <c r="F4081" s="3"/>
      <c r="G4081" s="8"/>
      <c r="H4081" s="6"/>
      <c r="I4081" s="6"/>
    </row>
    <row r="4082" spans="2:9" x14ac:dyDescent="0.2">
      <c r="B4082" s="3"/>
      <c r="C4082" s="6"/>
      <c r="D4082" s="3"/>
      <c r="E4082" s="6"/>
      <c r="F4082" s="3"/>
      <c r="G4082" s="8"/>
      <c r="H4082" s="6"/>
      <c r="I4082" s="6"/>
    </row>
    <row r="4083" spans="2:9" x14ac:dyDescent="0.2">
      <c r="B4083" s="3"/>
      <c r="C4083" s="6"/>
      <c r="D4083" s="3"/>
      <c r="E4083" s="6"/>
      <c r="F4083" s="3"/>
      <c r="G4083" s="8"/>
      <c r="H4083" s="6"/>
      <c r="I4083" s="6"/>
    </row>
    <row r="4084" spans="2:9" x14ac:dyDescent="0.2">
      <c r="B4084" s="3"/>
      <c r="C4084" s="6"/>
      <c r="D4084" s="3"/>
      <c r="E4084" s="6"/>
      <c r="F4084" s="3"/>
      <c r="G4084" s="8"/>
      <c r="H4084" s="6"/>
      <c r="I4084" s="6"/>
    </row>
    <row r="4085" spans="2:9" x14ac:dyDescent="0.2">
      <c r="B4085" s="3"/>
      <c r="C4085" s="6"/>
      <c r="D4085" s="3"/>
      <c r="E4085" s="6"/>
      <c r="F4085" s="3"/>
      <c r="G4085" s="8"/>
      <c r="H4085" s="6"/>
      <c r="I4085" s="6"/>
    </row>
    <row r="4086" spans="2:9" x14ac:dyDescent="0.2">
      <c r="B4086" s="3"/>
      <c r="C4086" s="6"/>
      <c r="D4086" s="3"/>
      <c r="E4086" s="6"/>
      <c r="F4086" s="3"/>
      <c r="G4086" s="8"/>
      <c r="H4086" s="6"/>
      <c r="I4086" s="6"/>
    </row>
    <row r="4087" spans="2:9" x14ac:dyDescent="0.2">
      <c r="B4087" s="3"/>
      <c r="C4087" s="6"/>
      <c r="D4087" s="3"/>
      <c r="E4087" s="6"/>
      <c r="F4087" s="3"/>
      <c r="G4087" s="8"/>
      <c r="H4087" s="6"/>
      <c r="I4087" s="6"/>
    </row>
    <row r="4088" spans="2:9" x14ac:dyDescent="0.2">
      <c r="B4088" s="3"/>
      <c r="C4088" s="6"/>
      <c r="D4088" s="3"/>
      <c r="E4088" s="6"/>
      <c r="F4088" s="3"/>
      <c r="G4088" s="8"/>
      <c r="H4088" s="6"/>
      <c r="I4088" s="6"/>
    </row>
    <row r="4089" spans="2:9" x14ac:dyDescent="0.2">
      <c r="B4089" s="3"/>
      <c r="C4089" s="6"/>
      <c r="D4089" s="3"/>
      <c r="E4089" s="6"/>
      <c r="F4089" s="3"/>
      <c r="G4089" s="8"/>
      <c r="H4089" s="6"/>
      <c r="I4089" s="6"/>
    </row>
    <row r="4090" spans="2:9" x14ac:dyDescent="0.2">
      <c r="B4090" s="3"/>
      <c r="C4090" s="6"/>
      <c r="D4090" s="3"/>
      <c r="E4090" s="6"/>
      <c r="F4090" s="3"/>
      <c r="G4090" s="8"/>
      <c r="H4090" s="6"/>
      <c r="I4090" s="6"/>
    </row>
    <row r="4091" spans="2:9" x14ac:dyDescent="0.2">
      <c r="B4091" s="3"/>
      <c r="C4091" s="6"/>
      <c r="D4091" s="3"/>
      <c r="E4091" s="6"/>
      <c r="F4091" s="3"/>
      <c r="G4091" s="8"/>
      <c r="H4091" s="6"/>
      <c r="I4091" s="6"/>
    </row>
    <row r="4092" spans="2:9" x14ac:dyDescent="0.2">
      <c r="B4092" s="3"/>
      <c r="C4092" s="6"/>
      <c r="D4092" s="3"/>
      <c r="E4092" s="6"/>
      <c r="F4092" s="3"/>
      <c r="G4092" s="8"/>
      <c r="H4092" s="6"/>
      <c r="I4092" s="6"/>
    </row>
    <row r="4093" spans="2:9" x14ac:dyDescent="0.2">
      <c r="B4093" s="3"/>
      <c r="C4093" s="6"/>
      <c r="D4093" s="3"/>
      <c r="E4093" s="6"/>
      <c r="F4093" s="3"/>
      <c r="G4093" s="8"/>
      <c r="H4093" s="6"/>
      <c r="I4093" s="6"/>
    </row>
    <row r="4094" spans="2:9" x14ac:dyDescent="0.2">
      <c r="B4094" s="3"/>
      <c r="C4094" s="6"/>
      <c r="D4094" s="3"/>
      <c r="E4094" s="6"/>
      <c r="F4094" s="3"/>
      <c r="G4094" s="8"/>
      <c r="H4094" s="6"/>
      <c r="I4094" s="6"/>
    </row>
    <row r="4095" spans="2:9" x14ac:dyDescent="0.2">
      <c r="B4095" s="3"/>
      <c r="C4095" s="6"/>
      <c r="D4095" s="3"/>
      <c r="E4095" s="6"/>
      <c r="F4095" s="3"/>
      <c r="G4095" s="8"/>
      <c r="H4095" s="6"/>
      <c r="I4095" s="6"/>
    </row>
    <row r="4096" spans="2:9" x14ac:dyDescent="0.2">
      <c r="B4096" s="3"/>
      <c r="C4096" s="6"/>
      <c r="D4096" s="3"/>
      <c r="E4096" s="6"/>
      <c r="F4096" s="3"/>
      <c r="G4096" s="8"/>
      <c r="H4096" s="6"/>
      <c r="I4096" s="6"/>
    </row>
    <row r="4097" spans="2:9" x14ac:dyDescent="0.2">
      <c r="B4097" s="3"/>
      <c r="C4097" s="6"/>
      <c r="D4097" s="3"/>
      <c r="E4097" s="6"/>
      <c r="F4097" s="3"/>
      <c r="G4097" s="8"/>
      <c r="H4097" s="6"/>
      <c r="I4097" s="6"/>
    </row>
    <row r="4098" spans="2:9" x14ac:dyDescent="0.2">
      <c r="B4098" s="3"/>
      <c r="C4098" s="6"/>
      <c r="D4098" s="3"/>
      <c r="E4098" s="6"/>
      <c r="F4098" s="3"/>
      <c r="G4098" s="8"/>
      <c r="H4098" s="6"/>
      <c r="I4098" s="6"/>
    </row>
    <row r="4099" spans="2:9" x14ac:dyDescent="0.2">
      <c r="B4099" s="3"/>
      <c r="C4099" s="6"/>
      <c r="D4099" s="3"/>
      <c r="E4099" s="6"/>
      <c r="F4099" s="3"/>
      <c r="G4099" s="8"/>
      <c r="H4099" s="6"/>
      <c r="I4099" s="6"/>
    </row>
    <row r="4100" spans="2:9" x14ac:dyDescent="0.2">
      <c r="B4100" s="3"/>
      <c r="C4100" s="6"/>
      <c r="D4100" s="3"/>
      <c r="E4100" s="6"/>
      <c r="F4100" s="3"/>
      <c r="G4100" s="8"/>
      <c r="H4100" s="6"/>
      <c r="I4100" s="6"/>
    </row>
    <row r="4101" spans="2:9" x14ac:dyDescent="0.2">
      <c r="B4101" s="3"/>
      <c r="C4101" s="6"/>
      <c r="D4101" s="3"/>
      <c r="E4101" s="6"/>
      <c r="F4101" s="3"/>
      <c r="G4101" s="8"/>
      <c r="H4101" s="6"/>
      <c r="I4101" s="6"/>
    </row>
    <row r="4102" spans="2:9" x14ac:dyDescent="0.2">
      <c r="B4102" s="3"/>
      <c r="C4102" s="6"/>
      <c r="D4102" s="3"/>
      <c r="E4102" s="6"/>
      <c r="F4102" s="3"/>
      <c r="G4102" s="8"/>
      <c r="H4102" s="6"/>
      <c r="I4102" s="6"/>
    </row>
    <row r="4103" spans="2:9" x14ac:dyDescent="0.2">
      <c r="B4103" s="2"/>
      <c r="C4103" s="5"/>
      <c r="D4103" s="2"/>
      <c r="E4103" s="5"/>
      <c r="F4103" s="2"/>
      <c r="G4103" s="7"/>
      <c r="H4103" s="5"/>
      <c r="I4103" s="5"/>
    </row>
    <row r="4104" spans="2:9" x14ac:dyDescent="0.2">
      <c r="B4104" s="2"/>
      <c r="C4104" s="5"/>
      <c r="D4104" s="2"/>
      <c r="E4104" s="5"/>
      <c r="F4104" s="2"/>
      <c r="G4104" s="7"/>
      <c r="H4104" s="5"/>
      <c r="I4104" s="5"/>
    </row>
    <row r="4105" spans="2:9" x14ac:dyDescent="0.2">
      <c r="B4105" s="2"/>
      <c r="C4105" s="5"/>
      <c r="D4105" s="2"/>
      <c r="E4105" s="5"/>
      <c r="F4105" s="2"/>
      <c r="G4105" s="7"/>
      <c r="H4105" s="5"/>
      <c r="I4105" s="5"/>
    </row>
    <row r="4106" spans="2:9" x14ac:dyDescent="0.2">
      <c r="B4106" s="3"/>
      <c r="C4106" s="6"/>
      <c r="D4106" s="3"/>
      <c r="E4106" s="6"/>
      <c r="F4106" s="3"/>
      <c r="G4106" s="8"/>
      <c r="H4106" s="6"/>
      <c r="I4106" s="6"/>
    </row>
    <row r="4107" spans="2:9" x14ac:dyDescent="0.2">
      <c r="B4107" s="3"/>
      <c r="C4107" s="6"/>
      <c r="D4107" s="3"/>
      <c r="E4107" s="6"/>
      <c r="F4107" s="3"/>
      <c r="G4107" s="8"/>
      <c r="H4107" s="6"/>
      <c r="I4107" s="6"/>
    </row>
    <row r="4108" spans="2:9" x14ac:dyDescent="0.2">
      <c r="B4108" s="3"/>
      <c r="C4108" s="6"/>
      <c r="D4108" s="3"/>
      <c r="E4108" s="6"/>
      <c r="F4108" s="3"/>
      <c r="G4108" s="8"/>
      <c r="H4108" s="6"/>
      <c r="I4108" s="6"/>
    </row>
    <row r="4109" spans="2:9" x14ac:dyDescent="0.2">
      <c r="B4109" s="3"/>
      <c r="C4109" s="6"/>
      <c r="D4109" s="3"/>
      <c r="E4109" s="6"/>
      <c r="F4109" s="3"/>
      <c r="G4109" s="8"/>
      <c r="H4109" s="6"/>
      <c r="I4109" s="6"/>
    </row>
    <row r="4110" spans="2:9" x14ac:dyDescent="0.2">
      <c r="B4110" s="3"/>
      <c r="C4110" s="6"/>
      <c r="D4110" s="3"/>
      <c r="E4110" s="6"/>
      <c r="F4110" s="3"/>
      <c r="G4110" s="8"/>
      <c r="H4110" s="6"/>
      <c r="I4110" s="6"/>
    </row>
    <row r="4111" spans="2:9" x14ac:dyDescent="0.2">
      <c r="B4111" s="3"/>
      <c r="C4111" s="6"/>
      <c r="D4111" s="3"/>
      <c r="E4111" s="6"/>
      <c r="F4111" s="3"/>
      <c r="G4111" s="8"/>
      <c r="H4111" s="6"/>
      <c r="I4111" s="6"/>
    </row>
    <row r="4112" spans="2:9" x14ac:dyDescent="0.2">
      <c r="B4112" s="3"/>
      <c r="C4112" s="6"/>
      <c r="D4112" s="3"/>
      <c r="E4112" s="6"/>
      <c r="F4112" s="3"/>
      <c r="G4112" s="8"/>
      <c r="H4112" s="6"/>
      <c r="I4112" s="6"/>
    </row>
    <row r="4113" spans="2:9" x14ac:dyDescent="0.2">
      <c r="B4113" s="3"/>
      <c r="C4113" s="6"/>
      <c r="D4113" s="3"/>
      <c r="E4113" s="6"/>
      <c r="F4113" s="3"/>
      <c r="G4113" s="8"/>
      <c r="H4113" s="6"/>
      <c r="I4113" s="6"/>
    </row>
    <row r="4114" spans="2:9" x14ac:dyDescent="0.2">
      <c r="B4114" s="3"/>
      <c r="C4114" s="6"/>
      <c r="D4114" s="3"/>
      <c r="E4114" s="6"/>
      <c r="F4114" s="3"/>
      <c r="G4114" s="8"/>
      <c r="H4114" s="6"/>
      <c r="I4114" s="6"/>
    </row>
    <row r="4115" spans="2:9" x14ac:dyDescent="0.2">
      <c r="B4115" s="3"/>
      <c r="C4115" s="6"/>
      <c r="D4115" s="3"/>
      <c r="E4115" s="6"/>
      <c r="F4115" s="3"/>
      <c r="G4115" s="8"/>
      <c r="H4115" s="6"/>
      <c r="I4115" s="6"/>
    </row>
    <row r="4116" spans="2:9" x14ac:dyDescent="0.2">
      <c r="B4116" s="3"/>
      <c r="C4116" s="6"/>
      <c r="D4116" s="3"/>
      <c r="E4116" s="6"/>
      <c r="F4116" s="3"/>
      <c r="G4116" s="8"/>
      <c r="H4116" s="6"/>
      <c r="I4116" s="6"/>
    </row>
    <row r="4117" spans="2:9" x14ac:dyDescent="0.2">
      <c r="B4117" s="3"/>
      <c r="C4117" s="6"/>
      <c r="D4117" s="3"/>
      <c r="E4117" s="6"/>
      <c r="F4117" s="3"/>
      <c r="G4117" s="8"/>
      <c r="H4117" s="6"/>
      <c r="I4117" s="6"/>
    </row>
    <row r="4118" spans="2:9" x14ac:dyDescent="0.2">
      <c r="B4118" s="3"/>
      <c r="C4118" s="6"/>
      <c r="D4118" s="3"/>
      <c r="E4118" s="6"/>
      <c r="F4118" s="3"/>
      <c r="G4118" s="8"/>
      <c r="H4118" s="6"/>
      <c r="I4118" s="6"/>
    </row>
    <row r="4119" spans="2:9" x14ac:dyDescent="0.2">
      <c r="B4119" s="3"/>
      <c r="C4119" s="6"/>
      <c r="D4119" s="3"/>
      <c r="E4119" s="6"/>
      <c r="F4119" s="3"/>
      <c r="G4119" s="8"/>
      <c r="H4119" s="6"/>
      <c r="I4119" s="6"/>
    </row>
    <row r="4120" spans="2:9" x14ac:dyDescent="0.2">
      <c r="B4120" s="3"/>
      <c r="C4120" s="6"/>
      <c r="D4120" s="3"/>
      <c r="E4120" s="6"/>
      <c r="F4120" s="3"/>
      <c r="G4120" s="8"/>
      <c r="H4120" s="6"/>
      <c r="I4120" s="6"/>
    </row>
    <row r="4121" spans="2:9" x14ac:dyDescent="0.2">
      <c r="B4121" s="3"/>
      <c r="C4121" s="6"/>
      <c r="D4121" s="3"/>
      <c r="E4121" s="6"/>
      <c r="F4121" s="3"/>
      <c r="G4121" s="8"/>
      <c r="H4121" s="6"/>
      <c r="I4121" s="6"/>
    </row>
    <row r="4122" spans="2:9" x14ac:dyDescent="0.2">
      <c r="B4122" s="3"/>
      <c r="C4122" s="6"/>
      <c r="D4122" s="3"/>
      <c r="E4122" s="6"/>
      <c r="F4122" s="3"/>
      <c r="G4122" s="8"/>
      <c r="H4122" s="6"/>
      <c r="I4122" s="6"/>
    </row>
    <row r="4123" spans="2:9" x14ac:dyDescent="0.2">
      <c r="B4123" s="2"/>
      <c r="C4123" s="5"/>
      <c r="D4123" s="2"/>
      <c r="E4123" s="5"/>
      <c r="F4123" s="2"/>
      <c r="G4123" s="7"/>
      <c r="H4123" s="5"/>
      <c r="I4123" s="5"/>
    </row>
    <row r="4124" spans="2:9" x14ac:dyDescent="0.2">
      <c r="B4124" s="3"/>
      <c r="C4124" s="6"/>
      <c r="D4124" s="3"/>
      <c r="E4124" s="6"/>
      <c r="F4124" s="3"/>
      <c r="G4124" s="8"/>
      <c r="H4124" s="6"/>
      <c r="I4124" s="6"/>
    </row>
    <row r="4125" spans="2:9" x14ac:dyDescent="0.2">
      <c r="B4125" s="3"/>
      <c r="C4125" s="6"/>
      <c r="D4125" s="3"/>
      <c r="E4125" s="6"/>
      <c r="F4125" s="3"/>
      <c r="G4125" s="8"/>
      <c r="H4125" s="6"/>
      <c r="I4125" s="6"/>
    </row>
    <row r="4126" spans="2:9" x14ac:dyDescent="0.2">
      <c r="B4126" s="3"/>
      <c r="C4126" s="6"/>
      <c r="D4126" s="3"/>
      <c r="E4126" s="6"/>
      <c r="F4126" s="3"/>
      <c r="G4126" s="8"/>
      <c r="H4126" s="6"/>
      <c r="I4126" s="6"/>
    </row>
    <row r="4127" spans="2:9" x14ac:dyDescent="0.2">
      <c r="B4127" s="3"/>
      <c r="C4127" s="6"/>
      <c r="D4127" s="3"/>
      <c r="E4127" s="6"/>
      <c r="F4127" s="3"/>
      <c r="G4127" s="8"/>
      <c r="H4127" s="6"/>
      <c r="I4127" s="6"/>
    </row>
    <row r="4128" spans="2:9" x14ac:dyDescent="0.2">
      <c r="B4128" s="2"/>
      <c r="C4128" s="5"/>
      <c r="D4128" s="2"/>
      <c r="E4128" s="5"/>
      <c r="F4128" s="2"/>
      <c r="G4128" s="7"/>
      <c r="H4128" s="5"/>
      <c r="I4128" s="5"/>
    </row>
    <row r="4129" spans="2:9" x14ac:dyDescent="0.2">
      <c r="B4129" s="3"/>
      <c r="C4129" s="6"/>
      <c r="D4129" s="3"/>
      <c r="E4129" s="6"/>
      <c r="F4129" s="3"/>
      <c r="G4129" s="8"/>
      <c r="H4129" s="6"/>
      <c r="I4129" s="6"/>
    </row>
    <row r="4130" spans="2:9" x14ac:dyDescent="0.2">
      <c r="B4130" s="3"/>
      <c r="C4130" s="6"/>
      <c r="D4130" s="3"/>
      <c r="E4130" s="6"/>
      <c r="F4130" s="3"/>
      <c r="G4130" s="8"/>
      <c r="H4130" s="6"/>
      <c r="I4130" s="6"/>
    </row>
    <row r="4131" spans="2:9" x14ac:dyDescent="0.2">
      <c r="B4131" s="3"/>
      <c r="C4131" s="6"/>
      <c r="D4131" s="3"/>
      <c r="E4131" s="6"/>
      <c r="F4131" s="3"/>
      <c r="G4131" s="8"/>
      <c r="H4131" s="6"/>
      <c r="I4131" s="6"/>
    </row>
    <row r="4132" spans="2:9" x14ac:dyDescent="0.2">
      <c r="B4132" s="3"/>
      <c r="C4132" s="6"/>
      <c r="D4132" s="3"/>
      <c r="E4132" s="6"/>
      <c r="F4132" s="3"/>
      <c r="G4132" s="8"/>
      <c r="H4132" s="6"/>
      <c r="I4132" s="6"/>
    </row>
    <row r="4133" spans="2:9" x14ac:dyDescent="0.2">
      <c r="B4133" s="3"/>
      <c r="C4133" s="6"/>
      <c r="D4133" s="3"/>
      <c r="E4133" s="6"/>
      <c r="F4133" s="3"/>
      <c r="G4133" s="8"/>
      <c r="H4133" s="6"/>
      <c r="I4133" s="6"/>
    </row>
    <row r="4134" spans="2:9" x14ac:dyDescent="0.2">
      <c r="B4134" s="3"/>
      <c r="C4134" s="6"/>
      <c r="D4134" s="3"/>
      <c r="E4134" s="6"/>
      <c r="F4134" s="3"/>
      <c r="G4134" s="8"/>
      <c r="H4134" s="6"/>
      <c r="I4134" s="6"/>
    </row>
    <row r="4135" spans="2:9" x14ac:dyDescent="0.2">
      <c r="B4135" s="3"/>
      <c r="C4135" s="6"/>
      <c r="D4135" s="3"/>
      <c r="E4135" s="6"/>
      <c r="F4135" s="3"/>
      <c r="G4135" s="8"/>
      <c r="H4135" s="6"/>
      <c r="I4135" s="6"/>
    </row>
    <row r="4136" spans="2:9" x14ac:dyDescent="0.2">
      <c r="B4136" s="3"/>
      <c r="C4136" s="6"/>
      <c r="D4136" s="3"/>
      <c r="E4136" s="6"/>
      <c r="F4136" s="3"/>
      <c r="G4136" s="8"/>
      <c r="H4136" s="6"/>
      <c r="I4136" s="6"/>
    </row>
    <row r="4137" spans="2:9" x14ac:dyDescent="0.2">
      <c r="B4137" s="2"/>
      <c r="C4137" s="5"/>
      <c r="D4137" s="2"/>
      <c r="E4137" s="5"/>
      <c r="F4137" s="2"/>
      <c r="G4137" s="7"/>
      <c r="H4137" s="5"/>
      <c r="I4137" s="5"/>
    </row>
    <row r="4138" spans="2:9" x14ac:dyDescent="0.2">
      <c r="B4138" s="3"/>
      <c r="C4138" s="6"/>
      <c r="D4138" s="3"/>
      <c r="E4138" s="6"/>
      <c r="F4138" s="3"/>
      <c r="G4138" s="8"/>
      <c r="H4138" s="6"/>
      <c r="I4138" s="6"/>
    </row>
    <row r="4139" spans="2:9" x14ac:dyDescent="0.2">
      <c r="B4139" s="3"/>
      <c r="C4139" s="6"/>
      <c r="D4139" s="3"/>
      <c r="E4139" s="6"/>
      <c r="F4139" s="3"/>
      <c r="G4139" s="8"/>
      <c r="H4139" s="6"/>
      <c r="I4139" s="6"/>
    </row>
    <row r="4140" spans="2:9" x14ac:dyDescent="0.2">
      <c r="B4140" s="3"/>
      <c r="C4140" s="6"/>
      <c r="D4140" s="3"/>
      <c r="E4140" s="6"/>
      <c r="F4140" s="3"/>
      <c r="G4140" s="8"/>
      <c r="H4140" s="6"/>
      <c r="I4140" s="6"/>
    </row>
    <row r="4141" spans="2:9" x14ac:dyDescent="0.2">
      <c r="B4141" s="3"/>
      <c r="C4141" s="6"/>
      <c r="D4141" s="3"/>
      <c r="E4141" s="6"/>
      <c r="F4141" s="3"/>
      <c r="G4141" s="8"/>
      <c r="H4141" s="6"/>
      <c r="I4141" s="6"/>
    </row>
    <row r="4142" spans="2:9" x14ac:dyDescent="0.2">
      <c r="B4142" s="3"/>
      <c r="C4142" s="6"/>
      <c r="D4142" s="3"/>
      <c r="E4142" s="6"/>
      <c r="F4142" s="3"/>
      <c r="G4142" s="8"/>
      <c r="H4142" s="6"/>
      <c r="I4142" s="6"/>
    </row>
    <row r="4143" spans="2:9" x14ac:dyDescent="0.2">
      <c r="B4143" s="3"/>
      <c r="C4143" s="6"/>
      <c r="D4143" s="3"/>
      <c r="E4143" s="6"/>
      <c r="F4143" s="3"/>
      <c r="G4143" s="8"/>
      <c r="H4143" s="6"/>
      <c r="I4143" s="6"/>
    </row>
    <row r="4144" spans="2:9" x14ac:dyDescent="0.2">
      <c r="B4144" s="2"/>
      <c r="C4144" s="5"/>
      <c r="D4144" s="2"/>
      <c r="E4144" s="5"/>
      <c r="F4144" s="2"/>
      <c r="G4144" s="7"/>
      <c r="H4144" s="5"/>
      <c r="I4144" s="5"/>
    </row>
    <row r="4145" spans="2:9" x14ac:dyDescent="0.2">
      <c r="B4145" s="2"/>
      <c r="C4145" s="5"/>
      <c r="D4145" s="2"/>
      <c r="E4145" s="5"/>
      <c r="F4145" s="2"/>
      <c r="G4145" s="7"/>
      <c r="H4145" s="5"/>
      <c r="I4145" s="5"/>
    </row>
    <row r="4146" spans="2:9" x14ac:dyDescent="0.2">
      <c r="B4146" s="2"/>
      <c r="C4146" s="5"/>
      <c r="D4146" s="2"/>
      <c r="E4146" s="5"/>
      <c r="F4146" s="2"/>
      <c r="G4146" s="7"/>
      <c r="H4146" s="5"/>
      <c r="I4146" s="5"/>
    </row>
    <row r="4147" spans="2:9" x14ac:dyDescent="0.2">
      <c r="B4147" s="2"/>
      <c r="C4147" s="5"/>
      <c r="D4147" s="2"/>
      <c r="E4147" s="5"/>
      <c r="F4147" s="2"/>
      <c r="G4147" s="7"/>
      <c r="H4147" s="5"/>
      <c r="I4147" s="5"/>
    </row>
    <row r="4148" spans="2:9" x14ac:dyDescent="0.2">
      <c r="B4148" s="2"/>
      <c r="C4148" s="5"/>
      <c r="D4148" s="2"/>
      <c r="E4148" s="5"/>
      <c r="F4148" s="2"/>
      <c r="G4148" s="7"/>
      <c r="H4148" s="5"/>
      <c r="I4148" s="5"/>
    </row>
    <row r="4149" spans="2:9" x14ac:dyDescent="0.2">
      <c r="B4149" s="2"/>
      <c r="C4149" s="5"/>
      <c r="D4149" s="2"/>
      <c r="E4149" s="5"/>
      <c r="F4149" s="2"/>
      <c r="G4149" s="7"/>
      <c r="H4149" s="5"/>
      <c r="I4149" s="5"/>
    </row>
    <row r="4150" spans="2:9" x14ac:dyDescent="0.2">
      <c r="B4150" s="2"/>
      <c r="C4150" s="5"/>
      <c r="D4150" s="2"/>
      <c r="E4150" s="5"/>
      <c r="F4150" s="2"/>
      <c r="G4150" s="7"/>
      <c r="H4150" s="5"/>
      <c r="I4150" s="5"/>
    </row>
    <row r="4151" spans="2:9" x14ac:dyDescent="0.2">
      <c r="B4151" s="2"/>
      <c r="C4151" s="5"/>
      <c r="D4151" s="2"/>
      <c r="E4151" s="5"/>
      <c r="F4151" s="2"/>
      <c r="G4151" s="7"/>
      <c r="H4151" s="5"/>
      <c r="I4151" s="5"/>
    </row>
    <row r="4152" spans="2:9" x14ac:dyDescent="0.2">
      <c r="B4152" s="2"/>
      <c r="C4152" s="5"/>
      <c r="D4152" s="2"/>
      <c r="E4152" s="5"/>
      <c r="F4152" s="2"/>
      <c r="G4152" s="7"/>
      <c r="H4152" s="5"/>
      <c r="I4152" s="5"/>
    </row>
    <row r="4153" spans="2:9" x14ac:dyDescent="0.2">
      <c r="B4153" s="2"/>
      <c r="C4153" s="5"/>
      <c r="D4153" s="2"/>
      <c r="E4153" s="5"/>
      <c r="F4153" s="2"/>
      <c r="G4153" s="7"/>
      <c r="H4153" s="5"/>
      <c r="I4153" s="5"/>
    </row>
    <row r="4154" spans="2:9" x14ac:dyDescent="0.2">
      <c r="B4154" s="3"/>
      <c r="C4154" s="6"/>
      <c r="D4154" s="3"/>
      <c r="E4154" s="6"/>
      <c r="F4154" s="3"/>
      <c r="G4154" s="8"/>
      <c r="H4154" s="6"/>
      <c r="I4154" s="6"/>
    </row>
    <row r="4155" spans="2:9" x14ac:dyDescent="0.2">
      <c r="B4155" s="3"/>
      <c r="C4155" s="6"/>
      <c r="D4155" s="3"/>
      <c r="E4155" s="6"/>
      <c r="F4155" s="3"/>
      <c r="G4155" s="8"/>
      <c r="H4155" s="6"/>
      <c r="I4155" s="6"/>
    </row>
    <row r="4156" spans="2:9" x14ac:dyDescent="0.2">
      <c r="B4156" s="3"/>
      <c r="C4156" s="6"/>
      <c r="D4156" s="3"/>
      <c r="E4156" s="6"/>
      <c r="F4156" s="3"/>
      <c r="G4156" s="8"/>
      <c r="H4156" s="6"/>
      <c r="I4156" s="6"/>
    </row>
    <row r="4157" spans="2:9" x14ac:dyDescent="0.2">
      <c r="B4157" s="3"/>
      <c r="C4157" s="6"/>
      <c r="D4157" s="3"/>
      <c r="E4157" s="6"/>
      <c r="F4157" s="3"/>
      <c r="G4157" s="8"/>
      <c r="H4157" s="6"/>
      <c r="I4157" s="6"/>
    </row>
    <row r="4158" spans="2:9" x14ac:dyDescent="0.2">
      <c r="B4158" s="3"/>
      <c r="C4158" s="6"/>
      <c r="D4158" s="3"/>
      <c r="E4158" s="6"/>
      <c r="F4158" s="3"/>
      <c r="G4158" s="8"/>
      <c r="H4158" s="6"/>
      <c r="I4158" s="6"/>
    </row>
    <row r="4159" spans="2:9" x14ac:dyDescent="0.2">
      <c r="B4159" s="3"/>
      <c r="C4159" s="6"/>
      <c r="D4159" s="3"/>
      <c r="E4159" s="6"/>
      <c r="F4159" s="3"/>
      <c r="G4159" s="8"/>
      <c r="H4159" s="6"/>
      <c r="I4159" s="6"/>
    </row>
    <row r="4160" spans="2:9" x14ac:dyDescent="0.2">
      <c r="B4160" s="3"/>
      <c r="C4160" s="6"/>
      <c r="D4160" s="3"/>
      <c r="E4160" s="6"/>
      <c r="F4160" s="3"/>
      <c r="G4160" s="8"/>
      <c r="H4160" s="6"/>
      <c r="I4160" s="6"/>
    </row>
    <row r="4161" spans="2:9" x14ac:dyDescent="0.2">
      <c r="B4161" s="3"/>
      <c r="C4161" s="6"/>
      <c r="D4161" s="3"/>
      <c r="E4161" s="6"/>
      <c r="F4161" s="3"/>
      <c r="G4161" s="8"/>
      <c r="H4161" s="6"/>
      <c r="I4161" s="6"/>
    </row>
    <row r="4162" spans="2:9" x14ac:dyDescent="0.2">
      <c r="B4162" s="3"/>
      <c r="C4162" s="6"/>
      <c r="D4162" s="3"/>
      <c r="E4162" s="6"/>
      <c r="F4162" s="3"/>
      <c r="G4162" s="8"/>
      <c r="H4162" s="6"/>
      <c r="I4162" s="6"/>
    </row>
    <row r="4163" spans="2:9" x14ac:dyDescent="0.2">
      <c r="B4163" s="3"/>
      <c r="C4163" s="6"/>
      <c r="D4163" s="3"/>
      <c r="E4163" s="6"/>
      <c r="F4163" s="3"/>
      <c r="G4163" s="8"/>
      <c r="H4163" s="6"/>
      <c r="I4163" s="6"/>
    </row>
    <row r="4164" spans="2:9" x14ac:dyDescent="0.2">
      <c r="B4164" s="3"/>
      <c r="C4164" s="6"/>
      <c r="D4164" s="3"/>
      <c r="E4164" s="6"/>
      <c r="F4164" s="3"/>
      <c r="G4164" s="8"/>
      <c r="H4164" s="6"/>
      <c r="I4164" s="6"/>
    </row>
    <row r="4165" spans="2:9" x14ac:dyDescent="0.2">
      <c r="B4165" s="3"/>
      <c r="C4165" s="6"/>
      <c r="D4165" s="3"/>
      <c r="E4165" s="6"/>
      <c r="F4165" s="3"/>
      <c r="G4165" s="8"/>
      <c r="H4165" s="6"/>
      <c r="I4165" s="6"/>
    </row>
    <row r="4166" spans="2:9" x14ac:dyDescent="0.2">
      <c r="B4166" s="3"/>
      <c r="C4166" s="6"/>
      <c r="D4166" s="3"/>
      <c r="E4166" s="6"/>
      <c r="F4166" s="3"/>
      <c r="G4166" s="8"/>
      <c r="H4166" s="6"/>
      <c r="I4166" s="6"/>
    </row>
    <row r="4167" spans="2:9" x14ac:dyDescent="0.2">
      <c r="B4167" s="3"/>
      <c r="C4167" s="6"/>
      <c r="D4167" s="3"/>
      <c r="E4167" s="6"/>
      <c r="F4167" s="3"/>
      <c r="G4167" s="8"/>
      <c r="H4167" s="6"/>
      <c r="I4167" s="6"/>
    </row>
    <row r="4168" spans="2:9" x14ac:dyDescent="0.2">
      <c r="B4168" s="3"/>
      <c r="C4168" s="6"/>
      <c r="D4168" s="3"/>
      <c r="E4168" s="6"/>
      <c r="F4168" s="3"/>
      <c r="G4168" s="8"/>
      <c r="H4168" s="6"/>
      <c r="I4168" s="6"/>
    </row>
    <row r="4169" spans="2:9" x14ac:dyDescent="0.2">
      <c r="B4169" s="3"/>
      <c r="C4169" s="6"/>
      <c r="D4169" s="3"/>
      <c r="E4169" s="6"/>
      <c r="F4169" s="3"/>
      <c r="G4169" s="8"/>
      <c r="H4169" s="6"/>
      <c r="I4169" s="6"/>
    </row>
    <row r="4170" spans="2:9" x14ac:dyDescent="0.2">
      <c r="B4170" s="3"/>
      <c r="C4170" s="6"/>
      <c r="D4170" s="3"/>
      <c r="E4170" s="6"/>
      <c r="F4170" s="3"/>
      <c r="G4170" s="8"/>
      <c r="H4170" s="6"/>
      <c r="I4170" s="6"/>
    </row>
    <row r="4171" spans="2:9" x14ac:dyDescent="0.2">
      <c r="B4171" s="3"/>
      <c r="C4171" s="6"/>
      <c r="D4171" s="3"/>
      <c r="E4171" s="6"/>
      <c r="F4171" s="3"/>
      <c r="G4171" s="8"/>
      <c r="H4171" s="6"/>
      <c r="I4171" s="6"/>
    </row>
    <row r="4172" spans="2:9" x14ac:dyDescent="0.2">
      <c r="B4172" s="3"/>
      <c r="C4172" s="6"/>
      <c r="D4172" s="3"/>
      <c r="E4172" s="6"/>
      <c r="F4172" s="3"/>
      <c r="G4172" s="8"/>
      <c r="H4172" s="6"/>
      <c r="I4172" s="6"/>
    </row>
    <row r="4173" spans="2:9" x14ac:dyDescent="0.2">
      <c r="B4173" s="3"/>
      <c r="C4173" s="6"/>
      <c r="D4173" s="3"/>
      <c r="E4173" s="6"/>
      <c r="F4173" s="3"/>
      <c r="G4173" s="8"/>
      <c r="H4173" s="6"/>
      <c r="I4173" s="6"/>
    </row>
    <row r="4174" spans="2:9" x14ac:dyDescent="0.2">
      <c r="B4174" s="3"/>
      <c r="C4174" s="6"/>
      <c r="D4174" s="3"/>
      <c r="E4174" s="6"/>
      <c r="F4174" s="3"/>
      <c r="G4174" s="8"/>
      <c r="H4174" s="6"/>
      <c r="I4174" s="6"/>
    </row>
    <row r="4175" spans="2:9" x14ac:dyDescent="0.2">
      <c r="B4175" s="3"/>
      <c r="C4175" s="6"/>
      <c r="D4175" s="3"/>
      <c r="E4175" s="6"/>
      <c r="F4175" s="3"/>
      <c r="G4175" s="8"/>
      <c r="H4175" s="6"/>
      <c r="I4175" s="6"/>
    </row>
    <row r="4176" spans="2:9" x14ac:dyDescent="0.2">
      <c r="B4176" s="3"/>
      <c r="C4176" s="6"/>
      <c r="D4176" s="3"/>
      <c r="E4176" s="6"/>
      <c r="F4176" s="3"/>
      <c r="G4176" s="8"/>
      <c r="H4176" s="6"/>
      <c r="I4176" s="6"/>
    </row>
    <row r="4177" spans="2:9" x14ac:dyDescent="0.2">
      <c r="B4177" s="3"/>
      <c r="C4177" s="6"/>
      <c r="D4177" s="3"/>
      <c r="E4177" s="6"/>
      <c r="F4177" s="3"/>
      <c r="G4177" s="8"/>
      <c r="H4177" s="6"/>
      <c r="I4177" s="6"/>
    </row>
    <row r="4178" spans="2:9" x14ac:dyDescent="0.2">
      <c r="B4178" s="3"/>
      <c r="C4178" s="6"/>
      <c r="D4178" s="3"/>
      <c r="E4178" s="6"/>
      <c r="F4178" s="3"/>
      <c r="G4178" s="8"/>
      <c r="H4178" s="6"/>
      <c r="I4178" s="6"/>
    </row>
    <row r="4179" spans="2:9" x14ac:dyDescent="0.2">
      <c r="B4179" s="3"/>
      <c r="C4179" s="6"/>
      <c r="D4179" s="3"/>
      <c r="E4179" s="6"/>
      <c r="F4179" s="3"/>
      <c r="G4179" s="8"/>
      <c r="H4179" s="6"/>
      <c r="I4179" s="6"/>
    </row>
    <row r="4180" spans="2:9" x14ac:dyDescent="0.2">
      <c r="B4180" s="3"/>
      <c r="C4180" s="6"/>
      <c r="D4180" s="3"/>
      <c r="E4180" s="6"/>
      <c r="F4180" s="3"/>
      <c r="G4180" s="8"/>
      <c r="H4180" s="6"/>
      <c r="I4180" s="6"/>
    </row>
    <row r="4181" spans="2:9" x14ac:dyDescent="0.2">
      <c r="B4181" s="3"/>
      <c r="C4181" s="6"/>
      <c r="D4181" s="3"/>
      <c r="E4181" s="6"/>
      <c r="F4181" s="3"/>
      <c r="G4181" s="8"/>
      <c r="H4181" s="6"/>
      <c r="I4181" s="6"/>
    </row>
    <row r="4182" spans="2:9" x14ac:dyDescent="0.2">
      <c r="B4182" s="3"/>
      <c r="C4182" s="6"/>
      <c r="D4182" s="3"/>
      <c r="E4182" s="6"/>
      <c r="F4182" s="3"/>
      <c r="G4182" s="8"/>
      <c r="H4182" s="6"/>
      <c r="I4182" s="6"/>
    </row>
    <row r="4183" spans="2:9" x14ac:dyDescent="0.2">
      <c r="B4183" s="3"/>
      <c r="C4183" s="6"/>
      <c r="D4183" s="3"/>
      <c r="E4183" s="6"/>
      <c r="F4183" s="3"/>
      <c r="G4183" s="8"/>
      <c r="H4183" s="6"/>
      <c r="I4183" s="6"/>
    </row>
    <row r="4184" spans="2:9" x14ac:dyDescent="0.2">
      <c r="B4184" s="3"/>
      <c r="C4184" s="6"/>
      <c r="D4184" s="3"/>
      <c r="E4184" s="6"/>
      <c r="F4184" s="3"/>
      <c r="G4184" s="8"/>
      <c r="H4184" s="6"/>
      <c r="I4184" s="6"/>
    </row>
    <row r="4185" spans="2:9" x14ac:dyDescent="0.2">
      <c r="B4185" s="3"/>
      <c r="C4185" s="6"/>
      <c r="D4185" s="3"/>
      <c r="E4185" s="6"/>
      <c r="F4185" s="3"/>
      <c r="G4185" s="8"/>
      <c r="H4185" s="6"/>
      <c r="I4185" s="6"/>
    </row>
    <row r="4186" spans="2:9" x14ac:dyDescent="0.2">
      <c r="B4186" s="3"/>
      <c r="C4186" s="6"/>
      <c r="D4186" s="3"/>
      <c r="E4186" s="6"/>
      <c r="F4186" s="3"/>
      <c r="G4186" s="8"/>
      <c r="H4186" s="6"/>
      <c r="I4186" s="6"/>
    </row>
    <row r="4187" spans="2:9" x14ac:dyDescent="0.2">
      <c r="B4187" s="3"/>
      <c r="C4187" s="6"/>
      <c r="D4187" s="3"/>
      <c r="E4187" s="6"/>
      <c r="F4187" s="3"/>
      <c r="G4187" s="8"/>
      <c r="H4187" s="6"/>
      <c r="I4187" s="6"/>
    </row>
    <row r="4188" spans="2:9" x14ac:dyDescent="0.2">
      <c r="B4188" s="3"/>
      <c r="C4188" s="6"/>
      <c r="D4188" s="3"/>
      <c r="E4188" s="6"/>
      <c r="F4188" s="3"/>
      <c r="G4188" s="8"/>
      <c r="H4188" s="6"/>
      <c r="I4188" s="6"/>
    </row>
    <row r="4189" spans="2:9" x14ac:dyDescent="0.2">
      <c r="B4189" s="3"/>
      <c r="C4189" s="6"/>
      <c r="D4189" s="3"/>
      <c r="E4189" s="6"/>
      <c r="F4189" s="3"/>
      <c r="G4189" s="8"/>
      <c r="H4189" s="6"/>
      <c r="I4189" s="6"/>
    </row>
    <row r="4190" spans="2:9" x14ac:dyDescent="0.2">
      <c r="B4190" s="3"/>
      <c r="C4190" s="6"/>
      <c r="D4190" s="3"/>
      <c r="E4190" s="6"/>
      <c r="F4190" s="3"/>
      <c r="G4190" s="8"/>
      <c r="H4190" s="6"/>
      <c r="I4190" s="6"/>
    </row>
    <row r="4191" spans="2:9" x14ac:dyDescent="0.2">
      <c r="B4191" s="3"/>
      <c r="C4191" s="6"/>
      <c r="D4191" s="3"/>
      <c r="E4191" s="6"/>
      <c r="F4191" s="3"/>
      <c r="G4191" s="8"/>
      <c r="H4191" s="6"/>
      <c r="I4191" s="6"/>
    </row>
    <row r="4192" spans="2:9" x14ac:dyDescent="0.2">
      <c r="B4192" s="3"/>
      <c r="C4192" s="6"/>
      <c r="D4192" s="3"/>
      <c r="E4192" s="6"/>
      <c r="F4192" s="3"/>
      <c r="G4192" s="8"/>
      <c r="H4192" s="6"/>
      <c r="I4192" s="6"/>
    </row>
    <row r="4193" spans="2:9" x14ac:dyDescent="0.2">
      <c r="B4193" s="3"/>
      <c r="C4193" s="6"/>
      <c r="D4193" s="3"/>
      <c r="E4193" s="6"/>
      <c r="F4193" s="3"/>
      <c r="G4193" s="8"/>
      <c r="H4193" s="6"/>
      <c r="I4193" s="6"/>
    </row>
    <row r="4194" spans="2:9" x14ac:dyDescent="0.2">
      <c r="B4194" s="3"/>
      <c r="C4194" s="6"/>
      <c r="D4194" s="3"/>
      <c r="E4194" s="6"/>
      <c r="F4194" s="3"/>
      <c r="G4194" s="8"/>
      <c r="H4194" s="6"/>
      <c r="I4194" s="6"/>
    </row>
    <row r="4195" spans="2:9" x14ac:dyDescent="0.2">
      <c r="B4195" s="3"/>
      <c r="C4195" s="6"/>
      <c r="D4195" s="3"/>
      <c r="E4195" s="6"/>
      <c r="F4195" s="3"/>
      <c r="G4195" s="8"/>
      <c r="H4195" s="6"/>
      <c r="I4195" s="6"/>
    </row>
    <row r="4196" spans="2:9" x14ac:dyDescent="0.2">
      <c r="B4196" s="3"/>
      <c r="C4196" s="6"/>
      <c r="D4196" s="3"/>
      <c r="E4196" s="6"/>
      <c r="F4196" s="3"/>
      <c r="G4196" s="8"/>
      <c r="H4196" s="6"/>
      <c r="I4196" s="6"/>
    </row>
    <row r="4197" spans="2:9" x14ac:dyDescent="0.2">
      <c r="B4197" s="3"/>
      <c r="C4197" s="6"/>
      <c r="D4197" s="3"/>
      <c r="E4197" s="6"/>
      <c r="F4197" s="3"/>
      <c r="G4197" s="8"/>
      <c r="H4197" s="6"/>
      <c r="I4197" s="6"/>
    </row>
    <row r="4198" spans="2:9" x14ac:dyDescent="0.2">
      <c r="B4198" s="3"/>
      <c r="C4198" s="6"/>
      <c r="D4198" s="3"/>
      <c r="E4198" s="6"/>
      <c r="F4198" s="3"/>
      <c r="G4198" s="8"/>
      <c r="H4198" s="6"/>
      <c r="I4198" s="6"/>
    </row>
    <row r="4199" spans="2:9" x14ac:dyDescent="0.2">
      <c r="B4199" s="3"/>
      <c r="C4199" s="6"/>
      <c r="D4199" s="3"/>
      <c r="E4199" s="6"/>
      <c r="F4199" s="3"/>
      <c r="G4199" s="8"/>
      <c r="H4199" s="6"/>
      <c r="I4199" s="6"/>
    </row>
    <row r="4200" spans="2:9" x14ac:dyDescent="0.2">
      <c r="B4200" s="3"/>
      <c r="C4200" s="6"/>
      <c r="D4200" s="3"/>
      <c r="E4200" s="6"/>
      <c r="F4200" s="3"/>
      <c r="G4200" s="8"/>
      <c r="H4200" s="6"/>
      <c r="I4200" s="6"/>
    </row>
    <row r="4201" spans="2:9" x14ac:dyDescent="0.2">
      <c r="B4201" s="3"/>
      <c r="C4201" s="6"/>
      <c r="D4201" s="3"/>
      <c r="E4201" s="6"/>
      <c r="F4201" s="3"/>
      <c r="G4201" s="8"/>
      <c r="H4201" s="6"/>
      <c r="I4201" s="6"/>
    </row>
    <row r="4202" spans="2:9" x14ac:dyDescent="0.2">
      <c r="B4202" s="3"/>
      <c r="C4202" s="6"/>
      <c r="D4202" s="3"/>
      <c r="E4202" s="6"/>
      <c r="F4202" s="3"/>
      <c r="G4202" s="8"/>
      <c r="H4202" s="6"/>
      <c r="I4202" s="6"/>
    </row>
    <row r="4203" spans="2:9" x14ac:dyDescent="0.2">
      <c r="B4203" s="3"/>
      <c r="C4203" s="6"/>
      <c r="D4203" s="3"/>
      <c r="E4203" s="6"/>
      <c r="F4203" s="3"/>
      <c r="G4203" s="8"/>
      <c r="H4203" s="6"/>
      <c r="I4203" s="6"/>
    </row>
    <row r="4204" spans="2:9" x14ac:dyDescent="0.2">
      <c r="B4204" s="3"/>
      <c r="C4204" s="6"/>
      <c r="D4204" s="3"/>
      <c r="E4204" s="6"/>
      <c r="F4204" s="3"/>
      <c r="G4204" s="8"/>
      <c r="H4204" s="6"/>
      <c r="I4204" s="6"/>
    </row>
    <row r="4205" spans="2:9" x14ac:dyDescent="0.2">
      <c r="B4205" s="3"/>
      <c r="C4205" s="6"/>
      <c r="D4205" s="3"/>
      <c r="E4205" s="6"/>
      <c r="F4205" s="3"/>
      <c r="G4205" s="8"/>
      <c r="H4205" s="6"/>
      <c r="I4205" s="6"/>
    </row>
    <row r="4206" spans="2:9" x14ac:dyDescent="0.2">
      <c r="B4206" s="2"/>
      <c r="C4206" s="5"/>
      <c r="D4206" s="2"/>
      <c r="E4206" s="5"/>
      <c r="F4206" s="2"/>
      <c r="G4206" s="7"/>
      <c r="H4206" s="5"/>
      <c r="I4206" s="5"/>
    </row>
    <row r="4207" spans="2:9" x14ac:dyDescent="0.2">
      <c r="B4207" s="2"/>
      <c r="C4207" s="5"/>
      <c r="D4207" s="2"/>
      <c r="E4207" s="5"/>
      <c r="F4207" s="2"/>
      <c r="G4207" s="7"/>
      <c r="H4207" s="5"/>
      <c r="I4207" s="5"/>
    </row>
    <row r="4208" spans="2:9" x14ac:dyDescent="0.2">
      <c r="B4208" s="2"/>
      <c r="C4208" s="5"/>
      <c r="D4208" s="2"/>
      <c r="E4208" s="5"/>
      <c r="F4208" s="2"/>
      <c r="G4208" s="7"/>
      <c r="H4208" s="5"/>
      <c r="I4208" s="5"/>
    </row>
    <row r="4209" spans="2:9" x14ac:dyDescent="0.2">
      <c r="B4209" s="2"/>
      <c r="C4209" s="5"/>
      <c r="D4209" s="2"/>
      <c r="E4209" s="5"/>
      <c r="F4209" s="2"/>
      <c r="G4209" s="7"/>
      <c r="H4209" s="5"/>
      <c r="I4209" s="5"/>
    </row>
    <row r="4210" spans="2:9" x14ac:dyDescent="0.2">
      <c r="B4210" s="2"/>
      <c r="C4210" s="5"/>
      <c r="D4210" s="2"/>
      <c r="E4210" s="5"/>
      <c r="F4210" s="2"/>
      <c r="G4210" s="7"/>
      <c r="H4210" s="5"/>
      <c r="I4210" s="5"/>
    </row>
    <row r="4211" spans="2:9" x14ac:dyDescent="0.2">
      <c r="B4211" s="2"/>
      <c r="C4211" s="5"/>
      <c r="D4211" s="2"/>
      <c r="E4211" s="5"/>
      <c r="F4211" s="2"/>
      <c r="G4211" s="7"/>
      <c r="H4211" s="5"/>
      <c r="I4211" s="5"/>
    </row>
    <row r="4212" spans="2:9" x14ac:dyDescent="0.2">
      <c r="B4212" s="2"/>
      <c r="C4212" s="5"/>
      <c r="D4212" s="2"/>
      <c r="E4212" s="5"/>
      <c r="F4212" s="2"/>
      <c r="G4212" s="7"/>
      <c r="H4212" s="5"/>
      <c r="I4212" s="5"/>
    </row>
    <row r="4213" spans="2:9" x14ac:dyDescent="0.2">
      <c r="B4213" s="2"/>
      <c r="C4213" s="5"/>
      <c r="D4213" s="2"/>
      <c r="E4213" s="5"/>
      <c r="F4213" s="2"/>
      <c r="G4213" s="7"/>
      <c r="H4213" s="5"/>
      <c r="I4213" s="5"/>
    </row>
    <row r="4214" spans="2:9" x14ac:dyDescent="0.2">
      <c r="B4214" s="2"/>
      <c r="C4214" s="5"/>
      <c r="D4214" s="2"/>
      <c r="E4214" s="5"/>
      <c r="F4214" s="2"/>
      <c r="G4214" s="7"/>
      <c r="H4214" s="5"/>
      <c r="I4214" s="5"/>
    </row>
    <row r="4215" spans="2:9" x14ac:dyDescent="0.2">
      <c r="B4215" s="2"/>
      <c r="C4215" s="5"/>
      <c r="D4215" s="2"/>
      <c r="E4215" s="5"/>
      <c r="F4215" s="2"/>
      <c r="G4215" s="7"/>
      <c r="H4215" s="5"/>
      <c r="I4215" s="5"/>
    </row>
    <row r="4216" spans="2:9" x14ac:dyDescent="0.2">
      <c r="B4216" s="3"/>
      <c r="C4216" s="6"/>
      <c r="D4216" s="3"/>
      <c r="E4216" s="6"/>
      <c r="F4216" s="3"/>
      <c r="G4216" s="8"/>
      <c r="H4216" s="6"/>
      <c r="I4216" s="6"/>
    </row>
    <row r="4217" spans="2:9" x14ac:dyDescent="0.2">
      <c r="B4217" s="3"/>
      <c r="C4217" s="6"/>
      <c r="D4217" s="3"/>
      <c r="E4217" s="6"/>
      <c r="F4217" s="3"/>
      <c r="G4217" s="8"/>
      <c r="H4217" s="6"/>
      <c r="I4217" s="6"/>
    </row>
    <row r="4218" spans="2:9" x14ac:dyDescent="0.2">
      <c r="B4218" s="3"/>
      <c r="C4218" s="6"/>
      <c r="D4218" s="3"/>
      <c r="E4218" s="6"/>
      <c r="F4218" s="3"/>
      <c r="G4218" s="8"/>
      <c r="H4218" s="6"/>
      <c r="I4218" s="6"/>
    </row>
    <row r="4219" spans="2:9" x14ac:dyDescent="0.2">
      <c r="B4219" s="3"/>
      <c r="C4219" s="6"/>
      <c r="D4219" s="3"/>
      <c r="E4219" s="6"/>
      <c r="F4219" s="3"/>
      <c r="G4219" s="8"/>
      <c r="H4219" s="6"/>
      <c r="I4219" s="6"/>
    </row>
    <row r="4220" spans="2:9" x14ac:dyDescent="0.2">
      <c r="B4220" s="3"/>
      <c r="C4220" s="6"/>
      <c r="D4220" s="3"/>
      <c r="E4220" s="6"/>
      <c r="F4220" s="3"/>
      <c r="G4220" s="8"/>
      <c r="H4220" s="6"/>
      <c r="I4220" s="6"/>
    </row>
    <row r="4221" spans="2:9" x14ac:dyDescent="0.2">
      <c r="B4221" s="3"/>
      <c r="C4221" s="6"/>
      <c r="D4221" s="3"/>
      <c r="E4221" s="6"/>
      <c r="F4221" s="3"/>
      <c r="G4221" s="8"/>
      <c r="H4221" s="6"/>
      <c r="I4221" s="6"/>
    </row>
    <row r="4222" spans="2:9" x14ac:dyDescent="0.2">
      <c r="B4222" s="3"/>
      <c r="C4222" s="6"/>
      <c r="D4222" s="3"/>
      <c r="E4222" s="6"/>
      <c r="F4222" s="3"/>
      <c r="G4222" s="8"/>
      <c r="H4222" s="6"/>
      <c r="I4222" s="6"/>
    </row>
    <row r="4223" spans="2:9" x14ac:dyDescent="0.2">
      <c r="B4223" s="3"/>
      <c r="C4223" s="6"/>
      <c r="D4223" s="3"/>
      <c r="E4223" s="6"/>
      <c r="F4223" s="3"/>
      <c r="G4223" s="8"/>
      <c r="H4223" s="6"/>
      <c r="I4223" s="6"/>
    </row>
    <row r="4224" spans="2:9" x14ac:dyDescent="0.2">
      <c r="B4224" s="3"/>
      <c r="C4224" s="6"/>
      <c r="D4224" s="3"/>
      <c r="E4224" s="6"/>
      <c r="F4224" s="3"/>
      <c r="G4224" s="8"/>
      <c r="H4224" s="6"/>
      <c r="I4224" s="6"/>
    </row>
    <row r="4225" spans="2:9" x14ac:dyDescent="0.2">
      <c r="B4225" s="3"/>
      <c r="C4225" s="6"/>
      <c r="D4225" s="3"/>
      <c r="E4225" s="6"/>
      <c r="F4225" s="3"/>
      <c r="G4225" s="8"/>
      <c r="H4225" s="6"/>
      <c r="I4225" s="6"/>
    </row>
    <row r="4226" spans="2:9" x14ac:dyDescent="0.2">
      <c r="B4226" s="3"/>
      <c r="C4226" s="6"/>
      <c r="D4226" s="3"/>
      <c r="E4226" s="6"/>
      <c r="F4226" s="3"/>
      <c r="G4226" s="8"/>
      <c r="H4226" s="6"/>
      <c r="I4226" s="6"/>
    </row>
    <row r="4227" spans="2:9" x14ac:dyDescent="0.2">
      <c r="B4227" s="3"/>
      <c r="C4227" s="6"/>
      <c r="D4227" s="3"/>
      <c r="E4227" s="6"/>
      <c r="F4227" s="3"/>
      <c r="G4227" s="8"/>
      <c r="H4227" s="6"/>
      <c r="I4227" s="6"/>
    </row>
    <row r="4228" spans="2:9" x14ac:dyDescent="0.2">
      <c r="B4228" s="3"/>
      <c r="C4228" s="6"/>
      <c r="D4228" s="3"/>
      <c r="E4228" s="6"/>
      <c r="F4228" s="3"/>
      <c r="G4228" s="8"/>
      <c r="H4228" s="6"/>
      <c r="I4228" s="6"/>
    </row>
    <row r="4229" spans="2:9" x14ac:dyDescent="0.2">
      <c r="B4229" s="3"/>
      <c r="C4229" s="6"/>
      <c r="D4229" s="3"/>
      <c r="E4229" s="6"/>
      <c r="F4229" s="3"/>
      <c r="G4229" s="8"/>
      <c r="H4229" s="6"/>
      <c r="I4229" s="6"/>
    </row>
    <row r="4230" spans="2:9" x14ac:dyDescent="0.2">
      <c r="B4230" s="3"/>
      <c r="C4230" s="6"/>
      <c r="D4230" s="3"/>
      <c r="E4230" s="6"/>
      <c r="F4230" s="3"/>
      <c r="G4230" s="8"/>
      <c r="H4230" s="6"/>
      <c r="I4230" s="6"/>
    </row>
    <row r="4231" spans="2:9" x14ac:dyDescent="0.2">
      <c r="B4231" s="3"/>
      <c r="C4231" s="6"/>
      <c r="D4231" s="3"/>
      <c r="E4231" s="6"/>
      <c r="F4231" s="3"/>
      <c r="G4231" s="8"/>
      <c r="H4231" s="6"/>
      <c r="I4231" s="6"/>
    </row>
    <row r="4232" spans="2:9" x14ac:dyDescent="0.2">
      <c r="B4232" s="3"/>
      <c r="C4232" s="6"/>
      <c r="D4232" s="3"/>
      <c r="E4232" s="6"/>
      <c r="F4232" s="3"/>
      <c r="G4232" s="8"/>
      <c r="H4232" s="6"/>
      <c r="I4232" s="6"/>
    </row>
    <row r="4233" spans="2:9" x14ac:dyDescent="0.2">
      <c r="B4233" s="3"/>
      <c r="C4233" s="6"/>
      <c r="D4233" s="3"/>
      <c r="E4233" s="6"/>
      <c r="F4233" s="3"/>
      <c r="G4233" s="8"/>
      <c r="H4233" s="6"/>
      <c r="I4233" s="6"/>
    </row>
    <row r="4234" spans="2:9" x14ac:dyDescent="0.2">
      <c r="B4234" s="3"/>
      <c r="C4234" s="6"/>
      <c r="D4234" s="3"/>
      <c r="E4234" s="6"/>
      <c r="F4234" s="3"/>
      <c r="G4234" s="8"/>
      <c r="H4234" s="6"/>
      <c r="I4234" s="6"/>
    </row>
    <row r="4235" spans="2:9" x14ac:dyDescent="0.2">
      <c r="B4235" s="3"/>
      <c r="C4235" s="6"/>
      <c r="D4235" s="3"/>
      <c r="E4235" s="6"/>
      <c r="F4235" s="3"/>
      <c r="G4235" s="8"/>
      <c r="H4235" s="6"/>
      <c r="I4235" s="6"/>
    </row>
    <row r="4236" spans="2:9" x14ac:dyDescent="0.2">
      <c r="B4236" s="3"/>
      <c r="C4236" s="6"/>
      <c r="D4236" s="3"/>
      <c r="E4236" s="6"/>
      <c r="F4236" s="3"/>
      <c r="G4236" s="8"/>
      <c r="H4236" s="6"/>
      <c r="I4236" s="6"/>
    </row>
    <row r="4237" spans="2:9" x14ac:dyDescent="0.2">
      <c r="B4237" s="3"/>
      <c r="C4237" s="6"/>
      <c r="D4237" s="3"/>
      <c r="E4237" s="6"/>
      <c r="F4237" s="3"/>
      <c r="G4237" s="8"/>
      <c r="H4237" s="6"/>
      <c r="I4237" s="6"/>
    </row>
    <row r="4238" spans="2:9" x14ac:dyDescent="0.2">
      <c r="B4238" s="3"/>
      <c r="C4238" s="6"/>
      <c r="D4238" s="3"/>
      <c r="E4238" s="6"/>
      <c r="F4238" s="3"/>
      <c r="G4238" s="8"/>
      <c r="H4238" s="6"/>
      <c r="I4238" s="6"/>
    </row>
    <row r="4239" spans="2:9" x14ac:dyDescent="0.2">
      <c r="B4239" s="3"/>
      <c r="C4239" s="6"/>
      <c r="D4239" s="3"/>
      <c r="E4239" s="6"/>
      <c r="F4239" s="3"/>
      <c r="G4239" s="8"/>
      <c r="H4239" s="6"/>
      <c r="I4239" s="6"/>
    </row>
    <row r="4240" spans="2:9" x14ac:dyDescent="0.2">
      <c r="B4240" s="3"/>
      <c r="C4240" s="6"/>
      <c r="D4240" s="3"/>
      <c r="E4240" s="6"/>
      <c r="F4240" s="3"/>
      <c r="G4240" s="8"/>
      <c r="H4240" s="6"/>
      <c r="I4240" s="6"/>
    </row>
    <row r="4241" spans="2:9" x14ac:dyDescent="0.2">
      <c r="B4241" s="3"/>
      <c r="C4241" s="6"/>
      <c r="D4241" s="3"/>
      <c r="E4241" s="6"/>
      <c r="F4241" s="3"/>
      <c r="G4241" s="8"/>
      <c r="H4241" s="6"/>
      <c r="I4241" s="6"/>
    </row>
    <row r="4242" spans="2:9" x14ac:dyDescent="0.2">
      <c r="B4242" s="3"/>
      <c r="C4242" s="6"/>
      <c r="D4242" s="3"/>
      <c r="E4242" s="6"/>
      <c r="F4242" s="3"/>
      <c r="G4242" s="8"/>
      <c r="H4242" s="6"/>
      <c r="I4242" s="6"/>
    </row>
    <row r="4243" spans="2:9" x14ac:dyDescent="0.2">
      <c r="B4243" s="3"/>
      <c r="C4243" s="6"/>
      <c r="D4243" s="3"/>
      <c r="E4243" s="6"/>
      <c r="F4243" s="3"/>
      <c r="G4243" s="8"/>
      <c r="H4243" s="6"/>
      <c r="I4243" s="6"/>
    </row>
    <row r="4244" spans="2:9" x14ac:dyDescent="0.2">
      <c r="B4244" s="3"/>
      <c r="C4244" s="6"/>
      <c r="D4244" s="3"/>
      <c r="E4244" s="6"/>
      <c r="F4244" s="3"/>
      <c r="G4244" s="8"/>
      <c r="H4244" s="6"/>
      <c r="I4244" s="6"/>
    </row>
    <row r="4245" spans="2:9" x14ac:dyDescent="0.2">
      <c r="B4245" s="3"/>
      <c r="C4245" s="6"/>
      <c r="D4245" s="3"/>
      <c r="E4245" s="6"/>
      <c r="F4245" s="3"/>
      <c r="G4245" s="8"/>
      <c r="H4245" s="6"/>
      <c r="I4245" s="6"/>
    </row>
    <row r="4246" spans="2:9" x14ac:dyDescent="0.2">
      <c r="B4246" s="3"/>
      <c r="C4246" s="6"/>
      <c r="D4246" s="3"/>
      <c r="E4246" s="6"/>
      <c r="F4246" s="3"/>
      <c r="G4246" s="8"/>
      <c r="H4246" s="6"/>
      <c r="I4246" s="6"/>
    </row>
    <row r="4247" spans="2:9" x14ac:dyDescent="0.2">
      <c r="B4247" s="3"/>
      <c r="C4247" s="6"/>
      <c r="D4247" s="3"/>
      <c r="E4247" s="6"/>
      <c r="F4247" s="3"/>
      <c r="G4247" s="8"/>
      <c r="H4247" s="6"/>
      <c r="I4247" s="6"/>
    </row>
    <row r="4248" spans="2:9" x14ac:dyDescent="0.2">
      <c r="B4248" s="3"/>
      <c r="C4248" s="6"/>
      <c r="D4248" s="3"/>
      <c r="E4248" s="6"/>
      <c r="F4248" s="3"/>
      <c r="G4248" s="8"/>
      <c r="H4248" s="6"/>
      <c r="I4248" s="6"/>
    </row>
    <row r="4249" spans="2:9" x14ac:dyDescent="0.2">
      <c r="B4249" s="3"/>
      <c r="C4249" s="6"/>
      <c r="D4249" s="3"/>
      <c r="E4249" s="6"/>
      <c r="F4249" s="3"/>
      <c r="G4249" s="8"/>
      <c r="H4249" s="6"/>
      <c r="I4249" s="6"/>
    </row>
    <row r="4250" spans="2:9" x14ac:dyDescent="0.2">
      <c r="B4250" s="3"/>
      <c r="C4250" s="6"/>
      <c r="D4250" s="3"/>
      <c r="E4250" s="6"/>
      <c r="F4250" s="3"/>
      <c r="G4250" s="8"/>
      <c r="H4250" s="6"/>
      <c r="I4250" s="6"/>
    </row>
    <row r="4251" spans="2:9" x14ac:dyDescent="0.2">
      <c r="B4251" s="3"/>
      <c r="C4251" s="6"/>
      <c r="D4251" s="3"/>
      <c r="E4251" s="6"/>
      <c r="F4251" s="3"/>
      <c r="G4251" s="8"/>
      <c r="H4251" s="6"/>
      <c r="I4251" s="6"/>
    </row>
    <row r="4252" spans="2:9" x14ac:dyDescent="0.2">
      <c r="B4252" s="3"/>
      <c r="C4252" s="6"/>
      <c r="D4252" s="3"/>
      <c r="E4252" s="6"/>
      <c r="F4252" s="3"/>
      <c r="G4252" s="8"/>
      <c r="H4252" s="6"/>
      <c r="I4252" s="6"/>
    </row>
    <row r="4253" spans="2:9" x14ac:dyDescent="0.2">
      <c r="B4253" s="3"/>
      <c r="C4253" s="6"/>
      <c r="D4253" s="3"/>
      <c r="E4253" s="6"/>
      <c r="F4253" s="3"/>
      <c r="G4253" s="8"/>
      <c r="H4253" s="6"/>
      <c r="I4253" s="6"/>
    </row>
    <row r="4254" spans="2:9" x14ac:dyDescent="0.2">
      <c r="B4254" s="3"/>
      <c r="C4254" s="6"/>
      <c r="D4254" s="3"/>
      <c r="E4254" s="6"/>
      <c r="F4254" s="3"/>
      <c r="G4254" s="8"/>
      <c r="H4254" s="6"/>
      <c r="I4254" s="6"/>
    </row>
    <row r="4255" spans="2:9" x14ac:dyDescent="0.2">
      <c r="B4255" s="3"/>
      <c r="C4255" s="6"/>
      <c r="D4255" s="3"/>
      <c r="E4255" s="6"/>
      <c r="F4255" s="3"/>
      <c r="G4255" s="8"/>
      <c r="H4255" s="6"/>
      <c r="I4255" s="6"/>
    </row>
    <row r="4256" spans="2:9" x14ac:dyDescent="0.2">
      <c r="B4256" s="3"/>
      <c r="C4256" s="6"/>
      <c r="D4256" s="3"/>
      <c r="E4256" s="6"/>
      <c r="F4256" s="3"/>
      <c r="G4256" s="8"/>
      <c r="H4256" s="6"/>
      <c r="I4256" s="6"/>
    </row>
    <row r="4257" spans="2:9" x14ac:dyDescent="0.2">
      <c r="B4257" s="3"/>
      <c r="C4257" s="6"/>
      <c r="D4257" s="3"/>
      <c r="E4257" s="6"/>
      <c r="F4257" s="3"/>
      <c r="G4257" s="8"/>
      <c r="H4257" s="6"/>
      <c r="I4257" s="6"/>
    </row>
    <row r="4258" spans="2:9" x14ac:dyDescent="0.2">
      <c r="B4258" s="3"/>
      <c r="C4258" s="6"/>
      <c r="D4258" s="3"/>
      <c r="E4258" s="6"/>
      <c r="F4258" s="3"/>
      <c r="G4258" s="8"/>
      <c r="H4258" s="6"/>
      <c r="I4258" s="6"/>
    </row>
    <row r="4259" spans="2:9" x14ac:dyDescent="0.2">
      <c r="B4259" s="3"/>
      <c r="C4259" s="6"/>
      <c r="D4259" s="3"/>
      <c r="E4259" s="6"/>
      <c r="F4259" s="3"/>
      <c r="G4259" s="8"/>
      <c r="H4259" s="6"/>
      <c r="I4259" s="6"/>
    </row>
    <row r="4260" spans="2:9" x14ac:dyDescent="0.2">
      <c r="B4260" s="3"/>
      <c r="C4260" s="6"/>
      <c r="D4260" s="3"/>
      <c r="E4260" s="6"/>
      <c r="F4260" s="3"/>
      <c r="G4260" s="8"/>
      <c r="H4260" s="6"/>
      <c r="I4260" s="6"/>
    </row>
    <row r="4261" spans="2:9" x14ac:dyDescent="0.2">
      <c r="B4261" s="3"/>
      <c r="C4261" s="6"/>
      <c r="D4261" s="3"/>
      <c r="E4261" s="6"/>
      <c r="F4261" s="3"/>
      <c r="G4261" s="8"/>
      <c r="H4261" s="6"/>
      <c r="I4261" s="6"/>
    </row>
    <row r="4262" spans="2:9" x14ac:dyDescent="0.2">
      <c r="B4262" s="3"/>
      <c r="C4262" s="6"/>
      <c r="D4262" s="3"/>
      <c r="E4262" s="6"/>
      <c r="F4262" s="3"/>
      <c r="G4262" s="8"/>
      <c r="H4262" s="6"/>
      <c r="I4262" s="6"/>
    </row>
    <row r="4263" spans="2:9" x14ac:dyDescent="0.2">
      <c r="B4263" s="3"/>
      <c r="C4263" s="6"/>
      <c r="D4263" s="3"/>
      <c r="E4263" s="6"/>
      <c r="F4263" s="3"/>
      <c r="G4263" s="8"/>
      <c r="H4263" s="6"/>
      <c r="I4263" s="6"/>
    </row>
    <row r="4264" spans="2:9" x14ac:dyDescent="0.2">
      <c r="B4264" s="3"/>
      <c r="C4264" s="6"/>
      <c r="D4264" s="3"/>
      <c r="E4264" s="6"/>
      <c r="F4264" s="3"/>
      <c r="G4264" s="8"/>
      <c r="H4264" s="6"/>
      <c r="I4264" s="6"/>
    </row>
    <row r="4265" spans="2:9" x14ac:dyDescent="0.2">
      <c r="B4265" s="3"/>
      <c r="C4265" s="6"/>
      <c r="D4265" s="3"/>
      <c r="E4265" s="6"/>
      <c r="F4265" s="3"/>
      <c r="G4265" s="8"/>
      <c r="H4265" s="6"/>
      <c r="I4265" s="6"/>
    </row>
    <row r="4266" spans="2:9" x14ac:dyDescent="0.2">
      <c r="B4266" s="3"/>
      <c r="C4266" s="6"/>
      <c r="D4266" s="3"/>
      <c r="E4266" s="6"/>
      <c r="F4266" s="3"/>
      <c r="G4266" s="8"/>
      <c r="H4266" s="6"/>
      <c r="I4266" s="6"/>
    </row>
    <row r="4267" spans="2:9" x14ac:dyDescent="0.2">
      <c r="B4267" s="3"/>
      <c r="C4267" s="6"/>
      <c r="D4267" s="3"/>
      <c r="E4267" s="6"/>
      <c r="F4267" s="3"/>
      <c r="G4267" s="8"/>
      <c r="H4267" s="6"/>
      <c r="I4267" s="6"/>
    </row>
    <row r="4268" spans="2:9" x14ac:dyDescent="0.2">
      <c r="B4268" s="3"/>
      <c r="C4268" s="6"/>
      <c r="D4268" s="3"/>
      <c r="E4268" s="6"/>
      <c r="F4268" s="3"/>
      <c r="G4268" s="8"/>
      <c r="H4268" s="6"/>
      <c r="I4268" s="6"/>
    </row>
    <row r="4269" spans="2:9" x14ac:dyDescent="0.2">
      <c r="B4269" s="3"/>
      <c r="C4269" s="6"/>
      <c r="D4269" s="3"/>
      <c r="E4269" s="6"/>
      <c r="F4269" s="3"/>
      <c r="G4269" s="8"/>
      <c r="H4269" s="6"/>
      <c r="I4269" s="6"/>
    </row>
    <row r="4270" spans="2:9" x14ac:dyDescent="0.2">
      <c r="B4270" s="2"/>
      <c r="C4270" s="5"/>
      <c r="D4270" s="2"/>
      <c r="E4270" s="5"/>
      <c r="F4270" s="2"/>
      <c r="G4270" s="7"/>
      <c r="H4270" s="5"/>
      <c r="I4270" s="5"/>
    </row>
    <row r="4271" spans="2:9" x14ac:dyDescent="0.2">
      <c r="B4271" s="2"/>
      <c r="C4271" s="5"/>
      <c r="D4271" s="2"/>
      <c r="E4271" s="5"/>
      <c r="F4271" s="2"/>
      <c r="G4271" s="7"/>
      <c r="H4271" s="5"/>
      <c r="I4271" s="5"/>
    </row>
    <row r="4272" spans="2:9" x14ac:dyDescent="0.2">
      <c r="B4272" s="2"/>
      <c r="C4272" s="5"/>
      <c r="D4272" s="2"/>
      <c r="E4272" s="5"/>
      <c r="F4272" s="2"/>
      <c r="G4272" s="7"/>
      <c r="H4272" s="5"/>
      <c r="I4272" s="5"/>
    </row>
    <row r="4273" spans="2:9" x14ac:dyDescent="0.2">
      <c r="B4273" s="2"/>
      <c r="C4273" s="5"/>
      <c r="D4273" s="2"/>
      <c r="E4273" s="5"/>
      <c r="F4273" s="2"/>
      <c r="G4273" s="7"/>
      <c r="H4273" s="5"/>
      <c r="I4273" s="5"/>
    </row>
    <row r="4274" spans="2:9" x14ac:dyDescent="0.2">
      <c r="B4274" s="2"/>
      <c r="C4274" s="5"/>
      <c r="D4274" s="2"/>
      <c r="E4274" s="5"/>
      <c r="F4274" s="2"/>
      <c r="G4274" s="7"/>
      <c r="H4274" s="5"/>
      <c r="I4274" s="5"/>
    </row>
    <row r="4275" spans="2:9" x14ac:dyDescent="0.2">
      <c r="B4275" s="2"/>
      <c r="C4275" s="5"/>
      <c r="D4275" s="2"/>
      <c r="E4275" s="5"/>
      <c r="F4275" s="2"/>
      <c r="G4275" s="7"/>
      <c r="H4275" s="5"/>
      <c r="I4275" s="5"/>
    </row>
    <row r="4276" spans="2:9" x14ac:dyDescent="0.2">
      <c r="B4276" s="3"/>
      <c r="C4276" s="6"/>
      <c r="D4276" s="3"/>
      <c r="E4276" s="6"/>
      <c r="F4276" s="3"/>
      <c r="G4276" s="8"/>
      <c r="H4276" s="6"/>
      <c r="I4276" s="6"/>
    </row>
    <row r="4277" spans="2:9" x14ac:dyDescent="0.2">
      <c r="B4277" s="3"/>
      <c r="C4277" s="6"/>
      <c r="D4277" s="3"/>
      <c r="E4277" s="6"/>
      <c r="F4277" s="3"/>
      <c r="G4277" s="8"/>
      <c r="H4277" s="6"/>
      <c r="I4277" s="6"/>
    </row>
    <row r="4278" spans="2:9" x14ac:dyDescent="0.2">
      <c r="B4278" s="3"/>
      <c r="C4278" s="6"/>
      <c r="D4278" s="3"/>
      <c r="E4278" s="6"/>
      <c r="F4278" s="3"/>
      <c r="G4278" s="8"/>
      <c r="H4278" s="6"/>
      <c r="I4278" s="6"/>
    </row>
    <row r="4279" spans="2:9" x14ac:dyDescent="0.2">
      <c r="B4279" s="3"/>
      <c r="C4279" s="6"/>
      <c r="D4279" s="3"/>
      <c r="E4279" s="6"/>
      <c r="F4279" s="3"/>
      <c r="G4279" s="8"/>
      <c r="H4279" s="6"/>
      <c r="I4279" s="6"/>
    </row>
    <row r="4280" spans="2:9" x14ac:dyDescent="0.2">
      <c r="B4280" s="3"/>
      <c r="C4280" s="6"/>
      <c r="D4280" s="3"/>
      <c r="E4280" s="6"/>
      <c r="F4280" s="3"/>
      <c r="G4280" s="8"/>
      <c r="H4280" s="6"/>
      <c r="I4280" s="6"/>
    </row>
    <row r="4281" spans="2:9" x14ac:dyDescent="0.2">
      <c r="B4281" s="3"/>
      <c r="C4281" s="6"/>
      <c r="D4281" s="3"/>
      <c r="E4281" s="6"/>
      <c r="F4281" s="3"/>
      <c r="G4281" s="8"/>
      <c r="H4281" s="6"/>
      <c r="I4281" s="6"/>
    </row>
    <row r="4282" spans="2:9" x14ac:dyDescent="0.2">
      <c r="B4282" s="3"/>
      <c r="C4282" s="6"/>
      <c r="D4282" s="3"/>
      <c r="E4282" s="6"/>
      <c r="F4282" s="3"/>
      <c r="G4282" s="8"/>
      <c r="H4282" s="6"/>
      <c r="I4282" s="6"/>
    </row>
    <row r="4283" spans="2:9" x14ac:dyDescent="0.2">
      <c r="B4283" s="3"/>
      <c r="C4283" s="6"/>
      <c r="D4283" s="3"/>
      <c r="E4283" s="6"/>
      <c r="F4283" s="3"/>
      <c r="G4283" s="8"/>
      <c r="H4283" s="6"/>
      <c r="I4283" s="6"/>
    </row>
    <row r="4284" spans="2:9" x14ac:dyDescent="0.2">
      <c r="B4284" s="3"/>
      <c r="C4284" s="6"/>
      <c r="D4284" s="3"/>
      <c r="E4284" s="6"/>
      <c r="F4284" s="3"/>
      <c r="G4284" s="8"/>
      <c r="H4284" s="6"/>
      <c r="I4284" s="6"/>
    </row>
    <row r="4285" spans="2:9" x14ac:dyDescent="0.2">
      <c r="B4285" s="3"/>
      <c r="C4285" s="6"/>
      <c r="D4285" s="3"/>
      <c r="E4285" s="6"/>
      <c r="F4285" s="3"/>
      <c r="G4285" s="8"/>
      <c r="H4285" s="6"/>
      <c r="I4285" s="6"/>
    </row>
    <row r="4286" spans="2:9" x14ac:dyDescent="0.2">
      <c r="B4286" s="3"/>
      <c r="C4286" s="6"/>
      <c r="D4286" s="3"/>
      <c r="E4286" s="6"/>
      <c r="F4286" s="3"/>
      <c r="G4286" s="8"/>
      <c r="H4286" s="6"/>
      <c r="I4286" s="6"/>
    </row>
    <row r="4287" spans="2:9" x14ac:dyDescent="0.2">
      <c r="B4287" s="3"/>
      <c r="C4287" s="6"/>
      <c r="D4287" s="3"/>
      <c r="E4287" s="6"/>
      <c r="F4287" s="3"/>
      <c r="G4287" s="8"/>
      <c r="H4287" s="6"/>
      <c r="I4287" s="6"/>
    </row>
    <row r="4288" spans="2:9" x14ac:dyDescent="0.2">
      <c r="B4288" s="3"/>
      <c r="C4288" s="6"/>
      <c r="D4288" s="3"/>
      <c r="E4288" s="6"/>
      <c r="F4288" s="3"/>
      <c r="G4288" s="8"/>
      <c r="H4288" s="6"/>
      <c r="I4288" s="6"/>
    </row>
    <row r="4289" spans="2:9" x14ac:dyDescent="0.2">
      <c r="B4289" s="3"/>
      <c r="C4289" s="6"/>
      <c r="D4289" s="3"/>
      <c r="E4289" s="6"/>
      <c r="F4289" s="3"/>
      <c r="G4289" s="8"/>
      <c r="H4289" s="6"/>
      <c r="I4289" s="6"/>
    </row>
    <row r="4290" spans="2:9" x14ac:dyDescent="0.2">
      <c r="B4290" s="3"/>
      <c r="C4290" s="6"/>
      <c r="D4290" s="3"/>
      <c r="E4290" s="6"/>
      <c r="F4290" s="3"/>
      <c r="G4290" s="8"/>
      <c r="H4290" s="6"/>
      <c r="I4290" s="6"/>
    </row>
    <row r="4291" spans="2:9" x14ac:dyDescent="0.2">
      <c r="B4291" s="3"/>
      <c r="C4291" s="6"/>
      <c r="D4291" s="3"/>
      <c r="E4291" s="6"/>
      <c r="F4291" s="3"/>
      <c r="G4291" s="8"/>
      <c r="H4291" s="6"/>
      <c r="I4291" s="6"/>
    </row>
    <row r="4292" spans="2:9" x14ac:dyDescent="0.2">
      <c r="B4292" s="3"/>
      <c r="C4292" s="6"/>
      <c r="D4292" s="3"/>
      <c r="E4292" s="6"/>
      <c r="F4292" s="3"/>
      <c r="G4292" s="8"/>
      <c r="H4292" s="6"/>
      <c r="I4292" s="6"/>
    </row>
    <row r="4293" spans="2:9" x14ac:dyDescent="0.2">
      <c r="B4293" s="3"/>
      <c r="C4293" s="6"/>
      <c r="D4293" s="3"/>
      <c r="E4293" s="6"/>
      <c r="F4293" s="3"/>
      <c r="G4293" s="8"/>
      <c r="H4293" s="6"/>
      <c r="I4293" s="6"/>
    </row>
    <row r="4294" spans="2:9" x14ac:dyDescent="0.2">
      <c r="B4294" s="3"/>
      <c r="C4294" s="6"/>
      <c r="D4294" s="3"/>
      <c r="E4294" s="6"/>
      <c r="F4294" s="3"/>
      <c r="G4294" s="8"/>
      <c r="H4294" s="6"/>
      <c r="I4294" s="6"/>
    </row>
    <row r="4295" spans="2:9" x14ac:dyDescent="0.2">
      <c r="B4295" s="3"/>
      <c r="C4295" s="6"/>
      <c r="D4295" s="3"/>
      <c r="E4295" s="6"/>
      <c r="F4295" s="3"/>
      <c r="G4295" s="8"/>
      <c r="H4295" s="6"/>
      <c r="I4295" s="6"/>
    </row>
    <row r="4296" spans="2:9" x14ac:dyDescent="0.2">
      <c r="B4296" s="3"/>
      <c r="C4296" s="6"/>
      <c r="D4296" s="3"/>
      <c r="E4296" s="6"/>
      <c r="F4296" s="3"/>
      <c r="G4296" s="8"/>
      <c r="H4296" s="6"/>
      <c r="I4296" s="6"/>
    </row>
    <row r="4297" spans="2:9" x14ac:dyDescent="0.2">
      <c r="B4297" s="3"/>
      <c r="C4297" s="6"/>
      <c r="D4297" s="3"/>
      <c r="E4297" s="6"/>
      <c r="F4297" s="3"/>
      <c r="G4297" s="8"/>
      <c r="H4297" s="6"/>
      <c r="I4297" s="6"/>
    </row>
    <row r="4298" spans="2:9" x14ac:dyDescent="0.2">
      <c r="B4298" s="3"/>
      <c r="C4298" s="6"/>
      <c r="D4298" s="3"/>
      <c r="E4298" s="6"/>
      <c r="F4298" s="3"/>
      <c r="G4298" s="8"/>
      <c r="H4298" s="6"/>
      <c r="I4298" s="6"/>
    </row>
    <row r="4299" spans="2:9" x14ac:dyDescent="0.2">
      <c r="B4299" s="3"/>
      <c r="C4299" s="6"/>
      <c r="D4299" s="3"/>
      <c r="E4299" s="6"/>
      <c r="F4299" s="3"/>
      <c r="G4299" s="8"/>
      <c r="H4299" s="6"/>
      <c r="I4299" s="6"/>
    </row>
    <row r="4300" spans="2:9" x14ac:dyDescent="0.2">
      <c r="B4300" s="3"/>
      <c r="C4300" s="6"/>
      <c r="D4300" s="3"/>
      <c r="E4300" s="6"/>
      <c r="F4300" s="3"/>
      <c r="G4300" s="8"/>
      <c r="H4300" s="6"/>
      <c r="I4300" s="6"/>
    </row>
    <row r="4301" spans="2:9" x14ac:dyDescent="0.2">
      <c r="B4301" s="3"/>
      <c r="C4301" s="6"/>
      <c r="D4301" s="3"/>
      <c r="E4301" s="6"/>
      <c r="F4301" s="3"/>
      <c r="G4301" s="8"/>
      <c r="H4301" s="6"/>
      <c r="I4301" s="6"/>
    </row>
    <row r="4302" spans="2:9" x14ac:dyDescent="0.2">
      <c r="B4302" s="3"/>
      <c r="C4302" s="6"/>
      <c r="D4302" s="3"/>
      <c r="E4302" s="6"/>
      <c r="F4302" s="3"/>
      <c r="G4302" s="8"/>
      <c r="H4302" s="6"/>
      <c r="I4302" s="6"/>
    </row>
    <row r="4303" spans="2:9" x14ac:dyDescent="0.2">
      <c r="B4303" s="3"/>
      <c r="C4303" s="6"/>
      <c r="D4303" s="3"/>
      <c r="E4303" s="6"/>
      <c r="F4303" s="3"/>
      <c r="G4303" s="8"/>
      <c r="H4303" s="6"/>
      <c r="I4303" s="6"/>
    </row>
    <row r="4304" spans="2:9" x14ac:dyDescent="0.2">
      <c r="B4304" s="3"/>
      <c r="C4304" s="6"/>
      <c r="D4304" s="3"/>
      <c r="E4304" s="6"/>
      <c r="F4304" s="3"/>
      <c r="G4304" s="8"/>
      <c r="H4304" s="6"/>
      <c r="I4304" s="6"/>
    </row>
    <row r="4305" spans="2:9" x14ac:dyDescent="0.2">
      <c r="B4305" s="3"/>
      <c r="C4305" s="6"/>
      <c r="D4305" s="3"/>
      <c r="E4305" s="6"/>
      <c r="F4305" s="3"/>
      <c r="G4305" s="8"/>
      <c r="H4305" s="6"/>
      <c r="I4305" s="6"/>
    </row>
    <row r="4306" spans="2:9" x14ac:dyDescent="0.2">
      <c r="B4306" s="3"/>
      <c r="C4306" s="6"/>
      <c r="D4306" s="3"/>
      <c r="E4306" s="6"/>
      <c r="F4306" s="3"/>
      <c r="G4306" s="8"/>
      <c r="H4306" s="6"/>
      <c r="I4306" s="6"/>
    </row>
    <row r="4307" spans="2:9" x14ac:dyDescent="0.2">
      <c r="B4307" s="3"/>
      <c r="C4307" s="6"/>
      <c r="D4307" s="3"/>
      <c r="E4307" s="6"/>
      <c r="F4307" s="3"/>
      <c r="G4307" s="8"/>
      <c r="H4307" s="6"/>
      <c r="I4307" s="6"/>
    </row>
    <row r="4308" spans="2:9" x14ac:dyDescent="0.2">
      <c r="B4308" s="3"/>
      <c r="C4308" s="6"/>
      <c r="D4308" s="3"/>
      <c r="E4308" s="6"/>
      <c r="F4308" s="3"/>
      <c r="G4308" s="8"/>
      <c r="H4308" s="6"/>
      <c r="I4308" s="6"/>
    </row>
    <row r="4309" spans="2:9" x14ac:dyDescent="0.2">
      <c r="B4309" s="3"/>
      <c r="C4309" s="6"/>
      <c r="D4309" s="3"/>
      <c r="E4309" s="6"/>
      <c r="F4309" s="3"/>
      <c r="G4309" s="8"/>
      <c r="H4309" s="6"/>
      <c r="I4309" s="6"/>
    </row>
    <row r="4310" spans="2:9" x14ac:dyDescent="0.2">
      <c r="B4310" s="3"/>
      <c r="C4310" s="6"/>
      <c r="D4310" s="3"/>
      <c r="E4310" s="6"/>
      <c r="F4310" s="3"/>
      <c r="G4310" s="8"/>
      <c r="H4310" s="6"/>
      <c r="I4310" s="6"/>
    </row>
    <row r="4311" spans="2:9" x14ac:dyDescent="0.2">
      <c r="B4311" s="3"/>
      <c r="C4311" s="6"/>
      <c r="D4311" s="3"/>
      <c r="E4311" s="6"/>
      <c r="F4311" s="3"/>
      <c r="G4311" s="8"/>
      <c r="H4311" s="6"/>
      <c r="I4311" s="6"/>
    </row>
    <row r="4312" spans="2:9" x14ac:dyDescent="0.2">
      <c r="B4312" s="2"/>
      <c r="C4312" s="5"/>
      <c r="D4312" s="2"/>
      <c r="E4312" s="5"/>
      <c r="F4312" s="2"/>
      <c r="G4312" s="7"/>
      <c r="H4312" s="5"/>
      <c r="I4312" s="5"/>
    </row>
    <row r="4313" spans="2:9" x14ac:dyDescent="0.2">
      <c r="B4313" s="3"/>
      <c r="C4313" s="6"/>
      <c r="D4313" s="3"/>
      <c r="E4313" s="6"/>
      <c r="F4313" s="3"/>
      <c r="G4313" s="8"/>
      <c r="H4313" s="6"/>
      <c r="I4313" s="6"/>
    </row>
    <row r="4314" spans="2:9" x14ac:dyDescent="0.2">
      <c r="B4314" s="3"/>
      <c r="C4314" s="6"/>
      <c r="D4314" s="3"/>
      <c r="E4314" s="6"/>
      <c r="F4314" s="3"/>
      <c r="G4314" s="8"/>
      <c r="H4314" s="6"/>
      <c r="I4314" s="6"/>
    </row>
    <row r="4315" spans="2:9" x14ac:dyDescent="0.2">
      <c r="B4315" s="3"/>
      <c r="C4315" s="6"/>
      <c r="D4315" s="3"/>
      <c r="E4315" s="6"/>
      <c r="F4315" s="3"/>
      <c r="G4315" s="8"/>
      <c r="H4315" s="6"/>
      <c r="I4315" s="6"/>
    </row>
    <row r="4316" spans="2:9" x14ac:dyDescent="0.2">
      <c r="B4316" s="3"/>
      <c r="C4316" s="6"/>
      <c r="D4316" s="3"/>
      <c r="E4316" s="6"/>
      <c r="F4316" s="3"/>
      <c r="G4316" s="8"/>
      <c r="H4316" s="6"/>
      <c r="I4316" s="6"/>
    </row>
    <row r="4317" spans="2:9" x14ac:dyDescent="0.2">
      <c r="B4317" s="3"/>
      <c r="C4317" s="6"/>
      <c r="D4317" s="3"/>
      <c r="E4317" s="6"/>
      <c r="F4317" s="3"/>
      <c r="G4317" s="8"/>
      <c r="H4317" s="6"/>
      <c r="I4317" s="6"/>
    </row>
    <row r="4318" spans="2:9" x14ac:dyDescent="0.2">
      <c r="B4318" s="2"/>
      <c r="C4318" s="5"/>
      <c r="D4318" s="2"/>
      <c r="E4318" s="5"/>
      <c r="F4318" s="2"/>
      <c r="G4318" s="7"/>
      <c r="H4318" s="5"/>
      <c r="I4318" s="5"/>
    </row>
    <row r="4319" spans="2:9" x14ac:dyDescent="0.2">
      <c r="B4319" s="2"/>
      <c r="C4319" s="5"/>
      <c r="D4319" s="2"/>
      <c r="E4319" s="5"/>
      <c r="F4319" s="2"/>
      <c r="G4319" s="7"/>
      <c r="H4319" s="5"/>
      <c r="I4319" s="5"/>
    </row>
    <row r="4320" spans="2:9" x14ac:dyDescent="0.2">
      <c r="B4320" s="2"/>
      <c r="C4320" s="5"/>
      <c r="D4320" s="2"/>
      <c r="E4320" s="5"/>
      <c r="F4320" s="2"/>
      <c r="G4320" s="7"/>
      <c r="H4320" s="5"/>
      <c r="I4320" s="5"/>
    </row>
    <row r="4321" spans="2:9" x14ac:dyDescent="0.2">
      <c r="B4321" s="2"/>
      <c r="C4321" s="5"/>
      <c r="D4321" s="2"/>
      <c r="E4321" s="5"/>
      <c r="F4321" s="2"/>
      <c r="G4321" s="7"/>
      <c r="H4321" s="5"/>
      <c r="I4321" s="5"/>
    </row>
    <row r="4322" spans="2:9" x14ac:dyDescent="0.2">
      <c r="B4322" s="2"/>
      <c r="C4322" s="5"/>
      <c r="D4322" s="2"/>
      <c r="E4322" s="5"/>
      <c r="F4322" s="2"/>
      <c r="G4322" s="7"/>
      <c r="H4322" s="5"/>
      <c r="I4322" s="5"/>
    </row>
    <row r="4323" spans="2:9" x14ac:dyDescent="0.2">
      <c r="B4323" s="2"/>
      <c r="C4323" s="5"/>
      <c r="D4323" s="2"/>
      <c r="E4323" s="5"/>
      <c r="F4323" s="2"/>
      <c r="G4323" s="7"/>
      <c r="H4323" s="5"/>
      <c r="I4323" s="5"/>
    </row>
    <row r="4324" spans="2:9" x14ac:dyDescent="0.2">
      <c r="B4324" s="3"/>
      <c r="C4324" s="6"/>
      <c r="D4324" s="3"/>
      <c r="E4324" s="6"/>
      <c r="F4324" s="3"/>
      <c r="G4324" s="8"/>
      <c r="H4324" s="6"/>
      <c r="I4324" s="6"/>
    </row>
    <row r="4325" spans="2:9" x14ac:dyDescent="0.2">
      <c r="B4325" s="3"/>
      <c r="C4325" s="6"/>
      <c r="D4325" s="3"/>
      <c r="E4325" s="6"/>
      <c r="F4325" s="3"/>
      <c r="G4325" s="8"/>
      <c r="H4325" s="6"/>
      <c r="I4325" s="6"/>
    </row>
    <row r="4326" spans="2:9" x14ac:dyDescent="0.2">
      <c r="B4326" s="3"/>
      <c r="C4326" s="6"/>
      <c r="D4326" s="3"/>
      <c r="E4326" s="6"/>
      <c r="F4326" s="3"/>
      <c r="G4326" s="8"/>
      <c r="H4326" s="6"/>
      <c r="I4326" s="6"/>
    </row>
    <row r="4327" spans="2:9" x14ac:dyDescent="0.2">
      <c r="B4327" s="3"/>
      <c r="C4327" s="6"/>
      <c r="D4327" s="3"/>
      <c r="E4327" s="6"/>
      <c r="F4327" s="3"/>
      <c r="G4327" s="8"/>
      <c r="H4327" s="6"/>
      <c r="I4327" s="6"/>
    </row>
    <row r="4328" spans="2:9" x14ac:dyDescent="0.2">
      <c r="B4328" s="3"/>
      <c r="C4328" s="6"/>
      <c r="D4328" s="3"/>
      <c r="E4328" s="6"/>
      <c r="F4328" s="3"/>
      <c r="G4328" s="8"/>
      <c r="H4328" s="6"/>
      <c r="I4328" s="6"/>
    </row>
    <row r="4329" spans="2:9" x14ac:dyDescent="0.2">
      <c r="B4329" s="3"/>
      <c r="C4329" s="6"/>
      <c r="D4329" s="3"/>
      <c r="E4329" s="6"/>
      <c r="F4329" s="3"/>
      <c r="G4329" s="8"/>
      <c r="H4329" s="6"/>
      <c r="I4329" s="6"/>
    </row>
    <row r="4330" spans="2:9" x14ac:dyDescent="0.2">
      <c r="B4330" s="3"/>
      <c r="C4330" s="6"/>
      <c r="D4330" s="3"/>
      <c r="E4330" s="6"/>
      <c r="F4330" s="3"/>
      <c r="G4330" s="8"/>
      <c r="H4330" s="6"/>
      <c r="I4330" s="6"/>
    </row>
    <row r="4331" spans="2:9" x14ac:dyDescent="0.2">
      <c r="B4331" s="3"/>
      <c r="C4331" s="6"/>
      <c r="D4331" s="3"/>
      <c r="E4331" s="6"/>
      <c r="F4331" s="3"/>
      <c r="G4331" s="8"/>
      <c r="H4331" s="6"/>
      <c r="I4331" s="6"/>
    </row>
    <row r="4332" spans="2:9" x14ac:dyDescent="0.2">
      <c r="B4332" s="3"/>
      <c r="C4332" s="6"/>
      <c r="D4332" s="3"/>
      <c r="E4332" s="6"/>
      <c r="F4332" s="3"/>
      <c r="G4332" s="8"/>
      <c r="H4332" s="6"/>
      <c r="I4332" s="6"/>
    </row>
    <row r="4333" spans="2:9" x14ac:dyDescent="0.2">
      <c r="B4333" s="3"/>
      <c r="C4333" s="6"/>
      <c r="D4333" s="3"/>
      <c r="E4333" s="6"/>
      <c r="F4333" s="3"/>
      <c r="G4333" s="8"/>
      <c r="H4333" s="6"/>
      <c r="I4333" s="6"/>
    </row>
    <row r="4334" spans="2:9" x14ac:dyDescent="0.2">
      <c r="B4334" s="3"/>
      <c r="C4334" s="6"/>
      <c r="D4334" s="3"/>
      <c r="E4334" s="6"/>
      <c r="F4334" s="3"/>
      <c r="G4334" s="8"/>
      <c r="H4334" s="6"/>
      <c r="I4334" s="6"/>
    </row>
    <row r="4335" spans="2:9" x14ac:dyDescent="0.2">
      <c r="B4335" s="3"/>
      <c r="C4335" s="6"/>
      <c r="D4335" s="3"/>
      <c r="E4335" s="6"/>
      <c r="F4335" s="3"/>
      <c r="G4335" s="8"/>
      <c r="H4335" s="6"/>
      <c r="I4335" s="6"/>
    </row>
    <row r="4336" spans="2:9" x14ac:dyDescent="0.2">
      <c r="B4336" s="3"/>
      <c r="C4336" s="6"/>
      <c r="D4336" s="3"/>
      <c r="E4336" s="6"/>
      <c r="F4336" s="3"/>
      <c r="G4336" s="8"/>
      <c r="H4336" s="6"/>
      <c r="I4336" s="6"/>
    </row>
    <row r="4337" spans="2:9" x14ac:dyDescent="0.2">
      <c r="B4337" s="3"/>
      <c r="C4337" s="6"/>
      <c r="D4337" s="3"/>
      <c r="E4337" s="6"/>
      <c r="F4337" s="3"/>
      <c r="G4337" s="8"/>
      <c r="H4337" s="6"/>
      <c r="I4337" s="6"/>
    </row>
    <row r="4338" spans="2:9" x14ac:dyDescent="0.2">
      <c r="B4338" s="3"/>
      <c r="C4338" s="6"/>
      <c r="D4338" s="3"/>
      <c r="E4338" s="6"/>
      <c r="F4338" s="3"/>
      <c r="G4338" s="8"/>
      <c r="H4338" s="6"/>
      <c r="I4338" s="6"/>
    </row>
    <row r="4339" spans="2:9" x14ac:dyDescent="0.2">
      <c r="B4339" s="3"/>
      <c r="C4339" s="6"/>
      <c r="D4339" s="3"/>
      <c r="E4339" s="6"/>
      <c r="F4339" s="3"/>
      <c r="G4339" s="8"/>
      <c r="H4339" s="6"/>
      <c r="I4339" s="6"/>
    </row>
    <row r="4340" spans="2:9" x14ac:dyDescent="0.2">
      <c r="B4340" s="3"/>
      <c r="C4340" s="6"/>
      <c r="D4340" s="3"/>
      <c r="E4340" s="6"/>
      <c r="F4340" s="3"/>
      <c r="G4340" s="8"/>
      <c r="H4340" s="6"/>
      <c r="I4340" s="6"/>
    </row>
    <row r="4341" spans="2:9" x14ac:dyDescent="0.2">
      <c r="B4341" s="3"/>
      <c r="C4341" s="6"/>
      <c r="D4341" s="3"/>
      <c r="E4341" s="6"/>
      <c r="F4341" s="3"/>
      <c r="G4341" s="8"/>
      <c r="H4341" s="6"/>
      <c r="I4341" s="6"/>
    </row>
    <row r="4342" spans="2:9" x14ac:dyDescent="0.2">
      <c r="B4342" s="3"/>
      <c r="C4342" s="6"/>
      <c r="D4342" s="3"/>
      <c r="E4342" s="6"/>
      <c r="F4342" s="3"/>
      <c r="G4342" s="8"/>
      <c r="H4342" s="6"/>
      <c r="I4342" s="6"/>
    </row>
    <row r="4343" spans="2:9" x14ac:dyDescent="0.2">
      <c r="B4343" s="3"/>
      <c r="C4343" s="6"/>
      <c r="D4343" s="3"/>
      <c r="E4343" s="6"/>
      <c r="F4343" s="3"/>
      <c r="G4343" s="8"/>
      <c r="H4343" s="6"/>
      <c r="I4343" s="6"/>
    </row>
    <row r="4344" spans="2:9" x14ac:dyDescent="0.2">
      <c r="B4344" s="3"/>
      <c r="C4344" s="6"/>
      <c r="D4344" s="3"/>
      <c r="E4344" s="6"/>
      <c r="F4344" s="3"/>
      <c r="G4344" s="8"/>
      <c r="H4344" s="6"/>
      <c r="I4344" s="6"/>
    </row>
    <row r="4345" spans="2:9" x14ac:dyDescent="0.2">
      <c r="B4345" s="3"/>
      <c r="C4345" s="6"/>
      <c r="D4345" s="3"/>
      <c r="E4345" s="6"/>
      <c r="F4345" s="3"/>
      <c r="G4345" s="8"/>
      <c r="H4345" s="6"/>
      <c r="I4345" s="6"/>
    </row>
    <row r="4346" spans="2:9" x14ac:dyDescent="0.2">
      <c r="B4346" s="3"/>
      <c r="C4346" s="6"/>
      <c r="D4346" s="3"/>
      <c r="E4346" s="6"/>
      <c r="F4346" s="3"/>
      <c r="G4346" s="8"/>
      <c r="H4346" s="6"/>
      <c r="I4346" s="6"/>
    </row>
    <row r="4347" spans="2:9" x14ac:dyDescent="0.2">
      <c r="B4347" s="3"/>
      <c r="C4347" s="6"/>
      <c r="D4347" s="3"/>
      <c r="E4347" s="6"/>
      <c r="F4347" s="3"/>
      <c r="G4347" s="8"/>
      <c r="H4347" s="6"/>
      <c r="I4347" s="6"/>
    </row>
    <row r="4348" spans="2:9" x14ac:dyDescent="0.2">
      <c r="B4348" s="3"/>
      <c r="C4348" s="6"/>
      <c r="D4348" s="3"/>
      <c r="E4348" s="6"/>
      <c r="F4348" s="3"/>
      <c r="G4348" s="8"/>
      <c r="H4348" s="6"/>
      <c r="I4348" s="6"/>
    </row>
    <row r="4349" spans="2:9" x14ac:dyDescent="0.2">
      <c r="B4349" s="3"/>
      <c r="C4349" s="6"/>
      <c r="D4349" s="3"/>
      <c r="E4349" s="6"/>
      <c r="F4349" s="3"/>
      <c r="G4349" s="8"/>
      <c r="H4349" s="6"/>
      <c r="I4349" s="6"/>
    </row>
    <row r="4350" spans="2:9" x14ac:dyDescent="0.2">
      <c r="B4350" s="3"/>
      <c r="C4350" s="6"/>
      <c r="D4350" s="3"/>
      <c r="E4350" s="6"/>
      <c r="F4350" s="3"/>
      <c r="G4350" s="8"/>
      <c r="H4350" s="6"/>
      <c r="I4350" s="6"/>
    </row>
    <row r="4351" spans="2:9" x14ac:dyDescent="0.2">
      <c r="B4351" s="3"/>
      <c r="C4351" s="6"/>
      <c r="D4351" s="3"/>
      <c r="E4351" s="6"/>
      <c r="F4351" s="3"/>
      <c r="G4351" s="8"/>
      <c r="H4351" s="6"/>
      <c r="I4351" s="6"/>
    </row>
    <row r="4352" spans="2:9" x14ac:dyDescent="0.2">
      <c r="B4352" s="2"/>
      <c r="C4352" s="5"/>
      <c r="D4352" s="2"/>
      <c r="E4352" s="5"/>
      <c r="F4352" s="2"/>
      <c r="G4352" s="7"/>
      <c r="H4352" s="5"/>
      <c r="I4352" s="5"/>
    </row>
    <row r="4353" spans="2:9" x14ac:dyDescent="0.2">
      <c r="B4353" s="2"/>
      <c r="C4353" s="5"/>
      <c r="D4353" s="2"/>
      <c r="E4353" s="5"/>
      <c r="F4353" s="2"/>
      <c r="G4353" s="7"/>
      <c r="H4353" s="5"/>
      <c r="I4353" s="5"/>
    </row>
    <row r="4354" spans="2:9" x14ac:dyDescent="0.2">
      <c r="B4354" s="2"/>
      <c r="C4354" s="5"/>
      <c r="D4354" s="2"/>
      <c r="E4354" s="5"/>
      <c r="F4354" s="2"/>
      <c r="G4354" s="7"/>
      <c r="H4354" s="5"/>
      <c r="I4354" s="5"/>
    </row>
    <row r="4355" spans="2:9" x14ac:dyDescent="0.2">
      <c r="B4355" s="2"/>
      <c r="C4355" s="5"/>
      <c r="D4355" s="2"/>
      <c r="E4355" s="5"/>
      <c r="F4355" s="2"/>
      <c r="G4355" s="7"/>
      <c r="H4355" s="5"/>
      <c r="I4355" s="5"/>
    </row>
    <row r="4356" spans="2:9" x14ac:dyDescent="0.2">
      <c r="B4356" s="2"/>
      <c r="C4356" s="5"/>
      <c r="D4356" s="2"/>
      <c r="E4356" s="5"/>
      <c r="F4356" s="2"/>
      <c r="G4356" s="7"/>
      <c r="H4356" s="5"/>
      <c r="I4356" s="5"/>
    </row>
    <row r="4357" spans="2:9" x14ac:dyDescent="0.2">
      <c r="B4357" s="2"/>
      <c r="C4357" s="5"/>
      <c r="D4357" s="2"/>
      <c r="E4357" s="5"/>
      <c r="F4357" s="2"/>
      <c r="G4357" s="7"/>
      <c r="H4357" s="5"/>
      <c r="I4357" s="5"/>
    </row>
    <row r="4358" spans="2:9" x14ac:dyDescent="0.2">
      <c r="B4358" s="2"/>
      <c r="C4358" s="5"/>
      <c r="D4358" s="2"/>
      <c r="E4358" s="5"/>
      <c r="F4358" s="2"/>
      <c r="G4358" s="7"/>
      <c r="H4358" s="5"/>
      <c r="I4358" s="5"/>
    </row>
    <row r="4359" spans="2:9" x14ac:dyDescent="0.2">
      <c r="B4359" s="2"/>
      <c r="C4359" s="5"/>
      <c r="D4359" s="2"/>
      <c r="E4359" s="5"/>
      <c r="F4359" s="2"/>
      <c r="G4359" s="7"/>
      <c r="H4359" s="5"/>
      <c r="I4359" s="5"/>
    </row>
    <row r="4360" spans="2:9" x14ac:dyDescent="0.2">
      <c r="B4360" s="2"/>
      <c r="C4360" s="5"/>
      <c r="D4360" s="2"/>
      <c r="E4360" s="5"/>
      <c r="F4360" s="2"/>
      <c r="G4360" s="7"/>
      <c r="H4360" s="5"/>
      <c r="I4360" s="5"/>
    </row>
    <row r="4361" spans="2:9" x14ac:dyDescent="0.2">
      <c r="B4361" s="3"/>
      <c r="C4361" s="6"/>
      <c r="D4361" s="3"/>
      <c r="E4361" s="6"/>
      <c r="F4361" s="3"/>
      <c r="G4361" s="8"/>
      <c r="H4361" s="6"/>
      <c r="I4361" s="6"/>
    </row>
    <row r="4362" spans="2:9" x14ac:dyDescent="0.2">
      <c r="B4362" s="3"/>
      <c r="C4362" s="6"/>
      <c r="D4362" s="3"/>
      <c r="E4362" s="6"/>
      <c r="F4362" s="3"/>
      <c r="G4362" s="8"/>
      <c r="H4362" s="6"/>
      <c r="I4362" s="6"/>
    </row>
    <row r="4363" spans="2:9" x14ac:dyDescent="0.2">
      <c r="B4363" s="3"/>
      <c r="C4363" s="6"/>
      <c r="D4363" s="3"/>
      <c r="E4363" s="6"/>
      <c r="F4363" s="3"/>
      <c r="G4363" s="8"/>
      <c r="H4363" s="6"/>
      <c r="I4363" s="6"/>
    </row>
    <row r="4364" spans="2:9" x14ac:dyDescent="0.2">
      <c r="B4364" s="3"/>
      <c r="C4364" s="6"/>
      <c r="D4364" s="3"/>
      <c r="E4364" s="6"/>
      <c r="F4364" s="3"/>
      <c r="G4364" s="8"/>
      <c r="H4364" s="6"/>
      <c r="I4364" s="6"/>
    </row>
    <row r="4365" spans="2:9" x14ac:dyDescent="0.2">
      <c r="B4365" s="3"/>
      <c r="C4365" s="6"/>
      <c r="D4365" s="3"/>
      <c r="E4365" s="6"/>
      <c r="F4365" s="3"/>
      <c r="G4365" s="8"/>
      <c r="H4365" s="6"/>
      <c r="I4365" s="6"/>
    </row>
    <row r="4366" spans="2:9" x14ac:dyDescent="0.2">
      <c r="B4366" s="3"/>
      <c r="C4366" s="6"/>
      <c r="D4366" s="3"/>
      <c r="E4366" s="6"/>
      <c r="F4366" s="3"/>
      <c r="G4366" s="8"/>
      <c r="H4366" s="6"/>
      <c r="I4366" s="6"/>
    </row>
    <row r="4367" spans="2:9" x14ac:dyDescent="0.2">
      <c r="B4367" s="3"/>
      <c r="C4367" s="6"/>
      <c r="D4367" s="3"/>
      <c r="E4367" s="6"/>
      <c r="F4367" s="3"/>
      <c r="G4367" s="8"/>
      <c r="H4367" s="6"/>
      <c r="I4367" s="6"/>
    </row>
    <row r="4368" spans="2:9" x14ac:dyDescent="0.2">
      <c r="B4368" s="3"/>
      <c r="C4368" s="6"/>
      <c r="D4368" s="3"/>
      <c r="E4368" s="6"/>
      <c r="F4368" s="3"/>
      <c r="G4368" s="8"/>
      <c r="H4368" s="6"/>
      <c r="I4368" s="6"/>
    </row>
    <row r="4369" spans="2:9" x14ac:dyDescent="0.2">
      <c r="B4369" s="3"/>
      <c r="C4369" s="6"/>
      <c r="D4369" s="3"/>
      <c r="E4369" s="6"/>
      <c r="F4369" s="3"/>
      <c r="G4369" s="8"/>
      <c r="H4369" s="6"/>
      <c r="I4369" s="6"/>
    </row>
    <row r="4370" spans="2:9" x14ac:dyDescent="0.2">
      <c r="B4370" s="3"/>
      <c r="C4370" s="6"/>
      <c r="D4370" s="3"/>
      <c r="E4370" s="6"/>
      <c r="F4370" s="3"/>
      <c r="G4370" s="8"/>
      <c r="H4370" s="6"/>
      <c r="I4370" s="6"/>
    </row>
    <row r="4371" spans="2:9" x14ac:dyDescent="0.2">
      <c r="B4371" s="3"/>
      <c r="C4371" s="6"/>
      <c r="D4371" s="3"/>
      <c r="E4371" s="6"/>
      <c r="F4371" s="3"/>
      <c r="G4371" s="8"/>
      <c r="H4371" s="6"/>
      <c r="I4371" s="6"/>
    </row>
    <row r="4372" spans="2:9" x14ac:dyDescent="0.2">
      <c r="B4372" s="3"/>
      <c r="C4372" s="6"/>
      <c r="D4372" s="3"/>
      <c r="E4372" s="6"/>
      <c r="F4372" s="3"/>
      <c r="G4372" s="8"/>
      <c r="H4372" s="6"/>
      <c r="I4372" s="6"/>
    </row>
    <row r="4373" spans="2:9" x14ac:dyDescent="0.2">
      <c r="B4373" s="3"/>
      <c r="C4373" s="6"/>
      <c r="D4373" s="3"/>
      <c r="E4373" s="6"/>
      <c r="F4373" s="3"/>
      <c r="G4373" s="8"/>
      <c r="H4373" s="6"/>
      <c r="I4373" s="6"/>
    </row>
    <row r="4374" spans="2:9" x14ac:dyDescent="0.2">
      <c r="B4374" s="3"/>
      <c r="C4374" s="6"/>
      <c r="D4374" s="3"/>
      <c r="E4374" s="6"/>
      <c r="F4374" s="3"/>
      <c r="G4374" s="8"/>
      <c r="H4374" s="6"/>
      <c r="I4374" s="6"/>
    </row>
    <row r="4375" spans="2:9" x14ac:dyDescent="0.2">
      <c r="B4375" s="3"/>
      <c r="C4375" s="6"/>
      <c r="D4375" s="3"/>
      <c r="E4375" s="6"/>
      <c r="F4375" s="3"/>
      <c r="G4375" s="8"/>
      <c r="H4375" s="6"/>
      <c r="I4375" s="6"/>
    </row>
    <row r="4376" spans="2:9" x14ac:dyDescent="0.2">
      <c r="B4376" s="3"/>
      <c r="C4376" s="6"/>
      <c r="D4376" s="3"/>
      <c r="E4376" s="6"/>
      <c r="F4376" s="3"/>
      <c r="G4376" s="8"/>
      <c r="H4376" s="6"/>
      <c r="I4376" s="6"/>
    </row>
    <row r="4377" spans="2:9" x14ac:dyDescent="0.2">
      <c r="B4377" s="3"/>
      <c r="C4377" s="6"/>
      <c r="D4377" s="3"/>
      <c r="E4377" s="6"/>
      <c r="F4377" s="3"/>
      <c r="G4377" s="8"/>
      <c r="H4377" s="6"/>
      <c r="I4377" s="6"/>
    </row>
    <row r="4378" spans="2:9" x14ac:dyDescent="0.2">
      <c r="B4378" s="3"/>
      <c r="C4378" s="6"/>
      <c r="D4378" s="3"/>
      <c r="E4378" s="6"/>
      <c r="F4378" s="3"/>
      <c r="G4378" s="8"/>
      <c r="H4378" s="6"/>
      <c r="I4378" s="6"/>
    </row>
    <row r="4379" spans="2:9" x14ac:dyDescent="0.2">
      <c r="B4379" s="3"/>
      <c r="C4379" s="6"/>
      <c r="D4379" s="3"/>
      <c r="E4379" s="6"/>
      <c r="F4379" s="3"/>
      <c r="G4379" s="8"/>
      <c r="H4379" s="6"/>
      <c r="I4379" s="6"/>
    </row>
    <row r="4380" spans="2:9" x14ac:dyDescent="0.2">
      <c r="B4380" s="3"/>
      <c r="C4380" s="6"/>
      <c r="D4380" s="3"/>
      <c r="E4380" s="6"/>
      <c r="F4380" s="3"/>
      <c r="G4380" s="8"/>
      <c r="H4380" s="6"/>
      <c r="I4380" s="6"/>
    </row>
    <row r="4381" spans="2:9" x14ac:dyDescent="0.2">
      <c r="B4381" s="3"/>
      <c r="C4381" s="6"/>
      <c r="D4381" s="3"/>
      <c r="E4381" s="6"/>
      <c r="F4381" s="3"/>
      <c r="G4381" s="8"/>
      <c r="H4381" s="6"/>
      <c r="I4381" s="6"/>
    </row>
    <row r="4382" spans="2:9" x14ac:dyDescent="0.2">
      <c r="B4382" s="3"/>
      <c r="C4382" s="6"/>
      <c r="D4382" s="3"/>
      <c r="E4382" s="6"/>
      <c r="F4382" s="3"/>
      <c r="G4382" s="8"/>
      <c r="H4382" s="6"/>
      <c r="I4382" s="6"/>
    </row>
    <row r="4383" spans="2:9" x14ac:dyDescent="0.2">
      <c r="B4383" s="3"/>
      <c r="C4383" s="6"/>
      <c r="D4383" s="3"/>
      <c r="E4383" s="6"/>
      <c r="F4383" s="3"/>
      <c r="G4383" s="8"/>
      <c r="H4383" s="6"/>
      <c r="I4383" s="6"/>
    </row>
    <row r="4384" spans="2:9" x14ac:dyDescent="0.2">
      <c r="B4384" s="3"/>
      <c r="C4384" s="6"/>
      <c r="D4384" s="3"/>
      <c r="E4384" s="6"/>
      <c r="F4384" s="3"/>
      <c r="G4384" s="8"/>
      <c r="H4384" s="6"/>
      <c r="I4384" s="6"/>
    </row>
    <row r="4385" spans="2:9" x14ac:dyDescent="0.2">
      <c r="B4385" s="3"/>
      <c r="C4385" s="6"/>
      <c r="D4385" s="3"/>
      <c r="E4385" s="6"/>
      <c r="F4385" s="3"/>
      <c r="G4385" s="8"/>
      <c r="H4385" s="6"/>
      <c r="I4385" s="6"/>
    </row>
    <row r="4386" spans="2:9" x14ac:dyDescent="0.2">
      <c r="B4386" s="3"/>
      <c r="C4386" s="6"/>
      <c r="D4386" s="3"/>
      <c r="E4386" s="6"/>
      <c r="F4386" s="3"/>
      <c r="G4386" s="8"/>
      <c r="H4386" s="6"/>
      <c r="I4386" s="6"/>
    </row>
    <row r="4387" spans="2:9" x14ac:dyDescent="0.2">
      <c r="B4387" s="3"/>
      <c r="C4387" s="6"/>
      <c r="D4387" s="3"/>
      <c r="E4387" s="6"/>
      <c r="F4387" s="3"/>
      <c r="G4387" s="8"/>
      <c r="H4387" s="6"/>
      <c r="I4387" s="6"/>
    </row>
    <row r="4388" spans="2:9" x14ac:dyDescent="0.2">
      <c r="B4388" s="3"/>
      <c r="C4388" s="6"/>
      <c r="D4388" s="3"/>
      <c r="E4388" s="6"/>
      <c r="F4388" s="3"/>
      <c r="G4388" s="8"/>
      <c r="H4388" s="6"/>
      <c r="I4388" s="6"/>
    </row>
    <row r="4389" spans="2:9" x14ac:dyDescent="0.2">
      <c r="B4389" s="3"/>
      <c r="C4389" s="6"/>
      <c r="D4389" s="3"/>
      <c r="E4389" s="6"/>
      <c r="F4389" s="3"/>
      <c r="G4389" s="8"/>
      <c r="H4389" s="6"/>
      <c r="I4389" s="6"/>
    </row>
    <row r="4390" spans="2:9" x14ac:dyDescent="0.2">
      <c r="B4390" s="3"/>
      <c r="C4390" s="6"/>
      <c r="D4390" s="3"/>
      <c r="E4390" s="6"/>
      <c r="F4390" s="3"/>
      <c r="G4390" s="8"/>
      <c r="H4390" s="6"/>
      <c r="I4390" s="6"/>
    </row>
    <row r="4391" spans="2:9" x14ac:dyDescent="0.2">
      <c r="B4391" s="3"/>
      <c r="C4391" s="6"/>
      <c r="D4391" s="3"/>
      <c r="E4391" s="6"/>
      <c r="F4391" s="3"/>
      <c r="G4391" s="8"/>
      <c r="H4391" s="6"/>
      <c r="I4391" s="6"/>
    </row>
    <row r="4392" spans="2:9" x14ac:dyDescent="0.2">
      <c r="B4392" s="3"/>
      <c r="C4392" s="6"/>
      <c r="D4392" s="3"/>
      <c r="E4392" s="6"/>
      <c r="F4392" s="3"/>
      <c r="G4392" s="8"/>
      <c r="H4392" s="6"/>
      <c r="I4392" s="6"/>
    </row>
    <row r="4393" spans="2:9" x14ac:dyDescent="0.2">
      <c r="B4393" s="3"/>
      <c r="C4393" s="6"/>
      <c r="D4393" s="3"/>
      <c r="E4393" s="6"/>
      <c r="F4393" s="3"/>
      <c r="G4393" s="8"/>
      <c r="H4393" s="6"/>
      <c r="I4393" s="6"/>
    </row>
    <row r="4394" spans="2:9" x14ac:dyDescent="0.2">
      <c r="B4394" s="3"/>
      <c r="C4394" s="6"/>
      <c r="D4394" s="3"/>
      <c r="E4394" s="6"/>
      <c r="F4394" s="3"/>
      <c r="G4394" s="8"/>
      <c r="H4394" s="6"/>
      <c r="I4394" s="6"/>
    </row>
    <row r="4395" spans="2:9" x14ac:dyDescent="0.2">
      <c r="B4395" s="3"/>
      <c r="C4395" s="6"/>
      <c r="D4395" s="3"/>
      <c r="E4395" s="6"/>
      <c r="F4395" s="3"/>
      <c r="G4395" s="8"/>
      <c r="H4395" s="6"/>
      <c r="I4395" s="6"/>
    </row>
    <row r="4396" spans="2:9" x14ac:dyDescent="0.2">
      <c r="B4396" s="3"/>
      <c r="C4396" s="6"/>
      <c r="D4396" s="3"/>
      <c r="E4396" s="6"/>
      <c r="F4396" s="3"/>
      <c r="G4396" s="8"/>
      <c r="H4396" s="6"/>
      <c r="I4396" s="6"/>
    </row>
    <row r="4397" spans="2:9" x14ac:dyDescent="0.2">
      <c r="B4397" s="3"/>
      <c r="C4397" s="6"/>
      <c r="D4397" s="3"/>
      <c r="E4397" s="6"/>
      <c r="F4397" s="3"/>
      <c r="G4397" s="8"/>
      <c r="H4397" s="6"/>
      <c r="I4397" s="6"/>
    </row>
    <row r="4398" spans="2:9" x14ac:dyDescent="0.2">
      <c r="B4398" s="3"/>
      <c r="C4398" s="6"/>
      <c r="D4398" s="3"/>
      <c r="E4398" s="6"/>
      <c r="F4398" s="3"/>
      <c r="G4398" s="8"/>
      <c r="H4398" s="6"/>
      <c r="I4398" s="6"/>
    </row>
    <row r="4399" spans="2:9" x14ac:dyDescent="0.2">
      <c r="B4399" s="3"/>
      <c r="C4399" s="6"/>
      <c r="D4399" s="3"/>
      <c r="E4399" s="6"/>
      <c r="F4399" s="3"/>
      <c r="G4399" s="8"/>
      <c r="H4399" s="6"/>
      <c r="I4399" s="6"/>
    </row>
    <row r="4400" spans="2:9" x14ac:dyDescent="0.2">
      <c r="B4400" s="3"/>
      <c r="C4400" s="6"/>
      <c r="D4400" s="3"/>
      <c r="E4400" s="6"/>
      <c r="F4400" s="3"/>
      <c r="G4400" s="8"/>
      <c r="H4400" s="6"/>
      <c r="I4400" s="6"/>
    </row>
    <row r="4401" spans="2:9" x14ac:dyDescent="0.2">
      <c r="B4401" s="2"/>
      <c r="C4401" s="5"/>
      <c r="D4401" s="2"/>
      <c r="E4401" s="5"/>
      <c r="F4401" s="2"/>
      <c r="G4401" s="7"/>
      <c r="H4401" s="5"/>
      <c r="I4401" s="5"/>
    </row>
    <row r="4402" spans="2:9" x14ac:dyDescent="0.2">
      <c r="B4402" s="2"/>
      <c r="C4402" s="5"/>
      <c r="D4402" s="2"/>
      <c r="E4402" s="5"/>
      <c r="F4402" s="2"/>
      <c r="G4402" s="7"/>
      <c r="H4402" s="5"/>
      <c r="I4402" s="5"/>
    </row>
    <row r="4403" spans="2:9" x14ac:dyDescent="0.2">
      <c r="B4403" s="2"/>
      <c r="C4403" s="5"/>
      <c r="D4403" s="2"/>
      <c r="E4403" s="5"/>
      <c r="F4403" s="2"/>
      <c r="G4403" s="7"/>
      <c r="H4403" s="5"/>
      <c r="I4403" s="5"/>
    </row>
    <row r="4404" spans="2:9" x14ac:dyDescent="0.2">
      <c r="B4404" s="2"/>
      <c r="C4404" s="5"/>
      <c r="D4404" s="2"/>
      <c r="E4404" s="5"/>
      <c r="F4404" s="2"/>
      <c r="G4404" s="7"/>
      <c r="H4404" s="5"/>
      <c r="I4404" s="5"/>
    </row>
    <row r="4405" spans="2:9" x14ac:dyDescent="0.2">
      <c r="B4405" s="2"/>
      <c r="C4405" s="5"/>
      <c r="D4405" s="2"/>
      <c r="E4405" s="5"/>
      <c r="F4405" s="2"/>
      <c r="G4405" s="7"/>
      <c r="H4405" s="5"/>
      <c r="I4405" s="5"/>
    </row>
    <row r="4406" spans="2:9" x14ac:dyDescent="0.2">
      <c r="B4406" s="2"/>
      <c r="C4406" s="5"/>
      <c r="D4406" s="2"/>
      <c r="E4406" s="5"/>
      <c r="F4406" s="2"/>
      <c r="G4406" s="7"/>
      <c r="H4406" s="5"/>
      <c r="I4406" s="5"/>
    </row>
    <row r="4407" spans="2:9" x14ac:dyDescent="0.2">
      <c r="B4407" s="3"/>
      <c r="C4407" s="6"/>
      <c r="D4407" s="3"/>
      <c r="E4407" s="6"/>
      <c r="F4407" s="3"/>
      <c r="G4407" s="8"/>
      <c r="H4407" s="6"/>
      <c r="I4407" s="6"/>
    </row>
    <row r="4408" spans="2:9" x14ac:dyDescent="0.2">
      <c r="B4408" s="3"/>
      <c r="C4408" s="6"/>
      <c r="D4408" s="3"/>
      <c r="E4408" s="6"/>
      <c r="F4408" s="3"/>
      <c r="G4408" s="8"/>
      <c r="H4408" s="6"/>
      <c r="I4408" s="6"/>
    </row>
    <row r="4409" spans="2:9" x14ac:dyDescent="0.2">
      <c r="B4409" s="3"/>
      <c r="C4409" s="6"/>
      <c r="D4409" s="3"/>
      <c r="E4409" s="6"/>
      <c r="F4409" s="3"/>
      <c r="G4409" s="8"/>
      <c r="H4409" s="6"/>
      <c r="I4409" s="6"/>
    </row>
    <row r="4410" spans="2:9" x14ac:dyDescent="0.2">
      <c r="B4410" s="3"/>
      <c r="C4410" s="6"/>
      <c r="D4410" s="3"/>
      <c r="E4410" s="6"/>
      <c r="F4410" s="3"/>
      <c r="G4410" s="8"/>
      <c r="H4410" s="6"/>
      <c r="I4410" s="6"/>
    </row>
    <row r="4411" spans="2:9" x14ac:dyDescent="0.2">
      <c r="B4411" s="3"/>
      <c r="C4411" s="6"/>
      <c r="D4411" s="3"/>
      <c r="E4411" s="6"/>
      <c r="F4411" s="3"/>
      <c r="G4411" s="8"/>
      <c r="H4411" s="6"/>
      <c r="I4411" s="6"/>
    </row>
    <row r="4412" spans="2:9" x14ac:dyDescent="0.2">
      <c r="B4412" s="3"/>
      <c r="C4412" s="6"/>
      <c r="D4412" s="3"/>
      <c r="E4412" s="6"/>
      <c r="F4412" s="3"/>
      <c r="G4412" s="8"/>
      <c r="H4412" s="6"/>
      <c r="I4412" s="6"/>
    </row>
    <row r="4413" spans="2:9" x14ac:dyDescent="0.2">
      <c r="B4413" s="3"/>
      <c r="C4413" s="6"/>
      <c r="D4413" s="3"/>
      <c r="E4413" s="6"/>
      <c r="F4413" s="3"/>
      <c r="G4413" s="8"/>
      <c r="H4413" s="6"/>
      <c r="I4413" s="6"/>
    </row>
    <row r="4414" spans="2:9" x14ac:dyDescent="0.2">
      <c r="B4414" s="3"/>
      <c r="C4414" s="6"/>
      <c r="D4414" s="3"/>
      <c r="E4414" s="6"/>
      <c r="F4414" s="3"/>
      <c r="G4414" s="8"/>
      <c r="H4414" s="6"/>
      <c r="I4414" s="6"/>
    </row>
    <row r="4415" spans="2:9" x14ac:dyDescent="0.2">
      <c r="B4415" s="3"/>
      <c r="C4415" s="6"/>
      <c r="D4415" s="3"/>
      <c r="E4415" s="6"/>
      <c r="F4415" s="3"/>
      <c r="G4415" s="8"/>
      <c r="H4415" s="6"/>
      <c r="I4415" s="6"/>
    </row>
    <row r="4416" spans="2:9" x14ac:dyDescent="0.2">
      <c r="B4416" s="3"/>
      <c r="C4416" s="6"/>
      <c r="D4416" s="3"/>
      <c r="E4416" s="6"/>
      <c r="F4416" s="3"/>
      <c r="G4416" s="8"/>
      <c r="H4416" s="6"/>
      <c r="I4416" s="6"/>
    </row>
    <row r="4417" spans="2:9" x14ac:dyDescent="0.2">
      <c r="B4417" s="3"/>
      <c r="C4417" s="6"/>
      <c r="D4417" s="3"/>
      <c r="E4417" s="6"/>
      <c r="F4417" s="3"/>
      <c r="G4417" s="8"/>
      <c r="H4417" s="6"/>
      <c r="I4417" s="6"/>
    </row>
    <row r="4418" spans="2:9" x14ac:dyDescent="0.2">
      <c r="B4418" s="3"/>
      <c r="C4418" s="6"/>
      <c r="D4418" s="3"/>
      <c r="E4418" s="6"/>
      <c r="F4418" s="3"/>
      <c r="G4418" s="8"/>
      <c r="H4418" s="6"/>
      <c r="I4418" s="6"/>
    </row>
    <row r="4419" spans="2:9" x14ac:dyDescent="0.2">
      <c r="B4419" s="3"/>
      <c r="C4419" s="6"/>
      <c r="D4419" s="3"/>
      <c r="E4419" s="6"/>
      <c r="F4419" s="3"/>
      <c r="G4419" s="8"/>
      <c r="H4419" s="6"/>
      <c r="I4419" s="6"/>
    </row>
    <row r="4420" spans="2:9" x14ac:dyDescent="0.2">
      <c r="B4420" s="3"/>
      <c r="C4420" s="6"/>
      <c r="D4420" s="3"/>
      <c r="E4420" s="6"/>
      <c r="F4420" s="3"/>
      <c r="G4420" s="8"/>
      <c r="H4420" s="6"/>
      <c r="I4420" s="6"/>
    </row>
    <row r="4421" spans="2:9" x14ac:dyDescent="0.2">
      <c r="B4421" s="3"/>
      <c r="C4421" s="6"/>
      <c r="D4421" s="3"/>
      <c r="E4421" s="6"/>
      <c r="F4421" s="3"/>
      <c r="G4421" s="8"/>
      <c r="H4421" s="6"/>
      <c r="I4421" s="6"/>
    </row>
    <row r="4422" spans="2:9" x14ac:dyDescent="0.2">
      <c r="B4422" s="3"/>
      <c r="C4422" s="6"/>
      <c r="D4422" s="3"/>
      <c r="E4422" s="6"/>
      <c r="F4422" s="3"/>
      <c r="G4422" s="8"/>
      <c r="H4422" s="6"/>
      <c r="I4422" s="6"/>
    </row>
    <row r="4423" spans="2:9" x14ac:dyDescent="0.2">
      <c r="B4423" s="3"/>
      <c r="C4423" s="6"/>
      <c r="D4423" s="3"/>
      <c r="E4423" s="6"/>
      <c r="F4423" s="3"/>
      <c r="G4423" s="8"/>
      <c r="H4423" s="6"/>
      <c r="I4423" s="6"/>
    </row>
    <row r="4424" spans="2:9" x14ac:dyDescent="0.2">
      <c r="B4424" s="3"/>
      <c r="C4424" s="6"/>
      <c r="D4424" s="3"/>
      <c r="E4424" s="6"/>
      <c r="F4424" s="3"/>
      <c r="G4424" s="8"/>
      <c r="H4424" s="6"/>
      <c r="I4424" s="6"/>
    </row>
    <row r="4425" spans="2:9" x14ac:dyDescent="0.2">
      <c r="B4425" s="3"/>
      <c r="C4425" s="6"/>
      <c r="D4425" s="3"/>
      <c r="E4425" s="6"/>
      <c r="F4425" s="3"/>
      <c r="G4425" s="8"/>
      <c r="H4425" s="6"/>
      <c r="I4425" s="6"/>
    </row>
    <row r="4426" spans="2:9" x14ac:dyDescent="0.2">
      <c r="B4426" s="3"/>
      <c r="C4426" s="6"/>
      <c r="D4426" s="3"/>
      <c r="E4426" s="6"/>
      <c r="F4426" s="3"/>
      <c r="G4426" s="8"/>
      <c r="H4426" s="6"/>
      <c r="I4426" s="6"/>
    </row>
    <row r="4427" spans="2:9" x14ac:dyDescent="0.2">
      <c r="B4427" s="3"/>
      <c r="C4427" s="6"/>
      <c r="D4427" s="3"/>
      <c r="E4427" s="6"/>
      <c r="F4427" s="3"/>
      <c r="G4427" s="8"/>
      <c r="H4427" s="6"/>
      <c r="I4427" s="6"/>
    </row>
    <row r="4428" spans="2:9" x14ac:dyDescent="0.2">
      <c r="B4428" s="3"/>
      <c r="C4428" s="6"/>
      <c r="D4428" s="3"/>
      <c r="E4428" s="6"/>
      <c r="F4428" s="3"/>
      <c r="G4428" s="8"/>
      <c r="H4428" s="6"/>
      <c r="I4428" s="6"/>
    </row>
    <row r="4429" spans="2:9" x14ac:dyDescent="0.2">
      <c r="B4429" s="3"/>
      <c r="C4429" s="6"/>
      <c r="D4429" s="3"/>
      <c r="E4429" s="6"/>
      <c r="F4429" s="3"/>
      <c r="G4429" s="8"/>
      <c r="H4429" s="6"/>
      <c r="I4429" s="6"/>
    </row>
    <row r="4430" spans="2:9" x14ac:dyDescent="0.2">
      <c r="B4430" s="3"/>
      <c r="C4430" s="6"/>
      <c r="D4430" s="3"/>
      <c r="E4430" s="6"/>
      <c r="F4430" s="3"/>
      <c r="G4430" s="8"/>
      <c r="H4430" s="6"/>
      <c r="I4430" s="6"/>
    </row>
    <row r="4431" spans="2:9" x14ac:dyDescent="0.2">
      <c r="B4431" s="3"/>
      <c r="C4431" s="6"/>
      <c r="D4431" s="3"/>
      <c r="E4431" s="6"/>
      <c r="F4431" s="3"/>
      <c r="G4431" s="8"/>
      <c r="H4431" s="6"/>
      <c r="I4431" s="6"/>
    </row>
    <row r="4432" spans="2:9" x14ac:dyDescent="0.2">
      <c r="B4432" s="3"/>
      <c r="C4432" s="6"/>
      <c r="D4432" s="3"/>
      <c r="E4432" s="6"/>
      <c r="F4432" s="3"/>
      <c r="G4432" s="8"/>
      <c r="H4432" s="6"/>
      <c r="I4432" s="6"/>
    </row>
    <row r="4433" spans="2:9" x14ac:dyDescent="0.2">
      <c r="B4433" s="3"/>
      <c r="C4433" s="6"/>
      <c r="D4433" s="3"/>
      <c r="E4433" s="6"/>
      <c r="F4433" s="3"/>
      <c r="G4433" s="8"/>
      <c r="H4433" s="6"/>
      <c r="I4433" s="6"/>
    </row>
    <row r="4434" spans="2:9" x14ac:dyDescent="0.2">
      <c r="B4434" s="3"/>
      <c r="C4434" s="6"/>
      <c r="D4434" s="3"/>
      <c r="E4434" s="6"/>
      <c r="F4434" s="3"/>
      <c r="G4434" s="8"/>
      <c r="H4434" s="6"/>
      <c r="I4434" s="6"/>
    </row>
    <row r="4435" spans="2:9" x14ac:dyDescent="0.2">
      <c r="B4435" s="3"/>
      <c r="C4435" s="6"/>
      <c r="D4435" s="3"/>
      <c r="E4435" s="6"/>
      <c r="F4435" s="3"/>
      <c r="G4435" s="8"/>
      <c r="H4435" s="6"/>
      <c r="I4435" s="6"/>
    </row>
    <row r="4436" spans="2:9" x14ac:dyDescent="0.2">
      <c r="B4436" s="3"/>
      <c r="C4436" s="6"/>
      <c r="D4436" s="3"/>
      <c r="E4436" s="6"/>
      <c r="F4436" s="3"/>
      <c r="G4436" s="8"/>
      <c r="H4436" s="6"/>
      <c r="I4436" s="6"/>
    </row>
    <row r="4437" spans="2:9" x14ac:dyDescent="0.2">
      <c r="B4437" s="3"/>
      <c r="C4437" s="6"/>
      <c r="D4437" s="3"/>
      <c r="E4437" s="6"/>
      <c r="F4437" s="3"/>
      <c r="G4437" s="8"/>
      <c r="H4437" s="6"/>
      <c r="I4437" s="6"/>
    </row>
    <row r="4438" spans="2:9" x14ac:dyDescent="0.2">
      <c r="B4438" s="3"/>
      <c r="C4438" s="6"/>
      <c r="D4438" s="3"/>
      <c r="E4438" s="6"/>
      <c r="F4438" s="3"/>
      <c r="G4438" s="8"/>
      <c r="H4438" s="6"/>
      <c r="I4438" s="6"/>
    </row>
    <row r="4439" spans="2:9" x14ac:dyDescent="0.2">
      <c r="B4439" s="3"/>
      <c r="C4439" s="6"/>
      <c r="D4439" s="3"/>
      <c r="E4439" s="6"/>
      <c r="F4439" s="3"/>
      <c r="G4439" s="8"/>
      <c r="H4439" s="6"/>
      <c r="I4439" s="6"/>
    </row>
    <row r="4440" spans="2:9" x14ac:dyDescent="0.2">
      <c r="B4440" s="3"/>
      <c r="C4440" s="6"/>
      <c r="D4440" s="3"/>
      <c r="E4440" s="6"/>
      <c r="F4440" s="3"/>
      <c r="G4440" s="8"/>
      <c r="H4440" s="6"/>
      <c r="I4440" s="6"/>
    </row>
    <row r="4441" spans="2:9" x14ac:dyDescent="0.2">
      <c r="B4441" s="2"/>
      <c r="C4441" s="5"/>
      <c r="D4441" s="2"/>
      <c r="E4441" s="5"/>
      <c r="F4441" s="2"/>
      <c r="G4441" s="7"/>
      <c r="H4441" s="5"/>
      <c r="I4441" s="5"/>
    </row>
    <row r="4442" spans="2:9" x14ac:dyDescent="0.2">
      <c r="B4442" s="2"/>
      <c r="C4442" s="5"/>
      <c r="D4442" s="2"/>
      <c r="E4442" s="5"/>
      <c r="F4442" s="2"/>
      <c r="G4442" s="7"/>
      <c r="H4442" s="5"/>
      <c r="I4442" s="5"/>
    </row>
    <row r="4443" spans="2:9" x14ac:dyDescent="0.2">
      <c r="B4443" s="2"/>
      <c r="C4443" s="5"/>
      <c r="D4443" s="2"/>
      <c r="E4443" s="5"/>
      <c r="F4443" s="2"/>
      <c r="G4443" s="7"/>
      <c r="H4443" s="5"/>
      <c r="I4443" s="5"/>
    </row>
    <row r="4444" spans="2:9" x14ac:dyDescent="0.2">
      <c r="B4444" s="2"/>
      <c r="C4444" s="5"/>
      <c r="D4444" s="2"/>
      <c r="E4444" s="5"/>
      <c r="F4444" s="2"/>
      <c r="G4444" s="7"/>
      <c r="H4444" s="5"/>
      <c r="I4444" s="5"/>
    </row>
    <row r="4445" spans="2:9" x14ac:dyDescent="0.2">
      <c r="B4445" s="2"/>
      <c r="C4445" s="5"/>
      <c r="D4445" s="2"/>
      <c r="E4445" s="5"/>
      <c r="F4445" s="2"/>
      <c r="G4445" s="7"/>
      <c r="H4445" s="5"/>
      <c r="I4445" s="5"/>
    </row>
    <row r="4446" spans="2:9" x14ac:dyDescent="0.2">
      <c r="B4446" s="2"/>
      <c r="C4446" s="5"/>
      <c r="D4446" s="2"/>
      <c r="E4446" s="5"/>
      <c r="F4446" s="2"/>
      <c r="G4446" s="7"/>
      <c r="H4446" s="5"/>
      <c r="I4446" s="5"/>
    </row>
    <row r="4447" spans="2:9" x14ac:dyDescent="0.2">
      <c r="B4447" s="3"/>
      <c r="C4447" s="6"/>
      <c r="D4447" s="3"/>
      <c r="E4447" s="6"/>
      <c r="F4447" s="3"/>
      <c r="G4447" s="8"/>
      <c r="H4447" s="6"/>
      <c r="I4447" s="6"/>
    </row>
    <row r="4448" spans="2:9" x14ac:dyDescent="0.2">
      <c r="B4448" s="3"/>
      <c r="C4448" s="6"/>
      <c r="D4448" s="3"/>
      <c r="E4448" s="6"/>
      <c r="F4448" s="3"/>
      <c r="G4448" s="8"/>
      <c r="H4448" s="6"/>
      <c r="I4448" s="6"/>
    </row>
    <row r="4449" spans="2:9" x14ac:dyDescent="0.2">
      <c r="B4449" s="3"/>
      <c r="C4449" s="6"/>
      <c r="D4449" s="3"/>
      <c r="E4449" s="6"/>
      <c r="F4449" s="3"/>
      <c r="G4449" s="8"/>
      <c r="H4449" s="6"/>
      <c r="I4449" s="6"/>
    </row>
    <row r="4450" spans="2:9" x14ac:dyDescent="0.2">
      <c r="B4450" s="3"/>
      <c r="C4450" s="6"/>
      <c r="D4450" s="3"/>
      <c r="E4450" s="6"/>
      <c r="F4450" s="3"/>
      <c r="G4450" s="8"/>
      <c r="H4450" s="6"/>
      <c r="I4450" s="6"/>
    </row>
    <row r="4451" spans="2:9" x14ac:dyDescent="0.2">
      <c r="B4451" s="3"/>
      <c r="C4451" s="6"/>
      <c r="D4451" s="3"/>
      <c r="E4451" s="6"/>
      <c r="F4451" s="3"/>
      <c r="G4451" s="8"/>
      <c r="H4451" s="6"/>
      <c r="I4451" s="6"/>
    </row>
    <row r="4452" spans="2:9" x14ac:dyDescent="0.2">
      <c r="B4452" s="3"/>
      <c r="C4452" s="6"/>
      <c r="D4452" s="3"/>
      <c r="E4452" s="6"/>
      <c r="F4452" s="3"/>
      <c r="G4452" s="8"/>
      <c r="H4452" s="6"/>
      <c r="I4452" s="6"/>
    </row>
    <row r="4453" spans="2:9" x14ac:dyDescent="0.2">
      <c r="B4453" s="3"/>
      <c r="C4453" s="6"/>
      <c r="D4453" s="3"/>
      <c r="E4453" s="6"/>
      <c r="F4453" s="3"/>
      <c r="G4453" s="8"/>
      <c r="H4453" s="6"/>
      <c r="I4453" s="6"/>
    </row>
    <row r="4454" spans="2:9" x14ac:dyDescent="0.2">
      <c r="B4454" s="3"/>
      <c r="C4454" s="6"/>
      <c r="D4454" s="3"/>
      <c r="E4454" s="6"/>
      <c r="F4454" s="3"/>
      <c r="G4454" s="8"/>
      <c r="H4454" s="6"/>
      <c r="I4454" s="6"/>
    </row>
    <row r="4455" spans="2:9" x14ac:dyDescent="0.2">
      <c r="B4455" s="3"/>
      <c r="C4455" s="6"/>
      <c r="D4455" s="3"/>
      <c r="E4455" s="6"/>
      <c r="F4455" s="3"/>
      <c r="G4455" s="8"/>
      <c r="H4455" s="6"/>
      <c r="I4455" s="6"/>
    </row>
    <row r="4456" spans="2:9" x14ac:dyDescent="0.2">
      <c r="B4456" s="3"/>
      <c r="C4456" s="6"/>
      <c r="D4456" s="3"/>
      <c r="E4456" s="6"/>
      <c r="F4456" s="3"/>
      <c r="G4456" s="8"/>
      <c r="H4456" s="6"/>
      <c r="I4456" s="6"/>
    </row>
    <row r="4457" spans="2:9" x14ac:dyDescent="0.2">
      <c r="B4457" s="3"/>
      <c r="C4457" s="6"/>
      <c r="D4457" s="3"/>
      <c r="E4457" s="6"/>
      <c r="F4457" s="3"/>
      <c r="G4457" s="8"/>
      <c r="H4457" s="6"/>
      <c r="I4457" s="6"/>
    </row>
    <row r="4458" spans="2:9" x14ac:dyDescent="0.2">
      <c r="B4458" s="3"/>
      <c r="C4458" s="6"/>
      <c r="D4458" s="3"/>
      <c r="E4458" s="6"/>
      <c r="F4458" s="3"/>
      <c r="G4458" s="8"/>
      <c r="H4458" s="6"/>
      <c r="I4458" s="6"/>
    </row>
    <row r="4459" spans="2:9" x14ac:dyDescent="0.2">
      <c r="B4459" s="3"/>
      <c r="C4459" s="6"/>
      <c r="D4459" s="3"/>
      <c r="E4459" s="6"/>
      <c r="F4459" s="3"/>
      <c r="G4459" s="8"/>
      <c r="H4459" s="6"/>
      <c r="I4459" s="6"/>
    </row>
    <row r="4460" spans="2:9" x14ac:dyDescent="0.2">
      <c r="B4460" s="3"/>
      <c r="C4460" s="6"/>
      <c r="D4460" s="3"/>
      <c r="E4460" s="6"/>
      <c r="F4460" s="3"/>
      <c r="G4460" s="8"/>
      <c r="H4460" s="6"/>
      <c r="I4460" s="6"/>
    </row>
    <row r="4461" spans="2:9" x14ac:dyDescent="0.2">
      <c r="B4461" s="3"/>
      <c r="C4461" s="6"/>
      <c r="D4461" s="3"/>
      <c r="E4461" s="6"/>
      <c r="F4461" s="3"/>
      <c r="G4461" s="8"/>
      <c r="H4461" s="6"/>
      <c r="I4461" s="6"/>
    </row>
    <row r="4462" spans="2:9" x14ac:dyDescent="0.2">
      <c r="B4462" s="3"/>
      <c r="C4462" s="6"/>
      <c r="D4462" s="3"/>
      <c r="E4462" s="6"/>
      <c r="F4462" s="3"/>
      <c r="G4462" s="8"/>
      <c r="H4462" s="6"/>
      <c r="I4462" s="6"/>
    </row>
    <row r="4463" spans="2:9" x14ac:dyDescent="0.2">
      <c r="B4463" s="3"/>
      <c r="C4463" s="6"/>
      <c r="D4463" s="3"/>
      <c r="E4463" s="6"/>
      <c r="F4463" s="3"/>
      <c r="G4463" s="8"/>
      <c r="H4463" s="6"/>
      <c r="I4463" s="6"/>
    </row>
    <row r="4464" spans="2:9" x14ac:dyDescent="0.2">
      <c r="B4464" s="3"/>
      <c r="C4464" s="6"/>
      <c r="D4464" s="3"/>
      <c r="E4464" s="6"/>
      <c r="F4464" s="3"/>
      <c r="G4464" s="8"/>
      <c r="H4464" s="6"/>
      <c r="I4464" s="6"/>
    </row>
    <row r="4465" spans="2:9" x14ac:dyDescent="0.2">
      <c r="B4465" s="3"/>
      <c r="C4465" s="6"/>
      <c r="D4465" s="3"/>
      <c r="E4465" s="6"/>
      <c r="F4465" s="3"/>
      <c r="G4465" s="8"/>
      <c r="H4465" s="6"/>
      <c r="I4465" s="6"/>
    </row>
    <row r="4466" spans="2:9" x14ac:dyDescent="0.2">
      <c r="B4466" s="3"/>
      <c r="C4466" s="6"/>
      <c r="D4466" s="3"/>
      <c r="E4466" s="6"/>
      <c r="F4466" s="3"/>
      <c r="G4466" s="8"/>
      <c r="H4466" s="6"/>
      <c r="I4466" s="6"/>
    </row>
    <row r="4467" spans="2:9" x14ac:dyDescent="0.2">
      <c r="B4467" s="3"/>
      <c r="C4467" s="6"/>
      <c r="D4467" s="3"/>
      <c r="E4467" s="6"/>
      <c r="F4467" s="3"/>
      <c r="G4467" s="8"/>
      <c r="H4467" s="6"/>
      <c r="I4467" s="6"/>
    </row>
    <row r="4468" spans="2:9" x14ac:dyDescent="0.2">
      <c r="B4468" s="3"/>
      <c r="C4468" s="6"/>
      <c r="D4468" s="3"/>
      <c r="E4468" s="6"/>
      <c r="F4468" s="3"/>
      <c r="G4468" s="8"/>
      <c r="H4468" s="6"/>
      <c r="I4468" s="6"/>
    </row>
    <row r="4469" spans="2:9" x14ac:dyDescent="0.2">
      <c r="B4469" s="3"/>
      <c r="C4469" s="6"/>
      <c r="D4469" s="3"/>
      <c r="E4469" s="6"/>
      <c r="F4469" s="3"/>
      <c r="G4469" s="8"/>
      <c r="H4469" s="6"/>
      <c r="I4469" s="6"/>
    </row>
    <row r="4470" spans="2:9" x14ac:dyDescent="0.2">
      <c r="B4470" s="3"/>
      <c r="C4470" s="6"/>
      <c r="D4470" s="3"/>
      <c r="E4470" s="6"/>
      <c r="F4470" s="3"/>
      <c r="G4470" s="8"/>
      <c r="H4470" s="6"/>
      <c r="I4470" s="6"/>
    </row>
    <row r="4471" spans="2:9" x14ac:dyDescent="0.2">
      <c r="B4471" s="3"/>
      <c r="C4471" s="6"/>
      <c r="D4471" s="3"/>
      <c r="E4471" s="6"/>
      <c r="F4471" s="3"/>
      <c r="G4471" s="8"/>
      <c r="H4471" s="6"/>
      <c r="I4471" s="6"/>
    </row>
    <row r="4472" spans="2:9" x14ac:dyDescent="0.2">
      <c r="B4472" s="3"/>
      <c r="C4472" s="6"/>
      <c r="D4472" s="3"/>
      <c r="E4472" s="6"/>
      <c r="F4472" s="3"/>
      <c r="G4472" s="8"/>
      <c r="H4472" s="6"/>
      <c r="I4472" s="6"/>
    </row>
    <row r="4473" spans="2:9" x14ac:dyDescent="0.2">
      <c r="B4473" s="3"/>
      <c r="C4473" s="6"/>
      <c r="D4473" s="3"/>
      <c r="E4473" s="6"/>
      <c r="F4473" s="3"/>
      <c r="G4473" s="8"/>
      <c r="H4473" s="6"/>
      <c r="I4473" s="6"/>
    </row>
    <row r="4474" spans="2:9" x14ac:dyDescent="0.2">
      <c r="B4474" s="3"/>
      <c r="C4474" s="6"/>
      <c r="D4474" s="3"/>
      <c r="E4474" s="6"/>
      <c r="F4474" s="3"/>
      <c r="G4474" s="8"/>
      <c r="H4474" s="6"/>
      <c r="I4474" s="6"/>
    </row>
    <row r="4475" spans="2:9" x14ac:dyDescent="0.2">
      <c r="B4475" s="3"/>
      <c r="C4475" s="6"/>
      <c r="D4475" s="3"/>
      <c r="E4475" s="6"/>
      <c r="F4475" s="3"/>
      <c r="G4475" s="8"/>
      <c r="H4475" s="6"/>
      <c r="I4475" s="6"/>
    </row>
    <row r="4476" spans="2:9" x14ac:dyDescent="0.2">
      <c r="B4476" s="2"/>
      <c r="C4476" s="5"/>
      <c r="D4476" s="2"/>
      <c r="E4476" s="5"/>
      <c r="F4476" s="2"/>
      <c r="G4476" s="7"/>
      <c r="H4476" s="5"/>
      <c r="I4476" s="5"/>
    </row>
    <row r="4477" spans="2:9" x14ac:dyDescent="0.2">
      <c r="B4477" s="2"/>
      <c r="C4477" s="5"/>
      <c r="D4477" s="2"/>
      <c r="E4477" s="5"/>
      <c r="F4477" s="2"/>
      <c r="G4477" s="7"/>
      <c r="H4477" s="5"/>
      <c r="I4477" s="5"/>
    </row>
    <row r="4478" spans="2:9" x14ac:dyDescent="0.2">
      <c r="B4478" s="2"/>
      <c r="C4478" s="5"/>
      <c r="D4478" s="2"/>
      <c r="E4478" s="5"/>
      <c r="F4478" s="2"/>
      <c r="G4478" s="7"/>
      <c r="H4478" s="5"/>
      <c r="I4478" s="5"/>
    </row>
    <row r="4479" spans="2:9" x14ac:dyDescent="0.2">
      <c r="B4479" s="3"/>
      <c r="C4479" s="6"/>
      <c r="D4479" s="3"/>
      <c r="E4479" s="6"/>
      <c r="F4479" s="3"/>
      <c r="G4479" s="8"/>
      <c r="H4479" s="6"/>
      <c r="I4479" s="6"/>
    </row>
    <row r="4480" spans="2:9" x14ac:dyDescent="0.2">
      <c r="B4480" s="3"/>
      <c r="C4480" s="6"/>
      <c r="D4480" s="3"/>
      <c r="E4480" s="6"/>
      <c r="F4480" s="3"/>
      <c r="G4480" s="8"/>
      <c r="H4480" s="6"/>
      <c r="I4480" s="6"/>
    </row>
    <row r="4481" spans="2:9" x14ac:dyDescent="0.2">
      <c r="B4481" s="3"/>
      <c r="C4481" s="6"/>
      <c r="D4481" s="3"/>
      <c r="E4481" s="6"/>
      <c r="F4481" s="3"/>
      <c r="G4481" s="8"/>
      <c r="H4481" s="6"/>
      <c r="I4481" s="6"/>
    </row>
    <row r="4482" spans="2:9" x14ac:dyDescent="0.2">
      <c r="B4482" s="3"/>
      <c r="C4482" s="6"/>
      <c r="D4482" s="3"/>
      <c r="E4482" s="6"/>
      <c r="F4482" s="3"/>
      <c r="G4482" s="8"/>
      <c r="H4482" s="6"/>
      <c r="I4482" s="6"/>
    </row>
    <row r="4483" spans="2:9" x14ac:dyDescent="0.2">
      <c r="B4483" s="3"/>
      <c r="C4483" s="6"/>
      <c r="D4483" s="3"/>
      <c r="E4483" s="6"/>
      <c r="F4483" s="3"/>
      <c r="G4483" s="8"/>
      <c r="H4483" s="6"/>
      <c r="I4483" s="6"/>
    </row>
    <row r="4484" spans="2:9" x14ac:dyDescent="0.2">
      <c r="B4484" s="3"/>
      <c r="C4484" s="6"/>
      <c r="D4484" s="3"/>
      <c r="E4484" s="6"/>
      <c r="F4484" s="3"/>
      <c r="G4484" s="8"/>
      <c r="H4484" s="6"/>
      <c r="I4484" s="6"/>
    </row>
    <row r="4485" spans="2:9" x14ac:dyDescent="0.2">
      <c r="B4485" s="3"/>
      <c r="C4485" s="6"/>
      <c r="D4485" s="3"/>
      <c r="E4485" s="6"/>
      <c r="F4485" s="3"/>
      <c r="G4485" s="8"/>
      <c r="H4485" s="6"/>
      <c r="I4485" s="6"/>
    </row>
    <row r="4486" spans="2:9" x14ac:dyDescent="0.2">
      <c r="B4486" s="3"/>
      <c r="C4486" s="6"/>
      <c r="D4486" s="3"/>
      <c r="E4486" s="6"/>
      <c r="F4486" s="3"/>
      <c r="G4486" s="8"/>
      <c r="H4486" s="6"/>
      <c r="I4486" s="6"/>
    </row>
    <row r="4487" spans="2:9" x14ac:dyDescent="0.2">
      <c r="B4487" s="3"/>
      <c r="C4487" s="6"/>
      <c r="D4487" s="3"/>
      <c r="E4487" s="6"/>
      <c r="F4487" s="3"/>
      <c r="G4487" s="8"/>
      <c r="H4487" s="6"/>
      <c r="I4487" s="6"/>
    </row>
    <row r="4488" spans="2:9" x14ac:dyDescent="0.2">
      <c r="B4488" s="3"/>
      <c r="C4488" s="6"/>
      <c r="D4488" s="3"/>
      <c r="E4488" s="6"/>
      <c r="F4488" s="3"/>
      <c r="G4488" s="8"/>
      <c r="H4488" s="6"/>
      <c r="I4488" s="6"/>
    </row>
    <row r="4489" spans="2:9" x14ac:dyDescent="0.2">
      <c r="B4489" s="3"/>
      <c r="C4489" s="6"/>
      <c r="D4489" s="3"/>
      <c r="E4489" s="6"/>
      <c r="F4489" s="3"/>
      <c r="G4489" s="8"/>
      <c r="H4489" s="6"/>
      <c r="I4489" s="6"/>
    </row>
    <row r="4490" spans="2:9" x14ac:dyDescent="0.2">
      <c r="B4490" s="3"/>
      <c r="C4490" s="6"/>
      <c r="D4490" s="3"/>
      <c r="E4490" s="6"/>
      <c r="F4490" s="3"/>
      <c r="G4490" s="8"/>
      <c r="H4490" s="6"/>
      <c r="I4490" s="6"/>
    </row>
    <row r="4491" spans="2:9" x14ac:dyDescent="0.2">
      <c r="B4491" s="3"/>
      <c r="C4491" s="6"/>
      <c r="D4491" s="3"/>
      <c r="E4491" s="6"/>
      <c r="F4491" s="3"/>
      <c r="G4491" s="8"/>
      <c r="H4491" s="6"/>
      <c r="I4491" s="6"/>
    </row>
    <row r="4492" spans="2:9" x14ac:dyDescent="0.2">
      <c r="B4492" s="3"/>
      <c r="C4492" s="6"/>
      <c r="D4492" s="3"/>
      <c r="E4492" s="6"/>
      <c r="F4492" s="3"/>
      <c r="G4492" s="8"/>
      <c r="H4492" s="6"/>
      <c r="I4492" s="6"/>
    </row>
    <row r="4493" spans="2:9" x14ac:dyDescent="0.2">
      <c r="B4493" s="3"/>
      <c r="C4493" s="6"/>
      <c r="D4493" s="3"/>
      <c r="E4493" s="6"/>
      <c r="F4493" s="3"/>
      <c r="G4493" s="8"/>
      <c r="H4493" s="6"/>
      <c r="I4493" s="6"/>
    </row>
    <row r="4494" spans="2:9" x14ac:dyDescent="0.2">
      <c r="B4494" s="2"/>
      <c r="C4494" s="5"/>
      <c r="D4494" s="2"/>
      <c r="E4494" s="5"/>
      <c r="F4494" s="2"/>
      <c r="G4494" s="7"/>
      <c r="H4494" s="5"/>
      <c r="I4494" s="5"/>
    </row>
    <row r="4495" spans="2:9" x14ac:dyDescent="0.2">
      <c r="B4495" s="2"/>
      <c r="C4495" s="5"/>
      <c r="D4495" s="2"/>
      <c r="E4495" s="5"/>
      <c r="F4495" s="2"/>
      <c r="G4495" s="7"/>
      <c r="H4495" s="5"/>
      <c r="I4495" s="5"/>
    </row>
    <row r="4496" spans="2:9" x14ac:dyDescent="0.2">
      <c r="B4496" s="2"/>
      <c r="C4496" s="5"/>
      <c r="D4496" s="2"/>
      <c r="E4496" s="5"/>
      <c r="F4496" s="2"/>
      <c r="G4496" s="7"/>
      <c r="H4496" s="5"/>
      <c r="I4496" s="5"/>
    </row>
    <row r="4497" spans="2:9" x14ac:dyDescent="0.2">
      <c r="B4497" s="3"/>
      <c r="C4497" s="6"/>
      <c r="D4497" s="3"/>
      <c r="E4497" s="6"/>
      <c r="F4497" s="3"/>
      <c r="G4497" s="8"/>
      <c r="H4497" s="6"/>
      <c r="I4497" s="6"/>
    </row>
    <row r="4498" spans="2:9" x14ac:dyDescent="0.2">
      <c r="B4498" s="3"/>
      <c r="C4498" s="6"/>
      <c r="D4498" s="3"/>
      <c r="E4498" s="6"/>
      <c r="F4498" s="3"/>
      <c r="G4498" s="8"/>
      <c r="H4498" s="6"/>
      <c r="I4498" s="6"/>
    </row>
    <row r="4499" spans="2:9" x14ac:dyDescent="0.2">
      <c r="B4499" s="3"/>
      <c r="C4499" s="6"/>
      <c r="D4499" s="3"/>
      <c r="E4499" s="6"/>
      <c r="F4499" s="3"/>
      <c r="G4499" s="8"/>
      <c r="H4499" s="6"/>
      <c r="I4499" s="6"/>
    </row>
    <row r="4500" spans="2:9" x14ac:dyDescent="0.2">
      <c r="B4500" s="3"/>
      <c r="C4500" s="6"/>
      <c r="D4500" s="3"/>
      <c r="E4500" s="6"/>
      <c r="F4500" s="3"/>
      <c r="G4500" s="8"/>
      <c r="H4500" s="6"/>
      <c r="I4500" s="6"/>
    </row>
    <row r="4501" spans="2:9" x14ac:dyDescent="0.2">
      <c r="B4501" s="3"/>
      <c r="C4501" s="6"/>
      <c r="D4501" s="3"/>
      <c r="E4501" s="6"/>
      <c r="F4501" s="3"/>
      <c r="G4501" s="8"/>
      <c r="H4501" s="6"/>
      <c r="I4501" s="6"/>
    </row>
    <row r="4502" spans="2:9" x14ac:dyDescent="0.2">
      <c r="B4502" s="3"/>
      <c r="C4502" s="6"/>
      <c r="D4502" s="3"/>
      <c r="E4502" s="6"/>
      <c r="F4502" s="3"/>
      <c r="G4502" s="8"/>
      <c r="H4502" s="6"/>
      <c r="I4502" s="6"/>
    </row>
    <row r="4503" spans="2:9" x14ac:dyDescent="0.2">
      <c r="B4503" s="3"/>
      <c r="C4503" s="6"/>
      <c r="D4503" s="3"/>
      <c r="E4503" s="6"/>
      <c r="F4503" s="3"/>
      <c r="G4503" s="8"/>
      <c r="H4503" s="6"/>
      <c r="I4503" s="6"/>
    </row>
    <row r="4504" spans="2:9" x14ac:dyDescent="0.2">
      <c r="B4504" s="3"/>
      <c r="C4504" s="6"/>
      <c r="D4504" s="3"/>
      <c r="E4504" s="6"/>
      <c r="F4504" s="3"/>
      <c r="G4504" s="8"/>
      <c r="H4504" s="6"/>
      <c r="I4504" s="6"/>
    </row>
    <row r="4505" spans="2:9" x14ac:dyDescent="0.2">
      <c r="B4505" s="3"/>
      <c r="C4505" s="6"/>
      <c r="D4505" s="3"/>
      <c r="E4505" s="6"/>
      <c r="F4505" s="3"/>
      <c r="G4505" s="8"/>
      <c r="H4505" s="6"/>
      <c r="I4505" s="6"/>
    </row>
    <row r="4506" spans="2:9" x14ac:dyDescent="0.2">
      <c r="B4506" s="3"/>
      <c r="C4506" s="6"/>
      <c r="D4506" s="3"/>
      <c r="E4506" s="6"/>
      <c r="F4506" s="3"/>
      <c r="G4506" s="8"/>
      <c r="H4506" s="6"/>
      <c r="I4506" s="6"/>
    </row>
    <row r="4507" spans="2:9" x14ac:dyDescent="0.2">
      <c r="B4507" s="3"/>
      <c r="C4507" s="6"/>
      <c r="D4507" s="3"/>
      <c r="E4507" s="6"/>
      <c r="F4507" s="3"/>
      <c r="G4507" s="8"/>
      <c r="H4507" s="6"/>
      <c r="I4507" s="6"/>
    </row>
    <row r="4508" spans="2:9" x14ac:dyDescent="0.2">
      <c r="B4508" s="3"/>
      <c r="C4508" s="6"/>
      <c r="D4508" s="3"/>
      <c r="E4508" s="6"/>
      <c r="F4508" s="3"/>
      <c r="G4508" s="8"/>
      <c r="H4508" s="6"/>
      <c r="I4508" s="6"/>
    </row>
    <row r="4509" spans="2:9" x14ac:dyDescent="0.2">
      <c r="B4509" s="3"/>
      <c r="C4509" s="6"/>
      <c r="D4509" s="3"/>
      <c r="E4509" s="6"/>
      <c r="F4509" s="3"/>
      <c r="G4509" s="8"/>
      <c r="H4509" s="6"/>
      <c r="I4509" s="6"/>
    </row>
    <row r="4510" spans="2:9" x14ac:dyDescent="0.2">
      <c r="B4510" s="3"/>
      <c r="C4510" s="6"/>
      <c r="D4510" s="3"/>
      <c r="E4510" s="6"/>
      <c r="F4510" s="3"/>
      <c r="G4510" s="8"/>
      <c r="H4510" s="6"/>
      <c r="I4510" s="6"/>
    </row>
    <row r="4511" spans="2:9" x14ac:dyDescent="0.2">
      <c r="B4511" s="3"/>
      <c r="C4511" s="6"/>
      <c r="D4511" s="3"/>
      <c r="E4511" s="6"/>
      <c r="F4511" s="3"/>
      <c r="G4511" s="8"/>
      <c r="H4511" s="6"/>
      <c r="I4511" s="6"/>
    </row>
    <row r="4512" spans="2:9" x14ac:dyDescent="0.2">
      <c r="B4512" s="2"/>
      <c r="C4512" s="5"/>
      <c r="D4512" s="2"/>
      <c r="E4512" s="5"/>
      <c r="F4512" s="2"/>
      <c r="G4512" s="7"/>
      <c r="H4512" s="5"/>
      <c r="I4512" s="5"/>
    </row>
    <row r="4513" spans="2:9" x14ac:dyDescent="0.2">
      <c r="B4513" s="2"/>
      <c r="C4513" s="5"/>
      <c r="D4513" s="2"/>
      <c r="E4513" s="5"/>
      <c r="F4513" s="2"/>
      <c r="G4513" s="7"/>
      <c r="H4513" s="5"/>
      <c r="I4513" s="5"/>
    </row>
    <row r="4514" spans="2:9" x14ac:dyDescent="0.2">
      <c r="B4514" s="2"/>
      <c r="C4514" s="5"/>
      <c r="D4514" s="2"/>
      <c r="E4514" s="5"/>
      <c r="F4514" s="2"/>
      <c r="G4514" s="7"/>
      <c r="H4514" s="5"/>
      <c r="I4514" s="5"/>
    </row>
    <row r="4515" spans="2:9" x14ac:dyDescent="0.2">
      <c r="B4515" s="2"/>
      <c r="C4515" s="5"/>
      <c r="D4515" s="2"/>
      <c r="E4515" s="5"/>
      <c r="F4515" s="2"/>
      <c r="G4515" s="7"/>
      <c r="H4515" s="5"/>
      <c r="I4515" s="5"/>
    </row>
    <row r="4516" spans="2:9" x14ac:dyDescent="0.2">
      <c r="B4516" s="2"/>
      <c r="C4516" s="5"/>
      <c r="D4516" s="2"/>
      <c r="E4516" s="5"/>
      <c r="F4516" s="2"/>
      <c r="G4516" s="7"/>
      <c r="H4516" s="5"/>
      <c r="I4516" s="5"/>
    </row>
    <row r="4517" spans="2:9" x14ac:dyDescent="0.2">
      <c r="B4517" s="2"/>
      <c r="C4517" s="5"/>
      <c r="D4517" s="2"/>
      <c r="E4517" s="5"/>
      <c r="F4517" s="2"/>
      <c r="G4517" s="7"/>
      <c r="H4517" s="5"/>
      <c r="I4517" s="5"/>
    </row>
    <row r="4518" spans="2:9" x14ac:dyDescent="0.2">
      <c r="B4518" s="2"/>
      <c r="C4518" s="5"/>
      <c r="D4518" s="2"/>
      <c r="E4518" s="5"/>
      <c r="F4518" s="2"/>
      <c r="G4518" s="7"/>
      <c r="H4518" s="5"/>
      <c r="I4518" s="5"/>
    </row>
    <row r="4519" spans="2:9" x14ac:dyDescent="0.2">
      <c r="B4519" s="2"/>
      <c r="C4519" s="5"/>
      <c r="D4519" s="2"/>
      <c r="E4519" s="5"/>
      <c r="F4519" s="2"/>
      <c r="G4519" s="7"/>
      <c r="H4519" s="5"/>
      <c r="I4519" s="5"/>
    </row>
    <row r="4520" spans="2:9" x14ac:dyDescent="0.2">
      <c r="B4520" s="3"/>
      <c r="C4520" s="6"/>
      <c r="D4520" s="3"/>
      <c r="E4520" s="6"/>
      <c r="F4520" s="3"/>
      <c r="G4520" s="8"/>
      <c r="H4520" s="6"/>
      <c r="I4520" s="6"/>
    </row>
    <row r="4521" spans="2:9" x14ac:dyDescent="0.2">
      <c r="B4521" s="3"/>
      <c r="C4521" s="6"/>
      <c r="D4521" s="3"/>
      <c r="E4521" s="6"/>
      <c r="F4521" s="3"/>
      <c r="G4521" s="8"/>
      <c r="H4521" s="6"/>
      <c r="I4521" s="6"/>
    </row>
    <row r="4522" spans="2:9" x14ac:dyDescent="0.2">
      <c r="B4522" s="3"/>
      <c r="C4522" s="6"/>
      <c r="D4522" s="3"/>
      <c r="E4522" s="6"/>
      <c r="F4522" s="3"/>
      <c r="G4522" s="8"/>
      <c r="H4522" s="6"/>
      <c r="I4522" s="6"/>
    </row>
    <row r="4523" spans="2:9" x14ac:dyDescent="0.2">
      <c r="B4523" s="3"/>
      <c r="C4523" s="6"/>
      <c r="D4523" s="3"/>
      <c r="E4523" s="6"/>
      <c r="F4523" s="3"/>
      <c r="G4523" s="8"/>
      <c r="H4523" s="6"/>
      <c r="I4523" s="6"/>
    </row>
    <row r="4524" spans="2:9" x14ac:dyDescent="0.2">
      <c r="B4524" s="3"/>
      <c r="C4524" s="6"/>
      <c r="D4524" s="3"/>
      <c r="E4524" s="6"/>
      <c r="F4524" s="3"/>
      <c r="G4524" s="8"/>
      <c r="H4524" s="6"/>
      <c r="I4524" s="6"/>
    </row>
    <row r="4525" spans="2:9" x14ac:dyDescent="0.2">
      <c r="B4525" s="3"/>
      <c r="C4525" s="6"/>
      <c r="D4525" s="3"/>
      <c r="E4525" s="6"/>
      <c r="F4525" s="3"/>
      <c r="G4525" s="8"/>
      <c r="H4525" s="6"/>
      <c r="I4525" s="6"/>
    </row>
    <row r="4526" spans="2:9" x14ac:dyDescent="0.2">
      <c r="B4526" s="3"/>
      <c r="C4526" s="6"/>
      <c r="D4526" s="3"/>
      <c r="E4526" s="6"/>
      <c r="F4526" s="3"/>
      <c r="G4526" s="8"/>
      <c r="H4526" s="6"/>
      <c r="I4526" s="6"/>
    </row>
    <row r="4527" spans="2:9" x14ac:dyDescent="0.2">
      <c r="B4527" s="3"/>
      <c r="C4527" s="6"/>
      <c r="D4527" s="3"/>
      <c r="E4527" s="6"/>
      <c r="F4527" s="3"/>
      <c r="G4527" s="8"/>
      <c r="H4527" s="6"/>
      <c r="I4527" s="6"/>
    </row>
    <row r="4528" spans="2:9" x14ac:dyDescent="0.2">
      <c r="B4528" s="3"/>
      <c r="C4528" s="6"/>
      <c r="D4528" s="3"/>
      <c r="E4528" s="6"/>
      <c r="F4528" s="3"/>
      <c r="G4528" s="8"/>
      <c r="H4528" s="6"/>
      <c r="I4528" s="6"/>
    </row>
    <row r="4529" spans="2:9" x14ac:dyDescent="0.2">
      <c r="B4529" s="3"/>
      <c r="C4529" s="6"/>
      <c r="D4529" s="3"/>
      <c r="E4529" s="6"/>
      <c r="F4529" s="3"/>
      <c r="G4529" s="8"/>
      <c r="H4529" s="6"/>
      <c r="I4529" s="6"/>
    </row>
    <row r="4530" spans="2:9" x14ac:dyDescent="0.2">
      <c r="B4530" s="3"/>
      <c r="C4530" s="6"/>
      <c r="D4530" s="3"/>
      <c r="E4530" s="6"/>
      <c r="F4530" s="3"/>
      <c r="G4530" s="8"/>
      <c r="H4530" s="6"/>
      <c r="I4530" s="6"/>
    </row>
    <row r="4531" spans="2:9" x14ac:dyDescent="0.2">
      <c r="B4531" s="3"/>
      <c r="C4531" s="6"/>
      <c r="D4531" s="3"/>
      <c r="E4531" s="6"/>
      <c r="F4531" s="3"/>
      <c r="G4531" s="8"/>
      <c r="H4531" s="6"/>
      <c r="I4531" s="6"/>
    </row>
    <row r="4532" spans="2:9" x14ac:dyDescent="0.2">
      <c r="B4532" s="3"/>
      <c r="C4532" s="6"/>
      <c r="D4532" s="3"/>
      <c r="E4532" s="6"/>
      <c r="F4532" s="3"/>
      <c r="G4532" s="8"/>
      <c r="H4532" s="6"/>
      <c r="I4532" s="6"/>
    </row>
    <row r="4533" spans="2:9" x14ac:dyDescent="0.2">
      <c r="B4533" s="3"/>
      <c r="C4533" s="6"/>
      <c r="D4533" s="3"/>
      <c r="E4533" s="6"/>
      <c r="F4533" s="3"/>
      <c r="G4533" s="8"/>
      <c r="H4533" s="6"/>
      <c r="I4533" s="6"/>
    </row>
    <row r="4534" spans="2:9" x14ac:dyDescent="0.2">
      <c r="B4534" s="3"/>
      <c r="C4534" s="6"/>
      <c r="D4534" s="3"/>
      <c r="E4534" s="6"/>
      <c r="F4534" s="3"/>
      <c r="G4534" s="8"/>
      <c r="H4534" s="6"/>
      <c r="I4534" s="6"/>
    </row>
    <row r="4535" spans="2:9" x14ac:dyDescent="0.2">
      <c r="B4535" s="3"/>
      <c r="C4535" s="6"/>
      <c r="D4535" s="3"/>
      <c r="E4535" s="6"/>
      <c r="F4535" s="3"/>
      <c r="G4535" s="8"/>
      <c r="H4535" s="6"/>
      <c r="I4535" s="6"/>
    </row>
    <row r="4536" spans="2:9" x14ac:dyDescent="0.2">
      <c r="B4536" s="3"/>
      <c r="C4536" s="6"/>
      <c r="D4536" s="3"/>
      <c r="E4536" s="6"/>
      <c r="F4536" s="3"/>
      <c r="G4536" s="8"/>
      <c r="H4536" s="6"/>
      <c r="I4536" s="6"/>
    </row>
    <row r="4537" spans="2:9" x14ac:dyDescent="0.2">
      <c r="B4537" s="3"/>
      <c r="C4537" s="6"/>
      <c r="D4537" s="3"/>
      <c r="E4537" s="6"/>
      <c r="F4537" s="3"/>
      <c r="G4537" s="8"/>
      <c r="H4537" s="6"/>
      <c r="I4537" s="6"/>
    </row>
    <row r="4538" spans="2:9" x14ac:dyDescent="0.2">
      <c r="B4538" s="3"/>
      <c r="C4538" s="6"/>
      <c r="D4538" s="3"/>
      <c r="E4538" s="6"/>
      <c r="F4538" s="3"/>
      <c r="G4538" s="8"/>
      <c r="H4538" s="6"/>
      <c r="I4538" s="6"/>
    </row>
    <row r="4539" spans="2:9" x14ac:dyDescent="0.2">
      <c r="B4539" s="3"/>
      <c r="C4539" s="6"/>
      <c r="D4539" s="3"/>
      <c r="E4539" s="6"/>
      <c r="F4539" s="3"/>
      <c r="G4539" s="8"/>
      <c r="H4539" s="6"/>
      <c r="I4539" s="6"/>
    </row>
    <row r="4540" spans="2:9" x14ac:dyDescent="0.2">
      <c r="B4540" s="3"/>
      <c r="C4540" s="6"/>
      <c r="D4540" s="3"/>
      <c r="E4540" s="6"/>
      <c r="F4540" s="3"/>
      <c r="G4540" s="8"/>
      <c r="H4540" s="6"/>
      <c r="I4540" s="6"/>
    </row>
    <row r="4541" spans="2:9" x14ac:dyDescent="0.2">
      <c r="B4541" s="3"/>
      <c r="C4541" s="6"/>
      <c r="D4541" s="3"/>
      <c r="E4541" s="6"/>
      <c r="F4541" s="3"/>
      <c r="G4541" s="8"/>
      <c r="H4541" s="6"/>
      <c r="I4541" s="6"/>
    </row>
    <row r="4542" spans="2:9" x14ac:dyDescent="0.2">
      <c r="B4542" s="3"/>
      <c r="C4542" s="6"/>
      <c r="D4542" s="3"/>
      <c r="E4542" s="6"/>
      <c r="F4542" s="3"/>
      <c r="G4542" s="8"/>
      <c r="H4542" s="6"/>
      <c r="I4542" s="6"/>
    </row>
    <row r="4543" spans="2:9" x14ac:dyDescent="0.2">
      <c r="B4543" s="3"/>
      <c r="C4543" s="6"/>
      <c r="D4543" s="3"/>
      <c r="E4543" s="6"/>
      <c r="F4543" s="3"/>
      <c r="G4543" s="8"/>
      <c r="H4543" s="6"/>
      <c r="I4543" s="6"/>
    </row>
    <row r="4544" spans="2:9" x14ac:dyDescent="0.2">
      <c r="B4544" s="3"/>
      <c r="C4544" s="6"/>
      <c r="D4544" s="3"/>
      <c r="E4544" s="6"/>
      <c r="F4544" s="3"/>
      <c r="G4544" s="8"/>
      <c r="H4544" s="6"/>
      <c r="I4544" s="6"/>
    </row>
    <row r="4545" spans="2:9" x14ac:dyDescent="0.2">
      <c r="B4545" s="3"/>
      <c r="C4545" s="6"/>
      <c r="D4545" s="3"/>
      <c r="E4545" s="6"/>
      <c r="F4545" s="3"/>
      <c r="G4545" s="8"/>
      <c r="H4545" s="6"/>
      <c r="I4545" s="6"/>
    </row>
    <row r="4546" spans="2:9" x14ac:dyDescent="0.2">
      <c r="B4546" s="3"/>
      <c r="C4546" s="6"/>
      <c r="D4546" s="3"/>
      <c r="E4546" s="6"/>
      <c r="F4546" s="3"/>
      <c r="G4546" s="8"/>
      <c r="H4546" s="6"/>
      <c r="I4546" s="6"/>
    </row>
    <row r="4547" spans="2:9" x14ac:dyDescent="0.2">
      <c r="B4547" s="3"/>
      <c r="C4547" s="6"/>
      <c r="D4547" s="3"/>
      <c r="E4547" s="6"/>
      <c r="F4547" s="3"/>
      <c r="G4547" s="8"/>
      <c r="H4547" s="6"/>
      <c r="I4547" s="6"/>
    </row>
    <row r="4548" spans="2:9" x14ac:dyDescent="0.2">
      <c r="B4548" s="3"/>
      <c r="C4548" s="6"/>
      <c r="D4548" s="3"/>
      <c r="E4548" s="6"/>
      <c r="F4548" s="3"/>
      <c r="G4548" s="8"/>
      <c r="H4548" s="6"/>
      <c r="I4548" s="6"/>
    </row>
    <row r="4549" spans="2:9" x14ac:dyDescent="0.2">
      <c r="B4549" s="3"/>
      <c r="C4549" s="6"/>
      <c r="D4549" s="3"/>
      <c r="E4549" s="6"/>
      <c r="F4549" s="3"/>
      <c r="G4549" s="8"/>
      <c r="H4549" s="6"/>
      <c r="I4549" s="6"/>
    </row>
    <row r="4550" spans="2:9" x14ac:dyDescent="0.2">
      <c r="B4550" s="3"/>
      <c r="C4550" s="6"/>
      <c r="D4550" s="3"/>
      <c r="E4550" s="6"/>
      <c r="F4550" s="3"/>
      <c r="G4550" s="8"/>
      <c r="H4550" s="6"/>
      <c r="I4550" s="6"/>
    </row>
    <row r="4551" spans="2:9" x14ac:dyDescent="0.2">
      <c r="B4551" s="3"/>
      <c r="C4551" s="6"/>
      <c r="D4551" s="3"/>
      <c r="E4551" s="6"/>
      <c r="F4551" s="3"/>
      <c r="G4551" s="8"/>
      <c r="H4551" s="6"/>
      <c r="I4551" s="6"/>
    </row>
    <row r="4552" spans="2:9" x14ac:dyDescent="0.2">
      <c r="B4552" s="3"/>
      <c r="C4552" s="6"/>
      <c r="D4552" s="3"/>
      <c r="E4552" s="6"/>
      <c r="F4552" s="3"/>
      <c r="G4552" s="8"/>
      <c r="H4552" s="6"/>
      <c r="I4552" s="6"/>
    </row>
    <row r="4553" spans="2:9" x14ac:dyDescent="0.2">
      <c r="B4553" s="3"/>
      <c r="C4553" s="6"/>
      <c r="D4553" s="3"/>
      <c r="E4553" s="6"/>
      <c r="F4553" s="3"/>
      <c r="G4553" s="8"/>
      <c r="H4553" s="6"/>
      <c r="I4553" s="6"/>
    </row>
    <row r="4554" spans="2:9" x14ac:dyDescent="0.2">
      <c r="B4554" s="3"/>
      <c r="C4554" s="6"/>
      <c r="D4554" s="3"/>
      <c r="E4554" s="6"/>
      <c r="F4554" s="3"/>
      <c r="G4554" s="8"/>
      <c r="H4554" s="6"/>
      <c r="I4554" s="6"/>
    </row>
    <row r="4555" spans="2:9" x14ac:dyDescent="0.2">
      <c r="B4555" s="3"/>
      <c r="C4555" s="6"/>
      <c r="D4555" s="3"/>
      <c r="E4555" s="6"/>
      <c r="F4555" s="3"/>
      <c r="G4555" s="8"/>
      <c r="H4555" s="6"/>
      <c r="I4555" s="6"/>
    </row>
    <row r="4556" spans="2:9" x14ac:dyDescent="0.2">
      <c r="B4556" s="3"/>
      <c r="C4556" s="6"/>
      <c r="D4556" s="3"/>
      <c r="E4556" s="6"/>
      <c r="F4556" s="3"/>
      <c r="G4556" s="8"/>
      <c r="H4556" s="6"/>
      <c r="I4556" s="6"/>
    </row>
    <row r="4557" spans="2:9" x14ac:dyDescent="0.2">
      <c r="B4557" s="3"/>
      <c r="C4557" s="6"/>
      <c r="D4557" s="3"/>
      <c r="E4557" s="6"/>
      <c r="F4557" s="3"/>
      <c r="G4557" s="8"/>
      <c r="H4557" s="6"/>
      <c r="I4557" s="6"/>
    </row>
    <row r="4558" spans="2:9" x14ac:dyDescent="0.2">
      <c r="B4558" s="3"/>
      <c r="C4558" s="6"/>
      <c r="D4558" s="3"/>
      <c r="E4558" s="6"/>
      <c r="F4558" s="3"/>
      <c r="G4558" s="8"/>
      <c r="H4558" s="6"/>
      <c r="I4558" s="6"/>
    </row>
    <row r="4559" spans="2:9" x14ac:dyDescent="0.2">
      <c r="B4559" s="3"/>
      <c r="C4559" s="6"/>
      <c r="D4559" s="3"/>
      <c r="E4559" s="6"/>
      <c r="F4559" s="3"/>
      <c r="G4559" s="8"/>
      <c r="H4559" s="6"/>
      <c r="I4559" s="6"/>
    </row>
    <row r="4560" spans="2:9" x14ac:dyDescent="0.2">
      <c r="B4560" s="2"/>
      <c r="C4560" s="5"/>
      <c r="D4560" s="2"/>
      <c r="E4560" s="5"/>
      <c r="F4560" s="2"/>
      <c r="G4560" s="7"/>
      <c r="H4560" s="5"/>
      <c r="I4560" s="5"/>
    </row>
    <row r="4561" spans="2:9" x14ac:dyDescent="0.2">
      <c r="B4561" s="2"/>
      <c r="C4561" s="5"/>
      <c r="D4561" s="2"/>
      <c r="E4561" s="5"/>
      <c r="F4561" s="2"/>
      <c r="G4561" s="7"/>
      <c r="H4561" s="5"/>
      <c r="I4561" s="5"/>
    </row>
    <row r="4562" spans="2:9" x14ac:dyDescent="0.2">
      <c r="B4562" s="3"/>
      <c r="C4562" s="6"/>
      <c r="D4562" s="3"/>
      <c r="E4562" s="6"/>
      <c r="F4562" s="3"/>
      <c r="G4562" s="8"/>
      <c r="H4562" s="6"/>
      <c r="I4562" s="6"/>
    </row>
    <row r="4563" spans="2:9" x14ac:dyDescent="0.2">
      <c r="B4563" s="3"/>
      <c r="C4563" s="6"/>
      <c r="D4563" s="3"/>
      <c r="E4563" s="6"/>
      <c r="F4563" s="3"/>
      <c r="G4563" s="8"/>
      <c r="H4563" s="6"/>
      <c r="I4563" s="6"/>
    </row>
    <row r="4564" spans="2:9" x14ac:dyDescent="0.2">
      <c r="B4564" s="3"/>
      <c r="C4564" s="6"/>
      <c r="D4564" s="3"/>
      <c r="E4564" s="6"/>
      <c r="F4564" s="3"/>
      <c r="G4564" s="8"/>
      <c r="H4564" s="6"/>
      <c r="I4564" s="6"/>
    </row>
    <row r="4565" spans="2:9" x14ac:dyDescent="0.2">
      <c r="B4565" s="3"/>
      <c r="C4565" s="6"/>
      <c r="D4565" s="3"/>
      <c r="E4565" s="6"/>
      <c r="F4565" s="3"/>
      <c r="G4565" s="8"/>
      <c r="H4565" s="6"/>
      <c r="I4565" s="6"/>
    </row>
    <row r="4566" spans="2:9" x14ac:dyDescent="0.2">
      <c r="B4566" s="3"/>
      <c r="C4566" s="6"/>
      <c r="D4566" s="3"/>
      <c r="E4566" s="6"/>
      <c r="F4566" s="3"/>
      <c r="G4566" s="8"/>
      <c r="H4566" s="6"/>
      <c r="I4566" s="6"/>
    </row>
    <row r="4567" spans="2:9" x14ac:dyDescent="0.2">
      <c r="B4567" s="3"/>
      <c r="C4567" s="6"/>
      <c r="D4567" s="3"/>
      <c r="E4567" s="6"/>
      <c r="F4567" s="3"/>
      <c r="G4567" s="8"/>
      <c r="H4567" s="6"/>
      <c r="I4567" s="6"/>
    </row>
    <row r="4568" spans="2:9" x14ac:dyDescent="0.2">
      <c r="B4568" s="3"/>
      <c r="C4568" s="6"/>
      <c r="D4568" s="3"/>
      <c r="E4568" s="6"/>
      <c r="F4568" s="3"/>
      <c r="G4568" s="8"/>
      <c r="H4568" s="6"/>
      <c r="I4568" s="6"/>
    </row>
    <row r="4569" spans="2:9" x14ac:dyDescent="0.2">
      <c r="B4569" s="3"/>
      <c r="C4569" s="6"/>
      <c r="D4569" s="3"/>
      <c r="E4569" s="6"/>
      <c r="F4569" s="3"/>
      <c r="G4569" s="8"/>
      <c r="H4569" s="6"/>
      <c r="I4569" s="6"/>
    </row>
    <row r="4570" spans="2:9" x14ac:dyDescent="0.2">
      <c r="B4570" s="3"/>
      <c r="C4570" s="6"/>
      <c r="D4570" s="3"/>
      <c r="E4570" s="6"/>
      <c r="F4570" s="3"/>
      <c r="G4570" s="8"/>
      <c r="H4570" s="6"/>
      <c r="I4570" s="6"/>
    </row>
    <row r="4571" spans="2:9" x14ac:dyDescent="0.2">
      <c r="B4571" s="3"/>
      <c r="C4571" s="6"/>
      <c r="D4571" s="3"/>
      <c r="E4571" s="6"/>
      <c r="F4571" s="3"/>
      <c r="G4571" s="8"/>
      <c r="H4571" s="6"/>
      <c r="I4571" s="6"/>
    </row>
    <row r="4572" spans="2:9" x14ac:dyDescent="0.2">
      <c r="B4572" s="3"/>
      <c r="C4572" s="6"/>
      <c r="D4572" s="3"/>
      <c r="E4572" s="6"/>
      <c r="F4572" s="3"/>
      <c r="G4572" s="8"/>
      <c r="H4572" s="6"/>
      <c r="I4572" s="6"/>
    </row>
    <row r="4573" spans="2:9" x14ac:dyDescent="0.2">
      <c r="B4573" s="3"/>
      <c r="C4573" s="6"/>
      <c r="D4573" s="3"/>
      <c r="E4573" s="6"/>
      <c r="F4573" s="3"/>
      <c r="G4573" s="8"/>
      <c r="H4573" s="6"/>
      <c r="I4573" s="6"/>
    </row>
    <row r="4574" spans="2:9" x14ac:dyDescent="0.2">
      <c r="B4574" s="3"/>
      <c r="C4574" s="6"/>
      <c r="D4574" s="3"/>
      <c r="E4574" s="6"/>
      <c r="F4574" s="3"/>
      <c r="G4574" s="8"/>
      <c r="H4574" s="6"/>
      <c r="I4574" s="6"/>
    </row>
    <row r="4575" spans="2:9" x14ac:dyDescent="0.2">
      <c r="B4575" s="3"/>
      <c r="C4575" s="6"/>
      <c r="D4575" s="3"/>
      <c r="E4575" s="6"/>
      <c r="F4575" s="3"/>
      <c r="G4575" s="8"/>
      <c r="H4575" s="6"/>
      <c r="I4575" s="6"/>
    </row>
    <row r="4576" spans="2:9" x14ac:dyDescent="0.2">
      <c r="B4576" s="3"/>
      <c r="C4576" s="6"/>
      <c r="D4576" s="3"/>
      <c r="E4576" s="6"/>
      <c r="F4576" s="3"/>
      <c r="G4576" s="8"/>
      <c r="H4576" s="6"/>
      <c r="I4576" s="6"/>
    </row>
    <row r="4577" spans="2:9" x14ac:dyDescent="0.2">
      <c r="B4577" s="2"/>
      <c r="C4577" s="5"/>
      <c r="D4577" s="2"/>
      <c r="E4577" s="5"/>
      <c r="F4577" s="2"/>
      <c r="G4577" s="7"/>
      <c r="H4577" s="5"/>
      <c r="I4577" s="5"/>
    </row>
    <row r="4578" spans="2:9" x14ac:dyDescent="0.2">
      <c r="B4578" s="2"/>
      <c r="C4578" s="5"/>
      <c r="D4578" s="2"/>
      <c r="E4578" s="5"/>
      <c r="F4578" s="2"/>
      <c r="G4578" s="7"/>
      <c r="H4578" s="5"/>
      <c r="I4578" s="5"/>
    </row>
    <row r="4579" spans="2:9" x14ac:dyDescent="0.2">
      <c r="B4579" s="2"/>
      <c r="C4579" s="5"/>
      <c r="D4579" s="2"/>
      <c r="E4579" s="5"/>
      <c r="F4579" s="2"/>
      <c r="G4579" s="7"/>
      <c r="H4579" s="5"/>
      <c r="I4579" s="5"/>
    </row>
    <row r="4580" spans="2:9" x14ac:dyDescent="0.2">
      <c r="B4580" s="2"/>
      <c r="C4580" s="5"/>
      <c r="D4580" s="2"/>
      <c r="E4580" s="5"/>
      <c r="F4580" s="2"/>
      <c r="G4580" s="7"/>
      <c r="H4580" s="5"/>
      <c r="I4580" s="5"/>
    </row>
    <row r="4581" spans="2:9" x14ac:dyDescent="0.2">
      <c r="B4581" s="2"/>
      <c r="C4581" s="5"/>
      <c r="D4581" s="2"/>
      <c r="E4581" s="5"/>
      <c r="F4581" s="2"/>
      <c r="G4581" s="7"/>
      <c r="H4581" s="5"/>
      <c r="I4581" s="5"/>
    </row>
    <row r="4582" spans="2:9" x14ac:dyDescent="0.2">
      <c r="B4582" s="2"/>
      <c r="C4582" s="5"/>
      <c r="D4582" s="2"/>
      <c r="E4582" s="5"/>
      <c r="F4582" s="2"/>
      <c r="G4582" s="7"/>
      <c r="H4582" s="5"/>
      <c r="I4582" s="5"/>
    </row>
    <row r="4583" spans="2:9" x14ac:dyDescent="0.2">
      <c r="B4583" s="2"/>
      <c r="C4583" s="5"/>
      <c r="D4583" s="2"/>
      <c r="E4583" s="5"/>
      <c r="F4583" s="2"/>
      <c r="G4583" s="7"/>
      <c r="H4583" s="5"/>
      <c r="I4583" s="5"/>
    </row>
    <row r="4584" spans="2:9" x14ac:dyDescent="0.2">
      <c r="B4584" s="2"/>
      <c r="C4584" s="5"/>
      <c r="D4584" s="2"/>
      <c r="E4584" s="5"/>
      <c r="F4584" s="2"/>
      <c r="G4584" s="7"/>
      <c r="H4584" s="5"/>
      <c r="I4584" s="5"/>
    </row>
    <row r="4585" spans="2:9" x14ac:dyDescent="0.2">
      <c r="B4585" s="3"/>
      <c r="C4585" s="6"/>
      <c r="D4585" s="3"/>
      <c r="E4585" s="6"/>
      <c r="F4585" s="3"/>
      <c r="G4585" s="8"/>
      <c r="H4585" s="6"/>
      <c r="I4585" s="6"/>
    </row>
    <row r="4586" spans="2:9" x14ac:dyDescent="0.2">
      <c r="B4586" s="3"/>
      <c r="C4586" s="6"/>
      <c r="D4586" s="3"/>
      <c r="E4586" s="6"/>
      <c r="F4586" s="3"/>
      <c r="G4586" s="8"/>
      <c r="H4586" s="6"/>
      <c r="I4586" s="6"/>
    </row>
    <row r="4587" spans="2:9" x14ac:dyDescent="0.2">
      <c r="B4587" s="3"/>
      <c r="C4587" s="6"/>
      <c r="D4587" s="3"/>
      <c r="E4587" s="6"/>
      <c r="F4587" s="3"/>
      <c r="G4587" s="8"/>
      <c r="H4587" s="6"/>
      <c r="I4587" s="6"/>
    </row>
    <row r="4588" spans="2:9" x14ac:dyDescent="0.2">
      <c r="B4588" s="3"/>
      <c r="C4588" s="6"/>
      <c r="D4588" s="3"/>
      <c r="E4588" s="6"/>
      <c r="F4588" s="3"/>
      <c r="G4588" s="8"/>
      <c r="H4588" s="6"/>
      <c r="I4588" s="6"/>
    </row>
    <row r="4589" spans="2:9" x14ac:dyDescent="0.2">
      <c r="B4589" s="3"/>
      <c r="C4589" s="6"/>
      <c r="D4589" s="3"/>
      <c r="E4589" s="6"/>
      <c r="F4589" s="3"/>
      <c r="G4589" s="8"/>
      <c r="H4589" s="6"/>
      <c r="I4589" s="6"/>
    </row>
    <row r="4590" spans="2:9" x14ac:dyDescent="0.2">
      <c r="B4590" s="3"/>
      <c r="C4590" s="6"/>
      <c r="D4590" s="3"/>
      <c r="E4590" s="6"/>
      <c r="F4590" s="3"/>
      <c r="G4590" s="8"/>
      <c r="H4590" s="6"/>
      <c r="I4590" s="6"/>
    </row>
    <row r="4591" spans="2:9" x14ac:dyDescent="0.2">
      <c r="B4591" s="3"/>
      <c r="C4591" s="6"/>
      <c r="D4591" s="3"/>
      <c r="E4591" s="6"/>
      <c r="F4591" s="3"/>
      <c r="G4591" s="8"/>
      <c r="H4591" s="6"/>
      <c r="I4591" s="6"/>
    </row>
    <row r="4592" spans="2:9" x14ac:dyDescent="0.2">
      <c r="B4592" s="3"/>
      <c r="C4592" s="6"/>
      <c r="D4592" s="3"/>
      <c r="E4592" s="6"/>
      <c r="F4592" s="3"/>
      <c r="G4592" s="8"/>
      <c r="H4592" s="6"/>
      <c r="I4592" s="6"/>
    </row>
    <row r="4593" spans="2:9" x14ac:dyDescent="0.2">
      <c r="B4593" s="3"/>
      <c r="C4593" s="6"/>
      <c r="D4593" s="3"/>
      <c r="E4593" s="6"/>
      <c r="F4593" s="3"/>
      <c r="G4593" s="8"/>
      <c r="H4593" s="6"/>
      <c r="I4593" s="6"/>
    </row>
    <row r="4594" spans="2:9" x14ac:dyDescent="0.2">
      <c r="B4594" s="3"/>
      <c r="C4594" s="6"/>
      <c r="D4594" s="3"/>
      <c r="E4594" s="6"/>
      <c r="F4594" s="3"/>
      <c r="G4594" s="8"/>
      <c r="H4594" s="6"/>
      <c r="I4594" s="6"/>
    </row>
    <row r="4595" spans="2:9" x14ac:dyDescent="0.2">
      <c r="B4595" s="3"/>
      <c r="C4595" s="6"/>
      <c r="D4595" s="3"/>
      <c r="E4595" s="6"/>
      <c r="F4595" s="3"/>
      <c r="G4595" s="8"/>
      <c r="H4595" s="6"/>
      <c r="I4595" s="6"/>
    </row>
    <row r="4596" spans="2:9" x14ac:dyDescent="0.2">
      <c r="B4596" s="3"/>
      <c r="C4596" s="6"/>
      <c r="D4596" s="3"/>
      <c r="E4596" s="6"/>
      <c r="F4596" s="3"/>
      <c r="G4596" s="8"/>
      <c r="H4596" s="6"/>
      <c r="I4596" s="6"/>
    </row>
    <row r="4597" spans="2:9" x14ac:dyDescent="0.2">
      <c r="B4597" s="3"/>
      <c r="C4597" s="6"/>
      <c r="D4597" s="3"/>
      <c r="E4597" s="6"/>
      <c r="F4597" s="3"/>
      <c r="G4597" s="8"/>
      <c r="H4597" s="6"/>
      <c r="I4597" s="6"/>
    </row>
    <row r="4598" spans="2:9" x14ac:dyDescent="0.2">
      <c r="B4598" s="3"/>
      <c r="C4598" s="6"/>
      <c r="D4598" s="3"/>
      <c r="E4598" s="6"/>
      <c r="F4598" s="3"/>
      <c r="G4598" s="8"/>
      <c r="H4598" s="6"/>
      <c r="I4598" s="6"/>
    </row>
    <row r="4599" spans="2:9" x14ac:dyDescent="0.2">
      <c r="B4599" s="3"/>
      <c r="C4599" s="6"/>
      <c r="D4599" s="3"/>
      <c r="E4599" s="6"/>
      <c r="F4599" s="3"/>
      <c r="G4599" s="8"/>
      <c r="H4599" s="6"/>
      <c r="I4599" s="6"/>
    </row>
    <row r="4600" spans="2:9" x14ac:dyDescent="0.2">
      <c r="B4600" s="3"/>
      <c r="C4600" s="6"/>
      <c r="D4600" s="3"/>
      <c r="E4600" s="6"/>
      <c r="F4600" s="3"/>
      <c r="G4600" s="8"/>
      <c r="H4600" s="6"/>
      <c r="I4600" s="6"/>
    </row>
    <row r="4601" spans="2:9" x14ac:dyDescent="0.2">
      <c r="B4601" s="3"/>
      <c r="C4601" s="6"/>
      <c r="D4601" s="3"/>
      <c r="E4601" s="6"/>
      <c r="F4601" s="3"/>
      <c r="G4601" s="8"/>
      <c r="H4601" s="6"/>
      <c r="I4601" s="6"/>
    </row>
    <row r="4602" spans="2:9" x14ac:dyDescent="0.2">
      <c r="B4602" s="3"/>
      <c r="C4602" s="6"/>
      <c r="D4602" s="3"/>
      <c r="E4602" s="6"/>
      <c r="F4602" s="3"/>
      <c r="G4602" s="8"/>
      <c r="H4602" s="6"/>
      <c r="I4602" s="6"/>
    </row>
    <row r="4603" spans="2:9" x14ac:dyDescent="0.2">
      <c r="B4603" s="3"/>
      <c r="C4603" s="6"/>
      <c r="D4603" s="3"/>
      <c r="E4603" s="6"/>
      <c r="F4603" s="3"/>
      <c r="G4603" s="8"/>
      <c r="H4603" s="6"/>
      <c r="I4603" s="6"/>
    </row>
    <row r="4604" spans="2:9" x14ac:dyDescent="0.2">
      <c r="B4604" s="3"/>
      <c r="C4604" s="6"/>
      <c r="D4604" s="3"/>
      <c r="E4604" s="6"/>
      <c r="F4604" s="3"/>
      <c r="G4604" s="8"/>
      <c r="H4604" s="6"/>
      <c r="I4604" s="6"/>
    </row>
    <row r="4605" spans="2:9" x14ac:dyDescent="0.2">
      <c r="B4605" s="3"/>
      <c r="C4605" s="6"/>
      <c r="D4605" s="3"/>
      <c r="E4605" s="6"/>
      <c r="F4605" s="3"/>
      <c r="G4605" s="8"/>
      <c r="H4605" s="6"/>
      <c r="I4605" s="6"/>
    </row>
    <row r="4606" spans="2:9" x14ac:dyDescent="0.2">
      <c r="B4606" s="3"/>
      <c r="C4606" s="6"/>
      <c r="D4606" s="3"/>
      <c r="E4606" s="6"/>
      <c r="F4606" s="3"/>
      <c r="G4606" s="8"/>
      <c r="H4606" s="6"/>
      <c r="I4606" s="6"/>
    </row>
    <row r="4607" spans="2:9" x14ac:dyDescent="0.2">
      <c r="B4607" s="3"/>
      <c r="C4607" s="6"/>
      <c r="D4607" s="3"/>
      <c r="E4607" s="6"/>
      <c r="F4607" s="3"/>
      <c r="G4607" s="8"/>
      <c r="H4607" s="6"/>
      <c r="I4607" s="6"/>
    </row>
    <row r="4608" spans="2:9" x14ac:dyDescent="0.2">
      <c r="B4608" s="3"/>
      <c r="C4608" s="6"/>
      <c r="D4608" s="3"/>
      <c r="E4608" s="6"/>
      <c r="F4608" s="3"/>
      <c r="G4608" s="8"/>
      <c r="H4608" s="6"/>
      <c r="I4608" s="6"/>
    </row>
    <row r="4609" spans="2:9" x14ac:dyDescent="0.2">
      <c r="B4609" s="3"/>
      <c r="C4609" s="6"/>
      <c r="D4609" s="3"/>
      <c r="E4609" s="6"/>
      <c r="F4609" s="3"/>
      <c r="G4609" s="8"/>
      <c r="H4609" s="6"/>
      <c r="I4609" s="6"/>
    </row>
    <row r="4610" spans="2:9" x14ac:dyDescent="0.2">
      <c r="B4610" s="3"/>
      <c r="C4610" s="6"/>
      <c r="D4610" s="3"/>
      <c r="E4610" s="6"/>
      <c r="F4610" s="3"/>
      <c r="G4610" s="8"/>
      <c r="H4610" s="6"/>
      <c r="I4610" s="6"/>
    </row>
    <row r="4611" spans="2:9" x14ac:dyDescent="0.2">
      <c r="B4611" s="3"/>
      <c r="C4611" s="6"/>
      <c r="D4611" s="3"/>
      <c r="E4611" s="6"/>
      <c r="F4611" s="3"/>
      <c r="G4611" s="8"/>
      <c r="H4611" s="6"/>
      <c r="I4611" s="6"/>
    </row>
    <row r="4612" spans="2:9" x14ac:dyDescent="0.2">
      <c r="B4612" s="3"/>
      <c r="C4612" s="6"/>
      <c r="D4612" s="3"/>
      <c r="E4612" s="6"/>
      <c r="F4612" s="3"/>
      <c r="G4612" s="8"/>
      <c r="H4612" s="6"/>
      <c r="I4612" s="6"/>
    </row>
    <row r="4613" spans="2:9" x14ac:dyDescent="0.2">
      <c r="B4613" s="3"/>
      <c r="C4613" s="6"/>
      <c r="D4613" s="3"/>
      <c r="E4613" s="6"/>
      <c r="F4613" s="3"/>
      <c r="G4613" s="8"/>
      <c r="H4613" s="6"/>
      <c r="I4613" s="6"/>
    </row>
    <row r="4614" spans="2:9" x14ac:dyDescent="0.2">
      <c r="B4614" s="3"/>
      <c r="C4614" s="6"/>
      <c r="D4614" s="3"/>
      <c r="E4614" s="6"/>
      <c r="F4614" s="3"/>
      <c r="G4614" s="8"/>
      <c r="H4614" s="6"/>
      <c r="I4614" s="6"/>
    </row>
    <row r="4615" spans="2:9" x14ac:dyDescent="0.2">
      <c r="B4615" s="3"/>
      <c r="C4615" s="6"/>
      <c r="D4615" s="3"/>
      <c r="E4615" s="6"/>
      <c r="F4615" s="3"/>
      <c r="G4615" s="8"/>
      <c r="H4615" s="6"/>
      <c r="I4615" s="6"/>
    </row>
    <row r="4616" spans="2:9" x14ac:dyDescent="0.2">
      <c r="B4616" s="3"/>
      <c r="C4616" s="6"/>
      <c r="D4616" s="3"/>
      <c r="E4616" s="6"/>
      <c r="F4616" s="3"/>
      <c r="G4616" s="8"/>
      <c r="H4616" s="6"/>
      <c r="I4616" s="6"/>
    </row>
    <row r="4617" spans="2:9" x14ac:dyDescent="0.2">
      <c r="B4617" s="3"/>
      <c r="C4617" s="6"/>
      <c r="D4617" s="3"/>
      <c r="E4617" s="6"/>
      <c r="F4617" s="3"/>
      <c r="G4617" s="8"/>
      <c r="H4617" s="6"/>
      <c r="I4617" s="6"/>
    </row>
    <row r="4618" spans="2:9" x14ac:dyDescent="0.2">
      <c r="B4618" s="3"/>
      <c r="C4618" s="6"/>
      <c r="D4618" s="3"/>
      <c r="E4618" s="6"/>
      <c r="F4618" s="3"/>
      <c r="G4618" s="8"/>
      <c r="H4618" s="6"/>
      <c r="I4618" s="6"/>
    </row>
    <row r="4619" spans="2:9" x14ac:dyDescent="0.2">
      <c r="B4619" s="3"/>
      <c r="C4619" s="6"/>
      <c r="D4619" s="3"/>
      <c r="E4619" s="6"/>
      <c r="F4619" s="3"/>
      <c r="G4619" s="8"/>
      <c r="H4619" s="6"/>
      <c r="I4619" s="6"/>
    </row>
    <row r="4620" spans="2:9" x14ac:dyDescent="0.2">
      <c r="B4620" s="3"/>
      <c r="C4620" s="6"/>
      <c r="D4620" s="3"/>
      <c r="E4620" s="6"/>
      <c r="F4620" s="3"/>
      <c r="G4620" s="8"/>
      <c r="H4620" s="6"/>
      <c r="I4620" s="6"/>
    </row>
    <row r="4621" spans="2:9" x14ac:dyDescent="0.2">
      <c r="B4621" s="3"/>
      <c r="C4621" s="6"/>
      <c r="D4621" s="3"/>
      <c r="E4621" s="6"/>
      <c r="F4621" s="3"/>
      <c r="G4621" s="8"/>
      <c r="H4621" s="6"/>
      <c r="I4621" s="6"/>
    </row>
    <row r="4622" spans="2:9" x14ac:dyDescent="0.2">
      <c r="B4622" s="3"/>
      <c r="C4622" s="6"/>
      <c r="D4622" s="3"/>
      <c r="E4622" s="6"/>
      <c r="F4622" s="3"/>
      <c r="G4622" s="8"/>
      <c r="H4622" s="6"/>
      <c r="I4622" s="6"/>
    </row>
    <row r="4623" spans="2:9" x14ac:dyDescent="0.2">
      <c r="B4623" s="3"/>
      <c r="C4623" s="6"/>
      <c r="D4623" s="3"/>
      <c r="E4623" s="6"/>
      <c r="F4623" s="3"/>
      <c r="G4623" s="8"/>
      <c r="H4623" s="6"/>
      <c r="I4623" s="6"/>
    </row>
    <row r="4624" spans="2:9" x14ac:dyDescent="0.2">
      <c r="B4624" s="3"/>
      <c r="C4624" s="6"/>
      <c r="D4624" s="3"/>
      <c r="E4624" s="6"/>
      <c r="F4624" s="3"/>
      <c r="G4624" s="8"/>
      <c r="H4624" s="6"/>
      <c r="I4624" s="6"/>
    </row>
    <row r="4625" spans="2:9" x14ac:dyDescent="0.2">
      <c r="B4625" s="3"/>
      <c r="C4625" s="6"/>
      <c r="D4625" s="3"/>
      <c r="E4625" s="6"/>
      <c r="F4625" s="3"/>
      <c r="G4625" s="8"/>
      <c r="H4625" s="6"/>
      <c r="I4625" s="6"/>
    </row>
    <row r="4626" spans="2:9" x14ac:dyDescent="0.2">
      <c r="B4626" s="3"/>
      <c r="C4626" s="6"/>
      <c r="D4626" s="3"/>
      <c r="E4626" s="6"/>
      <c r="F4626" s="3"/>
      <c r="G4626" s="8"/>
      <c r="H4626" s="6"/>
      <c r="I4626" s="6"/>
    </row>
    <row r="4627" spans="2:9" x14ac:dyDescent="0.2">
      <c r="B4627" s="3"/>
      <c r="C4627" s="6"/>
      <c r="D4627" s="3"/>
      <c r="E4627" s="6"/>
      <c r="F4627" s="3"/>
      <c r="G4627" s="8"/>
      <c r="H4627" s="6"/>
      <c r="I4627" s="6"/>
    </row>
    <row r="4628" spans="2:9" x14ac:dyDescent="0.2">
      <c r="B4628" s="3"/>
      <c r="C4628" s="6"/>
      <c r="D4628" s="3"/>
      <c r="E4628" s="6"/>
      <c r="F4628" s="3"/>
      <c r="G4628" s="8"/>
      <c r="H4628" s="6"/>
      <c r="I4628" s="6"/>
    </row>
    <row r="4629" spans="2:9" x14ac:dyDescent="0.2">
      <c r="B4629" s="3"/>
      <c r="C4629" s="6"/>
      <c r="D4629" s="3"/>
      <c r="E4629" s="6"/>
      <c r="F4629" s="3"/>
      <c r="G4629" s="8"/>
      <c r="H4629" s="6"/>
      <c r="I4629" s="6"/>
    </row>
    <row r="4630" spans="2:9" x14ac:dyDescent="0.2">
      <c r="B4630" s="3"/>
      <c r="C4630" s="6"/>
      <c r="D4630" s="3"/>
      <c r="E4630" s="6"/>
      <c r="F4630" s="3"/>
      <c r="G4630" s="8"/>
      <c r="H4630" s="6"/>
      <c r="I4630" s="6"/>
    </row>
    <row r="4631" spans="2:9" x14ac:dyDescent="0.2">
      <c r="B4631" s="3"/>
      <c r="C4631" s="6"/>
      <c r="D4631" s="3"/>
      <c r="E4631" s="6"/>
      <c r="F4631" s="3"/>
      <c r="G4631" s="8"/>
      <c r="H4631" s="6"/>
      <c r="I4631" s="6"/>
    </row>
    <row r="4632" spans="2:9" x14ac:dyDescent="0.2">
      <c r="B4632" s="3"/>
      <c r="C4632" s="6"/>
      <c r="D4632" s="3"/>
      <c r="E4632" s="6"/>
      <c r="F4632" s="3"/>
      <c r="G4632" s="8"/>
      <c r="H4632" s="6"/>
      <c r="I4632" s="6"/>
    </row>
    <row r="4633" spans="2:9" x14ac:dyDescent="0.2">
      <c r="B4633" s="2"/>
      <c r="C4633" s="5"/>
      <c r="D4633" s="2"/>
      <c r="E4633" s="5"/>
      <c r="F4633" s="2"/>
      <c r="G4633" s="7"/>
      <c r="H4633" s="5"/>
      <c r="I4633" s="5"/>
    </row>
    <row r="4634" spans="2:9" x14ac:dyDescent="0.2">
      <c r="B4634" s="2"/>
      <c r="C4634" s="5"/>
      <c r="D4634" s="2"/>
      <c r="E4634" s="5"/>
      <c r="F4634" s="2"/>
      <c r="G4634" s="7"/>
      <c r="H4634" s="5"/>
      <c r="I4634" s="5"/>
    </row>
    <row r="4635" spans="2:9" x14ac:dyDescent="0.2">
      <c r="B4635" s="2"/>
      <c r="C4635" s="5"/>
      <c r="D4635" s="2"/>
      <c r="E4635" s="5"/>
      <c r="F4635" s="2"/>
      <c r="G4635" s="7"/>
      <c r="H4635" s="5"/>
      <c r="I4635" s="5"/>
    </row>
    <row r="4636" spans="2:9" x14ac:dyDescent="0.2">
      <c r="B4636" s="2"/>
      <c r="C4636" s="5"/>
      <c r="D4636" s="2"/>
      <c r="E4636" s="5"/>
      <c r="F4636" s="2"/>
      <c r="G4636" s="7"/>
      <c r="H4636" s="5"/>
      <c r="I4636" s="5"/>
    </row>
    <row r="4637" spans="2:9" x14ac:dyDescent="0.2">
      <c r="B4637" s="3"/>
      <c r="C4637" s="6"/>
      <c r="D4637" s="3"/>
      <c r="E4637" s="6"/>
      <c r="F4637" s="3"/>
      <c r="G4637" s="8"/>
      <c r="H4637" s="6"/>
      <c r="I4637" s="6"/>
    </row>
    <row r="4638" spans="2:9" x14ac:dyDescent="0.2">
      <c r="B4638" s="3"/>
      <c r="C4638" s="6"/>
      <c r="D4638" s="3"/>
      <c r="E4638" s="6"/>
      <c r="F4638" s="3"/>
      <c r="G4638" s="8"/>
      <c r="H4638" s="6"/>
      <c r="I4638" s="6"/>
    </row>
    <row r="4639" spans="2:9" x14ac:dyDescent="0.2">
      <c r="B4639" s="3"/>
      <c r="C4639" s="6"/>
      <c r="D4639" s="3"/>
      <c r="E4639" s="6"/>
      <c r="F4639" s="3"/>
      <c r="G4639" s="8"/>
      <c r="H4639" s="6"/>
      <c r="I4639" s="6"/>
    </row>
    <row r="4640" spans="2:9" x14ac:dyDescent="0.2">
      <c r="B4640" s="3"/>
      <c r="C4640" s="6"/>
      <c r="D4640" s="3"/>
      <c r="E4640" s="6"/>
      <c r="F4640" s="3"/>
      <c r="G4640" s="8"/>
      <c r="H4640" s="6"/>
      <c r="I4640" s="6"/>
    </row>
    <row r="4641" spans="2:9" x14ac:dyDescent="0.2">
      <c r="B4641" s="3"/>
      <c r="C4641" s="6"/>
      <c r="D4641" s="3"/>
      <c r="E4641" s="6"/>
      <c r="F4641" s="3"/>
      <c r="G4641" s="8"/>
      <c r="H4641" s="6"/>
      <c r="I4641" s="6"/>
    </row>
    <row r="4642" spans="2:9" x14ac:dyDescent="0.2">
      <c r="B4642" s="3"/>
      <c r="C4642" s="6"/>
      <c r="D4642" s="3"/>
      <c r="E4642" s="6"/>
      <c r="F4642" s="3"/>
      <c r="G4642" s="8"/>
      <c r="H4642" s="6"/>
      <c r="I4642" s="6"/>
    </row>
    <row r="4643" spans="2:9" x14ac:dyDescent="0.2">
      <c r="B4643" s="3"/>
      <c r="C4643" s="6"/>
      <c r="D4643" s="3"/>
      <c r="E4643" s="6"/>
      <c r="F4643" s="3"/>
      <c r="G4643" s="8"/>
      <c r="H4643" s="6"/>
      <c r="I4643" s="6"/>
    </row>
    <row r="4644" spans="2:9" x14ac:dyDescent="0.2">
      <c r="B4644" s="3"/>
      <c r="C4644" s="6"/>
      <c r="D4644" s="3"/>
      <c r="E4644" s="6"/>
      <c r="F4644" s="3"/>
      <c r="G4644" s="8"/>
      <c r="H4644" s="6"/>
      <c r="I4644" s="6"/>
    </row>
    <row r="4645" spans="2:9" x14ac:dyDescent="0.2">
      <c r="B4645" s="3"/>
      <c r="C4645" s="6"/>
      <c r="D4645" s="3"/>
      <c r="E4645" s="6"/>
      <c r="F4645" s="3"/>
      <c r="G4645" s="8"/>
      <c r="H4645" s="6"/>
      <c r="I4645" s="6"/>
    </row>
    <row r="4646" spans="2:9" x14ac:dyDescent="0.2">
      <c r="B4646" s="3"/>
      <c r="C4646" s="6"/>
      <c r="D4646" s="3"/>
      <c r="E4646" s="6"/>
      <c r="F4646" s="3"/>
      <c r="G4646" s="8"/>
      <c r="H4646" s="6"/>
      <c r="I4646" s="6"/>
    </row>
    <row r="4647" spans="2:9" x14ac:dyDescent="0.2">
      <c r="B4647" s="3"/>
      <c r="C4647" s="6"/>
      <c r="D4647" s="3"/>
      <c r="E4647" s="6"/>
      <c r="F4647" s="3"/>
      <c r="G4647" s="8"/>
      <c r="H4647" s="6"/>
      <c r="I4647" s="6"/>
    </row>
    <row r="4648" spans="2:9" x14ac:dyDescent="0.2">
      <c r="B4648" s="3"/>
      <c r="C4648" s="6"/>
      <c r="D4648" s="3"/>
      <c r="E4648" s="6"/>
      <c r="F4648" s="3"/>
      <c r="G4648" s="8"/>
      <c r="H4648" s="6"/>
      <c r="I4648" s="6"/>
    </row>
    <row r="4649" spans="2:9" x14ac:dyDescent="0.2">
      <c r="B4649" s="3"/>
      <c r="C4649" s="6"/>
      <c r="D4649" s="3"/>
      <c r="E4649" s="6"/>
      <c r="F4649" s="3"/>
      <c r="G4649" s="8"/>
      <c r="H4649" s="6"/>
      <c r="I4649" s="6"/>
    </row>
    <row r="4650" spans="2:9" x14ac:dyDescent="0.2">
      <c r="B4650" s="3"/>
      <c r="C4650" s="6"/>
      <c r="D4650" s="3"/>
      <c r="E4650" s="6"/>
      <c r="F4650" s="3"/>
      <c r="G4650" s="8"/>
      <c r="H4650" s="6"/>
      <c r="I4650" s="6"/>
    </row>
    <row r="4651" spans="2:9" x14ac:dyDescent="0.2">
      <c r="B4651" s="3"/>
      <c r="C4651" s="6"/>
      <c r="D4651" s="3"/>
      <c r="E4651" s="6"/>
      <c r="F4651" s="3"/>
      <c r="G4651" s="8"/>
      <c r="H4651" s="6"/>
      <c r="I4651" s="6"/>
    </row>
    <row r="4652" spans="2:9" x14ac:dyDescent="0.2">
      <c r="B4652" s="3"/>
      <c r="C4652" s="6"/>
      <c r="D4652" s="3"/>
      <c r="E4652" s="6"/>
      <c r="F4652" s="3"/>
      <c r="G4652" s="8"/>
      <c r="H4652" s="6"/>
      <c r="I4652" s="6"/>
    </row>
    <row r="4653" spans="2:9" x14ac:dyDescent="0.2">
      <c r="B4653" s="3"/>
      <c r="C4653" s="6"/>
      <c r="D4653" s="3"/>
      <c r="E4653" s="6"/>
      <c r="F4653" s="3"/>
      <c r="G4653" s="8"/>
      <c r="H4653" s="6"/>
      <c r="I4653" s="6"/>
    </row>
    <row r="4654" spans="2:9" x14ac:dyDescent="0.2">
      <c r="B4654" s="3"/>
      <c r="C4654" s="6"/>
      <c r="D4654" s="3"/>
      <c r="E4654" s="6"/>
      <c r="F4654" s="3"/>
      <c r="G4654" s="8"/>
      <c r="H4654" s="6"/>
      <c r="I4654" s="6"/>
    </row>
    <row r="4655" spans="2:9" x14ac:dyDescent="0.2">
      <c r="B4655" s="3"/>
      <c r="C4655" s="6"/>
      <c r="D4655" s="3"/>
      <c r="E4655" s="6"/>
      <c r="F4655" s="3"/>
      <c r="G4655" s="8"/>
      <c r="H4655" s="6"/>
      <c r="I4655" s="6"/>
    </row>
    <row r="4656" spans="2:9" x14ac:dyDescent="0.2">
      <c r="B4656" s="3"/>
      <c r="C4656" s="6"/>
      <c r="D4656" s="3"/>
      <c r="E4656" s="6"/>
      <c r="F4656" s="3"/>
      <c r="G4656" s="8"/>
      <c r="H4656" s="6"/>
      <c r="I4656" s="6"/>
    </row>
    <row r="4657" spans="2:9" x14ac:dyDescent="0.2">
      <c r="B4657" s="3"/>
      <c r="C4657" s="6"/>
      <c r="D4657" s="3"/>
      <c r="E4657" s="6"/>
      <c r="F4657" s="3"/>
      <c r="G4657" s="8"/>
      <c r="H4657" s="6"/>
      <c r="I4657" s="6"/>
    </row>
    <row r="4658" spans="2:9" x14ac:dyDescent="0.2">
      <c r="B4658" s="3"/>
      <c r="C4658" s="6"/>
      <c r="D4658" s="3"/>
      <c r="E4658" s="6"/>
      <c r="F4658" s="3"/>
      <c r="G4658" s="8"/>
      <c r="H4658" s="6"/>
      <c r="I4658" s="6"/>
    </row>
    <row r="4659" spans="2:9" x14ac:dyDescent="0.2">
      <c r="B4659" s="3"/>
      <c r="C4659" s="6"/>
      <c r="D4659" s="3"/>
      <c r="E4659" s="6"/>
      <c r="F4659" s="3"/>
      <c r="G4659" s="8"/>
      <c r="H4659" s="6"/>
      <c r="I4659" s="6"/>
    </row>
    <row r="4660" spans="2:9" x14ac:dyDescent="0.2">
      <c r="B4660" s="2"/>
      <c r="C4660" s="5"/>
      <c r="D4660" s="2"/>
      <c r="E4660" s="5"/>
      <c r="F4660" s="2"/>
      <c r="G4660" s="7"/>
      <c r="H4660" s="5"/>
      <c r="I4660" s="5"/>
    </row>
    <row r="4661" spans="2:9" x14ac:dyDescent="0.2">
      <c r="B4661" s="2"/>
      <c r="C4661" s="5"/>
      <c r="D4661" s="2"/>
      <c r="E4661" s="5"/>
      <c r="F4661" s="2"/>
      <c r="G4661" s="7"/>
      <c r="H4661" s="5"/>
      <c r="I4661" s="5"/>
    </row>
    <row r="4662" spans="2:9" x14ac:dyDescent="0.2">
      <c r="B4662" s="2"/>
      <c r="C4662" s="5"/>
      <c r="D4662" s="2"/>
      <c r="E4662" s="5"/>
      <c r="F4662" s="2"/>
      <c r="G4662" s="7"/>
      <c r="H4662" s="5"/>
      <c r="I4662" s="5"/>
    </row>
    <row r="4663" spans="2:9" x14ac:dyDescent="0.2">
      <c r="B4663" s="2"/>
      <c r="C4663" s="5"/>
      <c r="D4663" s="2"/>
      <c r="E4663" s="5"/>
      <c r="F4663" s="2"/>
      <c r="G4663" s="7"/>
      <c r="H4663" s="5"/>
      <c r="I4663" s="5"/>
    </row>
    <row r="4664" spans="2:9" x14ac:dyDescent="0.2">
      <c r="B4664" s="2"/>
      <c r="C4664" s="5"/>
      <c r="D4664" s="2"/>
      <c r="E4664" s="5"/>
      <c r="F4664" s="2"/>
      <c r="G4664" s="7"/>
      <c r="H4664" s="5"/>
      <c r="I4664" s="5"/>
    </row>
    <row r="4665" spans="2:9" x14ac:dyDescent="0.2">
      <c r="B4665" s="3"/>
      <c r="C4665" s="6"/>
      <c r="D4665" s="3"/>
      <c r="E4665" s="6"/>
      <c r="F4665" s="3"/>
      <c r="G4665" s="8"/>
      <c r="H4665" s="6"/>
      <c r="I4665" s="6"/>
    </row>
    <row r="4666" spans="2:9" x14ac:dyDescent="0.2">
      <c r="B4666" s="3"/>
      <c r="C4666" s="6"/>
      <c r="D4666" s="3"/>
      <c r="E4666" s="6"/>
      <c r="F4666" s="3"/>
      <c r="G4666" s="8"/>
      <c r="H4666" s="6"/>
      <c r="I4666" s="6"/>
    </row>
    <row r="4667" spans="2:9" x14ac:dyDescent="0.2">
      <c r="B4667" s="3"/>
      <c r="C4667" s="6"/>
      <c r="D4667" s="3"/>
      <c r="E4667" s="6"/>
      <c r="F4667" s="3"/>
      <c r="G4667" s="8"/>
      <c r="H4667" s="6"/>
      <c r="I4667" s="6"/>
    </row>
    <row r="4668" spans="2:9" x14ac:dyDescent="0.2">
      <c r="B4668" s="3"/>
      <c r="C4668" s="6"/>
      <c r="D4668" s="3"/>
      <c r="E4668" s="6"/>
      <c r="F4668" s="3"/>
      <c r="G4668" s="8"/>
      <c r="H4668" s="6"/>
      <c r="I4668" s="6"/>
    </row>
    <row r="4669" spans="2:9" x14ac:dyDescent="0.2">
      <c r="B4669" s="3"/>
      <c r="C4669" s="6"/>
      <c r="D4669" s="3"/>
      <c r="E4669" s="6"/>
      <c r="F4669" s="3"/>
      <c r="G4669" s="8"/>
      <c r="H4669" s="6"/>
      <c r="I4669" s="6"/>
    </row>
    <row r="4670" spans="2:9" x14ac:dyDescent="0.2">
      <c r="B4670" s="3"/>
      <c r="C4670" s="6"/>
      <c r="D4670" s="3"/>
      <c r="E4670" s="6"/>
      <c r="F4670" s="3"/>
      <c r="G4670" s="8"/>
      <c r="H4670" s="6"/>
      <c r="I4670" s="6"/>
    </row>
    <row r="4671" spans="2:9" x14ac:dyDescent="0.2">
      <c r="B4671" s="3"/>
      <c r="C4671" s="6"/>
      <c r="D4671" s="3"/>
      <c r="E4671" s="6"/>
      <c r="F4671" s="3"/>
      <c r="G4671" s="8"/>
      <c r="H4671" s="6"/>
      <c r="I4671" s="6"/>
    </row>
    <row r="4672" spans="2:9" x14ac:dyDescent="0.2">
      <c r="B4672" s="3"/>
      <c r="C4672" s="6"/>
      <c r="D4672" s="3"/>
      <c r="E4672" s="6"/>
      <c r="F4672" s="3"/>
      <c r="G4672" s="8"/>
      <c r="H4672" s="6"/>
      <c r="I4672" s="6"/>
    </row>
    <row r="4673" spans="2:9" x14ac:dyDescent="0.2">
      <c r="B4673" s="3"/>
      <c r="C4673" s="6"/>
      <c r="D4673" s="3"/>
      <c r="E4673" s="6"/>
      <c r="F4673" s="3"/>
      <c r="G4673" s="8"/>
      <c r="H4673" s="6"/>
      <c r="I4673" s="6"/>
    </row>
    <row r="4674" spans="2:9" x14ac:dyDescent="0.2">
      <c r="B4674" s="3"/>
      <c r="C4674" s="6"/>
      <c r="D4674" s="3"/>
      <c r="E4674" s="6"/>
      <c r="F4674" s="3"/>
      <c r="G4674" s="8"/>
      <c r="H4674" s="6"/>
      <c r="I4674" s="6"/>
    </row>
    <row r="4675" spans="2:9" x14ac:dyDescent="0.2">
      <c r="B4675" s="3"/>
      <c r="C4675" s="6"/>
      <c r="D4675" s="3"/>
      <c r="E4675" s="6"/>
      <c r="F4675" s="3"/>
      <c r="G4675" s="8"/>
      <c r="H4675" s="6"/>
      <c r="I4675" s="6"/>
    </row>
    <row r="4676" spans="2:9" x14ac:dyDescent="0.2">
      <c r="B4676" s="3"/>
      <c r="C4676" s="6"/>
      <c r="D4676" s="3"/>
      <c r="E4676" s="6"/>
      <c r="F4676" s="3"/>
      <c r="G4676" s="8"/>
      <c r="H4676" s="6"/>
      <c r="I4676" s="6"/>
    </row>
    <row r="4677" spans="2:9" x14ac:dyDescent="0.2">
      <c r="B4677" s="3"/>
      <c r="C4677" s="6"/>
      <c r="D4677" s="3"/>
      <c r="E4677" s="6"/>
      <c r="F4677" s="3"/>
      <c r="G4677" s="8"/>
      <c r="H4677" s="6"/>
      <c r="I4677" s="6"/>
    </row>
    <row r="4678" spans="2:9" x14ac:dyDescent="0.2">
      <c r="B4678" s="3"/>
      <c r="C4678" s="6"/>
      <c r="D4678" s="3"/>
      <c r="E4678" s="6"/>
      <c r="F4678" s="3"/>
      <c r="G4678" s="8"/>
      <c r="H4678" s="6"/>
      <c r="I4678" s="6"/>
    </row>
    <row r="4679" spans="2:9" x14ac:dyDescent="0.2">
      <c r="B4679" s="3"/>
      <c r="C4679" s="6"/>
      <c r="D4679" s="3"/>
      <c r="E4679" s="6"/>
      <c r="F4679" s="3"/>
      <c r="G4679" s="8"/>
      <c r="H4679" s="6"/>
      <c r="I4679" s="6"/>
    </row>
    <row r="4680" spans="2:9" x14ac:dyDescent="0.2">
      <c r="B4680" s="3"/>
      <c r="C4680" s="6"/>
      <c r="D4680" s="3"/>
      <c r="E4680" s="6"/>
      <c r="F4680" s="3"/>
      <c r="G4680" s="8"/>
      <c r="H4680" s="6"/>
      <c r="I4680" s="6"/>
    </row>
    <row r="4681" spans="2:9" x14ac:dyDescent="0.2">
      <c r="B4681" s="3"/>
      <c r="C4681" s="6"/>
      <c r="D4681" s="3"/>
      <c r="E4681" s="6"/>
      <c r="F4681" s="3"/>
      <c r="G4681" s="8"/>
      <c r="H4681" s="6"/>
      <c r="I4681" s="6"/>
    </row>
    <row r="4682" spans="2:9" x14ac:dyDescent="0.2">
      <c r="B4682" s="3"/>
      <c r="C4682" s="6"/>
      <c r="D4682" s="3"/>
      <c r="E4682" s="6"/>
      <c r="F4682" s="3"/>
      <c r="G4682" s="8"/>
      <c r="H4682" s="6"/>
      <c r="I4682" s="6"/>
    </row>
    <row r="4683" spans="2:9" x14ac:dyDescent="0.2">
      <c r="B4683" s="3"/>
      <c r="C4683" s="6"/>
      <c r="D4683" s="3"/>
      <c r="E4683" s="6"/>
      <c r="F4683" s="3"/>
      <c r="G4683" s="8"/>
      <c r="H4683" s="6"/>
      <c r="I4683" s="6"/>
    </row>
    <row r="4684" spans="2:9" x14ac:dyDescent="0.2">
      <c r="B4684" s="3"/>
      <c r="C4684" s="6"/>
      <c r="D4684" s="3"/>
      <c r="E4684" s="6"/>
      <c r="F4684" s="3"/>
      <c r="G4684" s="8"/>
      <c r="H4684" s="6"/>
      <c r="I4684" s="6"/>
    </row>
    <row r="4685" spans="2:9" x14ac:dyDescent="0.2">
      <c r="B4685" s="3"/>
      <c r="C4685" s="6"/>
      <c r="D4685" s="3"/>
      <c r="E4685" s="6"/>
      <c r="F4685" s="3"/>
      <c r="G4685" s="8"/>
      <c r="H4685" s="6"/>
      <c r="I4685" s="6"/>
    </row>
    <row r="4686" spans="2:9" x14ac:dyDescent="0.2">
      <c r="B4686" s="3"/>
      <c r="C4686" s="6"/>
      <c r="D4686" s="3"/>
      <c r="E4686" s="6"/>
      <c r="F4686" s="3"/>
      <c r="G4686" s="8"/>
      <c r="H4686" s="6"/>
      <c r="I4686" s="6"/>
    </row>
    <row r="4687" spans="2:9" x14ac:dyDescent="0.2">
      <c r="B4687" s="3"/>
      <c r="C4687" s="6"/>
      <c r="D4687" s="3"/>
      <c r="E4687" s="6"/>
      <c r="F4687" s="3"/>
      <c r="G4687" s="8"/>
      <c r="H4687" s="6"/>
      <c r="I4687" s="6"/>
    </row>
    <row r="4688" spans="2:9" x14ac:dyDescent="0.2">
      <c r="B4688" s="3"/>
      <c r="C4688" s="6"/>
      <c r="D4688" s="3"/>
      <c r="E4688" s="6"/>
      <c r="F4688" s="3"/>
      <c r="G4688" s="8"/>
      <c r="H4688" s="6"/>
      <c r="I4688" s="6"/>
    </row>
    <row r="4689" spans="2:9" x14ac:dyDescent="0.2">
      <c r="B4689" s="3"/>
      <c r="C4689" s="6"/>
      <c r="D4689" s="3"/>
      <c r="E4689" s="6"/>
      <c r="F4689" s="3"/>
      <c r="G4689" s="8"/>
      <c r="H4689" s="6"/>
      <c r="I4689" s="6"/>
    </row>
    <row r="4690" spans="2:9" x14ac:dyDescent="0.2">
      <c r="B4690" s="2"/>
      <c r="C4690" s="5"/>
      <c r="D4690" s="2"/>
      <c r="E4690" s="5"/>
      <c r="F4690" s="2"/>
      <c r="G4690" s="7"/>
      <c r="H4690" s="5"/>
      <c r="I4690" s="5"/>
    </row>
    <row r="4691" spans="2:9" x14ac:dyDescent="0.2">
      <c r="B4691" s="2"/>
      <c r="C4691" s="5"/>
      <c r="D4691" s="2"/>
      <c r="E4691" s="5"/>
      <c r="F4691" s="2"/>
      <c r="G4691" s="7"/>
      <c r="H4691" s="5"/>
      <c r="I4691" s="5"/>
    </row>
    <row r="4692" spans="2:9" x14ac:dyDescent="0.2">
      <c r="B4692" s="2"/>
      <c r="C4692" s="5"/>
      <c r="D4692" s="2"/>
      <c r="E4692" s="5"/>
      <c r="F4692" s="2"/>
      <c r="G4692" s="7"/>
      <c r="H4692" s="5"/>
      <c r="I4692" s="5"/>
    </row>
    <row r="4693" spans="2:9" x14ac:dyDescent="0.2">
      <c r="B4693" s="2"/>
      <c r="C4693" s="5"/>
      <c r="D4693" s="2"/>
      <c r="E4693" s="5"/>
      <c r="F4693" s="2"/>
      <c r="G4693" s="7"/>
      <c r="H4693" s="5"/>
      <c r="I4693" s="5"/>
    </row>
    <row r="4694" spans="2:9" x14ac:dyDescent="0.2">
      <c r="B4694" s="3"/>
      <c r="C4694" s="6"/>
      <c r="D4694" s="3"/>
      <c r="E4694" s="6"/>
      <c r="F4694" s="3"/>
      <c r="G4694" s="8"/>
      <c r="H4694" s="6"/>
      <c r="I4694" s="6"/>
    </row>
    <row r="4695" spans="2:9" x14ac:dyDescent="0.2">
      <c r="B4695" s="3"/>
      <c r="C4695" s="6"/>
      <c r="D4695" s="3"/>
      <c r="E4695" s="6"/>
      <c r="F4695" s="3"/>
      <c r="G4695" s="8"/>
      <c r="H4695" s="6"/>
      <c r="I4695" s="6"/>
    </row>
    <row r="4696" spans="2:9" x14ac:dyDescent="0.2">
      <c r="B4696" s="3"/>
      <c r="C4696" s="6"/>
      <c r="D4696" s="3"/>
      <c r="E4696" s="6"/>
      <c r="F4696" s="3"/>
      <c r="G4696" s="8"/>
      <c r="H4696" s="6"/>
      <c r="I4696" s="6"/>
    </row>
    <row r="4697" spans="2:9" x14ac:dyDescent="0.2">
      <c r="B4697" s="3"/>
      <c r="C4697" s="6"/>
      <c r="D4697" s="3"/>
      <c r="E4697" s="6"/>
      <c r="F4697" s="3"/>
      <c r="G4697" s="8"/>
      <c r="H4697" s="6"/>
      <c r="I4697" s="6"/>
    </row>
    <row r="4698" spans="2:9" x14ac:dyDescent="0.2">
      <c r="B4698" s="3"/>
      <c r="C4698" s="6"/>
      <c r="D4698" s="3"/>
      <c r="E4698" s="6"/>
      <c r="F4698" s="3"/>
      <c r="G4698" s="8"/>
      <c r="H4698" s="6"/>
      <c r="I4698" s="6"/>
    </row>
    <row r="4699" spans="2:9" x14ac:dyDescent="0.2">
      <c r="B4699" s="3"/>
      <c r="C4699" s="6"/>
      <c r="D4699" s="3"/>
      <c r="E4699" s="6"/>
      <c r="F4699" s="3"/>
      <c r="G4699" s="8"/>
      <c r="H4699" s="6"/>
      <c r="I4699" s="6"/>
    </row>
    <row r="4700" spans="2:9" x14ac:dyDescent="0.2">
      <c r="B4700" s="3"/>
      <c r="C4700" s="6"/>
      <c r="D4700" s="3"/>
      <c r="E4700" s="6"/>
      <c r="F4700" s="3"/>
      <c r="G4700" s="8"/>
      <c r="H4700" s="6"/>
      <c r="I4700" s="6"/>
    </row>
    <row r="4701" spans="2:9" x14ac:dyDescent="0.2">
      <c r="B4701" s="3"/>
      <c r="C4701" s="6"/>
      <c r="D4701" s="3"/>
      <c r="E4701" s="6"/>
      <c r="F4701" s="3"/>
      <c r="G4701" s="8"/>
      <c r="H4701" s="6"/>
      <c r="I4701" s="6"/>
    </row>
    <row r="4702" spans="2:9" x14ac:dyDescent="0.2">
      <c r="B4702" s="3"/>
      <c r="C4702" s="6"/>
      <c r="D4702" s="3"/>
      <c r="E4702" s="6"/>
      <c r="F4702" s="3"/>
      <c r="G4702" s="8"/>
      <c r="H4702" s="6"/>
      <c r="I4702" s="6"/>
    </row>
    <row r="4703" spans="2:9" x14ac:dyDescent="0.2">
      <c r="B4703" s="3"/>
      <c r="C4703" s="6"/>
      <c r="D4703" s="3"/>
      <c r="E4703" s="6"/>
      <c r="F4703" s="3"/>
      <c r="G4703" s="8"/>
      <c r="H4703" s="6"/>
      <c r="I4703" s="6"/>
    </row>
    <row r="4704" spans="2:9" x14ac:dyDescent="0.2">
      <c r="B4704" s="3"/>
      <c r="C4704" s="6"/>
      <c r="D4704" s="3"/>
      <c r="E4704" s="6"/>
      <c r="F4704" s="3"/>
      <c r="G4704" s="8"/>
      <c r="H4704" s="6"/>
      <c r="I4704" s="6"/>
    </row>
    <row r="4705" spans="2:9" x14ac:dyDescent="0.2">
      <c r="B4705" s="3"/>
      <c r="C4705" s="6"/>
      <c r="D4705" s="3"/>
      <c r="E4705" s="6"/>
      <c r="F4705" s="3"/>
      <c r="G4705" s="8"/>
      <c r="H4705" s="6"/>
      <c r="I4705" s="6"/>
    </row>
    <row r="4706" spans="2:9" x14ac:dyDescent="0.2">
      <c r="B4706" s="3"/>
      <c r="C4706" s="6"/>
      <c r="D4706" s="3"/>
      <c r="E4706" s="6"/>
      <c r="F4706" s="3"/>
      <c r="G4706" s="8"/>
      <c r="H4706" s="6"/>
      <c r="I4706" s="6"/>
    </row>
    <row r="4707" spans="2:9" x14ac:dyDescent="0.2">
      <c r="B4707" s="3"/>
      <c r="C4707" s="6"/>
      <c r="D4707" s="3"/>
      <c r="E4707" s="6"/>
      <c r="F4707" s="3"/>
      <c r="G4707" s="8"/>
      <c r="H4707" s="6"/>
      <c r="I4707" s="6"/>
    </row>
    <row r="4708" spans="2:9" x14ac:dyDescent="0.2">
      <c r="B4708" s="3"/>
      <c r="C4708" s="6"/>
      <c r="D4708" s="3"/>
      <c r="E4708" s="6"/>
      <c r="F4708" s="3"/>
      <c r="G4708" s="8"/>
      <c r="H4708" s="6"/>
      <c r="I4708" s="6"/>
    </row>
    <row r="4709" spans="2:9" x14ac:dyDescent="0.2">
      <c r="B4709" s="3"/>
      <c r="C4709" s="6"/>
      <c r="D4709" s="3"/>
      <c r="E4709" s="6"/>
      <c r="F4709" s="3"/>
      <c r="G4709" s="8"/>
      <c r="H4709" s="6"/>
      <c r="I4709" s="6"/>
    </row>
    <row r="4710" spans="2:9" x14ac:dyDescent="0.2">
      <c r="B4710" s="3"/>
      <c r="C4710" s="6"/>
      <c r="D4710" s="3"/>
      <c r="E4710" s="6"/>
      <c r="F4710" s="3"/>
      <c r="G4710" s="8"/>
      <c r="H4710" s="6"/>
      <c r="I4710" s="6"/>
    </row>
    <row r="4711" spans="2:9" x14ac:dyDescent="0.2">
      <c r="B4711" s="3"/>
      <c r="C4711" s="6"/>
      <c r="D4711" s="3"/>
      <c r="E4711" s="6"/>
      <c r="F4711" s="3"/>
      <c r="G4711" s="8"/>
      <c r="H4711" s="6"/>
      <c r="I4711" s="6"/>
    </row>
    <row r="4712" spans="2:9" x14ac:dyDescent="0.2">
      <c r="B4712" s="3"/>
      <c r="C4712" s="6"/>
      <c r="D4712" s="3"/>
      <c r="E4712" s="6"/>
      <c r="F4712" s="3"/>
      <c r="G4712" s="8"/>
      <c r="H4712" s="6"/>
      <c r="I4712" s="6"/>
    </row>
    <row r="4713" spans="2:9" x14ac:dyDescent="0.2">
      <c r="B4713" s="3"/>
      <c r="C4713" s="6"/>
      <c r="D4713" s="3"/>
      <c r="E4713" s="6"/>
      <c r="F4713" s="3"/>
      <c r="G4713" s="8"/>
      <c r="H4713" s="6"/>
      <c r="I4713" s="6"/>
    </row>
    <row r="4714" spans="2:9" x14ac:dyDescent="0.2">
      <c r="B4714" s="3"/>
      <c r="C4714" s="6"/>
      <c r="D4714" s="3"/>
      <c r="E4714" s="6"/>
      <c r="F4714" s="3"/>
      <c r="G4714" s="8"/>
      <c r="H4714" s="6"/>
      <c r="I4714" s="6"/>
    </row>
    <row r="4715" spans="2:9" x14ac:dyDescent="0.2">
      <c r="B4715" s="3"/>
      <c r="C4715" s="6"/>
      <c r="D4715" s="3"/>
      <c r="E4715" s="6"/>
      <c r="F4715" s="3"/>
      <c r="G4715" s="8"/>
      <c r="H4715" s="6"/>
      <c r="I4715" s="6"/>
    </row>
    <row r="4716" spans="2:9" x14ac:dyDescent="0.2">
      <c r="B4716" s="3"/>
      <c r="C4716" s="6"/>
      <c r="D4716" s="3"/>
      <c r="E4716" s="6"/>
      <c r="F4716" s="3"/>
      <c r="G4716" s="8"/>
      <c r="H4716" s="6"/>
      <c r="I4716" s="6"/>
    </row>
    <row r="4717" spans="2:9" x14ac:dyDescent="0.2">
      <c r="B4717" s="2"/>
      <c r="C4717" s="5"/>
      <c r="D4717" s="2"/>
      <c r="E4717" s="5"/>
      <c r="F4717" s="2"/>
      <c r="G4717" s="7"/>
      <c r="H4717" s="5"/>
      <c r="I4717" s="5"/>
    </row>
    <row r="4718" spans="2:9" x14ac:dyDescent="0.2">
      <c r="B4718" s="2"/>
      <c r="C4718" s="5"/>
      <c r="D4718" s="2"/>
      <c r="E4718" s="5"/>
      <c r="F4718" s="2"/>
      <c r="G4718" s="7"/>
      <c r="H4718" s="5"/>
      <c r="I4718" s="5"/>
    </row>
    <row r="4719" spans="2:9" x14ac:dyDescent="0.2">
      <c r="B4719" s="2"/>
      <c r="C4719" s="5"/>
      <c r="D4719" s="2"/>
      <c r="E4719" s="5"/>
      <c r="F4719" s="2"/>
      <c r="G4719" s="7"/>
      <c r="H4719" s="5"/>
      <c r="I4719" s="5"/>
    </row>
    <row r="4720" spans="2:9" x14ac:dyDescent="0.2">
      <c r="B4720" s="2"/>
      <c r="C4720" s="5"/>
      <c r="D4720" s="2"/>
      <c r="E4720" s="5"/>
      <c r="F4720" s="2"/>
      <c r="G4720" s="7"/>
      <c r="H4720" s="5"/>
      <c r="I4720" s="5"/>
    </row>
    <row r="4721" spans="2:9" x14ac:dyDescent="0.2">
      <c r="B4721" s="2"/>
      <c r="C4721" s="5"/>
      <c r="D4721" s="2"/>
      <c r="E4721" s="5"/>
      <c r="F4721" s="2"/>
      <c r="G4721" s="7"/>
      <c r="H4721" s="5"/>
      <c r="I4721" s="5"/>
    </row>
    <row r="4722" spans="2:9" x14ac:dyDescent="0.2">
      <c r="B4722" s="2"/>
      <c r="C4722" s="5"/>
      <c r="D4722" s="2"/>
      <c r="E4722" s="5"/>
      <c r="F4722" s="2"/>
      <c r="G4722" s="7"/>
      <c r="H4722" s="5"/>
      <c r="I4722" s="5"/>
    </row>
    <row r="4723" spans="2:9" x14ac:dyDescent="0.2">
      <c r="B4723" s="2"/>
      <c r="C4723" s="5"/>
      <c r="D4723" s="2"/>
      <c r="E4723" s="5"/>
      <c r="F4723" s="2"/>
      <c r="G4723" s="7"/>
      <c r="H4723" s="5"/>
      <c r="I4723" s="5"/>
    </row>
    <row r="4724" spans="2:9" x14ac:dyDescent="0.2">
      <c r="B4724" s="2"/>
      <c r="C4724" s="5"/>
      <c r="D4724" s="2"/>
      <c r="E4724" s="5"/>
      <c r="F4724" s="2"/>
      <c r="G4724" s="7"/>
      <c r="H4724" s="5"/>
      <c r="I4724" s="5"/>
    </row>
    <row r="4725" spans="2:9" x14ac:dyDescent="0.2">
      <c r="B4725" s="2"/>
      <c r="C4725" s="5"/>
      <c r="D4725" s="2"/>
      <c r="E4725" s="5"/>
      <c r="F4725" s="2"/>
      <c r="G4725" s="7"/>
      <c r="H4725" s="5"/>
      <c r="I4725" s="5"/>
    </row>
    <row r="4726" spans="2:9" x14ac:dyDescent="0.2">
      <c r="B4726" s="3"/>
      <c r="C4726" s="6"/>
      <c r="D4726" s="3"/>
      <c r="E4726" s="6"/>
      <c r="F4726" s="3"/>
      <c r="G4726" s="8"/>
      <c r="H4726" s="6"/>
      <c r="I4726" s="6"/>
    </row>
    <row r="4727" spans="2:9" x14ac:dyDescent="0.2">
      <c r="B4727" s="3"/>
      <c r="C4727" s="6"/>
      <c r="D4727" s="3"/>
      <c r="E4727" s="6"/>
      <c r="F4727" s="3"/>
      <c r="G4727" s="8"/>
      <c r="H4727" s="6"/>
      <c r="I4727" s="6"/>
    </row>
    <row r="4728" spans="2:9" x14ac:dyDescent="0.2">
      <c r="B4728" s="3"/>
      <c r="C4728" s="6"/>
      <c r="D4728" s="3"/>
      <c r="E4728" s="6"/>
      <c r="F4728" s="3"/>
      <c r="G4728" s="8"/>
      <c r="H4728" s="6"/>
      <c r="I4728" s="6"/>
    </row>
    <row r="4729" spans="2:9" x14ac:dyDescent="0.2">
      <c r="B4729" s="3"/>
      <c r="C4729" s="6"/>
      <c r="D4729" s="3"/>
      <c r="E4729" s="6"/>
      <c r="F4729" s="3"/>
      <c r="G4729" s="8"/>
      <c r="H4729" s="6"/>
      <c r="I4729" s="6"/>
    </row>
    <row r="4730" spans="2:9" x14ac:dyDescent="0.2">
      <c r="B4730" s="3"/>
      <c r="C4730" s="6"/>
      <c r="D4730" s="3"/>
      <c r="E4730" s="6"/>
      <c r="F4730" s="3"/>
      <c r="G4730" s="8"/>
      <c r="H4730" s="6"/>
      <c r="I4730" s="6"/>
    </row>
    <row r="4731" spans="2:9" x14ac:dyDescent="0.2">
      <c r="B4731" s="3"/>
      <c r="C4731" s="6"/>
      <c r="D4731" s="3"/>
      <c r="E4731" s="6"/>
      <c r="F4731" s="3"/>
      <c r="G4731" s="8"/>
      <c r="H4731" s="6"/>
      <c r="I4731" s="6"/>
    </row>
    <row r="4732" spans="2:9" x14ac:dyDescent="0.2">
      <c r="B4732" s="3"/>
      <c r="C4732" s="6"/>
      <c r="D4732" s="3"/>
      <c r="E4732" s="6"/>
      <c r="F4732" s="3"/>
      <c r="G4732" s="8"/>
      <c r="H4732" s="6"/>
      <c r="I4732" s="6"/>
    </row>
    <row r="4733" spans="2:9" x14ac:dyDescent="0.2">
      <c r="B4733" s="3"/>
      <c r="C4733" s="6"/>
      <c r="D4733" s="3"/>
      <c r="E4733" s="6"/>
      <c r="F4733" s="3"/>
      <c r="G4733" s="8"/>
      <c r="H4733" s="6"/>
      <c r="I4733" s="6"/>
    </row>
    <row r="4734" spans="2:9" x14ac:dyDescent="0.2">
      <c r="B4734" s="3"/>
      <c r="C4734" s="6"/>
      <c r="D4734" s="3"/>
      <c r="E4734" s="6"/>
      <c r="F4734" s="3"/>
      <c r="G4734" s="8"/>
      <c r="H4734" s="6"/>
      <c r="I4734" s="6"/>
    </row>
    <row r="4735" spans="2:9" x14ac:dyDescent="0.2">
      <c r="B4735" s="3"/>
      <c r="C4735" s="6"/>
      <c r="D4735" s="3"/>
      <c r="E4735" s="6"/>
      <c r="F4735" s="3"/>
      <c r="G4735" s="8"/>
      <c r="H4735" s="6"/>
      <c r="I4735" s="6"/>
    </row>
    <row r="4736" spans="2:9" x14ac:dyDescent="0.2">
      <c r="B4736" s="3"/>
      <c r="C4736" s="6"/>
      <c r="D4736" s="3"/>
      <c r="E4736" s="6"/>
      <c r="F4736" s="3"/>
      <c r="G4736" s="8"/>
      <c r="H4736" s="6"/>
      <c r="I4736" s="6"/>
    </row>
    <row r="4737" spans="2:9" x14ac:dyDescent="0.2">
      <c r="B4737" s="3"/>
      <c r="C4737" s="6"/>
      <c r="D4737" s="3"/>
      <c r="E4737" s="6"/>
      <c r="F4737" s="3"/>
      <c r="G4737" s="8"/>
      <c r="H4737" s="6"/>
      <c r="I4737" s="6"/>
    </row>
    <row r="4738" spans="2:9" x14ac:dyDescent="0.2">
      <c r="B4738" s="3"/>
      <c r="C4738" s="6"/>
      <c r="D4738" s="3"/>
      <c r="E4738" s="6"/>
      <c r="F4738" s="3"/>
      <c r="G4738" s="8"/>
      <c r="H4738" s="6"/>
      <c r="I4738" s="6"/>
    </row>
    <row r="4739" spans="2:9" x14ac:dyDescent="0.2">
      <c r="B4739" s="3"/>
      <c r="C4739" s="6"/>
      <c r="D4739" s="3"/>
      <c r="E4739" s="6"/>
      <c r="F4739" s="3"/>
      <c r="G4739" s="8"/>
      <c r="H4739" s="6"/>
      <c r="I4739" s="6"/>
    </row>
    <row r="4740" spans="2:9" x14ac:dyDescent="0.2">
      <c r="B4740" s="3"/>
      <c r="C4740" s="6"/>
      <c r="D4740" s="3"/>
      <c r="E4740" s="6"/>
      <c r="F4740" s="3"/>
      <c r="G4740" s="8"/>
      <c r="H4740" s="6"/>
      <c r="I4740" s="6"/>
    </row>
    <row r="4741" spans="2:9" x14ac:dyDescent="0.2">
      <c r="B4741" s="3"/>
      <c r="C4741" s="6"/>
      <c r="D4741" s="3"/>
      <c r="E4741" s="6"/>
      <c r="F4741" s="3"/>
      <c r="G4741" s="8"/>
      <c r="H4741" s="6"/>
      <c r="I4741" s="6"/>
    </row>
    <row r="4742" spans="2:9" x14ac:dyDescent="0.2">
      <c r="B4742" s="3"/>
      <c r="C4742" s="6"/>
      <c r="D4742" s="3"/>
      <c r="E4742" s="6"/>
      <c r="F4742" s="3"/>
      <c r="G4742" s="8"/>
      <c r="H4742" s="6"/>
      <c r="I4742" s="6"/>
    </row>
    <row r="4743" spans="2:9" x14ac:dyDescent="0.2">
      <c r="B4743" s="3"/>
      <c r="C4743" s="6"/>
      <c r="D4743" s="3"/>
      <c r="E4743" s="6"/>
      <c r="F4743" s="3"/>
      <c r="G4743" s="8"/>
      <c r="H4743" s="6"/>
      <c r="I4743" s="6"/>
    </row>
    <row r="4744" spans="2:9" x14ac:dyDescent="0.2">
      <c r="B4744" s="3"/>
      <c r="C4744" s="6"/>
      <c r="D4744" s="3"/>
      <c r="E4744" s="6"/>
      <c r="F4744" s="3"/>
      <c r="G4744" s="8"/>
      <c r="H4744" s="6"/>
      <c r="I4744" s="6"/>
    </row>
    <row r="4745" spans="2:9" x14ac:dyDescent="0.2">
      <c r="B4745" s="3"/>
      <c r="C4745" s="6"/>
      <c r="D4745" s="3"/>
      <c r="E4745" s="6"/>
      <c r="F4745" s="3"/>
      <c r="G4745" s="8"/>
      <c r="H4745" s="6"/>
      <c r="I4745" s="6"/>
    </row>
    <row r="4746" spans="2:9" x14ac:dyDescent="0.2">
      <c r="B4746" s="3"/>
      <c r="C4746" s="6"/>
      <c r="D4746" s="3"/>
      <c r="E4746" s="6"/>
      <c r="F4746" s="3"/>
      <c r="G4746" s="8"/>
      <c r="H4746" s="6"/>
      <c r="I4746" s="6"/>
    </row>
    <row r="4747" spans="2:9" x14ac:dyDescent="0.2">
      <c r="B4747" s="3"/>
      <c r="C4747" s="6"/>
      <c r="D4747" s="3"/>
      <c r="E4747" s="6"/>
      <c r="F4747" s="3"/>
      <c r="G4747" s="8"/>
      <c r="H4747" s="6"/>
      <c r="I4747" s="6"/>
    </row>
    <row r="4748" spans="2:9" x14ac:dyDescent="0.2">
      <c r="B4748" s="3"/>
      <c r="C4748" s="6"/>
      <c r="D4748" s="3"/>
      <c r="E4748" s="6"/>
      <c r="F4748" s="3"/>
      <c r="G4748" s="8"/>
      <c r="H4748" s="6"/>
      <c r="I4748" s="6"/>
    </row>
    <row r="4749" spans="2:9" x14ac:dyDescent="0.2">
      <c r="B4749" s="3"/>
      <c r="C4749" s="6"/>
      <c r="D4749" s="3"/>
      <c r="E4749" s="6"/>
      <c r="F4749" s="3"/>
      <c r="G4749" s="8"/>
      <c r="H4749" s="6"/>
      <c r="I4749" s="6"/>
    </row>
    <row r="4750" spans="2:9" x14ac:dyDescent="0.2">
      <c r="B4750" s="3"/>
      <c r="C4750" s="6"/>
      <c r="D4750" s="3"/>
      <c r="E4750" s="6"/>
      <c r="F4750" s="3"/>
      <c r="G4750" s="8"/>
      <c r="H4750" s="6"/>
      <c r="I4750" s="6"/>
    </row>
    <row r="4751" spans="2:9" x14ac:dyDescent="0.2">
      <c r="B4751" s="3"/>
      <c r="C4751" s="6"/>
      <c r="D4751" s="3"/>
      <c r="E4751" s="6"/>
      <c r="F4751" s="3"/>
      <c r="G4751" s="8"/>
      <c r="H4751" s="6"/>
      <c r="I4751" s="6"/>
    </row>
    <row r="4752" spans="2:9" x14ac:dyDescent="0.2">
      <c r="B4752" s="3"/>
      <c r="C4752" s="6"/>
      <c r="D4752" s="3"/>
      <c r="E4752" s="6"/>
      <c r="F4752" s="3"/>
      <c r="G4752" s="8"/>
      <c r="H4752" s="6"/>
      <c r="I4752" s="6"/>
    </row>
    <row r="4753" spans="2:9" x14ac:dyDescent="0.2">
      <c r="B4753" s="3"/>
      <c r="C4753" s="6"/>
      <c r="D4753" s="3"/>
      <c r="E4753" s="6"/>
      <c r="F4753" s="3"/>
      <c r="G4753" s="8"/>
      <c r="H4753" s="6"/>
      <c r="I4753" s="6"/>
    </row>
    <row r="4754" spans="2:9" x14ac:dyDescent="0.2">
      <c r="B4754" s="3"/>
      <c r="C4754" s="6"/>
      <c r="D4754" s="3"/>
      <c r="E4754" s="6"/>
      <c r="F4754" s="3"/>
      <c r="G4754" s="8"/>
      <c r="H4754" s="6"/>
      <c r="I4754" s="6"/>
    </row>
    <row r="4755" spans="2:9" x14ac:dyDescent="0.2">
      <c r="B4755" s="3"/>
      <c r="C4755" s="6"/>
      <c r="D4755" s="3"/>
      <c r="E4755" s="6"/>
      <c r="F4755" s="3"/>
      <c r="G4755" s="8"/>
      <c r="H4755" s="6"/>
      <c r="I4755" s="6"/>
    </row>
    <row r="4756" spans="2:9" x14ac:dyDescent="0.2">
      <c r="B4756" s="3"/>
      <c r="C4756" s="6"/>
      <c r="D4756" s="3"/>
      <c r="E4756" s="6"/>
      <c r="F4756" s="3"/>
      <c r="G4756" s="8"/>
      <c r="H4756" s="6"/>
      <c r="I4756" s="6"/>
    </row>
    <row r="4757" spans="2:9" x14ac:dyDescent="0.2">
      <c r="B4757" s="3"/>
      <c r="C4757" s="6"/>
      <c r="D4757" s="3"/>
      <c r="E4757" s="6"/>
      <c r="F4757" s="3"/>
      <c r="G4757" s="8"/>
      <c r="H4757" s="6"/>
      <c r="I4757" s="6"/>
    </row>
    <row r="4758" spans="2:9" x14ac:dyDescent="0.2">
      <c r="B4758" s="3"/>
      <c r="C4758" s="6"/>
      <c r="D4758" s="3"/>
      <c r="E4758" s="6"/>
      <c r="F4758" s="3"/>
      <c r="G4758" s="8"/>
      <c r="H4758" s="6"/>
      <c r="I4758" s="6"/>
    </row>
    <row r="4759" spans="2:9" x14ac:dyDescent="0.2">
      <c r="B4759" s="3"/>
      <c r="C4759" s="6"/>
      <c r="D4759" s="3"/>
      <c r="E4759" s="6"/>
      <c r="F4759" s="3"/>
      <c r="G4759" s="8"/>
      <c r="H4759" s="6"/>
      <c r="I4759" s="6"/>
    </row>
    <row r="4760" spans="2:9" x14ac:dyDescent="0.2">
      <c r="B4760" s="3"/>
      <c r="C4760" s="6"/>
      <c r="D4760" s="3"/>
      <c r="E4760" s="6"/>
      <c r="F4760" s="3"/>
      <c r="G4760" s="8"/>
      <c r="H4760" s="6"/>
      <c r="I4760" s="6"/>
    </row>
    <row r="4761" spans="2:9" x14ac:dyDescent="0.2">
      <c r="B4761" s="3"/>
      <c r="C4761" s="6"/>
      <c r="D4761" s="3"/>
      <c r="E4761" s="6"/>
      <c r="F4761" s="3"/>
      <c r="G4761" s="8"/>
      <c r="H4761" s="6"/>
      <c r="I4761" s="6"/>
    </row>
    <row r="4762" spans="2:9" x14ac:dyDescent="0.2">
      <c r="B4762" s="3"/>
      <c r="C4762" s="6"/>
      <c r="D4762" s="3"/>
      <c r="E4762" s="6"/>
      <c r="F4762" s="3"/>
      <c r="G4762" s="8"/>
      <c r="H4762" s="6"/>
      <c r="I4762" s="6"/>
    </row>
    <row r="4763" spans="2:9" x14ac:dyDescent="0.2">
      <c r="B4763" s="3"/>
      <c r="C4763" s="6"/>
      <c r="D4763" s="3"/>
      <c r="E4763" s="6"/>
      <c r="F4763" s="3"/>
      <c r="G4763" s="8"/>
      <c r="H4763" s="6"/>
      <c r="I4763" s="6"/>
    </row>
    <row r="4764" spans="2:9" x14ac:dyDescent="0.2">
      <c r="B4764" s="3"/>
      <c r="C4764" s="6"/>
      <c r="D4764" s="3"/>
      <c r="E4764" s="6"/>
      <c r="F4764" s="3"/>
      <c r="G4764" s="8"/>
      <c r="H4764" s="6"/>
      <c r="I4764" s="6"/>
    </row>
    <row r="4765" spans="2:9" x14ac:dyDescent="0.2">
      <c r="B4765" s="3"/>
      <c r="C4765" s="6"/>
      <c r="D4765" s="3"/>
      <c r="E4765" s="6"/>
      <c r="F4765" s="3"/>
      <c r="G4765" s="8"/>
      <c r="H4765" s="6"/>
      <c r="I4765" s="6"/>
    </row>
    <row r="4766" spans="2:9" x14ac:dyDescent="0.2">
      <c r="B4766" s="3"/>
      <c r="C4766" s="6"/>
      <c r="D4766" s="3"/>
      <c r="E4766" s="6"/>
      <c r="F4766" s="3"/>
      <c r="G4766" s="8"/>
      <c r="H4766" s="6"/>
      <c r="I4766" s="6"/>
    </row>
    <row r="4767" spans="2:9" x14ac:dyDescent="0.2">
      <c r="B4767" s="3"/>
      <c r="C4767" s="6"/>
      <c r="D4767" s="3"/>
      <c r="E4767" s="6"/>
      <c r="F4767" s="3"/>
      <c r="G4767" s="8"/>
      <c r="H4767" s="6"/>
      <c r="I4767" s="6"/>
    </row>
    <row r="4768" spans="2:9" x14ac:dyDescent="0.2">
      <c r="B4768" s="3"/>
      <c r="C4768" s="6"/>
      <c r="D4768" s="3"/>
      <c r="E4768" s="6"/>
      <c r="F4768" s="3"/>
      <c r="G4768" s="8"/>
      <c r="H4768" s="6"/>
      <c r="I4768" s="6"/>
    </row>
    <row r="4769" spans="2:9" x14ac:dyDescent="0.2">
      <c r="B4769" s="3"/>
      <c r="C4769" s="6"/>
      <c r="D4769" s="3"/>
      <c r="E4769" s="6"/>
      <c r="F4769" s="3"/>
      <c r="G4769" s="8"/>
      <c r="H4769" s="6"/>
      <c r="I4769" s="6"/>
    </row>
    <row r="4770" spans="2:9" x14ac:dyDescent="0.2">
      <c r="B4770" s="3"/>
      <c r="C4770" s="6"/>
      <c r="D4770" s="3"/>
      <c r="E4770" s="6"/>
      <c r="F4770" s="3"/>
      <c r="G4770" s="8"/>
      <c r="H4770" s="6"/>
      <c r="I4770" s="6"/>
    </row>
    <row r="4771" spans="2:9" x14ac:dyDescent="0.2">
      <c r="B4771" s="2"/>
      <c r="C4771" s="5"/>
      <c r="D4771" s="2"/>
      <c r="E4771" s="5"/>
      <c r="F4771" s="2"/>
      <c r="G4771" s="7"/>
      <c r="H4771" s="5"/>
      <c r="I4771" s="5"/>
    </row>
    <row r="4772" spans="2:9" x14ac:dyDescent="0.2">
      <c r="B4772" s="2"/>
      <c r="C4772" s="5"/>
      <c r="D4772" s="2"/>
      <c r="E4772" s="5"/>
      <c r="F4772" s="2"/>
      <c r="G4772" s="7"/>
      <c r="H4772" s="5"/>
      <c r="I4772" s="5"/>
    </row>
    <row r="4773" spans="2:9" x14ac:dyDescent="0.2">
      <c r="B4773" s="2"/>
      <c r="C4773" s="5"/>
      <c r="D4773" s="2"/>
      <c r="E4773" s="5"/>
      <c r="F4773" s="2"/>
      <c r="G4773" s="7"/>
      <c r="H4773" s="5"/>
      <c r="I4773" s="5"/>
    </row>
    <row r="4774" spans="2:9" x14ac:dyDescent="0.2">
      <c r="B4774" s="2"/>
      <c r="C4774" s="5"/>
      <c r="D4774" s="2"/>
      <c r="E4774" s="5"/>
      <c r="F4774" s="2"/>
      <c r="G4774" s="7"/>
      <c r="H4774" s="5"/>
      <c r="I4774" s="5"/>
    </row>
    <row r="4775" spans="2:9" x14ac:dyDescent="0.2">
      <c r="B4775" s="2"/>
      <c r="C4775" s="5"/>
      <c r="D4775" s="2"/>
      <c r="E4775" s="5"/>
      <c r="F4775" s="2"/>
      <c r="G4775" s="7"/>
      <c r="H4775" s="5"/>
      <c r="I4775" s="5"/>
    </row>
    <row r="4776" spans="2:9" x14ac:dyDescent="0.2">
      <c r="B4776" s="2"/>
      <c r="C4776" s="5"/>
      <c r="D4776" s="2"/>
      <c r="E4776" s="5"/>
      <c r="F4776" s="2"/>
      <c r="G4776" s="7"/>
      <c r="H4776" s="5"/>
      <c r="I4776" s="5"/>
    </row>
    <row r="4777" spans="2:9" x14ac:dyDescent="0.2">
      <c r="B4777" s="2"/>
      <c r="C4777" s="5"/>
      <c r="D4777" s="2"/>
      <c r="E4777" s="5"/>
      <c r="F4777" s="2"/>
      <c r="G4777" s="7"/>
      <c r="H4777" s="5"/>
      <c r="I4777" s="5"/>
    </row>
    <row r="4778" spans="2:9" x14ac:dyDescent="0.2">
      <c r="B4778" s="2"/>
      <c r="C4778" s="5"/>
      <c r="D4778" s="2"/>
      <c r="E4778" s="5"/>
      <c r="F4778" s="2"/>
      <c r="G4778" s="7"/>
      <c r="H4778" s="5"/>
      <c r="I4778" s="5"/>
    </row>
    <row r="4779" spans="2:9" x14ac:dyDescent="0.2">
      <c r="B4779" s="2"/>
      <c r="C4779" s="5"/>
      <c r="D4779" s="2"/>
      <c r="E4779" s="5"/>
      <c r="F4779" s="2"/>
      <c r="G4779" s="7"/>
      <c r="H4779" s="5"/>
      <c r="I4779" s="5"/>
    </row>
    <row r="4780" spans="2:9" x14ac:dyDescent="0.2">
      <c r="B4780" s="2"/>
      <c r="C4780" s="5"/>
      <c r="D4780" s="2"/>
      <c r="E4780" s="5"/>
      <c r="F4780" s="2"/>
      <c r="G4780" s="7"/>
      <c r="H4780" s="5"/>
      <c r="I4780" s="5"/>
    </row>
    <row r="4781" spans="2:9" x14ac:dyDescent="0.2">
      <c r="B4781" s="2"/>
      <c r="C4781" s="5"/>
      <c r="D4781" s="2"/>
      <c r="E4781" s="5"/>
      <c r="F4781" s="2"/>
      <c r="G4781" s="7"/>
      <c r="H4781" s="5"/>
      <c r="I4781" s="5"/>
    </row>
    <row r="4782" spans="2:9" x14ac:dyDescent="0.2">
      <c r="B4782" s="3"/>
      <c r="C4782" s="6"/>
      <c r="D4782" s="3"/>
      <c r="E4782" s="6"/>
      <c r="F4782" s="3"/>
      <c r="G4782" s="8"/>
      <c r="H4782" s="6"/>
      <c r="I4782" s="6"/>
    </row>
    <row r="4783" spans="2:9" x14ac:dyDescent="0.2">
      <c r="B4783" s="3"/>
      <c r="C4783" s="6"/>
      <c r="D4783" s="3"/>
      <c r="E4783" s="6"/>
      <c r="F4783" s="3"/>
      <c r="G4783" s="8"/>
      <c r="H4783" s="6"/>
      <c r="I4783" s="6"/>
    </row>
    <row r="4784" spans="2:9" x14ac:dyDescent="0.2">
      <c r="B4784" s="3"/>
      <c r="C4784" s="6"/>
      <c r="D4784" s="3"/>
      <c r="E4784" s="6"/>
      <c r="F4784" s="3"/>
      <c r="G4784" s="8"/>
      <c r="H4784" s="6"/>
      <c r="I4784" s="6"/>
    </row>
    <row r="4785" spans="2:9" x14ac:dyDescent="0.2">
      <c r="B4785" s="3"/>
      <c r="C4785" s="6"/>
      <c r="D4785" s="3"/>
      <c r="E4785" s="6"/>
      <c r="F4785" s="3"/>
      <c r="G4785" s="8"/>
      <c r="H4785" s="6"/>
      <c r="I4785" s="6"/>
    </row>
    <row r="4786" spans="2:9" x14ac:dyDescent="0.2">
      <c r="B4786" s="3"/>
      <c r="C4786" s="6"/>
      <c r="D4786" s="3"/>
      <c r="E4786" s="6"/>
      <c r="F4786" s="3"/>
      <c r="G4786" s="8"/>
      <c r="H4786" s="6"/>
      <c r="I4786" s="6"/>
    </row>
    <row r="4787" spans="2:9" x14ac:dyDescent="0.2">
      <c r="B4787" s="3"/>
      <c r="C4787" s="6"/>
      <c r="D4787" s="3"/>
      <c r="E4787" s="6"/>
      <c r="F4787" s="3"/>
      <c r="G4787" s="8"/>
      <c r="H4787" s="6"/>
      <c r="I4787" s="6"/>
    </row>
    <row r="4788" spans="2:9" x14ac:dyDescent="0.2">
      <c r="B4788" s="3"/>
      <c r="C4788" s="6"/>
      <c r="D4788" s="3"/>
      <c r="E4788" s="6"/>
      <c r="F4788" s="3"/>
      <c r="G4788" s="8"/>
      <c r="H4788" s="6"/>
      <c r="I4788" s="6"/>
    </row>
    <row r="4789" spans="2:9" x14ac:dyDescent="0.2">
      <c r="B4789" s="3"/>
      <c r="C4789" s="6"/>
      <c r="D4789" s="3"/>
      <c r="E4789" s="6"/>
      <c r="F4789" s="3"/>
      <c r="G4789" s="8"/>
      <c r="H4789" s="6"/>
      <c r="I4789" s="6"/>
    </row>
    <row r="4790" spans="2:9" x14ac:dyDescent="0.2">
      <c r="B4790" s="3"/>
      <c r="C4790" s="6"/>
      <c r="D4790" s="3"/>
      <c r="E4790" s="6"/>
      <c r="F4790" s="3"/>
      <c r="G4790" s="8"/>
      <c r="H4790" s="6"/>
      <c r="I4790" s="6"/>
    </row>
    <row r="4791" spans="2:9" x14ac:dyDescent="0.2">
      <c r="B4791" s="3"/>
      <c r="C4791" s="6"/>
      <c r="D4791" s="3"/>
      <c r="E4791" s="6"/>
      <c r="F4791" s="3"/>
      <c r="G4791" s="8"/>
      <c r="H4791" s="6"/>
      <c r="I4791" s="6"/>
    </row>
    <row r="4792" spans="2:9" x14ac:dyDescent="0.2">
      <c r="B4792" s="3"/>
      <c r="C4792" s="6"/>
      <c r="D4792" s="3"/>
      <c r="E4792" s="6"/>
      <c r="F4792" s="3"/>
      <c r="G4792" s="8"/>
      <c r="H4792" s="6"/>
      <c r="I4792" s="6"/>
    </row>
    <row r="4793" spans="2:9" x14ac:dyDescent="0.2">
      <c r="B4793" s="3"/>
      <c r="C4793" s="6"/>
      <c r="D4793" s="3"/>
      <c r="E4793" s="6"/>
      <c r="F4793" s="3"/>
      <c r="G4793" s="8"/>
      <c r="H4793" s="6"/>
      <c r="I4793" s="6"/>
    </row>
    <row r="4794" spans="2:9" x14ac:dyDescent="0.2">
      <c r="B4794" s="3"/>
      <c r="C4794" s="6"/>
      <c r="D4794" s="3"/>
      <c r="E4794" s="6"/>
      <c r="F4794" s="3"/>
      <c r="G4794" s="8"/>
      <c r="H4794" s="6"/>
      <c r="I4794" s="6"/>
    </row>
    <row r="4795" spans="2:9" x14ac:dyDescent="0.2">
      <c r="B4795" s="3"/>
      <c r="C4795" s="6"/>
      <c r="D4795" s="3"/>
      <c r="E4795" s="6"/>
      <c r="F4795" s="3"/>
      <c r="G4795" s="8"/>
      <c r="H4795" s="6"/>
      <c r="I4795" s="6"/>
    </row>
    <row r="4796" spans="2:9" x14ac:dyDescent="0.2">
      <c r="B4796" s="3"/>
      <c r="C4796" s="6"/>
      <c r="D4796" s="3"/>
      <c r="E4796" s="6"/>
      <c r="F4796" s="3"/>
      <c r="G4796" s="8"/>
      <c r="H4796" s="6"/>
      <c r="I4796" s="6"/>
    </row>
    <row r="4797" spans="2:9" x14ac:dyDescent="0.2">
      <c r="B4797" s="3"/>
      <c r="C4797" s="6"/>
      <c r="D4797" s="3"/>
      <c r="E4797" s="6"/>
      <c r="F4797" s="3"/>
      <c r="G4797" s="8"/>
      <c r="H4797" s="6"/>
      <c r="I4797" s="6"/>
    </row>
    <row r="4798" spans="2:9" x14ac:dyDescent="0.2">
      <c r="B4798" s="3"/>
      <c r="C4798" s="6"/>
      <c r="D4798" s="3"/>
      <c r="E4798" s="6"/>
      <c r="F4798" s="3"/>
      <c r="G4798" s="8"/>
      <c r="H4798" s="6"/>
      <c r="I4798" s="6"/>
    </row>
    <row r="4799" spans="2:9" x14ac:dyDescent="0.2">
      <c r="B4799" s="3"/>
      <c r="C4799" s="6"/>
      <c r="D4799" s="3"/>
      <c r="E4799" s="6"/>
      <c r="F4799" s="3"/>
      <c r="G4799" s="8"/>
      <c r="H4799" s="6"/>
      <c r="I4799" s="6"/>
    </row>
    <row r="4800" spans="2:9" x14ac:dyDescent="0.2">
      <c r="B4800" s="3"/>
      <c r="C4800" s="6"/>
      <c r="D4800" s="3"/>
      <c r="E4800" s="6"/>
      <c r="F4800" s="3"/>
      <c r="G4800" s="8"/>
      <c r="H4800" s="6"/>
      <c r="I4800" s="6"/>
    </row>
    <row r="4801" spans="2:9" x14ac:dyDescent="0.2">
      <c r="B4801" s="3"/>
      <c r="C4801" s="6"/>
      <c r="D4801" s="3"/>
      <c r="E4801" s="6"/>
      <c r="F4801" s="3"/>
      <c r="G4801" s="8"/>
      <c r="H4801" s="6"/>
      <c r="I4801" s="6"/>
    </row>
    <row r="4802" spans="2:9" x14ac:dyDescent="0.2">
      <c r="B4802" s="3"/>
      <c r="C4802" s="6"/>
      <c r="D4802" s="3"/>
      <c r="E4802" s="6"/>
      <c r="F4802" s="3"/>
      <c r="G4802" s="8"/>
      <c r="H4802" s="6"/>
      <c r="I4802" s="6"/>
    </row>
    <row r="4803" spans="2:9" x14ac:dyDescent="0.2">
      <c r="B4803" s="3"/>
      <c r="C4803" s="6"/>
      <c r="D4803" s="3"/>
      <c r="E4803" s="6"/>
      <c r="F4803" s="3"/>
      <c r="G4803" s="8"/>
      <c r="H4803" s="6"/>
      <c r="I4803" s="6"/>
    </row>
    <row r="4804" spans="2:9" x14ac:dyDescent="0.2">
      <c r="B4804" s="3"/>
      <c r="C4804" s="6"/>
      <c r="D4804" s="3"/>
      <c r="E4804" s="6"/>
      <c r="F4804" s="3"/>
      <c r="G4804" s="8"/>
      <c r="H4804" s="6"/>
      <c r="I4804" s="6"/>
    </row>
    <row r="4805" spans="2:9" x14ac:dyDescent="0.2">
      <c r="B4805" s="3"/>
      <c r="C4805" s="6"/>
      <c r="D4805" s="3"/>
      <c r="E4805" s="6"/>
      <c r="F4805" s="3"/>
      <c r="G4805" s="8"/>
      <c r="H4805" s="6"/>
      <c r="I4805" s="6"/>
    </row>
    <row r="4806" spans="2:9" x14ac:dyDescent="0.2">
      <c r="B4806" s="3"/>
      <c r="C4806" s="6"/>
      <c r="D4806" s="3"/>
      <c r="E4806" s="6"/>
      <c r="F4806" s="3"/>
      <c r="G4806" s="8"/>
      <c r="H4806" s="6"/>
      <c r="I4806" s="6"/>
    </row>
    <row r="4807" spans="2:9" x14ac:dyDescent="0.2">
      <c r="B4807" s="3"/>
      <c r="C4807" s="6"/>
      <c r="D4807" s="3"/>
      <c r="E4807" s="6"/>
      <c r="F4807" s="3"/>
      <c r="G4807" s="8"/>
      <c r="H4807" s="6"/>
      <c r="I4807" s="6"/>
    </row>
    <row r="4808" spans="2:9" x14ac:dyDescent="0.2">
      <c r="B4808" s="3"/>
      <c r="C4808" s="6"/>
      <c r="D4808" s="3"/>
      <c r="E4808" s="6"/>
      <c r="F4808" s="3"/>
      <c r="G4808" s="8"/>
      <c r="H4808" s="6"/>
      <c r="I4808" s="6"/>
    </row>
    <row r="4809" spans="2:9" x14ac:dyDescent="0.2">
      <c r="B4809" s="3"/>
      <c r="C4809" s="6"/>
      <c r="D4809" s="3"/>
      <c r="E4809" s="6"/>
      <c r="F4809" s="3"/>
      <c r="G4809" s="8"/>
      <c r="H4809" s="6"/>
      <c r="I4809" s="6"/>
    </row>
    <row r="4810" spans="2:9" x14ac:dyDescent="0.2">
      <c r="B4810" s="3"/>
      <c r="C4810" s="6"/>
      <c r="D4810" s="3"/>
      <c r="E4810" s="6"/>
      <c r="F4810" s="3"/>
      <c r="G4810" s="8"/>
      <c r="H4810" s="6"/>
      <c r="I4810" s="6"/>
    </row>
    <row r="4811" spans="2:9" x14ac:dyDescent="0.2">
      <c r="B4811" s="3"/>
      <c r="C4811" s="6"/>
      <c r="D4811" s="3"/>
      <c r="E4811" s="6"/>
      <c r="F4811" s="3"/>
      <c r="G4811" s="8"/>
      <c r="H4811" s="6"/>
      <c r="I4811" s="6"/>
    </row>
    <row r="4812" spans="2:9" x14ac:dyDescent="0.2">
      <c r="B4812" s="3"/>
      <c r="C4812" s="6"/>
      <c r="D4812" s="3"/>
      <c r="E4812" s="6"/>
      <c r="F4812" s="3"/>
      <c r="G4812" s="8"/>
      <c r="H4812" s="6"/>
      <c r="I4812" s="6"/>
    </row>
    <row r="4813" spans="2:9" x14ac:dyDescent="0.2">
      <c r="B4813" s="3"/>
      <c r="C4813" s="6"/>
      <c r="D4813" s="3"/>
      <c r="E4813" s="6"/>
      <c r="F4813" s="3"/>
      <c r="G4813" s="8"/>
      <c r="H4813" s="6"/>
      <c r="I4813" s="6"/>
    </row>
    <row r="4814" spans="2:9" x14ac:dyDescent="0.2">
      <c r="B4814" s="3"/>
      <c r="C4814" s="6"/>
      <c r="D4814" s="3"/>
      <c r="E4814" s="6"/>
      <c r="F4814" s="3"/>
      <c r="G4814" s="8"/>
      <c r="H4814" s="6"/>
      <c r="I4814" s="6"/>
    </row>
    <row r="4815" spans="2:9" x14ac:dyDescent="0.2">
      <c r="B4815" s="3"/>
      <c r="C4815" s="6"/>
      <c r="D4815" s="3"/>
      <c r="E4815" s="6"/>
      <c r="F4815" s="3"/>
      <c r="G4815" s="8"/>
      <c r="H4815" s="6"/>
      <c r="I4815" s="6"/>
    </row>
    <row r="4816" spans="2:9" x14ac:dyDescent="0.2">
      <c r="B4816" s="3"/>
      <c r="C4816" s="6"/>
      <c r="D4816" s="3"/>
      <c r="E4816" s="6"/>
      <c r="F4816" s="3"/>
      <c r="G4816" s="8"/>
      <c r="H4816" s="6"/>
      <c r="I4816" s="6"/>
    </row>
    <row r="4817" spans="2:9" x14ac:dyDescent="0.2">
      <c r="B4817" s="3"/>
      <c r="C4817" s="6"/>
      <c r="D4817" s="3"/>
      <c r="E4817" s="6"/>
      <c r="F4817" s="3"/>
      <c r="G4817" s="8"/>
      <c r="H4817" s="6"/>
      <c r="I4817" s="6"/>
    </row>
    <row r="4818" spans="2:9" x14ac:dyDescent="0.2">
      <c r="B4818" s="3"/>
      <c r="C4818" s="6"/>
      <c r="D4818" s="3"/>
      <c r="E4818" s="6"/>
      <c r="F4818" s="3"/>
      <c r="G4818" s="8"/>
      <c r="H4818" s="6"/>
      <c r="I4818" s="6"/>
    </row>
    <row r="4819" spans="2:9" x14ac:dyDescent="0.2">
      <c r="B4819" s="3"/>
      <c r="C4819" s="6"/>
      <c r="D4819" s="3"/>
      <c r="E4819" s="6"/>
      <c r="F4819" s="3"/>
      <c r="G4819" s="8"/>
      <c r="H4819" s="6"/>
      <c r="I4819" s="6"/>
    </row>
    <row r="4820" spans="2:9" x14ac:dyDescent="0.2">
      <c r="B4820" s="3"/>
      <c r="C4820" s="6"/>
      <c r="D4820" s="3"/>
      <c r="E4820" s="6"/>
      <c r="F4820" s="3"/>
      <c r="G4820" s="8"/>
      <c r="H4820" s="6"/>
      <c r="I4820" s="6"/>
    </row>
    <row r="4821" spans="2:9" x14ac:dyDescent="0.2">
      <c r="B4821" s="3"/>
      <c r="C4821" s="6"/>
      <c r="D4821" s="3"/>
      <c r="E4821" s="6"/>
      <c r="F4821" s="3"/>
      <c r="G4821" s="8"/>
      <c r="H4821" s="6"/>
      <c r="I4821" s="6"/>
    </row>
    <row r="4822" spans="2:9" x14ac:dyDescent="0.2">
      <c r="B4822" s="3"/>
      <c r="C4822" s="6"/>
      <c r="D4822" s="3"/>
      <c r="E4822" s="6"/>
      <c r="F4822" s="3"/>
      <c r="G4822" s="8"/>
      <c r="H4822" s="6"/>
      <c r="I4822" s="6"/>
    </row>
    <row r="4823" spans="2:9" x14ac:dyDescent="0.2">
      <c r="B4823" s="3"/>
      <c r="C4823" s="6"/>
      <c r="D4823" s="3"/>
      <c r="E4823" s="6"/>
      <c r="F4823" s="3"/>
      <c r="G4823" s="8"/>
      <c r="H4823" s="6"/>
      <c r="I4823" s="6"/>
    </row>
    <row r="4824" spans="2:9" x14ac:dyDescent="0.2">
      <c r="B4824" s="3"/>
      <c r="C4824" s="6"/>
      <c r="D4824" s="3"/>
      <c r="E4824" s="6"/>
      <c r="F4824" s="3"/>
      <c r="G4824" s="8"/>
      <c r="H4824" s="6"/>
      <c r="I4824" s="6"/>
    </row>
    <row r="4825" spans="2:9" x14ac:dyDescent="0.2">
      <c r="B4825" s="3"/>
      <c r="C4825" s="6"/>
      <c r="D4825" s="3"/>
      <c r="E4825" s="6"/>
      <c r="F4825" s="3"/>
      <c r="G4825" s="8"/>
      <c r="H4825" s="6"/>
      <c r="I4825" s="6"/>
    </row>
    <row r="4826" spans="2:9" x14ac:dyDescent="0.2">
      <c r="B4826" s="3"/>
      <c r="C4826" s="6"/>
      <c r="D4826" s="3"/>
      <c r="E4826" s="6"/>
      <c r="F4826" s="3"/>
      <c r="G4826" s="8"/>
      <c r="H4826" s="6"/>
      <c r="I4826" s="6"/>
    </row>
    <row r="4827" spans="2:9" x14ac:dyDescent="0.2">
      <c r="B4827" s="3"/>
      <c r="C4827" s="6"/>
      <c r="D4827" s="3"/>
      <c r="E4827" s="6"/>
      <c r="F4827" s="3"/>
      <c r="G4827" s="8"/>
      <c r="H4827" s="6"/>
      <c r="I4827" s="6"/>
    </row>
    <row r="4828" spans="2:9" x14ac:dyDescent="0.2">
      <c r="B4828" s="3"/>
      <c r="C4828" s="6"/>
      <c r="D4828" s="3"/>
      <c r="E4828" s="6"/>
      <c r="F4828" s="3"/>
      <c r="G4828" s="8"/>
      <c r="H4828" s="6"/>
      <c r="I4828" s="6"/>
    </row>
    <row r="4829" spans="2:9" x14ac:dyDescent="0.2">
      <c r="B4829" s="3"/>
      <c r="C4829" s="6"/>
      <c r="D4829" s="3"/>
      <c r="E4829" s="6"/>
      <c r="F4829" s="3"/>
      <c r="G4829" s="8"/>
      <c r="H4829" s="6"/>
      <c r="I4829" s="6"/>
    </row>
    <row r="4830" spans="2:9" x14ac:dyDescent="0.2">
      <c r="B4830" s="3"/>
      <c r="C4830" s="6"/>
      <c r="D4830" s="3"/>
      <c r="E4830" s="6"/>
      <c r="F4830" s="3"/>
      <c r="G4830" s="8"/>
      <c r="H4830" s="6"/>
      <c r="I4830" s="6"/>
    </row>
    <row r="4831" spans="2:9" x14ac:dyDescent="0.2">
      <c r="B4831" s="3"/>
      <c r="C4831" s="6"/>
      <c r="D4831" s="3"/>
      <c r="E4831" s="6"/>
      <c r="F4831" s="3"/>
      <c r="G4831" s="8"/>
      <c r="H4831" s="6"/>
      <c r="I4831" s="6"/>
    </row>
    <row r="4832" spans="2:9" x14ac:dyDescent="0.2">
      <c r="B4832" s="3"/>
      <c r="C4832" s="6"/>
      <c r="D4832" s="3"/>
      <c r="E4832" s="6"/>
      <c r="F4832" s="3"/>
      <c r="G4832" s="8"/>
      <c r="H4832" s="6"/>
      <c r="I4832" s="6"/>
    </row>
    <row r="4833" spans="2:9" x14ac:dyDescent="0.2">
      <c r="B4833" s="3"/>
      <c r="C4833" s="6"/>
      <c r="D4833" s="3"/>
      <c r="E4833" s="6"/>
      <c r="F4833" s="3"/>
      <c r="G4833" s="8"/>
      <c r="H4833" s="6"/>
      <c r="I4833" s="6"/>
    </row>
    <row r="4834" spans="2:9" x14ac:dyDescent="0.2">
      <c r="B4834" s="3"/>
      <c r="C4834" s="6"/>
      <c r="D4834" s="3"/>
      <c r="E4834" s="6"/>
      <c r="F4834" s="3"/>
      <c r="G4834" s="8"/>
      <c r="H4834" s="6"/>
      <c r="I4834" s="6"/>
    </row>
    <row r="4835" spans="2:9" x14ac:dyDescent="0.2">
      <c r="B4835" s="3"/>
      <c r="C4835" s="6"/>
      <c r="D4835" s="3"/>
      <c r="E4835" s="6"/>
      <c r="F4835" s="3"/>
      <c r="G4835" s="8"/>
      <c r="H4835" s="6"/>
      <c r="I4835" s="6"/>
    </row>
    <row r="4836" spans="2:9" x14ac:dyDescent="0.2">
      <c r="B4836" s="3"/>
      <c r="C4836" s="6"/>
      <c r="D4836" s="3"/>
      <c r="E4836" s="6"/>
      <c r="F4836" s="3"/>
      <c r="G4836" s="8"/>
      <c r="H4836" s="6"/>
      <c r="I4836" s="6"/>
    </row>
    <row r="4837" spans="2:9" x14ac:dyDescent="0.2">
      <c r="B4837" s="3"/>
      <c r="C4837" s="6"/>
      <c r="D4837" s="3"/>
      <c r="E4837" s="6"/>
      <c r="F4837" s="3"/>
      <c r="G4837" s="8"/>
      <c r="H4837" s="6"/>
      <c r="I4837" s="6"/>
    </row>
    <row r="4838" spans="2:9" x14ac:dyDescent="0.2">
      <c r="B4838" s="2"/>
      <c r="C4838" s="5"/>
      <c r="D4838" s="2"/>
      <c r="E4838" s="5"/>
      <c r="F4838" s="2"/>
      <c r="G4838" s="7"/>
      <c r="H4838" s="5"/>
      <c r="I4838" s="5"/>
    </row>
    <row r="4839" spans="2:9" x14ac:dyDescent="0.2">
      <c r="B4839" s="2"/>
      <c r="C4839" s="5"/>
      <c r="D4839" s="2"/>
      <c r="E4839" s="5"/>
      <c r="F4839" s="2"/>
      <c r="G4839" s="7"/>
      <c r="H4839" s="5"/>
      <c r="I4839" s="5"/>
    </row>
    <row r="4840" spans="2:9" x14ac:dyDescent="0.2">
      <c r="B4840" s="2"/>
      <c r="C4840" s="5"/>
      <c r="D4840" s="2"/>
      <c r="E4840" s="5"/>
      <c r="F4840" s="2"/>
      <c r="G4840" s="7"/>
      <c r="H4840" s="5"/>
      <c r="I4840" s="5"/>
    </row>
    <row r="4841" spans="2:9" x14ac:dyDescent="0.2">
      <c r="B4841" s="2"/>
      <c r="C4841" s="5"/>
      <c r="D4841" s="2"/>
      <c r="E4841" s="5"/>
      <c r="F4841" s="2"/>
      <c r="G4841" s="7"/>
      <c r="H4841" s="5"/>
      <c r="I4841" s="5"/>
    </row>
    <row r="4842" spans="2:9" x14ac:dyDescent="0.2">
      <c r="B4842" s="2"/>
      <c r="C4842" s="5"/>
      <c r="D4842" s="2"/>
      <c r="E4842" s="5"/>
      <c r="F4842" s="2"/>
      <c r="G4842" s="7"/>
      <c r="H4842" s="5"/>
      <c r="I4842" s="5"/>
    </row>
    <row r="4843" spans="2:9" x14ac:dyDescent="0.2">
      <c r="B4843" s="2"/>
      <c r="C4843" s="5"/>
      <c r="D4843" s="2"/>
      <c r="E4843" s="5"/>
      <c r="F4843" s="2"/>
      <c r="G4843" s="7"/>
      <c r="H4843" s="5"/>
      <c r="I4843" s="5"/>
    </row>
    <row r="4844" spans="2:9" x14ac:dyDescent="0.2">
      <c r="B4844" s="2"/>
      <c r="C4844" s="5"/>
      <c r="D4844" s="2"/>
      <c r="E4844" s="5"/>
      <c r="F4844" s="2"/>
      <c r="G4844" s="7"/>
      <c r="H4844" s="5"/>
      <c r="I4844" s="5"/>
    </row>
    <row r="4845" spans="2:9" x14ac:dyDescent="0.2">
      <c r="B4845" s="2"/>
      <c r="C4845" s="5"/>
      <c r="D4845" s="2"/>
      <c r="E4845" s="5"/>
      <c r="F4845" s="2"/>
      <c r="G4845" s="7"/>
      <c r="H4845" s="5"/>
      <c r="I4845" s="5"/>
    </row>
    <row r="4846" spans="2:9" x14ac:dyDescent="0.2">
      <c r="B4846" s="2"/>
      <c r="C4846" s="5"/>
      <c r="D4846" s="2"/>
      <c r="E4846" s="5"/>
      <c r="F4846" s="2"/>
      <c r="G4846" s="7"/>
      <c r="H4846" s="5"/>
      <c r="I4846" s="5"/>
    </row>
    <row r="4847" spans="2:9" x14ac:dyDescent="0.2">
      <c r="B4847" s="2"/>
      <c r="C4847" s="5"/>
      <c r="D4847" s="2"/>
      <c r="E4847" s="5"/>
      <c r="F4847" s="2"/>
      <c r="G4847" s="7"/>
      <c r="H4847" s="5"/>
      <c r="I4847" s="5"/>
    </row>
    <row r="4848" spans="2:9" x14ac:dyDescent="0.2">
      <c r="B4848" s="2"/>
      <c r="C4848" s="5"/>
      <c r="D4848" s="2"/>
      <c r="E4848" s="5"/>
      <c r="F4848" s="2"/>
      <c r="G4848" s="7"/>
      <c r="H4848" s="5"/>
      <c r="I4848" s="5"/>
    </row>
    <row r="4849" spans="2:9" x14ac:dyDescent="0.2">
      <c r="B4849" s="2"/>
      <c r="C4849" s="5"/>
      <c r="D4849" s="2"/>
      <c r="E4849" s="5"/>
      <c r="F4849" s="2"/>
      <c r="G4849" s="7"/>
      <c r="H4849" s="5"/>
      <c r="I4849" s="5"/>
    </row>
    <row r="4850" spans="2:9" x14ac:dyDescent="0.2">
      <c r="B4850" s="2"/>
      <c r="C4850" s="5"/>
      <c r="D4850" s="2"/>
      <c r="E4850" s="5"/>
      <c r="F4850" s="2"/>
      <c r="G4850" s="7"/>
      <c r="H4850" s="5"/>
      <c r="I4850" s="5"/>
    </row>
    <row r="4851" spans="2:9" x14ac:dyDescent="0.2">
      <c r="B4851" s="2"/>
      <c r="C4851" s="5"/>
      <c r="D4851" s="2"/>
      <c r="E4851" s="5"/>
      <c r="F4851" s="2"/>
      <c r="G4851" s="7"/>
      <c r="H4851" s="5"/>
      <c r="I4851" s="5"/>
    </row>
    <row r="4852" spans="2:9" x14ac:dyDescent="0.2">
      <c r="B4852" s="2"/>
      <c r="C4852" s="5"/>
      <c r="D4852" s="2"/>
      <c r="E4852" s="5"/>
      <c r="F4852" s="2"/>
      <c r="G4852" s="7"/>
      <c r="H4852" s="5"/>
      <c r="I4852" s="5"/>
    </row>
    <row r="4853" spans="2:9" x14ac:dyDescent="0.2">
      <c r="B4853" s="2"/>
      <c r="C4853" s="5"/>
      <c r="D4853" s="2"/>
      <c r="E4853" s="5"/>
      <c r="F4853" s="2"/>
      <c r="G4853" s="7"/>
      <c r="H4853" s="5"/>
      <c r="I4853" s="5"/>
    </row>
    <row r="4854" spans="2:9" x14ac:dyDescent="0.2">
      <c r="B4854" s="2"/>
      <c r="C4854" s="5"/>
      <c r="D4854" s="2"/>
      <c r="E4854" s="5"/>
      <c r="F4854" s="2"/>
      <c r="G4854" s="7"/>
      <c r="H4854" s="5"/>
      <c r="I4854" s="5"/>
    </row>
    <row r="4855" spans="2:9" x14ac:dyDescent="0.2">
      <c r="B4855" s="2"/>
      <c r="C4855" s="5"/>
      <c r="D4855" s="2"/>
      <c r="E4855" s="5"/>
      <c r="F4855" s="2"/>
      <c r="G4855" s="7"/>
      <c r="H4855" s="5"/>
      <c r="I4855" s="5"/>
    </row>
    <row r="4856" spans="2:9" x14ac:dyDescent="0.2">
      <c r="B4856" s="2"/>
      <c r="C4856" s="5"/>
      <c r="D4856" s="2"/>
      <c r="E4856" s="5"/>
      <c r="F4856" s="2"/>
      <c r="G4856" s="7"/>
      <c r="H4856" s="5"/>
      <c r="I4856" s="5"/>
    </row>
    <row r="4857" spans="2:9" x14ac:dyDescent="0.2">
      <c r="B4857" s="2"/>
      <c r="C4857" s="5"/>
      <c r="D4857" s="2"/>
      <c r="E4857" s="5"/>
      <c r="F4857" s="2"/>
      <c r="G4857" s="7"/>
      <c r="H4857" s="5"/>
      <c r="I4857" s="5"/>
    </row>
    <row r="4858" spans="2:9" x14ac:dyDescent="0.2">
      <c r="B4858" s="2"/>
      <c r="C4858" s="5"/>
      <c r="D4858" s="2"/>
      <c r="E4858" s="5"/>
      <c r="F4858" s="2"/>
      <c r="G4858" s="7"/>
      <c r="H4858" s="5"/>
      <c r="I4858" s="5"/>
    </row>
    <row r="4859" spans="2:9" x14ac:dyDescent="0.2">
      <c r="B4859" s="2"/>
      <c r="C4859" s="5"/>
      <c r="D4859" s="2"/>
      <c r="E4859" s="5"/>
      <c r="F4859" s="2"/>
      <c r="G4859" s="7"/>
      <c r="H4859" s="5"/>
      <c r="I4859" s="5"/>
    </row>
    <row r="4860" spans="2:9" x14ac:dyDescent="0.2">
      <c r="B4860" s="2"/>
      <c r="C4860" s="5"/>
      <c r="D4860" s="2"/>
      <c r="E4860" s="5"/>
      <c r="F4860" s="2"/>
      <c r="G4860" s="7"/>
      <c r="H4860" s="5"/>
      <c r="I4860" s="5"/>
    </row>
    <row r="4861" spans="2:9" x14ac:dyDescent="0.2">
      <c r="B4861" s="2"/>
      <c r="C4861" s="5"/>
      <c r="D4861" s="2"/>
      <c r="E4861" s="5"/>
      <c r="F4861" s="2"/>
      <c r="G4861" s="7"/>
      <c r="H4861" s="5"/>
      <c r="I4861" s="5"/>
    </row>
    <row r="4862" spans="2:9" x14ac:dyDescent="0.2">
      <c r="B4862" s="2"/>
      <c r="C4862" s="5"/>
      <c r="D4862" s="2"/>
      <c r="E4862" s="5"/>
      <c r="F4862" s="2"/>
      <c r="G4862" s="7"/>
      <c r="H4862" s="5"/>
      <c r="I4862" s="5"/>
    </row>
    <row r="4863" spans="2:9" x14ac:dyDescent="0.2">
      <c r="B4863" s="2"/>
      <c r="C4863" s="5"/>
      <c r="D4863" s="2"/>
      <c r="E4863" s="5"/>
      <c r="F4863" s="2"/>
      <c r="G4863" s="7"/>
      <c r="H4863" s="5"/>
      <c r="I4863" s="5"/>
    </row>
    <row r="4864" spans="2:9" x14ac:dyDescent="0.2">
      <c r="B4864" s="2"/>
      <c r="C4864" s="5"/>
      <c r="D4864" s="2"/>
      <c r="E4864" s="5"/>
      <c r="F4864" s="2"/>
      <c r="G4864" s="7"/>
      <c r="H4864" s="5"/>
      <c r="I4864" s="5"/>
    </row>
    <row r="4865" spans="2:9" x14ac:dyDescent="0.2">
      <c r="B4865" s="3"/>
      <c r="C4865" s="6"/>
      <c r="D4865" s="3"/>
      <c r="E4865" s="6"/>
      <c r="F4865" s="3"/>
      <c r="G4865" s="8"/>
      <c r="H4865" s="6"/>
      <c r="I4865" s="6"/>
    </row>
    <row r="4866" spans="2:9" x14ac:dyDescent="0.2">
      <c r="B4866" s="3"/>
      <c r="C4866" s="6"/>
      <c r="D4866" s="3"/>
      <c r="E4866" s="6"/>
      <c r="F4866" s="3"/>
      <c r="G4866" s="8"/>
      <c r="H4866" s="6"/>
      <c r="I4866" s="6"/>
    </row>
    <row r="4867" spans="2:9" x14ac:dyDescent="0.2">
      <c r="B4867" s="3"/>
      <c r="C4867" s="6"/>
      <c r="D4867" s="3"/>
      <c r="E4867" s="6"/>
      <c r="F4867" s="3"/>
      <c r="G4867" s="8"/>
      <c r="H4867" s="6"/>
      <c r="I4867" s="6"/>
    </row>
    <row r="4868" spans="2:9" x14ac:dyDescent="0.2">
      <c r="B4868" s="3"/>
      <c r="C4868" s="6"/>
      <c r="D4868" s="3"/>
      <c r="E4868" s="6"/>
      <c r="F4868" s="3"/>
      <c r="G4868" s="8"/>
      <c r="H4868" s="6"/>
      <c r="I4868" s="6"/>
    </row>
    <row r="4869" spans="2:9" x14ac:dyDescent="0.2">
      <c r="B4869" s="3"/>
      <c r="C4869" s="6"/>
      <c r="D4869" s="3"/>
      <c r="E4869" s="6"/>
      <c r="F4869" s="3"/>
      <c r="G4869" s="8"/>
      <c r="H4869" s="6"/>
      <c r="I4869" s="6"/>
    </row>
    <row r="4870" spans="2:9" x14ac:dyDescent="0.2">
      <c r="B4870" s="3"/>
      <c r="C4870" s="6"/>
      <c r="D4870" s="3"/>
      <c r="E4870" s="6"/>
      <c r="F4870" s="3"/>
      <c r="G4870" s="8"/>
      <c r="H4870" s="6"/>
      <c r="I4870" s="6"/>
    </row>
    <row r="4871" spans="2:9" x14ac:dyDescent="0.2">
      <c r="B4871" s="3"/>
      <c r="C4871" s="6"/>
      <c r="D4871" s="3"/>
      <c r="E4871" s="6"/>
      <c r="F4871" s="3"/>
      <c r="G4871" s="8"/>
      <c r="H4871" s="6"/>
      <c r="I4871" s="6"/>
    </row>
    <row r="4872" spans="2:9" x14ac:dyDescent="0.2">
      <c r="B4872" s="3"/>
      <c r="C4872" s="6"/>
      <c r="D4872" s="3"/>
      <c r="E4872" s="6"/>
      <c r="F4872" s="3"/>
      <c r="G4872" s="8"/>
      <c r="H4872" s="6"/>
      <c r="I4872" s="6"/>
    </row>
    <row r="4873" spans="2:9" x14ac:dyDescent="0.2">
      <c r="B4873" s="3"/>
      <c r="C4873" s="6"/>
      <c r="D4873" s="3"/>
      <c r="E4873" s="6"/>
      <c r="F4873" s="3"/>
      <c r="G4873" s="8"/>
      <c r="H4873" s="6"/>
      <c r="I4873" s="6"/>
    </row>
    <row r="4874" spans="2:9" x14ac:dyDescent="0.2">
      <c r="B4874" s="3"/>
      <c r="C4874" s="6"/>
      <c r="D4874" s="3"/>
      <c r="E4874" s="6"/>
      <c r="F4874" s="3"/>
      <c r="G4874" s="8"/>
      <c r="H4874" s="6"/>
      <c r="I4874" s="6"/>
    </row>
    <row r="4875" spans="2:9" x14ac:dyDescent="0.2">
      <c r="B4875" s="3"/>
      <c r="C4875" s="6"/>
      <c r="D4875" s="3"/>
      <c r="E4875" s="6"/>
      <c r="F4875" s="3"/>
      <c r="G4875" s="8"/>
      <c r="H4875" s="6"/>
      <c r="I4875" s="6"/>
    </row>
    <row r="4876" spans="2:9" x14ac:dyDescent="0.2">
      <c r="B4876" s="3"/>
      <c r="C4876" s="6"/>
      <c r="D4876" s="3"/>
      <c r="E4876" s="6"/>
      <c r="F4876" s="3"/>
      <c r="G4876" s="8"/>
      <c r="H4876" s="6"/>
      <c r="I4876" s="6"/>
    </row>
    <row r="4877" spans="2:9" x14ac:dyDescent="0.2">
      <c r="B4877" s="3"/>
      <c r="C4877" s="6"/>
      <c r="D4877" s="3"/>
      <c r="E4877" s="6"/>
      <c r="F4877" s="3"/>
      <c r="G4877" s="8"/>
      <c r="H4877" s="6"/>
      <c r="I4877" s="6"/>
    </row>
    <row r="4878" spans="2:9" x14ac:dyDescent="0.2">
      <c r="B4878" s="3"/>
      <c r="C4878" s="6"/>
      <c r="D4878" s="3"/>
      <c r="E4878" s="6"/>
      <c r="F4878" s="3"/>
      <c r="G4878" s="8"/>
      <c r="H4878" s="6"/>
      <c r="I4878" s="6"/>
    </row>
    <row r="4879" spans="2:9" x14ac:dyDescent="0.2">
      <c r="B4879" s="3"/>
      <c r="C4879" s="6"/>
      <c r="D4879" s="3"/>
      <c r="E4879" s="6"/>
      <c r="F4879" s="3"/>
      <c r="G4879" s="8"/>
      <c r="H4879" s="6"/>
      <c r="I4879" s="6"/>
    </row>
    <row r="4880" spans="2:9" x14ac:dyDescent="0.2">
      <c r="B4880" s="3"/>
      <c r="C4880" s="6"/>
      <c r="D4880" s="3"/>
      <c r="E4880" s="6"/>
      <c r="F4880" s="3"/>
      <c r="G4880" s="8"/>
      <c r="H4880" s="6"/>
      <c r="I4880" s="6"/>
    </row>
    <row r="4881" spans="2:9" x14ac:dyDescent="0.2">
      <c r="B4881" s="3"/>
      <c r="C4881" s="6"/>
      <c r="D4881" s="3"/>
      <c r="E4881" s="6"/>
      <c r="F4881" s="3"/>
      <c r="G4881" s="8"/>
      <c r="H4881" s="6"/>
      <c r="I4881" s="6"/>
    </row>
    <row r="4882" spans="2:9" x14ac:dyDescent="0.2">
      <c r="B4882" s="3"/>
      <c r="C4882" s="6"/>
      <c r="D4882" s="3"/>
      <c r="E4882" s="6"/>
      <c r="F4882" s="3"/>
      <c r="G4882" s="8"/>
      <c r="H4882" s="6"/>
      <c r="I4882" s="6"/>
    </row>
    <row r="4883" spans="2:9" x14ac:dyDescent="0.2">
      <c r="B4883" s="3"/>
      <c r="C4883" s="6"/>
      <c r="D4883" s="3"/>
      <c r="E4883" s="6"/>
      <c r="F4883" s="3"/>
      <c r="G4883" s="8"/>
      <c r="H4883" s="6"/>
      <c r="I4883" s="6"/>
    </row>
    <row r="4884" spans="2:9" x14ac:dyDescent="0.2">
      <c r="B4884" s="3"/>
      <c r="C4884" s="6"/>
      <c r="D4884" s="3"/>
      <c r="E4884" s="6"/>
      <c r="F4884" s="3"/>
      <c r="G4884" s="8"/>
      <c r="H4884" s="6"/>
      <c r="I4884" s="6"/>
    </row>
    <row r="4885" spans="2:9" x14ac:dyDescent="0.2">
      <c r="B4885" s="3"/>
      <c r="C4885" s="6"/>
      <c r="D4885" s="3"/>
      <c r="E4885" s="6"/>
      <c r="F4885" s="3"/>
      <c r="G4885" s="8"/>
      <c r="H4885" s="6"/>
      <c r="I4885" s="6"/>
    </row>
    <row r="4886" spans="2:9" x14ac:dyDescent="0.2">
      <c r="B4886" s="3"/>
      <c r="C4886" s="6"/>
      <c r="D4886" s="3"/>
      <c r="E4886" s="6"/>
      <c r="F4886" s="3"/>
      <c r="G4886" s="8"/>
      <c r="H4886" s="6"/>
      <c r="I4886" s="6"/>
    </row>
    <row r="4887" spans="2:9" x14ac:dyDescent="0.2">
      <c r="B4887" s="3"/>
      <c r="C4887" s="6"/>
      <c r="D4887" s="3"/>
      <c r="E4887" s="6"/>
      <c r="F4887" s="3"/>
      <c r="G4887" s="8"/>
      <c r="H4887" s="6"/>
      <c r="I4887" s="6"/>
    </row>
    <row r="4888" spans="2:9" x14ac:dyDescent="0.2">
      <c r="B4888" s="3"/>
      <c r="C4888" s="6"/>
      <c r="D4888" s="3"/>
      <c r="E4888" s="6"/>
      <c r="F4888" s="3"/>
      <c r="G4888" s="8"/>
      <c r="H4888" s="6"/>
      <c r="I4888" s="6"/>
    </row>
    <row r="4889" spans="2:9" x14ac:dyDescent="0.2">
      <c r="B4889" s="3"/>
      <c r="C4889" s="6"/>
      <c r="D4889" s="3"/>
      <c r="E4889" s="6"/>
      <c r="F4889" s="3"/>
      <c r="G4889" s="8"/>
      <c r="H4889" s="6"/>
      <c r="I4889" s="6"/>
    </row>
    <row r="4890" spans="2:9" x14ac:dyDescent="0.2">
      <c r="B4890" s="3"/>
      <c r="C4890" s="6"/>
      <c r="D4890" s="3"/>
      <c r="E4890" s="6"/>
      <c r="F4890" s="3"/>
      <c r="G4890" s="8"/>
      <c r="H4890" s="6"/>
      <c r="I4890" s="6"/>
    </row>
    <row r="4891" spans="2:9" x14ac:dyDescent="0.2">
      <c r="B4891" s="3"/>
      <c r="C4891" s="6"/>
      <c r="D4891" s="3"/>
      <c r="E4891" s="6"/>
      <c r="F4891" s="3"/>
      <c r="G4891" s="8"/>
      <c r="H4891" s="6"/>
      <c r="I4891" s="6"/>
    </row>
    <row r="4892" spans="2:9" x14ac:dyDescent="0.2">
      <c r="B4892" s="3"/>
      <c r="C4892" s="6"/>
      <c r="D4892" s="3"/>
      <c r="E4892" s="6"/>
      <c r="F4892" s="3"/>
      <c r="G4892" s="8"/>
      <c r="H4892" s="6"/>
      <c r="I4892" s="6"/>
    </row>
    <row r="4893" spans="2:9" x14ac:dyDescent="0.2">
      <c r="B4893" s="3"/>
      <c r="C4893" s="6"/>
      <c r="D4893" s="3"/>
      <c r="E4893" s="6"/>
      <c r="F4893" s="3"/>
      <c r="G4893" s="8"/>
      <c r="H4893" s="6"/>
      <c r="I4893" s="6"/>
    </row>
    <row r="4894" spans="2:9" x14ac:dyDescent="0.2">
      <c r="B4894" s="3"/>
      <c r="C4894" s="6"/>
      <c r="D4894" s="3"/>
      <c r="E4894" s="6"/>
      <c r="F4894" s="3"/>
      <c r="G4894" s="8"/>
      <c r="H4894" s="6"/>
      <c r="I4894" s="6"/>
    </row>
    <row r="4895" spans="2:9" x14ac:dyDescent="0.2">
      <c r="B4895" s="3"/>
      <c r="C4895" s="6"/>
      <c r="D4895" s="3"/>
      <c r="E4895" s="6"/>
      <c r="F4895" s="3"/>
      <c r="G4895" s="8"/>
      <c r="H4895" s="6"/>
      <c r="I4895" s="6"/>
    </row>
    <row r="4896" spans="2:9" x14ac:dyDescent="0.2">
      <c r="B4896" s="3"/>
      <c r="C4896" s="6"/>
      <c r="D4896" s="3"/>
      <c r="E4896" s="6"/>
      <c r="F4896" s="3"/>
      <c r="G4896" s="8"/>
      <c r="H4896" s="6"/>
      <c r="I4896" s="6"/>
    </row>
    <row r="4897" spans="2:9" x14ac:dyDescent="0.2">
      <c r="B4897" s="3"/>
      <c r="C4897" s="6"/>
      <c r="D4897" s="3"/>
      <c r="E4897" s="6"/>
      <c r="F4897" s="3"/>
      <c r="G4897" s="8"/>
      <c r="H4897" s="6"/>
      <c r="I4897" s="6"/>
    </row>
    <row r="4898" spans="2:9" x14ac:dyDescent="0.2">
      <c r="B4898" s="3"/>
      <c r="C4898" s="6"/>
      <c r="D4898" s="3"/>
      <c r="E4898" s="6"/>
      <c r="F4898" s="3"/>
      <c r="G4898" s="8"/>
      <c r="H4898" s="6"/>
      <c r="I4898" s="6"/>
    </row>
    <row r="4899" spans="2:9" x14ac:dyDescent="0.2">
      <c r="B4899" s="3"/>
      <c r="C4899" s="6"/>
      <c r="D4899" s="3"/>
      <c r="E4899" s="6"/>
      <c r="F4899" s="3"/>
      <c r="G4899" s="8"/>
      <c r="H4899" s="6"/>
      <c r="I4899" s="6"/>
    </row>
    <row r="4900" spans="2:9" x14ac:dyDescent="0.2">
      <c r="B4900" s="3"/>
      <c r="C4900" s="6"/>
      <c r="D4900" s="3"/>
      <c r="E4900" s="6"/>
      <c r="F4900" s="3"/>
      <c r="G4900" s="8"/>
      <c r="H4900" s="6"/>
      <c r="I4900" s="6"/>
    </row>
    <row r="4901" spans="2:9" x14ac:dyDescent="0.2">
      <c r="B4901" s="3"/>
      <c r="C4901" s="6"/>
      <c r="D4901" s="3"/>
      <c r="E4901" s="6"/>
      <c r="F4901" s="3"/>
      <c r="G4901" s="8"/>
      <c r="H4901" s="6"/>
      <c r="I4901" s="6"/>
    </row>
    <row r="4902" spans="2:9" x14ac:dyDescent="0.2">
      <c r="B4902" s="3"/>
      <c r="C4902" s="6"/>
      <c r="D4902" s="3"/>
      <c r="E4902" s="6"/>
      <c r="F4902" s="3"/>
      <c r="G4902" s="8"/>
      <c r="H4902" s="6"/>
      <c r="I4902" s="6"/>
    </row>
    <row r="4903" spans="2:9" x14ac:dyDescent="0.2">
      <c r="B4903" s="3"/>
      <c r="C4903" s="6"/>
      <c r="D4903" s="3"/>
      <c r="E4903" s="6"/>
      <c r="F4903" s="3"/>
      <c r="G4903" s="8"/>
      <c r="H4903" s="6"/>
      <c r="I4903" s="6"/>
    </row>
    <row r="4904" spans="2:9" x14ac:dyDescent="0.2">
      <c r="B4904" s="3"/>
      <c r="C4904" s="6"/>
      <c r="D4904" s="3"/>
      <c r="E4904" s="6"/>
      <c r="F4904" s="3"/>
      <c r="G4904" s="8"/>
      <c r="H4904" s="6"/>
      <c r="I4904" s="6"/>
    </row>
    <row r="4905" spans="2:9" x14ac:dyDescent="0.2">
      <c r="B4905" s="3"/>
      <c r="C4905" s="6"/>
      <c r="D4905" s="3"/>
      <c r="E4905" s="6"/>
      <c r="F4905" s="3"/>
      <c r="G4905" s="8"/>
      <c r="H4905" s="6"/>
      <c r="I4905" s="6"/>
    </row>
    <row r="4906" spans="2:9" x14ac:dyDescent="0.2">
      <c r="B4906" s="3"/>
      <c r="C4906" s="6"/>
      <c r="D4906" s="3"/>
      <c r="E4906" s="6"/>
      <c r="F4906" s="3"/>
      <c r="G4906" s="8"/>
      <c r="H4906" s="6"/>
      <c r="I4906" s="6"/>
    </row>
    <row r="4907" spans="2:9" x14ac:dyDescent="0.2">
      <c r="B4907" s="3"/>
      <c r="C4907" s="6"/>
      <c r="D4907" s="3"/>
      <c r="E4907" s="6"/>
      <c r="F4907" s="3"/>
      <c r="G4907" s="8"/>
      <c r="H4907" s="6"/>
      <c r="I4907" s="6"/>
    </row>
    <row r="4908" spans="2:9" x14ac:dyDescent="0.2">
      <c r="B4908" s="3"/>
      <c r="C4908" s="6"/>
      <c r="D4908" s="3"/>
      <c r="E4908" s="6"/>
      <c r="F4908" s="3"/>
      <c r="G4908" s="8"/>
      <c r="H4908" s="6"/>
      <c r="I4908" s="6"/>
    </row>
    <row r="4909" spans="2:9" x14ac:dyDescent="0.2">
      <c r="B4909" s="3"/>
      <c r="C4909" s="6"/>
      <c r="D4909" s="3"/>
      <c r="E4909" s="6"/>
      <c r="F4909" s="3"/>
      <c r="G4909" s="8"/>
      <c r="H4909" s="6"/>
      <c r="I4909" s="6"/>
    </row>
    <row r="4910" spans="2:9" x14ac:dyDescent="0.2">
      <c r="B4910" s="3"/>
      <c r="C4910" s="6"/>
      <c r="D4910" s="3"/>
      <c r="E4910" s="6"/>
      <c r="F4910" s="3"/>
      <c r="G4910" s="8"/>
      <c r="H4910" s="6"/>
      <c r="I4910" s="6"/>
    </row>
    <row r="4911" spans="2:9" x14ac:dyDescent="0.2">
      <c r="B4911" s="3"/>
      <c r="C4911" s="6"/>
      <c r="D4911" s="3"/>
      <c r="E4911" s="6"/>
      <c r="F4911" s="3"/>
      <c r="G4911" s="8"/>
      <c r="H4911" s="6"/>
      <c r="I4911" s="6"/>
    </row>
    <row r="4912" spans="2:9" x14ac:dyDescent="0.2">
      <c r="B4912" s="3"/>
      <c r="C4912" s="6"/>
      <c r="D4912" s="3"/>
      <c r="E4912" s="6"/>
      <c r="F4912" s="3"/>
      <c r="G4912" s="8"/>
      <c r="H4912" s="6"/>
      <c r="I4912" s="6"/>
    </row>
    <row r="4913" spans="2:9" x14ac:dyDescent="0.2">
      <c r="B4913" s="3"/>
      <c r="C4913" s="6"/>
      <c r="D4913" s="3"/>
      <c r="E4913" s="6"/>
      <c r="F4913" s="3"/>
      <c r="G4913" s="8"/>
      <c r="H4913" s="6"/>
      <c r="I4913" s="6"/>
    </row>
    <row r="4914" spans="2:9" x14ac:dyDescent="0.2">
      <c r="B4914" s="3"/>
      <c r="C4914" s="6"/>
      <c r="D4914" s="3"/>
      <c r="E4914" s="6"/>
      <c r="F4914" s="3"/>
      <c r="G4914" s="8"/>
      <c r="H4914" s="6"/>
      <c r="I4914" s="6"/>
    </row>
    <row r="4915" spans="2:9" x14ac:dyDescent="0.2">
      <c r="B4915" s="3"/>
      <c r="C4915" s="6"/>
      <c r="D4915" s="3"/>
      <c r="E4915" s="6"/>
      <c r="F4915" s="3"/>
      <c r="G4915" s="8"/>
      <c r="H4915" s="6"/>
      <c r="I4915" s="6"/>
    </row>
    <row r="4916" spans="2:9" x14ac:dyDescent="0.2">
      <c r="B4916" s="3"/>
      <c r="C4916" s="6"/>
      <c r="D4916" s="3"/>
      <c r="E4916" s="6"/>
      <c r="F4916" s="3"/>
      <c r="G4916" s="8"/>
      <c r="H4916" s="6"/>
      <c r="I4916" s="6"/>
    </row>
    <row r="4917" spans="2:9" x14ac:dyDescent="0.2">
      <c r="B4917" s="3"/>
      <c r="C4917" s="6"/>
      <c r="D4917" s="3"/>
      <c r="E4917" s="6"/>
      <c r="F4917" s="3"/>
      <c r="G4917" s="8"/>
      <c r="H4917" s="6"/>
      <c r="I4917" s="6"/>
    </row>
    <row r="4918" spans="2:9" x14ac:dyDescent="0.2">
      <c r="B4918" s="3"/>
      <c r="C4918" s="6"/>
      <c r="D4918" s="3"/>
      <c r="E4918" s="6"/>
      <c r="F4918" s="3"/>
      <c r="G4918" s="8"/>
      <c r="H4918" s="6"/>
      <c r="I4918" s="6"/>
    </row>
    <row r="4919" spans="2:9" x14ac:dyDescent="0.2">
      <c r="B4919" s="3"/>
      <c r="C4919" s="6"/>
      <c r="D4919" s="3"/>
      <c r="E4919" s="6"/>
      <c r="F4919" s="3"/>
      <c r="G4919" s="8"/>
      <c r="H4919" s="6"/>
      <c r="I4919" s="6"/>
    </row>
    <row r="4920" spans="2:9" x14ac:dyDescent="0.2">
      <c r="B4920" s="3"/>
      <c r="C4920" s="6"/>
      <c r="D4920" s="3"/>
      <c r="E4920" s="6"/>
      <c r="F4920" s="3"/>
      <c r="G4920" s="8"/>
      <c r="H4920" s="6"/>
      <c r="I4920" s="6"/>
    </row>
    <row r="4921" spans="2:9" x14ac:dyDescent="0.2">
      <c r="B4921" s="3"/>
      <c r="C4921" s="6"/>
      <c r="D4921" s="3"/>
      <c r="E4921" s="6"/>
      <c r="F4921" s="3"/>
      <c r="G4921" s="8"/>
      <c r="H4921" s="6"/>
      <c r="I4921" s="6"/>
    </row>
    <row r="4922" spans="2:9" x14ac:dyDescent="0.2">
      <c r="B4922" s="3"/>
      <c r="C4922" s="6"/>
      <c r="D4922" s="3"/>
      <c r="E4922" s="6"/>
      <c r="F4922" s="3"/>
      <c r="G4922" s="8"/>
      <c r="H4922" s="6"/>
      <c r="I4922" s="6"/>
    </row>
    <row r="4923" spans="2:9" x14ac:dyDescent="0.2">
      <c r="B4923" s="3"/>
      <c r="C4923" s="6"/>
      <c r="D4923" s="3"/>
      <c r="E4923" s="6"/>
      <c r="F4923" s="3"/>
      <c r="G4923" s="8"/>
      <c r="H4923" s="6"/>
      <c r="I4923" s="6"/>
    </row>
    <row r="4924" spans="2:9" x14ac:dyDescent="0.2">
      <c r="B4924" s="3"/>
      <c r="C4924" s="6"/>
      <c r="D4924" s="3"/>
      <c r="E4924" s="6"/>
      <c r="F4924" s="3"/>
      <c r="G4924" s="8"/>
      <c r="H4924" s="6"/>
      <c r="I4924" s="6"/>
    </row>
    <row r="4925" spans="2:9" x14ac:dyDescent="0.2">
      <c r="B4925" s="3"/>
      <c r="C4925" s="6"/>
      <c r="D4925" s="3"/>
      <c r="E4925" s="6"/>
      <c r="F4925" s="3"/>
      <c r="G4925" s="8"/>
      <c r="H4925" s="6"/>
      <c r="I4925" s="6"/>
    </row>
    <row r="4926" spans="2:9" x14ac:dyDescent="0.2">
      <c r="B4926" s="3"/>
      <c r="C4926" s="6"/>
      <c r="D4926" s="3"/>
      <c r="E4926" s="6"/>
      <c r="F4926" s="3"/>
      <c r="G4926" s="8"/>
      <c r="H4926" s="6"/>
      <c r="I4926" s="6"/>
    </row>
    <row r="4927" spans="2:9" x14ac:dyDescent="0.2">
      <c r="B4927" s="3"/>
      <c r="C4927" s="6"/>
      <c r="D4927" s="3"/>
      <c r="E4927" s="6"/>
      <c r="F4927" s="3"/>
      <c r="G4927" s="8"/>
      <c r="H4927" s="6"/>
      <c r="I4927" s="6"/>
    </row>
    <row r="4928" spans="2:9" x14ac:dyDescent="0.2">
      <c r="B4928" s="3"/>
      <c r="C4928" s="6"/>
      <c r="D4928" s="3"/>
      <c r="E4928" s="6"/>
      <c r="F4928" s="3"/>
      <c r="G4928" s="8"/>
      <c r="H4928" s="6"/>
      <c r="I4928" s="6"/>
    </row>
    <row r="4929" spans="2:9" x14ac:dyDescent="0.2">
      <c r="B4929" s="3"/>
      <c r="C4929" s="6"/>
      <c r="D4929" s="3"/>
      <c r="E4929" s="6"/>
      <c r="F4929" s="3"/>
      <c r="G4929" s="8"/>
      <c r="H4929" s="6"/>
      <c r="I4929" s="6"/>
    </row>
    <row r="4930" spans="2:9" x14ac:dyDescent="0.2">
      <c r="B4930" s="3"/>
      <c r="C4930" s="6"/>
      <c r="D4930" s="3"/>
      <c r="E4930" s="6"/>
      <c r="F4930" s="3"/>
      <c r="G4930" s="8"/>
      <c r="H4930" s="6"/>
      <c r="I4930" s="6"/>
    </row>
    <row r="4931" spans="2:9" x14ac:dyDescent="0.2">
      <c r="B4931" s="3"/>
      <c r="C4931" s="6"/>
      <c r="D4931" s="3"/>
      <c r="E4931" s="6"/>
      <c r="F4931" s="3"/>
      <c r="G4931" s="8"/>
      <c r="H4931" s="6"/>
      <c r="I4931" s="6"/>
    </row>
    <row r="4932" spans="2:9" x14ac:dyDescent="0.2">
      <c r="B4932" s="3"/>
      <c r="C4932" s="6"/>
      <c r="D4932" s="3"/>
      <c r="E4932" s="6"/>
      <c r="F4932" s="3"/>
      <c r="G4932" s="8"/>
      <c r="H4932" s="6"/>
      <c r="I4932" s="6"/>
    </row>
    <row r="4933" spans="2:9" x14ac:dyDescent="0.2">
      <c r="B4933" s="3"/>
      <c r="C4933" s="6"/>
      <c r="D4933" s="3"/>
      <c r="E4933" s="6"/>
      <c r="F4933" s="3"/>
      <c r="G4933" s="8"/>
      <c r="H4933" s="6"/>
      <c r="I4933" s="6"/>
    </row>
    <row r="4934" spans="2:9" x14ac:dyDescent="0.2">
      <c r="B4934" s="3"/>
      <c r="C4934" s="6"/>
      <c r="D4934" s="3"/>
      <c r="E4934" s="6"/>
      <c r="F4934" s="3"/>
      <c r="G4934" s="8"/>
      <c r="H4934" s="6"/>
      <c r="I4934" s="6"/>
    </row>
    <row r="4935" spans="2:9" x14ac:dyDescent="0.2">
      <c r="B4935" s="3"/>
      <c r="C4935" s="6"/>
      <c r="D4935" s="3"/>
      <c r="E4935" s="6"/>
      <c r="F4935" s="3"/>
      <c r="G4935" s="8"/>
      <c r="H4935" s="6"/>
      <c r="I4935" s="6"/>
    </row>
    <row r="4936" spans="2:9" x14ac:dyDescent="0.2">
      <c r="B4936" s="3"/>
      <c r="C4936" s="6"/>
      <c r="D4936" s="3"/>
      <c r="E4936" s="6"/>
      <c r="F4936" s="3"/>
      <c r="G4936" s="8"/>
      <c r="H4936" s="6"/>
      <c r="I4936" s="6"/>
    </row>
    <row r="4937" spans="2:9" x14ac:dyDescent="0.2">
      <c r="B4937" s="3"/>
      <c r="C4937" s="6"/>
      <c r="D4937" s="3"/>
      <c r="E4937" s="6"/>
      <c r="F4937" s="3"/>
      <c r="G4937" s="8"/>
      <c r="H4937" s="6"/>
      <c r="I4937" s="6"/>
    </row>
    <row r="4938" spans="2:9" x14ac:dyDescent="0.2">
      <c r="B4938" s="3"/>
      <c r="C4938" s="6"/>
      <c r="D4938" s="3"/>
      <c r="E4938" s="6"/>
      <c r="F4938" s="3"/>
      <c r="G4938" s="8"/>
      <c r="H4938" s="6"/>
      <c r="I4938" s="6"/>
    </row>
    <row r="4939" spans="2:9" x14ac:dyDescent="0.2">
      <c r="B4939" s="3"/>
      <c r="C4939" s="6"/>
      <c r="D4939" s="3"/>
      <c r="E4939" s="6"/>
      <c r="F4939" s="3"/>
      <c r="G4939" s="8"/>
      <c r="H4939" s="6"/>
      <c r="I4939" s="6"/>
    </row>
    <row r="4940" spans="2:9" x14ac:dyDescent="0.2">
      <c r="B4940" s="3"/>
      <c r="C4940" s="6"/>
      <c r="D4940" s="3"/>
      <c r="E4940" s="6"/>
      <c r="F4940" s="3"/>
      <c r="G4940" s="8"/>
      <c r="H4940" s="6"/>
      <c r="I4940" s="6"/>
    </row>
    <row r="4941" spans="2:9" x14ac:dyDescent="0.2">
      <c r="B4941" s="3"/>
      <c r="C4941" s="6"/>
      <c r="D4941" s="3"/>
      <c r="E4941" s="6"/>
      <c r="F4941" s="3"/>
      <c r="G4941" s="8"/>
      <c r="H4941" s="6"/>
      <c r="I4941" s="6"/>
    </row>
    <row r="4942" spans="2:9" x14ac:dyDescent="0.2">
      <c r="B4942" s="3"/>
      <c r="C4942" s="6"/>
      <c r="D4942" s="3"/>
      <c r="E4942" s="6"/>
      <c r="F4942" s="3"/>
      <c r="G4942" s="8"/>
      <c r="H4942" s="6"/>
      <c r="I4942" s="6"/>
    </row>
    <row r="4943" spans="2:9" x14ac:dyDescent="0.2">
      <c r="B4943" s="3"/>
      <c r="C4943" s="6"/>
      <c r="D4943" s="3"/>
      <c r="E4943" s="6"/>
      <c r="F4943" s="3"/>
      <c r="G4943" s="8"/>
      <c r="H4943" s="6"/>
      <c r="I4943" s="6"/>
    </row>
    <row r="4944" spans="2:9" x14ac:dyDescent="0.2">
      <c r="B4944" s="3"/>
      <c r="C4944" s="6"/>
      <c r="D4944" s="3"/>
      <c r="E4944" s="6"/>
      <c r="F4944" s="3"/>
      <c r="G4944" s="8"/>
      <c r="H4944" s="6"/>
      <c r="I4944" s="6"/>
    </row>
    <row r="4945" spans="2:9" x14ac:dyDescent="0.2">
      <c r="B4945" s="3"/>
      <c r="C4945" s="6"/>
      <c r="D4945" s="3"/>
      <c r="E4945" s="6"/>
      <c r="F4945" s="3"/>
      <c r="G4945" s="8"/>
      <c r="H4945" s="6"/>
      <c r="I4945" s="6"/>
    </row>
    <row r="4946" spans="2:9" x14ac:dyDescent="0.2">
      <c r="B4946" s="3"/>
      <c r="C4946" s="6"/>
      <c r="D4946" s="3"/>
      <c r="E4946" s="6"/>
      <c r="F4946" s="3"/>
      <c r="G4946" s="8"/>
      <c r="H4946" s="6"/>
      <c r="I4946" s="6"/>
    </row>
    <row r="4947" spans="2:9" x14ac:dyDescent="0.2">
      <c r="B4947" s="3"/>
      <c r="C4947" s="6"/>
      <c r="D4947" s="3"/>
      <c r="E4947" s="6"/>
      <c r="F4947" s="3"/>
      <c r="G4947" s="8"/>
      <c r="H4947" s="6"/>
      <c r="I4947" s="6"/>
    </row>
    <row r="4948" spans="2:9" x14ac:dyDescent="0.2">
      <c r="B4948" s="3"/>
      <c r="C4948" s="6"/>
      <c r="D4948" s="3"/>
      <c r="E4948" s="6"/>
      <c r="F4948" s="3"/>
      <c r="G4948" s="8"/>
      <c r="H4948" s="6"/>
      <c r="I4948" s="6"/>
    </row>
    <row r="4949" spans="2:9" x14ac:dyDescent="0.2">
      <c r="B4949" s="3"/>
      <c r="C4949" s="6"/>
      <c r="D4949" s="3"/>
      <c r="E4949" s="6"/>
      <c r="F4949" s="3"/>
      <c r="G4949" s="8"/>
      <c r="H4949" s="6"/>
      <c r="I4949" s="6"/>
    </row>
    <row r="4950" spans="2:9" x14ac:dyDescent="0.2">
      <c r="B4950" s="3"/>
      <c r="C4950" s="6"/>
      <c r="D4950" s="3"/>
      <c r="E4950" s="6"/>
      <c r="F4950" s="3"/>
      <c r="G4950" s="8"/>
      <c r="H4950" s="6"/>
      <c r="I4950" s="6"/>
    </row>
    <row r="4951" spans="2:9" x14ac:dyDescent="0.2">
      <c r="B4951" s="3"/>
      <c r="C4951" s="6"/>
      <c r="D4951" s="3"/>
      <c r="E4951" s="6"/>
      <c r="F4951" s="3"/>
      <c r="G4951" s="8"/>
      <c r="H4951" s="6"/>
      <c r="I4951" s="6"/>
    </row>
    <row r="4952" spans="2:9" x14ac:dyDescent="0.2">
      <c r="B4952" s="3"/>
      <c r="C4952" s="6"/>
      <c r="D4952" s="3"/>
      <c r="E4952" s="6"/>
      <c r="F4952" s="3"/>
      <c r="G4952" s="8"/>
      <c r="H4952" s="6"/>
      <c r="I4952" s="6"/>
    </row>
    <row r="4953" spans="2:9" x14ac:dyDescent="0.2">
      <c r="B4953" s="3"/>
      <c r="C4953" s="6"/>
      <c r="D4953" s="3"/>
      <c r="E4953" s="6"/>
      <c r="F4953" s="3"/>
      <c r="G4953" s="8"/>
      <c r="H4953" s="6"/>
      <c r="I4953" s="6"/>
    </row>
    <row r="4954" spans="2:9" x14ac:dyDescent="0.2">
      <c r="B4954" s="3"/>
      <c r="C4954" s="6"/>
      <c r="D4954" s="3"/>
      <c r="E4954" s="6"/>
      <c r="F4954" s="3"/>
      <c r="G4954" s="8"/>
      <c r="H4954" s="6"/>
      <c r="I4954" s="6"/>
    </row>
    <row r="4955" spans="2:9" x14ac:dyDescent="0.2">
      <c r="B4955" s="3"/>
      <c r="C4955" s="6"/>
      <c r="D4955" s="3"/>
      <c r="E4955" s="6"/>
      <c r="F4955" s="3"/>
      <c r="G4955" s="8"/>
      <c r="H4955" s="6"/>
      <c r="I4955" s="6"/>
    </row>
    <row r="4956" spans="2:9" x14ac:dyDescent="0.2">
      <c r="B4956" s="3"/>
      <c r="C4956" s="6"/>
      <c r="D4956" s="3"/>
      <c r="E4956" s="6"/>
      <c r="F4956" s="3"/>
      <c r="G4956" s="8"/>
      <c r="H4956" s="6"/>
      <c r="I4956" s="6"/>
    </row>
    <row r="4957" spans="2:9" x14ac:dyDescent="0.2">
      <c r="B4957" s="3"/>
      <c r="C4957" s="6"/>
      <c r="D4957" s="3"/>
      <c r="E4957" s="6"/>
      <c r="F4957" s="3"/>
      <c r="G4957" s="8"/>
      <c r="H4957" s="6"/>
      <c r="I4957" s="6"/>
    </row>
    <row r="4958" spans="2:9" x14ac:dyDescent="0.2">
      <c r="B4958" s="3"/>
      <c r="C4958" s="6"/>
      <c r="D4958" s="3"/>
      <c r="E4958" s="6"/>
      <c r="F4958" s="3"/>
      <c r="G4958" s="8"/>
      <c r="H4958" s="6"/>
      <c r="I4958" s="6"/>
    </row>
    <row r="4959" spans="2:9" x14ac:dyDescent="0.2">
      <c r="B4959" s="3"/>
      <c r="C4959" s="6"/>
      <c r="D4959" s="3"/>
      <c r="E4959" s="6"/>
      <c r="F4959" s="3"/>
      <c r="G4959" s="8"/>
      <c r="H4959" s="6"/>
      <c r="I4959" s="6"/>
    </row>
    <row r="4960" spans="2:9" x14ac:dyDescent="0.2">
      <c r="B4960" s="3"/>
      <c r="C4960" s="6"/>
      <c r="D4960" s="3"/>
      <c r="E4960" s="6"/>
      <c r="F4960" s="3"/>
      <c r="G4960" s="8"/>
      <c r="H4960" s="6"/>
      <c r="I4960" s="6"/>
    </row>
    <row r="4961" spans="2:9" x14ac:dyDescent="0.2">
      <c r="B4961" s="3"/>
      <c r="C4961" s="6"/>
      <c r="D4961" s="3"/>
      <c r="E4961" s="6"/>
      <c r="F4961" s="3"/>
      <c r="G4961" s="8"/>
      <c r="H4961" s="6"/>
      <c r="I4961" s="6"/>
    </row>
    <row r="4962" spans="2:9" x14ac:dyDescent="0.2">
      <c r="B4962" s="3"/>
      <c r="C4962" s="6"/>
      <c r="D4962" s="3"/>
      <c r="E4962" s="6"/>
      <c r="F4962" s="3"/>
      <c r="G4962" s="8"/>
      <c r="H4962" s="6"/>
      <c r="I4962" s="6"/>
    </row>
    <row r="4963" spans="2:9" x14ac:dyDescent="0.2">
      <c r="B4963" s="3"/>
      <c r="C4963" s="6"/>
      <c r="D4963" s="3"/>
      <c r="E4963" s="6"/>
      <c r="F4963" s="3"/>
      <c r="G4963" s="8"/>
      <c r="H4963" s="6"/>
      <c r="I4963" s="6"/>
    </row>
    <row r="4964" spans="2:9" x14ac:dyDescent="0.2">
      <c r="B4964" s="3"/>
      <c r="C4964" s="6"/>
      <c r="D4964" s="3"/>
      <c r="E4964" s="6"/>
      <c r="F4964" s="3"/>
      <c r="G4964" s="8"/>
      <c r="H4964" s="6"/>
      <c r="I4964" s="6"/>
    </row>
    <row r="4965" spans="2:9" x14ac:dyDescent="0.2">
      <c r="B4965" s="3"/>
      <c r="C4965" s="6"/>
      <c r="D4965" s="3"/>
      <c r="E4965" s="6"/>
      <c r="F4965" s="3"/>
      <c r="G4965" s="8"/>
      <c r="H4965" s="6"/>
      <c r="I4965" s="6"/>
    </row>
    <row r="4966" spans="2:9" x14ac:dyDescent="0.2">
      <c r="B4966" s="3"/>
      <c r="C4966" s="6"/>
      <c r="D4966" s="3"/>
      <c r="E4966" s="6"/>
      <c r="F4966" s="3"/>
      <c r="G4966" s="8"/>
      <c r="H4966" s="6"/>
      <c r="I4966" s="6"/>
    </row>
    <row r="4967" spans="2:9" x14ac:dyDescent="0.2">
      <c r="B4967" s="3"/>
      <c r="C4967" s="6"/>
      <c r="D4967" s="3"/>
      <c r="E4967" s="6"/>
      <c r="F4967" s="3"/>
      <c r="G4967" s="8"/>
      <c r="H4967" s="6"/>
      <c r="I4967" s="6"/>
    </row>
    <row r="4968" spans="2:9" x14ac:dyDescent="0.2">
      <c r="B4968" s="3"/>
      <c r="C4968" s="6"/>
      <c r="D4968" s="3"/>
      <c r="E4968" s="6"/>
      <c r="F4968" s="3"/>
      <c r="G4968" s="8"/>
      <c r="H4968" s="6"/>
      <c r="I4968" s="6"/>
    </row>
    <row r="4969" spans="2:9" x14ac:dyDescent="0.2">
      <c r="B4969" s="3"/>
      <c r="C4969" s="6"/>
      <c r="D4969" s="3"/>
      <c r="E4969" s="6"/>
      <c r="F4969" s="3"/>
      <c r="G4969" s="8"/>
      <c r="H4969" s="6"/>
      <c r="I4969" s="6"/>
    </row>
    <row r="4970" spans="2:9" x14ac:dyDescent="0.2">
      <c r="B4970" s="3"/>
      <c r="C4970" s="6"/>
      <c r="D4970" s="3"/>
      <c r="E4970" s="6"/>
      <c r="F4970" s="3"/>
      <c r="G4970" s="8"/>
      <c r="H4970" s="6"/>
      <c r="I4970" s="6"/>
    </row>
    <row r="4971" spans="2:9" x14ac:dyDescent="0.2">
      <c r="B4971" s="3"/>
      <c r="C4971" s="6"/>
      <c r="D4971" s="3"/>
      <c r="E4971" s="6"/>
      <c r="F4971" s="3"/>
      <c r="G4971" s="8"/>
      <c r="H4971" s="6"/>
      <c r="I4971" s="6"/>
    </row>
    <row r="4972" spans="2:9" x14ac:dyDescent="0.2">
      <c r="B4972" s="3"/>
      <c r="C4972" s="6"/>
      <c r="D4972" s="3"/>
      <c r="E4972" s="6"/>
      <c r="F4972" s="3"/>
      <c r="G4972" s="8"/>
      <c r="H4972" s="6"/>
      <c r="I4972" s="6"/>
    </row>
    <row r="4973" spans="2:9" x14ac:dyDescent="0.2">
      <c r="B4973" s="3"/>
      <c r="C4973" s="6"/>
      <c r="D4973" s="3"/>
      <c r="E4973" s="6"/>
      <c r="F4973" s="3"/>
      <c r="G4973" s="8"/>
      <c r="H4973" s="6"/>
      <c r="I4973" s="6"/>
    </row>
    <row r="4974" spans="2:9" x14ac:dyDescent="0.2">
      <c r="B4974" s="3"/>
      <c r="C4974" s="6"/>
      <c r="D4974" s="3"/>
      <c r="E4974" s="6"/>
      <c r="F4974" s="3"/>
      <c r="G4974" s="8"/>
      <c r="H4974" s="6"/>
      <c r="I4974" s="6"/>
    </row>
    <row r="4975" spans="2:9" x14ac:dyDescent="0.2">
      <c r="B4975" s="3"/>
      <c r="C4975" s="6"/>
      <c r="D4975" s="3"/>
      <c r="E4975" s="6"/>
      <c r="F4975" s="3"/>
      <c r="G4975" s="8"/>
      <c r="H4975" s="6"/>
      <c r="I4975" s="6"/>
    </row>
    <row r="4976" spans="2:9" x14ac:dyDescent="0.2">
      <c r="B4976" s="3"/>
      <c r="C4976" s="6"/>
      <c r="D4976" s="3"/>
      <c r="E4976" s="6"/>
      <c r="F4976" s="3"/>
      <c r="G4976" s="8"/>
      <c r="H4976" s="6"/>
      <c r="I4976" s="6"/>
    </row>
    <row r="4977" spans="2:9" x14ac:dyDescent="0.2">
      <c r="B4977" s="3"/>
      <c r="C4977" s="6"/>
      <c r="D4977" s="3"/>
      <c r="E4977" s="6"/>
      <c r="F4977" s="3"/>
      <c r="G4977" s="8"/>
      <c r="H4977" s="6"/>
      <c r="I4977" s="6"/>
    </row>
    <row r="4978" spans="2:9" x14ac:dyDescent="0.2">
      <c r="B4978" s="3"/>
      <c r="C4978" s="6"/>
      <c r="D4978" s="3"/>
      <c r="E4978" s="6"/>
      <c r="F4978" s="3"/>
      <c r="G4978" s="8"/>
      <c r="H4978" s="6"/>
      <c r="I4978" s="6"/>
    </row>
    <row r="4979" spans="2:9" x14ac:dyDescent="0.2">
      <c r="B4979" s="3"/>
      <c r="C4979" s="6"/>
      <c r="D4979" s="3"/>
      <c r="E4979" s="6"/>
      <c r="F4979" s="3"/>
      <c r="G4979" s="8"/>
      <c r="H4979" s="6"/>
      <c r="I4979" s="6"/>
    </row>
    <row r="4980" spans="2:9" x14ac:dyDescent="0.2">
      <c r="B4980" s="3"/>
      <c r="C4980" s="6"/>
      <c r="D4980" s="3"/>
      <c r="E4980" s="6"/>
      <c r="F4980" s="3"/>
      <c r="G4980" s="8"/>
      <c r="H4980" s="6"/>
      <c r="I4980" s="6"/>
    </row>
    <row r="4981" spans="2:9" x14ac:dyDescent="0.2">
      <c r="B4981" s="3"/>
      <c r="C4981" s="6"/>
      <c r="D4981" s="3"/>
      <c r="E4981" s="6"/>
      <c r="F4981" s="3"/>
      <c r="G4981" s="8"/>
      <c r="H4981" s="6"/>
      <c r="I4981" s="6"/>
    </row>
    <row r="4982" spans="2:9" x14ac:dyDescent="0.2">
      <c r="B4982" s="3"/>
      <c r="C4982" s="6"/>
      <c r="D4982" s="3"/>
      <c r="E4982" s="6"/>
      <c r="F4982" s="3"/>
      <c r="G4982" s="8"/>
      <c r="H4982" s="6"/>
      <c r="I4982" s="6"/>
    </row>
    <row r="4983" spans="2:9" x14ac:dyDescent="0.2">
      <c r="B4983" s="3"/>
      <c r="C4983" s="6"/>
      <c r="D4983" s="3"/>
      <c r="E4983" s="6"/>
      <c r="F4983" s="3"/>
      <c r="G4983" s="8"/>
      <c r="H4983" s="6"/>
      <c r="I4983" s="6"/>
    </row>
    <row r="4984" spans="2:9" x14ac:dyDescent="0.2">
      <c r="B4984" s="3"/>
      <c r="C4984" s="6"/>
      <c r="D4984" s="3"/>
      <c r="E4984" s="6"/>
      <c r="F4984" s="3"/>
      <c r="G4984" s="8"/>
      <c r="H4984" s="6"/>
      <c r="I4984" s="6"/>
    </row>
    <row r="4985" spans="2:9" x14ac:dyDescent="0.2">
      <c r="B4985" s="3"/>
      <c r="C4985" s="6"/>
      <c r="D4985" s="3"/>
      <c r="E4985" s="6"/>
      <c r="F4985" s="3"/>
      <c r="G4985" s="8"/>
      <c r="H4985" s="6"/>
      <c r="I4985" s="6"/>
    </row>
    <row r="4986" spans="2:9" x14ac:dyDescent="0.2">
      <c r="B4986" s="3"/>
      <c r="C4986" s="6"/>
      <c r="D4986" s="3"/>
      <c r="E4986" s="6"/>
      <c r="F4986" s="3"/>
      <c r="G4986" s="8"/>
      <c r="H4986" s="6"/>
      <c r="I4986" s="6"/>
    </row>
    <row r="4987" spans="2:9" x14ac:dyDescent="0.2">
      <c r="B4987" s="3"/>
      <c r="C4987" s="6"/>
      <c r="D4987" s="3"/>
      <c r="E4987" s="6"/>
      <c r="F4987" s="3"/>
      <c r="G4987" s="8"/>
      <c r="H4987" s="6"/>
      <c r="I4987" s="6"/>
    </row>
    <row r="4988" spans="2:9" x14ac:dyDescent="0.2">
      <c r="B4988" s="3"/>
      <c r="C4988" s="6"/>
      <c r="D4988" s="3"/>
      <c r="E4988" s="6"/>
      <c r="F4988" s="3"/>
      <c r="G4988" s="8"/>
      <c r="H4988" s="6"/>
      <c r="I4988" s="6"/>
    </row>
    <row r="4989" spans="2:9" x14ac:dyDescent="0.2">
      <c r="B4989" s="3"/>
      <c r="C4989" s="6"/>
      <c r="D4989" s="3"/>
      <c r="E4989" s="6"/>
      <c r="F4989" s="3"/>
      <c r="G4989" s="8"/>
      <c r="H4989" s="6"/>
      <c r="I4989" s="6"/>
    </row>
    <row r="4990" spans="2:9" x14ac:dyDescent="0.2">
      <c r="B4990" s="3"/>
      <c r="C4990" s="6"/>
      <c r="D4990" s="3"/>
      <c r="E4990" s="6"/>
      <c r="F4990" s="3"/>
      <c r="G4990" s="8"/>
      <c r="H4990" s="6"/>
      <c r="I4990" s="6"/>
    </row>
    <row r="4991" spans="2:9" x14ac:dyDescent="0.2">
      <c r="B4991" s="3"/>
      <c r="C4991" s="6"/>
      <c r="D4991" s="3"/>
      <c r="E4991" s="6"/>
      <c r="F4991" s="3"/>
      <c r="G4991" s="8"/>
      <c r="H4991" s="6"/>
      <c r="I4991" s="6"/>
    </row>
    <row r="4992" spans="2:9" x14ac:dyDescent="0.2">
      <c r="B4992" s="3"/>
      <c r="C4992" s="6"/>
      <c r="D4992" s="3"/>
      <c r="E4992" s="6"/>
      <c r="F4992" s="3"/>
      <c r="G4992" s="8"/>
      <c r="H4992" s="6"/>
      <c r="I4992" s="6"/>
    </row>
    <row r="4993" spans="2:9" x14ac:dyDescent="0.2">
      <c r="B4993" s="3"/>
      <c r="C4993" s="6"/>
      <c r="D4993" s="3"/>
      <c r="E4993" s="6"/>
      <c r="F4993" s="3"/>
      <c r="G4993" s="8"/>
      <c r="H4993" s="6"/>
      <c r="I4993" s="6"/>
    </row>
    <row r="4994" spans="2:9" x14ac:dyDescent="0.2">
      <c r="B4994" s="3"/>
      <c r="C4994" s="6"/>
      <c r="D4994" s="3"/>
      <c r="E4994" s="6"/>
      <c r="F4994" s="3"/>
      <c r="G4994" s="8"/>
      <c r="H4994" s="6"/>
      <c r="I4994" s="6"/>
    </row>
    <row r="4995" spans="2:9" x14ac:dyDescent="0.2">
      <c r="B4995" s="3"/>
      <c r="C4995" s="6"/>
      <c r="D4995" s="3"/>
      <c r="E4995" s="6"/>
      <c r="F4995" s="3"/>
      <c r="G4995" s="8"/>
      <c r="H4995" s="6"/>
      <c r="I4995" s="6"/>
    </row>
    <row r="4996" spans="2:9" x14ac:dyDescent="0.2">
      <c r="B4996" s="3"/>
      <c r="C4996" s="6"/>
      <c r="D4996" s="3"/>
      <c r="E4996" s="6"/>
      <c r="F4996" s="3"/>
      <c r="G4996" s="8"/>
      <c r="H4996" s="6"/>
      <c r="I4996" s="6"/>
    </row>
    <row r="4997" spans="2:9" x14ac:dyDescent="0.2">
      <c r="B4997" s="2"/>
      <c r="C4997" s="5"/>
      <c r="D4997" s="2"/>
      <c r="E4997" s="5"/>
      <c r="F4997" s="2"/>
      <c r="G4997" s="7"/>
      <c r="H4997" s="5"/>
      <c r="I4997" s="5"/>
    </row>
    <row r="4998" spans="2:9" x14ac:dyDescent="0.2">
      <c r="B4998" s="2"/>
      <c r="C4998" s="5"/>
      <c r="D4998" s="2"/>
      <c r="E4998" s="5"/>
      <c r="F4998" s="2"/>
      <c r="G4998" s="7"/>
      <c r="H4998" s="5"/>
      <c r="I4998" s="5"/>
    </row>
    <row r="4999" spans="2:9" x14ac:dyDescent="0.2">
      <c r="B4999" s="2"/>
      <c r="C4999" s="5"/>
      <c r="D4999" s="2"/>
      <c r="E4999" s="5"/>
      <c r="F4999" s="2"/>
      <c r="G4999" s="7"/>
      <c r="H4999" s="5"/>
      <c r="I4999" s="5"/>
    </row>
    <row r="5000" spans="2:9" x14ac:dyDescent="0.2">
      <c r="B5000" s="2"/>
      <c r="C5000" s="5"/>
      <c r="D5000" s="2"/>
      <c r="E5000" s="5"/>
      <c r="F5000" s="2"/>
      <c r="G5000" s="7"/>
      <c r="H5000" s="5"/>
      <c r="I5000" s="5"/>
    </row>
    <row r="5001" spans="2:9" x14ac:dyDescent="0.2">
      <c r="B5001" s="2"/>
      <c r="C5001" s="5"/>
      <c r="D5001" s="2"/>
      <c r="E5001" s="5"/>
      <c r="F5001" s="2"/>
      <c r="G5001" s="7"/>
      <c r="H5001" s="5"/>
      <c r="I5001" s="5"/>
    </row>
    <row r="5002" spans="2:9" x14ac:dyDescent="0.2">
      <c r="B5002" s="2"/>
      <c r="C5002" s="5"/>
      <c r="D5002" s="2"/>
      <c r="E5002" s="5"/>
      <c r="F5002" s="2"/>
      <c r="G5002" s="7"/>
      <c r="H5002" s="5"/>
      <c r="I5002" s="5"/>
    </row>
    <row r="5003" spans="2:9" x14ac:dyDescent="0.2">
      <c r="B5003" s="3"/>
      <c r="C5003" s="6"/>
      <c r="D5003" s="3"/>
      <c r="E5003" s="6"/>
      <c r="F5003" s="3"/>
      <c r="G5003" s="8"/>
      <c r="H5003" s="6"/>
      <c r="I5003" s="6"/>
    </row>
    <row r="5004" spans="2:9" x14ac:dyDescent="0.2">
      <c r="B5004" s="3"/>
      <c r="C5004" s="6"/>
      <c r="D5004" s="3"/>
      <c r="E5004" s="6"/>
      <c r="F5004" s="3"/>
      <c r="G5004" s="8"/>
      <c r="H5004" s="6"/>
      <c r="I5004" s="6"/>
    </row>
    <row r="5005" spans="2:9" x14ac:dyDescent="0.2">
      <c r="B5005" s="3"/>
      <c r="C5005" s="6"/>
      <c r="D5005" s="3"/>
      <c r="E5005" s="6"/>
      <c r="F5005" s="3"/>
      <c r="G5005" s="8"/>
      <c r="H5005" s="6"/>
      <c r="I5005" s="6"/>
    </row>
    <row r="5006" spans="2:9" x14ac:dyDescent="0.2">
      <c r="B5006" s="3"/>
      <c r="C5006" s="6"/>
      <c r="D5006" s="3"/>
      <c r="E5006" s="6"/>
      <c r="F5006" s="3"/>
      <c r="G5006" s="8"/>
      <c r="H5006" s="6"/>
      <c r="I5006" s="6"/>
    </row>
    <row r="5007" spans="2:9" x14ac:dyDescent="0.2">
      <c r="B5007" s="3"/>
      <c r="C5007" s="6"/>
      <c r="D5007" s="3"/>
      <c r="E5007" s="6"/>
      <c r="F5007" s="3"/>
      <c r="G5007" s="8"/>
      <c r="H5007" s="6"/>
      <c r="I5007" s="6"/>
    </row>
    <row r="5008" spans="2:9" x14ac:dyDescent="0.2">
      <c r="B5008" s="3"/>
      <c r="C5008" s="6"/>
      <c r="D5008" s="3"/>
      <c r="E5008" s="6"/>
      <c r="F5008" s="3"/>
      <c r="G5008" s="8"/>
      <c r="H5008" s="6"/>
      <c r="I5008" s="6"/>
    </row>
    <row r="5009" spans="2:9" x14ac:dyDescent="0.2">
      <c r="B5009" s="3"/>
      <c r="C5009" s="6"/>
      <c r="D5009" s="3"/>
      <c r="E5009" s="6"/>
      <c r="F5009" s="3"/>
      <c r="G5009" s="8"/>
      <c r="H5009" s="6"/>
      <c r="I5009" s="6"/>
    </row>
    <row r="5010" spans="2:9" x14ac:dyDescent="0.2">
      <c r="B5010" s="3"/>
      <c r="C5010" s="6"/>
      <c r="D5010" s="3"/>
      <c r="E5010" s="6"/>
      <c r="F5010" s="3"/>
      <c r="G5010" s="8"/>
      <c r="H5010" s="6"/>
      <c r="I5010" s="6"/>
    </row>
    <row r="5011" spans="2:9" x14ac:dyDescent="0.2">
      <c r="B5011" s="3"/>
      <c r="C5011" s="6"/>
      <c r="D5011" s="3"/>
      <c r="E5011" s="6"/>
      <c r="F5011" s="3"/>
      <c r="G5011" s="8"/>
      <c r="H5011" s="6"/>
      <c r="I5011" s="6"/>
    </row>
    <row r="5012" spans="2:9" x14ac:dyDescent="0.2">
      <c r="B5012" s="3"/>
      <c r="C5012" s="6"/>
      <c r="D5012" s="3"/>
      <c r="E5012" s="6"/>
      <c r="F5012" s="3"/>
      <c r="G5012" s="8"/>
      <c r="H5012" s="6"/>
      <c r="I5012" s="6"/>
    </row>
    <row r="5013" spans="2:9" x14ac:dyDescent="0.2">
      <c r="B5013" s="3"/>
      <c r="C5013" s="6"/>
      <c r="D5013" s="3"/>
      <c r="E5013" s="6"/>
      <c r="F5013" s="3"/>
      <c r="G5013" s="8"/>
      <c r="H5013" s="6"/>
      <c r="I5013" s="6"/>
    </row>
    <row r="5014" spans="2:9" x14ac:dyDescent="0.2">
      <c r="B5014" s="3"/>
      <c r="C5014" s="6"/>
      <c r="D5014" s="3"/>
      <c r="E5014" s="6"/>
      <c r="F5014" s="3"/>
      <c r="G5014" s="8"/>
      <c r="H5014" s="6"/>
      <c r="I5014" s="6"/>
    </row>
    <row r="5015" spans="2:9" x14ac:dyDescent="0.2">
      <c r="B5015" s="3"/>
      <c r="C5015" s="6"/>
      <c r="D5015" s="3"/>
      <c r="E5015" s="6"/>
      <c r="F5015" s="3"/>
      <c r="G5015" s="8"/>
      <c r="H5015" s="6"/>
      <c r="I5015" s="6"/>
    </row>
    <row r="5016" spans="2:9" x14ac:dyDescent="0.2">
      <c r="B5016" s="3"/>
      <c r="C5016" s="6"/>
      <c r="D5016" s="3"/>
      <c r="E5016" s="6"/>
      <c r="F5016" s="3"/>
      <c r="G5016" s="8"/>
      <c r="H5016" s="6"/>
      <c r="I5016" s="6"/>
    </row>
    <row r="5017" spans="2:9" x14ac:dyDescent="0.2">
      <c r="B5017" s="3"/>
      <c r="C5017" s="6"/>
      <c r="D5017" s="3"/>
      <c r="E5017" s="6"/>
      <c r="F5017" s="3"/>
      <c r="G5017" s="8"/>
      <c r="H5017" s="6"/>
      <c r="I5017" s="6"/>
    </row>
    <row r="5018" spans="2:9" x14ac:dyDescent="0.2">
      <c r="B5018" s="3"/>
      <c r="C5018" s="6"/>
      <c r="D5018" s="3"/>
      <c r="E5018" s="6"/>
      <c r="F5018" s="3"/>
      <c r="G5018" s="8"/>
      <c r="H5018" s="6"/>
      <c r="I5018" s="6"/>
    </row>
    <row r="5019" spans="2:9" x14ac:dyDescent="0.2">
      <c r="B5019" s="3"/>
      <c r="C5019" s="6"/>
      <c r="D5019" s="3"/>
      <c r="E5019" s="6"/>
      <c r="F5019" s="3"/>
      <c r="G5019" s="8"/>
      <c r="H5019" s="6"/>
      <c r="I5019" s="6"/>
    </row>
    <row r="5020" spans="2:9" x14ac:dyDescent="0.2">
      <c r="B5020" s="3"/>
      <c r="C5020" s="6"/>
      <c r="D5020" s="3"/>
      <c r="E5020" s="6"/>
      <c r="F5020" s="3"/>
      <c r="G5020" s="8"/>
      <c r="H5020" s="6"/>
      <c r="I5020" s="6"/>
    </row>
    <row r="5021" spans="2:9" x14ac:dyDescent="0.2">
      <c r="B5021" s="3"/>
      <c r="C5021" s="6"/>
      <c r="D5021" s="3"/>
      <c r="E5021" s="6"/>
      <c r="F5021" s="3"/>
      <c r="G5021" s="8"/>
      <c r="H5021" s="6"/>
      <c r="I5021" s="6"/>
    </row>
    <row r="5022" spans="2:9" x14ac:dyDescent="0.2">
      <c r="B5022" s="3"/>
      <c r="C5022" s="6"/>
      <c r="D5022" s="3"/>
      <c r="E5022" s="6"/>
      <c r="F5022" s="3"/>
      <c r="G5022" s="8"/>
      <c r="H5022" s="6"/>
      <c r="I5022" s="6"/>
    </row>
    <row r="5023" spans="2:9" x14ac:dyDescent="0.2">
      <c r="B5023" s="3"/>
      <c r="C5023" s="6"/>
      <c r="D5023" s="3"/>
      <c r="E5023" s="6"/>
      <c r="F5023" s="3"/>
      <c r="G5023" s="8"/>
      <c r="H5023" s="6"/>
      <c r="I5023" s="6"/>
    </row>
    <row r="5024" spans="2:9" x14ac:dyDescent="0.2">
      <c r="B5024" s="3"/>
      <c r="C5024" s="6"/>
      <c r="D5024" s="3"/>
      <c r="E5024" s="6"/>
      <c r="F5024" s="3"/>
      <c r="G5024" s="8"/>
      <c r="H5024" s="6"/>
      <c r="I5024" s="6"/>
    </row>
    <row r="5025" spans="2:9" x14ac:dyDescent="0.2">
      <c r="B5025" s="3"/>
      <c r="C5025" s="6"/>
      <c r="D5025" s="3"/>
      <c r="E5025" s="6"/>
      <c r="F5025" s="3"/>
      <c r="G5025" s="8"/>
      <c r="H5025" s="6"/>
      <c r="I5025" s="6"/>
    </row>
    <row r="5026" spans="2:9" x14ac:dyDescent="0.2">
      <c r="B5026" s="3"/>
      <c r="C5026" s="6"/>
      <c r="D5026" s="3"/>
      <c r="E5026" s="6"/>
      <c r="F5026" s="3"/>
      <c r="G5026" s="8"/>
      <c r="H5026" s="6"/>
      <c r="I5026" s="6"/>
    </row>
    <row r="5027" spans="2:9" x14ac:dyDescent="0.2">
      <c r="B5027" s="3"/>
      <c r="C5027" s="6"/>
      <c r="D5027" s="3"/>
      <c r="E5027" s="6"/>
      <c r="F5027" s="3"/>
      <c r="G5027" s="8"/>
      <c r="H5027" s="6"/>
      <c r="I5027" s="6"/>
    </row>
    <row r="5028" spans="2:9" x14ac:dyDescent="0.2">
      <c r="B5028" s="3"/>
      <c r="C5028" s="6"/>
      <c r="D5028" s="3"/>
      <c r="E5028" s="6"/>
      <c r="F5028" s="3"/>
      <c r="G5028" s="8"/>
      <c r="H5028" s="6"/>
      <c r="I5028" s="6"/>
    </row>
    <row r="5029" spans="2:9" x14ac:dyDescent="0.2">
      <c r="B5029" s="3"/>
      <c r="C5029" s="6"/>
      <c r="D5029" s="3"/>
      <c r="E5029" s="6"/>
      <c r="F5029" s="3"/>
      <c r="G5029" s="8"/>
      <c r="H5029" s="6"/>
      <c r="I5029" s="6"/>
    </row>
    <row r="5030" spans="2:9" x14ac:dyDescent="0.2">
      <c r="B5030" s="2"/>
      <c r="C5030" s="5"/>
      <c r="D5030" s="2"/>
      <c r="E5030" s="5"/>
      <c r="F5030" s="2"/>
      <c r="G5030" s="7"/>
      <c r="H5030" s="5"/>
      <c r="I5030" s="5"/>
    </row>
    <row r="5031" spans="2:9" x14ac:dyDescent="0.2">
      <c r="B5031" s="3"/>
      <c r="C5031" s="6"/>
      <c r="D5031" s="3"/>
      <c r="E5031" s="6"/>
      <c r="F5031" s="3"/>
      <c r="G5031" s="8"/>
      <c r="H5031" s="6"/>
      <c r="I5031" s="6"/>
    </row>
    <row r="5032" spans="2:9" x14ac:dyDescent="0.2">
      <c r="B5032" s="3"/>
      <c r="C5032" s="6"/>
      <c r="D5032" s="3"/>
      <c r="E5032" s="6"/>
      <c r="F5032" s="3"/>
      <c r="G5032" s="8"/>
      <c r="H5032" s="6"/>
      <c r="I5032" s="6"/>
    </row>
    <row r="5033" spans="2:9" x14ac:dyDescent="0.2">
      <c r="B5033" s="3"/>
      <c r="C5033" s="6"/>
      <c r="D5033" s="3"/>
      <c r="E5033" s="6"/>
      <c r="F5033" s="3"/>
      <c r="G5033" s="8"/>
      <c r="H5033" s="6"/>
      <c r="I5033" s="6"/>
    </row>
    <row r="5034" spans="2:9" x14ac:dyDescent="0.2">
      <c r="B5034" s="3"/>
      <c r="C5034" s="6"/>
      <c r="D5034" s="3"/>
      <c r="E5034" s="6"/>
      <c r="F5034" s="3"/>
      <c r="G5034" s="8"/>
      <c r="H5034" s="6"/>
      <c r="I5034" s="6"/>
    </row>
    <row r="5035" spans="2:9" x14ac:dyDescent="0.2">
      <c r="B5035" s="2"/>
      <c r="C5035" s="5"/>
      <c r="D5035" s="2"/>
      <c r="E5035" s="5"/>
      <c r="F5035" s="2"/>
      <c r="G5035" s="7"/>
      <c r="H5035" s="5"/>
      <c r="I5035" s="5"/>
    </row>
    <row r="5036" spans="2:9" x14ac:dyDescent="0.2">
      <c r="B5036" s="2"/>
      <c r="C5036" s="5"/>
      <c r="D5036" s="2"/>
      <c r="E5036" s="5"/>
      <c r="F5036" s="2"/>
      <c r="G5036" s="7"/>
      <c r="H5036" s="5"/>
      <c r="I5036" s="5"/>
    </row>
    <row r="5037" spans="2:9" x14ac:dyDescent="0.2">
      <c r="B5037" s="2"/>
      <c r="C5037" s="5"/>
      <c r="D5037" s="2"/>
      <c r="E5037" s="5"/>
      <c r="F5037" s="2"/>
      <c r="G5037" s="7"/>
      <c r="H5037" s="5"/>
      <c r="I5037" s="5"/>
    </row>
    <row r="5038" spans="2:9" x14ac:dyDescent="0.2">
      <c r="B5038" s="3"/>
      <c r="C5038" s="6"/>
      <c r="D5038" s="3"/>
      <c r="E5038" s="6"/>
      <c r="F5038" s="3"/>
      <c r="G5038" s="8"/>
      <c r="H5038" s="6"/>
      <c r="I5038" s="6"/>
    </row>
    <row r="5039" spans="2:9" x14ac:dyDescent="0.2">
      <c r="B5039" s="3"/>
      <c r="C5039" s="6"/>
      <c r="D5039" s="3"/>
      <c r="E5039" s="6"/>
      <c r="F5039" s="3"/>
      <c r="G5039" s="8"/>
      <c r="H5039" s="6"/>
      <c r="I5039" s="6"/>
    </row>
    <row r="5040" spans="2:9" x14ac:dyDescent="0.2">
      <c r="B5040" s="3"/>
      <c r="C5040" s="6"/>
      <c r="D5040" s="3"/>
      <c r="E5040" s="6"/>
      <c r="F5040" s="3"/>
      <c r="G5040" s="8"/>
      <c r="H5040" s="6"/>
      <c r="I5040" s="6"/>
    </row>
    <row r="5041" spans="2:9" x14ac:dyDescent="0.2">
      <c r="B5041" s="3"/>
      <c r="C5041" s="6"/>
      <c r="D5041" s="3"/>
      <c r="E5041" s="6"/>
      <c r="F5041" s="3"/>
      <c r="G5041" s="8"/>
      <c r="H5041" s="6"/>
      <c r="I5041" s="6"/>
    </row>
    <row r="5042" spans="2:9" x14ac:dyDescent="0.2">
      <c r="B5042" s="3"/>
      <c r="C5042" s="6"/>
      <c r="D5042" s="3"/>
      <c r="E5042" s="6"/>
      <c r="F5042" s="3"/>
      <c r="G5042" s="8"/>
      <c r="H5042" s="6"/>
      <c r="I5042" s="6"/>
    </row>
    <row r="5043" spans="2:9" x14ac:dyDescent="0.2">
      <c r="B5043" s="3"/>
      <c r="C5043" s="6"/>
      <c r="D5043" s="3"/>
      <c r="E5043" s="6"/>
      <c r="F5043" s="3"/>
      <c r="G5043" s="8"/>
      <c r="H5043" s="6"/>
      <c r="I5043" s="6"/>
    </row>
    <row r="5044" spans="2:9" x14ac:dyDescent="0.2">
      <c r="B5044" s="3"/>
      <c r="C5044" s="6"/>
      <c r="D5044" s="3"/>
      <c r="E5044" s="6"/>
      <c r="F5044" s="3"/>
      <c r="G5044" s="8"/>
      <c r="H5044" s="6"/>
      <c r="I5044" s="6"/>
    </row>
    <row r="5045" spans="2:9" x14ac:dyDescent="0.2">
      <c r="B5045" s="3"/>
      <c r="C5045" s="6"/>
      <c r="D5045" s="3"/>
      <c r="E5045" s="6"/>
      <c r="F5045" s="3"/>
      <c r="G5045" s="8"/>
      <c r="H5045" s="6"/>
      <c r="I5045" s="6"/>
    </row>
    <row r="5046" spans="2:9" x14ac:dyDescent="0.2">
      <c r="B5046" s="3"/>
      <c r="C5046" s="6"/>
      <c r="D5046" s="3"/>
      <c r="E5046" s="6"/>
      <c r="F5046" s="3"/>
      <c r="G5046" s="8"/>
      <c r="H5046" s="6"/>
      <c r="I5046" s="6"/>
    </row>
    <row r="5047" spans="2:9" x14ac:dyDescent="0.2">
      <c r="B5047" s="3"/>
      <c r="C5047" s="6"/>
      <c r="D5047" s="3"/>
      <c r="E5047" s="6"/>
      <c r="F5047" s="3"/>
      <c r="G5047" s="8"/>
      <c r="H5047" s="6"/>
      <c r="I5047" s="6"/>
    </row>
    <row r="5048" spans="2:9" x14ac:dyDescent="0.2">
      <c r="B5048" s="3"/>
      <c r="C5048" s="6"/>
      <c r="D5048" s="3"/>
      <c r="E5048" s="6"/>
      <c r="F5048" s="3"/>
      <c r="G5048" s="8"/>
      <c r="H5048" s="6"/>
      <c r="I5048" s="6"/>
    </row>
    <row r="5049" spans="2:9" x14ac:dyDescent="0.2">
      <c r="B5049" s="3"/>
      <c r="C5049" s="6"/>
      <c r="D5049" s="3"/>
      <c r="E5049" s="6"/>
      <c r="F5049" s="3"/>
      <c r="G5049" s="8"/>
      <c r="H5049" s="6"/>
      <c r="I5049" s="6"/>
    </row>
    <row r="5050" spans="2:9" x14ac:dyDescent="0.2">
      <c r="B5050" s="3"/>
      <c r="C5050" s="6"/>
      <c r="D5050" s="3"/>
      <c r="E5050" s="6"/>
      <c r="F5050" s="3"/>
      <c r="G5050" s="8"/>
      <c r="H5050" s="6"/>
      <c r="I5050" s="6"/>
    </row>
    <row r="5051" spans="2:9" x14ac:dyDescent="0.2">
      <c r="B5051" s="3"/>
      <c r="C5051" s="6"/>
      <c r="D5051" s="3"/>
      <c r="E5051" s="6"/>
      <c r="F5051" s="3"/>
      <c r="G5051" s="8"/>
      <c r="H5051" s="6"/>
      <c r="I5051" s="6"/>
    </row>
    <row r="5052" spans="2:9" x14ac:dyDescent="0.2">
      <c r="B5052" s="3"/>
      <c r="C5052" s="6"/>
      <c r="D5052" s="3"/>
      <c r="E5052" s="6"/>
      <c r="F5052" s="3"/>
      <c r="G5052" s="8"/>
      <c r="H5052" s="6"/>
      <c r="I5052" s="6"/>
    </row>
    <row r="5053" spans="2:9" x14ac:dyDescent="0.2">
      <c r="B5053" s="3"/>
      <c r="C5053" s="6"/>
      <c r="D5053" s="3"/>
      <c r="E5053" s="6"/>
      <c r="F5053" s="3"/>
      <c r="G5053" s="8"/>
      <c r="H5053" s="6"/>
      <c r="I5053" s="6"/>
    </row>
    <row r="5054" spans="2:9" x14ac:dyDescent="0.2">
      <c r="B5054" s="2"/>
      <c r="C5054" s="5"/>
      <c r="D5054" s="2"/>
      <c r="E5054" s="5"/>
      <c r="F5054" s="2"/>
      <c r="G5054" s="7"/>
      <c r="H5054" s="5"/>
      <c r="I5054" s="5"/>
    </row>
    <row r="5055" spans="2:9" x14ac:dyDescent="0.2">
      <c r="B5055" s="2"/>
      <c r="C5055" s="5"/>
      <c r="D5055" s="2"/>
      <c r="E5055" s="5"/>
      <c r="F5055" s="2"/>
      <c r="G5055" s="7"/>
      <c r="H5055" s="5"/>
      <c r="I5055" s="5"/>
    </row>
    <row r="5056" spans="2:9" x14ac:dyDescent="0.2">
      <c r="B5056" s="2"/>
      <c r="C5056" s="5"/>
      <c r="D5056" s="2"/>
      <c r="E5056" s="5"/>
      <c r="F5056" s="2"/>
      <c r="G5056" s="7"/>
      <c r="H5056" s="5"/>
      <c r="I5056" s="5"/>
    </row>
    <row r="5057" spans="2:9" x14ac:dyDescent="0.2">
      <c r="B5057" s="2"/>
      <c r="C5057" s="5"/>
      <c r="D5057" s="2"/>
      <c r="E5057" s="5"/>
      <c r="F5057" s="2"/>
      <c r="G5057" s="7"/>
      <c r="H5057" s="5"/>
      <c r="I5057" s="5"/>
    </row>
    <row r="5058" spans="2:9" x14ac:dyDescent="0.2">
      <c r="B5058" s="2"/>
      <c r="C5058" s="5"/>
      <c r="D5058" s="2"/>
      <c r="E5058" s="5"/>
      <c r="F5058" s="2"/>
      <c r="G5058" s="7"/>
      <c r="H5058" s="5"/>
      <c r="I5058" s="5"/>
    </row>
    <row r="5059" spans="2:9" x14ac:dyDescent="0.2">
      <c r="B5059" s="2"/>
      <c r="C5059" s="5"/>
      <c r="D5059" s="2"/>
      <c r="E5059" s="5"/>
      <c r="F5059" s="2"/>
      <c r="G5059" s="7"/>
      <c r="H5059" s="5"/>
      <c r="I5059" s="5"/>
    </row>
    <row r="5060" spans="2:9" x14ac:dyDescent="0.2">
      <c r="B5060" s="2"/>
      <c r="C5060" s="5"/>
      <c r="D5060" s="2"/>
      <c r="E5060" s="5"/>
      <c r="F5060" s="2"/>
      <c r="G5060" s="7"/>
      <c r="H5060" s="5"/>
      <c r="I5060" s="5"/>
    </row>
    <row r="5061" spans="2:9" x14ac:dyDescent="0.2">
      <c r="B5061" s="3"/>
      <c r="C5061" s="6"/>
      <c r="D5061" s="3"/>
      <c r="E5061" s="6"/>
      <c r="F5061" s="3"/>
      <c r="G5061" s="8"/>
      <c r="H5061" s="6"/>
      <c r="I5061" s="6"/>
    </row>
    <row r="5062" spans="2:9" x14ac:dyDescent="0.2">
      <c r="B5062" s="3"/>
      <c r="C5062" s="6"/>
      <c r="D5062" s="3"/>
      <c r="E5062" s="6"/>
      <c r="F5062" s="3"/>
      <c r="G5062" s="8"/>
      <c r="H5062" s="6"/>
      <c r="I5062" s="6"/>
    </row>
    <row r="5063" spans="2:9" x14ac:dyDescent="0.2">
      <c r="B5063" s="3"/>
      <c r="C5063" s="6"/>
      <c r="D5063" s="3"/>
      <c r="E5063" s="6"/>
      <c r="F5063" s="3"/>
      <c r="G5063" s="8"/>
      <c r="H5063" s="6"/>
      <c r="I5063" s="6"/>
    </row>
    <row r="5064" spans="2:9" x14ac:dyDescent="0.2">
      <c r="B5064" s="3"/>
      <c r="C5064" s="6"/>
      <c r="D5064" s="3"/>
      <c r="E5064" s="6"/>
      <c r="F5064" s="3"/>
      <c r="G5064" s="8"/>
      <c r="H5064" s="6"/>
      <c r="I5064" s="6"/>
    </row>
    <row r="5065" spans="2:9" x14ac:dyDescent="0.2">
      <c r="B5065" s="3"/>
      <c r="C5065" s="6"/>
      <c r="D5065" s="3"/>
      <c r="E5065" s="6"/>
      <c r="F5065" s="3"/>
      <c r="G5065" s="8"/>
      <c r="H5065" s="6"/>
      <c r="I5065" s="6"/>
    </row>
    <row r="5066" spans="2:9" x14ac:dyDescent="0.2">
      <c r="B5066" s="3"/>
      <c r="C5066" s="6"/>
      <c r="D5066" s="3"/>
      <c r="E5066" s="6"/>
      <c r="F5066" s="3"/>
      <c r="G5066" s="8"/>
      <c r="H5066" s="6"/>
      <c r="I5066" s="6"/>
    </row>
    <row r="5067" spans="2:9" x14ac:dyDescent="0.2">
      <c r="B5067" s="3"/>
      <c r="C5067" s="6"/>
      <c r="D5067" s="3"/>
      <c r="E5067" s="6"/>
      <c r="F5067" s="3"/>
      <c r="G5067" s="8"/>
      <c r="H5067" s="6"/>
      <c r="I5067" s="6"/>
    </row>
    <row r="5068" spans="2:9" x14ac:dyDescent="0.2">
      <c r="B5068" s="3"/>
      <c r="C5068" s="6"/>
      <c r="D5068" s="3"/>
      <c r="E5068" s="6"/>
      <c r="F5068" s="3"/>
      <c r="G5068" s="8"/>
      <c r="H5068" s="6"/>
      <c r="I5068" s="6"/>
    </row>
    <row r="5069" spans="2:9" x14ac:dyDescent="0.2">
      <c r="B5069" s="3"/>
      <c r="C5069" s="6"/>
      <c r="D5069" s="3"/>
      <c r="E5069" s="6"/>
      <c r="F5069" s="3"/>
      <c r="G5069" s="8"/>
      <c r="H5069" s="6"/>
      <c r="I5069" s="6"/>
    </row>
    <row r="5070" spans="2:9" x14ac:dyDescent="0.2">
      <c r="B5070" s="3"/>
      <c r="C5070" s="6"/>
      <c r="D5070" s="3"/>
      <c r="E5070" s="6"/>
      <c r="F5070" s="3"/>
      <c r="G5070" s="8"/>
      <c r="H5070" s="6"/>
      <c r="I5070" s="6"/>
    </row>
    <row r="5071" spans="2:9" x14ac:dyDescent="0.2">
      <c r="B5071" s="3"/>
      <c r="C5071" s="6"/>
      <c r="D5071" s="3"/>
      <c r="E5071" s="6"/>
      <c r="F5071" s="3"/>
      <c r="G5071" s="8"/>
      <c r="H5071" s="6"/>
      <c r="I5071" s="6"/>
    </row>
    <row r="5072" spans="2:9" x14ac:dyDescent="0.2">
      <c r="B5072" s="3"/>
      <c r="C5072" s="6"/>
      <c r="D5072" s="3"/>
      <c r="E5072" s="6"/>
      <c r="F5072" s="3"/>
      <c r="G5072" s="8"/>
      <c r="H5072" s="6"/>
      <c r="I5072" s="6"/>
    </row>
    <row r="5073" spans="2:9" x14ac:dyDescent="0.2">
      <c r="B5073" s="3"/>
      <c r="C5073" s="6"/>
      <c r="D5073" s="3"/>
      <c r="E5073" s="6"/>
      <c r="F5073" s="3"/>
      <c r="G5073" s="8"/>
      <c r="H5073" s="6"/>
      <c r="I5073" s="6"/>
    </row>
    <row r="5074" spans="2:9" x14ac:dyDescent="0.2">
      <c r="B5074" s="3"/>
      <c r="C5074" s="6"/>
      <c r="D5074" s="3"/>
      <c r="E5074" s="6"/>
      <c r="F5074" s="3"/>
      <c r="G5074" s="8"/>
      <c r="H5074" s="6"/>
      <c r="I5074" s="6"/>
    </row>
    <row r="5075" spans="2:9" x14ac:dyDescent="0.2">
      <c r="B5075" s="3"/>
      <c r="C5075" s="6"/>
      <c r="D5075" s="3"/>
      <c r="E5075" s="6"/>
      <c r="F5075" s="3"/>
      <c r="G5075" s="8"/>
      <c r="H5075" s="6"/>
      <c r="I5075" s="6"/>
    </row>
    <row r="5076" spans="2:9" x14ac:dyDescent="0.2">
      <c r="B5076" s="3"/>
      <c r="C5076" s="6"/>
      <c r="D5076" s="3"/>
      <c r="E5076" s="6"/>
      <c r="F5076" s="3"/>
      <c r="G5076" s="8"/>
      <c r="H5076" s="6"/>
      <c r="I5076" s="6"/>
    </row>
    <row r="5077" spans="2:9" x14ac:dyDescent="0.2">
      <c r="B5077" s="3"/>
      <c r="C5077" s="6"/>
      <c r="D5077" s="3"/>
      <c r="E5077" s="6"/>
      <c r="F5077" s="3"/>
      <c r="G5077" s="8"/>
      <c r="H5077" s="6"/>
      <c r="I5077" s="6"/>
    </row>
    <row r="5078" spans="2:9" x14ac:dyDescent="0.2">
      <c r="B5078" s="3"/>
      <c r="C5078" s="6"/>
      <c r="D5078" s="3"/>
      <c r="E5078" s="6"/>
      <c r="F5078" s="3"/>
      <c r="G5078" s="8"/>
      <c r="H5078" s="6"/>
      <c r="I5078" s="6"/>
    </row>
    <row r="5079" spans="2:9" x14ac:dyDescent="0.2">
      <c r="B5079" s="3"/>
      <c r="C5079" s="6"/>
      <c r="D5079" s="3"/>
      <c r="E5079" s="6"/>
      <c r="F5079" s="3"/>
      <c r="G5079" s="8"/>
      <c r="H5079" s="6"/>
      <c r="I5079" s="6"/>
    </row>
    <row r="5080" spans="2:9" x14ac:dyDescent="0.2">
      <c r="B5080" s="3"/>
      <c r="C5080" s="6"/>
      <c r="D5080" s="3"/>
      <c r="E5080" s="6"/>
      <c r="F5080" s="3"/>
      <c r="G5080" s="8"/>
      <c r="H5080" s="6"/>
      <c r="I5080" s="6"/>
    </row>
    <row r="5081" spans="2:9" x14ac:dyDescent="0.2">
      <c r="B5081" s="3"/>
      <c r="C5081" s="6"/>
      <c r="D5081" s="3"/>
      <c r="E5081" s="6"/>
      <c r="F5081" s="3"/>
      <c r="G5081" s="8"/>
      <c r="H5081" s="6"/>
      <c r="I5081" s="6"/>
    </row>
    <row r="5082" spans="2:9" x14ac:dyDescent="0.2">
      <c r="B5082" s="3"/>
      <c r="C5082" s="6"/>
      <c r="D5082" s="3"/>
      <c r="E5082" s="6"/>
      <c r="F5082" s="3"/>
      <c r="G5082" s="8"/>
      <c r="H5082" s="6"/>
      <c r="I5082" s="6"/>
    </row>
    <row r="5083" spans="2:9" x14ac:dyDescent="0.2">
      <c r="B5083" s="3"/>
      <c r="C5083" s="6"/>
      <c r="D5083" s="3"/>
      <c r="E5083" s="6"/>
      <c r="F5083" s="3"/>
      <c r="G5083" s="8"/>
      <c r="H5083" s="6"/>
      <c r="I5083" s="6"/>
    </row>
    <row r="5084" spans="2:9" x14ac:dyDescent="0.2">
      <c r="B5084" s="3"/>
      <c r="C5084" s="6"/>
      <c r="D5084" s="3"/>
      <c r="E5084" s="6"/>
      <c r="F5084" s="3"/>
      <c r="G5084" s="8"/>
      <c r="H5084" s="6"/>
      <c r="I5084" s="6"/>
    </row>
    <row r="5085" spans="2:9" x14ac:dyDescent="0.2">
      <c r="B5085" s="3"/>
      <c r="C5085" s="6"/>
      <c r="D5085" s="3"/>
      <c r="E5085" s="6"/>
      <c r="F5085" s="3"/>
      <c r="G5085" s="8"/>
      <c r="H5085" s="6"/>
      <c r="I5085" s="6"/>
    </row>
    <row r="5086" spans="2:9" x14ac:dyDescent="0.2">
      <c r="B5086" s="3"/>
      <c r="C5086" s="6"/>
      <c r="D5086" s="3"/>
      <c r="E5086" s="6"/>
      <c r="F5086" s="3"/>
      <c r="G5086" s="8"/>
      <c r="H5086" s="6"/>
      <c r="I5086" s="6"/>
    </row>
    <row r="5087" spans="2:9" x14ac:dyDescent="0.2">
      <c r="B5087" s="3"/>
      <c r="C5087" s="6"/>
      <c r="D5087" s="3"/>
      <c r="E5087" s="6"/>
      <c r="F5087" s="3"/>
      <c r="G5087" s="8"/>
      <c r="H5087" s="6"/>
      <c r="I5087" s="6"/>
    </row>
    <row r="5088" spans="2:9" x14ac:dyDescent="0.2">
      <c r="B5088" s="3"/>
      <c r="C5088" s="6"/>
      <c r="D5088" s="3"/>
      <c r="E5088" s="6"/>
      <c r="F5088" s="3"/>
      <c r="G5088" s="8"/>
      <c r="H5088" s="6"/>
      <c r="I5088" s="6"/>
    </row>
    <row r="5089" spans="2:9" x14ac:dyDescent="0.2">
      <c r="B5089" s="3"/>
      <c r="C5089" s="6"/>
      <c r="D5089" s="3"/>
      <c r="E5089" s="6"/>
      <c r="F5089" s="3"/>
      <c r="G5089" s="8"/>
      <c r="H5089" s="6"/>
      <c r="I5089" s="6"/>
    </row>
    <row r="5090" spans="2:9" x14ac:dyDescent="0.2">
      <c r="B5090" s="3"/>
      <c r="C5090" s="6"/>
      <c r="D5090" s="3"/>
      <c r="E5090" s="6"/>
      <c r="F5090" s="3"/>
      <c r="G5090" s="8"/>
      <c r="H5090" s="6"/>
      <c r="I5090" s="6"/>
    </row>
    <row r="5091" spans="2:9" x14ac:dyDescent="0.2">
      <c r="B5091" s="3"/>
      <c r="C5091" s="6"/>
      <c r="D5091" s="3"/>
      <c r="E5091" s="6"/>
      <c r="F5091" s="3"/>
      <c r="G5091" s="8"/>
      <c r="H5091" s="6"/>
      <c r="I5091" s="6"/>
    </row>
    <row r="5092" spans="2:9" x14ac:dyDescent="0.2">
      <c r="B5092" s="3"/>
      <c r="C5092" s="6"/>
      <c r="D5092" s="3"/>
      <c r="E5092" s="6"/>
      <c r="F5092" s="3"/>
      <c r="G5092" s="8"/>
      <c r="H5092" s="6"/>
      <c r="I5092" s="6"/>
    </row>
    <row r="5093" spans="2:9" x14ac:dyDescent="0.2">
      <c r="B5093" s="3"/>
      <c r="C5093" s="6"/>
      <c r="D5093" s="3"/>
      <c r="E5093" s="6"/>
      <c r="F5093" s="3"/>
      <c r="G5093" s="8"/>
      <c r="H5093" s="6"/>
      <c r="I5093" s="6"/>
    </row>
    <row r="5094" spans="2:9" x14ac:dyDescent="0.2">
      <c r="B5094" s="2"/>
      <c r="C5094" s="5"/>
      <c r="D5094" s="2"/>
      <c r="E5094" s="5"/>
      <c r="F5094" s="2"/>
      <c r="G5094" s="7"/>
      <c r="H5094" s="5"/>
      <c r="I5094" s="5"/>
    </row>
    <row r="5095" spans="2:9" x14ac:dyDescent="0.2">
      <c r="B5095" s="2"/>
      <c r="C5095" s="5"/>
      <c r="D5095" s="2"/>
      <c r="E5095" s="5"/>
      <c r="F5095" s="2"/>
      <c r="G5095" s="7"/>
      <c r="H5095" s="5"/>
      <c r="I5095" s="5"/>
    </row>
    <row r="5096" spans="2:9" x14ac:dyDescent="0.2">
      <c r="B5096" s="3"/>
      <c r="C5096" s="6"/>
      <c r="D5096" s="3"/>
      <c r="E5096" s="6"/>
      <c r="F5096" s="3"/>
      <c r="G5096" s="8"/>
      <c r="H5096" s="6"/>
      <c r="I5096" s="6"/>
    </row>
    <row r="5097" spans="2:9" x14ac:dyDescent="0.2">
      <c r="B5097" s="3"/>
      <c r="C5097" s="6"/>
      <c r="D5097" s="3"/>
      <c r="E5097" s="6"/>
      <c r="F5097" s="3"/>
      <c r="G5097" s="8"/>
      <c r="H5097" s="6"/>
      <c r="I5097" s="6"/>
    </row>
    <row r="5098" spans="2:9" x14ac:dyDescent="0.2">
      <c r="B5098" s="3"/>
      <c r="C5098" s="6"/>
      <c r="D5098" s="3"/>
      <c r="E5098" s="6"/>
      <c r="F5098" s="3"/>
      <c r="G5098" s="8"/>
      <c r="H5098" s="6"/>
      <c r="I5098" s="6"/>
    </row>
    <row r="5099" spans="2:9" x14ac:dyDescent="0.2">
      <c r="B5099" s="3"/>
      <c r="C5099" s="6"/>
      <c r="D5099" s="3"/>
      <c r="E5099" s="6"/>
      <c r="F5099" s="3"/>
      <c r="G5099" s="8"/>
      <c r="H5099" s="6"/>
      <c r="I5099" s="6"/>
    </row>
    <row r="5100" spans="2:9" x14ac:dyDescent="0.2">
      <c r="B5100" s="3"/>
      <c r="C5100" s="6"/>
      <c r="D5100" s="3"/>
      <c r="E5100" s="6"/>
      <c r="F5100" s="3"/>
      <c r="G5100" s="8"/>
      <c r="H5100" s="6"/>
      <c r="I5100" s="6"/>
    </row>
    <row r="5101" spans="2:9" x14ac:dyDescent="0.2">
      <c r="B5101" s="3"/>
      <c r="C5101" s="6"/>
      <c r="D5101" s="3"/>
      <c r="E5101" s="6"/>
      <c r="F5101" s="3"/>
      <c r="G5101" s="8"/>
      <c r="H5101" s="6"/>
      <c r="I5101" s="6"/>
    </row>
    <row r="5102" spans="2:9" x14ac:dyDescent="0.2">
      <c r="B5102" s="3"/>
      <c r="C5102" s="6"/>
      <c r="D5102" s="3"/>
      <c r="E5102" s="6"/>
      <c r="F5102" s="3"/>
      <c r="G5102" s="8"/>
      <c r="H5102" s="6"/>
      <c r="I5102" s="6"/>
    </row>
    <row r="5103" spans="2:9" x14ac:dyDescent="0.2">
      <c r="B5103" s="3"/>
      <c r="C5103" s="6"/>
      <c r="D5103" s="3"/>
      <c r="E5103" s="6"/>
      <c r="F5103" s="3"/>
      <c r="G5103" s="8"/>
      <c r="H5103" s="6"/>
      <c r="I5103" s="6"/>
    </row>
    <row r="5104" spans="2:9" x14ac:dyDescent="0.2">
      <c r="B5104" s="3"/>
      <c r="C5104" s="6"/>
      <c r="D5104" s="3"/>
      <c r="E5104" s="6"/>
      <c r="F5104" s="3"/>
      <c r="G5104" s="8"/>
      <c r="H5104" s="6"/>
      <c r="I5104" s="6"/>
    </row>
    <row r="5105" spans="2:9" x14ac:dyDescent="0.2">
      <c r="B5105" s="3"/>
      <c r="C5105" s="6"/>
      <c r="D5105" s="3"/>
      <c r="E5105" s="6"/>
      <c r="F5105" s="3"/>
      <c r="G5105" s="8"/>
      <c r="H5105" s="6"/>
      <c r="I5105" s="6"/>
    </row>
    <row r="5106" spans="2:9" x14ac:dyDescent="0.2">
      <c r="B5106" s="3"/>
      <c r="C5106" s="6"/>
      <c r="D5106" s="3"/>
      <c r="E5106" s="6"/>
      <c r="F5106" s="3"/>
      <c r="G5106" s="8"/>
      <c r="H5106" s="6"/>
      <c r="I5106" s="6"/>
    </row>
    <row r="5107" spans="2:9" x14ac:dyDescent="0.2">
      <c r="B5107" s="3"/>
      <c r="C5107" s="6"/>
      <c r="D5107" s="3"/>
      <c r="E5107" s="6"/>
      <c r="F5107" s="3"/>
      <c r="G5107" s="8"/>
      <c r="H5107" s="6"/>
      <c r="I5107" s="6"/>
    </row>
    <row r="5108" spans="2:9" x14ac:dyDescent="0.2">
      <c r="B5108" s="3"/>
      <c r="C5108" s="6"/>
      <c r="D5108" s="3"/>
      <c r="E5108" s="6"/>
      <c r="F5108" s="3"/>
      <c r="G5108" s="8"/>
      <c r="H5108" s="6"/>
      <c r="I5108" s="6"/>
    </row>
    <row r="5109" spans="2:9" x14ac:dyDescent="0.2">
      <c r="B5109" s="2"/>
      <c r="C5109" s="5"/>
      <c r="D5109" s="2"/>
      <c r="E5109" s="5"/>
      <c r="F5109" s="2"/>
      <c r="G5109" s="7"/>
      <c r="H5109" s="5"/>
      <c r="I5109" s="5"/>
    </row>
    <row r="5110" spans="2:9" x14ac:dyDescent="0.2">
      <c r="B5110" s="2"/>
      <c r="C5110" s="5"/>
      <c r="D5110" s="2"/>
      <c r="E5110" s="5"/>
      <c r="F5110" s="2"/>
      <c r="G5110" s="7"/>
      <c r="H5110" s="5"/>
      <c r="I5110" s="5"/>
    </row>
    <row r="5111" spans="2:9" x14ac:dyDescent="0.2">
      <c r="B5111" s="3"/>
      <c r="C5111" s="6"/>
      <c r="D5111" s="3"/>
      <c r="E5111" s="6"/>
      <c r="F5111" s="3"/>
      <c r="G5111" s="8"/>
      <c r="H5111" s="6"/>
      <c r="I5111" s="6"/>
    </row>
    <row r="5112" spans="2:9" x14ac:dyDescent="0.2">
      <c r="B5112" s="3"/>
      <c r="C5112" s="6"/>
      <c r="D5112" s="3"/>
      <c r="E5112" s="6"/>
      <c r="F5112" s="3"/>
      <c r="G5112" s="8"/>
      <c r="H5112" s="6"/>
      <c r="I5112" s="6"/>
    </row>
    <row r="5113" spans="2:9" x14ac:dyDescent="0.2">
      <c r="B5113" s="3"/>
      <c r="C5113" s="6"/>
      <c r="D5113" s="3"/>
      <c r="E5113" s="6"/>
      <c r="F5113" s="3"/>
      <c r="G5113" s="8"/>
      <c r="H5113" s="6"/>
      <c r="I5113" s="6"/>
    </row>
    <row r="5114" spans="2:9" x14ac:dyDescent="0.2">
      <c r="B5114" s="3"/>
      <c r="C5114" s="6"/>
      <c r="D5114" s="3"/>
      <c r="E5114" s="6"/>
      <c r="F5114" s="3"/>
      <c r="G5114" s="8"/>
      <c r="H5114" s="6"/>
      <c r="I5114" s="6"/>
    </row>
    <row r="5115" spans="2:9" x14ac:dyDescent="0.2">
      <c r="B5115" s="3"/>
      <c r="C5115" s="6"/>
      <c r="D5115" s="3"/>
      <c r="E5115" s="6"/>
      <c r="F5115" s="3"/>
      <c r="G5115" s="8"/>
      <c r="H5115" s="6"/>
      <c r="I5115" s="6"/>
    </row>
    <row r="5116" spans="2:9" x14ac:dyDescent="0.2">
      <c r="B5116" s="3"/>
      <c r="C5116" s="6"/>
      <c r="D5116" s="3"/>
      <c r="E5116" s="6"/>
      <c r="F5116" s="3"/>
      <c r="G5116" s="8"/>
      <c r="H5116" s="6"/>
      <c r="I5116" s="6"/>
    </row>
    <row r="5117" spans="2:9" x14ac:dyDescent="0.2">
      <c r="B5117" s="3"/>
      <c r="C5117" s="6"/>
      <c r="D5117" s="3"/>
      <c r="E5117" s="6"/>
      <c r="F5117" s="3"/>
      <c r="G5117" s="8"/>
      <c r="H5117" s="6"/>
      <c r="I5117" s="6"/>
    </row>
    <row r="5118" spans="2:9" x14ac:dyDescent="0.2">
      <c r="B5118" s="3"/>
      <c r="C5118" s="6"/>
      <c r="D5118" s="3"/>
      <c r="E5118" s="6"/>
      <c r="F5118" s="3"/>
      <c r="G5118" s="8"/>
      <c r="H5118" s="6"/>
      <c r="I5118" s="6"/>
    </row>
    <row r="5119" spans="2:9" x14ac:dyDescent="0.2">
      <c r="B5119" s="3"/>
      <c r="C5119" s="6"/>
      <c r="D5119" s="3"/>
      <c r="E5119" s="6"/>
      <c r="F5119" s="3"/>
      <c r="G5119" s="8"/>
      <c r="H5119" s="6"/>
      <c r="I5119" s="6"/>
    </row>
    <row r="5120" spans="2:9" x14ac:dyDescent="0.2">
      <c r="B5120" s="3"/>
      <c r="C5120" s="6"/>
      <c r="D5120" s="3"/>
      <c r="E5120" s="6"/>
      <c r="F5120" s="3"/>
      <c r="G5120" s="8"/>
      <c r="H5120" s="6"/>
      <c r="I5120" s="6"/>
    </row>
    <row r="5121" spans="2:9" x14ac:dyDescent="0.2">
      <c r="B5121" s="3"/>
      <c r="C5121" s="6"/>
      <c r="D5121" s="3"/>
      <c r="E5121" s="6"/>
      <c r="F5121" s="3"/>
      <c r="G5121" s="8"/>
      <c r="H5121" s="6"/>
      <c r="I5121" s="6"/>
    </row>
    <row r="5122" spans="2:9" x14ac:dyDescent="0.2">
      <c r="B5122" s="2"/>
      <c r="C5122" s="5"/>
      <c r="D5122" s="2"/>
      <c r="E5122" s="5"/>
      <c r="F5122" s="2"/>
      <c r="G5122" s="7"/>
      <c r="H5122" s="5"/>
      <c r="I5122" s="5"/>
    </row>
    <row r="5123" spans="2:9" x14ac:dyDescent="0.2">
      <c r="B5123" s="2"/>
      <c r="C5123" s="5"/>
      <c r="D5123" s="2"/>
      <c r="E5123" s="5"/>
      <c r="F5123" s="2"/>
      <c r="G5123" s="7"/>
      <c r="H5123" s="5"/>
      <c r="I5123" s="5"/>
    </row>
    <row r="5124" spans="2:9" x14ac:dyDescent="0.2">
      <c r="B5124" s="2"/>
      <c r="C5124" s="5"/>
      <c r="D5124" s="2"/>
      <c r="E5124" s="5"/>
      <c r="F5124" s="2"/>
      <c r="G5124" s="7"/>
      <c r="H5124" s="5"/>
      <c r="I5124" s="5"/>
    </row>
    <row r="5125" spans="2:9" x14ac:dyDescent="0.2">
      <c r="B5125" s="2"/>
      <c r="C5125" s="5"/>
      <c r="D5125" s="2"/>
      <c r="E5125" s="5"/>
      <c r="F5125" s="2"/>
      <c r="G5125" s="7"/>
      <c r="H5125" s="5"/>
      <c r="I5125" s="5"/>
    </row>
    <row r="5126" spans="2:9" x14ac:dyDescent="0.2">
      <c r="B5126" s="2"/>
      <c r="C5126" s="5"/>
      <c r="D5126" s="2"/>
      <c r="E5126" s="5"/>
      <c r="F5126" s="2"/>
      <c r="G5126" s="7"/>
      <c r="H5126" s="5"/>
      <c r="I5126" s="5"/>
    </row>
    <row r="5127" spans="2:9" x14ac:dyDescent="0.2">
      <c r="B5127" s="2"/>
      <c r="C5127" s="5"/>
      <c r="D5127" s="2"/>
      <c r="E5127" s="5"/>
      <c r="F5127" s="2"/>
      <c r="G5127" s="7"/>
      <c r="H5127" s="5"/>
      <c r="I5127" s="5"/>
    </row>
    <row r="5128" spans="2:9" x14ac:dyDescent="0.2">
      <c r="B5128" s="2"/>
      <c r="C5128" s="5"/>
      <c r="D5128" s="2"/>
      <c r="E5128" s="5"/>
      <c r="F5128" s="2"/>
      <c r="G5128" s="7"/>
      <c r="H5128" s="5"/>
      <c r="I5128" s="5"/>
    </row>
    <row r="5129" spans="2:9" x14ac:dyDescent="0.2">
      <c r="B5129" s="3"/>
      <c r="C5129" s="6"/>
      <c r="D5129" s="3"/>
      <c r="E5129" s="6"/>
      <c r="F5129" s="3"/>
      <c r="G5129" s="8"/>
      <c r="H5129" s="6"/>
      <c r="I5129" s="6"/>
    </row>
    <row r="5130" spans="2:9" x14ac:dyDescent="0.2">
      <c r="B5130" s="3"/>
      <c r="C5130" s="6"/>
      <c r="D5130" s="3"/>
      <c r="E5130" s="6"/>
      <c r="F5130" s="3"/>
      <c r="G5130" s="8"/>
      <c r="H5130" s="6"/>
      <c r="I5130" s="6"/>
    </row>
    <row r="5131" spans="2:9" x14ac:dyDescent="0.2">
      <c r="B5131" s="3"/>
      <c r="C5131" s="6"/>
      <c r="D5131" s="3"/>
      <c r="E5131" s="6"/>
      <c r="F5131" s="3"/>
      <c r="G5131" s="8"/>
      <c r="H5131" s="6"/>
      <c r="I5131" s="6"/>
    </row>
    <row r="5132" spans="2:9" x14ac:dyDescent="0.2">
      <c r="B5132" s="3"/>
      <c r="C5132" s="6"/>
      <c r="D5132" s="3"/>
      <c r="E5132" s="6"/>
      <c r="F5132" s="3"/>
      <c r="G5132" s="8"/>
      <c r="H5132" s="6"/>
      <c r="I5132" s="6"/>
    </row>
    <row r="5133" spans="2:9" x14ac:dyDescent="0.2">
      <c r="B5133" s="3"/>
      <c r="C5133" s="6"/>
      <c r="D5133" s="3"/>
      <c r="E5133" s="6"/>
      <c r="F5133" s="3"/>
      <c r="G5133" s="8"/>
      <c r="H5133" s="6"/>
      <c r="I5133" s="6"/>
    </row>
    <row r="5134" spans="2:9" x14ac:dyDescent="0.2">
      <c r="B5134" s="3"/>
      <c r="C5134" s="6"/>
      <c r="D5134" s="3"/>
      <c r="E5134" s="6"/>
      <c r="F5134" s="3"/>
      <c r="G5134" s="8"/>
      <c r="H5134" s="6"/>
      <c r="I5134" s="6"/>
    </row>
    <row r="5135" spans="2:9" x14ac:dyDescent="0.2">
      <c r="B5135" s="3"/>
      <c r="C5135" s="6"/>
      <c r="D5135" s="3"/>
      <c r="E5135" s="6"/>
      <c r="F5135" s="3"/>
      <c r="G5135" s="8"/>
      <c r="H5135" s="6"/>
      <c r="I5135" s="6"/>
    </row>
    <row r="5136" spans="2:9" x14ac:dyDescent="0.2">
      <c r="B5136" s="3"/>
      <c r="C5136" s="6"/>
      <c r="D5136" s="3"/>
      <c r="E5136" s="6"/>
      <c r="F5136" s="3"/>
      <c r="G5136" s="8"/>
      <c r="H5136" s="6"/>
      <c r="I5136" s="6"/>
    </row>
    <row r="5137" spans="2:9" x14ac:dyDescent="0.2">
      <c r="B5137" s="3"/>
      <c r="C5137" s="6"/>
      <c r="D5137" s="3"/>
      <c r="E5137" s="6"/>
      <c r="F5137" s="3"/>
      <c r="G5137" s="8"/>
      <c r="H5137" s="6"/>
      <c r="I5137" s="6"/>
    </row>
    <row r="5138" spans="2:9" x14ac:dyDescent="0.2">
      <c r="B5138" s="3"/>
      <c r="C5138" s="6"/>
      <c r="D5138" s="3"/>
      <c r="E5138" s="6"/>
      <c r="F5138" s="3"/>
      <c r="G5138" s="8"/>
      <c r="H5138" s="6"/>
      <c r="I5138" s="6"/>
    </row>
    <row r="5139" spans="2:9" x14ac:dyDescent="0.2">
      <c r="B5139" s="3"/>
      <c r="C5139" s="6"/>
      <c r="D5139" s="3"/>
      <c r="E5139" s="6"/>
      <c r="F5139" s="3"/>
      <c r="G5139" s="8"/>
      <c r="H5139" s="6"/>
      <c r="I5139" s="6"/>
    </row>
    <row r="5140" spans="2:9" x14ac:dyDescent="0.2">
      <c r="B5140" s="3"/>
      <c r="C5140" s="6"/>
      <c r="D5140" s="3"/>
      <c r="E5140" s="6"/>
      <c r="F5140" s="3"/>
      <c r="G5140" s="8"/>
      <c r="H5140" s="6"/>
      <c r="I5140" s="6"/>
    </row>
    <row r="5141" spans="2:9" x14ac:dyDescent="0.2">
      <c r="B5141" s="3"/>
      <c r="C5141" s="6"/>
      <c r="D5141" s="3"/>
      <c r="E5141" s="6"/>
      <c r="F5141" s="3"/>
      <c r="G5141" s="8"/>
      <c r="H5141" s="6"/>
      <c r="I5141" s="6"/>
    </row>
    <row r="5142" spans="2:9" x14ac:dyDescent="0.2">
      <c r="B5142" s="3"/>
      <c r="C5142" s="6"/>
      <c r="D5142" s="3"/>
      <c r="E5142" s="6"/>
      <c r="F5142" s="3"/>
      <c r="G5142" s="8"/>
      <c r="H5142" s="6"/>
      <c r="I5142" s="6"/>
    </row>
    <row r="5143" spans="2:9" x14ac:dyDescent="0.2">
      <c r="B5143" s="3"/>
      <c r="C5143" s="6"/>
      <c r="D5143" s="3"/>
      <c r="E5143" s="6"/>
      <c r="F5143" s="3"/>
      <c r="G5143" s="8"/>
      <c r="H5143" s="6"/>
      <c r="I5143" s="6"/>
    </row>
    <row r="5144" spans="2:9" x14ac:dyDescent="0.2">
      <c r="B5144" s="3"/>
      <c r="C5144" s="6"/>
      <c r="D5144" s="3"/>
      <c r="E5144" s="6"/>
      <c r="F5144" s="3"/>
      <c r="G5144" s="8"/>
      <c r="H5144" s="6"/>
      <c r="I5144" s="6"/>
    </row>
    <row r="5145" spans="2:9" x14ac:dyDescent="0.2">
      <c r="B5145" s="3"/>
      <c r="C5145" s="6"/>
      <c r="D5145" s="3"/>
      <c r="E5145" s="6"/>
      <c r="F5145" s="3"/>
      <c r="G5145" s="8"/>
      <c r="H5145" s="6"/>
      <c r="I5145" s="6"/>
    </row>
    <row r="5146" spans="2:9" x14ac:dyDescent="0.2">
      <c r="B5146" s="3"/>
      <c r="C5146" s="6"/>
      <c r="D5146" s="3"/>
      <c r="E5146" s="6"/>
      <c r="F5146" s="3"/>
      <c r="G5146" s="8"/>
      <c r="H5146" s="6"/>
      <c r="I5146" s="6"/>
    </row>
    <row r="5147" spans="2:9" x14ac:dyDescent="0.2">
      <c r="B5147" s="3"/>
      <c r="C5147" s="6"/>
      <c r="D5147" s="3"/>
      <c r="E5147" s="6"/>
      <c r="F5147" s="3"/>
      <c r="G5147" s="8"/>
      <c r="H5147" s="6"/>
      <c r="I5147" s="6"/>
    </row>
    <row r="5148" spans="2:9" x14ac:dyDescent="0.2">
      <c r="B5148" s="3"/>
      <c r="C5148" s="6"/>
      <c r="D5148" s="3"/>
      <c r="E5148" s="6"/>
      <c r="F5148" s="3"/>
      <c r="G5148" s="8"/>
      <c r="H5148" s="6"/>
      <c r="I5148" s="6"/>
    </row>
    <row r="5149" spans="2:9" x14ac:dyDescent="0.2">
      <c r="B5149" s="3"/>
      <c r="C5149" s="6"/>
      <c r="D5149" s="3"/>
      <c r="E5149" s="6"/>
      <c r="F5149" s="3"/>
      <c r="G5149" s="8"/>
      <c r="H5149" s="6"/>
      <c r="I5149" s="6"/>
    </row>
    <row r="5150" spans="2:9" x14ac:dyDescent="0.2">
      <c r="B5150" s="3"/>
      <c r="C5150" s="6"/>
      <c r="D5150" s="3"/>
      <c r="E5150" s="6"/>
      <c r="F5150" s="3"/>
      <c r="G5150" s="8"/>
      <c r="H5150" s="6"/>
      <c r="I5150" s="6"/>
    </row>
    <row r="5151" spans="2:9" x14ac:dyDescent="0.2">
      <c r="B5151" s="3"/>
      <c r="C5151" s="6"/>
      <c r="D5151" s="3"/>
      <c r="E5151" s="6"/>
      <c r="F5151" s="3"/>
      <c r="G5151" s="8"/>
      <c r="H5151" s="6"/>
      <c r="I5151" s="6"/>
    </row>
    <row r="5152" spans="2:9" x14ac:dyDescent="0.2">
      <c r="B5152" s="3"/>
      <c r="C5152" s="6"/>
      <c r="D5152" s="3"/>
      <c r="E5152" s="6"/>
      <c r="F5152" s="3"/>
      <c r="G5152" s="8"/>
      <c r="H5152" s="6"/>
      <c r="I5152" s="6"/>
    </row>
    <row r="5153" spans="2:9" x14ac:dyDescent="0.2">
      <c r="B5153" s="3"/>
      <c r="C5153" s="6"/>
      <c r="D5153" s="3"/>
      <c r="E5153" s="6"/>
      <c r="F5153" s="3"/>
      <c r="G5153" s="8"/>
      <c r="H5153" s="6"/>
      <c r="I5153" s="6"/>
    </row>
    <row r="5154" spans="2:9" x14ac:dyDescent="0.2">
      <c r="B5154" s="3"/>
      <c r="C5154" s="6"/>
      <c r="D5154" s="3"/>
      <c r="E5154" s="6"/>
      <c r="F5154" s="3"/>
      <c r="G5154" s="8"/>
      <c r="H5154" s="6"/>
      <c r="I5154" s="6"/>
    </row>
    <row r="5155" spans="2:9" x14ac:dyDescent="0.2">
      <c r="B5155" s="3"/>
      <c r="C5155" s="6"/>
      <c r="D5155" s="3"/>
      <c r="E5155" s="6"/>
      <c r="F5155" s="3"/>
      <c r="G5155" s="8"/>
      <c r="H5155" s="6"/>
      <c r="I5155" s="6"/>
    </row>
    <row r="5156" spans="2:9" x14ac:dyDescent="0.2">
      <c r="B5156" s="3"/>
      <c r="C5156" s="6"/>
      <c r="D5156" s="3"/>
      <c r="E5156" s="6"/>
      <c r="F5156" s="3"/>
      <c r="G5156" s="8"/>
      <c r="H5156" s="6"/>
      <c r="I5156" s="6"/>
    </row>
    <row r="5157" spans="2:9" x14ac:dyDescent="0.2">
      <c r="B5157" s="3"/>
      <c r="C5157" s="6"/>
      <c r="D5157" s="3"/>
      <c r="E5157" s="6"/>
      <c r="F5157" s="3"/>
      <c r="G5157" s="8"/>
      <c r="H5157" s="6"/>
      <c r="I5157" s="6"/>
    </row>
    <row r="5158" spans="2:9" x14ac:dyDescent="0.2">
      <c r="B5158" s="3"/>
      <c r="C5158" s="6"/>
      <c r="D5158" s="3"/>
      <c r="E5158" s="6"/>
      <c r="F5158" s="3"/>
      <c r="G5158" s="8"/>
      <c r="H5158" s="6"/>
      <c r="I5158" s="6"/>
    </row>
    <row r="5159" spans="2:9" x14ac:dyDescent="0.2">
      <c r="B5159" s="3"/>
      <c r="C5159" s="6"/>
      <c r="D5159" s="3"/>
      <c r="E5159" s="6"/>
      <c r="F5159" s="3"/>
      <c r="G5159" s="8"/>
      <c r="H5159" s="6"/>
      <c r="I5159" s="6"/>
    </row>
    <row r="5160" spans="2:9" x14ac:dyDescent="0.2">
      <c r="B5160" s="3"/>
      <c r="C5160" s="6"/>
      <c r="D5160" s="3"/>
      <c r="E5160" s="6"/>
      <c r="F5160" s="3"/>
      <c r="G5160" s="8"/>
      <c r="H5160" s="6"/>
      <c r="I5160" s="6"/>
    </row>
    <row r="5161" spans="2:9" x14ac:dyDescent="0.2">
      <c r="B5161" s="3"/>
      <c r="C5161" s="6"/>
      <c r="D5161" s="3"/>
      <c r="E5161" s="6"/>
      <c r="F5161" s="3"/>
      <c r="G5161" s="8"/>
      <c r="H5161" s="6"/>
      <c r="I5161" s="6"/>
    </row>
    <row r="5162" spans="2:9" x14ac:dyDescent="0.2">
      <c r="B5162" s="3"/>
      <c r="C5162" s="6"/>
      <c r="D5162" s="3"/>
      <c r="E5162" s="6"/>
      <c r="F5162" s="3"/>
      <c r="G5162" s="8"/>
      <c r="H5162" s="6"/>
      <c r="I5162" s="6"/>
    </row>
    <row r="5163" spans="2:9" x14ac:dyDescent="0.2">
      <c r="B5163" s="3"/>
      <c r="C5163" s="6"/>
      <c r="D5163" s="3"/>
      <c r="E5163" s="6"/>
      <c r="F5163" s="3"/>
      <c r="G5163" s="8"/>
      <c r="H5163" s="6"/>
      <c r="I5163" s="6"/>
    </row>
    <row r="5164" spans="2:9" x14ac:dyDescent="0.2">
      <c r="B5164" s="3"/>
      <c r="C5164" s="6"/>
      <c r="D5164" s="3"/>
      <c r="E5164" s="6"/>
      <c r="F5164" s="3"/>
      <c r="G5164" s="8"/>
      <c r="H5164" s="6"/>
      <c r="I5164" s="6"/>
    </row>
    <row r="5165" spans="2:9" x14ac:dyDescent="0.2">
      <c r="B5165" s="3"/>
      <c r="C5165" s="6"/>
      <c r="D5165" s="3"/>
      <c r="E5165" s="6"/>
      <c r="F5165" s="3"/>
      <c r="G5165" s="8"/>
      <c r="H5165" s="6"/>
      <c r="I5165" s="6"/>
    </row>
    <row r="5166" spans="2:9" x14ac:dyDescent="0.2">
      <c r="B5166" s="2"/>
      <c r="C5166" s="5"/>
      <c r="D5166" s="2"/>
      <c r="E5166" s="5"/>
      <c r="F5166" s="2"/>
      <c r="G5166" s="7"/>
      <c r="H5166" s="5"/>
      <c r="I5166" s="5"/>
    </row>
    <row r="5167" spans="2:9" x14ac:dyDescent="0.2">
      <c r="B5167" s="2"/>
      <c r="C5167" s="5"/>
      <c r="D5167" s="2"/>
      <c r="E5167" s="5"/>
      <c r="F5167" s="2"/>
      <c r="G5167" s="7"/>
      <c r="H5167" s="5"/>
      <c r="I5167" s="5"/>
    </row>
    <row r="5168" spans="2:9" x14ac:dyDescent="0.2">
      <c r="B5168" s="2"/>
      <c r="C5168" s="5"/>
      <c r="D5168" s="2"/>
      <c r="E5168" s="5"/>
      <c r="F5168" s="2"/>
      <c r="G5168" s="7"/>
      <c r="H5168" s="5"/>
      <c r="I5168" s="5"/>
    </row>
    <row r="5169" spans="2:9" x14ac:dyDescent="0.2">
      <c r="B5169" s="2"/>
      <c r="C5169" s="5"/>
      <c r="D5169" s="2"/>
      <c r="E5169" s="5"/>
      <c r="F5169" s="2"/>
      <c r="G5169" s="7"/>
      <c r="H5169" s="5"/>
      <c r="I5169" s="5"/>
    </row>
    <row r="5170" spans="2:9" x14ac:dyDescent="0.2">
      <c r="B5170" s="2"/>
      <c r="C5170" s="5"/>
      <c r="D5170" s="2"/>
      <c r="E5170" s="5"/>
      <c r="F5170" s="2"/>
      <c r="G5170" s="7"/>
      <c r="H5170" s="5"/>
      <c r="I5170" s="5"/>
    </row>
    <row r="5171" spans="2:9" x14ac:dyDescent="0.2">
      <c r="B5171" s="2"/>
      <c r="C5171" s="5"/>
      <c r="D5171" s="2"/>
      <c r="E5171" s="5"/>
      <c r="F5171" s="2"/>
      <c r="G5171" s="7"/>
      <c r="H5171" s="5"/>
      <c r="I5171" s="5"/>
    </row>
    <row r="5172" spans="2:9" x14ac:dyDescent="0.2">
      <c r="B5172" s="2"/>
      <c r="C5172" s="5"/>
      <c r="D5172" s="2"/>
      <c r="E5172" s="5"/>
      <c r="F5172" s="2"/>
      <c r="G5172" s="7"/>
      <c r="H5172" s="5"/>
      <c r="I5172" s="5"/>
    </row>
    <row r="5173" spans="2:9" x14ac:dyDescent="0.2">
      <c r="B5173" s="3"/>
      <c r="C5173" s="6"/>
      <c r="D5173" s="3"/>
      <c r="E5173" s="6"/>
      <c r="F5173" s="3"/>
      <c r="G5173" s="8"/>
      <c r="H5173" s="6"/>
      <c r="I5173" s="6"/>
    </row>
    <row r="5174" spans="2:9" x14ac:dyDescent="0.2">
      <c r="B5174" s="3"/>
      <c r="C5174" s="6"/>
      <c r="D5174" s="3"/>
      <c r="E5174" s="6"/>
      <c r="F5174" s="3"/>
      <c r="G5174" s="8"/>
      <c r="H5174" s="6"/>
      <c r="I5174" s="6"/>
    </row>
    <row r="5175" spans="2:9" x14ac:dyDescent="0.2">
      <c r="B5175" s="3"/>
      <c r="C5175" s="6"/>
      <c r="D5175" s="3"/>
      <c r="E5175" s="6"/>
      <c r="F5175" s="3"/>
      <c r="G5175" s="8"/>
      <c r="H5175" s="6"/>
      <c r="I5175" s="6"/>
    </row>
    <row r="5176" spans="2:9" x14ac:dyDescent="0.2">
      <c r="B5176" s="3"/>
      <c r="C5176" s="6"/>
      <c r="D5176" s="3"/>
      <c r="E5176" s="6"/>
      <c r="F5176" s="3"/>
      <c r="G5176" s="8"/>
      <c r="H5176" s="6"/>
      <c r="I5176" s="6"/>
    </row>
    <row r="5177" spans="2:9" x14ac:dyDescent="0.2">
      <c r="B5177" s="3"/>
      <c r="C5177" s="6"/>
      <c r="D5177" s="3"/>
      <c r="E5177" s="6"/>
      <c r="F5177" s="3"/>
      <c r="G5177" s="8"/>
      <c r="H5177" s="6"/>
      <c r="I5177" s="6"/>
    </row>
    <row r="5178" spans="2:9" x14ac:dyDescent="0.2">
      <c r="B5178" s="3"/>
      <c r="C5178" s="6"/>
      <c r="D5178" s="3"/>
      <c r="E5178" s="6"/>
      <c r="F5178" s="3"/>
      <c r="G5178" s="8"/>
      <c r="H5178" s="6"/>
      <c r="I5178" s="6"/>
    </row>
    <row r="5179" spans="2:9" x14ac:dyDescent="0.2">
      <c r="B5179" s="3"/>
      <c r="C5179" s="6"/>
      <c r="D5179" s="3"/>
      <c r="E5179" s="6"/>
      <c r="F5179" s="3"/>
      <c r="G5179" s="8"/>
      <c r="H5179" s="6"/>
      <c r="I5179" s="6"/>
    </row>
    <row r="5180" spans="2:9" x14ac:dyDescent="0.2">
      <c r="B5180" s="3"/>
      <c r="C5180" s="6"/>
      <c r="D5180" s="3"/>
      <c r="E5180" s="6"/>
      <c r="F5180" s="3"/>
      <c r="G5180" s="8"/>
      <c r="H5180" s="6"/>
      <c r="I5180" s="6"/>
    </row>
    <row r="5181" spans="2:9" x14ac:dyDescent="0.2">
      <c r="B5181" s="3"/>
      <c r="C5181" s="6"/>
      <c r="D5181" s="3"/>
      <c r="E5181" s="6"/>
      <c r="F5181" s="3"/>
      <c r="G5181" s="8"/>
      <c r="H5181" s="6"/>
      <c r="I5181" s="6"/>
    </row>
    <row r="5182" spans="2:9" x14ac:dyDescent="0.2">
      <c r="B5182" s="3"/>
      <c r="C5182" s="6"/>
      <c r="D5182" s="3"/>
      <c r="E5182" s="6"/>
      <c r="F5182" s="3"/>
      <c r="G5182" s="8"/>
      <c r="H5182" s="6"/>
      <c r="I5182" s="6"/>
    </row>
    <row r="5183" spans="2:9" x14ac:dyDescent="0.2">
      <c r="B5183" s="3"/>
      <c r="C5183" s="6"/>
      <c r="D5183" s="3"/>
      <c r="E5183" s="6"/>
      <c r="F5183" s="3"/>
      <c r="G5183" s="8"/>
      <c r="H5183" s="6"/>
      <c r="I5183" s="6"/>
    </row>
    <row r="5184" spans="2:9" x14ac:dyDescent="0.2">
      <c r="B5184" s="3"/>
      <c r="C5184" s="6"/>
      <c r="D5184" s="3"/>
      <c r="E5184" s="6"/>
      <c r="F5184" s="3"/>
      <c r="G5184" s="8"/>
      <c r="H5184" s="6"/>
      <c r="I5184" s="6"/>
    </row>
    <row r="5185" spans="2:9" x14ac:dyDescent="0.2">
      <c r="B5185" s="3"/>
      <c r="C5185" s="6"/>
      <c r="D5185" s="3"/>
      <c r="E5185" s="6"/>
      <c r="F5185" s="3"/>
      <c r="G5185" s="8"/>
      <c r="H5185" s="6"/>
      <c r="I5185" s="6"/>
    </row>
    <row r="5186" spans="2:9" x14ac:dyDescent="0.2">
      <c r="B5186" s="3"/>
      <c r="C5186" s="6"/>
      <c r="D5186" s="3"/>
      <c r="E5186" s="6"/>
      <c r="F5186" s="3"/>
      <c r="G5186" s="8"/>
      <c r="H5186" s="6"/>
      <c r="I5186" s="6"/>
    </row>
    <row r="5187" spans="2:9" x14ac:dyDescent="0.2">
      <c r="B5187" s="3"/>
      <c r="C5187" s="6"/>
      <c r="D5187" s="3"/>
      <c r="E5187" s="6"/>
      <c r="F5187" s="3"/>
      <c r="G5187" s="8"/>
      <c r="H5187" s="6"/>
      <c r="I5187" s="6"/>
    </row>
    <row r="5188" spans="2:9" x14ac:dyDescent="0.2">
      <c r="B5188" s="3"/>
      <c r="C5188" s="6"/>
      <c r="D5188" s="3"/>
      <c r="E5188" s="6"/>
      <c r="F5188" s="3"/>
      <c r="G5188" s="8"/>
      <c r="H5188" s="6"/>
      <c r="I5188" s="6"/>
    </row>
    <row r="5189" spans="2:9" x14ac:dyDescent="0.2">
      <c r="B5189" s="3"/>
      <c r="C5189" s="6"/>
      <c r="D5189" s="3"/>
      <c r="E5189" s="6"/>
      <c r="F5189" s="3"/>
      <c r="G5189" s="8"/>
      <c r="H5189" s="6"/>
      <c r="I5189" s="6"/>
    </row>
    <row r="5190" spans="2:9" x14ac:dyDescent="0.2">
      <c r="B5190" s="3"/>
      <c r="C5190" s="6"/>
      <c r="D5190" s="3"/>
      <c r="E5190" s="6"/>
      <c r="F5190" s="3"/>
      <c r="G5190" s="8"/>
      <c r="H5190" s="6"/>
      <c r="I5190" s="6"/>
    </row>
    <row r="5191" spans="2:9" x14ac:dyDescent="0.2">
      <c r="B5191" s="3"/>
      <c r="C5191" s="6"/>
      <c r="D5191" s="3"/>
      <c r="E5191" s="6"/>
      <c r="F5191" s="3"/>
      <c r="G5191" s="8"/>
      <c r="H5191" s="6"/>
      <c r="I5191" s="6"/>
    </row>
    <row r="5192" spans="2:9" x14ac:dyDescent="0.2">
      <c r="B5192" s="3"/>
      <c r="C5192" s="6"/>
      <c r="D5192" s="3"/>
      <c r="E5192" s="6"/>
      <c r="F5192" s="3"/>
      <c r="G5192" s="8"/>
      <c r="H5192" s="6"/>
      <c r="I5192" s="6"/>
    </row>
    <row r="5193" spans="2:9" x14ac:dyDescent="0.2">
      <c r="B5193" s="3"/>
      <c r="C5193" s="6"/>
      <c r="D5193" s="3"/>
      <c r="E5193" s="6"/>
      <c r="F5193" s="3"/>
      <c r="G5193" s="8"/>
      <c r="H5193" s="6"/>
      <c r="I5193" s="6"/>
    </row>
    <row r="5194" spans="2:9" x14ac:dyDescent="0.2">
      <c r="B5194" s="3"/>
      <c r="C5194" s="6"/>
      <c r="D5194" s="3"/>
      <c r="E5194" s="6"/>
      <c r="F5194" s="3"/>
      <c r="G5194" s="8"/>
      <c r="H5194" s="6"/>
      <c r="I5194" s="6"/>
    </row>
    <row r="5195" spans="2:9" x14ac:dyDescent="0.2">
      <c r="B5195" s="3"/>
      <c r="C5195" s="6"/>
      <c r="D5195" s="3"/>
      <c r="E5195" s="6"/>
      <c r="F5195" s="3"/>
      <c r="G5195" s="8"/>
      <c r="H5195" s="6"/>
      <c r="I5195" s="6"/>
    </row>
    <row r="5196" spans="2:9" x14ac:dyDescent="0.2">
      <c r="B5196" s="3"/>
      <c r="C5196" s="6"/>
      <c r="D5196" s="3"/>
      <c r="E5196" s="6"/>
      <c r="F5196" s="3"/>
      <c r="G5196" s="8"/>
      <c r="H5196" s="6"/>
      <c r="I5196" s="6"/>
    </row>
    <row r="5197" spans="2:9" x14ac:dyDescent="0.2">
      <c r="B5197" s="3"/>
      <c r="C5197" s="6"/>
      <c r="D5197" s="3"/>
      <c r="E5197" s="6"/>
      <c r="F5197" s="3"/>
      <c r="G5197" s="8"/>
      <c r="H5197" s="6"/>
      <c r="I5197" s="6"/>
    </row>
    <row r="5198" spans="2:9" x14ac:dyDescent="0.2">
      <c r="B5198" s="3"/>
      <c r="C5198" s="6"/>
      <c r="D5198" s="3"/>
      <c r="E5198" s="6"/>
      <c r="F5198" s="3"/>
      <c r="G5198" s="8"/>
      <c r="H5198" s="6"/>
      <c r="I5198" s="6"/>
    </row>
    <row r="5199" spans="2:9" x14ac:dyDescent="0.2">
      <c r="B5199" s="3"/>
      <c r="C5199" s="6"/>
      <c r="D5199" s="3"/>
      <c r="E5199" s="6"/>
      <c r="F5199" s="3"/>
      <c r="G5199" s="8"/>
      <c r="H5199" s="6"/>
      <c r="I5199" s="6"/>
    </row>
    <row r="5200" spans="2:9" x14ac:dyDescent="0.2">
      <c r="B5200" s="3"/>
      <c r="C5200" s="6"/>
      <c r="D5200" s="3"/>
      <c r="E5200" s="6"/>
      <c r="F5200" s="3"/>
      <c r="G5200" s="8"/>
      <c r="H5200" s="6"/>
      <c r="I5200" s="6"/>
    </row>
    <row r="5201" spans="2:9" x14ac:dyDescent="0.2">
      <c r="B5201" s="3"/>
      <c r="C5201" s="6"/>
      <c r="D5201" s="3"/>
      <c r="E5201" s="6"/>
      <c r="F5201" s="3"/>
      <c r="G5201" s="8"/>
      <c r="H5201" s="6"/>
      <c r="I5201" s="6"/>
    </row>
    <row r="5202" spans="2:9" x14ac:dyDescent="0.2">
      <c r="B5202" s="3"/>
      <c r="C5202" s="6"/>
      <c r="D5202" s="3"/>
      <c r="E5202" s="6"/>
      <c r="F5202" s="3"/>
      <c r="G5202" s="8"/>
      <c r="H5202" s="6"/>
      <c r="I5202" s="6"/>
    </row>
    <row r="5203" spans="2:9" x14ac:dyDescent="0.2">
      <c r="B5203" s="3"/>
      <c r="C5203" s="6"/>
      <c r="D5203" s="3"/>
      <c r="E5203" s="6"/>
      <c r="F5203" s="3"/>
      <c r="G5203" s="8"/>
      <c r="H5203" s="6"/>
      <c r="I5203" s="6"/>
    </row>
    <row r="5204" spans="2:9" x14ac:dyDescent="0.2">
      <c r="B5204" s="3"/>
      <c r="C5204" s="6"/>
      <c r="D5204" s="3"/>
      <c r="E5204" s="6"/>
      <c r="F5204" s="3"/>
      <c r="G5204" s="8"/>
      <c r="H5204" s="6"/>
      <c r="I5204" s="6"/>
    </row>
    <row r="5205" spans="2:9" x14ac:dyDescent="0.2">
      <c r="B5205" s="3"/>
      <c r="C5205" s="6"/>
      <c r="D5205" s="3"/>
      <c r="E5205" s="6"/>
      <c r="F5205" s="3"/>
      <c r="G5205" s="8"/>
      <c r="H5205" s="6"/>
      <c r="I5205" s="6"/>
    </row>
    <row r="5206" spans="2:9" x14ac:dyDescent="0.2">
      <c r="B5206" s="3"/>
      <c r="C5206" s="6"/>
      <c r="D5206" s="3"/>
      <c r="E5206" s="6"/>
      <c r="F5206" s="3"/>
      <c r="G5206" s="8"/>
      <c r="H5206" s="6"/>
      <c r="I5206" s="6"/>
    </row>
    <row r="5207" spans="2:9" x14ac:dyDescent="0.2">
      <c r="B5207" s="3"/>
      <c r="C5207" s="6"/>
      <c r="D5207" s="3"/>
      <c r="E5207" s="6"/>
      <c r="F5207" s="3"/>
      <c r="G5207" s="8"/>
      <c r="H5207" s="6"/>
      <c r="I5207" s="6"/>
    </row>
    <row r="5208" spans="2:9" x14ac:dyDescent="0.2">
      <c r="B5208" s="3"/>
      <c r="C5208" s="6"/>
      <c r="D5208" s="3"/>
      <c r="E5208" s="6"/>
      <c r="F5208" s="3"/>
      <c r="G5208" s="8"/>
      <c r="H5208" s="6"/>
      <c r="I5208" s="6"/>
    </row>
    <row r="5209" spans="2:9" x14ac:dyDescent="0.2">
      <c r="B5209" s="3"/>
      <c r="C5209" s="6"/>
      <c r="D5209" s="3"/>
      <c r="E5209" s="6"/>
      <c r="F5209" s="3"/>
      <c r="G5209" s="8"/>
      <c r="H5209" s="6"/>
      <c r="I5209" s="6"/>
    </row>
    <row r="5210" spans="2:9" x14ac:dyDescent="0.2">
      <c r="B5210" s="3"/>
      <c r="C5210" s="6"/>
      <c r="D5210" s="3"/>
      <c r="E5210" s="6"/>
      <c r="F5210" s="3"/>
      <c r="G5210" s="8"/>
      <c r="H5210" s="6"/>
      <c r="I5210" s="6"/>
    </row>
    <row r="5211" spans="2:9" x14ac:dyDescent="0.2">
      <c r="B5211" s="3"/>
      <c r="C5211" s="6"/>
      <c r="D5211" s="3"/>
      <c r="E5211" s="6"/>
      <c r="F5211" s="3"/>
      <c r="G5211" s="8"/>
      <c r="H5211" s="6"/>
      <c r="I5211" s="6"/>
    </row>
    <row r="5212" spans="2:9" x14ac:dyDescent="0.2">
      <c r="B5212" s="2"/>
      <c r="C5212" s="5"/>
      <c r="D5212" s="2"/>
      <c r="E5212" s="5"/>
      <c r="F5212" s="2"/>
      <c r="G5212" s="7"/>
      <c r="H5212" s="5"/>
      <c r="I5212" s="5"/>
    </row>
    <row r="5213" spans="2:9" x14ac:dyDescent="0.2">
      <c r="B5213" s="2"/>
      <c r="C5213" s="5"/>
      <c r="D5213" s="2"/>
      <c r="E5213" s="5"/>
      <c r="F5213" s="2"/>
      <c r="G5213" s="7"/>
      <c r="H5213" s="5"/>
      <c r="I5213" s="5"/>
    </row>
    <row r="5214" spans="2:9" x14ac:dyDescent="0.2">
      <c r="B5214" s="2"/>
      <c r="C5214" s="5"/>
      <c r="D5214" s="2"/>
      <c r="E5214" s="5"/>
      <c r="F5214" s="2"/>
      <c r="G5214" s="7"/>
      <c r="H5214" s="5"/>
      <c r="I5214" s="5"/>
    </row>
    <row r="5215" spans="2:9" x14ac:dyDescent="0.2">
      <c r="B5215" s="2"/>
      <c r="C5215" s="5"/>
      <c r="D5215" s="2"/>
      <c r="E5215" s="5"/>
      <c r="F5215" s="2"/>
      <c r="G5215" s="7"/>
      <c r="H5215" s="5"/>
      <c r="I5215" s="5"/>
    </row>
    <row r="5216" spans="2:9" x14ac:dyDescent="0.2">
      <c r="B5216" s="2"/>
      <c r="C5216" s="5"/>
      <c r="D5216" s="2"/>
      <c r="E5216" s="5"/>
      <c r="F5216" s="2"/>
      <c r="G5216" s="7"/>
      <c r="H5216" s="5"/>
      <c r="I5216" s="5"/>
    </row>
    <row r="5217" spans="2:9" x14ac:dyDescent="0.2">
      <c r="B5217" s="2"/>
      <c r="C5217" s="5"/>
      <c r="D5217" s="2"/>
      <c r="E5217" s="5"/>
      <c r="F5217" s="2"/>
      <c r="G5217" s="7"/>
      <c r="H5217" s="5"/>
      <c r="I5217" s="5"/>
    </row>
    <row r="5218" spans="2:9" x14ac:dyDescent="0.2">
      <c r="B5218" s="2"/>
      <c r="C5218" s="5"/>
      <c r="D5218" s="2"/>
      <c r="E5218" s="5"/>
      <c r="F5218" s="2"/>
      <c r="G5218" s="7"/>
      <c r="H5218" s="5"/>
      <c r="I5218" s="5"/>
    </row>
    <row r="5219" spans="2:9" x14ac:dyDescent="0.2">
      <c r="B5219" s="2"/>
      <c r="C5219" s="5"/>
      <c r="D5219" s="2"/>
      <c r="E5219" s="5"/>
      <c r="F5219" s="2"/>
      <c r="G5219" s="7"/>
      <c r="H5219" s="5"/>
      <c r="I5219" s="5"/>
    </row>
    <row r="5220" spans="2:9" x14ac:dyDescent="0.2">
      <c r="B5220" s="3"/>
      <c r="C5220" s="6"/>
      <c r="D5220" s="3"/>
      <c r="E5220" s="6"/>
      <c r="F5220" s="3"/>
      <c r="G5220" s="8"/>
      <c r="H5220" s="6"/>
      <c r="I5220" s="6"/>
    </row>
    <row r="5221" spans="2:9" x14ac:dyDescent="0.2">
      <c r="B5221" s="3"/>
      <c r="C5221" s="6"/>
      <c r="D5221" s="3"/>
      <c r="E5221" s="6"/>
      <c r="F5221" s="3"/>
      <c r="G5221" s="8"/>
      <c r="H5221" s="6"/>
      <c r="I5221" s="6"/>
    </row>
    <row r="5222" spans="2:9" x14ac:dyDescent="0.2">
      <c r="B5222" s="3"/>
      <c r="C5222" s="6"/>
      <c r="D5222" s="3"/>
      <c r="E5222" s="6"/>
      <c r="F5222" s="3"/>
      <c r="G5222" s="8"/>
      <c r="H5222" s="6"/>
      <c r="I5222" s="6"/>
    </row>
    <row r="5223" spans="2:9" x14ac:dyDescent="0.2">
      <c r="B5223" s="3"/>
      <c r="C5223" s="6"/>
      <c r="D5223" s="3"/>
      <c r="E5223" s="6"/>
      <c r="F5223" s="3"/>
      <c r="G5223" s="8"/>
      <c r="H5223" s="6"/>
      <c r="I5223" s="6"/>
    </row>
    <row r="5224" spans="2:9" x14ac:dyDescent="0.2">
      <c r="B5224" s="3"/>
      <c r="C5224" s="6"/>
      <c r="D5224" s="3"/>
      <c r="E5224" s="6"/>
      <c r="F5224" s="3"/>
      <c r="G5224" s="8"/>
      <c r="H5224" s="6"/>
      <c r="I5224" s="6"/>
    </row>
    <row r="5225" spans="2:9" x14ac:dyDescent="0.2">
      <c r="B5225" s="3"/>
      <c r="C5225" s="6"/>
      <c r="D5225" s="3"/>
      <c r="E5225" s="6"/>
      <c r="F5225" s="3"/>
      <c r="G5225" s="8"/>
      <c r="H5225" s="6"/>
      <c r="I5225" s="6"/>
    </row>
    <row r="5226" spans="2:9" x14ac:dyDescent="0.2">
      <c r="B5226" s="3"/>
      <c r="C5226" s="6"/>
      <c r="D5226" s="3"/>
      <c r="E5226" s="6"/>
      <c r="F5226" s="3"/>
      <c r="G5226" s="8"/>
      <c r="H5226" s="6"/>
      <c r="I5226" s="6"/>
    </row>
    <row r="5227" spans="2:9" x14ac:dyDescent="0.2">
      <c r="B5227" s="3"/>
      <c r="C5227" s="6"/>
      <c r="D5227" s="3"/>
      <c r="E5227" s="6"/>
      <c r="F5227" s="3"/>
      <c r="G5227" s="8"/>
      <c r="H5227" s="6"/>
      <c r="I5227" s="6"/>
    </row>
    <row r="5228" spans="2:9" x14ac:dyDescent="0.2">
      <c r="B5228" s="3"/>
      <c r="C5228" s="6"/>
      <c r="D5228" s="3"/>
      <c r="E5228" s="6"/>
      <c r="F5228" s="3"/>
      <c r="G5228" s="8"/>
      <c r="H5228" s="6"/>
      <c r="I5228" s="6"/>
    </row>
    <row r="5229" spans="2:9" x14ac:dyDescent="0.2">
      <c r="B5229" s="3"/>
      <c r="C5229" s="6"/>
      <c r="D5229" s="3"/>
      <c r="E5229" s="6"/>
      <c r="F5229" s="3"/>
      <c r="G5229" s="8"/>
      <c r="H5229" s="6"/>
      <c r="I5229" s="6"/>
    </row>
    <row r="5230" spans="2:9" x14ac:dyDescent="0.2">
      <c r="B5230" s="3"/>
      <c r="C5230" s="6"/>
      <c r="D5230" s="3"/>
      <c r="E5230" s="6"/>
      <c r="F5230" s="3"/>
      <c r="G5230" s="8"/>
      <c r="H5230" s="6"/>
      <c r="I5230" s="6"/>
    </row>
    <row r="5231" spans="2:9" x14ac:dyDescent="0.2">
      <c r="B5231" s="3"/>
      <c r="C5231" s="6"/>
      <c r="D5231" s="3"/>
      <c r="E5231" s="6"/>
      <c r="F5231" s="3"/>
      <c r="G5231" s="8"/>
      <c r="H5231" s="6"/>
      <c r="I5231" s="6"/>
    </row>
    <row r="5232" spans="2:9" x14ac:dyDescent="0.2">
      <c r="B5232" s="3"/>
      <c r="C5232" s="6"/>
      <c r="D5232" s="3"/>
      <c r="E5232" s="6"/>
      <c r="F5232" s="3"/>
      <c r="G5232" s="8"/>
      <c r="H5232" s="6"/>
      <c r="I5232" s="6"/>
    </row>
    <row r="5233" spans="2:9" x14ac:dyDescent="0.2">
      <c r="B5233" s="3"/>
      <c r="C5233" s="6"/>
      <c r="D5233" s="3"/>
      <c r="E5233" s="6"/>
      <c r="F5233" s="3"/>
      <c r="G5233" s="8"/>
      <c r="H5233" s="6"/>
      <c r="I5233" s="6"/>
    </row>
    <row r="5234" spans="2:9" x14ac:dyDescent="0.2">
      <c r="B5234" s="3"/>
      <c r="C5234" s="6"/>
      <c r="D5234" s="3"/>
      <c r="E5234" s="6"/>
      <c r="F5234" s="3"/>
      <c r="G5234" s="8"/>
      <c r="H5234" s="6"/>
      <c r="I5234" s="6"/>
    </row>
    <row r="5235" spans="2:9" x14ac:dyDescent="0.2">
      <c r="B5235" s="3"/>
      <c r="C5235" s="6"/>
      <c r="D5235" s="3"/>
      <c r="E5235" s="6"/>
      <c r="F5235" s="3"/>
      <c r="G5235" s="8"/>
      <c r="H5235" s="6"/>
      <c r="I5235" s="6"/>
    </row>
    <row r="5236" spans="2:9" x14ac:dyDescent="0.2">
      <c r="B5236" s="3"/>
      <c r="C5236" s="6"/>
      <c r="D5236" s="3"/>
      <c r="E5236" s="6"/>
      <c r="F5236" s="3"/>
      <c r="G5236" s="8"/>
      <c r="H5236" s="6"/>
      <c r="I5236" s="6"/>
    </row>
    <row r="5237" spans="2:9" x14ac:dyDescent="0.2">
      <c r="B5237" s="3"/>
      <c r="C5237" s="6"/>
      <c r="D5237" s="3"/>
      <c r="E5237" s="6"/>
      <c r="F5237" s="3"/>
      <c r="G5237" s="8"/>
      <c r="H5237" s="6"/>
      <c r="I5237" s="6"/>
    </row>
    <row r="5238" spans="2:9" x14ac:dyDescent="0.2">
      <c r="B5238" s="3"/>
      <c r="C5238" s="6"/>
      <c r="D5238" s="3"/>
      <c r="E5238" s="6"/>
      <c r="F5238" s="3"/>
      <c r="G5238" s="8"/>
      <c r="H5238" s="6"/>
      <c r="I5238" s="6"/>
    </row>
    <row r="5239" spans="2:9" x14ac:dyDescent="0.2">
      <c r="B5239" s="3"/>
      <c r="C5239" s="6"/>
      <c r="D5239" s="3"/>
      <c r="E5239" s="6"/>
      <c r="F5239" s="3"/>
      <c r="G5239" s="8"/>
      <c r="H5239" s="6"/>
      <c r="I5239" s="6"/>
    </row>
    <row r="5240" spans="2:9" x14ac:dyDescent="0.2">
      <c r="B5240" s="3"/>
      <c r="C5240" s="6"/>
      <c r="D5240" s="3"/>
      <c r="E5240" s="6"/>
      <c r="F5240" s="3"/>
      <c r="G5240" s="8"/>
      <c r="H5240" s="6"/>
      <c r="I5240" s="6"/>
    </row>
    <row r="5241" spans="2:9" x14ac:dyDescent="0.2">
      <c r="B5241" s="3"/>
      <c r="C5241" s="6"/>
      <c r="D5241" s="3"/>
      <c r="E5241" s="6"/>
      <c r="F5241" s="3"/>
      <c r="G5241" s="8"/>
      <c r="H5241" s="6"/>
      <c r="I5241" s="6"/>
    </row>
    <row r="5242" spans="2:9" x14ac:dyDescent="0.2">
      <c r="B5242" s="3"/>
      <c r="C5242" s="6"/>
      <c r="D5242" s="3"/>
      <c r="E5242" s="6"/>
      <c r="F5242" s="3"/>
      <c r="G5242" s="8"/>
      <c r="H5242" s="6"/>
      <c r="I5242" s="6"/>
    </row>
    <row r="5243" spans="2:9" x14ac:dyDescent="0.2">
      <c r="B5243" s="3"/>
      <c r="C5243" s="6"/>
      <c r="D5243" s="3"/>
      <c r="E5243" s="6"/>
      <c r="F5243" s="3"/>
      <c r="G5243" s="8"/>
      <c r="H5243" s="6"/>
      <c r="I5243" s="6"/>
    </row>
    <row r="5244" spans="2:9" x14ac:dyDescent="0.2">
      <c r="B5244" s="3"/>
      <c r="C5244" s="6"/>
      <c r="D5244" s="3"/>
      <c r="E5244" s="6"/>
      <c r="F5244" s="3"/>
      <c r="G5244" s="8"/>
      <c r="H5244" s="6"/>
      <c r="I5244" s="6"/>
    </row>
    <row r="5245" spans="2:9" x14ac:dyDescent="0.2">
      <c r="B5245" s="3"/>
      <c r="C5245" s="6"/>
      <c r="D5245" s="3"/>
      <c r="E5245" s="6"/>
      <c r="F5245" s="3"/>
      <c r="G5245" s="8"/>
      <c r="H5245" s="6"/>
      <c r="I5245" s="6"/>
    </row>
    <row r="5246" spans="2:9" x14ac:dyDescent="0.2">
      <c r="B5246" s="3"/>
      <c r="C5246" s="6"/>
      <c r="D5246" s="3"/>
      <c r="E5246" s="6"/>
      <c r="F5246" s="3"/>
      <c r="G5246" s="8"/>
      <c r="H5246" s="6"/>
      <c r="I5246" s="6"/>
    </row>
    <row r="5247" spans="2:9" x14ac:dyDescent="0.2">
      <c r="B5247" s="3"/>
      <c r="C5247" s="6"/>
      <c r="D5247" s="3"/>
      <c r="E5247" s="6"/>
      <c r="F5247" s="3"/>
      <c r="G5247" s="8"/>
      <c r="H5247" s="6"/>
      <c r="I5247" s="6"/>
    </row>
    <row r="5248" spans="2:9" x14ac:dyDescent="0.2">
      <c r="B5248" s="3"/>
      <c r="C5248" s="6"/>
      <c r="D5248" s="3"/>
      <c r="E5248" s="6"/>
      <c r="F5248" s="3"/>
      <c r="G5248" s="8"/>
      <c r="H5248" s="6"/>
      <c r="I5248" s="6"/>
    </row>
    <row r="5249" spans="2:9" x14ac:dyDescent="0.2">
      <c r="B5249" s="3"/>
      <c r="C5249" s="6"/>
      <c r="D5249" s="3"/>
      <c r="E5249" s="6"/>
      <c r="F5249" s="3"/>
      <c r="G5249" s="8"/>
      <c r="H5249" s="6"/>
      <c r="I5249" s="6"/>
    </row>
    <row r="5250" spans="2:9" x14ac:dyDescent="0.2">
      <c r="B5250" s="3"/>
      <c r="C5250" s="6"/>
      <c r="D5250" s="3"/>
      <c r="E5250" s="6"/>
      <c r="F5250" s="3"/>
      <c r="G5250" s="8"/>
      <c r="H5250" s="6"/>
      <c r="I5250" s="6"/>
    </row>
    <row r="5251" spans="2:9" x14ac:dyDescent="0.2">
      <c r="B5251" s="3"/>
      <c r="C5251" s="6"/>
      <c r="D5251" s="3"/>
      <c r="E5251" s="6"/>
      <c r="F5251" s="3"/>
      <c r="G5251" s="8"/>
      <c r="H5251" s="6"/>
      <c r="I5251" s="6"/>
    </row>
    <row r="5252" spans="2:9" x14ac:dyDescent="0.2">
      <c r="B5252" s="3"/>
      <c r="C5252" s="6"/>
      <c r="D5252" s="3"/>
      <c r="E5252" s="6"/>
      <c r="F5252" s="3"/>
      <c r="G5252" s="8"/>
      <c r="H5252" s="6"/>
      <c r="I5252" s="6"/>
    </row>
    <row r="5253" spans="2:9" x14ac:dyDescent="0.2">
      <c r="B5253" s="3"/>
      <c r="C5253" s="6"/>
      <c r="D5253" s="3"/>
      <c r="E5253" s="6"/>
      <c r="F5253" s="3"/>
      <c r="G5253" s="8"/>
      <c r="H5253" s="6"/>
      <c r="I5253" s="6"/>
    </row>
    <row r="5254" spans="2:9" x14ac:dyDescent="0.2">
      <c r="B5254" s="3"/>
      <c r="C5254" s="6"/>
      <c r="D5254" s="3"/>
      <c r="E5254" s="6"/>
      <c r="F5254" s="3"/>
      <c r="G5254" s="8"/>
      <c r="H5254" s="6"/>
      <c r="I5254" s="6"/>
    </row>
    <row r="5255" spans="2:9" x14ac:dyDescent="0.2">
      <c r="B5255" s="3"/>
      <c r="C5255" s="6"/>
      <c r="D5255" s="3"/>
      <c r="E5255" s="6"/>
      <c r="F5255" s="3"/>
      <c r="G5255" s="8"/>
      <c r="H5255" s="6"/>
      <c r="I5255" s="6"/>
    </row>
    <row r="5256" spans="2:9" x14ac:dyDescent="0.2">
      <c r="B5256" s="3"/>
      <c r="C5256" s="6"/>
      <c r="D5256" s="3"/>
      <c r="E5256" s="6"/>
      <c r="F5256" s="3"/>
      <c r="G5256" s="8"/>
      <c r="H5256" s="6"/>
      <c r="I5256" s="6"/>
    </row>
    <row r="5257" spans="2:9" x14ac:dyDescent="0.2">
      <c r="B5257" s="3"/>
      <c r="C5257" s="6"/>
      <c r="D5257" s="3"/>
      <c r="E5257" s="6"/>
      <c r="F5257" s="3"/>
      <c r="G5257" s="8"/>
      <c r="H5257" s="6"/>
      <c r="I5257" s="6"/>
    </row>
    <row r="5258" spans="2:9" x14ac:dyDescent="0.2">
      <c r="B5258" s="3"/>
      <c r="C5258" s="6"/>
      <c r="D5258" s="3"/>
      <c r="E5258" s="6"/>
      <c r="F5258" s="3"/>
      <c r="G5258" s="8"/>
      <c r="H5258" s="6"/>
      <c r="I5258" s="6"/>
    </row>
    <row r="5259" spans="2:9" x14ac:dyDescent="0.2">
      <c r="B5259" s="3"/>
      <c r="C5259" s="6"/>
      <c r="D5259" s="3"/>
      <c r="E5259" s="6"/>
      <c r="F5259" s="3"/>
      <c r="G5259" s="8"/>
      <c r="H5259" s="6"/>
      <c r="I5259" s="6"/>
    </row>
    <row r="5260" spans="2:9" x14ac:dyDescent="0.2">
      <c r="B5260" s="3"/>
      <c r="C5260" s="6"/>
      <c r="D5260" s="3"/>
      <c r="E5260" s="6"/>
      <c r="F5260" s="3"/>
      <c r="G5260" s="8"/>
      <c r="H5260" s="6"/>
      <c r="I5260" s="6"/>
    </row>
    <row r="5261" spans="2:9" x14ac:dyDescent="0.2">
      <c r="B5261" s="3"/>
      <c r="C5261" s="6"/>
      <c r="D5261" s="3"/>
      <c r="E5261" s="6"/>
      <c r="F5261" s="3"/>
      <c r="G5261" s="8"/>
      <c r="H5261" s="6"/>
      <c r="I5261" s="6"/>
    </row>
    <row r="5262" spans="2:9" x14ac:dyDescent="0.2">
      <c r="B5262" s="2"/>
      <c r="C5262" s="5"/>
      <c r="D5262" s="2"/>
      <c r="E5262" s="5"/>
      <c r="F5262" s="2"/>
      <c r="G5262" s="7"/>
      <c r="H5262" s="5"/>
      <c r="I5262" s="5"/>
    </row>
    <row r="5263" spans="2:9" x14ac:dyDescent="0.2">
      <c r="B5263" s="2"/>
      <c r="C5263" s="5"/>
      <c r="D5263" s="2"/>
      <c r="E5263" s="5"/>
      <c r="F5263" s="2"/>
      <c r="G5263" s="7"/>
      <c r="H5263" s="5"/>
      <c r="I5263" s="5"/>
    </row>
    <row r="5264" spans="2:9" x14ac:dyDescent="0.2">
      <c r="B5264" s="2"/>
      <c r="C5264" s="5"/>
      <c r="D5264" s="2"/>
      <c r="E5264" s="5"/>
      <c r="F5264" s="2"/>
      <c r="G5264" s="7"/>
      <c r="H5264" s="5"/>
      <c r="I5264" s="5"/>
    </row>
    <row r="5265" spans="2:9" x14ac:dyDescent="0.2">
      <c r="B5265" s="2"/>
      <c r="C5265" s="5"/>
      <c r="D5265" s="2"/>
      <c r="E5265" s="5"/>
      <c r="F5265" s="2"/>
      <c r="G5265" s="7"/>
      <c r="H5265" s="5"/>
      <c r="I5265" s="5"/>
    </row>
    <row r="5266" spans="2:9" x14ac:dyDescent="0.2">
      <c r="B5266" s="2"/>
      <c r="C5266" s="5"/>
      <c r="D5266" s="2"/>
      <c r="E5266" s="5"/>
      <c r="F5266" s="2"/>
      <c r="G5266" s="7"/>
      <c r="H5266" s="5"/>
      <c r="I5266" s="5"/>
    </row>
    <row r="5267" spans="2:9" x14ac:dyDescent="0.2">
      <c r="B5267" s="3"/>
      <c r="C5267" s="6"/>
      <c r="D5267" s="3"/>
      <c r="E5267" s="6"/>
      <c r="F5267" s="3"/>
      <c r="G5267" s="8"/>
      <c r="H5267" s="6"/>
      <c r="I5267" s="6"/>
    </row>
    <row r="5268" spans="2:9" x14ac:dyDescent="0.2">
      <c r="B5268" s="3"/>
      <c r="C5268" s="6"/>
      <c r="D5268" s="3"/>
      <c r="E5268" s="6"/>
      <c r="F5268" s="3"/>
      <c r="G5268" s="8"/>
      <c r="H5268" s="6"/>
      <c r="I5268" s="6"/>
    </row>
    <row r="5269" spans="2:9" x14ac:dyDescent="0.2">
      <c r="B5269" s="3"/>
      <c r="C5269" s="6"/>
      <c r="D5269" s="3"/>
      <c r="E5269" s="6"/>
      <c r="F5269" s="3"/>
      <c r="G5269" s="8"/>
      <c r="H5269" s="6"/>
      <c r="I5269" s="6"/>
    </row>
    <row r="5270" spans="2:9" x14ac:dyDescent="0.2">
      <c r="B5270" s="3"/>
      <c r="C5270" s="6"/>
      <c r="D5270" s="3"/>
      <c r="E5270" s="6"/>
      <c r="F5270" s="3"/>
      <c r="G5270" s="8"/>
      <c r="H5270" s="6"/>
      <c r="I5270" s="6"/>
    </row>
    <row r="5271" spans="2:9" x14ac:dyDescent="0.2">
      <c r="B5271" s="3"/>
      <c r="C5271" s="6"/>
      <c r="D5271" s="3"/>
      <c r="E5271" s="6"/>
      <c r="F5271" s="3"/>
      <c r="G5271" s="8"/>
      <c r="H5271" s="6"/>
      <c r="I5271" s="6"/>
    </row>
    <row r="5272" spans="2:9" x14ac:dyDescent="0.2">
      <c r="B5272" s="3"/>
      <c r="C5272" s="6"/>
      <c r="D5272" s="3"/>
      <c r="E5272" s="6"/>
      <c r="F5272" s="3"/>
      <c r="G5272" s="8"/>
      <c r="H5272" s="6"/>
      <c r="I5272" s="6"/>
    </row>
    <row r="5273" spans="2:9" x14ac:dyDescent="0.2">
      <c r="B5273" s="3"/>
      <c r="C5273" s="6"/>
      <c r="D5273" s="3"/>
      <c r="E5273" s="6"/>
      <c r="F5273" s="3"/>
      <c r="G5273" s="8"/>
      <c r="H5273" s="6"/>
      <c r="I5273" s="6"/>
    </row>
    <row r="5274" spans="2:9" x14ac:dyDescent="0.2">
      <c r="B5274" s="3"/>
      <c r="C5274" s="6"/>
      <c r="D5274" s="3"/>
      <c r="E5274" s="6"/>
      <c r="F5274" s="3"/>
      <c r="G5274" s="8"/>
      <c r="H5274" s="6"/>
      <c r="I5274" s="6"/>
    </row>
    <row r="5275" spans="2:9" x14ac:dyDescent="0.2">
      <c r="B5275" s="3"/>
      <c r="C5275" s="6"/>
      <c r="D5275" s="3"/>
      <c r="E5275" s="6"/>
      <c r="F5275" s="3"/>
      <c r="G5275" s="8"/>
      <c r="H5275" s="6"/>
      <c r="I5275" s="6"/>
    </row>
    <row r="5276" spans="2:9" x14ac:dyDescent="0.2">
      <c r="B5276" s="3"/>
      <c r="C5276" s="6"/>
      <c r="D5276" s="3"/>
      <c r="E5276" s="6"/>
      <c r="F5276" s="3"/>
      <c r="G5276" s="8"/>
      <c r="H5276" s="6"/>
      <c r="I5276" s="6"/>
    </row>
    <row r="5277" spans="2:9" x14ac:dyDescent="0.2">
      <c r="B5277" s="3"/>
      <c r="C5277" s="6"/>
      <c r="D5277" s="3"/>
      <c r="E5277" s="6"/>
      <c r="F5277" s="3"/>
      <c r="G5277" s="8"/>
      <c r="H5277" s="6"/>
      <c r="I5277" s="6"/>
    </row>
    <row r="5278" spans="2:9" x14ac:dyDescent="0.2">
      <c r="B5278" s="3"/>
      <c r="C5278" s="6"/>
      <c r="D5278" s="3"/>
      <c r="E5278" s="6"/>
      <c r="F5278" s="3"/>
      <c r="G5278" s="8"/>
      <c r="H5278" s="6"/>
      <c r="I5278" s="6"/>
    </row>
    <row r="5279" spans="2:9" x14ac:dyDescent="0.2">
      <c r="B5279" s="3"/>
      <c r="C5279" s="6"/>
      <c r="D5279" s="3"/>
      <c r="E5279" s="6"/>
      <c r="F5279" s="3"/>
      <c r="G5279" s="8"/>
      <c r="H5279" s="6"/>
      <c r="I5279" s="6"/>
    </row>
    <row r="5280" spans="2:9" x14ac:dyDescent="0.2">
      <c r="B5280" s="3"/>
      <c r="C5280" s="6"/>
      <c r="D5280" s="3"/>
      <c r="E5280" s="6"/>
      <c r="F5280" s="3"/>
      <c r="G5280" s="8"/>
      <c r="H5280" s="6"/>
      <c r="I5280" s="6"/>
    </row>
    <row r="5281" spans="2:9" x14ac:dyDescent="0.2">
      <c r="B5281" s="3"/>
      <c r="C5281" s="6"/>
      <c r="D5281" s="3"/>
      <c r="E5281" s="6"/>
      <c r="F5281" s="3"/>
      <c r="G5281" s="8"/>
      <c r="H5281" s="6"/>
      <c r="I5281" s="6"/>
    </row>
    <row r="5282" spans="2:9" x14ac:dyDescent="0.2">
      <c r="B5282" s="3"/>
      <c r="C5282" s="6"/>
      <c r="D5282" s="3"/>
      <c r="E5282" s="6"/>
      <c r="F5282" s="3"/>
      <c r="G5282" s="8"/>
      <c r="H5282" s="6"/>
      <c r="I5282" s="6"/>
    </row>
    <row r="5283" spans="2:9" x14ac:dyDescent="0.2">
      <c r="B5283" s="3"/>
      <c r="C5283" s="6"/>
      <c r="D5283" s="3"/>
      <c r="E5283" s="6"/>
      <c r="F5283" s="3"/>
      <c r="G5283" s="8"/>
      <c r="H5283" s="6"/>
      <c r="I5283" s="6"/>
    </row>
    <row r="5284" spans="2:9" x14ac:dyDescent="0.2">
      <c r="B5284" s="3"/>
      <c r="C5284" s="6"/>
      <c r="D5284" s="3"/>
      <c r="E5284" s="6"/>
      <c r="F5284" s="3"/>
      <c r="G5284" s="8"/>
      <c r="H5284" s="6"/>
      <c r="I5284" s="6"/>
    </row>
    <row r="5285" spans="2:9" x14ac:dyDescent="0.2">
      <c r="B5285" s="3"/>
      <c r="C5285" s="6"/>
      <c r="D5285" s="3"/>
      <c r="E5285" s="6"/>
      <c r="F5285" s="3"/>
      <c r="G5285" s="8"/>
      <c r="H5285" s="6"/>
      <c r="I5285" s="6"/>
    </row>
    <row r="5286" spans="2:9" x14ac:dyDescent="0.2">
      <c r="B5286" s="3"/>
      <c r="C5286" s="6"/>
      <c r="D5286" s="3"/>
      <c r="E5286" s="6"/>
      <c r="F5286" s="3"/>
      <c r="G5286" s="8"/>
      <c r="H5286" s="6"/>
      <c r="I5286" s="6"/>
    </row>
    <row r="5287" spans="2:9" x14ac:dyDescent="0.2">
      <c r="B5287" s="3"/>
      <c r="C5287" s="6"/>
      <c r="D5287" s="3"/>
      <c r="E5287" s="6"/>
      <c r="F5287" s="3"/>
      <c r="G5287" s="8"/>
      <c r="H5287" s="6"/>
      <c r="I5287" s="6"/>
    </row>
    <row r="5288" spans="2:9" x14ac:dyDescent="0.2">
      <c r="B5288" s="3"/>
      <c r="C5288" s="6"/>
      <c r="D5288" s="3"/>
      <c r="E5288" s="6"/>
      <c r="F5288" s="3"/>
      <c r="G5288" s="8"/>
      <c r="H5288" s="6"/>
      <c r="I5288" s="6"/>
    </row>
    <row r="5289" spans="2:9" x14ac:dyDescent="0.2">
      <c r="B5289" s="3"/>
      <c r="C5289" s="6"/>
      <c r="D5289" s="3"/>
      <c r="E5289" s="6"/>
      <c r="F5289" s="3"/>
      <c r="G5289" s="8"/>
      <c r="H5289" s="6"/>
      <c r="I5289" s="6"/>
    </row>
    <row r="5290" spans="2:9" x14ac:dyDescent="0.2">
      <c r="B5290" s="2"/>
      <c r="C5290" s="5"/>
      <c r="D5290" s="2"/>
      <c r="E5290" s="5"/>
      <c r="F5290" s="2"/>
      <c r="G5290" s="7"/>
      <c r="H5290" s="5"/>
      <c r="I5290" s="5"/>
    </row>
    <row r="5291" spans="2:9" x14ac:dyDescent="0.2">
      <c r="B5291" s="2"/>
      <c r="C5291" s="5"/>
      <c r="D5291" s="2"/>
      <c r="E5291" s="5"/>
      <c r="F5291" s="2"/>
      <c r="G5291" s="7"/>
      <c r="H5291" s="5"/>
      <c r="I5291" s="5"/>
    </row>
    <row r="5292" spans="2:9" x14ac:dyDescent="0.2">
      <c r="B5292" s="3"/>
      <c r="C5292" s="6"/>
      <c r="D5292" s="3"/>
      <c r="E5292" s="6"/>
      <c r="F5292" s="3"/>
      <c r="G5292" s="8"/>
      <c r="H5292" s="6"/>
      <c r="I5292" s="6"/>
    </row>
    <row r="5293" spans="2:9" x14ac:dyDescent="0.2">
      <c r="B5293" s="3"/>
      <c r="C5293" s="6"/>
      <c r="D5293" s="3"/>
      <c r="E5293" s="6"/>
      <c r="F5293" s="3"/>
      <c r="G5293" s="8"/>
      <c r="H5293" s="6"/>
      <c r="I5293" s="6"/>
    </row>
    <row r="5294" spans="2:9" x14ac:dyDescent="0.2">
      <c r="B5294" s="3"/>
      <c r="C5294" s="6"/>
      <c r="D5294" s="3"/>
      <c r="E5294" s="6"/>
      <c r="F5294" s="3"/>
      <c r="G5294" s="8"/>
      <c r="H5294" s="6"/>
      <c r="I5294" s="6"/>
    </row>
    <row r="5295" spans="2:9" x14ac:dyDescent="0.2">
      <c r="B5295" s="3"/>
      <c r="C5295" s="6"/>
      <c r="D5295" s="3"/>
      <c r="E5295" s="6"/>
      <c r="F5295" s="3"/>
      <c r="G5295" s="8"/>
      <c r="H5295" s="6"/>
      <c r="I5295" s="6"/>
    </row>
    <row r="5296" spans="2:9" x14ac:dyDescent="0.2">
      <c r="B5296" s="3"/>
      <c r="C5296" s="6"/>
      <c r="D5296" s="3"/>
      <c r="E5296" s="6"/>
      <c r="F5296" s="3"/>
      <c r="G5296" s="8"/>
      <c r="H5296" s="6"/>
      <c r="I5296" s="6"/>
    </row>
    <row r="5297" spans="2:9" x14ac:dyDescent="0.2">
      <c r="B5297" s="3"/>
      <c r="C5297" s="6"/>
      <c r="D5297" s="3"/>
      <c r="E5297" s="6"/>
      <c r="F5297" s="3"/>
      <c r="G5297" s="8"/>
      <c r="H5297" s="6"/>
      <c r="I5297" s="6"/>
    </row>
    <row r="5298" spans="2:9" x14ac:dyDescent="0.2">
      <c r="B5298" s="3"/>
      <c r="C5298" s="6"/>
      <c r="D5298" s="3"/>
      <c r="E5298" s="6"/>
      <c r="F5298" s="3"/>
      <c r="G5298" s="8"/>
      <c r="H5298" s="6"/>
      <c r="I5298" s="6"/>
    </row>
    <row r="5299" spans="2:9" x14ac:dyDescent="0.2">
      <c r="B5299" s="3"/>
      <c r="C5299" s="6"/>
      <c r="D5299" s="3"/>
      <c r="E5299" s="6"/>
      <c r="F5299" s="3"/>
      <c r="G5299" s="8"/>
      <c r="H5299" s="6"/>
      <c r="I5299" s="6"/>
    </row>
    <row r="5300" spans="2:9" x14ac:dyDescent="0.2">
      <c r="B5300" s="3"/>
      <c r="C5300" s="6"/>
      <c r="D5300" s="3"/>
      <c r="E5300" s="6"/>
      <c r="F5300" s="3"/>
      <c r="G5300" s="8"/>
      <c r="H5300" s="6"/>
      <c r="I5300" s="6"/>
    </row>
    <row r="5301" spans="2:9" x14ac:dyDescent="0.2">
      <c r="B5301" s="3"/>
      <c r="C5301" s="6"/>
      <c r="D5301" s="3"/>
      <c r="E5301" s="6"/>
      <c r="F5301" s="3"/>
      <c r="G5301" s="8"/>
      <c r="H5301" s="6"/>
      <c r="I5301" s="6"/>
    </row>
    <row r="5302" spans="2:9" x14ac:dyDescent="0.2">
      <c r="B5302" s="3"/>
      <c r="C5302" s="6"/>
      <c r="D5302" s="3"/>
      <c r="E5302" s="6"/>
      <c r="F5302" s="3"/>
      <c r="G5302" s="8"/>
      <c r="H5302" s="6"/>
      <c r="I5302" s="6"/>
    </row>
    <row r="5303" spans="2:9" x14ac:dyDescent="0.2">
      <c r="B5303" s="2"/>
      <c r="C5303" s="5"/>
      <c r="D5303" s="2"/>
      <c r="E5303" s="5"/>
      <c r="F5303" s="2"/>
      <c r="G5303" s="7"/>
      <c r="H5303" s="5"/>
      <c r="I5303" s="5"/>
    </row>
    <row r="5304" spans="2:9" x14ac:dyDescent="0.2">
      <c r="B5304" s="2"/>
      <c r="C5304" s="5"/>
      <c r="D5304" s="2"/>
      <c r="E5304" s="5"/>
      <c r="F5304" s="2"/>
      <c r="G5304" s="7"/>
      <c r="H5304" s="5"/>
      <c r="I5304" s="5"/>
    </row>
    <row r="5305" spans="2:9" x14ac:dyDescent="0.2">
      <c r="B5305" s="2"/>
      <c r="C5305" s="5"/>
      <c r="D5305" s="2"/>
      <c r="E5305" s="5"/>
      <c r="F5305" s="2"/>
      <c r="G5305" s="7"/>
      <c r="H5305" s="5"/>
      <c r="I5305" s="5"/>
    </row>
    <row r="5306" spans="2:9" x14ac:dyDescent="0.2">
      <c r="B5306" s="2"/>
      <c r="C5306" s="5"/>
      <c r="D5306" s="2"/>
      <c r="E5306" s="5"/>
      <c r="F5306" s="2"/>
      <c r="G5306" s="7"/>
      <c r="H5306" s="5"/>
      <c r="I5306" s="5"/>
    </row>
    <row r="5307" spans="2:9" x14ac:dyDescent="0.2">
      <c r="B5307" s="2"/>
      <c r="C5307" s="5"/>
      <c r="D5307" s="2"/>
      <c r="E5307" s="5"/>
      <c r="F5307" s="2"/>
      <c r="G5307" s="7"/>
      <c r="H5307" s="5"/>
      <c r="I5307" s="5"/>
    </row>
    <row r="5308" spans="2:9" x14ac:dyDescent="0.2">
      <c r="B5308" s="2"/>
      <c r="C5308" s="5"/>
      <c r="D5308" s="2"/>
      <c r="E5308" s="5"/>
      <c r="F5308" s="2"/>
      <c r="G5308" s="7"/>
      <c r="H5308" s="5"/>
      <c r="I5308" s="5"/>
    </row>
    <row r="5309" spans="2:9" x14ac:dyDescent="0.2">
      <c r="B5309" s="2"/>
      <c r="C5309" s="5"/>
      <c r="D5309" s="2"/>
      <c r="E5309" s="5"/>
      <c r="F5309" s="2"/>
      <c r="G5309" s="7"/>
      <c r="H5309" s="5"/>
      <c r="I5309" s="5"/>
    </row>
    <row r="5310" spans="2:9" x14ac:dyDescent="0.2">
      <c r="B5310" s="3"/>
      <c r="C5310" s="6"/>
      <c r="D5310" s="3"/>
      <c r="E5310" s="6"/>
      <c r="F5310" s="3"/>
      <c r="G5310" s="8"/>
      <c r="H5310" s="6"/>
      <c r="I5310" s="6"/>
    </row>
    <row r="5311" spans="2:9" x14ac:dyDescent="0.2">
      <c r="B5311" s="3"/>
      <c r="C5311" s="6"/>
      <c r="D5311" s="3"/>
      <c r="E5311" s="6"/>
      <c r="F5311" s="3"/>
      <c r="G5311" s="8"/>
      <c r="H5311" s="6"/>
      <c r="I5311" s="6"/>
    </row>
    <row r="5312" spans="2:9" x14ac:dyDescent="0.2">
      <c r="B5312" s="3"/>
      <c r="C5312" s="6"/>
      <c r="D5312" s="3"/>
      <c r="E5312" s="6"/>
      <c r="F5312" s="3"/>
      <c r="G5312" s="8"/>
      <c r="H5312" s="6"/>
      <c r="I5312" s="6"/>
    </row>
    <row r="5313" spans="2:9" x14ac:dyDescent="0.2">
      <c r="B5313" s="3"/>
      <c r="C5313" s="6"/>
      <c r="D5313" s="3"/>
      <c r="E5313" s="6"/>
      <c r="F5313" s="3"/>
      <c r="G5313" s="8"/>
      <c r="H5313" s="6"/>
      <c r="I5313" s="6"/>
    </row>
    <row r="5314" spans="2:9" x14ac:dyDescent="0.2">
      <c r="B5314" s="3"/>
      <c r="C5314" s="6"/>
      <c r="D5314" s="3"/>
      <c r="E5314" s="6"/>
      <c r="F5314" s="3"/>
      <c r="G5314" s="8"/>
      <c r="H5314" s="6"/>
      <c r="I5314" s="6"/>
    </row>
    <row r="5315" spans="2:9" x14ac:dyDescent="0.2">
      <c r="B5315" s="3"/>
      <c r="C5315" s="6"/>
      <c r="D5315" s="3"/>
      <c r="E5315" s="6"/>
      <c r="F5315" s="3"/>
      <c r="G5315" s="8"/>
      <c r="H5315" s="6"/>
      <c r="I5315" s="6"/>
    </row>
    <row r="5316" spans="2:9" x14ac:dyDescent="0.2">
      <c r="B5316" s="3"/>
      <c r="C5316" s="6"/>
      <c r="D5316" s="3"/>
      <c r="E5316" s="6"/>
      <c r="F5316" s="3"/>
      <c r="G5316" s="8"/>
      <c r="H5316" s="6"/>
      <c r="I5316" s="6"/>
    </row>
    <row r="5317" spans="2:9" x14ac:dyDescent="0.2">
      <c r="B5317" s="3"/>
      <c r="C5317" s="6"/>
      <c r="D5317" s="3"/>
      <c r="E5317" s="6"/>
      <c r="F5317" s="3"/>
      <c r="G5317" s="8"/>
      <c r="H5317" s="6"/>
      <c r="I5317" s="6"/>
    </row>
    <row r="5318" spans="2:9" x14ac:dyDescent="0.2">
      <c r="B5318" s="3"/>
      <c r="C5318" s="6"/>
      <c r="D5318" s="3"/>
      <c r="E5318" s="6"/>
      <c r="F5318" s="3"/>
      <c r="G5318" s="8"/>
      <c r="H5318" s="6"/>
      <c r="I5318" s="6"/>
    </row>
    <row r="5319" spans="2:9" x14ac:dyDescent="0.2">
      <c r="B5319" s="3"/>
      <c r="C5319" s="6"/>
      <c r="D5319" s="3"/>
      <c r="E5319" s="6"/>
      <c r="F5319" s="3"/>
      <c r="G5319" s="8"/>
      <c r="H5319" s="6"/>
      <c r="I5319" s="6"/>
    </row>
    <row r="5320" spans="2:9" x14ac:dyDescent="0.2">
      <c r="B5320" s="3"/>
      <c r="C5320" s="6"/>
      <c r="D5320" s="3"/>
      <c r="E5320" s="6"/>
      <c r="F5320" s="3"/>
      <c r="G5320" s="8"/>
      <c r="H5320" s="6"/>
      <c r="I5320" s="6"/>
    </row>
    <row r="5321" spans="2:9" x14ac:dyDescent="0.2">
      <c r="B5321" s="3"/>
      <c r="C5321" s="6"/>
      <c r="D5321" s="3"/>
      <c r="E5321" s="6"/>
      <c r="F5321" s="3"/>
      <c r="G5321" s="8"/>
      <c r="H5321" s="6"/>
      <c r="I5321" s="6"/>
    </row>
    <row r="5322" spans="2:9" x14ac:dyDescent="0.2">
      <c r="B5322" s="3"/>
      <c r="C5322" s="6"/>
      <c r="D5322" s="3"/>
      <c r="E5322" s="6"/>
      <c r="F5322" s="3"/>
      <c r="G5322" s="8"/>
      <c r="H5322" s="6"/>
      <c r="I5322" s="6"/>
    </row>
    <row r="5323" spans="2:9" x14ac:dyDescent="0.2">
      <c r="B5323" s="3"/>
      <c r="C5323" s="6"/>
      <c r="D5323" s="3"/>
      <c r="E5323" s="6"/>
      <c r="F5323" s="3"/>
      <c r="G5323" s="8"/>
      <c r="H5323" s="6"/>
      <c r="I5323" s="6"/>
    </row>
    <row r="5324" spans="2:9" x14ac:dyDescent="0.2">
      <c r="B5324" s="3"/>
      <c r="C5324" s="6"/>
      <c r="D5324" s="3"/>
      <c r="E5324" s="6"/>
      <c r="F5324" s="3"/>
      <c r="G5324" s="8"/>
      <c r="H5324" s="6"/>
      <c r="I5324" s="6"/>
    </row>
    <row r="5325" spans="2:9" x14ac:dyDescent="0.2">
      <c r="B5325" s="3"/>
      <c r="C5325" s="6"/>
      <c r="D5325" s="3"/>
      <c r="E5325" s="6"/>
      <c r="F5325" s="3"/>
      <c r="G5325" s="8"/>
      <c r="H5325" s="6"/>
      <c r="I5325" s="6"/>
    </row>
    <row r="5326" spans="2:9" x14ac:dyDescent="0.2">
      <c r="B5326" s="3"/>
      <c r="C5326" s="6"/>
      <c r="D5326" s="3"/>
      <c r="E5326" s="6"/>
      <c r="F5326" s="3"/>
      <c r="G5326" s="8"/>
      <c r="H5326" s="6"/>
      <c r="I5326" s="6"/>
    </row>
    <row r="5327" spans="2:9" x14ac:dyDescent="0.2">
      <c r="B5327" s="3"/>
      <c r="C5327" s="6"/>
      <c r="D5327" s="3"/>
      <c r="E5327" s="6"/>
      <c r="F5327" s="3"/>
      <c r="G5327" s="8"/>
      <c r="H5327" s="6"/>
      <c r="I5327" s="6"/>
    </row>
    <row r="5328" spans="2:9" x14ac:dyDescent="0.2">
      <c r="B5328" s="3"/>
      <c r="C5328" s="6"/>
      <c r="D5328" s="3"/>
      <c r="E5328" s="6"/>
      <c r="F5328" s="3"/>
      <c r="G5328" s="8"/>
      <c r="H5328" s="6"/>
      <c r="I5328" s="6"/>
    </row>
    <row r="5329" spans="2:9" x14ac:dyDescent="0.2">
      <c r="B5329" s="3"/>
      <c r="C5329" s="6"/>
      <c r="D5329" s="3"/>
      <c r="E5329" s="6"/>
      <c r="F5329" s="3"/>
      <c r="G5329" s="8"/>
      <c r="H5329" s="6"/>
      <c r="I5329" s="6"/>
    </row>
    <row r="5330" spans="2:9" x14ac:dyDescent="0.2">
      <c r="B5330" s="3"/>
      <c r="C5330" s="6"/>
      <c r="D5330" s="3"/>
      <c r="E5330" s="6"/>
      <c r="F5330" s="3"/>
      <c r="G5330" s="8"/>
      <c r="H5330" s="6"/>
      <c r="I5330" s="6"/>
    </row>
    <row r="5331" spans="2:9" x14ac:dyDescent="0.2">
      <c r="B5331" s="3"/>
      <c r="C5331" s="6"/>
      <c r="D5331" s="3"/>
      <c r="E5331" s="6"/>
      <c r="F5331" s="3"/>
      <c r="G5331" s="8"/>
      <c r="H5331" s="6"/>
      <c r="I5331" s="6"/>
    </row>
    <row r="5332" spans="2:9" x14ac:dyDescent="0.2">
      <c r="B5332" s="3"/>
      <c r="C5332" s="6"/>
      <c r="D5332" s="3"/>
      <c r="E5332" s="6"/>
      <c r="F5332" s="3"/>
      <c r="G5332" s="8"/>
      <c r="H5332" s="6"/>
      <c r="I5332" s="6"/>
    </row>
    <row r="5333" spans="2:9" x14ac:dyDescent="0.2">
      <c r="B5333" s="3"/>
      <c r="C5333" s="6"/>
      <c r="D5333" s="3"/>
      <c r="E5333" s="6"/>
      <c r="F5333" s="3"/>
      <c r="G5333" s="8"/>
      <c r="H5333" s="6"/>
      <c r="I5333" s="6"/>
    </row>
    <row r="5334" spans="2:9" x14ac:dyDescent="0.2">
      <c r="B5334" s="3"/>
      <c r="C5334" s="6"/>
      <c r="D5334" s="3"/>
      <c r="E5334" s="6"/>
      <c r="F5334" s="3"/>
      <c r="G5334" s="8"/>
      <c r="H5334" s="6"/>
      <c r="I5334" s="6"/>
    </row>
    <row r="5335" spans="2:9" x14ac:dyDescent="0.2">
      <c r="B5335" s="3"/>
      <c r="C5335" s="6"/>
      <c r="D5335" s="3"/>
      <c r="E5335" s="6"/>
      <c r="F5335" s="3"/>
      <c r="G5335" s="8"/>
      <c r="H5335" s="6"/>
      <c r="I5335" s="6"/>
    </row>
    <row r="5336" spans="2:9" x14ac:dyDescent="0.2">
      <c r="B5336" s="3"/>
      <c r="C5336" s="6"/>
      <c r="D5336" s="3"/>
      <c r="E5336" s="6"/>
      <c r="F5336" s="3"/>
      <c r="G5336" s="8"/>
      <c r="H5336" s="6"/>
      <c r="I5336" s="6"/>
    </row>
    <row r="5337" spans="2:9" x14ac:dyDescent="0.2">
      <c r="B5337" s="3"/>
      <c r="C5337" s="6"/>
      <c r="D5337" s="3"/>
      <c r="E5337" s="6"/>
      <c r="F5337" s="3"/>
      <c r="G5337" s="8"/>
      <c r="H5337" s="6"/>
      <c r="I5337" s="6"/>
    </row>
    <row r="5338" spans="2:9" x14ac:dyDescent="0.2">
      <c r="B5338" s="3"/>
      <c r="C5338" s="6"/>
      <c r="D5338" s="3"/>
      <c r="E5338" s="6"/>
      <c r="F5338" s="3"/>
      <c r="G5338" s="8"/>
      <c r="H5338" s="6"/>
      <c r="I5338" s="6"/>
    </row>
    <row r="5339" spans="2:9" x14ac:dyDescent="0.2">
      <c r="B5339" s="3"/>
      <c r="C5339" s="6"/>
      <c r="D5339" s="3"/>
      <c r="E5339" s="6"/>
      <c r="F5339" s="3"/>
      <c r="G5339" s="8"/>
      <c r="H5339" s="6"/>
      <c r="I5339" s="6"/>
    </row>
    <row r="5340" spans="2:9" x14ac:dyDescent="0.2">
      <c r="B5340" s="3"/>
      <c r="C5340" s="6"/>
      <c r="D5340" s="3"/>
      <c r="E5340" s="6"/>
      <c r="F5340" s="3"/>
      <c r="G5340" s="8"/>
      <c r="H5340" s="6"/>
      <c r="I5340" s="6"/>
    </row>
    <row r="5341" spans="2:9" x14ac:dyDescent="0.2">
      <c r="B5341" s="3"/>
      <c r="C5341" s="6"/>
      <c r="D5341" s="3"/>
      <c r="E5341" s="6"/>
      <c r="F5341" s="3"/>
      <c r="G5341" s="8"/>
      <c r="H5341" s="6"/>
      <c r="I5341" s="6"/>
    </row>
    <row r="5342" spans="2:9" x14ac:dyDescent="0.2">
      <c r="B5342" s="3"/>
      <c r="C5342" s="6"/>
      <c r="D5342" s="3"/>
      <c r="E5342" s="6"/>
      <c r="F5342" s="3"/>
      <c r="G5342" s="8"/>
      <c r="H5342" s="6"/>
      <c r="I5342" s="6"/>
    </row>
    <row r="5343" spans="2:9" x14ac:dyDescent="0.2">
      <c r="B5343" s="3"/>
      <c r="C5343" s="6"/>
      <c r="D5343" s="3"/>
      <c r="E5343" s="6"/>
      <c r="F5343" s="3"/>
      <c r="G5343" s="8"/>
      <c r="H5343" s="6"/>
      <c r="I5343" s="6"/>
    </row>
    <row r="5344" spans="2:9" x14ac:dyDescent="0.2">
      <c r="B5344" s="3"/>
      <c r="C5344" s="6"/>
      <c r="D5344" s="3"/>
      <c r="E5344" s="6"/>
      <c r="F5344" s="3"/>
      <c r="G5344" s="8"/>
      <c r="H5344" s="6"/>
      <c r="I5344" s="6"/>
    </row>
    <row r="5345" spans="2:9" x14ac:dyDescent="0.2">
      <c r="B5345" s="3"/>
      <c r="C5345" s="6"/>
      <c r="D5345" s="3"/>
      <c r="E5345" s="6"/>
      <c r="F5345" s="3"/>
      <c r="G5345" s="8"/>
      <c r="H5345" s="6"/>
      <c r="I5345" s="6"/>
    </row>
    <row r="5346" spans="2:9" x14ac:dyDescent="0.2">
      <c r="B5346" s="3"/>
      <c r="C5346" s="6"/>
      <c r="D5346" s="3"/>
      <c r="E5346" s="6"/>
      <c r="F5346" s="3"/>
      <c r="G5346" s="8"/>
      <c r="H5346" s="6"/>
      <c r="I5346" s="6"/>
    </row>
    <row r="5347" spans="2:9" x14ac:dyDescent="0.2">
      <c r="B5347" s="2"/>
      <c r="C5347" s="5"/>
      <c r="D5347" s="2"/>
      <c r="E5347" s="5"/>
      <c r="F5347" s="2"/>
      <c r="G5347" s="7"/>
      <c r="H5347" s="5"/>
      <c r="I5347" s="5"/>
    </row>
    <row r="5348" spans="2:9" x14ac:dyDescent="0.2">
      <c r="B5348" s="2"/>
      <c r="C5348" s="5"/>
      <c r="D5348" s="2"/>
      <c r="E5348" s="5"/>
      <c r="F5348" s="2"/>
      <c r="G5348" s="7"/>
      <c r="H5348" s="5"/>
      <c r="I5348" s="5"/>
    </row>
    <row r="5349" spans="2:9" x14ac:dyDescent="0.2">
      <c r="B5349" s="2"/>
      <c r="C5349" s="5"/>
      <c r="D5349" s="2"/>
      <c r="E5349" s="5"/>
      <c r="F5349" s="2"/>
      <c r="G5349" s="7"/>
      <c r="H5349" s="5"/>
      <c r="I5349" s="5"/>
    </row>
    <row r="5350" spans="2:9" x14ac:dyDescent="0.2">
      <c r="B5350" s="2"/>
      <c r="C5350" s="5"/>
      <c r="D5350" s="2"/>
      <c r="E5350" s="5"/>
      <c r="F5350" s="2"/>
      <c r="G5350" s="7"/>
      <c r="H5350" s="5"/>
      <c r="I5350" s="5"/>
    </row>
    <row r="5351" spans="2:9" x14ac:dyDescent="0.2">
      <c r="B5351" s="3"/>
      <c r="C5351" s="6"/>
      <c r="D5351" s="3"/>
      <c r="E5351" s="6"/>
      <c r="F5351" s="3"/>
      <c r="G5351" s="8"/>
      <c r="H5351" s="6"/>
      <c r="I5351" s="6"/>
    </row>
    <row r="5352" spans="2:9" x14ac:dyDescent="0.2">
      <c r="B5352" s="3"/>
      <c r="C5352" s="6"/>
      <c r="D5352" s="3"/>
      <c r="E5352" s="6"/>
      <c r="F5352" s="3"/>
      <c r="G5352" s="8"/>
      <c r="H5352" s="6"/>
      <c r="I5352" s="6"/>
    </row>
    <row r="5353" spans="2:9" x14ac:dyDescent="0.2">
      <c r="B5353" s="3"/>
      <c r="C5353" s="6"/>
      <c r="D5353" s="3"/>
      <c r="E5353" s="6"/>
      <c r="F5353" s="3"/>
      <c r="G5353" s="8"/>
      <c r="H5353" s="6"/>
      <c r="I5353" s="6"/>
    </row>
    <row r="5354" spans="2:9" x14ac:dyDescent="0.2">
      <c r="B5354" s="3"/>
      <c r="C5354" s="6"/>
      <c r="D5354" s="3"/>
      <c r="E5354" s="6"/>
      <c r="F5354" s="3"/>
      <c r="G5354" s="8"/>
      <c r="H5354" s="6"/>
      <c r="I5354" s="6"/>
    </row>
    <row r="5355" spans="2:9" x14ac:dyDescent="0.2">
      <c r="B5355" s="3"/>
      <c r="C5355" s="6"/>
      <c r="D5355" s="3"/>
      <c r="E5355" s="6"/>
      <c r="F5355" s="3"/>
      <c r="G5355" s="8"/>
      <c r="H5355" s="6"/>
      <c r="I5355" s="6"/>
    </row>
    <row r="5356" spans="2:9" x14ac:dyDescent="0.2">
      <c r="B5356" s="3"/>
      <c r="C5356" s="6"/>
      <c r="D5356" s="3"/>
      <c r="E5356" s="6"/>
      <c r="F5356" s="3"/>
      <c r="G5356" s="8"/>
      <c r="H5356" s="6"/>
      <c r="I5356" s="6"/>
    </row>
    <row r="5357" spans="2:9" x14ac:dyDescent="0.2">
      <c r="B5357" s="3"/>
      <c r="C5357" s="6"/>
      <c r="D5357" s="3"/>
      <c r="E5357" s="6"/>
      <c r="F5357" s="3"/>
      <c r="G5357" s="8"/>
      <c r="H5357" s="6"/>
      <c r="I5357" s="6"/>
    </row>
    <row r="5358" spans="2:9" x14ac:dyDescent="0.2">
      <c r="B5358" s="3"/>
      <c r="C5358" s="6"/>
      <c r="D5358" s="3"/>
      <c r="E5358" s="6"/>
      <c r="F5358" s="3"/>
      <c r="G5358" s="8"/>
      <c r="H5358" s="6"/>
      <c r="I5358" s="6"/>
    </row>
    <row r="5359" spans="2:9" x14ac:dyDescent="0.2">
      <c r="B5359" s="3"/>
      <c r="C5359" s="6"/>
      <c r="D5359" s="3"/>
      <c r="E5359" s="6"/>
      <c r="F5359" s="3"/>
      <c r="G5359" s="8"/>
      <c r="H5359" s="6"/>
      <c r="I5359" s="6"/>
    </row>
    <row r="5360" spans="2:9" x14ac:dyDescent="0.2">
      <c r="B5360" s="3"/>
      <c r="C5360" s="6"/>
      <c r="D5360" s="3"/>
      <c r="E5360" s="6"/>
      <c r="F5360" s="3"/>
      <c r="G5360" s="8"/>
      <c r="H5360" s="6"/>
      <c r="I5360" s="6"/>
    </row>
    <row r="5361" spans="2:9" x14ac:dyDescent="0.2">
      <c r="B5361" s="3"/>
      <c r="C5361" s="6"/>
      <c r="D5361" s="3"/>
      <c r="E5361" s="6"/>
      <c r="F5361" s="3"/>
      <c r="G5361" s="8"/>
      <c r="H5361" s="6"/>
      <c r="I5361" s="6"/>
    </row>
    <row r="5362" spans="2:9" x14ac:dyDescent="0.2">
      <c r="B5362" s="3"/>
      <c r="C5362" s="6"/>
      <c r="D5362" s="3"/>
      <c r="E5362" s="6"/>
      <c r="F5362" s="3"/>
      <c r="G5362" s="8"/>
      <c r="H5362" s="6"/>
      <c r="I5362" s="6"/>
    </row>
    <row r="5363" spans="2:9" x14ac:dyDescent="0.2">
      <c r="B5363" s="3"/>
      <c r="C5363" s="6"/>
      <c r="D5363" s="3"/>
      <c r="E5363" s="6"/>
      <c r="F5363" s="3"/>
      <c r="G5363" s="8"/>
      <c r="H5363" s="6"/>
      <c r="I5363" s="6"/>
    </row>
    <row r="5364" spans="2:9" x14ac:dyDescent="0.2">
      <c r="B5364" s="3"/>
      <c r="C5364" s="6"/>
      <c r="D5364" s="3"/>
      <c r="E5364" s="6"/>
      <c r="F5364" s="3"/>
      <c r="G5364" s="8"/>
      <c r="H5364" s="6"/>
      <c r="I5364" s="6"/>
    </row>
    <row r="5365" spans="2:9" x14ac:dyDescent="0.2">
      <c r="B5365" s="3"/>
      <c r="C5365" s="6"/>
      <c r="D5365" s="3"/>
      <c r="E5365" s="6"/>
      <c r="F5365" s="3"/>
      <c r="G5365" s="8"/>
      <c r="H5365" s="6"/>
      <c r="I5365" s="6"/>
    </row>
    <row r="5366" spans="2:9" x14ac:dyDescent="0.2">
      <c r="B5366" s="3"/>
      <c r="C5366" s="6"/>
      <c r="D5366" s="3"/>
      <c r="E5366" s="6"/>
      <c r="F5366" s="3"/>
      <c r="G5366" s="8"/>
      <c r="H5366" s="6"/>
      <c r="I5366" s="6"/>
    </row>
    <row r="5367" spans="2:9" x14ac:dyDescent="0.2">
      <c r="B5367" s="3"/>
      <c r="C5367" s="6"/>
      <c r="D5367" s="3"/>
      <c r="E5367" s="6"/>
      <c r="F5367" s="3"/>
      <c r="G5367" s="8"/>
      <c r="H5367" s="6"/>
      <c r="I5367" s="6"/>
    </row>
    <row r="5368" spans="2:9" x14ac:dyDescent="0.2">
      <c r="B5368" s="3"/>
      <c r="C5368" s="6"/>
      <c r="D5368" s="3"/>
      <c r="E5368" s="6"/>
      <c r="F5368" s="3"/>
      <c r="G5368" s="8"/>
      <c r="H5368" s="6"/>
      <c r="I5368" s="6"/>
    </row>
    <row r="5369" spans="2:9" x14ac:dyDescent="0.2">
      <c r="B5369" s="3"/>
      <c r="C5369" s="6"/>
      <c r="D5369" s="3"/>
      <c r="E5369" s="6"/>
      <c r="F5369" s="3"/>
      <c r="G5369" s="8"/>
      <c r="H5369" s="6"/>
      <c r="I5369" s="6"/>
    </row>
    <row r="5370" spans="2:9" x14ac:dyDescent="0.2">
      <c r="B5370" s="3"/>
      <c r="C5370" s="6"/>
      <c r="D5370" s="3"/>
      <c r="E5370" s="6"/>
      <c r="F5370" s="3"/>
      <c r="G5370" s="8"/>
      <c r="H5370" s="6"/>
      <c r="I5370" s="6"/>
    </row>
    <row r="5371" spans="2:9" x14ac:dyDescent="0.2">
      <c r="B5371" s="3"/>
      <c r="C5371" s="6"/>
      <c r="D5371" s="3"/>
      <c r="E5371" s="6"/>
      <c r="F5371" s="3"/>
      <c r="G5371" s="8"/>
      <c r="H5371" s="6"/>
      <c r="I5371" s="6"/>
    </row>
    <row r="5372" spans="2:9" x14ac:dyDescent="0.2">
      <c r="B5372" s="3"/>
      <c r="C5372" s="6"/>
      <c r="D5372" s="3"/>
      <c r="E5372" s="6"/>
      <c r="F5372" s="3"/>
      <c r="G5372" s="8"/>
      <c r="H5372" s="6"/>
      <c r="I5372" s="6"/>
    </row>
    <row r="5373" spans="2:9" x14ac:dyDescent="0.2">
      <c r="B5373" s="3"/>
      <c r="C5373" s="6"/>
      <c r="D5373" s="3"/>
      <c r="E5373" s="6"/>
      <c r="F5373" s="3"/>
      <c r="G5373" s="8"/>
      <c r="H5373" s="6"/>
      <c r="I5373" s="6"/>
    </row>
    <row r="5374" spans="2:9" x14ac:dyDescent="0.2">
      <c r="B5374" s="3"/>
      <c r="C5374" s="6"/>
      <c r="D5374" s="3"/>
      <c r="E5374" s="6"/>
      <c r="F5374" s="3"/>
      <c r="G5374" s="8"/>
      <c r="H5374" s="6"/>
      <c r="I5374" s="6"/>
    </row>
    <row r="5375" spans="2:9" x14ac:dyDescent="0.2">
      <c r="B5375" s="2"/>
      <c r="C5375" s="5"/>
      <c r="D5375" s="2"/>
      <c r="E5375" s="5"/>
      <c r="F5375" s="2"/>
      <c r="G5375" s="7"/>
      <c r="H5375" s="5"/>
      <c r="I5375" s="5"/>
    </row>
    <row r="5376" spans="2:9" x14ac:dyDescent="0.2">
      <c r="B5376" s="2"/>
      <c r="C5376" s="5"/>
      <c r="D5376" s="2"/>
      <c r="E5376" s="5"/>
      <c r="F5376" s="2"/>
      <c r="G5376" s="7"/>
      <c r="H5376" s="5"/>
      <c r="I5376" s="5"/>
    </row>
    <row r="5377" spans="2:9" x14ac:dyDescent="0.2">
      <c r="B5377" s="2"/>
      <c r="C5377" s="5"/>
      <c r="D5377" s="2"/>
      <c r="E5377" s="5"/>
      <c r="F5377" s="2"/>
      <c r="G5377" s="7"/>
      <c r="H5377" s="5"/>
      <c r="I5377" s="5"/>
    </row>
    <row r="5378" spans="2:9" x14ac:dyDescent="0.2">
      <c r="B5378" s="2"/>
      <c r="C5378" s="5"/>
      <c r="D5378" s="2"/>
      <c r="E5378" s="5"/>
      <c r="F5378" s="2"/>
      <c r="G5378" s="7"/>
      <c r="H5378" s="5"/>
      <c r="I5378" s="5"/>
    </row>
    <row r="5379" spans="2:9" x14ac:dyDescent="0.2">
      <c r="B5379" s="2"/>
      <c r="C5379" s="5"/>
      <c r="D5379" s="2"/>
      <c r="E5379" s="5"/>
      <c r="F5379" s="2"/>
      <c r="G5379" s="7"/>
      <c r="H5379" s="5"/>
      <c r="I5379" s="5"/>
    </row>
    <row r="5380" spans="2:9" x14ac:dyDescent="0.2">
      <c r="B5380" s="2"/>
      <c r="C5380" s="5"/>
      <c r="D5380" s="2"/>
      <c r="E5380" s="5"/>
      <c r="F5380" s="2"/>
      <c r="G5380" s="7"/>
      <c r="H5380" s="5"/>
      <c r="I5380" s="5"/>
    </row>
    <row r="5381" spans="2:9" x14ac:dyDescent="0.2">
      <c r="B5381" s="2"/>
      <c r="C5381" s="5"/>
      <c r="D5381" s="2"/>
      <c r="E5381" s="5"/>
      <c r="F5381" s="2"/>
      <c r="G5381" s="7"/>
      <c r="H5381" s="5"/>
      <c r="I5381" s="5"/>
    </row>
    <row r="5382" spans="2:9" x14ac:dyDescent="0.2">
      <c r="B5382" s="2"/>
      <c r="C5382" s="5"/>
      <c r="D5382" s="2"/>
      <c r="E5382" s="5"/>
      <c r="F5382" s="2"/>
      <c r="G5382" s="7"/>
      <c r="H5382" s="5"/>
      <c r="I5382" s="5"/>
    </row>
    <row r="5383" spans="2:9" x14ac:dyDescent="0.2">
      <c r="B5383" s="2"/>
      <c r="C5383" s="5"/>
      <c r="D5383" s="2"/>
      <c r="E5383" s="5"/>
      <c r="F5383" s="2"/>
      <c r="G5383" s="7"/>
      <c r="H5383" s="5"/>
      <c r="I5383" s="5"/>
    </row>
    <row r="5384" spans="2:9" x14ac:dyDescent="0.2">
      <c r="B5384" s="2"/>
      <c r="C5384" s="5"/>
      <c r="D5384" s="2"/>
      <c r="E5384" s="5"/>
      <c r="F5384" s="2"/>
      <c r="G5384" s="7"/>
      <c r="H5384" s="5"/>
      <c r="I5384" s="5"/>
    </row>
    <row r="5385" spans="2:9" x14ac:dyDescent="0.2">
      <c r="B5385" s="2"/>
      <c r="C5385" s="5"/>
      <c r="D5385" s="2"/>
      <c r="E5385" s="5"/>
      <c r="F5385" s="2"/>
      <c r="G5385" s="7"/>
      <c r="H5385" s="5"/>
      <c r="I5385" s="5"/>
    </row>
    <row r="5386" spans="2:9" x14ac:dyDescent="0.2">
      <c r="B5386" s="3"/>
      <c r="C5386" s="6"/>
      <c r="D5386" s="3"/>
      <c r="E5386" s="6"/>
      <c r="F5386" s="3"/>
      <c r="G5386" s="8"/>
      <c r="H5386" s="6"/>
      <c r="I5386" s="6"/>
    </row>
    <row r="5387" spans="2:9" x14ac:dyDescent="0.2">
      <c r="B5387" s="3"/>
      <c r="C5387" s="6"/>
      <c r="D5387" s="3"/>
      <c r="E5387" s="6"/>
      <c r="F5387" s="3"/>
      <c r="G5387" s="8"/>
      <c r="H5387" s="6"/>
      <c r="I5387" s="6"/>
    </row>
    <row r="5388" spans="2:9" x14ac:dyDescent="0.2">
      <c r="B5388" s="3"/>
      <c r="C5388" s="6"/>
      <c r="D5388" s="3"/>
      <c r="E5388" s="6"/>
      <c r="F5388" s="3"/>
      <c r="G5388" s="8"/>
      <c r="H5388" s="6"/>
      <c r="I5388" s="6"/>
    </row>
    <row r="5389" spans="2:9" x14ac:dyDescent="0.2">
      <c r="B5389" s="3"/>
      <c r="C5389" s="6"/>
      <c r="D5389" s="3"/>
      <c r="E5389" s="6"/>
      <c r="F5389" s="3"/>
      <c r="G5389" s="8"/>
      <c r="H5389" s="6"/>
      <c r="I5389" s="6"/>
    </row>
    <row r="5390" spans="2:9" x14ac:dyDescent="0.2">
      <c r="B5390" s="3"/>
      <c r="C5390" s="6"/>
      <c r="D5390" s="3"/>
      <c r="E5390" s="6"/>
      <c r="F5390" s="3"/>
      <c r="G5390" s="8"/>
      <c r="H5390" s="6"/>
      <c r="I5390" s="6"/>
    </row>
    <row r="5391" spans="2:9" x14ac:dyDescent="0.2">
      <c r="B5391" s="3"/>
      <c r="C5391" s="6"/>
      <c r="D5391" s="3"/>
      <c r="E5391" s="6"/>
      <c r="F5391" s="3"/>
      <c r="G5391" s="8"/>
      <c r="H5391" s="6"/>
      <c r="I5391" s="6"/>
    </row>
    <row r="5392" spans="2:9" x14ac:dyDescent="0.2">
      <c r="B5392" s="3"/>
      <c r="C5392" s="6"/>
      <c r="D5392" s="3"/>
      <c r="E5392" s="6"/>
      <c r="F5392" s="3"/>
      <c r="G5392" s="8"/>
      <c r="H5392" s="6"/>
      <c r="I5392" s="6"/>
    </row>
    <row r="5393" spans="2:9" x14ac:dyDescent="0.2">
      <c r="B5393" s="3"/>
      <c r="C5393" s="6"/>
      <c r="D5393" s="3"/>
      <c r="E5393" s="6"/>
      <c r="F5393" s="3"/>
      <c r="G5393" s="8"/>
      <c r="H5393" s="6"/>
      <c r="I5393" s="6"/>
    </row>
    <row r="5394" spans="2:9" x14ac:dyDescent="0.2">
      <c r="B5394" s="3"/>
      <c r="C5394" s="6"/>
      <c r="D5394" s="3"/>
      <c r="E5394" s="6"/>
      <c r="F5394" s="3"/>
      <c r="G5394" s="8"/>
      <c r="H5394" s="6"/>
      <c r="I5394" s="6"/>
    </row>
    <row r="5395" spans="2:9" x14ac:dyDescent="0.2">
      <c r="B5395" s="3"/>
      <c r="C5395" s="6"/>
      <c r="D5395" s="3"/>
      <c r="E5395" s="6"/>
      <c r="F5395" s="3"/>
      <c r="G5395" s="8"/>
      <c r="H5395" s="6"/>
      <c r="I5395" s="6"/>
    </row>
    <row r="5396" spans="2:9" x14ac:dyDescent="0.2">
      <c r="B5396" s="3"/>
      <c r="C5396" s="6"/>
      <c r="D5396" s="3"/>
      <c r="E5396" s="6"/>
      <c r="F5396" s="3"/>
      <c r="G5396" s="8"/>
      <c r="H5396" s="6"/>
      <c r="I5396" s="6"/>
    </row>
    <row r="5397" spans="2:9" x14ac:dyDescent="0.2">
      <c r="B5397" s="3"/>
      <c r="C5397" s="6"/>
      <c r="D5397" s="3"/>
      <c r="E5397" s="6"/>
      <c r="F5397" s="3"/>
      <c r="G5397" s="8"/>
      <c r="H5397" s="6"/>
      <c r="I5397" s="6"/>
    </row>
    <row r="5398" spans="2:9" x14ac:dyDescent="0.2">
      <c r="B5398" s="3"/>
      <c r="C5398" s="6"/>
      <c r="D5398" s="3"/>
      <c r="E5398" s="6"/>
      <c r="F5398" s="3"/>
      <c r="G5398" s="8"/>
      <c r="H5398" s="6"/>
      <c r="I5398" s="6"/>
    </row>
    <row r="5399" spans="2:9" x14ac:dyDescent="0.2">
      <c r="B5399" s="3"/>
      <c r="C5399" s="6"/>
      <c r="D5399" s="3"/>
      <c r="E5399" s="6"/>
      <c r="F5399" s="3"/>
      <c r="G5399" s="8"/>
      <c r="H5399" s="6"/>
      <c r="I5399" s="6"/>
    </row>
    <row r="5400" spans="2:9" x14ac:dyDescent="0.2">
      <c r="B5400" s="3"/>
      <c r="C5400" s="6"/>
      <c r="D5400" s="3"/>
      <c r="E5400" s="6"/>
      <c r="F5400" s="3"/>
      <c r="G5400" s="8"/>
      <c r="H5400" s="6"/>
      <c r="I5400" s="6"/>
    </row>
    <row r="5401" spans="2:9" x14ac:dyDescent="0.2">
      <c r="B5401" s="3"/>
      <c r="C5401" s="6"/>
      <c r="D5401" s="3"/>
      <c r="E5401" s="6"/>
      <c r="F5401" s="3"/>
      <c r="G5401" s="8"/>
      <c r="H5401" s="6"/>
      <c r="I5401" s="6"/>
    </row>
    <row r="5402" spans="2:9" x14ac:dyDescent="0.2">
      <c r="B5402" s="3"/>
      <c r="C5402" s="6"/>
      <c r="D5402" s="3"/>
      <c r="E5402" s="6"/>
      <c r="F5402" s="3"/>
      <c r="G5402" s="8"/>
      <c r="H5402" s="6"/>
      <c r="I5402" s="6"/>
    </row>
    <row r="5403" spans="2:9" x14ac:dyDescent="0.2">
      <c r="B5403" s="3"/>
      <c r="C5403" s="6"/>
      <c r="D5403" s="3"/>
      <c r="E5403" s="6"/>
      <c r="F5403" s="3"/>
      <c r="G5403" s="8"/>
      <c r="H5403" s="6"/>
      <c r="I5403" s="6"/>
    </row>
    <row r="5404" spans="2:9" x14ac:dyDescent="0.2">
      <c r="B5404" s="3"/>
      <c r="C5404" s="6"/>
      <c r="D5404" s="3"/>
      <c r="E5404" s="6"/>
      <c r="F5404" s="3"/>
      <c r="G5404" s="8"/>
      <c r="H5404" s="6"/>
      <c r="I5404" s="6"/>
    </row>
    <row r="5405" spans="2:9" x14ac:dyDescent="0.2">
      <c r="B5405" s="3"/>
      <c r="C5405" s="6"/>
      <c r="D5405" s="3"/>
      <c r="E5405" s="6"/>
      <c r="F5405" s="3"/>
      <c r="G5405" s="8"/>
      <c r="H5405" s="6"/>
      <c r="I5405" s="6"/>
    </row>
    <row r="5406" spans="2:9" x14ac:dyDescent="0.2">
      <c r="B5406" s="3"/>
      <c r="C5406" s="6"/>
      <c r="D5406" s="3"/>
      <c r="E5406" s="6"/>
      <c r="F5406" s="3"/>
      <c r="G5406" s="8"/>
      <c r="H5406" s="6"/>
      <c r="I5406" s="6"/>
    </row>
    <row r="5407" spans="2:9" x14ac:dyDescent="0.2">
      <c r="B5407" s="3"/>
      <c r="C5407" s="6"/>
      <c r="D5407" s="3"/>
      <c r="E5407" s="6"/>
      <c r="F5407" s="3"/>
      <c r="G5407" s="8"/>
      <c r="H5407" s="6"/>
      <c r="I5407" s="6"/>
    </row>
    <row r="5408" spans="2:9" x14ac:dyDescent="0.2">
      <c r="B5408" s="3"/>
      <c r="C5408" s="6"/>
      <c r="D5408" s="3"/>
      <c r="E5408" s="6"/>
      <c r="F5408" s="3"/>
      <c r="G5408" s="8"/>
      <c r="H5408" s="6"/>
      <c r="I5408" s="6"/>
    </row>
    <row r="5409" spans="2:9" x14ac:dyDescent="0.2">
      <c r="B5409" s="3"/>
      <c r="C5409" s="6"/>
      <c r="D5409" s="3"/>
      <c r="E5409" s="6"/>
      <c r="F5409" s="3"/>
      <c r="G5409" s="8"/>
      <c r="H5409" s="6"/>
      <c r="I5409" s="6"/>
    </row>
    <row r="5410" spans="2:9" x14ac:dyDescent="0.2">
      <c r="B5410" s="3"/>
      <c r="C5410" s="6"/>
      <c r="D5410" s="3"/>
      <c r="E5410" s="6"/>
      <c r="F5410" s="3"/>
      <c r="G5410" s="8"/>
      <c r="H5410" s="6"/>
      <c r="I5410" s="6"/>
    </row>
    <row r="5411" spans="2:9" x14ac:dyDescent="0.2">
      <c r="B5411" s="3"/>
      <c r="C5411" s="6"/>
      <c r="D5411" s="3"/>
      <c r="E5411" s="6"/>
      <c r="F5411" s="3"/>
      <c r="G5411" s="8"/>
      <c r="H5411" s="6"/>
      <c r="I5411" s="6"/>
    </row>
    <row r="5412" spans="2:9" x14ac:dyDescent="0.2">
      <c r="B5412" s="3"/>
      <c r="C5412" s="6"/>
      <c r="D5412" s="3"/>
      <c r="E5412" s="6"/>
      <c r="F5412" s="3"/>
      <c r="G5412" s="8"/>
      <c r="H5412" s="6"/>
      <c r="I5412" s="6"/>
    </row>
    <row r="5413" spans="2:9" x14ac:dyDescent="0.2">
      <c r="B5413" s="3"/>
      <c r="C5413" s="6"/>
      <c r="D5413" s="3"/>
      <c r="E5413" s="6"/>
      <c r="F5413" s="3"/>
      <c r="G5413" s="8"/>
      <c r="H5413" s="6"/>
      <c r="I5413" s="6"/>
    </row>
    <row r="5414" spans="2:9" x14ac:dyDescent="0.2">
      <c r="B5414" s="3"/>
      <c r="C5414" s="6"/>
      <c r="D5414" s="3"/>
      <c r="E5414" s="6"/>
      <c r="F5414" s="3"/>
      <c r="G5414" s="8"/>
      <c r="H5414" s="6"/>
      <c r="I5414" s="6"/>
    </row>
    <row r="5415" spans="2:9" x14ac:dyDescent="0.2">
      <c r="B5415" s="3"/>
      <c r="C5415" s="6"/>
      <c r="D5415" s="3"/>
      <c r="E5415" s="6"/>
      <c r="F5415" s="3"/>
      <c r="G5415" s="8"/>
      <c r="H5415" s="6"/>
      <c r="I5415" s="6"/>
    </row>
    <row r="5416" spans="2:9" x14ac:dyDescent="0.2">
      <c r="B5416" s="3"/>
      <c r="C5416" s="6"/>
      <c r="D5416" s="3"/>
      <c r="E5416" s="6"/>
      <c r="F5416" s="3"/>
      <c r="G5416" s="8"/>
      <c r="H5416" s="6"/>
      <c r="I5416" s="6"/>
    </row>
    <row r="5417" spans="2:9" x14ac:dyDescent="0.2">
      <c r="B5417" s="3"/>
      <c r="C5417" s="6"/>
      <c r="D5417" s="3"/>
      <c r="E5417" s="6"/>
      <c r="F5417" s="3"/>
      <c r="G5417" s="8"/>
      <c r="H5417" s="6"/>
      <c r="I5417" s="6"/>
    </row>
    <row r="5418" spans="2:9" x14ac:dyDescent="0.2">
      <c r="B5418" s="3"/>
      <c r="C5418" s="6"/>
      <c r="D5418" s="3"/>
      <c r="E5418" s="6"/>
      <c r="F5418" s="3"/>
      <c r="G5418" s="8"/>
      <c r="H5418" s="6"/>
      <c r="I5418" s="6"/>
    </row>
    <row r="5419" spans="2:9" x14ac:dyDescent="0.2">
      <c r="B5419" s="3"/>
      <c r="C5419" s="6"/>
      <c r="D5419" s="3"/>
      <c r="E5419" s="6"/>
      <c r="F5419" s="3"/>
      <c r="G5419" s="8"/>
      <c r="H5419" s="6"/>
      <c r="I5419" s="6"/>
    </row>
    <row r="5420" spans="2:9" x14ac:dyDescent="0.2">
      <c r="B5420" s="3"/>
      <c r="C5420" s="6"/>
      <c r="D5420" s="3"/>
      <c r="E5420" s="6"/>
      <c r="F5420" s="3"/>
      <c r="G5420" s="8"/>
      <c r="H5420" s="6"/>
      <c r="I5420" s="6"/>
    </row>
    <row r="5421" spans="2:9" x14ac:dyDescent="0.2">
      <c r="B5421" s="3"/>
      <c r="C5421" s="6"/>
      <c r="D5421" s="3"/>
      <c r="E5421" s="6"/>
      <c r="F5421" s="3"/>
      <c r="G5421" s="8"/>
      <c r="H5421" s="6"/>
      <c r="I5421" s="6"/>
    </row>
    <row r="5422" spans="2:9" x14ac:dyDescent="0.2">
      <c r="B5422" s="3"/>
      <c r="C5422" s="6"/>
      <c r="D5422" s="3"/>
      <c r="E5422" s="6"/>
      <c r="F5422" s="3"/>
      <c r="G5422" s="8"/>
      <c r="H5422" s="6"/>
      <c r="I5422" s="6"/>
    </row>
    <row r="5423" spans="2:9" x14ac:dyDescent="0.2">
      <c r="B5423" s="3"/>
      <c r="C5423" s="6"/>
      <c r="D5423" s="3"/>
      <c r="E5423" s="6"/>
      <c r="F5423" s="3"/>
      <c r="G5423" s="8"/>
      <c r="H5423" s="6"/>
      <c r="I5423" s="6"/>
    </row>
    <row r="5424" spans="2:9" x14ac:dyDescent="0.2">
      <c r="B5424" s="3"/>
      <c r="C5424" s="6"/>
      <c r="D5424" s="3"/>
      <c r="E5424" s="6"/>
      <c r="F5424" s="3"/>
      <c r="G5424" s="8"/>
      <c r="H5424" s="6"/>
      <c r="I5424" s="6"/>
    </row>
    <row r="5425" spans="2:9" x14ac:dyDescent="0.2">
      <c r="B5425" s="3"/>
      <c r="C5425" s="6"/>
      <c r="D5425" s="3"/>
      <c r="E5425" s="6"/>
      <c r="F5425" s="3"/>
      <c r="G5425" s="8"/>
      <c r="H5425" s="6"/>
      <c r="I5425" s="6"/>
    </row>
    <row r="5426" spans="2:9" x14ac:dyDescent="0.2">
      <c r="B5426" s="3"/>
      <c r="C5426" s="6"/>
      <c r="D5426" s="3"/>
      <c r="E5426" s="6"/>
      <c r="F5426" s="3"/>
      <c r="G5426" s="8"/>
      <c r="H5426" s="6"/>
      <c r="I5426" s="6"/>
    </row>
    <row r="5427" spans="2:9" x14ac:dyDescent="0.2">
      <c r="B5427" s="3"/>
      <c r="C5427" s="6"/>
      <c r="D5427" s="3"/>
      <c r="E5427" s="6"/>
      <c r="F5427" s="3"/>
      <c r="G5427" s="8"/>
      <c r="H5427" s="6"/>
      <c r="I5427" s="6"/>
    </row>
    <row r="5428" spans="2:9" x14ac:dyDescent="0.2">
      <c r="B5428" s="3"/>
      <c r="C5428" s="6"/>
      <c r="D5428" s="3"/>
      <c r="E5428" s="6"/>
      <c r="F5428" s="3"/>
      <c r="G5428" s="8"/>
      <c r="H5428" s="6"/>
      <c r="I5428" s="6"/>
    </row>
    <row r="5429" spans="2:9" x14ac:dyDescent="0.2">
      <c r="B5429" s="3"/>
      <c r="C5429" s="6"/>
      <c r="D5429" s="3"/>
      <c r="E5429" s="6"/>
      <c r="F5429" s="3"/>
      <c r="G5429" s="8"/>
      <c r="H5429" s="6"/>
      <c r="I5429" s="6"/>
    </row>
    <row r="5430" spans="2:9" x14ac:dyDescent="0.2">
      <c r="B5430" s="3"/>
      <c r="C5430" s="6"/>
      <c r="D5430" s="3"/>
      <c r="E5430" s="6"/>
      <c r="F5430" s="3"/>
      <c r="G5430" s="8"/>
      <c r="H5430" s="6"/>
      <c r="I5430" s="6"/>
    </row>
    <row r="5431" spans="2:9" x14ac:dyDescent="0.2">
      <c r="B5431" s="3"/>
      <c r="C5431" s="6"/>
      <c r="D5431" s="3"/>
      <c r="E5431" s="6"/>
      <c r="F5431" s="3"/>
      <c r="G5431" s="8"/>
      <c r="H5431" s="6"/>
      <c r="I5431" s="6"/>
    </row>
    <row r="5432" spans="2:9" x14ac:dyDescent="0.2">
      <c r="B5432" s="3"/>
      <c r="C5432" s="6"/>
      <c r="D5432" s="3"/>
      <c r="E5432" s="6"/>
      <c r="F5432" s="3"/>
      <c r="G5432" s="8"/>
      <c r="H5432" s="6"/>
      <c r="I5432" s="6"/>
    </row>
    <row r="5433" spans="2:9" x14ac:dyDescent="0.2">
      <c r="B5433" s="3"/>
      <c r="C5433" s="6"/>
      <c r="D5433" s="3"/>
      <c r="E5433" s="6"/>
      <c r="F5433" s="3"/>
      <c r="G5433" s="8"/>
      <c r="H5433" s="6"/>
      <c r="I5433" s="6"/>
    </row>
    <row r="5434" spans="2:9" x14ac:dyDescent="0.2">
      <c r="B5434" s="3"/>
      <c r="C5434" s="6"/>
      <c r="D5434" s="3"/>
      <c r="E5434" s="6"/>
      <c r="F5434" s="3"/>
      <c r="G5434" s="8"/>
      <c r="H5434" s="6"/>
      <c r="I5434" s="6"/>
    </row>
    <row r="5435" spans="2:9" x14ac:dyDescent="0.2">
      <c r="B5435" s="3"/>
      <c r="C5435" s="6"/>
      <c r="D5435" s="3"/>
      <c r="E5435" s="6"/>
      <c r="F5435" s="3"/>
      <c r="G5435" s="8"/>
      <c r="H5435" s="6"/>
      <c r="I5435" s="6"/>
    </row>
    <row r="5436" spans="2:9" x14ac:dyDescent="0.2">
      <c r="B5436" s="3"/>
      <c r="C5436" s="6"/>
      <c r="D5436" s="3"/>
      <c r="E5436" s="6"/>
      <c r="F5436" s="3"/>
      <c r="G5436" s="8"/>
      <c r="H5436" s="6"/>
      <c r="I5436" s="6"/>
    </row>
    <row r="5437" spans="2:9" x14ac:dyDescent="0.2">
      <c r="B5437" s="2"/>
      <c r="C5437" s="5"/>
      <c r="D5437" s="2"/>
      <c r="E5437" s="5"/>
      <c r="F5437" s="2"/>
      <c r="G5437" s="7"/>
      <c r="H5437" s="5"/>
      <c r="I5437" s="5"/>
    </row>
    <row r="5438" spans="2:9" x14ac:dyDescent="0.2">
      <c r="B5438" s="2"/>
      <c r="C5438" s="5"/>
      <c r="D5438" s="2"/>
      <c r="E5438" s="5"/>
      <c r="F5438" s="2"/>
      <c r="G5438" s="7"/>
      <c r="H5438" s="5"/>
      <c r="I5438" s="5"/>
    </row>
    <row r="5439" spans="2:9" x14ac:dyDescent="0.2">
      <c r="B5439" s="3"/>
      <c r="C5439" s="6"/>
      <c r="D5439" s="3"/>
      <c r="E5439" s="6"/>
      <c r="F5439" s="3"/>
      <c r="G5439" s="8"/>
      <c r="H5439" s="6"/>
      <c r="I5439" s="6"/>
    </row>
    <row r="5440" spans="2:9" x14ac:dyDescent="0.2">
      <c r="B5440" s="3"/>
      <c r="C5440" s="6"/>
      <c r="D5440" s="3"/>
      <c r="E5440" s="6"/>
      <c r="F5440" s="3"/>
      <c r="G5440" s="8"/>
      <c r="H5440" s="6"/>
      <c r="I5440" s="6"/>
    </row>
    <row r="5441" spans="2:9" x14ac:dyDescent="0.2">
      <c r="B5441" s="3"/>
      <c r="C5441" s="6"/>
      <c r="D5441" s="3"/>
      <c r="E5441" s="6"/>
      <c r="F5441" s="3"/>
      <c r="G5441" s="8"/>
      <c r="H5441" s="6"/>
      <c r="I5441" s="6"/>
    </row>
    <row r="5442" spans="2:9" x14ac:dyDescent="0.2">
      <c r="B5442" s="3"/>
      <c r="C5442" s="6"/>
      <c r="D5442" s="3"/>
      <c r="E5442" s="6"/>
      <c r="F5442" s="3"/>
      <c r="G5442" s="8"/>
      <c r="H5442" s="6"/>
      <c r="I5442" s="6"/>
    </row>
    <row r="5443" spans="2:9" x14ac:dyDescent="0.2">
      <c r="B5443" s="3"/>
      <c r="C5443" s="6"/>
      <c r="D5443" s="3"/>
      <c r="E5443" s="6"/>
      <c r="F5443" s="3"/>
      <c r="G5443" s="8"/>
      <c r="H5443" s="6"/>
      <c r="I5443" s="6"/>
    </row>
    <row r="5444" spans="2:9" x14ac:dyDescent="0.2">
      <c r="B5444" s="3"/>
      <c r="C5444" s="6"/>
      <c r="D5444" s="3"/>
      <c r="E5444" s="6"/>
      <c r="F5444" s="3"/>
      <c r="G5444" s="8"/>
      <c r="H5444" s="6"/>
      <c r="I5444" s="6"/>
    </row>
    <row r="5445" spans="2:9" x14ac:dyDescent="0.2">
      <c r="B5445" s="3"/>
      <c r="C5445" s="6"/>
      <c r="D5445" s="3"/>
      <c r="E5445" s="6"/>
      <c r="F5445" s="3"/>
      <c r="G5445" s="8"/>
      <c r="H5445" s="6"/>
      <c r="I5445" s="6"/>
    </row>
    <row r="5446" spans="2:9" x14ac:dyDescent="0.2">
      <c r="B5446" s="3"/>
      <c r="C5446" s="6"/>
      <c r="D5446" s="3"/>
      <c r="E5446" s="6"/>
      <c r="F5446" s="3"/>
      <c r="G5446" s="8"/>
      <c r="H5446" s="6"/>
      <c r="I5446" s="6"/>
    </row>
    <row r="5447" spans="2:9" x14ac:dyDescent="0.2">
      <c r="B5447" s="2"/>
      <c r="C5447" s="5"/>
      <c r="D5447" s="2"/>
      <c r="E5447" s="5"/>
      <c r="F5447" s="2"/>
      <c r="G5447" s="7"/>
      <c r="H5447" s="5"/>
      <c r="I5447" s="5"/>
    </row>
    <row r="5448" spans="2:9" x14ac:dyDescent="0.2">
      <c r="B5448" s="2"/>
      <c r="C5448" s="5"/>
      <c r="D5448" s="2"/>
      <c r="E5448" s="5"/>
      <c r="F5448" s="2"/>
      <c r="G5448" s="7"/>
      <c r="H5448" s="5"/>
      <c r="I5448" s="5"/>
    </row>
    <row r="5449" spans="2:9" x14ac:dyDescent="0.2">
      <c r="B5449" s="2"/>
      <c r="C5449" s="5"/>
      <c r="D5449" s="2"/>
      <c r="E5449" s="5"/>
      <c r="F5449" s="2"/>
      <c r="G5449" s="7"/>
      <c r="H5449" s="5"/>
      <c r="I5449" s="5"/>
    </row>
    <row r="5450" spans="2:9" x14ac:dyDescent="0.2">
      <c r="B5450" s="2"/>
      <c r="C5450" s="5"/>
      <c r="D5450" s="2"/>
      <c r="E5450" s="5"/>
      <c r="F5450" s="2"/>
      <c r="G5450" s="7"/>
      <c r="H5450" s="5"/>
      <c r="I5450" s="5"/>
    </row>
    <row r="5451" spans="2:9" x14ac:dyDescent="0.2">
      <c r="B5451" s="2"/>
      <c r="C5451" s="5"/>
      <c r="D5451" s="2"/>
      <c r="E5451" s="5"/>
      <c r="F5451" s="2"/>
      <c r="G5451" s="7"/>
      <c r="H5451" s="5"/>
      <c r="I5451" s="5"/>
    </row>
    <row r="5452" spans="2:9" x14ac:dyDescent="0.2">
      <c r="B5452" s="2"/>
      <c r="C5452" s="5"/>
      <c r="D5452" s="2"/>
      <c r="E5452" s="5"/>
      <c r="F5452" s="2"/>
      <c r="G5452" s="7"/>
      <c r="H5452" s="5"/>
      <c r="I5452" s="5"/>
    </row>
    <row r="5453" spans="2:9" x14ac:dyDescent="0.2">
      <c r="B5453" s="2"/>
      <c r="C5453" s="5"/>
      <c r="D5453" s="2"/>
      <c r="E5453" s="5"/>
      <c r="F5453" s="2"/>
      <c r="G5453" s="7"/>
      <c r="H5453" s="5"/>
      <c r="I5453" s="5"/>
    </row>
    <row r="5454" spans="2:9" x14ac:dyDescent="0.2">
      <c r="B5454" s="2"/>
      <c r="C5454" s="5"/>
      <c r="D5454" s="2"/>
      <c r="E5454" s="5"/>
      <c r="F5454" s="2"/>
      <c r="G5454" s="7"/>
      <c r="H5454" s="5"/>
      <c r="I5454" s="5"/>
    </row>
    <row r="5455" spans="2:9" x14ac:dyDescent="0.2">
      <c r="B5455" s="3"/>
      <c r="C5455" s="6"/>
      <c r="D5455" s="3"/>
      <c r="E5455" s="6"/>
      <c r="F5455" s="3"/>
      <c r="G5455" s="8"/>
      <c r="H5455" s="6"/>
      <c r="I5455" s="6"/>
    </row>
    <row r="5456" spans="2:9" x14ac:dyDescent="0.2">
      <c r="B5456" s="3"/>
      <c r="C5456" s="6"/>
      <c r="D5456" s="3"/>
      <c r="E5456" s="6"/>
      <c r="F5456" s="3"/>
      <c r="G5456" s="8"/>
      <c r="H5456" s="6"/>
      <c r="I5456" s="6"/>
    </row>
    <row r="5457" spans="2:9" x14ac:dyDescent="0.2">
      <c r="B5457" s="3"/>
      <c r="C5457" s="6"/>
      <c r="D5457" s="3"/>
      <c r="E5457" s="6"/>
      <c r="F5457" s="3"/>
      <c r="G5457" s="8"/>
      <c r="H5457" s="6"/>
      <c r="I5457" s="6"/>
    </row>
    <row r="5458" spans="2:9" x14ac:dyDescent="0.2">
      <c r="B5458" s="3"/>
      <c r="C5458" s="6"/>
      <c r="D5458" s="3"/>
      <c r="E5458" s="6"/>
      <c r="F5458" s="3"/>
      <c r="G5458" s="8"/>
      <c r="H5458" s="6"/>
      <c r="I5458" s="6"/>
    </row>
    <row r="5459" spans="2:9" x14ac:dyDescent="0.2">
      <c r="B5459" s="3"/>
      <c r="C5459" s="6"/>
      <c r="D5459" s="3"/>
      <c r="E5459" s="6"/>
      <c r="F5459" s="3"/>
      <c r="G5459" s="8"/>
      <c r="H5459" s="6"/>
      <c r="I5459" s="6"/>
    </row>
    <row r="5460" spans="2:9" x14ac:dyDescent="0.2">
      <c r="B5460" s="3"/>
      <c r="C5460" s="6"/>
      <c r="D5460" s="3"/>
      <c r="E5460" s="6"/>
      <c r="F5460" s="3"/>
      <c r="G5460" s="8"/>
      <c r="H5460" s="6"/>
      <c r="I5460" s="6"/>
    </row>
    <row r="5461" spans="2:9" x14ac:dyDescent="0.2">
      <c r="B5461" s="3"/>
      <c r="C5461" s="6"/>
      <c r="D5461" s="3"/>
      <c r="E5461" s="6"/>
      <c r="F5461" s="3"/>
      <c r="G5461" s="8"/>
      <c r="H5461" s="6"/>
      <c r="I5461" s="6"/>
    </row>
    <row r="5462" spans="2:9" x14ac:dyDescent="0.2">
      <c r="B5462" s="3"/>
      <c r="C5462" s="6"/>
      <c r="D5462" s="3"/>
      <c r="E5462" s="6"/>
      <c r="F5462" s="3"/>
      <c r="G5462" s="8"/>
      <c r="H5462" s="6"/>
      <c r="I5462" s="6"/>
    </row>
    <row r="5463" spans="2:9" x14ac:dyDescent="0.2">
      <c r="B5463" s="3"/>
      <c r="C5463" s="6"/>
      <c r="D5463" s="3"/>
      <c r="E5463" s="6"/>
      <c r="F5463" s="3"/>
      <c r="G5463" s="8"/>
      <c r="H5463" s="6"/>
      <c r="I5463" s="6"/>
    </row>
    <row r="5464" spans="2:9" x14ac:dyDescent="0.2">
      <c r="B5464" s="3"/>
      <c r="C5464" s="6"/>
      <c r="D5464" s="3"/>
      <c r="E5464" s="6"/>
      <c r="F5464" s="3"/>
      <c r="G5464" s="8"/>
      <c r="H5464" s="6"/>
      <c r="I5464" s="6"/>
    </row>
    <row r="5465" spans="2:9" x14ac:dyDescent="0.2">
      <c r="B5465" s="3"/>
      <c r="C5465" s="6"/>
      <c r="D5465" s="3"/>
      <c r="E5465" s="6"/>
      <c r="F5465" s="3"/>
      <c r="G5465" s="8"/>
      <c r="H5465" s="6"/>
      <c r="I5465" s="6"/>
    </row>
    <row r="5466" spans="2:9" x14ac:dyDescent="0.2">
      <c r="B5466" s="3"/>
      <c r="C5466" s="6"/>
      <c r="D5466" s="3"/>
      <c r="E5466" s="6"/>
      <c r="F5466" s="3"/>
      <c r="G5466" s="8"/>
      <c r="H5466" s="6"/>
      <c r="I5466" s="6"/>
    </row>
    <row r="5467" spans="2:9" x14ac:dyDescent="0.2">
      <c r="B5467" s="3"/>
      <c r="C5467" s="6"/>
      <c r="D5467" s="3"/>
      <c r="E5467" s="6"/>
      <c r="F5467" s="3"/>
      <c r="G5467" s="8"/>
      <c r="H5467" s="6"/>
      <c r="I5467" s="6"/>
    </row>
    <row r="5468" spans="2:9" x14ac:dyDescent="0.2">
      <c r="B5468" s="3"/>
      <c r="C5468" s="6"/>
      <c r="D5468" s="3"/>
      <c r="E5468" s="6"/>
      <c r="F5468" s="3"/>
      <c r="G5468" s="8"/>
      <c r="H5468" s="6"/>
      <c r="I5468" s="6"/>
    </row>
    <row r="5469" spans="2:9" x14ac:dyDescent="0.2">
      <c r="B5469" s="3"/>
      <c r="C5469" s="6"/>
      <c r="D5469" s="3"/>
      <c r="E5469" s="6"/>
      <c r="F5469" s="3"/>
      <c r="G5469" s="8"/>
      <c r="H5469" s="6"/>
      <c r="I5469" s="6"/>
    </row>
    <row r="5470" spans="2:9" x14ac:dyDescent="0.2">
      <c r="B5470" s="3"/>
      <c r="C5470" s="6"/>
      <c r="D5470" s="3"/>
      <c r="E5470" s="6"/>
      <c r="F5470" s="3"/>
      <c r="G5470" s="8"/>
      <c r="H5470" s="6"/>
      <c r="I5470" s="6"/>
    </row>
    <row r="5471" spans="2:9" x14ac:dyDescent="0.2">
      <c r="B5471" s="3"/>
      <c r="C5471" s="6"/>
      <c r="D5471" s="3"/>
      <c r="E5471" s="6"/>
      <c r="F5471" s="3"/>
      <c r="G5471" s="8"/>
      <c r="H5471" s="6"/>
      <c r="I5471" s="6"/>
    </row>
    <row r="5472" spans="2:9" x14ac:dyDescent="0.2">
      <c r="B5472" s="3"/>
      <c r="C5472" s="6"/>
      <c r="D5472" s="3"/>
      <c r="E5472" s="6"/>
      <c r="F5472" s="3"/>
      <c r="G5472" s="8"/>
      <c r="H5472" s="6"/>
      <c r="I5472" s="6"/>
    </row>
    <row r="5473" spans="2:9" x14ac:dyDescent="0.2">
      <c r="B5473" s="3"/>
      <c r="C5473" s="6"/>
      <c r="D5473" s="3"/>
      <c r="E5473" s="6"/>
      <c r="F5473" s="3"/>
      <c r="G5473" s="8"/>
      <c r="H5473" s="6"/>
      <c r="I5473" s="6"/>
    </row>
    <row r="5474" spans="2:9" x14ac:dyDescent="0.2">
      <c r="B5474" s="3"/>
      <c r="C5474" s="6"/>
      <c r="D5474" s="3"/>
      <c r="E5474" s="6"/>
      <c r="F5474" s="3"/>
      <c r="G5474" s="8"/>
      <c r="H5474" s="6"/>
      <c r="I5474" s="6"/>
    </row>
    <row r="5475" spans="2:9" x14ac:dyDescent="0.2">
      <c r="B5475" s="3"/>
      <c r="C5475" s="6"/>
      <c r="D5475" s="3"/>
      <c r="E5475" s="6"/>
      <c r="F5475" s="3"/>
      <c r="G5475" s="8"/>
      <c r="H5475" s="6"/>
      <c r="I5475" s="6"/>
    </row>
    <row r="5476" spans="2:9" x14ac:dyDescent="0.2">
      <c r="B5476" s="3"/>
      <c r="C5476" s="6"/>
      <c r="D5476" s="3"/>
      <c r="E5476" s="6"/>
      <c r="F5476" s="3"/>
      <c r="G5476" s="8"/>
      <c r="H5476" s="6"/>
      <c r="I5476" s="6"/>
    </row>
    <row r="5477" spans="2:9" x14ac:dyDescent="0.2">
      <c r="B5477" s="3"/>
      <c r="C5477" s="6"/>
      <c r="D5477" s="3"/>
      <c r="E5477" s="6"/>
      <c r="F5477" s="3"/>
      <c r="G5477" s="8"/>
      <c r="H5477" s="6"/>
      <c r="I5477" s="6"/>
    </row>
    <row r="5478" spans="2:9" x14ac:dyDescent="0.2">
      <c r="B5478" s="3"/>
      <c r="C5478" s="6"/>
      <c r="D5478" s="3"/>
      <c r="E5478" s="6"/>
      <c r="F5478" s="3"/>
      <c r="G5478" s="8"/>
      <c r="H5478" s="6"/>
      <c r="I5478" s="6"/>
    </row>
    <row r="5479" spans="2:9" x14ac:dyDescent="0.2">
      <c r="B5479" s="3"/>
      <c r="C5479" s="6"/>
      <c r="D5479" s="3"/>
      <c r="E5479" s="6"/>
      <c r="F5479" s="3"/>
      <c r="G5479" s="8"/>
      <c r="H5479" s="6"/>
      <c r="I5479" s="6"/>
    </row>
    <row r="5480" spans="2:9" x14ac:dyDescent="0.2">
      <c r="B5480" s="3"/>
      <c r="C5480" s="6"/>
      <c r="D5480" s="3"/>
      <c r="E5480" s="6"/>
      <c r="F5480" s="3"/>
      <c r="G5480" s="8"/>
      <c r="H5480" s="6"/>
      <c r="I5480" s="6"/>
    </row>
    <row r="5481" spans="2:9" x14ac:dyDescent="0.2">
      <c r="B5481" s="3"/>
      <c r="C5481" s="6"/>
      <c r="D5481" s="3"/>
      <c r="E5481" s="6"/>
      <c r="F5481" s="3"/>
      <c r="G5481" s="8"/>
      <c r="H5481" s="6"/>
      <c r="I5481" s="6"/>
    </row>
    <row r="5482" spans="2:9" x14ac:dyDescent="0.2">
      <c r="B5482" s="3"/>
      <c r="C5482" s="6"/>
      <c r="D5482" s="3"/>
      <c r="E5482" s="6"/>
      <c r="F5482" s="3"/>
      <c r="G5482" s="8"/>
      <c r="H5482" s="6"/>
      <c r="I5482" s="6"/>
    </row>
    <row r="5483" spans="2:9" x14ac:dyDescent="0.2">
      <c r="B5483" s="3"/>
      <c r="C5483" s="6"/>
      <c r="D5483" s="3"/>
      <c r="E5483" s="6"/>
      <c r="F5483" s="3"/>
      <c r="G5483" s="8"/>
      <c r="H5483" s="6"/>
      <c r="I5483" s="6"/>
    </row>
    <row r="5484" spans="2:9" x14ac:dyDescent="0.2">
      <c r="B5484" s="3"/>
      <c r="C5484" s="6"/>
      <c r="D5484" s="3"/>
      <c r="E5484" s="6"/>
      <c r="F5484" s="3"/>
      <c r="G5484" s="8"/>
      <c r="H5484" s="6"/>
      <c r="I5484" s="6"/>
    </row>
    <row r="5485" spans="2:9" x14ac:dyDescent="0.2">
      <c r="B5485" s="3"/>
      <c r="C5485" s="6"/>
      <c r="D5485" s="3"/>
      <c r="E5485" s="6"/>
      <c r="F5485" s="3"/>
      <c r="G5485" s="8"/>
      <c r="H5485" s="6"/>
      <c r="I5485" s="6"/>
    </row>
    <row r="5486" spans="2:9" x14ac:dyDescent="0.2">
      <c r="B5486" s="3"/>
      <c r="C5486" s="6"/>
      <c r="D5486" s="3"/>
      <c r="E5486" s="6"/>
      <c r="F5486" s="3"/>
      <c r="G5486" s="8"/>
      <c r="H5486" s="6"/>
      <c r="I5486" s="6"/>
    </row>
    <row r="5487" spans="2:9" x14ac:dyDescent="0.2">
      <c r="B5487" s="3"/>
      <c r="C5487" s="6"/>
      <c r="D5487" s="3"/>
      <c r="E5487" s="6"/>
      <c r="F5487" s="3"/>
      <c r="G5487" s="8"/>
      <c r="H5487" s="6"/>
      <c r="I5487" s="6"/>
    </row>
    <row r="5488" spans="2:9" x14ac:dyDescent="0.2">
      <c r="B5488" s="3"/>
      <c r="C5488" s="6"/>
      <c r="D5488" s="3"/>
      <c r="E5488" s="6"/>
      <c r="F5488" s="3"/>
      <c r="G5488" s="8"/>
      <c r="H5488" s="6"/>
      <c r="I5488" s="6"/>
    </row>
    <row r="5489" spans="2:9" x14ac:dyDescent="0.2">
      <c r="B5489" s="3"/>
      <c r="C5489" s="6"/>
      <c r="D5489" s="3"/>
      <c r="E5489" s="6"/>
      <c r="F5489" s="3"/>
      <c r="G5489" s="8"/>
      <c r="H5489" s="6"/>
      <c r="I5489" s="6"/>
    </row>
    <row r="5490" spans="2:9" x14ac:dyDescent="0.2">
      <c r="B5490" s="3"/>
      <c r="C5490" s="6"/>
      <c r="D5490" s="3"/>
      <c r="E5490" s="6"/>
      <c r="F5490" s="3"/>
      <c r="G5490" s="8"/>
      <c r="H5490" s="6"/>
      <c r="I5490" s="6"/>
    </row>
    <row r="5491" spans="2:9" x14ac:dyDescent="0.2">
      <c r="B5491" s="3"/>
      <c r="C5491" s="6"/>
      <c r="D5491" s="3"/>
      <c r="E5491" s="6"/>
      <c r="F5491" s="3"/>
      <c r="G5491" s="8"/>
      <c r="H5491" s="6"/>
      <c r="I5491" s="6"/>
    </row>
    <row r="5492" spans="2:9" x14ac:dyDescent="0.2">
      <c r="B5492" s="3"/>
      <c r="C5492" s="6"/>
      <c r="D5492" s="3"/>
      <c r="E5492" s="6"/>
      <c r="F5492" s="3"/>
      <c r="G5492" s="8"/>
      <c r="H5492" s="6"/>
      <c r="I5492" s="6"/>
    </row>
    <row r="5493" spans="2:9" x14ac:dyDescent="0.2">
      <c r="B5493" s="3"/>
      <c r="C5493" s="6"/>
      <c r="D5493" s="3"/>
      <c r="E5493" s="6"/>
      <c r="F5493" s="3"/>
      <c r="G5493" s="8"/>
      <c r="H5493" s="6"/>
      <c r="I5493" s="6"/>
    </row>
    <row r="5494" spans="2:9" x14ac:dyDescent="0.2">
      <c r="B5494" s="3"/>
      <c r="C5494" s="6"/>
      <c r="D5494" s="3"/>
      <c r="E5494" s="6"/>
      <c r="F5494" s="3"/>
      <c r="G5494" s="8"/>
      <c r="H5494" s="6"/>
      <c r="I5494" s="6"/>
    </row>
    <row r="5495" spans="2:9" x14ac:dyDescent="0.2">
      <c r="B5495" s="2"/>
      <c r="C5495" s="5"/>
      <c r="D5495" s="2"/>
      <c r="E5495" s="5"/>
      <c r="F5495" s="2"/>
      <c r="G5495" s="7"/>
      <c r="H5495" s="5"/>
      <c r="I5495" s="5"/>
    </row>
    <row r="5496" spans="2:9" x14ac:dyDescent="0.2">
      <c r="B5496" s="2"/>
      <c r="C5496" s="5"/>
      <c r="D5496" s="2"/>
      <c r="E5496" s="5"/>
      <c r="F5496" s="2"/>
      <c r="G5496" s="7"/>
      <c r="H5496" s="5"/>
      <c r="I5496" s="5"/>
    </row>
    <row r="5497" spans="2:9" x14ac:dyDescent="0.2">
      <c r="B5497" s="3"/>
      <c r="C5497" s="6"/>
      <c r="D5497" s="3"/>
      <c r="E5497" s="6"/>
      <c r="F5497" s="3"/>
      <c r="G5497" s="8"/>
      <c r="H5497" s="6"/>
      <c r="I5497" s="6"/>
    </row>
    <row r="5498" spans="2:9" x14ac:dyDescent="0.2">
      <c r="B5498" s="3"/>
      <c r="C5498" s="6"/>
      <c r="D5498" s="3"/>
      <c r="E5498" s="6"/>
      <c r="F5498" s="3"/>
      <c r="G5498" s="8"/>
      <c r="H5498" s="6"/>
      <c r="I5498" s="6"/>
    </row>
    <row r="5499" spans="2:9" x14ac:dyDescent="0.2">
      <c r="B5499" s="3"/>
      <c r="C5499" s="6"/>
      <c r="D5499" s="3"/>
      <c r="E5499" s="6"/>
      <c r="F5499" s="3"/>
      <c r="G5499" s="8"/>
      <c r="H5499" s="6"/>
      <c r="I5499" s="6"/>
    </row>
    <row r="5500" spans="2:9" x14ac:dyDescent="0.2">
      <c r="B5500" s="3"/>
      <c r="C5500" s="6"/>
      <c r="D5500" s="3"/>
      <c r="E5500" s="6"/>
      <c r="F5500" s="3"/>
      <c r="G5500" s="8"/>
      <c r="H5500" s="6"/>
      <c r="I5500" s="6"/>
    </row>
    <row r="5501" spans="2:9" x14ac:dyDescent="0.2">
      <c r="B5501" s="3"/>
      <c r="C5501" s="6"/>
      <c r="D5501" s="3"/>
      <c r="E5501" s="6"/>
      <c r="F5501" s="3"/>
      <c r="G5501" s="8"/>
      <c r="H5501" s="6"/>
      <c r="I5501" s="6"/>
    </row>
    <row r="5502" spans="2:9" x14ac:dyDescent="0.2">
      <c r="B5502" s="3"/>
      <c r="C5502" s="6"/>
      <c r="D5502" s="3"/>
      <c r="E5502" s="6"/>
      <c r="F5502" s="3"/>
      <c r="G5502" s="8"/>
      <c r="H5502" s="6"/>
      <c r="I5502" s="6"/>
    </row>
    <row r="5503" spans="2:9" x14ac:dyDescent="0.2">
      <c r="B5503" s="3"/>
      <c r="C5503" s="6"/>
      <c r="D5503" s="3"/>
      <c r="E5503" s="6"/>
      <c r="F5503" s="3"/>
      <c r="G5503" s="8"/>
      <c r="H5503" s="6"/>
      <c r="I5503" s="6"/>
    </row>
    <row r="5504" spans="2:9" x14ac:dyDescent="0.2">
      <c r="B5504" s="3"/>
      <c r="C5504" s="6"/>
      <c r="D5504" s="3"/>
      <c r="E5504" s="6"/>
      <c r="F5504" s="3"/>
      <c r="G5504" s="8"/>
      <c r="H5504" s="6"/>
      <c r="I5504" s="6"/>
    </row>
    <row r="5505" spans="2:9" x14ac:dyDescent="0.2">
      <c r="B5505" s="3"/>
      <c r="C5505" s="6"/>
      <c r="D5505" s="3"/>
      <c r="E5505" s="6"/>
      <c r="F5505" s="3"/>
      <c r="G5505" s="8"/>
      <c r="H5505" s="6"/>
      <c r="I5505" s="6"/>
    </row>
    <row r="5506" spans="2:9" x14ac:dyDescent="0.2">
      <c r="B5506" s="2"/>
      <c r="C5506" s="5"/>
      <c r="D5506" s="2"/>
      <c r="E5506" s="5"/>
      <c r="F5506" s="2"/>
      <c r="G5506" s="7"/>
      <c r="H5506" s="5"/>
      <c r="I5506" s="5"/>
    </row>
    <row r="5507" spans="2:9" x14ac:dyDescent="0.2">
      <c r="B5507" s="2"/>
      <c r="C5507" s="5"/>
      <c r="D5507" s="2"/>
      <c r="E5507" s="5"/>
      <c r="F5507" s="2"/>
      <c r="G5507" s="7"/>
      <c r="H5507" s="5"/>
      <c r="I5507" s="5"/>
    </row>
    <row r="5508" spans="2:9" x14ac:dyDescent="0.2">
      <c r="B5508" s="2"/>
      <c r="C5508" s="5"/>
      <c r="D5508" s="2"/>
      <c r="E5508" s="5"/>
      <c r="F5508" s="2"/>
      <c r="G5508" s="7"/>
      <c r="H5508" s="5"/>
      <c r="I5508" s="5"/>
    </row>
    <row r="5509" spans="2:9" x14ac:dyDescent="0.2">
      <c r="B5509" s="2"/>
      <c r="C5509" s="5"/>
      <c r="D5509" s="2"/>
      <c r="E5509" s="5"/>
      <c r="F5509" s="2"/>
      <c r="G5509" s="7"/>
      <c r="H5509" s="5"/>
      <c r="I5509" s="5"/>
    </row>
    <row r="5510" spans="2:9" x14ac:dyDescent="0.2">
      <c r="B5510" s="2"/>
      <c r="C5510" s="5"/>
      <c r="D5510" s="2"/>
      <c r="E5510" s="5"/>
      <c r="F5510" s="2"/>
      <c r="G5510" s="7"/>
      <c r="H5510" s="5"/>
      <c r="I5510" s="5"/>
    </row>
    <row r="5511" spans="2:9" x14ac:dyDescent="0.2">
      <c r="B5511" s="3"/>
      <c r="C5511" s="6"/>
      <c r="D5511" s="3"/>
      <c r="E5511" s="6"/>
      <c r="F5511" s="3"/>
      <c r="G5511" s="8"/>
      <c r="H5511" s="6"/>
      <c r="I5511" s="6"/>
    </row>
    <row r="5512" spans="2:9" x14ac:dyDescent="0.2">
      <c r="B5512" s="3"/>
      <c r="C5512" s="6"/>
      <c r="D5512" s="3"/>
      <c r="E5512" s="6"/>
      <c r="F5512" s="3"/>
      <c r="G5512" s="8"/>
      <c r="H5512" s="6"/>
      <c r="I5512" s="6"/>
    </row>
    <row r="5513" spans="2:9" x14ac:dyDescent="0.2">
      <c r="B5513" s="3"/>
      <c r="C5513" s="6"/>
      <c r="D5513" s="3"/>
      <c r="E5513" s="6"/>
      <c r="F5513" s="3"/>
      <c r="G5513" s="8"/>
      <c r="H5513" s="6"/>
      <c r="I5513" s="6"/>
    </row>
    <row r="5514" spans="2:9" x14ac:dyDescent="0.2">
      <c r="B5514" s="3"/>
      <c r="C5514" s="6"/>
      <c r="D5514" s="3"/>
      <c r="E5514" s="6"/>
      <c r="F5514" s="3"/>
      <c r="G5514" s="8"/>
      <c r="H5514" s="6"/>
      <c r="I5514" s="6"/>
    </row>
    <row r="5515" spans="2:9" x14ac:dyDescent="0.2">
      <c r="B5515" s="3"/>
      <c r="C5515" s="6"/>
      <c r="D5515" s="3"/>
      <c r="E5515" s="6"/>
      <c r="F5515" s="3"/>
      <c r="G5515" s="8"/>
      <c r="H5515" s="6"/>
      <c r="I5515" s="6"/>
    </row>
    <row r="5516" spans="2:9" x14ac:dyDescent="0.2">
      <c r="B5516" s="3"/>
      <c r="C5516" s="6"/>
      <c r="D5516" s="3"/>
      <c r="E5516" s="6"/>
      <c r="F5516" s="3"/>
      <c r="G5516" s="8"/>
      <c r="H5516" s="6"/>
      <c r="I5516" s="6"/>
    </row>
    <row r="5517" spans="2:9" x14ac:dyDescent="0.2">
      <c r="B5517" s="3"/>
      <c r="C5517" s="6"/>
      <c r="D5517" s="3"/>
      <c r="E5517" s="6"/>
      <c r="F5517" s="3"/>
      <c r="G5517" s="8"/>
      <c r="H5517" s="6"/>
      <c r="I5517" s="6"/>
    </row>
    <row r="5518" spans="2:9" x14ac:dyDescent="0.2">
      <c r="B5518" s="3"/>
      <c r="C5518" s="6"/>
      <c r="D5518" s="3"/>
      <c r="E5518" s="6"/>
      <c r="F5518" s="3"/>
      <c r="G5518" s="8"/>
      <c r="H5518" s="6"/>
      <c r="I5518" s="6"/>
    </row>
    <row r="5519" spans="2:9" x14ac:dyDescent="0.2">
      <c r="B5519" s="3"/>
      <c r="C5519" s="6"/>
      <c r="D5519" s="3"/>
      <c r="E5519" s="6"/>
      <c r="F5519" s="3"/>
      <c r="G5519" s="8"/>
      <c r="H5519" s="6"/>
      <c r="I5519" s="6"/>
    </row>
    <row r="5520" spans="2:9" x14ac:dyDescent="0.2">
      <c r="B5520" s="3"/>
      <c r="C5520" s="6"/>
      <c r="D5520" s="3"/>
      <c r="E5520" s="6"/>
      <c r="F5520" s="3"/>
      <c r="G5520" s="8"/>
      <c r="H5520" s="6"/>
      <c r="I5520" s="6"/>
    </row>
    <row r="5521" spans="2:9" x14ac:dyDescent="0.2">
      <c r="B5521" s="3"/>
      <c r="C5521" s="6"/>
      <c r="D5521" s="3"/>
      <c r="E5521" s="6"/>
      <c r="F5521" s="3"/>
      <c r="G5521" s="8"/>
      <c r="H5521" s="6"/>
      <c r="I5521" s="6"/>
    </row>
    <row r="5522" spans="2:9" x14ac:dyDescent="0.2">
      <c r="B5522" s="3"/>
      <c r="C5522" s="6"/>
      <c r="D5522" s="3"/>
      <c r="E5522" s="6"/>
      <c r="F5522" s="3"/>
      <c r="G5522" s="8"/>
      <c r="H5522" s="6"/>
      <c r="I5522" s="6"/>
    </row>
    <row r="5523" spans="2:9" x14ac:dyDescent="0.2">
      <c r="B5523" s="3"/>
      <c r="C5523" s="6"/>
      <c r="D5523" s="3"/>
      <c r="E5523" s="6"/>
      <c r="F5523" s="3"/>
      <c r="G5523" s="8"/>
      <c r="H5523" s="6"/>
      <c r="I5523" s="6"/>
    </row>
    <row r="5524" spans="2:9" x14ac:dyDescent="0.2">
      <c r="B5524" s="3"/>
      <c r="C5524" s="6"/>
      <c r="D5524" s="3"/>
      <c r="E5524" s="6"/>
      <c r="F5524" s="3"/>
      <c r="G5524" s="8"/>
      <c r="H5524" s="6"/>
      <c r="I5524" s="6"/>
    </row>
    <row r="5525" spans="2:9" x14ac:dyDescent="0.2">
      <c r="B5525" s="3"/>
      <c r="C5525" s="6"/>
      <c r="D5525" s="3"/>
      <c r="E5525" s="6"/>
      <c r="F5525" s="3"/>
      <c r="G5525" s="8"/>
      <c r="H5525" s="6"/>
      <c r="I5525" s="6"/>
    </row>
    <row r="5526" spans="2:9" x14ac:dyDescent="0.2">
      <c r="B5526" s="3"/>
      <c r="C5526" s="6"/>
      <c r="D5526" s="3"/>
      <c r="E5526" s="6"/>
      <c r="F5526" s="3"/>
      <c r="G5526" s="8"/>
      <c r="H5526" s="6"/>
      <c r="I5526" s="6"/>
    </row>
    <row r="5527" spans="2:9" x14ac:dyDescent="0.2">
      <c r="B5527" s="3"/>
      <c r="C5527" s="6"/>
      <c r="D5527" s="3"/>
      <c r="E5527" s="6"/>
      <c r="F5527" s="3"/>
      <c r="G5527" s="8"/>
      <c r="H5527" s="6"/>
      <c r="I5527" s="6"/>
    </row>
    <row r="5528" spans="2:9" x14ac:dyDescent="0.2">
      <c r="B5528" s="3"/>
      <c r="C5528" s="6"/>
      <c r="D5528" s="3"/>
      <c r="E5528" s="6"/>
      <c r="F5528" s="3"/>
      <c r="G5528" s="8"/>
      <c r="H5528" s="6"/>
      <c r="I5528" s="6"/>
    </row>
    <row r="5529" spans="2:9" x14ac:dyDescent="0.2">
      <c r="B5529" s="3"/>
      <c r="C5529" s="6"/>
      <c r="D5529" s="3"/>
      <c r="E5529" s="6"/>
      <c r="F5529" s="3"/>
      <c r="G5529" s="8"/>
      <c r="H5529" s="6"/>
      <c r="I5529" s="6"/>
    </row>
    <row r="5530" spans="2:9" x14ac:dyDescent="0.2">
      <c r="B5530" s="3"/>
      <c r="C5530" s="6"/>
      <c r="D5530" s="3"/>
      <c r="E5530" s="6"/>
      <c r="F5530" s="3"/>
      <c r="G5530" s="8"/>
      <c r="H5530" s="6"/>
      <c r="I5530" s="6"/>
    </row>
    <row r="5531" spans="2:9" x14ac:dyDescent="0.2">
      <c r="B5531" s="3"/>
      <c r="C5531" s="6"/>
      <c r="D5531" s="3"/>
      <c r="E5531" s="6"/>
      <c r="F5531" s="3"/>
      <c r="G5531" s="8"/>
      <c r="H5531" s="6"/>
      <c r="I5531" s="6"/>
    </row>
    <row r="5532" spans="2:9" x14ac:dyDescent="0.2">
      <c r="B5532" s="3"/>
      <c r="C5532" s="6"/>
      <c r="D5532" s="3"/>
      <c r="E5532" s="6"/>
      <c r="F5532" s="3"/>
      <c r="G5532" s="8"/>
      <c r="H5532" s="6"/>
      <c r="I5532" s="6"/>
    </row>
    <row r="5533" spans="2:9" x14ac:dyDescent="0.2">
      <c r="B5533" s="3"/>
      <c r="C5533" s="6"/>
      <c r="D5533" s="3"/>
      <c r="E5533" s="6"/>
      <c r="F5533" s="3"/>
      <c r="G5533" s="8"/>
      <c r="H5533" s="6"/>
      <c r="I5533" s="6"/>
    </row>
    <row r="5534" spans="2:9" x14ac:dyDescent="0.2">
      <c r="B5534" s="3"/>
      <c r="C5534" s="6"/>
      <c r="D5534" s="3"/>
      <c r="E5534" s="6"/>
      <c r="F5534" s="3"/>
      <c r="G5534" s="8"/>
      <c r="H5534" s="6"/>
      <c r="I5534" s="6"/>
    </row>
    <row r="5535" spans="2:9" x14ac:dyDescent="0.2">
      <c r="B5535" s="3"/>
      <c r="C5535" s="6"/>
      <c r="D5535" s="3"/>
      <c r="E5535" s="6"/>
      <c r="F5535" s="3"/>
      <c r="G5535" s="8"/>
      <c r="H5535" s="6"/>
      <c r="I5535" s="6"/>
    </row>
    <row r="5536" spans="2:9" x14ac:dyDescent="0.2">
      <c r="B5536" s="2"/>
      <c r="C5536" s="5"/>
      <c r="D5536" s="2"/>
      <c r="E5536" s="5"/>
      <c r="F5536" s="2"/>
      <c r="G5536" s="7"/>
      <c r="H5536" s="5"/>
      <c r="I5536" s="5"/>
    </row>
    <row r="5537" spans="2:9" x14ac:dyDescent="0.2">
      <c r="B5537" s="2"/>
      <c r="C5537" s="5"/>
      <c r="D5537" s="2"/>
      <c r="E5537" s="5"/>
      <c r="F5537" s="2"/>
      <c r="G5537" s="7"/>
      <c r="H5537" s="5"/>
      <c r="I5537" s="5"/>
    </row>
    <row r="5538" spans="2:9" x14ac:dyDescent="0.2">
      <c r="B5538" s="2"/>
      <c r="C5538" s="5"/>
      <c r="D5538" s="2"/>
      <c r="E5538" s="5"/>
      <c r="F5538" s="2"/>
      <c r="G5538" s="7"/>
      <c r="H5538" s="5"/>
      <c r="I5538" s="5"/>
    </row>
    <row r="5539" spans="2:9" x14ac:dyDescent="0.2">
      <c r="B5539" s="2"/>
      <c r="C5539" s="5"/>
      <c r="D5539" s="2"/>
      <c r="E5539" s="5"/>
      <c r="F5539" s="2"/>
      <c r="G5539" s="7"/>
      <c r="H5539" s="5"/>
      <c r="I5539" s="5"/>
    </row>
    <row r="5540" spans="2:9" x14ac:dyDescent="0.2">
      <c r="B5540" s="2"/>
      <c r="C5540" s="5"/>
      <c r="D5540" s="2"/>
      <c r="E5540" s="5"/>
      <c r="F5540" s="2"/>
      <c r="G5540" s="7"/>
      <c r="H5540" s="5"/>
      <c r="I5540" s="5"/>
    </row>
    <row r="5541" spans="2:9" x14ac:dyDescent="0.2">
      <c r="B5541" s="2"/>
      <c r="C5541" s="5"/>
      <c r="D5541" s="2"/>
      <c r="E5541" s="5"/>
      <c r="F5541" s="2"/>
      <c r="G5541" s="7"/>
      <c r="H5541" s="5"/>
      <c r="I5541" s="5"/>
    </row>
    <row r="5542" spans="2:9" x14ac:dyDescent="0.2">
      <c r="B5542" s="2"/>
      <c r="C5542" s="5"/>
      <c r="D5542" s="2"/>
      <c r="E5542" s="5"/>
      <c r="F5542" s="2"/>
      <c r="G5542" s="7"/>
      <c r="H5542" s="5"/>
      <c r="I5542" s="5"/>
    </row>
    <row r="5543" spans="2:9" x14ac:dyDescent="0.2">
      <c r="B5543" s="3"/>
      <c r="C5543" s="6"/>
      <c r="D5543" s="3"/>
      <c r="E5543" s="6"/>
      <c r="F5543" s="3"/>
      <c r="G5543" s="8"/>
      <c r="H5543" s="6"/>
      <c r="I5543" s="6"/>
    </row>
    <row r="5544" spans="2:9" x14ac:dyDescent="0.2">
      <c r="B5544" s="3"/>
      <c r="C5544" s="6"/>
      <c r="D5544" s="3"/>
      <c r="E5544" s="6"/>
      <c r="F5544" s="3"/>
      <c r="G5544" s="8"/>
      <c r="H5544" s="6"/>
      <c r="I5544" s="6"/>
    </row>
    <row r="5545" spans="2:9" x14ac:dyDescent="0.2">
      <c r="B5545" s="3"/>
      <c r="C5545" s="6"/>
      <c r="D5545" s="3"/>
      <c r="E5545" s="6"/>
      <c r="F5545" s="3"/>
      <c r="G5545" s="8"/>
      <c r="H5545" s="6"/>
      <c r="I5545" s="6"/>
    </row>
    <row r="5546" spans="2:9" x14ac:dyDescent="0.2">
      <c r="B5546" s="3"/>
      <c r="C5546" s="6"/>
      <c r="D5546" s="3"/>
      <c r="E5546" s="6"/>
      <c r="F5546" s="3"/>
      <c r="G5546" s="8"/>
      <c r="H5546" s="6"/>
      <c r="I5546" s="6"/>
    </row>
    <row r="5547" spans="2:9" x14ac:dyDescent="0.2">
      <c r="B5547" s="3"/>
      <c r="C5547" s="6"/>
      <c r="D5547" s="3"/>
      <c r="E5547" s="6"/>
      <c r="F5547" s="3"/>
      <c r="G5547" s="8"/>
      <c r="H5547" s="6"/>
      <c r="I5547" s="6"/>
    </row>
    <row r="5548" spans="2:9" x14ac:dyDescent="0.2">
      <c r="B5548" s="3"/>
      <c r="C5548" s="6"/>
      <c r="D5548" s="3"/>
      <c r="E5548" s="6"/>
      <c r="F5548" s="3"/>
      <c r="G5548" s="8"/>
      <c r="H5548" s="6"/>
      <c r="I5548" s="6"/>
    </row>
    <row r="5549" spans="2:9" x14ac:dyDescent="0.2">
      <c r="B5549" s="3"/>
      <c r="C5549" s="6"/>
      <c r="D5549" s="3"/>
      <c r="E5549" s="6"/>
      <c r="F5549" s="3"/>
      <c r="G5549" s="8"/>
      <c r="H5549" s="6"/>
      <c r="I5549" s="6"/>
    </row>
    <row r="5550" spans="2:9" x14ac:dyDescent="0.2">
      <c r="B5550" s="3"/>
      <c r="C5550" s="6"/>
      <c r="D5550" s="3"/>
      <c r="E5550" s="6"/>
      <c r="F5550" s="3"/>
      <c r="G5550" s="8"/>
      <c r="H5550" s="6"/>
      <c r="I5550" s="6"/>
    </row>
    <row r="5551" spans="2:9" x14ac:dyDescent="0.2">
      <c r="B5551" s="3"/>
      <c r="C5551" s="6"/>
      <c r="D5551" s="3"/>
      <c r="E5551" s="6"/>
      <c r="F5551" s="3"/>
      <c r="G5551" s="8"/>
      <c r="H5551" s="6"/>
      <c r="I5551" s="6"/>
    </row>
    <row r="5552" spans="2:9" x14ac:dyDescent="0.2">
      <c r="B5552" s="3"/>
      <c r="C5552" s="6"/>
      <c r="D5552" s="3"/>
      <c r="E5552" s="6"/>
      <c r="F5552" s="3"/>
      <c r="G5552" s="8"/>
      <c r="H5552" s="6"/>
      <c r="I5552" s="6"/>
    </row>
    <row r="5553" spans="2:9" x14ac:dyDescent="0.2">
      <c r="B5553" s="3"/>
      <c r="C5553" s="6"/>
      <c r="D5553" s="3"/>
      <c r="E5553" s="6"/>
      <c r="F5553" s="3"/>
      <c r="G5553" s="8"/>
      <c r="H5553" s="6"/>
      <c r="I5553" s="6"/>
    </row>
    <row r="5554" spans="2:9" x14ac:dyDescent="0.2">
      <c r="B5554" s="3"/>
      <c r="C5554" s="6"/>
      <c r="D5554" s="3"/>
      <c r="E5554" s="6"/>
      <c r="F5554" s="3"/>
      <c r="G5554" s="8"/>
      <c r="H5554" s="6"/>
      <c r="I5554" s="6"/>
    </row>
    <row r="5555" spans="2:9" x14ac:dyDescent="0.2">
      <c r="B5555" s="3"/>
      <c r="C5555" s="6"/>
      <c r="D5555" s="3"/>
      <c r="E5555" s="6"/>
      <c r="F5555" s="3"/>
      <c r="G5555" s="8"/>
      <c r="H5555" s="6"/>
      <c r="I5555" s="6"/>
    </row>
    <row r="5556" spans="2:9" x14ac:dyDescent="0.2">
      <c r="B5556" s="3"/>
      <c r="C5556" s="6"/>
      <c r="D5556" s="3"/>
      <c r="E5556" s="6"/>
      <c r="F5556" s="3"/>
      <c r="G5556" s="8"/>
      <c r="H5556" s="6"/>
      <c r="I5556" s="6"/>
    </row>
    <row r="5557" spans="2:9" x14ac:dyDescent="0.2">
      <c r="B5557" s="3"/>
      <c r="C5557" s="6"/>
      <c r="D5557" s="3"/>
      <c r="E5557" s="6"/>
      <c r="F5557" s="3"/>
      <c r="G5557" s="8"/>
      <c r="H5557" s="6"/>
      <c r="I5557" s="6"/>
    </row>
    <row r="5558" spans="2:9" x14ac:dyDescent="0.2">
      <c r="B5558" s="3"/>
      <c r="C5558" s="6"/>
      <c r="D5558" s="3"/>
      <c r="E5558" s="6"/>
      <c r="F5558" s="3"/>
      <c r="G5558" s="8"/>
      <c r="H5558" s="6"/>
      <c r="I5558" s="6"/>
    </row>
    <row r="5559" spans="2:9" x14ac:dyDescent="0.2">
      <c r="B5559" s="3"/>
      <c r="C5559" s="6"/>
      <c r="D5559" s="3"/>
      <c r="E5559" s="6"/>
      <c r="F5559" s="3"/>
      <c r="G5559" s="8"/>
      <c r="H5559" s="6"/>
      <c r="I5559" s="6"/>
    </row>
    <row r="5560" spans="2:9" x14ac:dyDescent="0.2">
      <c r="B5560" s="3"/>
      <c r="C5560" s="6"/>
      <c r="D5560" s="3"/>
      <c r="E5560" s="6"/>
      <c r="F5560" s="3"/>
      <c r="G5560" s="8"/>
      <c r="H5560" s="6"/>
      <c r="I5560" s="6"/>
    </row>
    <row r="5561" spans="2:9" x14ac:dyDescent="0.2">
      <c r="B5561" s="3"/>
      <c r="C5561" s="6"/>
      <c r="D5561" s="3"/>
      <c r="E5561" s="6"/>
      <c r="F5561" s="3"/>
      <c r="G5561" s="8"/>
      <c r="H5561" s="6"/>
      <c r="I5561" s="6"/>
    </row>
    <row r="5562" spans="2:9" x14ac:dyDescent="0.2">
      <c r="B5562" s="3"/>
      <c r="C5562" s="6"/>
      <c r="D5562" s="3"/>
      <c r="E5562" s="6"/>
      <c r="F5562" s="3"/>
      <c r="G5562" s="8"/>
      <c r="H5562" s="6"/>
      <c r="I5562" s="6"/>
    </row>
    <row r="5563" spans="2:9" x14ac:dyDescent="0.2">
      <c r="B5563" s="3"/>
      <c r="C5563" s="6"/>
      <c r="D5563" s="3"/>
      <c r="E5563" s="6"/>
      <c r="F5563" s="3"/>
      <c r="G5563" s="8"/>
      <c r="H5563" s="6"/>
      <c r="I5563" s="6"/>
    </row>
    <row r="5564" spans="2:9" x14ac:dyDescent="0.2">
      <c r="B5564" s="3"/>
      <c r="C5564" s="6"/>
      <c r="D5564" s="3"/>
      <c r="E5564" s="6"/>
      <c r="F5564" s="3"/>
      <c r="G5564" s="8"/>
      <c r="H5564" s="6"/>
      <c r="I5564" s="6"/>
    </row>
    <row r="5565" spans="2:9" x14ac:dyDescent="0.2">
      <c r="B5565" s="3"/>
      <c r="C5565" s="6"/>
      <c r="D5565" s="3"/>
      <c r="E5565" s="6"/>
      <c r="F5565" s="3"/>
      <c r="G5565" s="8"/>
      <c r="H5565" s="6"/>
      <c r="I5565" s="6"/>
    </row>
    <row r="5566" spans="2:9" x14ac:dyDescent="0.2">
      <c r="B5566" s="3"/>
      <c r="C5566" s="6"/>
      <c r="D5566" s="3"/>
      <c r="E5566" s="6"/>
      <c r="F5566" s="3"/>
      <c r="G5566" s="8"/>
      <c r="H5566" s="6"/>
      <c r="I5566" s="6"/>
    </row>
    <row r="5567" spans="2:9" x14ac:dyDescent="0.2">
      <c r="B5567" s="3"/>
      <c r="C5567" s="6"/>
      <c r="D5567" s="3"/>
      <c r="E5567" s="6"/>
      <c r="F5567" s="3"/>
      <c r="G5567" s="8"/>
      <c r="H5567" s="6"/>
      <c r="I5567" s="6"/>
    </row>
    <row r="5568" spans="2:9" x14ac:dyDescent="0.2">
      <c r="B5568" s="3"/>
      <c r="C5568" s="6"/>
      <c r="D5568" s="3"/>
      <c r="E5568" s="6"/>
      <c r="F5568" s="3"/>
      <c r="G5568" s="8"/>
      <c r="H5568" s="6"/>
      <c r="I5568" s="6"/>
    </row>
    <row r="5569" spans="2:9" x14ac:dyDescent="0.2">
      <c r="B5569" s="3"/>
      <c r="C5569" s="6"/>
      <c r="D5569" s="3"/>
      <c r="E5569" s="6"/>
      <c r="F5569" s="3"/>
      <c r="G5569" s="8"/>
      <c r="H5569" s="6"/>
      <c r="I5569" s="6"/>
    </row>
    <row r="5570" spans="2:9" x14ac:dyDescent="0.2">
      <c r="B5570" s="3"/>
      <c r="C5570" s="6"/>
      <c r="D5570" s="3"/>
      <c r="E5570" s="6"/>
      <c r="F5570" s="3"/>
      <c r="G5570" s="8"/>
      <c r="H5570" s="6"/>
      <c r="I5570" s="6"/>
    </row>
    <row r="5571" spans="2:9" x14ac:dyDescent="0.2">
      <c r="B5571" s="3"/>
      <c r="C5571" s="6"/>
      <c r="D5571" s="3"/>
      <c r="E5571" s="6"/>
      <c r="F5571" s="3"/>
      <c r="G5571" s="8"/>
      <c r="H5571" s="6"/>
      <c r="I5571" s="6"/>
    </row>
    <row r="5572" spans="2:9" x14ac:dyDescent="0.2">
      <c r="B5572" s="3"/>
      <c r="C5572" s="6"/>
      <c r="D5572" s="3"/>
      <c r="E5572" s="6"/>
      <c r="F5572" s="3"/>
      <c r="G5572" s="8"/>
      <c r="H5572" s="6"/>
      <c r="I5572" s="6"/>
    </row>
    <row r="5573" spans="2:9" x14ac:dyDescent="0.2">
      <c r="B5573" s="3"/>
      <c r="C5573" s="6"/>
      <c r="D5573" s="3"/>
      <c r="E5573" s="6"/>
      <c r="F5573" s="3"/>
      <c r="G5573" s="8"/>
      <c r="H5573" s="6"/>
      <c r="I5573" s="6"/>
    </row>
    <row r="5574" spans="2:9" x14ac:dyDescent="0.2">
      <c r="B5574" s="3"/>
      <c r="C5574" s="6"/>
      <c r="D5574" s="3"/>
      <c r="E5574" s="6"/>
      <c r="F5574" s="3"/>
      <c r="G5574" s="8"/>
      <c r="H5574" s="6"/>
      <c r="I5574" s="6"/>
    </row>
    <row r="5575" spans="2:9" x14ac:dyDescent="0.2">
      <c r="B5575" s="3"/>
      <c r="C5575" s="6"/>
      <c r="D5575" s="3"/>
      <c r="E5575" s="6"/>
      <c r="F5575" s="3"/>
      <c r="G5575" s="8"/>
      <c r="H5575" s="6"/>
      <c r="I5575" s="6"/>
    </row>
    <row r="5576" spans="2:9" x14ac:dyDescent="0.2">
      <c r="B5576" s="3"/>
      <c r="C5576" s="6"/>
      <c r="D5576" s="3"/>
      <c r="E5576" s="6"/>
      <c r="F5576" s="3"/>
      <c r="G5576" s="8"/>
      <c r="H5576" s="6"/>
      <c r="I5576" s="6"/>
    </row>
    <row r="5577" spans="2:9" x14ac:dyDescent="0.2">
      <c r="B5577" s="3"/>
      <c r="C5577" s="6"/>
      <c r="D5577" s="3"/>
      <c r="E5577" s="6"/>
      <c r="F5577" s="3"/>
      <c r="G5577" s="8"/>
      <c r="H5577" s="6"/>
      <c r="I5577" s="6"/>
    </row>
    <row r="5578" spans="2:9" x14ac:dyDescent="0.2">
      <c r="B5578" s="3"/>
      <c r="C5578" s="6"/>
      <c r="D5578" s="3"/>
      <c r="E5578" s="6"/>
      <c r="F5578" s="3"/>
      <c r="G5578" s="8"/>
      <c r="H5578" s="6"/>
      <c r="I5578" s="6"/>
    </row>
    <row r="5579" spans="2:9" x14ac:dyDescent="0.2">
      <c r="B5579" s="3"/>
      <c r="C5579" s="6"/>
      <c r="D5579" s="3"/>
      <c r="E5579" s="6"/>
      <c r="F5579" s="3"/>
      <c r="G5579" s="8"/>
      <c r="H5579" s="6"/>
      <c r="I5579" s="6"/>
    </row>
    <row r="5580" spans="2:9" x14ac:dyDescent="0.2">
      <c r="B5580" s="3"/>
      <c r="C5580" s="6"/>
      <c r="D5580" s="3"/>
      <c r="E5580" s="6"/>
      <c r="F5580" s="3"/>
      <c r="G5580" s="8"/>
      <c r="H5580" s="6"/>
      <c r="I5580" s="6"/>
    </row>
    <row r="5581" spans="2:9" x14ac:dyDescent="0.2">
      <c r="B5581" s="2"/>
      <c r="C5581" s="5"/>
      <c r="D5581" s="2"/>
      <c r="E5581" s="5"/>
      <c r="F5581" s="2"/>
      <c r="G5581" s="7"/>
      <c r="H5581" s="5"/>
      <c r="I5581" s="5"/>
    </row>
    <row r="5582" spans="2:9" x14ac:dyDescent="0.2">
      <c r="B5582" s="2"/>
      <c r="C5582" s="5"/>
      <c r="D5582" s="2"/>
      <c r="E5582" s="5"/>
      <c r="F5582" s="2"/>
      <c r="G5582" s="7"/>
      <c r="H5582" s="5"/>
      <c r="I5582" s="5"/>
    </row>
    <row r="5583" spans="2:9" x14ac:dyDescent="0.2">
      <c r="B5583" s="2"/>
      <c r="C5583" s="5"/>
      <c r="D5583" s="2"/>
      <c r="E5583" s="5"/>
      <c r="F5583" s="2"/>
      <c r="G5583" s="7"/>
      <c r="H5583" s="5"/>
      <c r="I5583" s="5"/>
    </row>
    <row r="5584" spans="2:9" x14ac:dyDescent="0.2">
      <c r="B5584" s="2"/>
      <c r="C5584" s="5"/>
      <c r="D5584" s="2"/>
      <c r="E5584" s="5"/>
      <c r="F5584" s="2"/>
      <c r="G5584" s="7"/>
      <c r="H5584" s="5"/>
      <c r="I5584" s="5"/>
    </row>
    <row r="5585" spans="2:9" x14ac:dyDescent="0.2">
      <c r="B5585" s="2"/>
      <c r="C5585" s="5"/>
      <c r="D5585" s="2"/>
      <c r="E5585" s="5"/>
      <c r="F5585" s="2"/>
      <c r="G5585" s="7"/>
      <c r="H5585" s="5"/>
      <c r="I5585" s="5"/>
    </row>
    <row r="5586" spans="2:9" x14ac:dyDescent="0.2">
      <c r="B5586" s="2"/>
      <c r="C5586" s="5"/>
      <c r="D5586" s="2"/>
      <c r="E5586" s="5"/>
      <c r="F5586" s="2"/>
      <c r="G5586" s="7"/>
      <c r="H5586" s="5"/>
      <c r="I5586" s="5"/>
    </row>
    <row r="5587" spans="2:9" x14ac:dyDescent="0.2">
      <c r="B5587" s="2"/>
      <c r="C5587" s="5"/>
      <c r="D5587" s="2"/>
      <c r="E5587" s="5"/>
      <c r="F5587" s="2"/>
      <c r="G5587" s="7"/>
      <c r="H5587" s="5"/>
      <c r="I5587" s="5"/>
    </row>
    <row r="5588" spans="2:9" x14ac:dyDescent="0.2">
      <c r="B5588" s="2"/>
      <c r="C5588" s="5"/>
      <c r="D5588" s="2"/>
      <c r="E5588" s="5"/>
      <c r="F5588" s="2"/>
      <c r="G5588" s="7"/>
      <c r="H5588" s="5"/>
      <c r="I5588" s="5"/>
    </row>
    <row r="5589" spans="2:9" x14ac:dyDescent="0.2">
      <c r="B5589" s="2"/>
      <c r="C5589" s="5"/>
      <c r="D5589" s="2"/>
      <c r="E5589" s="5"/>
      <c r="F5589" s="2"/>
      <c r="G5589" s="7"/>
      <c r="H5589" s="5"/>
      <c r="I5589" s="5"/>
    </row>
    <row r="5590" spans="2:9" x14ac:dyDescent="0.2">
      <c r="B5590" s="2"/>
      <c r="C5590" s="5"/>
      <c r="D5590" s="2"/>
      <c r="E5590" s="5"/>
      <c r="F5590" s="2"/>
      <c r="G5590" s="7"/>
      <c r="H5590" s="5"/>
      <c r="I5590" s="5"/>
    </row>
    <row r="5591" spans="2:9" x14ac:dyDescent="0.2">
      <c r="B5591" s="2"/>
      <c r="C5591" s="5"/>
      <c r="D5591" s="2"/>
      <c r="E5591" s="5"/>
      <c r="F5591" s="2"/>
      <c r="G5591" s="7"/>
      <c r="H5591" s="5"/>
      <c r="I5591" s="5"/>
    </row>
    <row r="5592" spans="2:9" x14ac:dyDescent="0.2">
      <c r="B5592" s="2"/>
      <c r="C5592" s="5"/>
      <c r="D5592" s="2"/>
      <c r="E5592" s="5"/>
      <c r="F5592" s="2"/>
      <c r="G5592" s="7"/>
      <c r="H5592" s="5"/>
      <c r="I5592" s="5"/>
    </row>
    <row r="5593" spans="2:9" x14ac:dyDescent="0.2">
      <c r="B5593" s="2"/>
      <c r="C5593" s="5"/>
      <c r="D5593" s="2"/>
      <c r="E5593" s="5"/>
      <c r="F5593" s="2"/>
      <c r="G5593" s="7"/>
      <c r="H5593" s="5"/>
      <c r="I5593" s="5"/>
    </row>
    <row r="5594" spans="2:9" x14ac:dyDescent="0.2">
      <c r="B5594" s="3"/>
      <c r="C5594" s="6"/>
      <c r="D5594" s="3"/>
      <c r="E5594" s="6"/>
      <c r="F5594" s="3"/>
      <c r="G5594" s="8"/>
      <c r="H5594" s="6"/>
      <c r="I5594" s="6"/>
    </row>
    <row r="5595" spans="2:9" x14ac:dyDescent="0.2">
      <c r="B5595" s="3"/>
      <c r="C5595" s="6"/>
      <c r="D5595" s="3"/>
      <c r="E5595" s="6"/>
      <c r="F5595" s="3"/>
      <c r="G5595" s="8"/>
      <c r="H5595" s="6"/>
      <c r="I5595" s="6"/>
    </row>
    <row r="5596" spans="2:9" x14ac:dyDescent="0.2">
      <c r="B5596" s="3"/>
      <c r="C5596" s="6"/>
      <c r="D5596" s="3"/>
      <c r="E5596" s="6"/>
      <c r="F5596" s="3"/>
      <c r="G5596" s="8"/>
      <c r="H5596" s="6"/>
      <c r="I5596" s="6"/>
    </row>
    <row r="5597" spans="2:9" x14ac:dyDescent="0.2">
      <c r="B5597" s="3"/>
      <c r="C5597" s="6"/>
      <c r="D5597" s="3"/>
      <c r="E5597" s="6"/>
      <c r="F5597" s="3"/>
      <c r="G5597" s="8"/>
      <c r="H5597" s="6"/>
      <c r="I5597" s="6"/>
    </row>
    <row r="5598" spans="2:9" x14ac:dyDescent="0.2">
      <c r="B5598" s="3"/>
      <c r="C5598" s="6"/>
      <c r="D5598" s="3"/>
      <c r="E5598" s="6"/>
      <c r="F5598" s="3"/>
      <c r="G5598" s="8"/>
      <c r="H5598" s="6"/>
      <c r="I5598" s="6"/>
    </row>
    <row r="5599" spans="2:9" x14ac:dyDescent="0.2">
      <c r="B5599" s="3"/>
      <c r="C5599" s="6"/>
      <c r="D5599" s="3"/>
      <c r="E5599" s="6"/>
      <c r="F5599" s="3"/>
      <c r="G5599" s="8"/>
      <c r="H5599" s="6"/>
      <c r="I5599" s="6"/>
    </row>
    <row r="5600" spans="2:9" x14ac:dyDescent="0.2">
      <c r="B5600" s="3"/>
      <c r="C5600" s="6"/>
      <c r="D5600" s="3"/>
      <c r="E5600" s="6"/>
      <c r="F5600" s="3"/>
      <c r="G5600" s="8"/>
      <c r="H5600" s="6"/>
      <c r="I5600" s="6"/>
    </row>
    <row r="5601" spans="2:9" x14ac:dyDescent="0.2">
      <c r="B5601" s="3"/>
      <c r="C5601" s="6"/>
      <c r="D5601" s="3"/>
      <c r="E5601" s="6"/>
      <c r="F5601" s="3"/>
      <c r="G5601" s="8"/>
      <c r="H5601" s="6"/>
      <c r="I5601" s="6"/>
    </row>
    <row r="5602" spans="2:9" x14ac:dyDescent="0.2">
      <c r="B5602" s="3"/>
      <c r="C5602" s="6"/>
      <c r="D5602" s="3"/>
      <c r="E5602" s="6"/>
      <c r="F5602" s="3"/>
      <c r="G5602" s="8"/>
      <c r="H5602" s="6"/>
      <c r="I5602" s="6"/>
    </row>
    <row r="5603" spans="2:9" x14ac:dyDescent="0.2">
      <c r="B5603" s="3"/>
      <c r="C5603" s="6"/>
      <c r="D5603" s="3"/>
      <c r="E5603" s="6"/>
      <c r="F5603" s="3"/>
      <c r="G5603" s="8"/>
      <c r="H5603" s="6"/>
      <c r="I5603" s="6"/>
    </row>
    <row r="5604" spans="2:9" x14ac:dyDescent="0.2">
      <c r="B5604" s="3"/>
      <c r="C5604" s="6"/>
      <c r="D5604" s="3"/>
      <c r="E5604" s="6"/>
      <c r="F5604" s="3"/>
      <c r="G5604" s="8"/>
      <c r="H5604" s="6"/>
      <c r="I5604" s="6"/>
    </row>
    <row r="5605" spans="2:9" x14ac:dyDescent="0.2">
      <c r="B5605" s="3"/>
      <c r="C5605" s="6"/>
      <c r="D5605" s="3"/>
      <c r="E5605" s="6"/>
      <c r="F5605" s="3"/>
      <c r="G5605" s="8"/>
      <c r="H5605" s="6"/>
      <c r="I5605" s="6"/>
    </row>
    <row r="5606" spans="2:9" x14ac:dyDescent="0.2">
      <c r="B5606" s="3"/>
      <c r="C5606" s="6"/>
      <c r="D5606" s="3"/>
      <c r="E5606" s="6"/>
      <c r="F5606" s="3"/>
      <c r="G5606" s="8"/>
      <c r="H5606" s="6"/>
      <c r="I5606" s="6"/>
    </row>
    <row r="5607" spans="2:9" x14ac:dyDescent="0.2">
      <c r="B5607" s="3"/>
      <c r="C5607" s="6"/>
      <c r="D5607" s="3"/>
      <c r="E5607" s="6"/>
      <c r="F5607" s="3"/>
      <c r="G5607" s="8"/>
      <c r="H5607" s="6"/>
      <c r="I5607" s="6"/>
    </row>
    <row r="5608" spans="2:9" x14ac:dyDescent="0.2">
      <c r="B5608" s="3"/>
      <c r="C5608" s="6"/>
      <c r="D5608" s="3"/>
      <c r="E5608" s="6"/>
      <c r="F5608" s="3"/>
      <c r="G5608" s="8"/>
      <c r="H5608" s="6"/>
      <c r="I5608" s="6"/>
    </row>
    <row r="5609" spans="2:9" x14ac:dyDescent="0.2">
      <c r="B5609" s="3"/>
      <c r="C5609" s="6"/>
      <c r="D5609" s="3"/>
      <c r="E5609" s="6"/>
      <c r="F5609" s="3"/>
      <c r="G5609" s="8"/>
      <c r="H5609" s="6"/>
      <c r="I5609" s="6"/>
    </row>
    <row r="5610" spans="2:9" x14ac:dyDescent="0.2">
      <c r="B5610" s="3"/>
      <c r="C5610" s="6"/>
      <c r="D5610" s="3"/>
      <c r="E5610" s="6"/>
      <c r="F5610" s="3"/>
      <c r="G5610" s="8"/>
      <c r="H5610" s="6"/>
      <c r="I5610" s="6"/>
    </row>
    <row r="5611" spans="2:9" x14ac:dyDescent="0.2">
      <c r="B5611" s="3"/>
      <c r="C5611" s="6"/>
      <c r="D5611" s="3"/>
      <c r="E5611" s="6"/>
      <c r="F5611" s="3"/>
      <c r="G5611" s="8"/>
      <c r="H5611" s="6"/>
      <c r="I5611" s="6"/>
    </row>
    <row r="5612" spans="2:9" x14ac:dyDescent="0.2">
      <c r="B5612" s="3"/>
      <c r="C5612" s="6"/>
      <c r="D5612" s="3"/>
      <c r="E5612" s="6"/>
      <c r="F5612" s="3"/>
      <c r="G5612" s="8"/>
      <c r="H5612" s="6"/>
      <c r="I5612" s="6"/>
    </row>
    <row r="5613" spans="2:9" x14ac:dyDescent="0.2">
      <c r="B5613" s="3"/>
      <c r="C5613" s="6"/>
      <c r="D5613" s="3"/>
      <c r="E5613" s="6"/>
      <c r="F5613" s="3"/>
      <c r="G5613" s="8"/>
      <c r="H5613" s="6"/>
      <c r="I5613" s="6"/>
    </row>
    <row r="5614" spans="2:9" x14ac:dyDescent="0.2">
      <c r="B5614" s="3"/>
      <c r="C5614" s="6"/>
      <c r="D5614" s="3"/>
      <c r="E5614" s="6"/>
      <c r="F5614" s="3"/>
      <c r="G5614" s="8"/>
      <c r="H5614" s="6"/>
      <c r="I5614" s="6"/>
    </row>
    <row r="5615" spans="2:9" x14ac:dyDescent="0.2">
      <c r="B5615" s="3"/>
      <c r="C5615" s="6"/>
      <c r="D5615" s="3"/>
      <c r="E5615" s="6"/>
      <c r="F5615" s="3"/>
      <c r="G5615" s="8"/>
      <c r="H5615" s="6"/>
      <c r="I5615" s="6"/>
    </row>
    <row r="5616" spans="2:9" x14ac:dyDescent="0.2">
      <c r="B5616" s="3"/>
      <c r="C5616" s="6"/>
      <c r="D5616" s="3"/>
      <c r="E5616" s="6"/>
      <c r="F5616" s="3"/>
      <c r="G5616" s="8"/>
      <c r="H5616" s="6"/>
      <c r="I5616" s="6"/>
    </row>
    <row r="5617" spans="2:9" x14ac:dyDescent="0.2">
      <c r="B5617" s="3"/>
      <c r="C5617" s="6"/>
      <c r="D5617" s="3"/>
      <c r="E5617" s="6"/>
      <c r="F5617" s="3"/>
      <c r="G5617" s="8"/>
      <c r="H5617" s="6"/>
      <c r="I5617" s="6"/>
    </row>
    <row r="5618" spans="2:9" x14ac:dyDescent="0.2">
      <c r="B5618" s="3"/>
      <c r="C5618" s="6"/>
      <c r="D5618" s="3"/>
      <c r="E5618" s="6"/>
      <c r="F5618" s="3"/>
      <c r="G5618" s="8"/>
      <c r="H5618" s="6"/>
      <c r="I5618" s="6"/>
    </row>
    <row r="5619" spans="2:9" x14ac:dyDescent="0.2">
      <c r="B5619" s="3"/>
      <c r="C5619" s="6"/>
      <c r="D5619" s="3"/>
      <c r="E5619" s="6"/>
      <c r="F5619" s="3"/>
      <c r="G5619" s="8"/>
      <c r="H5619" s="6"/>
      <c r="I5619" s="6"/>
    </row>
    <row r="5620" spans="2:9" x14ac:dyDescent="0.2">
      <c r="B5620" s="3"/>
      <c r="C5620" s="6"/>
      <c r="D5620" s="3"/>
      <c r="E5620" s="6"/>
      <c r="F5620" s="3"/>
      <c r="G5620" s="8"/>
      <c r="H5620" s="6"/>
      <c r="I5620" s="6"/>
    </row>
    <row r="5621" spans="2:9" x14ac:dyDescent="0.2">
      <c r="B5621" s="3"/>
      <c r="C5621" s="6"/>
      <c r="D5621" s="3"/>
      <c r="E5621" s="6"/>
      <c r="F5621" s="3"/>
      <c r="G5621" s="8"/>
      <c r="H5621" s="6"/>
      <c r="I5621" s="6"/>
    </row>
    <row r="5622" spans="2:9" x14ac:dyDescent="0.2">
      <c r="B5622" s="3"/>
      <c r="C5622" s="6"/>
      <c r="D5622" s="3"/>
      <c r="E5622" s="6"/>
      <c r="F5622" s="3"/>
      <c r="G5622" s="8"/>
      <c r="H5622" s="6"/>
      <c r="I5622" s="6"/>
    </row>
    <row r="5623" spans="2:9" x14ac:dyDescent="0.2">
      <c r="B5623" s="3"/>
      <c r="C5623" s="6"/>
      <c r="D5623" s="3"/>
      <c r="E5623" s="6"/>
      <c r="F5623" s="3"/>
      <c r="G5623" s="8"/>
      <c r="H5623" s="6"/>
      <c r="I5623" s="6"/>
    </row>
    <row r="5624" spans="2:9" x14ac:dyDescent="0.2">
      <c r="B5624" s="3"/>
      <c r="C5624" s="6"/>
      <c r="D5624" s="3"/>
      <c r="E5624" s="6"/>
      <c r="F5624" s="3"/>
      <c r="G5624" s="8"/>
      <c r="H5624" s="6"/>
      <c r="I5624" s="6"/>
    </row>
    <row r="5625" spans="2:9" x14ac:dyDescent="0.2">
      <c r="B5625" s="3"/>
      <c r="C5625" s="6"/>
      <c r="D5625" s="3"/>
      <c r="E5625" s="6"/>
      <c r="F5625" s="3"/>
      <c r="G5625" s="8"/>
      <c r="H5625" s="6"/>
      <c r="I5625" s="6"/>
    </row>
    <row r="5626" spans="2:9" x14ac:dyDescent="0.2">
      <c r="B5626" s="3"/>
      <c r="C5626" s="6"/>
      <c r="D5626" s="3"/>
      <c r="E5626" s="6"/>
      <c r="F5626" s="3"/>
      <c r="G5626" s="8"/>
      <c r="H5626" s="6"/>
      <c r="I5626" s="6"/>
    </row>
    <row r="5627" spans="2:9" x14ac:dyDescent="0.2">
      <c r="B5627" s="3"/>
      <c r="C5627" s="6"/>
      <c r="D5627" s="3"/>
      <c r="E5627" s="6"/>
      <c r="F5627" s="3"/>
      <c r="G5627" s="8"/>
      <c r="H5627" s="6"/>
      <c r="I5627" s="6"/>
    </row>
    <row r="5628" spans="2:9" x14ac:dyDescent="0.2">
      <c r="B5628" s="3"/>
      <c r="C5628" s="6"/>
      <c r="D5628" s="3"/>
      <c r="E5628" s="6"/>
      <c r="F5628" s="3"/>
      <c r="G5628" s="8"/>
      <c r="H5628" s="6"/>
      <c r="I5628" s="6"/>
    </row>
    <row r="5629" spans="2:9" x14ac:dyDescent="0.2">
      <c r="B5629" s="3"/>
      <c r="C5629" s="6"/>
      <c r="D5629" s="3"/>
      <c r="E5629" s="6"/>
      <c r="F5629" s="3"/>
      <c r="G5629" s="8"/>
      <c r="H5629" s="6"/>
      <c r="I5629" s="6"/>
    </row>
    <row r="5630" spans="2:9" x14ac:dyDescent="0.2">
      <c r="B5630" s="3"/>
      <c r="C5630" s="6"/>
      <c r="D5630" s="3"/>
      <c r="E5630" s="6"/>
      <c r="F5630" s="3"/>
      <c r="G5630" s="8"/>
      <c r="H5630" s="6"/>
      <c r="I5630" s="6"/>
    </row>
    <row r="5631" spans="2:9" x14ac:dyDescent="0.2">
      <c r="B5631" s="3"/>
      <c r="C5631" s="6"/>
      <c r="D5631" s="3"/>
      <c r="E5631" s="6"/>
      <c r="F5631" s="3"/>
      <c r="G5631" s="8"/>
      <c r="H5631" s="6"/>
      <c r="I5631" s="6"/>
    </row>
    <row r="5632" spans="2:9" x14ac:dyDescent="0.2">
      <c r="B5632" s="3"/>
      <c r="C5632" s="6"/>
      <c r="D5632" s="3"/>
      <c r="E5632" s="6"/>
      <c r="F5632" s="3"/>
      <c r="G5632" s="8"/>
      <c r="H5632" s="6"/>
      <c r="I5632" s="6"/>
    </row>
    <row r="5633" spans="2:9" x14ac:dyDescent="0.2">
      <c r="B5633" s="3"/>
      <c r="C5633" s="6"/>
      <c r="D5633" s="3"/>
      <c r="E5633" s="6"/>
      <c r="F5633" s="3"/>
      <c r="G5633" s="8"/>
      <c r="H5633" s="6"/>
      <c r="I5633" s="6"/>
    </row>
    <row r="5634" spans="2:9" x14ac:dyDescent="0.2">
      <c r="B5634" s="3"/>
      <c r="C5634" s="6"/>
      <c r="D5634" s="3"/>
      <c r="E5634" s="6"/>
      <c r="F5634" s="3"/>
      <c r="G5634" s="8"/>
      <c r="H5634" s="6"/>
      <c r="I5634" s="6"/>
    </row>
    <row r="5635" spans="2:9" x14ac:dyDescent="0.2">
      <c r="B5635" s="3"/>
      <c r="C5635" s="6"/>
      <c r="D5635" s="3"/>
      <c r="E5635" s="6"/>
      <c r="F5635" s="3"/>
      <c r="G5635" s="8"/>
      <c r="H5635" s="6"/>
      <c r="I5635" s="6"/>
    </row>
    <row r="5636" spans="2:9" x14ac:dyDescent="0.2">
      <c r="B5636" s="3"/>
      <c r="C5636" s="6"/>
      <c r="D5636" s="3"/>
      <c r="E5636" s="6"/>
      <c r="F5636" s="3"/>
      <c r="G5636" s="8"/>
      <c r="H5636" s="6"/>
      <c r="I5636" s="6"/>
    </row>
    <row r="5637" spans="2:9" x14ac:dyDescent="0.2">
      <c r="B5637" s="3"/>
      <c r="C5637" s="6"/>
      <c r="D5637" s="3"/>
      <c r="E5637" s="6"/>
      <c r="F5637" s="3"/>
      <c r="G5637" s="8"/>
      <c r="H5637" s="6"/>
      <c r="I5637" s="6"/>
    </row>
    <row r="5638" spans="2:9" x14ac:dyDescent="0.2">
      <c r="B5638" s="3"/>
      <c r="C5638" s="6"/>
      <c r="D5638" s="3"/>
      <c r="E5638" s="6"/>
      <c r="F5638" s="3"/>
      <c r="G5638" s="8"/>
      <c r="H5638" s="6"/>
      <c r="I5638" s="6"/>
    </row>
    <row r="5639" spans="2:9" x14ac:dyDescent="0.2">
      <c r="B5639" s="3"/>
      <c r="C5639" s="6"/>
      <c r="D5639" s="3"/>
      <c r="E5639" s="6"/>
      <c r="F5639" s="3"/>
      <c r="G5639" s="8"/>
      <c r="H5639" s="6"/>
      <c r="I5639" s="6"/>
    </row>
    <row r="5640" spans="2:9" x14ac:dyDescent="0.2">
      <c r="B5640" s="3"/>
      <c r="C5640" s="6"/>
      <c r="D5640" s="3"/>
      <c r="E5640" s="6"/>
      <c r="F5640" s="3"/>
      <c r="G5640" s="8"/>
      <c r="H5640" s="6"/>
      <c r="I5640" s="6"/>
    </row>
    <row r="5641" spans="2:9" x14ac:dyDescent="0.2">
      <c r="B5641" s="3"/>
      <c r="C5641" s="6"/>
      <c r="D5641" s="3"/>
      <c r="E5641" s="6"/>
      <c r="F5641" s="3"/>
      <c r="G5641" s="8"/>
      <c r="H5641" s="6"/>
      <c r="I5641" s="6"/>
    </row>
    <row r="5642" spans="2:9" x14ac:dyDescent="0.2">
      <c r="B5642" s="3"/>
      <c r="C5642" s="6"/>
      <c r="D5642" s="3"/>
      <c r="E5642" s="6"/>
      <c r="F5642" s="3"/>
      <c r="G5642" s="8"/>
      <c r="H5642" s="6"/>
      <c r="I5642" s="6"/>
    </row>
    <row r="5643" spans="2:9" x14ac:dyDescent="0.2">
      <c r="B5643" s="3"/>
      <c r="C5643" s="6"/>
      <c r="D5643" s="3"/>
      <c r="E5643" s="6"/>
      <c r="F5643" s="3"/>
      <c r="G5643" s="8"/>
      <c r="H5643" s="6"/>
      <c r="I5643" s="6"/>
    </row>
    <row r="5644" spans="2:9" x14ac:dyDescent="0.2">
      <c r="B5644" s="3"/>
      <c r="C5644" s="6"/>
      <c r="D5644" s="3"/>
      <c r="E5644" s="6"/>
      <c r="F5644" s="3"/>
      <c r="G5644" s="8"/>
      <c r="H5644" s="6"/>
      <c r="I5644" s="6"/>
    </row>
    <row r="5645" spans="2:9" x14ac:dyDescent="0.2">
      <c r="B5645" s="3"/>
      <c r="C5645" s="6"/>
      <c r="D5645" s="3"/>
      <c r="E5645" s="6"/>
      <c r="F5645" s="3"/>
      <c r="G5645" s="8"/>
      <c r="H5645" s="6"/>
      <c r="I5645" s="6"/>
    </row>
    <row r="5646" spans="2:9" x14ac:dyDescent="0.2">
      <c r="B5646" s="3"/>
      <c r="C5646" s="6"/>
      <c r="D5646" s="3"/>
      <c r="E5646" s="6"/>
      <c r="F5646" s="3"/>
      <c r="G5646" s="8"/>
      <c r="H5646" s="6"/>
      <c r="I5646" s="6"/>
    </row>
    <row r="5647" spans="2:9" x14ac:dyDescent="0.2">
      <c r="B5647" s="3"/>
      <c r="C5647" s="6"/>
      <c r="D5647" s="3"/>
      <c r="E5647" s="6"/>
      <c r="F5647" s="3"/>
      <c r="G5647" s="8"/>
      <c r="H5647" s="6"/>
      <c r="I5647" s="6"/>
    </row>
    <row r="5648" spans="2:9" x14ac:dyDescent="0.2">
      <c r="B5648" s="3"/>
      <c r="C5648" s="6"/>
      <c r="D5648" s="3"/>
      <c r="E5648" s="6"/>
      <c r="F5648" s="3"/>
      <c r="G5648" s="8"/>
      <c r="H5648" s="6"/>
      <c r="I5648" s="6"/>
    </row>
    <row r="5649" spans="2:9" x14ac:dyDescent="0.2">
      <c r="B5649" s="3"/>
      <c r="C5649" s="6"/>
      <c r="D5649" s="3"/>
      <c r="E5649" s="6"/>
      <c r="F5649" s="3"/>
      <c r="G5649" s="8"/>
      <c r="H5649" s="6"/>
      <c r="I5649" s="6"/>
    </row>
    <row r="5650" spans="2:9" x14ac:dyDescent="0.2">
      <c r="B5650" s="3"/>
      <c r="C5650" s="6"/>
      <c r="D5650" s="3"/>
      <c r="E5650" s="6"/>
      <c r="F5650" s="3"/>
      <c r="G5650" s="8"/>
      <c r="H5650" s="6"/>
      <c r="I5650" s="6"/>
    </row>
    <row r="5651" spans="2:9" x14ac:dyDescent="0.2">
      <c r="B5651" s="3"/>
      <c r="C5651" s="6"/>
      <c r="D5651" s="3"/>
      <c r="E5651" s="6"/>
      <c r="F5651" s="3"/>
      <c r="G5651" s="8"/>
      <c r="H5651" s="6"/>
      <c r="I5651" s="6"/>
    </row>
    <row r="5652" spans="2:9" x14ac:dyDescent="0.2">
      <c r="B5652" s="3"/>
      <c r="C5652" s="6"/>
      <c r="D5652" s="3"/>
      <c r="E5652" s="6"/>
      <c r="F5652" s="3"/>
      <c r="G5652" s="8"/>
      <c r="H5652" s="6"/>
      <c r="I5652" s="6"/>
    </row>
    <row r="5653" spans="2:9" x14ac:dyDescent="0.2">
      <c r="B5653" s="3"/>
      <c r="C5653" s="6"/>
      <c r="D5653" s="3"/>
      <c r="E5653" s="6"/>
      <c r="F5653" s="3"/>
      <c r="G5653" s="8"/>
      <c r="H5653" s="6"/>
      <c r="I5653" s="6"/>
    </row>
    <row r="5654" spans="2:9" x14ac:dyDescent="0.2">
      <c r="B5654" s="3"/>
      <c r="C5654" s="6"/>
      <c r="D5654" s="3"/>
      <c r="E5654" s="6"/>
      <c r="F5654" s="3"/>
      <c r="G5654" s="8"/>
      <c r="H5654" s="6"/>
      <c r="I5654" s="6"/>
    </row>
    <row r="5655" spans="2:9" x14ac:dyDescent="0.2">
      <c r="B5655" s="3"/>
      <c r="C5655" s="6"/>
      <c r="D5655" s="3"/>
      <c r="E5655" s="6"/>
      <c r="F5655" s="3"/>
      <c r="G5655" s="8"/>
      <c r="H5655" s="6"/>
      <c r="I5655" s="6"/>
    </row>
    <row r="5656" spans="2:9" x14ac:dyDescent="0.2">
      <c r="B5656" s="3"/>
      <c r="C5656" s="6"/>
      <c r="D5656" s="3"/>
      <c r="E5656" s="6"/>
      <c r="F5656" s="3"/>
      <c r="G5656" s="8"/>
      <c r="H5656" s="6"/>
      <c r="I5656" s="6"/>
    </row>
    <row r="5657" spans="2:9" x14ac:dyDescent="0.2">
      <c r="B5657" s="3"/>
      <c r="C5657" s="6"/>
      <c r="D5657" s="3"/>
      <c r="E5657" s="6"/>
      <c r="F5657" s="3"/>
      <c r="G5657" s="8"/>
      <c r="H5657" s="6"/>
      <c r="I5657" s="6"/>
    </row>
    <row r="5658" spans="2:9" x14ac:dyDescent="0.2">
      <c r="B5658" s="3"/>
      <c r="C5658" s="6"/>
      <c r="D5658" s="3"/>
      <c r="E5658" s="6"/>
      <c r="F5658" s="3"/>
      <c r="G5658" s="8"/>
      <c r="H5658" s="6"/>
      <c r="I5658" s="6"/>
    </row>
    <row r="5659" spans="2:9" x14ac:dyDescent="0.2">
      <c r="B5659" s="2"/>
      <c r="C5659" s="5"/>
      <c r="D5659" s="2"/>
      <c r="E5659" s="5"/>
      <c r="F5659" s="2"/>
      <c r="G5659" s="7"/>
      <c r="H5659" s="5"/>
      <c r="I5659" s="5"/>
    </row>
    <row r="5660" spans="2:9" x14ac:dyDescent="0.2">
      <c r="B5660" s="2"/>
      <c r="C5660" s="5"/>
      <c r="D5660" s="2"/>
      <c r="E5660" s="5"/>
      <c r="F5660" s="2"/>
      <c r="G5660" s="7"/>
      <c r="H5660" s="5"/>
      <c r="I5660" s="5"/>
    </row>
    <row r="5661" spans="2:9" x14ac:dyDescent="0.2">
      <c r="B5661" s="2"/>
      <c r="C5661" s="5"/>
      <c r="D5661" s="2"/>
      <c r="E5661" s="5"/>
      <c r="F5661" s="2"/>
      <c r="G5661" s="7"/>
      <c r="H5661" s="5"/>
      <c r="I5661" s="5"/>
    </row>
    <row r="5662" spans="2:9" x14ac:dyDescent="0.2">
      <c r="B5662" s="2"/>
      <c r="C5662" s="5"/>
      <c r="D5662" s="2"/>
      <c r="E5662" s="5"/>
      <c r="F5662" s="2"/>
      <c r="G5662" s="7"/>
      <c r="H5662" s="5"/>
      <c r="I5662" s="5"/>
    </row>
    <row r="5663" spans="2:9" x14ac:dyDescent="0.2">
      <c r="B5663" s="2"/>
      <c r="C5663" s="5"/>
      <c r="D5663" s="2"/>
      <c r="E5663" s="5"/>
      <c r="F5663" s="2"/>
      <c r="G5663" s="7"/>
      <c r="H5663" s="5"/>
      <c r="I5663" s="5"/>
    </row>
    <row r="5664" spans="2:9" x14ac:dyDescent="0.2">
      <c r="B5664" s="2"/>
      <c r="C5664" s="5"/>
      <c r="D5664" s="2"/>
      <c r="E5664" s="5"/>
      <c r="F5664" s="2"/>
      <c r="G5664" s="7"/>
      <c r="H5664" s="5"/>
      <c r="I5664" s="5"/>
    </row>
    <row r="5665" spans="2:9" x14ac:dyDescent="0.2">
      <c r="B5665" s="3"/>
      <c r="C5665" s="6"/>
      <c r="D5665" s="3"/>
      <c r="E5665" s="6"/>
      <c r="F5665" s="3"/>
      <c r="G5665" s="8"/>
      <c r="H5665" s="6"/>
      <c r="I5665" s="6"/>
    </row>
    <row r="5666" spans="2:9" x14ac:dyDescent="0.2">
      <c r="B5666" s="3"/>
      <c r="C5666" s="6"/>
      <c r="D5666" s="3"/>
      <c r="E5666" s="6"/>
      <c r="F5666" s="3"/>
      <c r="G5666" s="8"/>
      <c r="H5666" s="6"/>
      <c r="I5666" s="6"/>
    </row>
    <row r="5667" spans="2:9" x14ac:dyDescent="0.2">
      <c r="B5667" s="3"/>
      <c r="C5667" s="6"/>
      <c r="D5667" s="3"/>
      <c r="E5667" s="6"/>
      <c r="F5667" s="3"/>
      <c r="G5667" s="8"/>
      <c r="H5667" s="6"/>
      <c r="I5667" s="6"/>
    </row>
    <row r="5668" spans="2:9" x14ac:dyDescent="0.2">
      <c r="B5668" s="3"/>
      <c r="C5668" s="6"/>
      <c r="D5668" s="3"/>
      <c r="E5668" s="6"/>
      <c r="F5668" s="3"/>
      <c r="G5668" s="8"/>
      <c r="H5668" s="6"/>
      <c r="I5668" s="6"/>
    </row>
    <row r="5669" spans="2:9" x14ac:dyDescent="0.2">
      <c r="B5669" s="3"/>
      <c r="C5669" s="6"/>
      <c r="D5669" s="3"/>
      <c r="E5669" s="6"/>
      <c r="F5669" s="3"/>
      <c r="G5669" s="8"/>
      <c r="H5669" s="6"/>
      <c r="I5669" s="6"/>
    </row>
    <row r="5670" spans="2:9" x14ac:dyDescent="0.2">
      <c r="B5670" s="3"/>
      <c r="C5670" s="6"/>
      <c r="D5670" s="3"/>
      <c r="E5670" s="6"/>
      <c r="F5670" s="3"/>
      <c r="G5670" s="8"/>
      <c r="H5670" s="6"/>
      <c r="I5670" s="6"/>
    </row>
    <row r="5671" spans="2:9" x14ac:dyDescent="0.2">
      <c r="B5671" s="3"/>
      <c r="C5671" s="6"/>
      <c r="D5671" s="3"/>
      <c r="E5671" s="6"/>
      <c r="F5671" s="3"/>
      <c r="G5671" s="8"/>
      <c r="H5671" s="6"/>
      <c r="I5671" s="6"/>
    </row>
    <row r="5672" spans="2:9" x14ac:dyDescent="0.2">
      <c r="B5672" s="3"/>
      <c r="C5672" s="6"/>
      <c r="D5672" s="3"/>
      <c r="E5672" s="6"/>
      <c r="F5672" s="3"/>
      <c r="G5672" s="8"/>
      <c r="H5672" s="6"/>
      <c r="I5672" s="6"/>
    </row>
    <row r="5673" spans="2:9" x14ac:dyDescent="0.2">
      <c r="B5673" s="3"/>
      <c r="C5673" s="6"/>
      <c r="D5673" s="3"/>
      <c r="E5673" s="6"/>
      <c r="F5673" s="3"/>
      <c r="G5673" s="8"/>
      <c r="H5673" s="6"/>
      <c r="I5673" s="6"/>
    </row>
    <row r="5674" spans="2:9" x14ac:dyDescent="0.2">
      <c r="B5674" s="3"/>
      <c r="C5674" s="6"/>
      <c r="D5674" s="3"/>
      <c r="E5674" s="6"/>
      <c r="F5674" s="3"/>
      <c r="G5674" s="8"/>
      <c r="H5674" s="6"/>
      <c r="I5674" s="6"/>
    </row>
    <row r="5675" spans="2:9" x14ac:dyDescent="0.2">
      <c r="B5675" s="3"/>
      <c r="C5675" s="6"/>
      <c r="D5675" s="3"/>
      <c r="E5675" s="6"/>
      <c r="F5675" s="3"/>
      <c r="G5675" s="8"/>
      <c r="H5675" s="6"/>
      <c r="I5675" s="6"/>
    </row>
    <row r="5676" spans="2:9" x14ac:dyDescent="0.2">
      <c r="B5676" s="3"/>
      <c r="C5676" s="6"/>
      <c r="D5676" s="3"/>
      <c r="E5676" s="6"/>
      <c r="F5676" s="3"/>
      <c r="G5676" s="8"/>
      <c r="H5676" s="6"/>
      <c r="I5676" s="6"/>
    </row>
    <row r="5677" spans="2:9" x14ac:dyDescent="0.2">
      <c r="B5677" s="3"/>
      <c r="C5677" s="6"/>
      <c r="D5677" s="3"/>
      <c r="E5677" s="6"/>
      <c r="F5677" s="3"/>
      <c r="G5677" s="8"/>
      <c r="H5677" s="6"/>
      <c r="I5677" s="6"/>
    </row>
    <row r="5678" spans="2:9" x14ac:dyDescent="0.2">
      <c r="B5678" s="3"/>
      <c r="C5678" s="6"/>
      <c r="D5678" s="3"/>
      <c r="E5678" s="6"/>
      <c r="F5678" s="3"/>
      <c r="G5678" s="8"/>
      <c r="H5678" s="6"/>
      <c r="I5678" s="6"/>
    </row>
    <row r="5679" spans="2:9" x14ac:dyDescent="0.2">
      <c r="B5679" s="3"/>
      <c r="C5679" s="6"/>
      <c r="D5679" s="3"/>
      <c r="E5679" s="6"/>
      <c r="F5679" s="3"/>
      <c r="G5679" s="8"/>
      <c r="H5679" s="6"/>
      <c r="I5679" s="6"/>
    </row>
    <row r="5680" spans="2:9" x14ac:dyDescent="0.2">
      <c r="B5680" s="3"/>
      <c r="C5680" s="6"/>
      <c r="D5680" s="3"/>
      <c r="E5680" s="6"/>
      <c r="F5680" s="3"/>
      <c r="G5680" s="8"/>
      <c r="H5680" s="6"/>
      <c r="I5680" s="6"/>
    </row>
    <row r="5681" spans="2:9" x14ac:dyDescent="0.2">
      <c r="B5681" s="3"/>
      <c r="C5681" s="6"/>
      <c r="D5681" s="3"/>
      <c r="E5681" s="6"/>
      <c r="F5681" s="3"/>
      <c r="G5681" s="8"/>
      <c r="H5681" s="6"/>
      <c r="I5681" s="6"/>
    </row>
    <row r="5682" spans="2:9" x14ac:dyDescent="0.2">
      <c r="B5682" s="3"/>
      <c r="C5682" s="6"/>
      <c r="D5682" s="3"/>
      <c r="E5682" s="6"/>
      <c r="F5682" s="3"/>
      <c r="G5682" s="8"/>
      <c r="H5682" s="6"/>
      <c r="I5682" s="6"/>
    </row>
    <row r="5683" spans="2:9" x14ac:dyDescent="0.2">
      <c r="B5683" s="3"/>
      <c r="C5683" s="6"/>
      <c r="D5683" s="3"/>
      <c r="E5683" s="6"/>
      <c r="F5683" s="3"/>
      <c r="G5683" s="8"/>
      <c r="H5683" s="6"/>
      <c r="I5683" s="6"/>
    </row>
    <row r="5684" spans="2:9" x14ac:dyDescent="0.2">
      <c r="B5684" s="3"/>
      <c r="C5684" s="6"/>
      <c r="D5684" s="3"/>
      <c r="E5684" s="6"/>
      <c r="F5684" s="3"/>
      <c r="G5684" s="8"/>
      <c r="H5684" s="6"/>
      <c r="I5684" s="6"/>
    </row>
    <row r="5685" spans="2:9" x14ac:dyDescent="0.2">
      <c r="B5685" s="3"/>
      <c r="C5685" s="6"/>
      <c r="D5685" s="3"/>
      <c r="E5685" s="6"/>
      <c r="F5685" s="3"/>
      <c r="G5685" s="8"/>
      <c r="H5685" s="6"/>
      <c r="I5685" s="6"/>
    </row>
    <row r="5686" spans="2:9" x14ac:dyDescent="0.2">
      <c r="B5686" s="3"/>
      <c r="C5686" s="6"/>
      <c r="D5686" s="3"/>
      <c r="E5686" s="6"/>
      <c r="F5686" s="3"/>
      <c r="G5686" s="8"/>
      <c r="H5686" s="6"/>
      <c r="I5686" s="6"/>
    </row>
    <row r="5687" spans="2:9" x14ac:dyDescent="0.2">
      <c r="B5687" s="3"/>
      <c r="C5687" s="6"/>
      <c r="D5687" s="3"/>
      <c r="E5687" s="6"/>
      <c r="F5687" s="3"/>
      <c r="G5687" s="8"/>
      <c r="H5687" s="6"/>
      <c r="I5687" s="6"/>
    </row>
    <row r="5688" spans="2:9" x14ac:dyDescent="0.2">
      <c r="B5688" s="3"/>
      <c r="C5688" s="6"/>
      <c r="D5688" s="3"/>
      <c r="E5688" s="6"/>
      <c r="F5688" s="3"/>
      <c r="G5688" s="8"/>
      <c r="H5688" s="6"/>
      <c r="I5688" s="6"/>
    </row>
    <row r="5689" spans="2:9" x14ac:dyDescent="0.2">
      <c r="B5689" s="3"/>
      <c r="C5689" s="6"/>
      <c r="D5689" s="3"/>
      <c r="E5689" s="6"/>
      <c r="F5689" s="3"/>
      <c r="G5689" s="8"/>
      <c r="H5689" s="6"/>
      <c r="I5689" s="6"/>
    </row>
    <row r="5690" spans="2:9" x14ac:dyDescent="0.2">
      <c r="B5690" s="3"/>
      <c r="C5690" s="6"/>
      <c r="D5690" s="3"/>
      <c r="E5690" s="6"/>
      <c r="F5690" s="3"/>
      <c r="G5690" s="8"/>
      <c r="H5690" s="6"/>
      <c r="I5690" s="6"/>
    </row>
    <row r="5691" spans="2:9" x14ac:dyDescent="0.2">
      <c r="B5691" s="2"/>
      <c r="C5691" s="5"/>
      <c r="D5691" s="2"/>
      <c r="E5691" s="5"/>
      <c r="F5691" s="2"/>
      <c r="G5691" s="7"/>
      <c r="H5691" s="5"/>
      <c r="I5691" s="5"/>
    </row>
    <row r="5692" spans="2:9" x14ac:dyDescent="0.2">
      <c r="B5692" s="2"/>
      <c r="C5692" s="5"/>
      <c r="D5692" s="2"/>
      <c r="E5692" s="5"/>
      <c r="F5692" s="2"/>
      <c r="G5692" s="7"/>
      <c r="H5692" s="5"/>
      <c r="I5692" s="5"/>
    </row>
    <row r="5693" spans="2:9" x14ac:dyDescent="0.2">
      <c r="B5693" s="2"/>
      <c r="C5693" s="5"/>
      <c r="D5693" s="2"/>
      <c r="E5693" s="5"/>
      <c r="F5693" s="2"/>
      <c r="G5693" s="7"/>
      <c r="H5693" s="5"/>
      <c r="I5693" s="5"/>
    </row>
    <row r="5694" spans="2:9" x14ac:dyDescent="0.2">
      <c r="B5694" s="2"/>
      <c r="C5694" s="5"/>
      <c r="D5694" s="2"/>
      <c r="E5694" s="5"/>
      <c r="F5694" s="2"/>
      <c r="G5694" s="7"/>
      <c r="H5694" s="5"/>
      <c r="I5694" s="5"/>
    </row>
    <row r="5695" spans="2:9" x14ac:dyDescent="0.2">
      <c r="B5695" s="2"/>
      <c r="C5695" s="5"/>
      <c r="D5695" s="2"/>
      <c r="E5695" s="5"/>
      <c r="F5695" s="2"/>
      <c r="G5695" s="7"/>
      <c r="H5695" s="5"/>
      <c r="I5695" s="5"/>
    </row>
    <row r="5696" spans="2:9" x14ac:dyDescent="0.2">
      <c r="B5696" s="2"/>
      <c r="C5696" s="5"/>
      <c r="D5696" s="2"/>
      <c r="E5696" s="5"/>
      <c r="F5696" s="2"/>
      <c r="G5696" s="7"/>
      <c r="H5696" s="5"/>
      <c r="I5696" s="5"/>
    </row>
    <row r="5697" spans="2:9" x14ac:dyDescent="0.2">
      <c r="B5697" s="2"/>
      <c r="C5697" s="5"/>
      <c r="D5697" s="2"/>
      <c r="E5697" s="5"/>
      <c r="F5697" s="2"/>
      <c r="G5697" s="7"/>
      <c r="H5697" s="5"/>
      <c r="I5697" s="5"/>
    </row>
    <row r="5698" spans="2:9" x14ac:dyDescent="0.2">
      <c r="B5698" s="2"/>
      <c r="C5698" s="5"/>
      <c r="D5698" s="2"/>
      <c r="E5698" s="5"/>
      <c r="F5698" s="2"/>
      <c r="G5698" s="7"/>
      <c r="H5698" s="5"/>
      <c r="I5698" s="5"/>
    </row>
    <row r="5699" spans="2:9" x14ac:dyDescent="0.2">
      <c r="B5699" s="2"/>
      <c r="C5699" s="5"/>
      <c r="D5699" s="2"/>
      <c r="E5699" s="5"/>
      <c r="F5699" s="2"/>
      <c r="G5699" s="7"/>
      <c r="H5699" s="5"/>
      <c r="I5699" s="5"/>
    </row>
    <row r="5700" spans="2:9" x14ac:dyDescent="0.2">
      <c r="B5700" s="2"/>
      <c r="C5700" s="5"/>
      <c r="D5700" s="2"/>
      <c r="E5700" s="5"/>
      <c r="F5700" s="2"/>
      <c r="G5700" s="7"/>
      <c r="H5700" s="5"/>
      <c r="I5700" s="5"/>
    </row>
    <row r="5701" spans="2:9" x14ac:dyDescent="0.2">
      <c r="B5701" s="3"/>
      <c r="C5701" s="6"/>
      <c r="D5701" s="3"/>
      <c r="E5701" s="6"/>
      <c r="F5701" s="3"/>
      <c r="G5701" s="8"/>
      <c r="H5701" s="6"/>
      <c r="I5701" s="6"/>
    </row>
    <row r="5702" spans="2:9" x14ac:dyDescent="0.2">
      <c r="B5702" s="3"/>
      <c r="C5702" s="6"/>
      <c r="D5702" s="3"/>
      <c r="E5702" s="6"/>
      <c r="F5702" s="3"/>
      <c r="G5702" s="8"/>
      <c r="H5702" s="6"/>
      <c r="I5702" s="6"/>
    </row>
    <row r="5703" spans="2:9" x14ac:dyDescent="0.2">
      <c r="B5703" s="3"/>
      <c r="C5703" s="6"/>
      <c r="D5703" s="3"/>
      <c r="E5703" s="6"/>
      <c r="F5703" s="3"/>
      <c r="G5703" s="8"/>
      <c r="H5703" s="6"/>
      <c r="I5703" s="6"/>
    </row>
    <row r="5704" spans="2:9" x14ac:dyDescent="0.2">
      <c r="B5704" s="3"/>
      <c r="C5704" s="6"/>
      <c r="D5704" s="3"/>
      <c r="E5704" s="6"/>
      <c r="F5704" s="3"/>
      <c r="G5704" s="8"/>
      <c r="H5704" s="6"/>
      <c r="I5704" s="6"/>
    </row>
    <row r="5705" spans="2:9" x14ac:dyDescent="0.2">
      <c r="B5705" s="3"/>
      <c r="C5705" s="6"/>
      <c r="D5705" s="3"/>
      <c r="E5705" s="6"/>
      <c r="F5705" s="3"/>
      <c r="G5705" s="8"/>
      <c r="H5705" s="6"/>
      <c r="I5705" s="6"/>
    </row>
    <row r="5706" spans="2:9" x14ac:dyDescent="0.2">
      <c r="B5706" s="3"/>
      <c r="C5706" s="6"/>
      <c r="D5706" s="3"/>
      <c r="E5706" s="6"/>
      <c r="F5706" s="3"/>
      <c r="G5706" s="8"/>
      <c r="H5706" s="6"/>
      <c r="I5706" s="6"/>
    </row>
    <row r="5707" spans="2:9" x14ac:dyDescent="0.2">
      <c r="B5707" s="3"/>
      <c r="C5707" s="6"/>
      <c r="D5707" s="3"/>
      <c r="E5707" s="6"/>
      <c r="F5707" s="3"/>
      <c r="G5707" s="8"/>
      <c r="H5707" s="6"/>
      <c r="I5707" s="6"/>
    </row>
    <row r="5708" spans="2:9" x14ac:dyDescent="0.2">
      <c r="B5708" s="3"/>
      <c r="C5708" s="6"/>
      <c r="D5708" s="3"/>
      <c r="E5708" s="6"/>
      <c r="F5708" s="3"/>
      <c r="G5708" s="8"/>
      <c r="H5708" s="6"/>
      <c r="I5708" s="6"/>
    </row>
    <row r="5709" spans="2:9" x14ac:dyDescent="0.2">
      <c r="B5709" s="3"/>
      <c r="C5709" s="6"/>
      <c r="D5709" s="3"/>
      <c r="E5709" s="6"/>
      <c r="F5709" s="3"/>
      <c r="G5709" s="8"/>
      <c r="H5709" s="6"/>
      <c r="I5709" s="6"/>
    </row>
    <row r="5710" spans="2:9" x14ac:dyDescent="0.2">
      <c r="B5710" s="3"/>
      <c r="C5710" s="6"/>
      <c r="D5710" s="3"/>
      <c r="E5710" s="6"/>
      <c r="F5710" s="3"/>
      <c r="G5710" s="8"/>
      <c r="H5710" s="6"/>
      <c r="I5710" s="6"/>
    </row>
    <row r="5711" spans="2:9" x14ac:dyDescent="0.2">
      <c r="B5711" s="3"/>
      <c r="C5711" s="6"/>
      <c r="D5711" s="3"/>
      <c r="E5711" s="6"/>
      <c r="F5711" s="3"/>
      <c r="G5711" s="8"/>
      <c r="H5711" s="6"/>
      <c r="I5711" s="6"/>
    </row>
    <row r="5712" spans="2:9" x14ac:dyDescent="0.2">
      <c r="B5712" s="3"/>
      <c r="C5712" s="6"/>
      <c r="D5712" s="3"/>
      <c r="E5712" s="6"/>
      <c r="F5712" s="3"/>
      <c r="G5712" s="8"/>
      <c r="H5712" s="6"/>
      <c r="I5712" s="6"/>
    </row>
    <row r="5713" spans="2:9" x14ac:dyDescent="0.2">
      <c r="B5713" s="3"/>
      <c r="C5713" s="6"/>
      <c r="D5713" s="3"/>
      <c r="E5713" s="6"/>
      <c r="F5713" s="3"/>
      <c r="G5713" s="8"/>
      <c r="H5713" s="6"/>
      <c r="I5713" s="6"/>
    </row>
    <row r="5714" spans="2:9" x14ac:dyDescent="0.2">
      <c r="B5714" s="3"/>
      <c r="C5714" s="6"/>
      <c r="D5714" s="3"/>
      <c r="E5714" s="6"/>
      <c r="F5714" s="3"/>
      <c r="G5714" s="8"/>
      <c r="H5714" s="6"/>
      <c r="I5714" s="6"/>
    </row>
    <row r="5715" spans="2:9" x14ac:dyDescent="0.2">
      <c r="B5715" s="3"/>
      <c r="C5715" s="6"/>
      <c r="D5715" s="3"/>
      <c r="E5715" s="6"/>
      <c r="F5715" s="3"/>
      <c r="G5715" s="8"/>
      <c r="H5715" s="6"/>
      <c r="I5715" s="6"/>
    </row>
    <row r="5716" spans="2:9" x14ac:dyDescent="0.2">
      <c r="B5716" s="3"/>
      <c r="C5716" s="6"/>
      <c r="D5716" s="3"/>
      <c r="E5716" s="6"/>
      <c r="F5716" s="3"/>
      <c r="G5716" s="8"/>
      <c r="H5716" s="6"/>
      <c r="I5716" s="6"/>
    </row>
    <row r="5717" spans="2:9" x14ac:dyDescent="0.2">
      <c r="B5717" s="3"/>
      <c r="C5717" s="6"/>
      <c r="D5717" s="3"/>
      <c r="E5717" s="6"/>
      <c r="F5717" s="3"/>
      <c r="G5717" s="8"/>
      <c r="H5717" s="6"/>
      <c r="I5717" s="6"/>
    </row>
    <row r="5718" spans="2:9" x14ac:dyDescent="0.2">
      <c r="B5718" s="3"/>
      <c r="C5718" s="6"/>
      <c r="D5718" s="3"/>
      <c r="E5718" s="6"/>
      <c r="F5718" s="3"/>
      <c r="G5718" s="8"/>
      <c r="H5718" s="6"/>
      <c r="I5718" s="6"/>
    </row>
    <row r="5719" spans="2:9" x14ac:dyDescent="0.2">
      <c r="B5719" s="3"/>
      <c r="C5719" s="6"/>
      <c r="D5719" s="3"/>
      <c r="E5719" s="6"/>
      <c r="F5719" s="3"/>
      <c r="G5719" s="8"/>
      <c r="H5719" s="6"/>
      <c r="I5719" s="6"/>
    </row>
    <row r="5720" spans="2:9" x14ac:dyDescent="0.2">
      <c r="B5720" s="3"/>
      <c r="C5720" s="6"/>
      <c r="D5720" s="3"/>
      <c r="E5720" s="6"/>
      <c r="F5720" s="3"/>
      <c r="G5720" s="8"/>
      <c r="H5720" s="6"/>
      <c r="I5720" s="6"/>
    </row>
    <row r="5721" spans="2:9" x14ac:dyDescent="0.2">
      <c r="B5721" s="3"/>
      <c r="C5721" s="6"/>
      <c r="D5721" s="3"/>
      <c r="E5721" s="6"/>
      <c r="F5721" s="3"/>
      <c r="G5721" s="8"/>
      <c r="H5721" s="6"/>
      <c r="I5721" s="6"/>
    </row>
    <row r="5722" spans="2:9" x14ac:dyDescent="0.2">
      <c r="B5722" s="3"/>
      <c r="C5722" s="6"/>
      <c r="D5722" s="3"/>
      <c r="E5722" s="6"/>
      <c r="F5722" s="3"/>
      <c r="G5722" s="8"/>
      <c r="H5722" s="6"/>
      <c r="I5722" s="6"/>
    </row>
    <row r="5723" spans="2:9" x14ac:dyDescent="0.2">
      <c r="B5723" s="3"/>
      <c r="C5723" s="6"/>
      <c r="D5723" s="3"/>
      <c r="E5723" s="6"/>
      <c r="F5723" s="3"/>
      <c r="G5723" s="8"/>
      <c r="H5723" s="6"/>
      <c r="I5723" s="6"/>
    </row>
    <row r="5724" spans="2:9" x14ac:dyDescent="0.2">
      <c r="B5724" s="3"/>
      <c r="C5724" s="6"/>
      <c r="D5724" s="3"/>
      <c r="E5724" s="6"/>
      <c r="F5724" s="3"/>
      <c r="G5724" s="8"/>
      <c r="H5724" s="6"/>
      <c r="I5724" s="6"/>
    </row>
    <row r="5725" spans="2:9" x14ac:dyDescent="0.2">
      <c r="B5725" s="3"/>
      <c r="C5725" s="6"/>
      <c r="D5725" s="3"/>
      <c r="E5725" s="6"/>
      <c r="F5725" s="3"/>
      <c r="G5725" s="8"/>
      <c r="H5725" s="6"/>
      <c r="I5725" s="6"/>
    </row>
    <row r="5726" spans="2:9" x14ac:dyDescent="0.2">
      <c r="B5726" s="3"/>
      <c r="C5726" s="6"/>
      <c r="D5726" s="3"/>
      <c r="E5726" s="6"/>
      <c r="F5726" s="3"/>
      <c r="G5726" s="8"/>
      <c r="H5726" s="6"/>
      <c r="I5726" s="6"/>
    </row>
    <row r="5727" spans="2:9" x14ac:dyDescent="0.2">
      <c r="B5727" s="3"/>
      <c r="C5727" s="6"/>
      <c r="D5727" s="3"/>
      <c r="E5727" s="6"/>
      <c r="F5727" s="3"/>
      <c r="G5727" s="8"/>
      <c r="H5727" s="6"/>
      <c r="I5727" s="6"/>
    </row>
    <row r="5728" spans="2:9" x14ac:dyDescent="0.2">
      <c r="B5728" s="3"/>
      <c r="C5728" s="6"/>
      <c r="D5728" s="3"/>
      <c r="E5728" s="6"/>
      <c r="F5728" s="3"/>
      <c r="G5728" s="8"/>
      <c r="H5728" s="6"/>
      <c r="I5728" s="6"/>
    </row>
    <row r="5729" spans="2:9" x14ac:dyDescent="0.2">
      <c r="B5729" s="3"/>
      <c r="C5729" s="6"/>
      <c r="D5729" s="3"/>
      <c r="E5729" s="6"/>
      <c r="F5729" s="3"/>
      <c r="G5729" s="8"/>
      <c r="H5729" s="6"/>
      <c r="I5729" s="6"/>
    </row>
    <row r="5730" spans="2:9" x14ac:dyDescent="0.2">
      <c r="B5730" s="3"/>
      <c r="C5730" s="6"/>
      <c r="D5730" s="3"/>
      <c r="E5730" s="6"/>
      <c r="F5730" s="3"/>
      <c r="G5730" s="8"/>
      <c r="H5730" s="6"/>
      <c r="I5730" s="6"/>
    </row>
    <row r="5731" spans="2:9" x14ac:dyDescent="0.2">
      <c r="B5731" s="3"/>
      <c r="C5731" s="6"/>
      <c r="D5731" s="3"/>
      <c r="E5731" s="6"/>
      <c r="F5731" s="3"/>
      <c r="G5731" s="8"/>
      <c r="H5731" s="6"/>
      <c r="I5731" s="6"/>
    </row>
    <row r="5732" spans="2:9" x14ac:dyDescent="0.2">
      <c r="B5732" s="3"/>
      <c r="C5732" s="6"/>
      <c r="D5732" s="3"/>
      <c r="E5732" s="6"/>
      <c r="F5732" s="3"/>
      <c r="G5732" s="8"/>
      <c r="H5732" s="6"/>
      <c r="I5732" s="6"/>
    </row>
    <row r="5733" spans="2:9" x14ac:dyDescent="0.2">
      <c r="B5733" s="3"/>
      <c r="C5733" s="6"/>
      <c r="D5733" s="3"/>
      <c r="E5733" s="6"/>
      <c r="F5733" s="3"/>
      <c r="G5733" s="8"/>
      <c r="H5733" s="6"/>
      <c r="I5733" s="6"/>
    </row>
    <row r="5734" spans="2:9" x14ac:dyDescent="0.2">
      <c r="B5734" s="3"/>
      <c r="C5734" s="6"/>
      <c r="D5734" s="3"/>
      <c r="E5734" s="6"/>
      <c r="F5734" s="3"/>
      <c r="G5734" s="8"/>
      <c r="H5734" s="6"/>
      <c r="I5734" s="6"/>
    </row>
    <row r="5735" spans="2:9" x14ac:dyDescent="0.2">
      <c r="B5735" s="3"/>
      <c r="C5735" s="6"/>
      <c r="D5735" s="3"/>
      <c r="E5735" s="6"/>
      <c r="F5735" s="3"/>
      <c r="G5735" s="8"/>
      <c r="H5735" s="6"/>
      <c r="I5735" s="6"/>
    </row>
    <row r="5736" spans="2:9" x14ac:dyDescent="0.2">
      <c r="B5736" s="3"/>
      <c r="C5736" s="6"/>
      <c r="D5736" s="3"/>
      <c r="E5736" s="6"/>
      <c r="F5736" s="3"/>
      <c r="G5736" s="8"/>
      <c r="H5736" s="6"/>
      <c r="I5736" s="6"/>
    </row>
    <row r="5737" spans="2:9" x14ac:dyDescent="0.2">
      <c r="B5737" s="3"/>
      <c r="C5737" s="6"/>
      <c r="D5737" s="3"/>
      <c r="E5737" s="6"/>
      <c r="F5737" s="3"/>
      <c r="G5737" s="8"/>
      <c r="H5737" s="6"/>
      <c r="I5737" s="6"/>
    </row>
    <row r="5738" spans="2:9" x14ac:dyDescent="0.2">
      <c r="B5738" s="3"/>
      <c r="C5738" s="6"/>
      <c r="D5738" s="3"/>
      <c r="E5738" s="6"/>
      <c r="F5738" s="3"/>
      <c r="G5738" s="8"/>
      <c r="H5738" s="6"/>
      <c r="I5738" s="6"/>
    </row>
    <row r="5739" spans="2:9" x14ac:dyDescent="0.2">
      <c r="B5739" s="3"/>
      <c r="C5739" s="6"/>
      <c r="D5739" s="3"/>
      <c r="E5739" s="6"/>
      <c r="F5739" s="3"/>
      <c r="G5739" s="8"/>
      <c r="H5739" s="6"/>
      <c r="I5739" s="6"/>
    </row>
    <row r="5740" spans="2:9" x14ac:dyDescent="0.2">
      <c r="B5740" s="3"/>
      <c r="C5740" s="6"/>
      <c r="D5740" s="3"/>
      <c r="E5740" s="6"/>
      <c r="F5740" s="3"/>
      <c r="G5740" s="8"/>
      <c r="H5740" s="6"/>
      <c r="I5740" s="6"/>
    </row>
    <row r="5741" spans="2:9" x14ac:dyDescent="0.2">
      <c r="B5741" s="3"/>
      <c r="C5741" s="6"/>
      <c r="D5741" s="3"/>
      <c r="E5741" s="6"/>
      <c r="F5741" s="3"/>
      <c r="G5741" s="8"/>
      <c r="H5741" s="6"/>
      <c r="I5741" s="6"/>
    </row>
    <row r="5742" spans="2:9" x14ac:dyDescent="0.2">
      <c r="B5742" s="3"/>
      <c r="C5742" s="6"/>
      <c r="D5742" s="3"/>
      <c r="E5742" s="6"/>
      <c r="F5742" s="3"/>
      <c r="G5742" s="8"/>
      <c r="H5742" s="6"/>
      <c r="I5742" s="6"/>
    </row>
    <row r="5743" spans="2:9" x14ac:dyDescent="0.2">
      <c r="B5743" s="3"/>
      <c r="C5743" s="6"/>
      <c r="D5743" s="3"/>
      <c r="E5743" s="6"/>
      <c r="F5743" s="3"/>
      <c r="G5743" s="8"/>
      <c r="H5743" s="6"/>
      <c r="I5743" s="6"/>
    </row>
    <row r="5744" spans="2:9" x14ac:dyDescent="0.2">
      <c r="B5744" s="3"/>
      <c r="C5744" s="6"/>
      <c r="D5744" s="3"/>
      <c r="E5744" s="6"/>
      <c r="F5744" s="3"/>
      <c r="G5744" s="8"/>
      <c r="H5744" s="6"/>
      <c r="I5744" s="6"/>
    </row>
    <row r="5745" spans="2:9" x14ac:dyDescent="0.2">
      <c r="B5745" s="3"/>
      <c r="C5745" s="6"/>
      <c r="D5745" s="3"/>
      <c r="E5745" s="6"/>
      <c r="F5745" s="3"/>
      <c r="G5745" s="8"/>
      <c r="H5745" s="6"/>
      <c r="I5745" s="6"/>
    </row>
    <row r="5746" spans="2:9" x14ac:dyDescent="0.2">
      <c r="B5746" s="3"/>
      <c r="C5746" s="6"/>
      <c r="D5746" s="3"/>
      <c r="E5746" s="6"/>
      <c r="F5746" s="3"/>
      <c r="G5746" s="8"/>
      <c r="H5746" s="6"/>
      <c r="I5746" s="6"/>
    </row>
    <row r="5747" spans="2:9" x14ac:dyDescent="0.2">
      <c r="B5747" s="3"/>
      <c r="C5747" s="6"/>
      <c r="D5747" s="3"/>
      <c r="E5747" s="6"/>
      <c r="F5747" s="3"/>
      <c r="G5747" s="8"/>
      <c r="H5747" s="6"/>
      <c r="I5747" s="6"/>
    </row>
    <row r="5748" spans="2:9" x14ac:dyDescent="0.2">
      <c r="B5748" s="3"/>
      <c r="C5748" s="6"/>
      <c r="D5748" s="3"/>
      <c r="E5748" s="6"/>
      <c r="F5748" s="3"/>
      <c r="G5748" s="8"/>
      <c r="H5748" s="6"/>
      <c r="I5748" s="6"/>
    </row>
    <row r="5749" spans="2:9" x14ac:dyDescent="0.2">
      <c r="B5749" s="3"/>
      <c r="C5749" s="6"/>
      <c r="D5749" s="3"/>
      <c r="E5749" s="6"/>
      <c r="F5749" s="3"/>
      <c r="G5749" s="8"/>
      <c r="H5749" s="6"/>
      <c r="I5749" s="6"/>
    </row>
    <row r="5750" spans="2:9" x14ac:dyDescent="0.2">
      <c r="B5750" s="3"/>
      <c r="C5750" s="6"/>
      <c r="D5750" s="3"/>
      <c r="E5750" s="6"/>
      <c r="F5750" s="3"/>
      <c r="G5750" s="8"/>
      <c r="H5750" s="6"/>
      <c r="I5750" s="6"/>
    </row>
    <row r="5751" spans="2:9" x14ac:dyDescent="0.2">
      <c r="B5751" s="3"/>
      <c r="C5751" s="6"/>
      <c r="D5751" s="3"/>
      <c r="E5751" s="6"/>
      <c r="F5751" s="3"/>
      <c r="G5751" s="8"/>
      <c r="H5751" s="6"/>
      <c r="I5751" s="6"/>
    </row>
    <row r="5752" spans="2:9" x14ac:dyDescent="0.2">
      <c r="B5752" s="3"/>
      <c r="C5752" s="6"/>
      <c r="D5752" s="3"/>
      <c r="E5752" s="6"/>
      <c r="F5752" s="3"/>
      <c r="G5752" s="8"/>
      <c r="H5752" s="6"/>
      <c r="I5752" s="6"/>
    </row>
    <row r="5753" spans="2:9" x14ac:dyDescent="0.2">
      <c r="B5753" s="3"/>
      <c r="C5753" s="6"/>
      <c r="D5753" s="3"/>
      <c r="E5753" s="6"/>
      <c r="F5753" s="3"/>
      <c r="G5753" s="8"/>
      <c r="H5753" s="6"/>
      <c r="I5753" s="6"/>
    </row>
    <row r="5754" spans="2:9" x14ac:dyDescent="0.2">
      <c r="B5754" s="3"/>
      <c r="C5754" s="6"/>
      <c r="D5754" s="3"/>
      <c r="E5754" s="6"/>
      <c r="F5754" s="3"/>
      <c r="G5754" s="8"/>
      <c r="H5754" s="6"/>
      <c r="I5754" s="6"/>
    </row>
    <row r="5755" spans="2:9" x14ac:dyDescent="0.2">
      <c r="B5755" s="3"/>
      <c r="C5755" s="6"/>
      <c r="D5755" s="3"/>
      <c r="E5755" s="6"/>
      <c r="F5755" s="3"/>
      <c r="G5755" s="8"/>
      <c r="H5755" s="6"/>
      <c r="I5755" s="6"/>
    </row>
    <row r="5756" spans="2:9" x14ac:dyDescent="0.2">
      <c r="B5756" s="3"/>
      <c r="C5756" s="6"/>
      <c r="D5756" s="3"/>
      <c r="E5756" s="6"/>
      <c r="F5756" s="3"/>
      <c r="G5756" s="8"/>
      <c r="H5756" s="6"/>
      <c r="I5756" s="6"/>
    </row>
    <row r="5757" spans="2:9" x14ac:dyDescent="0.2">
      <c r="B5757" s="3"/>
      <c r="C5757" s="6"/>
      <c r="D5757" s="3"/>
      <c r="E5757" s="6"/>
      <c r="F5757" s="3"/>
      <c r="G5757" s="8"/>
      <c r="H5757" s="6"/>
      <c r="I5757" s="6"/>
    </row>
    <row r="5758" spans="2:9" x14ac:dyDescent="0.2">
      <c r="B5758" s="2"/>
      <c r="C5758" s="5"/>
      <c r="D5758" s="2"/>
      <c r="E5758" s="5"/>
      <c r="F5758" s="2"/>
      <c r="G5758" s="7"/>
      <c r="H5758" s="5"/>
      <c r="I5758" s="5"/>
    </row>
    <row r="5759" spans="2:9" x14ac:dyDescent="0.2">
      <c r="B5759" s="2"/>
      <c r="C5759" s="5"/>
      <c r="D5759" s="2"/>
      <c r="E5759" s="5"/>
      <c r="F5759" s="2"/>
      <c r="G5759" s="7"/>
      <c r="H5759" s="5"/>
      <c r="I5759" s="5"/>
    </row>
    <row r="5760" spans="2:9" x14ac:dyDescent="0.2">
      <c r="B5760" s="2"/>
      <c r="C5760" s="5"/>
      <c r="D5760" s="2"/>
      <c r="E5760" s="5"/>
      <c r="F5760" s="2"/>
      <c r="G5760" s="7"/>
      <c r="H5760" s="5"/>
      <c r="I5760" s="5"/>
    </row>
    <row r="5761" spans="2:9" x14ac:dyDescent="0.2">
      <c r="B5761" s="2"/>
      <c r="C5761" s="5"/>
      <c r="D5761" s="2"/>
      <c r="E5761" s="5"/>
      <c r="F5761" s="2"/>
      <c r="G5761" s="7"/>
      <c r="H5761" s="5"/>
      <c r="I5761" s="5"/>
    </row>
    <row r="5762" spans="2:9" x14ac:dyDescent="0.2">
      <c r="B5762" s="2"/>
      <c r="C5762" s="5"/>
      <c r="D5762" s="2"/>
      <c r="E5762" s="5"/>
      <c r="F5762" s="2"/>
      <c r="G5762" s="7"/>
      <c r="H5762" s="5"/>
      <c r="I5762" s="5"/>
    </row>
    <row r="5763" spans="2:9" x14ac:dyDescent="0.2">
      <c r="B5763" s="2"/>
      <c r="C5763" s="5"/>
      <c r="D5763" s="2"/>
      <c r="E5763" s="5"/>
      <c r="F5763" s="2"/>
      <c r="G5763" s="7"/>
      <c r="H5763" s="5"/>
      <c r="I5763" s="5"/>
    </row>
    <row r="5764" spans="2:9" x14ac:dyDescent="0.2">
      <c r="B5764" s="2"/>
      <c r="C5764" s="5"/>
      <c r="D5764" s="2"/>
      <c r="E5764" s="5"/>
      <c r="F5764" s="2"/>
      <c r="G5764" s="7"/>
      <c r="H5764" s="5"/>
      <c r="I5764" s="5"/>
    </row>
    <row r="5765" spans="2:9" x14ac:dyDescent="0.2">
      <c r="B5765" s="3"/>
      <c r="C5765" s="6"/>
      <c r="D5765" s="3"/>
      <c r="E5765" s="6"/>
      <c r="F5765" s="3"/>
      <c r="G5765" s="8"/>
      <c r="H5765" s="6"/>
      <c r="I5765" s="6"/>
    </row>
    <row r="5766" spans="2:9" x14ac:dyDescent="0.2">
      <c r="B5766" s="3"/>
      <c r="C5766" s="6"/>
      <c r="D5766" s="3"/>
      <c r="E5766" s="6"/>
      <c r="F5766" s="3"/>
      <c r="G5766" s="8"/>
      <c r="H5766" s="6"/>
      <c r="I5766" s="6"/>
    </row>
    <row r="5767" spans="2:9" x14ac:dyDescent="0.2">
      <c r="B5767" s="3"/>
      <c r="C5767" s="6"/>
      <c r="D5767" s="3"/>
      <c r="E5767" s="6"/>
      <c r="F5767" s="3"/>
      <c r="G5767" s="8"/>
      <c r="H5767" s="6"/>
      <c r="I5767" s="6"/>
    </row>
    <row r="5768" spans="2:9" x14ac:dyDescent="0.2">
      <c r="B5768" s="3"/>
      <c r="C5768" s="6"/>
      <c r="D5768" s="3"/>
      <c r="E5768" s="6"/>
      <c r="F5768" s="3"/>
      <c r="G5768" s="8"/>
      <c r="H5768" s="6"/>
      <c r="I5768" s="6"/>
    </row>
    <row r="5769" spans="2:9" x14ac:dyDescent="0.2">
      <c r="B5769" s="3"/>
      <c r="C5769" s="6"/>
      <c r="D5769" s="3"/>
      <c r="E5769" s="6"/>
      <c r="F5769" s="3"/>
      <c r="G5769" s="8"/>
      <c r="H5769" s="6"/>
      <c r="I5769" s="6"/>
    </row>
    <row r="5770" spans="2:9" x14ac:dyDescent="0.2">
      <c r="B5770" s="3"/>
      <c r="C5770" s="6"/>
      <c r="D5770" s="3"/>
      <c r="E5770" s="6"/>
      <c r="F5770" s="3"/>
      <c r="G5770" s="8"/>
      <c r="H5770" s="6"/>
      <c r="I5770" s="6"/>
    </row>
    <row r="5771" spans="2:9" x14ac:dyDescent="0.2">
      <c r="B5771" s="3"/>
      <c r="C5771" s="6"/>
      <c r="D5771" s="3"/>
      <c r="E5771" s="6"/>
      <c r="F5771" s="3"/>
      <c r="G5771" s="8"/>
      <c r="H5771" s="6"/>
      <c r="I5771" s="6"/>
    </row>
    <row r="5772" spans="2:9" x14ac:dyDescent="0.2">
      <c r="B5772" s="3"/>
      <c r="C5772" s="6"/>
      <c r="D5772" s="3"/>
      <c r="E5772" s="6"/>
      <c r="F5772" s="3"/>
      <c r="G5772" s="8"/>
      <c r="H5772" s="6"/>
      <c r="I5772" s="6"/>
    </row>
    <row r="5773" spans="2:9" x14ac:dyDescent="0.2">
      <c r="B5773" s="3"/>
      <c r="C5773" s="6"/>
      <c r="D5773" s="3"/>
      <c r="E5773" s="6"/>
      <c r="F5773" s="3"/>
      <c r="G5773" s="8"/>
      <c r="H5773" s="6"/>
      <c r="I5773" s="6"/>
    </row>
    <row r="5774" spans="2:9" x14ac:dyDescent="0.2">
      <c r="B5774" s="3"/>
      <c r="C5774" s="6"/>
      <c r="D5774" s="3"/>
      <c r="E5774" s="6"/>
      <c r="F5774" s="3"/>
      <c r="G5774" s="8"/>
      <c r="H5774" s="6"/>
      <c r="I5774" s="6"/>
    </row>
    <row r="5775" spans="2:9" x14ac:dyDescent="0.2">
      <c r="B5775" s="3"/>
      <c r="C5775" s="6"/>
      <c r="D5775" s="3"/>
      <c r="E5775" s="6"/>
      <c r="F5775" s="3"/>
      <c r="G5775" s="8"/>
      <c r="H5775" s="6"/>
      <c r="I5775" s="6"/>
    </row>
    <row r="5776" spans="2:9" x14ac:dyDescent="0.2">
      <c r="B5776" s="3"/>
      <c r="C5776" s="6"/>
      <c r="D5776" s="3"/>
      <c r="E5776" s="6"/>
      <c r="F5776" s="3"/>
      <c r="G5776" s="8"/>
      <c r="H5776" s="6"/>
      <c r="I5776" s="6"/>
    </row>
    <row r="5777" spans="2:9" x14ac:dyDescent="0.2">
      <c r="B5777" s="3"/>
      <c r="C5777" s="6"/>
      <c r="D5777" s="3"/>
      <c r="E5777" s="6"/>
      <c r="F5777" s="3"/>
      <c r="G5777" s="8"/>
      <c r="H5777" s="6"/>
      <c r="I5777" s="6"/>
    </row>
    <row r="5778" spans="2:9" x14ac:dyDescent="0.2">
      <c r="B5778" s="3"/>
      <c r="C5778" s="6"/>
      <c r="D5778" s="3"/>
      <c r="E5778" s="6"/>
      <c r="F5778" s="3"/>
      <c r="G5778" s="8"/>
      <c r="H5778" s="6"/>
      <c r="I5778" s="6"/>
    </row>
    <row r="5779" spans="2:9" x14ac:dyDescent="0.2">
      <c r="B5779" s="3"/>
      <c r="C5779" s="6"/>
      <c r="D5779" s="3"/>
      <c r="E5779" s="6"/>
      <c r="F5779" s="3"/>
      <c r="G5779" s="8"/>
      <c r="H5779" s="6"/>
      <c r="I5779" s="6"/>
    </row>
    <row r="5780" spans="2:9" x14ac:dyDescent="0.2">
      <c r="B5780" s="3"/>
      <c r="C5780" s="6"/>
      <c r="D5780" s="3"/>
      <c r="E5780" s="6"/>
      <c r="F5780" s="3"/>
      <c r="G5780" s="8"/>
      <c r="H5780" s="6"/>
      <c r="I5780" s="6"/>
    </row>
    <row r="5781" spans="2:9" x14ac:dyDescent="0.2">
      <c r="B5781" s="3"/>
      <c r="C5781" s="6"/>
      <c r="D5781" s="3"/>
      <c r="E5781" s="6"/>
      <c r="F5781" s="3"/>
      <c r="G5781" s="8"/>
      <c r="H5781" s="6"/>
      <c r="I5781" s="6"/>
    </row>
    <row r="5782" spans="2:9" x14ac:dyDescent="0.2">
      <c r="B5782" s="3"/>
      <c r="C5782" s="6"/>
      <c r="D5782" s="3"/>
      <c r="E5782" s="6"/>
      <c r="F5782" s="3"/>
      <c r="G5782" s="8"/>
      <c r="H5782" s="6"/>
      <c r="I5782" s="6"/>
    </row>
    <row r="5783" spans="2:9" x14ac:dyDescent="0.2">
      <c r="B5783" s="3"/>
      <c r="C5783" s="6"/>
      <c r="D5783" s="3"/>
      <c r="E5783" s="6"/>
      <c r="F5783" s="3"/>
      <c r="G5783" s="8"/>
      <c r="H5783" s="6"/>
      <c r="I5783" s="6"/>
    </row>
    <row r="5784" spans="2:9" x14ac:dyDescent="0.2">
      <c r="B5784" s="3"/>
      <c r="C5784" s="6"/>
      <c r="D5784" s="3"/>
      <c r="E5784" s="6"/>
      <c r="F5784" s="3"/>
      <c r="G5784" s="8"/>
      <c r="H5784" s="6"/>
      <c r="I5784" s="6"/>
    </row>
    <row r="5785" spans="2:9" x14ac:dyDescent="0.2">
      <c r="B5785" s="3"/>
      <c r="C5785" s="6"/>
      <c r="D5785" s="3"/>
      <c r="E5785" s="6"/>
      <c r="F5785" s="3"/>
      <c r="G5785" s="8"/>
      <c r="H5785" s="6"/>
      <c r="I5785" s="6"/>
    </row>
    <row r="5786" spans="2:9" x14ac:dyDescent="0.2">
      <c r="B5786" s="3"/>
      <c r="C5786" s="6"/>
      <c r="D5786" s="3"/>
      <c r="E5786" s="6"/>
      <c r="F5786" s="3"/>
      <c r="G5786" s="8"/>
      <c r="H5786" s="6"/>
      <c r="I5786" s="6"/>
    </row>
    <row r="5787" spans="2:9" x14ac:dyDescent="0.2">
      <c r="B5787" s="3"/>
      <c r="C5787" s="6"/>
      <c r="D5787" s="3"/>
      <c r="E5787" s="6"/>
      <c r="F5787" s="3"/>
      <c r="G5787" s="8"/>
      <c r="H5787" s="6"/>
      <c r="I5787" s="6"/>
    </row>
    <row r="5788" spans="2:9" x14ac:dyDescent="0.2">
      <c r="B5788" s="3"/>
      <c r="C5788" s="6"/>
      <c r="D5788" s="3"/>
      <c r="E5788" s="6"/>
      <c r="F5788" s="3"/>
      <c r="G5788" s="8"/>
      <c r="H5788" s="6"/>
      <c r="I5788" s="6"/>
    </row>
    <row r="5789" spans="2:9" x14ac:dyDescent="0.2">
      <c r="B5789" s="3"/>
      <c r="C5789" s="6"/>
      <c r="D5789" s="3"/>
      <c r="E5789" s="6"/>
      <c r="F5789" s="3"/>
      <c r="G5789" s="8"/>
      <c r="H5789" s="6"/>
      <c r="I5789" s="6"/>
    </row>
    <row r="5790" spans="2:9" x14ac:dyDescent="0.2">
      <c r="B5790" s="3"/>
      <c r="C5790" s="6"/>
      <c r="D5790" s="3"/>
      <c r="E5790" s="6"/>
      <c r="F5790" s="3"/>
      <c r="G5790" s="8"/>
      <c r="H5790" s="6"/>
      <c r="I5790" s="6"/>
    </row>
    <row r="5791" spans="2:9" x14ac:dyDescent="0.2">
      <c r="B5791" s="3"/>
      <c r="C5791" s="6"/>
      <c r="D5791" s="3"/>
      <c r="E5791" s="6"/>
      <c r="F5791" s="3"/>
      <c r="G5791" s="8"/>
      <c r="H5791" s="6"/>
      <c r="I5791" s="6"/>
    </row>
    <row r="5792" spans="2:9" x14ac:dyDescent="0.2">
      <c r="B5792" s="3"/>
      <c r="C5792" s="6"/>
      <c r="D5792" s="3"/>
      <c r="E5792" s="6"/>
      <c r="F5792" s="3"/>
      <c r="G5792" s="8"/>
      <c r="H5792" s="6"/>
      <c r="I5792" s="6"/>
    </row>
    <row r="5793" spans="2:9" x14ac:dyDescent="0.2">
      <c r="B5793" s="3"/>
      <c r="C5793" s="6"/>
      <c r="D5793" s="3"/>
      <c r="E5793" s="6"/>
      <c r="F5793" s="3"/>
      <c r="G5793" s="8"/>
      <c r="H5793" s="6"/>
      <c r="I5793" s="6"/>
    </row>
    <row r="5794" spans="2:9" x14ac:dyDescent="0.2">
      <c r="B5794" s="3"/>
      <c r="C5794" s="6"/>
      <c r="D5794" s="3"/>
      <c r="E5794" s="6"/>
      <c r="F5794" s="3"/>
      <c r="G5794" s="8"/>
      <c r="H5794" s="6"/>
      <c r="I5794" s="6"/>
    </row>
    <row r="5795" spans="2:9" x14ac:dyDescent="0.2">
      <c r="B5795" s="3"/>
      <c r="C5795" s="6"/>
      <c r="D5795" s="3"/>
      <c r="E5795" s="6"/>
      <c r="F5795" s="3"/>
      <c r="G5795" s="8"/>
      <c r="H5795" s="6"/>
      <c r="I5795" s="6"/>
    </row>
    <row r="5796" spans="2:9" x14ac:dyDescent="0.2">
      <c r="B5796" s="2"/>
      <c r="C5796" s="5"/>
      <c r="D5796" s="2"/>
      <c r="E5796" s="5"/>
      <c r="F5796" s="2"/>
      <c r="G5796" s="7"/>
      <c r="H5796" s="5"/>
      <c r="I5796" s="5"/>
    </row>
    <row r="5797" spans="2:9" x14ac:dyDescent="0.2">
      <c r="B5797" s="2"/>
      <c r="C5797" s="5"/>
      <c r="D5797" s="2"/>
      <c r="E5797" s="5"/>
      <c r="F5797" s="2"/>
      <c r="G5797" s="7"/>
      <c r="H5797" s="5"/>
      <c r="I5797" s="5"/>
    </row>
    <row r="5798" spans="2:9" x14ac:dyDescent="0.2">
      <c r="B5798" s="2"/>
      <c r="C5798" s="5"/>
      <c r="D5798" s="2"/>
      <c r="E5798" s="5"/>
      <c r="F5798" s="2"/>
      <c r="G5798" s="7"/>
      <c r="H5798" s="5"/>
      <c r="I5798" s="5"/>
    </row>
    <row r="5799" spans="2:9" x14ac:dyDescent="0.2">
      <c r="B5799" s="2"/>
      <c r="C5799" s="5"/>
      <c r="D5799" s="2"/>
      <c r="E5799" s="5"/>
      <c r="F5799" s="2"/>
      <c r="G5799" s="7"/>
      <c r="H5799" s="5"/>
      <c r="I5799" s="5"/>
    </row>
    <row r="5800" spans="2:9" x14ac:dyDescent="0.2">
      <c r="B5800" s="2"/>
      <c r="C5800" s="5"/>
      <c r="D5800" s="2"/>
      <c r="E5800" s="5"/>
      <c r="F5800" s="2"/>
      <c r="G5800" s="7"/>
      <c r="H5800" s="5"/>
      <c r="I5800" s="5"/>
    </row>
    <row r="5801" spans="2:9" x14ac:dyDescent="0.2">
      <c r="B5801" s="2"/>
      <c r="C5801" s="5"/>
      <c r="D5801" s="2"/>
      <c r="E5801" s="5"/>
      <c r="F5801" s="2"/>
      <c r="G5801" s="7"/>
      <c r="H5801" s="5"/>
      <c r="I5801" s="5"/>
    </row>
    <row r="5802" spans="2:9" x14ac:dyDescent="0.2">
      <c r="B5802" s="2"/>
      <c r="C5802" s="5"/>
      <c r="D5802" s="2"/>
      <c r="E5802" s="5"/>
      <c r="F5802" s="2"/>
      <c r="G5802" s="7"/>
      <c r="H5802" s="5"/>
      <c r="I5802" s="5"/>
    </row>
    <row r="5803" spans="2:9" x14ac:dyDescent="0.2">
      <c r="B5803" s="2"/>
      <c r="C5803" s="5"/>
      <c r="D5803" s="2"/>
      <c r="E5803" s="5"/>
      <c r="F5803" s="2"/>
      <c r="G5803" s="7"/>
      <c r="H5803" s="5"/>
      <c r="I5803" s="5"/>
    </row>
    <row r="5804" spans="2:9" x14ac:dyDescent="0.2">
      <c r="B5804" s="2"/>
      <c r="C5804" s="5"/>
      <c r="D5804" s="2"/>
      <c r="E5804" s="5"/>
      <c r="F5804" s="2"/>
      <c r="G5804" s="7"/>
      <c r="H5804" s="5"/>
      <c r="I5804" s="5"/>
    </row>
    <row r="5805" spans="2:9" x14ac:dyDescent="0.2">
      <c r="B5805" s="2"/>
      <c r="C5805" s="5"/>
      <c r="D5805" s="2"/>
      <c r="E5805" s="5"/>
      <c r="F5805" s="2"/>
      <c r="G5805" s="7"/>
      <c r="H5805" s="5"/>
      <c r="I5805" s="5"/>
    </row>
    <row r="5806" spans="2:9" x14ac:dyDescent="0.2">
      <c r="B5806" s="2"/>
      <c r="C5806" s="5"/>
      <c r="D5806" s="2"/>
      <c r="E5806" s="5"/>
      <c r="F5806" s="2"/>
      <c r="G5806" s="7"/>
      <c r="H5806" s="5"/>
      <c r="I5806" s="5"/>
    </row>
    <row r="5807" spans="2:9" x14ac:dyDescent="0.2">
      <c r="B5807" s="2"/>
      <c r="C5807" s="5"/>
      <c r="D5807" s="2"/>
      <c r="E5807" s="5"/>
      <c r="F5807" s="2"/>
      <c r="G5807" s="7"/>
      <c r="H5807" s="5"/>
      <c r="I5807" s="5"/>
    </row>
    <row r="5808" spans="2:9" x14ac:dyDescent="0.2">
      <c r="B5808" s="2"/>
      <c r="C5808" s="5"/>
      <c r="D5808" s="2"/>
      <c r="E5808" s="5"/>
      <c r="F5808" s="2"/>
      <c r="G5808" s="7"/>
      <c r="H5808" s="5"/>
      <c r="I5808" s="5"/>
    </row>
    <row r="5809" spans="2:9" x14ac:dyDescent="0.2">
      <c r="B5809" s="2"/>
      <c r="C5809" s="5"/>
      <c r="D5809" s="2"/>
      <c r="E5809" s="5"/>
      <c r="F5809" s="2"/>
      <c r="G5809" s="7"/>
      <c r="H5809" s="5"/>
      <c r="I5809" s="5"/>
    </row>
    <row r="5810" spans="2:9" x14ac:dyDescent="0.2">
      <c r="B5810" s="2"/>
      <c r="C5810" s="5"/>
      <c r="D5810" s="2"/>
      <c r="E5810" s="5"/>
      <c r="F5810" s="2"/>
      <c r="G5810" s="7"/>
      <c r="H5810" s="5"/>
      <c r="I5810" s="5"/>
    </row>
    <row r="5811" spans="2:9" x14ac:dyDescent="0.2">
      <c r="B5811" s="2"/>
      <c r="C5811" s="5"/>
      <c r="D5811" s="2"/>
      <c r="E5811" s="5"/>
      <c r="F5811" s="2"/>
      <c r="G5811" s="7"/>
      <c r="H5811" s="5"/>
      <c r="I5811" s="5"/>
    </row>
    <row r="5812" spans="2:9" x14ac:dyDescent="0.2">
      <c r="B5812" s="2"/>
      <c r="C5812" s="5"/>
      <c r="D5812" s="2"/>
      <c r="E5812" s="5"/>
      <c r="F5812" s="2"/>
      <c r="G5812" s="7"/>
      <c r="H5812" s="5"/>
      <c r="I5812" s="5"/>
    </row>
    <row r="5813" spans="2:9" x14ac:dyDescent="0.2">
      <c r="B5813" s="3"/>
      <c r="C5813" s="6"/>
      <c r="D5813" s="3"/>
      <c r="E5813" s="6"/>
      <c r="F5813" s="3"/>
      <c r="G5813" s="8"/>
      <c r="H5813" s="6"/>
      <c r="I5813" s="6"/>
    </row>
    <row r="5814" spans="2:9" x14ac:dyDescent="0.2">
      <c r="B5814" s="3"/>
      <c r="C5814" s="6"/>
      <c r="D5814" s="3"/>
      <c r="E5814" s="6"/>
      <c r="F5814" s="3"/>
      <c r="G5814" s="8"/>
      <c r="H5814" s="6"/>
      <c r="I5814" s="6"/>
    </row>
    <row r="5815" spans="2:9" x14ac:dyDescent="0.2">
      <c r="B5815" s="3"/>
      <c r="C5815" s="6"/>
      <c r="D5815" s="3"/>
      <c r="E5815" s="6"/>
      <c r="F5815" s="3"/>
      <c r="G5815" s="8"/>
      <c r="H5815" s="6"/>
      <c r="I5815" s="6"/>
    </row>
    <row r="5816" spans="2:9" x14ac:dyDescent="0.2">
      <c r="B5816" s="3"/>
      <c r="C5816" s="6"/>
      <c r="D5816" s="3"/>
      <c r="E5816" s="6"/>
      <c r="F5816" s="3"/>
      <c r="G5816" s="8"/>
      <c r="H5816" s="6"/>
      <c r="I5816" s="6"/>
    </row>
    <row r="5817" spans="2:9" x14ac:dyDescent="0.2">
      <c r="B5817" s="3"/>
      <c r="C5817" s="6"/>
      <c r="D5817" s="3"/>
      <c r="E5817" s="6"/>
      <c r="F5817" s="3"/>
      <c r="G5817" s="8"/>
      <c r="H5817" s="6"/>
      <c r="I5817" s="6"/>
    </row>
    <row r="5818" spans="2:9" x14ac:dyDescent="0.2">
      <c r="B5818" s="3"/>
      <c r="C5818" s="6"/>
      <c r="D5818" s="3"/>
      <c r="E5818" s="6"/>
      <c r="F5818" s="3"/>
      <c r="G5818" s="8"/>
      <c r="H5818" s="6"/>
      <c r="I5818" s="6"/>
    </row>
    <row r="5819" spans="2:9" x14ac:dyDescent="0.2">
      <c r="B5819" s="3"/>
      <c r="C5819" s="6"/>
      <c r="D5819" s="3"/>
      <c r="E5819" s="6"/>
      <c r="F5819" s="3"/>
      <c r="G5819" s="8"/>
      <c r="H5819" s="6"/>
      <c r="I5819" s="6"/>
    </row>
    <row r="5820" spans="2:9" x14ac:dyDescent="0.2">
      <c r="B5820" s="3"/>
      <c r="C5820" s="6"/>
      <c r="D5820" s="3"/>
      <c r="E5820" s="6"/>
      <c r="F5820" s="3"/>
      <c r="G5820" s="8"/>
      <c r="H5820" s="6"/>
      <c r="I5820" s="6"/>
    </row>
    <row r="5821" spans="2:9" x14ac:dyDescent="0.2">
      <c r="B5821" s="3"/>
      <c r="C5821" s="6"/>
      <c r="D5821" s="3"/>
      <c r="E5821" s="6"/>
      <c r="F5821" s="3"/>
      <c r="G5821" s="8"/>
      <c r="H5821" s="6"/>
      <c r="I5821" s="6"/>
    </row>
    <row r="5822" spans="2:9" x14ac:dyDescent="0.2">
      <c r="B5822" s="3"/>
      <c r="C5822" s="6"/>
      <c r="D5822" s="3"/>
      <c r="E5822" s="6"/>
      <c r="F5822" s="3"/>
      <c r="G5822" s="8"/>
      <c r="H5822" s="6"/>
      <c r="I5822" s="6"/>
    </row>
    <row r="5823" spans="2:9" x14ac:dyDescent="0.2">
      <c r="B5823" s="3"/>
      <c r="C5823" s="6"/>
      <c r="D5823" s="3"/>
      <c r="E5823" s="6"/>
      <c r="F5823" s="3"/>
      <c r="G5823" s="8"/>
      <c r="H5823" s="6"/>
      <c r="I5823" s="6"/>
    </row>
    <row r="5824" spans="2:9" x14ac:dyDescent="0.2">
      <c r="B5824" s="3"/>
      <c r="C5824" s="6"/>
      <c r="D5824" s="3"/>
      <c r="E5824" s="6"/>
      <c r="F5824" s="3"/>
      <c r="G5824" s="8"/>
      <c r="H5824" s="6"/>
      <c r="I5824" s="6"/>
    </row>
    <row r="5825" spans="2:9" x14ac:dyDescent="0.2">
      <c r="B5825" s="3"/>
      <c r="C5825" s="6"/>
      <c r="D5825" s="3"/>
      <c r="E5825" s="6"/>
      <c r="F5825" s="3"/>
      <c r="G5825" s="8"/>
      <c r="H5825" s="6"/>
      <c r="I5825" s="6"/>
    </row>
    <row r="5826" spans="2:9" x14ac:dyDescent="0.2">
      <c r="B5826" s="3"/>
      <c r="C5826" s="6"/>
      <c r="D5826" s="3"/>
      <c r="E5826" s="6"/>
      <c r="F5826" s="3"/>
      <c r="G5826" s="8"/>
      <c r="H5826" s="6"/>
      <c r="I5826" s="6"/>
    </row>
    <row r="5827" spans="2:9" x14ac:dyDescent="0.2">
      <c r="B5827" s="3"/>
      <c r="C5827" s="6"/>
      <c r="D5827" s="3"/>
      <c r="E5827" s="6"/>
      <c r="F5827" s="3"/>
      <c r="G5827" s="8"/>
      <c r="H5827" s="6"/>
      <c r="I5827" s="6"/>
    </row>
    <row r="5828" spans="2:9" x14ac:dyDescent="0.2">
      <c r="B5828" s="3"/>
      <c r="C5828" s="6"/>
      <c r="D5828" s="3"/>
      <c r="E5828" s="6"/>
      <c r="F5828" s="3"/>
      <c r="G5828" s="8"/>
      <c r="H5828" s="6"/>
      <c r="I5828" s="6"/>
    </row>
    <row r="5829" spans="2:9" x14ac:dyDescent="0.2">
      <c r="B5829" s="3"/>
      <c r="C5829" s="6"/>
      <c r="D5829" s="3"/>
      <c r="E5829" s="6"/>
      <c r="F5829" s="3"/>
      <c r="G5829" s="8"/>
      <c r="H5829" s="6"/>
      <c r="I5829" s="6"/>
    </row>
    <row r="5830" spans="2:9" x14ac:dyDescent="0.2">
      <c r="B5830" s="3"/>
      <c r="C5830" s="6"/>
      <c r="D5830" s="3"/>
      <c r="E5830" s="6"/>
      <c r="F5830" s="3"/>
      <c r="G5830" s="8"/>
      <c r="H5830" s="6"/>
      <c r="I5830" s="6"/>
    </row>
    <row r="5831" spans="2:9" x14ac:dyDescent="0.2">
      <c r="B5831" s="3"/>
      <c r="C5831" s="6"/>
      <c r="D5831" s="3"/>
      <c r="E5831" s="6"/>
      <c r="F5831" s="3"/>
      <c r="G5831" s="8"/>
      <c r="H5831" s="6"/>
      <c r="I5831" s="6"/>
    </row>
    <row r="5832" spans="2:9" x14ac:dyDescent="0.2">
      <c r="B5832" s="3"/>
      <c r="C5832" s="6"/>
      <c r="D5832" s="3"/>
      <c r="E5832" s="6"/>
      <c r="F5832" s="3"/>
      <c r="G5832" s="8"/>
      <c r="H5832" s="6"/>
      <c r="I5832" s="6"/>
    </row>
    <row r="5833" spans="2:9" x14ac:dyDescent="0.2">
      <c r="B5833" s="3"/>
      <c r="C5833" s="6"/>
      <c r="D5833" s="3"/>
      <c r="E5833" s="6"/>
      <c r="F5833" s="3"/>
      <c r="G5833" s="8"/>
      <c r="H5833" s="6"/>
      <c r="I5833" s="6"/>
    </row>
    <row r="5834" spans="2:9" x14ac:dyDescent="0.2">
      <c r="B5834" s="3"/>
      <c r="C5834" s="6"/>
      <c r="D5834" s="3"/>
      <c r="E5834" s="6"/>
      <c r="F5834" s="3"/>
      <c r="G5834" s="8"/>
      <c r="H5834" s="6"/>
      <c r="I5834" s="6"/>
    </row>
    <row r="5835" spans="2:9" x14ac:dyDescent="0.2">
      <c r="B5835" s="3"/>
      <c r="C5835" s="6"/>
      <c r="D5835" s="3"/>
      <c r="E5835" s="6"/>
      <c r="F5835" s="3"/>
      <c r="G5835" s="8"/>
      <c r="H5835" s="6"/>
      <c r="I5835" s="6"/>
    </row>
    <row r="5836" spans="2:9" x14ac:dyDescent="0.2">
      <c r="B5836" s="3"/>
      <c r="C5836" s="6"/>
      <c r="D5836" s="3"/>
      <c r="E5836" s="6"/>
      <c r="F5836" s="3"/>
      <c r="G5836" s="8"/>
      <c r="H5836" s="6"/>
      <c r="I5836" s="6"/>
    </row>
    <row r="5837" spans="2:9" x14ac:dyDescent="0.2">
      <c r="B5837" s="3"/>
      <c r="C5837" s="6"/>
      <c r="D5837" s="3"/>
      <c r="E5837" s="6"/>
      <c r="F5837" s="3"/>
      <c r="G5837" s="8"/>
      <c r="H5837" s="6"/>
      <c r="I5837" s="6"/>
    </row>
    <row r="5838" spans="2:9" x14ac:dyDescent="0.2">
      <c r="B5838" s="3"/>
      <c r="C5838" s="6"/>
      <c r="D5838" s="3"/>
      <c r="E5838" s="6"/>
      <c r="F5838" s="3"/>
      <c r="G5838" s="8"/>
      <c r="H5838" s="6"/>
      <c r="I5838" s="6"/>
    </row>
    <row r="5839" spans="2:9" x14ac:dyDescent="0.2">
      <c r="B5839" s="3"/>
      <c r="C5839" s="6"/>
      <c r="D5839" s="3"/>
      <c r="E5839" s="6"/>
      <c r="F5839" s="3"/>
      <c r="G5839" s="8"/>
      <c r="H5839" s="6"/>
      <c r="I5839" s="6"/>
    </row>
    <row r="5840" spans="2:9" x14ac:dyDescent="0.2">
      <c r="B5840" s="3"/>
      <c r="C5840" s="6"/>
      <c r="D5840" s="3"/>
      <c r="E5840" s="6"/>
      <c r="F5840" s="3"/>
      <c r="G5840" s="8"/>
      <c r="H5840" s="6"/>
      <c r="I5840" s="6"/>
    </row>
    <row r="5841" spans="2:9" x14ac:dyDescent="0.2">
      <c r="B5841" s="3"/>
      <c r="C5841" s="6"/>
      <c r="D5841" s="3"/>
      <c r="E5841" s="6"/>
      <c r="F5841" s="3"/>
      <c r="G5841" s="8"/>
      <c r="H5841" s="6"/>
      <c r="I5841" s="6"/>
    </row>
    <row r="5842" spans="2:9" x14ac:dyDescent="0.2">
      <c r="B5842" s="3"/>
      <c r="C5842" s="6"/>
      <c r="D5842" s="3"/>
      <c r="E5842" s="6"/>
      <c r="F5842" s="3"/>
      <c r="G5842" s="8"/>
      <c r="H5842" s="6"/>
      <c r="I5842" s="6"/>
    </row>
    <row r="5843" spans="2:9" x14ac:dyDescent="0.2">
      <c r="B5843" s="3"/>
      <c r="C5843" s="6"/>
      <c r="D5843" s="3"/>
      <c r="E5843" s="6"/>
      <c r="F5843" s="3"/>
      <c r="G5843" s="8"/>
      <c r="H5843" s="6"/>
      <c r="I5843" s="6"/>
    </row>
    <row r="5844" spans="2:9" x14ac:dyDescent="0.2">
      <c r="B5844" s="3"/>
      <c r="C5844" s="6"/>
      <c r="D5844" s="3"/>
      <c r="E5844" s="6"/>
      <c r="F5844" s="3"/>
      <c r="G5844" s="8"/>
      <c r="H5844" s="6"/>
      <c r="I5844" s="6"/>
    </row>
    <row r="5845" spans="2:9" x14ac:dyDescent="0.2">
      <c r="B5845" s="3"/>
      <c r="C5845" s="6"/>
      <c r="D5845" s="3"/>
      <c r="E5845" s="6"/>
      <c r="F5845" s="3"/>
      <c r="G5845" s="8"/>
      <c r="H5845" s="6"/>
      <c r="I5845" s="6"/>
    </row>
    <row r="5846" spans="2:9" x14ac:dyDescent="0.2">
      <c r="B5846" s="3"/>
      <c r="C5846" s="6"/>
      <c r="D5846" s="3"/>
      <c r="E5846" s="6"/>
      <c r="F5846" s="3"/>
      <c r="G5846" s="8"/>
      <c r="H5846" s="6"/>
      <c r="I5846" s="6"/>
    </row>
    <row r="5847" spans="2:9" x14ac:dyDescent="0.2">
      <c r="B5847" s="3"/>
      <c r="C5847" s="6"/>
      <c r="D5847" s="3"/>
      <c r="E5847" s="6"/>
      <c r="F5847" s="3"/>
      <c r="G5847" s="8"/>
      <c r="H5847" s="6"/>
      <c r="I5847" s="6"/>
    </row>
    <row r="5848" spans="2:9" x14ac:dyDescent="0.2">
      <c r="B5848" s="3"/>
      <c r="C5848" s="6"/>
      <c r="D5848" s="3"/>
      <c r="E5848" s="6"/>
      <c r="F5848" s="3"/>
      <c r="G5848" s="8"/>
      <c r="H5848" s="6"/>
      <c r="I5848" s="6"/>
    </row>
    <row r="5849" spans="2:9" x14ac:dyDescent="0.2">
      <c r="B5849" s="3"/>
      <c r="C5849" s="6"/>
      <c r="D5849" s="3"/>
      <c r="E5849" s="6"/>
      <c r="F5849" s="3"/>
      <c r="G5849" s="8"/>
      <c r="H5849" s="6"/>
      <c r="I5849" s="6"/>
    </row>
    <row r="5850" spans="2:9" x14ac:dyDescent="0.2">
      <c r="B5850" s="3"/>
      <c r="C5850" s="6"/>
      <c r="D5850" s="3"/>
      <c r="E5850" s="6"/>
      <c r="F5850" s="3"/>
      <c r="G5850" s="8"/>
      <c r="H5850" s="6"/>
      <c r="I5850" s="6"/>
    </row>
    <row r="5851" spans="2:9" x14ac:dyDescent="0.2">
      <c r="B5851" s="3"/>
      <c r="C5851" s="6"/>
      <c r="D5851" s="3"/>
      <c r="E5851" s="6"/>
      <c r="F5851" s="3"/>
      <c r="G5851" s="8"/>
      <c r="H5851" s="6"/>
      <c r="I5851" s="6"/>
    </row>
    <row r="5852" spans="2:9" x14ac:dyDescent="0.2">
      <c r="B5852" s="3"/>
      <c r="C5852" s="6"/>
      <c r="D5852" s="3"/>
      <c r="E5852" s="6"/>
      <c r="F5852" s="3"/>
      <c r="G5852" s="8"/>
      <c r="H5852" s="6"/>
      <c r="I5852" s="6"/>
    </row>
    <row r="5853" spans="2:9" x14ac:dyDescent="0.2">
      <c r="B5853" s="3"/>
      <c r="C5853" s="6"/>
      <c r="D5853" s="3"/>
      <c r="E5853" s="6"/>
      <c r="F5853" s="3"/>
      <c r="G5853" s="8"/>
      <c r="H5853" s="6"/>
      <c r="I5853" s="6"/>
    </row>
    <row r="5854" spans="2:9" x14ac:dyDescent="0.2">
      <c r="B5854" s="3"/>
      <c r="C5854" s="6"/>
      <c r="D5854" s="3"/>
      <c r="E5854" s="6"/>
      <c r="F5854" s="3"/>
      <c r="G5854" s="8"/>
      <c r="H5854" s="6"/>
      <c r="I5854" s="6"/>
    </row>
    <row r="5855" spans="2:9" x14ac:dyDescent="0.2">
      <c r="B5855" s="3"/>
      <c r="C5855" s="6"/>
      <c r="D5855" s="3"/>
      <c r="E5855" s="6"/>
      <c r="F5855" s="3"/>
      <c r="G5855" s="8"/>
      <c r="H5855" s="6"/>
      <c r="I5855" s="6"/>
    </row>
    <row r="5856" spans="2:9" x14ac:dyDescent="0.2">
      <c r="B5856" s="3"/>
      <c r="C5856" s="6"/>
      <c r="D5856" s="3"/>
      <c r="E5856" s="6"/>
      <c r="F5856" s="3"/>
      <c r="G5856" s="8"/>
      <c r="H5856" s="6"/>
      <c r="I5856" s="6"/>
    </row>
    <row r="5857" spans="2:9" x14ac:dyDescent="0.2">
      <c r="B5857" s="3"/>
      <c r="C5857" s="6"/>
      <c r="D5857" s="3"/>
      <c r="E5857" s="6"/>
      <c r="F5857" s="3"/>
      <c r="G5857" s="8"/>
      <c r="H5857" s="6"/>
      <c r="I5857" s="6"/>
    </row>
    <row r="5858" spans="2:9" x14ac:dyDescent="0.2">
      <c r="B5858" s="3"/>
      <c r="C5858" s="6"/>
      <c r="D5858" s="3"/>
      <c r="E5858" s="6"/>
      <c r="F5858" s="3"/>
      <c r="G5858" s="8"/>
      <c r="H5858" s="6"/>
      <c r="I5858" s="6"/>
    </row>
    <row r="5859" spans="2:9" x14ac:dyDescent="0.2">
      <c r="B5859" s="3"/>
      <c r="C5859" s="6"/>
      <c r="D5859" s="3"/>
      <c r="E5859" s="6"/>
      <c r="F5859" s="3"/>
      <c r="G5859" s="8"/>
      <c r="H5859" s="6"/>
      <c r="I5859" s="6"/>
    </row>
    <row r="5860" spans="2:9" x14ac:dyDescent="0.2">
      <c r="B5860" s="3"/>
      <c r="C5860" s="6"/>
      <c r="D5860" s="3"/>
      <c r="E5860" s="6"/>
      <c r="F5860" s="3"/>
      <c r="G5860" s="8"/>
      <c r="H5860" s="6"/>
      <c r="I5860" s="6"/>
    </row>
    <row r="5861" spans="2:9" x14ac:dyDescent="0.2">
      <c r="B5861" s="3"/>
      <c r="C5861" s="6"/>
      <c r="D5861" s="3"/>
      <c r="E5861" s="6"/>
      <c r="F5861" s="3"/>
      <c r="G5861" s="8"/>
      <c r="H5861" s="6"/>
      <c r="I5861" s="6"/>
    </row>
    <row r="5862" spans="2:9" x14ac:dyDescent="0.2">
      <c r="B5862" s="3"/>
      <c r="C5862" s="6"/>
      <c r="D5862" s="3"/>
      <c r="E5862" s="6"/>
      <c r="F5862" s="3"/>
      <c r="G5862" s="8"/>
      <c r="H5862" s="6"/>
      <c r="I5862" s="6"/>
    </row>
    <row r="5863" spans="2:9" x14ac:dyDescent="0.2">
      <c r="B5863" s="3"/>
      <c r="C5863" s="6"/>
      <c r="D5863" s="3"/>
      <c r="E5863" s="6"/>
      <c r="F5863" s="3"/>
      <c r="G5863" s="8"/>
      <c r="H5863" s="6"/>
      <c r="I5863" s="6"/>
    </row>
    <row r="5864" spans="2:9" x14ac:dyDescent="0.2">
      <c r="B5864" s="3"/>
      <c r="C5864" s="6"/>
      <c r="D5864" s="3"/>
      <c r="E5864" s="6"/>
      <c r="F5864" s="3"/>
      <c r="G5864" s="8"/>
      <c r="H5864" s="6"/>
      <c r="I5864" s="6"/>
    </row>
    <row r="5865" spans="2:9" x14ac:dyDescent="0.2">
      <c r="B5865" s="3"/>
      <c r="C5865" s="6"/>
      <c r="D5865" s="3"/>
      <c r="E5865" s="6"/>
      <c r="F5865" s="3"/>
      <c r="G5865" s="8"/>
      <c r="H5865" s="6"/>
      <c r="I5865" s="6"/>
    </row>
    <row r="5866" spans="2:9" x14ac:dyDescent="0.2">
      <c r="B5866" s="3"/>
      <c r="C5866" s="6"/>
      <c r="D5866" s="3"/>
      <c r="E5866" s="6"/>
      <c r="F5866" s="3"/>
      <c r="G5866" s="8"/>
      <c r="H5866" s="6"/>
      <c r="I5866" s="6"/>
    </row>
    <row r="5867" spans="2:9" x14ac:dyDescent="0.2">
      <c r="B5867" s="3"/>
      <c r="C5867" s="6"/>
      <c r="D5867" s="3"/>
      <c r="E5867" s="6"/>
      <c r="F5867" s="3"/>
      <c r="G5867" s="8"/>
      <c r="H5867" s="6"/>
      <c r="I5867" s="6"/>
    </row>
    <row r="5868" spans="2:9" x14ac:dyDescent="0.2">
      <c r="B5868" s="3"/>
      <c r="C5868" s="6"/>
      <c r="D5868" s="3"/>
      <c r="E5868" s="6"/>
      <c r="F5868" s="3"/>
      <c r="G5868" s="8"/>
      <c r="H5868" s="6"/>
      <c r="I5868" s="6"/>
    </row>
    <row r="5869" spans="2:9" x14ac:dyDescent="0.2">
      <c r="B5869" s="3"/>
      <c r="C5869" s="6"/>
      <c r="D5869" s="3"/>
      <c r="E5869" s="6"/>
      <c r="F5869" s="3"/>
      <c r="G5869" s="8"/>
      <c r="H5869" s="6"/>
      <c r="I5869" s="6"/>
    </row>
    <row r="5870" spans="2:9" x14ac:dyDescent="0.2">
      <c r="B5870" s="3"/>
      <c r="C5870" s="6"/>
      <c r="D5870" s="3"/>
      <c r="E5870" s="6"/>
      <c r="F5870" s="3"/>
      <c r="G5870" s="8"/>
      <c r="H5870" s="6"/>
      <c r="I5870" s="6"/>
    </row>
    <row r="5871" spans="2:9" x14ac:dyDescent="0.2">
      <c r="B5871" s="3"/>
      <c r="C5871" s="6"/>
      <c r="D5871" s="3"/>
      <c r="E5871" s="6"/>
      <c r="F5871" s="3"/>
      <c r="G5871" s="8"/>
      <c r="H5871" s="6"/>
      <c r="I5871" s="6"/>
    </row>
    <row r="5872" spans="2:9" x14ac:dyDescent="0.2">
      <c r="B5872" s="3"/>
      <c r="C5872" s="6"/>
      <c r="D5872" s="3"/>
      <c r="E5872" s="6"/>
      <c r="F5872" s="3"/>
      <c r="G5872" s="8"/>
      <c r="H5872" s="6"/>
      <c r="I5872" s="6"/>
    </row>
    <row r="5873" spans="2:9" x14ac:dyDescent="0.2">
      <c r="B5873" s="3"/>
      <c r="C5873" s="6"/>
      <c r="D5873" s="3"/>
      <c r="E5873" s="6"/>
      <c r="F5873" s="3"/>
      <c r="G5873" s="8"/>
      <c r="H5873" s="6"/>
      <c r="I5873" s="6"/>
    </row>
    <row r="5874" spans="2:9" x14ac:dyDescent="0.2">
      <c r="B5874" s="3"/>
      <c r="C5874" s="6"/>
      <c r="D5874" s="3"/>
      <c r="E5874" s="6"/>
      <c r="F5874" s="3"/>
      <c r="G5874" s="8"/>
      <c r="H5874" s="6"/>
      <c r="I5874" s="6"/>
    </row>
    <row r="5875" spans="2:9" x14ac:dyDescent="0.2">
      <c r="B5875" s="3"/>
      <c r="C5875" s="6"/>
      <c r="D5875" s="3"/>
      <c r="E5875" s="6"/>
      <c r="F5875" s="3"/>
      <c r="G5875" s="8"/>
      <c r="H5875" s="6"/>
      <c r="I5875" s="6"/>
    </row>
    <row r="5876" spans="2:9" x14ac:dyDescent="0.2">
      <c r="B5876" s="3"/>
      <c r="C5876" s="6"/>
      <c r="D5876" s="3"/>
      <c r="E5876" s="6"/>
      <c r="F5876" s="3"/>
      <c r="G5876" s="8"/>
      <c r="H5876" s="6"/>
      <c r="I5876" s="6"/>
    </row>
    <row r="5877" spans="2:9" x14ac:dyDescent="0.2">
      <c r="B5877" s="3"/>
      <c r="C5877" s="6"/>
      <c r="D5877" s="3"/>
      <c r="E5877" s="6"/>
      <c r="F5877" s="3"/>
      <c r="G5877" s="8"/>
      <c r="H5877" s="6"/>
      <c r="I5877" s="6"/>
    </row>
    <row r="5878" spans="2:9" x14ac:dyDescent="0.2">
      <c r="B5878" s="3"/>
      <c r="C5878" s="6"/>
      <c r="D5878" s="3"/>
      <c r="E5878" s="6"/>
      <c r="F5878" s="3"/>
      <c r="G5878" s="8"/>
      <c r="H5878" s="6"/>
      <c r="I5878" s="6"/>
    </row>
    <row r="5879" spans="2:9" x14ac:dyDescent="0.2">
      <c r="B5879" s="3"/>
      <c r="C5879" s="6"/>
      <c r="D5879" s="3"/>
      <c r="E5879" s="6"/>
      <c r="F5879" s="3"/>
      <c r="G5879" s="8"/>
      <c r="H5879" s="6"/>
      <c r="I5879" s="6"/>
    </row>
    <row r="5880" spans="2:9" x14ac:dyDescent="0.2">
      <c r="B5880" s="3"/>
      <c r="C5880" s="6"/>
      <c r="D5880" s="3"/>
      <c r="E5880" s="6"/>
      <c r="F5880" s="3"/>
      <c r="G5880" s="8"/>
      <c r="H5880" s="6"/>
      <c r="I5880" s="6"/>
    </row>
    <row r="5881" spans="2:9" x14ac:dyDescent="0.2">
      <c r="B5881" s="3"/>
      <c r="C5881" s="6"/>
      <c r="D5881" s="3"/>
      <c r="E5881" s="6"/>
      <c r="F5881" s="3"/>
      <c r="G5881" s="8"/>
      <c r="H5881" s="6"/>
      <c r="I5881" s="6"/>
    </row>
    <row r="5882" spans="2:9" x14ac:dyDescent="0.2">
      <c r="B5882" s="3"/>
      <c r="C5882" s="6"/>
      <c r="D5882" s="3"/>
      <c r="E5882" s="6"/>
      <c r="F5882" s="3"/>
      <c r="G5882" s="8"/>
      <c r="H5882" s="6"/>
      <c r="I5882" s="6"/>
    </row>
    <row r="5883" spans="2:9" x14ac:dyDescent="0.2">
      <c r="B5883" s="3"/>
      <c r="C5883" s="6"/>
      <c r="D5883" s="3"/>
      <c r="E5883" s="6"/>
      <c r="F5883" s="3"/>
      <c r="G5883" s="8"/>
      <c r="H5883" s="6"/>
      <c r="I5883" s="6"/>
    </row>
    <row r="5884" spans="2:9" x14ac:dyDescent="0.2">
      <c r="B5884" s="3"/>
      <c r="C5884" s="6"/>
      <c r="D5884" s="3"/>
      <c r="E5884" s="6"/>
      <c r="F5884" s="3"/>
      <c r="G5884" s="8"/>
      <c r="H5884" s="6"/>
      <c r="I5884" s="6"/>
    </row>
    <row r="5885" spans="2:9" x14ac:dyDescent="0.2">
      <c r="B5885" s="3"/>
      <c r="C5885" s="6"/>
      <c r="D5885" s="3"/>
      <c r="E5885" s="6"/>
      <c r="F5885" s="3"/>
      <c r="G5885" s="8"/>
      <c r="H5885" s="6"/>
      <c r="I5885" s="6"/>
    </row>
    <row r="5886" spans="2:9" x14ac:dyDescent="0.2">
      <c r="B5886" s="3"/>
      <c r="C5886" s="6"/>
      <c r="D5886" s="3"/>
      <c r="E5886" s="6"/>
      <c r="F5886" s="3"/>
      <c r="G5886" s="8"/>
      <c r="H5886" s="6"/>
      <c r="I5886" s="6"/>
    </row>
    <row r="5887" spans="2:9" x14ac:dyDescent="0.2">
      <c r="B5887" s="3"/>
      <c r="C5887" s="6"/>
      <c r="D5887" s="3"/>
      <c r="E5887" s="6"/>
      <c r="F5887" s="3"/>
      <c r="G5887" s="8"/>
      <c r="H5887" s="6"/>
      <c r="I5887" s="6"/>
    </row>
    <row r="5888" spans="2:9" x14ac:dyDescent="0.2">
      <c r="B5888" s="3"/>
      <c r="C5888" s="6"/>
      <c r="D5888" s="3"/>
      <c r="E5888" s="6"/>
      <c r="F5888" s="3"/>
      <c r="G5888" s="8"/>
      <c r="H5888" s="6"/>
      <c r="I5888" s="6"/>
    </row>
    <row r="5889" spans="2:9" x14ac:dyDescent="0.2">
      <c r="B5889" s="3"/>
      <c r="C5889" s="6"/>
      <c r="D5889" s="3"/>
      <c r="E5889" s="6"/>
      <c r="F5889" s="3"/>
      <c r="G5889" s="8"/>
      <c r="H5889" s="6"/>
      <c r="I5889" s="6"/>
    </row>
    <row r="5890" spans="2:9" x14ac:dyDescent="0.2">
      <c r="B5890" s="3"/>
      <c r="C5890" s="6"/>
      <c r="D5890" s="3"/>
      <c r="E5890" s="6"/>
      <c r="F5890" s="3"/>
      <c r="G5890" s="8"/>
      <c r="H5890" s="6"/>
      <c r="I5890" s="6"/>
    </row>
    <row r="5891" spans="2:9" x14ac:dyDescent="0.2">
      <c r="B5891" s="3"/>
      <c r="C5891" s="6"/>
      <c r="D5891" s="3"/>
      <c r="E5891" s="6"/>
      <c r="F5891" s="3"/>
      <c r="G5891" s="8"/>
      <c r="H5891" s="6"/>
      <c r="I5891" s="6"/>
    </row>
    <row r="5892" spans="2:9" x14ac:dyDescent="0.2">
      <c r="B5892" s="3"/>
      <c r="C5892" s="6"/>
      <c r="D5892" s="3"/>
      <c r="E5892" s="6"/>
      <c r="F5892" s="3"/>
      <c r="G5892" s="8"/>
      <c r="H5892" s="6"/>
      <c r="I5892" s="6"/>
    </row>
    <row r="5893" spans="2:9" x14ac:dyDescent="0.2">
      <c r="B5893" s="3"/>
      <c r="C5893" s="6"/>
      <c r="D5893" s="3"/>
      <c r="E5893" s="6"/>
      <c r="F5893" s="3"/>
      <c r="G5893" s="8"/>
      <c r="H5893" s="6"/>
      <c r="I5893" s="6"/>
    </row>
    <row r="5894" spans="2:9" x14ac:dyDescent="0.2">
      <c r="B5894" s="3"/>
      <c r="C5894" s="6"/>
      <c r="D5894" s="3"/>
      <c r="E5894" s="6"/>
      <c r="F5894" s="3"/>
      <c r="G5894" s="8"/>
      <c r="H5894" s="6"/>
      <c r="I5894" s="6"/>
    </row>
    <row r="5895" spans="2:9" x14ac:dyDescent="0.2">
      <c r="B5895" s="3"/>
      <c r="C5895" s="6"/>
      <c r="D5895" s="3"/>
      <c r="E5895" s="6"/>
      <c r="F5895" s="3"/>
      <c r="G5895" s="8"/>
      <c r="H5895" s="6"/>
      <c r="I5895" s="6"/>
    </row>
    <row r="5896" spans="2:9" x14ac:dyDescent="0.2">
      <c r="B5896" s="3"/>
      <c r="C5896" s="6"/>
      <c r="D5896" s="3"/>
      <c r="E5896" s="6"/>
      <c r="F5896" s="3"/>
      <c r="G5896" s="8"/>
      <c r="H5896" s="6"/>
      <c r="I5896" s="6"/>
    </row>
    <row r="5897" spans="2:9" x14ac:dyDescent="0.2">
      <c r="B5897" s="2"/>
      <c r="C5897" s="5"/>
      <c r="D5897" s="2"/>
      <c r="E5897" s="5"/>
      <c r="F5897" s="2"/>
      <c r="G5897" s="7"/>
      <c r="H5897" s="5"/>
      <c r="I5897" s="5"/>
    </row>
    <row r="5898" spans="2:9" x14ac:dyDescent="0.2">
      <c r="B5898" s="2"/>
      <c r="C5898" s="5"/>
      <c r="D5898" s="2"/>
      <c r="E5898" s="5"/>
      <c r="F5898" s="2"/>
      <c r="G5898" s="7"/>
      <c r="H5898" s="5"/>
      <c r="I5898" s="5"/>
    </row>
    <row r="5899" spans="2:9" x14ac:dyDescent="0.2">
      <c r="B5899" s="2"/>
      <c r="C5899" s="5"/>
      <c r="D5899" s="2"/>
      <c r="E5899" s="5"/>
      <c r="F5899" s="2"/>
      <c r="G5899" s="7"/>
      <c r="H5899" s="5"/>
      <c r="I5899" s="5"/>
    </row>
    <row r="5900" spans="2:9" x14ac:dyDescent="0.2">
      <c r="B5900" s="2"/>
      <c r="C5900" s="5"/>
      <c r="D5900" s="2"/>
      <c r="E5900" s="5"/>
      <c r="F5900" s="2"/>
      <c r="G5900" s="7"/>
      <c r="H5900" s="5"/>
      <c r="I5900" s="5"/>
    </row>
    <row r="5901" spans="2:9" x14ac:dyDescent="0.2">
      <c r="B5901" s="2"/>
      <c r="C5901" s="5"/>
      <c r="D5901" s="2"/>
      <c r="E5901" s="5"/>
      <c r="F5901" s="2"/>
      <c r="G5901" s="7"/>
      <c r="H5901" s="5"/>
      <c r="I5901" s="5"/>
    </row>
    <row r="5902" spans="2:9" x14ac:dyDescent="0.2">
      <c r="B5902" s="2"/>
      <c r="C5902" s="5"/>
      <c r="D5902" s="2"/>
      <c r="E5902" s="5"/>
      <c r="F5902" s="2"/>
      <c r="G5902" s="7"/>
      <c r="H5902" s="5"/>
      <c r="I5902" s="5"/>
    </row>
    <row r="5903" spans="2:9" x14ac:dyDescent="0.2">
      <c r="B5903" s="2"/>
      <c r="C5903" s="5"/>
      <c r="D5903" s="2"/>
      <c r="E5903" s="5"/>
      <c r="F5903" s="2"/>
      <c r="G5903" s="7"/>
      <c r="H5903" s="5"/>
      <c r="I5903" s="5"/>
    </row>
    <row r="5904" spans="2:9" x14ac:dyDescent="0.2">
      <c r="B5904" s="3"/>
      <c r="C5904" s="6"/>
      <c r="D5904" s="3"/>
      <c r="E5904" s="6"/>
      <c r="F5904" s="3"/>
      <c r="G5904" s="8"/>
      <c r="H5904" s="6"/>
      <c r="I5904" s="6"/>
    </row>
    <row r="5905" spans="2:9" x14ac:dyDescent="0.2">
      <c r="B5905" s="3"/>
      <c r="C5905" s="6"/>
      <c r="D5905" s="3"/>
      <c r="E5905" s="6"/>
      <c r="F5905" s="3"/>
      <c r="G5905" s="8"/>
      <c r="H5905" s="6"/>
      <c r="I5905" s="6"/>
    </row>
    <row r="5906" spans="2:9" x14ac:dyDescent="0.2">
      <c r="B5906" s="3"/>
      <c r="C5906" s="6"/>
      <c r="D5906" s="3"/>
      <c r="E5906" s="6"/>
      <c r="F5906" s="3"/>
      <c r="G5906" s="8"/>
      <c r="H5906" s="6"/>
      <c r="I5906" s="6"/>
    </row>
    <row r="5907" spans="2:9" x14ac:dyDescent="0.2">
      <c r="B5907" s="3"/>
      <c r="C5907" s="6"/>
      <c r="D5907" s="3"/>
      <c r="E5907" s="6"/>
      <c r="F5907" s="3"/>
      <c r="G5907" s="8"/>
      <c r="H5907" s="6"/>
      <c r="I5907" s="6"/>
    </row>
    <row r="5908" spans="2:9" x14ac:dyDescent="0.2">
      <c r="B5908" s="3"/>
      <c r="C5908" s="6"/>
      <c r="D5908" s="3"/>
      <c r="E5908" s="6"/>
      <c r="F5908" s="3"/>
      <c r="G5908" s="8"/>
      <c r="H5908" s="6"/>
      <c r="I5908" s="6"/>
    </row>
    <row r="5909" spans="2:9" x14ac:dyDescent="0.2">
      <c r="B5909" s="3"/>
      <c r="C5909" s="6"/>
      <c r="D5909" s="3"/>
      <c r="E5909" s="6"/>
      <c r="F5909" s="3"/>
      <c r="G5909" s="8"/>
      <c r="H5909" s="6"/>
      <c r="I5909" s="6"/>
    </row>
    <row r="5910" spans="2:9" x14ac:dyDescent="0.2">
      <c r="B5910" s="3"/>
      <c r="C5910" s="6"/>
      <c r="D5910" s="3"/>
      <c r="E5910" s="6"/>
      <c r="F5910" s="3"/>
      <c r="G5910" s="8"/>
      <c r="H5910" s="6"/>
      <c r="I5910" s="6"/>
    </row>
    <row r="5911" spans="2:9" x14ac:dyDescent="0.2">
      <c r="B5911" s="3"/>
      <c r="C5911" s="6"/>
      <c r="D5911" s="3"/>
      <c r="E5911" s="6"/>
      <c r="F5911" s="3"/>
      <c r="G5911" s="8"/>
      <c r="H5911" s="6"/>
      <c r="I5911" s="6"/>
    </row>
    <row r="5912" spans="2:9" x14ac:dyDescent="0.2">
      <c r="B5912" s="3"/>
      <c r="C5912" s="6"/>
      <c r="D5912" s="3"/>
      <c r="E5912" s="6"/>
      <c r="F5912" s="3"/>
      <c r="G5912" s="8"/>
      <c r="H5912" s="6"/>
      <c r="I5912" s="6"/>
    </row>
    <row r="5913" spans="2:9" x14ac:dyDescent="0.2">
      <c r="B5913" s="3"/>
      <c r="C5913" s="6"/>
      <c r="D5913" s="3"/>
      <c r="E5913" s="6"/>
      <c r="F5913" s="3"/>
      <c r="G5913" s="8"/>
      <c r="H5913" s="6"/>
      <c r="I5913" s="6"/>
    </row>
    <row r="5914" spans="2:9" x14ac:dyDescent="0.2">
      <c r="B5914" s="3"/>
      <c r="C5914" s="6"/>
      <c r="D5914" s="3"/>
      <c r="E5914" s="6"/>
      <c r="F5914" s="3"/>
      <c r="G5914" s="8"/>
      <c r="H5914" s="6"/>
      <c r="I5914" s="6"/>
    </row>
    <row r="5915" spans="2:9" x14ac:dyDescent="0.2">
      <c r="B5915" s="3"/>
      <c r="C5915" s="6"/>
      <c r="D5915" s="3"/>
      <c r="E5915" s="6"/>
      <c r="F5915" s="3"/>
      <c r="G5915" s="8"/>
      <c r="H5915" s="6"/>
      <c r="I5915" s="6"/>
    </row>
    <row r="5916" spans="2:9" x14ac:dyDescent="0.2">
      <c r="B5916" s="3"/>
      <c r="C5916" s="6"/>
      <c r="D5916" s="3"/>
      <c r="E5916" s="6"/>
      <c r="F5916" s="3"/>
      <c r="G5916" s="8"/>
      <c r="H5916" s="6"/>
      <c r="I5916" s="6"/>
    </row>
    <row r="5917" spans="2:9" x14ac:dyDescent="0.2">
      <c r="B5917" s="3"/>
      <c r="C5917" s="6"/>
      <c r="D5917" s="3"/>
      <c r="E5917" s="6"/>
      <c r="F5917" s="3"/>
      <c r="G5917" s="8"/>
      <c r="H5917" s="6"/>
      <c r="I5917" s="6"/>
    </row>
    <row r="5918" spans="2:9" x14ac:dyDescent="0.2">
      <c r="B5918" s="3"/>
      <c r="C5918" s="6"/>
      <c r="D5918" s="3"/>
      <c r="E5918" s="6"/>
      <c r="F5918" s="3"/>
      <c r="G5918" s="8"/>
      <c r="H5918" s="6"/>
      <c r="I5918" s="6"/>
    </row>
    <row r="5919" spans="2:9" x14ac:dyDescent="0.2">
      <c r="B5919" s="3"/>
      <c r="C5919" s="6"/>
      <c r="D5919" s="3"/>
      <c r="E5919" s="6"/>
      <c r="F5919" s="3"/>
      <c r="G5919" s="8"/>
      <c r="H5919" s="6"/>
      <c r="I5919" s="6"/>
    </row>
    <row r="5920" spans="2:9" x14ac:dyDescent="0.2">
      <c r="B5920" s="3"/>
      <c r="C5920" s="6"/>
      <c r="D5920" s="3"/>
      <c r="E5920" s="6"/>
      <c r="F5920" s="3"/>
      <c r="G5920" s="8"/>
      <c r="H5920" s="6"/>
      <c r="I5920" s="6"/>
    </row>
    <row r="5921" spans="2:9" x14ac:dyDescent="0.2">
      <c r="B5921" s="3"/>
      <c r="C5921" s="6"/>
      <c r="D5921" s="3"/>
      <c r="E5921" s="6"/>
      <c r="F5921" s="3"/>
      <c r="G5921" s="8"/>
      <c r="H5921" s="6"/>
      <c r="I5921" s="6"/>
    </row>
    <row r="5922" spans="2:9" x14ac:dyDescent="0.2">
      <c r="B5922" s="3"/>
      <c r="C5922" s="6"/>
      <c r="D5922" s="3"/>
      <c r="E5922" s="6"/>
      <c r="F5922" s="3"/>
      <c r="G5922" s="8"/>
      <c r="H5922" s="6"/>
      <c r="I5922" s="6"/>
    </row>
    <row r="5923" spans="2:9" x14ac:dyDescent="0.2">
      <c r="B5923" s="3"/>
      <c r="C5923" s="6"/>
      <c r="D5923" s="3"/>
      <c r="E5923" s="6"/>
      <c r="F5923" s="3"/>
      <c r="G5923" s="8"/>
      <c r="H5923" s="6"/>
      <c r="I5923" s="6"/>
    </row>
    <row r="5924" spans="2:9" x14ac:dyDescent="0.2">
      <c r="B5924" s="3"/>
      <c r="C5924" s="6"/>
      <c r="D5924" s="3"/>
      <c r="E5924" s="6"/>
      <c r="F5924" s="3"/>
      <c r="G5924" s="8"/>
      <c r="H5924" s="6"/>
      <c r="I5924" s="6"/>
    </row>
    <row r="5925" spans="2:9" x14ac:dyDescent="0.2">
      <c r="B5925" s="3"/>
      <c r="C5925" s="6"/>
      <c r="D5925" s="3"/>
      <c r="E5925" s="6"/>
      <c r="F5925" s="3"/>
      <c r="G5925" s="8"/>
      <c r="H5925" s="6"/>
      <c r="I5925" s="6"/>
    </row>
    <row r="5926" spans="2:9" x14ac:dyDescent="0.2">
      <c r="B5926" s="3"/>
      <c r="C5926" s="6"/>
      <c r="D5926" s="3"/>
      <c r="E5926" s="6"/>
      <c r="F5926" s="3"/>
      <c r="G5926" s="8"/>
      <c r="H5926" s="6"/>
      <c r="I5926" s="6"/>
    </row>
    <row r="5927" spans="2:9" x14ac:dyDescent="0.2">
      <c r="B5927" s="3"/>
      <c r="C5927" s="6"/>
      <c r="D5927" s="3"/>
      <c r="E5927" s="6"/>
      <c r="F5927" s="3"/>
      <c r="G5927" s="8"/>
      <c r="H5927" s="6"/>
      <c r="I5927" s="6"/>
    </row>
    <row r="5928" spans="2:9" x14ac:dyDescent="0.2">
      <c r="B5928" s="3"/>
      <c r="C5928" s="6"/>
      <c r="D5928" s="3"/>
      <c r="E5928" s="6"/>
      <c r="F5928" s="3"/>
      <c r="G5928" s="8"/>
      <c r="H5928" s="6"/>
      <c r="I5928" s="6"/>
    </row>
    <row r="5929" spans="2:9" x14ac:dyDescent="0.2">
      <c r="B5929" s="3"/>
      <c r="C5929" s="6"/>
      <c r="D5929" s="3"/>
      <c r="E5929" s="6"/>
      <c r="F5929" s="3"/>
      <c r="G5929" s="8"/>
      <c r="H5929" s="6"/>
      <c r="I5929" s="6"/>
    </row>
    <row r="5930" spans="2:9" x14ac:dyDescent="0.2">
      <c r="B5930" s="3"/>
      <c r="C5930" s="6"/>
      <c r="D5930" s="3"/>
      <c r="E5930" s="6"/>
      <c r="F5930" s="3"/>
      <c r="G5930" s="8"/>
      <c r="H5930" s="6"/>
      <c r="I5930" s="6"/>
    </row>
    <row r="5931" spans="2:9" x14ac:dyDescent="0.2">
      <c r="B5931" s="3"/>
      <c r="C5931" s="6"/>
      <c r="D5931" s="3"/>
      <c r="E5931" s="6"/>
      <c r="F5931" s="3"/>
      <c r="G5931" s="8"/>
      <c r="H5931" s="6"/>
      <c r="I5931" s="6"/>
    </row>
    <row r="5932" spans="2:9" x14ac:dyDescent="0.2">
      <c r="B5932" s="3"/>
      <c r="C5932" s="6"/>
      <c r="D5932" s="3"/>
      <c r="E5932" s="6"/>
      <c r="F5932" s="3"/>
      <c r="G5932" s="8"/>
      <c r="H5932" s="6"/>
      <c r="I5932" s="6"/>
    </row>
    <row r="5933" spans="2:9" x14ac:dyDescent="0.2">
      <c r="B5933" s="3"/>
      <c r="C5933" s="6"/>
      <c r="D5933" s="3"/>
      <c r="E5933" s="6"/>
      <c r="F5933" s="3"/>
      <c r="G5933" s="8"/>
      <c r="H5933" s="6"/>
      <c r="I5933" s="6"/>
    </row>
    <row r="5934" spans="2:9" x14ac:dyDescent="0.2">
      <c r="B5934" s="3"/>
      <c r="C5934" s="6"/>
      <c r="D5934" s="3"/>
      <c r="E5934" s="6"/>
      <c r="F5934" s="3"/>
      <c r="G5934" s="8"/>
      <c r="H5934" s="6"/>
      <c r="I5934" s="6"/>
    </row>
    <row r="5935" spans="2:9" x14ac:dyDescent="0.2">
      <c r="B5935" s="3"/>
      <c r="C5935" s="6"/>
      <c r="D5935" s="3"/>
      <c r="E5935" s="6"/>
      <c r="F5935" s="3"/>
      <c r="G5935" s="8"/>
      <c r="H5935" s="6"/>
      <c r="I5935" s="6"/>
    </row>
    <row r="5936" spans="2:9" x14ac:dyDescent="0.2">
      <c r="B5936" s="3"/>
      <c r="C5936" s="6"/>
      <c r="D5936" s="3"/>
      <c r="E5936" s="6"/>
      <c r="F5936" s="3"/>
      <c r="G5936" s="8"/>
      <c r="H5936" s="6"/>
      <c r="I5936" s="6"/>
    </row>
    <row r="5937" spans="2:9" x14ac:dyDescent="0.2">
      <c r="B5937" s="3"/>
      <c r="C5937" s="6"/>
      <c r="D5937" s="3"/>
      <c r="E5937" s="6"/>
      <c r="F5937" s="3"/>
      <c r="G5937" s="8"/>
      <c r="H5937" s="6"/>
      <c r="I5937" s="6"/>
    </row>
    <row r="5938" spans="2:9" x14ac:dyDescent="0.2">
      <c r="B5938" s="2"/>
      <c r="C5938" s="5"/>
      <c r="D5938" s="2"/>
      <c r="E5938" s="5"/>
      <c r="F5938" s="2"/>
      <c r="G5938" s="7"/>
      <c r="H5938" s="5"/>
      <c r="I5938" s="5"/>
    </row>
    <row r="5939" spans="2:9" x14ac:dyDescent="0.2">
      <c r="B5939" s="2"/>
      <c r="C5939" s="5"/>
      <c r="D5939" s="2"/>
      <c r="E5939" s="5"/>
      <c r="F5939" s="2"/>
      <c r="G5939" s="7"/>
      <c r="H5939" s="5"/>
      <c r="I5939" s="5"/>
    </row>
    <row r="5940" spans="2:9" x14ac:dyDescent="0.2">
      <c r="B5940" s="2"/>
      <c r="C5940" s="5"/>
      <c r="D5940" s="2"/>
      <c r="E5940" s="5"/>
      <c r="F5940" s="2"/>
      <c r="G5940" s="7"/>
      <c r="H5940" s="5"/>
      <c r="I5940" s="5"/>
    </row>
    <row r="5941" spans="2:9" x14ac:dyDescent="0.2">
      <c r="B5941" s="2"/>
      <c r="C5941" s="5"/>
      <c r="D5941" s="2"/>
      <c r="E5941" s="5"/>
      <c r="F5941" s="2"/>
      <c r="G5941" s="7"/>
      <c r="H5941" s="5"/>
      <c r="I5941" s="5"/>
    </row>
    <row r="5942" spans="2:9" x14ac:dyDescent="0.2">
      <c r="B5942" s="2"/>
      <c r="C5942" s="5"/>
      <c r="D5942" s="2"/>
      <c r="E5942" s="5"/>
      <c r="F5942" s="2"/>
      <c r="G5942" s="7"/>
      <c r="H5942" s="5"/>
      <c r="I5942" s="5"/>
    </row>
    <row r="5943" spans="2:9" x14ac:dyDescent="0.2">
      <c r="B5943" s="3"/>
      <c r="C5943" s="6"/>
      <c r="D5943" s="3"/>
      <c r="E5943" s="6"/>
      <c r="F5943" s="3"/>
      <c r="G5943" s="8"/>
      <c r="H5943" s="6"/>
      <c r="I5943" s="6"/>
    </row>
    <row r="5944" spans="2:9" x14ac:dyDescent="0.2">
      <c r="B5944" s="3"/>
      <c r="C5944" s="6"/>
      <c r="D5944" s="3"/>
      <c r="E5944" s="6"/>
      <c r="F5944" s="3"/>
      <c r="G5944" s="8"/>
      <c r="H5944" s="6"/>
      <c r="I5944" s="6"/>
    </row>
    <row r="5945" spans="2:9" x14ac:dyDescent="0.2">
      <c r="B5945" s="3"/>
      <c r="C5945" s="6"/>
      <c r="D5945" s="3"/>
      <c r="E5945" s="6"/>
      <c r="F5945" s="3"/>
      <c r="G5945" s="8"/>
      <c r="H5945" s="6"/>
      <c r="I5945" s="6"/>
    </row>
    <row r="5946" spans="2:9" x14ac:dyDescent="0.2">
      <c r="B5946" s="3"/>
      <c r="C5946" s="6"/>
      <c r="D5946" s="3"/>
      <c r="E5946" s="6"/>
      <c r="F5946" s="3"/>
      <c r="G5946" s="8"/>
      <c r="H5946" s="6"/>
      <c r="I5946" s="6"/>
    </row>
    <row r="5947" spans="2:9" x14ac:dyDescent="0.2">
      <c r="B5947" s="3"/>
      <c r="C5947" s="6"/>
      <c r="D5947" s="3"/>
      <c r="E5947" s="6"/>
      <c r="F5947" s="3"/>
      <c r="G5947" s="8"/>
      <c r="H5947" s="6"/>
      <c r="I5947" s="6"/>
    </row>
    <row r="5948" spans="2:9" x14ac:dyDescent="0.2">
      <c r="B5948" s="3"/>
      <c r="C5948" s="6"/>
      <c r="D5948" s="3"/>
      <c r="E5948" s="6"/>
      <c r="F5948" s="3"/>
      <c r="G5948" s="8"/>
      <c r="H5948" s="6"/>
      <c r="I5948" s="6"/>
    </row>
    <row r="5949" spans="2:9" x14ac:dyDescent="0.2">
      <c r="B5949" s="3"/>
      <c r="C5949" s="6"/>
      <c r="D5949" s="3"/>
      <c r="E5949" s="6"/>
      <c r="F5949" s="3"/>
      <c r="G5949" s="8"/>
      <c r="H5949" s="6"/>
      <c r="I5949" s="6"/>
    </row>
    <row r="5950" spans="2:9" x14ac:dyDescent="0.2">
      <c r="B5950" s="3"/>
      <c r="C5950" s="6"/>
      <c r="D5950" s="3"/>
      <c r="E5950" s="6"/>
      <c r="F5950" s="3"/>
      <c r="G5950" s="8"/>
      <c r="H5950" s="6"/>
      <c r="I5950" s="6"/>
    </row>
    <row r="5951" spans="2:9" x14ac:dyDescent="0.2">
      <c r="B5951" s="3"/>
      <c r="C5951" s="6"/>
      <c r="D5951" s="3"/>
      <c r="E5951" s="6"/>
      <c r="F5951" s="3"/>
      <c r="G5951" s="8"/>
      <c r="H5951" s="6"/>
      <c r="I5951" s="6"/>
    </row>
    <row r="5952" spans="2:9" x14ac:dyDescent="0.2">
      <c r="B5952" s="3"/>
      <c r="C5952" s="6"/>
      <c r="D5952" s="3"/>
      <c r="E5952" s="6"/>
      <c r="F5952" s="3"/>
      <c r="G5952" s="8"/>
      <c r="H5952" s="6"/>
      <c r="I5952" s="6"/>
    </row>
    <row r="5953" spans="2:9" x14ac:dyDescent="0.2">
      <c r="B5953" s="3"/>
      <c r="C5953" s="6"/>
      <c r="D5953" s="3"/>
      <c r="E5953" s="6"/>
      <c r="F5953" s="3"/>
      <c r="G5953" s="8"/>
      <c r="H5953" s="6"/>
      <c r="I5953" s="6"/>
    </row>
    <row r="5954" spans="2:9" x14ac:dyDescent="0.2">
      <c r="B5954" s="3"/>
      <c r="C5954" s="6"/>
      <c r="D5954" s="3"/>
      <c r="E5954" s="6"/>
      <c r="F5954" s="3"/>
      <c r="G5954" s="8"/>
      <c r="H5954" s="6"/>
      <c r="I5954" s="6"/>
    </row>
    <row r="5955" spans="2:9" x14ac:dyDescent="0.2">
      <c r="B5955" s="3"/>
      <c r="C5955" s="6"/>
      <c r="D5955" s="3"/>
      <c r="E5955" s="6"/>
      <c r="F5955" s="3"/>
      <c r="G5955" s="8"/>
      <c r="H5955" s="6"/>
      <c r="I5955" s="6"/>
    </row>
    <row r="5956" spans="2:9" x14ac:dyDescent="0.2">
      <c r="B5956" s="3"/>
      <c r="C5956" s="6"/>
      <c r="D5956" s="3"/>
      <c r="E5956" s="6"/>
      <c r="F5956" s="3"/>
      <c r="G5956" s="8"/>
      <c r="H5956" s="6"/>
      <c r="I5956" s="6"/>
    </row>
    <row r="5957" spans="2:9" x14ac:dyDescent="0.2">
      <c r="B5957" s="3"/>
      <c r="C5957" s="6"/>
      <c r="D5957" s="3"/>
      <c r="E5957" s="6"/>
      <c r="F5957" s="3"/>
      <c r="G5957" s="8"/>
      <c r="H5957" s="6"/>
      <c r="I5957" s="6"/>
    </row>
    <row r="5958" spans="2:9" x14ac:dyDescent="0.2">
      <c r="B5958" s="3"/>
      <c r="C5958" s="6"/>
      <c r="D5958" s="3"/>
      <c r="E5958" s="6"/>
      <c r="F5958" s="3"/>
      <c r="G5958" s="8"/>
      <c r="H5958" s="6"/>
      <c r="I5958" s="6"/>
    </row>
    <row r="5959" spans="2:9" x14ac:dyDescent="0.2">
      <c r="B5959" s="3"/>
      <c r="C5959" s="6"/>
      <c r="D5959" s="3"/>
      <c r="E5959" s="6"/>
      <c r="F5959" s="3"/>
      <c r="G5959" s="8"/>
      <c r="H5959" s="6"/>
      <c r="I5959" s="6"/>
    </row>
    <row r="5960" spans="2:9" x14ac:dyDescent="0.2">
      <c r="B5960" s="3"/>
      <c r="C5960" s="6"/>
      <c r="D5960" s="3"/>
      <c r="E5960" s="6"/>
      <c r="F5960" s="3"/>
      <c r="G5960" s="8"/>
      <c r="H5960" s="6"/>
      <c r="I5960" s="6"/>
    </row>
    <row r="5961" spans="2:9" x14ac:dyDescent="0.2">
      <c r="B5961" s="3"/>
      <c r="C5961" s="6"/>
      <c r="D5961" s="3"/>
      <c r="E5961" s="6"/>
      <c r="F5961" s="3"/>
      <c r="G5961" s="8"/>
      <c r="H5961" s="6"/>
      <c r="I5961" s="6"/>
    </row>
    <row r="5962" spans="2:9" x14ac:dyDescent="0.2">
      <c r="B5962" s="3"/>
      <c r="C5962" s="6"/>
      <c r="D5962" s="3"/>
      <c r="E5962" s="6"/>
      <c r="F5962" s="3"/>
      <c r="G5962" s="8"/>
      <c r="H5962" s="6"/>
      <c r="I5962" s="6"/>
    </row>
    <row r="5963" spans="2:9" x14ac:dyDescent="0.2">
      <c r="B5963" s="3"/>
      <c r="C5963" s="6"/>
      <c r="D5963" s="3"/>
      <c r="E5963" s="6"/>
      <c r="F5963" s="3"/>
      <c r="G5963" s="8"/>
      <c r="H5963" s="6"/>
      <c r="I5963" s="6"/>
    </row>
    <row r="5964" spans="2:9" x14ac:dyDescent="0.2">
      <c r="B5964" s="2"/>
      <c r="C5964" s="5"/>
      <c r="D5964" s="2"/>
      <c r="E5964" s="5"/>
      <c r="F5964" s="2"/>
      <c r="G5964" s="7"/>
      <c r="H5964" s="5"/>
      <c r="I5964" s="5"/>
    </row>
    <row r="5965" spans="2:9" x14ac:dyDescent="0.2">
      <c r="B5965" s="2"/>
      <c r="C5965" s="5"/>
      <c r="D5965" s="2"/>
      <c r="E5965" s="5"/>
      <c r="F5965" s="2"/>
      <c r="G5965" s="7"/>
      <c r="H5965" s="5"/>
      <c r="I5965" s="5"/>
    </row>
    <row r="5966" spans="2:9" x14ac:dyDescent="0.2">
      <c r="B5966" s="2"/>
      <c r="C5966" s="5"/>
      <c r="D5966" s="2"/>
      <c r="E5966" s="5"/>
      <c r="F5966" s="2"/>
      <c r="G5966" s="7"/>
      <c r="H5966" s="5"/>
      <c r="I5966" s="5"/>
    </row>
    <row r="5967" spans="2:9" x14ac:dyDescent="0.2">
      <c r="B5967" s="3"/>
      <c r="C5967" s="6"/>
      <c r="D5967" s="3"/>
      <c r="E5967" s="6"/>
      <c r="F5967" s="3"/>
      <c r="G5967" s="8"/>
      <c r="H5967" s="6"/>
      <c r="I5967" s="6"/>
    </row>
    <row r="5968" spans="2:9" x14ac:dyDescent="0.2">
      <c r="B5968" s="3"/>
      <c r="C5968" s="6"/>
      <c r="D5968" s="3"/>
      <c r="E5968" s="6"/>
      <c r="F5968" s="3"/>
      <c r="G5968" s="8"/>
      <c r="H5968" s="6"/>
      <c r="I5968" s="6"/>
    </row>
    <row r="5969" spans="2:9" x14ac:dyDescent="0.2">
      <c r="B5969" s="3"/>
      <c r="C5969" s="6"/>
      <c r="D5969" s="3"/>
      <c r="E5969" s="6"/>
      <c r="F5969" s="3"/>
      <c r="G5969" s="8"/>
      <c r="H5969" s="6"/>
      <c r="I5969" s="6"/>
    </row>
    <row r="5970" spans="2:9" x14ac:dyDescent="0.2">
      <c r="B5970" s="3"/>
      <c r="C5970" s="6"/>
      <c r="D5970" s="3"/>
      <c r="E5970" s="6"/>
      <c r="F5970" s="3"/>
      <c r="G5970" s="8"/>
      <c r="H5970" s="6"/>
      <c r="I5970" s="6"/>
    </row>
    <row r="5971" spans="2:9" x14ac:dyDescent="0.2">
      <c r="B5971" s="3"/>
      <c r="C5971" s="6"/>
      <c r="D5971" s="3"/>
      <c r="E5971" s="6"/>
      <c r="F5971" s="3"/>
      <c r="G5971" s="8"/>
      <c r="H5971" s="6"/>
      <c r="I5971" s="6"/>
    </row>
    <row r="5972" spans="2:9" x14ac:dyDescent="0.2">
      <c r="B5972" s="3"/>
      <c r="C5972" s="6"/>
      <c r="D5972" s="3"/>
      <c r="E5972" s="6"/>
      <c r="F5972" s="3"/>
      <c r="G5972" s="8"/>
      <c r="H5972" s="6"/>
      <c r="I5972" s="6"/>
    </row>
    <row r="5973" spans="2:9" x14ac:dyDescent="0.2">
      <c r="B5973" s="3"/>
      <c r="C5973" s="6"/>
      <c r="D5973" s="3"/>
      <c r="E5973" s="6"/>
      <c r="F5973" s="3"/>
      <c r="G5973" s="8"/>
      <c r="H5973" s="6"/>
      <c r="I5973" s="6"/>
    </row>
    <row r="5974" spans="2:9" x14ac:dyDescent="0.2">
      <c r="B5974" s="3"/>
      <c r="C5974" s="6"/>
      <c r="D5974" s="3"/>
      <c r="E5974" s="6"/>
      <c r="F5974" s="3"/>
      <c r="G5974" s="8"/>
      <c r="H5974" s="6"/>
      <c r="I5974" s="6"/>
    </row>
    <row r="5975" spans="2:9" x14ac:dyDescent="0.2">
      <c r="B5975" s="3"/>
      <c r="C5975" s="6"/>
      <c r="D5975" s="3"/>
      <c r="E5975" s="6"/>
      <c r="F5975" s="3"/>
      <c r="G5975" s="8"/>
      <c r="H5975" s="6"/>
      <c r="I5975" s="6"/>
    </row>
    <row r="5976" spans="2:9" x14ac:dyDescent="0.2">
      <c r="B5976" s="3"/>
      <c r="C5976" s="6"/>
      <c r="D5976" s="3"/>
      <c r="E5976" s="6"/>
      <c r="F5976" s="3"/>
      <c r="G5976" s="8"/>
      <c r="H5976" s="6"/>
      <c r="I5976" s="6"/>
    </row>
    <row r="5977" spans="2:9" x14ac:dyDescent="0.2">
      <c r="B5977" s="3"/>
      <c r="C5977" s="6"/>
      <c r="D5977" s="3"/>
      <c r="E5977" s="6"/>
      <c r="F5977" s="3"/>
      <c r="G5977" s="8"/>
      <c r="H5977" s="6"/>
      <c r="I5977" s="6"/>
    </row>
    <row r="5978" spans="2:9" x14ac:dyDescent="0.2">
      <c r="B5978" s="3"/>
      <c r="C5978" s="6"/>
      <c r="D5978" s="3"/>
      <c r="E5978" s="6"/>
      <c r="F5978" s="3"/>
      <c r="G5978" s="8"/>
      <c r="H5978" s="6"/>
      <c r="I5978" s="6"/>
    </row>
    <row r="5979" spans="2:9" x14ac:dyDescent="0.2">
      <c r="B5979" s="3"/>
      <c r="C5979" s="6"/>
      <c r="D5979" s="3"/>
      <c r="E5979" s="6"/>
      <c r="F5979" s="3"/>
      <c r="G5979" s="8"/>
      <c r="H5979" s="6"/>
      <c r="I5979" s="6"/>
    </row>
    <row r="5980" spans="2:9" x14ac:dyDescent="0.2">
      <c r="B5980" s="3"/>
      <c r="C5980" s="6"/>
      <c r="D5980" s="3"/>
      <c r="E5980" s="6"/>
      <c r="F5980" s="3"/>
      <c r="G5980" s="8"/>
      <c r="H5980" s="6"/>
      <c r="I5980" s="6"/>
    </row>
    <row r="5981" spans="2:9" x14ac:dyDescent="0.2">
      <c r="B5981" s="3"/>
      <c r="C5981" s="6"/>
      <c r="D5981" s="3"/>
      <c r="E5981" s="6"/>
      <c r="F5981" s="3"/>
      <c r="G5981" s="8"/>
      <c r="H5981" s="6"/>
      <c r="I5981" s="6"/>
    </row>
    <row r="5982" spans="2:9" x14ac:dyDescent="0.2">
      <c r="B5982" s="2"/>
      <c r="C5982" s="5"/>
      <c r="D5982" s="2"/>
      <c r="E5982" s="5"/>
      <c r="F5982" s="2"/>
      <c r="G5982" s="7"/>
      <c r="H5982" s="5"/>
      <c r="I5982" s="5"/>
    </row>
    <row r="5983" spans="2:9" x14ac:dyDescent="0.2">
      <c r="B5983" s="2"/>
      <c r="C5983" s="5"/>
      <c r="D5983" s="2"/>
      <c r="E5983" s="5"/>
      <c r="F5983" s="2"/>
      <c r="G5983" s="7"/>
      <c r="H5983" s="5"/>
      <c r="I5983" s="5"/>
    </row>
    <row r="5984" spans="2:9" x14ac:dyDescent="0.2">
      <c r="B5984" s="2"/>
      <c r="C5984" s="5"/>
      <c r="D5984" s="2"/>
      <c r="E5984" s="5"/>
      <c r="F5984" s="2"/>
      <c r="G5984" s="7"/>
      <c r="H5984" s="5"/>
      <c r="I5984" s="5"/>
    </row>
    <row r="5985" spans="2:9" x14ac:dyDescent="0.2">
      <c r="B5985" s="3"/>
      <c r="C5985" s="6"/>
      <c r="D5985" s="3"/>
      <c r="E5985" s="6"/>
      <c r="F5985" s="3"/>
      <c r="G5985" s="8"/>
      <c r="H5985" s="6"/>
      <c r="I5985" s="6"/>
    </row>
    <row r="5986" spans="2:9" x14ac:dyDescent="0.2">
      <c r="B5986" s="3"/>
      <c r="C5986" s="6"/>
      <c r="D5986" s="3"/>
      <c r="E5986" s="6"/>
      <c r="F5986" s="3"/>
      <c r="G5986" s="8"/>
      <c r="H5986" s="6"/>
      <c r="I5986" s="6"/>
    </row>
    <row r="5987" spans="2:9" x14ac:dyDescent="0.2">
      <c r="B5987" s="3"/>
      <c r="C5987" s="6"/>
      <c r="D5987" s="3"/>
      <c r="E5987" s="6"/>
      <c r="F5987" s="3"/>
      <c r="G5987" s="8"/>
      <c r="H5987" s="6"/>
      <c r="I5987" s="6"/>
    </row>
    <row r="5988" spans="2:9" x14ac:dyDescent="0.2">
      <c r="B5988" s="3"/>
      <c r="C5988" s="6"/>
      <c r="D5988" s="3"/>
      <c r="E5988" s="6"/>
      <c r="F5988" s="3"/>
      <c r="G5988" s="8"/>
      <c r="H5988" s="6"/>
      <c r="I5988" s="6"/>
    </row>
    <row r="5989" spans="2:9" x14ac:dyDescent="0.2">
      <c r="B5989" s="3"/>
      <c r="C5989" s="6"/>
      <c r="D5989" s="3"/>
      <c r="E5989" s="6"/>
      <c r="F5989" s="3"/>
      <c r="G5989" s="8"/>
      <c r="H5989" s="6"/>
      <c r="I5989" s="6"/>
    </row>
    <row r="5990" spans="2:9" x14ac:dyDescent="0.2">
      <c r="B5990" s="3"/>
      <c r="C5990" s="6"/>
      <c r="D5990" s="3"/>
      <c r="E5990" s="6"/>
      <c r="F5990" s="3"/>
      <c r="G5990" s="8"/>
      <c r="H5990" s="6"/>
      <c r="I5990" s="6"/>
    </row>
    <row r="5991" spans="2:9" x14ac:dyDescent="0.2">
      <c r="B5991" s="3"/>
      <c r="C5991" s="6"/>
      <c r="D5991" s="3"/>
      <c r="E5991" s="6"/>
      <c r="F5991" s="3"/>
      <c r="G5991" s="8"/>
      <c r="H5991" s="6"/>
      <c r="I5991" s="6"/>
    </row>
    <row r="5992" spans="2:9" x14ac:dyDescent="0.2">
      <c r="B5992" s="3"/>
      <c r="C5992" s="6"/>
      <c r="D5992" s="3"/>
      <c r="E5992" s="6"/>
      <c r="F5992" s="3"/>
      <c r="G5992" s="8"/>
      <c r="H5992" s="6"/>
      <c r="I5992" s="6"/>
    </row>
    <row r="5993" spans="2:9" x14ac:dyDescent="0.2">
      <c r="B5993" s="3"/>
      <c r="C5993" s="6"/>
      <c r="D5993" s="3"/>
      <c r="E5993" s="6"/>
      <c r="F5993" s="3"/>
      <c r="G5993" s="8"/>
      <c r="H5993" s="6"/>
      <c r="I5993" s="6"/>
    </row>
    <row r="5994" spans="2:9" x14ac:dyDescent="0.2">
      <c r="B5994" s="3"/>
      <c r="C5994" s="6"/>
      <c r="D5994" s="3"/>
      <c r="E5994" s="6"/>
      <c r="F5994" s="3"/>
      <c r="G5994" s="8"/>
      <c r="H5994" s="6"/>
      <c r="I5994" s="6"/>
    </row>
    <row r="5995" spans="2:9" x14ac:dyDescent="0.2">
      <c r="B5995" s="3"/>
      <c r="C5995" s="6"/>
      <c r="D5995" s="3"/>
      <c r="E5995" s="6"/>
      <c r="F5995" s="3"/>
      <c r="G5995" s="8"/>
      <c r="H5995" s="6"/>
      <c r="I5995" s="6"/>
    </row>
    <row r="5996" spans="2:9" x14ac:dyDescent="0.2">
      <c r="B5996" s="3"/>
      <c r="C5996" s="6"/>
      <c r="D5996" s="3"/>
      <c r="E5996" s="6"/>
      <c r="F5996" s="3"/>
      <c r="G5996" s="8"/>
      <c r="H5996" s="6"/>
      <c r="I5996" s="6"/>
    </row>
    <row r="5997" spans="2:9" x14ac:dyDescent="0.2">
      <c r="B5997" s="3"/>
      <c r="C5997" s="6"/>
      <c r="D5997" s="3"/>
      <c r="E5997" s="6"/>
      <c r="F5997" s="3"/>
      <c r="G5997" s="8"/>
      <c r="H5997" s="6"/>
      <c r="I5997" s="6"/>
    </row>
    <row r="5998" spans="2:9" x14ac:dyDescent="0.2">
      <c r="B5998" s="3"/>
      <c r="C5998" s="6"/>
      <c r="D5998" s="3"/>
      <c r="E5998" s="6"/>
      <c r="F5998" s="3"/>
      <c r="G5998" s="8"/>
      <c r="H5998" s="6"/>
      <c r="I5998" s="6"/>
    </row>
    <row r="5999" spans="2:9" x14ac:dyDescent="0.2">
      <c r="B5999" s="3"/>
      <c r="C5999" s="6"/>
      <c r="D5999" s="3"/>
      <c r="E5999" s="6"/>
      <c r="F5999" s="3"/>
      <c r="G5999" s="8"/>
      <c r="H5999" s="6"/>
      <c r="I5999" s="6"/>
    </row>
    <row r="6000" spans="2:9" x14ac:dyDescent="0.2">
      <c r="B6000" s="3"/>
      <c r="C6000" s="6"/>
      <c r="D6000" s="3"/>
      <c r="E6000" s="6"/>
      <c r="F6000" s="3"/>
      <c r="G6000" s="8"/>
      <c r="H6000" s="6"/>
      <c r="I6000" s="6"/>
    </row>
    <row r="6001" spans="2:9" x14ac:dyDescent="0.2">
      <c r="B6001" s="3"/>
      <c r="C6001" s="6"/>
      <c r="D6001" s="3"/>
      <c r="E6001" s="6"/>
      <c r="F6001" s="3"/>
      <c r="G6001" s="8"/>
      <c r="H6001" s="6"/>
      <c r="I6001" s="6"/>
    </row>
    <row r="6002" spans="2:9" x14ac:dyDescent="0.2">
      <c r="B6002" s="3"/>
      <c r="C6002" s="6"/>
      <c r="D6002" s="3"/>
      <c r="E6002" s="6"/>
      <c r="F6002" s="3"/>
      <c r="G6002" s="8"/>
      <c r="H6002" s="6"/>
      <c r="I6002" s="6"/>
    </row>
    <row r="6003" spans="2:9" x14ac:dyDescent="0.2">
      <c r="B6003" s="3"/>
      <c r="C6003" s="6"/>
      <c r="D6003" s="3"/>
      <c r="E6003" s="6"/>
      <c r="F6003" s="3"/>
      <c r="G6003" s="8"/>
      <c r="H6003" s="6"/>
      <c r="I6003" s="6"/>
    </row>
    <row r="6004" spans="2:9" x14ac:dyDescent="0.2">
      <c r="B6004" s="2"/>
      <c r="C6004" s="5"/>
      <c r="D6004" s="2"/>
      <c r="E6004" s="5"/>
      <c r="F6004" s="2"/>
      <c r="G6004" s="7"/>
      <c r="H6004" s="5"/>
      <c r="I6004" s="5"/>
    </row>
    <row r="6005" spans="2:9" x14ac:dyDescent="0.2">
      <c r="B6005" s="2"/>
      <c r="C6005" s="5"/>
      <c r="D6005" s="2"/>
      <c r="E6005" s="5"/>
      <c r="F6005" s="2"/>
      <c r="G6005" s="7"/>
      <c r="H6005" s="5"/>
      <c r="I6005" s="5"/>
    </row>
    <row r="6006" spans="2:9" x14ac:dyDescent="0.2">
      <c r="B6006" s="2"/>
      <c r="C6006" s="5"/>
      <c r="D6006" s="2"/>
      <c r="E6006" s="5"/>
      <c r="F6006" s="2"/>
      <c r="G6006" s="7"/>
      <c r="H6006" s="5"/>
      <c r="I6006" s="5"/>
    </row>
    <row r="6007" spans="2:9" x14ac:dyDescent="0.2">
      <c r="B6007" s="3"/>
      <c r="C6007" s="6"/>
      <c r="D6007" s="3"/>
      <c r="E6007" s="6"/>
      <c r="F6007" s="3"/>
      <c r="G6007" s="8"/>
      <c r="H6007" s="6"/>
      <c r="I6007" s="6"/>
    </row>
    <row r="6008" spans="2:9" x14ac:dyDescent="0.2">
      <c r="B6008" s="3"/>
      <c r="C6008" s="6"/>
      <c r="D6008" s="3"/>
      <c r="E6008" s="6"/>
      <c r="F6008" s="3"/>
      <c r="G6008" s="8"/>
      <c r="H6008" s="6"/>
      <c r="I6008" s="6"/>
    </row>
    <row r="6009" spans="2:9" x14ac:dyDescent="0.2">
      <c r="B6009" s="3"/>
      <c r="C6009" s="6"/>
      <c r="D6009" s="3"/>
      <c r="E6009" s="6"/>
      <c r="F6009" s="3"/>
      <c r="G6009" s="8"/>
      <c r="H6009" s="6"/>
      <c r="I6009" s="6"/>
    </row>
    <row r="6010" spans="2:9" x14ac:dyDescent="0.2">
      <c r="B6010" s="3"/>
      <c r="C6010" s="6"/>
      <c r="D6010" s="3"/>
      <c r="E6010" s="6"/>
      <c r="F6010" s="3"/>
      <c r="G6010" s="8"/>
      <c r="H6010" s="6"/>
      <c r="I6010" s="6"/>
    </row>
    <row r="6011" spans="2:9" x14ac:dyDescent="0.2">
      <c r="B6011" s="3"/>
      <c r="C6011" s="6"/>
      <c r="D6011" s="3"/>
      <c r="E6011" s="6"/>
      <c r="F6011" s="3"/>
      <c r="G6011" s="8"/>
      <c r="H6011" s="6"/>
      <c r="I6011" s="6"/>
    </row>
    <row r="6012" spans="2:9" x14ac:dyDescent="0.2">
      <c r="B6012" s="3"/>
      <c r="C6012" s="6"/>
      <c r="D6012" s="3"/>
      <c r="E6012" s="6"/>
      <c r="F6012" s="3"/>
      <c r="G6012" s="8"/>
      <c r="H6012" s="6"/>
      <c r="I6012" s="6"/>
    </row>
    <row r="6013" spans="2:9" x14ac:dyDescent="0.2">
      <c r="B6013" s="3"/>
      <c r="C6013" s="6"/>
      <c r="D6013" s="3"/>
      <c r="E6013" s="6"/>
      <c r="F6013" s="3"/>
      <c r="G6013" s="8"/>
      <c r="H6013" s="6"/>
      <c r="I6013" s="6"/>
    </row>
    <row r="6014" spans="2:9" x14ac:dyDescent="0.2">
      <c r="B6014" s="3"/>
      <c r="C6014" s="6"/>
      <c r="D6014" s="3"/>
      <c r="E6014" s="6"/>
      <c r="F6014" s="3"/>
      <c r="G6014" s="8"/>
      <c r="H6014" s="6"/>
      <c r="I6014" s="6"/>
    </row>
    <row r="6015" spans="2:9" x14ac:dyDescent="0.2">
      <c r="B6015" s="3"/>
      <c r="C6015" s="6"/>
      <c r="D6015" s="3"/>
      <c r="E6015" s="6"/>
      <c r="F6015" s="3"/>
      <c r="G6015" s="8"/>
      <c r="H6015" s="6"/>
      <c r="I6015" s="6"/>
    </row>
    <row r="6016" spans="2:9" x14ac:dyDescent="0.2">
      <c r="B6016" s="3"/>
      <c r="C6016" s="6"/>
      <c r="D6016" s="3"/>
      <c r="E6016" s="6"/>
      <c r="F6016" s="3"/>
      <c r="G6016" s="8"/>
      <c r="H6016" s="6"/>
      <c r="I6016" s="6"/>
    </row>
    <row r="6017" spans="2:9" x14ac:dyDescent="0.2">
      <c r="B6017" s="3"/>
      <c r="C6017" s="6"/>
      <c r="D6017" s="3"/>
      <c r="E6017" s="6"/>
      <c r="F6017" s="3"/>
      <c r="G6017" s="8"/>
      <c r="H6017" s="6"/>
      <c r="I6017" s="6"/>
    </row>
    <row r="6018" spans="2:9" x14ac:dyDescent="0.2">
      <c r="B6018" s="3"/>
      <c r="C6018" s="6"/>
      <c r="D6018" s="3"/>
      <c r="E6018" s="6"/>
      <c r="F6018" s="3"/>
      <c r="G6018" s="8"/>
      <c r="H6018" s="6"/>
      <c r="I6018" s="6"/>
    </row>
    <row r="6019" spans="2:9" x14ac:dyDescent="0.2">
      <c r="B6019" s="3"/>
      <c r="C6019" s="6"/>
      <c r="D6019" s="3"/>
      <c r="E6019" s="6"/>
      <c r="F6019" s="3"/>
      <c r="G6019" s="8"/>
      <c r="H6019" s="6"/>
      <c r="I6019" s="6"/>
    </row>
    <row r="6020" spans="2:9" x14ac:dyDescent="0.2">
      <c r="B6020" s="3"/>
      <c r="C6020" s="6"/>
      <c r="D6020" s="3"/>
      <c r="E6020" s="6"/>
      <c r="F6020" s="3"/>
      <c r="G6020" s="8"/>
      <c r="H6020" s="6"/>
      <c r="I6020" s="6"/>
    </row>
    <row r="6021" spans="2:9" x14ac:dyDescent="0.2">
      <c r="B6021" s="3"/>
      <c r="C6021" s="6"/>
      <c r="D6021" s="3"/>
      <c r="E6021" s="6"/>
      <c r="F6021" s="3"/>
      <c r="G6021" s="8"/>
      <c r="H6021" s="6"/>
      <c r="I6021" s="6"/>
    </row>
    <row r="6022" spans="2:9" x14ac:dyDescent="0.2">
      <c r="B6022" s="2"/>
      <c r="C6022" s="5"/>
      <c r="D6022" s="2"/>
      <c r="E6022" s="5"/>
      <c r="F6022" s="2"/>
      <c r="G6022" s="7"/>
      <c r="H6022" s="5"/>
      <c r="I6022" s="5"/>
    </row>
    <row r="6023" spans="2:9" x14ac:dyDescent="0.2">
      <c r="B6023" s="2"/>
      <c r="C6023" s="5"/>
      <c r="D6023" s="2"/>
      <c r="E6023" s="5"/>
      <c r="F6023" s="2"/>
      <c r="G6023" s="7"/>
      <c r="H6023" s="5"/>
      <c r="I6023" s="5"/>
    </row>
    <row r="6024" spans="2:9" x14ac:dyDescent="0.2">
      <c r="B6024" s="2"/>
      <c r="C6024" s="5"/>
      <c r="D6024" s="2"/>
      <c r="E6024" s="5"/>
      <c r="F6024" s="2"/>
      <c r="G6024" s="7"/>
      <c r="H6024" s="5"/>
      <c r="I6024" s="5"/>
    </row>
    <row r="6025" spans="2:9" x14ac:dyDescent="0.2">
      <c r="B6025" s="2"/>
      <c r="C6025" s="5"/>
      <c r="D6025" s="2"/>
      <c r="E6025" s="5"/>
      <c r="F6025" s="2"/>
      <c r="G6025" s="7"/>
      <c r="H6025" s="5"/>
      <c r="I6025" s="5"/>
    </row>
    <row r="6026" spans="2:9" x14ac:dyDescent="0.2">
      <c r="B6026" s="2"/>
      <c r="C6026" s="5"/>
      <c r="D6026" s="2"/>
      <c r="E6026" s="5"/>
      <c r="F6026" s="2"/>
      <c r="G6026" s="7"/>
      <c r="H6026" s="5"/>
      <c r="I6026" s="5"/>
    </row>
    <row r="6027" spans="2:9" x14ac:dyDescent="0.2">
      <c r="B6027" s="2"/>
      <c r="C6027" s="5"/>
      <c r="D6027" s="2"/>
      <c r="E6027" s="5"/>
      <c r="F6027" s="2"/>
      <c r="G6027" s="7"/>
      <c r="H6027" s="5"/>
      <c r="I6027" s="5"/>
    </row>
    <row r="6028" spans="2:9" x14ac:dyDescent="0.2">
      <c r="B6028" s="3"/>
      <c r="C6028" s="6"/>
      <c r="D6028" s="3"/>
      <c r="E6028" s="6"/>
      <c r="F6028" s="3"/>
      <c r="G6028" s="8"/>
      <c r="H6028" s="6"/>
      <c r="I6028" s="6"/>
    </row>
    <row r="6029" spans="2:9" x14ac:dyDescent="0.2">
      <c r="B6029" s="3"/>
      <c r="C6029" s="6"/>
      <c r="D6029" s="3"/>
      <c r="E6029" s="6"/>
      <c r="F6029" s="3"/>
      <c r="G6029" s="8"/>
      <c r="H6029" s="6"/>
      <c r="I6029" s="6"/>
    </row>
    <row r="6030" spans="2:9" x14ac:dyDescent="0.2">
      <c r="B6030" s="3"/>
      <c r="C6030" s="6"/>
      <c r="D6030" s="3"/>
      <c r="E6030" s="6"/>
      <c r="F6030" s="3"/>
      <c r="G6030" s="8"/>
      <c r="H6030" s="6"/>
      <c r="I6030" s="6"/>
    </row>
    <row r="6031" spans="2:9" x14ac:dyDescent="0.2">
      <c r="B6031" s="3"/>
      <c r="C6031" s="6"/>
      <c r="D6031" s="3"/>
      <c r="E6031" s="6"/>
      <c r="F6031" s="3"/>
      <c r="G6031" s="8"/>
      <c r="H6031" s="6"/>
      <c r="I6031" s="6"/>
    </row>
    <row r="6032" spans="2:9" x14ac:dyDescent="0.2">
      <c r="B6032" s="3"/>
      <c r="C6032" s="6"/>
      <c r="D6032" s="3"/>
      <c r="E6032" s="6"/>
      <c r="F6032" s="3"/>
      <c r="G6032" s="8"/>
      <c r="H6032" s="6"/>
      <c r="I6032" s="6"/>
    </row>
    <row r="6033" spans="2:9" x14ac:dyDescent="0.2">
      <c r="B6033" s="3"/>
      <c r="C6033" s="6"/>
      <c r="D6033" s="3"/>
      <c r="E6033" s="6"/>
      <c r="F6033" s="3"/>
      <c r="G6033" s="8"/>
      <c r="H6033" s="6"/>
      <c r="I6033" s="6"/>
    </row>
    <row r="6034" spans="2:9" x14ac:dyDescent="0.2">
      <c r="B6034" s="3"/>
      <c r="C6034" s="6"/>
      <c r="D6034" s="3"/>
      <c r="E6034" s="6"/>
      <c r="F6034" s="3"/>
      <c r="G6034" s="8"/>
      <c r="H6034" s="6"/>
      <c r="I6034" s="6"/>
    </row>
    <row r="6035" spans="2:9" x14ac:dyDescent="0.2">
      <c r="B6035" s="3"/>
      <c r="C6035" s="6"/>
      <c r="D6035" s="3"/>
      <c r="E6035" s="6"/>
      <c r="F6035" s="3"/>
      <c r="G6035" s="8"/>
      <c r="H6035" s="6"/>
      <c r="I6035" s="6"/>
    </row>
    <row r="6036" spans="2:9" x14ac:dyDescent="0.2">
      <c r="B6036" s="3"/>
      <c r="C6036" s="6"/>
      <c r="D6036" s="3"/>
      <c r="E6036" s="6"/>
      <c r="F6036" s="3"/>
      <c r="G6036" s="8"/>
      <c r="H6036" s="6"/>
      <c r="I6036" s="6"/>
    </row>
    <row r="6037" spans="2:9" x14ac:dyDescent="0.2">
      <c r="B6037" s="3"/>
      <c r="C6037" s="6"/>
      <c r="D6037" s="3"/>
      <c r="E6037" s="6"/>
      <c r="F6037" s="3"/>
      <c r="G6037" s="8"/>
      <c r="H6037" s="6"/>
      <c r="I6037" s="6"/>
    </row>
    <row r="6038" spans="2:9" x14ac:dyDescent="0.2">
      <c r="B6038" s="3"/>
      <c r="C6038" s="6"/>
      <c r="D6038" s="3"/>
      <c r="E6038" s="6"/>
      <c r="F6038" s="3"/>
      <c r="G6038" s="8"/>
      <c r="H6038" s="6"/>
      <c r="I6038" s="6"/>
    </row>
    <row r="6039" spans="2:9" x14ac:dyDescent="0.2">
      <c r="B6039" s="3"/>
      <c r="C6039" s="6"/>
      <c r="D6039" s="3"/>
      <c r="E6039" s="6"/>
      <c r="F6039" s="3"/>
      <c r="G6039" s="8"/>
      <c r="H6039" s="6"/>
      <c r="I6039" s="6"/>
    </row>
    <row r="6040" spans="2:9" x14ac:dyDescent="0.2">
      <c r="B6040" s="3"/>
      <c r="C6040" s="6"/>
      <c r="D6040" s="3"/>
      <c r="E6040" s="6"/>
      <c r="F6040" s="3"/>
      <c r="G6040" s="8"/>
      <c r="H6040" s="6"/>
      <c r="I6040" s="6"/>
    </row>
    <row r="6041" spans="2:9" x14ac:dyDescent="0.2">
      <c r="B6041" s="3"/>
      <c r="C6041" s="6"/>
      <c r="D6041" s="3"/>
      <c r="E6041" s="6"/>
      <c r="F6041" s="3"/>
      <c r="G6041" s="8"/>
      <c r="H6041" s="6"/>
      <c r="I6041" s="6"/>
    </row>
    <row r="6042" spans="2:9" x14ac:dyDescent="0.2">
      <c r="B6042" s="3"/>
      <c r="C6042" s="6"/>
      <c r="D6042" s="3"/>
      <c r="E6042" s="6"/>
      <c r="F6042" s="3"/>
      <c r="G6042" s="8"/>
      <c r="H6042" s="6"/>
      <c r="I6042" s="6"/>
    </row>
    <row r="6043" spans="2:9" x14ac:dyDescent="0.2">
      <c r="B6043" s="3"/>
      <c r="C6043" s="6"/>
      <c r="D6043" s="3"/>
      <c r="E6043" s="6"/>
      <c r="F6043" s="3"/>
      <c r="G6043" s="8"/>
      <c r="H6043" s="6"/>
      <c r="I6043" s="6"/>
    </row>
    <row r="6044" spans="2:9" x14ac:dyDescent="0.2">
      <c r="B6044" s="3"/>
      <c r="C6044" s="6"/>
      <c r="D6044" s="3"/>
      <c r="E6044" s="6"/>
      <c r="F6044" s="3"/>
      <c r="G6044" s="8"/>
      <c r="H6044" s="6"/>
      <c r="I6044" s="6"/>
    </row>
    <row r="6045" spans="2:9" x14ac:dyDescent="0.2">
      <c r="B6045" s="3"/>
      <c r="C6045" s="6"/>
      <c r="D6045" s="3"/>
      <c r="E6045" s="6"/>
      <c r="F6045" s="3"/>
      <c r="G6045" s="8"/>
      <c r="H6045" s="6"/>
      <c r="I6045" s="6"/>
    </row>
    <row r="6046" spans="2:9" x14ac:dyDescent="0.2">
      <c r="B6046" s="3"/>
      <c r="C6046" s="6"/>
      <c r="D6046" s="3"/>
      <c r="E6046" s="6"/>
      <c r="F6046" s="3"/>
      <c r="G6046" s="8"/>
      <c r="H6046" s="6"/>
      <c r="I6046" s="6"/>
    </row>
    <row r="6047" spans="2:9" x14ac:dyDescent="0.2">
      <c r="B6047" s="3"/>
      <c r="C6047" s="6"/>
      <c r="D6047" s="3"/>
      <c r="E6047" s="6"/>
      <c r="F6047" s="3"/>
      <c r="G6047" s="8"/>
      <c r="H6047" s="6"/>
      <c r="I6047" s="6"/>
    </row>
    <row r="6048" spans="2:9" x14ac:dyDescent="0.2">
      <c r="B6048" s="3"/>
      <c r="C6048" s="6"/>
      <c r="D6048" s="3"/>
      <c r="E6048" s="6"/>
      <c r="F6048" s="3"/>
      <c r="G6048" s="8"/>
      <c r="H6048" s="6"/>
      <c r="I6048" s="6"/>
    </row>
    <row r="6049" spans="2:9" x14ac:dyDescent="0.2">
      <c r="B6049" s="3"/>
      <c r="C6049" s="6"/>
      <c r="D6049" s="3"/>
      <c r="E6049" s="6"/>
      <c r="F6049" s="3"/>
      <c r="G6049" s="8"/>
      <c r="H6049" s="6"/>
      <c r="I6049" s="6"/>
    </row>
    <row r="6050" spans="2:9" x14ac:dyDescent="0.2">
      <c r="B6050" s="3"/>
      <c r="C6050" s="6"/>
      <c r="D6050" s="3"/>
      <c r="E6050" s="6"/>
      <c r="F6050" s="3"/>
      <c r="G6050" s="8"/>
      <c r="H6050" s="6"/>
      <c r="I6050" s="6"/>
    </row>
    <row r="6051" spans="2:9" x14ac:dyDescent="0.2">
      <c r="B6051" s="3"/>
      <c r="C6051" s="6"/>
      <c r="D6051" s="3"/>
      <c r="E6051" s="6"/>
      <c r="F6051" s="3"/>
      <c r="G6051" s="8"/>
      <c r="H6051" s="6"/>
      <c r="I6051" s="6"/>
    </row>
    <row r="6052" spans="2:9" x14ac:dyDescent="0.2">
      <c r="B6052" s="3"/>
      <c r="C6052" s="6"/>
      <c r="D6052" s="3"/>
      <c r="E6052" s="6"/>
      <c r="F6052" s="3"/>
      <c r="G6052" s="8"/>
      <c r="H6052" s="6"/>
      <c r="I6052" s="6"/>
    </row>
    <row r="6053" spans="2:9" x14ac:dyDescent="0.2">
      <c r="B6053" s="3"/>
      <c r="C6053" s="6"/>
      <c r="D6053" s="3"/>
      <c r="E6053" s="6"/>
      <c r="F6053" s="3"/>
      <c r="G6053" s="8"/>
      <c r="H6053" s="6"/>
      <c r="I6053" s="6"/>
    </row>
    <row r="6054" spans="2:9" x14ac:dyDescent="0.2">
      <c r="B6054" s="3"/>
      <c r="C6054" s="6"/>
      <c r="D6054" s="3"/>
      <c r="E6054" s="6"/>
      <c r="F6054" s="3"/>
      <c r="G6054" s="8"/>
      <c r="H6054" s="6"/>
      <c r="I6054" s="6"/>
    </row>
    <row r="6055" spans="2:9" x14ac:dyDescent="0.2">
      <c r="B6055" s="3"/>
      <c r="C6055" s="6"/>
      <c r="D6055" s="3"/>
      <c r="E6055" s="6"/>
      <c r="F6055" s="3"/>
      <c r="G6055" s="8"/>
      <c r="H6055" s="6"/>
      <c r="I6055" s="6"/>
    </row>
    <row r="6056" spans="2:9" x14ac:dyDescent="0.2">
      <c r="B6056" s="3"/>
      <c r="C6056" s="6"/>
      <c r="D6056" s="3"/>
      <c r="E6056" s="6"/>
      <c r="F6056" s="3"/>
      <c r="G6056" s="8"/>
      <c r="H6056" s="6"/>
      <c r="I6056" s="6"/>
    </row>
    <row r="6057" spans="2:9" x14ac:dyDescent="0.2">
      <c r="B6057" s="3"/>
      <c r="C6057" s="6"/>
      <c r="D6057" s="3"/>
      <c r="E6057" s="6"/>
      <c r="F6057" s="3"/>
      <c r="G6057" s="8"/>
      <c r="H6057" s="6"/>
      <c r="I6057" s="6"/>
    </row>
    <row r="6058" spans="2:9" x14ac:dyDescent="0.2">
      <c r="B6058" s="3"/>
      <c r="C6058" s="6"/>
      <c r="D6058" s="3"/>
      <c r="E6058" s="6"/>
      <c r="F6058" s="3"/>
      <c r="G6058" s="8"/>
      <c r="H6058" s="6"/>
      <c r="I6058" s="6"/>
    </row>
    <row r="6059" spans="2:9" x14ac:dyDescent="0.2">
      <c r="B6059" s="3"/>
      <c r="C6059" s="6"/>
      <c r="D6059" s="3"/>
      <c r="E6059" s="6"/>
      <c r="F6059" s="3"/>
      <c r="G6059" s="8"/>
      <c r="H6059" s="6"/>
      <c r="I6059" s="6"/>
    </row>
    <row r="6060" spans="2:9" x14ac:dyDescent="0.2">
      <c r="B6060" s="3"/>
      <c r="C6060" s="6"/>
      <c r="D6060" s="3"/>
      <c r="E6060" s="6"/>
      <c r="F6060" s="3"/>
      <c r="G6060" s="8"/>
      <c r="H6060" s="6"/>
      <c r="I6060" s="6"/>
    </row>
    <row r="6061" spans="2:9" x14ac:dyDescent="0.2">
      <c r="B6061" s="2"/>
      <c r="C6061" s="5"/>
      <c r="D6061" s="2"/>
      <c r="E6061" s="5"/>
      <c r="F6061" s="2"/>
      <c r="G6061" s="7"/>
      <c r="H6061" s="5"/>
      <c r="I6061" s="5"/>
    </row>
    <row r="6062" spans="2:9" x14ac:dyDescent="0.2">
      <c r="B6062" s="2"/>
      <c r="C6062" s="5"/>
      <c r="D6062" s="2"/>
      <c r="E6062" s="5"/>
      <c r="F6062" s="2"/>
      <c r="G6062" s="7"/>
      <c r="H6062" s="5"/>
      <c r="I6062" s="5"/>
    </row>
    <row r="6063" spans="2:9" x14ac:dyDescent="0.2">
      <c r="B6063" s="2"/>
      <c r="C6063" s="5"/>
      <c r="D6063" s="2"/>
      <c r="E6063" s="5"/>
      <c r="F6063" s="2"/>
      <c r="G6063" s="7"/>
      <c r="H6063" s="5"/>
      <c r="I6063" s="5"/>
    </row>
    <row r="6064" spans="2:9" x14ac:dyDescent="0.2">
      <c r="B6064" s="2"/>
      <c r="C6064" s="5"/>
      <c r="D6064" s="2"/>
      <c r="E6064" s="5"/>
      <c r="F6064" s="2"/>
      <c r="G6064" s="7"/>
      <c r="H6064" s="5"/>
      <c r="I6064" s="5"/>
    </row>
    <row r="6065" spans="2:9" x14ac:dyDescent="0.2">
      <c r="B6065" s="2"/>
      <c r="C6065" s="5"/>
      <c r="D6065" s="2"/>
      <c r="E6065" s="5"/>
      <c r="F6065" s="2"/>
      <c r="G6065" s="7"/>
      <c r="H6065" s="5"/>
      <c r="I6065" s="5"/>
    </row>
    <row r="6066" spans="2:9" x14ac:dyDescent="0.2">
      <c r="B6066" s="2"/>
      <c r="C6066" s="5"/>
      <c r="D6066" s="2"/>
      <c r="E6066" s="5"/>
      <c r="F6066" s="2"/>
      <c r="G6066" s="7"/>
      <c r="H6066" s="5"/>
      <c r="I6066" s="5"/>
    </row>
    <row r="6067" spans="2:9" x14ac:dyDescent="0.2">
      <c r="B6067" s="3"/>
      <c r="C6067" s="6"/>
      <c r="D6067" s="3"/>
      <c r="E6067" s="6"/>
      <c r="F6067" s="3"/>
      <c r="G6067" s="8"/>
      <c r="H6067" s="6"/>
      <c r="I6067" s="6"/>
    </row>
    <row r="6068" spans="2:9" x14ac:dyDescent="0.2">
      <c r="B6068" s="3"/>
      <c r="C6068" s="6"/>
      <c r="D6068" s="3"/>
      <c r="E6068" s="6"/>
      <c r="F6068" s="3"/>
      <c r="G6068" s="8"/>
      <c r="H6068" s="6"/>
      <c r="I6068" s="6"/>
    </row>
    <row r="6069" spans="2:9" x14ac:dyDescent="0.2">
      <c r="B6069" s="3"/>
      <c r="C6069" s="6"/>
      <c r="D6069" s="3"/>
      <c r="E6069" s="6"/>
      <c r="F6069" s="3"/>
      <c r="G6069" s="8"/>
      <c r="H6069" s="6"/>
      <c r="I6069" s="6"/>
    </row>
    <row r="6070" spans="2:9" x14ac:dyDescent="0.2">
      <c r="B6070" s="3"/>
      <c r="C6070" s="6"/>
      <c r="D6070" s="3"/>
      <c r="E6070" s="6"/>
      <c r="F6070" s="3"/>
      <c r="G6070" s="8"/>
      <c r="H6070" s="6"/>
      <c r="I6070" s="6"/>
    </row>
    <row r="6071" spans="2:9" x14ac:dyDescent="0.2">
      <c r="B6071" s="3"/>
      <c r="C6071" s="6"/>
      <c r="D6071" s="3"/>
      <c r="E6071" s="6"/>
      <c r="F6071" s="3"/>
      <c r="G6071" s="8"/>
      <c r="H6071" s="6"/>
      <c r="I6071" s="6"/>
    </row>
    <row r="6072" spans="2:9" x14ac:dyDescent="0.2">
      <c r="B6072" s="3"/>
      <c r="C6072" s="6"/>
      <c r="D6072" s="3"/>
      <c r="E6072" s="6"/>
      <c r="F6072" s="3"/>
      <c r="G6072" s="8"/>
      <c r="H6072" s="6"/>
      <c r="I6072" s="6"/>
    </row>
    <row r="6073" spans="2:9" x14ac:dyDescent="0.2">
      <c r="B6073" s="3"/>
      <c r="C6073" s="6"/>
      <c r="D6073" s="3"/>
      <c r="E6073" s="6"/>
      <c r="F6073" s="3"/>
      <c r="G6073" s="8"/>
      <c r="H6073" s="6"/>
      <c r="I6073" s="6"/>
    </row>
    <row r="6074" spans="2:9" x14ac:dyDescent="0.2">
      <c r="B6074" s="3"/>
      <c r="C6074" s="6"/>
      <c r="D6074" s="3"/>
      <c r="E6074" s="6"/>
      <c r="F6074" s="3"/>
      <c r="G6074" s="8"/>
      <c r="H6074" s="6"/>
      <c r="I6074" s="6"/>
    </row>
    <row r="6075" spans="2:9" x14ac:dyDescent="0.2">
      <c r="B6075" s="3"/>
      <c r="C6075" s="6"/>
      <c r="D6075" s="3"/>
      <c r="E6075" s="6"/>
      <c r="F6075" s="3"/>
      <c r="G6075" s="8"/>
      <c r="H6075" s="6"/>
      <c r="I6075" s="6"/>
    </row>
    <row r="6076" spans="2:9" x14ac:dyDescent="0.2">
      <c r="B6076" s="3"/>
      <c r="C6076" s="6"/>
      <c r="D6076" s="3"/>
      <c r="E6076" s="6"/>
      <c r="F6076" s="3"/>
      <c r="G6076" s="8"/>
      <c r="H6076" s="6"/>
      <c r="I6076" s="6"/>
    </row>
    <row r="6077" spans="2:9" x14ac:dyDescent="0.2">
      <c r="B6077" s="3"/>
      <c r="C6077" s="6"/>
      <c r="D6077" s="3"/>
      <c r="E6077" s="6"/>
      <c r="F6077" s="3"/>
      <c r="G6077" s="8"/>
      <c r="H6077" s="6"/>
      <c r="I6077" s="6"/>
    </row>
    <row r="6078" spans="2:9" x14ac:dyDescent="0.2">
      <c r="B6078" s="3"/>
      <c r="C6078" s="6"/>
      <c r="D6078" s="3"/>
      <c r="E6078" s="6"/>
      <c r="F6078" s="3"/>
      <c r="G6078" s="8"/>
      <c r="H6078" s="6"/>
      <c r="I6078" s="6"/>
    </row>
    <row r="6079" spans="2:9" x14ac:dyDescent="0.2">
      <c r="B6079" s="3"/>
      <c r="C6079" s="6"/>
      <c r="D6079" s="3"/>
      <c r="E6079" s="6"/>
      <c r="F6079" s="3"/>
      <c r="G6079" s="8"/>
      <c r="H6079" s="6"/>
      <c r="I6079" s="6"/>
    </row>
    <row r="6080" spans="2:9" x14ac:dyDescent="0.2">
      <c r="B6080" s="3"/>
      <c r="C6080" s="6"/>
      <c r="D6080" s="3"/>
      <c r="E6080" s="6"/>
      <c r="F6080" s="3"/>
      <c r="G6080" s="8"/>
      <c r="H6080" s="6"/>
      <c r="I6080" s="6"/>
    </row>
    <row r="6081" spans="2:9" x14ac:dyDescent="0.2">
      <c r="B6081" s="3"/>
      <c r="C6081" s="6"/>
      <c r="D6081" s="3"/>
      <c r="E6081" s="6"/>
      <c r="F6081" s="3"/>
      <c r="G6081" s="8"/>
      <c r="H6081" s="6"/>
      <c r="I6081" s="6"/>
    </row>
    <row r="6082" spans="2:9" x14ac:dyDescent="0.2">
      <c r="B6082" s="3"/>
      <c r="C6082" s="6"/>
      <c r="D6082" s="3"/>
      <c r="E6082" s="6"/>
      <c r="F6082" s="3"/>
      <c r="G6082" s="8"/>
      <c r="H6082" s="6"/>
      <c r="I6082" s="6"/>
    </row>
    <row r="6083" spans="2:9" x14ac:dyDescent="0.2">
      <c r="B6083" s="3"/>
      <c r="C6083" s="6"/>
      <c r="D6083" s="3"/>
      <c r="E6083" s="6"/>
      <c r="F6083" s="3"/>
      <c r="G6083" s="8"/>
      <c r="H6083" s="6"/>
      <c r="I6083" s="6"/>
    </row>
    <row r="6084" spans="2:9" x14ac:dyDescent="0.2">
      <c r="B6084" s="3"/>
      <c r="C6084" s="6"/>
      <c r="D6084" s="3"/>
      <c r="E6084" s="6"/>
      <c r="F6084" s="3"/>
      <c r="G6084" s="8"/>
      <c r="H6084" s="6"/>
      <c r="I6084" s="6"/>
    </row>
    <row r="6085" spans="2:9" x14ac:dyDescent="0.2">
      <c r="B6085" s="3"/>
      <c r="C6085" s="6"/>
      <c r="D6085" s="3"/>
      <c r="E6085" s="6"/>
      <c r="F6085" s="3"/>
      <c r="G6085" s="8"/>
      <c r="H6085" s="6"/>
      <c r="I6085" s="6"/>
    </row>
    <row r="6086" spans="2:9" x14ac:dyDescent="0.2">
      <c r="B6086" s="3"/>
      <c r="C6086" s="6"/>
      <c r="D6086" s="3"/>
      <c r="E6086" s="6"/>
      <c r="F6086" s="3"/>
      <c r="G6086" s="8"/>
      <c r="H6086" s="6"/>
      <c r="I6086" s="6"/>
    </row>
    <row r="6087" spans="2:9" x14ac:dyDescent="0.2">
      <c r="B6087" s="3"/>
      <c r="C6087" s="6"/>
      <c r="D6087" s="3"/>
      <c r="E6087" s="6"/>
      <c r="F6087" s="3"/>
      <c r="G6087" s="8"/>
      <c r="H6087" s="6"/>
      <c r="I6087" s="6"/>
    </row>
    <row r="6088" spans="2:9" x14ac:dyDescent="0.2">
      <c r="B6088" s="3"/>
      <c r="C6088" s="6"/>
      <c r="D6088" s="3"/>
      <c r="E6088" s="6"/>
      <c r="F6088" s="3"/>
      <c r="G6088" s="8"/>
      <c r="H6088" s="6"/>
      <c r="I6088" s="6"/>
    </row>
    <row r="6089" spans="2:9" x14ac:dyDescent="0.2">
      <c r="B6089" s="3"/>
      <c r="C6089" s="6"/>
      <c r="D6089" s="3"/>
      <c r="E6089" s="6"/>
      <c r="F6089" s="3"/>
      <c r="G6089" s="8"/>
      <c r="H6089" s="6"/>
      <c r="I6089" s="6"/>
    </row>
    <row r="6090" spans="2:9" x14ac:dyDescent="0.2">
      <c r="B6090" s="3"/>
      <c r="C6090" s="6"/>
      <c r="D6090" s="3"/>
      <c r="E6090" s="6"/>
      <c r="F6090" s="3"/>
      <c r="G6090" s="8"/>
      <c r="H6090" s="6"/>
      <c r="I6090" s="6"/>
    </row>
    <row r="6091" spans="2:9" x14ac:dyDescent="0.2">
      <c r="B6091" s="3"/>
      <c r="C6091" s="6"/>
      <c r="D6091" s="3"/>
      <c r="E6091" s="6"/>
      <c r="F6091" s="3"/>
      <c r="G6091" s="8"/>
      <c r="H6091" s="6"/>
      <c r="I6091" s="6"/>
    </row>
    <row r="6092" spans="2:9" x14ac:dyDescent="0.2">
      <c r="B6092" s="3"/>
      <c r="C6092" s="6"/>
      <c r="D6092" s="3"/>
      <c r="E6092" s="6"/>
      <c r="F6092" s="3"/>
      <c r="G6092" s="8"/>
      <c r="H6092" s="6"/>
      <c r="I6092" s="6"/>
    </row>
    <row r="6093" spans="2:9" x14ac:dyDescent="0.2">
      <c r="B6093" s="3"/>
      <c r="C6093" s="6"/>
      <c r="D6093" s="3"/>
      <c r="E6093" s="6"/>
      <c r="F6093" s="3"/>
      <c r="G6093" s="8"/>
      <c r="H6093" s="6"/>
      <c r="I6093" s="6"/>
    </row>
    <row r="6094" spans="2:9" x14ac:dyDescent="0.2">
      <c r="B6094" s="3"/>
      <c r="C6094" s="6"/>
      <c r="D6094" s="3"/>
      <c r="E6094" s="6"/>
      <c r="F6094" s="3"/>
      <c r="G6094" s="8"/>
      <c r="H6094" s="6"/>
      <c r="I6094" s="6"/>
    </row>
    <row r="6095" spans="2:9" x14ac:dyDescent="0.2">
      <c r="B6095" s="3"/>
      <c r="C6095" s="6"/>
      <c r="D6095" s="3"/>
      <c r="E6095" s="6"/>
      <c r="F6095" s="3"/>
      <c r="G6095" s="8"/>
      <c r="H6095" s="6"/>
      <c r="I6095" s="6"/>
    </row>
    <row r="6096" spans="2:9" x14ac:dyDescent="0.2">
      <c r="B6096" s="3"/>
      <c r="C6096" s="6"/>
      <c r="D6096" s="3"/>
      <c r="E6096" s="6"/>
      <c r="F6096" s="3"/>
      <c r="G6096" s="8"/>
      <c r="H6096" s="6"/>
      <c r="I6096" s="6"/>
    </row>
    <row r="6097" spans="2:9" x14ac:dyDescent="0.2">
      <c r="B6097" s="3"/>
      <c r="C6097" s="6"/>
      <c r="D6097" s="3"/>
      <c r="E6097" s="6"/>
      <c r="F6097" s="3"/>
      <c r="G6097" s="8"/>
      <c r="H6097" s="6"/>
      <c r="I6097" s="6"/>
    </row>
    <row r="6098" spans="2:9" x14ac:dyDescent="0.2">
      <c r="B6098" s="2"/>
      <c r="C6098" s="5"/>
      <c r="D6098" s="2"/>
      <c r="E6098" s="5"/>
      <c r="F6098" s="2"/>
      <c r="G6098" s="7"/>
      <c r="H6098" s="5"/>
      <c r="I6098" s="5"/>
    </row>
    <row r="6099" spans="2:9" x14ac:dyDescent="0.2">
      <c r="B6099" s="2"/>
      <c r="C6099" s="5"/>
      <c r="D6099" s="2"/>
      <c r="E6099" s="5"/>
      <c r="F6099" s="2"/>
      <c r="G6099" s="7"/>
      <c r="H6099" s="5"/>
      <c r="I6099" s="5"/>
    </row>
    <row r="6100" spans="2:9" x14ac:dyDescent="0.2">
      <c r="B6100" s="2"/>
      <c r="C6100" s="5"/>
      <c r="D6100" s="2"/>
      <c r="E6100" s="5"/>
      <c r="F6100" s="2"/>
      <c r="G6100" s="7"/>
      <c r="H6100" s="5"/>
      <c r="I6100" s="5"/>
    </row>
    <row r="6101" spans="2:9" x14ac:dyDescent="0.2">
      <c r="B6101" s="3"/>
      <c r="C6101" s="6"/>
      <c r="D6101" s="3"/>
      <c r="E6101" s="6"/>
      <c r="F6101" s="3"/>
      <c r="G6101" s="8"/>
      <c r="H6101" s="6"/>
      <c r="I6101" s="6"/>
    </row>
    <row r="6102" spans="2:9" x14ac:dyDescent="0.2">
      <c r="B6102" s="3"/>
      <c r="C6102" s="6"/>
      <c r="D6102" s="3"/>
      <c r="E6102" s="6"/>
      <c r="F6102" s="3"/>
      <c r="G6102" s="8"/>
      <c r="H6102" s="6"/>
      <c r="I6102" s="6"/>
    </row>
    <row r="6103" spans="2:9" x14ac:dyDescent="0.2">
      <c r="B6103" s="3"/>
      <c r="C6103" s="6"/>
      <c r="D6103" s="3"/>
      <c r="E6103" s="6"/>
      <c r="F6103" s="3"/>
      <c r="G6103" s="8"/>
      <c r="H6103" s="6"/>
      <c r="I6103" s="6"/>
    </row>
    <row r="6104" spans="2:9" x14ac:dyDescent="0.2">
      <c r="B6104" s="3"/>
      <c r="C6104" s="6"/>
      <c r="D6104" s="3"/>
      <c r="E6104" s="6"/>
      <c r="F6104" s="3"/>
      <c r="G6104" s="8"/>
      <c r="H6104" s="6"/>
      <c r="I6104" s="6"/>
    </row>
    <row r="6105" spans="2:9" x14ac:dyDescent="0.2">
      <c r="B6105" s="3"/>
      <c r="C6105" s="6"/>
      <c r="D6105" s="3"/>
      <c r="E6105" s="6"/>
      <c r="F6105" s="3"/>
      <c r="G6105" s="8"/>
      <c r="H6105" s="6"/>
      <c r="I6105" s="6"/>
    </row>
    <row r="6106" spans="2:9" x14ac:dyDescent="0.2">
      <c r="B6106" s="3"/>
      <c r="C6106" s="6"/>
      <c r="D6106" s="3"/>
      <c r="E6106" s="6"/>
      <c r="F6106" s="3"/>
      <c r="G6106" s="8"/>
      <c r="H6106" s="6"/>
      <c r="I6106" s="6"/>
    </row>
    <row r="6107" spans="2:9" x14ac:dyDescent="0.2">
      <c r="B6107" s="3"/>
      <c r="C6107" s="6"/>
      <c r="D6107" s="3"/>
      <c r="E6107" s="6"/>
      <c r="F6107" s="3"/>
      <c r="G6107" s="8"/>
      <c r="H6107" s="6"/>
      <c r="I6107" s="6"/>
    </row>
    <row r="6108" spans="2:9" x14ac:dyDescent="0.2">
      <c r="B6108" s="3"/>
      <c r="C6108" s="6"/>
      <c r="D6108" s="3"/>
      <c r="E6108" s="6"/>
      <c r="F6108" s="3"/>
      <c r="G6108" s="8"/>
      <c r="H6108" s="6"/>
      <c r="I6108" s="6"/>
    </row>
    <row r="6109" spans="2:9" x14ac:dyDescent="0.2">
      <c r="B6109" s="3"/>
      <c r="C6109" s="6"/>
      <c r="D6109" s="3"/>
      <c r="E6109" s="6"/>
      <c r="F6109" s="3"/>
      <c r="G6109" s="8"/>
      <c r="H6109" s="6"/>
      <c r="I6109" s="6"/>
    </row>
    <row r="6110" spans="2:9" x14ac:dyDescent="0.2">
      <c r="B6110" s="3"/>
      <c r="C6110" s="6"/>
      <c r="D6110" s="3"/>
      <c r="E6110" s="6"/>
      <c r="F6110" s="3"/>
      <c r="G6110" s="8"/>
      <c r="H6110" s="6"/>
      <c r="I6110" s="6"/>
    </row>
    <row r="6111" spans="2:9" x14ac:dyDescent="0.2">
      <c r="B6111" s="3"/>
      <c r="C6111" s="6"/>
      <c r="D6111" s="3"/>
      <c r="E6111" s="6"/>
      <c r="F6111" s="3"/>
      <c r="G6111" s="8"/>
      <c r="H6111" s="6"/>
      <c r="I6111" s="6"/>
    </row>
    <row r="6112" spans="2:9" x14ac:dyDescent="0.2">
      <c r="B6112" s="3"/>
      <c r="C6112" s="6"/>
      <c r="D6112" s="3"/>
      <c r="E6112" s="6"/>
      <c r="F6112" s="3"/>
      <c r="G6112" s="8"/>
      <c r="H6112" s="6"/>
      <c r="I6112" s="6"/>
    </row>
    <row r="6113" spans="2:9" x14ac:dyDescent="0.2">
      <c r="B6113" s="3"/>
      <c r="C6113" s="6"/>
      <c r="D6113" s="3"/>
      <c r="E6113" s="6"/>
      <c r="F6113" s="3"/>
      <c r="G6113" s="8"/>
      <c r="H6113" s="6"/>
      <c r="I6113" s="6"/>
    </row>
    <row r="6114" spans="2:9" x14ac:dyDescent="0.2">
      <c r="B6114" s="3"/>
      <c r="C6114" s="6"/>
      <c r="D6114" s="3"/>
      <c r="E6114" s="6"/>
      <c r="F6114" s="3"/>
      <c r="G6114" s="8"/>
      <c r="H6114" s="6"/>
      <c r="I6114" s="6"/>
    </row>
    <row r="6115" spans="2:9" x14ac:dyDescent="0.2">
      <c r="B6115" s="3"/>
      <c r="C6115" s="6"/>
      <c r="D6115" s="3"/>
      <c r="E6115" s="6"/>
      <c r="F6115" s="3"/>
      <c r="G6115" s="8"/>
      <c r="H6115" s="6"/>
      <c r="I6115" s="6"/>
    </row>
    <row r="6116" spans="2:9" x14ac:dyDescent="0.2">
      <c r="B6116" s="3"/>
      <c r="C6116" s="6"/>
      <c r="D6116" s="3"/>
      <c r="E6116" s="6"/>
      <c r="F6116" s="3"/>
      <c r="G6116" s="8"/>
      <c r="H6116" s="6"/>
      <c r="I6116" s="6"/>
    </row>
    <row r="6117" spans="2:9" x14ac:dyDescent="0.2">
      <c r="B6117" s="2"/>
      <c r="C6117" s="5"/>
      <c r="D6117" s="2"/>
      <c r="E6117" s="5"/>
      <c r="F6117" s="2"/>
      <c r="G6117" s="7"/>
      <c r="H6117" s="5"/>
      <c r="I6117" s="5"/>
    </row>
    <row r="6118" spans="2:9" x14ac:dyDescent="0.2">
      <c r="B6118" s="3"/>
      <c r="C6118" s="6"/>
      <c r="D6118" s="3"/>
      <c r="E6118" s="6"/>
      <c r="F6118" s="3"/>
      <c r="G6118" s="8"/>
      <c r="H6118" s="6"/>
      <c r="I6118" s="6"/>
    </row>
    <row r="6119" spans="2:9" x14ac:dyDescent="0.2">
      <c r="B6119" s="3"/>
      <c r="C6119" s="6"/>
      <c r="D6119" s="3"/>
      <c r="E6119" s="6"/>
      <c r="F6119" s="3"/>
      <c r="G6119" s="8"/>
      <c r="H6119" s="6"/>
      <c r="I6119" s="6"/>
    </row>
    <row r="6120" spans="2:9" x14ac:dyDescent="0.2">
      <c r="B6120" s="3"/>
      <c r="C6120" s="6"/>
      <c r="D6120" s="3"/>
      <c r="E6120" s="6"/>
      <c r="F6120" s="3"/>
      <c r="G6120" s="8"/>
      <c r="H6120" s="6"/>
      <c r="I6120" s="6"/>
    </row>
    <row r="6121" spans="2:9" x14ac:dyDescent="0.2">
      <c r="B6121" s="3"/>
      <c r="C6121" s="6"/>
      <c r="D6121" s="3"/>
      <c r="E6121" s="6"/>
      <c r="F6121" s="3"/>
      <c r="G6121" s="8"/>
      <c r="H6121" s="6"/>
      <c r="I6121" s="6"/>
    </row>
    <row r="6122" spans="2:9" x14ac:dyDescent="0.2">
      <c r="B6122" s="2"/>
      <c r="C6122" s="5"/>
      <c r="D6122" s="2"/>
      <c r="E6122" s="5"/>
      <c r="F6122" s="2"/>
      <c r="G6122" s="7"/>
      <c r="H6122" s="5"/>
      <c r="I6122" s="5"/>
    </row>
    <row r="6123" spans="2:9" x14ac:dyDescent="0.2">
      <c r="B6123" s="2"/>
      <c r="C6123" s="5"/>
      <c r="D6123" s="2"/>
      <c r="E6123" s="5"/>
      <c r="F6123" s="2"/>
      <c r="G6123" s="7"/>
      <c r="H6123" s="5"/>
      <c r="I6123" s="5"/>
    </row>
    <row r="6124" spans="2:9" x14ac:dyDescent="0.2">
      <c r="B6124" s="2"/>
      <c r="C6124" s="5"/>
      <c r="D6124" s="2"/>
      <c r="E6124" s="5"/>
      <c r="F6124" s="2"/>
      <c r="G6124" s="7"/>
      <c r="H6124" s="5"/>
      <c r="I6124" s="5"/>
    </row>
    <row r="6125" spans="2:9" x14ac:dyDescent="0.2">
      <c r="B6125" s="2"/>
      <c r="C6125" s="5"/>
      <c r="D6125" s="2"/>
      <c r="E6125" s="5"/>
      <c r="F6125" s="2"/>
      <c r="G6125" s="7"/>
      <c r="H6125" s="5"/>
      <c r="I6125" s="5"/>
    </row>
    <row r="6126" spans="2:9" x14ac:dyDescent="0.2">
      <c r="B6126" s="3"/>
      <c r="C6126" s="6"/>
      <c r="D6126" s="3"/>
      <c r="E6126" s="6"/>
      <c r="F6126" s="3"/>
      <c r="G6126" s="8"/>
      <c r="H6126" s="6"/>
      <c r="I6126" s="6"/>
    </row>
    <row r="6127" spans="2:9" x14ac:dyDescent="0.2">
      <c r="B6127" s="3"/>
      <c r="C6127" s="6"/>
      <c r="D6127" s="3"/>
      <c r="E6127" s="6"/>
      <c r="F6127" s="3"/>
      <c r="G6127" s="8"/>
      <c r="H6127" s="6"/>
      <c r="I6127" s="6"/>
    </row>
    <row r="6128" spans="2:9" x14ac:dyDescent="0.2">
      <c r="B6128" s="3"/>
      <c r="C6128" s="6"/>
      <c r="D6128" s="3"/>
      <c r="E6128" s="6"/>
      <c r="F6128" s="3"/>
      <c r="G6128" s="8"/>
      <c r="H6128" s="6"/>
      <c r="I6128" s="6"/>
    </row>
    <row r="6129" spans="2:9" x14ac:dyDescent="0.2">
      <c r="B6129" s="3"/>
      <c r="C6129" s="6"/>
      <c r="D6129" s="3"/>
      <c r="E6129" s="6"/>
      <c r="F6129" s="3"/>
      <c r="G6129" s="8"/>
      <c r="H6129" s="6"/>
      <c r="I6129" s="6"/>
    </row>
    <row r="6130" spans="2:9" x14ac:dyDescent="0.2">
      <c r="B6130" s="3"/>
      <c r="C6130" s="6"/>
      <c r="D6130" s="3"/>
      <c r="E6130" s="6"/>
      <c r="F6130" s="3"/>
      <c r="G6130" s="8"/>
      <c r="H6130" s="6"/>
      <c r="I6130" s="6"/>
    </row>
    <row r="6131" spans="2:9" x14ac:dyDescent="0.2">
      <c r="B6131" s="3"/>
      <c r="C6131" s="6"/>
      <c r="D6131" s="3"/>
      <c r="E6131" s="6"/>
      <c r="F6131" s="3"/>
      <c r="G6131" s="8"/>
      <c r="H6131" s="6"/>
      <c r="I6131" s="6"/>
    </row>
    <row r="6132" spans="2:9" x14ac:dyDescent="0.2">
      <c r="B6132" s="3"/>
      <c r="C6132" s="6"/>
      <c r="D6132" s="3"/>
      <c r="E6132" s="6"/>
      <c r="F6132" s="3"/>
      <c r="G6132" s="8"/>
      <c r="H6132" s="6"/>
      <c r="I6132" s="6"/>
    </row>
    <row r="6133" spans="2:9" x14ac:dyDescent="0.2">
      <c r="B6133" s="3"/>
      <c r="C6133" s="6"/>
      <c r="D6133" s="3"/>
      <c r="E6133" s="6"/>
      <c r="F6133" s="3"/>
      <c r="G6133" s="8"/>
      <c r="H6133" s="6"/>
      <c r="I6133" s="6"/>
    </row>
    <row r="6134" spans="2:9" x14ac:dyDescent="0.2">
      <c r="B6134" s="3"/>
      <c r="C6134" s="6"/>
      <c r="D6134" s="3"/>
      <c r="E6134" s="6"/>
      <c r="F6134" s="3"/>
      <c r="G6134" s="8"/>
      <c r="H6134" s="6"/>
      <c r="I6134" s="6"/>
    </row>
    <row r="6135" spans="2:9" x14ac:dyDescent="0.2">
      <c r="B6135" s="3"/>
      <c r="C6135" s="6"/>
      <c r="D6135" s="3"/>
      <c r="E6135" s="6"/>
      <c r="F6135" s="3"/>
      <c r="G6135" s="8"/>
      <c r="H6135" s="6"/>
      <c r="I6135" s="6"/>
    </row>
    <row r="6136" spans="2:9" x14ac:dyDescent="0.2">
      <c r="B6136" s="3"/>
      <c r="C6136" s="6"/>
      <c r="D6136" s="3"/>
      <c r="E6136" s="6"/>
      <c r="F6136" s="3"/>
      <c r="G6136" s="8"/>
      <c r="H6136" s="6"/>
      <c r="I6136" s="6"/>
    </row>
    <row r="6137" spans="2:9" x14ac:dyDescent="0.2">
      <c r="B6137" s="3"/>
      <c r="C6137" s="6"/>
      <c r="D6137" s="3"/>
      <c r="E6137" s="6"/>
      <c r="F6137" s="3"/>
      <c r="G6137" s="8"/>
      <c r="H6137" s="6"/>
      <c r="I6137" s="6"/>
    </row>
    <row r="6138" spans="2:9" x14ac:dyDescent="0.2">
      <c r="B6138" s="3"/>
      <c r="C6138" s="6"/>
      <c r="D6138" s="3"/>
      <c r="E6138" s="6"/>
      <c r="F6138" s="3"/>
      <c r="G6138" s="8"/>
      <c r="H6138" s="6"/>
      <c r="I6138" s="6"/>
    </row>
    <row r="6139" spans="2:9" x14ac:dyDescent="0.2">
      <c r="B6139" s="3"/>
      <c r="C6139" s="6"/>
      <c r="D6139" s="3"/>
      <c r="E6139" s="6"/>
      <c r="F6139" s="3"/>
      <c r="G6139" s="8"/>
      <c r="H6139" s="6"/>
      <c r="I6139" s="6"/>
    </row>
    <row r="6140" spans="2:9" x14ac:dyDescent="0.2">
      <c r="B6140" s="3"/>
      <c r="C6140" s="6"/>
      <c r="D6140" s="3"/>
      <c r="E6140" s="6"/>
      <c r="F6140" s="3"/>
      <c r="G6140" s="8"/>
      <c r="H6140" s="6"/>
      <c r="I6140" s="6"/>
    </row>
    <row r="6141" spans="2:9" x14ac:dyDescent="0.2">
      <c r="B6141" s="3"/>
      <c r="C6141" s="6"/>
      <c r="D6141" s="3"/>
      <c r="E6141" s="6"/>
      <c r="F6141" s="3"/>
      <c r="G6141" s="8"/>
      <c r="H6141" s="6"/>
      <c r="I6141" s="6"/>
    </row>
    <row r="6142" spans="2:9" x14ac:dyDescent="0.2">
      <c r="B6142" s="3"/>
      <c r="C6142" s="6"/>
      <c r="D6142" s="3"/>
      <c r="E6142" s="6"/>
      <c r="F6142" s="3"/>
      <c r="G6142" s="8"/>
      <c r="H6142" s="6"/>
      <c r="I6142" s="6"/>
    </row>
    <row r="6143" spans="2:9" x14ac:dyDescent="0.2">
      <c r="B6143" s="3"/>
      <c r="C6143" s="6"/>
      <c r="D6143" s="3"/>
      <c r="E6143" s="6"/>
      <c r="F6143" s="3"/>
      <c r="G6143" s="8"/>
      <c r="H6143" s="6"/>
      <c r="I6143" s="6"/>
    </row>
    <row r="6144" spans="2:9" x14ac:dyDescent="0.2">
      <c r="B6144" s="3"/>
      <c r="C6144" s="6"/>
      <c r="D6144" s="3"/>
      <c r="E6144" s="6"/>
      <c r="F6144" s="3"/>
      <c r="G6144" s="8"/>
      <c r="H6144" s="6"/>
      <c r="I6144" s="6"/>
    </row>
    <row r="6145" spans="2:9" x14ac:dyDescent="0.2">
      <c r="B6145" s="3"/>
      <c r="C6145" s="6"/>
      <c r="D6145" s="3"/>
      <c r="E6145" s="6"/>
      <c r="F6145" s="3"/>
      <c r="G6145" s="8"/>
      <c r="H6145" s="6"/>
      <c r="I6145" s="6"/>
    </row>
    <row r="6146" spans="2:9" x14ac:dyDescent="0.2">
      <c r="B6146" s="3"/>
      <c r="C6146" s="6"/>
      <c r="D6146" s="3"/>
      <c r="E6146" s="6"/>
      <c r="F6146" s="3"/>
      <c r="G6146" s="8"/>
      <c r="H6146" s="6"/>
      <c r="I6146" s="6"/>
    </row>
    <row r="6147" spans="2:9" x14ac:dyDescent="0.2">
      <c r="B6147" s="2"/>
      <c r="C6147" s="5"/>
      <c r="D6147" s="2"/>
      <c r="E6147" s="5"/>
      <c r="F6147" s="2"/>
      <c r="G6147" s="7"/>
      <c r="H6147" s="5"/>
      <c r="I6147" s="5"/>
    </row>
    <row r="6148" spans="2:9" x14ac:dyDescent="0.2">
      <c r="B6148" s="2"/>
      <c r="C6148" s="5"/>
      <c r="D6148" s="2"/>
      <c r="E6148" s="5"/>
      <c r="F6148" s="2"/>
      <c r="G6148" s="7"/>
      <c r="H6148" s="5"/>
      <c r="I6148" s="5"/>
    </row>
    <row r="6149" spans="2:9" x14ac:dyDescent="0.2">
      <c r="B6149" s="2"/>
      <c r="C6149" s="5"/>
      <c r="D6149" s="2"/>
      <c r="E6149" s="5"/>
      <c r="F6149" s="2"/>
      <c r="G6149" s="7"/>
      <c r="H6149" s="5"/>
      <c r="I6149" s="5"/>
    </row>
    <row r="6150" spans="2:9" x14ac:dyDescent="0.2">
      <c r="B6150" s="2"/>
      <c r="C6150" s="5"/>
      <c r="D6150" s="2"/>
      <c r="E6150" s="5"/>
      <c r="F6150" s="2"/>
      <c r="G6150" s="7"/>
      <c r="H6150" s="5"/>
      <c r="I6150" s="5"/>
    </row>
    <row r="6151" spans="2:9" x14ac:dyDescent="0.2">
      <c r="B6151" s="2"/>
      <c r="C6151" s="5"/>
      <c r="D6151" s="2"/>
      <c r="E6151" s="5"/>
      <c r="F6151" s="2"/>
      <c r="G6151" s="7"/>
      <c r="H6151" s="5"/>
      <c r="I6151" s="5"/>
    </row>
    <row r="6152" spans="2:9" x14ac:dyDescent="0.2">
      <c r="B6152" s="2"/>
      <c r="C6152" s="5"/>
      <c r="D6152" s="2"/>
      <c r="E6152" s="5"/>
      <c r="F6152" s="2"/>
      <c r="G6152" s="7"/>
      <c r="H6152" s="5"/>
      <c r="I6152" s="5"/>
    </row>
    <row r="6153" spans="2:9" x14ac:dyDescent="0.2">
      <c r="B6153" s="3"/>
      <c r="C6153" s="6"/>
      <c r="D6153" s="3"/>
      <c r="E6153" s="6"/>
      <c r="F6153" s="3"/>
      <c r="G6153" s="8"/>
      <c r="H6153" s="6"/>
      <c r="I6153" s="6"/>
    </row>
    <row r="6154" spans="2:9" x14ac:dyDescent="0.2">
      <c r="B6154" s="3"/>
      <c r="C6154" s="6"/>
      <c r="D6154" s="3"/>
      <c r="E6154" s="6"/>
      <c r="F6154" s="3"/>
      <c r="G6154" s="8"/>
      <c r="H6154" s="6"/>
      <c r="I6154" s="6"/>
    </row>
    <row r="6155" spans="2:9" x14ac:dyDescent="0.2">
      <c r="B6155" s="3"/>
      <c r="C6155" s="6"/>
      <c r="D6155" s="3"/>
      <c r="E6155" s="6"/>
      <c r="F6155" s="3"/>
      <c r="G6155" s="8"/>
      <c r="H6155" s="6"/>
      <c r="I6155" s="6"/>
    </row>
    <row r="6156" spans="2:9" x14ac:dyDescent="0.2">
      <c r="B6156" s="3"/>
      <c r="C6156" s="6"/>
      <c r="D6156" s="3"/>
      <c r="E6156" s="6"/>
      <c r="F6156" s="3"/>
      <c r="G6156" s="8"/>
      <c r="H6156" s="6"/>
      <c r="I6156" s="6"/>
    </row>
    <row r="6157" spans="2:9" x14ac:dyDescent="0.2">
      <c r="B6157" s="3"/>
      <c r="C6157" s="6"/>
      <c r="D6157" s="3"/>
      <c r="E6157" s="6"/>
      <c r="F6157" s="3"/>
      <c r="G6157" s="8"/>
      <c r="H6157" s="6"/>
      <c r="I6157" s="6"/>
    </row>
    <row r="6158" spans="2:9" x14ac:dyDescent="0.2">
      <c r="B6158" s="3"/>
      <c r="C6158" s="6"/>
      <c r="D6158" s="3"/>
      <c r="E6158" s="6"/>
      <c r="F6158" s="3"/>
      <c r="G6158" s="8"/>
      <c r="H6158" s="6"/>
      <c r="I6158" s="6"/>
    </row>
    <row r="6159" spans="2:9" x14ac:dyDescent="0.2">
      <c r="B6159" s="3"/>
      <c r="C6159" s="6"/>
      <c r="D6159" s="3"/>
      <c r="E6159" s="6"/>
      <c r="F6159" s="3"/>
      <c r="G6159" s="8"/>
      <c r="H6159" s="6"/>
      <c r="I6159" s="6"/>
    </row>
    <row r="6160" spans="2:9" x14ac:dyDescent="0.2">
      <c r="B6160" s="3"/>
      <c r="C6160" s="6"/>
      <c r="D6160" s="3"/>
      <c r="E6160" s="6"/>
      <c r="F6160" s="3"/>
      <c r="G6160" s="8"/>
      <c r="H6160" s="6"/>
      <c r="I6160" s="6"/>
    </row>
    <row r="6161" spans="2:9" x14ac:dyDescent="0.2">
      <c r="B6161" s="3"/>
      <c r="C6161" s="6"/>
      <c r="D6161" s="3"/>
      <c r="E6161" s="6"/>
      <c r="F6161" s="3"/>
      <c r="G6161" s="8"/>
      <c r="H6161" s="6"/>
      <c r="I6161" s="6"/>
    </row>
    <row r="6162" spans="2:9" x14ac:dyDescent="0.2">
      <c r="B6162" s="3"/>
      <c r="C6162" s="6"/>
      <c r="D6162" s="3"/>
      <c r="E6162" s="6"/>
      <c r="F6162" s="3"/>
      <c r="G6162" s="8"/>
      <c r="H6162" s="6"/>
      <c r="I6162" s="6"/>
    </row>
    <row r="6163" spans="2:9" x14ac:dyDescent="0.2">
      <c r="B6163" s="3"/>
      <c r="C6163" s="6"/>
      <c r="D6163" s="3"/>
      <c r="E6163" s="6"/>
      <c r="F6163" s="3"/>
      <c r="G6163" s="8"/>
      <c r="H6163" s="6"/>
      <c r="I6163" s="6"/>
    </row>
    <row r="6164" spans="2:9" x14ac:dyDescent="0.2">
      <c r="B6164" s="3"/>
      <c r="C6164" s="6"/>
      <c r="D6164" s="3"/>
      <c r="E6164" s="6"/>
      <c r="F6164" s="3"/>
      <c r="G6164" s="8"/>
      <c r="H6164" s="6"/>
      <c r="I6164" s="6"/>
    </row>
    <row r="6165" spans="2:9" x14ac:dyDescent="0.2">
      <c r="B6165" s="3"/>
      <c r="C6165" s="6"/>
      <c r="D6165" s="3"/>
      <c r="E6165" s="6"/>
      <c r="F6165" s="3"/>
      <c r="G6165" s="8"/>
      <c r="H6165" s="6"/>
      <c r="I6165" s="6"/>
    </row>
    <row r="6166" spans="2:9" x14ac:dyDescent="0.2">
      <c r="B6166" s="3"/>
      <c r="C6166" s="6"/>
      <c r="D6166" s="3"/>
      <c r="E6166" s="6"/>
      <c r="F6166" s="3"/>
      <c r="G6166" s="8"/>
      <c r="H6166" s="6"/>
      <c r="I6166" s="6"/>
    </row>
    <row r="6167" spans="2:9" x14ac:dyDescent="0.2">
      <c r="B6167" s="3"/>
      <c r="C6167" s="6"/>
      <c r="D6167" s="3"/>
      <c r="E6167" s="6"/>
      <c r="F6167" s="3"/>
      <c r="G6167" s="8"/>
      <c r="H6167" s="6"/>
      <c r="I6167" s="6"/>
    </row>
    <row r="6168" spans="2:9" x14ac:dyDescent="0.2">
      <c r="B6168" s="3"/>
      <c r="C6168" s="6"/>
      <c r="D6168" s="3"/>
      <c r="E6168" s="6"/>
      <c r="F6168" s="3"/>
      <c r="G6168" s="8"/>
      <c r="H6168" s="6"/>
      <c r="I6168" s="6"/>
    </row>
    <row r="6169" spans="2:9" x14ac:dyDescent="0.2">
      <c r="B6169" s="3"/>
      <c r="C6169" s="6"/>
      <c r="D6169" s="3"/>
      <c r="E6169" s="6"/>
      <c r="F6169" s="3"/>
      <c r="G6169" s="8"/>
      <c r="H6169" s="6"/>
      <c r="I6169" s="6"/>
    </row>
    <row r="6170" spans="2:9" x14ac:dyDescent="0.2">
      <c r="B6170" s="3"/>
      <c r="C6170" s="6"/>
      <c r="D6170" s="3"/>
      <c r="E6170" s="6"/>
      <c r="F6170" s="3"/>
      <c r="G6170" s="8"/>
      <c r="H6170" s="6"/>
      <c r="I6170" s="6"/>
    </row>
    <row r="6171" spans="2:9" x14ac:dyDescent="0.2">
      <c r="B6171" s="3"/>
      <c r="C6171" s="6"/>
      <c r="D6171" s="3"/>
      <c r="E6171" s="6"/>
      <c r="F6171" s="3"/>
      <c r="G6171" s="8"/>
      <c r="H6171" s="6"/>
      <c r="I6171" s="6"/>
    </row>
    <row r="6172" spans="2:9" x14ac:dyDescent="0.2">
      <c r="B6172" s="3"/>
      <c r="C6172" s="6"/>
      <c r="D6172" s="3"/>
      <c r="E6172" s="6"/>
      <c r="F6172" s="3"/>
      <c r="G6172" s="8"/>
      <c r="H6172" s="6"/>
      <c r="I6172" s="6"/>
    </row>
    <row r="6173" spans="2:9" x14ac:dyDescent="0.2">
      <c r="B6173" s="3"/>
      <c r="C6173" s="6"/>
      <c r="D6173" s="3"/>
      <c r="E6173" s="6"/>
      <c r="F6173" s="3"/>
      <c r="G6173" s="8"/>
      <c r="H6173" s="6"/>
      <c r="I6173" s="6"/>
    </row>
    <row r="6174" spans="2:9" x14ac:dyDescent="0.2">
      <c r="B6174" s="3"/>
      <c r="C6174" s="6"/>
      <c r="D6174" s="3"/>
      <c r="E6174" s="6"/>
      <c r="F6174" s="3"/>
      <c r="G6174" s="8"/>
      <c r="H6174" s="6"/>
      <c r="I6174" s="6"/>
    </row>
    <row r="6175" spans="2:9" x14ac:dyDescent="0.2">
      <c r="B6175" s="3"/>
      <c r="C6175" s="6"/>
      <c r="D6175" s="3"/>
      <c r="E6175" s="6"/>
      <c r="F6175" s="3"/>
      <c r="G6175" s="8"/>
      <c r="H6175" s="6"/>
      <c r="I6175" s="6"/>
    </row>
    <row r="6176" spans="2:9" x14ac:dyDescent="0.2">
      <c r="B6176" s="3"/>
      <c r="C6176" s="6"/>
      <c r="D6176" s="3"/>
      <c r="E6176" s="6"/>
      <c r="F6176" s="3"/>
      <c r="G6176" s="8"/>
      <c r="H6176" s="6"/>
      <c r="I6176" s="6"/>
    </row>
    <row r="6177" spans="2:9" x14ac:dyDescent="0.2">
      <c r="B6177" s="3"/>
      <c r="C6177" s="6"/>
      <c r="D6177" s="3"/>
      <c r="E6177" s="6"/>
      <c r="F6177" s="3"/>
      <c r="G6177" s="8"/>
      <c r="H6177" s="6"/>
      <c r="I6177" s="6"/>
    </row>
    <row r="6178" spans="2:9" x14ac:dyDescent="0.2">
      <c r="B6178" s="3"/>
      <c r="C6178" s="6"/>
      <c r="D6178" s="3"/>
      <c r="E6178" s="6"/>
      <c r="F6178" s="3"/>
      <c r="G6178" s="8"/>
      <c r="H6178" s="6"/>
      <c r="I6178" s="6"/>
    </row>
    <row r="6179" spans="2:9" x14ac:dyDescent="0.2">
      <c r="B6179" s="3"/>
      <c r="C6179" s="6"/>
      <c r="D6179" s="3"/>
      <c r="E6179" s="6"/>
      <c r="F6179" s="3"/>
      <c r="G6179" s="8"/>
      <c r="H6179" s="6"/>
      <c r="I6179" s="6"/>
    </row>
    <row r="6180" spans="2:9" x14ac:dyDescent="0.2">
      <c r="B6180" s="2"/>
      <c r="C6180" s="5"/>
      <c r="D6180" s="2"/>
      <c r="E6180" s="5"/>
      <c r="F6180" s="2"/>
      <c r="G6180" s="7"/>
      <c r="H6180" s="5"/>
      <c r="I6180" s="5"/>
    </row>
    <row r="6181" spans="2:9" x14ac:dyDescent="0.2">
      <c r="B6181" s="2"/>
      <c r="C6181" s="5"/>
      <c r="D6181" s="2"/>
      <c r="E6181" s="5"/>
      <c r="F6181" s="2"/>
      <c r="G6181" s="7"/>
      <c r="H6181" s="5"/>
      <c r="I6181" s="5"/>
    </row>
    <row r="6182" spans="2:9" x14ac:dyDescent="0.2">
      <c r="B6182" s="2"/>
      <c r="C6182" s="5"/>
      <c r="D6182" s="2"/>
      <c r="E6182" s="5"/>
      <c r="F6182" s="2"/>
      <c r="G6182" s="7"/>
      <c r="H6182" s="5"/>
      <c r="I6182" s="5"/>
    </row>
    <row r="6183" spans="2:9" x14ac:dyDescent="0.2">
      <c r="B6183" s="2"/>
      <c r="C6183" s="5"/>
      <c r="D6183" s="2"/>
      <c r="E6183" s="5"/>
      <c r="F6183" s="2"/>
      <c r="G6183" s="7"/>
      <c r="H6183" s="5"/>
      <c r="I6183" s="5"/>
    </row>
    <row r="6184" spans="2:9" x14ac:dyDescent="0.2">
      <c r="B6184" s="2"/>
      <c r="C6184" s="5"/>
      <c r="D6184" s="2"/>
      <c r="E6184" s="5"/>
      <c r="F6184" s="2"/>
      <c r="G6184" s="7"/>
      <c r="H6184" s="5"/>
      <c r="I6184" s="5"/>
    </row>
    <row r="6185" spans="2:9" x14ac:dyDescent="0.2">
      <c r="B6185" s="2"/>
      <c r="C6185" s="5"/>
      <c r="D6185" s="2"/>
      <c r="E6185" s="5"/>
      <c r="F6185" s="2"/>
      <c r="G6185" s="7"/>
      <c r="H6185" s="5"/>
      <c r="I6185" s="5"/>
    </row>
    <row r="6186" spans="2:9" x14ac:dyDescent="0.2">
      <c r="B6186" s="2"/>
      <c r="C6186" s="5"/>
      <c r="D6186" s="2"/>
      <c r="E6186" s="5"/>
      <c r="F6186" s="2"/>
      <c r="G6186" s="7"/>
      <c r="H6186" s="5"/>
      <c r="I6186" s="5"/>
    </row>
    <row r="6187" spans="2:9" x14ac:dyDescent="0.2">
      <c r="B6187" s="3"/>
      <c r="C6187" s="6"/>
      <c r="D6187" s="3"/>
      <c r="E6187" s="6"/>
      <c r="F6187" s="3"/>
      <c r="G6187" s="8"/>
      <c r="H6187" s="6"/>
      <c r="I6187" s="6"/>
    </row>
    <row r="6188" spans="2:9" x14ac:dyDescent="0.2">
      <c r="B6188" s="3"/>
      <c r="C6188" s="6"/>
      <c r="D6188" s="3"/>
      <c r="E6188" s="6"/>
      <c r="F6188" s="3"/>
      <c r="G6188" s="8"/>
      <c r="H6188" s="6"/>
      <c r="I6188" s="6"/>
    </row>
    <row r="6189" spans="2:9" x14ac:dyDescent="0.2">
      <c r="B6189" s="3"/>
      <c r="C6189" s="6"/>
      <c r="D6189" s="3"/>
      <c r="E6189" s="6"/>
      <c r="F6189" s="3"/>
      <c r="G6189" s="8"/>
      <c r="H6189" s="6"/>
      <c r="I6189" s="6"/>
    </row>
    <row r="6190" spans="2:9" x14ac:dyDescent="0.2">
      <c r="B6190" s="3"/>
      <c r="C6190" s="6"/>
      <c r="D6190" s="3"/>
      <c r="E6190" s="6"/>
      <c r="F6190" s="3"/>
      <c r="G6190" s="8"/>
      <c r="H6190" s="6"/>
      <c r="I6190" s="6"/>
    </row>
    <row r="6191" spans="2:9" x14ac:dyDescent="0.2">
      <c r="B6191" s="3"/>
      <c r="C6191" s="6"/>
      <c r="D6191" s="3"/>
      <c r="E6191" s="6"/>
      <c r="F6191" s="3"/>
      <c r="G6191" s="8"/>
      <c r="H6191" s="6"/>
      <c r="I6191" s="6"/>
    </row>
    <row r="6192" spans="2:9" x14ac:dyDescent="0.2">
      <c r="B6192" s="3"/>
      <c r="C6192" s="6"/>
      <c r="D6192" s="3"/>
      <c r="E6192" s="6"/>
      <c r="F6192" s="3"/>
      <c r="G6192" s="8"/>
      <c r="H6192" s="6"/>
      <c r="I6192" s="6"/>
    </row>
    <row r="6193" spans="2:9" x14ac:dyDescent="0.2">
      <c r="B6193" s="3"/>
      <c r="C6193" s="6"/>
      <c r="D6193" s="3"/>
      <c r="E6193" s="6"/>
      <c r="F6193" s="3"/>
      <c r="G6193" s="8"/>
      <c r="H6193" s="6"/>
      <c r="I6193" s="6"/>
    </row>
    <row r="6194" spans="2:9" x14ac:dyDescent="0.2">
      <c r="B6194" s="3"/>
      <c r="C6194" s="6"/>
      <c r="D6194" s="3"/>
      <c r="E6194" s="6"/>
      <c r="F6194" s="3"/>
      <c r="G6194" s="8"/>
      <c r="H6194" s="6"/>
      <c r="I6194" s="6"/>
    </row>
    <row r="6195" spans="2:9" x14ac:dyDescent="0.2">
      <c r="B6195" s="3"/>
      <c r="C6195" s="6"/>
      <c r="D6195" s="3"/>
      <c r="E6195" s="6"/>
      <c r="F6195" s="3"/>
      <c r="G6195" s="8"/>
      <c r="H6195" s="6"/>
      <c r="I6195" s="6"/>
    </row>
    <row r="6196" spans="2:9" x14ac:dyDescent="0.2">
      <c r="B6196" s="3"/>
      <c r="C6196" s="6"/>
      <c r="D6196" s="3"/>
      <c r="E6196" s="6"/>
      <c r="F6196" s="3"/>
      <c r="G6196" s="8"/>
      <c r="H6196" s="6"/>
      <c r="I6196" s="6"/>
    </row>
    <row r="6197" spans="2:9" x14ac:dyDescent="0.2">
      <c r="B6197" s="3"/>
      <c r="C6197" s="6"/>
      <c r="D6197" s="3"/>
      <c r="E6197" s="6"/>
      <c r="F6197" s="3"/>
      <c r="G6197" s="8"/>
      <c r="H6197" s="6"/>
      <c r="I6197" s="6"/>
    </row>
    <row r="6198" spans="2:9" x14ac:dyDescent="0.2">
      <c r="B6198" s="3"/>
      <c r="C6198" s="6"/>
      <c r="D6198" s="3"/>
      <c r="E6198" s="6"/>
      <c r="F6198" s="3"/>
      <c r="G6198" s="8"/>
      <c r="H6198" s="6"/>
      <c r="I6198" s="6"/>
    </row>
    <row r="6199" spans="2:9" x14ac:dyDescent="0.2">
      <c r="B6199" s="3"/>
      <c r="C6199" s="6"/>
      <c r="D6199" s="3"/>
      <c r="E6199" s="6"/>
      <c r="F6199" s="3"/>
      <c r="G6199" s="8"/>
      <c r="H6199" s="6"/>
      <c r="I6199" s="6"/>
    </row>
    <row r="6200" spans="2:9" x14ac:dyDescent="0.2">
      <c r="B6200" s="3"/>
      <c r="C6200" s="6"/>
      <c r="D6200" s="3"/>
      <c r="E6200" s="6"/>
      <c r="F6200" s="3"/>
      <c r="G6200" s="8"/>
      <c r="H6200" s="6"/>
      <c r="I6200" s="6"/>
    </row>
    <row r="6201" spans="2:9" x14ac:dyDescent="0.2">
      <c r="B6201" s="3"/>
      <c r="C6201" s="6"/>
      <c r="D6201" s="3"/>
      <c r="E6201" s="6"/>
      <c r="F6201" s="3"/>
      <c r="G6201" s="8"/>
      <c r="H6201" s="6"/>
      <c r="I6201" s="6"/>
    </row>
    <row r="6202" spans="2:9" x14ac:dyDescent="0.2">
      <c r="B6202" s="3"/>
      <c r="C6202" s="6"/>
      <c r="D6202" s="3"/>
      <c r="E6202" s="6"/>
      <c r="F6202" s="3"/>
      <c r="G6202" s="8"/>
      <c r="H6202" s="6"/>
      <c r="I6202" s="6"/>
    </row>
    <row r="6203" spans="2:9" x14ac:dyDescent="0.2">
      <c r="B6203" s="3"/>
      <c r="C6203" s="6"/>
      <c r="D6203" s="3"/>
      <c r="E6203" s="6"/>
      <c r="F6203" s="3"/>
      <c r="G6203" s="8"/>
      <c r="H6203" s="6"/>
      <c r="I6203" s="6"/>
    </row>
    <row r="6204" spans="2:9" x14ac:dyDescent="0.2">
      <c r="B6204" s="3"/>
      <c r="C6204" s="6"/>
      <c r="D6204" s="3"/>
      <c r="E6204" s="6"/>
      <c r="F6204" s="3"/>
      <c r="G6204" s="8"/>
      <c r="H6204" s="6"/>
      <c r="I6204" s="6"/>
    </row>
    <row r="6205" spans="2:9" x14ac:dyDescent="0.2">
      <c r="B6205" s="3"/>
      <c r="C6205" s="6"/>
      <c r="D6205" s="3"/>
      <c r="E6205" s="6"/>
      <c r="F6205" s="3"/>
      <c r="G6205" s="8"/>
      <c r="H6205" s="6"/>
      <c r="I6205" s="6"/>
    </row>
    <row r="6206" spans="2:9" x14ac:dyDescent="0.2">
      <c r="B6206" s="3"/>
      <c r="C6206" s="6"/>
      <c r="D6206" s="3"/>
      <c r="E6206" s="6"/>
      <c r="F6206" s="3"/>
      <c r="G6206" s="8"/>
      <c r="H6206" s="6"/>
      <c r="I6206" s="6"/>
    </row>
    <row r="6207" spans="2:9" x14ac:dyDescent="0.2">
      <c r="B6207" s="3"/>
      <c r="C6207" s="6"/>
      <c r="D6207" s="3"/>
      <c r="E6207" s="6"/>
      <c r="F6207" s="3"/>
      <c r="G6207" s="8"/>
      <c r="H6207" s="6"/>
      <c r="I6207" s="6"/>
    </row>
    <row r="6208" spans="2:9" x14ac:dyDescent="0.2">
      <c r="B6208" s="3"/>
      <c r="C6208" s="6"/>
      <c r="D6208" s="3"/>
      <c r="E6208" s="6"/>
      <c r="F6208" s="3"/>
      <c r="G6208" s="8"/>
      <c r="H6208" s="6"/>
      <c r="I6208" s="6"/>
    </row>
    <row r="6209" spans="2:9" x14ac:dyDescent="0.2">
      <c r="B6209" s="3"/>
      <c r="C6209" s="6"/>
      <c r="D6209" s="3"/>
      <c r="E6209" s="6"/>
      <c r="F6209" s="3"/>
      <c r="G6209" s="8"/>
      <c r="H6209" s="6"/>
      <c r="I6209" s="6"/>
    </row>
    <row r="6210" spans="2:9" x14ac:dyDescent="0.2">
      <c r="B6210" s="3"/>
      <c r="C6210" s="6"/>
      <c r="D6210" s="3"/>
      <c r="E6210" s="6"/>
      <c r="F6210" s="3"/>
      <c r="G6210" s="8"/>
      <c r="H6210" s="6"/>
      <c r="I6210" s="6"/>
    </row>
    <row r="6211" spans="2:9" x14ac:dyDescent="0.2">
      <c r="B6211" s="3"/>
      <c r="C6211" s="6"/>
      <c r="D6211" s="3"/>
      <c r="E6211" s="6"/>
      <c r="F6211" s="3"/>
      <c r="G6211" s="8"/>
      <c r="H6211" s="6"/>
      <c r="I6211" s="6"/>
    </row>
    <row r="6212" spans="2:9" x14ac:dyDescent="0.2">
      <c r="B6212" s="3"/>
      <c r="C6212" s="6"/>
      <c r="D6212" s="3"/>
      <c r="E6212" s="6"/>
      <c r="F6212" s="3"/>
      <c r="G6212" s="8"/>
      <c r="H6212" s="6"/>
      <c r="I6212" s="6"/>
    </row>
    <row r="6213" spans="2:9" x14ac:dyDescent="0.2">
      <c r="B6213" s="3"/>
      <c r="C6213" s="6"/>
      <c r="D6213" s="3"/>
      <c r="E6213" s="6"/>
      <c r="F6213" s="3"/>
      <c r="G6213" s="8"/>
      <c r="H6213" s="6"/>
      <c r="I6213" s="6"/>
    </row>
    <row r="6214" spans="2:9" x14ac:dyDescent="0.2">
      <c r="B6214" s="3"/>
      <c r="C6214" s="6"/>
      <c r="D6214" s="3"/>
      <c r="E6214" s="6"/>
      <c r="F6214" s="3"/>
      <c r="G6214" s="8"/>
      <c r="H6214" s="6"/>
      <c r="I6214" s="6"/>
    </row>
    <row r="6215" spans="2:9" x14ac:dyDescent="0.2">
      <c r="B6215" s="3"/>
      <c r="C6215" s="6"/>
      <c r="D6215" s="3"/>
      <c r="E6215" s="6"/>
      <c r="F6215" s="3"/>
      <c r="G6215" s="8"/>
      <c r="H6215" s="6"/>
      <c r="I6215" s="6"/>
    </row>
    <row r="6216" spans="2:9" x14ac:dyDescent="0.2">
      <c r="B6216" s="3"/>
      <c r="C6216" s="6"/>
      <c r="D6216" s="3"/>
      <c r="E6216" s="6"/>
      <c r="F6216" s="3"/>
      <c r="G6216" s="8"/>
      <c r="H6216" s="6"/>
      <c r="I6216" s="6"/>
    </row>
    <row r="6217" spans="2:9" x14ac:dyDescent="0.2">
      <c r="B6217" s="3"/>
      <c r="C6217" s="6"/>
      <c r="D6217" s="3"/>
      <c r="E6217" s="6"/>
      <c r="F6217" s="3"/>
      <c r="G6217" s="8"/>
      <c r="H6217" s="6"/>
      <c r="I6217" s="6"/>
    </row>
    <row r="6218" spans="2:9" x14ac:dyDescent="0.2">
      <c r="B6218" s="3"/>
      <c r="C6218" s="6"/>
      <c r="D6218" s="3"/>
      <c r="E6218" s="6"/>
      <c r="F6218" s="3"/>
      <c r="G6218" s="8"/>
      <c r="H6218" s="6"/>
      <c r="I6218" s="6"/>
    </row>
    <row r="6219" spans="2:9" x14ac:dyDescent="0.2">
      <c r="B6219" s="3"/>
      <c r="C6219" s="6"/>
      <c r="D6219" s="3"/>
      <c r="E6219" s="6"/>
      <c r="F6219" s="3"/>
      <c r="G6219" s="8"/>
      <c r="H6219" s="6"/>
      <c r="I6219" s="6"/>
    </row>
    <row r="6220" spans="2:9" x14ac:dyDescent="0.2">
      <c r="B6220" s="3"/>
      <c r="C6220" s="6"/>
      <c r="D6220" s="3"/>
      <c r="E6220" s="6"/>
      <c r="F6220" s="3"/>
      <c r="G6220" s="8"/>
      <c r="H6220" s="6"/>
      <c r="I6220" s="6"/>
    </row>
    <row r="6221" spans="2:9" x14ac:dyDescent="0.2">
      <c r="B6221" s="3"/>
      <c r="C6221" s="6"/>
      <c r="D6221" s="3"/>
      <c r="E6221" s="6"/>
      <c r="F6221" s="3"/>
      <c r="G6221" s="8"/>
      <c r="H6221" s="6"/>
      <c r="I6221" s="6"/>
    </row>
    <row r="6222" spans="2:9" x14ac:dyDescent="0.2">
      <c r="B6222" s="2"/>
      <c r="C6222" s="5"/>
      <c r="D6222" s="2"/>
      <c r="E6222" s="5"/>
      <c r="F6222" s="2"/>
      <c r="G6222" s="7"/>
      <c r="H6222" s="5"/>
      <c r="I6222" s="5"/>
    </row>
    <row r="6223" spans="2:9" x14ac:dyDescent="0.2">
      <c r="B6223" s="2"/>
      <c r="C6223" s="5"/>
      <c r="D6223" s="2"/>
      <c r="E6223" s="5"/>
      <c r="F6223" s="2"/>
      <c r="G6223" s="7"/>
      <c r="H6223" s="5"/>
      <c r="I6223" s="5"/>
    </row>
    <row r="6224" spans="2:9" x14ac:dyDescent="0.2">
      <c r="B6224" s="2"/>
      <c r="C6224" s="5"/>
      <c r="D6224" s="2"/>
      <c r="E6224" s="5"/>
      <c r="F6224" s="2"/>
      <c r="G6224" s="7"/>
      <c r="H6224" s="5"/>
      <c r="I6224" s="5"/>
    </row>
    <row r="6225" spans="2:9" x14ac:dyDescent="0.2">
      <c r="B6225" s="2"/>
      <c r="C6225" s="5"/>
      <c r="D6225" s="2"/>
      <c r="E6225" s="5"/>
      <c r="F6225" s="2"/>
      <c r="G6225" s="7"/>
      <c r="H6225" s="5"/>
      <c r="I6225" s="5"/>
    </row>
    <row r="6226" spans="2:9" x14ac:dyDescent="0.2">
      <c r="B6226" s="2"/>
      <c r="C6226" s="5"/>
      <c r="D6226" s="2"/>
      <c r="E6226" s="5"/>
      <c r="F6226" s="2"/>
      <c r="G6226" s="7"/>
      <c r="H6226" s="5"/>
      <c r="I6226" s="5"/>
    </row>
    <row r="6227" spans="2:9" x14ac:dyDescent="0.2">
      <c r="B6227" s="2"/>
      <c r="C6227" s="5"/>
      <c r="D6227" s="2"/>
      <c r="E6227" s="5"/>
      <c r="F6227" s="2"/>
      <c r="G6227" s="7"/>
      <c r="H6227" s="5"/>
      <c r="I6227" s="5"/>
    </row>
    <row r="6228" spans="2:9" x14ac:dyDescent="0.2">
      <c r="B6228" s="2"/>
      <c r="C6228" s="5"/>
      <c r="D6228" s="2"/>
      <c r="E6228" s="5"/>
      <c r="F6228" s="2"/>
      <c r="G6228" s="7"/>
      <c r="H6228" s="5"/>
      <c r="I6228" s="5"/>
    </row>
    <row r="6229" spans="2:9" x14ac:dyDescent="0.2">
      <c r="B6229" s="2"/>
      <c r="C6229" s="5"/>
      <c r="D6229" s="2"/>
      <c r="E6229" s="5"/>
      <c r="F6229" s="2"/>
      <c r="G6229" s="7"/>
      <c r="H6229" s="5"/>
      <c r="I6229" s="5"/>
    </row>
    <row r="6230" spans="2:9" x14ac:dyDescent="0.2">
      <c r="B6230" s="2"/>
      <c r="C6230" s="5"/>
      <c r="D6230" s="2"/>
      <c r="E6230" s="5"/>
      <c r="F6230" s="2"/>
      <c r="G6230" s="7"/>
      <c r="H6230" s="5"/>
      <c r="I6230" s="5"/>
    </row>
    <row r="6231" spans="2:9" x14ac:dyDescent="0.2">
      <c r="B6231" s="3"/>
      <c r="C6231" s="6"/>
      <c r="D6231" s="3"/>
      <c r="E6231" s="6"/>
      <c r="F6231" s="3"/>
      <c r="G6231" s="8"/>
      <c r="H6231" s="6"/>
      <c r="I6231" s="6"/>
    </row>
    <row r="6232" spans="2:9" x14ac:dyDescent="0.2">
      <c r="B6232" s="3"/>
      <c r="C6232" s="6"/>
      <c r="D6232" s="3"/>
      <c r="E6232" s="6"/>
      <c r="F6232" s="3"/>
      <c r="G6232" s="8"/>
      <c r="H6232" s="6"/>
      <c r="I6232" s="6"/>
    </row>
    <row r="6233" spans="2:9" x14ac:dyDescent="0.2">
      <c r="B6233" s="3"/>
      <c r="C6233" s="6"/>
      <c r="D6233" s="3"/>
      <c r="E6233" s="6"/>
      <c r="F6233" s="3"/>
      <c r="G6233" s="8"/>
      <c r="H6233" s="6"/>
      <c r="I6233" s="6"/>
    </row>
    <row r="6234" spans="2:9" x14ac:dyDescent="0.2">
      <c r="B6234" s="3"/>
      <c r="C6234" s="6"/>
      <c r="D6234" s="3"/>
      <c r="E6234" s="6"/>
      <c r="F6234" s="3"/>
      <c r="G6234" s="8"/>
      <c r="H6234" s="6"/>
      <c r="I6234" s="6"/>
    </row>
    <row r="6235" spans="2:9" x14ac:dyDescent="0.2">
      <c r="B6235" s="3"/>
      <c r="C6235" s="6"/>
      <c r="D6235" s="3"/>
      <c r="E6235" s="6"/>
      <c r="F6235" s="3"/>
      <c r="G6235" s="8"/>
      <c r="H6235" s="6"/>
      <c r="I6235" s="6"/>
    </row>
    <row r="6236" spans="2:9" x14ac:dyDescent="0.2">
      <c r="B6236" s="3"/>
      <c r="C6236" s="6"/>
      <c r="D6236" s="3"/>
      <c r="E6236" s="6"/>
      <c r="F6236" s="3"/>
      <c r="G6236" s="8"/>
      <c r="H6236" s="6"/>
      <c r="I6236" s="6"/>
    </row>
    <row r="6237" spans="2:9" x14ac:dyDescent="0.2">
      <c r="B6237" s="3"/>
      <c r="C6237" s="6"/>
      <c r="D6237" s="3"/>
      <c r="E6237" s="6"/>
      <c r="F6237" s="3"/>
      <c r="G6237" s="8"/>
      <c r="H6237" s="6"/>
      <c r="I6237" s="6"/>
    </row>
    <row r="6238" spans="2:9" x14ac:dyDescent="0.2">
      <c r="B6238" s="3"/>
      <c r="C6238" s="6"/>
      <c r="D6238" s="3"/>
      <c r="E6238" s="6"/>
      <c r="F6238" s="3"/>
      <c r="G6238" s="8"/>
      <c r="H6238" s="6"/>
      <c r="I6238" s="6"/>
    </row>
    <row r="6239" spans="2:9" x14ac:dyDescent="0.2">
      <c r="B6239" s="3"/>
      <c r="C6239" s="6"/>
      <c r="D6239" s="3"/>
      <c r="E6239" s="6"/>
      <c r="F6239" s="3"/>
      <c r="G6239" s="8"/>
      <c r="H6239" s="6"/>
      <c r="I6239" s="6"/>
    </row>
    <row r="6240" spans="2:9" x14ac:dyDescent="0.2">
      <c r="B6240" s="3"/>
      <c r="C6240" s="6"/>
      <c r="D6240" s="3"/>
      <c r="E6240" s="6"/>
      <c r="F6240" s="3"/>
      <c r="G6240" s="8"/>
      <c r="H6240" s="6"/>
      <c r="I6240" s="6"/>
    </row>
    <row r="6241" spans="2:9" x14ac:dyDescent="0.2">
      <c r="B6241" s="3"/>
      <c r="C6241" s="6"/>
      <c r="D6241" s="3"/>
      <c r="E6241" s="6"/>
      <c r="F6241" s="3"/>
      <c r="G6241" s="8"/>
      <c r="H6241" s="6"/>
      <c r="I6241" s="6"/>
    </row>
    <row r="6242" spans="2:9" x14ac:dyDescent="0.2">
      <c r="B6242" s="3"/>
      <c r="C6242" s="6"/>
      <c r="D6242" s="3"/>
      <c r="E6242" s="6"/>
      <c r="F6242" s="3"/>
      <c r="G6242" s="8"/>
      <c r="H6242" s="6"/>
      <c r="I6242" s="6"/>
    </row>
    <row r="6243" spans="2:9" x14ac:dyDescent="0.2">
      <c r="B6243" s="3"/>
      <c r="C6243" s="6"/>
      <c r="D6243" s="3"/>
      <c r="E6243" s="6"/>
      <c r="F6243" s="3"/>
      <c r="G6243" s="8"/>
      <c r="H6243" s="6"/>
      <c r="I6243" s="6"/>
    </row>
    <row r="6244" spans="2:9" x14ac:dyDescent="0.2">
      <c r="B6244" s="3"/>
      <c r="C6244" s="6"/>
      <c r="D6244" s="3"/>
      <c r="E6244" s="6"/>
      <c r="F6244" s="3"/>
      <c r="G6244" s="8"/>
      <c r="H6244" s="6"/>
      <c r="I6244" s="6"/>
    </row>
    <row r="6245" spans="2:9" x14ac:dyDescent="0.2">
      <c r="B6245" s="3"/>
      <c r="C6245" s="6"/>
      <c r="D6245" s="3"/>
      <c r="E6245" s="6"/>
      <c r="F6245" s="3"/>
      <c r="G6245" s="8"/>
      <c r="H6245" s="6"/>
      <c r="I6245" s="6"/>
    </row>
    <row r="6246" spans="2:9" x14ac:dyDescent="0.2">
      <c r="B6246" s="3"/>
      <c r="C6246" s="6"/>
      <c r="D6246" s="3"/>
      <c r="E6246" s="6"/>
      <c r="F6246" s="3"/>
      <c r="G6246" s="8"/>
      <c r="H6246" s="6"/>
      <c r="I6246" s="6"/>
    </row>
    <row r="6247" spans="2:9" x14ac:dyDescent="0.2">
      <c r="B6247" s="3"/>
      <c r="C6247" s="6"/>
      <c r="D6247" s="3"/>
      <c r="E6247" s="6"/>
      <c r="F6247" s="3"/>
      <c r="G6247" s="8"/>
      <c r="H6247" s="6"/>
      <c r="I6247" s="6"/>
    </row>
    <row r="6248" spans="2:9" x14ac:dyDescent="0.2">
      <c r="B6248" s="3"/>
      <c r="C6248" s="6"/>
      <c r="D6248" s="3"/>
      <c r="E6248" s="6"/>
      <c r="F6248" s="3"/>
      <c r="G6248" s="8"/>
      <c r="H6248" s="6"/>
      <c r="I6248" s="6"/>
    </row>
    <row r="6249" spans="2:9" x14ac:dyDescent="0.2">
      <c r="B6249" s="3"/>
      <c r="C6249" s="6"/>
      <c r="D6249" s="3"/>
      <c r="E6249" s="6"/>
      <c r="F6249" s="3"/>
      <c r="G6249" s="8"/>
      <c r="H6249" s="6"/>
      <c r="I6249" s="6"/>
    </row>
    <row r="6250" spans="2:9" x14ac:dyDescent="0.2">
      <c r="B6250" s="3"/>
      <c r="C6250" s="6"/>
      <c r="D6250" s="3"/>
      <c r="E6250" s="6"/>
      <c r="F6250" s="3"/>
      <c r="G6250" s="8"/>
      <c r="H6250" s="6"/>
      <c r="I6250" s="6"/>
    </row>
    <row r="6251" spans="2:9" x14ac:dyDescent="0.2">
      <c r="B6251" s="3"/>
      <c r="C6251" s="6"/>
      <c r="D6251" s="3"/>
      <c r="E6251" s="6"/>
      <c r="F6251" s="3"/>
      <c r="G6251" s="8"/>
      <c r="H6251" s="6"/>
      <c r="I6251" s="6"/>
    </row>
    <row r="6252" spans="2:9" x14ac:dyDescent="0.2">
      <c r="B6252" s="3"/>
      <c r="C6252" s="6"/>
      <c r="D6252" s="3"/>
      <c r="E6252" s="6"/>
      <c r="F6252" s="3"/>
      <c r="G6252" s="8"/>
      <c r="H6252" s="6"/>
      <c r="I6252" s="6"/>
    </row>
    <row r="6253" spans="2:9" x14ac:dyDescent="0.2">
      <c r="B6253" s="3"/>
      <c r="C6253" s="6"/>
      <c r="D6253" s="3"/>
      <c r="E6253" s="6"/>
      <c r="F6253" s="3"/>
      <c r="G6253" s="8"/>
      <c r="H6253" s="6"/>
      <c r="I6253" s="6"/>
    </row>
    <row r="6254" spans="2:9" x14ac:dyDescent="0.2">
      <c r="B6254" s="3"/>
      <c r="C6254" s="6"/>
      <c r="D6254" s="3"/>
      <c r="E6254" s="6"/>
      <c r="F6254" s="3"/>
      <c r="G6254" s="8"/>
      <c r="H6254" s="6"/>
      <c r="I6254" s="6"/>
    </row>
    <row r="6255" spans="2:9" x14ac:dyDescent="0.2">
      <c r="B6255" s="3"/>
      <c r="C6255" s="6"/>
      <c r="D6255" s="3"/>
      <c r="E6255" s="6"/>
      <c r="F6255" s="3"/>
      <c r="G6255" s="8"/>
      <c r="H6255" s="6"/>
      <c r="I6255" s="6"/>
    </row>
    <row r="6256" spans="2:9" x14ac:dyDescent="0.2">
      <c r="B6256" s="3"/>
      <c r="C6256" s="6"/>
      <c r="D6256" s="3"/>
      <c r="E6256" s="6"/>
      <c r="F6256" s="3"/>
      <c r="G6256" s="8"/>
      <c r="H6256" s="6"/>
      <c r="I6256" s="6"/>
    </row>
    <row r="6257" spans="2:9" x14ac:dyDescent="0.2">
      <c r="B6257" s="3"/>
      <c r="C6257" s="6"/>
      <c r="D6257" s="3"/>
      <c r="E6257" s="6"/>
      <c r="F6257" s="3"/>
      <c r="G6257" s="8"/>
      <c r="H6257" s="6"/>
      <c r="I6257" s="6"/>
    </row>
    <row r="6258" spans="2:9" x14ac:dyDescent="0.2">
      <c r="B6258" s="3"/>
      <c r="C6258" s="6"/>
      <c r="D6258" s="3"/>
      <c r="E6258" s="6"/>
      <c r="F6258" s="3"/>
      <c r="G6258" s="8"/>
      <c r="H6258" s="6"/>
      <c r="I6258" s="6"/>
    </row>
    <row r="6259" spans="2:9" x14ac:dyDescent="0.2">
      <c r="B6259" s="3"/>
      <c r="C6259" s="6"/>
      <c r="D6259" s="3"/>
      <c r="E6259" s="6"/>
      <c r="F6259" s="3"/>
      <c r="G6259" s="8"/>
      <c r="H6259" s="6"/>
      <c r="I6259" s="6"/>
    </row>
    <row r="6260" spans="2:9" x14ac:dyDescent="0.2">
      <c r="B6260" s="3"/>
      <c r="C6260" s="6"/>
      <c r="D6260" s="3"/>
      <c r="E6260" s="6"/>
      <c r="F6260" s="3"/>
      <c r="G6260" s="8"/>
      <c r="H6260" s="6"/>
      <c r="I6260" s="6"/>
    </row>
    <row r="6261" spans="2:9" x14ac:dyDescent="0.2">
      <c r="B6261" s="3"/>
      <c r="C6261" s="6"/>
      <c r="D6261" s="3"/>
      <c r="E6261" s="6"/>
      <c r="F6261" s="3"/>
      <c r="G6261" s="8"/>
      <c r="H6261" s="6"/>
      <c r="I6261" s="6"/>
    </row>
    <row r="6262" spans="2:9" x14ac:dyDescent="0.2">
      <c r="B6262" s="3"/>
      <c r="C6262" s="6"/>
      <c r="D6262" s="3"/>
      <c r="E6262" s="6"/>
      <c r="F6262" s="3"/>
      <c r="G6262" s="8"/>
      <c r="H6262" s="6"/>
      <c r="I6262" s="6"/>
    </row>
    <row r="6263" spans="2:9" x14ac:dyDescent="0.2">
      <c r="B6263" s="3"/>
      <c r="C6263" s="6"/>
      <c r="D6263" s="3"/>
      <c r="E6263" s="6"/>
      <c r="F6263" s="3"/>
      <c r="G6263" s="8"/>
      <c r="H6263" s="6"/>
      <c r="I6263" s="6"/>
    </row>
    <row r="6264" spans="2:9" x14ac:dyDescent="0.2">
      <c r="B6264" s="3"/>
      <c r="C6264" s="6"/>
      <c r="D6264" s="3"/>
      <c r="E6264" s="6"/>
      <c r="F6264" s="3"/>
      <c r="G6264" s="8"/>
      <c r="H6264" s="6"/>
      <c r="I6264" s="6"/>
    </row>
    <row r="6265" spans="2:9" x14ac:dyDescent="0.2">
      <c r="B6265" s="3"/>
      <c r="C6265" s="6"/>
      <c r="D6265" s="3"/>
      <c r="E6265" s="6"/>
      <c r="F6265" s="3"/>
      <c r="G6265" s="8"/>
      <c r="H6265" s="6"/>
      <c r="I6265" s="6"/>
    </row>
    <row r="6266" spans="2:9" x14ac:dyDescent="0.2">
      <c r="B6266" s="3"/>
      <c r="C6266" s="6"/>
      <c r="D6266" s="3"/>
      <c r="E6266" s="6"/>
      <c r="F6266" s="3"/>
      <c r="G6266" s="8"/>
      <c r="H6266" s="6"/>
      <c r="I6266" s="6"/>
    </row>
    <row r="6267" spans="2:9" x14ac:dyDescent="0.2">
      <c r="B6267" s="3"/>
      <c r="C6267" s="6"/>
      <c r="D6267" s="3"/>
      <c r="E6267" s="6"/>
      <c r="F6267" s="3"/>
      <c r="G6267" s="8"/>
      <c r="H6267" s="6"/>
      <c r="I6267" s="6"/>
    </row>
    <row r="6268" spans="2:9" x14ac:dyDescent="0.2">
      <c r="B6268" s="3"/>
      <c r="C6268" s="6"/>
      <c r="D6268" s="3"/>
      <c r="E6268" s="6"/>
      <c r="F6268" s="3"/>
      <c r="G6268" s="8"/>
      <c r="H6268" s="6"/>
      <c r="I6268" s="6"/>
    </row>
    <row r="6269" spans="2:9" x14ac:dyDescent="0.2">
      <c r="B6269" s="3"/>
      <c r="C6269" s="6"/>
      <c r="D6269" s="3"/>
      <c r="E6269" s="6"/>
      <c r="F6269" s="3"/>
      <c r="G6269" s="8"/>
      <c r="H6269" s="6"/>
      <c r="I6269" s="6"/>
    </row>
    <row r="6270" spans="2:9" x14ac:dyDescent="0.2">
      <c r="B6270" s="3"/>
      <c r="C6270" s="6"/>
      <c r="D6270" s="3"/>
      <c r="E6270" s="6"/>
      <c r="F6270" s="3"/>
      <c r="G6270" s="8"/>
      <c r="H6270" s="6"/>
      <c r="I6270" s="6"/>
    </row>
    <row r="6271" spans="2:9" x14ac:dyDescent="0.2">
      <c r="B6271" s="3"/>
      <c r="C6271" s="6"/>
      <c r="D6271" s="3"/>
      <c r="E6271" s="6"/>
      <c r="F6271" s="3"/>
      <c r="G6271" s="8"/>
      <c r="H6271" s="6"/>
      <c r="I6271" s="6"/>
    </row>
    <row r="6272" spans="2:9" x14ac:dyDescent="0.2">
      <c r="B6272" s="2"/>
      <c r="C6272" s="5"/>
      <c r="D6272" s="2"/>
      <c r="E6272" s="5"/>
      <c r="F6272" s="2"/>
      <c r="G6272" s="7"/>
      <c r="H6272" s="5"/>
      <c r="I6272" s="5"/>
    </row>
    <row r="6273" spans="2:9" x14ac:dyDescent="0.2">
      <c r="B6273" s="2"/>
      <c r="C6273" s="5"/>
      <c r="D6273" s="2"/>
      <c r="E6273" s="5"/>
      <c r="F6273" s="2"/>
      <c r="G6273" s="7"/>
      <c r="H6273" s="5"/>
      <c r="I6273" s="5"/>
    </row>
    <row r="6274" spans="2:9" x14ac:dyDescent="0.2">
      <c r="B6274" s="2"/>
      <c r="C6274" s="5"/>
      <c r="D6274" s="2"/>
      <c r="E6274" s="5"/>
      <c r="F6274" s="2"/>
      <c r="G6274" s="7"/>
      <c r="H6274" s="5"/>
      <c r="I6274" s="5"/>
    </row>
    <row r="6275" spans="2:9" x14ac:dyDescent="0.2">
      <c r="B6275" s="2"/>
      <c r="C6275" s="5"/>
      <c r="D6275" s="2"/>
      <c r="E6275" s="5"/>
      <c r="F6275" s="2"/>
      <c r="G6275" s="7"/>
      <c r="H6275" s="5"/>
      <c r="I6275" s="5"/>
    </row>
    <row r="6276" spans="2:9" x14ac:dyDescent="0.2">
      <c r="B6276" s="2"/>
      <c r="C6276" s="5"/>
      <c r="D6276" s="2"/>
      <c r="E6276" s="5"/>
      <c r="F6276" s="2"/>
      <c r="G6276" s="7"/>
      <c r="H6276" s="5"/>
      <c r="I6276" s="5"/>
    </row>
    <row r="6277" spans="2:9" x14ac:dyDescent="0.2">
      <c r="B6277" s="2"/>
      <c r="C6277" s="5"/>
      <c r="D6277" s="2"/>
      <c r="E6277" s="5"/>
      <c r="F6277" s="2"/>
      <c r="G6277" s="7"/>
      <c r="H6277" s="5"/>
      <c r="I6277" s="5"/>
    </row>
    <row r="6278" spans="2:9" x14ac:dyDescent="0.2">
      <c r="B6278" s="2"/>
      <c r="C6278" s="5"/>
      <c r="D6278" s="2"/>
      <c r="E6278" s="5"/>
      <c r="F6278" s="2"/>
      <c r="G6278" s="7"/>
      <c r="H6278" s="5"/>
      <c r="I6278" s="5"/>
    </row>
    <row r="6279" spans="2:9" x14ac:dyDescent="0.2">
      <c r="B6279" s="2"/>
      <c r="C6279" s="5"/>
      <c r="D6279" s="2"/>
      <c r="E6279" s="5"/>
      <c r="F6279" s="2"/>
      <c r="G6279" s="7"/>
      <c r="H6279" s="5"/>
      <c r="I6279" s="5"/>
    </row>
    <row r="6280" spans="2:9" x14ac:dyDescent="0.2">
      <c r="B6280" s="3"/>
      <c r="C6280" s="6"/>
      <c r="D6280" s="3"/>
      <c r="E6280" s="6"/>
      <c r="F6280" s="3"/>
      <c r="G6280" s="8"/>
      <c r="H6280" s="6"/>
      <c r="I6280" s="6"/>
    </row>
    <row r="6281" spans="2:9" x14ac:dyDescent="0.2">
      <c r="B6281" s="3"/>
      <c r="C6281" s="6"/>
      <c r="D6281" s="3"/>
      <c r="E6281" s="6"/>
      <c r="F6281" s="3"/>
      <c r="G6281" s="8"/>
      <c r="H6281" s="6"/>
      <c r="I6281" s="6"/>
    </row>
    <row r="6282" spans="2:9" x14ac:dyDescent="0.2">
      <c r="B6282" s="3"/>
      <c r="C6282" s="6"/>
      <c r="D6282" s="3"/>
      <c r="E6282" s="6"/>
      <c r="F6282" s="3"/>
      <c r="G6282" s="8"/>
      <c r="H6282" s="6"/>
      <c r="I6282" s="6"/>
    </row>
    <row r="6283" spans="2:9" x14ac:dyDescent="0.2">
      <c r="B6283" s="3"/>
      <c r="C6283" s="6"/>
      <c r="D6283" s="3"/>
      <c r="E6283" s="6"/>
      <c r="F6283" s="3"/>
      <c r="G6283" s="8"/>
      <c r="H6283" s="6"/>
      <c r="I6283" s="6"/>
    </row>
    <row r="6284" spans="2:9" x14ac:dyDescent="0.2">
      <c r="B6284" s="3"/>
      <c r="C6284" s="6"/>
      <c r="D6284" s="3"/>
      <c r="E6284" s="6"/>
      <c r="F6284" s="3"/>
      <c r="G6284" s="8"/>
      <c r="H6284" s="6"/>
      <c r="I6284" s="6"/>
    </row>
    <row r="6285" spans="2:9" x14ac:dyDescent="0.2">
      <c r="B6285" s="3"/>
      <c r="C6285" s="6"/>
      <c r="D6285" s="3"/>
      <c r="E6285" s="6"/>
      <c r="F6285" s="3"/>
      <c r="G6285" s="8"/>
      <c r="H6285" s="6"/>
      <c r="I6285" s="6"/>
    </row>
    <row r="6286" spans="2:9" x14ac:dyDescent="0.2">
      <c r="B6286" s="3"/>
      <c r="C6286" s="6"/>
      <c r="D6286" s="3"/>
      <c r="E6286" s="6"/>
      <c r="F6286" s="3"/>
      <c r="G6286" s="8"/>
      <c r="H6286" s="6"/>
      <c r="I6286" s="6"/>
    </row>
    <row r="6287" spans="2:9" x14ac:dyDescent="0.2">
      <c r="B6287" s="3"/>
      <c r="C6287" s="6"/>
      <c r="D6287" s="3"/>
      <c r="E6287" s="6"/>
      <c r="F6287" s="3"/>
      <c r="G6287" s="8"/>
      <c r="H6287" s="6"/>
      <c r="I6287" s="6"/>
    </row>
    <row r="6288" spans="2:9" x14ac:dyDescent="0.2">
      <c r="B6288" s="3"/>
      <c r="C6288" s="6"/>
      <c r="D6288" s="3"/>
      <c r="E6288" s="6"/>
      <c r="F6288" s="3"/>
      <c r="G6288" s="8"/>
      <c r="H6288" s="6"/>
      <c r="I6288" s="6"/>
    </row>
    <row r="6289" spans="2:9" x14ac:dyDescent="0.2">
      <c r="B6289" s="3"/>
      <c r="C6289" s="6"/>
      <c r="D6289" s="3"/>
      <c r="E6289" s="6"/>
      <c r="F6289" s="3"/>
      <c r="G6289" s="8"/>
      <c r="H6289" s="6"/>
      <c r="I6289" s="6"/>
    </row>
    <row r="6290" spans="2:9" x14ac:dyDescent="0.2">
      <c r="B6290" s="3"/>
      <c r="C6290" s="6"/>
      <c r="D6290" s="3"/>
      <c r="E6290" s="6"/>
      <c r="F6290" s="3"/>
      <c r="G6290" s="8"/>
      <c r="H6290" s="6"/>
      <c r="I6290" s="6"/>
    </row>
    <row r="6291" spans="2:9" x14ac:dyDescent="0.2">
      <c r="B6291" s="3"/>
      <c r="C6291" s="6"/>
      <c r="D6291" s="3"/>
      <c r="E6291" s="6"/>
      <c r="F6291" s="3"/>
      <c r="G6291" s="8"/>
      <c r="H6291" s="6"/>
      <c r="I6291" s="6"/>
    </row>
    <row r="6292" spans="2:9" x14ac:dyDescent="0.2">
      <c r="B6292" s="3"/>
      <c r="C6292" s="6"/>
      <c r="D6292" s="3"/>
      <c r="E6292" s="6"/>
      <c r="F6292" s="3"/>
      <c r="G6292" s="8"/>
      <c r="H6292" s="6"/>
      <c r="I6292" s="6"/>
    </row>
    <row r="6293" spans="2:9" x14ac:dyDescent="0.2">
      <c r="B6293" s="3"/>
      <c r="C6293" s="6"/>
      <c r="D6293" s="3"/>
      <c r="E6293" s="6"/>
      <c r="F6293" s="3"/>
      <c r="G6293" s="8"/>
      <c r="H6293" s="6"/>
      <c r="I6293" s="6"/>
    </row>
    <row r="6294" spans="2:9" x14ac:dyDescent="0.2">
      <c r="B6294" s="3"/>
      <c r="C6294" s="6"/>
      <c r="D6294" s="3"/>
      <c r="E6294" s="6"/>
      <c r="F6294" s="3"/>
      <c r="G6294" s="8"/>
      <c r="H6294" s="6"/>
      <c r="I6294" s="6"/>
    </row>
    <row r="6295" spans="2:9" x14ac:dyDescent="0.2">
      <c r="B6295" s="3"/>
      <c r="C6295" s="6"/>
      <c r="D6295" s="3"/>
      <c r="E6295" s="6"/>
      <c r="F6295" s="3"/>
      <c r="G6295" s="8"/>
      <c r="H6295" s="6"/>
      <c r="I6295" s="6"/>
    </row>
    <row r="6296" spans="2:9" x14ac:dyDescent="0.2">
      <c r="B6296" s="3"/>
      <c r="C6296" s="6"/>
      <c r="D6296" s="3"/>
      <c r="E6296" s="6"/>
      <c r="F6296" s="3"/>
      <c r="G6296" s="8"/>
      <c r="H6296" s="6"/>
      <c r="I6296" s="6"/>
    </row>
    <row r="6297" spans="2:9" x14ac:dyDescent="0.2">
      <c r="B6297" s="3"/>
      <c r="C6297" s="6"/>
      <c r="D6297" s="3"/>
      <c r="E6297" s="6"/>
      <c r="F6297" s="3"/>
      <c r="G6297" s="8"/>
      <c r="H6297" s="6"/>
      <c r="I6297" s="6"/>
    </row>
    <row r="6298" spans="2:9" x14ac:dyDescent="0.2">
      <c r="B6298" s="3"/>
      <c r="C6298" s="6"/>
      <c r="D6298" s="3"/>
      <c r="E6298" s="6"/>
      <c r="F6298" s="3"/>
      <c r="G6298" s="8"/>
      <c r="H6298" s="6"/>
      <c r="I6298" s="6"/>
    </row>
    <row r="6299" spans="2:9" x14ac:dyDescent="0.2">
      <c r="B6299" s="3"/>
      <c r="C6299" s="6"/>
      <c r="D6299" s="3"/>
      <c r="E6299" s="6"/>
      <c r="F6299" s="3"/>
      <c r="G6299" s="8"/>
      <c r="H6299" s="6"/>
      <c r="I6299" s="6"/>
    </row>
    <row r="6300" spans="2:9" x14ac:dyDescent="0.2">
      <c r="B6300" s="3"/>
      <c r="C6300" s="6"/>
      <c r="D6300" s="3"/>
      <c r="E6300" s="6"/>
      <c r="F6300" s="3"/>
      <c r="G6300" s="8"/>
      <c r="H6300" s="6"/>
      <c r="I6300" s="6"/>
    </row>
    <row r="6301" spans="2:9" x14ac:dyDescent="0.2">
      <c r="B6301" s="3"/>
      <c r="C6301" s="6"/>
      <c r="D6301" s="3"/>
      <c r="E6301" s="6"/>
      <c r="F6301" s="3"/>
      <c r="G6301" s="8"/>
      <c r="H6301" s="6"/>
      <c r="I6301" s="6"/>
    </row>
    <row r="6302" spans="2:9" x14ac:dyDescent="0.2">
      <c r="B6302" s="3"/>
      <c r="C6302" s="6"/>
      <c r="D6302" s="3"/>
      <c r="E6302" s="6"/>
      <c r="F6302" s="3"/>
      <c r="G6302" s="8"/>
      <c r="H6302" s="6"/>
      <c r="I6302" s="6"/>
    </row>
    <row r="6303" spans="2:9" x14ac:dyDescent="0.2">
      <c r="B6303" s="3"/>
      <c r="C6303" s="6"/>
      <c r="D6303" s="3"/>
      <c r="E6303" s="6"/>
      <c r="F6303" s="3"/>
      <c r="G6303" s="8"/>
      <c r="H6303" s="6"/>
      <c r="I6303" s="6"/>
    </row>
    <row r="6304" spans="2:9" x14ac:dyDescent="0.2">
      <c r="B6304" s="3"/>
      <c r="C6304" s="6"/>
      <c r="D6304" s="3"/>
      <c r="E6304" s="6"/>
      <c r="F6304" s="3"/>
      <c r="G6304" s="8"/>
      <c r="H6304" s="6"/>
      <c r="I6304" s="6"/>
    </row>
    <row r="6305" spans="2:9" x14ac:dyDescent="0.2">
      <c r="B6305" s="3"/>
      <c r="C6305" s="6"/>
      <c r="D6305" s="3"/>
      <c r="E6305" s="6"/>
      <c r="F6305" s="3"/>
      <c r="G6305" s="8"/>
      <c r="H6305" s="6"/>
      <c r="I6305" s="6"/>
    </row>
    <row r="6306" spans="2:9" x14ac:dyDescent="0.2">
      <c r="B6306" s="3"/>
      <c r="C6306" s="6"/>
      <c r="D6306" s="3"/>
      <c r="E6306" s="6"/>
      <c r="F6306" s="3"/>
      <c r="G6306" s="8"/>
      <c r="H6306" s="6"/>
      <c r="I6306" s="6"/>
    </row>
    <row r="6307" spans="2:9" x14ac:dyDescent="0.2">
      <c r="B6307" s="3"/>
      <c r="C6307" s="6"/>
      <c r="D6307" s="3"/>
      <c r="E6307" s="6"/>
      <c r="F6307" s="3"/>
      <c r="G6307" s="8"/>
      <c r="H6307" s="6"/>
      <c r="I6307" s="6"/>
    </row>
    <row r="6308" spans="2:9" x14ac:dyDescent="0.2">
      <c r="B6308" s="3"/>
      <c r="C6308" s="6"/>
      <c r="D6308" s="3"/>
      <c r="E6308" s="6"/>
      <c r="F6308" s="3"/>
      <c r="G6308" s="8"/>
      <c r="H6308" s="6"/>
      <c r="I6308" s="6"/>
    </row>
    <row r="6309" spans="2:9" x14ac:dyDescent="0.2">
      <c r="B6309" s="3"/>
      <c r="C6309" s="6"/>
      <c r="D6309" s="3"/>
      <c r="E6309" s="6"/>
      <c r="F6309" s="3"/>
      <c r="G6309" s="8"/>
      <c r="H6309" s="6"/>
      <c r="I6309" s="6"/>
    </row>
    <row r="6310" spans="2:9" x14ac:dyDescent="0.2">
      <c r="B6310" s="3"/>
      <c r="C6310" s="6"/>
      <c r="D6310" s="3"/>
      <c r="E6310" s="6"/>
      <c r="F6310" s="3"/>
      <c r="G6310" s="8"/>
      <c r="H6310" s="6"/>
      <c r="I6310" s="6"/>
    </row>
    <row r="6311" spans="2:9" x14ac:dyDescent="0.2">
      <c r="B6311" s="3"/>
      <c r="C6311" s="6"/>
      <c r="D6311" s="3"/>
      <c r="E6311" s="6"/>
      <c r="F6311" s="3"/>
      <c r="G6311" s="8"/>
      <c r="H6311" s="6"/>
      <c r="I6311" s="6"/>
    </row>
    <row r="6312" spans="2:9" x14ac:dyDescent="0.2">
      <c r="B6312" s="3"/>
      <c r="C6312" s="6"/>
      <c r="D6312" s="3"/>
      <c r="E6312" s="6"/>
      <c r="F6312" s="3"/>
      <c r="G6312" s="8"/>
      <c r="H6312" s="6"/>
      <c r="I6312" s="6"/>
    </row>
    <row r="6313" spans="2:9" x14ac:dyDescent="0.2">
      <c r="B6313" s="3"/>
      <c r="C6313" s="6"/>
      <c r="D6313" s="3"/>
      <c r="E6313" s="6"/>
      <c r="F6313" s="3"/>
      <c r="G6313" s="8"/>
      <c r="H6313" s="6"/>
      <c r="I6313" s="6"/>
    </row>
    <row r="6314" spans="2:9" x14ac:dyDescent="0.2">
      <c r="B6314" s="3"/>
      <c r="C6314" s="6"/>
      <c r="D6314" s="3"/>
      <c r="E6314" s="6"/>
      <c r="F6314" s="3"/>
      <c r="G6314" s="8"/>
      <c r="H6314" s="6"/>
      <c r="I6314" s="6"/>
    </row>
    <row r="6315" spans="2:9" x14ac:dyDescent="0.2">
      <c r="B6315" s="3"/>
      <c r="C6315" s="6"/>
      <c r="D6315" s="3"/>
      <c r="E6315" s="6"/>
      <c r="F6315" s="3"/>
      <c r="G6315" s="8"/>
      <c r="H6315" s="6"/>
      <c r="I6315" s="6"/>
    </row>
    <row r="6316" spans="2:9" x14ac:dyDescent="0.2">
      <c r="B6316" s="3"/>
      <c r="C6316" s="6"/>
      <c r="D6316" s="3"/>
      <c r="E6316" s="6"/>
      <c r="F6316" s="3"/>
      <c r="G6316" s="8"/>
      <c r="H6316" s="6"/>
      <c r="I6316" s="6"/>
    </row>
    <row r="6317" spans="2:9" x14ac:dyDescent="0.2">
      <c r="B6317" s="3"/>
      <c r="C6317" s="6"/>
      <c r="D6317" s="3"/>
      <c r="E6317" s="6"/>
      <c r="F6317" s="3"/>
      <c r="G6317" s="8"/>
      <c r="H6317" s="6"/>
      <c r="I6317" s="6"/>
    </row>
    <row r="6318" spans="2:9" x14ac:dyDescent="0.2">
      <c r="B6318" s="3"/>
      <c r="C6318" s="6"/>
      <c r="D6318" s="3"/>
      <c r="E6318" s="6"/>
      <c r="F6318" s="3"/>
      <c r="G6318" s="8"/>
      <c r="H6318" s="6"/>
      <c r="I6318" s="6"/>
    </row>
    <row r="6319" spans="2:9" x14ac:dyDescent="0.2">
      <c r="B6319" s="2"/>
      <c r="C6319" s="5"/>
      <c r="D6319" s="2"/>
      <c r="E6319" s="5"/>
      <c r="F6319" s="2"/>
      <c r="G6319" s="7"/>
      <c r="H6319" s="5"/>
      <c r="I6319" s="5"/>
    </row>
    <row r="6320" spans="2:9" x14ac:dyDescent="0.2">
      <c r="B6320" s="3"/>
      <c r="C6320" s="6"/>
      <c r="D6320" s="3"/>
      <c r="E6320" s="6"/>
      <c r="F6320" s="3"/>
      <c r="G6320" s="8"/>
      <c r="H6320" s="6"/>
      <c r="I6320" s="6"/>
    </row>
    <row r="6321" spans="2:9" x14ac:dyDescent="0.2">
      <c r="B6321" s="3"/>
      <c r="C6321" s="6"/>
      <c r="D6321" s="3"/>
      <c r="E6321" s="6"/>
      <c r="F6321" s="3"/>
      <c r="G6321" s="8"/>
      <c r="H6321" s="6"/>
      <c r="I6321" s="6"/>
    </row>
    <row r="6322" spans="2:9" x14ac:dyDescent="0.2">
      <c r="B6322" s="3"/>
      <c r="C6322" s="6"/>
      <c r="D6322" s="3"/>
      <c r="E6322" s="6"/>
      <c r="F6322" s="3"/>
      <c r="G6322" s="8"/>
      <c r="H6322" s="6"/>
      <c r="I6322" s="6"/>
    </row>
    <row r="6323" spans="2:9" x14ac:dyDescent="0.2">
      <c r="B6323" s="3"/>
      <c r="C6323" s="6"/>
      <c r="D6323" s="3"/>
      <c r="E6323" s="6"/>
      <c r="F6323" s="3"/>
      <c r="G6323" s="8"/>
      <c r="H6323" s="6"/>
      <c r="I6323" s="6"/>
    </row>
    <row r="6324" spans="2:9" x14ac:dyDescent="0.2">
      <c r="B6324" s="2"/>
      <c r="C6324" s="5"/>
      <c r="D6324" s="2"/>
      <c r="E6324" s="5"/>
      <c r="F6324" s="2"/>
      <c r="G6324" s="7"/>
      <c r="H6324" s="5"/>
      <c r="I6324" s="5"/>
    </row>
    <row r="6325" spans="2:9" x14ac:dyDescent="0.2">
      <c r="B6325" s="2"/>
      <c r="C6325" s="5"/>
      <c r="D6325" s="2"/>
      <c r="E6325" s="5"/>
      <c r="F6325" s="2"/>
      <c r="G6325" s="7"/>
      <c r="H6325" s="5"/>
      <c r="I6325" s="5"/>
    </row>
    <row r="6326" spans="2:9" x14ac:dyDescent="0.2">
      <c r="B6326" s="2"/>
      <c r="C6326" s="5"/>
      <c r="D6326" s="2"/>
      <c r="E6326" s="5"/>
      <c r="F6326" s="2"/>
      <c r="G6326" s="7"/>
      <c r="H6326" s="5"/>
      <c r="I6326" s="5"/>
    </row>
    <row r="6327" spans="2:9" x14ac:dyDescent="0.2">
      <c r="B6327" s="2"/>
      <c r="C6327" s="5"/>
      <c r="D6327" s="2"/>
      <c r="E6327" s="5"/>
      <c r="F6327" s="2"/>
      <c r="G6327" s="7"/>
      <c r="H6327" s="5"/>
      <c r="I6327" s="5"/>
    </row>
    <row r="6328" spans="2:9" x14ac:dyDescent="0.2">
      <c r="B6328" s="2"/>
      <c r="C6328" s="5"/>
      <c r="D6328" s="2"/>
      <c r="E6328" s="5"/>
      <c r="F6328" s="2"/>
      <c r="G6328" s="7"/>
      <c r="H6328" s="5"/>
      <c r="I6328" s="5"/>
    </row>
    <row r="6329" spans="2:9" x14ac:dyDescent="0.2">
      <c r="B6329" s="2"/>
      <c r="C6329" s="5"/>
      <c r="D6329" s="2"/>
      <c r="E6329" s="5"/>
      <c r="F6329" s="2"/>
      <c r="G6329" s="7"/>
      <c r="H6329" s="5"/>
      <c r="I6329" s="5"/>
    </row>
    <row r="6330" spans="2:9" x14ac:dyDescent="0.2">
      <c r="B6330" s="3"/>
      <c r="C6330" s="6"/>
      <c r="D6330" s="3"/>
      <c r="E6330" s="6"/>
      <c r="F6330" s="3"/>
      <c r="G6330" s="8"/>
      <c r="H6330" s="6"/>
      <c r="I6330" s="6"/>
    </row>
    <row r="6331" spans="2:9" x14ac:dyDescent="0.2">
      <c r="B6331" s="3"/>
      <c r="C6331" s="6"/>
      <c r="D6331" s="3"/>
      <c r="E6331" s="6"/>
      <c r="F6331" s="3"/>
      <c r="G6331" s="8"/>
      <c r="H6331" s="6"/>
      <c r="I6331" s="6"/>
    </row>
    <row r="6332" spans="2:9" x14ac:dyDescent="0.2">
      <c r="B6332" s="3"/>
      <c r="C6332" s="6"/>
      <c r="D6332" s="3"/>
      <c r="E6332" s="6"/>
      <c r="F6332" s="3"/>
      <c r="G6332" s="8"/>
      <c r="H6332" s="6"/>
      <c r="I6332" s="6"/>
    </row>
    <row r="6333" spans="2:9" x14ac:dyDescent="0.2">
      <c r="B6333" s="3"/>
      <c r="C6333" s="6"/>
      <c r="D6333" s="3"/>
      <c r="E6333" s="6"/>
      <c r="F6333" s="3"/>
      <c r="G6333" s="8"/>
      <c r="H6333" s="6"/>
      <c r="I6333" s="6"/>
    </row>
    <row r="6334" spans="2:9" x14ac:dyDescent="0.2">
      <c r="B6334" s="3"/>
      <c r="C6334" s="6"/>
      <c r="D6334" s="3"/>
      <c r="E6334" s="6"/>
      <c r="F6334" s="3"/>
      <c r="G6334" s="8"/>
      <c r="H6334" s="6"/>
      <c r="I6334" s="6"/>
    </row>
    <row r="6335" spans="2:9" x14ac:dyDescent="0.2">
      <c r="B6335" s="3"/>
      <c r="C6335" s="6"/>
      <c r="D6335" s="3"/>
      <c r="E6335" s="6"/>
      <c r="F6335" s="3"/>
      <c r="G6335" s="8"/>
      <c r="H6335" s="6"/>
      <c r="I6335" s="6"/>
    </row>
    <row r="6336" spans="2:9" x14ac:dyDescent="0.2">
      <c r="B6336" s="3"/>
      <c r="C6336" s="6"/>
      <c r="D6336" s="3"/>
      <c r="E6336" s="6"/>
      <c r="F6336" s="3"/>
      <c r="G6336" s="8"/>
      <c r="H6336" s="6"/>
      <c r="I6336" s="6"/>
    </row>
    <row r="6337" spans="2:9" x14ac:dyDescent="0.2">
      <c r="B6337" s="3"/>
      <c r="C6337" s="6"/>
      <c r="D6337" s="3"/>
      <c r="E6337" s="6"/>
      <c r="F6337" s="3"/>
      <c r="G6337" s="8"/>
      <c r="H6337" s="6"/>
      <c r="I6337" s="6"/>
    </row>
    <row r="6338" spans="2:9" x14ac:dyDescent="0.2">
      <c r="B6338" s="3"/>
      <c r="C6338" s="6"/>
      <c r="D6338" s="3"/>
      <c r="E6338" s="6"/>
      <c r="F6338" s="3"/>
      <c r="G6338" s="8"/>
      <c r="H6338" s="6"/>
      <c r="I6338" s="6"/>
    </row>
    <row r="6339" spans="2:9" x14ac:dyDescent="0.2">
      <c r="B6339" s="3"/>
      <c r="C6339" s="6"/>
      <c r="D6339" s="3"/>
      <c r="E6339" s="6"/>
      <c r="F6339" s="3"/>
      <c r="G6339" s="8"/>
      <c r="H6339" s="6"/>
      <c r="I6339" s="6"/>
    </row>
    <row r="6340" spans="2:9" x14ac:dyDescent="0.2">
      <c r="B6340" s="3"/>
      <c r="C6340" s="6"/>
      <c r="D6340" s="3"/>
      <c r="E6340" s="6"/>
      <c r="F6340" s="3"/>
      <c r="G6340" s="8"/>
      <c r="H6340" s="6"/>
      <c r="I6340" s="6"/>
    </row>
    <row r="6341" spans="2:9" x14ac:dyDescent="0.2">
      <c r="B6341" s="3"/>
      <c r="C6341" s="6"/>
      <c r="D6341" s="3"/>
      <c r="E6341" s="6"/>
      <c r="F6341" s="3"/>
      <c r="G6341" s="8"/>
      <c r="H6341" s="6"/>
      <c r="I6341" s="6"/>
    </row>
    <row r="6342" spans="2:9" x14ac:dyDescent="0.2">
      <c r="B6342" s="3"/>
      <c r="C6342" s="6"/>
      <c r="D6342" s="3"/>
      <c r="E6342" s="6"/>
      <c r="F6342" s="3"/>
      <c r="G6342" s="8"/>
      <c r="H6342" s="6"/>
      <c r="I6342" s="6"/>
    </row>
    <row r="6343" spans="2:9" x14ac:dyDescent="0.2">
      <c r="B6343" s="3"/>
      <c r="C6343" s="6"/>
      <c r="D6343" s="3"/>
      <c r="E6343" s="6"/>
      <c r="F6343" s="3"/>
      <c r="G6343" s="8"/>
      <c r="H6343" s="6"/>
      <c r="I6343" s="6"/>
    </row>
    <row r="6344" spans="2:9" x14ac:dyDescent="0.2">
      <c r="B6344" s="3"/>
      <c r="C6344" s="6"/>
      <c r="D6344" s="3"/>
      <c r="E6344" s="6"/>
      <c r="F6344" s="3"/>
      <c r="G6344" s="8"/>
      <c r="H6344" s="6"/>
      <c r="I6344" s="6"/>
    </row>
    <row r="6345" spans="2:9" x14ac:dyDescent="0.2">
      <c r="B6345" s="3"/>
      <c r="C6345" s="6"/>
      <c r="D6345" s="3"/>
      <c r="E6345" s="6"/>
      <c r="F6345" s="3"/>
      <c r="G6345" s="8"/>
      <c r="H6345" s="6"/>
      <c r="I6345" s="6"/>
    </row>
    <row r="6346" spans="2:9" x14ac:dyDescent="0.2">
      <c r="B6346" s="3"/>
      <c r="C6346" s="6"/>
      <c r="D6346" s="3"/>
      <c r="E6346" s="6"/>
      <c r="F6346" s="3"/>
      <c r="G6346" s="8"/>
      <c r="H6346" s="6"/>
      <c r="I6346" s="6"/>
    </row>
    <row r="6347" spans="2:9" x14ac:dyDescent="0.2">
      <c r="B6347" s="3"/>
      <c r="C6347" s="6"/>
      <c r="D6347" s="3"/>
      <c r="E6347" s="6"/>
      <c r="F6347" s="3"/>
      <c r="G6347" s="8"/>
      <c r="H6347" s="6"/>
      <c r="I6347" s="6"/>
    </row>
    <row r="6348" spans="2:9" x14ac:dyDescent="0.2">
      <c r="B6348" s="3"/>
      <c r="C6348" s="6"/>
      <c r="D6348" s="3"/>
      <c r="E6348" s="6"/>
      <c r="F6348" s="3"/>
      <c r="G6348" s="8"/>
      <c r="H6348" s="6"/>
      <c r="I6348" s="6"/>
    </row>
    <row r="6349" spans="2:9" x14ac:dyDescent="0.2">
      <c r="B6349" s="3"/>
      <c r="C6349" s="6"/>
      <c r="D6349" s="3"/>
      <c r="E6349" s="6"/>
      <c r="F6349" s="3"/>
      <c r="G6349" s="8"/>
      <c r="H6349" s="6"/>
      <c r="I6349" s="6"/>
    </row>
    <row r="6350" spans="2:9" x14ac:dyDescent="0.2">
      <c r="B6350" s="3"/>
      <c r="C6350" s="6"/>
      <c r="D6350" s="3"/>
      <c r="E6350" s="6"/>
      <c r="F6350" s="3"/>
      <c r="G6350" s="8"/>
      <c r="H6350" s="6"/>
      <c r="I6350" s="6"/>
    </row>
    <row r="6351" spans="2:9" x14ac:dyDescent="0.2">
      <c r="B6351" s="3"/>
      <c r="C6351" s="6"/>
      <c r="D6351" s="3"/>
      <c r="E6351" s="6"/>
      <c r="F6351" s="3"/>
      <c r="G6351" s="8"/>
      <c r="H6351" s="6"/>
      <c r="I6351" s="6"/>
    </row>
    <row r="6352" spans="2:9" x14ac:dyDescent="0.2">
      <c r="B6352" s="3"/>
      <c r="C6352" s="6"/>
      <c r="D6352" s="3"/>
      <c r="E6352" s="6"/>
      <c r="F6352" s="3"/>
      <c r="G6352" s="8"/>
      <c r="H6352" s="6"/>
      <c r="I6352" s="6"/>
    </row>
    <row r="6353" spans="2:9" x14ac:dyDescent="0.2">
      <c r="B6353" s="3"/>
      <c r="C6353" s="6"/>
      <c r="D6353" s="3"/>
      <c r="E6353" s="6"/>
      <c r="F6353" s="3"/>
      <c r="G6353" s="8"/>
      <c r="H6353" s="6"/>
      <c r="I6353" s="6"/>
    </row>
    <row r="6354" spans="2:9" x14ac:dyDescent="0.2">
      <c r="B6354" s="3"/>
      <c r="C6354" s="6"/>
      <c r="D6354" s="3"/>
      <c r="E6354" s="6"/>
      <c r="F6354" s="3"/>
      <c r="G6354" s="8"/>
      <c r="H6354" s="6"/>
      <c r="I6354" s="6"/>
    </row>
    <row r="6355" spans="2:9" x14ac:dyDescent="0.2">
      <c r="B6355" s="3"/>
      <c r="C6355" s="6"/>
      <c r="D6355" s="3"/>
      <c r="E6355" s="6"/>
      <c r="F6355" s="3"/>
      <c r="G6355" s="8"/>
      <c r="H6355" s="6"/>
      <c r="I6355" s="6"/>
    </row>
    <row r="6356" spans="2:9" x14ac:dyDescent="0.2">
      <c r="B6356" s="3"/>
      <c r="C6356" s="6"/>
      <c r="D6356" s="3"/>
      <c r="E6356" s="6"/>
      <c r="F6356" s="3"/>
      <c r="G6356" s="8"/>
      <c r="H6356" s="6"/>
      <c r="I6356" s="6"/>
    </row>
    <row r="6357" spans="2:9" x14ac:dyDescent="0.2">
      <c r="B6357" s="2"/>
      <c r="C6357" s="5"/>
      <c r="D6357" s="2"/>
      <c r="E6357" s="5"/>
      <c r="F6357" s="2"/>
      <c r="G6357" s="7"/>
      <c r="H6357" s="5"/>
      <c r="I6357" s="5"/>
    </row>
    <row r="6358" spans="2:9" x14ac:dyDescent="0.2">
      <c r="B6358" s="2"/>
      <c r="C6358" s="5"/>
      <c r="D6358" s="2"/>
      <c r="E6358" s="5"/>
      <c r="F6358" s="2"/>
      <c r="G6358" s="7"/>
      <c r="H6358" s="5"/>
      <c r="I6358" s="5"/>
    </row>
    <row r="6359" spans="2:9" x14ac:dyDescent="0.2">
      <c r="B6359" s="2"/>
      <c r="C6359" s="5"/>
      <c r="D6359" s="2"/>
      <c r="E6359" s="5"/>
      <c r="F6359" s="2"/>
      <c r="G6359" s="7"/>
      <c r="H6359" s="5"/>
      <c r="I6359" s="5"/>
    </row>
    <row r="6360" spans="2:9" x14ac:dyDescent="0.2">
      <c r="B6360" s="2"/>
      <c r="C6360" s="5"/>
      <c r="D6360" s="2"/>
      <c r="E6360" s="5"/>
      <c r="F6360" s="2"/>
      <c r="G6360" s="7"/>
      <c r="H6360" s="5"/>
      <c r="I6360" s="5"/>
    </row>
    <row r="6361" spans="2:9" x14ac:dyDescent="0.2">
      <c r="B6361" s="2"/>
      <c r="C6361" s="5"/>
      <c r="D6361" s="2"/>
      <c r="E6361" s="5"/>
      <c r="F6361" s="2"/>
      <c r="G6361" s="7"/>
      <c r="H6361" s="5"/>
      <c r="I6361" s="5"/>
    </row>
    <row r="6362" spans="2:9" x14ac:dyDescent="0.2">
      <c r="B6362" s="2"/>
      <c r="C6362" s="5"/>
      <c r="D6362" s="2"/>
      <c r="E6362" s="5"/>
      <c r="F6362" s="2"/>
      <c r="G6362" s="7"/>
      <c r="H6362" s="5"/>
      <c r="I6362" s="5"/>
    </row>
    <row r="6363" spans="2:9" x14ac:dyDescent="0.2">
      <c r="B6363" s="2"/>
      <c r="C6363" s="5"/>
      <c r="D6363" s="2"/>
      <c r="E6363" s="5"/>
      <c r="F6363" s="2"/>
      <c r="G6363" s="7"/>
      <c r="H6363" s="5"/>
      <c r="I6363" s="5"/>
    </row>
    <row r="6364" spans="2:9" x14ac:dyDescent="0.2">
      <c r="B6364" s="2"/>
      <c r="C6364" s="5"/>
      <c r="D6364" s="2"/>
      <c r="E6364" s="5"/>
      <c r="F6364" s="2"/>
      <c r="G6364" s="7"/>
      <c r="H6364" s="5"/>
      <c r="I6364" s="5"/>
    </row>
    <row r="6365" spans="2:9" x14ac:dyDescent="0.2">
      <c r="B6365" s="2"/>
      <c r="C6365" s="5"/>
      <c r="D6365" s="2"/>
      <c r="E6365" s="5"/>
      <c r="F6365" s="2"/>
      <c r="G6365" s="7"/>
      <c r="H6365" s="5"/>
      <c r="I6365" s="5"/>
    </row>
    <row r="6366" spans="2:9" x14ac:dyDescent="0.2">
      <c r="B6366" s="3"/>
      <c r="C6366" s="6"/>
      <c r="D6366" s="3"/>
      <c r="E6366" s="6"/>
      <c r="F6366" s="3"/>
      <c r="G6366" s="8"/>
      <c r="H6366" s="6"/>
      <c r="I6366" s="6"/>
    </row>
    <row r="6367" spans="2:9" x14ac:dyDescent="0.2">
      <c r="B6367" s="3"/>
      <c r="C6367" s="6"/>
      <c r="D6367" s="3"/>
      <c r="E6367" s="6"/>
      <c r="F6367" s="3"/>
      <c r="G6367" s="8"/>
      <c r="H6367" s="6"/>
      <c r="I6367" s="6"/>
    </row>
    <row r="6368" spans="2:9" x14ac:dyDescent="0.2">
      <c r="B6368" s="3"/>
      <c r="C6368" s="6"/>
      <c r="D6368" s="3"/>
      <c r="E6368" s="6"/>
      <c r="F6368" s="3"/>
      <c r="G6368" s="8"/>
      <c r="H6368" s="6"/>
      <c r="I6368" s="6"/>
    </row>
    <row r="6369" spans="2:9" x14ac:dyDescent="0.2">
      <c r="B6369" s="3"/>
      <c r="C6369" s="6"/>
      <c r="D6369" s="3"/>
      <c r="E6369" s="6"/>
      <c r="F6369" s="3"/>
      <c r="G6369" s="8"/>
      <c r="H6369" s="6"/>
      <c r="I6369" s="6"/>
    </row>
    <row r="6370" spans="2:9" x14ac:dyDescent="0.2">
      <c r="B6370" s="3"/>
      <c r="C6370" s="6"/>
      <c r="D6370" s="3"/>
      <c r="E6370" s="6"/>
      <c r="F6370" s="3"/>
      <c r="G6370" s="8"/>
      <c r="H6370" s="6"/>
      <c r="I6370" s="6"/>
    </row>
    <row r="6371" spans="2:9" x14ac:dyDescent="0.2">
      <c r="B6371" s="3"/>
      <c r="C6371" s="6"/>
      <c r="D6371" s="3"/>
      <c r="E6371" s="6"/>
      <c r="F6371" s="3"/>
      <c r="G6371" s="8"/>
      <c r="H6371" s="6"/>
      <c r="I6371" s="6"/>
    </row>
    <row r="6372" spans="2:9" x14ac:dyDescent="0.2">
      <c r="B6372" s="3"/>
      <c r="C6372" s="6"/>
      <c r="D6372" s="3"/>
      <c r="E6372" s="6"/>
      <c r="F6372" s="3"/>
      <c r="G6372" s="8"/>
      <c r="H6372" s="6"/>
      <c r="I6372" s="6"/>
    </row>
    <row r="6373" spans="2:9" x14ac:dyDescent="0.2">
      <c r="B6373" s="3"/>
      <c r="C6373" s="6"/>
      <c r="D6373" s="3"/>
      <c r="E6373" s="6"/>
      <c r="F6373" s="3"/>
      <c r="G6373" s="8"/>
      <c r="H6373" s="6"/>
      <c r="I6373" s="6"/>
    </row>
    <row r="6374" spans="2:9" x14ac:dyDescent="0.2">
      <c r="B6374" s="3"/>
      <c r="C6374" s="6"/>
      <c r="D6374" s="3"/>
      <c r="E6374" s="6"/>
      <c r="F6374" s="3"/>
      <c r="G6374" s="8"/>
      <c r="H6374" s="6"/>
      <c r="I6374" s="6"/>
    </row>
    <row r="6375" spans="2:9" x14ac:dyDescent="0.2">
      <c r="B6375" s="3"/>
      <c r="C6375" s="6"/>
      <c r="D6375" s="3"/>
      <c r="E6375" s="6"/>
      <c r="F6375" s="3"/>
      <c r="G6375" s="8"/>
      <c r="H6375" s="6"/>
      <c r="I6375" s="6"/>
    </row>
    <row r="6376" spans="2:9" x14ac:dyDescent="0.2">
      <c r="B6376" s="3"/>
      <c r="C6376" s="6"/>
      <c r="D6376" s="3"/>
      <c r="E6376" s="6"/>
      <c r="F6376" s="3"/>
      <c r="G6376" s="8"/>
      <c r="H6376" s="6"/>
      <c r="I6376" s="6"/>
    </row>
    <row r="6377" spans="2:9" x14ac:dyDescent="0.2">
      <c r="B6377" s="3"/>
      <c r="C6377" s="6"/>
      <c r="D6377" s="3"/>
      <c r="E6377" s="6"/>
      <c r="F6377" s="3"/>
      <c r="G6377" s="8"/>
      <c r="H6377" s="6"/>
      <c r="I6377" s="6"/>
    </row>
    <row r="6378" spans="2:9" x14ac:dyDescent="0.2">
      <c r="B6378" s="3"/>
      <c r="C6378" s="6"/>
      <c r="D6378" s="3"/>
      <c r="E6378" s="6"/>
      <c r="F6378" s="3"/>
      <c r="G6378" s="8"/>
      <c r="H6378" s="6"/>
      <c r="I6378" s="6"/>
    </row>
    <row r="6379" spans="2:9" x14ac:dyDescent="0.2">
      <c r="B6379" s="3"/>
      <c r="C6379" s="6"/>
      <c r="D6379" s="3"/>
      <c r="E6379" s="6"/>
      <c r="F6379" s="3"/>
      <c r="G6379" s="8"/>
      <c r="H6379" s="6"/>
      <c r="I6379" s="6"/>
    </row>
    <row r="6380" spans="2:9" x14ac:dyDescent="0.2">
      <c r="B6380" s="3"/>
      <c r="C6380" s="6"/>
      <c r="D6380" s="3"/>
      <c r="E6380" s="6"/>
      <c r="F6380" s="3"/>
      <c r="G6380" s="8"/>
      <c r="H6380" s="6"/>
      <c r="I6380" s="6"/>
    </row>
    <row r="6381" spans="2:9" x14ac:dyDescent="0.2">
      <c r="B6381" s="3"/>
      <c r="C6381" s="6"/>
      <c r="D6381" s="3"/>
      <c r="E6381" s="6"/>
      <c r="F6381" s="3"/>
      <c r="G6381" s="8"/>
      <c r="H6381" s="6"/>
      <c r="I6381" s="6"/>
    </row>
    <row r="6382" spans="2:9" x14ac:dyDescent="0.2">
      <c r="B6382" s="3"/>
      <c r="C6382" s="6"/>
      <c r="D6382" s="3"/>
      <c r="E6382" s="6"/>
      <c r="F6382" s="3"/>
      <c r="G6382" s="8"/>
      <c r="H6382" s="6"/>
      <c r="I6382" s="6"/>
    </row>
    <row r="6383" spans="2:9" x14ac:dyDescent="0.2">
      <c r="B6383" s="3"/>
      <c r="C6383" s="6"/>
      <c r="D6383" s="3"/>
      <c r="E6383" s="6"/>
      <c r="F6383" s="3"/>
      <c r="G6383" s="8"/>
      <c r="H6383" s="6"/>
      <c r="I6383" s="6"/>
    </row>
    <row r="6384" spans="2:9" x14ac:dyDescent="0.2">
      <c r="B6384" s="3"/>
      <c r="C6384" s="6"/>
      <c r="D6384" s="3"/>
      <c r="E6384" s="6"/>
      <c r="F6384" s="3"/>
      <c r="G6384" s="8"/>
      <c r="H6384" s="6"/>
      <c r="I6384" s="6"/>
    </row>
    <row r="6385" spans="2:9" x14ac:dyDescent="0.2">
      <c r="B6385" s="3"/>
      <c r="C6385" s="6"/>
      <c r="D6385" s="3"/>
      <c r="E6385" s="6"/>
      <c r="F6385" s="3"/>
      <c r="G6385" s="8"/>
      <c r="H6385" s="6"/>
      <c r="I6385" s="6"/>
    </row>
    <row r="6386" spans="2:9" x14ac:dyDescent="0.2">
      <c r="B6386" s="3"/>
      <c r="C6386" s="6"/>
      <c r="D6386" s="3"/>
      <c r="E6386" s="6"/>
      <c r="F6386" s="3"/>
      <c r="G6386" s="8"/>
      <c r="H6386" s="6"/>
      <c r="I6386" s="6"/>
    </row>
    <row r="6387" spans="2:9" x14ac:dyDescent="0.2">
      <c r="B6387" s="3"/>
      <c r="C6387" s="6"/>
      <c r="D6387" s="3"/>
      <c r="E6387" s="6"/>
      <c r="F6387" s="3"/>
      <c r="G6387" s="8"/>
      <c r="H6387" s="6"/>
      <c r="I6387" s="6"/>
    </row>
    <row r="6388" spans="2:9" x14ac:dyDescent="0.2">
      <c r="B6388" s="3"/>
      <c r="C6388" s="6"/>
      <c r="D6388" s="3"/>
      <c r="E6388" s="6"/>
      <c r="F6388" s="3"/>
      <c r="G6388" s="8"/>
      <c r="H6388" s="6"/>
      <c r="I6388" s="6"/>
    </row>
    <row r="6389" spans="2:9" x14ac:dyDescent="0.2">
      <c r="B6389" s="3"/>
      <c r="C6389" s="6"/>
      <c r="D6389" s="3"/>
      <c r="E6389" s="6"/>
      <c r="F6389" s="3"/>
      <c r="G6389" s="8"/>
      <c r="H6389" s="6"/>
      <c r="I6389" s="6"/>
    </row>
    <row r="6390" spans="2:9" x14ac:dyDescent="0.2">
      <c r="B6390" s="3"/>
      <c r="C6390" s="6"/>
      <c r="D6390" s="3"/>
      <c r="E6390" s="6"/>
      <c r="F6390" s="3"/>
      <c r="G6390" s="8"/>
      <c r="H6390" s="6"/>
      <c r="I6390" s="6"/>
    </row>
    <row r="6391" spans="2:9" x14ac:dyDescent="0.2">
      <c r="B6391" s="3"/>
      <c r="C6391" s="6"/>
      <c r="D6391" s="3"/>
      <c r="E6391" s="6"/>
      <c r="F6391" s="3"/>
      <c r="G6391" s="8"/>
      <c r="H6391" s="6"/>
      <c r="I6391" s="6"/>
    </row>
    <row r="6392" spans="2:9" x14ac:dyDescent="0.2">
      <c r="B6392" s="3"/>
      <c r="C6392" s="6"/>
      <c r="D6392" s="3"/>
      <c r="E6392" s="6"/>
      <c r="F6392" s="3"/>
      <c r="G6392" s="8"/>
      <c r="H6392" s="6"/>
      <c r="I6392" s="6"/>
    </row>
    <row r="6393" spans="2:9" x14ac:dyDescent="0.2">
      <c r="B6393" s="3"/>
      <c r="C6393" s="6"/>
      <c r="D6393" s="3"/>
      <c r="E6393" s="6"/>
      <c r="F6393" s="3"/>
      <c r="G6393" s="8"/>
      <c r="H6393" s="6"/>
      <c r="I6393" s="6"/>
    </row>
    <row r="6394" spans="2:9" x14ac:dyDescent="0.2">
      <c r="B6394" s="3"/>
      <c r="C6394" s="6"/>
      <c r="D6394" s="3"/>
      <c r="E6394" s="6"/>
      <c r="F6394" s="3"/>
      <c r="G6394" s="8"/>
      <c r="H6394" s="6"/>
      <c r="I6394" s="6"/>
    </row>
    <row r="6395" spans="2:9" x14ac:dyDescent="0.2">
      <c r="B6395" s="3"/>
      <c r="C6395" s="6"/>
      <c r="D6395" s="3"/>
      <c r="E6395" s="6"/>
      <c r="F6395" s="3"/>
      <c r="G6395" s="8"/>
      <c r="H6395" s="6"/>
      <c r="I6395" s="6"/>
    </row>
    <row r="6396" spans="2:9" x14ac:dyDescent="0.2">
      <c r="B6396" s="3"/>
      <c r="C6396" s="6"/>
      <c r="D6396" s="3"/>
      <c r="E6396" s="6"/>
      <c r="F6396" s="3"/>
      <c r="G6396" s="8"/>
      <c r="H6396" s="6"/>
      <c r="I6396" s="6"/>
    </row>
    <row r="6397" spans="2:9" x14ac:dyDescent="0.2">
      <c r="B6397" s="3"/>
      <c r="C6397" s="6"/>
      <c r="D6397" s="3"/>
      <c r="E6397" s="6"/>
      <c r="F6397" s="3"/>
      <c r="G6397" s="8"/>
      <c r="H6397" s="6"/>
      <c r="I6397" s="6"/>
    </row>
    <row r="6398" spans="2:9" x14ac:dyDescent="0.2">
      <c r="B6398" s="3"/>
      <c r="C6398" s="6"/>
      <c r="D6398" s="3"/>
      <c r="E6398" s="6"/>
      <c r="F6398" s="3"/>
      <c r="G6398" s="8"/>
      <c r="H6398" s="6"/>
      <c r="I6398" s="6"/>
    </row>
    <row r="6399" spans="2:9" x14ac:dyDescent="0.2">
      <c r="B6399" s="3"/>
      <c r="C6399" s="6"/>
      <c r="D6399" s="3"/>
      <c r="E6399" s="6"/>
      <c r="F6399" s="3"/>
      <c r="G6399" s="8"/>
      <c r="H6399" s="6"/>
      <c r="I6399" s="6"/>
    </row>
    <row r="6400" spans="2:9" x14ac:dyDescent="0.2">
      <c r="B6400" s="3"/>
      <c r="C6400" s="6"/>
      <c r="D6400" s="3"/>
      <c r="E6400" s="6"/>
      <c r="F6400" s="3"/>
      <c r="G6400" s="8"/>
      <c r="H6400" s="6"/>
      <c r="I6400" s="6"/>
    </row>
    <row r="6401" spans="2:9" x14ac:dyDescent="0.2">
      <c r="B6401" s="3"/>
      <c r="C6401" s="6"/>
      <c r="D6401" s="3"/>
      <c r="E6401" s="6"/>
      <c r="F6401" s="3"/>
      <c r="G6401" s="8"/>
      <c r="H6401" s="6"/>
      <c r="I6401" s="6"/>
    </row>
    <row r="6402" spans="2:9" x14ac:dyDescent="0.2">
      <c r="B6402" s="3"/>
      <c r="C6402" s="6"/>
      <c r="D6402" s="3"/>
      <c r="E6402" s="6"/>
      <c r="F6402" s="3"/>
      <c r="G6402" s="8"/>
      <c r="H6402" s="6"/>
      <c r="I6402" s="6"/>
    </row>
    <row r="6403" spans="2:9" x14ac:dyDescent="0.2">
      <c r="B6403" s="3"/>
      <c r="C6403" s="6"/>
      <c r="D6403" s="3"/>
      <c r="E6403" s="6"/>
      <c r="F6403" s="3"/>
      <c r="G6403" s="8"/>
      <c r="H6403" s="6"/>
      <c r="I6403" s="6"/>
    </row>
    <row r="6404" spans="2:9" x14ac:dyDescent="0.2">
      <c r="B6404" s="3"/>
      <c r="C6404" s="6"/>
      <c r="D6404" s="3"/>
      <c r="E6404" s="6"/>
      <c r="F6404" s="3"/>
      <c r="G6404" s="8"/>
      <c r="H6404" s="6"/>
      <c r="I6404" s="6"/>
    </row>
    <row r="6405" spans="2:9" x14ac:dyDescent="0.2">
      <c r="B6405" s="3"/>
      <c r="C6405" s="6"/>
      <c r="D6405" s="3"/>
      <c r="E6405" s="6"/>
      <c r="F6405" s="3"/>
      <c r="G6405" s="8"/>
      <c r="H6405" s="6"/>
      <c r="I6405" s="6"/>
    </row>
    <row r="6406" spans="2:9" x14ac:dyDescent="0.2">
      <c r="B6406" s="3"/>
      <c r="C6406" s="6"/>
      <c r="D6406" s="3"/>
      <c r="E6406" s="6"/>
      <c r="F6406" s="3"/>
      <c r="G6406" s="8"/>
      <c r="H6406" s="6"/>
      <c r="I6406" s="6"/>
    </row>
    <row r="6407" spans="2:9" x14ac:dyDescent="0.2">
      <c r="B6407" s="3"/>
      <c r="C6407" s="6"/>
      <c r="D6407" s="3"/>
      <c r="E6407" s="6"/>
      <c r="F6407" s="3"/>
      <c r="G6407" s="8"/>
      <c r="H6407" s="6"/>
      <c r="I6407" s="6"/>
    </row>
    <row r="6408" spans="2:9" x14ac:dyDescent="0.2">
      <c r="B6408" s="3"/>
      <c r="C6408" s="6"/>
      <c r="D6408" s="3"/>
      <c r="E6408" s="6"/>
      <c r="F6408" s="3"/>
      <c r="G6408" s="8"/>
      <c r="H6408" s="6"/>
      <c r="I6408" s="6"/>
    </row>
    <row r="6409" spans="2:9" x14ac:dyDescent="0.2">
      <c r="B6409" s="3"/>
      <c r="C6409" s="6"/>
      <c r="D6409" s="3"/>
      <c r="E6409" s="6"/>
      <c r="F6409" s="3"/>
      <c r="G6409" s="8"/>
      <c r="H6409" s="6"/>
      <c r="I6409" s="6"/>
    </row>
    <row r="6410" spans="2:9" x14ac:dyDescent="0.2">
      <c r="B6410" s="2"/>
      <c r="C6410" s="5"/>
      <c r="D6410" s="2"/>
      <c r="E6410" s="5"/>
      <c r="F6410" s="2"/>
      <c r="G6410" s="7"/>
      <c r="H6410" s="5"/>
      <c r="I6410" s="5"/>
    </row>
    <row r="6411" spans="2:9" x14ac:dyDescent="0.2">
      <c r="B6411" s="2"/>
      <c r="C6411" s="5"/>
      <c r="D6411" s="2"/>
      <c r="E6411" s="5"/>
      <c r="F6411" s="2"/>
      <c r="G6411" s="7"/>
      <c r="H6411" s="5"/>
      <c r="I6411" s="5"/>
    </row>
    <row r="6412" spans="2:9" x14ac:dyDescent="0.2">
      <c r="B6412" s="2"/>
      <c r="C6412" s="5"/>
      <c r="D6412" s="2"/>
      <c r="E6412" s="5"/>
      <c r="F6412" s="2"/>
      <c r="G6412" s="7"/>
      <c r="H6412" s="5"/>
      <c r="I6412" s="5"/>
    </row>
    <row r="6413" spans="2:9" x14ac:dyDescent="0.2">
      <c r="B6413" s="2"/>
      <c r="C6413" s="5"/>
      <c r="D6413" s="2"/>
      <c r="E6413" s="5"/>
      <c r="F6413" s="2"/>
      <c r="G6413" s="7"/>
      <c r="H6413" s="5"/>
      <c r="I6413" s="5"/>
    </row>
    <row r="6414" spans="2:9" x14ac:dyDescent="0.2">
      <c r="B6414" s="2"/>
      <c r="C6414" s="5"/>
      <c r="D6414" s="2"/>
      <c r="E6414" s="5"/>
      <c r="F6414" s="2"/>
      <c r="G6414" s="7"/>
      <c r="H6414" s="5"/>
      <c r="I6414" s="5"/>
    </row>
    <row r="6415" spans="2:9" x14ac:dyDescent="0.2">
      <c r="B6415" s="2"/>
      <c r="C6415" s="5"/>
      <c r="D6415" s="2"/>
      <c r="E6415" s="5"/>
      <c r="F6415" s="2"/>
      <c r="G6415" s="7"/>
      <c r="H6415" s="5"/>
      <c r="I6415" s="5"/>
    </row>
    <row r="6416" spans="2:9" x14ac:dyDescent="0.2">
      <c r="B6416" s="2"/>
      <c r="C6416" s="5"/>
      <c r="D6416" s="2"/>
      <c r="E6416" s="5"/>
      <c r="F6416" s="2"/>
      <c r="G6416" s="7"/>
      <c r="H6416" s="5"/>
      <c r="I6416" s="5"/>
    </row>
    <row r="6417" spans="2:9" x14ac:dyDescent="0.2">
      <c r="B6417" s="3"/>
      <c r="C6417" s="6"/>
      <c r="D6417" s="3"/>
      <c r="E6417" s="6"/>
      <c r="F6417" s="3"/>
      <c r="G6417" s="8"/>
      <c r="H6417" s="6"/>
      <c r="I6417" s="6"/>
    </row>
    <row r="6418" spans="2:9" x14ac:dyDescent="0.2">
      <c r="B6418" s="3"/>
      <c r="C6418" s="6"/>
      <c r="D6418" s="3"/>
      <c r="E6418" s="6"/>
      <c r="F6418" s="3"/>
      <c r="G6418" s="8"/>
      <c r="H6418" s="6"/>
      <c r="I6418" s="6"/>
    </row>
    <row r="6419" spans="2:9" x14ac:dyDescent="0.2">
      <c r="B6419" s="3"/>
      <c r="C6419" s="6"/>
      <c r="D6419" s="3"/>
      <c r="E6419" s="6"/>
      <c r="F6419" s="3"/>
      <c r="G6419" s="8"/>
      <c r="H6419" s="6"/>
      <c r="I6419" s="6"/>
    </row>
    <row r="6420" spans="2:9" x14ac:dyDescent="0.2">
      <c r="B6420" s="3"/>
      <c r="C6420" s="6"/>
      <c r="D6420" s="3"/>
      <c r="E6420" s="6"/>
      <c r="F6420" s="3"/>
      <c r="G6420" s="8"/>
      <c r="H6420" s="6"/>
      <c r="I6420" s="6"/>
    </row>
    <row r="6421" spans="2:9" x14ac:dyDescent="0.2">
      <c r="B6421" s="3"/>
      <c r="C6421" s="6"/>
      <c r="D6421" s="3"/>
      <c r="E6421" s="6"/>
      <c r="F6421" s="3"/>
      <c r="G6421" s="8"/>
      <c r="H6421" s="6"/>
      <c r="I6421" s="6"/>
    </row>
    <row r="6422" spans="2:9" x14ac:dyDescent="0.2">
      <c r="B6422" s="3"/>
      <c r="C6422" s="6"/>
      <c r="D6422" s="3"/>
      <c r="E6422" s="6"/>
      <c r="F6422" s="3"/>
      <c r="G6422" s="8"/>
      <c r="H6422" s="6"/>
      <c r="I6422" s="6"/>
    </row>
    <row r="6423" spans="2:9" x14ac:dyDescent="0.2">
      <c r="B6423" s="3"/>
      <c r="C6423" s="6"/>
      <c r="D6423" s="3"/>
      <c r="E6423" s="6"/>
      <c r="F6423" s="3"/>
      <c r="G6423" s="8"/>
      <c r="H6423" s="6"/>
      <c r="I6423" s="6"/>
    </row>
    <row r="6424" spans="2:9" x14ac:dyDescent="0.2">
      <c r="B6424" s="3"/>
      <c r="C6424" s="6"/>
      <c r="D6424" s="3"/>
      <c r="E6424" s="6"/>
      <c r="F6424" s="3"/>
      <c r="G6424" s="8"/>
      <c r="H6424" s="6"/>
      <c r="I6424" s="6"/>
    </row>
    <row r="6425" spans="2:9" x14ac:dyDescent="0.2">
      <c r="B6425" s="3"/>
      <c r="C6425" s="6"/>
      <c r="D6425" s="3"/>
      <c r="E6425" s="6"/>
      <c r="F6425" s="3"/>
      <c r="G6425" s="8"/>
      <c r="H6425" s="6"/>
      <c r="I6425" s="6"/>
    </row>
    <row r="6426" spans="2:9" x14ac:dyDescent="0.2">
      <c r="B6426" s="3"/>
      <c r="C6426" s="6"/>
      <c r="D6426" s="3"/>
      <c r="E6426" s="6"/>
      <c r="F6426" s="3"/>
      <c r="G6426" s="8"/>
      <c r="H6426" s="6"/>
      <c r="I6426" s="6"/>
    </row>
    <row r="6427" spans="2:9" x14ac:dyDescent="0.2">
      <c r="B6427" s="3"/>
      <c r="C6427" s="6"/>
      <c r="D6427" s="3"/>
      <c r="E6427" s="6"/>
      <c r="F6427" s="3"/>
      <c r="G6427" s="8"/>
      <c r="H6427" s="6"/>
      <c r="I6427" s="6"/>
    </row>
    <row r="6428" spans="2:9" x14ac:dyDescent="0.2">
      <c r="B6428" s="3"/>
      <c r="C6428" s="6"/>
      <c r="D6428" s="3"/>
      <c r="E6428" s="6"/>
      <c r="F6428" s="3"/>
      <c r="G6428" s="8"/>
      <c r="H6428" s="6"/>
      <c r="I6428" s="6"/>
    </row>
    <row r="6429" spans="2:9" x14ac:dyDescent="0.2">
      <c r="B6429" s="3"/>
      <c r="C6429" s="6"/>
      <c r="D6429" s="3"/>
      <c r="E6429" s="6"/>
      <c r="F6429" s="3"/>
      <c r="G6429" s="8"/>
      <c r="H6429" s="6"/>
      <c r="I6429" s="6"/>
    </row>
    <row r="6430" spans="2:9" x14ac:dyDescent="0.2">
      <c r="B6430" s="3"/>
      <c r="C6430" s="6"/>
      <c r="D6430" s="3"/>
      <c r="E6430" s="6"/>
      <c r="F6430" s="3"/>
      <c r="G6430" s="8"/>
      <c r="H6430" s="6"/>
      <c r="I6430" s="6"/>
    </row>
    <row r="6431" spans="2:9" x14ac:dyDescent="0.2">
      <c r="B6431" s="3"/>
      <c r="C6431" s="6"/>
      <c r="D6431" s="3"/>
      <c r="E6431" s="6"/>
      <c r="F6431" s="3"/>
      <c r="G6431" s="8"/>
      <c r="H6431" s="6"/>
      <c r="I6431" s="6"/>
    </row>
    <row r="6432" spans="2:9" x14ac:dyDescent="0.2">
      <c r="B6432" s="3"/>
      <c r="C6432" s="6"/>
      <c r="D6432" s="3"/>
      <c r="E6432" s="6"/>
      <c r="F6432" s="3"/>
      <c r="G6432" s="8"/>
      <c r="H6432" s="6"/>
      <c r="I6432" s="6"/>
    </row>
    <row r="6433" spans="2:9" x14ac:dyDescent="0.2">
      <c r="B6433" s="3"/>
      <c r="C6433" s="6"/>
      <c r="D6433" s="3"/>
      <c r="E6433" s="6"/>
      <c r="F6433" s="3"/>
      <c r="G6433" s="8"/>
      <c r="H6433" s="6"/>
      <c r="I6433" s="6"/>
    </row>
    <row r="6434" spans="2:9" x14ac:dyDescent="0.2">
      <c r="B6434" s="3"/>
      <c r="C6434" s="6"/>
      <c r="D6434" s="3"/>
      <c r="E6434" s="6"/>
      <c r="F6434" s="3"/>
      <c r="G6434" s="8"/>
      <c r="H6434" s="6"/>
      <c r="I6434" s="6"/>
    </row>
    <row r="6435" spans="2:9" x14ac:dyDescent="0.2">
      <c r="B6435" s="3"/>
      <c r="C6435" s="6"/>
      <c r="D6435" s="3"/>
      <c r="E6435" s="6"/>
      <c r="F6435" s="3"/>
      <c r="G6435" s="8"/>
      <c r="H6435" s="6"/>
      <c r="I6435" s="6"/>
    </row>
    <row r="6436" spans="2:9" x14ac:dyDescent="0.2">
      <c r="B6436" s="3"/>
      <c r="C6436" s="6"/>
      <c r="D6436" s="3"/>
      <c r="E6436" s="6"/>
      <c r="F6436" s="3"/>
      <c r="G6436" s="8"/>
      <c r="H6436" s="6"/>
      <c r="I6436" s="6"/>
    </row>
    <row r="6437" spans="2:9" x14ac:dyDescent="0.2">
      <c r="B6437" s="3"/>
      <c r="C6437" s="6"/>
      <c r="D6437" s="3"/>
      <c r="E6437" s="6"/>
      <c r="F6437" s="3"/>
      <c r="G6437" s="8"/>
      <c r="H6437" s="6"/>
      <c r="I6437" s="6"/>
    </row>
    <row r="6438" spans="2:9" x14ac:dyDescent="0.2">
      <c r="B6438" s="3"/>
      <c r="C6438" s="6"/>
      <c r="D6438" s="3"/>
      <c r="E6438" s="6"/>
      <c r="F6438" s="3"/>
      <c r="G6438" s="8"/>
      <c r="H6438" s="6"/>
      <c r="I6438" s="6"/>
    </row>
    <row r="6439" spans="2:9" x14ac:dyDescent="0.2">
      <c r="B6439" s="3"/>
      <c r="C6439" s="6"/>
      <c r="D6439" s="3"/>
      <c r="E6439" s="6"/>
      <c r="F6439" s="3"/>
      <c r="G6439" s="8"/>
      <c r="H6439" s="6"/>
      <c r="I6439" s="6"/>
    </row>
    <row r="6440" spans="2:9" x14ac:dyDescent="0.2">
      <c r="B6440" s="3"/>
      <c r="C6440" s="6"/>
      <c r="D6440" s="3"/>
      <c r="E6440" s="6"/>
      <c r="F6440" s="3"/>
      <c r="G6440" s="8"/>
      <c r="H6440" s="6"/>
      <c r="I6440" s="6"/>
    </row>
    <row r="6441" spans="2:9" x14ac:dyDescent="0.2">
      <c r="B6441" s="3"/>
      <c r="C6441" s="6"/>
      <c r="D6441" s="3"/>
      <c r="E6441" s="6"/>
      <c r="F6441" s="3"/>
      <c r="G6441" s="8"/>
      <c r="H6441" s="6"/>
      <c r="I6441" s="6"/>
    </row>
    <row r="6442" spans="2:9" x14ac:dyDescent="0.2">
      <c r="B6442" s="3"/>
      <c r="C6442" s="6"/>
      <c r="D6442" s="3"/>
      <c r="E6442" s="6"/>
      <c r="F6442" s="3"/>
      <c r="G6442" s="8"/>
      <c r="H6442" s="6"/>
      <c r="I6442" s="6"/>
    </row>
    <row r="6443" spans="2:9" x14ac:dyDescent="0.2">
      <c r="B6443" s="3"/>
      <c r="C6443" s="6"/>
      <c r="D6443" s="3"/>
      <c r="E6443" s="6"/>
      <c r="F6443" s="3"/>
      <c r="G6443" s="8"/>
      <c r="H6443" s="6"/>
      <c r="I6443" s="6"/>
    </row>
    <row r="6444" spans="2:9" x14ac:dyDescent="0.2">
      <c r="B6444" s="3"/>
      <c r="C6444" s="6"/>
      <c r="D6444" s="3"/>
      <c r="E6444" s="6"/>
      <c r="F6444" s="3"/>
      <c r="G6444" s="8"/>
      <c r="H6444" s="6"/>
      <c r="I6444" s="6"/>
    </row>
    <row r="6445" spans="2:9" x14ac:dyDescent="0.2">
      <c r="B6445" s="3"/>
      <c r="C6445" s="6"/>
      <c r="D6445" s="3"/>
      <c r="E6445" s="6"/>
      <c r="F6445" s="3"/>
      <c r="G6445" s="8"/>
      <c r="H6445" s="6"/>
      <c r="I6445" s="6"/>
    </row>
    <row r="6446" spans="2:9" x14ac:dyDescent="0.2">
      <c r="B6446" s="2"/>
      <c r="C6446" s="5"/>
      <c r="D6446" s="2"/>
      <c r="E6446" s="5"/>
      <c r="F6446" s="2"/>
      <c r="G6446" s="7"/>
      <c r="H6446" s="5"/>
      <c r="I6446" s="5"/>
    </row>
    <row r="6447" spans="2:9" x14ac:dyDescent="0.2">
      <c r="B6447" s="2"/>
      <c r="C6447" s="5"/>
      <c r="D6447" s="2"/>
      <c r="E6447" s="5"/>
      <c r="F6447" s="2"/>
      <c r="G6447" s="7"/>
      <c r="H6447" s="5"/>
      <c r="I6447" s="5"/>
    </row>
    <row r="6448" spans="2:9" x14ac:dyDescent="0.2">
      <c r="B6448" s="2"/>
      <c r="C6448" s="5"/>
      <c r="D6448" s="2"/>
      <c r="E6448" s="5"/>
      <c r="F6448" s="2"/>
      <c r="G6448" s="7"/>
      <c r="H6448" s="5"/>
      <c r="I6448" s="5"/>
    </row>
    <row r="6449" spans="2:9" x14ac:dyDescent="0.2">
      <c r="B6449" s="2"/>
      <c r="C6449" s="5"/>
      <c r="D6449" s="2"/>
      <c r="E6449" s="5"/>
      <c r="F6449" s="2"/>
      <c r="G6449" s="7"/>
      <c r="H6449" s="5"/>
      <c r="I6449" s="5"/>
    </row>
    <row r="6450" spans="2:9" x14ac:dyDescent="0.2">
      <c r="B6450" s="2"/>
      <c r="C6450" s="5"/>
      <c r="D6450" s="2"/>
      <c r="E6450" s="5"/>
      <c r="F6450" s="2"/>
      <c r="G6450" s="7"/>
      <c r="H6450" s="5"/>
      <c r="I6450" s="5"/>
    </row>
    <row r="6451" spans="2:9" x14ac:dyDescent="0.2">
      <c r="B6451" s="2"/>
      <c r="C6451" s="5"/>
      <c r="D6451" s="2"/>
      <c r="E6451" s="5"/>
      <c r="F6451" s="2"/>
      <c r="G6451" s="7"/>
      <c r="H6451" s="5"/>
      <c r="I6451" s="5"/>
    </row>
    <row r="6452" spans="2:9" x14ac:dyDescent="0.2">
      <c r="B6452" s="2"/>
      <c r="C6452" s="5"/>
      <c r="D6452" s="2"/>
      <c r="E6452" s="5"/>
      <c r="F6452" s="2"/>
      <c r="G6452" s="7"/>
      <c r="H6452" s="5"/>
      <c r="I6452" s="5"/>
    </row>
    <row r="6453" spans="2:9" x14ac:dyDescent="0.2">
      <c r="B6453" s="2"/>
      <c r="C6453" s="5"/>
      <c r="D6453" s="2"/>
      <c r="E6453" s="5"/>
      <c r="F6453" s="2"/>
      <c r="G6453" s="7"/>
      <c r="H6453" s="5"/>
      <c r="I6453" s="5"/>
    </row>
    <row r="6454" spans="2:9" x14ac:dyDescent="0.2">
      <c r="B6454" s="2"/>
      <c r="C6454" s="5"/>
      <c r="D6454" s="2"/>
      <c r="E6454" s="5"/>
      <c r="F6454" s="2"/>
      <c r="G6454" s="7"/>
      <c r="H6454" s="5"/>
      <c r="I6454" s="5"/>
    </row>
    <row r="6455" spans="2:9" x14ac:dyDescent="0.2">
      <c r="B6455" s="2"/>
      <c r="C6455" s="5"/>
      <c r="D6455" s="2"/>
      <c r="E6455" s="5"/>
      <c r="F6455" s="2"/>
      <c r="G6455" s="7"/>
      <c r="H6455" s="5"/>
      <c r="I6455" s="5"/>
    </row>
    <row r="6456" spans="2:9" x14ac:dyDescent="0.2">
      <c r="B6456" s="2"/>
      <c r="C6456" s="5"/>
      <c r="D6456" s="2"/>
      <c r="E6456" s="5"/>
      <c r="F6456" s="2"/>
      <c r="G6456" s="7"/>
      <c r="H6456" s="5"/>
      <c r="I6456" s="5"/>
    </row>
    <row r="6457" spans="2:9" x14ac:dyDescent="0.2">
      <c r="B6457" s="3"/>
      <c r="C6457" s="6"/>
      <c r="D6457" s="3"/>
      <c r="E6457" s="6"/>
      <c r="F6457" s="3"/>
      <c r="G6457" s="8"/>
      <c r="H6457" s="6"/>
      <c r="I6457" s="6"/>
    </row>
    <row r="6458" spans="2:9" x14ac:dyDescent="0.2">
      <c r="B6458" s="3"/>
      <c r="C6458" s="6"/>
      <c r="D6458" s="3"/>
      <c r="E6458" s="6"/>
      <c r="F6458" s="3"/>
      <c r="G6458" s="8"/>
      <c r="H6458" s="6"/>
      <c r="I6458" s="6"/>
    </row>
    <row r="6459" spans="2:9" x14ac:dyDescent="0.2">
      <c r="B6459" s="3"/>
      <c r="C6459" s="6"/>
      <c r="D6459" s="3"/>
      <c r="E6459" s="6"/>
      <c r="F6459" s="3"/>
      <c r="G6459" s="8"/>
      <c r="H6459" s="6"/>
      <c r="I6459" s="6"/>
    </row>
    <row r="6460" spans="2:9" x14ac:dyDescent="0.2">
      <c r="B6460" s="3"/>
      <c r="C6460" s="6"/>
      <c r="D6460" s="3"/>
      <c r="E6460" s="6"/>
      <c r="F6460" s="3"/>
      <c r="G6460" s="8"/>
      <c r="H6460" s="6"/>
      <c r="I6460" s="6"/>
    </row>
    <row r="6461" spans="2:9" x14ac:dyDescent="0.2">
      <c r="B6461" s="3"/>
      <c r="C6461" s="6"/>
      <c r="D6461" s="3"/>
      <c r="E6461" s="6"/>
      <c r="F6461" s="3"/>
      <c r="G6461" s="8"/>
      <c r="H6461" s="6"/>
      <c r="I6461" s="6"/>
    </row>
    <row r="6462" spans="2:9" x14ac:dyDescent="0.2">
      <c r="B6462" s="3"/>
      <c r="C6462" s="6"/>
      <c r="D6462" s="3"/>
      <c r="E6462" s="6"/>
      <c r="F6462" s="3"/>
      <c r="G6462" s="8"/>
      <c r="H6462" s="6"/>
      <c r="I6462" s="6"/>
    </row>
    <row r="6463" spans="2:9" x14ac:dyDescent="0.2">
      <c r="B6463" s="3"/>
      <c r="C6463" s="6"/>
      <c r="D6463" s="3"/>
      <c r="E6463" s="6"/>
      <c r="F6463" s="3"/>
      <c r="G6463" s="8"/>
      <c r="H6463" s="6"/>
      <c r="I6463" s="6"/>
    </row>
    <row r="6464" spans="2:9" x14ac:dyDescent="0.2">
      <c r="B6464" s="3"/>
      <c r="C6464" s="6"/>
      <c r="D6464" s="3"/>
      <c r="E6464" s="6"/>
      <c r="F6464" s="3"/>
      <c r="G6464" s="8"/>
      <c r="H6464" s="6"/>
      <c r="I6464" s="6"/>
    </row>
    <row r="6465" spans="2:9" x14ac:dyDescent="0.2">
      <c r="B6465" s="3"/>
      <c r="C6465" s="6"/>
      <c r="D6465" s="3"/>
      <c r="E6465" s="6"/>
      <c r="F6465" s="3"/>
      <c r="G6465" s="8"/>
      <c r="H6465" s="6"/>
      <c r="I6465" s="6"/>
    </row>
    <row r="6466" spans="2:9" x14ac:dyDescent="0.2">
      <c r="B6466" s="3"/>
      <c r="C6466" s="6"/>
      <c r="D6466" s="3"/>
      <c r="E6466" s="6"/>
      <c r="F6466" s="3"/>
      <c r="G6466" s="8"/>
      <c r="H6466" s="6"/>
      <c r="I6466" s="6"/>
    </row>
    <row r="6467" spans="2:9" x14ac:dyDescent="0.2">
      <c r="B6467" s="3"/>
      <c r="C6467" s="6"/>
      <c r="D6467" s="3"/>
      <c r="E6467" s="6"/>
      <c r="F6467" s="3"/>
      <c r="G6467" s="8"/>
      <c r="H6467" s="6"/>
      <c r="I6467" s="6"/>
    </row>
    <row r="6468" spans="2:9" x14ac:dyDescent="0.2">
      <c r="B6468" s="3"/>
      <c r="C6468" s="6"/>
      <c r="D6468" s="3"/>
      <c r="E6468" s="6"/>
      <c r="F6468" s="3"/>
      <c r="G6468" s="8"/>
      <c r="H6468" s="6"/>
      <c r="I6468" s="6"/>
    </row>
    <row r="6469" spans="2:9" x14ac:dyDescent="0.2">
      <c r="B6469" s="3"/>
      <c r="C6469" s="6"/>
      <c r="D6469" s="3"/>
      <c r="E6469" s="6"/>
      <c r="F6469" s="3"/>
      <c r="G6469" s="8"/>
      <c r="H6469" s="6"/>
      <c r="I6469" s="6"/>
    </row>
    <row r="6470" spans="2:9" x14ac:dyDescent="0.2">
      <c r="B6470" s="3"/>
      <c r="C6470" s="6"/>
      <c r="D6470" s="3"/>
      <c r="E6470" s="6"/>
      <c r="F6470" s="3"/>
      <c r="G6470" s="8"/>
      <c r="H6470" s="6"/>
      <c r="I6470" s="6"/>
    </row>
    <row r="6471" spans="2:9" x14ac:dyDescent="0.2">
      <c r="B6471" s="3"/>
      <c r="C6471" s="6"/>
      <c r="D6471" s="3"/>
      <c r="E6471" s="6"/>
      <c r="F6471" s="3"/>
      <c r="G6471" s="8"/>
      <c r="H6471" s="6"/>
      <c r="I6471" s="6"/>
    </row>
    <row r="6472" spans="2:9" x14ac:dyDescent="0.2">
      <c r="B6472" s="3"/>
      <c r="C6472" s="6"/>
      <c r="D6472" s="3"/>
      <c r="E6472" s="6"/>
      <c r="F6472" s="3"/>
      <c r="G6472" s="8"/>
      <c r="H6472" s="6"/>
      <c r="I6472" s="6"/>
    </row>
    <row r="6473" spans="2:9" x14ac:dyDescent="0.2">
      <c r="B6473" s="3"/>
      <c r="C6473" s="6"/>
      <c r="D6473" s="3"/>
      <c r="E6473" s="6"/>
      <c r="F6473" s="3"/>
      <c r="G6473" s="8"/>
      <c r="H6473" s="6"/>
      <c r="I6473" s="6"/>
    </row>
    <row r="6474" spans="2:9" x14ac:dyDescent="0.2">
      <c r="B6474" s="3"/>
      <c r="C6474" s="6"/>
      <c r="D6474" s="3"/>
      <c r="E6474" s="6"/>
      <c r="F6474" s="3"/>
      <c r="G6474" s="8"/>
      <c r="H6474" s="6"/>
      <c r="I6474" s="6"/>
    </row>
    <row r="6475" spans="2:9" x14ac:dyDescent="0.2">
      <c r="B6475" s="3"/>
      <c r="C6475" s="6"/>
      <c r="D6475" s="3"/>
      <c r="E6475" s="6"/>
      <c r="F6475" s="3"/>
      <c r="G6475" s="8"/>
      <c r="H6475" s="6"/>
      <c r="I6475" s="6"/>
    </row>
    <row r="6476" spans="2:9" x14ac:dyDescent="0.2">
      <c r="B6476" s="3"/>
      <c r="C6476" s="6"/>
      <c r="D6476" s="3"/>
      <c r="E6476" s="6"/>
      <c r="F6476" s="3"/>
      <c r="G6476" s="8"/>
      <c r="H6476" s="6"/>
      <c r="I6476" s="6"/>
    </row>
    <row r="6477" spans="2:9" x14ac:dyDescent="0.2">
      <c r="B6477" s="3"/>
      <c r="C6477" s="6"/>
      <c r="D6477" s="3"/>
      <c r="E6477" s="6"/>
      <c r="F6477" s="3"/>
      <c r="G6477" s="8"/>
      <c r="H6477" s="6"/>
      <c r="I6477" s="6"/>
    </row>
    <row r="6478" spans="2:9" x14ac:dyDescent="0.2">
      <c r="B6478" s="3"/>
      <c r="C6478" s="6"/>
      <c r="D6478" s="3"/>
      <c r="E6478" s="6"/>
      <c r="F6478" s="3"/>
      <c r="G6478" s="8"/>
      <c r="H6478" s="6"/>
      <c r="I6478" s="6"/>
    </row>
    <row r="6479" spans="2:9" x14ac:dyDescent="0.2">
      <c r="B6479" s="3"/>
      <c r="C6479" s="6"/>
      <c r="D6479" s="3"/>
      <c r="E6479" s="6"/>
      <c r="F6479" s="3"/>
      <c r="G6479" s="8"/>
      <c r="H6479" s="6"/>
      <c r="I6479" s="6"/>
    </row>
    <row r="6480" spans="2:9" x14ac:dyDescent="0.2">
      <c r="B6480" s="3"/>
      <c r="C6480" s="6"/>
      <c r="D6480" s="3"/>
      <c r="E6480" s="6"/>
      <c r="F6480" s="3"/>
      <c r="G6480" s="8"/>
      <c r="H6480" s="6"/>
      <c r="I6480" s="6"/>
    </row>
    <row r="6481" spans="2:9" x14ac:dyDescent="0.2">
      <c r="B6481" s="3"/>
      <c r="C6481" s="6"/>
      <c r="D6481" s="3"/>
      <c r="E6481" s="6"/>
      <c r="F6481" s="3"/>
      <c r="G6481" s="8"/>
      <c r="H6481" s="6"/>
      <c r="I6481" s="6"/>
    </row>
    <row r="6482" spans="2:9" x14ac:dyDescent="0.2">
      <c r="B6482" s="3"/>
      <c r="C6482" s="6"/>
      <c r="D6482" s="3"/>
      <c r="E6482" s="6"/>
      <c r="F6482" s="3"/>
      <c r="G6482" s="8"/>
      <c r="H6482" s="6"/>
      <c r="I6482" s="6"/>
    </row>
    <row r="6483" spans="2:9" x14ac:dyDescent="0.2">
      <c r="B6483" s="3"/>
      <c r="C6483" s="6"/>
      <c r="D6483" s="3"/>
      <c r="E6483" s="6"/>
      <c r="F6483" s="3"/>
      <c r="G6483" s="8"/>
      <c r="H6483" s="6"/>
      <c r="I6483" s="6"/>
    </row>
    <row r="6484" spans="2:9" x14ac:dyDescent="0.2">
      <c r="B6484" s="3"/>
      <c r="C6484" s="6"/>
      <c r="D6484" s="3"/>
      <c r="E6484" s="6"/>
      <c r="F6484" s="3"/>
      <c r="G6484" s="8"/>
      <c r="H6484" s="6"/>
      <c r="I6484" s="6"/>
    </row>
    <row r="6485" spans="2:9" x14ac:dyDescent="0.2">
      <c r="B6485" s="3"/>
      <c r="C6485" s="6"/>
      <c r="D6485" s="3"/>
      <c r="E6485" s="6"/>
      <c r="F6485" s="3"/>
      <c r="G6485" s="8"/>
      <c r="H6485" s="6"/>
      <c r="I6485" s="6"/>
    </row>
    <row r="6486" spans="2:9" x14ac:dyDescent="0.2">
      <c r="B6486" s="3"/>
      <c r="C6486" s="6"/>
      <c r="D6486" s="3"/>
      <c r="E6486" s="6"/>
      <c r="F6486" s="3"/>
      <c r="G6486" s="8"/>
      <c r="H6486" s="6"/>
      <c r="I6486" s="6"/>
    </row>
    <row r="6487" spans="2:9" x14ac:dyDescent="0.2">
      <c r="B6487" s="3"/>
      <c r="C6487" s="6"/>
      <c r="D6487" s="3"/>
      <c r="E6487" s="6"/>
      <c r="F6487" s="3"/>
      <c r="G6487" s="8"/>
      <c r="H6487" s="6"/>
      <c r="I6487" s="6"/>
    </row>
    <row r="6488" spans="2:9" x14ac:dyDescent="0.2">
      <c r="B6488" s="3"/>
      <c r="C6488" s="6"/>
      <c r="D6488" s="3"/>
      <c r="E6488" s="6"/>
      <c r="F6488" s="3"/>
      <c r="G6488" s="8"/>
      <c r="H6488" s="6"/>
      <c r="I6488" s="6"/>
    </row>
    <row r="6489" spans="2:9" x14ac:dyDescent="0.2">
      <c r="B6489" s="3"/>
      <c r="C6489" s="6"/>
      <c r="D6489" s="3"/>
      <c r="E6489" s="6"/>
      <c r="F6489" s="3"/>
      <c r="G6489" s="8"/>
      <c r="H6489" s="6"/>
      <c r="I6489" s="6"/>
    </row>
    <row r="6490" spans="2:9" x14ac:dyDescent="0.2">
      <c r="B6490" s="3"/>
      <c r="C6490" s="6"/>
      <c r="D6490" s="3"/>
      <c r="E6490" s="6"/>
      <c r="F6490" s="3"/>
      <c r="G6490" s="8"/>
      <c r="H6490" s="6"/>
      <c r="I6490" s="6"/>
    </row>
    <row r="6491" spans="2:9" x14ac:dyDescent="0.2">
      <c r="B6491" s="3"/>
      <c r="C6491" s="6"/>
      <c r="D6491" s="3"/>
      <c r="E6491" s="6"/>
      <c r="F6491" s="3"/>
      <c r="G6491" s="8"/>
      <c r="H6491" s="6"/>
      <c r="I6491" s="6"/>
    </row>
    <row r="6492" spans="2:9" x14ac:dyDescent="0.2">
      <c r="B6492" s="3"/>
      <c r="C6492" s="6"/>
      <c r="D6492" s="3"/>
      <c r="E6492" s="6"/>
      <c r="F6492" s="3"/>
      <c r="G6492" s="8"/>
      <c r="H6492" s="6"/>
      <c r="I6492" s="6"/>
    </row>
    <row r="6493" spans="2:9" x14ac:dyDescent="0.2">
      <c r="B6493" s="3"/>
      <c r="C6493" s="6"/>
      <c r="D6493" s="3"/>
      <c r="E6493" s="6"/>
      <c r="F6493" s="3"/>
      <c r="G6493" s="8"/>
      <c r="H6493" s="6"/>
      <c r="I6493" s="6"/>
    </row>
    <row r="6494" spans="2:9" x14ac:dyDescent="0.2">
      <c r="B6494" s="3"/>
      <c r="C6494" s="6"/>
      <c r="D6494" s="3"/>
      <c r="E6494" s="6"/>
      <c r="F6494" s="3"/>
      <c r="G6494" s="8"/>
      <c r="H6494" s="6"/>
      <c r="I6494" s="6"/>
    </row>
    <row r="6495" spans="2:9" x14ac:dyDescent="0.2">
      <c r="B6495" s="3"/>
      <c r="C6495" s="6"/>
      <c r="D6495" s="3"/>
      <c r="E6495" s="6"/>
      <c r="F6495" s="3"/>
      <c r="G6495" s="8"/>
      <c r="H6495" s="6"/>
      <c r="I6495" s="6"/>
    </row>
    <row r="6496" spans="2:9" x14ac:dyDescent="0.2">
      <c r="B6496" s="3"/>
      <c r="C6496" s="6"/>
      <c r="D6496" s="3"/>
      <c r="E6496" s="6"/>
      <c r="F6496" s="3"/>
      <c r="G6496" s="8"/>
      <c r="H6496" s="6"/>
      <c r="I6496" s="6"/>
    </row>
    <row r="6497" spans="2:9" x14ac:dyDescent="0.2">
      <c r="B6497" s="3"/>
      <c r="C6497" s="6"/>
      <c r="D6497" s="3"/>
      <c r="E6497" s="6"/>
      <c r="F6497" s="3"/>
      <c r="G6497" s="8"/>
      <c r="H6497" s="6"/>
      <c r="I6497" s="6"/>
    </row>
    <row r="6498" spans="2:9" x14ac:dyDescent="0.2">
      <c r="B6498" s="3"/>
      <c r="C6498" s="6"/>
      <c r="D6498" s="3"/>
      <c r="E6498" s="6"/>
      <c r="F6498" s="3"/>
      <c r="G6498" s="8"/>
      <c r="H6498" s="6"/>
      <c r="I6498" s="6"/>
    </row>
    <row r="6499" spans="2:9" x14ac:dyDescent="0.2">
      <c r="B6499" s="3"/>
      <c r="C6499" s="6"/>
      <c r="D6499" s="3"/>
      <c r="E6499" s="6"/>
      <c r="F6499" s="3"/>
      <c r="G6499" s="8"/>
      <c r="H6499" s="6"/>
      <c r="I6499" s="6"/>
    </row>
    <row r="6500" spans="2:9" x14ac:dyDescent="0.2">
      <c r="B6500" s="3"/>
      <c r="C6500" s="6"/>
      <c r="D6500" s="3"/>
      <c r="E6500" s="6"/>
      <c r="F6500" s="3"/>
      <c r="G6500" s="8"/>
      <c r="H6500" s="6"/>
      <c r="I6500" s="6"/>
    </row>
    <row r="6501" spans="2:9" x14ac:dyDescent="0.2">
      <c r="B6501" s="3"/>
      <c r="C6501" s="6"/>
      <c r="D6501" s="3"/>
      <c r="E6501" s="6"/>
      <c r="F6501" s="3"/>
      <c r="G6501" s="8"/>
      <c r="H6501" s="6"/>
      <c r="I6501" s="6"/>
    </row>
    <row r="6502" spans="2:9" x14ac:dyDescent="0.2">
      <c r="B6502" s="3"/>
      <c r="C6502" s="6"/>
      <c r="D6502" s="3"/>
      <c r="E6502" s="6"/>
      <c r="F6502" s="3"/>
      <c r="G6502" s="8"/>
      <c r="H6502" s="6"/>
      <c r="I6502" s="6"/>
    </row>
    <row r="6503" spans="2:9" x14ac:dyDescent="0.2">
      <c r="B6503" s="3"/>
      <c r="C6503" s="6"/>
      <c r="D6503" s="3"/>
      <c r="E6503" s="6"/>
      <c r="F6503" s="3"/>
      <c r="G6503" s="8"/>
      <c r="H6503" s="6"/>
      <c r="I6503" s="6"/>
    </row>
    <row r="6504" spans="2:9" x14ac:dyDescent="0.2">
      <c r="B6504" s="3"/>
      <c r="C6504" s="6"/>
      <c r="D6504" s="3"/>
      <c r="E6504" s="6"/>
      <c r="F6504" s="3"/>
      <c r="G6504" s="8"/>
      <c r="H6504" s="6"/>
      <c r="I6504" s="6"/>
    </row>
    <row r="6505" spans="2:9" x14ac:dyDescent="0.2">
      <c r="B6505" s="3"/>
      <c r="C6505" s="6"/>
      <c r="D6505" s="3"/>
      <c r="E6505" s="6"/>
      <c r="F6505" s="3"/>
      <c r="G6505" s="8"/>
      <c r="H6505" s="6"/>
      <c r="I6505" s="6"/>
    </row>
    <row r="6506" spans="2:9" x14ac:dyDescent="0.2">
      <c r="B6506" s="3"/>
      <c r="C6506" s="6"/>
      <c r="D6506" s="3"/>
      <c r="E6506" s="6"/>
      <c r="F6506" s="3"/>
      <c r="G6506" s="8"/>
      <c r="H6506" s="6"/>
      <c r="I6506" s="6"/>
    </row>
    <row r="6507" spans="2:9" x14ac:dyDescent="0.2">
      <c r="B6507" s="3"/>
      <c r="C6507" s="6"/>
      <c r="D6507" s="3"/>
      <c r="E6507" s="6"/>
      <c r="F6507" s="3"/>
      <c r="G6507" s="8"/>
      <c r="H6507" s="6"/>
      <c r="I6507" s="6"/>
    </row>
    <row r="6508" spans="2:9" x14ac:dyDescent="0.2">
      <c r="B6508" s="2"/>
      <c r="C6508" s="5"/>
      <c r="D6508" s="2"/>
      <c r="E6508" s="5"/>
      <c r="F6508" s="2"/>
      <c r="G6508" s="7"/>
      <c r="H6508" s="5"/>
      <c r="I6508" s="5"/>
    </row>
    <row r="6509" spans="2:9" x14ac:dyDescent="0.2">
      <c r="B6509" s="2"/>
      <c r="C6509" s="5"/>
      <c r="D6509" s="2"/>
      <c r="E6509" s="5"/>
      <c r="F6509" s="2"/>
      <c r="G6509" s="7"/>
      <c r="H6509" s="5"/>
      <c r="I6509" s="5"/>
    </row>
    <row r="6510" spans="2:9" x14ac:dyDescent="0.2">
      <c r="B6510" s="2"/>
      <c r="C6510" s="5"/>
      <c r="D6510" s="2"/>
      <c r="E6510" s="5"/>
      <c r="F6510" s="2"/>
      <c r="G6510" s="7"/>
      <c r="H6510" s="5"/>
      <c r="I6510" s="5"/>
    </row>
    <row r="6511" spans="2:9" x14ac:dyDescent="0.2">
      <c r="B6511" s="2"/>
      <c r="C6511" s="5"/>
      <c r="D6511" s="2"/>
      <c r="E6511" s="5"/>
      <c r="F6511" s="2"/>
      <c r="G6511" s="7"/>
      <c r="H6511" s="5"/>
      <c r="I6511" s="5"/>
    </row>
    <row r="6512" spans="2:9" x14ac:dyDescent="0.2">
      <c r="B6512" s="2"/>
      <c r="C6512" s="5"/>
      <c r="D6512" s="2"/>
      <c r="E6512" s="5"/>
      <c r="F6512" s="2"/>
      <c r="G6512" s="7"/>
      <c r="H6512" s="5"/>
      <c r="I6512" s="5"/>
    </row>
    <row r="6513" spans="2:9" x14ac:dyDescent="0.2">
      <c r="B6513" s="2"/>
      <c r="C6513" s="5"/>
      <c r="D6513" s="2"/>
      <c r="E6513" s="5"/>
      <c r="F6513" s="2"/>
      <c r="G6513" s="7"/>
      <c r="H6513" s="5"/>
      <c r="I6513" s="5"/>
    </row>
    <row r="6514" spans="2:9" x14ac:dyDescent="0.2">
      <c r="B6514" s="2"/>
      <c r="C6514" s="5"/>
      <c r="D6514" s="2"/>
      <c r="E6514" s="5"/>
      <c r="F6514" s="2"/>
      <c r="G6514" s="7"/>
      <c r="H6514" s="5"/>
      <c r="I6514" s="5"/>
    </row>
    <row r="6515" spans="2:9" x14ac:dyDescent="0.2">
      <c r="B6515" s="2"/>
      <c r="C6515" s="5"/>
      <c r="D6515" s="2"/>
      <c r="E6515" s="5"/>
      <c r="F6515" s="2"/>
      <c r="G6515" s="7"/>
      <c r="H6515" s="5"/>
      <c r="I6515" s="5"/>
    </row>
    <row r="6516" spans="2:9" x14ac:dyDescent="0.2">
      <c r="B6516" s="2"/>
      <c r="C6516" s="5"/>
      <c r="D6516" s="2"/>
      <c r="E6516" s="5"/>
      <c r="F6516" s="2"/>
      <c r="G6516" s="7"/>
      <c r="H6516" s="5"/>
      <c r="I6516" s="5"/>
    </row>
    <row r="6517" spans="2:9" x14ac:dyDescent="0.2">
      <c r="B6517" s="2"/>
      <c r="C6517" s="5"/>
      <c r="D6517" s="2"/>
      <c r="E6517" s="5"/>
      <c r="F6517" s="2"/>
      <c r="G6517" s="7"/>
      <c r="H6517" s="5"/>
      <c r="I6517" s="5"/>
    </row>
    <row r="6518" spans="2:9" x14ac:dyDescent="0.2">
      <c r="B6518" s="2"/>
      <c r="C6518" s="5"/>
      <c r="D6518" s="2"/>
      <c r="E6518" s="5"/>
      <c r="F6518" s="2"/>
      <c r="G6518" s="7"/>
      <c r="H6518" s="5"/>
      <c r="I6518" s="5"/>
    </row>
    <row r="6519" spans="2:9" x14ac:dyDescent="0.2">
      <c r="B6519" s="2"/>
      <c r="C6519" s="5"/>
      <c r="D6519" s="2"/>
      <c r="E6519" s="5"/>
      <c r="F6519" s="2"/>
      <c r="G6519" s="7"/>
      <c r="H6519" s="5"/>
      <c r="I6519" s="5"/>
    </row>
    <row r="6520" spans="2:9" x14ac:dyDescent="0.2">
      <c r="B6520" s="2"/>
      <c r="C6520" s="5"/>
      <c r="D6520" s="2"/>
      <c r="E6520" s="5"/>
      <c r="F6520" s="2"/>
      <c r="G6520" s="7"/>
      <c r="H6520" s="5"/>
      <c r="I6520" s="5"/>
    </row>
    <row r="6521" spans="2:9" x14ac:dyDescent="0.2">
      <c r="B6521" s="2"/>
      <c r="C6521" s="5"/>
      <c r="D6521" s="2"/>
      <c r="E6521" s="5"/>
      <c r="F6521" s="2"/>
      <c r="G6521" s="7"/>
      <c r="H6521" s="5"/>
      <c r="I6521" s="5"/>
    </row>
    <row r="6522" spans="2:9" x14ac:dyDescent="0.2">
      <c r="B6522" s="2"/>
      <c r="C6522" s="5"/>
      <c r="D6522" s="2"/>
      <c r="E6522" s="5"/>
      <c r="F6522" s="2"/>
      <c r="G6522" s="7"/>
      <c r="H6522" s="5"/>
      <c r="I6522" s="5"/>
    </row>
    <row r="6523" spans="2:9" x14ac:dyDescent="0.2">
      <c r="B6523" s="2"/>
      <c r="C6523" s="5"/>
      <c r="D6523" s="2"/>
      <c r="E6523" s="5"/>
      <c r="F6523" s="2"/>
      <c r="G6523" s="7"/>
      <c r="H6523" s="5"/>
      <c r="I6523" s="5"/>
    </row>
    <row r="6524" spans="2:9" x14ac:dyDescent="0.2">
      <c r="B6524" s="2"/>
      <c r="C6524" s="5"/>
      <c r="D6524" s="2"/>
      <c r="E6524" s="5"/>
      <c r="F6524" s="2"/>
      <c r="G6524" s="7"/>
      <c r="H6524" s="5"/>
      <c r="I6524" s="5"/>
    </row>
    <row r="6525" spans="2:9" x14ac:dyDescent="0.2">
      <c r="B6525" s="3"/>
      <c r="C6525" s="6"/>
      <c r="D6525" s="3"/>
      <c r="E6525" s="6"/>
      <c r="F6525" s="3"/>
      <c r="G6525" s="8"/>
      <c r="H6525" s="6"/>
      <c r="I6525" s="6"/>
    </row>
    <row r="6526" spans="2:9" x14ac:dyDescent="0.2">
      <c r="B6526" s="3"/>
      <c r="C6526" s="6"/>
      <c r="D6526" s="3"/>
      <c r="E6526" s="6"/>
      <c r="F6526" s="3"/>
      <c r="G6526" s="8"/>
      <c r="H6526" s="6"/>
      <c r="I6526" s="6"/>
    </row>
    <row r="6527" spans="2:9" x14ac:dyDescent="0.2">
      <c r="B6527" s="3"/>
      <c r="C6527" s="6"/>
      <c r="D6527" s="3"/>
      <c r="E6527" s="6"/>
      <c r="F6527" s="3"/>
      <c r="G6527" s="8"/>
      <c r="H6527" s="6"/>
      <c r="I6527" s="6"/>
    </row>
    <row r="6528" spans="2:9" x14ac:dyDescent="0.2">
      <c r="B6528" s="3"/>
      <c r="C6528" s="6"/>
      <c r="D6528" s="3"/>
      <c r="E6528" s="6"/>
      <c r="F6528" s="3"/>
      <c r="G6528" s="8"/>
      <c r="H6528" s="6"/>
      <c r="I6528" s="6"/>
    </row>
    <row r="6529" spans="2:9" x14ac:dyDescent="0.2">
      <c r="B6529" s="3"/>
      <c r="C6529" s="6"/>
      <c r="D6529" s="3"/>
      <c r="E6529" s="6"/>
      <c r="F6529" s="3"/>
      <c r="G6529" s="8"/>
      <c r="H6529" s="6"/>
      <c r="I6529" s="6"/>
    </row>
    <row r="6530" spans="2:9" x14ac:dyDescent="0.2">
      <c r="B6530" s="3"/>
      <c r="C6530" s="6"/>
      <c r="D6530" s="3"/>
      <c r="E6530" s="6"/>
      <c r="F6530" s="3"/>
      <c r="G6530" s="8"/>
      <c r="H6530" s="6"/>
      <c r="I6530" s="6"/>
    </row>
    <row r="6531" spans="2:9" x14ac:dyDescent="0.2">
      <c r="B6531" s="3"/>
      <c r="C6531" s="6"/>
      <c r="D6531" s="3"/>
      <c r="E6531" s="6"/>
      <c r="F6531" s="3"/>
      <c r="G6531" s="8"/>
      <c r="H6531" s="6"/>
      <c r="I6531" s="6"/>
    </row>
    <row r="6532" spans="2:9" x14ac:dyDescent="0.2">
      <c r="B6532" s="3"/>
      <c r="C6532" s="6"/>
      <c r="D6532" s="3"/>
      <c r="E6532" s="6"/>
      <c r="F6532" s="3"/>
      <c r="G6532" s="8"/>
      <c r="H6532" s="6"/>
      <c r="I6532" s="6"/>
    </row>
    <row r="6533" spans="2:9" x14ac:dyDescent="0.2">
      <c r="B6533" s="3"/>
      <c r="C6533" s="6"/>
      <c r="D6533" s="3"/>
      <c r="E6533" s="6"/>
      <c r="F6533" s="3"/>
      <c r="G6533" s="8"/>
      <c r="H6533" s="6"/>
      <c r="I6533" s="6"/>
    </row>
    <row r="6534" spans="2:9" x14ac:dyDescent="0.2">
      <c r="B6534" s="3"/>
      <c r="C6534" s="6"/>
      <c r="D6534" s="3"/>
      <c r="E6534" s="6"/>
      <c r="F6534" s="3"/>
      <c r="G6534" s="8"/>
      <c r="H6534" s="6"/>
      <c r="I6534" s="6"/>
    </row>
    <row r="6535" spans="2:9" x14ac:dyDescent="0.2">
      <c r="B6535" s="3"/>
      <c r="C6535" s="6"/>
      <c r="D6535" s="3"/>
      <c r="E6535" s="6"/>
      <c r="F6535" s="3"/>
      <c r="G6535" s="8"/>
      <c r="H6535" s="6"/>
      <c r="I6535" s="6"/>
    </row>
    <row r="6536" spans="2:9" x14ac:dyDescent="0.2">
      <c r="B6536" s="3"/>
      <c r="C6536" s="6"/>
      <c r="D6536" s="3"/>
      <c r="E6536" s="6"/>
      <c r="F6536" s="3"/>
      <c r="G6536" s="8"/>
      <c r="H6536" s="6"/>
      <c r="I6536" s="6"/>
    </row>
    <row r="6537" spans="2:9" x14ac:dyDescent="0.2">
      <c r="B6537" s="3"/>
      <c r="C6537" s="6"/>
      <c r="D6537" s="3"/>
      <c r="E6537" s="6"/>
      <c r="F6537" s="3"/>
      <c r="G6537" s="8"/>
      <c r="H6537" s="6"/>
      <c r="I6537" s="6"/>
    </row>
    <row r="6538" spans="2:9" x14ac:dyDescent="0.2">
      <c r="B6538" s="3"/>
      <c r="C6538" s="6"/>
      <c r="D6538" s="3"/>
      <c r="E6538" s="6"/>
      <c r="F6538" s="3"/>
      <c r="G6538" s="8"/>
      <c r="H6538" s="6"/>
      <c r="I6538" s="6"/>
    </row>
    <row r="6539" spans="2:9" x14ac:dyDescent="0.2">
      <c r="B6539" s="3"/>
      <c r="C6539" s="6"/>
      <c r="D6539" s="3"/>
      <c r="E6539" s="6"/>
      <c r="F6539" s="3"/>
      <c r="G6539" s="8"/>
      <c r="H6539" s="6"/>
      <c r="I6539" s="6"/>
    </row>
    <row r="6540" spans="2:9" x14ac:dyDescent="0.2">
      <c r="B6540" s="3"/>
      <c r="C6540" s="6"/>
      <c r="D6540" s="3"/>
      <c r="E6540" s="6"/>
      <c r="F6540" s="3"/>
      <c r="G6540" s="8"/>
      <c r="H6540" s="6"/>
      <c r="I6540" s="6"/>
    </row>
    <row r="6541" spans="2:9" x14ac:dyDescent="0.2">
      <c r="B6541" s="3"/>
      <c r="C6541" s="6"/>
      <c r="D6541" s="3"/>
      <c r="E6541" s="6"/>
      <c r="F6541" s="3"/>
      <c r="G6541" s="8"/>
      <c r="H6541" s="6"/>
      <c r="I6541" s="6"/>
    </row>
    <row r="6542" spans="2:9" x14ac:dyDescent="0.2">
      <c r="B6542" s="3"/>
      <c r="C6542" s="6"/>
      <c r="D6542" s="3"/>
      <c r="E6542" s="6"/>
      <c r="F6542" s="3"/>
      <c r="G6542" s="8"/>
      <c r="H6542" s="6"/>
      <c r="I6542" s="6"/>
    </row>
    <row r="6543" spans="2:9" x14ac:dyDescent="0.2">
      <c r="B6543" s="3"/>
      <c r="C6543" s="6"/>
      <c r="D6543" s="3"/>
      <c r="E6543" s="6"/>
      <c r="F6543" s="3"/>
      <c r="G6543" s="8"/>
      <c r="H6543" s="6"/>
      <c r="I6543" s="6"/>
    </row>
    <row r="6544" spans="2:9" x14ac:dyDescent="0.2">
      <c r="B6544" s="3"/>
      <c r="C6544" s="6"/>
      <c r="D6544" s="3"/>
      <c r="E6544" s="6"/>
      <c r="F6544" s="3"/>
      <c r="G6544" s="8"/>
      <c r="H6544" s="6"/>
      <c r="I6544" s="6"/>
    </row>
    <row r="6545" spans="2:9" x14ac:dyDescent="0.2">
      <c r="B6545" s="3"/>
      <c r="C6545" s="6"/>
      <c r="D6545" s="3"/>
      <c r="E6545" s="6"/>
      <c r="F6545" s="3"/>
      <c r="G6545" s="8"/>
      <c r="H6545" s="6"/>
      <c r="I6545" s="6"/>
    </row>
    <row r="6546" spans="2:9" x14ac:dyDescent="0.2">
      <c r="B6546" s="3"/>
      <c r="C6546" s="6"/>
      <c r="D6546" s="3"/>
      <c r="E6546" s="6"/>
      <c r="F6546" s="3"/>
      <c r="G6546" s="8"/>
      <c r="H6546" s="6"/>
      <c r="I6546" s="6"/>
    </row>
    <row r="6547" spans="2:9" x14ac:dyDescent="0.2">
      <c r="B6547" s="3"/>
      <c r="C6547" s="6"/>
      <c r="D6547" s="3"/>
      <c r="E6547" s="6"/>
      <c r="F6547" s="3"/>
      <c r="G6547" s="8"/>
      <c r="H6547" s="6"/>
      <c r="I6547" s="6"/>
    </row>
    <row r="6548" spans="2:9" x14ac:dyDescent="0.2">
      <c r="B6548" s="3"/>
      <c r="C6548" s="6"/>
      <c r="D6548" s="3"/>
      <c r="E6548" s="6"/>
      <c r="F6548" s="3"/>
      <c r="G6548" s="8"/>
      <c r="H6548" s="6"/>
      <c r="I6548" s="6"/>
    </row>
    <row r="6549" spans="2:9" x14ac:dyDescent="0.2">
      <c r="B6549" s="3"/>
      <c r="C6549" s="6"/>
      <c r="D6549" s="3"/>
      <c r="E6549" s="6"/>
      <c r="F6549" s="3"/>
      <c r="G6549" s="8"/>
      <c r="H6549" s="6"/>
      <c r="I6549" s="6"/>
    </row>
    <row r="6550" spans="2:9" x14ac:dyDescent="0.2">
      <c r="B6550" s="3"/>
      <c r="C6550" s="6"/>
      <c r="D6550" s="3"/>
      <c r="E6550" s="6"/>
      <c r="F6550" s="3"/>
      <c r="G6550" s="8"/>
      <c r="H6550" s="6"/>
      <c r="I6550" s="6"/>
    </row>
    <row r="6551" spans="2:9" x14ac:dyDescent="0.2">
      <c r="B6551" s="3"/>
      <c r="C6551" s="6"/>
      <c r="D6551" s="3"/>
      <c r="E6551" s="6"/>
      <c r="F6551" s="3"/>
      <c r="G6551" s="8"/>
      <c r="H6551" s="6"/>
      <c r="I6551" s="6"/>
    </row>
    <row r="6552" spans="2:9" x14ac:dyDescent="0.2">
      <c r="B6552" s="3"/>
      <c r="C6552" s="6"/>
      <c r="D6552" s="3"/>
      <c r="E6552" s="6"/>
      <c r="F6552" s="3"/>
      <c r="G6552" s="8"/>
      <c r="H6552" s="6"/>
      <c r="I6552" s="6"/>
    </row>
    <row r="6553" spans="2:9" x14ac:dyDescent="0.2">
      <c r="B6553" s="3"/>
      <c r="C6553" s="6"/>
      <c r="D6553" s="3"/>
      <c r="E6553" s="6"/>
      <c r="F6553" s="3"/>
      <c r="G6553" s="8"/>
      <c r="H6553" s="6"/>
      <c r="I6553" s="6"/>
    </row>
    <row r="6554" spans="2:9" x14ac:dyDescent="0.2">
      <c r="B6554" s="3"/>
      <c r="C6554" s="6"/>
      <c r="D6554" s="3"/>
      <c r="E6554" s="6"/>
      <c r="F6554" s="3"/>
      <c r="G6554" s="8"/>
      <c r="H6554" s="6"/>
      <c r="I6554" s="6"/>
    </row>
    <row r="6555" spans="2:9" x14ac:dyDescent="0.2">
      <c r="B6555" s="3"/>
      <c r="C6555" s="6"/>
      <c r="D6555" s="3"/>
      <c r="E6555" s="6"/>
      <c r="F6555" s="3"/>
      <c r="G6555" s="8"/>
      <c r="H6555" s="6"/>
      <c r="I6555" s="6"/>
    </row>
    <row r="6556" spans="2:9" x14ac:dyDescent="0.2">
      <c r="B6556" s="3"/>
      <c r="C6556" s="6"/>
      <c r="D6556" s="3"/>
      <c r="E6556" s="6"/>
      <c r="F6556" s="3"/>
      <c r="G6556" s="8"/>
      <c r="H6556" s="6"/>
      <c r="I6556" s="6"/>
    </row>
    <row r="6557" spans="2:9" x14ac:dyDescent="0.2">
      <c r="B6557" s="3"/>
      <c r="C6557" s="6"/>
      <c r="D6557" s="3"/>
      <c r="E6557" s="6"/>
      <c r="F6557" s="3"/>
      <c r="G6557" s="8"/>
      <c r="H6557" s="6"/>
      <c r="I6557" s="6"/>
    </row>
    <row r="6558" spans="2:9" x14ac:dyDescent="0.2">
      <c r="B6558" s="3"/>
      <c r="C6558" s="6"/>
      <c r="D6558" s="3"/>
      <c r="E6558" s="6"/>
      <c r="F6558" s="3"/>
      <c r="G6558" s="8"/>
      <c r="H6558" s="6"/>
      <c r="I6558" s="6"/>
    </row>
    <row r="6559" spans="2:9" x14ac:dyDescent="0.2">
      <c r="B6559" s="3"/>
      <c r="C6559" s="6"/>
      <c r="D6559" s="3"/>
      <c r="E6559" s="6"/>
      <c r="F6559" s="3"/>
      <c r="G6559" s="8"/>
      <c r="H6559" s="6"/>
      <c r="I6559" s="6"/>
    </row>
    <row r="6560" spans="2:9" x14ac:dyDescent="0.2">
      <c r="B6560" s="3"/>
      <c r="C6560" s="6"/>
      <c r="D6560" s="3"/>
      <c r="E6560" s="6"/>
      <c r="F6560" s="3"/>
      <c r="G6560" s="8"/>
      <c r="H6560" s="6"/>
      <c r="I6560" s="6"/>
    </row>
    <row r="6561" spans="2:9" x14ac:dyDescent="0.2">
      <c r="B6561" s="3"/>
      <c r="C6561" s="6"/>
      <c r="D6561" s="3"/>
      <c r="E6561" s="6"/>
      <c r="F6561" s="3"/>
      <c r="G6561" s="8"/>
      <c r="H6561" s="6"/>
      <c r="I6561" s="6"/>
    </row>
    <row r="6562" spans="2:9" x14ac:dyDescent="0.2">
      <c r="B6562" s="3"/>
      <c r="C6562" s="6"/>
      <c r="D6562" s="3"/>
      <c r="E6562" s="6"/>
      <c r="F6562" s="3"/>
      <c r="G6562" s="8"/>
      <c r="H6562" s="6"/>
      <c r="I6562" s="6"/>
    </row>
    <row r="6563" spans="2:9" x14ac:dyDescent="0.2">
      <c r="B6563" s="3"/>
      <c r="C6563" s="6"/>
      <c r="D6563" s="3"/>
      <c r="E6563" s="6"/>
      <c r="F6563" s="3"/>
      <c r="G6563" s="8"/>
      <c r="H6563" s="6"/>
      <c r="I6563" s="6"/>
    </row>
    <row r="6564" spans="2:9" x14ac:dyDescent="0.2">
      <c r="B6564" s="3"/>
      <c r="C6564" s="6"/>
      <c r="D6564" s="3"/>
      <c r="E6564" s="6"/>
      <c r="F6564" s="3"/>
      <c r="G6564" s="8"/>
      <c r="H6564" s="6"/>
      <c r="I6564" s="6"/>
    </row>
    <row r="6565" spans="2:9" x14ac:dyDescent="0.2">
      <c r="B6565" s="3"/>
      <c r="C6565" s="6"/>
      <c r="D6565" s="3"/>
      <c r="E6565" s="6"/>
      <c r="F6565" s="3"/>
      <c r="G6565" s="8"/>
      <c r="H6565" s="6"/>
      <c r="I6565" s="6"/>
    </row>
    <row r="6566" spans="2:9" x14ac:dyDescent="0.2">
      <c r="B6566" s="3"/>
      <c r="C6566" s="6"/>
      <c r="D6566" s="3"/>
      <c r="E6566" s="6"/>
      <c r="F6566" s="3"/>
      <c r="G6566" s="8"/>
      <c r="H6566" s="6"/>
      <c r="I6566" s="6"/>
    </row>
    <row r="6567" spans="2:9" x14ac:dyDescent="0.2">
      <c r="B6567" s="3"/>
      <c r="C6567" s="6"/>
      <c r="D6567" s="3"/>
      <c r="E6567" s="6"/>
      <c r="F6567" s="3"/>
      <c r="G6567" s="8"/>
      <c r="H6567" s="6"/>
      <c r="I6567" s="6"/>
    </row>
    <row r="6568" spans="2:9" x14ac:dyDescent="0.2">
      <c r="B6568" s="3"/>
      <c r="C6568" s="6"/>
      <c r="D6568" s="3"/>
      <c r="E6568" s="6"/>
      <c r="F6568" s="3"/>
      <c r="G6568" s="8"/>
      <c r="H6568" s="6"/>
      <c r="I6568" s="6"/>
    </row>
    <row r="6569" spans="2:9" x14ac:dyDescent="0.2">
      <c r="B6569" s="3"/>
      <c r="C6569" s="6"/>
      <c r="D6569" s="3"/>
      <c r="E6569" s="6"/>
      <c r="F6569" s="3"/>
      <c r="G6569" s="8"/>
      <c r="H6569" s="6"/>
      <c r="I6569" s="6"/>
    </row>
    <row r="6570" spans="2:9" x14ac:dyDescent="0.2">
      <c r="B6570" s="3"/>
      <c r="C6570" s="6"/>
      <c r="D6570" s="3"/>
      <c r="E6570" s="6"/>
      <c r="F6570" s="3"/>
      <c r="G6570" s="8"/>
      <c r="H6570" s="6"/>
      <c r="I6570" s="6"/>
    </row>
    <row r="6571" spans="2:9" x14ac:dyDescent="0.2">
      <c r="B6571" s="3"/>
      <c r="C6571" s="6"/>
      <c r="D6571" s="3"/>
      <c r="E6571" s="6"/>
      <c r="F6571" s="3"/>
      <c r="G6571" s="8"/>
      <c r="H6571" s="6"/>
      <c r="I6571" s="6"/>
    </row>
    <row r="6572" spans="2:9" x14ac:dyDescent="0.2">
      <c r="B6572" s="3"/>
      <c r="C6572" s="6"/>
      <c r="D6572" s="3"/>
      <c r="E6572" s="6"/>
      <c r="F6572" s="3"/>
      <c r="G6572" s="8"/>
      <c r="H6572" s="6"/>
      <c r="I6572" s="6"/>
    </row>
    <row r="6573" spans="2:9" x14ac:dyDescent="0.2">
      <c r="B6573" s="3"/>
      <c r="C6573" s="6"/>
      <c r="D6573" s="3"/>
      <c r="E6573" s="6"/>
      <c r="F6573" s="3"/>
      <c r="G6573" s="8"/>
      <c r="H6573" s="6"/>
      <c r="I6573" s="6"/>
    </row>
    <row r="6574" spans="2:9" x14ac:dyDescent="0.2">
      <c r="B6574" s="3"/>
      <c r="C6574" s="6"/>
      <c r="D6574" s="3"/>
      <c r="E6574" s="6"/>
      <c r="F6574" s="3"/>
      <c r="G6574" s="8"/>
      <c r="H6574" s="6"/>
      <c r="I6574" s="6"/>
    </row>
    <row r="6575" spans="2:9" x14ac:dyDescent="0.2">
      <c r="B6575" s="3"/>
      <c r="C6575" s="6"/>
      <c r="D6575" s="3"/>
      <c r="E6575" s="6"/>
      <c r="F6575" s="3"/>
      <c r="G6575" s="8"/>
      <c r="H6575" s="6"/>
      <c r="I6575" s="6"/>
    </row>
    <row r="6576" spans="2:9" x14ac:dyDescent="0.2">
      <c r="B6576" s="3"/>
      <c r="C6576" s="6"/>
      <c r="D6576" s="3"/>
      <c r="E6576" s="6"/>
      <c r="F6576" s="3"/>
      <c r="G6576" s="8"/>
      <c r="H6576" s="6"/>
      <c r="I6576" s="6"/>
    </row>
    <row r="6577" spans="2:9" x14ac:dyDescent="0.2">
      <c r="B6577" s="3"/>
      <c r="C6577" s="6"/>
      <c r="D6577" s="3"/>
      <c r="E6577" s="6"/>
      <c r="F6577" s="3"/>
      <c r="G6577" s="8"/>
      <c r="H6577" s="6"/>
      <c r="I6577" s="6"/>
    </row>
    <row r="6578" spans="2:9" x14ac:dyDescent="0.2">
      <c r="B6578" s="3"/>
      <c r="C6578" s="6"/>
      <c r="D6578" s="3"/>
      <c r="E6578" s="6"/>
      <c r="F6578" s="3"/>
      <c r="G6578" s="8"/>
      <c r="H6578" s="6"/>
      <c r="I6578" s="6"/>
    </row>
    <row r="6579" spans="2:9" x14ac:dyDescent="0.2">
      <c r="B6579" s="3"/>
      <c r="C6579" s="6"/>
      <c r="D6579" s="3"/>
      <c r="E6579" s="6"/>
      <c r="F6579" s="3"/>
      <c r="G6579" s="8"/>
      <c r="H6579" s="6"/>
      <c r="I6579" s="6"/>
    </row>
    <row r="6580" spans="2:9" x14ac:dyDescent="0.2">
      <c r="B6580" s="3"/>
      <c r="C6580" s="6"/>
      <c r="D6580" s="3"/>
      <c r="E6580" s="6"/>
      <c r="F6580" s="3"/>
      <c r="G6580" s="8"/>
      <c r="H6580" s="6"/>
      <c r="I6580" s="6"/>
    </row>
    <row r="6581" spans="2:9" x14ac:dyDescent="0.2">
      <c r="B6581" s="3"/>
      <c r="C6581" s="6"/>
      <c r="D6581" s="3"/>
      <c r="E6581" s="6"/>
      <c r="F6581" s="3"/>
      <c r="G6581" s="8"/>
      <c r="H6581" s="6"/>
      <c r="I6581" s="6"/>
    </row>
    <row r="6582" spans="2:9" x14ac:dyDescent="0.2">
      <c r="B6582" s="3"/>
      <c r="C6582" s="6"/>
      <c r="D6582" s="3"/>
      <c r="E6582" s="6"/>
      <c r="F6582" s="3"/>
      <c r="G6582" s="8"/>
      <c r="H6582" s="6"/>
      <c r="I6582" s="6"/>
    </row>
    <row r="6583" spans="2:9" x14ac:dyDescent="0.2">
      <c r="B6583" s="3"/>
      <c r="C6583" s="6"/>
      <c r="D6583" s="3"/>
      <c r="E6583" s="6"/>
      <c r="F6583" s="3"/>
      <c r="G6583" s="8"/>
      <c r="H6583" s="6"/>
      <c r="I6583" s="6"/>
    </row>
    <row r="6584" spans="2:9" x14ac:dyDescent="0.2">
      <c r="B6584" s="3"/>
      <c r="C6584" s="6"/>
      <c r="D6584" s="3"/>
      <c r="E6584" s="6"/>
      <c r="F6584" s="3"/>
      <c r="G6584" s="8"/>
      <c r="H6584" s="6"/>
      <c r="I6584" s="6"/>
    </row>
    <row r="6585" spans="2:9" x14ac:dyDescent="0.2">
      <c r="B6585" s="3"/>
      <c r="C6585" s="6"/>
      <c r="D6585" s="3"/>
      <c r="E6585" s="6"/>
      <c r="F6585" s="3"/>
      <c r="G6585" s="8"/>
      <c r="H6585" s="6"/>
      <c r="I6585" s="6"/>
    </row>
    <row r="6586" spans="2:9" x14ac:dyDescent="0.2">
      <c r="B6586" s="3"/>
      <c r="C6586" s="6"/>
      <c r="D6586" s="3"/>
      <c r="E6586" s="6"/>
      <c r="F6586" s="3"/>
      <c r="G6586" s="8"/>
      <c r="H6586" s="6"/>
      <c r="I6586" s="6"/>
    </row>
    <row r="6587" spans="2:9" x14ac:dyDescent="0.2">
      <c r="B6587" s="3"/>
      <c r="C6587" s="6"/>
      <c r="D6587" s="3"/>
      <c r="E6587" s="6"/>
      <c r="F6587" s="3"/>
      <c r="G6587" s="8"/>
      <c r="H6587" s="6"/>
      <c r="I6587" s="6"/>
    </row>
    <row r="6588" spans="2:9" x14ac:dyDescent="0.2">
      <c r="B6588" s="3"/>
      <c r="C6588" s="6"/>
      <c r="D6588" s="3"/>
      <c r="E6588" s="6"/>
      <c r="F6588" s="3"/>
      <c r="G6588" s="8"/>
      <c r="H6588" s="6"/>
      <c r="I6588" s="6"/>
    </row>
    <row r="6589" spans="2:9" x14ac:dyDescent="0.2">
      <c r="B6589" s="3"/>
      <c r="C6589" s="6"/>
      <c r="D6589" s="3"/>
      <c r="E6589" s="6"/>
      <c r="F6589" s="3"/>
      <c r="G6589" s="8"/>
      <c r="H6589" s="6"/>
      <c r="I6589" s="6"/>
    </row>
    <row r="6590" spans="2:9" x14ac:dyDescent="0.2">
      <c r="B6590" s="3"/>
      <c r="C6590" s="6"/>
      <c r="D6590" s="3"/>
      <c r="E6590" s="6"/>
      <c r="F6590" s="3"/>
      <c r="G6590" s="8"/>
      <c r="H6590" s="6"/>
      <c r="I6590" s="6"/>
    </row>
    <row r="6591" spans="2:9" x14ac:dyDescent="0.2">
      <c r="B6591" s="3"/>
      <c r="C6591" s="6"/>
      <c r="D6591" s="3"/>
      <c r="E6591" s="6"/>
      <c r="F6591" s="3"/>
      <c r="G6591" s="8"/>
      <c r="H6591" s="6"/>
      <c r="I6591" s="6"/>
    </row>
    <row r="6592" spans="2:9" x14ac:dyDescent="0.2">
      <c r="B6592" s="3"/>
      <c r="C6592" s="6"/>
      <c r="D6592" s="3"/>
      <c r="E6592" s="6"/>
      <c r="F6592" s="3"/>
      <c r="G6592" s="8"/>
      <c r="H6592" s="6"/>
      <c r="I6592" s="6"/>
    </row>
    <row r="6593" spans="2:9" x14ac:dyDescent="0.2">
      <c r="B6593" s="3"/>
      <c r="C6593" s="6"/>
      <c r="D6593" s="3"/>
      <c r="E6593" s="6"/>
      <c r="F6593" s="3"/>
      <c r="G6593" s="8"/>
      <c r="H6593" s="6"/>
      <c r="I6593" s="6"/>
    </row>
    <row r="6594" spans="2:9" x14ac:dyDescent="0.2">
      <c r="B6594" s="3"/>
      <c r="C6594" s="6"/>
      <c r="D6594" s="3"/>
      <c r="E6594" s="6"/>
      <c r="F6594" s="3"/>
      <c r="G6594" s="8"/>
      <c r="H6594" s="6"/>
      <c r="I6594" s="6"/>
    </row>
    <row r="6595" spans="2:9" x14ac:dyDescent="0.2">
      <c r="B6595" s="3"/>
      <c r="C6595" s="6"/>
      <c r="D6595" s="3"/>
      <c r="E6595" s="6"/>
      <c r="F6595" s="3"/>
      <c r="G6595" s="8"/>
      <c r="H6595" s="6"/>
      <c r="I6595" s="6"/>
    </row>
    <row r="6596" spans="2:9" x14ac:dyDescent="0.2">
      <c r="B6596" s="3"/>
      <c r="C6596" s="6"/>
      <c r="D6596" s="3"/>
      <c r="E6596" s="6"/>
      <c r="F6596" s="3"/>
      <c r="G6596" s="8"/>
      <c r="H6596" s="6"/>
      <c r="I6596" s="6"/>
    </row>
    <row r="6597" spans="2:9" x14ac:dyDescent="0.2">
      <c r="B6597" s="3"/>
      <c r="C6597" s="6"/>
      <c r="D6597" s="3"/>
      <c r="E6597" s="6"/>
      <c r="F6597" s="3"/>
      <c r="G6597" s="8"/>
      <c r="H6597" s="6"/>
      <c r="I6597" s="6"/>
    </row>
    <row r="6598" spans="2:9" x14ac:dyDescent="0.2">
      <c r="B6598" s="3"/>
      <c r="C6598" s="6"/>
      <c r="D6598" s="3"/>
      <c r="E6598" s="6"/>
      <c r="F6598" s="3"/>
      <c r="G6598" s="8"/>
      <c r="H6598" s="6"/>
      <c r="I6598" s="6"/>
    </row>
    <row r="6599" spans="2:9" x14ac:dyDescent="0.2">
      <c r="B6599" s="3"/>
      <c r="C6599" s="6"/>
      <c r="D6599" s="3"/>
      <c r="E6599" s="6"/>
      <c r="F6599" s="3"/>
      <c r="G6599" s="8"/>
      <c r="H6599" s="6"/>
      <c r="I6599" s="6"/>
    </row>
    <row r="6600" spans="2:9" x14ac:dyDescent="0.2">
      <c r="B6600" s="3"/>
      <c r="C6600" s="6"/>
      <c r="D6600" s="3"/>
      <c r="E6600" s="6"/>
      <c r="F6600" s="3"/>
      <c r="G6600" s="8"/>
      <c r="H6600" s="6"/>
      <c r="I6600" s="6"/>
    </row>
    <row r="6601" spans="2:9" x14ac:dyDescent="0.2">
      <c r="B6601" s="3"/>
      <c r="C6601" s="6"/>
      <c r="D6601" s="3"/>
      <c r="E6601" s="6"/>
      <c r="F6601" s="3"/>
      <c r="G6601" s="8"/>
      <c r="H6601" s="6"/>
      <c r="I6601" s="6"/>
    </row>
    <row r="6602" spans="2:9" x14ac:dyDescent="0.2">
      <c r="B6602" s="3"/>
      <c r="C6602" s="6"/>
      <c r="D6602" s="3"/>
      <c r="E6602" s="6"/>
      <c r="F6602" s="3"/>
      <c r="G6602" s="8"/>
      <c r="H6602" s="6"/>
      <c r="I6602" s="6"/>
    </row>
    <row r="6603" spans="2:9" x14ac:dyDescent="0.2">
      <c r="B6603" s="3"/>
      <c r="C6603" s="6"/>
      <c r="D6603" s="3"/>
      <c r="E6603" s="6"/>
      <c r="F6603" s="3"/>
      <c r="G6603" s="8"/>
      <c r="H6603" s="6"/>
      <c r="I6603" s="6"/>
    </row>
    <row r="6604" spans="2:9" x14ac:dyDescent="0.2">
      <c r="B6604" s="3"/>
      <c r="C6604" s="6"/>
      <c r="D6604" s="3"/>
      <c r="E6604" s="6"/>
      <c r="F6604" s="3"/>
      <c r="G6604" s="8"/>
      <c r="H6604" s="6"/>
      <c r="I6604" s="6"/>
    </row>
    <row r="6605" spans="2:9" x14ac:dyDescent="0.2">
      <c r="B6605" s="3"/>
      <c r="C6605" s="6"/>
      <c r="D6605" s="3"/>
      <c r="E6605" s="6"/>
      <c r="F6605" s="3"/>
      <c r="G6605" s="8"/>
      <c r="H6605" s="6"/>
      <c r="I6605" s="6"/>
    </row>
    <row r="6606" spans="2:9" x14ac:dyDescent="0.2">
      <c r="B6606" s="3"/>
      <c r="C6606" s="6"/>
      <c r="D6606" s="3"/>
      <c r="E6606" s="6"/>
      <c r="F6606" s="3"/>
      <c r="G6606" s="8"/>
      <c r="H6606" s="6"/>
      <c r="I6606" s="6"/>
    </row>
    <row r="6607" spans="2:9" x14ac:dyDescent="0.2">
      <c r="B6607" s="3"/>
      <c r="C6607" s="6"/>
      <c r="D6607" s="3"/>
      <c r="E6607" s="6"/>
      <c r="F6607" s="3"/>
      <c r="G6607" s="8"/>
      <c r="H6607" s="6"/>
      <c r="I6607" s="6"/>
    </row>
    <row r="6608" spans="2:9" x14ac:dyDescent="0.2">
      <c r="B6608" s="3"/>
      <c r="C6608" s="6"/>
      <c r="D6608" s="3"/>
      <c r="E6608" s="6"/>
      <c r="F6608" s="3"/>
      <c r="G6608" s="8"/>
      <c r="H6608" s="6"/>
      <c r="I6608" s="6"/>
    </row>
    <row r="6609" spans="2:9" x14ac:dyDescent="0.2">
      <c r="B6609" s="3"/>
      <c r="C6609" s="6"/>
      <c r="D6609" s="3"/>
      <c r="E6609" s="6"/>
      <c r="F6609" s="3"/>
      <c r="G6609" s="8"/>
      <c r="H6609" s="6"/>
      <c r="I6609" s="6"/>
    </row>
    <row r="6610" spans="2:9" x14ac:dyDescent="0.2">
      <c r="B6610" s="3"/>
      <c r="C6610" s="6"/>
      <c r="D6610" s="3"/>
      <c r="E6610" s="6"/>
      <c r="F6610" s="3"/>
      <c r="G6610" s="8"/>
      <c r="H6610" s="6"/>
      <c r="I6610" s="6"/>
    </row>
    <row r="6611" spans="2:9" x14ac:dyDescent="0.2">
      <c r="B6611" s="3"/>
      <c r="C6611" s="6"/>
      <c r="D6611" s="3"/>
      <c r="E6611" s="6"/>
      <c r="F6611" s="3"/>
      <c r="G6611" s="8"/>
      <c r="H6611" s="6"/>
      <c r="I6611" s="6"/>
    </row>
    <row r="6612" spans="2:9" x14ac:dyDescent="0.2">
      <c r="B6612" s="2"/>
      <c r="C6612" s="5"/>
      <c r="D6612" s="2"/>
      <c r="E6612" s="5"/>
      <c r="F6612" s="2"/>
      <c r="G6612" s="7"/>
      <c r="H6612" s="5"/>
      <c r="I6612" s="5"/>
    </row>
    <row r="6613" spans="2:9" x14ac:dyDescent="0.2">
      <c r="B6613" s="2"/>
      <c r="C6613" s="5"/>
      <c r="D6613" s="2"/>
      <c r="E6613" s="5"/>
      <c r="F6613" s="2"/>
      <c r="G6613" s="7"/>
      <c r="H6613" s="5"/>
      <c r="I6613" s="5"/>
    </row>
    <row r="6614" spans="2:9" x14ac:dyDescent="0.2">
      <c r="B6614" s="3"/>
      <c r="C6614" s="6"/>
      <c r="D6614" s="3"/>
      <c r="E6614" s="6"/>
      <c r="F6614" s="3"/>
      <c r="G6614" s="8"/>
      <c r="H6614" s="6"/>
      <c r="I6614" s="6"/>
    </row>
    <row r="6615" spans="2:9" x14ac:dyDescent="0.2">
      <c r="B6615" s="3"/>
      <c r="C6615" s="6"/>
      <c r="D6615" s="3"/>
      <c r="E6615" s="6"/>
      <c r="F6615" s="3"/>
      <c r="G6615" s="8"/>
      <c r="H6615" s="6"/>
      <c r="I6615" s="6"/>
    </row>
    <row r="6616" spans="2:9" x14ac:dyDescent="0.2">
      <c r="B6616" s="3"/>
      <c r="C6616" s="6"/>
      <c r="D6616" s="3"/>
      <c r="E6616" s="6"/>
      <c r="F6616" s="3"/>
      <c r="G6616" s="8"/>
      <c r="H6616" s="6"/>
      <c r="I6616" s="6"/>
    </row>
    <row r="6617" spans="2:9" x14ac:dyDescent="0.2">
      <c r="B6617" s="3"/>
      <c r="C6617" s="6"/>
      <c r="D6617" s="3"/>
      <c r="E6617" s="6"/>
      <c r="F6617" s="3"/>
      <c r="G6617" s="8"/>
      <c r="H6617" s="6"/>
      <c r="I6617" s="6"/>
    </row>
    <row r="6618" spans="2:9" x14ac:dyDescent="0.2">
      <c r="B6618" s="3"/>
      <c r="C6618" s="6"/>
      <c r="D6618" s="3"/>
      <c r="E6618" s="6"/>
      <c r="F6618" s="3"/>
      <c r="G6618" s="8"/>
      <c r="H6618" s="6"/>
      <c r="I6618" s="6"/>
    </row>
    <row r="6619" spans="2:9" x14ac:dyDescent="0.2">
      <c r="B6619" s="3"/>
      <c r="C6619" s="6"/>
      <c r="D6619" s="3"/>
      <c r="E6619" s="6"/>
      <c r="F6619" s="3"/>
      <c r="G6619" s="8"/>
      <c r="H6619" s="6"/>
      <c r="I6619" s="6"/>
    </row>
    <row r="6620" spans="2:9" x14ac:dyDescent="0.2">
      <c r="B6620" s="3"/>
      <c r="C6620" s="6"/>
      <c r="D6620" s="3"/>
      <c r="E6620" s="6"/>
      <c r="F6620" s="3"/>
      <c r="G6620" s="8"/>
      <c r="H6620" s="6"/>
      <c r="I6620" s="6"/>
    </row>
    <row r="6621" spans="2:9" x14ac:dyDescent="0.2">
      <c r="B6621" s="3"/>
      <c r="C6621" s="6"/>
      <c r="D6621" s="3"/>
      <c r="E6621" s="6"/>
      <c r="F6621" s="3"/>
      <c r="G6621" s="8"/>
      <c r="H6621" s="6"/>
      <c r="I6621" s="6"/>
    </row>
    <row r="6622" spans="2:9" x14ac:dyDescent="0.2">
      <c r="B6622" s="3"/>
      <c r="C6622" s="6"/>
      <c r="D6622" s="3"/>
      <c r="E6622" s="6"/>
      <c r="F6622" s="3"/>
      <c r="G6622" s="8"/>
      <c r="H6622" s="6"/>
      <c r="I6622" s="6"/>
    </row>
    <row r="6623" spans="2:9" x14ac:dyDescent="0.2">
      <c r="B6623" s="3"/>
      <c r="C6623" s="6"/>
      <c r="D6623" s="3"/>
      <c r="E6623" s="6"/>
      <c r="F6623" s="3"/>
      <c r="G6623" s="8"/>
      <c r="H6623" s="6"/>
      <c r="I6623" s="6"/>
    </row>
    <row r="6624" spans="2:9" x14ac:dyDescent="0.2">
      <c r="B6624" s="3"/>
      <c r="C6624" s="6"/>
      <c r="D6624" s="3"/>
      <c r="E6624" s="6"/>
      <c r="F6624" s="3"/>
      <c r="G6624" s="8"/>
      <c r="H6624" s="6"/>
      <c r="I6624" s="6"/>
    </row>
    <row r="6625" spans="2:9" x14ac:dyDescent="0.2">
      <c r="B6625" s="3"/>
      <c r="C6625" s="6"/>
      <c r="D6625" s="3"/>
      <c r="E6625" s="6"/>
      <c r="F6625" s="3"/>
      <c r="G6625" s="8"/>
      <c r="H6625" s="6"/>
      <c r="I6625" s="6"/>
    </row>
    <row r="6626" spans="2:9" x14ac:dyDescent="0.2">
      <c r="B6626" s="3"/>
      <c r="C6626" s="6"/>
      <c r="D6626" s="3"/>
      <c r="E6626" s="6"/>
      <c r="F6626" s="3"/>
      <c r="G6626" s="8"/>
      <c r="H6626" s="6"/>
      <c r="I6626" s="6"/>
    </row>
    <row r="6627" spans="2:9" x14ac:dyDescent="0.2">
      <c r="B6627" s="3"/>
      <c r="C6627" s="6"/>
      <c r="D6627" s="3"/>
      <c r="E6627" s="6"/>
      <c r="F6627" s="3"/>
      <c r="G6627" s="8"/>
      <c r="H6627" s="6"/>
      <c r="I6627" s="6"/>
    </row>
    <row r="6628" spans="2:9" x14ac:dyDescent="0.2">
      <c r="B6628" s="3"/>
      <c r="C6628" s="6"/>
      <c r="D6628" s="3"/>
      <c r="E6628" s="6"/>
      <c r="F6628" s="3"/>
      <c r="G6628" s="8"/>
      <c r="H6628" s="6"/>
      <c r="I6628" s="6"/>
    </row>
    <row r="6629" spans="2:9" x14ac:dyDescent="0.2">
      <c r="B6629" s="3"/>
      <c r="C6629" s="6"/>
      <c r="D6629" s="3"/>
      <c r="E6629" s="6"/>
      <c r="F6629" s="3"/>
      <c r="G6629" s="8"/>
      <c r="H6629" s="6"/>
      <c r="I6629" s="6"/>
    </row>
    <row r="6630" spans="2:9" x14ac:dyDescent="0.2">
      <c r="B6630" s="3"/>
      <c r="C6630" s="6"/>
      <c r="D6630" s="3"/>
      <c r="E6630" s="6"/>
      <c r="F6630" s="3"/>
      <c r="G6630" s="8"/>
      <c r="H6630" s="6"/>
      <c r="I6630" s="6"/>
    </row>
    <row r="6631" spans="2:9" x14ac:dyDescent="0.2">
      <c r="B6631" s="3"/>
      <c r="C6631" s="6"/>
      <c r="D6631" s="3"/>
      <c r="E6631" s="6"/>
      <c r="F6631" s="3"/>
      <c r="G6631" s="8"/>
      <c r="H6631" s="6"/>
      <c r="I6631" s="6"/>
    </row>
    <row r="6632" spans="2:9" x14ac:dyDescent="0.2">
      <c r="B6632" s="3"/>
      <c r="C6632" s="6"/>
      <c r="D6632" s="3"/>
      <c r="E6632" s="6"/>
      <c r="F6632" s="3"/>
      <c r="G6632" s="8"/>
      <c r="H6632" s="6"/>
      <c r="I6632" s="6"/>
    </row>
    <row r="6633" spans="2:9" x14ac:dyDescent="0.2">
      <c r="B6633" s="3"/>
      <c r="C6633" s="6"/>
      <c r="D6633" s="3"/>
      <c r="E6633" s="6"/>
      <c r="F6633" s="3"/>
      <c r="G6633" s="8"/>
      <c r="H6633" s="6"/>
      <c r="I6633" s="6"/>
    </row>
    <row r="6634" spans="2:9" x14ac:dyDescent="0.2">
      <c r="B6634" s="3"/>
      <c r="C6634" s="6"/>
      <c r="D6634" s="3"/>
      <c r="E6634" s="6"/>
      <c r="F6634" s="3"/>
      <c r="G6634" s="8"/>
      <c r="H6634" s="6"/>
      <c r="I6634" s="6"/>
    </row>
    <row r="6635" spans="2:9" x14ac:dyDescent="0.2">
      <c r="B6635" s="3"/>
      <c r="C6635" s="6"/>
      <c r="D6635" s="3"/>
      <c r="E6635" s="6"/>
      <c r="F6635" s="3"/>
      <c r="G6635" s="8"/>
      <c r="H6635" s="6"/>
      <c r="I6635" s="6"/>
    </row>
    <row r="6636" spans="2:9" x14ac:dyDescent="0.2">
      <c r="B6636" s="3"/>
      <c r="C6636" s="6"/>
      <c r="D6636" s="3"/>
      <c r="E6636" s="6"/>
      <c r="F6636" s="3"/>
      <c r="G6636" s="8"/>
      <c r="H6636" s="6"/>
      <c r="I6636" s="6"/>
    </row>
    <row r="6637" spans="2:9" x14ac:dyDescent="0.2">
      <c r="B6637" s="3"/>
      <c r="C6637" s="6"/>
      <c r="D6637" s="3"/>
      <c r="E6637" s="6"/>
      <c r="F6637" s="3"/>
      <c r="G6637" s="8"/>
      <c r="H6637" s="6"/>
      <c r="I6637" s="6"/>
    </row>
    <row r="6638" spans="2:9" x14ac:dyDescent="0.2">
      <c r="B6638" s="3"/>
      <c r="C6638" s="6"/>
      <c r="D6638" s="3"/>
      <c r="E6638" s="6"/>
      <c r="F6638" s="3"/>
      <c r="G6638" s="8"/>
      <c r="H6638" s="6"/>
      <c r="I6638" s="6"/>
    </row>
    <row r="6639" spans="2:9" x14ac:dyDescent="0.2">
      <c r="B6639" s="3"/>
      <c r="C6639" s="6"/>
      <c r="D6639" s="3"/>
      <c r="E6639" s="6"/>
      <c r="F6639" s="3"/>
      <c r="G6639" s="8"/>
      <c r="H6639" s="6"/>
      <c r="I6639" s="6"/>
    </row>
    <row r="6640" spans="2:9" x14ac:dyDescent="0.2">
      <c r="B6640" s="3"/>
      <c r="C6640" s="6"/>
      <c r="D6640" s="3"/>
      <c r="E6640" s="6"/>
      <c r="F6640" s="3"/>
      <c r="G6640" s="8"/>
      <c r="H6640" s="6"/>
      <c r="I6640" s="6"/>
    </row>
    <row r="6641" spans="2:9" x14ac:dyDescent="0.2">
      <c r="B6641" s="3"/>
      <c r="C6641" s="6"/>
      <c r="D6641" s="3"/>
      <c r="E6641" s="6"/>
      <c r="F6641" s="3"/>
      <c r="G6641" s="8"/>
      <c r="H6641" s="6"/>
      <c r="I6641" s="6"/>
    </row>
    <row r="6642" spans="2:9" x14ac:dyDescent="0.2">
      <c r="B6642" s="3"/>
      <c r="C6642" s="6"/>
      <c r="D6642" s="3"/>
      <c r="E6642" s="6"/>
      <c r="F6642" s="3"/>
      <c r="G6642" s="8"/>
      <c r="H6642" s="6"/>
      <c r="I6642" s="6"/>
    </row>
    <row r="6643" spans="2:9" x14ac:dyDescent="0.2">
      <c r="B6643" s="3"/>
      <c r="C6643" s="6"/>
      <c r="D6643" s="3"/>
      <c r="E6643" s="6"/>
      <c r="F6643" s="3"/>
      <c r="G6643" s="8"/>
      <c r="H6643" s="6"/>
      <c r="I6643" s="6"/>
    </row>
    <row r="6644" spans="2:9" x14ac:dyDescent="0.2">
      <c r="B6644" s="3"/>
      <c r="C6644" s="6"/>
      <c r="D6644" s="3"/>
      <c r="E6644" s="6"/>
      <c r="F6644" s="3"/>
      <c r="G6644" s="8"/>
      <c r="H6644" s="6"/>
      <c r="I6644" s="6"/>
    </row>
    <row r="6645" spans="2:9" x14ac:dyDescent="0.2">
      <c r="B6645" s="3"/>
      <c r="C6645" s="6"/>
      <c r="D6645" s="3"/>
      <c r="E6645" s="6"/>
      <c r="F6645" s="3"/>
      <c r="G6645" s="8"/>
      <c r="H6645" s="6"/>
      <c r="I6645" s="6"/>
    </row>
    <row r="6646" spans="2:9" x14ac:dyDescent="0.2">
      <c r="B6646" s="3"/>
      <c r="C6646" s="6"/>
      <c r="D6646" s="3"/>
      <c r="E6646" s="6"/>
      <c r="F6646" s="3"/>
      <c r="G6646" s="8"/>
      <c r="H6646" s="6"/>
      <c r="I6646" s="6"/>
    </row>
    <row r="6647" spans="2:9" x14ac:dyDescent="0.2">
      <c r="B6647" s="3"/>
      <c r="C6647" s="6"/>
      <c r="D6647" s="3"/>
      <c r="E6647" s="6"/>
      <c r="F6647" s="3"/>
      <c r="G6647" s="8"/>
      <c r="H6647" s="6"/>
      <c r="I6647" s="6"/>
    </row>
    <row r="6648" spans="2:9" x14ac:dyDescent="0.2">
      <c r="B6648" s="3"/>
      <c r="C6648" s="6"/>
      <c r="D6648" s="3"/>
      <c r="E6648" s="6"/>
      <c r="F6648" s="3"/>
      <c r="G6648" s="8"/>
      <c r="H6648" s="6"/>
      <c r="I6648" s="6"/>
    </row>
    <row r="6649" spans="2:9" x14ac:dyDescent="0.2">
      <c r="B6649" s="3"/>
      <c r="C6649" s="6"/>
      <c r="D6649" s="3"/>
      <c r="E6649" s="6"/>
      <c r="F6649" s="3"/>
      <c r="G6649" s="8"/>
      <c r="H6649" s="6"/>
      <c r="I6649" s="6"/>
    </row>
    <row r="6650" spans="2:9" x14ac:dyDescent="0.2">
      <c r="B6650" s="3"/>
      <c r="C6650" s="6"/>
      <c r="D6650" s="3"/>
      <c r="E6650" s="6"/>
      <c r="F6650" s="3"/>
      <c r="G6650" s="8"/>
      <c r="H6650" s="6"/>
      <c r="I6650" s="6"/>
    </row>
    <row r="6651" spans="2:9" x14ac:dyDescent="0.2">
      <c r="B6651" s="3"/>
      <c r="C6651" s="6"/>
      <c r="D6651" s="3"/>
      <c r="E6651" s="6"/>
      <c r="F6651" s="3"/>
      <c r="G6651" s="8"/>
      <c r="H6651" s="6"/>
      <c r="I6651" s="6"/>
    </row>
    <row r="6652" spans="2:9" x14ac:dyDescent="0.2">
      <c r="B6652" s="3"/>
      <c r="C6652" s="6"/>
      <c r="D6652" s="3"/>
      <c r="E6652" s="6"/>
      <c r="F6652" s="3"/>
      <c r="G6652" s="8"/>
      <c r="H6652" s="6"/>
      <c r="I6652" s="6"/>
    </row>
    <row r="6653" spans="2:9" x14ac:dyDescent="0.2">
      <c r="B6653" s="3"/>
      <c r="C6653" s="6"/>
      <c r="D6653" s="3"/>
      <c r="E6653" s="6"/>
      <c r="F6653" s="3"/>
      <c r="G6653" s="8"/>
      <c r="H6653" s="6"/>
      <c r="I6653" s="6"/>
    </row>
    <row r="6654" spans="2:9" x14ac:dyDescent="0.2">
      <c r="B6654" s="3"/>
      <c r="C6654" s="6"/>
      <c r="D6654" s="3"/>
      <c r="E6654" s="6"/>
      <c r="F6654" s="3"/>
      <c r="G6654" s="8"/>
      <c r="H6654" s="6"/>
      <c r="I6654" s="6"/>
    </row>
    <row r="6655" spans="2:9" x14ac:dyDescent="0.2">
      <c r="B6655" s="3"/>
      <c r="C6655" s="6"/>
      <c r="D6655" s="3"/>
      <c r="E6655" s="6"/>
      <c r="F6655" s="3"/>
      <c r="G6655" s="8"/>
      <c r="H6655" s="6"/>
      <c r="I6655" s="6"/>
    </row>
    <row r="6656" spans="2:9" x14ac:dyDescent="0.2">
      <c r="B6656" s="3"/>
      <c r="C6656" s="6"/>
      <c r="D6656" s="3"/>
      <c r="E6656" s="6"/>
      <c r="F6656" s="3"/>
      <c r="G6656" s="8"/>
      <c r="H6656" s="6"/>
      <c r="I6656" s="6"/>
    </row>
    <row r="6657" spans="2:9" x14ac:dyDescent="0.2">
      <c r="B6657" s="3"/>
      <c r="C6657" s="6"/>
      <c r="D6657" s="3"/>
      <c r="E6657" s="6"/>
      <c r="F6657" s="3"/>
      <c r="G6657" s="8"/>
      <c r="H6657" s="6"/>
      <c r="I6657" s="6"/>
    </row>
    <row r="6658" spans="2:9" x14ac:dyDescent="0.2">
      <c r="B6658" s="3"/>
      <c r="C6658" s="6"/>
      <c r="D6658" s="3"/>
      <c r="E6658" s="6"/>
      <c r="F6658" s="3"/>
      <c r="G6658" s="8"/>
      <c r="H6658" s="6"/>
      <c r="I6658" s="6"/>
    </row>
    <row r="6659" spans="2:9" x14ac:dyDescent="0.2">
      <c r="B6659" s="3"/>
      <c r="C6659" s="6"/>
      <c r="D6659" s="3"/>
      <c r="E6659" s="6"/>
      <c r="F6659" s="3"/>
      <c r="G6659" s="8"/>
      <c r="H6659" s="6"/>
      <c r="I6659" s="6"/>
    </row>
    <row r="6660" spans="2:9" x14ac:dyDescent="0.2">
      <c r="B6660" s="3"/>
      <c r="C6660" s="6"/>
      <c r="D6660" s="3"/>
      <c r="E6660" s="6"/>
      <c r="F6660" s="3"/>
      <c r="G6660" s="8"/>
      <c r="H6660" s="6"/>
      <c r="I6660" s="6"/>
    </row>
    <row r="6661" spans="2:9" x14ac:dyDescent="0.2">
      <c r="B6661" s="3"/>
      <c r="C6661" s="6"/>
      <c r="D6661" s="3"/>
      <c r="E6661" s="6"/>
      <c r="F6661" s="3"/>
      <c r="G6661" s="8"/>
      <c r="H6661" s="6"/>
      <c r="I6661" s="6"/>
    </row>
    <row r="6662" spans="2:9" x14ac:dyDescent="0.2">
      <c r="B6662" s="3"/>
      <c r="C6662" s="6"/>
      <c r="D6662" s="3"/>
      <c r="E6662" s="6"/>
      <c r="F6662" s="3"/>
      <c r="G6662" s="8"/>
      <c r="H6662" s="6"/>
      <c r="I6662" s="6"/>
    </row>
    <row r="6663" spans="2:9" x14ac:dyDescent="0.2">
      <c r="B6663" s="3"/>
      <c r="C6663" s="6"/>
      <c r="D6663" s="3"/>
      <c r="E6663" s="6"/>
      <c r="F6663" s="3"/>
      <c r="G6663" s="8"/>
      <c r="H6663" s="6"/>
      <c r="I6663" s="6"/>
    </row>
    <row r="6664" spans="2:9" x14ac:dyDescent="0.2">
      <c r="B6664" s="3"/>
      <c r="C6664" s="6"/>
      <c r="D6664" s="3"/>
      <c r="E6664" s="6"/>
      <c r="F6664" s="3"/>
      <c r="G6664" s="8"/>
      <c r="H6664" s="6"/>
      <c r="I6664" s="6"/>
    </row>
    <row r="6665" spans="2:9" x14ac:dyDescent="0.2">
      <c r="B6665" s="3"/>
      <c r="C6665" s="6"/>
      <c r="D6665" s="3"/>
      <c r="E6665" s="6"/>
      <c r="F6665" s="3"/>
      <c r="G6665" s="8"/>
      <c r="H6665" s="6"/>
      <c r="I6665" s="6"/>
    </row>
    <row r="6666" spans="2:9" x14ac:dyDescent="0.2">
      <c r="B6666" s="3"/>
      <c r="C6666" s="6"/>
      <c r="D6666" s="3"/>
      <c r="E6666" s="6"/>
      <c r="F6666" s="3"/>
      <c r="G6666" s="8"/>
      <c r="H6666" s="6"/>
      <c r="I6666" s="6"/>
    </row>
    <row r="6667" spans="2:9" x14ac:dyDescent="0.2">
      <c r="B6667" s="3"/>
      <c r="C6667" s="6"/>
      <c r="D6667" s="3"/>
      <c r="E6667" s="6"/>
      <c r="F6667" s="3"/>
      <c r="G6667" s="8"/>
      <c r="H6667" s="6"/>
      <c r="I6667" s="6"/>
    </row>
    <row r="6668" spans="2:9" x14ac:dyDescent="0.2">
      <c r="B6668" s="3"/>
      <c r="C6668" s="6"/>
      <c r="D6668" s="3"/>
      <c r="E6668" s="6"/>
      <c r="F6668" s="3"/>
      <c r="G6668" s="8"/>
      <c r="H6668" s="6"/>
      <c r="I6668" s="6"/>
    </row>
    <row r="6669" spans="2:9" x14ac:dyDescent="0.2">
      <c r="B6669" s="3"/>
      <c r="C6669" s="6"/>
      <c r="D6669" s="3"/>
      <c r="E6669" s="6"/>
      <c r="F6669" s="3"/>
      <c r="G6669" s="8"/>
      <c r="H6669" s="6"/>
      <c r="I6669" s="6"/>
    </row>
    <row r="6670" spans="2:9" x14ac:dyDescent="0.2">
      <c r="B6670" s="3"/>
      <c r="C6670" s="6"/>
      <c r="D6670" s="3"/>
      <c r="E6670" s="6"/>
      <c r="F6670" s="3"/>
      <c r="G6670" s="8"/>
      <c r="H6670" s="6"/>
      <c r="I6670" s="6"/>
    </row>
    <row r="6671" spans="2:9" x14ac:dyDescent="0.2">
      <c r="B6671" s="3"/>
      <c r="C6671" s="6"/>
      <c r="D6671" s="3"/>
      <c r="E6671" s="6"/>
      <c r="F6671" s="3"/>
      <c r="G6671" s="8"/>
      <c r="H6671" s="6"/>
      <c r="I6671" s="6"/>
    </row>
    <row r="6672" spans="2:9" x14ac:dyDescent="0.2">
      <c r="B6672" s="3"/>
      <c r="C6672" s="6"/>
      <c r="D6672" s="3"/>
      <c r="E6672" s="6"/>
      <c r="F6672" s="3"/>
      <c r="G6672" s="8"/>
      <c r="H6672" s="6"/>
      <c r="I6672" s="6"/>
    </row>
    <row r="6673" spans="2:9" x14ac:dyDescent="0.2">
      <c r="B6673" s="3"/>
      <c r="C6673" s="6"/>
      <c r="D6673" s="3"/>
      <c r="E6673" s="6"/>
      <c r="F6673" s="3"/>
      <c r="G6673" s="8"/>
      <c r="H6673" s="6"/>
      <c r="I6673" s="6"/>
    </row>
    <row r="6674" spans="2:9" x14ac:dyDescent="0.2">
      <c r="B6674" s="3"/>
      <c r="C6674" s="6"/>
      <c r="D6674" s="3"/>
      <c r="E6674" s="6"/>
      <c r="F6674" s="3"/>
      <c r="G6674" s="8"/>
      <c r="H6674" s="6"/>
      <c r="I6674" s="6"/>
    </row>
    <row r="6675" spans="2:9" x14ac:dyDescent="0.2">
      <c r="B6675" s="3"/>
      <c r="C6675" s="6"/>
      <c r="D6675" s="3"/>
      <c r="E6675" s="6"/>
      <c r="F6675" s="3"/>
      <c r="G6675" s="8"/>
      <c r="H6675" s="6"/>
      <c r="I6675" s="6"/>
    </row>
    <row r="6676" spans="2:9" x14ac:dyDescent="0.2">
      <c r="B6676" s="3"/>
      <c r="C6676" s="6"/>
      <c r="D6676" s="3"/>
      <c r="E6676" s="6"/>
      <c r="F6676" s="3"/>
      <c r="G6676" s="8"/>
      <c r="H6676" s="6"/>
      <c r="I6676" s="6"/>
    </row>
    <row r="6677" spans="2:9" x14ac:dyDescent="0.2">
      <c r="B6677" s="3"/>
      <c r="C6677" s="6"/>
      <c r="D6677" s="3"/>
      <c r="E6677" s="6"/>
      <c r="F6677" s="3"/>
      <c r="G6677" s="8"/>
      <c r="H6677" s="6"/>
      <c r="I6677" s="6"/>
    </row>
    <row r="6678" spans="2:9" x14ac:dyDescent="0.2">
      <c r="B6678" s="3"/>
      <c r="C6678" s="6"/>
      <c r="D6678" s="3"/>
      <c r="E6678" s="6"/>
      <c r="F6678" s="3"/>
      <c r="G6678" s="8"/>
      <c r="H6678" s="6"/>
      <c r="I6678" s="6"/>
    </row>
    <row r="6679" spans="2:9" x14ac:dyDescent="0.2">
      <c r="B6679" s="3"/>
      <c r="C6679" s="6"/>
      <c r="D6679" s="3"/>
      <c r="E6679" s="6"/>
      <c r="F6679" s="3"/>
      <c r="G6679" s="8"/>
      <c r="H6679" s="6"/>
      <c r="I6679" s="6"/>
    </row>
    <row r="6680" spans="2:9" x14ac:dyDescent="0.2">
      <c r="B6680" s="3"/>
      <c r="C6680" s="6"/>
      <c r="D6680" s="3"/>
      <c r="E6680" s="6"/>
      <c r="F6680" s="3"/>
      <c r="G6680" s="8"/>
      <c r="H6680" s="6"/>
      <c r="I6680" s="6"/>
    </row>
    <row r="6681" spans="2:9" x14ac:dyDescent="0.2">
      <c r="B6681" s="3"/>
      <c r="C6681" s="6"/>
      <c r="D6681" s="3"/>
      <c r="E6681" s="6"/>
      <c r="F6681" s="3"/>
      <c r="G6681" s="8"/>
      <c r="H6681" s="6"/>
      <c r="I6681" s="6"/>
    </row>
    <row r="6682" spans="2:9" x14ac:dyDescent="0.2">
      <c r="B6682" s="3"/>
      <c r="C6682" s="6"/>
      <c r="D6682" s="3"/>
      <c r="E6682" s="6"/>
      <c r="F6682" s="3"/>
      <c r="G6682" s="8"/>
      <c r="H6682" s="6"/>
      <c r="I6682" s="6"/>
    </row>
    <row r="6683" spans="2:9" x14ac:dyDescent="0.2">
      <c r="B6683" s="3"/>
      <c r="C6683" s="6"/>
      <c r="D6683" s="3"/>
      <c r="E6683" s="6"/>
      <c r="F6683" s="3"/>
      <c r="G6683" s="8"/>
      <c r="H6683" s="6"/>
      <c r="I6683" s="6"/>
    </row>
    <row r="6684" spans="2:9" x14ac:dyDescent="0.2">
      <c r="B6684" s="3"/>
      <c r="C6684" s="6"/>
      <c r="D6684" s="3"/>
      <c r="E6684" s="6"/>
      <c r="F6684" s="3"/>
      <c r="G6684" s="8"/>
      <c r="H6684" s="6"/>
      <c r="I6684" s="6"/>
    </row>
    <row r="6685" spans="2:9" x14ac:dyDescent="0.2">
      <c r="B6685" s="3"/>
      <c r="C6685" s="6"/>
      <c r="D6685" s="3"/>
      <c r="E6685" s="6"/>
      <c r="F6685" s="3"/>
      <c r="G6685" s="8"/>
      <c r="H6685" s="6"/>
      <c r="I6685" s="6"/>
    </row>
    <row r="6686" spans="2:9" x14ac:dyDescent="0.2">
      <c r="B6686" s="3"/>
      <c r="C6686" s="6"/>
      <c r="D6686" s="3"/>
      <c r="E6686" s="6"/>
      <c r="F6686" s="3"/>
      <c r="G6686" s="8"/>
      <c r="H6686" s="6"/>
      <c r="I6686" s="6"/>
    </row>
    <row r="6687" spans="2:9" x14ac:dyDescent="0.2">
      <c r="B6687" s="3"/>
      <c r="C6687" s="6"/>
      <c r="D6687" s="3"/>
      <c r="E6687" s="6"/>
      <c r="F6687" s="3"/>
      <c r="G6687" s="8"/>
      <c r="H6687" s="6"/>
      <c r="I6687" s="6"/>
    </row>
    <row r="6688" spans="2:9" x14ac:dyDescent="0.2">
      <c r="B6688" s="3"/>
      <c r="C6688" s="6"/>
      <c r="D6688" s="3"/>
      <c r="E6688" s="6"/>
      <c r="F6688" s="3"/>
      <c r="G6688" s="8"/>
      <c r="H6688" s="6"/>
      <c r="I6688" s="6"/>
    </row>
    <row r="6689" spans="2:9" x14ac:dyDescent="0.2">
      <c r="B6689" s="3"/>
      <c r="C6689" s="6"/>
      <c r="D6689" s="3"/>
      <c r="E6689" s="6"/>
      <c r="F6689" s="3"/>
      <c r="G6689" s="8"/>
      <c r="H6689" s="6"/>
      <c r="I6689" s="6"/>
    </row>
    <row r="6690" spans="2:9" x14ac:dyDescent="0.2">
      <c r="B6690" s="3"/>
      <c r="C6690" s="6"/>
      <c r="D6690" s="3"/>
      <c r="E6690" s="6"/>
      <c r="F6690" s="3"/>
      <c r="G6690" s="8"/>
      <c r="H6690" s="6"/>
      <c r="I6690" s="6"/>
    </row>
    <row r="6691" spans="2:9" x14ac:dyDescent="0.2">
      <c r="B6691" s="3"/>
      <c r="C6691" s="6"/>
      <c r="D6691" s="3"/>
      <c r="E6691" s="6"/>
      <c r="F6691" s="3"/>
      <c r="G6691" s="8"/>
      <c r="H6691" s="6"/>
      <c r="I6691" s="6"/>
    </row>
    <row r="6692" spans="2:9" x14ac:dyDescent="0.2">
      <c r="B6692" s="3"/>
      <c r="C6692" s="6"/>
      <c r="D6692" s="3"/>
      <c r="E6692" s="6"/>
      <c r="F6692" s="3"/>
      <c r="G6692" s="8"/>
      <c r="H6692" s="6"/>
      <c r="I6692" s="6"/>
    </row>
    <row r="6693" spans="2:9" x14ac:dyDescent="0.2">
      <c r="B6693" s="3"/>
      <c r="C6693" s="6"/>
      <c r="D6693" s="3"/>
      <c r="E6693" s="6"/>
      <c r="F6693" s="3"/>
      <c r="G6693" s="8"/>
      <c r="H6693" s="6"/>
      <c r="I6693" s="6"/>
    </row>
    <row r="6694" spans="2:9" x14ac:dyDescent="0.2">
      <c r="B6694" s="3"/>
      <c r="C6694" s="6"/>
      <c r="D6694" s="3"/>
      <c r="E6694" s="6"/>
      <c r="F6694" s="3"/>
      <c r="G6694" s="8"/>
      <c r="H6694" s="6"/>
      <c r="I6694" s="6"/>
    </row>
    <row r="6695" spans="2:9" x14ac:dyDescent="0.2">
      <c r="B6695" s="3"/>
      <c r="C6695" s="6"/>
      <c r="D6695" s="3"/>
      <c r="E6695" s="6"/>
      <c r="F6695" s="3"/>
      <c r="G6695" s="8"/>
      <c r="H6695" s="6"/>
      <c r="I6695" s="6"/>
    </row>
    <row r="6696" spans="2:9" x14ac:dyDescent="0.2">
      <c r="B6696" s="3"/>
      <c r="C6696" s="6"/>
      <c r="D6696" s="3"/>
      <c r="E6696" s="6"/>
      <c r="F6696" s="3"/>
      <c r="G6696" s="8"/>
      <c r="H6696" s="6"/>
      <c r="I6696" s="6"/>
    </row>
    <row r="6697" spans="2:9" x14ac:dyDescent="0.2">
      <c r="B6697" s="3"/>
      <c r="C6697" s="6"/>
      <c r="D6697" s="3"/>
      <c r="E6697" s="6"/>
      <c r="F6697" s="3"/>
      <c r="G6697" s="8"/>
      <c r="H6697" s="6"/>
      <c r="I6697" s="6"/>
    </row>
    <row r="6698" spans="2:9" x14ac:dyDescent="0.2">
      <c r="B6698" s="3"/>
      <c r="C6698" s="6"/>
      <c r="D6698" s="3"/>
      <c r="E6698" s="6"/>
      <c r="F6698" s="3"/>
      <c r="G6698" s="8"/>
      <c r="H6698" s="6"/>
      <c r="I6698" s="6"/>
    </row>
    <row r="6699" spans="2:9" x14ac:dyDescent="0.2">
      <c r="B6699" s="3"/>
      <c r="C6699" s="6"/>
      <c r="D6699" s="3"/>
      <c r="E6699" s="6"/>
      <c r="F6699" s="3"/>
      <c r="G6699" s="8"/>
      <c r="H6699" s="6"/>
      <c r="I6699" s="6"/>
    </row>
    <row r="6700" spans="2:9" x14ac:dyDescent="0.2">
      <c r="B6700" s="3"/>
      <c r="C6700" s="6"/>
      <c r="D6700" s="3"/>
      <c r="E6700" s="6"/>
      <c r="F6700" s="3"/>
      <c r="G6700" s="8"/>
      <c r="H6700" s="6"/>
      <c r="I6700" s="6"/>
    </row>
    <row r="6701" spans="2:9" x14ac:dyDescent="0.2">
      <c r="B6701" s="3"/>
      <c r="C6701" s="6"/>
      <c r="D6701" s="3"/>
      <c r="E6701" s="6"/>
      <c r="F6701" s="3"/>
      <c r="G6701" s="8"/>
      <c r="H6701" s="6"/>
      <c r="I6701" s="6"/>
    </row>
    <row r="6702" spans="2:9" x14ac:dyDescent="0.2">
      <c r="B6702" s="3"/>
      <c r="C6702" s="6"/>
      <c r="D6702" s="3"/>
      <c r="E6702" s="6"/>
      <c r="F6702" s="3"/>
      <c r="G6702" s="8"/>
      <c r="H6702" s="6"/>
      <c r="I6702" s="6"/>
    </row>
    <row r="6703" spans="2:9" x14ac:dyDescent="0.2">
      <c r="B6703" s="3"/>
      <c r="C6703" s="6"/>
      <c r="D6703" s="3"/>
      <c r="E6703" s="6"/>
      <c r="F6703" s="3"/>
      <c r="G6703" s="8"/>
      <c r="H6703" s="6"/>
      <c r="I6703" s="6"/>
    </row>
    <row r="6704" spans="2:9" x14ac:dyDescent="0.2">
      <c r="B6704" s="3"/>
      <c r="C6704" s="6"/>
      <c r="D6704" s="3"/>
      <c r="E6704" s="6"/>
      <c r="F6704" s="3"/>
      <c r="G6704" s="8"/>
      <c r="H6704" s="6"/>
      <c r="I6704" s="6"/>
    </row>
    <row r="6705" spans="2:9" x14ac:dyDescent="0.2">
      <c r="B6705" s="3"/>
      <c r="C6705" s="6"/>
      <c r="D6705" s="3"/>
      <c r="E6705" s="6"/>
      <c r="F6705" s="3"/>
      <c r="G6705" s="8"/>
      <c r="H6705" s="6"/>
      <c r="I6705" s="6"/>
    </row>
    <row r="6706" spans="2:9" x14ac:dyDescent="0.2">
      <c r="B6706" s="3"/>
      <c r="C6706" s="6"/>
      <c r="D6706" s="3"/>
      <c r="E6706" s="6"/>
      <c r="F6706" s="3"/>
      <c r="G6706" s="8"/>
      <c r="H6706" s="6"/>
      <c r="I6706" s="6"/>
    </row>
    <row r="6707" spans="2:9" x14ac:dyDescent="0.2">
      <c r="B6707" s="3"/>
      <c r="C6707" s="6"/>
      <c r="D6707" s="3"/>
      <c r="E6707" s="6"/>
      <c r="F6707" s="3"/>
      <c r="G6707" s="8"/>
      <c r="H6707" s="6"/>
      <c r="I6707" s="6"/>
    </row>
    <row r="6708" spans="2:9" x14ac:dyDescent="0.2">
      <c r="B6708" s="3"/>
      <c r="C6708" s="6"/>
      <c r="D6708" s="3"/>
      <c r="E6708" s="6"/>
      <c r="F6708" s="3"/>
      <c r="G6708" s="8"/>
      <c r="H6708" s="6"/>
      <c r="I6708" s="6"/>
    </row>
    <row r="6709" spans="2:9" x14ac:dyDescent="0.2">
      <c r="B6709" s="3"/>
      <c r="C6709" s="6"/>
      <c r="D6709" s="3"/>
      <c r="E6709" s="6"/>
      <c r="F6709" s="3"/>
      <c r="G6709" s="8"/>
      <c r="H6709" s="6"/>
      <c r="I6709" s="6"/>
    </row>
    <row r="6710" spans="2:9" x14ac:dyDescent="0.2">
      <c r="B6710" s="3"/>
      <c r="C6710" s="6"/>
      <c r="D6710" s="3"/>
      <c r="E6710" s="6"/>
      <c r="F6710" s="3"/>
      <c r="G6710" s="8"/>
      <c r="H6710" s="6"/>
      <c r="I6710" s="6"/>
    </row>
    <row r="6711" spans="2:9" x14ac:dyDescent="0.2">
      <c r="B6711" s="3"/>
      <c r="C6711" s="6"/>
      <c r="D6711" s="3"/>
      <c r="E6711" s="6"/>
      <c r="F6711" s="3"/>
      <c r="G6711" s="8"/>
      <c r="H6711" s="6"/>
      <c r="I6711" s="6"/>
    </row>
    <row r="6712" spans="2:9" x14ac:dyDescent="0.2">
      <c r="B6712" s="3"/>
      <c r="C6712" s="6"/>
      <c r="D6712" s="3"/>
      <c r="E6712" s="6"/>
      <c r="F6712" s="3"/>
      <c r="G6712" s="8"/>
      <c r="H6712" s="6"/>
      <c r="I6712" s="6"/>
    </row>
    <row r="6713" spans="2:9" x14ac:dyDescent="0.2">
      <c r="B6713" s="3"/>
      <c r="C6713" s="6"/>
      <c r="D6713" s="3"/>
      <c r="E6713" s="6"/>
      <c r="F6713" s="3"/>
      <c r="G6713" s="8"/>
      <c r="H6713" s="6"/>
      <c r="I6713" s="6"/>
    </row>
    <row r="6714" spans="2:9" x14ac:dyDescent="0.2">
      <c r="B6714" s="3"/>
      <c r="C6714" s="6"/>
      <c r="D6714" s="3"/>
      <c r="E6714" s="6"/>
      <c r="F6714" s="3"/>
      <c r="G6714" s="8"/>
      <c r="H6714" s="6"/>
      <c r="I6714" s="6"/>
    </row>
    <row r="6715" spans="2:9" x14ac:dyDescent="0.2">
      <c r="B6715" s="3"/>
      <c r="C6715" s="6"/>
      <c r="D6715" s="3"/>
      <c r="E6715" s="6"/>
      <c r="F6715" s="3"/>
      <c r="G6715" s="8"/>
      <c r="H6715" s="6"/>
      <c r="I6715" s="6"/>
    </row>
    <row r="6716" spans="2:9" x14ac:dyDescent="0.2">
      <c r="B6716" s="3"/>
      <c r="C6716" s="6"/>
      <c r="D6716" s="3"/>
      <c r="E6716" s="6"/>
      <c r="F6716" s="3"/>
      <c r="G6716" s="8"/>
      <c r="H6716" s="6"/>
      <c r="I6716" s="6"/>
    </row>
    <row r="6717" spans="2:9" x14ac:dyDescent="0.2">
      <c r="B6717" s="3"/>
      <c r="C6717" s="6"/>
      <c r="D6717" s="3"/>
      <c r="E6717" s="6"/>
      <c r="F6717" s="3"/>
      <c r="G6717" s="8"/>
      <c r="H6717" s="6"/>
      <c r="I6717" s="6"/>
    </row>
    <row r="6718" spans="2:9" x14ac:dyDescent="0.2">
      <c r="B6718" s="3"/>
      <c r="C6718" s="6"/>
      <c r="D6718" s="3"/>
      <c r="E6718" s="6"/>
      <c r="F6718" s="3"/>
      <c r="G6718" s="8"/>
      <c r="H6718" s="6"/>
      <c r="I6718" s="6"/>
    </row>
    <row r="6719" spans="2:9" x14ac:dyDescent="0.2">
      <c r="B6719" s="3"/>
      <c r="C6719" s="6"/>
      <c r="D6719" s="3"/>
      <c r="E6719" s="6"/>
      <c r="F6719" s="3"/>
      <c r="G6719" s="8"/>
      <c r="H6719" s="6"/>
      <c r="I6719" s="6"/>
    </row>
    <row r="6720" spans="2:9" x14ac:dyDescent="0.2">
      <c r="B6720" s="3"/>
      <c r="C6720" s="6"/>
      <c r="D6720" s="3"/>
      <c r="E6720" s="6"/>
      <c r="F6720" s="3"/>
      <c r="G6720" s="8"/>
      <c r="H6720" s="6"/>
      <c r="I6720" s="6"/>
    </row>
    <row r="6721" spans="2:9" x14ac:dyDescent="0.2">
      <c r="B6721" s="3"/>
      <c r="C6721" s="6"/>
      <c r="D6721" s="3"/>
      <c r="E6721" s="6"/>
      <c r="F6721" s="3"/>
      <c r="G6721" s="8"/>
      <c r="H6721" s="6"/>
      <c r="I6721" s="6"/>
    </row>
    <row r="6722" spans="2:9" x14ac:dyDescent="0.2">
      <c r="B6722" s="3"/>
      <c r="C6722" s="6"/>
      <c r="D6722" s="3"/>
      <c r="E6722" s="6"/>
      <c r="F6722" s="3"/>
      <c r="G6722" s="8"/>
      <c r="H6722" s="6"/>
      <c r="I6722" s="6"/>
    </row>
    <row r="6723" spans="2:9" x14ac:dyDescent="0.2">
      <c r="B6723" s="3"/>
      <c r="C6723" s="6"/>
      <c r="D6723" s="3"/>
      <c r="E6723" s="6"/>
      <c r="F6723" s="3"/>
      <c r="G6723" s="8"/>
      <c r="H6723" s="6"/>
      <c r="I6723" s="6"/>
    </row>
    <row r="6724" spans="2:9" x14ac:dyDescent="0.2">
      <c r="B6724" s="3"/>
      <c r="C6724" s="6"/>
      <c r="D6724" s="3"/>
      <c r="E6724" s="6"/>
      <c r="F6724" s="3"/>
      <c r="G6724" s="8"/>
      <c r="H6724" s="6"/>
      <c r="I6724" s="6"/>
    </row>
    <row r="6725" spans="2:9" x14ac:dyDescent="0.2">
      <c r="B6725" s="3"/>
      <c r="C6725" s="6"/>
      <c r="D6725" s="3"/>
      <c r="E6725" s="6"/>
      <c r="F6725" s="3"/>
      <c r="G6725" s="8"/>
      <c r="H6725" s="6"/>
      <c r="I6725" s="6"/>
    </row>
    <row r="6726" spans="2:9" x14ac:dyDescent="0.2">
      <c r="B6726" s="3"/>
      <c r="C6726" s="6"/>
      <c r="D6726" s="3"/>
      <c r="E6726" s="6"/>
      <c r="F6726" s="3"/>
      <c r="G6726" s="8"/>
      <c r="H6726" s="6"/>
      <c r="I6726" s="6"/>
    </row>
    <row r="6727" spans="2:9" x14ac:dyDescent="0.2">
      <c r="B6727" s="3"/>
      <c r="C6727" s="6"/>
      <c r="D6727" s="3"/>
      <c r="E6727" s="6"/>
      <c r="F6727" s="3"/>
      <c r="G6727" s="8"/>
      <c r="H6727" s="6"/>
      <c r="I6727" s="6"/>
    </row>
    <row r="6728" spans="2:9" x14ac:dyDescent="0.2">
      <c r="B6728" s="3"/>
      <c r="C6728" s="6"/>
      <c r="D6728" s="3"/>
      <c r="E6728" s="6"/>
      <c r="F6728" s="3"/>
      <c r="G6728" s="8"/>
      <c r="H6728" s="6"/>
      <c r="I6728" s="6"/>
    </row>
    <row r="6729" spans="2:9" x14ac:dyDescent="0.2">
      <c r="B6729" s="3"/>
      <c r="C6729" s="6"/>
      <c r="D6729" s="3"/>
      <c r="E6729" s="6"/>
      <c r="F6729" s="3"/>
      <c r="G6729" s="8"/>
      <c r="H6729" s="6"/>
      <c r="I6729" s="6"/>
    </row>
    <row r="6730" spans="2:9" x14ac:dyDescent="0.2">
      <c r="B6730" s="3"/>
      <c r="C6730" s="6"/>
      <c r="D6730" s="3"/>
      <c r="E6730" s="6"/>
      <c r="F6730" s="3"/>
      <c r="G6730" s="8"/>
      <c r="H6730" s="6"/>
      <c r="I6730" s="6"/>
    </row>
    <row r="6731" spans="2:9" x14ac:dyDescent="0.2">
      <c r="B6731" s="3"/>
      <c r="C6731" s="6"/>
      <c r="D6731" s="3"/>
      <c r="E6731" s="6"/>
      <c r="F6731" s="3"/>
      <c r="G6731" s="8"/>
      <c r="H6731" s="6"/>
      <c r="I6731" s="6"/>
    </row>
    <row r="6732" spans="2:9" x14ac:dyDescent="0.2">
      <c r="B6732" s="3"/>
      <c r="C6732" s="6"/>
      <c r="D6732" s="3"/>
      <c r="E6732" s="6"/>
      <c r="F6732" s="3"/>
      <c r="G6732" s="8"/>
      <c r="H6732" s="6"/>
      <c r="I6732" s="6"/>
    </row>
    <row r="6733" spans="2:9" x14ac:dyDescent="0.2">
      <c r="B6733" s="3"/>
      <c r="C6733" s="6"/>
      <c r="D6733" s="3"/>
      <c r="E6733" s="6"/>
      <c r="F6733" s="3"/>
      <c r="G6733" s="8"/>
      <c r="H6733" s="6"/>
      <c r="I6733" s="6"/>
    </row>
    <row r="6734" spans="2:9" x14ac:dyDescent="0.2">
      <c r="B6734" s="3"/>
      <c r="C6734" s="6"/>
      <c r="D6734" s="3"/>
      <c r="E6734" s="6"/>
      <c r="F6734" s="3"/>
      <c r="G6734" s="8"/>
      <c r="H6734" s="6"/>
      <c r="I6734" s="6"/>
    </row>
    <row r="6735" spans="2:9" x14ac:dyDescent="0.2">
      <c r="B6735" s="3"/>
      <c r="C6735" s="6"/>
      <c r="D6735" s="3"/>
      <c r="E6735" s="6"/>
      <c r="F6735" s="3"/>
      <c r="G6735" s="8"/>
      <c r="H6735" s="6"/>
      <c r="I6735" s="6"/>
    </row>
    <row r="6736" spans="2:9" x14ac:dyDescent="0.2">
      <c r="B6736" s="3"/>
      <c r="C6736" s="6"/>
      <c r="D6736" s="3"/>
      <c r="E6736" s="6"/>
      <c r="F6736" s="3"/>
      <c r="G6736" s="8"/>
      <c r="H6736" s="6"/>
      <c r="I6736" s="6"/>
    </row>
    <row r="6737" spans="2:9" x14ac:dyDescent="0.2">
      <c r="B6737" s="3"/>
      <c r="C6737" s="6"/>
      <c r="D6737" s="3"/>
      <c r="E6737" s="6"/>
      <c r="F6737" s="3"/>
      <c r="G6737" s="8"/>
      <c r="H6737" s="6"/>
      <c r="I6737" s="6"/>
    </row>
    <row r="6738" spans="2:9" x14ac:dyDescent="0.2">
      <c r="B6738" s="3"/>
      <c r="C6738" s="6"/>
      <c r="D6738" s="3"/>
      <c r="E6738" s="6"/>
      <c r="F6738" s="3"/>
      <c r="G6738" s="8"/>
      <c r="H6738" s="6"/>
      <c r="I6738" s="6"/>
    </row>
    <row r="6739" spans="2:9" x14ac:dyDescent="0.2">
      <c r="B6739" s="3"/>
      <c r="C6739" s="6"/>
      <c r="D6739" s="3"/>
      <c r="E6739" s="6"/>
      <c r="F6739" s="3"/>
      <c r="G6739" s="8"/>
      <c r="H6739" s="6"/>
      <c r="I6739" s="6"/>
    </row>
    <row r="6740" spans="2:9" x14ac:dyDescent="0.2">
      <c r="B6740" s="3"/>
      <c r="C6740" s="6"/>
      <c r="D6740" s="3"/>
      <c r="E6740" s="6"/>
      <c r="F6740" s="3"/>
      <c r="G6740" s="8"/>
      <c r="H6740" s="6"/>
      <c r="I6740" s="6"/>
    </row>
    <row r="6741" spans="2:9" x14ac:dyDescent="0.2">
      <c r="B6741" s="3"/>
      <c r="C6741" s="6"/>
      <c r="D6741" s="3"/>
      <c r="E6741" s="6"/>
      <c r="F6741" s="3"/>
      <c r="G6741" s="8"/>
      <c r="H6741" s="6"/>
      <c r="I6741" s="6"/>
    </row>
    <row r="6742" spans="2:9" x14ac:dyDescent="0.2">
      <c r="B6742" s="3"/>
      <c r="C6742" s="6"/>
      <c r="D6742" s="3"/>
      <c r="E6742" s="6"/>
      <c r="F6742" s="3"/>
      <c r="G6742" s="8"/>
      <c r="H6742" s="6"/>
      <c r="I6742" s="6"/>
    </row>
    <row r="6743" spans="2:9" x14ac:dyDescent="0.2">
      <c r="B6743" s="3"/>
      <c r="C6743" s="6"/>
      <c r="D6743" s="3"/>
      <c r="E6743" s="6"/>
      <c r="F6743" s="3"/>
      <c r="G6743" s="8"/>
      <c r="H6743" s="6"/>
      <c r="I6743" s="6"/>
    </row>
    <row r="6744" spans="2:9" x14ac:dyDescent="0.2">
      <c r="B6744" s="3"/>
      <c r="C6744" s="6"/>
      <c r="D6744" s="3"/>
      <c r="E6744" s="6"/>
      <c r="F6744" s="3"/>
      <c r="G6744" s="8"/>
      <c r="H6744" s="6"/>
      <c r="I6744" s="6"/>
    </row>
    <row r="6745" spans="2:9" x14ac:dyDescent="0.2">
      <c r="B6745" s="3"/>
      <c r="C6745" s="6"/>
      <c r="D6745" s="3"/>
      <c r="E6745" s="6"/>
      <c r="F6745" s="3"/>
      <c r="G6745" s="8"/>
      <c r="H6745" s="6"/>
      <c r="I6745" s="6"/>
    </row>
    <row r="6746" spans="2:9" x14ac:dyDescent="0.2">
      <c r="B6746" s="3"/>
      <c r="C6746" s="6"/>
      <c r="D6746" s="3"/>
      <c r="E6746" s="6"/>
      <c r="F6746" s="3"/>
      <c r="G6746" s="8"/>
      <c r="H6746" s="6"/>
      <c r="I6746" s="6"/>
    </row>
    <row r="6747" spans="2:9" x14ac:dyDescent="0.2">
      <c r="B6747" s="3"/>
      <c r="C6747" s="6"/>
      <c r="D6747" s="3"/>
      <c r="E6747" s="6"/>
      <c r="F6747" s="3"/>
      <c r="G6747" s="8"/>
      <c r="H6747" s="6"/>
      <c r="I6747" s="6"/>
    </row>
    <row r="6748" spans="2:9" x14ac:dyDescent="0.2">
      <c r="B6748" s="3"/>
      <c r="C6748" s="6"/>
      <c r="D6748" s="3"/>
      <c r="E6748" s="6"/>
      <c r="F6748" s="3"/>
      <c r="G6748" s="8"/>
      <c r="H6748" s="6"/>
      <c r="I6748" s="6"/>
    </row>
    <row r="6749" spans="2:9" x14ac:dyDescent="0.2">
      <c r="B6749" s="3"/>
      <c r="C6749" s="6"/>
      <c r="D6749" s="3"/>
      <c r="E6749" s="6"/>
      <c r="F6749" s="3"/>
      <c r="G6749" s="8"/>
      <c r="H6749" s="6"/>
      <c r="I6749" s="6"/>
    </row>
    <row r="6750" spans="2:9" x14ac:dyDescent="0.2">
      <c r="B6750" s="3"/>
      <c r="C6750" s="6"/>
      <c r="D6750" s="3"/>
      <c r="E6750" s="6"/>
      <c r="F6750" s="3"/>
      <c r="G6750" s="8"/>
      <c r="H6750" s="6"/>
      <c r="I6750" s="6"/>
    </row>
    <row r="6751" spans="2:9" x14ac:dyDescent="0.2">
      <c r="B6751" s="3"/>
      <c r="C6751" s="6"/>
      <c r="D6751" s="3"/>
      <c r="E6751" s="6"/>
      <c r="F6751" s="3"/>
      <c r="G6751" s="8"/>
      <c r="H6751" s="6"/>
      <c r="I6751" s="6"/>
    </row>
    <row r="6752" spans="2:9" x14ac:dyDescent="0.2">
      <c r="B6752" s="3"/>
      <c r="C6752" s="6"/>
      <c r="D6752" s="3"/>
      <c r="E6752" s="6"/>
      <c r="F6752" s="3"/>
      <c r="G6752" s="8"/>
      <c r="H6752" s="6"/>
      <c r="I6752" s="6"/>
    </row>
    <row r="6753" spans="2:9" x14ac:dyDescent="0.2">
      <c r="B6753" s="3"/>
      <c r="C6753" s="6"/>
      <c r="D6753" s="3"/>
      <c r="E6753" s="6"/>
      <c r="F6753" s="3"/>
      <c r="G6753" s="8"/>
      <c r="H6753" s="6"/>
      <c r="I6753" s="6"/>
    </row>
    <row r="6754" spans="2:9" x14ac:dyDescent="0.2">
      <c r="B6754" s="3"/>
      <c r="C6754" s="6"/>
      <c r="D6754" s="3"/>
      <c r="E6754" s="6"/>
      <c r="F6754" s="3"/>
      <c r="G6754" s="8"/>
      <c r="H6754" s="6"/>
      <c r="I6754" s="6"/>
    </row>
    <row r="6755" spans="2:9" x14ac:dyDescent="0.2">
      <c r="B6755" s="3"/>
      <c r="C6755" s="6"/>
      <c r="D6755" s="3"/>
      <c r="E6755" s="6"/>
      <c r="F6755" s="3"/>
      <c r="G6755" s="8"/>
      <c r="H6755" s="6"/>
      <c r="I6755" s="6"/>
    </row>
    <row r="6756" spans="2:9" x14ac:dyDescent="0.2">
      <c r="B6756" s="3"/>
      <c r="C6756" s="6"/>
      <c r="D6756" s="3"/>
      <c r="E6756" s="6"/>
      <c r="F6756" s="3"/>
      <c r="G6756" s="8"/>
      <c r="H6756" s="6"/>
      <c r="I6756" s="6"/>
    </row>
    <row r="6757" spans="2:9" x14ac:dyDescent="0.2">
      <c r="B6757" s="3"/>
      <c r="C6757" s="6"/>
      <c r="D6757" s="3"/>
      <c r="E6757" s="6"/>
      <c r="F6757" s="3"/>
      <c r="G6757" s="8"/>
      <c r="H6757" s="6"/>
      <c r="I6757" s="6"/>
    </row>
    <row r="6758" spans="2:9" x14ac:dyDescent="0.2">
      <c r="B6758" s="3"/>
      <c r="C6758" s="6"/>
      <c r="D6758" s="3"/>
      <c r="E6758" s="6"/>
      <c r="F6758" s="3"/>
      <c r="G6758" s="8"/>
      <c r="H6758" s="6"/>
      <c r="I6758" s="6"/>
    </row>
    <row r="6759" spans="2:9" x14ac:dyDescent="0.2">
      <c r="B6759" s="3"/>
      <c r="C6759" s="6"/>
      <c r="D6759" s="3"/>
      <c r="E6759" s="6"/>
      <c r="F6759" s="3"/>
      <c r="G6759" s="8"/>
      <c r="H6759" s="6"/>
      <c r="I6759" s="6"/>
    </row>
    <row r="6760" spans="2:9" x14ac:dyDescent="0.2">
      <c r="B6760" s="3"/>
      <c r="C6760" s="6"/>
      <c r="D6760" s="3"/>
      <c r="E6760" s="6"/>
      <c r="F6760" s="3"/>
      <c r="G6760" s="8"/>
      <c r="H6760" s="6"/>
      <c r="I6760" s="6"/>
    </row>
    <row r="6761" spans="2:9" x14ac:dyDescent="0.2">
      <c r="B6761" s="3"/>
      <c r="C6761" s="6"/>
      <c r="D6761" s="3"/>
      <c r="E6761" s="6"/>
      <c r="F6761" s="3"/>
      <c r="G6761" s="8"/>
      <c r="H6761" s="6"/>
      <c r="I6761" s="6"/>
    </row>
    <row r="6762" spans="2:9" x14ac:dyDescent="0.2">
      <c r="B6762" s="3"/>
      <c r="C6762" s="6"/>
      <c r="D6762" s="3"/>
      <c r="E6762" s="6"/>
      <c r="F6762" s="3"/>
      <c r="G6762" s="8"/>
      <c r="H6762" s="6"/>
      <c r="I6762" s="6"/>
    </row>
    <row r="6763" spans="2:9" x14ac:dyDescent="0.2">
      <c r="B6763" s="3"/>
      <c r="C6763" s="6"/>
      <c r="D6763" s="3"/>
      <c r="E6763" s="6"/>
      <c r="F6763" s="3"/>
      <c r="G6763" s="8"/>
      <c r="H6763" s="6"/>
      <c r="I6763" s="6"/>
    </row>
    <row r="6764" spans="2:9" x14ac:dyDescent="0.2">
      <c r="B6764" s="3"/>
      <c r="C6764" s="6"/>
      <c r="D6764" s="3"/>
      <c r="E6764" s="6"/>
      <c r="F6764" s="3"/>
      <c r="G6764" s="8"/>
      <c r="H6764" s="6"/>
      <c r="I6764" s="6"/>
    </row>
    <row r="6765" spans="2:9" x14ac:dyDescent="0.2">
      <c r="B6765" s="3"/>
      <c r="C6765" s="6"/>
      <c r="D6765" s="3"/>
      <c r="E6765" s="6"/>
      <c r="F6765" s="3"/>
      <c r="G6765" s="8"/>
      <c r="H6765" s="6"/>
      <c r="I6765" s="6"/>
    </row>
    <row r="6766" spans="2:9" x14ac:dyDescent="0.2">
      <c r="B6766" s="3"/>
      <c r="C6766" s="6"/>
      <c r="D6766" s="3"/>
      <c r="E6766" s="6"/>
      <c r="F6766" s="3"/>
      <c r="G6766" s="8"/>
      <c r="H6766" s="6"/>
      <c r="I6766" s="6"/>
    </row>
    <row r="6767" spans="2:9" x14ac:dyDescent="0.2">
      <c r="B6767" s="3"/>
      <c r="C6767" s="6"/>
      <c r="D6767" s="3"/>
      <c r="E6767" s="6"/>
      <c r="F6767" s="3"/>
      <c r="G6767" s="8"/>
      <c r="H6767" s="6"/>
      <c r="I6767" s="6"/>
    </row>
    <row r="6768" spans="2:9" x14ac:dyDescent="0.2">
      <c r="B6768" s="3"/>
      <c r="C6768" s="6"/>
      <c r="D6768" s="3"/>
      <c r="E6768" s="6"/>
      <c r="F6768" s="3"/>
      <c r="G6768" s="8"/>
      <c r="H6768" s="6"/>
      <c r="I6768" s="6"/>
    </row>
    <row r="6769" spans="2:9" x14ac:dyDescent="0.2">
      <c r="B6769" s="3"/>
      <c r="C6769" s="6"/>
      <c r="D6769" s="3"/>
      <c r="E6769" s="6"/>
      <c r="F6769" s="3"/>
      <c r="G6769" s="8"/>
      <c r="H6769" s="6"/>
      <c r="I6769" s="6"/>
    </row>
    <row r="6770" spans="2:9" x14ac:dyDescent="0.2">
      <c r="B6770" s="3"/>
      <c r="C6770" s="6"/>
      <c r="D6770" s="3"/>
      <c r="E6770" s="6"/>
      <c r="F6770" s="3"/>
      <c r="G6770" s="8"/>
      <c r="H6770" s="6"/>
      <c r="I6770" s="6"/>
    </row>
    <row r="6771" spans="2:9" x14ac:dyDescent="0.2">
      <c r="B6771" s="3"/>
      <c r="C6771" s="6"/>
      <c r="D6771" s="3"/>
      <c r="E6771" s="6"/>
      <c r="F6771" s="3"/>
      <c r="G6771" s="8"/>
      <c r="H6771" s="6"/>
      <c r="I6771" s="6"/>
    </row>
    <row r="6772" spans="2:9" x14ac:dyDescent="0.2">
      <c r="B6772" s="3"/>
      <c r="C6772" s="6"/>
      <c r="D6772" s="3"/>
      <c r="E6772" s="6"/>
      <c r="F6772" s="3"/>
      <c r="G6772" s="8"/>
      <c r="H6772" s="6"/>
      <c r="I6772" s="6"/>
    </row>
    <row r="6773" spans="2:9" x14ac:dyDescent="0.2">
      <c r="B6773" s="3"/>
      <c r="C6773" s="6"/>
      <c r="D6773" s="3"/>
      <c r="E6773" s="6"/>
      <c r="F6773" s="3"/>
      <c r="G6773" s="8"/>
      <c r="H6773" s="6"/>
      <c r="I6773" s="6"/>
    </row>
    <row r="6774" spans="2:9" x14ac:dyDescent="0.2">
      <c r="B6774" s="3"/>
      <c r="C6774" s="6"/>
      <c r="D6774" s="3"/>
      <c r="E6774" s="6"/>
      <c r="F6774" s="3"/>
      <c r="G6774" s="8"/>
      <c r="H6774" s="6"/>
      <c r="I6774" s="6"/>
    </row>
    <row r="6775" spans="2:9" x14ac:dyDescent="0.2">
      <c r="B6775" s="3"/>
      <c r="C6775" s="6"/>
      <c r="D6775" s="3"/>
      <c r="E6775" s="6"/>
      <c r="F6775" s="3"/>
      <c r="G6775" s="8"/>
      <c r="H6775" s="6"/>
      <c r="I6775" s="6"/>
    </row>
    <row r="6776" spans="2:9" x14ac:dyDescent="0.2">
      <c r="B6776" s="3"/>
      <c r="C6776" s="6"/>
      <c r="D6776" s="3"/>
      <c r="E6776" s="6"/>
      <c r="F6776" s="3"/>
      <c r="G6776" s="8"/>
      <c r="H6776" s="6"/>
      <c r="I6776" s="6"/>
    </row>
    <row r="6777" spans="2:9" x14ac:dyDescent="0.2">
      <c r="B6777" s="3"/>
      <c r="C6777" s="6"/>
      <c r="D6777" s="3"/>
      <c r="E6777" s="6"/>
      <c r="F6777" s="3"/>
      <c r="G6777" s="8"/>
      <c r="H6777" s="6"/>
      <c r="I6777" s="6"/>
    </row>
    <row r="6778" spans="2:9" x14ac:dyDescent="0.2">
      <c r="B6778" s="3"/>
      <c r="C6778" s="6"/>
      <c r="D6778" s="3"/>
      <c r="E6778" s="6"/>
      <c r="F6778" s="3"/>
      <c r="G6778" s="8"/>
      <c r="H6778" s="6"/>
      <c r="I6778" s="6"/>
    </row>
    <row r="6779" spans="2:9" x14ac:dyDescent="0.2">
      <c r="B6779" s="3"/>
      <c r="C6779" s="6"/>
      <c r="D6779" s="3"/>
      <c r="E6779" s="6"/>
      <c r="F6779" s="3"/>
      <c r="G6779" s="8"/>
      <c r="H6779" s="6"/>
      <c r="I6779" s="6"/>
    </row>
    <row r="6780" spans="2:9" x14ac:dyDescent="0.2">
      <c r="B6780" s="3"/>
      <c r="C6780" s="6"/>
      <c r="D6780" s="3"/>
      <c r="E6780" s="6"/>
      <c r="F6780" s="3"/>
      <c r="G6780" s="8"/>
      <c r="H6780" s="6"/>
      <c r="I6780" s="6"/>
    </row>
    <row r="6781" spans="2:9" x14ac:dyDescent="0.2">
      <c r="B6781" s="3"/>
      <c r="C6781" s="6"/>
      <c r="D6781" s="3"/>
      <c r="E6781" s="6"/>
      <c r="F6781" s="3"/>
      <c r="G6781" s="8"/>
      <c r="H6781" s="6"/>
      <c r="I6781" s="6"/>
    </row>
    <row r="6782" spans="2:9" x14ac:dyDescent="0.2">
      <c r="B6782" s="3"/>
      <c r="C6782" s="6"/>
      <c r="D6782" s="3"/>
      <c r="E6782" s="6"/>
      <c r="F6782" s="3"/>
      <c r="G6782" s="8"/>
      <c r="H6782" s="6"/>
      <c r="I6782" s="6"/>
    </row>
    <row r="6783" spans="2:9" x14ac:dyDescent="0.2">
      <c r="B6783" s="3"/>
      <c r="C6783" s="6"/>
      <c r="D6783" s="3"/>
      <c r="E6783" s="6"/>
      <c r="F6783" s="3"/>
      <c r="G6783" s="8"/>
      <c r="H6783" s="6"/>
      <c r="I6783" s="6"/>
    </row>
    <row r="6784" spans="2:9" x14ac:dyDescent="0.2">
      <c r="B6784" s="3"/>
      <c r="C6784" s="6"/>
      <c r="D6784" s="3"/>
      <c r="E6784" s="6"/>
      <c r="F6784" s="3"/>
      <c r="G6784" s="8"/>
      <c r="H6784" s="6"/>
      <c r="I6784" s="6"/>
    </row>
    <row r="6785" spans="2:9" x14ac:dyDescent="0.2">
      <c r="B6785" s="3"/>
      <c r="C6785" s="6"/>
      <c r="D6785" s="3"/>
      <c r="E6785" s="6"/>
      <c r="F6785" s="3"/>
      <c r="G6785" s="8"/>
      <c r="H6785" s="6"/>
      <c r="I6785" s="6"/>
    </row>
    <row r="6786" spans="2:9" x14ac:dyDescent="0.2">
      <c r="B6786" s="3"/>
      <c r="C6786" s="6"/>
      <c r="D6786" s="3"/>
      <c r="E6786" s="6"/>
      <c r="F6786" s="3"/>
      <c r="G6786" s="8"/>
      <c r="H6786" s="6"/>
      <c r="I6786" s="6"/>
    </row>
    <row r="6787" spans="2:9" x14ac:dyDescent="0.2">
      <c r="B6787" s="3"/>
      <c r="C6787" s="6"/>
      <c r="D6787" s="3"/>
      <c r="E6787" s="6"/>
      <c r="F6787" s="3"/>
      <c r="G6787" s="8"/>
      <c r="H6787" s="6"/>
      <c r="I6787" s="6"/>
    </row>
    <row r="6788" spans="2:9" x14ac:dyDescent="0.2">
      <c r="B6788" s="3"/>
      <c r="C6788" s="6"/>
      <c r="D6788" s="3"/>
      <c r="E6788" s="6"/>
      <c r="F6788" s="3"/>
      <c r="G6788" s="8"/>
      <c r="H6788" s="6"/>
      <c r="I6788" s="6"/>
    </row>
    <row r="6789" spans="2:9" x14ac:dyDescent="0.2">
      <c r="B6789" s="3"/>
      <c r="C6789" s="6"/>
      <c r="D6789" s="3"/>
      <c r="E6789" s="6"/>
      <c r="F6789" s="3"/>
      <c r="G6789" s="8"/>
      <c r="H6789" s="6"/>
      <c r="I6789" s="6"/>
    </row>
    <row r="6790" spans="2:9" x14ac:dyDescent="0.2">
      <c r="B6790" s="3"/>
      <c r="C6790" s="6"/>
      <c r="D6790" s="3"/>
      <c r="E6790" s="6"/>
      <c r="F6790" s="3"/>
      <c r="G6790" s="8"/>
      <c r="H6790" s="6"/>
      <c r="I6790" s="6"/>
    </row>
    <row r="6791" spans="2:9" x14ac:dyDescent="0.2">
      <c r="B6791" s="3"/>
      <c r="C6791" s="6"/>
      <c r="D6791" s="3"/>
      <c r="E6791" s="6"/>
      <c r="F6791" s="3"/>
      <c r="G6791" s="8"/>
      <c r="H6791" s="6"/>
      <c r="I6791" s="6"/>
    </row>
    <row r="6792" spans="2:9" x14ac:dyDescent="0.2">
      <c r="B6792" s="3"/>
      <c r="C6792" s="6"/>
      <c r="D6792" s="3"/>
      <c r="E6792" s="6"/>
      <c r="F6792" s="3"/>
      <c r="G6792" s="8"/>
      <c r="H6792" s="6"/>
      <c r="I6792" s="6"/>
    </row>
    <row r="6793" spans="2:9" x14ac:dyDescent="0.2">
      <c r="B6793" s="3"/>
      <c r="C6793" s="6"/>
      <c r="D6793" s="3"/>
      <c r="E6793" s="6"/>
      <c r="F6793" s="3"/>
      <c r="G6793" s="8"/>
      <c r="H6793" s="6"/>
      <c r="I6793" s="6"/>
    </row>
    <row r="6794" spans="2:9" x14ac:dyDescent="0.2">
      <c r="B6794" s="3"/>
      <c r="C6794" s="6"/>
      <c r="D6794" s="3"/>
      <c r="E6794" s="6"/>
      <c r="F6794" s="3"/>
      <c r="G6794" s="8"/>
      <c r="H6794" s="6"/>
      <c r="I6794" s="6"/>
    </row>
    <row r="6795" spans="2:9" x14ac:dyDescent="0.2">
      <c r="B6795" s="3"/>
      <c r="C6795" s="6"/>
      <c r="D6795" s="3"/>
      <c r="E6795" s="6"/>
      <c r="F6795" s="3"/>
      <c r="G6795" s="8"/>
      <c r="H6795" s="6"/>
      <c r="I6795" s="6"/>
    </row>
    <row r="6796" spans="2:9" x14ac:dyDescent="0.2">
      <c r="B6796" s="3"/>
      <c r="C6796" s="6"/>
      <c r="D6796" s="3"/>
      <c r="E6796" s="6"/>
      <c r="F6796" s="3"/>
      <c r="G6796" s="8"/>
      <c r="H6796" s="6"/>
      <c r="I6796" s="6"/>
    </row>
    <row r="6797" spans="2:9" x14ac:dyDescent="0.2">
      <c r="B6797" s="3"/>
      <c r="C6797" s="6"/>
      <c r="D6797" s="3"/>
      <c r="E6797" s="6"/>
      <c r="F6797" s="3"/>
      <c r="G6797" s="8"/>
      <c r="H6797" s="6"/>
      <c r="I6797" s="6"/>
    </row>
    <row r="6798" spans="2:9" x14ac:dyDescent="0.2">
      <c r="B6798" s="3"/>
      <c r="C6798" s="6"/>
      <c r="D6798" s="3"/>
      <c r="E6798" s="6"/>
      <c r="F6798" s="3"/>
      <c r="G6798" s="8"/>
      <c r="H6798" s="6"/>
      <c r="I6798" s="6"/>
    </row>
    <row r="6799" spans="2:9" x14ac:dyDescent="0.2">
      <c r="B6799" s="3"/>
      <c r="C6799" s="6"/>
      <c r="D6799" s="3"/>
      <c r="E6799" s="6"/>
      <c r="F6799" s="3"/>
      <c r="G6799" s="8"/>
      <c r="H6799" s="6"/>
      <c r="I6799" s="6"/>
    </row>
    <row r="6800" spans="2:9" x14ac:dyDescent="0.2">
      <c r="B6800" s="3"/>
      <c r="C6800" s="6"/>
      <c r="D6800" s="3"/>
      <c r="E6800" s="6"/>
      <c r="F6800" s="3"/>
      <c r="G6800" s="8"/>
      <c r="H6800" s="6"/>
      <c r="I6800" s="6"/>
    </row>
    <row r="6801" spans="2:9" x14ac:dyDescent="0.2">
      <c r="B6801" s="3"/>
      <c r="C6801" s="6"/>
      <c r="D6801" s="3"/>
      <c r="E6801" s="6"/>
      <c r="F6801" s="3"/>
      <c r="G6801" s="8"/>
      <c r="H6801" s="6"/>
      <c r="I6801" s="6"/>
    </row>
    <row r="6802" spans="2:9" x14ac:dyDescent="0.2">
      <c r="B6802" s="3"/>
      <c r="C6802" s="6"/>
      <c r="D6802" s="3"/>
      <c r="E6802" s="6"/>
      <c r="F6802" s="3"/>
      <c r="G6802" s="8"/>
      <c r="H6802" s="6"/>
      <c r="I6802" s="6"/>
    </row>
    <row r="6803" spans="2:9" x14ac:dyDescent="0.2">
      <c r="B6803" s="3"/>
      <c r="C6803" s="6"/>
      <c r="D6803" s="3"/>
      <c r="E6803" s="6"/>
      <c r="F6803" s="3"/>
      <c r="G6803" s="8"/>
      <c r="H6803" s="6"/>
      <c r="I6803" s="6"/>
    </row>
    <row r="6804" spans="2:9" x14ac:dyDescent="0.2">
      <c r="B6804" s="3"/>
      <c r="C6804" s="6"/>
      <c r="D6804" s="3"/>
      <c r="E6804" s="6"/>
      <c r="F6804" s="3"/>
      <c r="G6804" s="8"/>
      <c r="H6804" s="6"/>
      <c r="I6804" s="6"/>
    </row>
    <row r="6805" spans="2:9" x14ac:dyDescent="0.2">
      <c r="B6805" s="3"/>
      <c r="C6805" s="6"/>
      <c r="D6805" s="3"/>
      <c r="E6805" s="6"/>
      <c r="F6805" s="3"/>
      <c r="G6805" s="8"/>
      <c r="H6805" s="6"/>
      <c r="I6805" s="6"/>
    </row>
    <row r="6806" spans="2:9" x14ac:dyDescent="0.2">
      <c r="B6806" s="3"/>
      <c r="C6806" s="6"/>
      <c r="D6806" s="3"/>
      <c r="E6806" s="6"/>
      <c r="F6806" s="3"/>
      <c r="G6806" s="8"/>
      <c r="H6806" s="6"/>
      <c r="I6806" s="6"/>
    </row>
    <row r="6807" spans="2:9" x14ac:dyDescent="0.2">
      <c r="B6807" s="3"/>
      <c r="C6807" s="6"/>
      <c r="D6807" s="3"/>
      <c r="E6807" s="6"/>
      <c r="F6807" s="3"/>
      <c r="G6807" s="8"/>
      <c r="H6807" s="6"/>
      <c r="I6807" s="6"/>
    </row>
    <row r="6808" spans="2:9" x14ac:dyDescent="0.2">
      <c r="B6808" s="3"/>
      <c r="C6808" s="6"/>
      <c r="D6808" s="3"/>
      <c r="E6808" s="6"/>
      <c r="F6808" s="3"/>
      <c r="G6808" s="8"/>
      <c r="H6808" s="6"/>
      <c r="I6808" s="6"/>
    </row>
    <row r="6809" spans="2:9" x14ac:dyDescent="0.2">
      <c r="B6809" s="3"/>
      <c r="C6809" s="6"/>
      <c r="D6809" s="3"/>
      <c r="E6809" s="6"/>
      <c r="F6809" s="3"/>
      <c r="G6809" s="8"/>
      <c r="H6809" s="6"/>
      <c r="I6809" s="6"/>
    </row>
    <row r="6810" spans="2:9" x14ac:dyDescent="0.2">
      <c r="B6810" s="3"/>
      <c r="C6810" s="6"/>
      <c r="D6810" s="3"/>
      <c r="E6810" s="6"/>
      <c r="F6810" s="3"/>
      <c r="G6810" s="8"/>
      <c r="H6810" s="6"/>
      <c r="I6810" s="6"/>
    </row>
    <row r="6811" spans="2:9" x14ac:dyDescent="0.2">
      <c r="B6811" s="3"/>
      <c r="C6811" s="6"/>
      <c r="D6811" s="3"/>
      <c r="E6811" s="6"/>
      <c r="F6811" s="3"/>
      <c r="G6811" s="8"/>
      <c r="H6811" s="6"/>
      <c r="I6811" s="6"/>
    </row>
    <row r="6812" spans="2:9" x14ac:dyDescent="0.2">
      <c r="B6812" s="3"/>
      <c r="C6812" s="6"/>
      <c r="D6812" s="3"/>
      <c r="E6812" s="6"/>
      <c r="F6812" s="3"/>
      <c r="G6812" s="8"/>
      <c r="H6812" s="6"/>
      <c r="I6812" s="6"/>
    </row>
    <row r="6813" spans="2:9" x14ac:dyDescent="0.2">
      <c r="B6813" s="3"/>
      <c r="C6813" s="6"/>
      <c r="D6813" s="3"/>
      <c r="E6813" s="6"/>
      <c r="F6813" s="3"/>
      <c r="G6813" s="8"/>
      <c r="H6813" s="6"/>
      <c r="I6813" s="6"/>
    </row>
    <row r="6814" spans="2:9" x14ac:dyDescent="0.2">
      <c r="B6814" s="3"/>
      <c r="C6814" s="6"/>
      <c r="D6814" s="3"/>
      <c r="E6814" s="6"/>
      <c r="F6814" s="3"/>
      <c r="G6814" s="8"/>
      <c r="H6814" s="6"/>
      <c r="I6814" s="6"/>
    </row>
    <row r="6815" spans="2:9" x14ac:dyDescent="0.2">
      <c r="B6815" s="3"/>
      <c r="C6815" s="6"/>
      <c r="D6815" s="3"/>
      <c r="E6815" s="6"/>
      <c r="F6815" s="3"/>
      <c r="G6815" s="8"/>
      <c r="H6815" s="6"/>
      <c r="I6815" s="6"/>
    </row>
    <row r="6816" spans="2:9" x14ac:dyDescent="0.2">
      <c r="B6816" s="3"/>
      <c r="C6816" s="6"/>
      <c r="D6816" s="3"/>
      <c r="E6816" s="6"/>
      <c r="F6816" s="3"/>
      <c r="G6816" s="8"/>
      <c r="H6816" s="6"/>
      <c r="I6816" s="6"/>
    </row>
    <row r="6817" spans="2:9" x14ac:dyDescent="0.2">
      <c r="B6817" s="3"/>
      <c r="C6817" s="6"/>
      <c r="D6817" s="3"/>
      <c r="E6817" s="6"/>
      <c r="F6817" s="3"/>
      <c r="G6817" s="8"/>
      <c r="H6817" s="6"/>
      <c r="I6817" s="6"/>
    </row>
    <row r="6818" spans="2:9" x14ac:dyDescent="0.2">
      <c r="B6818" s="3"/>
      <c r="C6818" s="6"/>
      <c r="D6818" s="3"/>
      <c r="E6818" s="6"/>
      <c r="F6818" s="3"/>
      <c r="G6818" s="8"/>
      <c r="H6818" s="6"/>
      <c r="I6818" s="6"/>
    </row>
    <row r="6819" spans="2:9" x14ac:dyDescent="0.2">
      <c r="B6819" s="3"/>
      <c r="C6819" s="6"/>
      <c r="D6819" s="3"/>
      <c r="E6819" s="6"/>
      <c r="F6819" s="3"/>
      <c r="G6819" s="8"/>
      <c r="H6819" s="6"/>
      <c r="I6819" s="6"/>
    </row>
    <row r="6820" spans="2:9" x14ac:dyDescent="0.2">
      <c r="B6820" s="3"/>
      <c r="C6820" s="6"/>
      <c r="D6820" s="3"/>
      <c r="E6820" s="6"/>
      <c r="F6820" s="3"/>
      <c r="G6820" s="8"/>
      <c r="H6820" s="6"/>
      <c r="I6820" s="6"/>
    </row>
    <row r="6821" spans="2:9" x14ac:dyDescent="0.2">
      <c r="B6821" s="3"/>
      <c r="C6821" s="6"/>
      <c r="D6821" s="3"/>
      <c r="E6821" s="6"/>
      <c r="F6821" s="3"/>
      <c r="G6821" s="8"/>
      <c r="H6821" s="6"/>
      <c r="I6821" s="6"/>
    </row>
    <row r="6822" spans="2:9" x14ac:dyDescent="0.2">
      <c r="B6822" s="3"/>
      <c r="C6822" s="6"/>
      <c r="D6822" s="3"/>
      <c r="E6822" s="6"/>
      <c r="F6822" s="3"/>
      <c r="G6822" s="8"/>
      <c r="H6822" s="6"/>
      <c r="I6822" s="6"/>
    </row>
    <row r="6823" spans="2:9" x14ac:dyDescent="0.2">
      <c r="B6823" s="3"/>
      <c r="C6823" s="6"/>
      <c r="D6823" s="3"/>
      <c r="E6823" s="6"/>
      <c r="F6823" s="3"/>
      <c r="G6823" s="8"/>
      <c r="H6823" s="6"/>
      <c r="I6823" s="6"/>
    </row>
    <row r="6824" spans="2:9" x14ac:dyDescent="0.2">
      <c r="B6824" s="3"/>
      <c r="C6824" s="6"/>
      <c r="D6824" s="3"/>
      <c r="E6824" s="6"/>
      <c r="F6824" s="3"/>
      <c r="G6824" s="8"/>
      <c r="H6824" s="6"/>
      <c r="I6824" s="6"/>
    </row>
    <row r="6825" spans="2:9" x14ac:dyDescent="0.2">
      <c r="B6825" s="3"/>
      <c r="C6825" s="6"/>
      <c r="D6825" s="3"/>
      <c r="E6825" s="6"/>
      <c r="F6825" s="3"/>
      <c r="G6825" s="8"/>
      <c r="H6825" s="6"/>
      <c r="I6825" s="6"/>
    </row>
    <row r="6826" spans="2:9" x14ac:dyDescent="0.2">
      <c r="B6826" s="3"/>
      <c r="C6826" s="6"/>
      <c r="D6826" s="3"/>
      <c r="E6826" s="6"/>
      <c r="F6826" s="3"/>
      <c r="G6826" s="8"/>
      <c r="H6826" s="6"/>
      <c r="I6826" s="6"/>
    </row>
    <row r="6827" spans="2:9" x14ac:dyDescent="0.2">
      <c r="B6827" s="3"/>
      <c r="C6827" s="6"/>
      <c r="D6827" s="3"/>
      <c r="E6827" s="6"/>
      <c r="F6827" s="3"/>
      <c r="G6827" s="8"/>
      <c r="H6827" s="6"/>
      <c r="I6827" s="6"/>
    </row>
    <row r="6828" spans="2:9" x14ac:dyDescent="0.2">
      <c r="B6828" s="3"/>
      <c r="C6828" s="6"/>
      <c r="D6828" s="3"/>
      <c r="E6828" s="6"/>
      <c r="F6828" s="3"/>
      <c r="G6828" s="8"/>
      <c r="H6828" s="6"/>
      <c r="I6828" s="6"/>
    </row>
    <row r="6829" spans="2:9" x14ac:dyDescent="0.2">
      <c r="B6829" s="3"/>
      <c r="C6829" s="6"/>
      <c r="D6829" s="3"/>
      <c r="E6829" s="6"/>
      <c r="F6829" s="3"/>
      <c r="G6829" s="8"/>
      <c r="H6829" s="6"/>
      <c r="I6829" s="6"/>
    </row>
    <row r="6830" spans="2:9" x14ac:dyDescent="0.2">
      <c r="B6830" s="3"/>
      <c r="C6830" s="6"/>
      <c r="D6830" s="3"/>
      <c r="E6830" s="6"/>
      <c r="F6830" s="3"/>
      <c r="G6830" s="8"/>
      <c r="H6830" s="6"/>
      <c r="I6830" s="6"/>
    </row>
    <row r="6831" spans="2:9" x14ac:dyDescent="0.2">
      <c r="B6831" s="3"/>
      <c r="C6831" s="6"/>
      <c r="D6831" s="3"/>
      <c r="E6831" s="6"/>
      <c r="F6831" s="3"/>
      <c r="G6831" s="8"/>
      <c r="H6831" s="6"/>
      <c r="I6831" s="6"/>
    </row>
    <row r="6832" spans="2:9" x14ac:dyDescent="0.2">
      <c r="B6832" s="3"/>
      <c r="C6832" s="6"/>
      <c r="D6832" s="3"/>
      <c r="E6832" s="6"/>
      <c r="F6832" s="3"/>
      <c r="G6832" s="8"/>
      <c r="H6832" s="6"/>
      <c r="I6832" s="6"/>
    </row>
    <row r="6833" spans="2:9" x14ac:dyDescent="0.2">
      <c r="B6833" s="3"/>
      <c r="C6833" s="6"/>
      <c r="D6833" s="3"/>
      <c r="E6833" s="6"/>
      <c r="F6833" s="3"/>
      <c r="G6833" s="8"/>
      <c r="H6833" s="6"/>
      <c r="I6833" s="6"/>
    </row>
    <row r="6834" spans="2:9" x14ac:dyDescent="0.2">
      <c r="B6834" s="3"/>
      <c r="C6834" s="6"/>
      <c r="D6834" s="3"/>
      <c r="E6834" s="6"/>
      <c r="F6834" s="3"/>
      <c r="G6834" s="8"/>
      <c r="H6834" s="6"/>
      <c r="I6834" s="6"/>
    </row>
    <row r="6835" spans="2:9" x14ac:dyDescent="0.2">
      <c r="B6835" s="3"/>
      <c r="C6835" s="6"/>
      <c r="D6835" s="3"/>
      <c r="E6835" s="6"/>
      <c r="F6835" s="3"/>
      <c r="G6835" s="8"/>
      <c r="H6835" s="6"/>
      <c r="I6835" s="6"/>
    </row>
    <row r="6836" spans="2:9" x14ac:dyDescent="0.2">
      <c r="B6836" s="3"/>
      <c r="C6836" s="6"/>
      <c r="D6836" s="3"/>
      <c r="E6836" s="6"/>
      <c r="F6836" s="3"/>
      <c r="G6836" s="8"/>
      <c r="H6836" s="6"/>
      <c r="I6836" s="6"/>
    </row>
    <row r="6837" spans="2:9" x14ac:dyDescent="0.2">
      <c r="B6837" s="3"/>
      <c r="C6837" s="6"/>
      <c r="D6837" s="3"/>
      <c r="E6837" s="6"/>
      <c r="F6837" s="3"/>
      <c r="G6837" s="8"/>
      <c r="H6837" s="6"/>
      <c r="I6837" s="6"/>
    </row>
    <row r="6838" spans="2:9" x14ac:dyDescent="0.2">
      <c r="B6838" s="3"/>
      <c r="C6838" s="6"/>
      <c r="D6838" s="3"/>
      <c r="E6838" s="6"/>
      <c r="F6838" s="3"/>
      <c r="G6838" s="8"/>
      <c r="H6838" s="6"/>
      <c r="I6838" s="6"/>
    </row>
    <row r="6839" spans="2:9" x14ac:dyDescent="0.2">
      <c r="B6839" s="3"/>
      <c r="C6839" s="6"/>
      <c r="D6839" s="3"/>
      <c r="E6839" s="6"/>
      <c r="F6839" s="3"/>
      <c r="G6839" s="8"/>
      <c r="H6839" s="6"/>
      <c r="I6839" s="6"/>
    </row>
    <row r="6840" spans="2:9" x14ac:dyDescent="0.2">
      <c r="B6840" s="3"/>
      <c r="C6840" s="6"/>
      <c r="D6840" s="3"/>
      <c r="E6840" s="6"/>
      <c r="F6840" s="3"/>
      <c r="G6840" s="8"/>
      <c r="H6840" s="6"/>
      <c r="I6840" s="6"/>
    </row>
    <row r="6841" spans="2:9" x14ac:dyDescent="0.2">
      <c r="B6841" s="3"/>
      <c r="C6841" s="6"/>
      <c r="D6841" s="3"/>
      <c r="E6841" s="6"/>
      <c r="F6841" s="3"/>
      <c r="G6841" s="8"/>
      <c r="H6841" s="6"/>
      <c r="I6841" s="6"/>
    </row>
    <row r="6842" spans="2:9" x14ac:dyDescent="0.2">
      <c r="B6842" s="3"/>
      <c r="C6842" s="6"/>
      <c r="D6842" s="3"/>
      <c r="E6842" s="6"/>
      <c r="F6842" s="3"/>
      <c r="G6842" s="8"/>
      <c r="H6842" s="6"/>
      <c r="I6842" s="6"/>
    </row>
    <row r="6843" spans="2:9" x14ac:dyDescent="0.2">
      <c r="B6843" s="3"/>
      <c r="C6843" s="6"/>
      <c r="D6843" s="3"/>
      <c r="E6843" s="6"/>
      <c r="F6843" s="3"/>
      <c r="G6843" s="8"/>
      <c r="H6843" s="6"/>
      <c r="I6843" s="6"/>
    </row>
    <row r="6844" spans="2:9" x14ac:dyDescent="0.2">
      <c r="B6844" s="3"/>
      <c r="C6844" s="6"/>
      <c r="D6844" s="3"/>
      <c r="E6844" s="6"/>
      <c r="F6844" s="3"/>
      <c r="G6844" s="8"/>
      <c r="H6844" s="6"/>
      <c r="I6844" s="6"/>
    </row>
    <row r="6845" spans="2:9" x14ac:dyDescent="0.2">
      <c r="B6845" s="3"/>
      <c r="C6845" s="6"/>
      <c r="D6845" s="3"/>
      <c r="E6845" s="6"/>
      <c r="F6845" s="3"/>
      <c r="G6845" s="8"/>
      <c r="H6845" s="6"/>
      <c r="I6845" s="6"/>
    </row>
    <row r="6846" spans="2:9" x14ac:dyDescent="0.2">
      <c r="B6846" s="3"/>
      <c r="C6846" s="6"/>
      <c r="D6846" s="3"/>
      <c r="E6846" s="6"/>
      <c r="F6846" s="3"/>
      <c r="G6846" s="8"/>
      <c r="H6846" s="6"/>
      <c r="I6846" s="6"/>
    </row>
    <row r="6847" spans="2:9" x14ac:dyDescent="0.2">
      <c r="B6847" s="3"/>
      <c r="C6847" s="6"/>
      <c r="D6847" s="3"/>
      <c r="E6847" s="6"/>
      <c r="F6847" s="3"/>
      <c r="G6847" s="8"/>
      <c r="H6847" s="6"/>
      <c r="I6847" s="6"/>
    </row>
    <row r="6848" spans="2:9" x14ac:dyDescent="0.2">
      <c r="B6848" s="3"/>
      <c r="C6848" s="6"/>
      <c r="D6848" s="3"/>
      <c r="E6848" s="6"/>
      <c r="F6848" s="3"/>
      <c r="G6848" s="8"/>
      <c r="H6848" s="6"/>
      <c r="I6848" s="6"/>
    </row>
    <row r="6849" spans="2:9" x14ac:dyDescent="0.2">
      <c r="B6849" s="3"/>
      <c r="C6849" s="6"/>
      <c r="D6849" s="3"/>
      <c r="E6849" s="6"/>
      <c r="F6849" s="3"/>
      <c r="G6849" s="8"/>
      <c r="H6849" s="6"/>
      <c r="I6849" s="6"/>
    </row>
    <row r="6850" spans="2:9" x14ac:dyDescent="0.2">
      <c r="B6850" s="3"/>
      <c r="C6850" s="6"/>
      <c r="D6850" s="3"/>
      <c r="E6850" s="6"/>
      <c r="F6850" s="3"/>
      <c r="G6850" s="8"/>
      <c r="H6850" s="6"/>
      <c r="I6850" s="6"/>
    </row>
    <row r="6851" spans="2:9" x14ac:dyDescent="0.2">
      <c r="B6851" s="3"/>
      <c r="C6851" s="6"/>
      <c r="D6851" s="3"/>
      <c r="E6851" s="6"/>
      <c r="F6851" s="3"/>
      <c r="G6851" s="8"/>
      <c r="H6851" s="6"/>
      <c r="I6851" s="6"/>
    </row>
    <row r="6852" spans="2:9" x14ac:dyDescent="0.2">
      <c r="B6852" s="3"/>
      <c r="C6852" s="6"/>
      <c r="D6852" s="3"/>
      <c r="E6852" s="6"/>
      <c r="F6852" s="3"/>
      <c r="G6852" s="8"/>
      <c r="H6852" s="6"/>
      <c r="I6852" s="6"/>
    </row>
    <row r="6853" spans="2:9" x14ac:dyDescent="0.2">
      <c r="B6853" s="3"/>
      <c r="C6853" s="6"/>
      <c r="D6853" s="3"/>
      <c r="E6853" s="6"/>
      <c r="F6853" s="3"/>
      <c r="G6853" s="8"/>
      <c r="H6853" s="6"/>
      <c r="I6853" s="6"/>
    </row>
    <row r="6854" spans="2:9" x14ac:dyDescent="0.2">
      <c r="B6854" s="3"/>
      <c r="C6854" s="6"/>
      <c r="D6854" s="3"/>
      <c r="E6854" s="6"/>
      <c r="F6854" s="3"/>
      <c r="G6854" s="8"/>
      <c r="H6854" s="6"/>
      <c r="I6854" s="6"/>
    </row>
    <row r="6855" spans="2:9" x14ac:dyDescent="0.2">
      <c r="B6855" s="3"/>
      <c r="C6855" s="6"/>
      <c r="D6855" s="3"/>
      <c r="E6855" s="6"/>
      <c r="F6855" s="3"/>
      <c r="G6855" s="8"/>
      <c r="H6855" s="6"/>
      <c r="I6855" s="6"/>
    </row>
    <row r="6856" spans="2:9" x14ac:dyDescent="0.2">
      <c r="B6856" s="3"/>
      <c r="C6856" s="6"/>
      <c r="D6856" s="3"/>
      <c r="E6856" s="6"/>
      <c r="F6856" s="3"/>
      <c r="G6856" s="8"/>
      <c r="H6856" s="6"/>
      <c r="I6856" s="6"/>
    </row>
    <row r="6857" spans="2:9" x14ac:dyDescent="0.2">
      <c r="B6857" s="3"/>
      <c r="C6857" s="6"/>
      <c r="D6857" s="3"/>
      <c r="E6857" s="6"/>
      <c r="F6857" s="3"/>
      <c r="G6857" s="8"/>
      <c r="H6857" s="6"/>
      <c r="I6857" s="6"/>
    </row>
    <row r="6858" spans="2:9" x14ac:dyDescent="0.2">
      <c r="B6858" s="3"/>
      <c r="C6858" s="6"/>
      <c r="D6858" s="3"/>
      <c r="E6858" s="6"/>
      <c r="F6858" s="3"/>
      <c r="G6858" s="8"/>
      <c r="H6858" s="6"/>
      <c r="I6858" s="6"/>
    </row>
    <row r="6859" spans="2:9" x14ac:dyDescent="0.2">
      <c r="B6859" s="3"/>
      <c r="C6859" s="6"/>
      <c r="D6859" s="3"/>
      <c r="E6859" s="6"/>
      <c r="F6859" s="3"/>
      <c r="G6859" s="8"/>
      <c r="H6859" s="6"/>
      <c r="I6859" s="6"/>
    </row>
    <row r="6860" spans="2:9" x14ac:dyDescent="0.2">
      <c r="B6860" s="3"/>
      <c r="C6860" s="6"/>
      <c r="D6860" s="3"/>
      <c r="E6860" s="6"/>
      <c r="F6860" s="3"/>
      <c r="G6860" s="8"/>
      <c r="H6860" s="6"/>
      <c r="I6860" s="6"/>
    </row>
    <row r="6861" spans="2:9" x14ac:dyDescent="0.2">
      <c r="B6861" s="3"/>
      <c r="C6861" s="6"/>
      <c r="D6861" s="3"/>
      <c r="E6861" s="6"/>
      <c r="F6861" s="3"/>
      <c r="G6861" s="8"/>
      <c r="H6861" s="6"/>
      <c r="I6861" s="6"/>
    </row>
    <row r="6862" spans="2:9" x14ac:dyDescent="0.2">
      <c r="B6862" s="3"/>
      <c r="C6862" s="6"/>
      <c r="D6862" s="3"/>
      <c r="E6862" s="6"/>
      <c r="F6862" s="3"/>
      <c r="G6862" s="8"/>
      <c r="H6862" s="6"/>
      <c r="I6862" s="6"/>
    </row>
    <row r="6863" spans="2:9" x14ac:dyDescent="0.2">
      <c r="B6863" s="3"/>
      <c r="C6863" s="6"/>
      <c r="D6863" s="3"/>
      <c r="E6863" s="6"/>
      <c r="F6863" s="3"/>
      <c r="G6863" s="8"/>
      <c r="H6863" s="6"/>
      <c r="I6863" s="6"/>
    </row>
    <row r="6864" spans="2:9" x14ac:dyDescent="0.2">
      <c r="B6864" s="3"/>
      <c r="C6864" s="6"/>
      <c r="D6864" s="3"/>
      <c r="E6864" s="6"/>
      <c r="F6864" s="3"/>
      <c r="G6864" s="8"/>
      <c r="H6864" s="6"/>
      <c r="I6864" s="6"/>
    </row>
    <row r="6865" spans="2:9" x14ac:dyDescent="0.2">
      <c r="B6865" s="3"/>
      <c r="C6865" s="6"/>
      <c r="D6865" s="3"/>
      <c r="E6865" s="6"/>
      <c r="F6865" s="3"/>
      <c r="G6865" s="8"/>
      <c r="H6865" s="6"/>
      <c r="I6865" s="6"/>
    </row>
    <row r="6866" spans="2:9" x14ac:dyDescent="0.2">
      <c r="B6866" s="3"/>
      <c r="C6866" s="6"/>
      <c r="D6866" s="3"/>
      <c r="E6866" s="6"/>
      <c r="F6866" s="3"/>
      <c r="G6866" s="8"/>
      <c r="H6866" s="6"/>
      <c r="I6866" s="6"/>
    </row>
    <row r="6867" spans="2:9" x14ac:dyDescent="0.2">
      <c r="B6867" s="3"/>
      <c r="C6867" s="6"/>
      <c r="D6867" s="3"/>
      <c r="E6867" s="6"/>
      <c r="F6867" s="3"/>
      <c r="G6867" s="8"/>
      <c r="H6867" s="6"/>
      <c r="I6867" s="6"/>
    </row>
    <row r="6868" spans="2:9" x14ac:dyDescent="0.2">
      <c r="B6868" s="3"/>
      <c r="C6868" s="6"/>
      <c r="D6868" s="3"/>
      <c r="E6868" s="6"/>
      <c r="F6868" s="3"/>
      <c r="G6868" s="8"/>
      <c r="H6868" s="6"/>
      <c r="I6868" s="6"/>
    </row>
    <row r="6869" spans="2:9" x14ac:dyDescent="0.2">
      <c r="B6869" s="3"/>
      <c r="C6869" s="6"/>
      <c r="D6869" s="3"/>
      <c r="E6869" s="6"/>
      <c r="F6869" s="3"/>
      <c r="G6869" s="8"/>
      <c r="H6869" s="6"/>
      <c r="I6869" s="6"/>
    </row>
    <row r="6870" spans="2:9" x14ac:dyDescent="0.2">
      <c r="B6870" s="3"/>
      <c r="C6870" s="6"/>
      <c r="D6870" s="3"/>
      <c r="E6870" s="6"/>
      <c r="F6870" s="3"/>
      <c r="G6870" s="8"/>
      <c r="H6870" s="6"/>
      <c r="I6870" s="6"/>
    </row>
    <row r="6871" spans="2:9" x14ac:dyDescent="0.2">
      <c r="B6871" s="3"/>
      <c r="C6871" s="6"/>
      <c r="D6871" s="3"/>
      <c r="E6871" s="6"/>
      <c r="F6871" s="3"/>
      <c r="G6871" s="8"/>
      <c r="H6871" s="6"/>
      <c r="I6871" s="6"/>
    </row>
    <row r="6872" spans="2:9" x14ac:dyDescent="0.2">
      <c r="B6872" s="3"/>
      <c r="C6872" s="6"/>
      <c r="D6872" s="3"/>
      <c r="E6872" s="6"/>
      <c r="F6872" s="3"/>
      <c r="G6872" s="8"/>
      <c r="H6872" s="6"/>
      <c r="I6872" s="6"/>
    </row>
    <row r="6873" spans="2:9" x14ac:dyDescent="0.2">
      <c r="B6873" s="3"/>
      <c r="C6873" s="6"/>
      <c r="D6873" s="3"/>
      <c r="E6873" s="6"/>
      <c r="F6873" s="3"/>
      <c r="G6873" s="8"/>
      <c r="H6873" s="6"/>
      <c r="I6873" s="6"/>
    </row>
    <row r="6874" spans="2:9" x14ac:dyDescent="0.2">
      <c r="B6874" s="3"/>
      <c r="C6874" s="6"/>
      <c r="D6874" s="3"/>
      <c r="E6874" s="6"/>
      <c r="F6874" s="3"/>
      <c r="G6874" s="8"/>
      <c r="H6874" s="6"/>
      <c r="I6874" s="6"/>
    </row>
    <row r="6875" spans="2:9" x14ac:dyDescent="0.2">
      <c r="B6875" s="3"/>
      <c r="C6875" s="6"/>
      <c r="D6875" s="3"/>
      <c r="E6875" s="6"/>
      <c r="F6875" s="3"/>
      <c r="G6875" s="8"/>
      <c r="H6875" s="6"/>
      <c r="I6875" s="6"/>
    </row>
    <row r="6876" spans="2:9" x14ac:dyDescent="0.2">
      <c r="B6876" s="3"/>
      <c r="C6876" s="6"/>
      <c r="D6876" s="3"/>
      <c r="E6876" s="6"/>
      <c r="F6876" s="3"/>
      <c r="G6876" s="8"/>
      <c r="H6876" s="6"/>
      <c r="I6876" s="6"/>
    </row>
    <row r="6877" spans="2:9" x14ac:dyDescent="0.2">
      <c r="B6877" s="3"/>
      <c r="C6877" s="6"/>
      <c r="D6877" s="3"/>
      <c r="E6877" s="6"/>
      <c r="F6877" s="3"/>
      <c r="G6877" s="8"/>
      <c r="H6877" s="6"/>
      <c r="I6877" s="6"/>
    </row>
    <row r="6878" spans="2:9" x14ac:dyDescent="0.2">
      <c r="B6878" s="3"/>
      <c r="C6878" s="6"/>
      <c r="D6878" s="3"/>
      <c r="E6878" s="6"/>
      <c r="F6878" s="3"/>
      <c r="G6878" s="8"/>
      <c r="H6878" s="6"/>
      <c r="I6878" s="6"/>
    </row>
    <row r="6879" spans="2:9" x14ac:dyDescent="0.2">
      <c r="B6879" s="3"/>
      <c r="C6879" s="6"/>
      <c r="D6879" s="3"/>
      <c r="E6879" s="6"/>
      <c r="F6879" s="3"/>
      <c r="G6879" s="8"/>
      <c r="H6879" s="6"/>
      <c r="I6879" s="6"/>
    </row>
    <row r="6880" spans="2:9" x14ac:dyDescent="0.2">
      <c r="B6880" s="3"/>
      <c r="C6880" s="6"/>
      <c r="D6880" s="3"/>
      <c r="E6880" s="6"/>
      <c r="F6880" s="3"/>
      <c r="G6880" s="8"/>
      <c r="H6880" s="6"/>
      <c r="I6880" s="6"/>
    </row>
    <row r="6881" spans="2:9" x14ac:dyDescent="0.2">
      <c r="B6881" s="3"/>
      <c r="C6881" s="6"/>
      <c r="D6881" s="3"/>
      <c r="E6881" s="6"/>
      <c r="F6881" s="3"/>
      <c r="G6881" s="8"/>
      <c r="H6881" s="6"/>
      <c r="I6881" s="6"/>
    </row>
    <row r="6882" spans="2:9" x14ac:dyDescent="0.2">
      <c r="B6882" s="3"/>
      <c r="C6882" s="6"/>
      <c r="D6882" s="3"/>
      <c r="E6882" s="6"/>
      <c r="F6882" s="3"/>
      <c r="G6882" s="8"/>
      <c r="H6882" s="6"/>
      <c r="I6882" s="6"/>
    </row>
    <row r="6883" spans="2:9" x14ac:dyDescent="0.2">
      <c r="B6883" s="3"/>
      <c r="C6883" s="6"/>
      <c r="D6883" s="3"/>
      <c r="E6883" s="6"/>
      <c r="F6883" s="3"/>
      <c r="G6883" s="8"/>
      <c r="H6883" s="6"/>
      <c r="I6883" s="6"/>
    </row>
    <row r="6884" spans="2:9" x14ac:dyDescent="0.2">
      <c r="B6884" s="3"/>
      <c r="C6884" s="6"/>
      <c r="D6884" s="3"/>
      <c r="E6884" s="6"/>
      <c r="F6884" s="3"/>
      <c r="G6884" s="8"/>
      <c r="H6884" s="6"/>
      <c r="I6884" s="6"/>
    </row>
    <row r="6885" spans="2:9" x14ac:dyDescent="0.2">
      <c r="B6885" s="3"/>
      <c r="C6885" s="6"/>
      <c r="D6885" s="3"/>
      <c r="E6885" s="6"/>
      <c r="F6885" s="3"/>
      <c r="G6885" s="8"/>
      <c r="H6885" s="6"/>
      <c r="I6885" s="6"/>
    </row>
    <row r="6886" spans="2:9" x14ac:dyDescent="0.2">
      <c r="B6886" s="3"/>
      <c r="C6886" s="6"/>
      <c r="D6886" s="3"/>
      <c r="E6886" s="6"/>
      <c r="F6886" s="3"/>
      <c r="G6886" s="8"/>
      <c r="H6886" s="6"/>
      <c r="I6886" s="6"/>
    </row>
    <row r="6887" spans="2:9" x14ac:dyDescent="0.2">
      <c r="B6887" s="3"/>
      <c r="C6887" s="6"/>
      <c r="D6887" s="3"/>
      <c r="E6887" s="6"/>
      <c r="F6887" s="3"/>
      <c r="G6887" s="8"/>
      <c r="H6887" s="6"/>
      <c r="I6887" s="6"/>
    </row>
    <row r="6888" spans="2:9" x14ac:dyDescent="0.2">
      <c r="B6888" s="3"/>
      <c r="C6888" s="6"/>
      <c r="D6888" s="3"/>
      <c r="E6888" s="6"/>
      <c r="F6888" s="3"/>
      <c r="G6888" s="8"/>
      <c r="H6888" s="6"/>
      <c r="I6888" s="6"/>
    </row>
    <row r="6889" spans="2:9" x14ac:dyDescent="0.2">
      <c r="B6889" s="3"/>
      <c r="C6889" s="6"/>
      <c r="D6889" s="3"/>
      <c r="E6889" s="6"/>
      <c r="F6889" s="3"/>
      <c r="G6889" s="8"/>
      <c r="H6889" s="6"/>
      <c r="I6889" s="6"/>
    </row>
    <row r="6890" spans="2:9" x14ac:dyDescent="0.2">
      <c r="B6890" s="3"/>
      <c r="C6890" s="6"/>
      <c r="D6890" s="3"/>
      <c r="E6890" s="6"/>
      <c r="F6890" s="3"/>
      <c r="G6890" s="8"/>
      <c r="H6890" s="6"/>
      <c r="I6890" s="6"/>
    </row>
    <row r="6891" spans="2:9" x14ac:dyDescent="0.2">
      <c r="B6891" s="3"/>
      <c r="C6891" s="6"/>
      <c r="D6891" s="3"/>
      <c r="E6891" s="6"/>
      <c r="F6891" s="3"/>
      <c r="G6891" s="8"/>
      <c r="H6891" s="6"/>
      <c r="I6891" s="6"/>
    </row>
    <row r="6892" spans="2:9" x14ac:dyDescent="0.2">
      <c r="B6892" s="3"/>
      <c r="C6892" s="6"/>
      <c r="D6892" s="3"/>
      <c r="E6892" s="6"/>
      <c r="F6892" s="3"/>
      <c r="G6892" s="8"/>
      <c r="H6892" s="6"/>
      <c r="I6892" s="6"/>
    </row>
    <row r="6893" spans="2:9" x14ac:dyDescent="0.2">
      <c r="B6893" s="3"/>
      <c r="C6893" s="6"/>
      <c r="D6893" s="3"/>
      <c r="E6893" s="6"/>
      <c r="F6893" s="3"/>
      <c r="G6893" s="8"/>
      <c r="H6893" s="6"/>
      <c r="I6893" s="6"/>
    </row>
    <row r="6894" spans="2:9" x14ac:dyDescent="0.2">
      <c r="B6894" s="3"/>
      <c r="C6894" s="6"/>
      <c r="D6894" s="3"/>
      <c r="E6894" s="6"/>
      <c r="F6894" s="3"/>
      <c r="G6894" s="8"/>
      <c r="H6894" s="6"/>
      <c r="I6894" s="6"/>
    </row>
    <row r="6895" spans="2:9" x14ac:dyDescent="0.2">
      <c r="B6895" s="3"/>
      <c r="C6895" s="6"/>
      <c r="D6895" s="3"/>
      <c r="E6895" s="6"/>
      <c r="F6895" s="3"/>
      <c r="G6895" s="8"/>
      <c r="H6895" s="6"/>
      <c r="I6895" s="6"/>
    </row>
    <row r="6896" spans="2:9" x14ac:dyDescent="0.2">
      <c r="B6896" s="3"/>
      <c r="C6896" s="6"/>
      <c r="D6896" s="3"/>
      <c r="E6896" s="6"/>
      <c r="F6896" s="3"/>
      <c r="G6896" s="8"/>
      <c r="H6896" s="6"/>
      <c r="I6896" s="6"/>
    </row>
    <row r="6897" spans="2:9" x14ac:dyDescent="0.2">
      <c r="B6897" s="3"/>
      <c r="C6897" s="6"/>
      <c r="D6897" s="3"/>
      <c r="E6897" s="6"/>
      <c r="F6897" s="3"/>
      <c r="G6897" s="8"/>
      <c r="H6897" s="6"/>
      <c r="I6897" s="6"/>
    </row>
    <row r="6898" spans="2:9" x14ac:dyDescent="0.2">
      <c r="B6898" s="3"/>
      <c r="C6898" s="6"/>
      <c r="D6898" s="3"/>
      <c r="E6898" s="6"/>
      <c r="F6898" s="3"/>
      <c r="G6898" s="8"/>
      <c r="H6898" s="6"/>
      <c r="I6898" s="6"/>
    </row>
    <row r="6899" spans="2:9" x14ac:dyDescent="0.2">
      <c r="B6899" s="3"/>
      <c r="C6899" s="6"/>
      <c r="D6899" s="3"/>
      <c r="E6899" s="6"/>
      <c r="F6899" s="3"/>
      <c r="G6899" s="8"/>
      <c r="H6899" s="6"/>
      <c r="I6899" s="6"/>
    </row>
    <row r="6900" spans="2:9" x14ac:dyDescent="0.2">
      <c r="B6900" s="3"/>
      <c r="C6900" s="6"/>
      <c r="D6900" s="3"/>
      <c r="E6900" s="6"/>
      <c r="F6900" s="3"/>
      <c r="G6900" s="8"/>
      <c r="H6900" s="6"/>
      <c r="I6900" s="6"/>
    </row>
    <row r="6901" spans="2:9" x14ac:dyDescent="0.2">
      <c r="B6901" s="3"/>
      <c r="C6901" s="6"/>
      <c r="D6901" s="3"/>
      <c r="E6901" s="6"/>
      <c r="F6901" s="3"/>
      <c r="G6901" s="8"/>
      <c r="H6901" s="6"/>
      <c r="I6901" s="6"/>
    </row>
    <row r="6902" spans="2:9" x14ac:dyDescent="0.2">
      <c r="B6902" s="3"/>
      <c r="C6902" s="6"/>
      <c r="D6902" s="3"/>
      <c r="E6902" s="6"/>
      <c r="F6902" s="3"/>
      <c r="G6902" s="8"/>
      <c r="H6902" s="6"/>
      <c r="I6902" s="6"/>
    </row>
    <row r="6903" spans="2:9" x14ac:dyDescent="0.2">
      <c r="B6903" s="3"/>
      <c r="C6903" s="6"/>
      <c r="D6903" s="3"/>
      <c r="E6903" s="6"/>
      <c r="F6903" s="3"/>
      <c r="G6903" s="8"/>
      <c r="H6903" s="6"/>
      <c r="I6903" s="6"/>
    </row>
    <row r="6904" spans="2:9" x14ac:dyDescent="0.2">
      <c r="B6904" s="3"/>
      <c r="C6904" s="6"/>
      <c r="D6904" s="3"/>
      <c r="E6904" s="6"/>
      <c r="F6904" s="3"/>
      <c r="G6904" s="8"/>
      <c r="H6904" s="6"/>
      <c r="I6904" s="6"/>
    </row>
    <row r="6905" spans="2:9" x14ac:dyDescent="0.2">
      <c r="B6905" s="3"/>
      <c r="C6905" s="6"/>
      <c r="D6905" s="3"/>
      <c r="E6905" s="6"/>
      <c r="F6905" s="3"/>
      <c r="G6905" s="8"/>
      <c r="H6905" s="6"/>
      <c r="I6905" s="6"/>
    </row>
    <row r="6906" spans="2:9" x14ac:dyDescent="0.2">
      <c r="B6906" s="3"/>
      <c r="C6906" s="6"/>
      <c r="D6906" s="3"/>
      <c r="E6906" s="6"/>
      <c r="F6906" s="3"/>
      <c r="G6906" s="8"/>
      <c r="H6906" s="6"/>
      <c r="I6906" s="6"/>
    </row>
    <row r="6907" spans="2:9" x14ac:dyDescent="0.2">
      <c r="B6907" s="3"/>
      <c r="C6907" s="6"/>
      <c r="D6907" s="3"/>
      <c r="E6907" s="6"/>
      <c r="F6907" s="3"/>
      <c r="G6907" s="8"/>
      <c r="H6907" s="6"/>
      <c r="I6907" s="6"/>
    </row>
    <row r="6908" spans="2:9" x14ac:dyDescent="0.2">
      <c r="B6908" s="3"/>
      <c r="C6908" s="6"/>
      <c r="D6908" s="3"/>
      <c r="E6908" s="6"/>
      <c r="F6908" s="3"/>
      <c r="G6908" s="8"/>
      <c r="H6908" s="6"/>
      <c r="I6908" s="6"/>
    </row>
    <row r="6909" spans="2:9" x14ac:dyDescent="0.2">
      <c r="B6909" s="3"/>
      <c r="C6909" s="6"/>
      <c r="D6909" s="3"/>
      <c r="E6909" s="6"/>
      <c r="F6909" s="3"/>
      <c r="G6909" s="8"/>
      <c r="H6909" s="6"/>
      <c r="I6909" s="6"/>
    </row>
    <row r="6910" spans="2:9" x14ac:dyDescent="0.2">
      <c r="B6910" s="3"/>
      <c r="C6910" s="6"/>
      <c r="D6910" s="3"/>
      <c r="E6910" s="6"/>
      <c r="F6910" s="3"/>
      <c r="G6910" s="8"/>
      <c r="H6910" s="6"/>
      <c r="I6910" s="6"/>
    </row>
    <row r="6911" spans="2:9" x14ac:dyDescent="0.2">
      <c r="B6911" s="3"/>
      <c r="C6911" s="6"/>
      <c r="D6911" s="3"/>
      <c r="E6911" s="6"/>
      <c r="F6911" s="3"/>
      <c r="G6911" s="8"/>
      <c r="H6911" s="6"/>
      <c r="I6911" s="6"/>
    </row>
    <row r="6912" spans="2:9" x14ac:dyDescent="0.2">
      <c r="B6912" s="3"/>
      <c r="C6912" s="6"/>
      <c r="D6912" s="3"/>
      <c r="E6912" s="6"/>
      <c r="F6912" s="3"/>
      <c r="G6912" s="8"/>
      <c r="H6912" s="6"/>
      <c r="I6912" s="6"/>
    </row>
    <row r="6913" spans="2:9" x14ac:dyDescent="0.2">
      <c r="B6913" s="3"/>
      <c r="C6913" s="6"/>
      <c r="D6913" s="3"/>
      <c r="E6913" s="6"/>
      <c r="F6913" s="3"/>
      <c r="G6913" s="8"/>
      <c r="H6913" s="6"/>
      <c r="I6913" s="6"/>
    </row>
    <row r="6914" spans="2:9" x14ac:dyDescent="0.2">
      <c r="B6914" s="3"/>
      <c r="C6914" s="6"/>
      <c r="D6914" s="3"/>
      <c r="E6914" s="6"/>
      <c r="F6914" s="3"/>
      <c r="G6914" s="8"/>
      <c r="H6914" s="6"/>
      <c r="I6914" s="6"/>
    </row>
    <row r="6915" spans="2:9" x14ac:dyDescent="0.2">
      <c r="B6915" s="3"/>
      <c r="C6915" s="6"/>
      <c r="D6915" s="3"/>
      <c r="E6915" s="6"/>
      <c r="F6915" s="3"/>
      <c r="G6915" s="8"/>
      <c r="H6915" s="6"/>
      <c r="I6915" s="6"/>
    </row>
    <row r="6916" spans="2:9" x14ac:dyDescent="0.2">
      <c r="B6916" s="3"/>
      <c r="C6916" s="6"/>
      <c r="D6916" s="3"/>
      <c r="E6916" s="6"/>
      <c r="F6916" s="3"/>
      <c r="G6916" s="8"/>
      <c r="H6916" s="6"/>
      <c r="I6916" s="6"/>
    </row>
    <row r="6917" spans="2:9" x14ac:dyDescent="0.2">
      <c r="B6917" s="3"/>
      <c r="C6917" s="6"/>
      <c r="D6917" s="3"/>
      <c r="E6917" s="6"/>
      <c r="F6917" s="3"/>
      <c r="G6917" s="8"/>
      <c r="H6917" s="6"/>
      <c r="I6917" s="6"/>
    </row>
    <row r="6918" spans="2:9" x14ac:dyDescent="0.2">
      <c r="B6918" s="3"/>
      <c r="C6918" s="6"/>
      <c r="D6918" s="3"/>
      <c r="E6918" s="6"/>
      <c r="F6918" s="3"/>
      <c r="G6918" s="8"/>
      <c r="H6918" s="6"/>
      <c r="I6918" s="6"/>
    </row>
    <row r="6919" spans="2:9" x14ac:dyDescent="0.2">
      <c r="B6919" s="3"/>
      <c r="C6919" s="6"/>
      <c r="D6919" s="3"/>
      <c r="E6919" s="6"/>
      <c r="F6919" s="3"/>
      <c r="G6919" s="8"/>
      <c r="H6919" s="6"/>
      <c r="I6919" s="6"/>
    </row>
    <row r="6920" spans="2:9" x14ac:dyDescent="0.2">
      <c r="B6920" s="3"/>
      <c r="C6920" s="6"/>
      <c r="D6920" s="3"/>
      <c r="E6920" s="6"/>
      <c r="F6920" s="3"/>
      <c r="G6920" s="8"/>
      <c r="H6920" s="6"/>
      <c r="I6920" s="6"/>
    </row>
    <row r="6921" spans="2:9" x14ac:dyDescent="0.2">
      <c r="B6921" s="2"/>
      <c r="C6921" s="5"/>
      <c r="D6921" s="2"/>
      <c r="E6921" s="5"/>
      <c r="F6921" s="2"/>
      <c r="G6921" s="7"/>
      <c r="H6921" s="5"/>
      <c r="I6921" s="5"/>
    </row>
    <row r="6922" spans="2:9" x14ac:dyDescent="0.2">
      <c r="B6922" s="2"/>
      <c r="C6922" s="5"/>
      <c r="D6922" s="2"/>
      <c r="E6922" s="5"/>
      <c r="F6922" s="2"/>
      <c r="G6922" s="7"/>
      <c r="H6922" s="5"/>
      <c r="I6922" s="5"/>
    </row>
    <row r="6923" spans="2:9" x14ac:dyDescent="0.2">
      <c r="B6923" s="3"/>
      <c r="C6923" s="6"/>
      <c r="D6923" s="3"/>
      <c r="E6923" s="6"/>
      <c r="F6923" s="3"/>
      <c r="G6923" s="8"/>
      <c r="H6923" s="6"/>
      <c r="I6923" s="6"/>
    </row>
    <row r="6924" spans="2:9" x14ac:dyDescent="0.2">
      <c r="B6924" s="3"/>
      <c r="C6924" s="6"/>
      <c r="D6924" s="3"/>
      <c r="E6924" s="6"/>
      <c r="F6924" s="3"/>
      <c r="G6924" s="8"/>
      <c r="H6924" s="6"/>
      <c r="I6924" s="6"/>
    </row>
    <row r="6925" spans="2:9" x14ac:dyDescent="0.2">
      <c r="B6925" s="3"/>
      <c r="C6925" s="6"/>
      <c r="D6925" s="3"/>
      <c r="E6925" s="6"/>
      <c r="F6925" s="3"/>
      <c r="G6925" s="8"/>
      <c r="H6925" s="6"/>
      <c r="I6925" s="6"/>
    </row>
    <row r="6926" spans="2:9" x14ac:dyDescent="0.2">
      <c r="B6926" s="3"/>
      <c r="C6926" s="6"/>
      <c r="D6926" s="3"/>
      <c r="E6926" s="6"/>
      <c r="F6926" s="3"/>
      <c r="G6926" s="8"/>
      <c r="H6926" s="6"/>
      <c r="I6926" s="6"/>
    </row>
    <row r="6927" spans="2:9" x14ac:dyDescent="0.2">
      <c r="B6927" s="3"/>
      <c r="C6927" s="6"/>
      <c r="D6927" s="3"/>
      <c r="E6927" s="6"/>
      <c r="F6927" s="3"/>
      <c r="G6927" s="8"/>
      <c r="H6927" s="6"/>
      <c r="I6927" s="6"/>
    </row>
    <row r="6928" spans="2:9" x14ac:dyDescent="0.2">
      <c r="B6928" s="3"/>
      <c r="C6928" s="6"/>
      <c r="D6928" s="3"/>
      <c r="E6928" s="6"/>
      <c r="F6928" s="3"/>
      <c r="G6928" s="8"/>
      <c r="H6928" s="6"/>
      <c r="I6928" s="6"/>
    </row>
    <row r="6929" spans="2:9" x14ac:dyDescent="0.2">
      <c r="B6929" s="3"/>
      <c r="C6929" s="6"/>
      <c r="D6929" s="3"/>
      <c r="E6929" s="6"/>
      <c r="F6929" s="3"/>
      <c r="G6929" s="8"/>
      <c r="H6929" s="6"/>
      <c r="I6929" s="6"/>
    </row>
    <row r="6930" spans="2:9" x14ac:dyDescent="0.2">
      <c r="B6930" s="3"/>
      <c r="C6930" s="6"/>
      <c r="D6930" s="3"/>
      <c r="E6930" s="6"/>
      <c r="F6930" s="3"/>
      <c r="G6930" s="8"/>
      <c r="H6930" s="6"/>
      <c r="I6930" s="6"/>
    </row>
    <row r="6931" spans="2:9" x14ac:dyDescent="0.2">
      <c r="B6931" s="2"/>
      <c r="C6931" s="5"/>
      <c r="D6931" s="2"/>
      <c r="E6931" s="5"/>
      <c r="F6931" s="2"/>
      <c r="G6931" s="7"/>
      <c r="H6931" s="5"/>
      <c r="I6931" s="5"/>
    </row>
    <row r="6932" spans="2:9" x14ac:dyDescent="0.2">
      <c r="B6932" s="2"/>
      <c r="C6932" s="5"/>
      <c r="D6932" s="2"/>
      <c r="E6932" s="5"/>
      <c r="F6932" s="2"/>
      <c r="G6932" s="7"/>
      <c r="H6932" s="5"/>
      <c r="I6932" s="5"/>
    </row>
    <row r="6933" spans="2:9" x14ac:dyDescent="0.2">
      <c r="B6933" s="3"/>
      <c r="C6933" s="6"/>
      <c r="D6933" s="3"/>
      <c r="E6933" s="6"/>
      <c r="F6933" s="3"/>
      <c r="G6933" s="8"/>
      <c r="H6933" s="6"/>
      <c r="I6933" s="6"/>
    </row>
    <row r="6934" spans="2:9" x14ac:dyDescent="0.2">
      <c r="B6934" s="3"/>
      <c r="C6934" s="6"/>
      <c r="D6934" s="3"/>
      <c r="E6934" s="6"/>
      <c r="F6934" s="3"/>
      <c r="G6934" s="8"/>
      <c r="H6934" s="6"/>
      <c r="I6934" s="6"/>
    </row>
    <row r="6935" spans="2:9" x14ac:dyDescent="0.2">
      <c r="B6935" s="3"/>
      <c r="C6935" s="6"/>
      <c r="D6935" s="3"/>
      <c r="E6935" s="6"/>
      <c r="F6935" s="3"/>
      <c r="G6935" s="8"/>
      <c r="H6935" s="6"/>
      <c r="I6935" s="6"/>
    </row>
    <row r="6936" spans="2:9" x14ac:dyDescent="0.2">
      <c r="B6936" s="3"/>
      <c r="C6936" s="6"/>
      <c r="D6936" s="3"/>
      <c r="E6936" s="6"/>
      <c r="F6936" s="3"/>
      <c r="G6936" s="8"/>
      <c r="H6936" s="6"/>
      <c r="I6936" s="6"/>
    </row>
    <row r="6937" spans="2:9" x14ac:dyDescent="0.2">
      <c r="B6937" s="3"/>
      <c r="C6937" s="6"/>
      <c r="D6937" s="3"/>
      <c r="E6937" s="6"/>
      <c r="F6937" s="3"/>
      <c r="G6937" s="8"/>
      <c r="H6937" s="6"/>
      <c r="I6937" s="6"/>
    </row>
    <row r="6938" spans="2:9" x14ac:dyDescent="0.2">
      <c r="B6938" s="3"/>
      <c r="C6938" s="6"/>
      <c r="D6938" s="3"/>
      <c r="E6938" s="6"/>
      <c r="F6938" s="3"/>
      <c r="G6938" s="8"/>
      <c r="H6938" s="6"/>
      <c r="I6938" s="6"/>
    </row>
    <row r="6939" spans="2:9" x14ac:dyDescent="0.2">
      <c r="B6939" s="3"/>
      <c r="C6939" s="6"/>
      <c r="D6939" s="3"/>
      <c r="E6939" s="6"/>
      <c r="F6939" s="3"/>
      <c r="G6939" s="8"/>
      <c r="H6939" s="6"/>
      <c r="I6939" s="6"/>
    </row>
    <row r="6940" spans="2:9" x14ac:dyDescent="0.2">
      <c r="B6940" s="3"/>
      <c r="C6940" s="6"/>
      <c r="D6940" s="3"/>
      <c r="E6940" s="6"/>
      <c r="F6940" s="3"/>
      <c r="G6940" s="8"/>
      <c r="H6940" s="6"/>
      <c r="I6940" s="6"/>
    </row>
    <row r="6941" spans="2:9" x14ac:dyDescent="0.2">
      <c r="B6941" s="3"/>
      <c r="C6941" s="6"/>
      <c r="D6941" s="3"/>
      <c r="E6941" s="6"/>
      <c r="F6941" s="3"/>
      <c r="G6941" s="8"/>
      <c r="H6941" s="6"/>
      <c r="I6941" s="6"/>
    </row>
    <row r="6942" spans="2:9" x14ac:dyDescent="0.2">
      <c r="B6942" s="2"/>
      <c r="C6942" s="5"/>
      <c r="D6942" s="2"/>
      <c r="E6942" s="5"/>
      <c r="F6942" s="2"/>
      <c r="G6942" s="7"/>
      <c r="H6942" s="5"/>
      <c r="I6942" s="5"/>
    </row>
    <row r="6943" spans="2:9" x14ac:dyDescent="0.2">
      <c r="B6943" s="2"/>
      <c r="C6943" s="5"/>
      <c r="D6943" s="2"/>
      <c r="E6943" s="5"/>
      <c r="F6943" s="2"/>
      <c r="G6943" s="7"/>
      <c r="H6943" s="5"/>
      <c r="I6943" s="5"/>
    </row>
    <row r="6944" spans="2:9" x14ac:dyDescent="0.2">
      <c r="B6944" s="2"/>
      <c r="C6944" s="5"/>
      <c r="D6944" s="2"/>
      <c r="E6944" s="5"/>
      <c r="F6944" s="2"/>
      <c r="G6944" s="7"/>
      <c r="H6944" s="5"/>
      <c r="I6944" s="5"/>
    </row>
    <row r="6945" spans="2:9" x14ac:dyDescent="0.2">
      <c r="B6945" s="2"/>
      <c r="C6945" s="5"/>
      <c r="D6945" s="2"/>
      <c r="E6945" s="5"/>
      <c r="F6945" s="2"/>
      <c r="G6945" s="7"/>
      <c r="H6945" s="5"/>
      <c r="I6945" s="5"/>
    </row>
    <row r="6946" spans="2:9" x14ac:dyDescent="0.2">
      <c r="B6946" s="3"/>
      <c r="C6946" s="6"/>
      <c r="D6946" s="3"/>
      <c r="E6946" s="6"/>
      <c r="F6946" s="3"/>
      <c r="G6946" s="8"/>
      <c r="H6946" s="6"/>
      <c r="I6946" s="6"/>
    </row>
    <row r="6947" spans="2:9" x14ac:dyDescent="0.2">
      <c r="B6947" s="3"/>
      <c r="C6947" s="6"/>
      <c r="D6947" s="3"/>
      <c r="E6947" s="6"/>
      <c r="F6947" s="3"/>
      <c r="G6947" s="8"/>
      <c r="H6947" s="6"/>
      <c r="I6947" s="6"/>
    </row>
    <row r="6948" spans="2:9" x14ac:dyDescent="0.2">
      <c r="B6948" s="3"/>
      <c r="C6948" s="6"/>
      <c r="D6948" s="3"/>
      <c r="E6948" s="6"/>
      <c r="F6948" s="3"/>
      <c r="G6948" s="8"/>
      <c r="H6948" s="6"/>
      <c r="I6948" s="6"/>
    </row>
    <row r="6949" spans="2:9" x14ac:dyDescent="0.2">
      <c r="B6949" s="3"/>
      <c r="C6949" s="6"/>
      <c r="D6949" s="3"/>
      <c r="E6949" s="6"/>
      <c r="F6949" s="3"/>
      <c r="G6949" s="8"/>
      <c r="H6949" s="6"/>
      <c r="I6949" s="6"/>
    </row>
    <row r="6950" spans="2:9" x14ac:dyDescent="0.2">
      <c r="B6950" s="3"/>
      <c r="C6950" s="6"/>
      <c r="D6950" s="3"/>
      <c r="E6950" s="6"/>
      <c r="F6950" s="3"/>
      <c r="G6950" s="8"/>
      <c r="H6950" s="6"/>
      <c r="I6950" s="6"/>
    </row>
    <row r="6951" spans="2:9" x14ac:dyDescent="0.2">
      <c r="B6951" s="3"/>
      <c r="C6951" s="6"/>
      <c r="D6951" s="3"/>
      <c r="E6951" s="6"/>
      <c r="F6951" s="3"/>
      <c r="G6951" s="8"/>
      <c r="H6951" s="6"/>
      <c r="I6951" s="6"/>
    </row>
    <row r="6952" spans="2:9" x14ac:dyDescent="0.2">
      <c r="B6952" s="3"/>
      <c r="C6952" s="6"/>
      <c r="D6952" s="3"/>
      <c r="E6952" s="6"/>
      <c r="F6952" s="3"/>
      <c r="G6952" s="8"/>
      <c r="H6952" s="6"/>
      <c r="I6952" s="6"/>
    </row>
    <row r="6953" spans="2:9" x14ac:dyDescent="0.2">
      <c r="B6953" s="3"/>
      <c r="C6953" s="6"/>
      <c r="D6953" s="3"/>
      <c r="E6953" s="6"/>
      <c r="F6953" s="3"/>
      <c r="G6953" s="8"/>
      <c r="H6953" s="6"/>
      <c r="I6953" s="6"/>
    </row>
    <row r="6954" spans="2:9" x14ac:dyDescent="0.2">
      <c r="B6954" s="3"/>
      <c r="C6954" s="6"/>
      <c r="D6954" s="3"/>
      <c r="E6954" s="6"/>
      <c r="F6954" s="3"/>
      <c r="G6954" s="8"/>
      <c r="H6954" s="6"/>
      <c r="I6954" s="6"/>
    </row>
    <row r="6955" spans="2:9" x14ac:dyDescent="0.2">
      <c r="B6955" s="3"/>
      <c r="C6955" s="6"/>
      <c r="D6955" s="3"/>
      <c r="E6955" s="6"/>
      <c r="F6955" s="3"/>
      <c r="G6955" s="8"/>
      <c r="H6955" s="6"/>
      <c r="I6955" s="6"/>
    </row>
    <row r="6956" spans="2:9" x14ac:dyDescent="0.2">
      <c r="B6956" s="3"/>
      <c r="C6956" s="6"/>
      <c r="D6956" s="3"/>
      <c r="E6956" s="6"/>
      <c r="F6956" s="3"/>
      <c r="G6956" s="8"/>
      <c r="H6956" s="6"/>
      <c r="I6956" s="6"/>
    </row>
    <row r="6957" spans="2:9" x14ac:dyDescent="0.2">
      <c r="B6957" s="3"/>
      <c r="C6957" s="6"/>
      <c r="D6957" s="3"/>
      <c r="E6957" s="6"/>
      <c r="F6957" s="3"/>
      <c r="G6957" s="8"/>
      <c r="H6957" s="6"/>
      <c r="I6957" s="6"/>
    </row>
    <row r="6958" spans="2:9" x14ac:dyDescent="0.2">
      <c r="B6958" s="3"/>
      <c r="C6958" s="6"/>
      <c r="D6958" s="3"/>
      <c r="E6958" s="6"/>
      <c r="F6958" s="3"/>
      <c r="G6958" s="8"/>
      <c r="H6958" s="6"/>
      <c r="I6958" s="6"/>
    </row>
    <row r="6959" spans="2:9" x14ac:dyDescent="0.2">
      <c r="B6959" s="3"/>
      <c r="C6959" s="6"/>
      <c r="D6959" s="3"/>
      <c r="E6959" s="6"/>
      <c r="F6959" s="3"/>
      <c r="G6959" s="8"/>
      <c r="H6959" s="6"/>
      <c r="I6959" s="6"/>
    </row>
    <row r="6960" spans="2:9" x14ac:dyDescent="0.2">
      <c r="B6960" s="3"/>
      <c r="C6960" s="6"/>
      <c r="D6960" s="3"/>
      <c r="E6960" s="6"/>
      <c r="F6960" s="3"/>
      <c r="G6960" s="8"/>
      <c r="H6960" s="6"/>
      <c r="I6960" s="6"/>
    </row>
    <row r="6961" spans="2:9" x14ac:dyDescent="0.2">
      <c r="B6961" s="3"/>
      <c r="C6961" s="6"/>
      <c r="D6961" s="3"/>
      <c r="E6961" s="6"/>
      <c r="F6961" s="3"/>
      <c r="G6961" s="8"/>
      <c r="H6961" s="6"/>
      <c r="I6961" s="6"/>
    </row>
    <row r="6962" spans="2:9" x14ac:dyDescent="0.2">
      <c r="B6962" s="3"/>
      <c r="C6962" s="6"/>
      <c r="D6962" s="3"/>
      <c r="E6962" s="6"/>
      <c r="F6962" s="3"/>
      <c r="G6962" s="8"/>
      <c r="H6962" s="6"/>
      <c r="I6962" s="6"/>
    </row>
    <row r="6963" spans="2:9" x14ac:dyDescent="0.2">
      <c r="B6963" s="2"/>
      <c r="C6963" s="5"/>
      <c r="D6963" s="2"/>
      <c r="E6963" s="5"/>
      <c r="F6963" s="2"/>
      <c r="G6963" s="7"/>
      <c r="H6963" s="5"/>
      <c r="I6963" s="5"/>
    </row>
    <row r="6964" spans="2:9" x14ac:dyDescent="0.2">
      <c r="B6964" s="2"/>
      <c r="C6964" s="5"/>
      <c r="D6964" s="2"/>
      <c r="E6964" s="5"/>
      <c r="F6964" s="2"/>
      <c r="G6964" s="7"/>
      <c r="H6964" s="5"/>
      <c r="I6964" s="5"/>
    </row>
    <row r="6965" spans="2:9" x14ac:dyDescent="0.2">
      <c r="B6965" s="2"/>
      <c r="C6965" s="5"/>
      <c r="D6965" s="2"/>
      <c r="E6965" s="5"/>
      <c r="F6965" s="2"/>
      <c r="G6965" s="7"/>
      <c r="H6965" s="5"/>
      <c r="I6965" s="5"/>
    </row>
    <row r="6966" spans="2:9" x14ac:dyDescent="0.2">
      <c r="B6966" s="2"/>
      <c r="C6966" s="5"/>
      <c r="D6966" s="2"/>
      <c r="E6966" s="5"/>
      <c r="F6966" s="2"/>
      <c r="G6966" s="7"/>
      <c r="H6966" s="5"/>
      <c r="I6966" s="5"/>
    </row>
    <row r="6967" spans="2:9" x14ac:dyDescent="0.2">
      <c r="B6967" s="2"/>
      <c r="C6967" s="5"/>
      <c r="D6967" s="2"/>
      <c r="E6967" s="5"/>
      <c r="F6967" s="2"/>
      <c r="G6967" s="7"/>
      <c r="H6967" s="5"/>
      <c r="I6967" s="5"/>
    </row>
    <row r="6968" spans="2:9" x14ac:dyDescent="0.2">
      <c r="B6968" s="2"/>
      <c r="C6968" s="5"/>
      <c r="D6968" s="2"/>
      <c r="E6968" s="5"/>
      <c r="F6968" s="2"/>
      <c r="G6968" s="7"/>
      <c r="H6968" s="5"/>
      <c r="I6968" s="5"/>
    </row>
    <row r="6969" spans="2:9" x14ac:dyDescent="0.2">
      <c r="B6969" s="2"/>
      <c r="C6969" s="5"/>
      <c r="D6969" s="2"/>
      <c r="E6969" s="5"/>
      <c r="F6969" s="2"/>
      <c r="G6969" s="7"/>
      <c r="H6969" s="5"/>
      <c r="I6969" s="5"/>
    </row>
    <row r="6970" spans="2:9" x14ac:dyDescent="0.2">
      <c r="B6970" s="2"/>
      <c r="C6970" s="5"/>
      <c r="D6970" s="2"/>
      <c r="E6970" s="5"/>
      <c r="F6970" s="2"/>
      <c r="G6970" s="7"/>
      <c r="H6970" s="5"/>
      <c r="I6970" s="5"/>
    </row>
    <row r="6971" spans="2:9" x14ac:dyDescent="0.2">
      <c r="B6971" s="2"/>
      <c r="C6971" s="5"/>
      <c r="D6971" s="2"/>
      <c r="E6971" s="5"/>
      <c r="F6971" s="2"/>
      <c r="G6971" s="7"/>
      <c r="H6971" s="5"/>
      <c r="I6971" s="5"/>
    </row>
    <row r="6972" spans="2:9" x14ac:dyDescent="0.2">
      <c r="B6972" s="3"/>
      <c r="C6972" s="6"/>
      <c r="D6972" s="3"/>
      <c r="E6972" s="6"/>
      <c r="F6972" s="3"/>
      <c r="G6972" s="8"/>
      <c r="H6972" s="6"/>
      <c r="I6972" s="6"/>
    </row>
    <row r="6973" spans="2:9" x14ac:dyDescent="0.2">
      <c r="B6973" s="3"/>
      <c r="C6973" s="6"/>
      <c r="D6973" s="3"/>
      <c r="E6973" s="6"/>
      <c r="F6973" s="3"/>
      <c r="G6973" s="8"/>
      <c r="H6973" s="6"/>
      <c r="I6973" s="6"/>
    </row>
    <row r="6974" spans="2:9" x14ac:dyDescent="0.2">
      <c r="B6974" s="3"/>
      <c r="C6974" s="6"/>
      <c r="D6974" s="3"/>
      <c r="E6974" s="6"/>
      <c r="F6974" s="3"/>
      <c r="G6974" s="8"/>
      <c r="H6974" s="6"/>
      <c r="I6974" s="6"/>
    </row>
    <row r="6975" spans="2:9" x14ac:dyDescent="0.2">
      <c r="B6975" s="3"/>
      <c r="C6975" s="6"/>
      <c r="D6975" s="3"/>
      <c r="E6975" s="6"/>
      <c r="F6975" s="3"/>
      <c r="G6975" s="8"/>
      <c r="H6975" s="6"/>
      <c r="I6975" s="6"/>
    </row>
    <row r="6976" spans="2:9" x14ac:dyDescent="0.2">
      <c r="B6976" s="3"/>
      <c r="C6976" s="6"/>
      <c r="D6976" s="3"/>
      <c r="E6976" s="6"/>
      <c r="F6976" s="3"/>
      <c r="G6976" s="8"/>
      <c r="H6976" s="6"/>
      <c r="I6976" s="6"/>
    </row>
    <row r="6977" spans="2:9" x14ac:dyDescent="0.2">
      <c r="B6977" s="3"/>
      <c r="C6977" s="6"/>
      <c r="D6977" s="3"/>
      <c r="E6977" s="6"/>
      <c r="F6977" s="3"/>
      <c r="G6977" s="8"/>
      <c r="H6977" s="6"/>
      <c r="I6977" s="6"/>
    </row>
    <row r="6978" spans="2:9" x14ac:dyDescent="0.2">
      <c r="B6978" s="3"/>
      <c r="C6978" s="6"/>
      <c r="D6978" s="3"/>
      <c r="E6978" s="6"/>
      <c r="F6978" s="3"/>
      <c r="G6978" s="8"/>
      <c r="H6978" s="6"/>
      <c r="I6978" s="6"/>
    </row>
    <row r="6979" spans="2:9" x14ac:dyDescent="0.2">
      <c r="B6979" s="3"/>
      <c r="C6979" s="6"/>
      <c r="D6979" s="3"/>
      <c r="E6979" s="6"/>
      <c r="F6979" s="3"/>
      <c r="G6979" s="8"/>
      <c r="H6979" s="6"/>
      <c r="I6979" s="6"/>
    </row>
    <row r="6980" spans="2:9" x14ac:dyDescent="0.2">
      <c r="B6980" s="3"/>
      <c r="C6980" s="6"/>
      <c r="D6980" s="3"/>
      <c r="E6980" s="6"/>
      <c r="F6980" s="3"/>
      <c r="G6980" s="8"/>
      <c r="H6980" s="6"/>
      <c r="I6980" s="6"/>
    </row>
    <row r="6981" spans="2:9" x14ac:dyDescent="0.2">
      <c r="B6981" s="3"/>
      <c r="C6981" s="6"/>
      <c r="D6981" s="3"/>
      <c r="E6981" s="6"/>
      <c r="F6981" s="3"/>
      <c r="G6981" s="8"/>
      <c r="H6981" s="6"/>
      <c r="I6981" s="6"/>
    </row>
    <row r="6982" spans="2:9" x14ac:dyDescent="0.2">
      <c r="B6982" s="3"/>
      <c r="C6982" s="6"/>
      <c r="D6982" s="3"/>
      <c r="E6982" s="6"/>
      <c r="F6982" s="3"/>
      <c r="G6982" s="8"/>
      <c r="H6982" s="6"/>
      <c r="I6982" s="6"/>
    </row>
    <row r="6983" spans="2:9" x14ac:dyDescent="0.2">
      <c r="B6983" s="3"/>
      <c r="C6983" s="6"/>
      <c r="D6983" s="3"/>
      <c r="E6983" s="6"/>
      <c r="F6983" s="3"/>
      <c r="G6983" s="8"/>
      <c r="H6983" s="6"/>
      <c r="I6983" s="6"/>
    </row>
    <row r="6984" spans="2:9" x14ac:dyDescent="0.2">
      <c r="B6984" s="3"/>
      <c r="C6984" s="6"/>
      <c r="D6984" s="3"/>
      <c r="E6984" s="6"/>
      <c r="F6984" s="3"/>
      <c r="G6984" s="8"/>
      <c r="H6984" s="6"/>
      <c r="I6984" s="6"/>
    </row>
    <row r="6985" spans="2:9" x14ac:dyDescent="0.2">
      <c r="B6985" s="3"/>
      <c r="C6985" s="6"/>
      <c r="D6985" s="3"/>
      <c r="E6985" s="6"/>
      <c r="F6985" s="3"/>
      <c r="G6985" s="8"/>
      <c r="H6985" s="6"/>
      <c r="I6985" s="6"/>
    </row>
    <row r="6986" spans="2:9" x14ac:dyDescent="0.2">
      <c r="B6986" s="3"/>
      <c r="C6986" s="6"/>
      <c r="D6986" s="3"/>
      <c r="E6986" s="6"/>
      <c r="F6986" s="3"/>
      <c r="G6986" s="8"/>
      <c r="H6986" s="6"/>
      <c r="I6986" s="6"/>
    </row>
    <row r="6987" spans="2:9" x14ac:dyDescent="0.2">
      <c r="B6987" s="3"/>
      <c r="C6987" s="6"/>
      <c r="D6987" s="3"/>
      <c r="E6987" s="6"/>
      <c r="F6987" s="3"/>
      <c r="G6987" s="8"/>
      <c r="H6987" s="6"/>
      <c r="I6987" s="6"/>
    </row>
    <row r="6988" spans="2:9" x14ac:dyDescent="0.2">
      <c r="B6988" s="3"/>
      <c r="C6988" s="6"/>
      <c r="D6988" s="3"/>
      <c r="E6988" s="6"/>
      <c r="F6988" s="3"/>
      <c r="G6988" s="8"/>
      <c r="H6988" s="6"/>
      <c r="I6988" s="6"/>
    </row>
    <row r="6989" spans="2:9" x14ac:dyDescent="0.2">
      <c r="B6989" s="3"/>
      <c r="C6989" s="6"/>
      <c r="D6989" s="3"/>
      <c r="E6989" s="6"/>
      <c r="F6989" s="3"/>
      <c r="G6989" s="8"/>
      <c r="H6989" s="6"/>
      <c r="I6989" s="6"/>
    </row>
    <row r="6990" spans="2:9" x14ac:dyDescent="0.2">
      <c r="B6990" s="3"/>
      <c r="C6990" s="6"/>
      <c r="D6990" s="3"/>
      <c r="E6990" s="6"/>
      <c r="F6990" s="3"/>
      <c r="G6990" s="8"/>
      <c r="H6990" s="6"/>
      <c r="I6990" s="6"/>
    </row>
    <row r="6991" spans="2:9" x14ac:dyDescent="0.2">
      <c r="B6991" s="3"/>
      <c r="C6991" s="6"/>
      <c r="D6991" s="3"/>
      <c r="E6991" s="6"/>
      <c r="F6991" s="3"/>
      <c r="G6991" s="8"/>
      <c r="H6991" s="6"/>
      <c r="I6991" s="6"/>
    </row>
    <row r="6992" spans="2:9" x14ac:dyDescent="0.2">
      <c r="B6992" s="3"/>
      <c r="C6992" s="6"/>
      <c r="D6992" s="3"/>
      <c r="E6992" s="6"/>
      <c r="F6992" s="3"/>
      <c r="G6992" s="8"/>
      <c r="H6992" s="6"/>
      <c r="I6992" s="6"/>
    </row>
    <row r="6993" spans="2:9" x14ac:dyDescent="0.2">
      <c r="B6993" s="3"/>
      <c r="C6993" s="6"/>
      <c r="D6993" s="3"/>
      <c r="E6993" s="6"/>
      <c r="F6993" s="3"/>
      <c r="G6993" s="8"/>
      <c r="H6993" s="6"/>
      <c r="I6993" s="6"/>
    </row>
    <row r="6994" spans="2:9" x14ac:dyDescent="0.2">
      <c r="B6994" s="3"/>
      <c r="C6994" s="6"/>
      <c r="D6994" s="3"/>
      <c r="E6994" s="6"/>
      <c r="F6994" s="3"/>
      <c r="G6994" s="8"/>
      <c r="H6994" s="6"/>
      <c r="I6994" s="6"/>
    </row>
    <row r="6995" spans="2:9" x14ac:dyDescent="0.2">
      <c r="B6995" s="3"/>
      <c r="C6995" s="6"/>
      <c r="D6995" s="3"/>
      <c r="E6995" s="6"/>
      <c r="F6995" s="3"/>
      <c r="G6995" s="8"/>
      <c r="H6995" s="6"/>
      <c r="I6995" s="6"/>
    </row>
    <row r="6996" spans="2:9" x14ac:dyDescent="0.2">
      <c r="B6996" s="3"/>
      <c r="C6996" s="6"/>
      <c r="D6996" s="3"/>
      <c r="E6996" s="6"/>
      <c r="F6996" s="3"/>
      <c r="G6996" s="8"/>
      <c r="H6996" s="6"/>
      <c r="I6996" s="6"/>
    </row>
    <row r="6997" spans="2:9" x14ac:dyDescent="0.2">
      <c r="B6997" s="3"/>
      <c r="C6997" s="6"/>
      <c r="D6997" s="3"/>
      <c r="E6997" s="6"/>
      <c r="F6997" s="3"/>
      <c r="G6997" s="8"/>
      <c r="H6997" s="6"/>
      <c r="I6997" s="6"/>
    </row>
    <row r="6998" spans="2:9" x14ac:dyDescent="0.2">
      <c r="B6998" s="3"/>
      <c r="C6998" s="6"/>
      <c r="D6998" s="3"/>
      <c r="E6998" s="6"/>
      <c r="F6998" s="3"/>
      <c r="G6998" s="8"/>
      <c r="H6998" s="6"/>
      <c r="I6998" s="6"/>
    </row>
    <row r="6999" spans="2:9" x14ac:dyDescent="0.2">
      <c r="B6999" s="3"/>
      <c r="C6999" s="6"/>
      <c r="D6999" s="3"/>
      <c r="E6999" s="6"/>
      <c r="F6999" s="3"/>
      <c r="G6999" s="8"/>
      <c r="H6999" s="6"/>
      <c r="I6999" s="6"/>
    </row>
    <row r="7000" spans="2:9" x14ac:dyDescent="0.2">
      <c r="B7000" s="3"/>
      <c r="C7000" s="6"/>
      <c r="D7000" s="3"/>
      <c r="E7000" s="6"/>
      <c r="F7000" s="3"/>
      <c r="G7000" s="8"/>
      <c r="H7000" s="6"/>
      <c r="I7000" s="6"/>
    </row>
    <row r="7001" spans="2:9" x14ac:dyDescent="0.2">
      <c r="B7001" s="3"/>
      <c r="C7001" s="6"/>
      <c r="D7001" s="3"/>
      <c r="E7001" s="6"/>
      <c r="F7001" s="3"/>
      <c r="G7001" s="8"/>
      <c r="H7001" s="6"/>
      <c r="I7001" s="6"/>
    </row>
    <row r="7002" spans="2:9" x14ac:dyDescent="0.2">
      <c r="B7002" s="3"/>
      <c r="C7002" s="6"/>
      <c r="D7002" s="3"/>
      <c r="E7002" s="6"/>
      <c r="F7002" s="3"/>
      <c r="G7002" s="8"/>
      <c r="H7002" s="6"/>
      <c r="I7002" s="6"/>
    </row>
    <row r="7003" spans="2:9" x14ac:dyDescent="0.2">
      <c r="B7003" s="3"/>
      <c r="C7003" s="6"/>
      <c r="D7003" s="3"/>
      <c r="E7003" s="6"/>
      <c r="F7003" s="3"/>
      <c r="G7003" s="8"/>
      <c r="H7003" s="6"/>
      <c r="I7003" s="6"/>
    </row>
    <row r="7004" spans="2:9" x14ac:dyDescent="0.2">
      <c r="B7004" s="3"/>
      <c r="C7004" s="6"/>
      <c r="D7004" s="3"/>
      <c r="E7004" s="6"/>
      <c r="F7004" s="3"/>
      <c r="G7004" s="8"/>
      <c r="H7004" s="6"/>
      <c r="I7004" s="6"/>
    </row>
    <row r="7005" spans="2:9" x14ac:dyDescent="0.2">
      <c r="B7005" s="3"/>
      <c r="C7005" s="6"/>
      <c r="D7005" s="3"/>
      <c r="E7005" s="6"/>
      <c r="F7005" s="3"/>
      <c r="G7005" s="8"/>
      <c r="H7005" s="6"/>
      <c r="I7005" s="6"/>
    </row>
    <row r="7006" spans="2:9" x14ac:dyDescent="0.2">
      <c r="B7006" s="3"/>
      <c r="C7006" s="6"/>
      <c r="D7006" s="3"/>
      <c r="E7006" s="6"/>
      <c r="F7006" s="3"/>
      <c r="G7006" s="8"/>
      <c r="H7006" s="6"/>
      <c r="I7006" s="6"/>
    </row>
    <row r="7007" spans="2:9" x14ac:dyDescent="0.2">
      <c r="B7007" s="3"/>
      <c r="C7007" s="6"/>
      <c r="D7007" s="3"/>
      <c r="E7007" s="6"/>
      <c r="F7007" s="3"/>
      <c r="G7007" s="8"/>
      <c r="H7007" s="6"/>
      <c r="I7007" s="6"/>
    </row>
    <row r="7008" spans="2:9" x14ac:dyDescent="0.2">
      <c r="B7008" s="3"/>
      <c r="C7008" s="6"/>
      <c r="D7008" s="3"/>
      <c r="E7008" s="6"/>
      <c r="F7008" s="3"/>
      <c r="G7008" s="8"/>
      <c r="H7008" s="6"/>
      <c r="I7008" s="6"/>
    </row>
    <row r="7009" spans="2:9" x14ac:dyDescent="0.2">
      <c r="B7009" s="3"/>
      <c r="C7009" s="6"/>
      <c r="D7009" s="3"/>
      <c r="E7009" s="6"/>
      <c r="F7009" s="3"/>
      <c r="G7009" s="8"/>
      <c r="H7009" s="6"/>
      <c r="I7009" s="6"/>
    </row>
    <row r="7010" spans="2:9" x14ac:dyDescent="0.2">
      <c r="B7010" s="3"/>
      <c r="C7010" s="6"/>
      <c r="D7010" s="3"/>
      <c r="E7010" s="6"/>
      <c r="F7010" s="3"/>
      <c r="G7010" s="8"/>
      <c r="H7010" s="6"/>
      <c r="I7010" s="6"/>
    </row>
    <row r="7011" spans="2:9" x14ac:dyDescent="0.2">
      <c r="B7011" s="3"/>
      <c r="C7011" s="6"/>
      <c r="D7011" s="3"/>
      <c r="E7011" s="6"/>
      <c r="F7011" s="3"/>
      <c r="G7011" s="8"/>
      <c r="H7011" s="6"/>
      <c r="I7011" s="6"/>
    </row>
    <row r="7012" spans="2:9" x14ac:dyDescent="0.2">
      <c r="B7012" s="3"/>
      <c r="C7012" s="6"/>
      <c r="D7012" s="3"/>
      <c r="E7012" s="6"/>
      <c r="F7012" s="3"/>
      <c r="G7012" s="8"/>
      <c r="H7012" s="6"/>
      <c r="I7012" s="6"/>
    </row>
    <row r="7013" spans="2:9" x14ac:dyDescent="0.2">
      <c r="B7013" s="3"/>
      <c r="C7013" s="6"/>
      <c r="D7013" s="3"/>
      <c r="E7013" s="6"/>
      <c r="F7013" s="3"/>
      <c r="G7013" s="8"/>
      <c r="H7013" s="6"/>
      <c r="I7013" s="6"/>
    </row>
    <row r="7014" spans="2:9" x14ac:dyDescent="0.2">
      <c r="B7014" s="3"/>
      <c r="C7014" s="6"/>
      <c r="D7014" s="3"/>
      <c r="E7014" s="6"/>
      <c r="F7014" s="3"/>
      <c r="G7014" s="8"/>
      <c r="H7014" s="6"/>
      <c r="I7014" s="6"/>
    </row>
    <row r="7015" spans="2:9" x14ac:dyDescent="0.2">
      <c r="B7015" s="3"/>
      <c r="C7015" s="6"/>
      <c r="D7015" s="3"/>
      <c r="E7015" s="6"/>
      <c r="F7015" s="3"/>
      <c r="G7015" s="8"/>
      <c r="H7015" s="6"/>
      <c r="I7015" s="6"/>
    </row>
    <row r="7016" spans="2:9" x14ac:dyDescent="0.2">
      <c r="B7016" s="3"/>
      <c r="C7016" s="6"/>
      <c r="D7016" s="3"/>
      <c r="E7016" s="6"/>
      <c r="F7016" s="3"/>
      <c r="G7016" s="8"/>
      <c r="H7016" s="6"/>
      <c r="I7016" s="6"/>
    </row>
    <row r="7017" spans="2:9" x14ac:dyDescent="0.2">
      <c r="B7017" s="3"/>
      <c r="C7017" s="6"/>
      <c r="D7017" s="3"/>
      <c r="E7017" s="6"/>
      <c r="F7017" s="3"/>
      <c r="G7017" s="8"/>
      <c r="H7017" s="6"/>
      <c r="I7017" s="6"/>
    </row>
    <row r="7018" spans="2:9" x14ac:dyDescent="0.2">
      <c r="B7018" s="3"/>
      <c r="C7018" s="6"/>
      <c r="D7018" s="3"/>
      <c r="E7018" s="6"/>
      <c r="F7018" s="3"/>
      <c r="G7018" s="8"/>
      <c r="H7018" s="6"/>
      <c r="I7018" s="6"/>
    </row>
    <row r="7019" spans="2:9" x14ac:dyDescent="0.2">
      <c r="B7019" s="3"/>
      <c r="C7019" s="6"/>
      <c r="D7019" s="3"/>
      <c r="E7019" s="6"/>
      <c r="F7019" s="3"/>
      <c r="G7019" s="8"/>
      <c r="H7019" s="6"/>
      <c r="I7019" s="6"/>
    </row>
    <row r="7020" spans="2:9" x14ac:dyDescent="0.2">
      <c r="B7020" s="3"/>
      <c r="C7020" s="6"/>
      <c r="D7020" s="3"/>
      <c r="E7020" s="6"/>
      <c r="F7020" s="3"/>
      <c r="G7020" s="8"/>
      <c r="H7020" s="6"/>
      <c r="I7020" s="6"/>
    </row>
    <row r="7021" spans="2:9" x14ac:dyDescent="0.2">
      <c r="B7021" s="3"/>
      <c r="C7021" s="6"/>
      <c r="D7021" s="3"/>
      <c r="E7021" s="6"/>
      <c r="F7021" s="3"/>
      <c r="G7021" s="8"/>
      <c r="H7021" s="6"/>
      <c r="I7021" s="6"/>
    </row>
    <row r="7022" spans="2:9" x14ac:dyDescent="0.2">
      <c r="B7022" s="3"/>
      <c r="C7022" s="6"/>
      <c r="D7022" s="3"/>
      <c r="E7022" s="6"/>
      <c r="F7022" s="3"/>
      <c r="G7022" s="8"/>
      <c r="H7022" s="6"/>
      <c r="I7022" s="6"/>
    </row>
    <row r="7023" spans="2:9" x14ac:dyDescent="0.2">
      <c r="B7023" s="2"/>
      <c r="C7023" s="5"/>
      <c r="D7023" s="2"/>
      <c r="E7023" s="5"/>
      <c r="F7023" s="2"/>
      <c r="G7023" s="7"/>
      <c r="H7023" s="5"/>
      <c r="I7023" s="5"/>
    </row>
    <row r="7024" spans="2:9" x14ac:dyDescent="0.2">
      <c r="B7024" s="2"/>
      <c r="C7024" s="5"/>
      <c r="D7024" s="2"/>
      <c r="E7024" s="5"/>
      <c r="F7024" s="2"/>
      <c r="G7024" s="7"/>
      <c r="H7024" s="5"/>
      <c r="I7024" s="5"/>
    </row>
    <row r="7025" spans="2:9" x14ac:dyDescent="0.2">
      <c r="B7025" s="2"/>
      <c r="C7025" s="5"/>
      <c r="D7025" s="2"/>
      <c r="E7025" s="5"/>
      <c r="F7025" s="2"/>
      <c r="G7025" s="7"/>
      <c r="H7025" s="5"/>
      <c r="I7025" s="5"/>
    </row>
    <row r="7026" spans="2:9" x14ac:dyDescent="0.2">
      <c r="B7026" s="3"/>
      <c r="C7026" s="6"/>
      <c r="D7026" s="3"/>
      <c r="E7026" s="6"/>
      <c r="F7026" s="3"/>
      <c r="G7026" s="8"/>
      <c r="H7026" s="6"/>
      <c r="I7026" s="6"/>
    </row>
    <row r="7027" spans="2:9" x14ac:dyDescent="0.2">
      <c r="B7027" s="3"/>
      <c r="C7027" s="6"/>
      <c r="D7027" s="3"/>
      <c r="E7027" s="6"/>
      <c r="F7027" s="3"/>
      <c r="G7027" s="8"/>
      <c r="H7027" s="6"/>
      <c r="I7027" s="6"/>
    </row>
    <row r="7028" spans="2:9" x14ac:dyDescent="0.2">
      <c r="B7028" s="3"/>
      <c r="C7028" s="6"/>
      <c r="D7028" s="3"/>
      <c r="E7028" s="6"/>
      <c r="F7028" s="3"/>
      <c r="G7028" s="8"/>
      <c r="H7028" s="6"/>
      <c r="I7028" s="6"/>
    </row>
    <row r="7029" spans="2:9" x14ac:dyDescent="0.2">
      <c r="B7029" s="3"/>
      <c r="C7029" s="6"/>
      <c r="D7029" s="3"/>
      <c r="E7029" s="6"/>
      <c r="F7029" s="3"/>
      <c r="G7029" s="8"/>
      <c r="H7029" s="6"/>
      <c r="I7029" s="6"/>
    </row>
    <row r="7030" spans="2:9" x14ac:dyDescent="0.2">
      <c r="B7030" s="3"/>
      <c r="C7030" s="6"/>
      <c r="D7030" s="3"/>
      <c r="E7030" s="6"/>
      <c r="F7030" s="3"/>
      <c r="G7030" s="8"/>
      <c r="H7030" s="6"/>
      <c r="I7030" s="6"/>
    </row>
    <row r="7031" spans="2:9" x14ac:dyDescent="0.2">
      <c r="B7031" s="3"/>
      <c r="C7031" s="6"/>
      <c r="D7031" s="3"/>
      <c r="E7031" s="6"/>
      <c r="F7031" s="3"/>
      <c r="G7031" s="8"/>
      <c r="H7031" s="6"/>
      <c r="I7031" s="6"/>
    </row>
    <row r="7032" spans="2:9" x14ac:dyDescent="0.2">
      <c r="B7032" s="3"/>
      <c r="C7032" s="6"/>
      <c r="D7032" s="3"/>
      <c r="E7032" s="6"/>
      <c r="F7032" s="3"/>
      <c r="G7032" s="8"/>
      <c r="H7032" s="6"/>
      <c r="I7032" s="6"/>
    </row>
    <row r="7033" spans="2:9" x14ac:dyDescent="0.2">
      <c r="B7033" s="3"/>
      <c r="C7033" s="6"/>
      <c r="D7033" s="3"/>
      <c r="E7033" s="6"/>
      <c r="F7033" s="3"/>
      <c r="G7033" s="8"/>
      <c r="H7033" s="6"/>
      <c r="I7033" s="6"/>
    </row>
    <row r="7034" spans="2:9" x14ac:dyDescent="0.2">
      <c r="B7034" s="3"/>
      <c r="C7034" s="6"/>
      <c r="D7034" s="3"/>
      <c r="E7034" s="6"/>
      <c r="F7034" s="3"/>
      <c r="G7034" s="8"/>
      <c r="H7034" s="6"/>
      <c r="I7034" s="6"/>
    </row>
    <row r="7035" spans="2:9" x14ac:dyDescent="0.2">
      <c r="B7035" s="3"/>
      <c r="C7035" s="6"/>
      <c r="D7035" s="3"/>
      <c r="E7035" s="6"/>
      <c r="F7035" s="3"/>
      <c r="G7035" s="8"/>
      <c r="H7035" s="6"/>
      <c r="I7035" s="6"/>
    </row>
    <row r="7036" spans="2:9" x14ac:dyDescent="0.2">
      <c r="B7036" s="3"/>
      <c r="C7036" s="6"/>
      <c r="D7036" s="3"/>
      <c r="E7036" s="6"/>
      <c r="F7036" s="3"/>
      <c r="G7036" s="8"/>
      <c r="H7036" s="6"/>
      <c r="I7036" s="6"/>
    </row>
    <row r="7037" spans="2:9" x14ac:dyDescent="0.2">
      <c r="B7037" s="3"/>
      <c r="C7037" s="6"/>
      <c r="D7037" s="3"/>
      <c r="E7037" s="6"/>
      <c r="F7037" s="3"/>
      <c r="G7037" s="8"/>
      <c r="H7037" s="6"/>
      <c r="I7037" s="6"/>
    </row>
    <row r="7038" spans="2:9" x14ac:dyDescent="0.2">
      <c r="B7038" s="3"/>
      <c r="C7038" s="6"/>
      <c r="D7038" s="3"/>
      <c r="E7038" s="6"/>
      <c r="F7038" s="3"/>
      <c r="G7038" s="8"/>
      <c r="H7038" s="6"/>
      <c r="I7038" s="6"/>
    </row>
    <row r="7039" spans="2:9" x14ac:dyDescent="0.2">
      <c r="B7039" s="3"/>
      <c r="C7039" s="6"/>
      <c r="D7039" s="3"/>
      <c r="E7039" s="6"/>
      <c r="F7039" s="3"/>
      <c r="G7039" s="8"/>
      <c r="H7039" s="6"/>
      <c r="I7039" s="6"/>
    </row>
    <row r="7040" spans="2:9" x14ac:dyDescent="0.2">
      <c r="B7040" s="2"/>
      <c r="C7040" s="5"/>
      <c r="D7040" s="2"/>
      <c r="E7040" s="5"/>
      <c r="F7040" s="2"/>
      <c r="G7040" s="7"/>
      <c r="H7040" s="5"/>
      <c r="I7040" s="5"/>
    </row>
    <row r="7041" spans="2:9" x14ac:dyDescent="0.2">
      <c r="B7041" s="2"/>
      <c r="C7041" s="5"/>
      <c r="D7041" s="2"/>
      <c r="E7041" s="5"/>
      <c r="F7041" s="2"/>
      <c r="G7041" s="7"/>
      <c r="H7041" s="5"/>
      <c r="I7041" s="5"/>
    </row>
    <row r="7042" spans="2:9" x14ac:dyDescent="0.2">
      <c r="B7042" s="2"/>
      <c r="C7042" s="5"/>
      <c r="D7042" s="2"/>
      <c r="E7042" s="5"/>
      <c r="F7042" s="2"/>
      <c r="G7042" s="7"/>
      <c r="H7042" s="5"/>
      <c r="I7042" s="5"/>
    </row>
    <row r="7043" spans="2:9" x14ac:dyDescent="0.2">
      <c r="B7043" s="2"/>
      <c r="C7043" s="5"/>
      <c r="D7043" s="2"/>
      <c r="E7043" s="5"/>
      <c r="F7043" s="2"/>
      <c r="G7043" s="7"/>
      <c r="H7043" s="5"/>
      <c r="I7043" s="5"/>
    </row>
    <row r="7044" spans="2:9" x14ac:dyDescent="0.2">
      <c r="B7044" s="2"/>
      <c r="C7044" s="5"/>
      <c r="D7044" s="2"/>
      <c r="E7044" s="5"/>
      <c r="F7044" s="2"/>
      <c r="G7044" s="7"/>
      <c r="H7044" s="5"/>
      <c r="I7044" s="5"/>
    </row>
    <row r="7045" spans="2:9" x14ac:dyDescent="0.2">
      <c r="B7045" s="3"/>
      <c r="C7045" s="6"/>
      <c r="D7045" s="3"/>
      <c r="E7045" s="6"/>
      <c r="F7045" s="3"/>
      <c r="G7045" s="8"/>
      <c r="H7045" s="6"/>
      <c r="I7045" s="6"/>
    </row>
    <row r="7046" spans="2:9" x14ac:dyDescent="0.2">
      <c r="B7046" s="3"/>
      <c r="C7046" s="6"/>
      <c r="D7046" s="3"/>
      <c r="E7046" s="6"/>
      <c r="F7046" s="3"/>
      <c r="G7046" s="8"/>
      <c r="H7046" s="6"/>
      <c r="I7046" s="6"/>
    </row>
    <row r="7047" spans="2:9" x14ac:dyDescent="0.2">
      <c r="B7047" s="3"/>
      <c r="C7047" s="6"/>
      <c r="D7047" s="3"/>
      <c r="E7047" s="6"/>
      <c r="F7047" s="3"/>
      <c r="G7047" s="8"/>
      <c r="H7047" s="6"/>
      <c r="I7047" s="6"/>
    </row>
    <row r="7048" spans="2:9" x14ac:dyDescent="0.2">
      <c r="B7048" s="3"/>
      <c r="C7048" s="6"/>
      <c r="D7048" s="3"/>
      <c r="E7048" s="6"/>
      <c r="F7048" s="3"/>
      <c r="G7048" s="8"/>
      <c r="H7048" s="6"/>
      <c r="I7048" s="6"/>
    </row>
    <row r="7049" spans="2:9" x14ac:dyDescent="0.2">
      <c r="B7049" s="3"/>
      <c r="C7049" s="6"/>
      <c r="D7049" s="3"/>
      <c r="E7049" s="6"/>
      <c r="F7049" s="3"/>
      <c r="G7049" s="8"/>
      <c r="H7049" s="6"/>
      <c r="I7049" s="6"/>
    </row>
    <row r="7050" spans="2:9" x14ac:dyDescent="0.2">
      <c r="B7050" s="3"/>
      <c r="C7050" s="6"/>
      <c r="D7050" s="3"/>
      <c r="E7050" s="6"/>
      <c r="F7050" s="3"/>
      <c r="G7050" s="8"/>
      <c r="H7050" s="6"/>
      <c r="I7050" s="6"/>
    </row>
    <row r="7051" spans="2:9" x14ac:dyDescent="0.2">
      <c r="B7051" s="3"/>
      <c r="C7051" s="6"/>
      <c r="D7051" s="3"/>
      <c r="E7051" s="6"/>
      <c r="F7051" s="3"/>
      <c r="G7051" s="8"/>
      <c r="H7051" s="6"/>
      <c r="I7051" s="6"/>
    </row>
    <row r="7052" spans="2:9" x14ac:dyDescent="0.2">
      <c r="B7052" s="3"/>
      <c r="C7052" s="6"/>
      <c r="D7052" s="3"/>
      <c r="E7052" s="6"/>
      <c r="F7052" s="3"/>
      <c r="G7052" s="8"/>
      <c r="H7052" s="6"/>
      <c r="I7052" s="6"/>
    </row>
    <row r="7053" spans="2:9" x14ac:dyDescent="0.2">
      <c r="B7053" s="3"/>
      <c r="C7053" s="6"/>
      <c r="D7053" s="3"/>
      <c r="E7053" s="6"/>
      <c r="F7053" s="3"/>
      <c r="G7053" s="8"/>
      <c r="H7053" s="6"/>
      <c r="I7053" s="6"/>
    </row>
    <row r="7054" spans="2:9" x14ac:dyDescent="0.2">
      <c r="B7054" s="3"/>
      <c r="C7054" s="6"/>
      <c r="D7054" s="3"/>
      <c r="E7054" s="6"/>
      <c r="F7054" s="3"/>
      <c r="G7054" s="8"/>
      <c r="H7054" s="6"/>
      <c r="I7054" s="6"/>
    </row>
    <row r="7055" spans="2:9" x14ac:dyDescent="0.2">
      <c r="B7055" s="3"/>
      <c r="C7055" s="6"/>
      <c r="D7055" s="3"/>
      <c r="E7055" s="6"/>
      <c r="F7055" s="3"/>
      <c r="G7055" s="8"/>
      <c r="H7055" s="6"/>
      <c r="I7055" s="6"/>
    </row>
    <row r="7056" spans="2:9" x14ac:dyDescent="0.2">
      <c r="B7056" s="3"/>
      <c r="C7056" s="6"/>
      <c r="D7056" s="3"/>
      <c r="E7056" s="6"/>
      <c r="F7056" s="3"/>
      <c r="G7056" s="8"/>
      <c r="H7056" s="6"/>
      <c r="I7056" s="6"/>
    </row>
    <row r="7057" spans="2:9" x14ac:dyDescent="0.2">
      <c r="B7057" s="3"/>
      <c r="C7057" s="6"/>
      <c r="D7057" s="3"/>
      <c r="E7057" s="6"/>
      <c r="F7057" s="3"/>
      <c r="G7057" s="8"/>
      <c r="H7057" s="6"/>
      <c r="I7057" s="6"/>
    </row>
    <row r="7058" spans="2:9" x14ac:dyDescent="0.2">
      <c r="B7058" s="3"/>
      <c r="C7058" s="6"/>
      <c r="D7058" s="3"/>
      <c r="E7058" s="6"/>
      <c r="F7058" s="3"/>
      <c r="G7058" s="8"/>
      <c r="H7058" s="6"/>
      <c r="I7058" s="6"/>
    </row>
    <row r="7059" spans="2:9" x14ac:dyDescent="0.2">
      <c r="B7059" s="3"/>
      <c r="C7059" s="6"/>
      <c r="D7059" s="3"/>
      <c r="E7059" s="6"/>
      <c r="F7059" s="3"/>
      <c r="G7059" s="8"/>
      <c r="H7059" s="6"/>
      <c r="I7059" s="6"/>
    </row>
    <row r="7060" spans="2:9" x14ac:dyDescent="0.2">
      <c r="B7060" s="3"/>
      <c r="C7060" s="6"/>
      <c r="D7060" s="3"/>
      <c r="E7060" s="6"/>
      <c r="F7060" s="3"/>
      <c r="G7060" s="8"/>
      <c r="H7060" s="6"/>
      <c r="I7060" s="6"/>
    </row>
    <row r="7061" spans="2:9" x14ac:dyDescent="0.2">
      <c r="B7061" s="3"/>
      <c r="C7061" s="6"/>
      <c r="D7061" s="3"/>
      <c r="E7061" s="6"/>
      <c r="F7061" s="3"/>
      <c r="G7061" s="8"/>
      <c r="H7061" s="6"/>
      <c r="I7061" s="6"/>
    </row>
    <row r="7062" spans="2:9" x14ac:dyDescent="0.2">
      <c r="B7062" s="3"/>
      <c r="C7062" s="6"/>
      <c r="D7062" s="3"/>
      <c r="E7062" s="6"/>
      <c r="F7062" s="3"/>
      <c r="G7062" s="8"/>
      <c r="H7062" s="6"/>
      <c r="I7062" s="6"/>
    </row>
    <row r="7063" spans="2:9" x14ac:dyDescent="0.2">
      <c r="B7063" s="3"/>
      <c r="C7063" s="6"/>
      <c r="D7063" s="3"/>
      <c r="E7063" s="6"/>
      <c r="F7063" s="3"/>
      <c r="G7063" s="8"/>
      <c r="H7063" s="6"/>
      <c r="I7063" s="6"/>
    </row>
    <row r="7064" spans="2:9" x14ac:dyDescent="0.2">
      <c r="B7064" s="3"/>
      <c r="C7064" s="6"/>
      <c r="D7064" s="3"/>
      <c r="E7064" s="6"/>
      <c r="F7064" s="3"/>
      <c r="G7064" s="8"/>
      <c r="H7064" s="6"/>
      <c r="I7064" s="6"/>
    </row>
    <row r="7065" spans="2:9" x14ac:dyDescent="0.2">
      <c r="B7065" s="3"/>
      <c r="C7065" s="6"/>
      <c r="D7065" s="3"/>
      <c r="E7065" s="6"/>
      <c r="F7065" s="3"/>
      <c r="G7065" s="8"/>
      <c r="H7065" s="6"/>
      <c r="I7065" s="6"/>
    </row>
    <row r="7066" spans="2:9" x14ac:dyDescent="0.2">
      <c r="B7066" s="3"/>
      <c r="C7066" s="6"/>
      <c r="D7066" s="3"/>
      <c r="E7066" s="6"/>
      <c r="F7066" s="3"/>
      <c r="G7066" s="8"/>
      <c r="H7066" s="6"/>
      <c r="I7066" s="6"/>
    </row>
    <row r="7067" spans="2:9" x14ac:dyDescent="0.2">
      <c r="B7067" s="3"/>
      <c r="C7067" s="6"/>
      <c r="D7067" s="3"/>
      <c r="E7067" s="6"/>
      <c r="F7067" s="3"/>
      <c r="G7067" s="8"/>
      <c r="H7067" s="6"/>
      <c r="I7067" s="6"/>
    </row>
    <row r="7068" spans="2:9" x14ac:dyDescent="0.2">
      <c r="B7068" s="2"/>
      <c r="C7068" s="5"/>
      <c r="D7068" s="2"/>
      <c r="E7068" s="5"/>
      <c r="F7068" s="2"/>
      <c r="G7068" s="7"/>
      <c r="H7068" s="5"/>
      <c r="I7068" s="5"/>
    </row>
    <row r="7069" spans="2:9" x14ac:dyDescent="0.2">
      <c r="B7069" s="2"/>
      <c r="C7069" s="5"/>
      <c r="D7069" s="2"/>
      <c r="E7069" s="5"/>
      <c r="F7069" s="2"/>
      <c r="G7069" s="7"/>
      <c r="H7069" s="5"/>
      <c r="I7069" s="5"/>
    </row>
    <row r="7070" spans="2:9" x14ac:dyDescent="0.2">
      <c r="B7070" s="3"/>
      <c r="C7070" s="6"/>
      <c r="D7070" s="3"/>
      <c r="E7070" s="6"/>
      <c r="F7070" s="3"/>
      <c r="G7070" s="8"/>
      <c r="H7070" s="6"/>
      <c r="I7070" s="6"/>
    </row>
    <row r="7071" spans="2:9" x14ac:dyDescent="0.2">
      <c r="B7071" s="3"/>
      <c r="C7071" s="6"/>
      <c r="D7071" s="3"/>
      <c r="E7071" s="6"/>
      <c r="F7071" s="3"/>
      <c r="G7071" s="8"/>
      <c r="H7071" s="6"/>
      <c r="I7071" s="6"/>
    </row>
    <row r="7072" spans="2:9" x14ac:dyDescent="0.2">
      <c r="B7072" s="3"/>
      <c r="C7072" s="6"/>
      <c r="D7072" s="3"/>
      <c r="E7072" s="6"/>
      <c r="F7072" s="3"/>
      <c r="G7072" s="8"/>
      <c r="H7072" s="6"/>
      <c r="I7072" s="6"/>
    </row>
    <row r="7073" spans="2:9" x14ac:dyDescent="0.2">
      <c r="B7073" s="3"/>
      <c r="C7073" s="6"/>
      <c r="D7073" s="3"/>
      <c r="E7073" s="6"/>
      <c r="F7073" s="3"/>
      <c r="G7073" s="8"/>
      <c r="H7073" s="6"/>
      <c r="I7073" s="6"/>
    </row>
    <row r="7074" spans="2:9" x14ac:dyDescent="0.2">
      <c r="B7074" s="3"/>
      <c r="C7074" s="6"/>
      <c r="D7074" s="3"/>
      <c r="E7074" s="6"/>
      <c r="F7074" s="3"/>
      <c r="G7074" s="8"/>
      <c r="H7074" s="6"/>
      <c r="I7074" s="6"/>
    </row>
    <row r="7075" spans="2:9" x14ac:dyDescent="0.2">
      <c r="B7075" s="3"/>
      <c r="C7075" s="6"/>
      <c r="D7075" s="3"/>
      <c r="E7075" s="6"/>
      <c r="F7075" s="3"/>
      <c r="G7075" s="8"/>
      <c r="H7075" s="6"/>
      <c r="I7075" s="6"/>
    </row>
    <row r="7076" spans="2:9" x14ac:dyDescent="0.2">
      <c r="B7076" s="3"/>
      <c r="C7076" s="6"/>
      <c r="D7076" s="3"/>
      <c r="E7076" s="6"/>
      <c r="F7076" s="3"/>
      <c r="G7076" s="8"/>
      <c r="H7076" s="6"/>
      <c r="I7076" s="6"/>
    </row>
    <row r="7077" spans="2:9" x14ac:dyDescent="0.2">
      <c r="B7077" s="3"/>
      <c r="C7077" s="6"/>
      <c r="D7077" s="3"/>
      <c r="E7077" s="6"/>
      <c r="F7077" s="3"/>
      <c r="G7077" s="8"/>
      <c r="H7077" s="6"/>
      <c r="I7077" s="6"/>
    </row>
    <row r="7078" spans="2:9" x14ac:dyDescent="0.2">
      <c r="B7078" s="3"/>
      <c r="C7078" s="6"/>
      <c r="D7078" s="3"/>
      <c r="E7078" s="6"/>
      <c r="F7078" s="3"/>
      <c r="G7078" s="8"/>
      <c r="H7078" s="6"/>
      <c r="I7078" s="6"/>
    </row>
    <row r="7079" spans="2:9" x14ac:dyDescent="0.2">
      <c r="B7079" s="2"/>
      <c r="C7079" s="5"/>
      <c r="D7079" s="2"/>
      <c r="E7079" s="5"/>
      <c r="F7079" s="2"/>
      <c r="G7079" s="7"/>
      <c r="H7079" s="5"/>
      <c r="I7079" s="5"/>
    </row>
    <row r="7080" spans="2:9" x14ac:dyDescent="0.2">
      <c r="B7080" s="2"/>
      <c r="C7080" s="5"/>
      <c r="D7080" s="2"/>
      <c r="E7080" s="5"/>
      <c r="F7080" s="2"/>
      <c r="G7080" s="7"/>
      <c r="H7080" s="5"/>
      <c r="I7080" s="5"/>
    </row>
    <row r="7081" spans="2:9" x14ac:dyDescent="0.2">
      <c r="B7081" s="2"/>
      <c r="C7081" s="5"/>
      <c r="D7081" s="2"/>
      <c r="E7081" s="5"/>
      <c r="F7081" s="2"/>
      <c r="G7081" s="7"/>
      <c r="H7081" s="5"/>
      <c r="I7081" s="5"/>
    </row>
    <row r="7082" spans="2:9" x14ac:dyDescent="0.2">
      <c r="B7082" s="3"/>
      <c r="C7082" s="6"/>
      <c r="D7082" s="3"/>
      <c r="E7082" s="6"/>
      <c r="F7082" s="3"/>
      <c r="G7082" s="8"/>
      <c r="H7082" s="6"/>
      <c r="I7082" s="6"/>
    </row>
    <row r="7083" spans="2:9" x14ac:dyDescent="0.2">
      <c r="B7083" s="3"/>
      <c r="C7083" s="6"/>
      <c r="D7083" s="3"/>
      <c r="E7083" s="6"/>
      <c r="F7083" s="3"/>
      <c r="G7083" s="8"/>
      <c r="H7083" s="6"/>
      <c r="I7083" s="6"/>
    </row>
    <row r="7084" spans="2:9" x14ac:dyDescent="0.2">
      <c r="B7084" s="3"/>
      <c r="C7084" s="6"/>
      <c r="D7084" s="3"/>
      <c r="E7084" s="6"/>
      <c r="F7084" s="3"/>
      <c r="G7084" s="8"/>
      <c r="H7084" s="6"/>
      <c r="I7084" s="6"/>
    </row>
    <row r="7085" spans="2:9" x14ac:dyDescent="0.2">
      <c r="B7085" s="3"/>
      <c r="C7085" s="6"/>
      <c r="D7085" s="3"/>
      <c r="E7085" s="6"/>
      <c r="F7085" s="3"/>
      <c r="G7085" s="8"/>
      <c r="H7085" s="6"/>
      <c r="I7085" s="6"/>
    </row>
    <row r="7086" spans="2:9" x14ac:dyDescent="0.2">
      <c r="B7086" s="3"/>
      <c r="C7086" s="6"/>
      <c r="D7086" s="3"/>
      <c r="E7086" s="6"/>
      <c r="F7086" s="3"/>
      <c r="G7086" s="8"/>
      <c r="H7086" s="6"/>
      <c r="I7086" s="6"/>
    </row>
    <row r="7087" spans="2:9" x14ac:dyDescent="0.2">
      <c r="B7087" s="3"/>
      <c r="C7087" s="6"/>
      <c r="D7087" s="3"/>
      <c r="E7087" s="6"/>
      <c r="F7087" s="3"/>
      <c r="G7087" s="8"/>
      <c r="H7087" s="6"/>
      <c r="I7087" s="6"/>
    </row>
    <row r="7088" spans="2:9" x14ac:dyDescent="0.2">
      <c r="B7088" s="3"/>
      <c r="C7088" s="6"/>
      <c r="D7088" s="3"/>
      <c r="E7088" s="6"/>
      <c r="F7088" s="3"/>
      <c r="G7088" s="8"/>
      <c r="H7088" s="6"/>
      <c r="I7088" s="6"/>
    </row>
    <row r="7089" spans="2:9" x14ac:dyDescent="0.2">
      <c r="B7089" s="3"/>
      <c r="C7089" s="6"/>
      <c r="D7089" s="3"/>
      <c r="E7089" s="6"/>
      <c r="F7089" s="3"/>
      <c r="G7089" s="8"/>
      <c r="H7089" s="6"/>
      <c r="I7089" s="6"/>
    </row>
    <row r="7090" spans="2:9" x14ac:dyDescent="0.2">
      <c r="B7090" s="3"/>
      <c r="C7090" s="6"/>
      <c r="D7090" s="3"/>
      <c r="E7090" s="6"/>
      <c r="F7090" s="3"/>
      <c r="G7090" s="8"/>
      <c r="H7090" s="6"/>
      <c r="I7090" s="6"/>
    </row>
    <row r="7091" spans="2:9" x14ac:dyDescent="0.2">
      <c r="B7091" s="3"/>
      <c r="C7091" s="6"/>
      <c r="D7091" s="3"/>
      <c r="E7091" s="6"/>
      <c r="F7091" s="3"/>
      <c r="G7091" s="8"/>
      <c r="H7091" s="6"/>
      <c r="I7091" s="6"/>
    </row>
    <row r="7092" spans="2:9" x14ac:dyDescent="0.2">
      <c r="B7092" s="3"/>
      <c r="C7092" s="6"/>
      <c r="D7092" s="3"/>
      <c r="E7092" s="6"/>
      <c r="F7092" s="3"/>
      <c r="G7092" s="8"/>
      <c r="H7092" s="6"/>
      <c r="I7092" s="6"/>
    </row>
    <row r="7093" spans="2:9" x14ac:dyDescent="0.2">
      <c r="B7093" s="3"/>
      <c r="C7093" s="6"/>
      <c r="D7093" s="3"/>
      <c r="E7093" s="6"/>
      <c r="F7093" s="3"/>
      <c r="G7093" s="8"/>
      <c r="H7093" s="6"/>
      <c r="I7093" s="6"/>
    </row>
    <row r="7094" spans="2:9" x14ac:dyDescent="0.2">
      <c r="B7094" s="3"/>
      <c r="C7094" s="6"/>
      <c r="D7094" s="3"/>
      <c r="E7094" s="6"/>
      <c r="F7094" s="3"/>
      <c r="G7094" s="8"/>
      <c r="H7094" s="6"/>
      <c r="I7094" s="6"/>
    </row>
    <row r="7095" spans="2:9" x14ac:dyDescent="0.2">
      <c r="B7095" s="3"/>
      <c r="C7095" s="6"/>
      <c r="D7095" s="3"/>
      <c r="E7095" s="6"/>
      <c r="F7095" s="3"/>
      <c r="G7095" s="8"/>
      <c r="H7095" s="6"/>
      <c r="I7095" s="6"/>
    </row>
    <row r="7096" spans="2:9" x14ac:dyDescent="0.2">
      <c r="B7096" s="3"/>
      <c r="C7096" s="6"/>
      <c r="D7096" s="3"/>
      <c r="E7096" s="6"/>
      <c r="F7096" s="3"/>
      <c r="G7096" s="8"/>
      <c r="H7096" s="6"/>
      <c r="I7096" s="6"/>
    </row>
    <row r="7097" spans="2:9" x14ac:dyDescent="0.2">
      <c r="B7097" s="3"/>
      <c r="C7097" s="6"/>
      <c r="D7097" s="3"/>
      <c r="E7097" s="6"/>
      <c r="F7097" s="3"/>
      <c r="G7097" s="8"/>
      <c r="H7097" s="6"/>
      <c r="I7097" s="6"/>
    </row>
    <row r="7098" spans="2:9" x14ac:dyDescent="0.2">
      <c r="B7098" s="2"/>
      <c r="C7098" s="5"/>
      <c r="D7098" s="2"/>
      <c r="E7098" s="5"/>
      <c r="F7098" s="2"/>
      <c r="G7098" s="7"/>
      <c r="H7098" s="5"/>
      <c r="I7098" s="5"/>
    </row>
    <row r="7099" spans="2:9" x14ac:dyDescent="0.2">
      <c r="B7099" s="2"/>
      <c r="C7099" s="5"/>
      <c r="D7099" s="2"/>
      <c r="E7099" s="5"/>
      <c r="F7099" s="2"/>
      <c r="G7099" s="7"/>
      <c r="H7099" s="5"/>
      <c r="I7099" s="5"/>
    </row>
    <row r="7100" spans="2:9" x14ac:dyDescent="0.2">
      <c r="B7100" s="3"/>
      <c r="C7100" s="6"/>
      <c r="D7100" s="3"/>
      <c r="E7100" s="6"/>
      <c r="F7100" s="3"/>
      <c r="G7100" s="8"/>
      <c r="H7100" s="6"/>
      <c r="I7100" s="6"/>
    </row>
    <row r="7101" spans="2:9" x14ac:dyDescent="0.2">
      <c r="B7101" s="3"/>
      <c r="C7101" s="6"/>
      <c r="D7101" s="3"/>
      <c r="E7101" s="6"/>
      <c r="F7101" s="3"/>
      <c r="G7101" s="8"/>
      <c r="H7101" s="6"/>
      <c r="I7101" s="6"/>
    </row>
    <row r="7102" spans="2:9" x14ac:dyDescent="0.2">
      <c r="B7102" s="3"/>
      <c r="C7102" s="6"/>
      <c r="D7102" s="3"/>
      <c r="E7102" s="6"/>
      <c r="F7102" s="3"/>
      <c r="G7102" s="8"/>
      <c r="H7102" s="6"/>
      <c r="I7102" s="6"/>
    </row>
    <row r="7103" spans="2:9" x14ac:dyDescent="0.2">
      <c r="B7103" s="3"/>
      <c r="C7103" s="6"/>
      <c r="D7103" s="3"/>
      <c r="E7103" s="6"/>
      <c r="F7103" s="3"/>
      <c r="G7103" s="8"/>
      <c r="H7103" s="6"/>
      <c r="I7103" s="6"/>
    </row>
    <row r="7104" spans="2:9" x14ac:dyDescent="0.2">
      <c r="B7104" s="3"/>
      <c r="C7104" s="6"/>
      <c r="D7104" s="3"/>
      <c r="E7104" s="6"/>
      <c r="F7104" s="3"/>
      <c r="G7104" s="8"/>
      <c r="H7104" s="6"/>
      <c r="I7104" s="6"/>
    </row>
    <row r="7105" spans="2:9" x14ac:dyDescent="0.2">
      <c r="B7105" s="3"/>
      <c r="C7105" s="6"/>
      <c r="D7105" s="3"/>
      <c r="E7105" s="6"/>
      <c r="F7105" s="3"/>
      <c r="G7105" s="8"/>
      <c r="H7105" s="6"/>
      <c r="I7105" s="6"/>
    </row>
    <row r="7106" spans="2:9" x14ac:dyDescent="0.2">
      <c r="B7106" s="3"/>
      <c r="C7106" s="6"/>
      <c r="D7106" s="3"/>
      <c r="E7106" s="6"/>
      <c r="F7106" s="3"/>
      <c r="G7106" s="8"/>
      <c r="H7106" s="6"/>
      <c r="I7106" s="6"/>
    </row>
    <row r="7107" spans="2:9" x14ac:dyDescent="0.2">
      <c r="B7107" s="3"/>
      <c r="C7107" s="6"/>
      <c r="D7107" s="3"/>
      <c r="E7107" s="6"/>
      <c r="F7107" s="3"/>
      <c r="G7107" s="8"/>
      <c r="H7107" s="6"/>
      <c r="I7107" s="6"/>
    </row>
    <row r="7108" spans="2:9" x14ac:dyDescent="0.2">
      <c r="B7108" s="3"/>
      <c r="C7108" s="6"/>
      <c r="D7108" s="3"/>
      <c r="E7108" s="6"/>
      <c r="F7108" s="3"/>
      <c r="G7108" s="8"/>
      <c r="H7108" s="6"/>
      <c r="I7108" s="6"/>
    </row>
    <row r="7109" spans="2:9" x14ac:dyDescent="0.2">
      <c r="B7109" s="3"/>
      <c r="C7109" s="6"/>
      <c r="D7109" s="3"/>
      <c r="E7109" s="6"/>
      <c r="F7109" s="3"/>
      <c r="G7109" s="8"/>
      <c r="H7109" s="6"/>
      <c r="I7109" s="6"/>
    </row>
    <row r="7110" spans="2:9" x14ac:dyDescent="0.2">
      <c r="B7110" s="3"/>
      <c r="C7110" s="6"/>
      <c r="D7110" s="3"/>
      <c r="E7110" s="6"/>
      <c r="F7110" s="3"/>
      <c r="G7110" s="8"/>
      <c r="H7110" s="6"/>
      <c r="I7110" s="6"/>
    </row>
    <row r="7111" spans="2:9" x14ac:dyDescent="0.2">
      <c r="B7111" s="3"/>
      <c r="C7111" s="6"/>
      <c r="D7111" s="3"/>
      <c r="E7111" s="6"/>
      <c r="F7111" s="3"/>
      <c r="G7111" s="8"/>
      <c r="H7111" s="6"/>
      <c r="I7111" s="6"/>
    </row>
    <row r="7112" spans="2:9" x14ac:dyDescent="0.2">
      <c r="B7112" s="3"/>
      <c r="C7112" s="6"/>
      <c r="D7112" s="3"/>
      <c r="E7112" s="6"/>
      <c r="F7112" s="3"/>
      <c r="G7112" s="8"/>
      <c r="H7112" s="6"/>
      <c r="I7112" s="6"/>
    </row>
    <row r="7113" spans="2:9" x14ac:dyDescent="0.2">
      <c r="B7113" s="2"/>
      <c r="C7113" s="5"/>
      <c r="D7113" s="2"/>
      <c r="E7113" s="5"/>
      <c r="F7113" s="2"/>
      <c r="G7113" s="7"/>
      <c r="H7113" s="5"/>
      <c r="I7113" s="5"/>
    </row>
    <row r="7114" spans="2:9" x14ac:dyDescent="0.2">
      <c r="B7114" s="2"/>
      <c r="C7114" s="5"/>
      <c r="D7114" s="2"/>
      <c r="E7114" s="5"/>
      <c r="F7114" s="2"/>
      <c r="G7114" s="7"/>
      <c r="H7114" s="5"/>
      <c r="I7114" s="5"/>
    </row>
    <row r="7115" spans="2:9" x14ac:dyDescent="0.2">
      <c r="B7115" s="2"/>
      <c r="C7115" s="5"/>
      <c r="D7115" s="2"/>
      <c r="E7115" s="5"/>
      <c r="F7115" s="2"/>
      <c r="G7115" s="7"/>
      <c r="H7115" s="5"/>
      <c r="I7115" s="5"/>
    </row>
    <row r="7116" spans="2:9" x14ac:dyDescent="0.2">
      <c r="B7116" s="2"/>
      <c r="C7116" s="5"/>
      <c r="D7116" s="2"/>
      <c r="E7116" s="5"/>
      <c r="F7116" s="2"/>
      <c r="G7116" s="7"/>
      <c r="H7116" s="5"/>
      <c r="I7116" s="5"/>
    </row>
    <row r="7117" spans="2:9" x14ac:dyDescent="0.2">
      <c r="B7117" s="2"/>
      <c r="C7117" s="5"/>
      <c r="D7117" s="2"/>
      <c r="E7117" s="5"/>
      <c r="F7117" s="2"/>
      <c r="G7117" s="7"/>
      <c r="H7117" s="5"/>
      <c r="I7117" s="5"/>
    </row>
    <row r="7118" spans="2:9" x14ac:dyDescent="0.2">
      <c r="B7118" s="2"/>
      <c r="C7118" s="5"/>
      <c r="D7118" s="2"/>
      <c r="E7118" s="5"/>
      <c r="F7118" s="2"/>
      <c r="G7118" s="7"/>
      <c r="H7118" s="5"/>
      <c r="I7118" s="5"/>
    </row>
    <row r="7119" spans="2:9" x14ac:dyDescent="0.2">
      <c r="B7119" s="2"/>
      <c r="C7119" s="5"/>
      <c r="D7119" s="2"/>
      <c r="E7119" s="5"/>
      <c r="F7119" s="2"/>
      <c r="G7119" s="7"/>
      <c r="H7119" s="5"/>
      <c r="I7119" s="5"/>
    </row>
    <row r="7120" spans="2:9" x14ac:dyDescent="0.2">
      <c r="B7120" s="2"/>
      <c r="C7120" s="5"/>
      <c r="D7120" s="2"/>
      <c r="E7120" s="5"/>
      <c r="F7120" s="2"/>
      <c r="G7120" s="7"/>
      <c r="H7120" s="5"/>
      <c r="I7120" s="5"/>
    </row>
    <row r="7121" spans="2:9" x14ac:dyDescent="0.2">
      <c r="B7121" s="2"/>
      <c r="C7121" s="5"/>
      <c r="D7121" s="2"/>
      <c r="E7121" s="5"/>
      <c r="F7121" s="2"/>
      <c r="G7121" s="7"/>
      <c r="H7121" s="5"/>
      <c r="I7121" s="5"/>
    </row>
    <row r="7122" spans="2:9" x14ac:dyDescent="0.2">
      <c r="B7122" s="2"/>
      <c r="C7122" s="5"/>
      <c r="D7122" s="2"/>
      <c r="E7122" s="5"/>
      <c r="F7122" s="2"/>
      <c r="G7122" s="7"/>
      <c r="H7122" s="5"/>
      <c r="I7122" s="5"/>
    </row>
    <row r="7123" spans="2:9" x14ac:dyDescent="0.2">
      <c r="B7123" s="3"/>
      <c r="C7123" s="6"/>
      <c r="D7123" s="3"/>
      <c r="E7123" s="6"/>
      <c r="F7123" s="3"/>
      <c r="G7123" s="8"/>
      <c r="H7123" s="6"/>
      <c r="I7123" s="6"/>
    </row>
    <row r="7124" spans="2:9" x14ac:dyDescent="0.2">
      <c r="B7124" s="3"/>
      <c r="C7124" s="6"/>
      <c r="D7124" s="3"/>
      <c r="E7124" s="6"/>
      <c r="F7124" s="3"/>
      <c r="G7124" s="8"/>
      <c r="H7124" s="6"/>
      <c r="I7124" s="6"/>
    </row>
    <row r="7125" spans="2:9" x14ac:dyDescent="0.2">
      <c r="B7125" s="3"/>
      <c r="C7125" s="6"/>
      <c r="D7125" s="3"/>
      <c r="E7125" s="6"/>
      <c r="F7125" s="3"/>
      <c r="G7125" s="8"/>
      <c r="H7125" s="6"/>
      <c r="I7125" s="6"/>
    </row>
    <row r="7126" spans="2:9" x14ac:dyDescent="0.2">
      <c r="B7126" s="3"/>
      <c r="C7126" s="6"/>
      <c r="D7126" s="3"/>
      <c r="E7126" s="6"/>
      <c r="F7126" s="3"/>
      <c r="G7126" s="8"/>
      <c r="H7126" s="6"/>
      <c r="I7126" s="6"/>
    </row>
    <row r="7127" spans="2:9" x14ac:dyDescent="0.2">
      <c r="B7127" s="3"/>
      <c r="C7127" s="6"/>
      <c r="D7127" s="3"/>
      <c r="E7127" s="6"/>
      <c r="F7127" s="3"/>
      <c r="G7127" s="8"/>
      <c r="H7127" s="6"/>
      <c r="I7127" s="6"/>
    </row>
    <row r="7128" spans="2:9" x14ac:dyDescent="0.2">
      <c r="B7128" s="3"/>
      <c r="C7128" s="6"/>
      <c r="D7128" s="3"/>
      <c r="E7128" s="6"/>
      <c r="F7128" s="3"/>
      <c r="G7128" s="8"/>
      <c r="H7128" s="6"/>
      <c r="I7128" s="6"/>
    </row>
    <row r="7129" spans="2:9" x14ac:dyDescent="0.2">
      <c r="B7129" s="3"/>
      <c r="C7129" s="6"/>
      <c r="D7129" s="3"/>
      <c r="E7129" s="6"/>
      <c r="F7129" s="3"/>
      <c r="G7129" s="8"/>
      <c r="H7129" s="6"/>
      <c r="I7129" s="6"/>
    </row>
    <row r="7130" spans="2:9" x14ac:dyDescent="0.2">
      <c r="B7130" s="3"/>
      <c r="C7130" s="6"/>
      <c r="D7130" s="3"/>
      <c r="E7130" s="6"/>
      <c r="F7130" s="3"/>
      <c r="G7130" s="8"/>
      <c r="H7130" s="6"/>
      <c r="I7130" s="6"/>
    </row>
    <row r="7131" spans="2:9" x14ac:dyDescent="0.2">
      <c r="B7131" s="3"/>
      <c r="C7131" s="6"/>
      <c r="D7131" s="3"/>
      <c r="E7131" s="6"/>
      <c r="F7131" s="3"/>
      <c r="G7131" s="8"/>
      <c r="H7131" s="6"/>
      <c r="I7131" s="6"/>
    </row>
    <row r="7132" spans="2:9" x14ac:dyDescent="0.2">
      <c r="B7132" s="3"/>
      <c r="C7132" s="6"/>
      <c r="D7132" s="3"/>
      <c r="E7132" s="6"/>
      <c r="F7132" s="3"/>
      <c r="G7132" s="8"/>
      <c r="H7132" s="6"/>
      <c r="I7132" s="6"/>
    </row>
    <row r="7133" spans="2:9" x14ac:dyDescent="0.2">
      <c r="B7133" s="3"/>
      <c r="C7133" s="6"/>
      <c r="D7133" s="3"/>
      <c r="E7133" s="6"/>
      <c r="F7133" s="3"/>
      <c r="G7133" s="8"/>
      <c r="H7133" s="6"/>
      <c r="I7133" s="6"/>
    </row>
    <row r="7134" spans="2:9" x14ac:dyDescent="0.2">
      <c r="B7134" s="3"/>
      <c r="C7134" s="6"/>
      <c r="D7134" s="3"/>
      <c r="E7134" s="6"/>
      <c r="F7134" s="3"/>
      <c r="G7134" s="8"/>
      <c r="H7134" s="6"/>
      <c r="I7134" s="6"/>
    </row>
    <row r="7135" spans="2:9" x14ac:dyDescent="0.2">
      <c r="B7135" s="3"/>
      <c r="C7135" s="6"/>
      <c r="D7135" s="3"/>
      <c r="E7135" s="6"/>
      <c r="F7135" s="3"/>
      <c r="G7135" s="8"/>
      <c r="H7135" s="6"/>
      <c r="I7135" s="6"/>
    </row>
    <row r="7136" spans="2:9" x14ac:dyDescent="0.2">
      <c r="B7136" s="3"/>
      <c r="C7136" s="6"/>
      <c r="D7136" s="3"/>
      <c r="E7136" s="6"/>
      <c r="F7136" s="3"/>
      <c r="G7136" s="8"/>
      <c r="H7136" s="6"/>
      <c r="I7136" s="6"/>
    </row>
    <row r="7137" spans="2:9" x14ac:dyDescent="0.2">
      <c r="B7137" s="3"/>
      <c r="C7137" s="6"/>
      <c r="D7137" s="3"/>
      <c r="E7137" s="6"/>
      <c r="F7137" s="3"/>
      <c r="G7137" s="8"/>
      <c r="H7137" s="6"/>
      <c r="I7137" s="6"/>
    </row>
    <row r="7138" spans="2:9" x14ac:dyDescent="0.2">
      <c r="B7138" s="3"/>
      <c r="C7138" s="6"/>
      <c r="D7138" s="3"/>
      <c r="E7138" s="6"/>
      <c r="F7138" s="3"/>
      <c r="G7138" s="8"/>
      <c r="H7138" s="6"/>
      <c r="I7138" s="6"/>
    </row>
    <row r="7139" spans="2:9" x14ac:dyDescent="0.2">
      <c r="B7139" s="3"/>
      <c r="C7139" s="6"/>
      <c r="D7139" s="3"/>
      <c r="E7139" s="6"/>
      <c r="F7139" s="3"/>
      <c r="G7139" s="8"/>
      <c r="H7139" s="6"/>
      <c r="I7139" s="6"/>
    </row>
    <row r="7140" spans="2:9" x14ac:dyDescent="0.2">
      <c r="B7140" s="3"/>
      <c r="C7140" s="6"/>
      <c r="D7140" s="3"/>
      <c r="E7140" s="6"/>
      <c r="F7140" s="3"/>
      <c r="G7140" s="8"/>
      <c r="H7140" s="6"/>
      <c r="I7140" s="6"/>
    </row>
    <row r="7141" spans="2:9" x14ac:dyDescent="0.2">
      <c r="B7141" s="3"/>
      <c r="C7141" s="6"/>
      <c r="D7141" s="3"/>
      <c r="E7141" s="6"/>
      <c r="F7141" s="3"/>
      <c r="G7141" s="8"/>
      <c r="H7141" s="6"/>
      <c r="I7141" s="6"/>
    </row>
    <row r="7142" spans="2:9" x14ac:dyDescent="0.2">
      <c r="B7142" s="3"/>
      <c r="C7142" s="6"/>
      <c r="D7142" s="3"/>
      <c r="E7142" s="6"/>
      <c r="F7142" s="3"/>
      <c r="G7142" s="8"/>
      <c r="H7142" s="6"/>
      <c r="I7142" s="6"/>
    </row>
    <row r="7143" spans="2:9" x14ac:dyDescent="0.2">
      <c r="B7143" s="3"/>
      <c r="C7143" s="6"/>
      <c r="D7143" s="3"/>
      <c r="E7143" s="6"/>
      <c r="F7143" s="3"/>
      <c r="G7143" s="8"/>
      <c r="H7143" s="6"/>
      <c r="I7143" s="6"/>
    </row>
    <row r="7144" spans="2:9" x14ac:dyDescent="0.2">
      <c r="B7144" s="3"/>
      <c r="C7144" s="6"/>
      <c r="D7144" s="3"/>
      <c r="E7144" s="6"/>
      <c r="F7144" s="3"/>
      <c r="G7144" s="8"/>
      <c r="H7144" s="6"/>
      <c r="I7144" s="6"/>
    </row>
    <row r="7145" spans="2:9" x14ac:dyDescent="0.2">
      <c r="B7145" s="3"/>
      <c r="C7145" s="6"/>
      <c r="D7145" s="3"/>
      <c r="E7145" s="6"/>
      <c r="F7145" s="3"/>
      <c r="G7145" s="8"/>
      <c r="H7145" s="6"/>
      <c r="I7145" s="6"/>
    </row>
    <row r="7146" spans="2:9" x14ac:dyDescent="0.2">
      <c r="B7146" s="3"/>
      <c r="C7146" s="6"/>
      <c r="D7146" s="3"/>
      <c r="E7146" s="6"/>
      <c r="F7146" s="3"/>
      <c r="G7146" s="8"/>
      <c r="H7146" s="6"/>
      <c r="I7146" s="6"/>
    </row>
    <row r="7147" spans="2:9" x14ac:dyDescent="0.2">
      <c r="B7147" s="3"/>
      <c r="C7147" s="6"/>
      <c r="D7147" s="3"/>
      <c r="E7147" s="6"/>
      <c r="F7147" s="3"/>
      <c r="G7147" s="8"/>
      <c r="H7147" s="6"/>
      <c r="I7147" s="6"/>
    </row>
    <row r="7148" spans="2:9" x14ac:dyDescent="0.2">
      <c r="B7148" s="3"/>
      <c r="C7148" s="6"/>
      <c r="D7148" s="3"/>
      <c r="E7148" s="6"/>
      <c r="F7148" s="3"/>
      <c r="G7148" s="8"/>
      <c r="H7148" s="6"/>
      <c r="I7148" s="6"/>
    </row>
    <row r="7149" spans="2:9" x14ac:dyDescent="0.2">
      <c r="B7149" s="3"/>
      <c r="C7149" s="6"/>
      <c r="D7149" s="3"/>
      <c r="E7149" s="6"/>
      <c r="F7149" s="3"/>
      <c r="G7149" s="8"/>
      <c r="H7149" s="6"/>
      <c r="I7149" s="6"/>
    </row>
    <row r="7150" spans="2:9" x14ac:dyDescent="0.2">
      <c r="B7150" s="3"/>
      <c r="C7150" s="6"/>
      <c r="D7150" s="3"/>
      <c r="E7150" s="6"/>
      <c r="F7150" s="3"/>
      <c r="G7150" s="8"/>
      <c r="H7150" s="6"/>
      <c r="I7150" s="6"/>
    </row>
    <row r="7151" spans="2:9" x14ac:dyDescent="0.2">
      <c r="B7151" s="3"/>
      <c r="C7151" s="6"/>
      <c r="D7151" s="3"/>
      <c r="E7151" s="6"/>
      <c r="F7151" s="3"/>
      <c r="G7151" s="8"/>
      <c r="H7151" s="6"/>
      <c r="I7151" s="6"/>
    </row>
    <row r="7152" spans="2:9" x14ac:dyDescent="0.2">
      <c r="B7152" s="3"/>
      <c r="C7152" s="6"/>
      <c r="D7152" s="3"/>
      <c r="E7152" s="6"/>
      <c r="F7152" s="3"/>
      <c r="G7152" s="8"/>
      <c r="H7152" s="6"/>
      <c r="I7152" s="6"/>
    </row>
    <row r="7153" spans="2:9" x14ac:dyDescent="0.2">
      <c r="B7153" s="3"/>
      <c r="C7153" s="6"/>
      <c r="D7153" s="3"/>
      <c r="E7153" s="6"/>
      <c r="F7153" s="3"/>
      <c r="G7153" s="8"/>
      <c r="H7153" s="6"/>
      <c r="I7153" s="6"/>
    </row>
    <row r="7154" spans="2:9" x14ac:dyDescent="0.2">
      <c r="B7154" s="3"/>
      <c r="C7154" s="6"/>
      <c r="D7154" s="3"/>
      <c r="E7154" s="6"/>
      <c r="F7154" s="3"/>
      <c r="G7154" s="8"/>
      <c r="H7154" s="6"/>
      <c r="I7154" s="6"/>
    </row>
    <row r="7155" spans="2:9" x14ac:dyDescent="0.2">
      <c r="B7155" s="3"/>
      <c r="C7155" s="6"/>
      <c r="D7155" s="3"/>
      <c r="E7155" s="6"/>
      <c r="F7155" s="3"/>
      <c r="G7155" s="8"/>
      <c r="H7155" s="6"/>
      <c r="I7155" s="6"/>
    </row>
    <row r="7156" spans="2:9" x14ac:dyDescent="0.2">
      <c r="B7156" s="3"/>
      <c r="C7156" s="6"/>
      <c r="D7156" s="3"/>
      <c r="E7156" s="6"/>
      <c r="F7156" s="3"/>
      <c r="G7156" s="8"/>
      <c r="H7156" s="6"/>
      <c r="I7156" s="6"/>
    </row>
    <row r="7157" spans="2:9" x14ac:dyDescent="0.2">
      <c r="B7157" s="3"/>
      <c r="C7157" s="6"/>
      <c r="D7157" s="3"/>
      <c r="E7157" s="6"/>
      <c r="F7157" s="3"/>
      <c r="G7157" s="8"/>
      <c r="H7157" s="6"/>
      <c r="I7157" s="6"/>
    </row>
    <row r="7158" spans="2:9" x14ac:dyDescent="0.2">
      <c r="B7158" s="3"/>
      <c r="C7158" s="6"/>
      <c r="D7158" s="3"/>
      <c r="E7158" s="6"/>
      <c r="F7158" s="3"/>
      <c r="G7158" s="8"/>
      <c r="H7158" s="6"/>
      <c r="I7158" s="6"/>
    </row>
    <row r="7159" spans="2:9" x14ac:dyDescent="0.2">
      <c r="B7159" s="3"/>
      <c r="C7159" s="6"/>
      <c r="D7159" s="3"/>
      <c r="E7159" s="6"/>
      <c r="F7159" s="3"/>
      <c r="G7159" s="8"/>
      <c r="H7159" s="6"/>
      <c r="I7159" s="6"/>
    </row>
    <row r="7160" spans="2:9" x14ac:dyDescent="0.2">
      <c r="B7160" s="3"/>
      <c r="C7160" s="6"/>
      <c r="D7160" s="3"/>
      <c r="E7160" s="6"/>
      <c r="F7160" s="3"/>
      <c r="G7160" s="8"/>
      <c r="H7160" s="6"/>
      <c r="I7160" s="6"/>
    </row>
    <row r="7161" spans="2:9" x14ac:dyDescent="0.2">
      <c r="B7161" s="3"/>
      <c r="C7161" s="6"/>
      <c r="D7161" s="3"/>
      <c r="E7161" s="6"/>
      <c r="F7161" s="3"/>
      <c r="G7161" s="8"/>
      <c r="H7161" s="6"/>
      <c r="I7161" s="6"/>
    </row>
    <row r="7162" spans="2:9" x14ac:dyDescent="0.2">
      <c r="B7162" s="3"/>
      <c r="C7162" s="6"/>
      <c r="D7162" s="3"/>
      <c r="E7162" s="6"/>
      <c r="F7162" s="3"/>
      <c r="G7162" s="8"/>
      <c r="H7162" s="6"/>
      <c r="I7162" s="6"/>
    </row>
    <row r="7163" spans="2:9" x14ac:dyDescent="0.2">
      <c r="B7163" s="3"/>
      <c r="C7163" s="6"/>
      <c r="D7163" s="3"/>
      <c r="E7163" s="6"/>
      <c r="F7163" s="3"/>
      <c r="G7163" s="8"/>
      <c r="H7163" s="6"/>
      <c r="I7163" s="6"/>
    </row>
    <row r="7164" spans="2:9" x14ac:dyDescent="0.2">
      <c r="B7164" s="3"/>
      <c r="C7164" s="6"/>
      <c r="D7164" s="3"/>
      <c r="E7164" s="6"/>
      <c r="F7164" s="3"/>
      <c r="G7164" s="8"/>
      <c r="H7164" s="6"/>
      <c r="I7164" s="6"/>
    </row>
    <row r="7165" spans="2:9" x14ac:dyDescent="0.2">
      <c r="B7165" s="3"/>
      <c r="C7165" s="6"/>
      <c r="D7165" s="3"/>
      <c r="E7165" s="6"/>
      <c r="F7165" s="3"/>
      <c r="G7165" s="8"/>
      <c r="H7165" s="6"/>
      <c r="I7165" s="6"/>
    </row>
    <row r="7166" spans="2:9" x14ac:dyDescent="0.2">
      <c r="B7166" s="3"/>
      <c r="C7166" s="6"/>
      <c r="D7166" s="3"/>
      <c r="E7166" s="6"/>
      <c r="F7166" s="3"/>
      <c r="G7166" s="8"/>
      <c r="H7166" s="6"/>
      <c r="I7166" s="6"/>
    </row>
    <row r="7167" spans="2:9" x14ac:dyDescent="0.2">
      <c r="B7167" s="3"/>
      <c r="C7167" s="6"/>
      <c r="D7167" s="3"/>
      <c r="E7167" s="6"/>
      <c r="F7167" s="3"/>
      <c r="G7167" s="8"/>
      <c r="H7167" s="6"/>
      <c r="I7167" s="6"/>
    </row>
    <row r="7168" spans="2:9" x14ac:dyDescent="0.2">
      <c r="B7168" s="3"/>
      <c r="C7168" s="6"/>
      <c r="D7168" s="3"/>
      <c r="E7168" s="6"/>
      <c r="F7168" s="3"/>
      <c r="G7168" s="8"/>
      <c r="H7168" s="6"/>
      <c r="I7168" s="6"/>
    </row>
    <row r="7169" spans="2:9" x14ac:dyDescent="0.2">
      <c r="B7169" s="3"/>
      <c r="C7169" s="6"/>
      <c r="D7169" s="3"/>
      <c r="E7169" s="6"/>
      <c r="F7169" s="3"/>
      <c r="G7169" s="8"/>
      <c r="H7169" s="6"/>
      <c r="I7169" s="6"/>
    </row>
    <row r="7170" spans="2:9" x14ac:dyDescent="0.2">
      <c r="B7170" s="3"/>
      <c r="C7170" s="6"/>
      <c r="D7170" s="3"/>
      <c r="E7170" s="6"/>
      <c r="F7170" s="3"/>
      <c r="G7170" s="8"/>
      <c r="H7170" s="6"/>
      <c r="I7170" s="6"/>
    </row>
    <row r="7171" spans="2:9" x14ac:dyDescent="0.2">
      <c r="B7171" s="2"/>
      <c r="C7171" s="5"/>
      <c r="D7171" s="2"/>
      <c r="E7171" s="5"/>
      <c r="F7171" s="2"/>
      <c r="G7171" s="7"/>
      <c r="H7171" s="5"/>
      <c r="I7171" s="5"/>
    </row>
    <row r="7172" spans="2:9" x14ac:dyDescent="0.2">
      <c r="B7172" s="2"/>
      <c r="C7172" s="5"/>
      <c r="D7172" s="2"/>
      <c r="E7172" s="5"/>
      <c r="F7172" s="2"/>
      <c r="G7172" s="7"/>
      <c r="H7172" s="5"/>
      <c r="I7172" s="5"/>
    </row>
    <row r="7173" spans="2:9" x14ac:dyDescent="0.2">
      <c r="B7173" s="2"/>
      <c r="C7173" s="5"/>
      <c r="D7173" s="2"/>
      <c r="E7173" s="5"/>
      <c r="F7173" s="2"/>
      <c r="G7173" s="7"/>
      <c r="H7173" s="5"/>
      <c r="I7173" s="5"/>
    </row>
    <row r="7174" spans="2:9" x14ac:dyDescent="0.2">
      <c r="B7174" s="2"/>
      <c r="C7174" s="5"/>
      <c r="D7174" s="2"/>
      <c r="E7174" s="5"/>
      <c r="F7174" s="2"/>
      <c r="G7174" s="7"/>
      <c r="H7174" s="5"/>
      <c r="I7174" s="5"/>
    </row>
    <row r="7175" spans="2:9" x14ac:dyDescent="0.2">
      <c r="B7175" s="2"/>
      <c r="C7175" s="5"/>
      <c r="D7175" s="2"/>
      <c r="E7175" s="5"/>
      <c r="F7175" s="2"/>
      <c r="G7175" s="7"/>
      <c r="H7175" s="5"/>
      <c r="I7175" s="5"/>
    </row>
    <row r="7176" spans="2:9" x14ac:dyDescent="0.2">
      <c r="B7176" s="2"/>
      <c r="C7176" s="5"/>
      <c r="D7176" s="2"/>
      <c r="E7176" s="5"/>
      <c r="F7176" s="2"/>
      <c r="G7176" s="7"/>
      <c r="H7176" s="5"/>
      <c r="I7176" s="5"/>
    </row>
    <row r="7177" spans="2:9" x14ac:dyDescent="0.2">
      <c r="B7177" s="2"/>
      <c r="C7177" s="5"/>
      <c r="D7177" s="2"/>
      <c r="E7177" s="5"/>
      <c r="F7177" s="2"/>
      <c r="G7177" s="7"/>
      <c r="H7177" s="5"/>
      <c r="I7177" s="5"/>
    </row>
    <row r="7178" spans="2:9" x14ac:dyDescent="0.2">
      <c r="B7178" s="2"/>
      <c r="C7178" s="5"/>
      <c r="D7178" s="2"/>
      <c r="E7178" s="5"/>
      <c r="F7178" s="2"/>
      <c r="G7178" s="7"/>
      <c r="H7178" s="5"/>
      <c r="I7178" s="5"/>
    </row>
    <row r="7179" spans="2:9" x14ac:dyDescent="0.2">
      <c r="B7179" s="3"/>
      <c r="C7179" s="6"/>
      <c r="D7179" s="3"/>
      <c r="E7179" s="6"/>
      <c r="F7179" s="3"/>
      <c r="G7179" s="8"/>
      <c r="H7179" s="6"/>
      <c r="I7179" s="6"/>
    </row>
    <row r="7180" spans="2:9" x14ac:dyDescent="0.2">
      <c r="B7180" s="3"/>
      <c r="C7180" s="6"/>
      <c r="D7180" s="3"/>
      <c r="E7180" s="6"/>
      <c r="F7180" s="3"/>
      <c r="G7180" s="8"/>
      <c r="H7180" s="6"/>
      <c r="I7180" s="6"/>
    </row>
    <row r="7181" spans="2:9" x14ac:dyDescent="0.2">
      <c r="B7181" s="3"/>
      <c r="C7181" s="6"/>
      <c r="D7181" s="3"/>
      <c r="E7181" s="6"/>
      <c r="F7181" s="3"/>
      <c r="G7181" s="8"/>
      <c r="H7181" s="6"/>
      <c r="I7181" s="6"/>
    </row>
    <row r="7182" spans="2:9" x14ac:dyDescent="0.2">
      <c r="B7182" s="3"/>
      <c r="C7182" s="6"/>
      <c r="D7182" s="3"/>
      <c r="E7182" s="6"/>
      <c r="F7182" s="3"/>
      <c r="G7182" s="8"/>
      <c r="H7182" s="6"/>
      <c r="I7182" s="6"/>
    </row>
    <row r="7183" spans="2:9" x14ac:dyDescent="0.2">
      <c r="B7183" s="3"/>
      <c r="C7183" s="6"/>
      <c r="D7183" s="3"/>
      <c r="E7183" s="6"/>
      <c r="F7183" s="3"/>
      <c r="G7183" s="8"/>
      <c r="H7183" s="6"/>
      <c r="I7183" s="6"/>
    </row>
    <row r="7184" spans="2:9" x14ac:dyDescent="0.2">
      <c r="B7184" s="3"/>
      <c r="C7184" s="6"/>
      <c r="D7184" s="3"/>
      <c r="E7184" s="6"/>
      <c r="F7184" s="3"/>
      <c r="G7184" s="8"/>
      <c r="H7184" s="6"/>
      <c r="I7184" s="6"/>
    </row>
    <row r="7185" spans="2:9" x14ac:dyDescent="0.2">
      <c r="B7185" s="3"/>
      <c r="C7185" s="6"/>
      <c r="D7185" s="3"/>
      <c r="E7185" s="6"/>
      <c r="F7185" s="3"/>
      <c r="G7185" s="8"/>
      <c r="H7185" s="6"/>
      <c r="I7185" s="6"/>
    </row>
    <row r="7186" spans="2:9" x14ac:dyDescent="0.2">
      <c r="B7186" s="3"/>
      <c r="C7186" s="6"/>
      <c r="D7186" s="3"/>
      <c r="E7186" s="6"/>
      <c r="F7186" s="3"/>
      <c r="G7186" s="8"/>
      <c r="H7186" s="6"/>
      <c r="I7186" s="6"/>
    </row>
    <row r="7187" spans="2:9" x14ac:dyDescent="0.2">
      <c r="B7187" s="3"/>
      <c r="C7187" s="6"/>
      <c r="D7187" s="3"/>
      <c r="E7187" s="6"/>
      <c r="F7187" s="3"/>
      <c r="G7187" s="8"/>
      <c r="H7187" s="6"/>
      <c r="I7187" s="6"/>
    </row>
    <row r="7188" spans="2:9" x14ac:dyDescent="0.2">
      <c r="B7188" s="3"/>
      <c r="C7188" s="6"/>
      <c r="D7188" s="3"/>
      <c r="E7188" s="6"/>
      <c r="F7188" s="3"/>
      <c r="G7188" s="8"/>
      <c r="H7188" s="6"/>
      <c r="I7188" s="6"/>
    </row>
    <row r="7189" spans="2:9" x14ac:dyDescent="0.2">
      <c r="B7189" s="3"/>
      <c r="C7189" s="6"/>
      <c r="D7189" s="3"/>
      <c r="E7189" s="6"/>
      <c r="F7189" s="3"/>
      <c r="G7189" s="8"/>
      <c r="H7189" s="6"/>
      <c r="I7189" s="6"/>
    </row>
    <row r="7190" spans="2:9" x14ac:dyDescent="0.2">
      <c r="B7190" s="3"/>
      <c r="C7190" s="6"/>
      <c r="D7190" s="3"/>
      <c r="E7190" s="6"/>
      <c r="F7190" s="3"/>
      <c r="G7190" s="8"/>
      <c r="H7190" s="6"/>
      <c r="I7190" s="6"/>
    </row>
    <row r="7191" spans="2:9" x14ac:dyDescent="0.2">
      <c r="B7191" s="3"/>
      <c r="C7191" s="6"/>
      <c r="D7191" s="3"/>
      <c r="E7191" s="6"/>
      <c r="F7191" s="3"/>
      <c r="G7191" s="8"/>
      <c r="H7191" s="6"/>
      <c r="I7191" s="6"/>
    </row>
    <row r="7192" spans="2:9" x14ac:dyDescent="0.2">
      <c r="B7192" s="3"/>
      <c r="C7192" s="6"/>
      <c r="D7192" s="3"/>
      <c r="E7192" s="6"/>
      <c r="F7192" s="3"/>
      <c r="G7192" s="8"/>
      <c r="H7192" s="6"/>
      <c r="I7192" s="6"/>
    </row>
    <row r="7193" spans="2:9" x14ac:dyDescent="0.2">
      <c r="B7193" s="3"/>
      <c r="C7193" s="6"/>
      <c r="D7193" s="3"/>
      <c r="E7193" s="6"/>
      <c r="F7193" s="3"/>
      <c r="G7193" s="8"/>
      <c r="H7193" s="6"/>
      <c r="I7193" s="6"/>
    </row>
    <row r="7194" spans="2:9" x14ac:dyDescent="0.2">
      <c r="B7194" s="3"/>
      <c r="C7194" s="6"/>
      <c r="D7194" s="3"/>
      <c r="E7194" s="6"/>
      <c r="F7194" s="3"/>
      <c r="G7194" s="8"/>
      <c r="H7194" s="6"/>
      <c r="I7194" s="6"/>
    </row>
    <row r="7195" spans="2:9" x14ac:dyDescent="0.2">
      <c r="B7195" s="3"/>
      <c r="C7195" s="6"/>
      <c r="D7195" s="3"/>
      <c r="E7195" s="6"/>
      <c r="F7195" s="3"/>
      <c r="G7195" s="8"/>
      <c r="H7195" s="6"/>
      <c r="I7195" s="6"/>
    </row>
    <row r="7196" spans="2:9" x14ac:dyDescent="0.2">
      <c r="B7196" s="3"/>
      <c r="C7196" s="6"/>
      <c r="D7196" s="3"/>
      <c r="E7196" s="6"/>
      <c r="F7196" s="3"/>
      <c r="G7196" s="8"/>
      <c r="H7196" s="6"/>
      <c r="I7196" s="6"/>
    </row>
    <row r="7197" spans="2:9" x14ac:dyDescent="0.2">
      <c r="B7197" s="3"/>
      <c r="C7197" s="6"/>
      <c r="D7197" s="3"/>
      <c r="E7197" s="6"/>
      <c r="F7197" s="3"/>
      <c r="G7197" s="8"/>
      <c r="H7197" s="6"/>
      <c r="I7197" s="6"/>
    </row>
    <row r="7198" spans="2:9" x14ac:dyDescent="0.2">
      <c r="B7198" s="3"/>
      <c r="C7198" s="6"/>
      <c r="D7198" s="3"/>
      <c r="E7198" s="6"/>
      <c r="F7198" s="3"/>
      <c r="G7198" s="8"/>
      <c r="H7198" s="6"/>
      <c r="I7198" s="6"/>
    </row>
    <row r="7199" spans="2:9" x14ac:dyDescent="0.2">
      <c r="B7199" s="3"/>
      <c r="C7199" s="6"/>
      <c r="D7199" s="3"/>
      <c r="E7199" s="6"/>
      <c r="F7199" s="3"/>
      <c r="G7199" s="8"/>
      <c r="H7199" s="6"/>
      <c r="I7199" s="6"/>
    </row>
    <row r="7200" spans="2:9" x14ac:dyDescent="0.2">
      <c r="B7200" s="3"/>
      <c r="C7200" s="6"/>
      <c r="D7200" s="3"/>
      <c r="E7200" s="6"/>
      <c r="F7200" s="3"/>
      <c r="G7200" s="8"/>
      <c r="H7200" s="6"/>
      <c r="I7200" s="6"/>
    </row>
    <row r="7201" spans="2:9" x14ac:dyDescent="0.2">
      <c r="B7201" s="3"/>
      <c r="C7201" s="6"/>
      <c r="D7201" s="3"/>
      <c r="E7201" s="6"/>
      <c r="F7201" s="3"/>
      <c r="G7201" s="8"/>
      <c r="H7201" s="6"/>
      <c r="I7201" s="6"/>
    </row>
    <row r="7202" spans="2:9" x14ac:dyDescent="0.2">
      <c r="B7202" s="3"/>
      <c r="C7202" s="6"/>
      <c r="D7202" s="3"/>
      <c r="E7202" s="6"/>
      <c r="F7202" s="3"/>
      <c r="G7202" s="8"/>
      <c r="H7202" s="6"/>
      <c r="I7202" s="6"/>
    </row>
    <row r="7203" spans="2:9" x14ac:dyDescent="0.2">
      <c r="B7203" s="3"/>
      <c r="C7203" s="6"/>
      <c r="D7203" s="3"/>
      <c r="E7203" s="6"/>
      <c r="F7203" s="3"/>
      <c r="G7203" s="8"/>
      <c r="H7203" s="6"/>
      <c r="I7203" s="6"/>
    </row>
    <row r="7204" spans="2:9" x14ac:dyDescent="0.2">
      <c r="B7204" s="3"/>
      <c r="C7204" s="6"/>
      <c r="D7204" s="3"/>
      <c r="E7204" s="6"/>
      <c r="F7204" s="3"/>
      <c r="G7204" s="8"/>
      <c r="H7204" s="6"/>
      <c r="I7204" s="6"/>
    </row>
    <row r="7205" spans="2:9" x14ac:dyDescent="0.2">
      <c r="B7205" s="3"/>
      <c r="C7205" s="6"/>
      <c r="D7205" s="3"/>
      <c r="E7205" s="6"/>
      <c r="F7205" s="3"/>
      <c r="G7205" s="8"/>
      <c r="H7205" s="6"/>
      <c r="I7205" s="6"/>
    </row>
    <row r="7206" spans="2:9" x14ac:dyDescent="0.2">
      <c r="B7206" s="3"/>
      <c r="C7206" s="6"/>
      <c r="D7206" s="3"/>
      <c r="E7206" s="6"/>
      <c r="F7206" s="3"/>
      <c r="G7206" s="8"/>
      <c r="H7206" s="6"/>
      <c r="I7206" s="6"/>
    </row>
    <row r="7207" spans="2:9" x14ac:dyDescent="0.2">
      <c r="B7207" s="3"/>
      <c r="C7207" s="6"/>
      <c r="D7207" s="3"/>
      <c r="E7207" s="6"/>
      <c r="F7207" s="3"/>
      <c r="G7207" s="8"/>
      <c r="H7207" s="6"/>
      <c r="I7207" s="6"/>
    </row>
    <row r="7208" spans="2:9" x14ac:dyDescent="0.2">
      <c r="B7208" s="3"/>
      <c r="C7208" s="6"/>
      <c r="D7208" s="3"/>
      <c r="E7208" s="6"/>
      <c r="F7208" s="3"/>
      <c r="G7208" s="8"/>
      <c r="H7208" s="6"/>
      <c r="I7208" s="6"/>
    </row>
    <row r="7209" spans="2:9" x14ac:dyDescent="0.2">
      <c r="B7209" s="3"/>
      <c r="C7209" s="6"/>
      <c r="D7209" s="3"/>
      <c r="E7209" s="6"/>
      <c r="F7209" s="3"/>
      <c r="G7209" s="8"/>
      <c r="H7209" s="6"/>
      <c r="I7209" s="6"/>
    </row>
    <row r="7210" spans="2:9" x14ac:dyDescent="0.2">
      <c r="B7210" s="3"/>
      <c r="C7210" s="6"/>
      <c r="D7210" s="3"/>
      <c r="E7210" s="6"/>
      <c r="F7210" s="3"/>
      <c r="G7210" s="8"/>
      <c r="H7210" s="6"/>
      <c r="I7210" s="6"/>
    </row>
    <row r="7211" spans="2:9" x14ac:dyDescent="0.2">
      <c r="B7211" s="3"/>
      <c r="C7211" s="6"/>
      <c r="D7211" s="3"/>
      <c r="E7211" s="6"/>
      <c r="F7211" s="3"/>
      <c r="G7211" s="8"/>
      <c r="H7211" s="6"/>
      <c r="I7211" s="6"/>
    </row>
    <row r="7212" spans="2:9" x14ac:dyDescent="0.2">
      <c r="B7212" s="3"/>
      <c r="C7212" s="6"/>
      <c r="D7212" s="3"/>
      <c r="E7212" s="6"/>
      <c r="F7212" s="3"/>
      <c r="G7212" s="8"/>
      <c r="H7212" s="6"/>
      <c r="I7212" s="6"/>
    </row>
    <row r="7213" spans="2:9" x14ac:dyDescent="0.2">
      <c r="B7213" s="3"/>
      <c r="C7213" s="6"/>
      <c r="D7213" s="3"/>
      <c r="E7213" s="6"/>
      <c r="F7213" s="3"/>
      <c r="G7213" s="8"/>
      <c r="H7213" s="6"/>
      <c r="I7213" s="6"/>
    </row>
    <row r="7214" spans="2:9" x14ac:dyDescent="0.2">
      <c r="B7214" s="3"/>
      <c r="C7214" s="6"/>
      <c r="D7214" s="3"/>
      <c r="E7214" s="6"/>
      <c r="F7214" s="3"/>
      <c r="G7214" s="8"/>
      <c r="H7214" s="6"/>
      <c r="I7214" s="6"/>
    </row>
    <row r="7215" spans="2:9" x14ac:dyDescent="0.2">
      <c r="B7215" s="3"/>
      <c r="C7215" s="6"/>
      <c r="D7215" s="3"/>
      <c r="E7215" s="6"/>
      <c r="F7215" s="3"/>
      <c r="G7215" s="8"/>
      <c r="H7215" s="6"/>
      <c r="I7215" s="6"/>
    </row>
    <row r="7216" spans="2:9" x14ac:dyDescent="0.2">
      <c r="B7216" s="3"/>
      <c r="C7216" s="6"/>
      <c r="D7216" s="3"/>
      <c r="E7216" s="6"/>
      <c r="F7216" s="3"/>
      <c r="G7216" s="8"/>
      <c r="H7216" s="6"/>
      <c r="I7216" s="6"/>
    </row>
    <row r="7217" spans="2:9" x14ac:dyDescent="0.2">
      <c r="B7217" s="2"/>
      <c r="C7217" s="5"/>
      <c r="D7217" s="2"/>
      <c r="E7217" s="5"/>
      <c r="F7217" s="2"/>
      <c r="G7217" s="7"/>
      <c r="H7217" s="5"/>
      <c r="I7217" s="5"/>
    </row>
    <row r="7218" spans="2:9" x14ac:dyDescent="0.2">
      <c r="B7218" s="2"/>
      <c r="C7218" s="5"/>
      <c r="D7218" s="2"/>
      <c r="E7218" s="5"/>
      <c r="F7218" s="2"/>
      <c r="G7218" s="7"/>
      <c r="H7218" s="5"/>
      <c r="I7218" s="5"/>
    </row>
    <row r="7219" spans="2:9" x14ac:dyDescent="0.2">
      <c r="B7219" s="3"/>
      <c r="C7219" s="6"/>
      <c r="D7219" s="3"/>
      <c r="E7219" s="6"/>
      <c r="F7219" s="3"/>
      <c r="G7219" s="8"/>
      <c r="H7219" s="6"/>
      <c r="I7219" s="6"/>
    </row>
    <row r="7220" spans="2:9" x14ac:dyDescent="0.2">
      <c r="B7220" s="3"/>
      <c r="C7220" s="6"/>
      <c r="D7220" s="3"/>
      <c r="E7220" s="6"/>
      <c r="F7220" s="3"/>
      <c r="G7220" s="8"/>
      <c r="H7220" s="6"/>
      <c r="I7220" s="6"/>
    </row>
    <row r="7221" spans="2:9" x14ac:dyDescent="0.2">
      <c r="B7221" s="3"/>
      <c r="C7221" s="6"/>
      <c r="D7221" s="3"/>
      <c r="E7221" s="6"/>
      <c r="F7221" s="3"/>
      <c r="G7221" s="8"/>
      <c r="H7221" s="6"/>
      <c r="I7221" s="6"/>
    </row>
    <row r="7222" spans="2:9" x14ac:dyDescent="0.2">
      <c r="B7222" s="3"/>
      <c r="C7222" s="6"/>
      <c r="D7222" s="3"/>
      <c r="E7222" s="6"/>
      <c r="F7222" s="3"/>
      <c r="G7222" s="8"/>
      <c r="H7222" s="6"/>
      <c r="I7222" s="6"/>
    </row>
    <row r="7223" spans="2:9" x14ac:dyDescent="0.2">
      <c r="B7223" s="3"/>
      <c r="C7223" s="6"/>
      <c r="D7223" s="3"/>
      <c r="E7223" s="6"/>
      <c r="F7223" s="3"/>
      <c r="G7223" s="8"/>
      <c r="H7223" s="6"/>
      <c r="I7223" s="6"/>
    </row>
    <row r="7224" spans="2:9" x14ac:dyDescent="0.2">
      <c r="B7224" s="3"/>
      <c r="C7224" s="6"/>
      <c r="D7224" s="3"/>
      <c r="E7224" s="6"/>
      <c r="F7224" s="3"/>
      <c r="G7224" s="8"/>
      <c r="H7224" s="6"/>
      <c r="I7224" s="6"/>
    </row>
    <row r="7225" spans="2:9" x14ac:dyDescent="0.2">
      <c r="B7225" s="3"/>
      <c r="C7225" s="6"/>
      <c r="D7225" s="3"/>
      <c r="E7225" s="6"/>
      <c r="F7225" s="3"/>
      <c r="G7225" s="8"/>
      <c r="H7225" s="6"/>
      <c r="I7225" s="6"/>
    </row>
    <row r="7226" spans="2:9" x14ac:dyDescent="0.2">
      <c r="B7226" s="3"/>
      <c r="C7226" s="6"/>
      <c r="D7226" s="3"/>
      <c r="E7226" s="6"/>
      <c r="F7226" s="3"/>
      <c r="G7226" s="8"/>
      <c r="H7226" s="6"/>
      <c r="I7226" s="6"/>
    </row>
    <row r="7227" spans="2:9" x14ac:dyDescent="0.2">
      <c r="B7227" s="3"/>
      <c r="C7227" s="6"/>
      <c r="D7227" s="3"/>
      <c r="E7227" s="6"/>
      <c r="F7227" s="3"/>
      <c r="G7227" s="8"/>
      <c r="H7227" s="6"/>
      <c r="I7227" s="6"/>
    </row>
    <row r="7228" spans="2:9" x14ac:dyDescent="0.2">
      <c r="B7228" s="3"/>
      <c r="C7228" s="6"/>
      <c r="D7228" s="3"/>
      <c r="E7228" s="6"/>
      <c r="F7228" s="3"/>
      <c r="G7228" s="8"/>
      <c r="H7228" s="6"/>
      <c r="I7228" s="6"/>
    </row>
    <row r="7229" spans="2:9" x14ac:dyDescent="0.2">
      <c r="B7229" s="3"/>
      <c r="C7229" s="6"/>
      <c r="D7229" s="3"/>
      <c r="E7229" s="6"/>
      <c r="F7229" s="3"/>
      <c r="G7229" s="8"/>
      <c r="H7229" s="6"/>
      <c r="I7229" s="6"/>
    </row>
    <row r="7230" spans="2:9" x14ac:dyDescent="0.2">
      <c r="B7230" s="2"/>
      <c r="C7230" s="5"/>
      <c r="D7230" s="2"/>
      <c r="E7230" s="5"/>
      <c r="F7230" s="2"/>
      <c r="G7230" s="7"/>
      <c r="H7230" s="5"/>
      <c r="I7230" s="5"/>
    </row>
    <row r="7231" spans="2:9" x14ac:dyDescent="0.2">
      <c r="B7231" s="2"/>
      <c r="C7231" s="5"/>
      <c r="D7231" s="2"/>
      <c r="E7231" s="5"/>
      <c r="F7231" s="2"/>
      <c r="G7231" s="7"/>
      <c r="H7231" s="5"/>
      <c r="I7231" s="5"/>
    </row>
    <row r="7232" spans="2:9" x14ac:dyDescent="0.2">
      <c r="B7232" s="2"/>
      <c r="C7232" s="5"/>
      <c r="D7232" s="2"/>
      <c r="E7232" s="5"/>
      <c r="F7232" s="2"/>
      <c r="G7232" s="7"/>
      <c r="H7232" s="5"/>
      <c r="I7232" s="5"/>
    </row>
    <row r="7233" spans="2:9" x14ac:dyDescent="0.2">
      <c r="B7233" s="3"/>
      <c r="C7233" s="6"/>
      <c r="D7233" s="3"/>
      <c r="E7233" s="6"/>
      <c r="F7233" s="3"/>
      <c r="G7233" s="8"/>
      <c r="H7233" s="6"/>
      <c r="I7233" s="6"/>
    </row>
    <row r="7234" spans="2:9" x14ac:dyDescent="0.2">
      <c r="B7234" s="3"/>
      <c r="C7234" s="6"/>
      <c r="D7234" s="3"/>
      <c r="E7234" s="6"/>
      <c r="F7234" s="3"/>
      <c r="G7234" s="8"/>
      <c r="H7234" s="6"/>
      <c r="I7234" s="6"/>
    </row>
    <row r="7235" spans="2:9" x14ac:dyDescent="0.2">
      <c r="B7235" s="3"/>
      <c r="C7235" s="6"/>
      <c r="D7235" s="3"/>
      <c r="E7235" s="6"/>
      <c r="F7235" s="3"/>
      <c r="G7235" s="8"/>
      <c r="H7235" s="6"/>
      <c r="I7235" s="6"/>
    </row>
    <row r="7236" spans="2:9" x14ac:dyDescent="0.2">
      <c r="B7236" s="3"/>
      <c r="C7236" s="6"/>
      <c r="D7236" s="3"/>
      <c r="E7236" s="6"/>
      <c r="F7236" s="3"/>
      <c r="G7236" s="8"/>
      <c r="H7236" s="6"/>
      <c r="I7236" s="6"/>
    </row>
    <row r="7237" spans="2:9" x14ac:dyDescent="0.2">
      <c r="B7237" s="3"/>
      <c r="C7237" s="6"/>
      <c r="D7237" s="3"/>
      <c r="E7237" s="6"/>
      <c r="F7237" s="3"/>
      <c r="G7237" s="8"/>
      <c r="H7237" s="6"/>
      <c r="I7237" s="6"/>
    </row>
    <row r="7238" spans="2:9" x14ac:dyDescent="0.2">
      <c r="B7238" s="3"/>
      <c r="C7238" s="6"/>
      <c r="D7238" s="3"/>
      <c r="E7238" s="6"/>
      <c r="F7238" s="3"/>
      <c r="G7238" s="8"/>
      <c r="H7238" s="6"/>
      <c r="I7238" s="6"/>
    </row>
    <row r="7239" spans="2:9" x14ac:dyDescent="0.2">
      <c r="B7239" s="3"/>
      <c r="C7239" s="6"/>
      <c r="D7239" s="3"/>
      <c r="E7239" s="6"/>
      <c r="F7239" s="3"/>
      <c r="G7239" s="8"/>
      <c r="H7239" s="6"/>
      <c r="I7239" s="6"/>
    </row>
    <row r="7240" spans="2:9" x14ac:dyDescent="0.2">
      <c r="B7240" s="3"/>
      <c r="C7240" s="6"/>
      <c r="D7240" s="3"/>
      <c r="E7240" s="6"/>
      <c r="F7240" s="3"/>
      <c r="G7240" s="8"/>
      <c r="H7240" s="6"/>
      <c r="I7240" s="6"/>
    </row>
    <row r="7241" spans="2:9" x14ac:dyDescent="0.2">
      <c r="B7241" s="3"/>
      <c r="C7241" s="6"/>
      <c r="D7241" s="3"/>
      <c r="E7241" s="6"/>
      <c r="F7241" s="3"/>
      <c r="G7241" s="8"/>
      <c r="H7241" s="6"/>
      <c r="I7241" s="6"/>
    </row>
    <row r="7242" spans="2:9" x14ac:dyDescent="0.2">
      <c r="B7242" s="3"/>
      <c r="C7242" s="6"/>
      <c r="D7242" s="3"/>
      <c r="E7242" s="6"/>
      <c r="F7242" s="3"/>
      <c r="G7242" s="8"/>
      <c r="H7242" s="6"/>
      <c r="I7242" s="6"/>
    </row>
    <row r="7243" spans="2:9" x14ac:dyDescent="0.2">
      <c r="B7243" s="3"/>
      <c r="C7243" s="6"/>
      <c r="D7243" s="3"/>
      <c r="E7243" s="6"/>
      <c r="F7243" s="3"/>
      <c r="G7243" s="8"/>
      <c r="H7243" s="6"/>
      <c r="I7243" s="6"/>
    </row>
    <row r="7244" spans="2:9" x14ac:dyDescent="0.2">
      <c r="B7244" s="3"/>
      <c r="C7244" s="6"/>
      <c r="D7244" s="3"/>
      <c r="E7244" s="6"/>
      <c r="F7244" s="3"/>
      <c r="G7244" s="8"/>
      <c r="H7244" s="6"/>
      <c r="I7244" s="6"/>
    </row>
    <row r="7245" spans="2:9" x14ac:dyDescent="0.2">
      <c r="B7245" s="3"/>
      <c r="C7245" s="6"/>
      <c r="D7245" s="3"/>
      <c r="E7245" s="6"/>
      <c r="F7245" s="3"/>
      <c r="G7245" s="8"/>
      <c r="H7245" s="6"/>
      <c r="I7245" s="6"/>
    </row>
    <row r="7246" spans="2:9" x14ac:dyDescent="0.2">
      <c r="B7246" s="3"/>
      <c r="C7246" s="6"/>
      <c r="D7246" s="3"/>
      <c r="E7246" s="6"/>
      <c r="F7246" s="3"/>
      <c r="G7246" s="8"/>
      <c r="H7246" s="6"/>
      <c r="I7246" s="6"/>
    </row>
    <row r="7247" spans="2:9" x14ac:dyDescent="0.2">
      <c r="B7247" s="2"/>
      <c r="C7247" s="5"/>
      <c r="D7247" s="2"/>
      <c r="E7247" s="5"/>
      <c r="F7247" s="2"/>
      <c r="G7247" s="7"/>
      <c r="H7247" s="5"/>
      <c r="I7247" s="5"/>
    </row>
    <row r="7248" spans="2:9" x14ac:dyDescent="0.2">
      <c r="B7248" s="2"/>
      <c r="C7248" s="5"/>
      <c r="D7248" s="2"/>
      <c r="E7248" s="5"/>
      <c r="F7248" s="2"/>
      <c r="G7248" s="7"/>
      <c r="H7248" s="5"/>
      <c r="I7248" s="5"/>
    </row>
    <row r="7249" spans="2:9" x14ac:dyDescent="0.2">
      <c r="B7249" s="2"/>
      <c r="C7249" s="5"/>
      <c r="D7249" s="2"/>
      <c r="E7249" s="5"/>
      <c r="F7249" s="2"/>
      <c r="G7249" s="7"/>
      <c r="H7249" s="5"/>
      <c r="I7249" s="5"/>
    </row>
    <row r="7250" spans="2:9" x14ac:dyDescent="0.2">
      <c r="B7250" s="2"/>
      <c r="C7250" s="5"/>
      <c r="D7250" s="2"/>
      <c r="E7250" s="5"/>
      <c r="F7250" s="2"/>
      <c r="G7250" s="7"/>
      <c r="H7250" s="5"/>
      <c r="I7250" s="5"/>
    </row>
    <row r="7251" spans="2:9" x14ac:dyDescent="0.2">
      <c r="B7251" s="2"/>
      <c r="C7251" s="5"/>
      <c r="D7251" s="2"/>
      <c r="E7251" s="5"/>
      <c r="F7251" s="2"/>
      <c r="G7251" s="7"/>
      <c r="H7251" s="5"/>
      <c r="I7251" s="5"/>
    </row>
    <row r="7252" spans="2:9" x14ac:dyDescent="0.2">
      <c r="B7252" s="2"/>
      <c r="C7252" s="5"/>
      <c r="D7252" s="2"/>
      <c r="E7252" s="5"/>
      <c r="F7252" s="2"/>
      <c r="G7252" s="7"/>
      <c r="H7252" s="5"/>
      <c r="I7252" s="5"/>
    </row>
    <row r="7253" spans="2:9" x14ac:dyDescent="0.2">
      <c r="B7253" s="2"/>
      <c r="C7253" s="5"/>
      <c r="D7253" s="2"/>
      <c r="E7253" s="5"/>
      <c r="F7253" s="2"/>
      <c r="G7253" s="7"/>
      <c r="H7253" s="5"/>
      <c r="I7253" s="5"/>
    </row>
    <row r="7254" spans="2:9" x14ac:dyDescent="0.2">
      <c r="B7254" s="2"/>
      <c r="C7254" s="5"/>
      <c r="D7254" s="2"/>
      <c r="E7254" s="5"/>
      <c r="F7254" s="2"/>
      <c r="G7254" s="7"/>
      <c r="H7254" s="5"/>
      <c r="I7254" s="5"/>
    </row>
    <row r="7255" spans="2:9" x14ac:dyDescent="0.2">
      <c r="B7255" s="2"/>
      <c r="C7255" s="5"/>
      <c r="D7255" s="2"/>
      <c r="E7255" s="5"/>
      <c r="F7255" s="2"/>
      <c r="G7255" s="7"/>
      <c r="H7255" s="5"/>
      <c r="I7255" s="5"/>
    </row>
    <row r="7256" spans="2:9" x14ac:dyDescent="0.2">
      <c r="B7256" s="3"/>
      <c r="C7256" s="6"/>
      <c r="D7256" s="3"/>
      <c r="E7256" s="6"/>
      <c r="F7256" s="3"/>
      <c r="G7256" s="8"/>
      <c r="H7256" s="6"/>
      <c r="I7256" s="6"/>
    </row>
    <row r="7257" spans="2:9" x14ac:dyDescent="0.2">
      <c r="B7257" s="3"/>
      <c r="C7257" s="6"/>
      <c r="D7257" s="3"/>
      <c r="E7257" s="6"/>
      <c r="F7257" s="3"/>
      <c r="G7257" s="8"/>
      <c r="H7257" s="6"/>
      <c r="I7257" s="6"/>
    </row>
    <row r="7258" spans="2:9" x14ac:dyDescent="0.2">
      <c r="B7258" s="3"/>
      <c r="C7258" s="6"/>
      <c r="D7258" s="3"/>
      <c r="E7258" s="6"/>
      <c r="F7258" s="3"/>
      <c r="G7258" s="8"/>
      <c r="H7258" s="6"/>
      <c r="I7258" s="6"/>
    </row>
    <row r="7259" spans="2:9" x14ac:dyDescent="0.2">
      <c r="B7259" s="3"/>
      <c r="C7259" s="6"/>
      <c r="D7259" s="3"/>
      <c r="E7259" s="6"/>
      <c r="F7259" s="3"/>
      <c r="G7259" s="8"/>
      <c r="H7259" s="6"/>
      <c r="I7259" s="6"/>
    </row>
    <row r="7260" spans="2:9" x14ac:dyDescent="0.2">
      <c r="B7260" s="3"/>
      <c r="C7260" s="6"/>
      <c r="D7260" s="3"/>
      <c r="E7260" s="6"/>
      <c r="F7260" s="3"/>
      <c r="G7260" s="8"/>
      <c r="H7260" s="6"/>
      <c r="I7260" s="6"/>
    </row>
    <row r="7261" spans="2:9" x14ac:dyDescent="0.2">
      <c r="B7261" s="3"/>
      <c r="C7261" s="6"/>
      <c r="D7261" s="3"/>
      <c r="E7261" s="6"/>
      <c r="F7261" s="3"/>
      <c r="G7261" s="8"/>
      <c r="H7261" s="6"/>
      <c r="I7261" s="6"/>
    </row>
    <row r="7262" spans="2:9" x14ac:dyDescent="0.2">
      <c r="B7262" s="3"/>
      <c r="C7262" s="6"/>
      <c r="D7262" s="3"/>
      <c r="E7262" s="6"/>
      <c r="F7262" s="3"/>
      <c r="G7262" s="8"/>
      <c r="H7262" s="6"/>
      <c r="I7262" s="6"/>
    </row>
    <row r="7263" spans="2:9" x14ac:dyDescent="0.2">
      <c r="B7263" s="3"/>
      <c r="C7263" s="6"/>
      <c r="D7263" s="3"/>
      <c r="E7263" s="6"/>
      <c r="F7263" s="3"/>
      <c r="G7263" s="8"/>
      <c r="H7263" s="6"/>
      <c r="I7263" s="6"/>
    </row>
    <row r="7264" spans="2:9" x14ac:dyDescent="0.2">
      <c r="B7264" s="3"/>
      <c r="C7264" s="6"/>
      <c r="D7264" s="3"/>
      <c r="E7264" s="6"/>
      <c r="F7264" s="3"/>
      <c r="G7264" s="8"/>
      <c r="H7264" s="6"/>
      <c r="I7264" s="6"/>
    </row>
    <row r="7265" spans="2:9" x14ac:dyDescent="0.2">
      <c r="B7265" s="3"/>
      <c r="C7265" s="6"/>
      <c r="D7265" s="3"/>
      <c r="E7265" s="6"/>
      <c r="F7265" s="3"/>
      <c r="G7265" s="8"/>
      <c r="H7265" s="6"/>
      <c r="I7265" s="6"/>
    </row>
    <row r="7266" spans="2:9" x14ac:dyDescent="0.2">
      <c r="B7266" s="3"/>
      <c r="C7266" s="6"/>
      <c r="D7266" s="3"/>
      <c r="E7266" s="6"/>
      <c r="F7266" s="3"/>
      <c r="G7266" s="8"/>
      <c r="H7266" s="6"/>
      <c r="I7266" s="6"/>
    </row>
    <row r="7267" spans="2:9" x14ac:dyDescent="0.2">
      <c r="B7267" s="3"/>
      <c r="C7267" s="6"/>
      <c r="D7267" s="3"/>
      <c r="E7267" s="6"/>
      <c r="F7267" s="3"/>
      <c r="G7267" s="8"/>
      <c r="H7267" s="6"/>
      <c r="I7267" s="6"/>
    </row>
    <row r="7268" spans="2:9" x14ac:dyDescent="0.2">
      <c r="B7268" s="3"/>
      <c r="C7268" s="6"/>
      <c r="D7268" s="3"/>
      <c r="E7268" s="6"/>
      <c r="F7268" s="3"/>
      <c r="G7268" s="8"/>
      <c r="H7268" s="6"/>
      <c r="I7268" s="6"/>
    </row>
    <row r="7269" spans="2:9" x14ac:dyDescent="0.2">
      <c r="B7269" s="3"/>
      <c r="C7269" s="6"/>
      <c r="D7269" s="3"/>
      <c r="E7269" s="6"/>
      <c r="F7269" s="3"/>
      <c r="G7269" s="8"/>
      <c r="H7269" s="6"/>
      <c r="I7269" s="6"/>
    </row>
    <row r="7270" spans="2:9" x14ac:dyDescent="0.2">
      <c r="B7270" s="3"/>
      <c r="C7270" s="6"/>
      <c r="D7270" s="3"/>
      <c r="E7270" s="6"/>
      <c r="F7270" s="3"/>
      <c r="G7270" s="8"/>
      <c r="H7270" s="6"/>
      <c r="I7270" s="6"/>
    </row>
    <row r="7271" spans="2:9" x14ac:dyDescent="0.2">
      <c r="B7271" s="3"/>
      <c r="C7271" s="6"/>
      <c r="D7271" s="3"/>
      <c r="E7271" s="6"/>
      <c r="F7271" s="3"/>
      <c r="G7271" s="8"/>
      <c r="H7271" s="6"/>
      <c r="I7271" s="6"/>
    </row>
    <row r="7272" spans="2:9" x14ac:dyDescent="0.2">
      <c r="B7272" s="3"/>
      <c r="C7272" s="6"/>
      <c r="D7272" s="3"/>
      <c r="E7272" s="6"/>
      <c r="F7272" s="3"/>
      <c r="G7272" s="8"/>
      <c r="H7272" s="6"/>
      <c r="I7272" s="6"/>
    </row>
    <row r="7273" spans="2:9" x14ac:dyDescent="0.2">
      <c r="B7273" s="3"/>
      <c r="C7273" s="6"/>
      <c r="D7273" s="3"/>
      <c r="E7273" s="6"/>
      <c r="F7273" s="3"/>
      <c r="G7273" s="8"/>
      <c r="H7273" s="6"/>
      <c r="I7273" s="6"/>
    </row>
    <row r="7274" spans="2:9" x14ac:dyDescent="0.2">
      <c r="B7274" s="3"/>
      <c r="C7274" s="6"/>
      <c r="D7274" s="3"/>
      <c r="E7274" s="6"/>
      <c r="F7274" s="3"/>
      <c r="G7274" s="8"/>
      <c r="H7274" s="6"/>
      <c r="I7274" s="6"/>
    </row>
    <row r="7275" spans="2:9" x14ac:dyDescent="0.2">
      <c r="B7275" s="3"/>
      <c r="C7275" s="6"/>
      <c r="D7275" s="3"/>
      <c r="E7275" s="6"/>
      <c r="F7275" s="3"/>
      <c r="G7275" s="8"/>
      <c r="H7275" s="6"/>
      <c r="I7275" s="6"/>
    </row>
    <row r="7276" spans="2:9" x14ac:dyDescent="0.2">
      <c r="B7276" s="3"/>
      <c r="C7276" s="6"/>
      <c r="D7276" s="3"/>
      <c r="E7276" s="6"/>
      <c r="F7276" s="3"/>
      <c r="G7276" s="8"/>
      <c r="H7276" s="6"/>
      <c r="I7276" s="6"/>
    </row>
    <row r="7277" spans="2:9" x14ac:dyDescent="0.2">
      <c r="B7277" s="3"/>
      <c r="C7277" s="6"/>
      <c r="D7277" s="3"/>
      <c r="E7277" s="6"/>
      <c r="F7277" s="3"/>
      <c r="G7277" s="8"/>
      <c r="H7277" s="6"/>
      <c r="I7277" s="6"/>
    </row>
    <row r="7278" spans="2:9" x14ac:dyDescent="0.2">
      <c r="B7278" s="3"/>
      <c r="C7278" s="6"/>
      <c r="D7278" s="3"/>
      <c r="E7278" s="6"/>
      <c r="F7278" s="3"/>
      <c r="G7278" s="8"/>
      <c r="H7278" s="6"/>
      <c r="I7278" s="6"/>
    </row>
    <row r="7279" spans="2:9" x14ac:dyDescent="0.2">
      <c r="B7279" s="3"/>
      <c r="C7279" s="6"/>
      <c r="D7279" s="3"/>
      <c r="E7279" s="6"/>
      <c r="F7279" s="3"/>
      <c r="G7279" s="8"/>
      <c r="H7279" s="6"/>
      <c r="I7279" s="6"/>
    </row>
    <row r="7280" spans="2:9" x14ac:dyDescent="0.2">
      <c r="B7280" s="3"/>
      <c r="C7280" s="6"/>
      <c r="D7280" s="3"/>
      <c r="E7280" s="6"/>
      <c r="F7280" s="3"/>
      <c r="G7280" s="8"/>
      <c r="H7280" s="6"/>
      <c r="I7280" s="6"/>
    </row>
    <row r="7281" spans="2:9" x14ac:dyDescent="0.2">
      <c r="B7281" s="3"/>
      <c r="C7281" s="6"/>
      <c r="D7281" s="3"/>
      <c r="E7281" s="6"/>
      <c r="F7281" s="3"/>
      <c r="G7281" s="8"/>
      <c r="H7281" s="6"/>
      <c r="I7281" s="6"/>
    </row>
    <row r="7282" spans="2:9" x14ac:dyDescent="0.2">
      <c r="B7282" s="3"/>
      <c r="C7282" s="6"/>
      <c r="D7282" s="3"/>
      <c r="E7282" s="6"/>
      <c r="F7282" s="3"/>
      <c r="G7282" s="8"/>
      <c r="H7282" s="6"/>
      <c r="I7282" s="6"/>
    </row>
    <row r="7283" spans="2:9" x14ac:dyDescent="0.2">
      <c r="B7283" s="3"/>
      <c r="C7283" s="6"/>
      <c r="D7283" s="3"/>
      <c r="E7283" s="6"/>
      <c r="F7283" s="3"/>
      <c r="G7283" s="8"/>
      <c r="H7283" s="6"/>
      <c r="I7283" s="6"/>
    </row>
    <row r="7284" spans="2:9" x14ac:dyDescent="0.2">
      <c r="B7284" s="3"/>
      <c r="C7284" s="6"/>
      <c r="D7284" s="3"/>
      <c r="E7284" s="6"/>
      <c r="F7284" s="3"/>
      <c r="G7284" s="8"/>
      <c r="H7284" s="6"/>
      <c r="I7284" s="6"/>
    </row>
    <row r="7285" spans="2:9" x14ac:dyDescent="0.2">
      <c r="B7285" s="3"/>
      <c r="C7285" s="6"/>
      <c r="D7285" s="3"/>
      <c r="E7285" s="6"/>
      <c r="F7285" s="3"/>
      <c r="G7285" s="8"/>
      <c r="H7285" s="6"/>
      <c r="I7285" s="6"/>
    </row>
    <row r="7286" spans="2:9" x14ac:dyDescent="0.2">
      <c r="B7286" s="3"/>
      <c r="C7286" s="6"/>
      <c r="D7286" s="3"/>
      <c r="E7286" s="6"/>
      <c r="F7286" s="3"/>
      <c r="G7286" s="8"/>
      <c r="H7286" s="6"/>
      <c r="I7286" s="6"/>
    </row>
    <row r="7287" spans="2:9" x14ac:dyDescent="0.2">
      <c r="B7287" s="3"/>
      <c r="C7287" s="6"/>
      <c r="D7287" s="3"/>
      <c r="E7287" s="6"/>
      <c r="F7287" s="3"/>
      <c r="G7287" s="8"/>
      <c r="H7287" s="6"/>
      <c r="I7287" s="6"/>
    </row>
    <row r="7288" spans="2:9" x14ac:dyDescent="0.2">
      <c r="B7288" s="3"/>
      <c r="C7288" s="6"/>
      <c r="D7288" s="3"/>
      <c r="E7288" s="6"/>
      <c r="F7288" s="3"/>
      <c r="G7288" s="8"/>
      <c r="H7288" s="6"/>
      <c r="I7288" s="6"/>
    </row>
    <row r="7289" spans="2:9" x14ac:dyDescent="0.2">
      <c r="B7289" s="3"/>
      <c r="C7289" s="6"/>
      <c r="D7289" s="3"/>
      <c r="E7289" s="6"/>
      <c r="F7289" s="3"/>
      <c r="G7289" s="8"/>
      <c r="H7289" s="6"/>
      <c r="I7289" s="6"/>
    </row>
    <row r="7290" spans="2:9" x14ac:dyDescent="0.2">
      <c r="B7290" s="3"/>
      <c r="C7290" s="6"/>
      <c r="D7290" s="3"/>
      <c r="E7290" s="6"/>
      <c r="F7290" s="3"/>
      <c r="G7290" s="8"/>
      <c r="H7290" s="6"/>
      <c r="I7290" s="6"/>
    </row>
    <row r="7291" spans="2:9" x14ac:dyDescent="0.2">
      <c r="B7291" s="3"/>
      <c r="C7291" s="6"/>
      <c r="D7291" s="3"/>
      <c r="E7291" s="6"/>
      <c r="F7291" s="3"/>
      <c r="G7291" s="8"/>
      <c r="H7291" s="6"/>
      <c r="I7291" s="6"/>
    </row>
    <row r="7292" spans="2:9" x14ac:dyDescent="0.2">
      <c r="B7292" s="3"/>
      <c r="C7292" s="6"/>
      <c r="D7292" s="3"/>
      <c r="E7292" s="6"/>
      <c r="F7292" s="3"/>
      <c r="G7292" s="8"/>
      <c r="H7292" s="6"/>
      <c r="I7292" s="6"/>
    </row>
    <row r="7293" spans="2:9" x14ac:dyDescent="0.2">
      <c r="B7293" s="3"/>
      <c r="C7293" s="6"/>
      <c r="D7293" s="3"/>
      <c r="E7293" s="6"/>
      <c r="F7293" s="3"/>
      <c r="G7293" s="8"/>
      <c r="H7293" s="6"/>
      <c r="I7293" s="6"/>
    </row>
    <row r="7294" spans="2:9" x14ac:dyDescent="0.2">
      <c r="B7294" s="3"/>
      <c r="C7294" s="6"/>
      <c r="D7294" s="3"/>
      <c r="E7294" s="6"/>
      <c r="F7294" s="3"/>
      <c r="G7294" s="8"/>
      <c r="H7294" s="6"/>
      <c r="I7294" s="6"/>
    </row>
    <row r="7295" spans="2:9" x14ac:dyDescent="0.2">
      <c r="B7295" s="3"/>
      <c r="C7295" s="6"/>
      <c r="D7295" s="3"/>
      <c r="E7295" s="6"/>
      <c r="F7295" s="3"/>
      <c r="G7295" s="8"/>
      <c r="H7295" s="6"/>
      <c r="I7295" s="6"/>
    </row>
    <row r="7296" spans="2:9" x14ac:dyDescent="0.2">
      <c r="B7296" s="3"/>
      <c r="C7296" s="6"/>
      <c r="D7296" s="3"/>
      <c r="E7296" s="6"/>
      <c r="F7296" s="3"/>
      <c r="G7296" s="8"/>
      <c r="H7296" s="6"/>
      <c r="I7296" s="6"/>
    </row>
    <row r="7297" spans="2:9" x14ac:dyDescent="0.2">
      <c r="B7297" s="3"/>
      <c r="C7297" s="6"/>
      <c r="D7297" s="3"/>
      <c r="E7297" s="6"/>
      <c r="F7297" s="3"/>
      <c r="G7297" s="8"/>
      <c r="H7297" s="6"/>
      <c r="I7297" s="6"/>
    </row>
    <row r="7298" spans="2:9" x14ac:dyDescent="0.2">
      <c r="B7298" s="2"/>
      <c r="C7298" s="5"/>
      <c r="D7298" s="2"/>
      <c r="E7298" s="5"/>
      <c r="F7298" s="2"/>
      <c r="G7298" s="7"/>
      <c r="H7298" s="5"/>
      <c r="I7298" s="5"/>
    </row>
    <row r="7299" spans="2:9" x14ac:dyDescent="0.2">
      <c r="B7299" s="2"/>
      <c r="C7299" s="5"/>
      <c r="D7299" s="2"/>
      <c r="E7299" s="5"/>
      <c r="F7299" s="2"/>
      <c r="G7299" s="7"/>
      <c r="H7299" s="5"/>
      <c r="I7299" s="5"/>
    </row>
    <row r="7300" spans="2:9" x14ac:dyDescent="0.2">
      <c r="B7300" s="2"/>
      <c r="C7300" s="5"/>
      <c r="D7300" s="2"/>
      <c r="E7300" s="5"/>
      <c r="F7300" s="2"/>
      <c r="G7300" s="7"/>
      <c r="H7300" s="5"/>
      <c r="I7300" s="5"/>
    </row>
    <row r="7301" spans="2:9" x14ac:dyDescent="0.2">
      <c r="B7301" s="3"/>
      <c r="C7301" s="6"/>
      <c r="D7301" s="3"/>
      <c r="E7301" s="6"/>
      <c r="F7301" s="3"/>
      <c r="G7301" s="8"/>
      <c r="H7301" s="6"/>
      <c r="I7301" s="6"/>
    </row>
    <row r="7302" spans="2:9" x14ac:dyDescent="0.2">
      <c r="B7302" s="3"/>
      <c r="C7302" s="6"/>
      <c r="D7302" s="3"/>
      <c r="E7302" s="6"/>
      <c r="F7302" s="3"/>
      <c r="G7302" s="8"/>
      <c r="H7302" s="6"/>
      <c r="I7302" s="6"/>
    </row>
    <row r="7303" spans="2:9" x14ac:dyDescent="0.2">
      <c r="B7303" s="3"/>
      <c r="C7303" s="6"/>
      <c r="D7303" s="3"/>
      <c r="E7303" s="6"/>
      <c r="F7303" s="3"/>
      <c r="G7303" s="8"/>
      <c r="H7303" s="6"/>
      <c r="I7303" s="6"/>
    </row>
    <row r="7304" spans="2:9" x14ac:dyDescent="0.2">
      <c r="B7304" s="3"/>
      <c r="C7304" s="6"/>
      <c r="D7304" s="3"/>
      <c r="E7304" s="6"/>
      <c r="F7304" s="3"/>
      <c r="G7304" s="8"/>
      <c r="H7304" s="6"/>
      <c r="I7304" s="6"/>
    </row>
    <row r="7305" spans="2:9" x14ac:dyDescent="0.2">
      <c r="B7305" s="3"/>
      <c r="C7305" s="6"/>
      <c r="D7305" s="3"/>
      <c r="E7305" s="6"/>
      <c r="F7305" s="3"/>
      <c r="G7305" s="8"/>
      <c r="H7305" s="6"/>
      <c r="I7305" s="6"/>
    </row>
    <row r="7306" spans="2:9" x14ac:dyDescent="0.2">
      <c r="B7306" s="3"/>
      <c r="C7306" s="6"/>
      <c r="D7306" s="3"/>
      <c r="E7306" s="6"/>
      <c r="F7306" s="3"/>
      <c r="G7306" s="8"/>
      <c r="H7306" s="6"/>
      <c r="I7306" s="6"/>
    </row>
    <row r="7307" spans="2:9" x14ac:dyDescent="0.2">
      <c r="B7307" s="3"/>
      <c r="C7307" s="6"/>
      <c r="D7307" s="3"/>
      <c r="E7307" s="6"/>
      <c r="F7307" s="3"/>
      <c r="G7307" s="8"/>
      <c r="H7307" s="6"/>
      <c r="I7307" s="6"/>
    </row>
    <row r="7308" spans="2:9" x14ac:dyDescent="0.2">
      <c r="B7308" s="3"/>
      <c r="C7308" s="6"/>
      <c r="D7308" s="3"/>
      <c r="E7308" s="6"/>
      <c r="F7308" s="3"/>
      <c r="G7308" s="8"/>
      <c r="H7308" s="6"/>
      <c r="I7308" s="6"/>
    </row>
    <row r="7309" spans="2:9" x14ac:dyDescent="0.2">
      <c r="B7309" s="3"/>
      <c r="C7309" s="6"/>
      <c r="D7309" s="3"/>
      <c r="E7309" s="6"/>
      <c r="F7309" s="3"/>
      <c r="G7309" s="8"/>
      <c r="H7309" s="6"/>
      <c r="I7309" s="6"/>
    </row>
    <row r="7310" spans="2:9" x14ac:dyDescent="0.2">
      <c r="B7310" s="3"/>
      <c r="C7310" s="6"/>
      <c r="D7310" s="3"/>
      <c r="E7310" s="6"/>
      <c r="F7310" s="3"/>
      <c r="G7310" s="8"/>
      <c r="H7310" s="6"/>
      <c r="I7310" s="6"/>
    </row>
    <row r="7311" spans="2:9" x14ac:dyDescent="0.2">
      <c r="B7311" s="3"/>
      <c r="C7311" s="6"/>
      <c r="D7311" s="3"/>
      <c r="E7311" s="6"/>
      <c r="F7311" s="3"/>
      <c r="G7311" s="8"/>
      <c r="H7311" s="6"/>
      <c r="I7311" s="6"/>
    </row>
    <row r="7312" spans="2:9" x14ac:dyDescent="0.2">
      <c r="B7312" s="3"/>
      <c r="C7312" s="6"/>
      <c r="D7312" s="3"/>
      <c r="E7312" s="6"/>
      <c r="F7312" s="3"/>
      <c r="G7312" s="8"/>
      <c r="H7312" s="6"/>
      <c r="I7312" s="6"/>
    </row>
    <row r="7313" spans="2:9" x14ac:dyDescent="0.2">
      <c r="B7313" s="3"/>
      <c r="C7313" s="6"/>
      <c r="D7313" s="3"/>
      <c r="E7313" s="6"/>
      <c r="F7313" s="3"/>
      <c r="G7313" s="8"/>
      <c r="H7313" s="6"/>
      <c r="I7313" s="6"/>
    </row>
    <row r="7314" spans="2:9" x14ac:dyDescent="0.2">
      <c r="B7314" s="3"/>
      <c r="C7314" s="6"/>
      <c r="D7314" s="3"/>
      <c r="E7314" s="6"/>
      <c r="F7314" s="3"/>
      <c r="G7314" s="8"/>
      <c r="H7314" s="6"/>
      <c r="I7314" s="6"/>
    </row>
    <row r="7315" spans="2:9" x14ac:dyDescent="0.2">
      <c r="B7315" s="3"/>
      <c r="C7315" s="6"/>
      <c r="D7315" s="3"/>
      <c r="E7315" s="6"/>
      <c r="F7315" s="3"/>
      <c r="G7315" s="8"/>
      <c r="H7315" s="6"/>
      <c r="I7315" s="6"/>
    </row>
    <row r="7316" spans="2:9" x14ac:dyDescent="0.2">
      <c r="B7316" s="3"/>
      <c r="C7316" s="6"/>
      <c r="D7316" s="3"/>
      <c r="E7316" s="6"/>
      <c r="F7316" s="3"/>
      <c r="G7316" s="8"/>
      <c r="H7316" s="6"/>
      <c r="I7316" s="6"/>
    </row>
    <row r="7317" spans="2:9" x14ac:dyDescent="0.2">
      <c r="B7317" s="3"/>
      <c r="C7317" s="6"/>
      <c r="D7317" s="3"/>
      <c r="E7317" s="6"/>
      <c r="F7317" s="3"/>
      <c r="G7317" s="8"/>
      <c r="H7317" s="6"/>
      <c r="I7317" s="6"/>
    </row>
    <row r="7318" spans="2:9" x14ac:dyDescent="0.2">
      <c r="B7318" s="2"/>
      <c r="C7318" s="5"/>
      <c r="D7318" s="2"/>
      <c r="E7318" s="5"/>
      <c r="F7318" s="2"/>
      <c r="G7318" s="7"/>
      <c r="H7318" s="5"/>
      <c r="I7318" s="5"/>
    </row>
    <row r="7319" spans="2:9" x14ac:dyDescent="0.2">
      <c r="B7319" s="2"/>
      <c r="C7319" s="5"/>
      <c r="D7319" s="2"/>
      <c r="E7319" s="5"/>
      <c r="F7319" s="2"/>
      <c r="G7319" s="7"/>
      <c r="H7319" s="5"/>
      <c r="I7319" s="5"/>
    </row>
    <row r="7320" spans="2:9" x14ac:dyDescent="0.2">
      <c r="B7320" s="2"/>
      <c r="C7320" s="5"/>
      <c r="D7320" s="2"/>
      <c r="E7320" s="5"/>
      <c r="F7320" s="2"/>
      <c r="G7320" s="7"/>
      <c r="H7320" s="5"/>
      <c r="I7320" s="5"/>
    </row>
    <row r="7321" spans="2:9" x14ac:dyDescent="0.2">
      <c r="B7321" s="2"/>
      <c r="C7321" s="5"/>
      <c r="D7321" s="2"/>
      <c r="E7321" s="5"/>
      <c r="F7321" s="2"/>
      <c r="G7321" s="7"/>
      <c r="H7321" s="5"/>
      <c r="I7321" s="5"/>
    </row>
    <row r="7322" spans="2:9" x14ac:dyDescent="0.2">
      <c r="B7322" s="2"/>
      <c r="C7322" s="5"/>
      <c r="D7322" s="2"/>
      <c r="E7322" s="5"/>
      <c r="F7322" s="2"/>
      <c r="G7322" s="7"/>
      <c r="H7322" s="5"/>
      <c r="I7322" s="5"/>
    </row>
    <row r="7323" spans="2:9" x14ac:dyDescent="0.2">
      <c r="B7323" s="3"/>
      <c r="C7323" s="6"/>
      <c r="D7323" s="3"/>
      <c r="E7323" s="6"/>
      <c r="F7323" s="3"/>
      <c r="G7323" s="8"/>
      <c r="H7323" s="6"/>
      <c r="I7323" s="6"/>
    </row>
    <row r="7324" spans="2:9" x14ac:dyDescent="0.2">
      <c r="B7324" s="3"/>
      <c r="C7324" s="6"/>
      <c r="D7324" s="3"/>
      <c r="E7324" s="6"/>
      <c r="F7324" s="3"/>
      <c r="G7324" s="8"/>
      <c r="H7324" s="6"/>
      <c r="I7324" s="6"/>
    </row>
    <row r="7325" spans="2:9" x14ac:dyDescent="0.2">
      <c r="B7325" s="3"/>
      <c r="C7325" s="6"/>
      <c r="D7325" s="3"/>
      <c r="E7325" s="6"/>
      <c r="F7325" s="3"/>
      <c r="G7325" s="8"/>
      <c r="H7325" s="6"/>
      <c r="I7325" s="6"/>
    </row>
    <row r="7326" spans="2:9" x14ac:dyDescent="0.2">
      <c r="B7326" s="3"/>
      <c r="C7326" s="6"/>
      <c r="D7326" s="3"/>
      <c r="E7326" s="6"/>
      <c r="F7326" s="3"/>
      <c r="G7326" s="8"/>
      <c r="H7326" s="6"/>
      <c r="I7326" s="6"/>
    </row>
    <row r="7327" spans="2:9" x14ac:dyDescent="0.2">
      <c r="B7327" s="3"/>
      <c r="C7327" s="6"/>
      <c r="D7327" s="3"/>
      <c r="E7327" s="6"/>
      <c r="F7327" s="3"/>
      <c r="G7327" s="8"/>
      <c r="H7327" s="6"/>
      <c r="I7327" s="6"/>
    </row>
    <row r="7328" spans="2:9" x14ac:dyDescent="0.2">
      <c r="B7328" s="3"/>
      <c r="C7328" s="6"/>
      <c r="D7328" s="3"/>
      <c r="E7328" s="6"/>
      <c r="F7328" s="3"/>
      <c r="G7328" s="8"/>
      <c r="H7328" s="6"/>
      <c r="I7328" s="6"/>
    </row>
    <row r="7329" spans="2:9" x14ac:dyDescent="0.2">
      <c r="B7329" s="3"/>
      <c r="C7329" s="6"/>
      <c r="D7329" s="3"/>
      <c r="E7329" s="6"/>
      <c r="F7329" s="3"/>
      <c r="G7329" s="8"/>
      <c r="H7329" s="6"/>
      <c r="I7329" s="6"/>
    </row>
    <row r="7330" spans="2:9" x14ac:dyDescent="0.2">
      <c r="B7330" s="3"/>
      <c r="C7330" s="6"/>
      <c r="D7330" s="3"/>
      <c r="E7330" s="6"/>
      <c r="F7330" s="3"/>
      <c r="G7330" s="8"/>
      <c r="H7330" s="6"/>
      <c r="I7330" s="6"/>
    </row>
    <row r="7331" spans="2:9" x14ac:dyDescent="0.2">
      <c r="B7331" s="3"/>
      <c r="C7331" s="6"/>
      <c r="D7331" s="3"/>
      <c r="E7331" s="6"/>
      <c r="F7331" s="3"/>
      <c r="G7331" s="8"/>
      <c r="H7331" s="6"/>
      <c r="I7331" s="6"/>
    </row>
    <row r="7332" spans="2:9" x14ac:dyDescent="0.2">
      <c r="B7332" s="3"/>
      <c r="C7332" s="6"/>
      <c r="D7332" s="3"/>
      <c r="E7332" s="6"/>
      <c r="F7332" s="3"/>
      <c r="G7332" s="8"/>
      <c r="H7332" s="6"/>
      <c r="I7332" s="6"/>
    </row>
    <row r="7333" spans="2:9" x14ac:dyDescent="0.2">
      <c r="B7333" s="3"/>
      <c r="C7333" s="6"/>
      <c r="D7333" s="3"/>
      <c r="E7333" s="6"/>
      <c r="F7333" s="3"/>
      <c r="G7333" s="8"/>
      <c r="H7333" s="6"/>
      <c r="I7333" s="6"/>
    </row>
    <row r="7334" spans="2:9" x14ac:dyDescent="0.2">
      <c r="B7334" s="3"/>
      <c r="C7334" s="6"/>
      <c r="D7334" s="3"/>
      <c r="E7334" s="6"/>
      <c r="F7334" s="3"/>
      <c r="G7334" s="8"/>
      <c r="H7334" s="6"/>
      <c r="I7334" s="6"/>
    </row>
    <row r="7335" spans="2:9" x14ac:dyDescent="0.2">
      <c r="B7335" s="3"/>
      <c r="C7335" s="6"/>
      <c r="D7335" s="3"/>
      <c r="E7335" s="6"/>
      <c r="F7335" s="3"/>
      <c r="G7335" s="8"/>
      <c r="H7335" s="6"/>
      <c r="I7335" s="6"/>
    </row>
    <row r="7336" spans="2:9" x14ac:dyDescent="0.2">
      <c r="B7336" s="3"/>
      <c r="C7336" s="6"/>
      <c r="D7336" s="3"/>
      <c r="E7336" s="6"/>
      <c r="F7336" s="3"/>
      <c r="G7336" s="8"/>
      <c r="H7336" s="6"/>
      <c r="I7336" s="6"/>
    </row>
    <row r="7337" spans="2:9" x14ac:dyDescent="0.2">
      <c r="B7337" s="3"/>
      <c r="C7337" s="6"/>
      <c r="D7337" s="3"/>
      <c r="E7337" s="6"/>
      <c r="F7337" s="3"/>
      <c r="G7337" s="8"/>
      <c r="H7337" s="6"/>
      <c r="I7337" s="6"/>
    </row>
    <row r="7338" spans="2:9" x14ac:dyDescent="0.2">
      <c r="B7338" s="3"/>
      <c r="C7338" s="6"/>
      <c r="D7338" s="3"/>
      <c r="E7338" s="6"/>
      <c r="F7338" s="3"/>
      <c r="G7338" s="8"/>
      <c r="H7338" s="6"/>
      <c r="I7338" s="6"/>
    </row>
    <row r="7339" spans="2:9" x14ac:dyDescent="0.2">
      <c r="B7339" s="3"/>
      <c r="C7339" s="6"/>
      <c r="D7339" s="3"/>
      <c r="E7339" s="6"/>
      <c r="F7339" s="3"/>
      <c r="G7339" s="8"/>
      <c r="H7339" s="6"/>
      <c r="I7339" s="6"/>
    </row>
    <row r="7340" spans="2:9" x14ac:dyDescent="0.2">
      <c r="B7340" s="3"/>
      <c r="C7340" s="6"/>
      <c r="D7340" s="3"/>
      <c r="E7340" s="6"/>
      <c r="F7340" s="3"/>
      <c r="G7340" s="8"/>
      <c r="H7340" s="6"/>
      <c r="I7340" s="6"/>
    </row>
    <row r="7341" spans="2:9" x14ac:dyDescent="0.2">
      <c r="B7341" s="3"/>
      <c r="C7341" s="6"/>
      <c r="D7341" s="3"/>
      <c r="E7341" s="6"/>
      <c r="F7341" s="3"/>
      <c r="G7341" s="8"/>
      <c r="H7341" s="6"/>
      <c r="I7341" s="6"/>
    </row>
    <row r="7342" spans="2:9" x14ac:dyDescent="0.2">
      <c r="B7342" s="3"/>
      <c r="C7342" s="6"/>
      <c r="D7342" s="3"/>
      <c r="E7342" s="6"/>
      <c r="F7342" s="3"/>
      <c r="G7342" s="8"/>
      <c r="H7342" s="6"/>
      <c r="I7342" s="6"/>
    </row>
    <row r="7343" spans="2:9" x14ac:dyDescent="0.2">
      <c r="B7343" s="3"/>
      <c r="C7343" s="6"/>
      <c r="D7343" s="3"/>
      <c r="E7343" s="6"/>
      <c r="F7343" s="3"/>
      <c r="G7343" s="8"/>
      <c r="H7343" s="6"/>
      <c r="I7343" s="6"/>
    </row>
    <row r="7344" spans="2:9" x14ac:dyDescent="0.2">
      <c r="B7344" s="3"/>
      <c r="C7344" s="6"/>
      <c r="D7344" s="3"/>
      <c r="E7344" s="6"/>
      <c r="F7344" s="3"/>
      <c r="G7344" s="8"/>
      <c r="H7344" s="6"/>
      <c r="I7344" s="6"/>
    </row>
    <row r="7345" spans="2:9" x14ac:dyDescent="0.2">
      <c r="B7345" s="3"/>
      <c r="C7345" s="6"/>
      <c r="D7345" s="3"/>
      <c r="E7345" s="6"/>
      <c r="F7345" s="3"/>
      <c r="G7345" s="8"/>
      <c r="H7345" s="6"/>
      <c r="I7345" s="6"/>
    </row>
    <row r="7346" spans="2:9" x14ac:dyDescent="0.2">
      <c r="B7346" s="3"/>
      <c r="C7346" s="6"/>
      <c r="D7346" s="3"/>
      <c r="E7346" s="6"/>
      <c r="F7346" s="3"/>
      <c r="G7346" s="8"/>
      <c r="H7346" s="6"/>
      <c r="I7346" s="6"/>
    </row>
    <row r="7347" spans="2:9" x14ac:dyDescent="0.2">
      <c r="B7347" s="3"/>
      <c r="C7347" s="6"/>
      <c r="D7347" s="3"/>
      <c r="E7347" s="6"/>
      <c r="F7347" s="3"/>
      <c r="G7347" s="8"/>
      <c r="H7347" s="6"/>
      <c r="I7347" s="6"/>
    </row>
    <row r="7348" spans="2:9" x14ac:dyDescent="0.2">
      <c r="B7348" s="2"/>
      <c r="C7348" s="5"/>
      <c r="D7348" s="2"/>
      <c r="E7348" s="5"/>
      <c r="F7348" s="2"/>
      <c r="G7348" s="7"/>
      <c r="H7348" s="5"/>
      <c r="I7348" s="5"/>
    </row>
    <row r="7349" spans="2:9" x14ac:dyDescent="0.2">
      <c r="B7349" s="2"/>
      <c r="C7349" s="5"/>
      <c r="D7349" s="2"/>
      <c r="E7349" s="5"/>
      <c r="F7349" s="2"/>
      <c r="G7349" s="7"/>
      <c r="H7349" s="5"/>
      <c r="I7349" s="5"/>
    </row>
    <row r="7350" spans="2:9" x14ac:dyDescent="0.2">
      <c r="B7350" s="2"/>
      <c r="C7350" s="5"/>
      <c r="D7350" s="2"/>
      <c r="E7350" s="5"/>
      <c r="F7350" s="2"/>
      <c r="G7350" s="7"/>
      <c r="H7350" s="5"/>
      <c r="I7350" s="5"/>
    </row>
    <row r="7351" spans="2:9" x14ac:dyDescent="0.2">
      <c r="B7351" s="2"/>
      <c r="C7351" s="5"/>
      <c r="D7351" s="2"/>
      <c r="E7351" s="5"/>
      <c r="F7351" s="2"/>
      <c r="G7351" s="7"/>
      <c r="H7351" s="5"/>
      <c r="I7351" s="5"/>
    </row>
    <row r="7352" spans="2:9" x14ac:dyDescent="0.2">
      <c r="B7352" s="2"/>
      <c r="C7352" s="5"/>
      <c r="D7352" s="2"/>
      <c r="E7352" s="5"/>
      <c r="F7352" s="2"/>
      <c r="G7352" s="7"/>
      <c r="H7352" s="5"/>
      <c r="I7352" s="5"/>
    </row>
    <row r="7353" spans="2:9" x14ac:dyDescent="0.2">
      <c r="B7353" s="2"/>
      <c r="C7353" s="5"/>
      <c r="D7353" s="2"/>
      <c r="E7353" s="5"/>
      <c r="F7353" s="2"/>
      <c r="G7353" s="7"/>
      <c r="H7353" s="5"/>
      <c r="I7353" s="5"/>
    </row>
    <row r="7354" spans="2:9" x14ac:dyDescent="0.2">
      <c r="B7354" s="2"/>
      <c r="C7354" s="5"/>
      <c r="D7354" s="2"/>
      <c r="E7354" s="5"/>
      <c r="F7354" s="2"/>
      <c r="G7354" s="7"/>
      <c r="H7354" s="5"/>
      <c r="I7354" s="5"/>
    </row>
    <row r="7355" spans="2:9" x14ac:dyDescent="0.2">
      <c r="B7355" s="2"/>
      <c r="C7355" s="5"/>
      <c r="D7355" s="2"/>
      <c r="E7355" s="5"/>
      <c r="F7355" s="2"/>
      <c r="G7355" s="7"/>
      <c r="H7355" s="5"/>
      <c r="I7355" s="5"/>
    </row>
    <row r="7356" spans="2:9" x14ac:dyDescent="0.2">
      <c r="B7356" s="2"/>
      <c r="C7356" s="5"/>
      <c r="D7356" s="2"/>
      <c r="E7356" s="5"/>
      <c r="F7356" s="2"/>
      <c r="G7356" s="7"/>
      <c r="H7356" s="5"/>
      <c r="I7356" s="5"/>
    </row>
    <row r="7357" spans="2:9" x14ac:dyDescent="0.2">
      <c r="B7357" s="2"/>
      <c r="C7357" s="5"/>
      <c r="D7357" s="2"/>
      <c r="E7357" s="5"/>
      <c r="F7357" s="2"/>
      <c r="G7357" s="7"/>
      <c r="H7357" s="5"/>
      <c r="I7357" s="5"/>
    </row>
    <row r="7358" spans="2:9" x14ac:dyDescent="0.2">
      <c r="B7358" s="3"/>
      <c r="C7358" s="6"/>
      <c r="D7358" s="3"/>
      <c r="E7358" s="6"/>
      <c r="F7358" s="3"/>
      <c r="G7358" s="8"/>
      <c r="H7358" s="6"/>
      <c r="I7358" s="6"/>
    </row>
    <row r="7359" spans="2:9" x14ac:dyDescent="0.2">
      <c r="B7359" s="3"/>
      <c r="C7359" s="6"/>
      <c r="D7359" s="3"/>
      <c r="E7359" s="6"/>
      <c r="F7359" s="3"/>
      <c r="G7359" s="8"/>
      <c r="H7359" s="6"/>
      <c r="I7359" s="6"/>
    </row>
    <row r="7360" spans="2:9" x14ac:dyDescent="0.2">
      <c r="B7360" s="3"/>
      <c r="C7360" s="6"/>
      <c r="D7360" s="3"/>
      <c r="E7360" s="6"/>
      <c r="F7360" s="3"/>
      <c r="G7360" s="8"/>
      <c r="H7360" s="6"/>
      <c r="I7360" s="6"/>
    </row>
    <row r="7361" spans="2:9" x14ac:dyDescent="0.2">
      <c r="B7361" s="3"/>
      <c r="C7361" s="6"/>
      <c r="D7361" s="3"/>
      <c r="E7361" s="6"/>
      <c r="F7361" s="3"/>
      <c r="G7361" s="8"/>
      <c r="H7361" s="6"/>
      <c r="I7361" s="6"/>
    </row>
    <row r="7362" spans="2:9" x14ac:dyDescent="0.2">
      <c r="B7362" s="3"/>
      <c r="C7362" s="6"/>
      <c r="D7362" s="3"/>
      <c r="E7362" s="6"/>
      <c r="F7362" s="3"/>
      <c r="G7362" s="8"/>
      <c r="H7362" s="6"/>
      <c r="I7362" s="6"/>
    </row>
    <row r="7363" spans="2:9" x14ac:dyDescent="0.2">
      <c r="B7363" s="3"/>
      <c r="C7363" s="6"/>
      <c r="D7363" s="3"/>
      <c r="E7363" s="6"/>
      <c r="F7363" s="3"/>
      <c r="G7363" s="8"/>
      <c r="H7363" s="6"/>
      <c r="I7363" s="6"/>
    </row>
    <row r="7364" spans="2:9" x14ac:dyDescent="0.2">
      <c r="B7364" s="3"/>
      <c r="C7364" s="6"/>
      <c r="D7364" s="3"/>
      <c r="E7364" s="6"/>
      <c r="F7364" s="3"/>
      <c r="G7364" s="8"/>
      <c r="H7364" s="6"/>
      <c r="I7364" s="6"/>
    </row>
    <row r="7365" spans="2:9" x14ac:dyDescent="0.2">
      <c r="B7365" s="3"/>
      <c r="C7365" s="6"/>
      <c r="D7365" s="3"/>
      <c r="E7365" s="6"/>
      <c r="F7365" s="3"/>
      <c r="G7365" s="8"/>
      <c r="H7365" s="6"/>
      <c r="I7365" s="6"/>
    </row>
    <row r="7366" spans="2:9" x14ac:dyDescent="0.2">
      <c r="B7366" s="3"/>
      <c r="C7366" s="6"/>
      <c r="D7366" s="3"/>
      <c r="E7366" s="6"/>
      <c r="F7366" s="3"/>
      <c r="G7366" s="8"/>
      <c r="H7366" s="6"/>
      <c r="I7366" s="6"/>
    </row>
    <row r="7367" spans="2:9" x14ac:dyDescent="0.2">
      <c r="B7367" s="3"/>
      <c r="C7367" s="6"/>
      <c r="D7367" s="3"/>
      <c r="E7367" s="6"/>
      <c r="F7367" s="3"/>
      <c r="G7367" s="8"/>
      <c r="H7367" s="6"/>
      <c r="I7367" s="6"/>
    </row>
    <row r="7368" spans="2:9" x14ac:dyDescent="0.2">
      <c r="B7368" s="3"/>
      <c r="C7368" s="6"/>
      <c r="D7368" s="3"/>
      <c r="E7368" s="6"/>
      <c r="F7368" s="3"/>
      <c r="G7368" s="8"/>
      <c r="H7368" s="6"/>
      <c r="I7368" s="6"/>
    </row>
    <row r="7369" spans="2:9" x14ac:dyDescent="0.2">
      <c r="B7369" s="3"/>
      <c r="C7369" s="6"/>
      <c r="D7369" s="3"/>
      <c r="E7369" s="6"/>
      <c r="F7369" s="3"/>
      <c r="G7369" s="8"/>
      <c r="H7369" s="6"/>
      <c r="I7369" s="6"/>
    </row>
    <row r="7370" spans="2:9" x14ac:dyDescent="0.2">
      <c r="B7370" s="3"/>
      <c r="C7370" s="6"/>
      <c r="D7370" s="3"/>
      <c r="E7370" s="6"/>
      <c r="F7370" s="3"/>
      <c r="G7370" s="8"/>
      <c r="H7370" s="6"/>
      <c r="I7370" s="6"/>
    </row>
    <row r="7371" spans="2:9" x14ac:dyDescent="0.2">
      <c r="B7371" s="3"/>
      <c r="C7371" s="6"/>
      <c r="D7371" s="3"/>
      <c r="E7371" s="6"/>
      <c r="F7371" s="3"/>
      <c r="G7371" s="8"/>
      <c r="H7371" s="6"/>
      <c r="I7371" s="6"/>
    </row>
    <row r="7372" spans="2:9" x14ac:dyDescent="0.2">
      <c r="B7372" s="3"/>
      <c r="C7372" s="6"/>
      <c r="D7372" s="3"/>
      <c r="E7372" s="6"/>
      <c r="F7372" s="3"/>
      <c r="G7372" s="8"/>
      <c r="H7372" s="6"/>
      <c r="I7372" s="6"/>
    </row>
    <row r="7373" spans="2:9" x14ac:dyDescent="0.2">
      <c r="B7373" s="3"/>
      <c r="C7373" s="6"/>
      <c r="D7373" s="3"/>
      <c r="E7373" s="6"/>
      <c r="F7373" s="3"/>
      <c r="G7373" s="8"/>
      <c r="H7373" s="6"/>
      <c r="I7373" s="6"/>
    </row>
    <row r="7374" spans="2:9" x14ac:dyDescent="0.2">
      <c r="B7374" s="3"/>
      <c r="C7374" s="6"/>
      <c r="D7374" s="3"/>
      <c r="E7374" s="6"/>
      <c r="F7374" s="3"/>
      <c r="G7374" s="8"/>
      <c r="H7374" s="6"/>
      <c r="I7374" s="6"/>
    </row>
    <row r="7375" spans="2:9" x14ac:dyDescent="0.2">
      <c r="B7375" s="3"/>
      <c r="C7375" s="6"/>
      <c r="D7375" s="3"/>
      <c r="E7375" s="6"/>
      <c r="F7375" s="3"/>
      <c r="G7375" s="8"/>
      <c r="H7375" s="6"/>
      <c r="I7375" s="6"/>
    </row>
    <row r="7376" spans="2:9" x14ac:dyDescent="0.2">
      <c r="B7376" s="3"/>
      <c r="C7376" s="6"/>
      <c r="D7376" s="3"/>
      <c r="E7376" s="6"/>
      <c r="F7376" s="3"/>
      <c r="G7376" s="8"/>
      <c r="H7376" s="6"/>
      <c r="I7376" s="6"/>
    </row>
    <row r="7377" spans="2:9" x14ac:dyDescent="0.2">
      <c r="B7377" s="3"/>
      <c r="C7377" s="6"/>
      <c r="D7377" s="3"/>
      <c r="E7377" s="6"/>
      <c r="F7377" s="3"/>
      <c r="G7377" s="8"/>
      <c r="H7377" s="6"/>
      <c r="I7377" s="6"/>
    </row>
    <row r="7378" spans="2:9" x14ac:dyDescent="0.2">
      <c r="B7378" s="3"/>
      <c r="C7378" s="6"/>
      <c r="D7378" s="3"/>
      <c r="E7378" s="6"/>
      <c r="F7378" s="3"/>
      <c r="G7378" s="8"/>
      <c r="H7378" s="6"/>
      <c r="I7378" s="6"/>
    </row>
    <row r="7379" spans="2:9" x14ac:dyDescent="0.2">
      <c r="B7379" s="3"/>
      <c r="C7379" s="6"/>
      <c r="D7379" s="3"/>
      <c r="E7379" s="6"/>
      <c r="F7379" s="3"/>
      <c r="G7379" s="8"/>
      <c r="H7379" s="6"/>
      <c r="I7379" s="6"/>
    </row>
    <row r="7380" spans="2:9" x14ac:dyDescent="0.2">
      <c r="B7380" s="3"/>
      <c r="C7380" s="6"/>
      <c r="D7380" s="3"/>
      <c r="E7380" s="6"/>
      <c r="F7380" s="3"/>
      <c r="G7380" s="8"/>
      <c r="H7380" s="6"/>
      <c r="I7380" s="6"/>
    </row>
    <row r="7381" spans="2:9" x14ac:dyDescent="0.2">
      <c r="B7381" s="3"/>
      <c r="C7381" s="6"/>
      <c r="D7381" s="3"/>
      <c r="E7381" s="6"/>
      <c r="F7381" s="3"/>
      <c r="G7381" s="8"/>
      <c r="H7381" s="6"/>
      <c r="I7381" s="6"/>
    </row>
    <row r="7382" spans="2:9" x14ac:dyDescent="0.2">
      <c r="B7382" s="3"/>
      <c r="C7382" s="6"/>
      <c r="D7382" s="3"/>
      <c r="E7382" s="6"/>
      <c r="F7382" s="3"/>
      <c r="G7382" s="8"/>
      <c r="H7382" s="6"/>
      <c r="I7382" s="6"/>
    </row>
    <row r="7383" spans="2:9" x14ac:dyDescent="0.2">
      <c r="B7383" s="3"/>
      <c r="C7383" s="6"/>
      <c r="D7383" s="3"/>
      <c r="E7383" s="6"/>
      <c r="F7383" s="3"/>
      <c r="G7383" s="8"/>
      <c r="H7383" s="6"/>
      <c r="I7383" s="6"/>
    </row>
    <row r="7384" spans="2:9" x14ac:dyDescent="0.2">
      <c r="B7384" s="3"/>
      <c r="C7384" s="6"/>
      <c r="D7384" s="3"/>
      <c r="E7384" s="6"/>
      <c r="F7384" s="3"/>
      <c r="G7384" s="8"/>
      <c r="H7384" s="6"/>
      <c r="I7384" s="6"/>
    </row>
    <row r="7385" spans="2:9" x14ac:dyDescent="0.2">
      <c r="B7385" s="3"/>
      <c r="C7385" s="6"/>
      <c r="D7385" s="3"/>
      <c r="E7385" s="6"/>
      <c r="F7385" s="3"/>
      <c r="G7385" s="8"/>
      <c r="H7385" s="6"/>
      <c r="I7385" s="6"/>
    </row>
    <row r="7386" spans="2:9" x14ac:dyDescent="0.2">
      <c r="B7386" s="3"/>
      <c r="C7386" s="6"/>
      <c r="D7386" s="3"/>
      <c r="E7386" s="6"/>
      <c r="F7386" s="3"/>
      <c r="G7386" s="8"/>
      <c r="H7386" s="6"/>
      <c r="I7386" s="6"/>
    </row>
    <row r="7387" spans="2:9" x14ac:dyDescent="0.2">
      <c r="B7387" s="3"/>
      <c r="C7387" s="6"/>
      <c r="D7387" s="3"/>
      <c r="E7387" s="6"/>
      <c r="F7387" s="3"/>
      <c r="G7387" s="8"/>
      <c r="H7387" s="6"/>
      <c r="I7387" s="6"/>
    </row>
    <row r="7388" spans="2:9" x14ac:dyDescent="0.2">
      <c r="B7388" s="3"/>
      <c r="C7388" s="6"/>
      <c r="D7388" s="3"/>
      <c r="E7388" s="6"/>
      <c r="F7388" s="3"/>
      <c r="G7388" s="8"/>
      <c r="H7388" s="6"/>
      <c r="I7388" s="6"/>
    </row>
    <row r="7389" spans="2:9" x14ac:dyDescent="0.2">
      <c r="B7389" s="3"/>
      <c r="C7389" s="6"/>
      <c r="D7389" s="3"/>
      <c r="E7389" s="6"/>
      <c r="F7389" s="3"/>
      <c r="G7389" s="8"/>
      <c r="H7389" s="6"/>
      <c r="I7389" s="6"/>
    </row>
    <row r="7390" spans="2:9" x14ac:dyDescent="0.2">
      <c r="B7390" s="3"/>
      <c r="C7390" s="6"/>
      <c r="D7390" s="3"/>
      <c r="E7390" s="6"/>
      <c r="F7390" s="3"/>
      <c r="G7390" s="8"/>
      <c r="H7390" s="6"/>
      <c r="I7390" s="6"/>
    </row>
    <row r="7391" spans="2:9" x14ac:dyDescent="0.2">
      <c r="B7391" s="3"/>
      <c r="C7391" s="6"/>
      <c r="D7391" s="3"/>
      <c r="E7391" s="6"/>
      <c r="F7391" s="3"/>
      <c r="G7391" s="8"/>
      <c r="H7391" s="6"/>
      <c r="I7391" s="6"/>
    </row>
    <row r="7392" spans="2:9" x14ac:dyDescent="0.2">
      <c r="B7392" s="3"/>
      <c r="C7392" s="6"/>
      <c r="D7392" s="3"/>
      <c r="E7392" s="6"/>
      <c r="F7392" s="3"/>
      <c r="G7392" s="8"/>
      <c r="H7392" s="6"/>
      <c r="I7392" s="6"/>
    </row>
    <row r="7393" spans="2:9" x14ac:dyDescent="0.2">
      <c r="B7393" s="3"/>
      <c r="C7393" s="6"/>
      <c r="D7393" s="3"/>
      <c r="E7393" s="6"/>
      <c r="F7393" s="3"/>
      <c r="G7393" s="8"/>
      <c r="H7393" s="6"/>
      <c r="I7393" s="6"/>
    </row>
    <row r="7394" spans="2:9" x14ac:dyDescent="0.2">
      <c r="B7394" s="3"/>
      <c r="C7394" s="6"/>
      <c r="D7394" s="3"/>
      <c r="E7394" s="6"/>
      <c r="F7394" s="3"/>
      <c r="G7394" s="8"/>
      <c r="H7394" s="6"/>
      <c r="I7394" s="6"/>
    </row>
    <row r="7395" spans="2:9" x14ac:dyDescent="0.2">
      <c r="B7395" s="3"/>
      <c r="C7395" s="6"/>
      <c r="D7395" s="3"/>
      <c r="E7395" s="6"/>
      <c r="F7395" s="3"/>
      <c r="G7395" s="8"/>
      <c r="H7395" s="6"/>
      <c r="I7395" s="6"/>
    </row>
    <row r="7396" spans="2:9" x14ac:dyDescent="0.2">
      <c r="B7396" s="3"/>
      <c r="C7396" s="6"/>
      <c r="D7396" s="3"/>
      <c r="E7396" s="6"/>
      <c r="F7396" s="3"/>
      <c r="G7396" s="8"/>
      <c r="H7396" s="6"/>
      <c r="I7396" s="6"/>
    </row>
    <row r="7397" spans="2:9" x14ac:dyDescent="0.2">
      <c r="B7397" s="3"/>
      <c r="C7397" s="6"/>
      <c r="D7397" s="3"/>
      <c r="E7397" s="6"/>
      <c r="F7397" s="3"/>
      <c r="G7397" s="8"/>
      <c r="H7397" s="6"/>
      <c r="I7397" s="6"/>
    </row>
    <row r="7398" spans="2:9" x14ac:dyDescent="0.2">
      <c r="B7398" s="3"/>
      <c r="C7398" s="6"/>
      <c r="D7398" s="3"/>
      <c r="E7398" s="6"/>
      <c r="F7398" s="3"/>
      <c r="G7398" s="8"/>
      <c r="H7398" s="6"/>
      <c r="I7398" s="6"/>
    </row>
    <row r="7399" spans="2:9" x14ac:dyDescent="0.2">
      <c r="B7399" s="3"/>
      <c r="C7399" s="6"/>
      <c r="D7399" s="3"/>
      <c r="E7399" s="6"/>
      <c r="F7399" s="3"/>
      <c r="G7399" s="8"/>
      <c r="H7399" s="6"/>
      <c r="I7399" s="6"/>
    </row>
    <row r="7400" spans="2:9" x14ac:dyDescent="0.2">
      <c r="B7400" s="3"/>
      <c r="C7400" s="6"/>
      <c r="D7400" s="3"/>
      <c r="E7400" s="6"/>
      <c r="F7400" s="3"/>
      <c r="G7400" s="8"/>
      <c r="H7400" s="6"/>
      <c r="I7400" s="6"/>
    </row>
    <row r="7401" spans="2:9" x14ac:dyDescent="0.2">
      <c r="B7401" s="3"/>
      <c r="C7401" s="6"/>
      <c r="D7401" s="3"/>
      <c r="E7401" s="6"/>
      <c r="F7401" s="3"/>
      <c r="G7401" s="8"/>
      <c r="H7401" s="6"/>
      <c r="I7401" s="6"/>
    </row>
    <row r="7402" spans="2:9" x14ac:dyDescent="0.2">
      <c r="B7402" s="3"/>
      <c r="C7402" s="6"/>
      <c r="D7402" s="3"/>
      <c r="E7402" s="6"/>
      <c r="F7402" s="3"/>
      <c r="G7402" s="8"/>
      <c r="H7402" s="6"/>
      <c r="I7402" s="6"/>
    </row>
    <row r="7403" spans="2:9" x14ac:dyDescent="0.2">
      <c r="B7403" s="3"/>
      <c r="C7403" s="6"/>
      <c r="D7403" s="3"/>
      <c r="E7403" s="6"/>
      <c r="F7403" s="3"/>
      <c r="G7403" s="8"/>
      <c r="H7403" s="6"/>
      <c r="I7403" s="6"/>
    </row>
    <row r="7404" spans="2:9" x14ac:dyDescent="0.2">
      <c r="B7404" s="3"/>
      <c r="C7404" s="6"/>
      <c r="D7404" s="3"/>
      <c r="E7404" s="6"/>
      <c r="F7404" s="3"/>
      <c r="G7404" s="8"/>
      <c r="H7404" s="6"/>
      <c r="I7404" s="6"/>
    </row>
    <row r="7405" spans="2:9" x14ac:dyDescent="0.2">
      <c r="B7405" s="3"/>
      <c r="C7405" s="6"/>
      <c r="D7405" s="3"/>
      <c r="E7405" s="6"/>
      <c r="F7405" s="3"/>
      <c r="G7405" s="8"/>
      <c r="H7405" s="6"/>
      <c r="I7405" s="6"/>
    </row>
    <row r="7406" spans="2:9" x14ac:dyDescent="0.2">
      <c r="B7406" s="2"/>
      <c r="C7406" s="5"/>
      <c r="D7406" s="2"/>
      <c r="E7406" s="5"/>
      <c r="F7406" s="2"/>
      <c r="G7406" s="7"/>
      <c r="H7406" s="5"/>
      <c r="I7406" s="5"/>
    </row>
    <row r="7407" spans="2:9" x14ac:dyDescent="0.2">
      <c r="B7407" s="2"/>
      <c r="C7407" s="5"/>
      <c r="D7407" s="2"/>
      <c r="E7407" s="5"/>
      <c r="F7407" s="2"/>
      <c r="G7407" s="7"/>
      <c r="H7407" s="5"/>
      <c r="I7407" s="5"/>
    </row>
    <row r="7408" spans="2:9" x14ac:dyDescent="0.2">
      <c r="B7408" s="2"/>
      <c r="C7408" s="5"/>
      <c r="D7408" s="2"/>
      <c r="E7408" s="5"/>
      <c r="F7408" s="2"/>
      <c r="G7408" s="7"/>
      <c r="H7408" s="5"/>
      <c r="I7408" s="5"/>
    </row>
    <row r="7409" spans="2:9" x14ac:dyDescent="0.2">
      <c r="B7409" s="2"/>
      <c r="C7409" s="5"/>
      <c r="D7409" s="2"/>
      <c r="E7409" s="5"/>
      <c r="F7409" s="2"/>
      <c r="G7409" s="7"/>
      <c r="H7409" s="5"/>
      <c r="I7409" s="5"/>
    </row>
    <row r="7410" spans="2:9" x14ac:dyDescent="0.2">
      <c r="B7410" s="3"/>
      <c r="C7410" s="6"/>
      <c r="D7410" s="3"/>
      <c r="E7410" s="6"/>
      <c r="F7410" s="3"/>
      <c r="G7410" s="8"/>
      <c r="H7410" s="6"/>
      <c r="I7410" s="6"/>
    </row>
    <row r="7411" spans="2:9" x14ac:dyDescent="0.2">
      <c r="B7411" s="3"/>
      <c r="C7411" s="6"/>
      <c r="D7411" s="3"/>
      <c r="E7411" s="6"/>
      <c r="F7411" s="3"/>
      <c r="G7411" s="8"/>
      <c r="H7411" s="6"/>
      <c r="I7411" s="6"/>
    </row>
    <row r="7412" spans="2:9" x14ac:dyDescent="0.2">
      <c r="B7412" s="3"/>
      <c r="C7412" s="6"/>
      <c r="D7412" s="3"/>
      <c r="E7412" s="6"/>
      <c r="F7412" s="3"/>
      <c r="G7412" s="8"/>
      <c r="H7412" s="6"/>
      <c r="I7412" s="6"/>
    </row>
    <row r="7413" spans="2:9" x14ac:dyDescent="0.2">
      <c r="B7413" s="3"/>
      <c r="C7413" s="6"/>
      <c r="D7413" s="3"/>
      <c r="E7413" s="6"/>
      <c r="F7413" s="3"/>
      <c r="G7413" s="8"/>
      <c r="H7413" s="6"/>
      <c r="I7413" s="6"/>
    </row>
    <row r="7414" spans="2:9" x14ac:dyDescent="0.2">
      <c r="B7414" s="3"/>
      <c r="C7414" s="6"/>
      <c r="D7414" s="3"/>
      <c r="E7414" s="6"/>
      <c r="F7414" s="3"/>
      <c r="G7414" s="8"/>
      <c r="H7414" s="6"/>
      <c r="I7414" s="6"/>
    </row>
    <row r="7415" spans="2:9" x14ac:dyDescent="0.2">
      <c r="B7415" s="3"/>
      <c r="C7415" s="6"/>
      <c r="D7415" s="3"/>
      <c r="E7415" s="6"/>
      <c r="F7415" s="3"/>
      <c r="G7415" s="8"/>
      <c r="H7415" s="6"/>
      <c r="I7415" s="6"/>
    </row>
    <row r="7416" spans="2:9" x14ac:dyDescent="0.2">
      <c r="B7416" s="3"/>
      <c r="C7416" s="6"/>
      <c r="D7416" s="3"/>
      <c r="E7416" s="6"/>
      <c r="F7416" s="3"/>
      <c r="G7416" s="8"/>
      <c r="H7416" s="6"/>
      <c r="I7416" s="6"/>
    </row>
    <row r="7417" spans="2:9" x14ac:dyDescent="0.2">
      <c r="B7417" s="3"/>
      <c r="C7417" s="6"/>
      <c r="D7417" s="3"/>
      <c r="E7417" s="6"/>
      <c r="F7417" s="3"/>
      <c r="G7417" s="8"/>
      <c r="H7417" s="6"/>
      <c r="I7417" s="6"/>
    </row>
    <row r="7418" spans="2:9" x14ac:dyDescent="0.2">
      <c r="B7418" s="3"/>
      <c r="C7418" s="6"/>
      <c r="D7418" s="3"/>
      <c r="E7418" s="6"/>
      <c r="F7418" s="3"/>
      <c r="G7418" s="8"/>
      <c r="H7418" s="6"/>
      <c r="I7418" s="6"/>
    </row>
    <row r="7419" spans="2:9" x14ac:dyDescent="0.2">
      <c r="B7419" s="3"/>
      <c r="C7419" s="6"/>
      <c r="D7419" s="3"/>
      <c r="E7419" s="6"/>
      <c r="F7419" s="3"/>
      <c r="G7419" s="8"/>
      <c r="H7419" s="6"/>
      <c r="I7419" s="6"/>
    </row>
    <row r="7420" spans="2:9" x14ac:dyDescent="0.2">
      <c r="B7420" s="3"/>
      <c r="C7420" s="6"/>
      <c r="D7420" s="3"/>
      <c r="E7420" s="6"/>
      <c r="F7420" s="3"/>
      <c r="G7420" s="8"/>
      <c r="H7420" s="6"/>
      <c r="I7420" s="6"/>
    </row>
    <row r="7421" spans="2:9" x14ac:dyDescent="0.2">
      <c r="B7421" s="3"/>
      <c r="C7421" s="6"/>
      <c r="D7421" s="3"/>
      <c r="E7421" s="6"/>
      <c r="F7421" s="3"/>
      <c r="G7421" s="8"/>
      <c r="H7421" s="6"/>
      <c r="I7421" s="6"/>
    </row>
    <row r="7422" spans="2:9" x14ac:dyDescent="0.2">
      <c r="B7422" s="3"/>
      <c r="C7422" s="6"/>
      <c r="D7422" s="3"/>
      <c r="E7422" s="6"/>
      <c r="F7422" s="3"/>
      <c r="G7422" s="8"/>
      <c r="H7422" s="6"/>
      <c r="I7422" s="6"/>
    </row>
    <row r="7423" spans="2:9" x14ac:dyDescent="0.2">
      <c r="B7423" s="3"/>
      <c r="C7423" s="6"/>
      <c r="D7423" s="3"/>
      <c r="E7423" s="6"/>
      <c r="F7423" s="3"/>
      <c r="G7423" s="8"/>
      <c r="H7423" s="6"/>
      <c r="I7423" s="6"/>
    </row>
    <row r="7424" spans="2:9" x14ac:dyDescent="0.2">
      <c r="B7424" s="3"/>
      <c r="C7424" s="6"/>
      <c r="D7424" s="3"/>
      <c r="E7424" s="6"/>
      <c r="F7424" s="3"/>
      <c r="G7424" s="8"/>
      <c r="H7424" s="6"/>
      <c r="I7424" s="6"/>
    </row>
    <row r="7425" spans="2:9" x14ac:dyDescent="0.2">
      <c r="B7425" s="3"/>
      <c r="C7425" s="6"/>
      <c r="D7425" s="3"/>
      <c r="E7425" s="6"/>
      <c r="F7425" s="3"/>
      <c r="G7425" s="8"/>
      <c r="H7425" s="6"/>
      <c r="I7425" s="6"/>
    </row>
    <row r="7426" spans="2:9" x14ac:dyDescent="0.2">
      <c r="B7426" s="3"/>
      <c r="C7426" s="6"/>
      <c r="D7426" s="3"/>
      <c r="E7426" s="6"/>
      <c r="F7426" s="3"/>
      <c r="G7426" s="8"/>
      <c r="H7426" s="6"/>
      <c r="I7426" s="6"/>
    </row>
    <row r="7427" spans="2:9" x14ac:dyDescent="0.2">
      <c r="B7427" s="3"/>
      <c r="C7427" s="6"/>
      <c r="D7427" s="3"/>
      <c r="E7427" s="6"/>
      <c r="F7427" s="3"/>
      <c r="G7427" s="8"/>
      <c r="H7427" s="6"/>
      <c r="I7427" s="6"/>
    </row>
    <row r="7428" spans="2:9" x14ac:dyDescent="0.2">
      <c r="B7428" s="3"/>
      <c r="C7428" s="6"/>
      <c r="D7428" s="3"/>
      <c r="E7428" s="6"/>
      <c r="F7428" s="3"/>
      <c r="G7428" s="8"/>
      <c r="H7428" s="6"/>
      <c r="I7428" s="6"/>
    </row>
    <row r="7429" spans="2:9" x14ac:dyDescent="0.2">
      <c r="B7429" s="2"/>
      <c r="C7429" s="5"/>
      <c r="D7429" s="2"/>
      <c r="E7429" s="5"/>
      <c r="F7429" s="2"/>
      <c r="G7429" s="7"/>
      <c r="H7429" s="5"/>
      <c r="I7429" s="5"/>
    </row>
    <row r="7430" spans="2:9" x14ac:dyDescent="0.2">
      <c r="B7430" s="2"/>
      <c r="C7430" s="5"/>
      <c r="D7430" s="2"/>
      <c r="E7430" s="5"/>
      <c r="F7430" s="2"/>
      <c r="G7430" s="7"/>
      <c r="H7430" s="5"/>
      <c r="I7430" s="5"/>
    </row>
    <row r="7431" spans="2:9" x14ac:dyDescent="0.2">
      <c r="B7431" s="2"/>
      <c r="C7431" s="5"/>
      <c r="D7431" s="2"/>
      <c r="E7431" s="5"/>
      <c r="F7431" s="2"/>
      <c r="G7431" s="7"/>
      <c r="H7431" s="5"/>
      <c r="I7431" s="5"/>
    </row>
    <row r="7432" spans="2:9" x14ac:dyDescent="0.2">
      <c r="B7432" s="2"/>
      <c r="C7432" s="5"/>
      <c r="D7432" s="2"/>
      <c r="E7432" s="5"/>
      <c r="F7432" s="2"/>
      <c r="G7432" s="7"/>
      <c r="H7432" s="5"/>
      <c r="I7432" s="5"/>
    </row>
    <row r="7433" spans="2:9" x14ac:dyDescent="0.2">
      <c r="B7433" s="2"/>
      <c r="C7433" s="5"/>
      <c r="D7433" s="2"/>
      <c r="E7433" s="5"/>
      <c r="F7433" s="2"/>
      <c r="G7433" s="7"/>
      <c r="H7433" s="5"/>
      <c r="I7433" s="5"/>
    </row>
    <row r="7434" spans="2:9" x14ac:dyDescent="0.2">
      <c r="B7434" s="2"/>
      <c r="C7434" s="5"/>
      <c r="D7434" s="2"/>
      <c r="E7434" s="5"/>
      <c r="F7434" s="2"/>
      <c r="G7434" s="7"/>
      <c r="H7434" s="5"/>
      <c r="I7434" s="5"/>
    </row>
    <row r="7435" spans="2:9" x14ac:dyDescent="0.2">
      <c r="B7435" s="2"/>
      <c r="C7435" s="5"/>
      <c r="D7435" s="2"/>
      <c r="E7435" s="5"/>
      <c r="F7435" s="2"/>
      <c r="G7435" s="7"/>
      <c r="H7435" s="5"/>
      <c r="I7435" s="5"/>
    </row>
    <row r="7436" spans="2:9" x14ac:dyDescent="0.2">
      <c r="B7436" s="2"/>
      <c r="C7436" s="5"/>
      <c r="D7436" s="2"/>
      <c r="E7436" s="5"/>
      <c r="F7436" s="2"/>
      <c r="G7436" s="7"/>
      <c r="H7436" s="5"/>
      <c r="I7436" s="5"/>
    </row>
    <row r="7437" spans="2:9" x14ac:dyDescent="0.2">
      <c r="B7437" s="3"/>
      <c r="C7437" s="6"/>
      <c r="D7437" s="3"/>
      <c r="E7437" s="6"/>
      <c r="F7437" s="3"/>
      <c r="G7437" s="8"/>
      <c r="H7437" s="6"/>
      <c r="I7437" s="6"/>
    </row>
    <row r="7438" spans="2:9" x14ac:dyDescent="0.2">
      <c r="B7438" s="3"/>
      <c r="C7438" s="6"/>
      <c r="D7438" s="3"/>
      <c r="E7438" s="6"/>
      <c r="F7438" s="3"/>
      <c r="G7438" s="8"/>
      <c r="H7438" s="6"/>
      <c r="I7438" s="6"/>
    </row>
    <row r="7439" spans="2:9" x14ac:dyDescent="0.2">
      <c r="B7439" s="3"/>
      <c r="C7439" s="6"/>
      <c r="D7439" s="3"/>
      <c r="E7439" s="6"/>
      <c r="F7439" s="3"/>
      <c r="G7439" s="8"/>
      <c r="H7439" s="6"/>
      <c r="I7439" s="6"/>
    </row>
    <row r="7440" spans="2:9" x14ac:dyDescent="0.2">
      <c r="B7440" s="3"/>
      <c r="C7440" s="6"/>
      <c r="D7440" s="3"/>
      <c r="E7440" s="6"/>
      <c r="F7440" s="3"/>
      <c r="G7440" s="8"/>
      <c r="H7440" s="6"/>
      <c r="I7440" s="6"/>
    </row>
    <row r="7441" spans="2:9" x14ac:dyDescent="0.2">
      <c r="B7441" s="3"/>
      <c r="C7441" s="6"/>
      <c r="D7441" s="3"/>
      <c r="E7441" s="6"/>
      <c r="F7441" s="3"/>
      <c r="G7441" s="8"/>
      <c r="H7441" s="6"/>
      <c r="I7441" s="6"/>
    </row>
    <row r="7442" spans="2:9" x14ac:dyDescent="0.2">
      <c r="B7442" s="3"/>
      <c r="C7442" s="6"/>
      <c r="D7442" s="3"/>
      <c r="E7442" s="6"/>
      <c r="F7442" s="3"/>
      <c r="G7442" s="8"/>
      <c r="H7442" s="6"/>
      <c r="I7442" s="6"/>
    </row>
    <row r="7443" spans="2:9" x14ac:dyDescent="0.2">
      <c r="B7443" s="3"/>
      <c r="C7443" s="6"/>
      <c r="D7443" s="3"/>
      <c r="E7443" s="6"/>
      <c r="F7443" s="3"/>
      <c r="G7443" s="8"/>
      <c r="H7443" s="6"/>
      <c r="I7443" s="6"/>
    </row>
    <row r="7444" spans="2:9" x14ac:dyDescent="0.2">
      <c r="B7444" s="3"/>
      <c r="C7444" s="6"/>
      <c r="D7444" s="3"/>
      <c r="E7444" s="6"/>
      <c r="F7444" s="3"/>
      <c r="G7444" s="8"/>
      <c r="H7444" s="6"/>
      <c r="I7444" s="6"/>
    </row>
    <row r="7445" spans="2:9" x14ac:dyDescent="0.2">
      <c r="B7445" s="3"/>
      <c r="C7445" s="6"/>
      <c r="D7445" s="3"/>
      <c r="E7445" s="6"/>
      <c r="F7445" s="3"/>
      <c r="G7445" s="8"/>
      <c r="H7445" s="6"/>
      <c r="I7445" s="6"/>
    </row>
    <row r="7446" spans="2:9" x14ac:dyDescent="0.2">
      <c r="B7446" s="3"/>
      <c r="C7446" s="6"/>
      <c r="D7446" s="3"/>
      <c r="E7446" s="6"/>
      <c r="F7446" s="3"/>
      <c r="G7446" s="8"/>
      <c r="H7446" s="6"/>
      <c r="I7446" s="6"/>
    </row>
    <row r="7447" spans="2:9" x14ac:dyDescent="0.2">
      <c r="B7447" s="3"/>
      <c r="C7447" s="6"/>
      <c r="D7447" s="3"/>
      <c r="E7447" s="6"/>
      <c r="F7447" s="3"/>
      <c r="G7447" s="8"/>
      <c r="H7447" s="6"/>
      <c r="I7447" s="6"/>
    </row>
    <row r="7448" spans="2:9" x14ac:dyDescent="0.2">
      <c r="B7448" s="3"/>
      <c r="C7448" s="6"/>
      <c r="D7448" s="3"/>
      <c r="E7448" s="6"/>
      <c r="F7448" s="3"/>
      <c r="G7448" s="8"/>
      <c r="H7448" s="6"/>
      <c r="I7448" s="6"/>
    </row>
    <row r="7449" spans="2:9" x14ac:dyDescent="0.2">
      <c r="B7449" s="3"/>
      <c r="C7449" s="6"/>
      <c r="D7449" s="3"/>
      <c r="E7449" s="6"/>
      <c r="F7449" s="3"/>
      <c r="G7449" s="8"/>
      <c r="H7449" s="6"/>
      <c r="I7449" s="6"/>
    </row>
    <row r="7450" spans="2:9" x14ac:dyDescent="0.2">
      <c r="B7450" s="3"/>
      <c r="C7450" s="6"/>
      <c r="D7450" s="3"/>
      <c r="E7450" s="6"/>
      <c r="F7450" s="3"/>
      <c r="G7450" s="8"/>
      <c r="H7450" s="6"/>
      <c r="I7450" s="6"/>
    </row>
    <row r="7451" spans="2:9" x14ac:dyDescent="0.2">
      <c r="B7451" s="3"/>
      <c r="C7451" s="6"/>
      <c r="D7451" s="3"/>
      <c r="E7451" s="6"/>
      <c r="F7451" s="3"/>
      <c r="G7451" s="8"/>
      <c r="H7451" s="6"/>
      <c r="I7451" s="6"/>
    </row>
    <row r="7452" spans="2:9" x14ac:dyDescent="0.2">
      <c r="B7452" s="3"/>
      <c r="C7452" s="6"/>
      <c r="D7452" s="3"/>
      <c r="E7452" s="6"/>
      <c r="F7452" s="3"/>
      <c r="G7452" s="8"/>
      <c r="H7452" s="6"/>
      <c r="I7452" s="6"/>
    </row>
    <row r="7453" spans="2:9" x14ac:dyDescent="0.2">
      <c r="B7453" s="3"/>
      <c r="C7453" s="6"/>
      <c r="D7453" s="3"/>
      <c r="E7453" s="6"/>
      <c r="F7453" s="3"/>
      <c r="G7453" s="8"/>
      <c r="H7453" s="6"/>
      <c r="I7453" s="6"/>
    </row>
    <row r="7454" spans="2:9" x14ac:dyDescent="0.2">
      <c r="B7454" s="3"/>
      <c r="C7454" s="6"/>
      <c r="D7454" s="3"/>
      <c r="E7454" s="6"/>
      <c r="F7454" s="3"/>
      <c r="G7454" s="8"/>
      <c r="H7454" s="6"/>
      <c r="I7454" s="6"/>
    </row>
    <row r="7455" spans="2:9" x14ac:dyDescent="0.2">
      <c r="B7455" s="3"/>
      <c r="C7455" s="6"/>
      <c r="D7455" s="3"/>
      <c r="E7455" s="6"/>
      <c r="F7455" s="3"/>
      <c r="G7455" s="8"/>
      <c r="H7455" s="6"/>
      <c r="I7455" s="6"/>
    </row>
    <row r="7456" spans="2:9" x14ac:dyDescent="0.2">
      <c r="B7456" s="3"/>
      <c r="C7456" s="6"/>
      <c r="D7456" s="3"/>
      <c r="E7456" s="6"/>
      <c r="F7456" s="3"/>
      <c r="G7456" s="8"/>
      <c r="H7456" s="6"/>
      <c r="I7456" s="6"/>
    </row>
    <row r="7457" spans="2:9" x14ac:dyDescent="0.2">
      <c r="B7457" s="3"/>
      <c r="C7457" s="6"/>
      <c r="D7457" s="3"/>
      <c r="E7457" s="6"/>
      <c r="F7457" s="3"/>
      <c r="G7457" s="8"/>
      <c r="H7457" s="6"/>
      <c r="I7457" s="6"/>
    </row>
    <row r="7458" spans="2:9" x14ac:dyDescent="0.2">
      <c r="B7458" s="3"/>
      <c r="C7458" s="6"/>
      <c r="D7458" s="3"/>
      <c r="E7458" s="6"/>
      <c r="F7458" s="3"/>
      <c r="G7458" s="8"/>
      <c r="H7458" s="6"/>
      <c r="I7458" s="6"/>
    </row>
    <row r="7459" spans="2:9" x14ac:dyDescent="0.2">
      <c r="B7459" s="3"/>
      <c r="C7459" s="6"/>
      <c r="D7459" s="3"/>
      <c r="E7459" s="6"/>
      <c r="F7459" s="3"/>
      <c r="G7459" s="8"/>
      <c r="H7459" s="6"/>
      <c r="I7459" s="6"/>
    </row>
    <row r="7460" spans="2:9" x14ac:dyDescent="0.2">
      <c r="B7460" s="3"/>
      <c r="C7460" s="6"/>
      <c r="D7460" s="3"/>
      <c r="E7460" s="6"/>
      <c r="F7460" s="3"/>
      <c r="G7460" s="8"/>
      <c r="H7460" s="6"/>
      <c r="I7460" s="6"/>
    </row>
    <row r="7461" spans="2:9" x14ac:dyDescent="0.2">
      <c r="B7461" s="3"/>
      <c r="C7461" s="6"/>
      <c r="D7461" s="3"/>
      <c r="E7461" s="6"/>
      <c r="F7461" s="3"/>
      <c r="G7461" s="8"/>
      <c r="H7461" s="6"/>
      <c r="I7461" s="6"/>
    </row>
    <row r="7462" spans="2:9" x14ac:dyDescent="0.2">
      <c r="B7462" s="3"/>
      <c r="C7462" s="6"/>
      <c r="D7462" s="3"/>
      <c r="E7462" s="6"/>
      <c r="F7462" s="3"/>
      <c r="G7462" s="8"/>
      <c r="H7462" s="6"/>
      <c r="I7462" s="6"/>
    </row>
    <row r="7463" spans="2:9" x14ac:dyDescent="0.2">
      <c r="B7463" s="3"/>
      <c r="C7463" s="6"/>
      <c r="D7463" s="3"/>
      <c r="E7463" s="6"/>
      <c r="F7463" s="3"/>
      <c r="G7463" s="8"/>
      <c r="H7463" s="6"/>
      <c r="I7463" s="6"/>
    </row>
    <row r="7464" spans="2:9" x14ac:dyDescent="0.2">
      <c r="B7464" s="3"/>
      <c r="C7464" s="6"/>
      <c r="D7464" s="3"/>
      <c r="E7464" s="6"/>
      <c r="F7464" s="3"/>
      <c r="G7464" s="8"/>
      <c r="H7464" s="6"/>
      <c r="I7464" s="6"/>
    </row>
    <row r="7465" spans="2:9" x14ac:dyDescent="0.2">
      <c r="B7465" s="3"/>
      <c r="C7465" s="6"/>
      <c r="D7465" s="3"/>
      <c r="E7465" s="6"/>
      <c r="F7465" s="3"/>
      <c r="G7465" s="8"/>
      <c r="H7465" s="6"/>
      <c r="I7465" s="6"/>
    </row>
    <row r="7466" spans="2:9" x14ac:dyDescent="0.2">
      <c r="B7466" s="3"/>
      <c r="C7466" s="6"/>
      <c r="D7466" s="3"/>
      <c r="E7466" s="6"/>
      <c r="F7466" s="3"/>
      <c r="G7466" s="8"/>
      <c r="H7466" s="6"/>
      <c r="I7466" s="6"/>
    </row>
    <row r="7467" spans="2:9" x14ac:dyDescent="0.2">
      <c r="B7467" s="3"/>
      <c r="C7467" s="6"/>
      <c r="D7467" s="3"/>
      <c r="E7467" s="6"/>
      <c r="F7467" s="3"/>
      <c r="G7467" s="8"/>
      <c r="H7467" s="6"/>
      <c r="I7467" s="6"/>
    </row>
    <row r="7468" spans="2:9" x14ac:dyDescent="0.2">
      <c r="B7468" s="3"/>
      <c r="C7468" s="6"/>
      <c r="D7468" s="3"/>
      <c r="E7468" s="6"/>
      <c r="F7468" s="3"/>
      <c r="G7468" s="8"/>
      <c r="H7468" s="6"/>
      <c r="I7468" s="6"/>
    </row>
    <row r="7469" spans="2:9" x14ac:dyDescent="0.2">
      <c r="B7469" s="3"/>
      <c r="C7469" s="6"/>
      <c r="D7469" s="3"/>
      <c r="E7469" s="6"/>
      <c r="F7469" s="3"/>
      <c r="G7469" s="8"/>
      <c r="H7469" s="6"/>
      <c r="I7469" s="6"/>
    </row>
    <row r="7470" spans="2:9" x14ac:dyDescent="0.2">
      <c r="B7470" s="3"/>
      <c r="C7470" s="6"/>
      <c r="D7470" s="3"/>
      <c r="E7470" s="6"/>
      <c r="F7470" s="3"/>
      <c r="G7470" s="8"/>
      <c r="H7470" s="6"/>
      <c r="I7470" s="6"/>
    </row>
    <row r="7471" spans="2:9" x14ac:dyDescent="0.2">
      <c r="B7471" s="3"/>
      <c r="C7471" s="6"/>
      <c r="D7471" s="3"/>
      <c r="E7471" s="6"/>
      <c r="F7471" s="3"/>
      <c r="G7471" s="8"/>
      <c r="H7471" s="6"/>
      <c r="I7471" s="6"/>
    </row>
    <row r="7472" spans="2:9" x14ac:dyDescent="0.2">
      <c r="B7472" s="3"/>
      <c r="C7472" s="6"/>
      <c r="D7472" s="3"/>
      <c r="E7472" s="6"/>
      <c r="F7472" s="3"/>
      <c r="G7472" s="8"/>
      <c r="H7472" s="6"/>
      <c r="I7472" s="6"/>
    </row>
    <row r="7473" spans="2:9" x14ac:dyDescent="0.2">
      <c r="B7473" s="3"/>
      <c r="C7473" s="6"/>
      <c r="D7473" s="3"/>
      <c r="E7473" s="6"/>
      <c r="F7473" s="3"/>
      <c r="G7473" s="8"/>
      <c r="H7473" s="6"/>
      <c r="I7473" s="6"/>
    </row>
    <row r="7474" spans="2:9" x14ac:dyDescent="0.2">
      <c r="B7474" s="2"/>
      <c r="C7474" s="5"/>
      <c r="D7474" s="2"/>
      <c r="E7474" s="5"/>
      <c r="F7474" s="2"/>
      <c r="G7474" s="7"/>
      <c r="H7474" s="5"/>
      <c r="I7474" s="5"/>
    </row>
    <row r="7475" spans="2:9" x14ac:dyDescent="0.2">
      <c r="B7475" s="2"/>
      <c r="C7475" s="5"/>
      <c r="D7475" s="2"/>
      <c r="E7475" s="5"/>
      <c r="F7475" s="2"/>
      <c r="G7475" s="7"/>
      <c r="H7475" s="5"/>
      <c r="I7475" s="5"/>
    </row>
    <row r="7476" spans="2:9" x14ac:dyDescent="0.2">
      <c r="B7476" s="2"/>
      <c r="C7476" s="5"/>
      <c r="D7476" s="2"/>
      <c r="E7476" s="5"/>
      <c r="F7476" s="2"/>
      <c r="G7476" s="7"/>
      <c r="H7476" s="5"/>
      <c r="I7476" s="5"/>
    </row>
    <row r="7477" spans="2:9" x14ac:dyDescent="0.2">
      <c r="B7477" s="2"/>
      <c r="C7477" s="5"/>
      <c r="D7477" s="2"/>
      <c r="E7477" s="5"/>
      <c r="F7477" s="2"/>
      <c r="G7477" s="7"/>
      <c r="H7477" s="5"/>
      <c r="I7477" s="5"/>
    </row>
    <row r="7478" spans="2:9" x14ac:dyDescent="0.2">
      <c r="B7478" s="2"/>
      <c r="C7478" s="5"/>
      <c r="D7478" s="2"/>
      <c r="E7478" s="5"/>
      <c r="F7478" s="2"/>
      <c r="G7478" s="7"/>
      <c r="H7478" s="5"/>
      <c r="I7478" s="5"/>
    </row>
    <row r="7479" spans="2:9" x14ac:dyDescent="0.2">
      <c r="B7479" s="2"/>
      <c r="C7479" s="5"/>
      <c r="D7479" s="2"/>
      <c r="E7479" s="5"/>
      <c r="F7479" s="2"/>
      <c r="G7479" s="7"/>
      <c r="H7479" s="5"/>
      <c r="I7479" s="5"/>
    </row>
    <row r="7480" spans="2:9" x14ac:dyDescent="0.2">
      <c r="B7480" s="2"/>
      <c r="C7480" s="5"/>
      <c r="D7480" s="2"/>
      <c r="E7480" s="5"/>
      <c r="F7480" s="2"/>
      <c r="G7480" s="7"/>
      <c r="H7480" s="5"/>
      <c r="I7480" s="5"/>
    </row>
    <row r="7481" spans="2:9" x14ac:dyDescent="0.2">
      <c r="B7481" s="3"/>
      <c r="C7481" s="6"/>
      <c r="D7481" s="3"/>
      <c r="E7481" s="6"/>
      <c r="F7481" s="3"/>
      <c r="G7481" s="8"/>
      <c r="H7481" s="6"/>
      <c r="I7481" s="6"/>
    </row>
    <row r="7482" spans="2:9" x14ac:dyDescent="0.2">
      <c r="B7482" s="3"/>
      <c r="C7482" s="6"/>
      <c r="D7482" s="3"/>
      <c r="E7482" s="6"/>
      <c r="F7482" s="3"/>
      <c r="G7482" s="8"/>
      <c r="H7482" s="6"/>
      <c r="I7482" s="6"/>
    </row>
    <row r="7483" spans="2:9" x14ac:dyDescent="0.2">
      <c r="B7483" s="3"/>
      <c r="C7483" s="6"/>
      <c r="D7483" s="3"/>
      <c r="E7483" s="6"/>
      <c r="F7483" s="3"/>
      <c r="G7483" s="8"/>
      <c r="H7483" s="6"/>
      <c r="I7483" s="6"/>
    </row>
    <row r="7484" spans="2:9" x14ac:dyDescent="0.2">
      <c r="B7484" s="3"/>
      <c r="C7484" s="6"/>
      <c r="D7484" s="3"/>
      <c r="E7484" s="6"/>
      <c r="F7484" s="3"/>
      <c r="G7484" s="8"/>
      <c r="H7484" s="6"/>
      <c r="I7484" s="6"/>
    </row>
    <row r="7485" spans="2:9" x14ac:dyDescent="0.2">
      <c r="B7485" s="3"/>
      <c r="C7485" s="6"/>
      <c r="D7485" s="3"/>
      <c r="E7485" s="6"/>
      <c r="F7485" s="3"/>
      <c r="G7485" s="8"/>
      <c r="H7485" s="6"/>
      <c r="I7485" s="6"/>
    </row>
    <row r="7486" spans="2:9" x14ac:dyDescent="0.2">
      <c r="B7486" s="3"/>
      <c r="C7486" s="6"/>
      <c r="D7486" s="3"/>
      <c r="E7486" s="6"/>
      <c r="F7486" s="3"/>
      <c r="G7486" s="8"/>
      <c r="H7486" s="6"/>
      <c r="I7486" s="6"/>
    </row>
    <row r="7487" spans="2:9" x14ac:dyDescent="0.2">
      <c r="B7487" s="3"/>
      <c r="C7487" s="6"/>
      <c r="D7487" s="3"/>
      <c r="E7487" s="6"/>
      <c r="F7487" s="3"/>
      <c r="G7487" s="8"/>
      <c r="H7487" s="6"/>
      <c r="I7487" s="6"/>
    </row>
    <row r="7488" spans="2:9" x14ac:dyDescent="0.2">
      <c r="B7488" s="3"/>
      <c r="C7488" s="6"/>
      <c r="D7488" s="3"/>
      <c r="E7488" s="6"/>
      <c r="F7488" s="3"/>
      <c r="G7488" s="8"/>
      <c r="H7488" s="6"/>
      <c r="I7488" s="6"/>
    </row>
    <row r="7489" spans="2:9" x14ac:dyDescent="0.2">
      <c r="B7489" s="3"/>
      <c r="C7489" s="6"/>
      <c r="D7489" s="3"/>
      <c r="E7489" s="6"/>
      <c r="F7489" s="3"/>
      <c r="G7489" s="8"/>
      <c r="H7489" s="6"/>
      <c r="I7489" s="6"/>
    </row>
    <row r="7490" spans="2:9" x14ac:dyDescent="0.2">
      <c r="B7490" s="3"/>
      <c r="C7490" s="6"/>
      <c r="D7490" s="3"/>
      <c r="E7490" s="6"/>
      <c r="F7490" s="3"/>
      <c r="G7490" s="8"/>
      <c r="H7490" s="6"/>
      <c r="I7490" s="6"/>
    </row>
    <row r="7491" spans="2:9" x14ac:dyDescent="0.2">
      <c r="B7491" s="3"/>
      <c r="C7491" s="6"/>
      <c r="D7491" s="3"/>
      <c r="E7491" s="6"/>
      <c r="F7491" s="3"/>
      <c r="G7491" s="8"/>
      <c r="H7491" s="6"/>
      <c r="I7491" s="6"/>
    </row>
    <row r="7492" spans="2:9" x14ac:dyDescent="0.2">
      <c r="B7492" s="3"/>
      <c r="C7492" s="6"/>
      <c r="D7492" s="3"/>
      <c r="E7492" s="6"/>
      <c r="F7492" s="3"/>
      <c r="G7492" s="8"/>
      <c r="H7492" s="6"/>
      <c r="I7492" s="6"/>
    </row>
    <row r="7493" spans="2:9" x14ac:dyDescent="0.2">
      <c r="B7493" s="3"/>
      <c r="C7493" s="6"/>
      <c r="D7493" s="3"/>
      <c r="E7493" s="6"/>
      <c r="F7493" s="3"/>
      <c r="G7493" s="8"/>
      <c r="H7493" s="6"/>
      <c r="I7493" s="6"/>
    </row>
    <row r="7494" spans="2:9" x14ac:dyDescent="0.2">
      <c r="B7494" s="3"/>
      <c r="C7494" s="6"/>
      <c r="D7494" s="3"/>
      <c r="E7494" s="6"/>
      <c r="F7494" s="3"/>
      <c r="G7494" s="8"/>
      <c r="H7494" s="6"/>
      <c r="I7494" s="6"/>
    </row>
    <row r="7495" spans="2:9" x14ac:dyDescent="0.2">
      <c r="B7495" s="3"/>
      <c r="C7495" s="6"/>
      <c r="D7495" s="3"/>
      <c r="E7495" s="6"/>
      <c r="F7495" s="3"/>
      <c r="G7495" s="8"/>
      <c r="H7495" s="6"/>
      <c r="I7495" s="6"/>
    </row>
    <row r="7496" spans="2:9" x14ac:dyDescent="0.2">
      <c r="B7496" s="3"/>
      <c r="C7496" s="6"/>
      <c r="D7496" s="3"/>
      <c r="E7496" s="6"/>
      <c r="F7496" s="3"/>
      <c r="G7496" s="8"/>
      <c r="H7496" s="6"/>
      <c r="I7496" s="6"/>
    </row>
    <row r="7497" spans="2:9" x14ac:dyDescent="0.2">
      <c r="B7497" s="3"/>
      <c r="C7497" s="6"/>
      <c r="D7497" s="3"/>
      <c r="E7497" s="6"/>
      <c r="F7497" s="3"/>
      <c r="G7497" s="8"/>
      <c r="H7497" s="6"/>
      <c r="I7497" s="6"/>
    </row>
    <row r="7498" spans="2:9" x14ac:dyDescent="0.2">
      <c r="B7498" s="3"/>
      <c r="C7498" s="6"/>
      <c r="D7498" s="3"/>
      <c r="E7498" s="6"/>
      <c r="F7498" s="3"/>
      <c r="G7498" s="8"/>
      <c r="H7498" s="6"/>
      <c r="I7498" s="6"/>
    </row>
    <row r="7499" spans="2:9" x14ac:dyDescent="0.2">
      <c r="B7499" s="3"/>
      <c r="C7499" s="6"/>
      <c r="D7499" s="3"/>
      <c r="E7499" s="6"/>
      <c r="F7499" s="3"/>
      <c r="G7499" s="8"/>
      <c r="H7499" s="6"/>
      <c r="I7499" s="6"/>
    </row>
    <row r="7500" spans="2:9" x14ac:dyDescent="0.2">
      <c r="B7500" s="3"/>
      <c r="C7500" s="6"/>
      <c r="D7500" s="3"/>
      <c r="E7500" s="6"/>
      <c r="F7500" s="3"/>
      <c r="G7500" s="8"/>
      <c r="H7500" s="6"/>
      <c r="I7500" s="6"/>
    </row>
    <row r="7501" spans="2:9" x14ac:dyDescent="0.2">
      <c r="B7501" s="3"/>
      <c r="C7501" s="6"/>
      <c r="D7501" s="3"/>
      <c r="E7501" s="6"/>
      <c r="F7501" s="3"/>
      <c r="G7501" s="8"/>
      <c r="H7501" s="6"/>
      <c r="I7501" s="6"/>
    </row>
    <row r="7502" spans="2:9" x14ac:dyDescent="0.2">
      <c r="B7502" s="3"/>
      <c r="C7502" s="6"/>
      <c r="D7502" s="3"/>
      <c r="E7502" s="6"/>
      <c r="F7502" s="3"/>
      <c r="G7502" s="8"/>
      <c r="H7502" s="6"/>
      <c r="I7502" s="6"/>
    </row>
    <row r="7503" spans="2:9" x14ac:dyDescent="0.2">
      <c r="B7503" s="3"/>
      <c r="C7503" s="6"/>
      <c r="D7503" s="3"/>
      <c r="E7503" s="6"/>
      <c r="F7503" s="3"/>
      <c r="G7503" s="8"/>
      <c r="H7503" s="6"/>
      <c r="I7503" s="6"/>
    </row>
    <row r="7504" spans="2:9" x14ac:dyDescent="0.2">
      <c r="B7504" s="3"/>
      <c r="C7504" s="6"/>
      <c r="D7504" s="3"/>
      <c r="E7504" s="6"/>
      <c r="F7504" s="3"/>
      <c r="G7504" s="8"/>
      <c r="H7504" s="6"/>
      <c r="I7504" s="6"/>
    </row>
    <row r="7505" spans="2:9" x14ac:dyDescent="0.2">
      <c r="B7505" s="3"/>
      <c r="C7505" s="6"/>
      <c r="D7505" s="3"/>
      <c r="E7505" s="6"/>
      <c r="F7505" s="3"/>
      <c r="G7505" s="8"/>
      <c r="H7505" s="6"/>
      <c r="I7505" s="6"/>
    </row>
    <row r="7506" spans="2:9" x14ac:dyDescent="0.2">
      <c r="B7506" s="3"/>
      <c r="C7506" s="6"/>
      <c r="D7506" s="3"/>
      <c r="E7506" s="6"/>
      <c r="F7506" s="3"/>
      <c r="G7506" s="8"/>
      <c r="H7506" s="6"/>
      <c r="I7506" s="6"/>
    </row>
    <row r="7507" spans="2:9" x14ac:dyDescent="0.2">
      <c r="B7507" s="3"/>
      <c r="C7507" s="6"/>
      <c r="D7507" s="3"/>
      <c r="E7507" s="6"/>
      <c r="F7507" s="3"/>
      <c r="G7507" s="8"/>
      <c r="H7507" s="6"/>
      <c r="I7507" s="6"/>
    </row>
    <row r="7508" spans="2:9" x14ac:dyDescent="0.2">
      <c r="B7508" s="3"/>
      <c r="C7508" s="6"/>
      <c r="D7508" s="3"/>
      <c r="E7508" s="6"/>
      <c r="F7508" s="3"/>
      <c r="G7508" s="8"/>
      <c r="H7508" s="6"/>
      <c r="I7508" s="6"/>
    </row>
    <row r="7509" spans="2:9" x14ac:dyDescent="0.2">
      <c r="B7509" s="3"/>
      <c r="C7509" s="6"/>
      <c r="D7509" s="3"/>
      <c r="E7509" s="6"/>
      <c r="F7509" s="3"/>
      <c r="G7509" s="8"/>
      <c r="H7509" s="6"/>
      <c r="I7509" s="6"/>
    </row>
    <row r="7510" spans="2:9" x14ac:dyDescent="0.2">
      <c r="B7510" s="3"/>
      <c r="C7510" s="6"/>
      <c r="D7510" s="3"/>
      <c r="E7510" s="6"/>
      <c r="F7510" s="3"/>
      <c r="G7510" s="8"/>
      <c r="H7510" s="6"/>
      <c r="I7510" s="6"/>
    </row>
    <row r="7511" spans="2:9" x14ac:dyDescent="0.2">
      <c r="B7511" s="3"/>
      <c r="C7511" s="6"/>
      <c r="D7511" s="3"/>
      <c r="E7511" s="6"/>
      <c r="F7511" s="3"/>
      <c r="G7511" s="8"/>
      <c r="H7511" s="6"/>
      <c r="I7511" s="6"/>
    </row>
    <row r="7512" spans="2:9" x14ac:dyDescent="0.2">
      <c r="B7512" s="3"/>
      <c r="C7512" s="6"/>
      <c r="D7512" s="3"/>
      <c r="E7512" s="6"/>
      <c r="F7512" s="3"/>
      <c r="G7512" s="8"/>
      <c r="H7512" s="6"/>
      <c r="I7512" s="6"/>
    </row>
    <row r="7513" spans="2:9" x14ac:dyDescent="0.2">
      <c r="B7513" s="3"/>
      <c r="C7513" s="6"/>
      <c r="D7513" s="3"/>
      <c r="E7513" s="6"/>
      <c r="F7513" s="3"/>
      <c r="G7513" s="8"/>
      <c r="H7513" s="6"/>
      <c r="I7513" s="6"/>
    </row>
    <row r="7514" spans="2:9" x14ac:dyDescent="0.2">
      <c r="B7514" s="3"/>
      <c r="C7514" s="6"/>
      <c r="D7514" s="3"/>
      <c r="E7514" s="6"/>
      <c r="F7514" s="3"/>
      <c r="G7514" s="8"/>
      <c r="H7514" s="6"/>
      <c r="I7514" s="6"/>
    </row>
    <row r="7515" spans="2:9" x14ac:dyDescent="0.2">
      <c r="B7515" s="3"/>
      <c r="C7515" s="6"/>
      <c r="D7515" s="3"/>
      <c r="E7515" s="6"/>
      <c r="F7515" s="3"/>
      <c r="G7515" s="8"/>
      <c r="H7515" s="6"/>
      <c r="I7515" s="6"/>
    </row>
    <row r="7516" spans="2:9" x14ac:dyDescent="0.2">
      <c r="B7516" s="2"/>
      <c r="C7516" s="5"/>
      <c r="D7516" s="2"/>
      <c r="E7516" s="5"/>
      <c r="F7516" s="2"/>
      <c r="G7516" s="7"/>
      <c r="H7516" s="5"/>
      <c r="I7516" s="5"/>
    </row>
    <row r="7517" spans="2:9" x14ac:dyDescent="0.2">
      <c r="B7517" s="2"/>
      <c r="C7517" s="5"/>
      <c r="D7517" s="2"/>
      <c r="E7517" s="5"/>
      <c r="F7517" s="2"/>
      <c r="G7517" s="7"/>
      <c r="H7517" s="5"/>
      <c r="I7517" s="5"/>
    </row>
    <row r="7518" spans="2:9" x14ac:dyDescent="0.2">
      <c r="B7518" s="2"/>
      <c r="C7518" s="5"/>
      <c r="D7518" s="2"/>
      <c r="E7518" s="5"/>
      <c r="F7518" s="2"/>
      <c r="G7518" s="7"/>
      <c r="H7518" s="5"/>
      <c r="I7518" s="5"/>
    </row>
    <row r="7519" spans="2:9" x14ac:dyDescent="0.2">
      <c r="B7519" s="2"/>
      <c r="C7519" s="5"/>
      <c r="D7519" s="2"/>
      <c r="E7519" s="5"/>
      <c r="F7519" s="2"/>
      <c r="G7519" s="7"/>
      <c r="H7519" s="5"/>
      <c r="I7519" s="5"/>
    </row>
    <row r="7520" spans="2:9" x14ac:dyDescent="0.2">
      <c r="B7520" s="2"/>
      <c r="C7520" s="5"/>
      <c r="D7520" s="2"/>
      <c r="E7520" s="5"/>
      <c r="F7520" s="2"/>
      <c r="G7520" s="7"/>
      <c r="H7520" s="5"/>
      <c r="I7520" s="5"/>
    </row>
    <row r="7521" spans="2:9" x14ac:dyDescent="0.2">
      <c r="B7521" s="2"/>
      <c r="C7521" s="5"/>
      <c r="D7521" s="2"/>
      <c r="E7521" s="5"/>
      <c r="F7521" s="2"/>
      <c r="G7521" s="7"/>
      <c r="H7521" s="5"/>
      <c r="I7521" s="5"/>
    </row>
    <row r="7522" spans="2:9" x14ac:dyDescent="0.2">
      <c r="B7522" s="2"/>
      <c r="C7522" s="5"/>
      <c r="D7522" s="2"/>
      <c r="E7522" s="5"/>
      <c r="F7522" s="2"/>
      <c r="G7522" s="7"/>
      <c r="H7522" s="5"/>
      <c r="I7522" s="5"/>
    </row>
    <row r="7523" spans="2:9" x14ac:dyDescent="0.2">
      <c r="B7523" s="2"/>
      <c r="C7523" s="5"/>
      <c r="D7523" s="2"/>
      <c r="E7523" s="5"/>
      <c r="F7523" s="2"/>
      <c r="G7523" s="7"/>
      <c r="H7523" s="5"/>
      <c r="I7523" s="5"/>
    </row>
    <row r="7524" spans="2:9" x14ac:dyDescent="0.2">
      <c r="B7524" s="2"/>
      <c r="C7524" s="5"/>
      <c r="D7524" s="2"/>
      <c r="E7524" s="5"/>
      <c r="F7524" s="2"/>
      <c r="G7524" s="7"/>
      <c r="H7524" s="5"/>
      <c r="I7524" s="5"/>
    </row>
    <row r="7525" spans="2:9" x14ac:dyDescent="0.2">
      <c r="B7525" s="3"/>
      <c r="C7525" s="6"/>
      <c r="D7525" s="3"/>
      <c r="E7525" s="6"/>
      <c r="F7525" s="3"/>
      <c r="G7525" s="8"/>
      <c r="H7525" s="6"/>
      <c r="I7525" s="6"/>
    </row>
    <row r="7526" spans="2:9" x14ac:dyDescent="0.2">
      <c r="B7526" s="3"/>
      <c r="C7526" s="6"/>
      <c r="D7526" s="3"/>
      <c r="E7526" s="6"/>
      <c r="F7526" s="3"/>
      <c r="G7526" s="8"/>
      <c r="H7526" s="6"/>
      <c r="I7526" s="6"/>
    </row>
    <row r="7527" spans="2:9" x14ac:dyDescent="0.2">
      <c r="B7527" s="3"/>
      <c r="C7527" s="6"/>
      <c r="D7527" s="3"/>
      <c r="E7527" s="6"/>
      <c r="F7527" s="3"/>
      <c r="G7527" s="8"/>
      <c r="H7527" s="6"/>
      <c r="I7527" s="6"/>
    </row>
    <row r="7528" spans="2:9" x14ac:dyDescent="0.2">
      <c r="B7528" s="3"/>
      <c r="C7528" s="6"/>
      <c r="D7528" s="3"/>
      <c r="E7528" s="6"/>
      <c r="F7528" s="3"/>
      <c r="G7528" s="8"/>
      <c r="H7528" s="6"/>
      <c r="I7528" s="6"/>
    </row>
    <row r="7529" spans="2:9" x14ac:dyDescent="0.2">
      <c r="B7529" s="3"/>
      <c r="C7529" s="6"/>
      <c r="D7529" s="3"/>
      <c r="E7529" s="6"/>
      <c r="F7529" s="3"/>
      <c r="G7529" s="8"/>
      <c r="H7529" s="6"/>
      <c r="I7529" s="6"/>
    </row>
    <row r="7530" spans="2:9" x14ac:dyDescent="0.2">
      <c r="B7530" s="3"/>
      <c r="C7530" s="6"/>
      <c r="D7530" s="3"/>
      <c r="E7530" s="6"/>
      <c r="F7530" s="3"/>
      <c r="G7530" s="8"/>
      <c r="H7530" s="6"/>
      <c r="I7530" s="6"/>
    </row>
    <row r="7531" spans="2:9" x14ac:dyDescent="0.2">
      <c r="B7531" s="3"/>
      <c r="C7531" s="6"/>
      <c r="D7531" s="3"/>
      <c r="E7531" s="6"/>
      <c r="F7531" s="3"/>
      <c r="G7531" s="8"/>
      <c r="H7531" s="6"/>
      <c r="I7531" s="6"/>
    </row>
    <row r="7532" spans="2:9" x14ac:dyDescent="0.2">
      <c r="B7532" s="3"/>
      <c r="C7532" s="6"/>
      <c r="D7532" s="3"/>
      <c r="E7532" s="6"/>
      <c r="F7532" s="3"/>
      <c r="G7532" s="8"/>
      <c r="H7532" s="6"/>
      <c r="I7532" s="6"/>
    </row>
    <row r="7533" spans="2:9" x14ac:dyDescent="0.2">
      <c r="B7533" s="3"/>
      <c r="C7533" s="6"/>
      <c r="D7533" s="3"/>
      <c r="E7533" s="6"/>
      <c r="F7533" s="3"/>
      <c r="G7533" s="8"/>
      <c r="H7533" s="6"/>
      <c r="I7533" s="6"/>
    </row>
    <row r="7534" spans="2:9" x14ac:dyDescent="0.2">
      <c r="B7534" s="3"/>
      <c r="C7534" s="6"/>
      <c r="D7534" s="3"/>
      <c r="E7534" s="6"/>
      <c r="F7534" s="3"/>
      <c r="G7534" s="8"/>
      <c r="H7534" s="6"/>
      <c r="I7534" s="6"/>
    </row>
    <row r="7535" spans="2:9" x14ac:dyDescent="0.2">
      <c r="B7535" s="3"/>
      <c r="C7535" s="6"/>
      <c r="D7535" s="3"/>
      <c r="E7535" s="6"/>
      <c r="F7535" s="3"/>
      <c r="G7535" s="8"/>
      <c r="H7535" s="6"/>
      <c r="I7535" s="6"/>
    </row>
    <row r="7536" spans="2:9" x14ac:dyDescent="0.2">
      <c r="B7536" s="3"/>
      <c r="C7536" s="6"/>
      <c r="D7536" s="3"/>
      <c r="E7536" s="6"/>
      <c r="F7536" s="3"/>
      <c r="G7536" s="8"/>
      <c r="H7536" s="6"/>
      <c r="I7536" s="6"/>
    </row>
    <row r="7537" spans="2:9" x14ac:dyDescent="0.2">
      <c r="B7537" s="3"/>
      <c r="C7537" s="6"/>
      <c r="D7537" s="3"/>
      <c r="E7537" s="6"/>
      <c r="F7537" s="3"/>
      <c r="G7537" s="8"/>
      <c r="H7537" s="6"/>
      <c r="I7537" s="6"/>
    </row>
    <row r="7538" spans="2:9" x14ac:dyDescent="0.2">
      <c r="B7538" s="3"/>
      <c r="C7538" s="6"/>
      <c r="D7538" s="3"/>
      <c r="E7538" s="6"/>
      <c r="F7538" s="3"/>
      <c r="G7538" s="8"/>
      <c r="H7538" s="6"/>
      <c r="I7538" s="6"/>
    </row>
    <row r="7539" spans="2:9" x14ac:dyDescent="0.2">
      <c r="B7539" s="3"/>
      <c r="C7539" s="6"/>
      <c r="D7539" s="3"/>
      <c r="E7539" s="6"/>
      <c r="F7539" s="3"/>
      <c r="G7539" s="8"/>
      <c r="H7539" s="6"/>
      <c r="I7539" s="6"/>
    </row>
    <row r="7540" spans="2:9" x14ac:dyDescent="0.2">
      <c r="B7540" s="3"/>
      <c r="C7540" s="6"/>
      <c r="D7540" s="3"/>
      <c r="E7540" s="6"/>
      <c r="F7540" s="3"/>
      <c r="G7540" s="8"/>
      <c r="H7540" s="6"/>
      <c r="I7540" s="6"/>
    </row>
    <row r="7541" spans="2:9" x14ac:dyDescent="0.2">
      <c r="B7541" s="3"/>
      <c r="C7541" s="6"/>
      <c r="D7541" s="3"/>
      <c r="E7541" s="6"/>
      <c r="F7541" s="3"/>
      <c r="G7541" s="8"/>
      <c r="H7541" s="6"/>
      <c r="I7541" s="6"/>
    </row>
    <row r="7542" spans="2:9" x14ac:dyDescent="0.2">
      <c r="B7542" s="3"/>
      <c r="C7542" s="6"/>
      <c r="D7542" s="3"/>
      <c r="E7542" s="6"/>
      <c r="F7542" s="3"/>
      <c r="G7542" s="8"/>
      <c r="H7542" s="6"/>
      <c r="I7542" s="6"/>
    </row>
    <row r="7543" spans="2:9" x14ac:dyDescent="0.2">
      <c r="B7543" s="3"/>
      <c r="C7543" s="6"/>
      <c r="D7543" s="3"/>
      <c r="E7543" s="6"/>
      <c r="F7543" s="3"/>
      <c r="G7543" s="8"/>
      <c r="H7543" s="6"/>
      <c r="I7543" s="6"/>
    </row>
    <row r="7544" spans="2:9" x14ac:dyDescent="0.2">
      <c r="B7544" s="3"/>
      <c r="C7544" s="6"/>
      <c r="D7544" s="3"/>
      <c r="E7544" s="6"/>
      <c r="F7544" s="3"/>
      <c r="G7544" s="8"/>
      <c r="H7544" s="6"/>
      <c r="I7544" s="6"/>
    </row>
    <row r="7545" spans="2:9" x14ac:dyDescent="0.2">
      <c r="B7545" s="3"/>
      <c r="C7545" s="6"/>
      <c r="D7545" s="3"/>
      <c r="E7545" s="6"/>
      <c r="F7545" s="3"/>
      <c r="G7545" s="8"/>
      <c r="H7545" s="6"/>
      <c r="I7545" s="6"/>
    </row>
    <row r="7546" spans="2:9" x14ac:dyDescent="0.2">
      <c r="B7546" s="3"/>
      <c r="C7546" s="6"/>
      <c r="D7546" s="3"/>
      <c r="E7546" s="6"/>
      <c r="F7546" s="3"/>
      <c r="G7546" s="8"/>
      <c r="H7546" s="6"/>
      <c r="I7546" s="6"/>
    </row>
    <row r="7547" spans="2:9" x14ac:dyDescent="0.2">
      <c r="B7547" s="3"/>
      <c r="C7547" s="6"/>
      <c r="D7547" s="3"/>
      <c r="E7547" s="6"/>
      <c r="F7547" s="3"/>
      <c r="G7547" s="8"/>
      <c r="H7547" s="6"/>
      <c r="I7547" s="6"/>
    </row>
    <row r="7548" spans="2:9" x14ac:dyDescent="0.2">
      <c r="B7548" s="3"/>
      <c r="C7548" s="6"/>
      <c r="D7548" s="3"/>
      <c r="E7548" s="6"/>
      <c r="F7548" s="3"/>
      <c r="G7548" s="8"/>
      <c r="H7548" s="6"/>
      <c r="I7548" s="6"/>
    </row>
    <row r="7549" spans="2:9" x14ac:dyDescent="0.2">
      <c r="B7549" s="3"/>
      <c r="C7549" s="6"/>
      <c r="D7549" s="3"/>
      <c r="E7549" s="6"/>
      <c r="F7549" s="3"/>
      <c r="G7549" s="8"/>
      <c r="H7549" s="6"/>
      <c r="I7549" s="6"/>
    </row>
    <row r="7550" spans="2:9" x14ac:dyDescent="0.2">
      <c r="B7550" s="3"/>
      <c r="C7550" s="6"/>
      <c r="D7550" s="3"/>
      <c r="E7550" s="6"/>
      <c r="F7550" s="3"/>
      <c r="G7550" s="8"/>
      <c r="H7550" s="6"/>
      <c r="I7550" s="6"/>
    </row>
    <row r="7551" spans="2:9" x14ac:dyDescent="0.2">
      <c r="B7551" s="3"/>
      <c r="C7551" s="6"/>
      <c r="D7551" s="3"/>
      <c r="E7551" s="6"/>
      <c r="F7551" s="3"/>
      <c r="G7551" s="8"/>
      <c r="H7551" s="6"/>
      <c r="I7551" s="6"/>
    </row>
    <row r="7552" spans="2:9" x14ac:dyDescent="0.2">
      <c r="B7552" s="3"/>
      <c r="C7552" s="6"/>
      <c r="D7552" s="3"/>
      <c r="E7552" s="6"/>
      <c r="F7552" s="3"/>
      <c r="G7552" s="8"/>
      <c r="H7552" s="6"/>
      <c r="I7552" s="6"/>
    </row>
    <row r="7553" spans="2:9" x14ac:dyDescent="0.2">
      <c r="B7553" s="3"/>
      <c r="C7553" s="6"/>
      <c r="D7553" s="3"/>
      <c r="E7553" s="6"/>
      <c r="F7553" s="3"/>
      <c r="G7553" s="8"/>
      <c r="H7553" s="6"/>
      <c r="I7553" s="6"/>
    </row>
    <row r="7554" spans="2:9" x14ac:dyDescent="0.2">
      <c r="B7554" s="3"/>
      <c r="C7554" s="6"/>
      <c r="D7554" s="3"/>
      <c r="E7554" s="6"/>
      <c r="F7554" s="3"/>
      <c r="G7554" s="8"/>
      <c r="H7554" s="6"/>
      <c r="I7554" s="6"/>
    </row>
    <row r="7555" spans="2:9" x14ac:dyDescent="0.2">
      <c r="B7555" s="3"/>
      <c r="C7555" s="6"/>
      <c r="D7555" s="3"/>
      <c r="E7555" s="6"/>
      <c r="F7555" s="3"/>
      <c r="G7555" s="8"/>
      <c r="H7555" s="6"/>
      <c r="I7555" s="6"/>
    </row>
    <row r="7556" spans="2:9" x14ac:dyDescent="0.2">
      <c r="B7556" s="3"/>
      <c r="C7556" s="6"/>
      <c r="D7556" s="3"/>
      <c r="E7556" s="6"/>
      <c r="F7556" s="3"/>
      <c r="G7556" s="8"/>
      <c r="H7556" s="6"/>
      <c r="I7556" s="6"/>
    </row>
    <row r="7557" spans="2:9" x14ac:dyDescent="0.2">
      <c r="B7557" s="3"/>
      <c r="C7557" s="6"/>
      <c r="D7557" s="3"/>
      <c r="E7557" s="6"/>
      <c r="F7557" s="3"/>
      <c r="G7557" s="8"/>
      <c r="H7557" s="6"/>
      <c r="I7557" s="6"/>
    </row>
    <row r="7558" spans="2:9" x14ac:dyDescent="0.2">
      <c r="B7558" s="3"/>
      <c r="C7558" s="6"/>
      <c r="D7558" s="3"/>
      <c r="E7558" s="6"/>
      <c r="F7558" s="3"/>
      <c r="G7558" s="8"/>
      <c r="H7558" s="6"/>
      <c r="I7558" s="6"/>
    </row>
    <row r="7559" spans="2:9" x14ac:dyDescent="0.2">
      <c r="B7559" s="3"/>
      <c r="C7559" s="6"/>
      <c r="D7559" s="3"/>
      <c r="E7559" s="6"/>
      <c r="F7559" s="3"/>
      <c r="G7559" s="8"/>
      <c r="H7559" s="6"/>
      <c r="I7559" s="6"/>
    </row>
    <row r="7560" spans="2:9" x14ac:dyDescent="0.2">
      <c r="B7560" s="3"/>
      <c r="C7560" s="6"/>
      <c r="D7560" s="3"/>
      <c r="E7560" s="6"/>
      <c r="F7560" s="3"/>
      <c r="G7560" s="8"/>
      <c r="H7560" s="6"/>
      <c r="I7560" s="6"/>
    </row>
    <row r="7561" spans="2:9" x14ac:dyDescent="0.2">
      <c r="B7561" s="3"/>
      <c r="C7561" s="6"/>
      <c r="D7561" s="3"/>
      <c r="E7561" s="6"/>
      <c r="F7561" s="3"/>
      <c r="G7561" s="8"/>
      <c r="H7561" s="6"/>
      <c r="I7561" s="6"/>
    </row>
    <row r="7562" spans="2:9" x14ac:dyDescent="0.2">
      <c r="B7562" s="3"/>
      <c r="C7562" s="6"/>
      <c r="D7562" s="3"/>
      <c r="E7562" s="6"/>
      <c r="F7562" s="3"/>
      <c r="G7562" s="8"/>
      <c r="H7562" s="6"/>
      <c r="I7562" s="6"/>
    </row>
    <row r="7563" spans="2:9" x14ac:dyDescent="0.2">
      <c r="B7563" s="3"/>
      <c r="C7563" s="6"/>
      <c r="D7563" s="3"/>
      <c r="E7563" s="6"/>
      <c r="F7563" s="3"/>
      <c r="G7563" s="8"/>
      <c r="H7563" s="6"/>
      <c r="I7563" s="6"/>
    </row>
    <row r="7564" spans="2:9" x14ac:dyDescent="0.2">
      <c r="B7564" s="3"/>
      <c r="C7564" s="6"/>
      <c r="D7564" s="3"/>
      <c r="E7564" s="6"/>
      <c r="F7564" s="3"/>
      <c r="G7564" s="8"/>
      <c r="H7564" s="6"/>
      <c r="I7564" s="6"/>
    </row>
    <row r="7565" spans="2:9" x14ac:dyDescent="0.2">
      <c r="B7565" s="3"/>
      <c r="C7565" s="6"/>
      <c r="D7565" s="3"/>
      <c r="E7565" s="6"/>
      <c r="F7565" s="3"/>
      <c r="G7565" s="8"/>
      <c r="H7565" s="6"/>
      <c r="I7565" s="6"/>
    </row>
    <row r="7566" spans="2:9" x14ac:dyDescent="0.2">
      <c r="B7566" s="3"/>
      <c r="C7566" s="6"/>
      <c r="D7566" s="3"/>
      <c r="E7566" s="6"/>
      <c r="F7566" s="3"/>
      <c r="G7566" s="8"/>
      <c r="H7566" s="6"/>
      <c r="I7566" s="6"/>
    </row>
    <row r="7567" spans="2:9" x14ac:dyDescent="0.2">
      <c r="B7567" s="3"/>
      <c r="C7567" s="6"/>
      <c r="D7567" s="3"/>
      <c r="E7567" s="6"/>
      <c r="F7567" s="3"/>
      <c r="G7567" s="8"/>
      <c r="H7567" s="6"/>
      <c r="I7567" s="6"/>
    </row>
    <row r="7568" spans="2:9" x14ac:dyDescent="0.2">
      <c r="B7568" s="3"/>
      <c r="C7568" s="6"/>
      <c r="D7568" s="3"/>
      <c r="E7568" s="6"/>
      <c r="F7568" s="3"/>
      <c r="G7568" s="8"/>
      <c r="H7568" s="6"/>
      <c r="I7568" s="6"/>
    </row>
    <row r="7569" spans="2:9" x14ac:dyDescent="0.2">
      <c r="B7569" s="2"/>
      <c r="C7569" s="5"/>
      <c r="D7569" s="2"/>
      <c r="E7569" s="5"/>
      <c r="F7569" s="2"/>
      <c r="G7569" s="7"/>
      <c r="H7569" s="5"/>
      <c r="I7569" s="5"/>
    </row>
    <row r="7570" spans="2:9" x14ac:dyDescent="0.2">
      <c r="B7570" s="2"/>
      <c r="C7570" s="5"/>
      <c r="D7570" s="2"/>
      <c r="E7570" s="5"/>
      <c r="F7570" s="2"/>
      <c r="G7570" s="7"/>
      <c r="H7570" s="5"/>
      <c r="I7570" s="5"/>
    </row>
    <row r="7571" spans="2:9" x14ac:dyDescent="0.2">
      <c r="B7571" s="2"/>
      <c r="C7571" s="5"/>
      <c r="D7571" s="2"/>
      <c r="E7571" s="5"/>
      <c r="F7571" s="2"/>
      <c r="G7571" s="7"/>
      <c r="H7571" s="5"/>
      <c r="I7571" s="5"/>
    </row>
    <row r="7572" spans="2:9" x14ac:dyDescent="0.2">
      <c r="B7572" s="3"/>
      <c r="C7572" s="6"/>
      <c r="D7572" s="3"/>
      <c r="E7572" s="6"/>
      <c r="F7572" s="3"/>
      <c r="G7572" s="8"/>
      <c r="H7572" s="6"/>
      <c r="I7572" s="6"/>
    </row>
    <row r="7573" spans="2:9" x14ac:dyDescent="0.2">
      <c r="B7573" s="3"/>
      <c r="C7573" s="6"/>
      <c r="D7573" s="3"/>
      <c r="E7573" s="6"/>
      <c r="F7573" s="3"/>
      <c r="G7573" s="8"/>
      <c r="H7573" s="6"/>
      <c r="I7573" s="6"/>
    </row>
    <row r="7574" spans="2:9" x14ac:dyDescent="0.2">
      <c r="B7574" s="3"/>
      <c r="C7574" s="6"/>
      <c r="D7574" s="3"/>
      <c r="E7574" s="6"/>
      <c r="F7574" s="3"/>
      <c r="G7574" s="8"/>
      <c r="H7574" s="6"/>
      <c r="I7574" s="6"/>
    </row>
    <row r="7575" spans="2:9" x14ac:dyDescent="0.2">
      <c r="B7575" s="3"/>
      <c r="C7575" s="6"/>
      <c r="D7575" s="3"/>
      <c r="E7575" s="6"/>
      <c r="F7575" s="3"/>
      <c r="G7575" s="8"/>
      <c r="H7575" s="6"/>
      <c r="I7575" s="6"/>
    </row>
    <row r="7576" spans="2:9" x14ac:dyDescent="0.2">
      <c r="B7576" s="3"/>
      <c r="C7576" s="6"/>
      <c r="D7576" s="3"/>
      <c r="E7576" s="6"/>
      <c r="F7576" s="3"/>
      <c r="G7576" s="8"/>
      <c r="H7576" s="6"/>
      <c r="I7576" s="6"/>
    </row>
    <row r="7577" spans="2:9" x14ac:dyDescent="0.2">
      <c r="B7577" s="3"/>
      <c r="C7577" s="6"/>
      <c r="D7577" s="3"/>
      <c r="E7577" s="6"/>
      <c r="F7577" s="3"/>
      <c r="G7577" s="8"/>
      <c r="H7577" s="6"/>
      <c r="I7577" s="6"/>
    </row>
    <row r="7578" spans="2:9" x14ac:dyDescent="0.2">
      <c r="B7578" s="3"/>
      <c r="C7578" s="6"/>
      <c r="D7578" s="3"/>
      <c r="E7578" s="6"/>
      <c r="F7578" s="3"/>
      <c r="G7578" s="8"/>
      <c r="H7578" s="6"/>
      <c r="I7578" s="6"/>
    </row>
    <row r="7579" spans="2:9" x14ac:dyDescent="0.2">
      <c r="B7579" s="3"/>
      <c r="C7579" s="6"/>
      <c r="D7579" s="3"/>
      <c r="E7579" s="6"/>
      <c r="F7579" s="3"/>
      <c r="G7579" s="8"/>
      <c r="H7579" s="6"/>
      <c r="I7579" s="6"/>
    </row>
    <row r="7580" spans="2:9" x14ac:dyDescent="0.2">
      <c r="B7580" s="3"/>
      <c r="C7580" s="6"/>
      <c r="D7580" s="3"/>
      <c r="E7580" s="6"/>
      <c r="F7580" s="3"/>
      <c r="G7580" s="8"/>
      <c r="H7580" s="6"/>
      <c r="I7580" s="6"/>
    </row>
    <row r="7581" spans="2:9" x14ac:dyDescent="0.2">
      <c r="B7581" s="3"/>
      <c r="C7581" s="6"/>
      <c r="D7581" s="3"/>
      <c r="E7581" s="6"/>
      <c r="F7581" s="3"/>
      <c r="G7581" s="8"/>
      <c r="H7581" s="6"/>
      <c r="I7581" s="6"/>
    </row>
    <row r="7582" spans="2:9" x14ac:dyDescent="0.2">
      <c r="B7582" s="3"/>
      <c r="C7582" s="6"/>
      <c r="D7582" s="3"/>
      <c r="E7582" s="6"/>
      <c r="F7582" s="3"/>
      <c r="G7582" s="8"/>
      <c r="H7582" s="6"/>
      <c r="I7582" s="6"/>
    </row>
    <row r="7583" spans="2:9" x14ac:dyDescent="0.2">
      <c r="B7583" s="3"/>
      <c r="C7583" s="6"/>
      <c r="D7583" s="3"/>
      <c r="E7583" s="6"/>
      <c r="F7583" s="3"/>
      <c r="G7583" s="8"/>
      <c r="H7583" s="6"/>
      <c r="I7583" s="6"/>
    </row>
    <row r="7584" spans="2:9" x14ac:dyDescent="0.2">
      <c r="B7584" s="3"/>
      <c r="C7584" s="6"/>
      <c r="D7584" s="3"/>
      <c r="E7584" s="6"/>
      <c r="F7584" s="3"/>
      <c r="G7584" s="8"/>
      <c r="H7584" s="6"/>
      <c r="I7584" s="6"/>
    </row>
    <row r="7585" spans="2:9" x14ac:dyDescent="0.2">
      <c r="B7585" s="3"/>
      <c r="C7585" s="6"/>
      <c r="D7585" s="3"/>
      <c r="E7585" s="6"/>
      <c r="F7585" s="3"/>
      <c r="G7585" s="8"/>
      <c r="H7585" s="6"/>
      <c r="I7585" s="6"/>
    </row>
    <row r="7586" spans="2:9" x14ac:dyDescent="0.2">
      <c r="B7586" s="2"/>
      <c r="C7586" s="5"/>
      <c r="D7586" s="2"/>
      <c r="E7586" s="5"/>
      <c r="F7586" s="2"/>
      <c r="G7586" s="7"/>
      <c r="H7586" s="5"/>
      <c r="I7586" s="5"/>
    </row>
    <row r="7587" spans="2:9" x14ac:dyDescent="0.2">
      <c r="B7587" s="2"/>
      <c r="C7587" s="5"/>
      <c r="D7587" s="2"/>
      <c r="E7587" s="5"/>
      <c r="F7587" s="2"/>
      <c r="G7587" s="7"/>
      <c r="H7587" s="5"/>
      <c r="I7587" s="5"/>
    </row>
    <row r="7588" spans="2:9" x14ac:dyDescent="0.2">
      <c r="B7588" s="2"/>
      <c r="C7588" s="5"/>
      <c r="D7588" s="2"/>
      <c r="E7588" s="5"/>
      <c r="F7588" s="2"/>
      <c r="G7588" s="7"/>
      <c r="H7588" s="5"/>
      <c r="I7588" s="5"/>
    </row>
    <row r="7589" spans="2:9" x14ac:dyDescent="0.2">
      <c r="B7589" s="2"/>
      <c r="C7589" s="5"/>
      <c r="D7589" s="2"/>
      <c r="E7589" s="5"/>
      <c r="F7589" s="2"/>
      <c r="G7589" s="7"/>
      <c r="H7589" s="5"/>
      <c r="I7589" s="5"/>
    </row>
    <row r="7590" spans="2:9" x14ac:dyDescent="0.2">
      <c r="B7590" s="2"/>
      <c r="C7590" s="5"/>
      <c r="D7590" s="2"/>
      <c r="E7590" s="5"/>
      <c r="F7590" s="2"/>
      <c r="G7590" s="7"/>
      <c r="H7590" s="5"/>
      <c r="I7590" s="5"/>
    </row>
    <row r="7591" spans="2:9" x14ac:dyDescent="0.2">
      <c r="B7591" s="2"/>
      <c r="C7591" s="5"/>
      <c r="D7591" s="2"/>
      <c r="E7591" s="5"/>
      <c r="F7591" s="2"/>
      <c r="G7591" s="7"/>
      <c r="H7591" s="5"/>
      <c r="I7591" s="5"/>
    </row>
    <row r="7592" spans="2:9" x14ac:dyDescent="0.2">
      <c r="B7592" s="3"/>
      <c r="C7592" s="6"/>
      <c r="D7592" s="3"/>
      <c r="E7592" s="6"/>
      <c r="F7592" s="3"/>
      <c r="G7592" s="8"/>
      <c r="H7592" s="6"/>
      <c r="I7592" s="6"/>
    </row>
    <row r="7593" spans="2:9" x14ac:dyDescent="0.2">
      <c r="B7593" s="3"/>
      <c r="C7593" s="6"/>
      <c r="D7593" s="3"/>
      <c r="E7593" s="6"/>
      <c r="F7593" s="3"/>
      <c r="G7593" s="8"/>
      <c r="H7593" s="6"/>
      <c r="I7593" s="6"/>
    </row>
    <row r="7594" spans="2:9" x14ac:dyDescent="0.2">
      <c r="B7594" s="3"/>
      <c r="C7594" s="6"/>
      <c r="D7594" s="3"/>
      <c r="E7594" s="6"/>
      <c r="F7594" s="3"/>
      <c r="G7594" s="8"/>
      <c r="H7594" s="6"/>
      <c r="I7594" s="6"/>
    </row>
    <row r="7595" spans="2:9" x14ac:dyDescent="0.2">
      <c r="B7595" s="3"/>
      <c r="C7595" s="6"/>
      <c r="D7595" s="3"/>
      <c r="E7595" s="6"/>
      <c r="F7595" s="3"/>
      <c r="G7595" s="8"/>
      <c r="H7595" s="6"/>
      <c r="I7595" s="6"/>
    </row>
    <row r="7596" spans="2:9" x14ac:dyDescent="0.2">
      <c r="B7596" s="3"/>
      <c r="C7596" s="6"/>
      <c r="D7596" s="3"/>
      <c r="E7596" s="6"/>
      <c r="F7596" s="3"/>
      <c r="G7596" s="8"/>
      <c r="H7596" s="6"/>
      <c r="I7596" s="6"/>
    </row>
    <row r="7597" spans="2:9" x14ac:dyDescent="0.2">
      <c r="B7597" s="3"/>
      <c r="C7597" s="6"/>
      <c r="D7597" s="3"/>
      <c r="E7597" s="6"/>
      <c r="F7597" s="3"/>
      <c r="G7597" s="8"/>
      <c r="H7597" s="6"/>
      <c r="I7597" s="6"/>
    </row>
    <row r="7598" spans="2:9" x14ac:dyDescent="0.2">
      <c r="B7598" s="3"/>
      <c r="C7598" s="6"/>
      <c r="D7598" s="3"/>
      <c r="E7598" s="6"/>
      <c r="F7598" s="3"/>
      <c r="G7598" s="8"/>
      <c r="H7598" s="6"/>
      <c r="I7598" s="6"/>
    </row>
    <row r="7599" spans="2:9" x14ac:dyDescent="0.2">
      <c r="B7599" s="3"/>
      <c r="C7599" s="6"/>
      <c r="D7599" s="3"/>
      <c r="E7599" s="6"/>
      <c r="F7599" s="3"/>
      <c r="G7599" s="8"/>
      <c r="H7599" s="6"/>
      <c r="I7599" s="6"/>
    </row>
    <row r="7600" spans="2:9" x14ac:dyDescent="0.2">
      <c r="B7600" s="3"/>
      <c r="C7600" s="6"/>
      <c r="D7600" s="3"/>
      <c r="E7600" s="6"/>
      <c r="F7600" s="3"/>
      <c r="G7600" s="8"/>
      <c r="H7600" s="6"/>
      <c r="I7600" s="6"/>
    </row>
    <row r="7601" spans="2:9" x14ac:dyDescent="0.2">
      <c r="B7601" s="3"/>
      <c r="C7601" s="6"/>
      <c r="D7601" s="3"/>
      <c r="E7601" s="6"/>
      <c r="F7601" s="3"/>
      <c r="G7601" s="8"/>
      <c r="H7601" s="6"/>
      <c r="I7601" s="6"/>
    </row>
    <row r="7602" spans="2:9" x14ac:dyDescent="0.2">
      <c r="B7602" s="3"/>
      <c r="C7602" s="6"/>
      <c r="D7602" s="3"/>
      <c r="E7602" s="6"/>
      <c r="F7602" s="3"/>
      <c r="G7602" s="8"/>
      <c r="H7602" s="6"/>
      <c r="I7602" s="6"/>
    </row>
    <row r="7603" spans="2:9" x14ac:dyDescent="0.2">
      <c r="B7603" s="3"/>
      <c r="C7603" s="6"/>
      <c r="D7603" s="3"/>
      <c r="E7603" s="6"/>
      <c r="F7603" s="3"/>
      <c r="G7603" s="8"/>
      <c r="H7603" s="6"/>
      <c r="I7603" s="6"/>
    </row>
    <row r="7604" spans="2:9" x14ac:dyDescent="0.2">
      <c r="B7604" s="3"/>
      <c r="C7604" s="6"/>
      <c r="D7604" s="3"/>
      <c r="E7604" s="6"/>
      <c r="F7604" s="3"/>
      <c r="G7604" s="8"/>
      <c r="H7604" s="6"/>
      <c r="I7604" s="6"/>
    </row>
    <row r="7605" spans="2:9" x14ac:dyDescent="0.2">
      <c r="B7605" s="3"/>
      <c r="C7605" s="6"/>
      <c r="D7605" s="3"/>
      <c r="E7605" s="6"/>
      <c r="F7605" s="3"/>
      <c r="G7605" s="8"/>
      <c r="H7605" s="6"/>
      <c r="I7605" s="6"/>
    </row>
    <row r="7606" spans="2:9" x14ac:dyDescent="0.2">
      <c r="B7606" s="3"/>
      <c r="C7606" s="6"/>
      <c r="D7606" s="3"/>
      <c r="E7606" s="6"/>
      <c r="F7606" s="3"/>
      <c r="G7606" s="8"/>
      <c r="H7606" s="6"/>
      <c r="I7606" s="6"/>
    </row>
    <row r="7607" spans="2:9" x14ac:dyDescent="0.2">
      <c r="B7607" s="3"/>
      <c r="C7607" s="6"/>
      <c r="D7607" s="3"/>
      <c r="E7607" s="6"/>
      <c r="F7607" s="3"/>
      <c r="G7607" s="8"/>
      <c r="H7607" s="6"/>
      <c r="I7607" s="6"/>
    </row>
    <row r="7608" spans="2:9" x14ac:dyDescent="0.2">
      <c r="B7608" s="3"/>
      <c r="C7608" s="6"/>
      <c r="D7608" s="3"/>
      <c r="E7608" s="6"/>
      <c r="F7608" s="3"/>
      <c r="G7608" s="8"/>
      <c r="H7608" s="6"/>
      <c r="I7608" s="6"/>
    </row>
    <row r="7609" spans="2:9" x14ac:dyDescent="0.2">
      <c r="B7609" s="3"/>
      <c r="C7609" s="6"/>
      <c r="D7609" s="3"/>
      <c r="E7609" s="6"/>
      <c r="F7609" s="3"/>
      <c r="G7609" s="8"/>
      <c r="H7609" s="6"/>
      <c r="I7609" s="6"/>
    </row>
    <row r="7610" spans="2:9" x14ac:dyDescent="0.2">
      <c r="B7610" s="3"/>
      <c r="C7610" s="6"/>
      <c r="D7610" s="3"/>
      <c r="E7610" s="6"/>
      <c r="F7610" s="3"/>
      <c r="G7610" s="8"/>
      <c r="H7610" s="6"/>
      <c r="I7610" s="6"/>
    </row>
    <row r="7611" spans="2:9" x14ac:dyDescent="0.2">
      <c r="B7611" s="3"/>
      <c r="C7611" s="6"/>
      <c r="D7611" s="3"/>
      <c r="E7611" s="6"/>
      <c r="F7611" s="3"/>
      <c r="G7611" s="8"/>
      <c r="H7611" s="6"/>
      <c r="I7611" s="6"/>
    </row>
    <row r="7612" spans="2:9" x14ac:dyDescent="0.2">
      <c r="B7612" s="3"/>
      <c r="C7612" s="6"/>
      <c r="D7612" s="3"/>
      <c r="E7612" s="6"/>
      <c r="F7612" s="3"/>
      <c r="G7612" s="8"/>
      <c r="H7612" s="6"/>
      <c r="I7612" s="6"/>
    </row>
    <row r="7613" spans="2:9" x14ac:dyDescent="0.2">
      <c r="B7613" s="3"/>
      <c r="C7613" s="6"/>
      <c r="D7613" s="3"/>
      <c r="E7613" s="6"/>
      <c r="F7613" s="3"/>
      <c r="G7613" s="8"/>
      <c r="H7613" s="6"/>
      <c r="I7613" s="6"/>
    </row>
    <row r="7614" spans="2:9" x14ac:dyDescent="0.2">
      <c r="B7614" s="3"/>
      <c r="C7614" s="6"/>
      <c r="D7614" s="3"/>
      <c r="E7614" s="6"/>
      <c r="F7614" s="3"/>
      <c r="G7614" s="8"/>
      <c r="H7614" s="6"/>
      <c r="I7614" s="6"/>
    </row>
    <row r="7615" spans="2:9" x14ac:dyDescent="0.2">
      <c r="B7615" s="3"/>
      <c r="C7615" s="6"/>
      <c r="D7615" s="3"/>
      <c r="E7615" s="6"/>
      <c r="F7615" s="3"/>
      <c r="G7615" s="8"/>
      <c r="H7615" s="6"/>
      <c r="I7615" s="6"/>
    </row>
    <row r="7616" spans="2:9" x14ac:dyDescent="0.2">
      <c r="B7616" s="3"/>
      <c r="C7616" s="6"/>
      <c r="D7616" s="3"/>
      <c r="E7616" s="6"/>
      <c r="F7616" s="3"/>
      <c r="G7616" s="8"/>
      <c r="H7616" s="6"/>
      <c r="I7616" s="6"/>
    </row>
    <row r="7617" spans="2:9" x14ac:dyDescent="0.2">
      <c r="B7617" s="2"/>
      <c r="C7617" s="5"/>
      <c r="D7617" s="2"/>
      <c r="E7617" s="5"/>
      <c r="F7617" s="2"/>
      <c r="G7617" s="7"/>
      <c r="H7617" s="5"/>
      <c r="I7617" s="5"/>
    </row>
    <row r="7618" spans="2:9" x14ac:dyDescent="0.2">
      <c r="B7618" s="2"/>
      <c r="C7618" s="5"/>
      <c r="D7618" s="2"/>
      <c r="E7618" s="5"/>
      <c r="F7618" s="2"/>
      <c r="G7618" s="7"/>
      <c r="H7618" s="5"/>
      <c r="I7618" s="5"/>
    </row>
    <row r="7619" spans="2:9" x14ac:dyDescent="0.2">
      <c r="B7619" s="2"/>
      <c r="C7619" s="5"/>
      <c r="D7619" s="2"/>
      <c r="E7619" s="5"/>
      <c r="F7619" s="2"/>
      <c r="G7619" s="7"/>
      <c r="H7619" s="5"/>
      <c r="I7619" s="5"/>
    </row>
    <row r="7620" spans="2:9" x14ac:dyDescent="0.2">
      <c r="B7620" s="2"/>
      <c r="C7620" s="5"/>
      <c r="D7620" s="2"/>
      <c r="E7620" s="5"/>
      <c r="F7620" s="2"/>
      <c r="G7620" s="7"/>
      <c r="H7620" s="5"/>
      <c r="I7620" s="5"/>
    </row>
    <row r="7621" spans="2:9" x14ac:dyDescent="0.2">
      <c r="B7621" s="2"/>
      <c r="C7621" s="5"/>
      <c r="D7621" s="2"/>
      <c r="E7621" s="5"/>
      <c r="F7621" s="2"/>
      <c r="G7621" s="7"/>
      <c r="H7621" s="5"/>
      <c r="I7621" s="5"/>
    </row>
    <row r="7622" spans="2:9" x14ac:dyDescent="0.2">
      <c r="B7622" s="3"/>
      <c r="C7622" s="6"/>
      <c r="D7622" s="3"/>
      <c r="E7622" s="6"/>
      <c r="F7622" s="3"/>
      <c r="G7622" s="8"/>
      <c r="H7622" s="6"/>
      <c r="I7622" s="6"/>
    </row>
    <row r="7623" spans="2:9" x14ac:dyDescent="0.2">
      <c r="B7623" s="3"/>
      <c r="C7623" s="6"/>
      <c r="D7623" s="3"/>
      <c r="E7623" s="6"/>
      <c r="F7623" s="3"/>
      <c r="G7623" s="8"/>
      <c r="H7623" s="6"/>
      <c r="I7623" s="6"/>
    </row>
    <row r="7624" spans="2:9" x14ac:dyDescent="0.2">
      <c r="B7624" s="3"/>
      <c r="C7624" s="6"/>
      <c r="D7624" s="3"/>
      <c r="E7624" s="6"/>
      <c r="F7624" s="3"/>
      <c r="G7624" s="8"/>
      <c r="H7624" s="6"/>
      <c r="I7624" s="6"/>
    </row>
    <row r="7625" spans="2:9" x14ac:dyDescent="0.2">
      <c r="B7625" s="3"/>
      <c r="C7625" s="6"/>
      <c r="D7625" s="3"/>
      <c r="E7625" s="6"/>
      <c r="F7625" s="3"/>
      <c r="G7625" s="8"/>
      <c r="H7625" s="6"/>
      <c r="I7625" s="6"/>
    </row>
    <row r="7626" spans="2:9" x14ac:dyDescent="0.2">
      <c r="B7626" s="3"/>
      <c r="C7626" s="6"/>
      <c r="D7626" s="3"/>
      <c r="E7626" s="6"/>
      <c r="F7626" s="3"/>
      <c r="G7626" s="8"/>
      <c r="H7626" s="6"/>
      <c r="I7626" s="6"/>
    </row>
    <row r="7627" spans="2:9" x14ac:dyDescent="0.2">
      <c r="B7627" s="3"/>
      <c r="C7627" s="6"/>
      <c r="D7627" s="3"/>
      <c r="E7627" s="6"/>
      <c r="F7627" s="3"/>
      <c r="G7627" s="8"/>
      <c r="H7627" s="6"/>
      <c r="I7627" s="6"/>
    </row>
    <row r="7628" spans="2:9" x14ac:dyDescent="0.2">
      <c r="B7628" s="3"/>
      <c r="C7628" s="6"/>
      <c r="D7628" s="3"/>
      <c r="E7628" s="6"/>
      <c r="F7628" s="3"/>
      <c r="G7628" s="8"/>
      <c r="H7628" s="6"/>
      <c r="I7628" s="6"/>
    </row>
    <row r="7629" spans="2:9" x14ac:dyDescent="0.2">
      <c r="B7629" s="3"/>
      <c r="C7629" s="6"/>
      <c r="D7629" s="3"/>
      <c r="E7629" s="6"/>
      <c r="F7629" s="3"/>
      <c r="G7629" s="8"/>
      <c r="H7629" s="6"/>
      <c r="I7629" s="6"/>
    </row>
    <row r="7630" spans="2:9" x14ac:dyDescent="0.2">
      <c r="B7630" s="3"/>
      <c r="C7630" s="6"/>
      <c r="D7630" s="3"/>
      <c r="E7630" s="6"/>
      <c r="F7630" s="3"/>
      <c r="G7630" s="8"/>
      <c r="H7630" s="6"/>
      <c r="I7630" s="6"/>
    </row>
    <row r="7631" spans="2:9" x14ac:dyDescent="0.2">
      <c r="B7631" s="3"/>
      <c r="C7631" s="6"/>
      <c r="D7631" s="3"/>
      <c r="E7631" s="6"/>
      <c r="F7631" s="3"/>
      <c r="G7631" s="8"/>
      <c r="H7631" s="6"/>
      <c r="I7631" s="6"/>
    </row>
    <row r="7632" spans="2:9" x14ac:dyDescent="0.2">
      <c r="B7632" s="3"/>
      <c r="C7632" s="6"/>
      <c r="D7632" s="3"/>
      <c r="E7632" s="6"/>
      <c r="F7632" s="3"/>
      <c r="G7632" s="8"/>
      <c r="H7632" s="6"/>
      <c r="I7632" s="6"/>
    </row>
    <row r="7633" spans="2:9" x14ac:dyDescent="0.2">
      <c r="B7633" s="3"/>
      <c r="C7633" s="6"/>
      <c r="D7633" s="3"/>
      <c r="E7633" s="6"/>
      <c r="F7633" s="3"/>
      <c r="G7633" s="8"/>
      <c r="H7633" s="6"/>
      <c r="I7633" s="6"/>
    </row>
    <row r="7634" spans="2:9" x14ac:dyDescent="0.2">
      <c r="B7634" s="3"/>
      <c r="C7634" s="6"/>
      <c r="D7634" s="3"/>
      <c r="E7634" s="6"/>
      <c r="F7634" s="3"/>
      <c r="G7634" s="8"/>
      <c r="H7634" s="6"/>
      <c r="I7634" s="6"/>
    </row>
    <row r="7635" spans="2:9" x14ac:dyDescent="0.2">
      <c r="B7635" s="3"/>
      <c r="C7635" s="6"/>
      <c r="D7635" s="3"/>
      <c r="E7635" s="6"/>
      <c r="F7635" s="3"/>
      <c r="G7635" s="8"/>
      <c r="H7635" s="6"/>
      <c r="I7635" s="6"/>
    </row>
    <row r="7636" spans="2:9" x14ac:dyDescent="0.2">
      <c r="B7636" s="3"/>
      <c r="C7636" s="6"/>
      <c r="D7636" s="3"/>
      <c r="E7636" s="6"/>
      <c r="F7636" s="3"/>
      <c r="G7636" s="8"/>
      <c r="H7636" s="6"/>
      <c r="I7636" s="6"/>
    </row>
    <row r="7637" spans="2:9" x14ac:dyDescent="0.2">
      <c r="B7637" s="3"/>
      <c r="C7637" s="6"/>
      <c r="D7637" s="3"/>
      <c r="E7637" s="6"/>
      <c r="F7637" s="3"/>
      <c r="G7637" s="8"/>
      <c r="H7637" s="6"/>
      <c r="I7637" s="6"/>
    </row>
    <row r="7638" spans="2:9" x14ac:dyDescent="0.2">
      <c r="B7638" s="3"/>
      <c r="C7638" s="6"/>
      <c r="D7638" s="3"/>
      <c r="E7638" s="6"/>
      <c r="F7638" s="3"/>
      <c r="G7638" s="8"/>
      <c r="H7638" s="6"/>
      <c r="I7638" s="6"/>
    </row>
    <row r="7639" spans="2:9" x14ac:dyDescent="0.2">
      <c r="B7639" s="3"/>
      <c r="C7639" s="6"/>
      <c r="D7639" s="3"/>
      <c r="E7639" s="6"/>
      <c r="F7639" s="3"/>
      <c r="G7639" s="8"/>
      <c r="H7639" s="6"/>
      <c r="I7639" s="6"/>
    </row>
    <row r="7640" spans="2:9" x14ac:dyDescent="0.2">
      <c r="B7640" s="3"/>
      <c r="C7640" s="6"/>
      <c r="D7640" s="3"/>
      <c r="E7640" s="6"/>
      <c r="F7640" s="3"/>
      <c r="G7640" s="8"/>
      <c r="H7640" s="6"/>
      <c r="I7640" s="6"/>
    </row>
    <row r="7641" spans="2:9" x14ac:dyDescent="0.2">
      <c r="B7641" s="3"/>
      <c r="C7641" s="6"/>
      <c r="D7641" s="3"/>
      <c r="E7641" s="6"/>
      <c r="F7641" s="3"/>
      <c r="G7641" s="8"/>
      <c r="H7641" s="6"/>
      <c r="I7641" s="6"/>
    </row>
    <row r="7642" spans="2:9" x14ac:dyDescent="0.2">
      <c r="B7642" s="3"/>
      <c r="C7642" s="6"/>
      <c r="D7642" s="3"/>
      <c r="E7642" s="6"/>
      <c r="F7642" s="3"/>
      <c r="G7642" s="8"/>
      <c r="H7642" s="6"/>
      <c r="I7642" s="6"/>
    </row>
    <row r="7643" spans="2:9" x14ac:dyDescent="0.2">
      <c r="B7643" s="3"/>
      <c r="C7643" s="6"/>
      <c r="D7643" s="3"/>
      <c r="E7643" s="6"/>
      <c r="F7643" s="3"/>
      <c r="G7643" s="8"/>
      <c r="H7643" s="6"/>
      <c r="I7643" s="6"/>
    </row>
    <row r="7644" spans="2:9" x14ac:dyDescent="0.2">
      <c r="B7644" s="3"/>
      <c r="C7644" s="6"/>
      <c r="D7644" s="3"/>
      <c r="E7644" s="6"/>
      <c r="F7644" s="3"/>
      <c r="G7644" s="8"/>
      <c r="H7644" s="6"/>
      <c r="I7644" s="6"/>
    </row>
    <row r="7645" spans="2:9" x14ac:dyDescent="0.2">
      <c r="B7645" s="3"/>
      <c r="C7645" s="6"/>
      <c r="D7645" s="3"/>
      <c r="E7645" s="6"/>
      <c r="F7645" s="3"/>
      <c r="G7645" s="8"/>
      <c r="H7645" s="6"/>
      <c r="I7645" s="6"/>
    </row>
    <row r="7646" spans="2:9" x14ac:dyDescent="0.2">
      <c r="B7646" s="3"/>
      <c r="C7646" s="6"/>
      <c r="D7646" s="3"/>
      <c r="E7646" s="6"/>
      <c r="F7646" s="3"/>
      <c r="G7646" s="8"/>
      <c r="H7646" s="6"/>
      <c r="I7646" s="6"/>
    </row>
    <row r="7647" spans="2:9" x14ac:dyDescent="0.2">
      <c r="B7647" s="3"/>
      <c r="C7647" s="6"/>
      <c r="D7647" s="3"/>
      <c r="E7647" s="6"/>
      <c r="F7647" s="3"/>
      <c r="G7647" s="8"/>
      <c r="H7647" s="6"/>
      <c r="I7647" s="6"/>
    </row>
    <row r="7648" spans="2:9" x14ac:dyDescent="0.2">
      <c r="B7648" s="2"/>
      <c r="C7648" s="5"/>
      <c r="D7648" s="2"/>
      <c r="E7648" s="5"/>
      <c r="F7648" s="2"/>
      <c r="G7648" s="7"/>
      <c r="H7648" s="5"/>
      <c r="I7648" s="5"/>
    </row>
    <row r="7649" spans="2:9" x14ac:dyDescent="0.2">
      <c r="B7649" s="2"/>
      <c r="C7649" s="5"/>
      <c r="D7649" s="2"/>
      <c r="E7649" s="5"/>
      <c r="F7649" s="2"/>
      <c r="G7649" s="7"/>
      <c r="H7649" s="5"/>
      <c r="I7649" s="5"/>
    </row>
    <row r="7650" spans="2:9" x14ac:dyDescent="0.2">
      <c r="B7650" s="3"/>
      <c r="C7650" s="6"/>
      <c r="D7650" s="3"/>
      <c r="E7650" s="6"/>
      <c r="F7650" s="3"/>
      <c r="G7650" s="8"/>
      <c r="H7650" s="6"/>
      <c r="I7650" s="6"/>
    </row>
    <row r="7651" spans="2:9" x14ac:dyDescent="0.2">
      <c r="B7651" s="3"/>
      <c r="C7651" s="6"/>
      <c r="D7651" s="3"/>
      <c r="E7651" s="6"/>
      <c r="F7651" s="3"/>
      <c r="G7651" s="8"/>
      <c r="H7651" s="6"/>
      <c r="I7651" s="6"/>
    </row>
    <row r="7652" spans="2:9" x14ac:dyDescent="0.2">
      <c r="B7652" s="3"/>
      <c r="C7652" s="6"/>
      <c r="D7652" s="3"/>
      <c r="E7652" s="6"/>
      <c r="F7652" s="3"/>
      <c r="G7652" s="8"/>
      <c r="H7652" s="6"/>
      <c r="I7652" s="6"/>
    </row>
    <row r="7653" spans="2:9" x14ac:dyDescent="0.2">
      <c r="B7653" s="3"/>
      <c r="C7653" s="6"/>
      <c r="D7653" s="3"/>
      <c r="E7653" s="6"/>
      <c r="F7653" s="3"/>
      <c r="G7653" s="8"/>
      <c r="H7653" s="6"/>
      <c r="I7653" s="6"/>
    </row>
    <row r="7654" spans="2:9" x14ac:dyDescent="0.2">
      <c r="B7654" s="3"/>
      <c r="C7654" s="6"/>
      <c r="D7654" s="3"/>
      <c r="E7654" s="6"/>
      <c r="F7654" s="3"/>
      <c r="G7654" s="8"/>
      <c r="H7654" s="6"/>
      <c r="I7654" s="6"/>
    </row>
    <row r="7655" spans="2:9" x14ac:dyDescent="0.2">
      <c r="B7655" s="3"/>
      <c r="C7655" s="6"/>
      <c r="D7655" s="3"/>
      <c r="E7655" s="6"/>
      <c r="F7655" s="3"/>
      <c r="G7655" s="8"/>
      <c r="H7655" s="6"/>
      <c r="I7655" s="6"/>
    </row>
    <row r="7656" spans="2:9" x14ac:dyDescent="0.2">
      <c r="B7656" s="3"/>
      <c r="C7656" s="6"/>
      <c r="D7656" s="3"/>
      <c r="E7656" s="6"/>
      <c r="F7656" s="3"/>
      <c r="G7656" s="8"/>
      <c r="H7656" s="6"/>
      <c r="I7656" s="6"/>
    </row>
    <row r="7657" spans="2:9" x14ac:dyDescent="0.2">
      <c r="B7657" s="3"/>
      <c r="C7657" s="6"/>
      <c r="D7657" s="3"/>
      <c r="E7657" s="6"/>
      <c r="F7657" s="3"/>
      <c r="G7657" s="8"/>
      <c r="H7657" s="6"/>
      <c r="I7657" s="6"/>
    </row>
    <row r="7658" spans="2:9" x14ac:dyDescent="0.2">
      <c r="B7658" s="2"/>
      <c r="C7658" s="5"/>
      <c r="D7658" s="2"/>
      <c r="E7658" s="5"/>
      <c r="F7658" s="2"/>
      <c r="G7658" s="7"/>
      <c r="H7658" s="5"/>
      <c r="I7658" s="5"/>
    </row>
    <row r="7659" spans="2:9" x14ac:dyDescent="0.2">
      <c r="B7659" s="3"/>
      <c r="C7659" s="6"/>
      <c r="D7659" s="3"/>
      <c r="E7659" s="6"/>
      <c r="F7659" s="3"/>
      <c r="G7659" s="8"/>
      <c r="H7659" s="6"/>
      <c r="I7659" s="6"/>
    </row>
    <row r="7660" spans="2:9" x14ac:dyDescent="0.2">
      <c r="B7660" s="3"/>
      <c r="C7660" s="6"/>
      <c r="D7660" s="3"/>
      <c r="E7660" s="6"/>
      <c r="F7660" s="3"/>
      <c r="G7660" s="8"/>
      <c r="H7660" s="6"/>
      <c r="I7660" s="6"/>
    </row>
    <row r="7661" spans="2:9" x14ac:dyDescent="0.2">
      <c r="B7661" s="3"/>
      <c r="C7661" s="6"/>
      <c r="D7661" s="3"/>
      <c r="E7661" s="6"/>
      <c r="F7661" s="3"/>
      <c r="G7661" s="8"/>
      <c r="H7661" s="6"/>
      <c r="I7661" s="6"/>
    </row>
    <row r="7662" spans="2:9" x14ac:dyDescent="0.2">
      <c r="B7662" s="3"/>
      <c r="C7662" s="6"/>
      <c r="D7662" s="3"/>
      <c r="E7662" s="6"/>
      <c r="F7662" s="3"/>
      <c r="G7662" s="8"/>
      <c r="H7662" s="6"/>
      <c r="I7662" s="6"/>
    </row>
    <row r="7663" spans="2:9" x14ac:dyDescent="0.2">
      <c r="B7663" s="2"/>
      <c r="C7663" s="5"/>
      <c r="D7663" s="2"/>
      <c r="E7663" s="5"/>
      <c r="F7663" s="2"/>
      <c r="G7663" s="7"/>
      <c r="H7663" s="5"/>
      <c r="I7663" s="5"/>
    </row>
    <row r="7664" spans="2:9" x14ac:dyDescent="0.2">
      <c r="B7664" s="3"/>
      <c r="C7664" s="6"/>
      <c r="D7664" s="3"/>
      <c r="E7664" s="6"/>
      <c r="F7664" s="3"/>
      <c r="G7664" s="8"/>
      <c r="H7664" s="6"/>
      <c r="I7664" s="6"/>
    </row>
    <row r="7665" spans="2:9" x14ac:dyDescent="0.2">
      <c r="B7665" s="3"/>
      <c r="C7665" s="6"/>
      <c r="D7665" s="3"/>
      <c r="E7665" s="6"/>
      <c r="F7665" s="3"/>
      <c r="G7665" s="8"/>
      <c r="H7665" s="6"/>
      <c r="I7665" s="6"/>
    </row>
    <row r="7666" spans="2:9" x14ac:dyDescent="0.2">
      <c r="B7666" s="3"/>
      <c r="C7666" s="6"/>
      <c r="D7666" s="3"/>
      <c r="E7666" s="6"/>
      <c r="F7666" s="3"/>
      <c r="G7666" s="8"/>
      <c r="H7666" s="6"/>
      <c r="I7666" s="6"/>
    </row>
    <row r="7667" spans="2:9" x14ac:dyDescent="0.2">
      <c r="B7667" s="3"/>
      <c r="C7667" s="6"/>
      <c r="D7667" s="3"/>
      <c r="E7667" s="6"/>
      <c r="F7667" s="3"/>
      <c r="G7667" s="8"/>
      <c r="H7667" s="6"/>
      <c r="I7667" s="6"/>
    </row>
    <row r="7668" spans="2:9" x14ac:dyDescent="0.2">
      <c r="B7668" s="2"/>
      <c r="C7668" s="5"/>
      <c r="D7668" s="2"/>
      <c r="E7668" s="5"/>
      <c r="F7668" s="2"/>
      <c r="G7668" s="7"/>
      <c r="H7668" s="5"/>
      <c r="I7668" s="5"/>
    </row>
    <row r="7669" spans="2:9" x14ac:dyDescent="0.2">
      <c r="B7669" s="2"/>
      <c r="C7669" s="5"/>
      <c r="D7669" s="2"/>
      <c r="E7669" s="5"/>
      <c r="F7669" s="2"/>
      <c r="G7669" s="7"/>
      <c r="H7669" s="5"/>
      <c r="I7669" s="5"/>
    </row>
    <row r="7670" spans="2:9" x14ac:dyDescent="0.2">
      <c r="B7670" s="2"/>
      <c r="C7670" s="5"/>
      <c r="D7670" s="2"/>
      <c r="E7670" s="5"/>
      <c r="F7670" s="2"/>
      <c r="G7670" s="7"/>
      <c r="H7670" s="5"/>
      <c r="I7670" s="5"/>
    </row>
    <row r="7671" spans="2:9" x14ac:dyDescent="0.2">
      <c r="B7671" s="3"/>
      <c r="C7671" s="6"/>
      <c r="D7671" s="3"/>
      <c r="E7671" s="6"/>
      <c r="F7671" s="3"/>
      <c r="G7671" s="8"/>
      <c r="H7671" s="6"/>
      <c r="I7671" s="6"/>
    </row>
    <row r="7672" spans="2:9" x14ac:dyDescent="0.2">
      <c r="B7672" s="3"/>
      <c r="C7672" s="6"/>
      <c r="D7672" s="3"/>
      <c r="E7672" s="6"/>
      <c r="F7672" s="3"/>
      <c r="G7672" s="8"/>
      <c r="H7672" s="6"/>
      <c r="I7672" s="6"/>
    </row>
    <row r="7673" spans="2:9" x14ac:dyDescent="0.2">
      <c r="B7673" s="3"/>
      <c r="C7673" s="6"/>
      <c r="D7673" s="3"/>
      <c r="E7673" s="6"/>
      <c r="F7673" s="3"/>
      <c r="G7673" s="8"/>
      <c r="H7673" s="6"/>
      <c r="I7673" s="6"/>
    </row>
    <row r="7674" spans="2:9" x14ac:dyDescent="0.2">
      <c r="B7674" s="3"/>
      <c r="C7674" s="6"/>
      <c r="D7674" s="3"/>
      <c r="E7674" s="6"/>
      <c r="F7674" s="3"/>
      <c r="G7674" s="8"/>
      <c r="H7674" s="6"/>
      <c r="I7674" s="6"/>
    </row>
    <row r="7675" spans="2:9" x14ac:dyDescent="0.2">
      <c r="B7675" s="3"/>
      <c r="C7675" s="6"/>
      <c r="D7675" s="3"/>
      <c r="E7675" s="6"/>
      <c r="F7675" s="3"/>
      <c r="G7675" s="8"/>
      <c r="H7675" s="6"/>
      <c r="I7675" s="6"/>
    </row>
    <row r="7676" spans="2:9" x14ac:dyDescent="0.2">
      <c r="B7676" s="3"/>
      <c r="C7676" s="6"/>
      <c r="D7676" s="3"/>
      <c r="E7676" s="6"/>
      <c r="F7676" s="3"/>
      <c r="G7676" s="8"/>
      <c r="H7676" s="6"/>
      <c r="I7676" s="6"/>
    </row>
    <row r="7677" spans="2:9" x14ac:dyDescent="0.2">
      <c r="B7677" s="3"/>
      <c r="C7677" s="6"/>
      <c r="D7677" s="3"/>
      <c r="E7677" s="6"/>
      <c r="F7677" s="3"/>
      <c r="G7677" s="8"/>
      <c r="H7677" s="6"/>
      <c r="I7677" s="6"/>
    </row>
    <row r="7678" spans="2:9" x14ac:dyDescent="0.2">
      <c r="B7678" s="3"/>
      <c r="C7678" s="6"/>
      <c r="D7678" s="3"/>
      <c r="E7678" s="6"/>
      <c r="F7678" s="3"/>
      <c r="G7678" s="8"/>
      <c r="H7678" s="6"/>
      <c r="I7678" s="6"/>
    </row>
    <row r="7679" spans="2:9" x14ac:dyDescent="0.2">
      <c r="B7679" s="3"/>
      <c r="C7679" s="6"/>
      <c r="D7679" s="3"/>
      <c r="E7679" s="6"/>
      <c r="F7679" s="3"/>
      <c r="G7679" s="8"/>
      <c r="H7679" s="6"/>
      <c r="I7679" s="6"/>
    </row>
    <row r="7680" spans="2:9" x14ac:dyDescent="0.2">
      <c r="B7680" s="3"/>
      <c r="C7680" s="6"/>
      <c r="D7680" s="3"/>
      <c r="E7680" s="6"/>
      <c r="F7680" s="3"/>
      <c r="G7680" s="8"/>
      <c r="H7680" s="6"/>
      <c r="I7680" s="6"/>
    </row>
    <row r="7681" spans="2:9" x14ac:dyDescent="0.2">
      <c r="B7681" s="3"/>
      <c r="C7681" s="6"/>
      <c r="D7681" s="3"/>
      <c r="E7681" s="6"/>
      <c r="F7681" s="3"/>
      <c r="G7681" s="8"/>
      <c r="H7681" s="6"/>
      <c r="I7681" s="6"/>
    </row>
    <row r="7682" spans="2:9" x14ac:dyDescent="0.2">
      <c r="B7682" s="3"/>
      <c r="C7682" s="6"/>
      <c r="D7682" s="3"/>
      <c r="E7682" s="6"/>
      <c r="F7682" s="3"/>
      <c r="G7682" s="8"/>
      <c r="H7682" s="6"/>
      <c r="I7682" s="6"/>
    </row>
    <row r="7683" spans="2:9" x14ac:dyDescent="0.2">
      <c r="B7683" s="3"/>
      <c r="C7683" s="6"/>
      <c r="D7683" s="3"/>
      <c r="E7683" s="6"/>
      <c r="F7683" s="3"/>
      <c r="G7683" s="8"/>
      <c r="H7683" s="6"/>
      <c r="I7683" s="6"/>
    </row>
    <row r="7684" spans="2:9" x14ac:dyDescent="0.2">
      <c r="B7684" s="3"/>
      <c r="C7684" s="6"/>
      <c r="D7684" s="3"/>
      <c r="E7684" s="6"/>
      <c r="F7684" s="3"/>
      <c r="G7684" s="8"/>
      <c r="H7684" s="6"/>
      <c r="I7684" s="6"/>
    </row>
    <row r="7685" spans="2:9" x14ac:dyDescent="0.2">
      <c r="B7685" s="2"/>
      <c r="C7685" s="5"/>
      <c r="D7685" s="2"/>
      <c r="E7685" s="5"/>
      <c r="F7685" s="2"/>
      <c r="G7685" s="7"/>
      <c r="H7685" s="5"/>
      <c r="I7685" s="5"/>
    </row>
    <row r="7686" spans="2:9" x14ac:dyDescent="0.2">
      <c r="B7686" s="2"/>
      <c r="C7686" s="5"/>
      <c r="D7686" s="2"/>
      <c r="E7686" s="5"/>
      <c r="F7686" s="2"/>
      <c r="G7686" s="7"/>
      <c r="H7686" s="5"/>
      <c r="I7686" s="5"/>
    </row>
    <row r="7687" spans="2:9" x14ac:dyDescent="0.2">
      <c r="B7687" s="3"/>
      <c r="C7687" s="6"/>
      <c r="D7687" s="3"/>
      <c r="E7687" s="6"/>
      <c r="F7687" s="3"/>
      <c r="G7687" s="8"/>
      <c r="H7687" s="6"/>
      <c r="I7687" s="6"/>
    </row>
    <row r="7688" spans="2:9" x14ac:dyDescent="0.2">
      <c r="B7688" s="3"/>
      <c r="C7688" s="6"/>
      <c r="D7688" s="3"/>
      <c r="E7688" s="6"/>
      <c r="F7688" s="3"/>
      <c r="G7688" s="8"/>
      <c r="H7688" s="6"/>
      <c r="I7688" s="6"/>
    </row>
    <row r="7689" spans="2:9" x14ac:dyDescent="0.2">
      <c r="B7689" s="3"/>
      <c r="C7689" s="6"/>
      <c r="D7689" s="3"/>
      <c r="E7689" s="6"/>
      <c r="F7689" s="3"/>
      <c r="G7689" s="8"/>
      <c r="H7689" s="6"/>
      <c r="I7689" s="6"/>
    </row>
    <row r="7690" spans="2:9" x14ac:dyDescent="0.2">
      <c r="B7690" s="3"/>
      <c r="C7690" s="6"/>
      <c r="D7690" s="3"/>
      <c r="E7690" s="6"/>
      <c r="F7690" s="3"/>
      <c r="G7690" s="8"/>
      <c r="H7690" s="6"/>
      <c r="I7690" s="6"/>
    </row>
    <row r="7691" spans="2:9" x14ac:dyDescent="0.2">
      <c r="B7691" s="3"/>
      <c r="C7691" s="6"/>
      <c r="D7691" s="3"/>
      <c r="E7691" s="6"/>
      <c r="F7691" s="3"/>
      <c r="G7691" s="8"/>
      <c r="H7691" s="6"/>
      <c r="I7691" s="6"/>
    </row>
    <row r="7692" spans="2:9" x14ac:dyDescent="0.2">
      <c r="B7692" s="3"/>
      <c r="C7692" s="6"/>
      <c r="D7692" s="3"/>
      <c r="E7692" s="6"/>
      <c r="F7692" s="3"/>
      <c r="G7692" s="8"/>
      <c r="H7692" s="6"/>
      <c r="I7692" s="6"/>
    </row>
    <row r="7693" spans="2:9" x14ac:dyDescent="0.2">
      <c r="B7693" s="3"/>
      <c r="C7693" s="6"/>
      <c r="D7693" s="3"/>
      <c r="E7693" s="6"/>
      <c r="F7693" s="3"/>
      <c r="G7693" s="8"/>
      <c r="H7693" s="6"/>
      <c r="I7693" s="6"/>
    </row>
    <row r="7694" spans="2:9" x14ac:dyDescent="0.2">
      <c r="B7694" s="3"/>
      <c r="C7694" s="6"/>
      <c r="D7694" s="3"/>
      <c r="E7694" s="6"/>
      <c r="F7694" s="3"/>
      <c r="G7694" s="8"/>
      <c r="H7694" s="6"/>
      <c r="I7694" s="6"/>
    </row>
    <row r="7695" spans="2:9" x14ac:dyDescent="0.2">
      <c r="B7695" s="3"/>
      <c r="C7695" s="6"/>
      <c r="D7695" s="3"/>
      <c r="E7695" s="6"/>
      <c r="F7695" s="3"/>
      <c r="G7695" s="8"/>
      <c r="H7695" s="6"/>
      <c r="I7695" s="6"/>
    </row>
    <row r="7696" spans="2:9" x14ac:dyDescent="0.2">
      <c r="B7696" s="3"/>
      <c r="C7696" s="6"/>
      <c r="D7696" s="3"/>
      <c r="E7696" s="6"/>
      <c r="F7696" s="3"/>
      <c r="G7696" s="8"/>
      <c r="H7696" s="6"/>
      <c r="I7696" s="6"/>
    </row>
    <row r="7697" spans="2:9" x14ac:dyDescent="0.2">
      <c r="B7697" s="2"/>
      <c r="C7697" s="5"/>
      <c r="D7697" s="2"/>
      <c r="E7697" s="5"/>
      <c r="F7697" s="2"/>
      <c r="G7697" s="7"/>
      <c r="H7697" s="5"/>
      <c r="I7697" s="5"/>
    </row>
    <row r="7698" spans="2:9" x14ac:dyDescent="0.2">
      <c r="B7698" s="2"/>
      <c r="C7698" s="5"/>
      <c r="D7698" s="2"/>
      <c r="E7698" s="5"/>
      <c r="F7698" s="2"/>
      <c r="G7698" s="7"/>
      <c r="H7698" s="5"/>
      <c r="I7698" s="5"/>
    </row>
    <row r="7699" spans="2:9" x14ac:dyDescent="0.2">
      <c r="B7699" s="2"/>
      <c r="C7699" s="5"/>
      <c r="D7699" s="2"/>
      <c r="E7699" s="5"/>
      <c r="F7699" s="2"/>
      <c r="G7699" s="7"/>
      <c r="H7699" s="5"/>
      <c r="I7699" s="5"/>
    </row>
    <row r="7700" spans="2:9" x14ac:dyDescent="0.2">
      <c r="B7700" s="3"/>
      <c r="C7700" s="6"/>
      <c r="D7700" s="3"/>
      <c r="E7700" s="6"/>
      <c r="F7700" s="3"/>
      <c r="G7700" s="8"/>
      <c r="H7700" s="6"/>
      <c r="I7700" s="6"/>
    </row>
    <row r="7701" spans="2:9" x14ac:dyDescent="0.2">
      <c r="B7701" s="3"/>
      <c r="C7701" s="6"/>
      <c r="D7701" s="3"/>
      <c r="E7701" s="6"/>
      <c r="F7701" s="3"/>
      <c r="G7701" s="8"/>
      <c r="H7701" s="6"/>
      <c r="I7701" s="6"/>
    </row>
    <row r="7702" spans="2:9" x14ac:dyDescent="0.2">
      <c r="B7702" s="3"/>
      <c r="C7702" s="6"/>
      <c r="D7702" s="3"/>
      <c r="E7702" s="6"/>
      <c r="F7702" s="3"/>
      <c r="G7702" s="8"/>
      <c r="H7702" s="6"/>
      <c r="I7702" s="6"/>
    </row>
    <row r="7703" spans="2:9" x14ac:dyDescent="0.2">
      <c r="B7703" s="3"/>
      <c r="C7703" s="6"/>
      <c r="D7703" s="3"/>
      <c r="E7703" s="6"/>
      <c r="F7703" s="3"/>
      <c r="G7703" s="8"/>
      <c r="H7703" s="6"/>
      <c r="I7703" s="6"/>
    </row>
    <row r="7704" spans="2:9" x14ac:dyDescent="0.2">
      <c r="B7704" s="3"/>
      <c r="C7704" s="6"/>
      <c r="D7704" s="3"/>
      <c r="E7704" s="6"/>
      <c r="F7704" s="3"/>
      <c r="G7704" s="8"/>
      <c r="H7704" s="6"/>
      <c r="I7704" s="6"/>
    </row>
    <row r="7705" spans="2:9" x14ac:dyDescent="0.2">
      <c r="B7705" s="3"/>
      <c r="C7705" s="6"/>
      <c r="D7705" s="3"/>
      <c r="E7705" s="6"/>
      <c r="F7705" s="3"/>
      <c r="G7705" s="8"/>
      <c r="H7705" s="6"/>
      <c r="I7705" s="6"/>
    </row>
    <row r="7706" spans="2:9" x14ac:dyDescent="0.2">
      <c r="B7706" s="3"/>
      <c r="C7706" s="6"/>
      <c r="D7706" s="3"/>
      <c r="E7706" s="6"/>
      <c r="F7706" s="3"/>
      <c r="G7706" s="8"/>
      <c r="H7706" s="6"/>
      <c r="I7706" s="6"/>
    </row>
    <row r="7707" spans="2:9" x14ac:dyDescent="0.2">
      <c r="B7707" s="3"/>
      <c r="C7707" s="6"/>
      <c r="D7707" s="3"/>
      <c r="E7707" s="6"/>
      <c r="F7707" s="3"/>
      <c r="G7707" s="8"/>
      <c r="H7707" s="6"/>
      <c r="I7707" s="6"/>
    </row>
    <row r="7708" spans="2:9" x14ac:dyDescent="0.2">
      <c r="B7708" s="3"/>
      <c r="C7708" s="6"/>
      <c r="D7708" s="3"/>
      <c r="E7708" s="6"/>
      <c r="F7708" s="3"/>
      <c r="G7708" s="8"/>
      <c r="H7708" s="6"/>
      <c r="I7708" s="6"/>
    </row>
    <row r="7709" spans="2:9" x14ac:dyDescent="0.2">
      <c r="B7709" s="3"/>
      <c r="C7709" s="6"/>
      <c r="D7709" s="3"/>
      <c r="E7709" s="6"/>
      <c r="F7709" s="3"/>
      <c r="G7709" s="8"/>
      <c r="H7709" s="6"/>
      <c r="I7709" s="6"/>
    </row>
    <row r="7710" spans="2:9" x14ac:dyDescent="0.2">
      <c r="B7710" s="3"/>
      <c r="C7710" s="6"/>
      <c r="D7710" s="3"/>
      <c r="E7710" s="6"/>
      <c r="F7710" s="3"/>
      <c r="G7710" s="8"/>
      <c r="H7710" s="6"/>
      <c r="I7710" s="6"/>
    </row>
    <row r="7711" spans="2:9" x14ac:dyDescent="0.2">
      <c r="B7711" s="3"/>
      <c r="C7711" s="6"/>
      <c r="D7711" s="3"/>
      <c r="E7711" s="6"/>
      <c r="F7711" s="3"/>
      <c r="G7711" s="8"/>
      <c r="H7711" s="6"/>
      <c r="I7711" s="6"/>
    </row>
    <row r="7712" spans="2:9" x14ac:dyDescent="0.2">
      <c r="B7712" s="3"/>
      <c r="C7712" s="6"/>
      <c r="D7712" s="3"/>
      <c r="E7712" s="6"/>
      <c r="F7712" s="3"/>
      <c r="G7712" s="8"/>
      <c r="H7712" s="6"/>
      <c r="I7712" s="6"/>
    </row>
    <row r="7713" spans="2:9" x14ac:dyDescent="0.2">
      <c r="B7713" s="3"/>
      <c r="C7713" s="6"/>
      <c r="D7713" s="3"/>
      <c r="E7713" s="6"/>
      <c r="F7713" s="3"/>
      <c r="G7713" s="8"/>
      <c r="H7713" s="6"/>
      <c r="I7713" s="6"/>
    </row>
    <row r="7714" spans="2:9" x14ac:dyDescent="0.2">
      <c r="B7714" s="2"/>
      <c r="C7714" s="5"/>
      <c r="D7714" s="2"/>
      <c r="E7714" s="5"/>
      <c r="F7714" s="2"/>
      <c r="G7714" s="7"/>
      <c r="H7714" s="5"/>
      <c r="I7714" s="5"/>
    </row>
    <row r="7715" spans="2:9" x14ac:dyDescent="0.2">
      <c r="B7715" s="2"/>
      <c r="C7715" s="5"/>
      <c r="D7715" s="2"/>
      <c r="E7715" s="5"/>
      <c r="F7715" s="2"/>
      <c r="G7715" s="7"/>
      <c r="H7715" s="5"/>
      <c r="I7715" s="5"/>
    </row>
    <row r="7716" spans="2:9" x14ac:dyDescent="0.2">
      <c r="B7716" s="2"/>
      <c r="C7716" s="5"/>
      <c r="D7716" s="2"/>
      <c r="E7716" s="5"/>
      <c r="F7716" s="2"/>
      <c r="G7716" s="7"/>
      <c r="H7716" s="5"/>
      <c r="I7716" s="5"/>
    </row>
    <row r="7717" spans="2:9" x14ac:dyDescent="0.2">
      <c r="B7717" s="2"/>
      <c r="C7717" s="5"/>
      <c r="D7717" s="2"/>
      <c r="E7717" s="5"/>
      <c r="F7717" s="2"/>
      <c r="G7717" s="7"/>
      <c r="H7717" s="5"/>
      <c r="I7717" s="5"/>
    </row>
    <row r="7718" spans="2:9" x14ac:dyDescent="0.2">
      <c r="B7718" s="2"/>
      <c r="C7718" s="5"/>
      <c r="D7718" s="2"/>
      <c r="E7718" s="5"/>
      <c r="F7718" s="2"/>
      <c r="G7718" s="7"/>
      <c r="H7718" s="5"/>
      <c r="I7718" s="5"/>
    </row>
    <row r="7719" spans="2:9" x14ac:dyDescent="0.2">
      <c r="B7719" s="2"/>
      <c r="C7719" s="5"/>
      <c r="D7719" s="2"/>
      <c r="E7719" s="5"/>
      <c r="F7719" s="2"/>
      <c r="G7719" s="7"/>
      <c r="H7719" s="5"/>
      <c r="I7719" s="5"/>
    </row>
    <row r="7720" spans="2:9" x14ac:dyDescent="0.2">
      <c r="B7720" s="2"/>
      <c r="C7720" s="5"/>
      <c r="D7720" s="2"/>
      <c r="E7720" s="5"/>
      <c r="F7720" s="2"/>
      <c r="G7720" s="7"/>
      <c r="H7720" s="5"/>
      <c r="I7720" s="5"/>
    </row>
    <row r="7721" spans="2:9" x14ac:dyDescent="0.2">
      <c r="B7721" s="3"/>
      <c r="C7721" s="6"/>
      <c r="D7721" s="3"/>
      <c r="E7721" s="6"/>
      <c r="F7721" s="3"/>
      <c r="G7721" s="8"/>
      <c r="H7721" s="6"/>
      <c r="I7721" s="6"/>
    </row>
    <row r="7722" spans="2:9" x14ac:dyDescent="0.2">
      <c r="B7722" s="3"/>
      <c r="C7722" s="6"/>
      <c r="D7722" s="3"/>
      <c r="E7722" s="6"/>
      <c r="F7722" s="3"/>
      <c r="G7722" s="8"/>
      <c r="H7722" s="6"/>
      <c r="I7722" s="6"/>
    </row>
    <row r="7723" spans="2:9" x14ac:dyDescent="0.2">
      <c r="B7723" s="3"/>
      <c r="C7723" s="6"/>
      <c r="D7723" s="3"/>
      <c r="E7723" s="6"/>
      <c r="F7723" s="3"/>
      <c r="G7723" s="8"/>
      <c r="H7723" s="6"/>
      <c r="I7723" s="6"/>
    </row>
    <row r="7724" spans="2:9" x14ac:dyDescent="0.2">
      <c r="B7724" s="3"/>
      <c r="C7724" s="6"/>
      <c r="D7724" s="3"/>
      <c r="E7724" s="6"/>
      <c r="F7724" s="3"/>
      <c r="G7724" s="8"/>
      <c r="H7724" s="6"/>
      <c r="I7724" s="6"/>
    </row>
    <row r="7725" spans="2:9" x14ac:dyDescent="0.2">
      <c r="B7725" s="3"/>
      <c r="C7725" s="6"/>
      <c r="D7725" s="3"/>
      <c r="E7725" s="6"/>
      <c r="F7725" s="3"/>
      <c r="G7725" s="8"/>
      <c r="H7725" s="6"/>
      <c r="I7725" s="6"/>
    </row>
    <row r="7726" spans="2:9" x14ac:dyDescent="0.2">
      <c r="B7726" s="3"/>
      <c r="C7726" s="6"/>
      <c r="D7726" s="3"/>
      <c r="E7726" s="6"/>
      <c r="F7726" s="3"/>
      <c r="G7726" s="8"/>
      <c r="H7726" s="6"/>
      <c r="I7726" s="6"/>
    </row>
    <row r="7727" spans="2:9" x14ac:dyDescent="0.2">
      <c r="B7727" s="3"/>
      <c r="C7727" s="6"/>
      <c r="D7727" s="3"/>
      <c r="E7727" s="6"/>
      <c r="F7727" s="3"/>
      <c r="G7727" s="8"/>
      <c r="H7727" s="6"/>
      <c r="I7727" s="6"/>
    </row>
    <row r="7728" spans="2:9" x14ac:dyDescent="0.2">
      <c r="B7728" s="3"/>
      <c r="C7728" s="6"/>
      <c r="D7728" s="3"/>
      <c r="E7728" s="6"/>
      <c r="F7728" s="3"/>
      <c r="G7728" s="8"/>
      <c r="H7728" s="6"/>
      <c r="I7728" s="6"/>
    </row>
    <row r="7729" spans="2:9" x14ac:dyDescent="0.2">
      <c r="B7729" s="3"/>
      <c r="C7729" s="6"/>
      <c r="D7729" s="3"/>
      <c r="E7729" s="6"/>
      <c r="F7729" s="3"/>
      <c r="G7729" s="8"/>
      <c r="H7729" s="6"/>
      <c r="I7729" s="6"/>
    </row>
    <row r="7730" spans="2:9" x14ac:dyDescent="0.2">
      <c r="B7730" s="3"/>
      <c r="C7730" s="6"/>
      <c r="D7730" s="3"/>
      <c r="E7730" s="6"/>
      <c r="F7730" s="3"/>
      <c r="G7730" s="8"/>
      <c r="H7730" s="6"/>
      <c r="I7730" s="6"/>
    </row>
    <row r="7731" spans="2:9" x14ac:dyDescent="0.2">
      <c r="B7731" s="3"/>
      <c r="C7731" s="6"/>
      <c r="D7731" s="3"/>
      <c r="E7731" s="6"/>
      <c r="F7731" s="3"/>
      <c r="G7731" s="8"/>
      <c r="H7731" s="6"/>
      <c r="I7731" s="6"/>
    </row>
    <row r="7732" spans="2:9" x14ac:dyDescent="0.2">
      <c r="B7732" s="3"/>
      <c r="C7732" s="6"/>
      <c r="D7732" s="3"/>
      <c r="E7732" s="6"/>
      <c r="F7732" s="3"/>
      <c r="G7732" s="8"/>
      <c r="H7732" s="6"/>
      <c r="I7732" s="6"/>
    </row>
    <row r="7733" spans="2:9" x14ac:dyDescent="0.2">
      <c r="B7733" s="3"/>
      <c r="C7733" s="6"/>
      <c r="D7733" s="3"/>
      <c r="E7733" s="6"/>
      <c r="F7733" s="3"/>
      <c r="G7733" s="8"/>
      <c r="H7733" s="6"/>
      <c r="I7733" s="6"/>
    </row>
    <row r="7734" spans="2:9" x14ac:dyDescent="0.2">
      <c r="B7734" s="3"/>
      <c r="C7734" s="6"/>
      <c r="D7734" s="3"/>
      <c r="E7734" s="6"/>
      <c r="F7734" s="3"/>
      <c r="G7734" s="8"/>
      <c r="H7734" s="6"/>
      <c r="I7734" s="6"/>
    </row>
    <row r="7735" spans="2:9" x14ac:dyDescent="0.2">
      <c r="B7735" s="3"/>
      <c r="C7735" s="6"/>
      <c r="D7735" s="3"/>
      <c r="E7735" s="6"/>
      <c r="F7735" s="3"/>
      <c r="G7735" s="8"/>
      <c r="H7735" s="6"/>
      <c r="I7735" s="6"/>
    </row>
    <row r="7736" spans="2:9" x14ac:dyDescent="0.2">
      <c r="B7736" s="3"/>
      <c r="C7736" s="6"/>
      <c r="D7736" s="3"/>
      <c r="E7736" s="6"/>
      <c r="F7736" s="3"/>
      <c r="G7736" s="8"/>
      <c r="H7736" s="6"/>
      <c r="I7736" s="6"/>
    </row>
    <row r="7737" spans="2:9" x14ac:dyDescent="0.2">
      <c r="B7737" s="3"/>
      <c r="C7737" s="6"/>
      <c r="D7737" s="3"/>
      <c r="E7737" s="6"/>
      <c r="F7737" s="3"/>
      <c r="G7737" s="8"/>
      <c r="H7737" s="6"/>
      <c r="I7737" s="6"/>
    </row>
    <row r="7738" spans="2:9" x14ac:dyDescent="0.2">
      <c r="B7738" s="3"/>
      <c r="C7738" s="6"/>
      <c r="D7738" s="3"/>
      <c r="E7738" s="6"/>
      <c r="F7738" s="3"/>
      <c r="G7738" s="8"/>
      <c r="H7738" s="6"/>
      <c r="I7738" s="6"/>
    </row>
    <row r="7739" spans="2:9" x14ac:dyDescent="0.2">
      <c r="B7739" s="3"/>
      <c r="C7739" s="6"/>
      <c r="D7739" s="3"/>
      <c r="E7739" s="6"/>
      <c r="F7739" s="3"/>
      <c r="G7739" s="8"/>
      <c r="H7739" s="6"/>
      <c r="I7739" s="6"/>
    </row>
    <row r="7740" spans="2:9" x14ac:dyDescent="0.2">
      <c r="B7740" s="3"/>
      <c r="C7740" s="6"/>
      <c r="D7740" s="3"/>
      <c r="E7740" s="6"/>
      <c r="F7740" s="3"/>
      <c r="G7740" s="8"/>
      <c r="H7740" s="6"/>
      <c r="I7740" s="6"/>
    </row>
    <row r="7741" spans="2:9" x14ac:dyDescent="0.2">
      <c r="B7741" s="3"/>
      <c r="C7741" s="6"/>
      <c r="D7741" s="3"/>
      <c r="E7741" s="6"/>
      <c r="F7741" s="3"/>
      <c r="G7741" s="8"/>
      <c r="H7741" s="6"/>
      <c r="I7741" s="6"/>
    </row>
    <row r="7742" spans="2:9" x14ac:dyDescent="0.2">
      <c r="B7742" s="3"/>
      <c r="C7742" s="6"/>
      <c r="D7742" s="3"/>
      <c r="E7742" s="6"/>
      <c r="F7742" s="3"/>
      <c r="G7742" s="8"/>
      <c r="H7742" s="6"/>
      <c r="I7742" s="6"/>
    </row>
    <row r="7743" spans="2:9" x14ac:dyDescent="0.2">
      <c r="B7743" s="3"/>
      <c r="C7743" s="6"/>
      <c r="D7743" s="3"/>
      <c r="E7743" s="6"/>
      <c r="F7743" s="3"/>
      <c r="G7743" s="8"/>
      <c r="H7743" s="6"/>
      <c r="I7743" s="6"/>
    </row>
    <row r="7744" spans="2:9" x14ac:dyDescent="0.2">
      <c r="B7744" s="3"/>
      <c r="C7744" s="6"/>
      <c r="D7744" s="3"/>
      <c r="E7744" s="6"/>
      <c r="F7744" s="3"/>
      <c r="G7744" s="8"/>
      <c r="H7744" s="6"/>
      <c r="I7744" s="6"/>
    </row>
    <row r="7745" spans="2:9" x14ac:dyDescent="0.2">
      <c r="B7745" s="3"/>
      <c r="C7745" s="6"/>
      <c r="D7745" s="3"/>
      <c r="E7745" s="6"/>
      <c r="F7745" s="3"/>
      <c r="G7745" s="8"/>
      <c r="H7745" s="6"/>
      <c r="I7745" s="6"/>
    </row>
    <row r="7746" spans="2:9" x14ac:dyDescent="0.2">
      <c r="B7746" s="3"/>
      <c r="C7746" s="6"/>
      <c r="D7746" s="3"/>
      <c r="E7746" s="6"/>
      <c r="F7746" s="3"/>
      <c r="G7746" s="8"/>
      <c r="H7746" s="6"/>
      <c r="I7746" s="6"/>
    </row>
    <row r="7747" spans="2:9" x14ac:dyDescent="0.2">
      <c r="B7747" s="3"/>
      <c r="C7747" s="6"/>
      <c r="D7747" s="3"/>
      <c r="E7747" s="6"/>
      <c r="F7747" s="3"/>
      <c r="G7747" s="8"/>
      <c r="H7747" s="6"/>
      <c r="I7747" s="6"/>
    </row>
    <row r="7748" spans="2:9" x14ac:dyDescent="0.2">
      <c r="B7748" s="3"/>
      <c r="C7748" s="6"/>
      <c r="D7748" s="3"/>
      <c r="E7748" s="6"/>
      <c r="F7748" s="3"/>
      <c r="G7748" s="8"/>
      <c r="H7748" s="6"/>
      <c r="I7748" s="6"/>
    </row>
    <row r="7749" spans="2:9" x14ac:dyDescent="0.2">
      <c r="B7749" s="3"/>
      <c r="C7749" s="6"/>
      <c r="D7749" s="3"/>
      <c r="E7749" s="6"/>
      <c r="F7749" s="3"/>
      <c r="G7749" s="8"/>
      <c r="H7749" s="6"/>
      <c r="I7749" s="6"/>
    </row>
    <row r="7750" spans="2:9" x14ac:dyDescent="0.2">
      <c r="B7750" s="3"/>
      <c r="C7750" s="6"/>
      <c r="D7750" s="3"/>
      <c r="E7750" s="6"/>
      <c r="F7750" s="3"/>
      <c r="G7750" s="8"/>
      <c r="H7750" s="6"/>
      <c r="I7750" s="6"/>
    </row>
    <row r="7751" spans="2:9" x14ac:dyDescent="0.2">
      <c r="B7751" s="3"/>
      <c r="C7751" s="6"/>
      <c r="D7751" s="3"/>
      <c r="E7751" s="6"/>
      <c r="F7751" s="3"/>
      <c r="G7751" s="8"/>
      <c r="H7751" s="6"/>
      <c r="I7751" s="6"/>
    </row>
    <row r="7752" spans="2:9" x14ac:dyDescent="0.2">
      <c r="B7752" s="3"/>
      <c r="C7752" s="6"/>
      <c r="D7752" s="3"/>
      <c r="E7752" s="6"/>
      <c r="F7752" s="3"/>
      <c r="G7752" s="8"/>
      <c r="H7752" s="6"/>
      <c r="I7752" s="6"/>
    </row>
    <row r="7753" spans="2:9" x14ac:dyDescent="0.2">
      <c r="B7753" s="2"/>
      <c r="C7753" s="5"/>
      <c r="D7753" s="2"/>
      <c r="E7753" s="5"/>
      <c r="F7753" s="2"/>
      <c r="G7753" s="7"/>
      <c r="H7753" s="5"/>
      <c r="I7753" s="5"/>
    </row>
    <row r="7754" spans="2:9" x14ac:dyDescent="0.2">
      <c r="B7754" s="2"/>
      <c r="C7754" s="5"/>
      <c r="D7754" s="2"/>
      <c r="E7754" s="5"/>
      <c r="F7754" s="2"/>
      <c r="G7754" s="7"/>
      <c r="H7754" s="5"/>
      <c r="I7754" s="5"/>
    </row>
    <row r="7755" spans="2:9" x14ac:dyDescent="0.2">
      <c r="B7755" s="2"/>
      <c r="C7755" s="5"/>
      <c r="D7755" s="2"/>
      <c r="E7755" s="5"/>
      <c r="F7755" s="2"/>
      <c r="G7755" s="7"/>
      <c r="H7755" s="5"/>
      <c r="I7755" s="5"/>
    </row>
    <row r="7756" spans="2:9" x14ac:dyDescent="0.2">
      <c r="B7756" s="2"/>
      <c r="C7756" s="5"/>
      <c r="D7756" s="2"/>
      <c r="E7756" s="5"/>
      <c r="F7756" s="2"/>
      <c r="G7756" s="7"/>
      <c r="H7756" s="5"/>
      <c r="I7756" s="5"/>
    </row>
    <row r="7757" spans="2:9" x14ac:dyDescent="0.2">
      <c r="B7757" s="2"/>
      <c r="C7757" s="5"/>
      <c r="D7757" s="2"/>
      <c r="E7757" s="5"/>
      <c r="F7757" s="2"/>
      <c r="G7757" s="7"/>
      <c r="H7757" s="5"/>
      <c r="I7757" s="5"/>
    </row>
    <row r="7758" spans="2:9" x14ac:dyDescent="0.2">
      <c r="B7758" s="2"/>
      <c r="C7758" s="5"/>
      <c r="D7758" s="2"/>
      <c r="E7758" s="5"/>
      <c r="F7758" s="2"/>
      <c r="G7758" s="7"/>
      <c r="H7758" s="5"/>
      <c r="I7758" s="5"/>
    </row>
    <row r="7759" spans="2:9" x14ac:dyDescent="0.2">
      <c r="B7759" s="2"/>
      <c r="C7759" s="5"/>
      <c r="D7759" s="2"/>
      <c r="E7759" s="5"/>
      <c r="F7759" s="2"/>
      <c r="G7759" s="7"/>
      <c r="H7759" s="5"/>
      <c r="I7759" s="5"/>
    </row>
    <row r="7760" spans="2:9" x14ac:dyDescent="0.2">
      <c r="B7760" s="3"/>
      <c r="C7760" s="6"/>
      <c r="D7760" s="3"/>
      <c r="E7760" s="6"/>
      <c r="F7760" s="3"/>
      <c r="G7760" s="8"/>
      <c r="H7760" s="6"/>
      <c r="I7760" s="6"/>
    </row>
    <row r="7761" spans="2:9" x14ac:dyDescent="0.2">
      <c r="B7761" s="3"/>
      <c r="C7761" s="6"/>
      <c r="D7761" s="3"/>
      <c r="E7761" s="6"/>
      <c r="F7761" s="3"/>
      <c r="G7761" s="8"/>
      <c r="H7761" s="6"/>
      <c r="I7761" s="6"/>
    </row>
    <row r="7762" spans="2:9" x14ac:dyDescent="0.2">
      <c r="B7762" s="3"/>
      <c r="C7762" s="6"/>
      <c r="D7762" s="3"/>
      <c r="E7762" s="6"/>
      <c r="F7762" s="3"/>
      <c r="G7762" s="8"/>
      <c r="H7762" s="6"/>
      <c r="I7762" s="6"/>
    </row>
    <row r="7763" spans="2:9" x14ac:dyDescent="0.2">
      <c r="B7763" s="3"/>
      <c r="C7763" s="6"/>
      <c r="D7763" s="3"/>
      <c r="E7763" s="6"/>
      <c r="F7763" s="3"/>
      <c r="G7763" s="8"/>
      <c r="H7763" s="6"/>
      <c r="I7763" s="6"/>
    </row>
    <row r="7764" spans="2:9" x14ac:dyDescent="0.2">
      <c r="B7764" s="3"/>
      <c r="C7764" s="6"/>
      <c r="D7764" s="3"/>
      <c r="E7764" s="6"/>
      <c r="F7764" s="3"/>
      <c r="G7764" s="8"/>
      <c r="H7764" s="6"/>
      <c r="I7764" s="6"/>
    </row>
    <row r="7765" spans="2:9" x14ac:dyDescent="0.2">
      <c r="B7765" s="3"/>
      <c r="C7765" s="6"/>
      <c r="D7765" s="3"/>
      <c r="E7765" s="6"/>
      <c r="F7765" s="3"/>
      <c r="G7765" s="8"/>
      <c r="H7765" s="6"/>
      <c r="I7765" s="6"/>
    </row>
    <row r="7766" spans="2:9" x14ac:dyDescent="0.2">
      <c r="B7766" s="3"/>
      <c r="C7766" s="6"/>
      <c r="D7766" s="3"/>
      <c r="E7766" s="6"/>
      <c r="F7766" s="3"/>
      <c r="G7766" s="8"/>
      <c r="H7766" s="6"/>
      <c r="I7766" s="6"/>
    </row>
    <row r="7767" spans="2:9" x14ac:dyDescent="0.2">
      <c r="B7767" s="3"/>
      <c r="C7767" s="6"/>
      <c r="D7767" s="3"/>
      <c r="E7767" s="6"/>
      <c r="F7767" s="3"/>
      <c r="G7767" s="8"/>
      <c r="H7767" s="6"/>
      <c r="I7767" s="6"/>
    </row>
    <row r="7768" spans="2:9" x14ac:dyDescent="0.2">
      <c r="B7768" s="3"/>
      <c r="C7768" s="6"/>
      <c r="D7768" s="3"/>
      <c r="E7768" s="6"/>
      <c r="F7768" s="3"/>
      <c r="G7768" s="8"/>
      <c r="H7768" s="6"/>
      <c r="I7768" s="6"/>
    </row>
    <row r="7769" spans="2:9" x14ac:dyDescent="0.2">
      <c r="B7769" s="3"/>
      <c r="C7769" s="6"/>
      <c r="D7769" s="3"/>
      <c r="E7769" s="6"/>
      <c r="F7769" s="3"/>
      <c r="G7769" s="8"/>
      <c r="H7769" s="6"/>
      <c r="I7769" s="6"/>
    </row>
    <row r="7770" spans="2:9" x14ac:dyDescent="0.2">
      <c r="B7770" s="3"/>
      <c r="C7770" s="6"/>
      <c r="D7770" s="3"/>
      <c r="E7770" s="6"/>
      <c r="F7770" s="3"/>
      <c r="G7770" s="8"/>
      <c r="H7770" s="6"/>
      <c r="I7770" s="6"/>
    </row>
    <row r="7771" spans="2:9" x14ac:dyDescent="0.2">
      <c r="B7771" s="3"/>
      <c r="C7771" s="6"/>
      <c r="D7771" s="3"/>
      <c r="E7771" s="6"/>
      <c r="F7771" s="3"/>
      <c r="G7771" s="8"/>
      <c r="H7771" s="6"/>
      <c r="I7771" s="6"/>
    </row>
    <row r="7772" spans="2:9" x14ac:dyDescent="0.2">
      <c r="B7772" s="3"/>
      <c r="C7772" s="6"/>
      <c r="D7772" s="3"/>
      <c r="E7772" s="6"/>
      <c r="F7772" s="3"/>
      <c r="G7772" s="8"/>
      <c r="H7772" s="6"/>
      <c r="I7772" s="6"/>
    </row>
    <row r="7773" spans="2:9" x14ac:dyDescent="0.2">
      <c r="B7773" s="3"/>
      <c r="C7773" s="6"/>
      <c r="D7773" s="3"/>
      <c r="E7773" s="6"/>
      <c r="F7773" s="3"/>
      <c r="G7773" s="8"/>
      <c r="H7773" s="6"/>
      <c r="I7773" s="6"/>
    </row>
    <row r="7774" spans="2:9" x14ac:dyDescent="0.2">
      <c r="B7774" s="3"/>
      <c r="C7774" s="6"/>
      <c r="D7774" s="3"/>
      <c r="E7774" s="6"/>
      <c r="F7774" s="3"/>
      <c r="G7774" s="8"/>
      <c r="H7774" s="6"/>
      <c r="I7774" s="6"/>
    </row>
    <row r="7775" spans="2:9" x14ac:dyDescent="0.2">
      <c r="B7775" s="3"/>
      <c r="C7775" s="6"/>
      <c r="D7775" s="3"/>
      <c r="E7775" s="6"/>
      <c r="F7775" s="3"/>
      <c r="G7775" s="8"/>
      <c r="H7775" s="6"/>
      <c r="I7775" s="6"/>
    </row>
    <row r="7776" spans="2:9" x14ac:dyDescent="0.2">
      <c r="B7776" s="3"/>
      <c r="C7776" s="6"/>
      <c r="D7776" s="3"/>
      <c r="E7776" s="6"/>
      <c r="F7776" s="3"/>
      <c r="G7776" s="8"/>
      <c r="H7776" s="6"/>
      <c r="I7776" s="6"/>
    </row>
    <row r="7777" spans="2:9" x14ac:dyDescent="0.2">
      <c r="B7777" s="3"/>
      <c r="C7777" s="6"/>
      <c r="D7777" s="3"/>
      <c r="E7777" s="6"/>
      <c r="F7777" s="3"/>
      <c r="G7777" s="8"/>
      <c r="H7777" s="6"/>
      <c r="I7777" s="6"/>
    </row>
    <row r="7778" spans="2:9" x14ac:dyDescent="0.2">
      <c r="B7778" s="3"/>
      <c r="C7778" s="6"/>
      <c r="D7778" s="3"/>
      <c r="E7778" s="6"/>
      <c r="F7778" s="3"/>
      <c r="G7778" s="8"/>
      <c r="H7778" s="6"/>
      <c r="I7778" s="6"/>
    </row>
    <row r="7779" spans="2:9" x14ac:dyDescent="0.2">
      <c r="B7779" s="3"/>
      <c r="C7779" s="6"/>
      <c r="D7779" s="3"/>
      <c r="E7779" s="6"/>
      <c r="F7779" s="3"/>
      <c r="G7779" s="8"/>
      <c r="H7779" s="6"/>
      <c r="I7779" s="6"/>
    </row>
    <row r="7780" spans="2:9" x14ac:dyDescent="0.2">
      <c r="B7780" s="3"/>
      <c r="C7780" s="6"/>
      <c r="D7780" s="3"/>
      <c r="E7780" s="6"/>
      <c r="F7780" s="3"/>
      <c r="G7780" s="8"/>
      <c r="H7780" s="6"/>
      <c r="I7780" s="6"/>
    </row>
    <row r="7781" spans="2:9" x14ac:dyDescent="0.2">
      <c r="B7781" s="3"/>
      <c r="C7781" s="6"/>
      <c r="D7781" s="3"/>
      <c r="E7781" s="6"/>
      <c r="F7781" s="3"/>
      <c r="G7781" s="8"/>
      <c r="H7781" s="6"/>
      <c r="I7781" s="6"/>
    </row>
    <row r="7782" spans="2:9" x14ac:dyDescent="0.2">
      <c r="B7782" s="3"/>
      <c r="C7782" s="6"/>
      <c r="D7782" s="3"/>
      <c r="E7782" s="6"/>
      <c r="F7782" s="3"/>
      <c r="G7782" s="8"/>
      <c r="H7782" s="6"/>
      <c r="I7782" s="6"/>
    </row>
    <row r="7783" spans="2:9" x14ac:dyDescent="0.2">
      <c r="B7783" s="3"/>
      <c r="C7783" s="6"/>
      <c r="D7783" s="3"/>
      <c r="E7783" s="6"/>
      <c r="F7783" s="3"/>
      <c r="G7783" s="8"/>
      <c r="H7783" s="6"/>
      <c r="I7783" s="6"/>
    </row>
    <row r="7784" spans="2:9" x14ac:dyDescent="0.2">
      <c r="B7784" s="3"/>
      <c r="C7784" s="6"/>
      <c r="D7784" s="3"/>
      <c r="E7784" s="6"/>
      <c r="F7784" s="3"/>
      <c r="G7784" s="8"/>
      <c r="H7784" s="6"/>
      <c r="I7784" s="6"/>
    </row>
    <row r="7785" spans="2:9" x14ac:dyDescent="0.2">
      <c r="B7785" s="3"/>
      <c r="C7785" s="6"/>
      <c r="D7785" s="3"/>
      <c r="E7785" s="6"/>
      <c r="F7785" s="3"/>
      <c r="G7785" s="8"/>
      <c r="H7785" s="6"/>
      <c r="I7785" s="6"/>
    </row>
    <row r="7786" spans="2:9" x14ac:dyDescent="0.2">
      <c r="B7786" s="3"/>
      <c r="C7786" s="6"/>
      <c r="D7786" s="3"/>
      <c r="E7786" s="6"/>
      <c r="F7786" s="3"/>
      <c r="G7786" s="8"/>
      <c r="H7786" s="6"/>
      <c r="I7786" s="6"/>
    </row>
    <row r="7787" spans="2:9" x14ac:dyDescent="0.2">
      <c r="B7787" s="3"/>
      <c r="C7787" s="6"/>
      <c r="D7787" s="3"/>
      <c r="E7787" s="6"/>
      <c r="F7787" s="3"/>
      <c r="G7787" s="8"/>
      <c r="H7787" s="6"/>
      <c r="I7787" s="6"/>
    </row>
    <row r="7788" spans="2:9" x14ac:dyDescent="0.2">
      <c r="B7788" s="3"/>
      <c r="C7788" s="6"/>
      <c r="D7788" s="3"/>
      <c r="E7788" s="6"/>
      <c r="F7788" s="3"/>
      <c r="G7788" s="8"/>
      <c r="H7788" s="6"/>
      <c r="I7788" s="6"/>
    </row>
    <row r="7789" spans="2:9" x14ac:dyDescent="0.2">
      <c r="B7789" s="3"/>
      <c r="C7789" s="6"/>
      <c r="D7789" s="3"/>
      <c r="E7789" s="6"/>
      <c r="F7789" s="3"/>
      <c r="G7789" s="8"/>
      <c r="H7789" s="6"/>
      <c r="I7789" s="6"/>
    </row>
    <row r="7790" spans="2:9" x14ac:dyDescent="0.2">
      <c r="B7790" s="3"/>
      <c r="C7790" s="6"/>
      <c r="D7790" s="3"/>
      <c r="E7790" s="6"/>
      <c r="F7790" s="3"/>
      <c r="G7790" s="8"/>
      <c r="H7790" s="6"/>
      <c r="I7790" s="6"/>
    </row>
    <row r="7791" spans="2:9" x14ac:dyDescent="0.2">
      <c r="B7791" s="3"/>
      <c r="C7791" s="6"/>
      <c r="D7791" s="3"/>
      <c r="E7791" s="6"/>
      <c r="F7791" s="3"/>
      <c r="G7791" s="8"/>
      <c r="H7791" s="6"/>
      <c r="I7791" s="6"/>
    </row>
    <row r="7792" spans="2:9" x14ac:dyDescent="0.2">
      <c r="B7792" s="3"/>
      <c r="C7792" s="6"/>
      <c r="D7792" s="3"/>
      <c r="E7792" s="6"/>
      <c r="F7792" s="3"/>
      <c r="G7792" s="8"/>
      <c r="H7792" s="6"/>
      <c r="I7792" s="6"/>
    </row>
    <row r="7793" spans="2:9" x14ac:dyDescent="0.2">
      <c r="B7793" s="3"/>
      <c r="C7793" s="6"/>
      <c r="D7793" s="3"/>
      <c r="E7793" s="6"/>
      <c r="F7793" s="3"/>
      <c r="G7793" s="8"/>
      <c r="H7793" s="6"/>
      <c r="I7793" s="6"/>
    </row>
    <row r="7794" spans="2:9" x14ac:dyDescent="0.2">
      <c r="B7794" s="3"/>
      <c r="C7794" s="6"/>
      <c r="D7794" s="3"/>
      <c r="E7794" s="6"/>
      <c r="F7794" s="3"/>
      <c r="G7794" s="8"/>
      <c r="H7794" s="6"/>
      <c r="I7794" s="6"/>
    </row>
    <row r="7795" spans="2:9" x14ac:dyDescent="0.2">
      <c r="B7795" s="2"/>
      <c r="C7795" s="5"/>
      <c r="D7795" s="2"/>
      <c r="E7795" s="5"/>
      <c r="F7795" s="2"/>
      <c r="G7795" s="7"/>
      <c r="H7795" s="5"/>
      <c r="I7795" s="5"/>
    </row>
    <row r="7796" spans="2:9" x14ac:dyDescent="0.2">
      <c r="B7796" s="2"/>
      <c r="C7796" s="5"/>
      <c r="D7796" s="2"/>
      <c r="E7796" s="5"/>
      <c r="F7796" s="2"/>
      <c r="G7796" s="7"/>
      <c r="H7796" s="5"/>
      <c r="I7796" s="5"/>
    </row>
    <row r="7797" spans="2:9" x14ac:dyDescent="0.2">
      <c r="B7797" s="2"/>
      <c r="C7797" s="5"/>
      <c r="D7797" s="2"/>
      <c r="E7797" s="5"/>
      <c r="F7797" s="2"/>
      <c r="G7797" s="7"/>
      <c r="H7797" s="5"/>
      <c r="I7797" s="5"/>
    </row>
    <row r="7798" spans="2:9" x14ac:dyDescent="0.2">
      <c r="B7798" s="2"/>
      <c r="C7798" s="5"/>
      <c r="D7798" s="2"/>
      <c r="E7798" s="5"/>
      <c r="F7798" s="2"/>
      <c r="G7798" s="7"/>
      <c r="H7798" s="5"/>
      <c r="I7798" s="5"/>
    </row>
    <row r="7799" spans="2:9" x14ac:dyDescent="0.2">
      <c r="B7799" s="2"/>
      <c r="C7799" s="5"/>
      <c r="D7799" s="2"/>
      <c r="E7799" s="5"/>
      <c r="F7799" s="2"/>
      <c r="G7799" s="7"/>
      <c r="H7799" s="5"/>
      <c r="I7799" s="5"/>
    </row>
    <row r="7800" spans="2:9" x14ac:dyDescent="0.2">
      <c r="B7800" s="3"/>
      <c r="C7800" s="6"/>
      <c r="D7800" s="3"/>
      <c r="E7800" s="6"/>
      <c r="F7800" s="3"/>
      <c r="G7800" s="8"/>
      <c r="H7800" s="6"/>
      <c r="I7800" s="6"/>
    </row>
    <row r="7801" spans="2:9" x14ac:dyDescent="0.2">
      <c r="B7801" s="3"/>
      <c r="C7801" s="6"/>
      <c r="D7801" s="3"/>
      <c r="E7801" s="6"/>
      <c r="F7801" s="3"/>
      <c r="G7801" s="8"/>
      <c r="H7801" s="6"/>
      <c r="I7801" s="6"/>
    </row>
    <row r="7802" spans="2:9" x14ac:dyDescent="0.2">
      <c r="B7802" s="3"/>
      <c r="C7802" s="6"/>
      <c r="D7802" s="3"/>
      <c r="E7802" s="6"/>
      <c r="F7802" s="3"/>
      <c r="G7802" s="8"/>
      <c r="H7802" s="6"/>
      <c r="I7802" s="6"/>
    </row>
    <row r="7803" spans="2:9" x14ac:dyDescent="0.2">
      <c r="B7803" s="3"/>
      <c r="C7803" s="6"/>
      <c r="D7803" s="3"/>
      <c r="E7803" s="6"/>
      <c r="F7803" s="3"/>
      <c r="G7803" s="8"/>
      <c r="H7803" s="6"/>
      <c r="I7803" s="6"/>
    </row>
    <row r="7804" spans="2:9" x14ac:dyDescent="0.2">
      <c r="B7804" s="3"/>
      <c r="C7804" s="6"/>
      <c r="D7804" s="3"/>
      <c r="E7804" s="6"/>
      <c r="F7804" s="3"/>
      <c r="G7804" s="8"/>
      <c r="H7804" s="6"/>
      <c r="I7804" s="6"/>
    </row>
    <row r="7805" spans="2:9" x14ac:dyDescent="0.2">
      <c r="B7805" s="3"/>
      <c r="C7805" s="6"/>
      <c r="D7805" s="3"/>
      <c r="E7805" s="6"/>
      <c r="F7805" s="3"/>
      <c r="G7805" s="8"/>
      <c r="H7805" s="6"/>
      <c r="I7805" s="6"/>
    </row>
    <row r="7806" spans="2:9" x14ac:dyDescent="0.2">
      <c r="B7806" s="3"/>
      <c r="C7806" s="6"/>
      <c r="D7806" s="3"/>
      <c r="E7806" s="6"/>
      <c r="F7806" s="3"/>
      <c r="G7806" s="8"/>
      <c r="H7806" s="6"/>
      <c r="I7806" s="6"/>
    </row>
    <row r="7807" spans="2:9" x14ac:dyDescent="0.2">
      <c r="B7807" s="3"/>
      <c r="C7807" s="6"/>
      <c r="D7807" s="3"/>
      <c r="E7807" s="6"/>
      <c r="F7807" s="3"/>
      <c r="G7807" s="8"/>
      <c r="H7807" s="6"/>
      <c r="I7807" s="6"/>
    </row>
    <row r="7808" spans="2:9" x14ac:dyDescent="0.2">
      <c r="B7808" s="3"/>
      <c r="C7808" s="6"/>
      <c r="D7808" s="3"/>
      <c r="E7808" s="6"/>
      <c r="F7808" s="3"/>
      <c r="G7808" s="8"/>
      <c r="H7808" s="6"/>
      <c r="I7808" s="6"/>
    </row>
    <row r="7809" spans="2:9" x14ac:dyDescent="0.2">
      <c r="B7809" s="3"/>
      <c r="C7809" s="6"/>
      <c r="D7809" s="3"/>
      <c r="E7809" s="6"/>
      <c r="F7809" s="3"/>
      <c r="G7809" s="8"/>
      <c r="H7809" s="6"/>
      <c r="I7809" s="6"/>
    </row>
    <row r="7810" spans="2:9" x14ac:dyDescent="0.2">
      <c r="B7810" s="3"/>
      <c r="C7810" s="6"/>
      <c r="D7810" s="3"/>
      <c r="E7810" s="6"/>
      <c r="F7810" s="3"/>
      <c r="G7810" s="8"/>
      <c r="H7810" s="6"/>
      <c r="I7810" s="6"/>
    </row>
    <row r="7811" spans="2:9" x14ac:dyDescent="0.2">
      <c r="B7811" s="3"/>
      <c r="C7811" s="6"/>
      <c r="D7811" s="3"/>
      <c r="E7811" s="6"/>
      <c r="F7811" s="3"/>
      <c r="G7811" s="8"/>
      <c r="H7811" s="6"/>
      <c r="I7811" s="6"/>
    </row>
    <row r="7812" spans="2:9" x14ac:dyDescent="0.2">
      <c r="B7812" s="3"/>
      <c r="C7812" s="6"/>
      <c r="D7812" s="3"/>
      <c r="E7812" s="6"/>
      <c r="F7812" s="3"/>
      <c r="G7812" s="8"/>
      <c r="H7812" s="6"/>
      <c r="I7812" s="6"/>
    </row>
    <row r="7813" spans="2:9" x14ac:dyDescent="0.2">
      <c r="B7813" s="3"/>
      <c r="C7813" s="6"/>
      <c r="D7813" s="3"/>
      <c r="E7813" s="6"/>
      <c r="F7813" s="3"/>
      <c r="G7813" s="8"/>
      <c r="H7813" s="6"/>
      <c r="I7813" s="6"/>
    </row>
    <row r="7814" spans="2:9" x14ac:dyDescent="0.2">
      <c r="B7814" s="3"/>
      <c r="C7814" s="6"/>
      <c r="D7814" s="3"/>
      <c r="E7814" s="6"/>
      <c r="F7814" s="3"/>
      <c r="G7814" s="8"/>
      <c r="H7814" s="6"/>
      <c r="I7814" s="6"/>
    </row>
    <row r="7815" spans="2:9" x14ac:dyDescent="0.2">
      <c r="B7815" s="3"/>
      <c r="C7815" s="6"/>
      <c r="D7815" s="3"/>
      <c r="E7815" s="6"/>
      <c r="F7815" s="3"/>
      <c r="G7815" s="8"/>
      <c r="H7815" s="6"/>
      <c r="I7815" s="6"/>
    </row>
    <row r="7816" spans="2:9" x14ac:dyDescent="0.2">
      <c r="B7816" s="3"/>
      <c r="C7816" s="6"/>
      <c r="D7816" s="3"/>
      <c r="E7816" s="6"/>
      <c r="F7816" s="3"/>
      <c r="G7816" s="8"/>
      <c r="H7816" s="6"/>
      <c r="I7816" s="6"/>
    </row>
    <row r="7817" spans="2:9" x14ac:dyDescent="0.2">
      <c r="B7817" s="3"/>
      <c r="C7817" s="6"/>
      <c r="D7817" s="3"/>
      <c r="E7817" s="6"/>
      <c r="F7817" s="3"/>
      <c r="G7817" s="8"/>
      <c r="H7817" s="6"/>
      <c r="I7817" s="6"/>
    </row>
    <row r="7818" spans="2:9" x14ac:dyDescent="0.2">
      <c r="B7818" s="3"/>
      <c r="C7818" s="6"/>
      <c r="D7818" s="3"/>
      <c r="E7818" s="6"/>
      <c r="F7818" s="3"/>
      <c r="G7818" s="8"/>
      <c r="H7818" s="6"/>
      <c r="I7818" s="6"/>
    </row>
    <row r="7819" spans="2:9" x14ac:dyDescent="0.2">
      <c r="B7819" s="3"/>
      <c r="C7819" s="6"/>
      <c r="D7819" s="3"/>
      <c r="E7819" s="6"/>
      <c r="F7819" s="3"/>
      <c r="G7819" s="8"/>
      <c r="H7819" s="6"/>
      <c r="I7819" s="6"/>
    </row>
    <row r="7820" spans="2:9" x14ac:dyDescent="0.2">
      <c r="B7820" s="3"/>
      <c r="C7820" s="6"/>
      <c r="D7820" s="3"/>
      <c r="E7820" s="6"/>
      <c r="F7820" s="3"/>
      <c r="G7820" s="8"/>
      <c r="H7820" s="6"/>
      <c r="I7820" s="6"/>
    </row>
    <row r="7821" spans="2:9" x14ac:dyDescent="0.2">
      <c r="B7821" s="3"/>
      <c r="C7821" s="6"/>
      <c r="D7821" s="3"/>
      <c r="E7821" s="6"/>
      <c r="F7821" s="3"/>
      <c r="G7821" s="8"/>
      <c r="H7821" s="6"/>
      <c r="I7821" s="6"/>
    </row>
    <row r="7822" spans="2:9" x14ac:dyDescent="0.2">
      <c r="B7822" s="3"/>
      <c r="C7822" s="6"/>
      <c r="D7822" s="3"/>
      <c r="E7822" s="6"/>
      <c r="F7822" s="3"/>
      <c r="G7822" s="8"/>
      <c r="H7822" s="6"/>
      <c r="I7822" s="6"/>
    </row>
    <row r="7823" spans="2:9" x14ac:dyDescent="0.2">
      <c r="B7823" s="2"/>
      <c r="C7823" s="5"/>
      <c r="D7823" s="2"/>
      <c r="E7823" s="5"/>
      <c r="F7823" s="2"/>
      <c r="G7823" s="7"/>
      <c r="H7823" s="5"/>
      <c r="I7823" s="5"/>
    </row>
    <row r="7824" spans="2:9" x14ac:dyDescent="0.2">
      <c r="B7824" s="2"/>
      <c r="C7824" s="5"/>
      <c r="D7824" s="2"/>
      <c r="E7824" s="5"/>
      <c r="F7824" s="2"/>
      <c r="G7824" s="7"/>
      <c r="H7824" s="5"/>
      <c r="I7824" s="5"/>
    </row>
    <row r="7825" spans="2:9" x14ac:dyDescent="0.2">
      <c r="B7825" s="2"/>
      <c r="C7825" s="5"/>
      <c r="D7825" s="2"/>
      <c r="E7825" s="5"/>
      <c r="F7825" s="2"/>
      <c r="G7825" s="7"/>
      <c r="H7825" s="5"/>
      <c r="I7825" s="5"/>
    </row>
    <row r="7826" spans="2:9" x14ac:dyDescent="0.2">
      <c r="B7826" s="2"/>
      <c r="C7826" s="5"/>
      <c r="D7826" s="2"/>
      <c r="E7826" s="5"/>
      <c r="F7826" s="2"/>
      <c r="G7826" s="7"/>
      <c r="H7826" s="5"/>
      <c r="I7826" s="5"/>
    </row>
    <row r="7827" spans="2:9" x14ac:dyDescent="0.2">
      <c r="B7827" s="2"/>
      <c r="C7827" s="5"/>
      <c r="D7827" s="2"/>
      <c r="E7827" s="5"/>
      <c r="F7827" s="2"/>
      <c r="G7827" s="7"/>
      <c r="H7827" s="5"/>
      <c r="I7827" s="5"/>
    </row>
    <row r="7828" spans="2:9" x14ac:dyDescent="0.2">
      <c r="B7828" s="2"/>
      <c r="C7828" s="5"/>
      <c r="D7828" s="2"/>
      <c r="E7828" s="5"/>
      <c r="F7828" s="2"/>
      <c r="G7828" s="7"/>
      <c r="H7828" s="5"/>
      <c r="I7828" s="5"/>
    </row>
    <row r="7829" spans="2:9" x14ac:dyDescent="0.2">
      <c r="B7829" s="2"/>
      <c r="C7829" s="5"/>
      <c r="D7829" s="2"/>
      <c r="E7829" s="5"/>
      <c r="F7829" s="2"/>
      <c r="G7829" s="7"/>
      <c r="H7829" s="5"/>
      <c r="I7829" s="5"/>
    </row>
    <row r="7830" spans="2:9" x14ac:dyDescent="0.2">
      <c r="B7830" s="2"/>
      <c r="C7830" s="5"/>
      <c r="D7830" s="2"/>
      <c r="E7830" s="5"/>
      <c r="F7830" s="2"/>
      <c r="G7830" s="7"/>
      <c r="H7830" s="5"/>
      <c r="I7830" s="5"/>
    </row>
    <row r="7831" spans="2:9" x14ac:dyDescent="0.2">
      <c r="B7831" s="3"/>
      <c r="C7831" s="6"/>
      <c r="D7831" s="3"/>
      <c r="E7831" s="6"/>
      <c r="F7831" s="3"/>
      <c r="G7831" s="8"/>
      <c r="H7831" s="6"/>
      <c r="I7831" s="6"/>
    </row>
    <row r="7832" spans="2:9" x14ac:dyDescent="0.2">
      <c r="B7832" s="3"/>
      <c r="C7832" s="6"/>
      <c r="D7832" s="3"/>
      <c r="E7832" s="6"/>
      <c r="F7832" s="3"/>
      <c r="G7832" s="8"/>
      <c r="H7832" s="6"/>
      <c r="I7832" s="6"/>
    </row>
    <row r="7833" spans="2:9" x14ac:dyDescent="0.2">
      <c r="B7833" s="3"/>
      <c r="C7833" s="6"/>
      <c r="D7833" s="3"/>
      <c r="E7833" s="6"/>
      <c r="F7833" s="3"/>
      <c r="G7833" s="8"/>
      <c r="H7833" s="6"/>
      <c r="I7833" s="6"/>
    </row>
    <row r="7834" spans="2:9" x14ac:dyDescent="0.2">
      <c r="B7834" s="3"/>
      <c r="C7834" s="6"/>
      <c r="D7834" s="3"/>
      <c r="E7834" s="6"/>
      <c r="F7834" s="3"/>
      <c r="G7834" s="8"/>
      <c r="H7834" s="6"/>
      <c r="I7834" s="6"/>
    </row>
    <row r="7835" spans="2:9" x14ac:dyDescent="0.2">
      <c r="B7835" s="3"/>
      <c r="C7835" s="6"/>
      <c r="D7835" s="3"/>
      <c r="E7835" s="6"/>
      <c r="F7835" s="3"/>
      <c r="G7835" s="8"/>
      <c r="H7835" s="6"/>
      <c r="I7835" s="6"/>
    </row>
    <row r="7836" spans="2:9" x14ac:dyDescent="0.2">
      <c r="B7836" s="3"/>
      <c r="C7836" s="6"/>
      <c r="D7836" s="3"/>
      <c r="E7836" s="6"/>
      <c r="F7836" s="3"/>
      <c r="G7836" s="8"/>
      <c r="H7836" s="6"/>
      <c r="I7836" s="6"/>
    </row>
    <row r="7837" spans="2:9" x14ac:dyDescent="0.2">
      <c r="B7837" s="3"/>
      <c r="C7837" s="6"/>
      <c r="D7837" s="3"/>
      <c r="E7837" s="6"/>
      <c r="F7837" s="3"/>
      <c r="G7837" s="8"/>
      <c r="H7837" s="6"/>
      <c r="I7837" s="6"/>
    </row>
    <row r="7838" spans="2:9" x14ac:dyDescent="0.2">
      <c r="B7838" s="3"/>
      <c r="C7838" s="6"/>
      <c r="D7838" s="3"/>
      <c r="E7838" s="6"/>
      <c r="F7838" s="3"/>
      <c r="G7838" s="8"/>
      <c r="H7838" s="6"/>
      <c r="I7838" s="6"/>
    </row>
    <row r="7839" spans="2:9" x14ac:dyDescent="0.2">
      <c r="B7839" s="3"/>
      <c r="C7839" s="6"/>
      <c r="D7839" s="3"/>
      <c r="E7839" s="6"/>
      <c r="F7839" s="3"/>
      <c r="G7839" s="8"/>
      <c r="H7839" s="6"/>
      <c r="I7839" s="6"/>
    </row>
    <row r="7840" spans="2:9" x14ac:dyDescent="0.2">
      <c r="B7840" s="3"/>
      <c r="C7840" s="6"/>
      <c r="D7840" s="3"/>
      <c r="E7840" s="6"/>
      <c r="F7840" s="3"/>
      <c r="G7840" s="8"/>
      <c r="H7840" s="6"/>
      <c r="I7840" s="6"/>
    </row>
    <row r="7841" spans="2:9" x14ac:dyDescent="0.2">
      <c r="B7841" s="3"/>
      <c r="C7841" s="6"/>
      <c r="D7841" s="3"/>
      <c r="E7841" s="6"/>
      <c r="F7841" s="3"/>
      <c r="G7841" s="8"/>
      <c r="H7841" s="6"/>
      <c r="I7841" s="6"/>
    </row>
    <row r="7842" spans="2:9" x14ac:dyDescent="0.2">
      <c r="B7842" s="3"/>
      <c r="C7842" s="6"/>
      <c r="D7842" s="3"/>
      <c r="E7842" s="6"/>
      <c r="F7842" s="3"/>
      <c r="G7842" s="8"/>
      <c r="H7842" s="6"/>
      <c r="I7842" s="6"/>
    </row>
    <row r="7843" spans="2:9" x14ac:dyDescent="0.2">
      <c r="B7843" s="3"/>
      <c r="C7843" s="6"/>
      <c r="D7843" s="3"/>
      <c r="E7843" s="6"/>
      <c r="F7843" s="3"/>
      <c r="G7843" s="8"/>
      <c r="H7843" s="6"/>
      <c r="I7843" s="6"/>
    </row>
    <row r="7844" spans="2:9" x14ac:dyDescent="0.2">
      <c r="B7844" s="3"/>
      <c r="C7844" s="6"/>
      <c r="D7844" s="3"/>
      <c r="E7844" s="6"/>
      <c r="F7844" s="3"/>
      <c r="G7844" s="8"/>
      <c r="H7844" s="6"/>
      <c r="I7844" s="6"/>
    </row>
    <row r="7845" spans="2:9" x14ac:dyDescent="0.2">
      <c r="B7845" s="3"/>
      <c r="C7845" s="6"/>
      <c r="D7845" s="3"/>
      <c r="E7845" s="6"/>
      <c r="F7845" s="3"/>
      <c r="G7845" s="8"/>
      <c r="H7845" s="6"/>
      <c r="I7845" s="6"/>
    </row>
    <row r="7846" spans="2:9" x14ac:dyDescent="0.2">
      <c r="B7846" s="3"/>
      <c r="C7846" s="6"/>
      <c r="D7846" s="3"/>
      <c r="E7846" s="6"/>
      <c r="F7846" s="3"/>
      <c r="G7846" s="8"/>
      <c r="H7846" s="6"/>
      <c r="I7846" s="6"/>
    </row>
    <row r="7847" spans="2:9" x14ac:dyDescent="0.2">
      <c r="B7847" s="3"/>
      <c r="C7847" s="6"/>
      <c r="D7847" s="3"/>
      <c r="E7847" s="6"/>
      <c r="F7847" s="3"/>
      <c r="G7847" s="8"/>
      <c r="H7847" s="6"/>
      <c r="I7847" s="6"/>
    </row>
    <row r="7848" spans="2:9" x14ac:dyDescent="0.2">
      <c r="B7848" s="3"/>
      <c r="C7848" s="6"/>
      <c r="D7848" s="3"/>
      <c r="E7848" s="6"/>
      <c r="F7848" s="3"/>
      <c r="G7848" s="8"/>
      <c r="H7848" s="6"/>
      <c r="I7848" s="6"/>
    </row>
    <row r="7849" spans="2:9" x14ac:dyDescent="0.2">
      <c r="B7849" s="3"/>
      <c r="C7849" s="6"/>
      <c r="D7849" s="3"/>
      <c r="E7849" s="6"/>
      <c r="F7849" s="3"/>
      <c r="G7849" s="8"/>
      <c r="H7849" s="6"/>
      <c r="I7849" s="6"/>
    </row>
    <row r="7850" spans="2:9" x14ac:dyDescent="0.2">
      <c r="B7850" s="3"/>
      <c r="C7850" s="6"/>
      <c r="D7850" s="3"/>
      <c r="E7850" s="6"/>
      <c r="F7850" s="3"/>
      <c r="G7850" s="8"/>
      <c r="H7850" s="6"/>
      <c r="I7850" s="6"/>
    </row>
    <row r="7851" spans="2:9" x14ac:dyDescent="0.2">
      <c r="B7851" s="3"/>
      <c r="C7851" s="6"/>
      <c r="D7851" s="3"/>
      <c r="E7851" s="6"/>
      <c r="F7851" s="3"/>
      <c r="G7851" s="8"/>
      <c r="H7851" s="6"/>
      <c r="I7851" s="6"/>
    </row>
    <row r="7852" spans="2:9" x14ac:dyDescent="0.2">
      <c r="B7852" s="3"/>
      <c r="C7852" s="6"/>
      <c r="D7852" s="3"/>
      <c r="E7852" s="6"/>
      <c r="F7852" s="3"/>
      <c r="G7852" s="8"/>
      <c r="H7852" s="6"/>
      <c r="I7852" s="6"/>
    </row>
    <row r="7853" spans="2:9" x14ac:dyDescent="0.2">
      <c r="B7853" s="3"/>
      <c r="C7853" s="6"/>
      <c r="D7853" s="3"/>
      <c r="E7853" s="6"/>
      <c r="F7853" s="3"/>
      <c r="G7853" s="8"/>
      <c r="H7853" s="6"/>
      <c r="I7853" s="6"/>
    </row>
    <row r="7854" spans="2:9" x14ac:dyDescent="0.2">
      <c r="B7854" s="3"/>
      <c r="C7854" s="6"/>
      <c r="D7854" s="3"/>
      <c r="E7854" s="6"/>
      <c r="F7854" s="3"/>
      <c r="G7854" s="8"/>
      <c r="H7854" s="6"/>
      <c r="I7854" s="6"/>
    </row>
    <row r="7855" spans="2:9" x14ac:dyDescent="0.2">
      <c r="B7855" s="3"/>
      <c r="C7855" s="6"/>
      <c r="D7855" s="3"/>
      <c r="E7855" s="6"/>
      <c r="F7855" s="3"/>
      <c r="G7855" s="8"/>
      <c r="H7855" s="6"/>
      <c r="I7855" s="6"/>
    </row>
    <row r="7856" spans="2:9" x14ac:dyDescent="0.2">
      <c r="B7856" s="3"/>
      <c r="C7856" s="6"/>
      <c r="D7856" s="3"/>
      <c r="E7856" s="6"/>
      <c r="F7856" s="3"/>
      <c r="G7856" s="8"/>
      <c r="H7856" s="6"/>
      <c r="I7856" s="6"/>
    </row>
    <row r="7857" spans="2:9" x14ac:dyDescent="0.2">
      <c r="B7857" s="3"/>
      <c r="C7857" s="6"/>
      <c r="D7857" s="3"/>
      <c r="E7857" s="6"/>
      <c r="F7857" s="3"/>
      <c r="G7857" s="8"/>
      <c r="H7857" s="6"/>
      <c r="I7857" s="6"/>
    </row>
    <row r="7858" spans="2:9" x14ac:dyDescent="0.2">
      <c r="B7858" s="3"/>
      <c r="C7858" s="6"/>
      <c r="D7858" s="3"/>
      <c r="E7858" s="6"/>
      <c r="F7858" s="3"/>
      <c r="G7858" s="8"/>
      <c r="H7858" s="6"/>
      <c r="I7858" s="6"/>
    </row>
    <row r="7859" spans="2:9" x14ac:dyDescent="0.2">
      <c r="B7859" s="2"/>
      <c r="C7859" s="5"/>
      <c r="D7859" s="2"/>
      <c r="E7859" s="5"/>
      <c r="F7859" s="2"/>
      <c r="G7859" s="7"/>
      <c r="H7859" s="5"/>
      <c r="I7859" s="5"/>
    </row>
    <row r="7860" spans="2:9" x14ac:dyDescent="0.2">
      <c r="B7860" s="3"/>
      <c r="C7860" s="6"/>
      <c r="D7860" s="3"/>
      <c r="E7860" s="6"/>
      <c r="F7860" s="3"/>
      <c r="G7860" s="8"/>
      <c r="H7860" s="6"/>
      <c r="I7860" s="6"/>
    </row>
    <row r="7861" spans="2:9" x14ac:dyDescent="0.2">
      <c r="B7861" s="3"/>
      <c r="C7861" s="6"/>
      <c r="D7861" s="3"/>
      <c r="E7861" s="6"/>
      <c r="F7861" s="3"/>
      <c r="G7861" s="8"/>
      <c r="H7861" s="6"/>
      <c r="I7861" s="6"/>
    </row>
    <row r="7862" spans="2:9" x14ac:dyDescent="0.2">
      <c r="B7862" s="3"/>
      <c r="C7862" s="6"/>
      <c r="D7862" s="3"/>
      <c r="E7862" s="6"/>
      <c r="F7862" s="3"/>
      <c r="G7862" s="8"/>
      <c r="H7862" s="6"/>
      <c r="I7862" s="6"/>
    </row>
    <row r="7863" spans="2:9" x14ac:dyDescent="0.2">
      <c r="B7863" s="3"/>
      <c r="C7863" s="6"/>
      <c r="D7863" s="3"/>
      <c r="E7863" s="6"/>
      <c r="F7863" s="3"/>
      <c r="G7863" s="8"/>
      <c r="H7863" s="6"/>
      <c r="I7863" s="6"/>
    </row>
    <row r="7864" spans="2:9" x14ac:dyDescent="0.2">
      <c r="B7864" s="3"/>
      <c r="C7864" s="6"/>
      <c r="D7864" s="3"/>
      <c r="E7864" s="6"/>
      <c r="F7864" s="3"/>
      <c r="G7864" s="8"/>
      <c r="H7864" s="6"/>
      <c r="I7864" s="6"/>
    </row>
    <row r="7865" spans="2:9" x14ac:dyDescent="0.2">
      <c r="B7865" s="3"/>
      <c r="C7865" s="6"/>
      <c r="D7865" s="3"/>
      <c r="E7865" s="6"/>
      <c r="F7865" s="3"/>
      <c r="G7865" s="8"/>
      <c r="H7865" s="6"/>
      <c r="I7865" s="6"/>
    </row>
    <row r="7866" spans="2:9" x14ac:dyDescent="0.2">
      <c r="B7866" s="3"/>
      <c r="C7866" s="6"/>
      <c r="D7866" s="3"/>
      <c r="E7866" s="6"/>
      <c r="F7866" s="3"/>
      <c r="G7866" s="8"/>
      <c r="H7866" s="6"/>
      <c r="I7866" s="6"/>
    </row>
    <row r="7867" spans="2:9" x14ac:dyDescent="0.2">
      <c r="B7867" s="3"/>
      <c r="C7867" s="6"/>
      <c r="D7867" s="3"/>
      <c r="E7867" s="6"/>
      <c r="F7867" s="3"/>
      <c r="G7867" s="8"/>
      <c r="H7867" s="6"/>
      <c r="I7867" s="6"/>
    </row>
    <row r="7868" spans="2:9" x14ac:dyDescent="0.2">
      <c r="B7868" s="3"/>
      <c r="C7868" s="6"/>
      <c r="D7868" s="3"/>
      <c r="E7868" s="6"/>
      <c r="F7868" s="3"/>
      <c r="G7868" s="8"/>
      <c r="H7868" s="6"/>
      <c r="I7868" s="6"/>
    </row>
    <row r="7869" spans="2:9" x14ac:dyDescent="0.2">
      <c r="B7869" s="3"/>
      <c r="C7869" s="6"/>
      <c r="D7869" s="3"/>
      <c r="E7869" s="6"/>
      <c r="F7869" s="3"/>
      <c r="G7869" s="8"/>
      <c r="H7869" s="6"/>
      <c r="I7869" s="6"/>
    </row>
    <row r="7870" spans="2:9" x14ac:dyDescent="0.2">
      <c r="B7870" s="3"/>
      <c r="C7870" s="6"/>
      <c r="D7870" s="3"/>
      <c r="E7870" s="6"/>
      <c r="F7870" s="3"/>
      <c r="G7870" s="8"/>
      <c r="H7870" s="6"/>
      <c r="I7870" s="6"/>
    </row>
    <row r="7871" spans="2:9" x14ac:dyDescent="0.2">
      <c r="B7871" s="3"/>
      <c r="C7871" s="6"/>
      <c r="D7871" s="3"/>
      <c r="E7871" s="6"/>
      <c r="F7871" s="3"/>
      <c r="G7871" s="8"/>
      <c r="H7871" s="6"/>
      <c r="I7871" s="6"/>
    </row>
    <row r="7872" spans="2:9" x14ac:dyDescent="0.2">
      <c r="B7872" s="3"/>
      <c r="C7872" s="6"/>
      <c r="D7872" s="3"/>
      <c r="E7872" s="6"/>
      <c r="F7872" s="3"/>
      <c r="G7872" s="8"/>
      <c r="H7872" s="6"/>
      <c r="I7872" s="6"/>
    </row>
    <row r="7873" spans="2:9" x14ac:dyDescent="0.2">
      <c r="B7873" s="2"/>
      <c r="C7873" s="5"/>
      <c r="D7873" s="2"/>
      <c r="E7873" s="5"/>
      <c r="F7873" s="2"/>
      <c r="G7873" s="7"/>
      <c r="H7873" s="5"/>
      <c r="I7873" s="5"/>
    </row>
    <row r="7874" spans="2:9" x14ac:dyDescent="0.2">
      <c r="B7874" s="2"/>
      <c r="C7874" s="5"/>
      <c r="D7874" s="2"/>
      <c r="E7874" s="5"/>
      <c r="F7874" s="2"/>
      <c r="G7874" s="7"/>
      <c r="H7874" s="5"/>
      <c r="I7874" s="5"/>
    </row>
    <row r="7875" spans="2:9" x14ac:dyDescent="0.2">
      <c r="B7875" s="3"/>
      <c r="C7875" s="6"/>
      <c r="D7875" s="3"/>
      <c r="E7875" s="6"/>
      <c r="F7875" s="3"/>
      <c r="G7875" s="8"/>
      <c r="H7875" s="6"/>
      <c r="I7875" s="6"/>
    </row>
    <row r="7876" spans="2:9" x14ac:dyDescent="0.2">
      <c r="B7876" s="3"/>
      <c r="C7876" s="6"/>
      <c r="D7876" s="3"/>
      <c r="E7876" s="6"/>
      <c r="F7876" s="3"/>
      <c r="G7876" s="8"/>
      <c r="H7876" s="6"/>
      <c r="I7876" s="6"/>
    </row>
    <row r="7877" spans="2:9" x14ac:dyDescent="0.2">
      <c r="B7877" s="3"/>
      <c r="C7877" s="6"/>
      <c r="D7877" s="3"/>
      <c r="E7877" s="6"/>
      <c r="F7877" s="3"/>
      <c r="G7877" s="8"/>
      <c r="H7877" s="6"/>
      <c r="I7877" s="6"/>
    </row>
    <row r="7878" spans="2:9" x14ac:dyDescent="0.2">
      <c r="B7878" s="3"/>
      <c r="C7878" s="6"/>
      <c r="D7878" s="3"/>
      <c r="E7878" s="6"/>
      <c r="F7878" s="3"/>
      <c r="G7878" s="8"/>
      <c r="H7878" s="6"/>
      <c r="I7878" s="6"/>
    </row>
    <row r="7879" spans="2:9" x14ac:dyDescent="0.2">
      <c r="B7879" s="3"/>
      <c r="C7879" s="6"/>
      <c r="D7879" s="3"/>
      <c r="E7879" s="6"/>
      <c r="F7879" s="3"/>
      <c r="G7879" s="8"/>
      <c r="H7879" s="6"/>
      <c r="I7879" s="6"/>
    </row>
    <row r="7880" spans="2:9" x14ac:dyDescent="0.2">
      <c r="B7880" s="3"/>
      <c r="C7880" s="6"/>
      <c r="D7880" s="3"/>
      <c r="E7880" s="6"/>
      <c r="F7880" s="3"/>
      <c r="G7880" s="8"/>
      <c r="H7880" s="6"/>
      <c r="I7880" s="6"/>
    </row>
    <row r="7881" spans="2:9" x14ac:dyDescent="0.2">
      <c r="B7881" s="3"/>
      <c r="C7881" s="6"/>
      <c r="D7881" s="3"/>
      <c r="E7881" s="6"/>
      <c r="F7881" s="3"/>
      <c r="G7881" s="8"/>
      <c r="H7881" s="6"/>
      <c r="I7881" s="6"/>
    </row>
    <row r="7882" spans="2:9" x14ac:dyDescent="0.2">
      <c r="B7882" s="3"/>
      <c r="C7882" s="6"/>
      <c r="D7882" s="3"/>
      <c r="E7882" s="6"/>
      <c r="F7882" s="3"/>
      <c r="G7882" s="8"/>
      <c r="H7882" s="6"/>
      <c r="I7882" s="6"/>
    </row>
    <row r="7883" spans="2:9" x14ac:dyDescent="0.2">
      <c r="B7883" s="3"/>
      <c r="C7883" s="6"/>
      <c r="D7883" s="3"/>
      <c r="E7883" s="6"/>
      <c r="F7883" s="3"/>
      <c r="G7883" s="8"/>
      <c r="H7883" s="6"/>
      <c r="I7883" s="6"/>
    </row>
    <row r="7884" spans="2:9" x14ac:dyDescent="0.2">
      <c r="B7884" s="3"/>
      <c r="C7884" s="6"/>
      <c r="D7884" s="3"/>
      <c r="E7884" s="6"/>
      <c r="F7884" s="3"/>
      <c r="G7884" s="8"/>
      <c r="H7884" s="6"/>
      <c r="I7884" s="6"/>
    </row>
    <row r="7885" spans="2:9" x14ac:dyDescent="0.2">
      <c r="B7885" s="2"/>
      <c r="C7885" s="5"/>
      <c r="D7885" s="2"/>
      <c r="E7885" s="5"/>
      <c r="F7885" s="2"/>
      <c r="G7885" s="7"/>
      <c r="H7885" s="5"/>
      <c r="I7885" s="5"/>
    </row>
    <row r="7886" spans="2:9" x14ac:dyDescent="0.2">
      <c r="B7886" s="3"/>
      <c r="C7886" s="6"/>
      <c r="D7886" s="3"/>
      <c r="E7886" s="6"/>
      <c r="F7886" s="3"/>
      <c r="G7886" s="8"/>
      <c r="H7886" s="6"/>
      <c r="I7886" s="6"/>
    </row>
    <row r="7887" spans="2:9" x14ac:dyDescent="0.2">
      <c r="B7887" s="3"/>
      <c r="C7887" s="6"/>
      <c r="D7887" s="3"/>
      <c r="E7887" s="6"/>
      <c r="F7887" s="3"/>
      <c r="G7887" s="8"/>
      <c r="H7887" s="6"/>
      <c r="I7887" s="6"/>
    </row>
    <row r="7888" spans="2:9" x14ac:dyDescent="0.2">
      <c r="B7888" s="3"/>
      <c r="C7888" s="6"/>
      <c r="D7888" s="3"/>
      <c r="E7888" s="6"/>
      <c r="F7888" s="3"/>
      <c r="G7888" s="8"/>
      <c r="H7888" s="6"/>
      <c r="I7888" s="6"/>
    </row>
    <row r="7889" spans="2:9" x14ac:dyDescent="0.2">
      <c r="B7889" s="3"/>
      <c r="C7889" s="6"/>
      <c r="D7889" s="3"/>
      <c r="E7889" s="6"/>
      <c r="F7889" s="3"/>
      <c r="G7889" s="8"/>
      <c r="H7889" s="6"/>
      <c r="I7889" s="6"/>
    </row>
    <row r="7890" spans="2:9" x14ac:dyDescent="0.2">
      <c r="B7890" s="3"/>
      <c r="C7890" s="6"/>
      <c r="D7890" s="3"/>
      <c r="E7890" s="6"/>
      <c r="F7890" s="3"/>
      <c r="G7890" s="8"/>
      <c r="H7890" s="6"/>
      <c r="I7890" s="6"/>
    </row>
    <row r="7891" spans="2:9" x14ac:dyDescent="0.2">
      <c r="B7891" s="3"/>
      <c r="C7891" s="6"/>
      <c r="D7891" s="3"/>
      <c r="E7891" s="6"/>
      <c r="F7891" s="3"/>
      <c r="G7891" s="8"/>
      <c r="H7891" s="6"/>
      <c r="I7891" s="6"/>
    </row>
    <row r="7892" spans="2:9" x14ac:dyDescent="0.2">
      <c r="B7892" s="3"/>
      <c r="C7892" s="6"/>
      <c r="D7892" s="3"/>
      <c r="E7892" s="6"/>
      <c r="F7892" s="3"/>
      <c r="G7892" s="8"/>
      <c r="H7892" s="6"/>
      <c r="I7892" s="6"/>
    </row>
    <row r="7893" spans="2:9" x14ac:dyDescent="0.2">
      <c r="B7893" s="3"/>
      <c r="C7893" s="6"/>
      <c r="D7893" s="3"/>
      <c r="E7893" s="6"/>
      <c r="F7893" s="3"/>
      <c r="G7893" s="8"/>
      <c r="H7893" s="6"/>
      <c r="I7893" s="6"/>
    </row>
    <row r="7894" spans="2:9" x14ac:dyDescent="0.2">
      <c r="B7894" s="3"/>
      <c r="C7894" s="6"/>
      <c r="D7894" s="3"/>
      <c r="E7894" s="6"/>
      <c r="F7894" s="3"/>
      <c r="G7894" s="8"/>
      <c r="H7894" s="6"/>
      <c r="I7894" s="6"/>
    </row>
    <row r="7895" spans="2:9" x14ac:dyDescent="0.2">
      <c r="B7895" s="3"/>
      <c r="C7895" s="6"/>
      <c r="D7895" s="3"/>
      <c r="E7895" s="6"/>
      <c r="F7895" s="3"/>
      <c r="G7895" s="8"/>
      <c r="H7895" s="6"/>
      <c r="I7895" s="6"/>
    </row>
    <row r="7896" spans="2:9" x14ac:dyDescent="0.2">
      <c r="B7896" s="3"/>
      <c r="C7896" s="6"/>
      <c r="D7896" s="3"/>
      <c r="E7896" s="6"/>
      <c r="F7896" s="3"/>
      <c r="G7896" s="8"/>
      <c r="H7896" s="6"/>
      <c r="I7896" s="6"/>
    </row>
    <row r="7897" spans="2:9" x14ac:dyDescent="0.2">
      <c r="B7897" s="3"/>
      <c r="C7897" s="6"/>
      <c r="D7897" s="3"/>
      <c r="E7897" s="6"/>
      <c r="F7897" s="3"/>
      <c r="G7897" s="8"/>
      <c r="H7897" s="6"/>
      <c r="I7897" s="6"/>
    </row>
    <row r="7898" spans="2:9" x14ac:dyDescent="0.2">
      <c r="B7898" s="3"/>
      <c r="C7898" s="6"/>
      <c r="D7898" s="3"/>
      <c r="E7898" s="6"/>
      <c r="F7898" s="3"/>
      <c r="G7898" s="8"/>
      <c r="H7898" s="6"/>
      <c r="I7898" s="6"/>
    </row>
    <row r="7899" spans="2:9" x14ac:dyDescent="0.2">
      <c r="B7899" s="3"/>
      <c r="C7899" s="6"/>
      <c r="D7899" s="3"/>
      <c r="E7899" s="6"/>
      <c r="F7899" s="3"/>
      <c r="G7899" s="8"/>
      <c r="H7899" s="6"/>
      <c r="I7899" s="6"/>
    </row>
    <row r="7900" spans="2:9" x14ac:dyDescent="0.2">
      <c r="B7900" s="3"/>
      <c r="C7900" s="6"/>
      <c r="D7900" s="3"/>
      <c r="E7900" s="6"/>
      <c r="F7900" s="3"/>
      <c r="G7900" s="8"/>
      <c r="H7900" s="6"/>
      <c r="I7900" s="6"/>
    </row>
    <row r="7901" spans="2:9" x14ac:dyDescent="0.2">
      <c r="B7901" s="3"/>
      <c r="C7901" s="6"/>
      <c r="D7901" s="3"/>
      <c r="E7901" s="6"/>
      <c r="F7901" s="3"/>
      <c r="G7901" s="8"/>
      <c r="H7901" s="6"/>
      <c r="I7901" s="6"/>
    </row>
    <row r="7902" spans="2:9" x14ac:dyDescent="0.2">
      <c r="B7902" s="3"/>
      <c r="C7902" s="6"/>
      <c r="D7902" s="3"/>
      <c r="E7902" s="6"/>
      <c r="F7902" s="3"/>
      <c r="G7902" s="8"/>
      <c r="H7902" s="6"/>
      <c r="I7902" s="6"/>
    </row>
    <row r="7903" spans="2:9" x14ac:dyDescent="0.2">
      <c r="B7903" s="3"/>
      <c r="C7903" s="6"/>
      <c r="D7903" s="3"/>
      <c r="E7903" s="6"/>
      <c r="F7903" s="3"/>
      <c r="G7903" s="8"/>
      <c r="H7903" s="6"/>
      <c r="I7903" s="6"/>
    </row>
    <row r="7904" spans="2:9" x14ac:dyDescent="0.2">
      <c r="B7904" s="3"/>
      <c r="C7904" s="6"/>
      <c r="D7904" s="3"/>
      <c r="E7904" s="6"/>
      <c r="F7904" s="3"/>
      <c r="G7904" s="8"/>
      <c r="H7904" s="6"/>
      <c r="I7904" s="6"/>
    </row>
    <row r="7905" spans="2:9" x14ac:dyDescent="0.2">
      <c r="B7905" s="3"/>
      <c r="C7905" s="6"/>
      <c r="D7905" s="3"/>
      <c r="E7905" s="6"/>
      <c r="F7905" s="3"/>
      <c r="G7905" s="8"/>
      <c r="H7905" s="6"/>
      <c r="I7905" s="6"/>
    </row>
    <row r="7906" spans="2:9" x14ac:dyDescent="0.2">
      <c r="B7906" s="3"/>
      <c r="C7906" s="6"/>
      <c r="D7906" s="3"/>
      <c r="E7906" s="6"/>
      <c r="F7906" s="3"/>
      <c r="G7906" s="8"/>
      <c r="H7906" s="6"/>
      <c r="I7906" s="6"/>
    </row>
    <row r="7907" spans="2:9" x14ac:dyDescent="0.2">
      <c r="B7907" s="3"/>
      <c r="C7907" s="6"/>
      <c r="D7907" s="3"/>
      <c r="E7907" s="6"/>
      <c r="F7907" s="3"/>
      <c r="G7907" s="8"/>
      <c r="H7907" s="6"/>
      <c r="I7907" s="6"/>
    </row>
    <row r="7908" spans="2:9" x14ac:dyDescent="0.2">
      <c r="B7908" s="3"/>
      <c r="C7908" s="6"/>
      <c r="D7908" s="3"/>
      <c r="E7908" s="6"/>
      <c r="F7908" s="3"/>
      <c r="G7908" s="8"/>
      <c r="H7908" s="6"/>
      <c r="I7908" s="6"/>
    </row>
    <row r="7909" spans="2:9" x14ac:dyDescent="0.2">
      <c r="B7909" s="3"/>
      <c r="C7909" s="6"/>
      <c r="D7909" s="3"/>
      <c r="E7909" s="6"/>
      <c r="F7909" s="3"/>
      <c r="G7909" s="8"/>
      <c r="H7909" s="6"/>
      <c r="I7909" s="6"/>
    </row>
    <row r="7910" spans="2:9" x14ac:dyDescent="0.2">
      <c r="B7910" s="3"/>
      <c r="C7910" s="6"/>
      <c r="D7910" s="3"/>
      <c r="E7910" s="6"/>
      <c r="F7910" s="3"/>
      <c r="G7910" s="8"/>
      <c r="H7910" s="6"/>
      <c r="I7910" s="6"/>
    </row>
    <row r="7911" spans="2:9" x14ac:dyDescent="0.2">
      <c r="B7911" s="3"/>
      <c r="C7911" s="6"/>
      <c r="D7911" s="3"/>
      <c r="E7911" s="6"/>
      <c r="F7911" s="3"/>
      <c r="G7911" s="8"/>
      <c r="H7911" s="6"/>
      <c r="I7911" s="6"/>
    </row>
    <row r="7912" spans="2:9" x14ac:dyDescent="0.2">
      <c r="B7912" s="3"/>
      <c r="C7912" s="6"/>
      <c r="D7912" s="3"/>
      <c r="E7912" s="6"/>
      <c r="F7912" s="3"/>
      <c r="G7912" s="8"/>
      <c r="H7912" s="6"/>
      <c r="I7912" s="6"/>
    </row>
    <row r="7913" spans="2:9" x14ac:dyDescent="0.2">
      <c r="B7913" s="3"/>
      <c r="C7913" s="6"/>
      <c r="D7913" s="3"/>
      <c r="E7913" s="6"/>
      <c r="F7913" s="3"/>
      <c r="G7913" s="8"/>
      <c r="H7913" s="6"/>
      <c r="I7913" s="6"/>
    </row>
    <row r="7914" spans="2:9" x14ac:dyDescent="0.2">
      <c r="B7914" s="3"/>
      <c r="C7914" s="6"/>
      <c r="D7914" s="3"/>
      <c r="E7914" s="6"/>
      <c r="F7914" s="3"/>
      <c r="G7914" s="8"/>
      <c r="H7914" s="6"/>
      <c r="I7914" s="6"/>
    </row>
    <row r="7915" spans="2:9" x14ac:dyDescent="0.2">
      <c r="B7915" s="3"/>
      <c r="C7915" s="6"/>
      <c r="D7915" s="3"/>
      <c r="E7915" s="6"/>
      <c r="F7915" s="3"/>
      <c r="G7915" s="8"/>
      <c r="H7915" s="6"/>
      <c r="I7915" s="6"/>
    </row>
    <row r="7916" spans="2:9" x14ac:dyDescent="0.2">
      <c r="B7916" s="3"/>
      <c r="C7916" s="6"/>
      <c r="D7916" s="3"/>
      <c r="E7916" s="6"/>
      <c r="F7916" s="3"/>
      <c r="G7916" s="8"/>
      <c r="H7916" s="6"/>
      <c r="I7916" s="6"/>
    </row>
    <row r="7917" spans="2:9" x14ac:dyDescent="0.2">
      <c r="B7917" s="3"/>
      <c r="C7917" s="6"/>
      <c r="D7917" s="3"/>
      <c r="E7917" s="6"/>
      <c r="F7917" s="3"/>
      <c r="G7917" s="8"/>
      <c r="H7917" s="6"/>
      <c r="I7917" s="6"/>
    </row>
    <row r="7918" spans="2:9" x14ac:dyDescent="0.2">
      <c r="B7918" s="3"/>
      <c r="C7918" s="6"/>
      <c r="D7918" s="3"/>
      <c r="E7918" s="6"/>
      <c r="F7918" s="3"/>
      <c r="G7918" s="8"/>
      <c r="H7918" s="6"/>
      <c r="I7918" s="6"/>
    </row>
    <row r="7919" spans="2:9" x14ac:dyDescent="0.2">
      <c r="B7919" s="3"/>
      <c r="C7919" s="6"/>
      <c r="D7919" s="3"/>
      <c r="E7919" s="6"/>
      <c r="F7919" s="3"/>
      <c r="G7919" s="8"/>
      <c r="H7919" s="6"/>
      <c r="I7919" s="6"/>
    </row>
    <row r="7920" spans="2:9" x14ac:dyDescent="0.2">
      <c r="B7920" s="3"/>
      <c r="C7920" s="6"/>
      <c r="D7920" s="3"/>
      <c r="E7920" s="6"/>
      <c r="F7920" s="3"/>
      <c r="G7920" s="8"/>
      <c r="H7920" s="6"/>
      <c r="I7920" s="6"/>
    </row>
    <row r="7921" spans="2:9" x14ac:dyDescent="0.2">
      <c r="B7921" s="3"/>
      <c r="C7921" s="6"/>
      <c r="D7921" s="3"/>
      <c r="E7921" s="6"/>
      <c r="F7921" s="3"/>
      <c r="G7921" s="8"/>
      <c r="H7921" s="6"/>
      <c r="I7921" s="6"/>
    </row>
    <row r="7922" spans="2:9" x14ac:dyDescent="0.2">
      <c r="B7922" s="3"/>
      <c r="C7922" s="6"/>
      <c r="D7922" s="3"/>
      <c r="E7922" s="6"/>
      <c r="F7922" s="3"/>
      <c r="G7922" s="8"/>
      <c r="H7922" s="6"/>
      <c r="I7922" s="6"/>
    </row>
    <row r="7923" spans="2:9" x14ac:dyDescent="0.2">
      <c r="B7923" s="3"/>
      <c r="C7923" s="6"/>
      <c r="D7923" s="3"/>
      <c r="E7923" s="6"/>
      <c r="F7923" s="3"/>
      <c r="G7923" s="8"/>
      <c r="H7923" s="6"/>
      <c r="I7923" s="6"/>
    </row>
    <row r="7924" spans="2:9" x14ac:dyDescent="0.2">
      <c r="B7924" s="3"/>
      <c r="C7924" s="6"/>
      <c r="D7924" s="3"/>
      <c r="E7924" s="6"/>
      <c r="F7924" s="3"/>
      <c r="G7924" s="8"/>
      <c r="H7924" s="6"/>
      <c r="I7924" s="6"/>
    </row>
    <row r="7925" spans="2:9" x14ac:dyDescent="0.2">
      <c r="B7925" s="3"/>
      <c r="C7925" s="6"/>
      <c r="D7925" s="3"/>
      <c r="E7925" s="6"/>
      <c r="F7925" s="3"/>
      <c r="G7925" s="8"/>
      <c r="H7925" s="6"/>
      <c r="I7925" s="6"/>
    </row>
    <row r="7926" spans="2:9" x14ac:dyDescent="0.2">
      <c r="B7926" s="3"/>
      <c r="C7926" s="6"/>
      <c r="D7926" s="3"/>
      <c r="E7926" s="6"/>
      <c r="F7926" s="3"/>
      <c r="G7926" s="8"/>
      <c r="H7926" s="6"/>
      <c r="I7926" s="6"/>
    </row>
    <row r="7927" spans="2:9" x14ac:dyDescent="0.2">
      <c r="B7927" s="3"/>
      <c r="C7927" s="6"/>
      <c r="D7927" s="3"/>
      <c r="E7927" s="6"/>
      <c r="F7927" s="3"/>
      <c r="G7927" s="8"/>
      <c r="H7927" s="6"/>
      <c r="I7927" s="6"/>
    </row>
    <row r="7928" spans="2:9" x14ac:dyDescent="0.2">
      <c r="B7928" s="3"/>
      <c r="C7928" s="6"/>
      <c r="D7928" s="3"/>
      <c r="E7928" s="6"/>
      <c r="F7928" s="3"/>
      <c r="G7928" s="8"/>
      <c r="H7928" s="6"/>
      <c r="I7928" s="6"/>
    </row>
    <row r="7929" spans="2:9" x14ac:dyDescent="0.2">
      <c r="B7929" s="3"/>
      <c r="C7929" s="6"/>
      <c r="D7929" s="3"/>
      <c r="E7929" s="6"/>
      <c r="F7929" s="3"/>
      <c r="G7929" s="8"/>
      <c r="H7929" s="6"/>
      <c r="I7929" s="6"/>
    </row>
    <row r="7930" spans="2:9" x14ac:dyDescent="0.2">
      <c r="B7930" s="3"/>
      <c r="C7930" s="6"/>
      <c r="D7930" s="3"/>
      <c r="E7930" s="6"/>
      <c r="F7930" s="3"/>
      <c r="G7930" s="8"/>
      <c r="H7930" s="6"/>
      <c r="I7930" s="6"/>
    </row>
    <row r="7931" spans="2:9" x14ac:dyDescent="0.2">
      <c r="B7931" s="3"/>
      <c r="C7931" s="6"/>
      <c r="D7931" s="3"/>
      <c r="E7931" s="6"/>
      <c r="F7931" s="3"/>
      <c r="G7931" s="8"/>
      <c r="H7931" s="6"/>
      <c r="I7931" s="6"/>
    </row>
    <row r="7932" spans="2:9" x14ac:dyDescent="0.2">
      <c r="B7932" s="3"/>
      <c r="C7932" s="6"/>
      <c r="D7932" s="3"/>
      <c r="E7932" s="6"/>
      <c r="F7932" s="3"/>
      <c r="G7932" s="8"/>
      <c r="H7932" s="6"/>
      <c r="I7932" s="6"/>
    </row>
    <row r="7933" spans="2:9" x14ac:dyDescent="0.2">
      <c r="B7933" s="3"/>
      <c r="C7933" s="6"/>
      <c r="D7933" s="3"/>
      <c r="E7933" s="6"/>
      <c r="F7933" s="3"/>
      <c r="G7933" s="8"/>
      <c r="H7933" s="6"/>
      <c r="I7933" s="6"/>
    </row>
    <row r="7934" spans="2:9" x14ac:dyDescent="0.2">
      <c r="B7934" s="3"/>
      <c r="C7934" s="6"/>
      <c r="D7934" s="3"/>
      <c r="E7934" s="6"/>
      <c r="F7934" s="3"/>
      <c r="G7934" s="8"/>
      <c r="H7934" s="6"/>
      <c r="I7934" s="6"/>
    </row>
    <row r="7935" spans="2:9" x14ac:dyDescent="0.2">
      <c r="B7935" s="3"/>
      <c r="C7935" s="6"/>
      <c r="D7935" s="3"/>
      <c r="E7935" s="6"/>
      <c r="F7935" s="3"/>
      <c r="G7935" s="8"/>
      <c r="H7935" s="6"/>
      <c r="I7935" s="6"/>
    </row>
    <row r="7936" spans="2:9" x14ac:dyDescent="0.2">
      <c r="B7936" s="3"/>
      <c r="C7936" s="6"/>
      <c r="D7936" s="3"/>
      <c r="E7936" s="6"/>
      <c r="F7936" s="3"/>
      <c r="G7936" s="8"/>
      <c r="H7936" s="6"/>
      <c r="I7936" s="6"/>
    </row>
    <row r="7937" spans="2:9" x14ac:dyDescent="0.2">
      <c r="B7937" s="3"/>
      <c r="C7937" s="6"/>
      <c r="D7937" s="3"/>
      <c r="E7937" s="6"/>
      <c r="F7937" s="3"/>
      <c r="G7937" s="8"/>
      <c r="H7937" s="6"/>
      <c r="I7937" s="6"/>
    </row>
    <row r="7938" spans="2:9" x14ac:dyDescent="0.2">
      <c r="B7938" s="3"/>
      <c r="C7938" s="6"/>
      <c r="D7938" s="3"/>
      <c r="E7938" s="6"/>
      <c r="F7938" s="3"/>
      <c r="G7938" s="8"/>
      <c r="H7938" s="6"/>
      <c r="I7938" s="6"/>
    </row>
    <row r="7939" spans="2:9" x14ac:dyDescent="0.2">
      <c r="B7939" s="2"/>
      <c r="C7939" s="5"/>
      <c r="D7939" s="2"/>
      <c r="E7939" s="5"/>
      <c r="F7939" s="2"/>
      <c r="G7939" s="7"/>
      <c r="H7939" s="5"/>
      <c r="I7939" s="5"/>
    </row>
    <row r="7940" spans="2:9" x14ac:dyDescent="0.2">
      <c r="B7940" s="2"/>
      <c r="C7940" s="5"/>
      <c r="D7940" s="2"/>
      <c r="E7940" s="5"/>
      <c r="F7940" s="2"/>
      <c r="G7940" s="7"/>
      <c r="H7940" s="5"/>
      <c r="I7940" s="5"/>
    </row>
    <row r="7941" spans="2:9" x14ac:dyDescent="0.2">
      <c r="B7941" s="2"/>
      <c r="C7941" s="5"/>
      <c r="D7941" s="2"/>
      <c r="E7941" s="5"/>
      <c r="F7941" s="2"/>
      <c r="G7941" s="7"/>
      <c r="H7941" s="5"/>
      <c r="I7941" s="5"/>
    </row>
    <row r="7942" spans="2:9" x14ac:dyDescent="0.2">
      <c r="B7942" s="2"/>
      <c r="C7942" s="5"/>
      <c r="D7942" s="2"/>
      <c r="E7942" s="5"/>
      <c r="F7942" s="2"/>
      <c r="G7942" s="7"/>
      <c r="H7942" s="5"/>
      <c r="I7942" s="5"/>
    </row>
    <row r="7943" spans="2:9" x14ac:dyDescent="0.2">
      <c r="B7943" s="2"/>
      <c r="C7943" s="5"/>
      <c r="D7943" s="2"/>
      <c r="E7943" s="5"/>
      <c r="F7943" s="2"/>
      <c r="G7943" s="7"/>
      <c r="H7943" s="5"/>
      <c r="I7943" s="5"/>
    </row>
    <row r="7944" spans="2:9" x14ac:dyDescent="0.2">
      <c r="B7944" s="2"/>
      <c r="C7944" s="5"/>
      <c r="D7944" s="2"/>
      <c r="E7944" s="5"/>
      <c r="F7944" s="2"/>
      <c r="G7944" s="7"/>
      <c r="H7944" s="5"/>
      <c r="I7944" s="5"/>
    </row>
    <row r="7945" spans="2:9" x14ac:dyDescent="0.2">
      <c r="B7945" s="3"/>
      <c r="C7945" s="6"/>
      <c r="D7945" s="3"/>
      <c r="E7945" s="6"/>
      <c r="F7945" s="3"/>
      <c r="G7945" s="8"/>
      <c r="H7945" s="6"/>
      <c r="I7945" s="6"/>
    </row>
    <row r="7946" spans="2:9" x14ac:dyDescent="0.2">
      <c r="B7946" s="3"/>
      <c r="C7946" s="6"/>
      <c r="D7946" s="3"/>
      <c r="E7946" s="6"/>
      <c r="F7946" s="3"/>
      <c r="G7946" s="8"/>
      <c r="H7946" s="6"/>
      <c r="I7946" s="6"/>
    </row>
    <row r="7947" spans="2:9" x14ac:dyDescent="0.2">
      <c r="B7947" s="3"/>
      <c r="C7947" s="6"/>
      <c r="D7947" s="3"/>
      <c r="E7947" s="6"/>
      <c r="F7947" s="3"/>
      <c r="G7947" s="8"/>
      <c r="H7947" s="6"/>
      <c r="I7947" s="6"/>
    </row>
    <row r="7948" spans="2:9" x14ac:dyDescent="0.2">
      <c r="B7948" s="3"/>
      <c r="C7948" s="6"/>
      <c r="D7948" s="3"/>
      <c r="E7948" s="6"/>
      <c r="F7948" s="3"/>
      <c r="G7948" s="8"/>
      <c r="H7948" s="6"/>
      <c r="I7948" s="6"/>
    </row>
    <row r="7949" spans="2:9" x14ac:dyDescent="0.2">
      <c r="B7949" s="3"/>
      <c r="C7949" s="6"/>
      <c r="D7949" s="3"/>
      <c r="E7949" s="6"/>
      <c r="F7949" s="3"/>
      <c r="G7949" s="8"/>
      <c r="H7949" s="6"/>
      <c r="I7949" s="6"/>
    </row>
    <row r="7950" spans="2:9" x14ac:dyDescent="0.2">
      <c r="B7950" s="3"/>
      <c r="C7950" s="6"/>
      <c r="D7950" s="3"/>
      <c r="E7950" s="6"/>
      <c r="F7950" s="3"/>
      <c r="G7950" s="8"/>
      <c r="H7950" s="6"/>
      <c r="I7950" s="6"/>
    </row>
    <row r="7951" spans="2:9" x14ac:dyDescent="0.2">
      <c r="B7951" s="3"/>
      <c r="C7951" s="6"/>
      <c r="D7951" s="3"/>
      <c r="E7951" s="6"/>
      <c r="F7951" s="3"/>
      <c r="G7951" s="8"/>
      <c r="H7951" s="6"/>
      <c r="I7951" s="6"/>
    </row>
    <row r="7952" spans="2:9" x14ac:dyDescent="0.2">
      <c r="B7952" s="3"/>
      <c r="C7952" s="6"/>
      <c r="D7952" s="3"/>
      <c r="E7952" s="6"/>
      <c r="F7952" s="3"/>
      <c r="G7952" s="8"/>
      <c r="H7952" s="6"/>
      <c r="I7952" s="6"/>
    </row>
    <row r="7953" spans="2:9" x14ac:dyDescent="0.2">
      <c r="B7953" s="3"/>
      <c r="C7953" s="6"/>
      <c r="D7953" s="3"/>
      <c r="E7953" s="6"/>
      <c r="F7953" s="3"/>
      <c r="G7953" s="8"/>
      <c r="H7953" s="6"/>
      <c r="I7953" s="6"/>
    </row>
    <row r="7954" spans="2:9" x14ac:dyDescent="0.2">
      <c r="B7954" s="3"/>
      <c r="C7954" s="6"/>
      <c r="D7954" s="3"/>
      <c r="E7954" s="6"/>
      <c r="F7954" s="3"/>
      <c r="G7954" s="8"/>
      <c r="H7954" s="6"/>
      <c r="I7954" s="6"/>
    </row>
    <row r="7955" spans="2:9" x14ac:dyDescent="0.2">
      <c r="B7955" s="3"/>
      <c r="C7955" s="6"/>
      <c r="D7955" s="3"/>
      <c r="E7955" s="6"/>
      <c r="F7955" s="3"/>
      <c r="G7955" s="8"/>
      <c r="H7955" s="6"/>
      <c r="I7955" s="6"/>
    </row>
    <row r="7956" spans="2:9" x14ac:dyDescent="0.2">
      <c r="B7956" s="3"/>
      <c r="C7956" s="6"/>
      <c r="D7956" s="3"/>
      <c r="E7956" s="6"/>
      <c r="F7956" s="3"/>
      <c r="G7956" s="8"/>
      <c r="H7956" s="6"/>
      <c r="I7956" s="6"/>
    </row>
    <row r="7957" spans="2:9" x14ac:dyDescent="0.2">
      <c r="B7957" s="3"/>
      <c r="C7957" s="6"/>
      <c r="D7957" s="3"/>
      <c r="E7957" s="6"/>
      <c r="F7957" s="3"/>
      <c r="G7957" s="8"/>
      <c r="H7957" s="6"/>
      <c r="I7957" s="6"/>
    </row>
    <row r="7958" spans="2:9" x14ac:dyDescent="0.2">
      <c r="B7958" s="3"/>
      <c r="C7958" s="6"/>
      <c r="D7958" s="3"/>
      <c r="E7958" s="6"/>
      <c r="F7958" s="3"/>
      <c r="G7958" s="8"/>
      <c r="H7958" s="6"/>
      <c r="I7958" s="6"/>
    </row>
    <row r="7959" spans="2:9" x14ac:dyDescent="0.2">
      <c r="B7959" s="3"/>
      <c r="C7959" s="6"/>
      <c r="D7959" s="3"/>
      <c r="E7959" s="6"/>
      <c r="F7959" s="3"/>
      <c r="G7959" s="8"/>
      <c r="H7959" s="6"/>
      <c r="I7959" s="6"/>
    </row>
    <row r="7960" spans="2:9" x14ac:dyDescent="0.2">
      <c r="B7960" s="3"/>
      <c r="C7960" s="6"/>
      <c r="D7960" s="3"/>
      <c r="E7960" s="6"/>
      <c r="F7960" s="3"/>
      <c r="G7960" s="8"/>
      <c r="H7960" s="6"/>
      <c r="I7960" s="6"/>
    </row>
    <row r="7961" spans="2:9" x14ac:dyDescent="0.2">
      <c r="B7961" s="3"/>
      <c r="C7961" s="6"/>
      <c r="D7961" s="3"/>
      <c r="E7961" s="6"/>
      <c r="F7961" s="3"/>
      <c r="G7961" s="8"/>
      <c r="H7961" s="6"/>
      <c r="I7961" s="6"/>
    </row>
    <row r="7962" spans="2:9" x14ac:dyDescent="0.2">
      <c r="B7962" s="3"/>
      <c r="C7962" s="6"/>
      <c r="D7962" s="3"/>
      <c r="E7962" s="6"/>
      <c r="F7962" s="3"/>
      <c r="G7962" s="8"/>
      <c r="H7962" s="6"/>
      <c r="I7962" s="6"/>
    </row>
    <row r="7963" spans="2:9" x14ac:dyDescent="0.2">
      <c r="B7963" s="3"/>
      <c r="C7963" s="6"/>
      <c r="D7963" s="3"/>
      <c r="E7963" s="6"/>
      <c r="F7963" s="3"/>
      <c r="G7963" s="8"/>
      <c r="H7963" s="6"/>
      <c r="I7963" s="6"/>
    </row>
    <row r="7964" spans="2:9" x14ac:dyDescent="0.2">
      <c r="B7964" s="3"/>
      <c r="C7964" s="6"/>
      <c r="D7964" s="3"/>
      <c r="E7964" s="6"/>
      <c r="F7964" s="3"/>
      <c r="G7964" s="8"/>
      <c r="H7964" s="6"/>
      <c r="I7964" s="6"/>
    </row>
    <row r="7965" spans="2:9" x14ac:dyDescent="0.2">
      <c r="B7965" s="3"/>
      <c r="C7965" s="6"/>
      <c r="D7965" s="3"/>
      <c r="E7965" s="6"/>
      <c r="F7965" s="3"/>
      <c r="G7965" s="8"/>
      <c r="H7965" s="6"/>
      <c r="I7965" s="6"/>
    </row>
    <row r="7966" spans="2:9" x14ac:dyDescent="0.2">
      <c r="B7966" s="3"/>
      <c r="C7966" s="6"/>
      <c r="D7966" s="3"/>
      <c r="E7966" s="6"/>
      <c r="F7966" s="3"/>
      <c r="G7966" s="8"/>
      <c r="H7966" s="6"/>
      <c r="I7966" s="6"/>
    </row>
    <row r="7967" spans="2:9" x14ac:dyDescent="0.2">
      <c r="B7967" s="3"/>
      <c r="C7967" s="6"/>
      <c r="D7967" s="3"/>
      <c r="E7967" s="6"/>
      <c r="F7967" s="3"/>
      <c r="G7967" s="8"/>
      <c r="H7967" s="6"/>
      <c r="I7967" s="6"/>
    </row>
    <row r="7968" spans="2:9" x14ac:dyDescent="0.2">
      <c r="B7968" s="3"/>
      <c r="C7968" s="6"/>
      <c r="D7968" s="3"/>
      <c r="E7968" s="6"/>
      <c r="F7968" s="3"/>
      <c r="G7968" s="8"/>
      <c r="H7968" s="6"/>
      <c r="I7968" s="6"/>
    </row>
    <row r="7969" spans="2:9" x14ac:dyDescent="0.2">
      <c r="B7969" s="3"/>
      <c r="C7969" s="6"/>
      <c r="D7969" s="3"/>
      <c r="E7969" s="6"/>
      <c r="F7969" s="3"/>
      <c r="G7969" s="8"/>
      <c r="H7969" s="6"/>
      <c r="I7969" s="6"/>
    </row>
    <row r="7970" spans="2:9" x14ac:dyDescent="0.2">
      <c r="B7970" s="3"/>
      <c r="C7970" s="6"/>
      <c r="D7970" s="3"/>
      <c r="E7970" s="6"/>
      <c r="F7970" s="3"/>
      <c r="G7970" s="8"/>
      <c r="H7970" s="6"/>
      <c r="I7970" s="6"/>
    </row>
    <row r="7971" spans="2:9" x14ac:dyDescent="0.2">
      <c r="B7971" s="3"/>
      <c r="C7971" s="6"/>
      <c r="D7971" s="3"/>
      <c r="E7971" s="6"/>
      <c r="F7971" s="3"/>
      <c r="G7971" s="8"/>
      <c r="H7971" s="6"/>
      <c r="I7971" s="6"/>
    </row>
    <row r="7972" spans="2:9" x14ac:dyDescent="0.2">
      <c r="B7972" s="3"/>
      <c r="C7972" s="6"/>
      <c r="D7972" s="3"/>
      <c r="E7972" s="6"/>
      <c r="F7972" s="3"/>
      <c r="G7972" s="8"/>
      <c r="H7972" s="6"/>
      <c r="I7972" s="6"/>
    </row>
    <row r="7973" spans="2:9" x14ac:dyDescent="0.2">
      <c r="B7973" s="3"/>
      <c r="C7973" s="6"/>
      <c r="D7973" s="3"/>
      <c r="E7973" s="6"/>
      <c r="F7973" s="3"/>
      <c r="G7973" s="8"/>
      <c r="H7973" s="6"/>
      <c r="I7973" s="6"/>
    </row>
    <row r="7974" spans="2:9" x14ac:dyDescent="0.2">
      <c r="B7974" s="3"/>
      <c r="C7974" s="6"/>
      <c r="D7974" s="3"/>
      <c r="E7974" s="6"/>
      <c r="F7974" s="3"/>
      <c r="G7974" s="8"/>
      <c r="H7974" s="6"/>
      <c r="I7974" s="6"/>
    </row>
    <row r="7975" spans="2:9" x14ac:dyDescent="0.2">
      <c r="B7975" s="2"/>
      <c r="C7975" s="5"/>
      <c r="D7975" s="2"/>
      <c r="E7975" s="5"/>
      <c r="F7975" s="2"/>
      <c r="G7975" s="7"/>
      <c r="H7975" s="5"/>
      <c r="I7975" s="5"/>
    </row>
    <row r="7976" spans="2:9" x14ac:dyDescent="0.2">
      <c r="B7976" s="3"/>
      <c r="C7976" s="6"/>
      <c r="D7976" s="3"/>
      <c r="E7976" s="6"/>
      <c r="F7976" s="3"/>
      <c r="G7976" s="8"/>
      <c r="H7976" s="6"/>
      <c r="I7976" s="6"/>
    </row>
    <row r="7977" spans="2:9" x14ac:dyDescent="0.2">
      <c r="B7977" s="3"/>
      <c r="C7977" s="6"/>
      <c r="D7977" s="3"/>
      <c r="E7977" s="6"/>
      <c r="F7977" s="3"/>
      <c r="G7977" s="8"/>
      <c r="H7977" s="6"/>
      <c r="I7977" s="6"/>
    </row>
    <row r="7978" spans="2:9" x14ac:dyDescent="0.2">
      <c r="B7978" s="3"/>
      <c r="C7978" s="6"/>
      <c r="D7978" s="3"/>
      <c r="E7978" s="6"/>
      <c r="F7978" s="3"/>
      <c r="G7978" s="8"/>
      <c r="H7978" s="6"/>
      <c r="I7978" s="6"/>
    </row>
    <row r="7979" spans="2:9" x14ac:dyDescent="0.2">
      <c r="B7979" s="3"/>
      <c r="C7979" s="6"/>
      <c r="D7979" s="3"/>
      <c r="E7979" s="6"/>
      <c r="F7979" s="3"/>
      <c r="G7979" s="8"/>
      <c r="H7979" s="6"/>
      <c r="I7979" s="6"/>
    </row>
    <row r="7980" spans="2:9" x14ac:dyDescent="0.2">
      <c r="B7980" s="2"/>
      <c r="C7980" s="5"/>
      <c r="D7980" s="2"/>
      <c r="E7980" s="5"/>
      <c r="F7980" s="2"/>
      <c r="G7980" s="7"/>
      <c r="H7980" s="5"/>
      <c r="I7980" s="5"/>
    </row>
    <row r="7981" spans="2:9" x14ac:dyDescent="0.2">
      <c r="B7981" s="2"/>
      <c r="C7981" s="5"/>
      <c r="D7981" s="2"/>
      <c r="E7981" s="5"/>
      <c r="F7981" s="2"/>
      <c r="G7981" s="7"/>
      <c r="H7981" s="5"/>
      <c r="I7981" s="5"/>
    </row>
    <row r="7982" spans="2:9" x14ac:dyDescent="0.2">
      <c r="B7982" s="3"/>
      <c r="C7982" s="6"/>
      <c r="D7982" s="3"/>
      <c r="E7982" s="6"/>
      <c r="F7982" s="3"/>
      <c r="G7982" s="8"/>
      <c r="H7982" s="6"/>
      <c r="I7982" s="6"/>
    </row>
    <row r="7983" spans="2:9" x14ac:dyDescent="0.2">
      <c r="B7983" s="3"/>
      <c r="C7983" s="6"/>
      <c r="D7983" s="3"/>
      <c r="E7983" s="6"/>
      <c r="F7983" s="3"/>
      <c r="G7983" s="8"/>
      <c r="H7983" s="6"/>
      <c r="I7983" s="6"/>
    </row>
    <row r="7984" spans="2:9" x14ac:dyDescent="0.2">
      <c r="B7984" s="3"/>
      <c r="C7984" s="6"/>
      <c r="D7984" s="3"/>
      <c r="E7984" s="6"/>
      <c r="F7984" s="3"/>
      <c r="G7984" s="8"/>
      <c r="H7984" s="6"/>
      <c r="I7984" s="6"/>
    </row>
    <row r="7985" spans="2:9" x14ac:dyDescent="0.2">
      <c r="B7985" s="3"/>
      <c r="C7985" s="6"/>
      <c r="D7985" s="3"/>
      <c r="E7985" s="6"/>
      <c r="F7985" s="3"/>
      <c r="G7985" s="8"/>
      <c r="H7985" s="6"/>
      <c r="I7985" s="6"/>
    </row>
    <row r="7986" spans="2:9" x14ac:dyDescent="0.2">
      <c r="B7986" s="3"/>
      <c r="C7986" s="6"/>
      <c r="D7986" s="3"/>
      <c r="E7986" s="6"/>
      <c r="F7986" s="3"/>
      <c r="G7986" s="8"/>
      <c r="H7986" s="6"/>
      <c r="I7986" s="6"/>
    </row>
    <row r="7987" spans="2:9" x14ac:dyDescent="0.2">
      <c r="B7987" s="3"/>
      <c r="C7987" s="6"/>
      <c r="D7987" s="3"/>
      <c r="E7987" s="6"/>
      <c r="F7987" s="3"/>
      <c r="G7987" s="8"/>
      <c r="H7987" s="6"/>
      <c r="I7987" s="6"/>
    </row>
    <row r="7988" spans="2:9" x14ac:dyDescent="0.2">
      <c r="B7988" s="3"/>
      <c r="C7988" s="6"/>
      <c r="D7988" s="3"/>
      <c r="E7988" s="6"/>
      <c r="F7988" s="3"/>
      <c r="G7988" s="8"/>
      <c r="H7988" s="6"/>
      <c r="I7988" s="6"/>
    </row>
    <row r="7989" spans="2:9" x14ac:dyDescent="0.2">
      <c r="B7989" s="3"/>
      <c r="C7989" s="6"/>
      <c r="D7989" s="3"/>
      <c r="E7989" s="6"/>
      <c r="F7989" s="3"/>
      <c r="G7989" s="8"/>
      <c r="H7989" s="6"/>
      <c r="I7989" s="6"/>
    </row>
    <row r="7990" spans="2:9" x14ac:dyDescent="0.2">
      <c r="B7990" s="2"/>
      <c r="C7990" s="5"/>
      <c r="D7990" s="2"/>
      <c r="E7990" s="5"/>
      <c r="F7990" s="2"/>
      <c r="G7990" s="7"/>
      <c r="H7990" s="5"/>
      <c r="I7990" s="5"/>
    </row>
    <row r="7991" spans="2:9" x14ac:dyDescent="0.2">
      <c r="B7991" s="2"/>
      <c r="C7991" s="5"/>
      <c r="D7991" s="2"/>
      <c r="E7991" s="5"/>
      <c r="F7991" s="2"/>
      <c r="G7991" s="7"/>
      <c r="H7991" s="5"/>
      <c r="I7991" s="5"/>
    </row>
    <row r="7992" spans="2:9" x14ac:dyDescent="0.2">
      <c r="B7992" s="2"/>
      <c r="C7992" s="5"/>
      <c r="D7992" s="2"/>
      <c r="E7992" s="5"/>
      <c r="F7992" s="2"/>
      <c r="G7992" s="7"/>
      <c r="H7992" s="5"/>
      <c r="I7992" s="5"/>
    </row>
    <row r="7993" spans="2:9" x14ac:dyDescent="0.2">
      <c r="B7993" s="2"/>
      <c r="C7993" s="5"/>
      <c r="D7993" s="2"/>
      <c r="E7993" s="5"/>
      <c r="F7993" s="2"/>
      <c r="G7993" s="7"/>
      <c r="H7993" s="5"/>
      <c r="I7993" s="5"/>
    </row>
    <row r="7994" spans="2:9" x14ac:dyDescent="0.2">
      <c r="B7994" s="2"/>
      <c r="C7994" s="5"/>
      <c r="D7994" s="2"/>
      <c r="E7994" s="5"/>
      <c r="F7994" s="2"/>
      <c r="G7994" s="7"/>
      <c r="H7994" s="5"/>
      <c r="I7994" s="5"/>
    </row>
    <row r="7995" spans="2:9" x14ac:dyDescent="0.2">
      <c r="B7995" s="2"/>
      <c r="C7995" s="5"/>
      <c r="D7995" s="2"/>
      <c r="E7995" s="5"/>
      <c r="F7995" s="2"/>
      <c r="G7995" s="7"/>
      <c r="H7995" s="5"/>
      <c r="I7995" s="5"/>
    </row>
    <row r="7996" spans="2:9" x14ac:dyDescent="0.2">
      <c r="B7996" s="2"/>
      <c r="C7996" s="5"/>
      <c r="D7996" s="2"/>
      <c r="E7996" s="5"/>
      <c r="F7996" s="2"/>
      <c r="G7996" s="7"/>
      <c r="H7996" s="5"/>
      <c r="I7996" s="5"/>
    </row>
    <row r="7997" spans="2:9" x14ac:dyDescent="0.2">
      <c r="B7997" s="3"/>
      <c r="C7997" s="6"/>
      <c r="D7997" s="3"/>
      <c r="E7997" s="6"/>
      <c r="F7997" s="3"/>
      <c r="G7997" s="8"/>
      <c r="H7997" s="6"/>
      <c r="I7997" s="6"/>
    </row>
    <row r="7998" spans="2:9" x14ac:dyDescent="0.2">
      <c r="B7998" s="3"/>
      <c r="C7998" s="6"/>
      <c r="D7998" s="3"/>
      <c r="E7998" s="6"/>
      <c r="F7998" s="3"/>
      <c r="G7998" s="8"/>
      <c r="H7998" s="6"/>
      <c r="I7998" s="6"/>
    </row>
    <row r="7999" spans="2:9" x14ac:dyDescent="0.2">
      <c r="B7999" s="3"/>
      <c r="C7999" s="6"/>
      <c r="D7999" s="3"/>
      <c r="E7999" s="6"/>
      <c r="F7999" s="3"/>
      <c r="G7999" s="8"/>
      <c r="H7999" s="6"/>
      <c r="I7999" s="6"/>
    </row>
    <row r="8000" spans="2:9" x14ac:dyDescent="0.2">
      <c r="B8000" s="3"/>
      <c r="C8000" s="6"/>
      <c r="D8000" s="3"/>
      <c r="E8000" s="6"/>
      <c r="F8000" s="3"/>
      <c r="G8000" s="8"/>
      <c r="H8000" s="6"/>
      <c r="I8000" s="6"/>
    </row>
    <row r="8001" spans="2:9" x14ac:dyDescent="0.2">
      <c r="B8001" s="3"/>
      <c r="C8001" s="6"/>
      <c r="D8001" s="3"/>
      <c r="E8001" s="6"/>
      <c r="F8001" s="3"/>
      <c r="G8001" s="8"/>
      <c r="H8001" s="6"/>
      <c r="I8001" s="6"/>
    </row>
    <row r="8002" spans="2:9" x14ac:dyDescent="0.2">
      <c r="B8002" s="3"/>
      <c r="C8002" s="6"/>
      <c r="D8002" s="3"/>
      <c r="E8002" s="6"/>
      <c r="F8002" s="3"/>
      <c r="G8002" s="8"/>
      <c r="H8002" s="6"/>
      <c r="I8002" s="6"/>
    </row>
    <row r="8003" spans="2:9" x14ac:dyDescent="0.2">
      <c r="B8003" s="3"/>
      <c r="C8003" s="6"/>
      <c r="D8003" s="3"/>
      <c r="E8003" s="6"/>
      <c r="F8003" s="3"/>
      <c r="G8003" s="8"/>
      <c r="H8003" s="6"/>
      <c r="I8003" s="6"/>
    </row>
    <row r="8004" spans="2:9" x14ac:dyDescent="0.2">
      <c r="B8004" s="3"/>
      <c r="C8004" s="6"/>
      <c r="D8004" s="3"/>
      <c r="E8004" s="6"/>
      <c r="F8004" s="3"/>
      <c r="G8004" s="8"/>
      <c r="H8004" s="6"/>
      <c r="I8004" s="6"/>
    </row>
    <row r="8005" spans="2:9" x14ac:dyDescent="0.2">
      <c r="B8005" s="3"/>
      <c r="C8005" s="6"/>
      <c r="D8005" s="3"/>
      <c r="E8005" s="6"/>
      <c r="F8005" s="3"/>
      <c r="G8005" s="8"/>
      <c r="H8005" s="6"/>
      <c r="I8005" s="6"/>
    </row>
    <row r="8006" spans="2:9" x14ac:dyDescent="0.2">
      <c r="B8006" s="3"/>
      <c r="C8006" s="6"/>
      <c r="D8006" s="3"/>
      <c r="E8006" s="6"/>
      <c r="F8006" s="3"/>
      <c r="G8006" s="8"/>
      <c r="H8006" s="6"/>
      <c r="I8006" s="6"/>
    </row>
    <row r="8007" spans="2:9" x14ac:dyDescent="0.2">
      <c r="B8007" s="3"/>
      <c r="C8007" s="6"/>
      <c r="D8007" s="3"/>
      <c r="E8007" s="6"/>
      <c r="F8007" s="3"/>
      <c r="G8007" s="8"/>
      <c r="H8007" s="6"/>
      <c r="I8007" s="6"/>
    </row>
    <row r="8008" spans="2:9" x14ac:dyDescent="0.2">
      <c r="B8008" s="3"/>
      <c r="C8008" s="6"/>
      <c r="D8008" s="3"/>
      <c r="E8008" s="6"/>
      <c r="F8008" s="3"/>
      <c r="G8008" s="8"/>
      <c r="H8008" s="6"/>
      <c r="I8008" s="6"/>
    </row>
    <row r="8009" spans="2:9" x14ac:dyDescent="0.2">
      <c r="B8009" s="3"/>
      <c r="C8009" s="6"/>
      <c r="D8009" s="3"/>
      <c r="E8009" s="6"/>
      <c r="F8009" s="3"/>
      <c r="G8009" s="8"/>
      <c r="H8009" s="6"/>
      <c r="I8009" s="6"/>
    </row>
    <row r="8010" spans="2:9" x14ac:dyDescent="0.2">
      <c r="B8010" s="3"/>
      <c r="C8010" s="6"/>
      <c r="D8010" s="3"/>
      <c r="E8010" s="6"/>
      <c r="F8010" s="3"/>
      <c r="G8010" s="8"/>
      <c r="H8010" s="6"/>
      <c r="I8010" s="6"/>
    </row>
    <row r="8011" spans="2:9" x14ac:dyDescent="0.2">
      <c r="B8011" s="3"/>
      <c r="C8011" s="6"/>
      <c r="D8011" s="3"/>
      <c r="E8011" s="6"/>
      <c r="F8011" s="3"/>
      <c r="G8011" s="8"/>
      <c r="H8011" s="6"/>
      <c r="I8011" s="6"/>
    </row>
    <row r="8012" spans="2:9" x14ac:dyDescent="0.2">
      <c r="B8012" s="3"/>
      <c r="C8012" s="6"/>
      <c r="D8012" s="3"/>
      <c r="E8012" s="6"/>
      <c r="F8012" s="3"/>
      <c r="G8012" s="8"/>
      <c r="H8012" s="6"/>
      <c r="I8012" s="6"/>
    </row>
    <row r="8013" spans="2:9" x14ac:dyDescent="0.2">
      <c r="B8013" s="3"/>
      <c r="C8013" s="6"/>
      <c r="D8013" s="3"/>
      <c r="E8013" s="6"/>
      <c r="F8013" s="3"/>
      <c r="G8013" s="8"/>
      <c r="H8013" s="6"/>
      <c r="I8013" s="6"/>
    </row>
    <row r="8014" spans="2:9" x14ac:dyDescent="0.2">
      <c r="B8014" s="3"/>
      <c r="C8014" s="6"/>
      <c r="D8014" s="3"/>
      <c r="E8014" s="6"/>
      <c r="F8014" s="3"/>
      <c r="G8014" s="8"/>
      <c r="H8014" s="6"/>
      <c r="I8014" s="6"/>
    </row>
    <row r="8015" spans="2:9" x14ac:dyDescent="0.2">
      <c r="B8015" s="3"/>
      <c r="C8015" s="6"/>
      <c r="D8015" s="3"/>
      <c r="E8015" s="6"/>
      <c r="F8015" s="3"/>
      <c r="G8015" s="8"/>
      <c r="H8015" s="6"/>
      <c r="I8015" s="6"/>
    </row>
    <row r="8016" spans="2:9" x14ac:dyDescent="0.2">
      <c r="B8016" s="3"/>
      <c r="C8016" s="6"/>
      <c r="D8016" s="3"/>
      <c r="E8016" s="6"/>
      <c r="F8016" s="3"/>
      <c r="G8016" s="8"/>
      <c r="H8016" s="6"/>
      <c r="I8016" s="6"/>
    </row>
    <row r="8017" spans="2:9" x14ac:dyDescent="0.2">
      <c r="B8017" s="3"/>
      <c r="C8017" s="6"/>
      <c r="D8017" s="3"/>
      <c r="E8017" s="6"/>
      <c r="F8017" s="3"/>
      <c r="G8017" s="8"/>
      <c r="H8017" s="6"/>
      <c r="I8017" s="6"/>
    </row>
    <row r="8018" spans="2:9" x14ac:dyDescent="0.2">
      <c r="B8018" s="3"/>
      <c r="C8018" s="6"/>
      <c r="D8018" s="3"/>
      <c r="E8018" s="6"/>
      <c r="F8018" s="3"/>
      <c r="G8018" s="8"/>
      <c r="H8018" s="6"/>
      <c r="I8018" s="6"/>
    </row>
    <row r="8019" spans="2:9" x14ac:dyDescent="0.2">
      <c r="B8019" s="3"/>
      <c r="C8019" s="6"/>
      <c r="D8019" s="3"/>
      <c r="E8019" s="6"/>
      <c r="F8019" s="3"/>
      <c r="G8019" s="8"/>
      <c r="H8019" s="6"/>
      <c r="I8019" s="6"/>
    </row>
    <row r="8020" spans="2:9" x14ac:dyDescent="0.2">
      <c r="B8020" s="3"/>
      <c r="C8020" s="6"/>
      <c r="D8020" s="3"/>
      <c r="E8020" s="6"/>
      <c r="F8020" s="3"/>
      <c r="G8020" s="8"/>
      <c r="H8020" s="6"/>
      <c r="I8020" s="6"/>
    </row>
    <row r="8021" spans="2:9" x14ac:dyDescent="0.2">
      <c r="B8021" s="3"/>
      <c r="C8021" s="6"/>
      <c r="D8021" s="3"/>
      <c r="E8021" s="6"/>
      <c r="F8021" s="3"/>
      <c r="G8021" s="8"/>
      <c r="H8021" s="6"/>
      <c r="I8021" s="6"/>
    </row>
    <row r="8022" spans="2:9" x14ac:dyDescent="0.2">
      <c r="B8022" s="3"/>
      <c r="C8022" s="6"/>
      <c r="D8022" s="3"/>
      <c r="E8022" s="6"/>
      <c r="F8022" s="3"/>
      <c r="G8022" s="8"/>
      <c r="H8022" s="6"/>
      <c r="I8022" s="6"/>
    </row>
    <row r="8023" spans="2:9" x14ac:dyDescent="0.2">
      <c r="B8023" s="3"/>
      <c r="C8023" s="6"/>
      <c r="D8023" s="3"/>
      <c r="E8023" s="6"/>
      <c r="F8023" s="3"/>
      <c r="G8023" s="8"/>
      <c r="H8023" s="6"/>
      <c r="I8023" s="6"/>
    </row>
    <row r="8024" spans="2:9" x14ac:dyDescent="0.2">
      <c r="B8024" s="3"/>
      <c r="C8024" s="6"/>
      <c r="D8024" s="3"/>
      <c r="E8024" s="6"/>
      <c r="F8024" s="3"/>
      <c r="G8024" s="8"/>
      <c r="H8024" s="6"/>
      <c r="I8024" s="6"/>
    </row>
    <row r="8025" spans="2:9" x14ac:dyDescent="0.2">
      <c r="B8025" s="3"/>
      <c r="C8025" s="6"/>
      <c r="D8025" s="3"/>
      <c r="E8025" s="6"/>
      <c r="F8025" s="3"/>
      <c r="G8025" s="8"/>
      <c r="H8025" s="6"/>
      <c r="I8025" s="6"/>
    </row>
    <row r="8026" spans="2:9" x14ac:dyDescent="0.2">
      <c r="B8026" s="3"/>
      <c r="C8026" s="6"/>
      <c r="D8026" s="3"/>
      <c r="E8026" s="6"/>
      <c r="F8026" s="3"/>
      <c r="G8026" s="8"/>
      <c r="H8026" s="6"/>
      <c r="I8026" s="6"/>
    </row>
    <row r="8027" spans="2:9" x14ac:dyDescent="0.2">
      <c r="B8027" s="3"/>
      <c r="C8027" s="6"/>
      <c r="D8027" s="3"/>
      <c r="E8027" s="6"/>
      <c r="F8027" s="3"/>
      <c r="G8027" s="8"/>
      <c r="H8027" s="6"/>
      <c r="I8027" s="6"/>
    </row>
    <row r="8028" spans="2:9" x14ac:dyDescent="0.2">
      <c r="B8028" s="2"/>
      <c r="C8028" s="5"/>
      <c r="D8028" s="2"/>
      <c r="E8028" s="5"/>
      <c r="F8028" s="2"/>
      <c r="G8028" s="7"/>
      <c r="H8028" s="5"/>
      <c r="I8028" s="5"/>
    </row>
    <row r="8029" spans="2:9" x14ac:dyDescent="0.2">
      <c r="B8029" s="2"/>
      <c r="C8029" s="5"/>
      <c r="D8029" s="2"/>
      <c r="E8029" s="5"/>
      <c r="F8029" s="2"/>
      <c r="G8029" s="7"/>
      <c r="H8029" s="5"/>
      <c r="I8029" s="5"/>
    </row>
    <row r="8030" spans="2:9" x14ac:dyDescent="0.2">
      <c r="B8030" s="2"/>
      <c r="C8030" s="5"/>
      <c r="D8030" s="2"/>
      <c r="E8030" s="5"/>
      <c r="F8030" s="2"/>
      <c r="G8030" s="7"/>
      <c r="H8030" s="5"/>
      <c r="I8030" s="5"/>
    </row>
    <row r="8031" spans="2:9" x14ac:dyDescent="0.2">
      <c r="B8031" s="2"/>
      <c r="C8031" s="5"/>
      <c r="D8031" s="2"/>
      <c r="E8031" s="5"/>
      <c r="F8031" s="2"/>
      <c r="G8031" s="7"/>
      <c r="H8031" s="5"/>
      <c r="I8031" s="5"/>
    </row>
    <row r="8032" spans="2:9" x14ac:dyDescent="0.2">
      <c r="B8032" s="2"/>
      <c r="C8032" s="5"/>
      <c r="D8032" s="2"/>
      <c r="E8032" s="5"/>
      <c r="F8032" s="2"/>
      <c r="G8032" s="7"/>
      <c r="H8032" s="5"/>
      <c r="I8032" s="5"/>
    </row>
    <row r="8033" spans="2:9" x14ac:dyDescent="0.2">
      <c r="B8033" s="2"/>
      <c r="C8033" s="5"/>
      <c r="D8033" s="2"/>
      <c r="E8033" s="5"/>
      <c r="F8033" s="2"/>
      <c r="G8033" s="7"/>
      <c r="H8033" s="5"/>
      <c r="I8033" s="5"/>
    </row>
    <row r="8034" spans="2:9" x14ac:dyDescent="0.2">
      <c r="B8034" s="2"/>
      <c r="C8034" s="5"/>
      <c r="D8034" s="2"/>
      <c r="E8034" s="5"/>
      <c r="F8034" s="2"/>
      <c r="G8034" s="7"/>
      <c r="H8034" s="5"/>
      <c r="I8034" s="5"/>
    </row>
    <row r="8035" spans="2:9" x14ac:dyDescent="0.2">
      <c r="B8035" s="2"/>
      <c r="C8035" s="5"/>
      <c r="D8035" s="2"/>
      <c r="E8035" s="5"/>
      <c r="F8035" s="2"/>
      <c r="G8035" s="7"/>
      <c r="H8035" s="5"/>
      <c r="I8035" s="5"/>
    </row>
    <row r="8036" spans="2:9" x14ac:dyDescent="0.2">
      <c r="B8036" s="2"/>
      <c r="C8036" s="5"/>
      <c r="D8036" s="2"/>
      <c r="E8036" s="5"/>
      <c r="F8036" s="2"/>
      <c r="G8036" s="7"/>
      <c r="H8036" s="5"/>
      <c r="I8036" s="5"/>
    </row>
    <row r="8037" spans="2:9" x14ac:dyDescent="0.2">
      <c r="B8037" s="3"/>
      <c r="C8037" s="6"/>
      <c r="D8037" s="3"/>
      <c r="E8037" s="6"/>
      <c r="F8037" s="3"/>
      <c r="G8037" s="8"/>
      <c r="H8037" s="6"/>
      <c r="I8037" s="6"/>
    </row>
    <row r="8038" spans="2:9" x14ac:dyDescent="0.2">
      <c r="B8038" s="3"/>
      <c r="C8038" s="6"/>
      <c r="D8038" s="3"/>
      <c r="E8038" s="6"/>
      <c r="F8038" s="3"/>
      <c r="G8038" s="8"/>
      <c r="H8038" s="6"/>
      <c r="I8038" s="6"/>
    </row>
    <row r="8039" spans="2:9" x14ac:dyDescent="0.2">
      <c r="B8039" s="3"/>
      <c r="C8039" s="6"/>
      <c r="D8039" s="3"/>
      <c r="E8039" s="6"/>
      <c r="F8039" s="3"/>
      <c r="G8039" s="8"/>
      <c r="H8039" s="6"/>
      <c r="I8039" s="6"/>
    </row>
    <row r="8040" spans="2:9" x14ac:dyDescent="0.2">
      <c r="B8040" s="3"/>
      <c r="C8040" s="6"/>
      <c r="D8040" s="3"/>
      <c r="E8040" s="6"/>
      <c r="F8040" s="3"/>
      <c r="G8040" s="8"/>
      <c r="H8040" s="6"/>
      <c r="I8040" s="6"/>
    </row>
    <row r="8041" spans="2:9" x14ac:dyDescent="0.2">
      <c r="B8041" s="3"/>
      <c r="C8041" s="6"/>
      <c r="D8041" s="3"/>
      <c r="E8041" s="6"/>
      <c r="F8041" s="3"/>
      <c r="G8041" s="8"/>
      <c r="H8041" s="6"/>
      <c r="I8041" s="6"/>
    </row>
    <row r="8042" spans="2:9" x14ac:dyDescent="0.2">
      <c r="B8042" s="3"/>
      <c r="C8042" s="6"/>
      <c r="D8042" s="3"/>
      <c r="E8042" s="6"/>
      <c r="F8042" s="3"/>
      <c r="G8042" s="8"/>
      <c r="H8042" s="6"/>
      <c r="I8042" s="6"/>
    </row>
    <row r="8043" spans="2:9" x14ac:dyDescent="0.2">
      <c r="B8043" s="3"/>
      <c r="C8043" s="6"/>
      <c r="D8043" s="3"/>
      <c r="E8043" s="6"/>
      <c r="F8043" s="3"/>
      <c r="G8043" s="8"/>
      <c r="H8043" s="6"/>
      <c r="I8043" s="6"/>
    </row>
    <row r="8044" spans="2:9" x14ac:dyDescent="0.2">
      <c r="B8044" s="3"/>
      <c r="C8044" s="6"/>
      <c r="D8044" s="3"/>
      <c r="E8044" s="6"/>
      <c r="F8044" s="3"/>
      <c r="G8044" s="8"/>
      <c r="H8044" s="6"/>
      <c r="I8044" s="6"/>
    </row>
    <row r="8045" spans="2:9" x14ac:dyDescent="0.2">
      <c r="B8045" s="3"/>
      <c r="C8045" s="6"/>
      <c r="D8045" s="3"/>
      <c r="E8045" s="6"/>
      <c r="F8045" s="3"/>
      <c r="G8045" s="8"/>
      <c r="H8045" s="6"/>
      <c r="I8045" s="6"/>
    </row>
    <row r="8046" spans="2:9" x14ac:dyDescent="0.2">
      <c r="B8046" s="3"/>
      <c r="C8046" s="6"/>
      <c r="D8046" s="3"/>
      <c r="E8046" s="6"/>
      <c r="F8046" s="3"/>
      <c r="G8046" s="8"/>
      <c r="H8046" s="6"/>
      <c r="I8046" s="6"/>
    </row>
    <row r="8047" spans="2:9" x14ac:dyDescent="0.2">
      <c r="B8047" s="3"/>
      <c r="C8047" s="6"/>
      <c r="D8047" s="3"/>
      <c r="E8047" s="6"/>
      <c r="F8047" s="3"/>
      <c r="G8047" s="8"/>
      <c r="H8047" s="6"/>
      <c r="I8047" s="6"/>
    </row>
    <row r="8048" spans="2:9" x14ac:dyDescent="0.2">
      <c r="B8048" s="3"/>
      <c r="C8048" s="6"/>
      <c r="D8048" s="3"/>
      <c r="E8048" s="6"/>
      <c r="F8048" s="3"/>
      <c r="G8048" s="8"/>
      <c r="H8048" s="6"/>
      <c r="I8048" s="6"/>
    </row>
    <row r="8049" spans="2:9" x14ac:dyDescent="0.2">
      <c r="B8049" s="3"/>
      <c r="C8049" s="6"/>
      <c r="D8049" s="3"/>
      <c r="E8049" s="6"/>
      <c r="F8049" s="3"/>
      <c r="G8049" s="8"/>
      <c r="H8049" s="6"/>
      <c r="I8049" s="6"/>
    </row>
    <row r="8050" spans="2:9" x14ac:dyDescent="0.2">
      <c r="B8050" s="3"/>
      <c r="C8050" s="6"/>
      <c r="D8050" s="3"/>
      <c r="E8050" s="6"/>
      <c r="F8050" s="3"/>
      <c r="G8050" s="8"/>
      <c r="H8050" s="6"/>
      <c r="I8050" s="6"/>
    </row>
    <row r="8051" spans="2:9" x14ac:dyDescent="0.2">
      <c r="B8051" s="3"/>
      <c r="C8051" s="6"/>
      <c r="D8051" s="3"/>
      <c r="E8051" s="6"/>
      <c r="F8051" s="3"/>
      <c r="G8051" s="8"/>
      <c r="H8051" s="6"/>
      <c r="I8051" s="6"/>
    </row>
    <row r="8052" spans="2:9" x14ac:dyDescent="0.2">
      <c r="B8052" s="3"/>
      <c r="C8052" s="6"/>
      <c r="D8052" s="3"/>
      <c r="E8052" s="6"/>
      <c r="F8052" s="3"/>
      <c r="G8052" s="8"/>
      <c r="H8052" s="6"/>
      <c r="I8052" s="6"/>
    </row>
    <row r="8053" spans="2:9" x14ac:dyDescent="0.2">
      <c r="B8053" s="3"/>
      <c r="C8053" s="6"/>
      <c r="D8053" s="3"/>
      <c r="E8053" s="6"/>
      <c r="F8053" s="3"/>
      <c r="G8053" s="8"/>
      <c r="H8053" s="6"/>
      <c r="I8053" s="6"/>
    </row>
    <row r="8054" spans="2:9" x14ac:dyDescent="0.2">
      <c r="B8054" s="3"/>
      <c r="C8054" s="6"/>
      <c r="D8054" s="3"/>
      <c r="E8054" s="6"/>
      <c r="F8054" s="3"/>
      <c r="G8054" s="8"/>
      <c r="H8054" s="6"/>
      <c r="I8054" s="6"/>
    </row>
    <row r="8055" spans="2:9" x14ac:dyDescent="0.2">
      <c r="B8055" s="3"/>
      <c r="C8055" s="6"/>
      <c r="D8055" s="3"/>
      <c r="E8055" s="6"/>
      <c r="F8055" s="3"/>
      <c r="G8055" s="8"/>
      <c r="H8055" s="6"/>
      <c r="I8055" s="6"/>
    </row>
    <row r="8056" spans="2:9" x14ac:dyDescent="0.2">
      <c r="B8056" s="3"/>
      <c r="C8056" s="6"/>
      <c r="D8056" s="3"/>
      <c r="E8056" s="6"/>
      <c r="F8056" s="3"/>
      <c r="G8056" s="8"/>
      <c r="H8056" s="6"/>
      <c r="I8056" s="6"/>
    </row>
    <row r="8057" spans="2:9" x14ac:dyDescent="0.2">
      <c r="B8057" s="3"/>
      <c r="C8057" s="6"/>
      <c r="D8057" s="3"/>
      <c r="E8057" s="6"/>
      <c r="F8057" s="3"/>
      <c r="G8057" s="8"/>
      <c r="H8057" s="6"/>
      <c r="I8057" s="6"/>
    </row>
    <row r="8058" spans="2:9" x14ac:dyDescent="0.2">
      <c r="B8058" s="3"/>
      <c r="C8058" s="6"/>
      <c r="D8058" s="3"/>
      <c r="E8058" s="6"/>
      <c r="F8058" s="3"/>
      <c r="G8058" s="8"/>
      <c r="H8058" s="6"/>
      <c r="I8058" s="6"/>
    </row>
    <row r="8059" spans="2:9" x14ac:dyDescent="0.2">
      <c r="B8059" s="3"/>
      <c r="C8059" s="6"/>
      <c r="D8059" s="3"/>
      <c r="E8059" s="6"/>
      <c r="F8059" s="3"/>
      <c r="G8059" s="8"/>
      <c r="H8059" s="6"/>
      <c r="I8059" s="6"/>
    </row>
    <row r="8060" spans="2:9" x14ac:dyDescent="0.2">
      <c r="B8060" s="3"/>
      <c r="C8060" s="6"/>
      <c r="D8060" s="3"/>
      <c r="E8060" s="6"/>
      <c r="F8060" s="3"/>
      <c r="G8060" s="8"/>
      <c r="H8060" s="6"/>
      <c r="I8060" s="6"/>
    </row>
    <row r="8061" spans="2:9" x14ac:dyDescent="0.2">
      <c r="B8061" s="3"/>
      <c r="C8061" s="6"/>
      <c r="D8061" s="3"/>
      <c r="E8061" s="6"/>
      <c r="F8061" s="3"/>
      <c r="G8061" s="8"/>
      <c r="H8061" s="6"/>
      <c r="I8061" s="6"/>
    </row>
    <row r="8062" spans="2:9" x14ac:dyDescent="0.2">
      <c r="B8062" s="3"/>
      <c r="C8062" s="6"/>
      <c r="D8062" s="3"/>
      <c r="E8062" s="6"/>
      <c r="F8062" s="3"/>
      <c r="G8062" s="8"/>
      <c r="H8062" s="6"/>
      <c r="I8062" s="6"/>
    </row>
    <row r="8063" spans="2:9" x14ac:dyDescent="0.2">
      <c r="B8063" s="3"/>
      <c r="C8063" s="6"/>
      <c r="D8063" s="3"/>
      <c r="E8063" s="6"/>
      <c r="F8063" s="3"/>
      <c r="G8063" s="8"/>
      <c r="H8063" s="6"/>
      <c r="I8063" s="6"/>
    </row>
    <row r="8064" spans="2:9" x14ac:dyDescent="0.2">
      <c r="B8064" s="3"/>
      <c r="C8064" s="6"/>
      <c r="D8064" s="3"/>
      <c r="E8064" s="6"/>
      <c r="F8064" s="3"/>
      <c r="G8064" s="8"/>
      <c r="H8064" s="6"/>
      <c r="I8064" s="6"/>
    </row>
    <row r="8065" spans="2:9" x14ac:dyDescent="0.2">
      <c r="B8065" s="3"/>
      <c r="C8065" s="6"/>
      <c r="D8065" s="3"/>
      <c r="E8065" s="6"/>
      <c r="F8065" s="3"/>
      <c r="G8065" s="8"/>
      <c r="H8065" s="6"/>
      <c r="I8065" s="6"/>
    </row>
    <row r="8066" spans="2:9" x14ac:dyDescent="0.2">
      <c r="B8066" s="3"/>
      <c r="C8066" s="6"/>
      <c r="D8066" s="3"/>
      <c r="E8066" s="6"/>
      <c r="F8066" s="3"/>
      <c r="G8066" s="8"/>
      <c r="H8066" s="6"/>
      <c r="I8066" s="6"/>
    </row>
    <row r="8067" spans="2:9" x14ac:dyDescent="0.2">
      <c r="B8067" s="3"/>
      <c r="C8067" s="6"/>
      <c r="D8067" s="3"/>
      <c r="E8067" s="6"/>
      <c r="F8067" s="3"/>
      <c r="G8067" s="8"/>
      <c r="H8067" s="6"/>
      <c r="I8067" s="6"/>
    </row>
    <row r="8068" spans="2:9" x14ac:dyDescent="0.2">
      <c r="B8068" s="3"/>
      <c r="C8068" s="6"/>
      <c r="D8068" s="3"/>
      <c r="E8068" s="6"/>
      <c r="F8068" s="3"/>
      <c r="G8068" s="8"/>
      <c r="H8068" s="6"/>
      <c r="I8068" s="6"/>
    </row>
    <row r="8069" spans="2:9" x14ac:dyDescent="0.2">
      <c r="B8069" s="3"/>
      <c r="C8069" s="6"/>
      <c r="D8069" s="3"/>
      <c r="E8069" s="6"/>
      <c r="F8069" s="3"/>
      <c r="G8069" s="8"/>
      <c r="H8069" s="6"/>
      <c r="I8069" s="6"/>
    </row>
    <row r="8070" spans="2:9" x14ac:dyDescent="0.2">
      <c r="B8070" s="3"/>
      <c r="C8070" s="6"/>
      <c r="D8070" s="3"/>
      <c r="E8070" s="6"/>
      <c r="F8070" s="3"/>
      <c r="G8070" s="8"/>
      <c r="H8070" s="6"/>
      <c r="I8070" s="6"/>
    </row>
    <row r="8071" spans="2:9" x14ac:dyDescent="0.2">
      <c r="B8071" s="3"/>
      <c r="C8071" s="6"/>
      <c r="D8071" s="3"/>
      <c r="E8071" s="6"/>
      <c r="F8071" s="3"/>
      <c r="G8071" s="8"/>
      <c r="H8071" s="6"/>
      <c r="I8071" s="6"/>
    </row>
    <row r="8072" spans="2:9" x14ac:dyDescent="0.2">
      <c r="B8072" s="3"/>
      <c r="C8072" s="6"/>
      <c r="D8072" s="3"/>
      <c r="E8072" s="6"/>
      <c r="F8072" s="3"/>
      <c r="G8072" s="8"/>
      <c r="H8072" s="6"/>
      <c r="I8072" s="6"/>
    </row>
    <row r="8073" spans="2:9" x14ac:dyDescent="0.2">
      <c r="B8073" s="3"/>
      <c r="C8073" s="6"/>
      <c r="D8073" s="3"/>
      <c r="E8073" s="6"/>
      <c r="F8073" s="3"/>
      <c r="G8073" s="8"/>
      <c r="H8073" s="6"/>
      <c r="I8073" s="6"/>
    </row>
    <row r="8074" spans="2:9" x14ac:dyDescent="0.2">
      <c r="B8074" s="3"/>
      <c r="C8074" s="6"/>
      <c r="D8074" s="3"/>
      <c r="E8074" s="6"/>
      <c r="F8074" s="3"/>
      <c r="G8074" s="8"/>
      <c r="H8074" s="6"/>
      <c r="I8074" s="6"/>
    </row>
    <row r="8075" spans="2:9" x14ac:dyDescent="0.2">
      <c r="B8075" s="3"/>
      <c r="C8075" s="6"/>
      <c r="D8075" s="3"/>
      <c r="E8075" s="6"/>
      <c r="F8075" s="3"/>
      <c r="G8075" s="8"/>
      <c r="H8075" s="6"/>
      <c r="I8075" s="6"/>
    </row>
    <row r="8076" spans="2:9" x14ac:dyDescent="0.2">
      <c r="B8076" s="3"/>
      <c r="C8076" s="6"/>
      <c r="D8076" s="3"/>
      <c r="E8076" s="6"/>
      <c r="F8076" s="3"/>
      <c r="G8076" s="8"/>
      <c r="H8076" s="6"/>
      <c r="I8076" s="6"/>
    </row>
    <row r="8077" spans="2:9" x14ac:dyDescent="0.2">
      <c r="B8077" s="3"/>
      <c r="C8077" s="6"/>
      <c r="D8077" s="3"/>
      <c r="E8077" s="6"/>
      <c r="F8077" s="3"/>
      <c r="G8077" s="8"/>
      <c r="H8077" s="6"/>
      <c r="I8077" s="6"/>
    </row>
    <row r="8078" spans="2:9" x14ac:dyDescent="0.2">
      <c r="B8078" s="3"/>
      <c r="C8078" s="6"/>
      <c r="D8078" s="3"/>
      <c r="E8078" s="6"/>
      <c r="F8078" s="3"/>
      <c r="G8078" s="8"/>
      <c r="H8078" s="6"/>
      <c r="I8078" s="6"/>
    </row>
    <row r="8079" spans="2:9" x14ac:dyDescent="0.2">
      <c r="B8079" s="3"/>
      <c r="C8079" s="6"/>
      <c r="D8079" s="3"/>
      <c r="E8079" s="6"/>
      <c r="F8079" s="3"/>
      <c r="G8079" s="8"/>
      <c r="H8079" s="6"/>
      <c r="I8079" s="6"/>
    </row>
    <row r="8080" spans="2:9" x14ac:dyDescent="0.2">
      <c r="B8080" s="3"/>
      <c r="C8080" s="6"/>
      <c r="D8080" s="3"/>
      <c r="E8080" s="6"/>
      <c r="F8080" s="3"/>
      <c r="G8080" s="8"/>
      <c r="H8080" s="6"/>
      <c r="I8080" s="6"/>
    </row>
    <row r="8081" spans="2:9" x14ac:dyDescent="0.2">
      <c r="B8081" s="2"/>
      <c r="C8081" s="5"/>
      <c r="D8081" s="2"/>
      <c r="E8081" s="5"/>
      <c r="F8081" s="2"/>
      <c r="G8081" s="7"/>
      <c r="H8081" s="5"/>
      <c r="I8081" s="5"/>
    </row>
    <row r="8082" spans="2:9" x14ac:dyDescent="0.2">
      <c r="B8082" s="2"/>
      <c r="C8082" s="5"/>
      <c r="D8082" s="2"/>
      <c r="E8082" s="5"/>
      <c r="F8082" s="2"/>
      <c r="G8082" s="7"/>
      <c r="H8082" s="5"/>
      <c r="I8082" s="5"/>
    </row>
    <row r="8083" spans="2:9" x14ac:dyDescent="0.2">
      <c r="B8083" s="2"/>
      <c r="C8083" s="5"/>
      <c r="D8083" s="2"/>
      <c r="E8083" s="5"/>
      <c r="F8083" s="2"/>
      <c r="G8083" s="7"/>
      <c r="H8083" s="5"/>
      <c r="I8083" s="5"/>
    </row>
    <row r="8084" spans="2:9" x14ac:dyDescent="0.2">
      <c r="B8084" s="2"/>
      <c r="C8084" s="5"/>
      <c r="D8084" s="2"/>
      <c r="E8084" s="5"/>
      <c r="F8084" s="2"/>
      <c r="G8084" s="7"/>
      <c r="H8084" s="5"/>
      <c r="I8084" s="5"/>
    </row>
    <row r="8085" spans="2:9" x14ac:dyDescent="0.2">
      <c r="B8085" s="2"/>
      <c r="C8085" s="5"/>
      <c r="D8085" s="2"/>
      <c r="E8085" s="5"/>
      <c r="F8085" s="2"/>
      <c r="G8085" s="7"/>
      <c r="H8085" s="5"/>
      <c r="I8085" s="5"/>
    </row>
    <row r="8086" spans="2:9" x14ac:dyDescent="0.2">
      <c r="B8086" s="2"/>
      <c r="C8086" s="5"/>
      <c r="D8086" s="2"/>
      <c r="E8086" s="5"/>
      <c r="F8086" s="2"/>
      <c r="G8086" s="7"/>
      <c r="H8086" s="5"/>
      <c r="I8086" s="5"/>
    </row>
    <row r="8087" spans="2:9" x14ac:dyDescent="0.2">
      <c r="B8087" s="2"/>
      <c r="C8087" s="5"/>
      <c r="D8087" s="2"/>
      <c r="E8087" s="5"/>
      <c r="F8087" s="2"/>
      <c r="G8087" s="7"/>
      <c r="H8087" s="5"/>
      <c r="I8087" s="5"/>
    </row>
    <row r="8088" spans="2:9" x14ac:dyDescent="0.2">
      <c r="B8088" s="3"/>
      <c r="C8088" s="6"/>
      <c r="D8088" s="3"/>
      <c r="E8088" s="6"/>
      <c r="F8088" s="3"/>
      <c r="G8088" s="8"/>
      <c r="H8088" s="6"/>
      <c r="I8088" s="6"/>
    </row>
    <row r="8089" spans="2:9" x14ac:dyDescent="0.2">
      <c r="B8089" s="3"/>
      <c r="C8089" s="6"/>
      <c r="D8089" s="3"/>
      <c r="E8089" s="6"/>
      <c r="F8089" s="3"/>
      <c r="G8089" s="8"/>
      <c r="H8089" s="6"/>
      <c r="I8089" s="6"/>
    </row>
    <row r="8090" spans="2:9" x14ac:dyDescent="0.2">
      <c r="B8090" s="3"/>
      <c r="C8090" s="6"/>
      <c r="D8090" s="3"/>
      <c r="E8090" s="6"/>
      <c r="F8090" s="3"/>
      <c r="G8090" s="8"/>
      <c r="H8090" s="6"/>
      <c r="I8090" s="6"/>
    </row>
    <row r="8091" spans="2:9" x14ac:dyDescent="0.2">
      <c r="B8091" s="3"/>
      <c r="C8091" s="6"/>
      <c r="D8091" s="3"/>
      <c r="E8091" s="6"/>
      <c r="F8091" s="3"/>
      <c r="G8091" s="8"/>
      <c r="H8091" s="6"/>
      <c r="I8091" s="6"/>
    </row>
    <row r="8092" spans="2:9" x14ac:dyDescent="0.2">
      <c r="B8092" s="3"/>
      <c r="C8092" s="6"/>
      <c r="D8092" s="3"/>
      <c r="E8092" s="6"/>
      <c r="F8092" s="3"/>
      <c r="G8092" s="8"/>
      <c r="H8092" s="6"/>
      <c r="I8092" s="6"/>
    </row>
    <row r="8093" spans="2:9" x14ac:dyDescent="0.2">
      <c r="B8093" s="3"/>
      <c r="C8093" s="6"/>
      <c r="D8093" s="3"/>
      <c r="E8093" s="6"/>
      <c r="F8093" s="3"/>
      <c r="G8093" s="8"/>
      <c r="H8093" s="6"/>
      <c r="I8093" s="6"/>
    </row>
    <row r="8094" spans="2:9" x14ac:dyDescent="0.2">
      <c r="B8094" s="3"/>
      <c r="C8094" s="6"/>
      <c r="D8094" s="3"/>
      <c r="E8094" s="6"/>
      <c r="F8094" s="3"/>
      <c r="G8094" s="8"/>
      <c r="H8094" s="6"/>
      <c r="I8094" s="6"/>
    </row>
    <row r="8095" spans="2:9" x14ac:dyDescent="0.2">
      <c r="B8095" s="3"/>
      <c r="C8095" s="6"/>
      <c r="D8095" s="3"/>
      <c r="E8095" s="6"/>
      <c r="F8095" s="3"/>
      <c r="G8095" s="8"/>
      <c r="H8095" s="6"/>
      <c r="I8095" s="6"/>
    </row>
    <row r="8096" spans="2:9" x14ac:dyDescent="0.2">
      <c r="B8096" s="3"/>
      <c r="C8096" s="6"/>
      <c r="D8096" s="3"/>
      <c r="E8096" s="6"/>
      <c r="F8096" s="3"/>
      <c r="G8096" s="8"/>
      <c r="H8096" s="6"/>
      <c r="I8096" s="6"/>
    </row>
    <row r="8097" spans="2:9" x14ac:dyDescent="0.2">
      <c r="B8097" s="3"/>
      <c r="C8097" s="6"/>
      <c r="D8097" s="3"/>
      <c r="E8097" s="6"/>
      <c r="F8097" s="3"/>
      <c r="G8097" s="8"/>
      <c r="H8097" s="6"/>
      <c r="I8097" s="6"/>
    </row>
    <row r="8098" spans="2:9" x14ac:dyDescent="0.2">
      <c r="B8098" s="3"/>
      <c r="C8098" s="6"/>
      <c r="D8098" s="3"/>
      <c r="E8098" s="6"/>
      <c r="F8098" s="3"/>
      <c r="G8098" s="8"/>
      <c r="H8098" s="6"/>
      <c r="I8098" s="6"/>
    </row>
    <row r="8099" spans="2:9" x14ac:dyDescent="0.2">
      <c r="B8099" s="3"/>
      <c r="C8099" s="6"/>
      <c r="D8099" s="3"/>
      <c r="E8099" s="6"/>
      <c r="F8099" s="3"/>
      <c r="G8099" s="8"/>
      <c r="H8099" s="6"/>
      <c r="I8099" s="6"/>
    </row>
    <row r="8100" spans="2:9" x14ac:dyDescent="0.2">
      <c r="B8100" s="3"/>
      <c r="C8100" s="6"/>
      <c r="D8100" s="3"/>
      <c r="E8100" s="6"/>
      <c r="F8100" s="3"/>
      <c r="G8100" s="8"/>
      <c r="H8100" s="6"/>
      <c r="I8100" s="6"/>
    </row>
    <row r="8101" spans="2:9" x14ac:dyDescent="0.2">
      <c r="B8101" s="3"/>
      <c r="C8101" s="6"/>
      <c r="D8101" s="3"/>
      <c r="E8101" s="6"/>
      <c r="F8101" s="3"/>
      <c r="G8101" s="8"/>
      <c r="H8101" s="6"/>
      <c r="I8101" s="6"/>
    </row>
    <row r="8102" spans="2:9" x14ac:dyDescent="0.2">
      <c r="B8102" s="3"/>
      <c r="C8102" s="6"/>
      <c r="D8102" s="3"/>
      <c r="E8102" s="6"/>
      <c r="F8102" s="3"/>
      <c r="G8102" s="8"/>
      <c r="H8102" s="6"/>
      <c r="I8102" s="6"/>
    </row>
    <row r="8103" spans="2:9" x14ac:dyDescent="0.2">
      <c r="B8103" s="3"/>
      <c r="C8103" s="6"/>
      <c r="D8103" s="3"/>
      <c r="E8103" s="6"/>
      <c r="F8103" s="3"/>
      <c r="G8103" s="8"/>
      <c r="H8103" s="6"/>
      <c r="I8103" s="6"/>
    </row>
    <row r="8104" spans="2:9" x14ac:dyDescent="0.2">
      <c r="B8104" s="3"/>
      <c r="C8104" s="6"/>
      <c r="D8104" s="3"/>
      <c r="E8104" s="6"/>
      <c r="F8104" s="3"/>
      <c r="G8104" s="8"/>
      <c r="H8104" s="6"/>
      <c r="I8104" s="6"/>
    </row>
    <row r="8105" spans="2:9" x14ac:dyDescent="0.2">
      <c r="B8105" s="3"/>
      <c r="C8105" s="6"/>
      <c r="D8105" s="3"/>
      <c r="E8105" s="6"/>
      <c r="F8105" s="3"/>
      <c r="G8105" s="8"/>
      <c r="H8105" s="6"/>
      <c r="I8105" s="6"/>
    </row>
    <row r="8106" spans="2:9" x14ac:dyDescent="0.2">
      <c r="B8106" s="3"/>
      <c r="C8106" s="6"/>
      <c r="D8106" s="3"/>
      <c r="E8106" s="6"/>
      <c r="F8106" s="3"/>
      <c r="G8106" s="8"/>
      <c r="H8106" s="6"/>
      <c r="I8106" s="6"/>
    </row>
    <row r="8107" spans="2:9" x14ac:dyDescent="0.2">
      <c r="B8107" s="3"/>
      <c r="C8107" s="6"/>
      <c r="D8107" s="3"/>
      <c r="E8107" s="6"/>
      <c r="F8107" s="3"/>
      <c r="G8107" s="8"/>
      <c r="H8107" s="6"/>
      <c r="I8107" s="6"/>
    </row>
    <row r="8108" spans="2:9" x14ac:dyDescent="0.2">
      <c r="B8108" s="3"/>
      <c r="C8108" s="6"/>
      <c r="D8108" s="3"/>
      <c r="E8108" s="6"/>
      <c r="F8108" s="3"/>
      <c r="G8108" s="8"/>
      <c r="H8108" s="6"/>
      <c r="I8108" s="6"/>
    </row>
    <row r="8109" spans="2:9" x14ac:dyDescent="0.2">
      <c r="B8109" s="3"/>
      <c r="C8109" s="6"/>
      <c r="D8109" s="3"/>
      <c r="E8109" s="6"/>
      <c r="F8109" s="3"/>
      <c r="G8109" s="8"/>
      <c r="H8109" s="6"/>
      <c r="I8109" s="6"/>
    </row>
    <row r="8110" spans="2:9" x14ac:dyDescent="0.2">
      <c r="B8110" s="3"/>
      <c r="C8110" s="6"/>
      <c r="D8110" s="3"/>
      <c r="E8110" s="6"/>
      <c r="F8110" s="3"/>
      <c r="G8110" s="8"/>
      <c r="H8110" s="6"/>
      <c r="I8110" s="6"/>
    </row>
    <row r="8111" spans="2:9" x14ac:dyDescent="0.2">
      <c r="B8111" s="3"/>
      <c r="C8111" s="6"/>
      <c r="D8111" s="3"/>
      <c r="E8111" s="6"/>
      <c r="F8111" s="3"/>
      <c r="G8111" s="8"/>
      <c r="H8111" s="6"/>
      <c r="I8111" s="6"/>
    </row>
    <row r="8112" spans="2:9" x14ac:dyDescent="0.2">
      <c r="B8112" s="3"/>
      <c r="C8112" s="6"/>
      <c r="D8112" s="3"/>
      <c r="E8112" s="6"/>
      <c r="F8112" s="3"/>
      <c r="G8112" s="8"/>
      <c r="H8112" s="6"/>
      <c r="I8112" s="6"/>
    </row>
    <row r="8113" spans="2:9" x14ac:dyDescent="0.2">
      <c r="B8113" s="3"/>
      <c r="C8113" s="6"/>
      <c r="D8113" s="3"/>
      <c r="E8113" s="6"/>
      <c r="F8113" s="3"/>
      <c r="G8113" s="8"/>
      <c r="H8113" s="6"/>
      <c r="I8113" s="6"/>
    </row>
    <row r="8114" spans="2:9" x14ac:dyDescent="0.2">
      <c r="B8114" s="3"/>
      <c r="C8114" s="6"/>
      <c r="D8114" s="3"/>
      <c r="E8114" s="6"/>
      <c r="F8114" s="3"/>
      <c r="G8114" s="8"/>
      <c r="H8114" s="6"/>
      <c r="I8114" s="6"/>
    </row>
    <row r="8115" spans="2:9" x14ac:dyDescent="0.2">
      <c r="B8115" s="3"/>
      <c r="C8115" s="6"/>
      <c r="D8115" s="3"/>
      <c r="E8115" s="6"/>
      <c r="F8115" s="3"/>
      <c r="G8115" s="8"/>
      <c r="H8115" s="6"/>
      <c r="I8115" s="6"/>
    </row>
    <row r="8116" spans="2:9" x14ac:dyDescent="0.2">
      <c r="B8116" s="3"/>
      <c r="C8116" s="6"/>
      <c r="D8116" s="3"/>
      <c r="E8116" s="6"/>
      <c r="F8116" s="3"/>
      <c r="G8116" s="8"/>
      <c r="H8116" s="6"/>
      <c r="I8116" s="6"/>
    </row>
    <row r="8117" spans="2:9" x14ac:dyDescent="0.2">
      <c r="B8117" s="3"/>
      <c r="C8117" s="6"/>
      <c r="D8117" s="3"/>
      <c r="E8117" s="6"/>
      <c r="F8117" s="3"/>
      <c r="G8117" s="8"/>
      <c r="H8117" s="6"/>
      <c r="I8117" s="6"/>
    </row>
    <row r="8118" spans="2:9" x14ac:dyDescent="0.2">
      <c r="B8118" s="3"/>
      <c r="C8118" s="6"/>
      <c r="D8118" s="3"/>
      <c r="E8118" s="6"/>
      <c r="F8118" s="3"/>
      <c r="G8118" s="8"/>
      <c r="H8118" s="6"/>
      <c r="I8118" s="6"/>
    </row>
    <row r="8119" spans="2:9" x14ac:dyDescent="0.2">
      <c r="B8119" s="3"/>
      <c r="C8119" s="6"/>
      <c r="D8119" s="3"/>
      <c r="E8119" s="6"/>
      <c r="F8119" s="3"/>
      <c r="G8119" s="8"/>
      <c r="H8119" s="6"/>
      <c r="I8119" s="6"/>
    </row>
    <row r="8120" spans="2:9" x14ac:dyDescent="0.2">
      <c r="B8120" s="3"/>
      <c r="C8120" s="6"/>
      <c r="D8120" s="3"/>
      <c r="E8120" s="6"/>
      <c r="F8120" s="3"/>
      <c r="G8120" s="8"/>
      <c r="H8120" s="6"/>
      <c r="I8120" s="6"/>
    </row>
    <row r="8121" spans="2:9" x14ac:dyDescent="0.2">
      <c r="B8121" s="2"/>
      <c r="C8121" s="5"/>
      <c r="D8121" s="2"/>
      <c r="E8121" s="5"/>
      <c r="F8121" s="2"/>
      <c r="G8121" s="7"/>
      <c r="H8121" s="5"/>
      <c r="I8121" s="5"/>
    </row>
    <row r="8122" spans="2:9" x14ac:dyDescent="0.2">
      <c r="B8122" s="2"/>
      <c r="C8122" s="5"/>
      <c r="D8122" s="2"/>
      <c r="E8122" s="5"/>
      <c r="F8122" s="2"/>
      <c r="G8122" s="7"/>
      <c r="H8122" s="5"/>
      <c r="I8122" s="5"/>
    </row>
    <row r="8123" spans="2:9" x14ac:dyDescent="0.2">
      <c r="B8123" s="2"/>
      <c r="C8123" s="5"/>
      <c r="D8123" s="2"/>
      <c r="E8123" s="5"/>
      <c r="F8123" s="2"/>
      <c r="G8123" s="7"/>
      <c r="H8123" s="5"/>
      <c r="I8123" s="5"/>
    </row>
    <row r="8124" spans="2:9" x14ac:dyDescent="0.2">
      <c r="B8124" s="2"/>
      <c r="C8124" s="5"/>
      <c r="D8124" s="2"/>
      <c r="E8124" s="5"/>
      <c r="F8124" s="2"/>
      <c r="G8124" s="7"/>
      <c r="H8124" s="5"/>
      <c r="I8124" s="5"/>
    </row>
    <row r="8125" spans="2:9" x14ac:dyDescent="0.2">
      <c r="B8125" s="2"/>
      <c r="C8125" s="5"/>
      <c r="D8125" s="2"/>
      <c r="E8125" s="5"/>
      <c r="F8125" s="2"/>
      <c r="G8125" s="7"/>
      <c r="H8125" s="5"/>
      <c r="I8125" s="5"/>
    </row>
    <row r="8126" spans="2:9" x14ac:dyDescent="0.2">
      <c r="B8126" s="2"/>
      <c r="C8126" s="5"/>
      <c r="D8126" s="2"/>
      <c r="E8126" s="5"/>
      <c r="F8126" s="2"/>
      <c r="G8126" s="7"/>
      <c r="H8126" s="5"/>
      <c r="I8126" s="5"/>
    </row>
    <row r="8127" spans="2:9" x14ac:dyDescent="0.2">
      <c r="B8127" s="2"/>
      <c r="C8127" s="5"/>
      <c r="D8127" s="2"/>
      <c r="E8127" s="5"/>
      <c r="F8127" s="2"/>
      <c r="G8127" s="7"/>
      <c r="H8127" s="5"/>
      <c r="I8127" s="5"/>
    </row>
    <row r="8128" spans="2:9" x14ac:dyDescent="0.2">
      <c r="B8128" s="2"/>
      <c r="C8128" s="5"/>
      <c r="D8128" s="2"/>
      <c r="E8128" s="5"/>
      <c r="F8128" s="2"/>
      <c r="G8128" s="7"/>
      <c r="H8128" s="5"/>
      <c r="I8128" s="5"/>
    </row>
    <row r="8129" spans="2:9" x14ac:dyDescent="0.2">
      <c r="B8129" s="3"/>
      <c r="C8129" s="6"/>
      <c r="D8129" s="3"/>
      <c r="E8129" s="6"/>
      <c r="F8129" s="3"/>
      <c r="G8129" s="8"/>
      <c r="H8129" s="6"/>
      <c r="I8129" s="6"/>
    </row>
    <row r="8130" spans="2:9" x14ac:dyDescent="0.2">
      <c r="B8130" s="3"/>
      <c r="C8130" s="6"/>
      <c r="D8130" s="3"/>
      <c r="E8130" s="6"/>
      <c r="F8130" s="3"/>
      <c r="G8130" s="8"/>
      <c r="H8130" s="6"/>
      <c r="I8130" s="6"/>
    </row>
    <row r="8131" spans="2:9" x14ac:dyDescent="0.2">
      <c r="B8131" s="3"/>
      <c r="C8131" s="6"/>
      <c r="D8131" s="3"/>
      <c r="E8131" s="6"/>
      <c r="F8131" s="3"/>
      <c r="G8131" s="8"/>
      <c r="H8131" s="6"/>
      <c r="I8131" s="6"/>
    </row>
    <row r="8132" spans="2:9" x14ac:dyDescent="0.2">
      <c r="B8132" s="3"/>
      <c r="C8132" s="6"/>
      <c r="D8132" s="3"/>
      <c r="E8132" s="6"/>
      <c r="F8132" s="3"/>
      <c r="G8132" s="8"/>
      <c r="H8132" s="6"/>
      <c r="I8132" s="6"/>
    </row>
    <row r="8133" spans="2:9" x14ac:dyDescent="0.2">
      <c r="B8133" s="3"/>
      <c r="C8133" s="6"/>
      <c r="D8133" s="3"/>
      <c r="E8133" s="6"/>
      <c r="F8133" s="3"/>
      <c r="G8133" s="8"/>
      <c r="H8133" s="6"/>
      <c r="I8133" s="6"/>
    </row>
    <row r="8134" spans="2:9" x14ac:dyDescent="0.2">
      <c r="B8134" s="3"/>
      <c r="C8134" s="6"/>
      <c r="D8134" s="3"/>
      <c r="E8134" s="6"/>
      <c r="F8134" s="3"/>
      <c r="G8134" s="8"/>
      <c r="H8134" s="6"/>
      <c r="I8134" s="6"/>
    </row>
    <row r="8135" spans="2:9" x14ac:dyDescent="0.2">
      <c r="B8135" s="3"/>
      <c r="C8135" s="6"/>
      <c r="D8135" s="3"/>
      <c r="E8135" s="6"/>
      <c r="F8135" s="3"/>
      <c r="G8135" s="8"/>
      <c r="H8135" s="6"/>
      <c r="I8135" s="6"/>
    </row>
    <row r="8136" spans="2:9" x14ac:dyDescent="0.2">
      <c r="B8136" s="3"/>
      <c r="C8136" s="6"/>
      <c r="D8136" s="3"/>
      <c r="E8136" s="6"/>
      <c r="F8136" s="3"/>
      <c r="G8136" s="8"/>
      <c r="H8136" s="6"/>
      <c r="I8136" s="6"/>
    </row>
    <row r="8137" spans="2:9" x14ac:dyDescent="0.2">
      <c r="B8137" s="3"/>
      <c r="C8137" s="6"/>
      <c r="D8137" s="3"/>
      <c r="E8137" s="6"/>
      <c r="F8137" s="3"/>
      <c r="G8137" s="8"/>
      <c r="H8137" s="6"/>
      <c r="I8137" s="6"/>
    </row>
    <row r="8138" spans="2:9" x14ac:dyDescent="0.2">
      <c r="B8138" s="3"/>
      <c r="C8138" s="6"/>
      <c r="D8138" s="3"/>
      <c r="E8138" s="6"/>
      <c r="F8138" s="3"/>
      <c r="G8138" s="8"/>
      <c r="H8138" s="6"/>
      <c r="I8138" s="6"/>
    </row>
    <row r="8139" spans="2:9" x14ac:dyDescent="0.2">
      <c r="B8139" s="3"/>
      <c r="C8139" s="6"/>
      <c r="D8139" s="3"/>
      <c r="E8139" s="6"/>
      <c r="F8139" s="3"/>
      <c r="G8139" s="8"/>
      <c r="H8139" s="6"/>
      <c r="I8139" s="6"/>
    </row>
    <row r="8140" spans="2:9" x14ac:dyDescent="0.2">
      <c r="B8140" s="3"/>
      <c r="C8140" s="6"/>
      <c r="D8140" s="3"/>
      <c r="E8140" s="6"/>
      <c r="F8140" s="3"/>
      <c r="G8140" s="8"/>
      <c r="H8140" s="6"/>
      <c r="I8140" s="6"/>
    </row>
    <row r="8141" spans="2:9" x14ac:dyDescent="0.2">
      <c r="B8141" s="3"/>
      <c r="C8141" s="6"/>
      <c r="D8141" s="3"/>
      <c r="E8141" s="6"/>
      <c r="F8141" s="3"/>
      <c r="G8141" s="8"/>
      <c r="H8141" s="6"/>
      <c r="I8141" s="6"/>
    </row>
    <row r="8142" spans="2:9" x14ac:dyDescent="0.2">
      <c r="B8142" s="3"/>
      <c r="C8142" s="6"/>
      <c r="D8142" s="3"/>
      <c r="E8142" s="6"/>
      <c r="F8142" s="3"/>
      <c r="G8142" s="8"/>
      <c r="H8142" s="6"/>
      <c r="I8142" s="6"/>
    </row>
    <row r="8143" spans="2:9" x14ac:dyDescent="0.2">
      <c r="B8143" s="3"/>
      <c r="C8143" s="6"/>
      <c r="D8143" s="3"/>
      <c r="E8143" s="6"/>
      <c r="F8143" s="3"/>
      <c r="G8143" s="8"/>
      <c r="H8143" s="6"/>
      <c r="I8143" s="6"/>
    </row>
    <row r="8144" spans="2:9" x14ac:dyDescent="0.2">
      <c r="B8144" s="3"/>
      <c r="C8144" s="6"/>
      <c r="D8144" s="3"/>
      <c r="E8144" s="6"/>
      <c r="F8144" s="3"/>
      <c r="G8144" s="8"/>
      <c r="H8144" s="6"/>
      <c r="I8144" s="6"/>
    </row>
    <row r="8145" spans="2:9" x14ac:dyDescent="0.2">
      <c r="B8145" s="3"/>
      <c r="C8145" s="6"/>
      <c r="D8145" s="3"/>
      <c r="E8145" s="6"/>
      <c r="F8145" s="3"/>
      <c r="G8145" s="8"/>
      <c r="H8145" s="6"/>
      <c r="I8145" s="6"/>
    </row>
    <row r="8146" spans="2:9" x14ac:dyDescent="0.2">
      <c r="B8146" s="3"/>
      <c r="C8146" s="6"/>
      <c r="D8146" s="3"/>
      <c r="E8146" s="6"/>
      <c r="F8146" s="3"/>
      <c r="G8146" s="8"/>
      <c r="H8146" s="6"/>
      <c r="I8146" s="6"/>
    </row>
    <row r="8147" spans="2:9" x14ac:dyDescent="0.2">
      <c r="B8147" s="3"/>
      <c r="C8147" s="6"/>
      <c r="D8147" s="3"/>
      <c r="E8147" s="6"/>
      <c r="F8147" s="3"/>
      <c r="G8147" s="8"/>
      <c r="H8147" s="6"/>
      <c r="I8147" s="6"/>
    </row>
    <row r="8148" spans="2:9" x14ac:dyDescent="0.2">
      <c r="B8148" s="3"/>
      <c r="C8148" s="6"/>
      <c r="D8148" s="3"/>
      <c r="E8148" s="6"/>
      <c r="F8148" s="3"/>
      <c r="G8148" s="8"/>
      <c r="H8148" s="6"/>
      <c r="I8148" s="6"/>
    </row>
    <row r="8149" spans="2:9" x14ac:dyDescent="0.2">
      <c r="B8149" s="3"/>
      <c r="C8149" s="6"/>
      <c r="D8149" s="3"/>
      <c r="E8149" s="6"/>
      <c r="F8149" s="3"/>
      <c r="G8149" s="8"/>
      <c r="H8149" s="6"/>
      <c r="I8149" s="6"/>
    </row>
    <row r="8150" spans="2:9" x14ac:dyDescent="0.2">
      <c r="B8150" s="3"/>
      <c r="C8150" s="6"/>
      <c r="D8150" s="3"/>
      <c r="E8150" s="6"/>
      <c r="F8150" s="3"/>
      <c r="G8150" s="8"/>
      <c r="H8150" s="6"/>
      <c r="I8150" s="6"/>
    </row>
    <row r="8151" spans="2:9" x14ac:dyDescent="0.2">
      <c r="B8151" s="3"/>
      <c r="C8151" s="6"/>
      <c r="D8151" s="3"/>
      <c r="E8151" s="6"/>
      <c r="F8151" s="3"/>
      <c r="G8151" s="8"/>
      <c r="H8151" s="6"/>
      <c r="I8151" s="6"/>
    </row>
    <row r="8152" spans="2:9" x14ac:dyDescent="0.2">
      <c r="B8152" s="3"/>
      <c r="C8152" s="6"/>
      <c r="D8152" s="3"/>
      <c r="E8152" s="6"/>
      <c r="F8152" s="3"/>
      <c r="G8152" s="8"/>
      <c r="H8152" s="6"/>
      <c r="I8152" s="6"/>
    </row>
    <row r="8153" spans="2:9" x14ac:dyDescent="0.2">
      <c r="B8153" s="3"/>
      <c r="C8153" s="6"/>
      <c r="D8153" s="3"/>
      <c r="E8153" s="6"/>
      <c r="F8153" s="3"/>
      <c r="G8153" s="8"/>
      <c r="H8153" s="6"/>
      <c r="I8153" s="6"/>
    </row>
    <row r="8154" spans="2:9" x14ac:dyDescent="0.2">
      <c r="B8154" s="3"/>
      <c r="C8154" s="6"/>
      <c r="D8154" s="3"/>
      <c r="E8154" s="6"/>
      <c r="F8154" s="3"/>
      <c r="G8154" s="8"/>
      <c r="H8154" s="6"/>
      <c r="I8154" s="6"/>
    </row>
    <row r="8155" spans="2:9" x14ac:dyDescent="0.2">
      <c r="B8155" s="3"/>
      <c r="C8155" s="6"/>
      <c r="D8155" s="3"/>
      <c r="E8155" s="6"/>
      <c r="F8155" s="3"/>
      <c r="G8155" s="8"/>
      <c r="H8155" s="6"/>
      <c r="I8155" s="6"/>
    </row>
    <row r="8156" spans="2:9" x14ac:dyDescent="0.2">
      <c r="B8156" s="3"/>
      <c r="C8156" s="6"/>
      <c r="D8156" s="3"/>
      <c r="E8156" s="6"/>
      <c r="F8156" s="3"/>
      <c r="G8156" s="8"/>
      <c r="H8156" s="6"/>
      <c r="I8156" s="6"/>
    </row>
    <row r="8157" spans="2:9" x14ac:dyDescent="0.2">
      <c r="B8157" s="3"/>
      <c r="C8157" s="6"/>
      <c r="D8157" s="3"/>
      <c r="E8157" s="6"/>
      <c r="F8157" s="3"/>
      <c r="G8157" s="8"/>
      <c r="H8157" s="6"/>
      <c r="I8157" s="6"/>
    </row>
    <row r="8158" spans="2:9" x14ac:dyDescent="0.2">
      <c r="B8158" s="3"/>
      <c r="C8158" s="6"/>
      <c r="D8158" s="3"/>
      <c r="E8158" s="6"/>
      <c r="F8158" s="3"/>
      <c r="G8158" s="8"/>
      <c r="H8158" s="6"/>
      <c r="I8158" s="6"/>
    </row>
    <row r="8159" spans="2:9" x14ac:dyDescent="0.2">
      <c r="B8159" s="3"/>
      <c r="C8159" s="6"/>
      <c r="D8159" s="3"/>
      <c r="E8159" s="6"/>
      <c r="F8159" s="3"/>
      <c r="G8159" s="8"/>
      <c r="H8159" s="6"/>
      <c r="I8159" s="6"/>
    </row>
    <row r="8160" spans="2:9" x14ac:dyDescent="0.2">
      <c r="B8160" s="3"/>
      <c r="C8160" s="6"/>
      <c r="D8160" s="3"/>
      <c r="E8160" s="6"/>
      <c r="F8160" s="3"/>
      <c r="G8160" s="8"/>
      <c r="H8160" s="6"/>
      <c r="I8160" s="6"/>
    </row>
    <row r="8161" spans="2:9" x14ac:dyDescent="0.2">
      <c r="B8161" s="3"/>
      <c r="C8161" s="6"/>
      <c r="D8161" s="3"/>
      <c r="E8161" s="6"/>
      <c r="F8161" s="3"/>
      <c r="G8161" s="8"/>
      <c r="H8161" s="6"/>
      <c r="I8161" s="6"/>
    </row>
    <row r="8162" spans="2:9" x14ac:dyDescent="0.2">
      <c r="B8162" s="3"/>
      <c r="C8162" s="6"/>
      <c r="D8162" s="3"/>
      <c r="E8162" s="6"/>
      <c r="F8162" s="3"/>
      <c r="G8162" s="8"/>
      <c r="H8162" s="6"/>
      <c r="I8162" s="6"/>
    </row>
    <row r="8163" spans="2:9" x14ac:dyDescent="0.2">
      <c r="B8163" s="3"/>
      <c r="C8163" s="6"/>
      <c r="D8163" s="3"/>
      <c r="E8163" s="6"/>
      <c r="F8163" s="3"/>
      <c r="G8163" s="8"/>
      <c r="H8163" s="6"/>
      <c r="I8163" s="6"/>
    </row>
    <row r="8164" spans="2:9" x14ac:dyDescent="0.2">
      <c r="B8164" s="3"/>
      <c r="C8164" s="6"/>
      <c r="D8164" s="3"/>
      <c r="E8164" s="6"/>
      <c r="F8164" s="3"/>
      <c r="G8164" s="8"/>
      <c r="H8164" s="6"/>
      <c r="I8164" s="6"/>
    </row>
    <row r="8165" spans="2:9" x14ac:dyDescent="0.2">
      <c r="B8165" s="3"/>
      <c r="C8165" s="6"/>
      <c r="D8165" s="3"/>
      <c r="E8165" s="6"/>
      <c r="F8165" s="3"/>
      <c r="G8165" s="8"/>
      <c r="H8165" s="6"/>
      <c r="I8165" s="6"/>
    </row>
    <row r="8166" spans="2:9" x14ac:dyDescent="0.2">
      <c r="B8166" s="3"/>
      <c r="C8166" s="6"/>
      <c r="D8166" s="3"/>
      <c r="E8166" s="6"/>
      <c r="F8166" s="3"/>
      <c r="G8166" s="8"/>
      <c r="H8166" s="6"/>
      <c r="I8166" s="6"/>
    </row>
    <row r="8167" spans="2:9" x14ac:dyDescent="0.2">
      <c r="B8167" s="3"/>
      <c r="C8167" s="6"/>
      <c r="D8167" s="3"/>
      <c r="E8167" s="6"/>
      <c r="F8167" s="3"/>
      <c r="G8167" s="8"/>
      <c r="H8167" s="6"/>
      <c r="I8167" s="6"/>
    </row>
    <row r="8168" spans="2:9" x14ac:dyDescent="0.2">
      <c r="B8168" s="2"/>
      <c r="C8168" s="5"/>
      <c r="D8168" s="2"/>
      <c r="E8168" s="5"/>
      <c r="F8168" s="2"/>
      <c r="G8168" s="7"/>
      <c r="H8168" s="5"/>
      <c r="I8168" s="5"/>
    </row>
    <row r="8169" spans="2:9" x14ac:dyDescent="0.2">
      <c r="B8169" s="2"/>
      <c r="C8169" s="5"/>
      <c r="D8169" s="2"/>
      <c r="E8169" s="5"/>
      <c r="F8169" s="2"/>
      <c r="G8169" s="7"/>
      <c r="H8169" s="5"/>
      <c r="I8169" s="5"/>
    </row>
    <row r="8170" spans="2:9" x14ac:dyDescent="0.2">
      <c r="B8170" s="2"/>
      <c r="C8170" s="5"/>
      <c r="D8170" s="2"/>
      <c r="E8170" s="5"/>
      <c r="F8170" s="2"/>
      <c r="G8170" s="7"/>
      <c r="H8170" s="5"/>
      <c r="I8170" s="5"/>
    </row>
    <row r="8171" spans="2:9" x14ac:dyDescent="0.2">
      <c r="B8171" s="2"/>
      <c r="C8171" s="5"/>
      <c r="D8171" s="2"/>
      <c r="E8171" s="5"/>
      <c r="F8171" s="2"/>
      <c r="G8171" s="7"/>
      <c r="H8171" s="5"/>
      <c r="I8171" s="5"/>
    </row>
    <row r="8172" spans="2:9" x14ac:dyDescent="0.2">
      <c r="B8172" s="2"/>
      <c r="C8172" s="5"/>
      <c r="D8172" s="2"/>
      <c r="E8172" s="5"/>
      <c r="F8172" s="2"/>
      <c r="G8172" s="7"/>
      <c r="H8172" s="5"/>
      <c r="I8172" s="5"/>
    </row>
    <row r="8173" spans="2:9" x14ac:dyDescent="0.2">
      <c r="B8173" s="2"/>
      <c r="C8173" s="5"/>
      <c r="D8173" s="2"/>
      <c r="E8173" s="5"/>
      <c r="F8173" s="2"/>
      <c r="G8173" s="7"/>
      <c r="H8173" s="5"/>
      <c r="I8173" s="5"/>
    </row>
    <row r="8174" spans="2:9" x14ac:dyDescent="0.2">
      <c r="B8174" s="2"/>
      <c r="C8174" s="5"/>
      <c r="D8174" s="2"/>
      <c r="E8174" s="5"/>
      <c r="F8174" s="2"/>
      <c r="G8174" s="7"/>
      <c r="H8174" s="5"/>
      <c r="I8174" s="5"/>
    </row>
    <row r="8175" spans="2:9" x14ac:dyDescent="0.2">
      <c r="B8175" s="2"/>
      <c r="C8175" s="5"/>
      <c r="D8175" s="2"/>
      <c r="E8175" s="5"/>
      <c r="F8175" s="2"/>
      <c r="G8175" s="7"/>
      <c r="H8175" s="5"/>
      <c r="I8175" s="5"/>
    </row>
    <row r="8176" spans="2:9" x14ac:dyDescent="0.2">
      <c r="B8176" s="2"/>
      <c r="C8176" s="5"/>
      <c r="D8176" s="2"/>
      <c r="E8176" s="5"/>
      <c r="F8176" s="2"/>
      <c r="G8176" s="7"/>
      <c r="H8176" s="5"/>
      <c r="I8176" s="5"/>
    </row>
    <row r="8177" spans="2:9" x14ac:dyDescent="0.2">
      <c r="B8177" s="2"/>
      <c r="C8177" s="5"/>
      <c r="D8177" s="2"/>
      <c r="E8177" s="5"/>
      <c r="F8177" s="2"/>
      <c r="G8177" s="7"/>
      <c r="H8177" s="5"/>
      <c r="I8177" s="5"/>
    </row>
    <row r="8178" spans="2:9" x14ac:dyDescent="0.2">
      <c r="B8178" s="2"/>
      <c r="C8178" s="5"/>
      <c r="D8178" s="2"/>
      <c r="E8178" s="5"/>
      <c r="F8178" s="2"/>
      <c r="G8178" s="7"/>
      <c r="H8178" s="5"/>
      <c r="I8178" s="5"/>
    </row>
    <row r="8179" spans="2:9" x14ac:dyDescent="0.2">
      <c r="B8179" s="3"/>
      <c r="C8179" s="6"/>
      <c r="D8179" s="3"/>
      <c r="E8179" s="6"/>
      <c r="F8179" s="3"/>
      <c r="G8179" s="8"/>
      <c r="H8179" s="6"/>
      <c r="I8179" s="6"/>
    </row>
    <row r="8180" spans="2:9" x14ac:dyDescent="0.2">
      <c r="B8180" s="3"/>
      <c r="C8180" s="6"/>
      <c r="D8180" s="3"/>
      <c r="E8180" s="6"/>
      <c r="F8180" s="3"/>
      <c r="G8180" s="8"/>
      <c r="H8180" s="6"/>
      <c r="I8180" s="6"/>
    </row>
    <row r="8181" spans="2:9" x14ac:dyDescent="0.2">
      <c r="B8181" s="3"/>
      <c r="C8181" s="6"/>
      <c r="D8181" s="3"/>
      <c r="E8181" s="6"/>
      <c r="F8181" s="3"/>
      <c r="G8181" s="8"/>
      <c r="H8181" s="6"/>
      <c r="I8181" s="6"/>
    </row>
    <row r="8182" spans="2:9" x14ac:dyDescent="0.2">
      <c r="B8182" s="3"/>
      <c r="C8182" s="6"/>
      <c r="D8182" s="3"/>
      <c r="E8182" s="6"/>
      <c r="F8182" s="3"/>
      <c r="G8182" s="8"/>
      <c r="H8182" s="6"/>
      <c r="I8182" s="6"/>
    </row>
    <row r="8183" spans="2:9" x14ac:dyDescent="0.2">
      <c r="B8183" s="3"/>
      <c r="C8183" s="6"/>
      <c r="D8183" s="3"/>
      <c r="E8183" s="6"/>
      <c r="F8183" s="3"/>
      <c r="G8183" s="8"/>
      <c r="H8183" s="6"/>
      <c r="I8183" s="6"/>
    </row>
    <row r="8184" spans="2:9" x14ac:dyDescent="0.2">
      <c r="B8184" s="3"/>
      <c r="C8184" s="6"/>
      <c r="D8184" s="3"/>
      <c r="E8184" s="6"/>
      <c r="F8184" s="3"/>
      <c r="G8184" s="8"/>
      <c r="H8184" s="6"/>
      <c r="I8184" s="6"/>
    </row>
    <row r="8185" spans="2:9" x14ac:dyDescent="0.2">
      <c r="B8185" s="3"/>
      <c r="C8185" s="6"/>
      <c r="D8185" s="3"/>
      <c r="E8185" s="6"/>
      <c r="F8185" s="3"/>
      <c r="G8185" s="8"/>
      <c r="H8185" s="6"/>
      <c r="I8185" s="6"/>
    </row>
    <row r="8186" spans="2:9" x14ac:dyDescent="0.2">
      <c r="B8186" s="3"/>
      <c r="C8186" s="6"/>
      <c r="D8186" s="3"/>
      <c r="E8186" s="6"/>
      <c r="F8186" s="3"/>
      <c r="G8186" s="8"/>
      <c r="H8186" s="6"/>
      <c r="I8186" s="6"/>
    </row>
    <row r="8187" spans="2:9" x14ac:dyDescent="0.2">
      <c r="B8187" s="3"/>
      <c r="C8187" s="6"/>
      <c r="D8187" s="3"/>
      <c r="E8187" s="6"/>
      <c r="F8187" s="3"/>
      <c r="G8187" s="8"/>
      <c r="H8187" s="6"/>
      <c r="I8187" s="6"/>
    </row>
    <row r="8188" spans="2:9" x14ac:dyDescent="0.2">
      <c r="B8188" s="3"/>
      <c r="C8188" s="6"/>
      <c r="D8188" s="3"/>
      <c r="E8188" s="6"/>
      <c r="F8188" s="3"/>
      <c r="G8188" s="8"/>
      <c r="H8188" s="6"/>
      <c r="I8188" s="6"/>
    </row>
    <row r="8189" spans="2:9" x14ac:dyDescent="0.2">
      <c r="B8189" s="3"/>
      <c r="C8189" s="6"/>
      <c r="D8189" s="3"/>
      <c r="E8189" s="6"/>
      <c r="F8189" s="3"/>
      <c r="G8189" s="8"/>
      <c r="H8189" s="6"/>
      <c r="I8189" s="6"/>
    </row>
    <row r="8190" spans="2:9" x14ac:dyDescent="0.2">
      <c r="B8190" s="3"/>
      <c r="C8190" s="6"/>
      <c r="D8190" s="3"/>
      <c r="E8190" s="6"/>
      <c r="F8190" s="3"/>
      <c r="G8190" s="8"/>
      <c r="H8190" s="6"/>
      <c r="I8190" s="6"/>
    </row>
    <row r="8191" spans="2:9" x14ac:dyDescent="0.2">
      <c r="B8191" s="3"/>
      <c r="C8191" s="6"/>
      <c r="D8191" s="3"/>
      <c r="E8191" s="6"/>
      <c r="F8191" s="3"/>
      <c r="G8191" s="8"/>
      <c r="H8191" s="6"/>
      <c r="I8191" s="6"/>
    </row>
    <row r="8192" spans="2:9" x14ac:dyDescent="0.2">
      <c r="B8192" s="3"/>
      <c r="C8192" s="6"/>
      <c r="D8192" s="3"/>
      <c r="E8192" s="6"/>
      <c r="F8192" s="3"/>
      <c r="G8192" s="8"/>
      <c r="H8192" s="6"/>
      <c r="I8192" s="6"/>
    </row>
    <row r="8193" spans="2:9" x14ac:dyDescent="0.2">
      <c r="B8193" s="3"/>
      <c r="C8193" s="6"/>
      <c r="D8193" s="3"/>
      <c r="E8193" s="6"/>
      <c r="F8193" s="3"/>
      <c r="G8193" s="8"/>
      <c r="H8193" s="6"/>
      <c r="I8193" s="6"/>
    </row>
    <row r="8194" spans="2:9" x14ac:dyDescent="0.2">
      <c r="B8194" s="3"/>
      <c r="C8194" s="6"/>
      <c r="D8194" s="3"/>
      <c r="E8194" s="6"/>
      <c r="F8194" s="3"/>
      <c r="G8194" s="8"/>
      <c r="H8194" s="6"/>
      <c r="I8194" s="6"/>
    </row>
    <row r="8195" spans="2:9" x14ac:dyDescent="0.2">
      <c r="B8195" s="3"/>
      <c r="C8195" s="6"/>
      <c r="D8195" s="3"/>
      <c r="E8195" s="6"/>
      <c r="F8195" s="3"/>
      <c r="G8195" s="8"/>
      <c r="H8195" s="6"/>
      <c r="I8195" s="6"/>
    </row>
    <row r="8196" spans="2:9" x14ac:dyDescent="0.2">
      <c r="B8196" s="3"/>
      <c r="C8196" s="6"/>
      <c r="D8196" s="3"/>
      <c r="E8196" s="6"/>
      <c r="F8196" s="3"/>
      <c r="G8196" s="8"/>
      <c r="H8196" s="6"/>
      <c r="I8196" s="6"/>
    </row>
    <row r="8197" spans="2:9" x14ac:dyDescent="0.2">
      <c r="B8197" s="3"/>
      <c r="C8197" s="6"/>
      <c r="D8197" s="3"/>
      <c r="E8197" s="6"/>
      <c r="F8197" s="3"/>
      <c r="G8197" s="8"/>
      <c r="H8197" s="6"/>
      <c r="I8197" s="6"/>
    </row>
    <row r="8198" spans="2:9" x14ac:dyDescent="0.2">
      <c r="B8198" s="3"/>
      <c r="C8198" s="6"/>
      <c r="D8198" s="3"/>
      <c r="E8198" s="6"/>
      <c r="F8198" s="3"/>
      <c r="G8198" s="8"/>
      <c r="H8198" s="6"/>
      <c r="I8198" s="6"/>
    </row>
    <row r="8199" spans="2:9" x14ac:dyDescent="0.2">
      <c r="B8199" s="3"/>
      <c r="C8199" s="6"/>
      <c r="D8199" s="3"/>
      <c r="E8199" s="6"/>
      <c r="F8199" s="3"/>
      <c r="G8199" s="8"/>
      <c r="H8199" s="6"/>
      <c r="I8199" s="6"/>
    </row>
    <row r="8200" spans="2:9" x14ac:dyDescent="0.2">
      <c r="B8200" s="3"/>
      <c r="C8200" s="6"/>
      <c r="D8200" s="3"/>
      <c r="E8200" s="6"/>
      <c r="F8200" s="3"/>
      <c r="G8200" s="8"/>
      <c r="H8200" s="6"/>
      <c r="I8200" s="6"/>
    </row>
    <row r="8201" spans="2:9" x14ac:dyDescent="0.2">
      <c r="B8201" s="3"/>
      <c r="C8201" s="6"/>
      <c r="D8201" s="3"/>
      <c r="E8201" s="6"/>
      <c r="F8201" s="3"/>
      <c r="G8201" s="8"/>
      <c r="H8201" s="6"/>
      <c r="I8201" s="6"/>
    </row>
    <row r="8202" spans="2:9" x14ac:dyDescent="0.2">
      <c r="B8202" s="3"/>
      <c r="C8202" s="6"/>
      <c r="D8202" s="3"/>
      <c r="E8202" s="6"/>
      <c r="F8202" s="3"/>
      <c r="G8202" s="8"/>
      <c r="H8202" s="6"/>
      <c r="I8202" s="6"/>
    </row>
    <row r="8203" spans="2:9" x14ac:dyDescent="0.2">
      <c r="B8203" s="3"/>
      <c r="C8203" s="6"/>
      <c r="D8203" s="3"/>
      <c r="E8203" s="6"/>
      <c r="F8203" s="3"/>
      <c r="G8203" s="8"/>
      <c r="H8203" s="6"/>
      <c r="I8203" s="6"/>
    </row>
    <row r="8204" spans="2:9" x14ac:dyDescent="0.2">
      <c r="B8204" s="3"/>
      <c r="C8204" s="6"/>
      <c r="D8204" s="3"/>
      <c r="E8204" s="6"/>
      <c r="F8204" s="3"/>
      <c r="G8204" s="8"/>
      <c r="H8204" s="6"/>
      <c r="I8204" s="6"/>
    </row>
    <row r="8205" spans="2:9" x14ac:dyDescent="0.2">
      <c r="B8205" s="3"/>
      <c r="C8205" s="6"/>
      <c r="D8205" s="3"/>
      <c r="E8205" s="6"/>
      <c r="F8205" s="3"/>
      <c r="G8205" s="8"/>
      <c r="H8205" s="6"/>
      <c r="I8205" s="6"/>
    </row>
    <row r="8206" spans="2:9" x14ac:dyDescent="0.2">
      <c r="B8206" s="3"/>
      <c r="C8206" s="6"/>
      <c r="D8206" s="3"/>
      <c r="E8206" s="6"/>
      <c r="F8206" s="3"/>
      <c r="G8206" s="8"/>
      <c r="H8206" s="6"/>
      <c r="I8206" s="6"/>
    </row>
    <row r="8207" spans="2:9" x14ac:dyDescent="0.2">
      <c r="B8207" s="3"/>
      <c r="C8207" s="6"/>
      <c r="D8207" s="3"/>
      <c r="E8207" s="6"/>
      <c r="F8207" s="3"/>
      <c r="G8207" s="8"/>
      <c r="H8207" s="6"/>
      <c r="I8207" s="6"/>
    </row>
    <row r="8208" spans="2:9" x14ac:dyDescent="0.2">
      <c r="B8208" s="3"/>
      <c r="C8208" s="6"/>
      <c r="D8208" s="3"/>
      <c r="E8208" s="6"/>
      <c r="F8208" s="3"/>
      <c r="G8208" s="8"/>
      <c r="H8208" s="6"/>
      <c r="I8208" s="6"/>
    </row>
    <row r="8209" spans="2:9" x14ac:dyDescent="0.2">
      <c r="B8209" s="3"/>
      <c r="C8209" s="6"/>
      <c r="D8209" s="3"/>
      <c r="E8209" s="6"/>
      <c r="F8209" s="3"/>
      <c r="G8209" s="8"/>
      <c r="H8209" s="6"/>
      <c r="I8209" s="6"/>
    </row>
    <row r="8210" spans="2:9" x14ac:dyDescent="0.2">
      <c r="B8210" s="3"/>
      <c r="C8210" s="6"/>
      <c r="D8210" s="3"/>
      <c r="E8210" s="6"/>
      <c r="F8210" s="3"/>
      <c r="G8210" s="8"/>
      <c r="H8210" s="6"/>
      <c r="I8210" s="6"/>
    </row>
    <row r="8211" spans="2:9" x14ac:dyDescent="0.2">
      <c r="B8211" s="3"/>
      <c r="C8211" s="6"/>
      <c r="D8211" s="3"/>
      <c r="E8211" s="6"/>
      <c r="F8211" s="3"/>
      <c r="G8211" s="8"/>
      <c r="H8211" s="6"/>
      <c r="I8211" s="6"/>
    </row>
    <row r="8212" spans="2:9" x14ac:dyDescent="0.2">
      <c r="B8212" s="3"/>
      <c r="C8212" s="6"/>
      <c r="D8212" s="3"/>
      <c r="E8212" s="6"/>
      <c r="F8212" s="3"/>
      <c r="G8212" s="8"/>
      <c r="H8212" s="6"/>
      <c r="I8212" s="6"/>
    </row>
    <row r="8213" spans="2:9" x14ac:dyDescent="0.2">
      <c r="B8213" s="3"/>
      <c r="C8213" s="6"/>
      <c r="D8213" s="3"/>
      <c r="E8213" s="6"/>
      <c r="F8213" s="3"/>
      <c r="G8213" s="8"/>
      <c r="H8213" s="6"/>
      <c r="I8213" s="6"/>
    </row>
    <row r="8214" spans="2:9" x14ac:dyDescent="0.2">
      <c r="B8214" s="3"/>
      <c r="C8214" s="6"/>
      <c r="D8214" s="3"/>
      <c r="E8214" s="6"/>
      <c r="F8214" s="3"/>
      <c r="G8214" s="8"/>
      <c r="H8214" s="6"/>
      <c r="I8214" s="6"/>
    </row>
    <row r="8215" spans="2:9" x14ac:dyDescent="0.2">
      <c r="B8215" s="3"/>
      <c r="C8215" s="6"/>
      <c r="D8215" s="3"/>
      <c r="E8215" s="6"/>
      <c r="F8215" s="3"/>
      <c r="G8215" s="8"/>
      <c r="H8215" s="6"/>
      <c r="I8215" s="6"/>
    </row>
    <row r="8216" spans="2:9" x14ac:dyDescent="0.2">
      <c r="B8216" s="3"/>
      <c r="C8216" s="6"/>
      <c r="D8216" s="3"/>
      <c r="E8216" s="6"/>
      <c r="F8216" s="3"/>
      <c r="G8216" s="8"/>
      <c r="H8216" s="6"/>
      <c r="I8216" s="6"/>
    </row>
    <row r="8217" spans="2:9" x14ac:dyDescent="0.2">
      <c r="B8217" s="3"/>
      <c r="C8217" s="6"/>
      <c r="D8217" s="3"/>
      <c r="E8217" s="6"/>
      <c r="F8217" s="3"/>
      <c r="G8217" s="8"/>
      <c r="H8217" s="6"/>
      <c r="I8217" s="6"/>
    </row>
    <row r="8218" spans="2:9" x14ac:dyDescent="0.2">
      <c r="B8218" s="3"/>
      <c r="C8218" s="6"/>
      <c r="D8218" s="3"/>
      <c r="E8218" s="6"/>
      <c r="F8218" s="3"/>
      <c r="G8218" s="8"/>
      <c r="H8218" s="6"/>
      <c r="I8218" s="6"/>
    </row>
    <row r="8219" spans="2:9" x14ac:dyDescent="0.2">
      <c r="B8219" s="3"/>
      <c r="C8219" s="6"/>
      <c r="D8219" s="3"/>
      <c r="E8219" s="6"/>
      <c r="F8219" s="3"/>
      <c r="G8219" s="8"/>
      <c r="H8219" s="6"/>
      <c r="I8219" s="6"/>
    </row>
    <row r="8220" spans="2:9" x14ac:dyDescent="0.2">
      <c r="B8220" s="3"/>
      <c r="C8220" s="6"/>
      <c r="D8220" s="3"/>
      <c r="E8220" s="6"/>
      <c r="F8220" s="3"/>
      <c r="G8220" s="8"/>
      <c r="H8220" s="6"/>
      <c r="I8220" s="6"/>
    </row>
    <row r="8221" spans="2:9" x14ac:dyDescent="0.2">
      <c r="B8221" s="3"/>
      <c r="C8221" s="6"/>
      <c r="D8221" s="3"/>
      <c r="E8221" s="6"/>
      <c r="F8221" s="3"/>
      <c r="G8221" s="8"/>
      <c r="H8221" s="6"/>
      <c r="I8221" s="6"/>
    </row>
    <row r="8222" spans="2:9" x14ac:dyDescent="0.2">
      <c r="B8222" s="3"/>
      <c r="C8222" s="6"/>
      <c r="D8222" s="3"/>
      <c r="E8222" s="6"/>
      <c r="F8222" s="3"/>
      <c r="G8222" s="8"/>
      <c r="H8222" s="6"/>
      <c r="I8222" s="6"/>
    </row>
    <row r="8223" spans="2:9" x14ac:dyDescent="0.2">
      <c r="B8223" s="3"/>
      <c r="C8223" s="6"/>
      <c r="D8223" s="3"/>
      <c r="E8223" s="6"/>
      <c r="F8223" s="3"/>
      <c r="G8223" s="8"/>
      <c r="H8223" s="6"/>
      <c r="I8223" s="6"/>
    </row>
    <row r="8224" spans="2:9" x14ac:dyDescent="0.2">
      <c r="B8224" s="3"/>
      <c r="C8224" s="6"/>
      <c r="D8224" s="3"/>
      <c r="E8224" s="6"/>
      <c r="F8224" s="3"/>
      <c r="G8224" s="8"/>
      <c r="H8224" s="6"/>
      <c r="I8224" s="6"/>
    </row>
    <row r="8225" spans="2:9" x14ac:dyDescent="0.2">
      <c r="B8225" s="3"/>
      <c r="C8225" s="6"/>
      <c r="D8225" s="3"/>
      <c r="E8225" s="6"/>
      <c r="F8225" s="3"/>
      <c r="G8225" s="8"/>
      <c r="H8225" s="6"/>
      <c r="I8225" s="6"/>
    </row>
    <row r="8226" spans="2:9" x14ac:dyDescent="0.2">
      <c r="B8226" s="3"/>
      <c r="C8226" s="6"/>
      <c r="D8226" s="3"/>
      <c r="E8226" s="6"/>
      <c r="F8226" s="3"/>
      <c r="G8226" s="8"/>
      <c r="H8226" s="6"/>
      <c r="I8226" s="6"/>
    </row>
    <row r="8227" spans="2:9" x14ac:dyDescent="0.2">
      <c r="B8227" s="3"/>
      <c r="C8227" s="6"/>
      <c r="D8227" s="3"/>
      <c r="E8227" s="6"/>
      <c r="F8227" s="3"/>
      <c r="G8227" s="8"/>
      <c r="H8227" s="6"/>
      <c r="I8227" s="6"/>
    </row>
    <row r="8228" spans="2:9" x14ac:dyDescent="0.2">
      <c r="B8228" s="3"/>
      <c r="C8228" s="6"/>
      <c r="D8228" s="3"/>
      <c r="E8228" s="6"/>
      <c r="F8228" s="3"/>
      <c r="G8228" s="8"/>
      <c r="H8228" s="6"/>
      <c r="I8228" s="6"/>
    </row>
    <row r="8229" spans="2:9" x14ac:dyDescent="0.2">
      <c r="B8229" s="3"/>
      <c r="C8229" s="6"/>
      <c r="D8229" s="3"/>
      <c r="E8229" s="6"/>
      <c r="F8229" s="3"/>
      <c r="G8229" s="8"/>
      <c r="H8229" s="6"/>
      <c r="I8229" s="6"/>
    </row>
    <row r="8230" spans="2:9" x14ac:dyDescent="0.2">
      <c r="B8230" s="3"/>
      <c r="C8230" s="6"/>
      <c r="D8230" s="3"/>
      <c r="E8230" s="6"/>
      <c r="F8230" s="3"/>
      <c r="G8230" s="8"/>
      <c r="H8230" s="6"/>
      <c r="I8230" s="6"/>
    </row>
    <row r="8231" spans="2:9" x14ac:dyDescent="0.2">
      <c r="B8231" s="2"/>
      <c r="C8231" s="5"/>
      <c r="D8231" s="2"/>
      <c r="E8231" s="5"/>
      <c r="F8231" s="2"/>
      <c r="G8231" s="7"/>
      <c r="H8231" s="5"/>
      <c r="I8231" s="5"/>
    </row>
    <row r="8232" spans="2:9" x14ac:dyDescent="0.2">
      <c r="B8232" s="2"/>
      <c r="C8232" s="5"/>
      <c r="D8232" s="2"/>
      <c r="E8232" s="5"/>
      <c r="F8232" s="2"/>
      <c r="G8232" s="7"/>
      <c r="H8232" s="5"/>
      <c r="I8232" s="5"/>
    </row>
    <row r="8233" spans="2:9" x14ac:dyDescent="0.2">
      <c r="B8233" s="2"/>
      <c r="C8233" s="5"/>
      <c r="D8233" s="2"/>
      <c r="E8233" s="5"/>
      <c r="F8233" s="2"/>
      <c r="G8233" s="7"/>
      <c r="H8233" s="5"/>
      <c r="I8233" s="5"/>
    </row>
    <row r="8234" spans="2:9" x14ac:dyDescent="0.2">
      <c r="B8234" s="2"/>
      <c r="C8234" s="5"/>
      <c r="D8234" s="2"/>
      <c r="E8234" s="5"/>
      <c r="F8234" s="2"/>
      <c r="G8234" s="7"/>
      <c r="H8234" s="5"/>
      <c r="I8234" s="5"/>
    </row>
    <row r="8235" spans="2:9" x14ac:dyDescent="0.2">
      <c r="B8235" s="2"/>
      <c r="C8235" s="5"/>
      <c r="D8235" s="2"/>
      <c r="E8235" s="5"/>
      <c r="F8235" s="2"/>
      <c r="G8235" s="7"/>
      <c r="H8235" s="5"/>
      <c r="I8235" s="5"/>
    </row>
    <row r="8236" spans="2:9" x14ac:dyDescent="0.2">
      <c r="B8236" s="2"/>
      <c r="C8236" s="5"/>
      <c r="D8236" s="2"/>
      <c r="E8236" s="5"/>
      <c r="F8236" s="2"/>
      <c r="G8236" s="7"/>
      <c r="H8236" s="5"/>
      <c r="I8236" s="5"/>
    </row>
    <row r="8237" spans="2:9" x14ac:dyDescent="0.2">
      <c r="B8237" s="2"/>
      <c r="C8237" s="5"/>
      <c r="D8237" s="2"/>
      <c r="E8237" s="5"/>
      <c r="F8237" s="2"/>
      <c r="G8237" s="7"/>
      <c r="H8237" s="5"/>
      <c r="I8237" s="5"/>
    </row>
    <row r="8238" spans="2:9" x14ac:dyDescent="0.2">
      <c r="B8238" s="2"/>
      <c r="C8238" s="5"/>
      <c r="D8238" s="2"/>
      <c r="E8238" s="5"/>
      <c r="F8238" s="2"/>
      <c r="G8238" s="7"/>
      <c r="H8238" s="5"/>
      <c r="I8238" s="5"/>
    </row>
    <row r="8239" spans="2:9" x14ac:dyDescent="0.2">
      <c r="B8239" s="2"/>
      <c r="C8239" s="5"/>
      <c r="D8239" s="2"/>
      <c r="E8239" s="5"/>
      <c r="F8239" s="2"/>
      <c r="G8239" s="7"/>
      <c r="H8239" s="5"/>
      <c r="I8239" s="5"/>
    </row>
    <row r="8240" spans="2:9" x14ac:dyDescent="0.2">
      <c r="B8240" s="2"/>
      <c r="C8240" s="5"/>
      <c r="D8240" s="2"/>
      <c r="E8240" s="5"/>
      <c r="F8240" s="2"/>
      <c r="G8240" s="7"/>
      <c r="H8240" s="5"/>
      <c r="I8240" s="5"/>
    </row>
    <row r="8241" spans="2:9" x14ac:dyDescent="0.2">
      <c r="B8241" s="2"/>
      <c r="C8241" s="5"/>
      <c r="D8241" s="2"/>
      <c r="E8241" s="5"/>
      <c r="F8241" s="2"/>
      <c r="G8241" s="7"/>
      <c r="H8241" s="5"/>
      <c r="I8241" s="5"/>
    </row>
    <row r="8242" spans="2:9" x14ac:dyDescent="0.2">
      <c r="B8242" s="2"/>
      <c r="C8242" s="5"/>
      <c r="D8242" s="2"/>
      <c r="E8242" s="5"/>
      <c r="F8242" s="2"/>
      <c r="G8242" s="7"/>
      <c r="H8242" s="5"/>
      <c r="I8242" s="5"/>
    </row>
    <row r="8243" spans="2:9" x14ac:dyDescent="0.2">
      <c r="B8243" s="2"/>
      <c r="C8243" s="5"/>
      <c r="D8243" s="2"/>
      <c r="E8243" s="5"/>
      <c r="F8243" s="2"/>
      <c r="G8243" s="7"/>
      <c r="H8243" s="5"/>
      <c r="I8243" s="5"/>
    </row>
    <row r="8244" spans="2:9" x14ac:dyDescent="0.2">
      <c r="B8244" s="2"/>
      <c r="C8244" s="5"/>
      <c r="D8244" s="2"/>
      <c r="E8244" s="5"/>
      <c r="F8244" s="2"/>
      <c r="G8244" s="7"/>
      <c r="H8244" s="5"/>
      <c r="I8244" s="5"/>
    </row>
    <row r="8245" spans="2:9" x14ac:dyDescent="0.2">
      <c r="B8245" s="3"/>
      <c r="C8245" s="6"/>
      <c r="D8245" s="3"/>
      <c r="E8245" s="6"/>
      <c r="F8245" s="3"/>
      <c r="G8245" s="8"/>
      <c r="H8245" s="6"/>
      <c r="I8245" s="6"/>
    </row>
    <row r="8246" spans="2:9" x14ac:dyDescent="0.2">
      <c r="B8246" s="3"/>
      <c r="C8246" s="6"/>
      <c r="D8246" s="3"/>
      <c r="E8246" s="6"/>
      <c r="F8246" s="3"/>
      <c r="G8246" s="8"/>
      <c r="H8246" s="6"/>
      <c r="I8246" s="6"/>
    </row>
    <row r="8247" spans="2:9" x14ac:dyDescent="0.2">
      <c r="B8247" s="3"/>
      <c r="C8247" s="6"/>
      <c r="D8247" s="3"/>
      <c r="E8247" s="6"/>
      <c r="F8247" s="3"/>
      <c r="G8247" s="8"/>
      <c r="H8247" s="6"/>
      <c r="I8247" s="6"/>
    </row>
    <row r="8248" spans="2:9" x14ac:dyDescent="0.2">
      <c r="B8248" s="3"/>
      <c r="C8248" s="6"/>
      <c r="D8248" s="3"/>
      <c r="E8248" s="6"/>
      <c r="F8248" s="3"/>
      <c r="G8248" s="8"/>
      <c r="H8248" s="6"/>
      <c r="I8248" s="6"/>
    </row>
    <row r="8249" spans="2:9" x14ac:dyDescent="0.2">
      <c r="B8249" s="3"/>
      <c r="C8249" s="6"/>
      <c r="D8249" s="3"/>
      <c r="E8249" s="6"/>
      <c r="F8249" s="3"/>
      <c r="G8249" s="8"/>
      <c r="H8249" s="6"/>
      <c r="I8249" s="6"/>
    </row>
    <row r="8250" spans="2:9" x14ac:dyDescent="0.2">
      <c r="B8250" s="3"/>
      <c r="C8250" s="6"/>
      <c r="D8250" s="3"/>
      <c r="E8250" s="6"/>
      <c r="F8250" s="3"/>
      <c r="G8250" s="8"/>
      <c r="H8250" s="6"/>
      <c r="I8250" s="6"/>
    </row>
    <row r="8251" spans="2:9" x14ac:dyDescent="0.2">
      <c r="B8251" s="3"/>
      <c r="C8251" s="6"/>
      <c r="D8251" s="3"/>
      <c r="E8251" s="6"/>
      <c r="F8251" s="3"/>
      <c r="G8251" s="8"/>
      <c r="H8251" s="6"/>
      <c r="I8251" s="6"/>
    </row>
    <row r="8252" spans="2:9" x14ac:dyDescent="0.2">
      <c r="B8252" s="3"/>
      <c r="C8252" s="6"/>
      <c r="D8252" s="3"/>
      <c r="E8252" s="6"/>
      <c r="F8252" s="3"/>
      <c r="G8252" s="8"/>
      <c r="H8252" s="6"/>
      <c r="I8252" s="6"/>
    </row>
    <row r="8253" spans="2:9" x14ac:dyDescent="0.2">
      <c r="B8253" s="3"/>
      <c r="C8253" s="6"/>
      <c r="D8253" s="3"/>
      <c r="E8253" s="6"/>
      <c r="F8253" s="3"/>
      <c r="G8253" s="8"/>
      <c r="H8253" s="6"/>
      <c r="I8253" s="6"/>
    </row>
    <row r="8254" spans="2:9" x14ac:dyDescent="0.2">
      <c r="B8254" s="3"/>
      <c r="C8254" s="6"/>
      <c r="D8254" s="3"/>
      <c r="E8254" s="6"/>
      <c r="F8254" s="3"/>
      <c r="G8254" s="8"/>
      <c r="H8254" s="6"/>
      <c r="I8254" s="6"/>
    </row>
    <row r="8255" spans="2:9" x14ac:dyDescent="0.2">
      <c r="B8255" s="3"/>
      <c r="C8255" s="6"/>
      <c r="D8255" s="3"/>
      <c r="E8255" s="6"/>
      <c r="F8255" s="3"/>
      <c r="G8255" s="8"/>
      <c r="H8255" s="6"/>
      <c r="I8255" s="6"/>
    </row>
    <row r="8256" spans="2:9" x14ac:dyDescent="0.2">
      <c r="B8256" s="3"/>
      <c r="C8256" s="6"/>
      <c r="D8256" s="3"/>
      <c r="E8256" s="6"/>
      <c r="F8256" s="3"/>
      <c r="G8256" s="8"/>
      <c r="H8256" s="6"/>
      <c r="I8256" s="6"/>
    </row>
    <row r="8257" spans="2:9" x14ac:dyDescent="0.2">
      <c r="B8257" s="3"/>
      <c r="C8257" s="6"/>
      <c r="D8257" s="3"/>
      <c r="E8257" s="6"/>
      <c r="F8257" s="3"/>
      <c r="G8257" s="8"/>
      <c r="H8257" s="6"/>
      <c r="I8257" s="6"/>
    </row>
    <row r="8258" spans="2:9" x14ac:dyDescent="0.2">
      <c r="B8258" s="3"/>
      <c r="C8258" s="6"/>
      <c r="D8258" s="3"/>
      <c r="E8258" s="6"/>
      <c r="F8258" s="3"/>
      <c r="G8258" s="8"/>
      <c r="H8258" s="6"/>
      <c r="I8258" s="6"/>
    </row>
    <row r="8259" spans="2:9" x14ac:dyDescent="0.2">
      <c r="B8259" s="3"/>
      <c r="C8259" s="6"/>
      <c r="D8259" s="3"/>
      <c r="E8259" s="6"/>
      <c r="F8259" s="3"/>
      <c r="G8259" s="8"/>
      <c r="H8259" s="6"/>
      <c r="I8259" s="6"/>
    </row>
    <row r="8260" spans="2:9" x14ac:dyDescent="0.2">
      <c r="B8260" s="3"/>
      <c r="C8260" s="6"/>
      <c r="D8260" s="3"/>
      <c r="E8260" s="6"/>
      <c r="F8260" s="3"/>
      <c r="G8260" s="8"/>
      <c r="H8260" s="6"/>
      <c r="I8260" s="6"/>
    </row>
    <row r="8261" spans="2:9" x14ac:dyDescent="0.2">
      <c r="B8261" s="3"/>
      <c r="C8261" s="6"/>
      <c r="D8261" s="3"/>
      <c r="E8261" s="6"/>
      <c r="F8261" s="3"/>
      <c r="G8261" s="8"/>
      <c r="H8261" s="6"/>
      <c r="I8261" s="6"/>
    </row>
    <row r="8262" spans="2:9" x14ac:dyDescent="0.2">
      <c r="B8262" s="3"/>
      <c r="C8262" s="6"/>
      <c r="D8262" s="3"/>
      <c r="E8262" s="6"/>
      <c r="F8262" s="3"/>
      <c r="G8262" s="8"/>
      <c r="H8262" s="6"/>
      <c r="I8262" s="6"/>
    </row>
    <row r="8263" spans="2:9" x14ac:dyDescent="0.2">
      <c r="B8263" s="3"/>
      <c r="C8263" s="6"/>
      <c r="D8263" s="3"/>
      <c r="E8263" s="6"/>
      <c r="F8263" s="3"/>
      <c r="G8263" s="8"/>
      <c r="H8263" s="6"/>
      <c r="I8263" s="6"/>
    </row>
    <row r="8264" spans="2:9" x14ac:dyDescent="0.2">
      <c r="B8264" s="3"/>
      <c r="C8264" s="6"/>
      <c r="D8264" s="3"/>
      <c r="E8264" s="6"/>
      <c r="F8264" s="3"/>
      <c r="G8264" s="8"/>
      <c r="H8264" s="6"/>
      <c r="I8264" s="6"/>
    </row>
    <row r="8265" spans="2:9" x14ac:dyDescent="0.2">
      <c r="B8265" s="3"/>
      <c r="C8265" s="6"/>
      <c r="D8265" s="3"/>
      <c r="E8265" s="6"/>
      <c r="F8265" s="3"/>
      <c r="G8265" s="8"/>
      <c r="H8265" s="6"/>
      <c r="I8265" s="6"/>
    </row>
    <row r="8266" spans="2:9" x14ac:dyDescent="0.2">
      <c r="B8266" s="3"/>
      <c r="C8266" s="6"/>
      <c r="D8266" s="3"/>
      <c r="E8266" s="6"/>
      <c r="F8266" s="3"/>
      <c r="G8266" s="8"/>
      <c r="H8266" s="6"/>
      <c r="I8266" s="6"/>
    </row>
    <row r="8267" spans="2:9" x14ac:dyDescent="0.2">
      <c r="B8267" s="3"/>
      <c r="C8267" s="6"/>
      <c r="D8267" s="3"/>
      <c r="E8267" s="6"/>
      <c r="F8267" s="3"/>
      <c r="G8267" s="8"/>
      <c r="H8267" s="6"/>
      <c r="I8267" s="6"/>
    </row>
    <row r="8268" spans="2:9" x14ac:dyDescent="0.2">
      <c r="B8268" s="3"/>
      <c r="C8268" s="6"/>
      <c r="D8268" s="3"/>
      <c r="E8268" s="6"/>
      <c r="F8268" s="3"/>
      <c r="G8268" s="8"/>
      <c r="H8268" s="6"/>
      <c r="I8268" s="6"/>
    </row>
    <row r="8269" spans="2:9" x14ac:dyDescent="0.2">
      <c r="B8269" s="3"/>
      <c r="C8269" s="6"/>
      <c r="D8269" s="3"/>
      <c r="E8269" s="6"/>
      <c r="F8269" s="3"/>
      <c r="G8269" s="8"/>
      <c r="H8269" s="6"/>
      <c r="I8269" s="6"/>
    </row>
    <row r="8270" spans="2:9" x14ac:dyDescent="0.2">
      <c r="B8270" s="3"/>
      <c r="C8270" s="6"/>
      <c r="D8270" s="3"/>
      <c r="E8270" s="6"/>
      <c r="F8270" s="3"/>
      <c r="G8270" s="8"/>
      <c r="H8270" s="6"/>
      <c r="I8270" s="6"/>
    </row>
    <row r="8271" spans="2:9" x14ac:dyDescent="0.2">
      <c r="B8271" s="3"/>
      <c r="C8271" s="6"/>
      <c r="D8271" s="3"/>
      <c r="E8271" s="6"/>
      <c r="F8271" s="3"/>
      <c r="G8271" s="8"/>
      <c r="H8271" s="6"/>
      <c r="I8271" s="6"/>
    </row>
    <row r="8272" spans="2:9" x14ac:dyDescent="0.2">
      <c r="B8272" s="3"/>
      <c r="C8272" s="6"/>
      <c r="D8272" s="3"/>
      <c r="E8272" s="6"/>
      <c r="F8272" s="3"/>
      <c r="G8272" s="8"/>
      <c r="H8272" s="6"/>
      <c r="I8272" s="6"/>
    </row>
    <row r="8273" spans="2:9" x14ac:dyDescent="0.2">
      <c r="B8273" s="3"/>
      <c r="C8273" s="6"/>
      <c r="D8273" s="3"/>
      <c r="E8273" s="6"/>
      <c r="F8273" s="3"/>
      <c r="G8273" s="8"/>
      <c r="H8273" s="6"/>
      <c r="I8273" s="6"/>
    </row>
    <row r="8274" spans="2:9" x14ac:dyDescent="0.2">
      <c r="B8274" s="3"/>
      <c r="C8274" s="6"/>
      <c r="D8274" s="3"/>
      <c r="E8274" s="6"/>
      <c r="F8274" s="3"/>
      <c r="G8274" s="8"/>
      <c r="H8274" s="6"/>
      <c r="I8274" s="6"/>
    </row>
    <row r="8275" spans="2:9" x14ac:dyDescent="0.2">
      <c r="B8275" s="3"/>
      <c r="C8275" s="6"/>
      <c r="D8275" s="3"/>
      <c r="E8275" s="6"/>
      <c r="F8275" s="3"/>
      <c r="G8275" s="8"/>
      <c r="H8275" s="6"/>
      <c r="I8275" s="6"/>
    </row>
    <row r="8276" spans="2:9" x14ac:dyDescent="0.2">
      <c r="B8276" s="3"/>
      <c r="C8276" s="6"/>
      <c r="D8276" s="3"/>
      <c r="E8276" s="6"/>
      <c r="F8276" s="3"/>
      <c r="G8276" s="8"/>
      <c r="H8276" s="6"/>
      <c r="I8276" s="6"/>
    </row>
    <row r="8277" spans="2:9" x14ac:dyDescent="0.2">
      <c r="B8277" s="3"/>
      <c r="C8277" s="6"/>
      <c r="D8277" s="3"/>
      <c r="E8277" s="6"/>
      <c r="F8277" s="3"/>
      <c r="G8277" s="8"/>
      <c r="H8277" s="6"/>
      <c r="I8277" s="6"/>
    </row>
    <row r="8278" spans="2:9" x14ac:dyDescent="0.2">
      <c r="B8278" s="3"/>
      <c r="C8278" s="6"/>
      <c r="D8278" s="3"/>
      <c r="E8278" s="6"/>
      <c r="F8278" s="3"/>
      <c r="G8278" s="8"/>
      <c r="H8278" s="6"/>
      <c r="I8278" s="6"/>
    </row>
    <row r="8279" spans="2:9" x14ac:dyDescent="0.2">
      <c r="B8279" s="3"/>
      <c r="C8279" s="6"/>
      <c r="D8279" s="3"/>
      <c r="E8279" s="6"/>
      <c r="F8279" s="3"/>
      <c r="G8279" s="8"/>
      <c r="H8279" s="6"/>
      <c r="I8279" s="6"/>
    </row>
    <row r="8280" spans="2:9" x14ac:dyDescent="0.2">
      <c r="B8280" s="3"/>
      <c r="C8280" s="6"/>
      <c r="D8280" s="3"/>
      <c r="E8280" s="6"/>
      <c r="F8280" s="3"/>
      <c r="G8280" s="8"/>
      <c r="H8280" s="6"/>
      <c r="I8280" s="6"/>
    </row>
    <row r="8281" spans="2:9" x14ac:dyDescent="0.2">
      <c r="B8281" s="3"/>
      <c r="C8281" s="6"/>
      <c r="D8281" s="3"/>
      <c r="E8281" s="6"/>
      <c r="F8281" s="3"/>
      <c r="G8281" s="8"/>
      <c r="H8281" s="6"/>
      <c r="I8281" s="6"/>
    </row>
    <row r="8282" spans="2:9" x14ac:dyDescent="0.2">
      <c r="B8282" s="3"/>
      <c r="C8282" s="6"/>
      <c r="D8282" s="3"/>
      <c r="E8282" s="6"/>
      <c r="F8282" s="3"/>
      <c r="G8282" s="8"/>
      <c r="H8282" s="6"/>
      <c r="I8282" s="6"/>
    </row>
    <row r="8283" spans="2:9" x14ac:dyDescent="0.2">
      <c r="B8283" s="3"/>
      <c r="C8283" s="6"/>
      <c r="D8283" s="3"/>
      <c r="E8283" s="6"/>
      <c r="F8283" s="3"/>
      <c r="G8283" s="8"/>
      <c r="H8283" s="6"/>
      <c r="I8283" s="6"/>
    </row>
    <row r="8284" spans="2:9" x14ac:dyDescent="0.2">
      <c r="B8284" s="3"/>
      <c r="C8284" s="6"/>
      <c r="D8284" s="3"/>
      <c r="E8284" s="6"/>
      <c r="F8284" s="3"/>
      <c r="G8284" s="8"/>
      <c r="H8284" s="6"/>
      <c r="I8284" s="6"/>
    </row>
    <row r="8285" spans="2:9" x14ac:dyDescent="0.2">
      <c r="B8285" s="3"/>
      <c r="C8285" s="6"/>
      <c r="D8285" s="3"/>
      <c r="E8285" s="6"/>
      <c r="F8285" s="3"/>
      <c r="G8285" s="8"/>
      <c r="H8285" s="6"/>
      <c r="I8285" s="6"/>
    </row>
    <row r="8286" spans="2:9" x14ac:dyDescent="0.2">
      <c r="B8286" s="3"/>
      <c r="C8286" s="6"/>
      <c r="D8286" s="3"/>
      <c r="E8286" s="6"/>
      <c r="F8286" s="3"/>
      <c r="G8286" s="8"/>
      <c r="H8286" s="6"/>
      <c r="I8286" s="6"/>
    </row>
    <row r="8287" spans="2:9" x14ac:dyDescent="0.2">
      <c r="B8287" s="3"/>
      <c r="C8287" s="6"/>
      <c r="D8287" s="3"/>
      <c r="E8287" s="6"/>
      <c r="F8287" s="3"/>
      <c r="G8287" s="8"/>
      <c r="H8287" s="6"/>
      <c r="I8287" s="6"/>
    </row>
    <row r="8288" spans="2:9" x14ac:dyDescent="0.2">
      <c r="B8288" s="3"/>
      <c r="C8288" s="6"/>
      <c r="D8288" s="3"/>
      <c r="E8288" s="6"/>
      <c r="F8288" s="3"/>
      <c r="G8288" s="8"/>
      <c r="H8288" s="6"/>
      <c r="I8288" s="6"/>
    </row>
    <row r="8289" spans="2:9" x14ac:dyDescent="0.2">
      <c r="B8289" s="3"/>
      <c r="C8289" s="6"/>
      <c r="D8289" s="3"/>
      <c r="E8289" s="6"/>
      <c r="F8289" s="3"/>
      <c r="G8289" s="8"/>
      <c r="H8289" s="6"/>
      <c r="I8289" s="6"/>
    </row>
    <row r="8290" spans="2:9" x14ac:dyDescent="0.2">
      <c r="B8290" s="3"/>
      <c r="C8290" s="6"/>
      <c r="D8290" s="3"/>
      <c r="E8290" s="6"/>
      <c r="F8290" s="3"/>
      <c r="G8290" s="8"/>
      <c r="H8290" s="6"/>
      <c r="I8290" s="6"/>
    </row>
    <row r="8291" spans="2:9" x14ac:dyDescent="0.2">
      <c r="B8291" s="3"/>
      <c r="C8291" s="6"/>
      <c r="D8291" s="3"/>
      <c r="E8291" s="6"/>
      <c r="F8291" s="3"/>
      <c r="G8291" s="8"/>
      <c r="H8291" s="6"/>
      <c r="I8291" s="6"/>
    </row>
    <row r="8292" spans="2:9" x14ac:dyDescent="0.2">
      <c r="B8292" s="3"/>
      <c r="C8292" s="6"/>
      <c r="D8292" s="3"/>
      <c r="E8292" s="6"/>
      <c r="F8292" s="3"/>
      <c r="G8292" s="8"/>
      <c r="H8292" s="6"/>
      <c r="I8292" s="6"/>
    </row>
    <row r="8293" spans="2:9" x14ac:dyDescent="0.2">
      <c r="B8293" s="3"/>
      <c r="C8293" s="6"/>
      <c r="D8293" s="3"/>
      <c r="E8293" s="6"/>
      <c r="F8293" s="3"/>
      <c r="G8293" s="8"/>
      <c r="H8293" s="6"/>
      <c r="I8293" s="6"/>
    </row>
    <row r="8294" spans="2:9" x14ac:dyDescent="0.2">
      <c r="B8294" s="3"/>
      <c r="C8294" s="6"/>
      <c r="D8294" s="3"/>
      <c r="E8294" s="6"/>
      <c r="F8294" s="3"/>
      <c r="G8294" s="8"/>
      <c r="H8294" s="6"/>
      <c r="I8294" s="6"/>
    </row>
    <row r="8295" spans="2:9" x14ac:dyDescent="0.2">
      <c r="B8295" s="3"/>
      <c r="C8295" s="6"/>
      <c r="D8295" s="3"/>
      <c r="E8295" s="6"/>
      <c r="F8295" s="3"/>
      <c r="G8295" s="8"/>
      <c r="H8295" s="6"/>
      <c r="I8295" s="6"/>
    </row>
    <row r="8296" spans="2:9" x14ac:dyDescent="0.2">
      <c r="B8296" s="3"/>
      <c r="C8296" s="6"/>
      <c r="D8296" s="3"/>
      <c r="E8296" s="6"/>
      <c r="F8296" s="3"/>
      <c r="G8296" s="8"/>
      <c r="H8296" s="6"/>
      <c r="I8296" s="6"/>
    </row>
    <row r="8297" spans="2:9" x14ac:dyDescent="0.2">
      <c r="B8297" s="3"/>
      <c r="C8297" s="6"/>
      <c r="D8297" s="3"/>
      <c r="E8297" s="6"/>
      <c r="F8297" s="3"/>
      <c r="G8297" s="8"/>
      <c r="H8297" s="6"/>
      <c r="I8297" s="6"/>
    </row>
    <row r="8298" spans="2:9" x14ac:dyDescent="0.2">
      <c r="B8298" s="3"/>
      <c r="C8298" s="6"/>
      <c r="D8298" s="3"/>
      <c r="E8298" s="6"/>
      <c r="F8298" s="3"/>
      <c r="G8298" s="8"/>
      <c r="H8298" s="6"/>
      <c r="I8298" s="6"/>
    </row>
    <row r="8299" spans="2:9" x14ac:dyDescent="0.2">
      <c r="B8299" s="3"/>
      <c r="C8299" s="6"/>
      <c r="D8299" s="3"/>
      <c r="E8299" s="6"/>
      <c r="F8299" s="3"/>
      <c r="G8299" s="8"/>
      <c r="H8299" s="6"/>
      <c r="I8299" s="6"/>
    </row>
    <row r="8300" spans="2:9" x14ac:dyDescent="0.2">
      <c r="B8300" s="3"/>
      <c r="C8300" s="6"/>
      <c r="D8300" s="3"/>
      <c r="E8300" s="6"/>
      <c r="F8300" s="3"/>
      <c r="G8300" s="8"/>
      <c r="H8300" s="6"/>
      <c r="I8300" s="6"/>
    </row>
    <row r="8301" spans="2:9" x14ac:dyDescent="0.2">
      <c r="B8301" s="3"/>
      <c r="C8301" s="6"/>
      <c r="D8301" s="3"/>
      <c r="E8301" s="6"/>
      <c r="F8301" s="3"/>
      <c r="G8301" s="8"/>
      <c r="H8301" s="6"/>
      <c r="I8301" s="6"/>
    </row>
    <row r="8302" spans="2:9" x14ac:dyDescent="0.2">
      <c r="B8302" s="3"/>
      <c r="C8302" s="6"/>
      <c r="D8302" s="3"/>
      <c r="E8302" s="6"/>
      <c r="F8302" s="3"/>
      <c r="G8302" s="8"/>
      <c r="H8302" s="6"/>
      <c r="I8302" s="6"/>
    </row>
    <row r="8303" spans="2:9" x14ac:dyDescent="0.2">
      <c r="B8303" s="3"/>
      <c r="C8303" s="6"/>
      <c r="D8303" s="3"/>
      <c r="E8303" s="6"/>
      <c r="F8303" s="3"/>
      <c r="G8303" s="8"/>
      <c r="H8303" s="6"/>
      <c r="I8303" s="6"/>
    </row>
    <row r="8304" spans="2:9" x14ac:dyDescent="0.2">
      <c r="B8304" s="3"/>
      <c r="C8304" s="6"/>
      <c r="D8304" s="3"/>
      <c r="E8304" s="6"/>
      <c r="F8304" s="3"/>
      <c r="G8304" s="8"/>
      <c r="H8304" s="6"/>
      <c r="I8304" s="6"/>
    </row>
    <row r="8305" spans="2:9" x14ac:dyDescent="0.2">
      <c r="B8305" s="3"/>
      <c r="C8305" s="6"/>
      <c r="D8305" s="3"/>
      <c r="E8305" s="6"/>
      <c r="F8305" s="3"/>
      <c r="G8305" s="8"/>
      <c r="H8305" s="6"/>
      <c r="I8305" s="6"/>
    </row>
    <row r="8306" spans="2:9" x14ac:dyDescent="0.2">
      <c r="B8306" s="3"/>
      <c r="C8306" s="6"/>
      <c r="D8306" s="3"/>
      <c r="E8306" s="6"/>
      <c r="F8306" s="3"/>
      <c r="G8306" s="8"/>
      <c r="H8306" s="6"/>
      <c r="I8306" s="6"/>
    </row>
    <row r="8307" spans="2:9" x14ac:dyDescent="0.2">
      <c r="B8307" s="3"/>
      <c r="C8307" s="6"/>
      <c r="D8307" s="3"/>
      <c r="E8307" s="6"/>
      <c r="F8307" s="3"/>
      <c r="G8307" s="8"/>
      <c r="H8307" s="6"/>
      <c r="I8307" s="6"/>
    </row>
    <row r="8308" spans="2:9" x14ac:dyDescent="0.2">
      <c r="B8308" s="3"/>
      <c r="C8308" s="6"/>
      <c r="D8308" s="3"/>
      <c r="E8308" s="6"/>
      <c r="F8308" s="3"/>
      <c r="G8308" s="8"/>
      <c r="H8308" s="6"/>
      <c r="I8308" s="6"/>
    </row>
    <row r="8309" spans="2:9" x14ac:dyDescent="0.2">
      <c r="B8309" s="3"/>
      <c r="C8309" s="6"/>
      <c r="D8309" s="3"/>
      <c r="E8309" s="6"/>
      <c r="F8309" s="3"/>
      <c r="G8309" s="8"/>
      <c r="H8309" s="6"/>
      <c r="I8309" s="6"/>
    </row>
    <row r="8310" spans="2:9" x14ac:dyDescent="0.2">
      <c r="B8310" s="3"/>
      <c r="C8310" s="6"/>
      <c r="D8310" s="3"/>
      <c r="E8310" s="6"/>
      <c r="F8310" s="3"/>
      <c r="G8310" s="8"/>
      <c r="H8310" s="6"/>
      <c r="I8310" s="6"/>
    </row>
    <row r="8311" spans="2:9" x14ac:dyDescent="0.2">
      <c r="B8311" s="2"/>
      <c r="C8311" s="5"/>
      <c r="D8311" s="2"/>
      <c r="E8311" s="5"/>
      <c r="F8311" s="2"/>
      <c r="G8311" s="7"/>
      <c r="H8311" s="5"/>
      <c r="I8311" s="5"/>
    </row>
    <row r="8312" spans="2:9" x14ac:dyDescent="0.2">
      <c r="B8312" s="3"/>
      <c r="C8312" s="6"/>
      <c r="D8312" s="3"/>
      <c r="E8312" s="6"/>
      <c r="F8312" s="3"/>
      <c r="G8312" s="8"/>
      <c r="H8312" s="6"/>
      <c r="I8312" s="6"/>
    </row>
    <row r="8313" spans="2:9" x14ac:dyDescent="0.2">
      <c r="B8313" s="3"/>
      <c r="C8313" s="6"/>
      <c r="D8313" s="3"/>
      <c r="E8313" s="6"/>
      <c r="F8313" s="3"/>
      <c r="G8313" s="8"/>
      <c r="H8313" s="6"/>
      <c r="I8313" s="6"/>
    </row>
    <row r="8314" spans="2:9" x14ac:dyDescent="0.2">
      <c r="B8314" s="3"/>
      <c r="C8314" s="6"/>
      <c r="D8314" s="3"/>
      <c r="E8314" s="6"/>
      <c r="F8314" s="3"/>
      <c r="G8314" s="8"/>
      <c r="H8314" s="6"/>
      <c r="I8314" s="6"/>
    </row>
    <row r="8315" spans="2:9" x14ac:dyDescent="0.2">
      <c r="B8315" s="3"/>
      <c r="C8315" s="6"/>
      <c r="D8315" s="3"/>
      <c r="E8315" s="6"/>
      <c r="F8315" s="3"/>
      <c r="G8315" s="8"/>
      <c r="H8315" s="6"/>
      <c r="I8315" s="6"/>
    </row>
    <row r="8316" spans="2:9" x14ac:dyDescent="0.2">
      <c r="B8316" s="2"/>
      <c r="C8316" s="5"/>
      <c r="D8316" s="2"/>
      <c r="E8316" s="5"/>
      <c r="F8316" s="2"/>
      <c r="G8316" s="7"/>
      <c r="H8316" s="5"/>
      <c r="I8316" s="5"/>
    </row>
    <row r="8317" spans="2:9" x14ac:dyDescent="0.2">
      <c r="B8317" s="2"/>
      <c r="C8317" s="5"/>
      <c r="D8317" s="2"/>
      <c r="E8317" s="5"/>
      <c r="F8317" s="2"/>
      <c r="G8317" s="7"/>
      <c r="H8317" s="5"/>
      <c r="I8317" s="5"/>
    </row>
    <row r="8318" spans="2:9" x14ac:dyDescent="0.2">
      <c r="B8318" s="2"/>
      <c r="C8318" s="5"/>
      <c r="D8318" s="2"/>
      <c r="E8318" s="5"/>
      <c r="F8318" s="2"/>
      <c r="G8318" s="7"/>
      <c r="H8318" s="5"/>
      <c r="I8318" s="5"/>
    </row>
    <row r="8319" spans="2:9" x14ac:dyDescent="0.2">
      <c r="B8319" s="3"/>
      <c r="C8319" s="6"/>
      <c r="D8319" s="3"/>
      <c r="E8319" s="6"/>
      <c r="F8319" s="3"/>
      <c r="G8319" s="8"/>
      <c r="H8319" s="6"/>
      <c r="I8319" s="6"/>
    </row>
    <row r="8320" spans="2:9" x14ac:dyDescent="0.2">
      <c r="B8320" s="3"/>
      <c r="C8320" s="6"/>
      <c r="D8320" s="3"/>
      <c r="E8320" s="6"/>
      <c r="F8320" s="3"/>
      <c r="G8320" s="8"/>
      <c r="H8320" s="6"/>
      <c r="I8320" s="6"/>
    </row>
    <row r="8321" spans="2:9" x14ac:dyDescent="0.2">
      <c r="B8321" s="3"/>
      <c r="C8321" s="6"/>
      <c r="D8321" s="3"/>
      <c r="E8321" s="6"/>
      <c r="F8321" s="3"/>
      <c r="G8321" s="8"/>
      <c r="H8321" s="6"/>
      <c r="I8321" s="6"/>
    </row>
    <row r="8322" spans="2:9" x14ac:dyDescent="0.2">
      <c r="B8322" s="3"/>
      <c r="C8322" s="6"/>
      <c r="D8322" s="3"/>
      <c r="E8322" s="6"/>
      <c r="F8322" s="3"/>
      <c r="G8322" s="8"/>
      <c r="H8322" s="6"/>
      <c r="I8322" s="6"/>
    </row>
    <row r="8323" spans="2:9" x14ac:dyDescent="0.2">
      <c r="B8323" s="3"/>
      <c r="C8323" s="6"/>
      <c r="D8323" s="3"/>
      <c r="E8323" s="6"/>
      <c r="F8323" s="3"/>
      <c r="G8323" s="8"/>
      <c r="H8323" s="6"/>
      <c r="I8323" s="6"/>
    </row>
    <row r="8324" spans="2:9" x14ac:dyDescent="0.2">
      <c r="B8324" s="3"/>
      <c r="C8324" s="6"/>
      <c r="D8324" s="3"/>
      <c r="E8324" s="6"/>
      <c r="F8324" s="3"/>
      <c r="G8324" s="8"/>
      <c r="H8324" s="6"/>
      <c r="I8324" s="6"/>
    </row>
    <row r="8325" spans="2:9" x14ac:dyDescent="0.2">
      <c r="B8325" s="3"/>
      <c r="C8325" s="6"/>
      <c r="D8325" s="3"/>
      <c r="E8325" s="6"/>
      <c r="F8325" s="3"/>
      <c r="G8325" s="8"/>
      <c r="H8325" s="6"/>
      <c r="I8325" s="6"/>
    </row>
    <row r="8326" spans="2:9" x14ac:dyDescent="0.2">
      <c r="B8326" s="3"/>
      <c r="C8326" s="6"/>
      <c r="D8326" s="3"/>
      <c r="E8326" s="6"/>
      <c r="F8326" s="3"/>
      <c r="G8326" s="8"/>
      <c r="H8326" s="6"/>
      <c r="I8326" s="6"/>
    </row>
    <row r="8327" spans="2:9" x14ac:dyDescent="0.2">
      <c r="B8327" s="3"/>
      <c r="C8327" s="6"/>
      <c r="D8327" s="3"/>
      <c r="E8327" s="6"/>
      <c r="F8327" s="3"/>
      <c r="G8327" s="8"/>
      <c r="H8327" s="6"/>
      <c r="I8327" s="6"/>
    </row>
    <row r="8328" spans="2:9" x14ac:dyDescent="0.2">
      <c r="B8328" s="3"/>
      <c r="C8328" s="6"/>
      <c r="D8328" s="3"/>
      <c r="E8328" s="6"/>
      <c r="F8328" s="3"/>
      <c r="G8328" s="8"/>
      <c r="H8328" s="6"/>
      <c r="I8328" s="6"/>
    </row>
    <row r="8329" spans="2:9" x14ac:dyDescent="0.2">
      <c r="B8329" s="3"/>
      <c r="C8329" s="6"/>
      <c r="D8329" s="3"/>
      <c r="E8329" s="6"/>
      <c r="F8329" s="3"/>
      <c r="G8329" s="8"/>
      <c r="H8329" s="6"/>
      <c r="I8329" s="6"/>
    </row>
    <row r="8330" spans="2:9" x14ac:dyDescent="0.2">
      <c r="B8330" s="3"/>
      <c r="C8330" s="6"/>
      <c r="D8330" s="3"/>
      <c r="E8330" s="6"/>
      <c r="F8330" s="3"/>
      <c r="G8330" s="8"/>
      <c r="H8330" s="6"/>
      <c r="I8330" s="6"/>
    </row>
    <row r="8331" spans="2:9" x14ac:dyDescent="0.2">
      <c r="B8331" s="3"/>
      <c r="C8331" s="6"/>
      <c r="D8331" s="3"/>
      <c r="E8331" s="6"/>
      <c r="F8331" s="3"/>
      <c r="G8331" s="8"/>
      <c r="H8331" s="6"/>
      <c r="I8331" s="6"/>
    </row>
    <row r="8332" spans="2:9" x14ac:dyDescent="0.2">
      <c r="B8332" s="2"/>
      <c r="C8332" s="5"/>
      <c r="D8332" s="2"/>
      <c r="E8332" s="5"/>
      <c r="F8332" s="2"/>
      <c r="G8332" s="7"/>
      <c r="H8332" s="5"/>
      <c r="I8332" s="5"/>
    </row>
    <row r="8333" spans="2:9" x14ac:dyDescent="0.2">
      <c r="B8333" s="3"/>
      <c r="C8333" s="6"/>
      <c r="D8333" s="3"/>
      <c r="E8333" s="6"/>
      <c r="F8333" s="3"/>
      <c r="G8333" s="8"/>
      <c r="H8333" s="6"/>
      <c r="I8333" s="6"/>
    </row>
    <row r="8334" spans="2:9" x14ac:dyDescent="0.2">
      <c r="B8334" s="3"/>
      <c r="C8334" s="6"/>
      <c r="D8334" s="3"/>
      <c r="E8334" s="6"/>
      <c r="F8334" s="3"/>
      <c r="G8334" s="8"/>
      <c r="H8334" s="6"/>
      <c r="I8334" s="6"/>
    </row>
    <row r="8335" spans="2:9" x14ac:dyDescent="0.2">
      <c r="B8335" s="3"/>
      <c r="C8335" s="6"/>
      <c r="D8335" s="3"/>
      <c r="E8335" s="6"/>
      <c r="F8335" s="3"/>
      <c r="G8335" s="8"/>
      <c r="H8335" s="6"/>
      <c r="I8335" s="6"/>
    </row>
    <row r="8336" spans="2:9" x14ac:dyDescent="0.2">
      <c r="B8336" s="3"/>
      <c r="C8336" s="6"/>
      <c r="D8336" s="3"/>
      <c r="E8336" s="6"/>
      <c r="F8336" s="3"/>
      <c r="G8336" s="8"/>
      <c r="H8336" s="6"/>
      <c r="I8336" s="6"/>
    </row>
    <row r="8337" spans="2:9" x14ac:dyDescent="0.2">
      <c r="B8337" s="3"/>
      <c r="C8337" s="6"/>
      <c r="D8337" s="3"/>
      <c r="E8337" s="6"/>
      <c r="F8337" s="3"/>
      <c r="G8337" s="8"/>
      <c r="H8337" s="6"/>
      <c r="I8337" s="6"/>
    </row>
    <row r="8338" spans="2:9" x14ac:dyDescent="0.2">
      <c r="B8338" s="3"/>
      <c r="C8338" s="6"/>
      <c r="D8338" s="3"/>
      <c r="E8338" s="6"/>
      <c r="F8338" s="3"/>
      <c r="G8338" s="8"/>
      <c r="H8338" s="6"/>
      <c r="I8338" s="6"/>
    </row>
    <row r="8339" spans="2:9" x14ac:dyDescent="0.2">
      <c r="B8339" s="3"/>
      <c r="C8339" s="6"/>
      <c r="D8339" s="3"/>
      <c r="E8339" s="6"/>
      <c r="F8339" s="3"/>
      <c r="G8339" s="8"/>
      <c r="H8339" s="6"/>
      <c r="I8339" s="6"/>
    </row>
    <row r="8340" spans="2:9" x14ac:dyDescent="0.2">
      <c r="B8340" s="2"/>
      <c r="C8340" s="5"/>
      <c r="D8340" s="2"/>
      <c r="E8340" s="5"/>
      <c r="F8340" s="2"/>
      <c r="G8340" s="7"/>
      <c r="H8340" s="5"/>
      <c r="I8340" s="5"/>
    </row>
    <row r="8341" spans="2:9" x14ac:dyDescent="0.2">
      <c r="B8341" s="2"/>
      <c r="C8341" s="5"/>
      <c r="D8341" s="2"/>
      <c r="E8341" s="5"/>
      <c r="F8341" s="2"/>
      <c r="G8341" s="7"/>
      <c r="H8341" s="5"/>
      <c r="I8341" s="5"/>
    </row>
    <row r="8342" spans="2:9" x14ac:dyDescent="0.2">
      <c r="B8342" s="2"/>
      <c r="C8342" s="5"/>
      <c r="D8342" s="2"/>
      <c r="E8342" s="5"/>
      <c r="F8342" s="2"/>
      <c r="G8342" s="7"/>
      <c r="H8342" s="5"/>
      <c r="I8342" s="5"/>
    </row>
    <row r="8343" spans="2:9" x14ac:dyDescent="0.2">
      <c r="B8343" s="3"/>
      <c r="C8343" s="6"/>
      <c r="D8343" s="3"/>
      <c r="E8343" s="6"/>
      <c r="F8343" s="3"/>
      <c r="G8343" s="8"/>
      <c r="H8343" s="6"/>
      <c r="I8343" s="6"/>
    </row>
    <row r="8344" spans="2:9" x14ac:dyDescent="0.2">
      <c r="B8344" s="3"/>
      <c r="C8344" s="6"/>
      <c r="D8344" s="3"/>
      <c r="E8344" s="6"/>
      <c r="F8344" s="3"/>
      <c r="G8344" s="8"/>
      <c r="H8344" s="6"/>
      <c r="I8344" s="6"/>
    </row>
    <row r="8345" spans="2:9" x14ac:dyDescent="0.2">
      <c r="B8345" s="3"/>
      <c r="C8345" s="6"/>
      <c r="D8345" s="3"/>
      <c r="E8345" s="6"/>
      <c r="F8345" s="3"/>
      <c r="G8345" s="8"/>
      <c r="H8345" s="6"/>
      <c r="I8345" s="6"/>
    </row>
    <row r="8346" spans="2:9" x14ac:dyDescent="0.2">
      <c r="B8346" s="3"/>
      <c r="C8346" s="6"/>
      <c r="D8346" s="3"/>
      <c r="E8346" s="6"/>
      <c r="F8346" s="3"/>
      <c r="G8346" s="8"/>
      <c r="H8346" s="6"/>
      <c r="I8346" s="6"/>
    </row>
    <row r="8347" spans="2:9" x14ac:dyDescent="0.2">
      <c r="B8347" s="3"/>
      <c r="C8347" s="6"/>
      <c r="D8347" s="3"/>
      <c r="E8347" s="6"/>
      <c r="F8347" s="3"/>
      <c r="G8347" s="8"/>
      <c r="H8347" s="6"/>
      <c r="I8347" s="6"/>
    </row>
    <row r="8348" spans="2:9" x14ac:dyDescent="0.2">
      <c r="B8348" s="3"/>
      <c r="C8348" s="6"/>
      <c r="D8348" s="3"/>
      <c r="E8348" s="6"/>
      <c r="F8348" s="3"/>
      <c r="G8348" s="8"/>
      <c r="H8348" s="6"/>
      <c r="I8348" s="6"/>
    </row>
    <row r="8349" spans="2:9" x14ac:dyDescent="0.2">
      <c r="B8349" s="3"/>
      <c r="C8349" s="6"/>
      <c r="D8349" s="3"/>
      <c r="E8349" s="6"/>
      <c r="F8349" s="3"/>
      <c r="G8349" s="8"/>
      <c r="H8349" s="6"/>
      <c r="I8349" s="6"/>
    </row>
    <row r="8350" spans="2:9" x14ac:dyDescent="0.2">
      <c r="B8350" s="3"/>
      <c r="C8350" s="6"/>
      <c r="D8350" s="3"/>
      <c r="E8350" s="6"/>
      <c r="F8350" s="3"/>
      <c r="G8350" s="8"/>
      <c r="H8350" s="6"/>
      <c r="I8350" s="6"/>
    </row>
    <row r="8351" spans="2:9" x14ac:dyDescent="0.2">
      <c r="B8351" s="3"/>
      <c r="C8351" s="6"/>
      <c r="D8351" s="3"/>
      <c r="E8351" s="6"/>
      <c r="F8351" s="3"/>
      <c r="G8351" s="8"/>
      <c r="H8351" s="6"/>
      <c r="I8351" s="6"/>
    </row>
    <row r="8352" spans="2:9" x14ac:dyDescent="0.2">
      <c r="B8352" s="3"/>
      <c r="C8352" s="6"/>
      <c r="D8352" s="3"/>
      <c r="E8352" s="6"/>
      <c r="F8352" s="3"/>
      <c r="G8352" s="8"/>
      <c r="H8352" s="6"/>
      <c r="I8352" s="6"/>
    </row>
    <row r="8353" spans="2:9" x14ac:dyDescent="0.2">
      <c r="B8353" s="3"/>
      <c r="C8353" s="6"/>
      <c r="D8353" s="3"/>
      <c r="E8353" s="6"/>
      <c r="F8353" s="3"/>
      <c r="G8353" s="8"/>
      <c r="H8353" s="6"/>
      <c r="I8353" s="6"/>
    </row>
    <row r="8354" spans="2:9" x14ac:dyDescent="0.2">
      <c r="B8354" s="3"/>
      <c r="C8354" s="6"/>
      <c r="D8354" s="3"/>
      <c r="E8354" s="6"/>
      <c r="F8354" s="3"/>
      <c r="G8354" s="8"/>
      <c r="H8354" s="6"/>
      <c r="I8354" s="6"/>
    </row>
    <row r="8355" spans="2:9" x14ac:dyDescent="0.2">
      <c r="B8355" s="2"/>
      <c r="C8355" s="5"/>
      <c r="D8355" s="2"/>
      <c r="E8355" s="5"/>
      <c r="F8355" s="2"/>
      <c r="G8355" s="7"/>
      <c r="H8355" s="5"/>
      <c r="I8355" s="5"/>
    </row>
    <row r="8356" spans="2:9" x14ac:dyDescent="0.2">
      <c r="B8356" s="2"/>
      <c r="C8356" s="5"/>
      <c r="D8356" s="2"/>
      <c r="E8356" s="5"/>
      <c r="F8356" s="2"/>
      <c r="G8356" s="7"/>
      <c r="H8356" s="5"/>
      <c r="I8356" s="5"/>
    </row>
    <row r="8357" spans="2:9" x14ac:dyDescent="0.2">
      <c r="B8357" s="2"/>
      <c r="C8357" s="5"/>
      <c r="D8357" s="2"/>
      <c r="E8357" s="5"/>
      <c r="F8357" s="2"/>
      <c r="G8357" s="7"/>
      <c r="H8357" s="5"/>
      <c r="I8357" s="5"/>
    </row>
    <row r="8358" spans="2:9" x14ac:dyDescent="0.2">
      <c r="B8358" s="3"/>
      <c r="C8358" s="6"/>
      <c r="D8358" s="3"/>
      <c r="E8358" s="6"/>
      <c r="F8358" s="3"/>
      <c r="G8358" s="8"/>
      <c r="H8358" s="6"/>
      <c r="I8358" s="6"/>
    </row>
    <row r="8359" spans="2:9" x14ac:dyDescent="0.2">
      <c r="B8359" s="3"/>
      <c r="C8359" s="6"/>
      <c r="D8359" s="3"/>
      <c r="E8359" s="6"/>
      <c r="F8359" s="3"/>
      <c r="G8359" s="8"/>
      <c r="H8359" s="6"/>
      <c r="I8359" s="6"/>
    </row>
    <row r="8360" spans="2:9" x14ac:dyDescent="0.2">
      <c r="B8360" s="3"/>
      <c r="C8360" s="6"/>
      <c r="D8360" s="3"/>
      <c r="E8360" s="6"/>
      <c r="F8360" s="3"/>
      <c r="G8360" s="8"/>
      <c r="H8360" s="6"/>
      <c r="I8360" s="6"/>
    </row>
    <row r="8361" spans="2:9" x14ac:dyDescent="0.2">
      <c r="B8361" s="3"/>
      <c r="C8361" s="6"/>
      <c r="D8361" s="3"/>
      <c r="E8361" s="6"/>
      <c r="F8361" s="3"/>
      <c r="G8361" s="8"/>
      <c r="H8361" s="6"/>
      <c r="I8361" s="6"/>
    </row>
    <row r="8362" spans="2:9" x14ac:dyDescent="0.2">
      <c r="B8362" s="3"/>
      <c r="C8362" s="6"/>
      <c r="D8362" s="3"/>
      <c r="E8362" s="6"/>
      <c r="F8362" s="3"/>
      <c r="G8362" s="8"/>
      <c r="H8362" s="6"/>
      <c r="I8362" s="6"/>
    </row>
    <row r="8363" spans="2:9" x14ac:dyDescent="0.2">
      <c r="B8363" s="3"/>
      <c r="C8363" s="6"/>
      <c r="D8363" s="3"/>
      <c r="E8363" s="6"/>
      <c r="F8363" s="3"/>
      <c r="G8363" s="8"/>
      <c r="H8363" s="6"/>
      <c r="I8363" s="6"/>
    </row>
    <row r="8364" spans="2:9" x14ac:dyDescent="0.2">
      <c r="B8364" s="3"/>
      <c r="C8364" s="6"/>
      <c r="D8364" s="3"/>
      <c r="E8364" s="6"/>
      <c r="F8364" s="3"/>
      <c r="G8364" s="8"/>
      <c r="H8364" s="6"/>
      <c r="I8364" s="6"/>
    </row>
    <row r="8365" spans="2:9" x14ac:dyDescent="0.2">
      <c r="B8365" s="3"/>
      <c r="C8365" s="6"/>
      <c r="D8365" s="3"/>
      <c r="E8365" s="6"/>
      <c r="F8365" s="3"/>
      <c r="G8365" s="8"/>
      <c r="H8365" s="6"/>
      <c r="I8365" s="6"/>
    </row>
    <row r="8366" spans="2:9" x14ac:dyDescent="0.2">
      <c r="B8366" s="3"/>
      <c r="C8366" s="6"/>
      <c r="D8366" s="3"/>
      <c r="E8366" s="6"/>
      <c r="F8366" s="3"/>
      <c r="G8366" s="8"/>
      <c r="H8366" s="6"/>
      <c r="I8366" s="6"/>
    </row>
    <row r="8367" spans="2:9" x14ac:dyDescent="0.2">
      <c r="B8367" s="3"/>
      <c r="C8367" s="6"/>
      <c r="D8367" s="3"/>
      <c r="E8367" s="6"/>
      <c r="F8367" s="3"/>
      <c r="G8367" s="8"/>
      <c r="H8367" s="6"/>
      <c r="I8367" s="6"/>
    </row>
    <row r="8368" spans="2:9" x14ac:dyDescent="0.2">
      <c r="B8368" s="3"/>
      <c r="C8368" s="6"/>
      <c r="D8368" s="3"/>
      <c r="E8368" s="6"/>
      <c r="F8368" s="3"/>
      <c r="G8368" s="8"/>
      <c r="H8368" s="6"/>
      <c r="I8368" s="6"/>
    </row>
    <row r="8369" spans="2:9" x14ac:dyDescent="0.2">
      <c r="B8369" s="3"/>
      <c r="C8369" s="6"/>
      <c r="D8369" s="3"/>
      <c r="E8369" s="6"/>
      <c r="F8369" s="3"/>
      <c r="G8369" s="8"/>
      <c r="H8369" s="6"/>
      <c r="I8369" s="6"/>
    </row>
    <row r="8370" spans="2:9" x14ac:dyDescent="0.2">
      <c r="B8370" s="3"/>
      <c r="C8370" s="6"/>
      <c r="D8370" s="3"/>
      <c r="E8370" s="6"/>
      <c r="F8370" s="3"/>
      <c r="G8370" s="8"/>
      <c r="H8370" s="6"/>
      <c r="I8370" s="6"/>
    </row>
    <row r="8371" spans="2:9" x14ac:dyDescent="0.2">
      <c r="B8371" s="3"/>
      <c r="C8371" s="6"/>
      <c r="D8371" s="3"/>
      <c r="E8371" s="6"/>
      <c r="F8371" s="3"/>
      <c r="G8371" s="8"/>
      <c r="H8371" s="6"/>
      <c r="I8371" s="6"/>
    </row>
    <row r="8372" spans="2:9" x14ac:dyDescent="0.2">
      <c r="B8372" s="3"/>
      <c r="C8372" s="6"/>
      <c r="D8372" s="3"/>
      <c r="E8372" s="6"/>
      <c r="F8372" s="3"/>
      <c r="G8372" s="8"/>
      <c r="H8372" s="6"/>
      <c r="I8372" s="6"/>
    </row>
    <row r="8373" spans="2:9" x14ac:dyDescent="0.2">
      <c r="B8373" s="2"/>
      <c r="C8373" s="5"/>
      <c r="D8373" s="2"/>
      <c r="E8373" s="5"/>
      <c r="F8373" s="2"/>
      <c r="G8373" s="7"/>
      <c r="H8373" s="5"/>
      <c r="I8373" s="5"/>
    </row>
    <row r="8374" spans="2:9" x14ac:dyDescent="0.2">
      <c r="B8374" s="2"/>
      <c r="C8374" s="5"/>
      <c r="D8374" s="2"/>
      <c r="E8374" s="5"/>
      <c r="F8374" s="2"/>
      <c r="G8374" s="7"/>
      <c r="H8374" s="5"/>
      <c r="I8374" s="5"/>
    </row>
    <row r="8375" spans="2:9" x14ac:dyDescent="0.2">
      <c r="B8375" s="2"/>
      <c r="C8375" s="5"/>
      <c r="D8375" s="2"/>
      <c r="E8375" s="5"/>
      <c r="F8375" s="2"/>
      <c r="G8375" s="7"/>
      <c r="H8375" s="5"/>
      <c r="I8375" s="5"/>
    </row>
    <row r="8376" spans="2:9" x14ac:dyDescent="0.2">
      <c r="B8376" s="2"/>
      <c r="C8376" s="5"/>
      <c r="D8376" s="2"/>
      <c r="E8376" s="5"/>
      <c r="F8376" s="2"/>
      <c r="G8376" s="7"/>
      <c r="H8376" s="5"/>
      <c r="I8376" s="5"/>
    </row>
    <row r="8377" spans="2:9" x14ac:dyDescent="0.2">
      <c r="B8377" s="2"/>
      <c r="C8377" s="5"/>
      <c r="D8377" s="2"/>
      <c r="E8377" s="5"/>
      <c r="F8377" s="2"/>
      <c r="G8377" s="7"/>
      <c r="H8377" s="5"/>
      <c r="I8377" s="5"/>
    </row>
    <row r="8378" spans="2:9" x14ac:dyDescent="0.2">
      <c r="B8378" s="2"/>
      <c r="C8378" s="5"/>
      <c r="D8378" s="2"/>
      <c r="E8378" s="5"/>
      <c r="F8378" s="2"/>
      <c r="G8378" s="7"/>
      <c r="H8378" s="5"/>
      <c r="I8378" s="5"/>
    </row>
    <row r="8379" spans="2:9" x14ac:dyDescent="0.2">
      <c r="B8379" s="2"/>
      <c r="C8379" s="5"/>
      <c r="D8379" s="2"/>
      <c r="E8379" s="5"/>
      <c r="F8379" s="2"/>
      <c r="G8379" s="7"/>
      <c r="H8379" s="5"/>
      <c r="I8379" s="5"/>
    </row>
    <row r="8380" spans="2:9" x14ac:dyDescent="0.2">
      <c r="B8380" s="2"/>
      <c r="C8380" s="5"/>
      <c r="D8380" s="2"/>
      <c r="E8380" s="5"/>
      <c r="F8380" s="2"/>
      <c r="G8380" s="7"/>
      <c r="H8380" s="5"/>
      <c r="I8380" s="5"/>
    </row>
    <row r="8381" spans="2:9" x14ac:dyDescent="0.2">
      <c r="B8381" s="3"/>
      <c r="C8381" s="6"/>
      <c r="D8381" s="3"/>
      <c r="E8381" s="6"/>
      <c r="F8381" s="3"/>
      <c r="G8381" s="8"/>
      <c r="H8381" s="6"/>
      <c r="I8381" s="6"/>
    </row>
    <row r="8382" spans="2:9" x14ac:dyDescent="0.2">
      <c r="B8382" s="3"/>
      <c r="C8382" s="6"/>
      <c r="D8382" s="3"/>
      <c r="E8382" s="6"/>
      <c r="F8382" s="3"/>
      <c r="G8382" s="8"/>
      <c r="H8382" s="6"/>
      <c r="I8382" s="6"/>
    </row>
    <row r="8383" spans="2:9" x14ac:dyDescent="0.2">
      <c r="B8383" s="3"/>
      <c r="C8383" s="6"/>
      <c r="D8383" s="3"/>
      <c r="E8383" s="6"/>
      <c r="F8383" s="3"/>
      <c r="G8383" s="8"/>
      <c r="H8383" s="6"/>
      <c r="I8383" s="6"/>
    </row>
    <row r="8384" spans="2:9" x14ac:dyDescent="0.2">
      <c r="B8384" s="3"/>
      <c r="C8384" s="6"/>
      <c r="D8384" s="3"/>
      <c r="E8384" s="6"/>
      <c r="F8384" s="3"/>
      <c r="G8384" s="8"/>
      <c r="H8384" s="6"/>
      <c r="I8384" s="6"/>
    </row>
    <row r="8385" spans="2:9" x14ac:dyDescent="0.2">
      <c r="B8385" s="3"/>
      <c r="C8385" s="6"/>
      <c r="D8385" s="3"/>
      <c r="E8385" s="6"/>
      <c r="F8385" s="3"/>
      <c r="G8385" s="8"/>
      <c r="H8385" s="6"/>
      <c r="I8385" s="6"/>
    </row>
    <row r="8386" spans="2:9" x14ac:dyDescent="0.2">
      <c r="B8386" s="3"/>
      <c r="C8386" s="6"/>
      <c r="D8386" s="3"/>
      <c r="E8386" s="6"/>
      <c r="F8386" s="3"/>
      <c r="G8386" s="8"/>
      <c r="H8386" s="6"/>
      <c r="I8386" s="6"/>
    </row>
    <row r="8387" spans="2:9" x14ac:dyDescent="0.2">
      <c r="B8387" s="3"/>
      <c r="C8387" s="6"/>
      <c r="D8387" s="3"/>
      <c r="E8387" s="6"/>
      <c r="F8387" s="3"/>
      <c r="G8387" s="8"/>
      <c r="H8387" s="6"/>
      <c r="I8387" s="6"/>
    </row>
    <row r="8388" spans="2:9" x14ac:dyDescent="0.2">
      <c r="B8388" s="3"/>
      <c r="C8388" s="6"/>
      <c r="D8388" s="3"/>
      <c r="E8388" s="6"/>
      <c r="F8388" s="3"/>
      <c r="G8388" s="8"/>
      <c r="H8388" s="6"/>
      <c r="I8388" s="6"/>
    </row>
    <row r="8389" spans="2:9" x14ac:dyDescent="0.2">
      <c r="B8389" s="3"/>
      <c r="C8389" s="6"/>
      <c r="D8389" s="3"/>
      <c r="E8389" s="6"/>
      <c r="F8389" s="3"/>
      <c r="G8389" s="8"/>
      <c r="H8389" s="6"/>
      <c r="I8389" s="6"/>
    </row>
    <row r="8390" spans="2:9" x14ac:dyDescent="0.2">
      <c r="B8390" s="3"/>
      <c r="C8390" s="6"/>
      <c r="D8390" s="3"/>
      <c r="E8390" s="6"/>
      <c r="F8390" s="3"/>
      <c r="G8390" s="8"/>
      <c r="H8390" s="6"/>
      <c r="I8390" s="6"/>
    </row>
    <row r="8391" spans="2:9" x14ac:dyDescent="0.2">
      <c r="B8391" s="3"/>
      <c r="C8391" s="6"/>
      <c r="D8391" s="3"/>
      <c r="E8391" s="6"/>
      <c r="F8391" s="3"/>
      <c r="G8391" s="8"/>
      <c r="H8391" s="6"/>
      <c r="I8391" s="6"/>
    </row>
    <row r="8392" spans="2:9" x14ac:dyDescent="0.2">
      <c r="B8392" s="3"/>
      <c r="C8392" s="6"/>
      <c r="D8392" s="3"/>
      <c r="E8392" s="6"/>
      <c r="F8392" s="3"/>
      <c r="G8392" s="8"/>
      <c r="H8392" s="6"/>
      <c r="I8392" s="6"/>
    </row>
    <row r="8393" spans="2:9" x14ac:dyDescent="0.2">
      <c r="B8393" s="3"/>
      <c r="C8393" s="6"/>
      <c r="D8393" s="3"/>
      <c r="E8393" s="6"/>
      <c r="F8393" s="3"/>
      <c r="G8393" s="8"/>
      <c r="H8393" s="6"/>
      <c r="I8393" s="6"/>
    </row>
    <row r="8394" spans="2:9" x14ac:dyDescent="0.2">
      <c r="B8394" s="3"/>
      <c r="C8394" s="6"/>
      <c r="D8394" s="3"/>
      <c r="E8394" s="6"/>
      <c r="F8394" s="3"/>
      <c r="G8394" s="8"/>
      <c r="H8394" s="6"/>
      <c r="I8394" s="6"/>
    </row>
    <row r="8395" spans="2:9" x14ac:dyDescent="0.2">
      <c r="B8395" s="3"/>
      <c r="C8395" s="6"/>
      <c r="D8395" s="3"/>
      <c r="E8395" s="6"/>
      <c r="F8395" s="3"/>
      <c r="G8395" s="8"/>
      <c r="H8395" s="6"/>
      <c r="I8395" s="6"/>
    </row>
    <row r="8396" spans="2:9" x14ac:dyDescent="0.2">
      <c r="B8396" s="3"/>
      <c r="C8396" s="6"/>
      <c r="D8396" s="3"/>
      <c r="E8396" s="6"/>
      <c r="F8396" s="3"/>
      <c r="G8396" s="8"/>
      <c r="H8396" s="6"/>
      <c r="I8396" s="6"/>
    </row>
    <row r="8397" spans="2:9" x14ac:dyDescent="0.2">
      <c r="B8397" s="3"/>
      <c r="C8397" s="6"/>
      <c r="D8397" s="3"/>
      <c r="E8397" s="6"/>
      <c r="F8397" s="3"/>
      <c r="G8397" s="8"/>
      <c r="H8397" s="6"/>
      <c r="I8397" s="6"/>
    </row>
    <row r="8398" spans="2:9" x14ac:dyDescent="0.2">
      <c r="B8398" s="3"/>
      <c r="C8398" s="6"/>
      <c r="D8398" s="3"/>
      <c r="E8398" s="6"/>
      <c r="F8398" s="3"/>
      <c r="G8398" s="8"/>
      <c r="H8398" s="6"/>
      <c r="I8398" s="6"/>
    </row>
    <row r="8399" spans="2:9" x14ac:dyDescent="0.2">
      <c r="B8399" s="3"/>
      <c r="C8399" s="6"/>
      <c r="D8399" s="3"/>
      <c r="E8399" s="6"/>
      <c r="F8399" s="3"/>
      <c r="G8399" s="8"/>
      <c r="H8399" s="6"/>
      <c r="I8399" s="6"/>
    </row>
    <row r="8400" spans="2:9" x14ac:dyDescent="0.2">
      <c r="B8400" s="3"/>
      <c r="C8400" s="6"/>
      <c r="D8400" s="3"/>
      <c r="E8400" s="6"/>
      <c r="F8400" s="3"/>
      <c r="G8400" s="8"/>
      <c r="H8400" s="6"/>
      <c r="I8400" s="6"/>
    </row>
    <row r="8401" spans="2:9" x14ac:dyDescent="0.2">
      <c r="B8401" s="3"/>
      <c r="C8401" s="6"/>
      <c r="D8401" s="3"/>
      <c r="E8401" s="6"/>
      <c r="F8401" s="3"/>
      <c r="G8401" s="8"/>
      <c r="H8401" s="6"/>
      <c r="I8401" s="6"/>
    </row>
    <row r="8402" spans="2:9" x14ac:dyDescent="0.2">
      <c r="B8402" s="3"/>
      <c r="C8402" s="6"/>
      <c r="D8402" s="3"/>
      <c r="E8402" s="6"/>
      <c r="F8402" s="3"/>
      <c r="G8402" s="8"/>
      <c r="H8402" s="6"/>
      <c r="I8402" s="6"/>
    </row>
    <row r="8403" spans="2:9" x14ac:dyDescent="0.2">
      <c r="B8403" s="3"/>
      <c r="C8403" s="6"/>
      <c r="D8403" s="3"/>
      <c r="E8403" s="6"/>
      <c r="F8403" s="3"/>
      <c r="G8403" s="8"/>
      <c r="H8403" s="6"/>
      <c r="I8403" s="6"/>
    </row>
    <row r="8404" spans="2:9" x14ac:dyDescent="0.2">
      <c r="B8404" s="3"/>
      <c r="C8404" s="6"/>
      <c r="D8404" s="3"/>
      <c r="E8404" s="6"/>
      <c r="F8404" s="3"/>
      <c r="G8404" s="8"/>
      <c r="H8404" s="6"/>
      <c r="I8404" s="6"/>
    </row>
    <row r="8405" spans="2:9" x14ac:dyDescent="0.2">
      <c r="B8405" s="3"/>
      <c r="C8405" s="6"/>
      <c r="D8405" s="3"/>
      <c r="E8405" s="6"/>
      <c r="F8405" s="3"/>
      <c r="G8405" s="8"/>
      <c r="H8405" s="6"/>
      <c r="I8405" s="6"/>
    </row>
    <row r="8406" spans="2:9" x14ac:dyDescent="0.2">
      <c r="B8406" s="3"/>
      <c r="C8406" s="6"/>
      <c r="D8406" s="3"/>
      <c r="E8406" s="6"/>
      <c r="F8406" s="3"/>
      <c r="G8406" s="8"/>
      <c r="H8406" s="6"/>
      <c r="I8406" s="6"/>
    </row>
    <row r="8407" spans="2:9" x14ac:dyDescent="0.2">
      <c r="B8407" s="3"/>
      <c r="C8407" s="6"/>
      <c r="D8407" s="3"/>
      <c r="E8407" s="6"/>
      <c r="F8407" s="3"/>
      <c r="G8407" s="8"/>
      <c r="H8407" s="6"/>
      <c r="I8407" s="6"/>
    </row>
    <row r="8408" spans="2:9" x14ac:dyDescent="0.2">
      <c r="B8408" s="3"/>
      <c r="C8408" s="6"/>
      <c r="D8408" s="3"/>
      <c r="E8408" s="6"/>
      <c r="F8408" s="3"/>
      <c r="G8408" s="8"/>
      <c r="H8408" s="6"/>
      <c r="I8408" s="6"/>
    </row>
    <row r="8409" spans="2:9" x14ac:dyDescent="0.2">
      <c r="B8409" s="3"/>
      <c r="C8409" s="6"/>
      <c r="D8409" s="3"/>
      <c r="E8409" s="6"/>
      <c r="F8409" s="3"/>
      <c r="G8409" s="8"/>
      <c r="H8409" s="6"/>
      <c r="I8409" s="6"/>
    </row>
    <row r="8410" spans="2:9" x14ac:dyDescent="0.2">
      <c r="B8410" s="3"/>
      <c r="C8410" s="6"/>
      <c r="D8410" s="3"/>
      <c r="E8410" s="6"/>
      <c r="F8410" s="3"/>
      <c r="G8410" s="8"/>
      <c r="H8410" s="6"/>
      <c r="I8410" s="6"/>
    </row>
    <row r="8411" spans="2:9" x14ac:dyDescent="0.2">
      <c r="B8411" s="3"/>
      <c r="C8411" s="6"/>
      <c r="D8411" s="3"/>
      <c r="E8411" s="6"/>
      <c r="F8411" s="3"/>
      <c r="G8411" s="8"/>
      <c r="H8411" s="6"/>
      <c r="I8411" s="6"/>
    </row>
    <row r="8412" spans="2:9" x14ac:dyDescent="0.2">
      <c r="B8412" s="3"/>
      <c r="C8412" s="6"/>
      <c r="D8412" s="3"/>
      <c r="E8412" s="6"/>
      <c r="F8412" s="3"/>
      <c r="G8412" s="8"/>
      <c r="H8412" s="6"/>
      <c r="I8412" s="6"/>
    </row>
    <row r="8413" spans="2:9" x14ac:dyDescent="0.2">
      <c r="B8413" s="3"/>
      <c r="C8413" s="6"/>
      <c r="D8413" s="3"/>
      <c r="E8413" s="6"/>
      <c r="F8413" s="3"/>
      <c r="G8413" s="8"/>
      <c r="H8413" s="6"/>
      <c r="I8413" s="6"/>
    </row>
    <row r="8414" spans="2:9" x14ac:dyDescent="0.2">
      <c r="B8414" s="3"/>
      <c r="C8414" s="6"/>
      <c r="D8414" s="3"/>
      <c r="E8414" s="6"/>
      <c r="F8414" s="3"/>
      <c r="G8414" s="8"/>
      <c r="H8414" s="6"/>
      <c r="I8414" s="6"/>
    </row>
    <row r="8415" spans="2:9" x14ac:dyDescent="0.2">
      <c r="B8415" s="3"/>
      <c r="C8415" s="6"/>
      <c r="D8415" s="3"/>
      <c r="E8415" s="6"/>
      <c r="F8415" s="3"/>
      <c r="G8415" s="8"/>
      <c r="H8415" s="6"/>
      <c r="I8415" s="6"/>
    </row>
    <row r="8416" spans="2:9" x14ac:dyDescent="0.2">
      <c r="B8416" s="3"/>
      <c r="C8416" s="6"/>
      <c r="D8416" s="3"/>
      <c r="E8416" s="6"/>
      <c r="F8416" s="3"/>
      <c r="G8416" s="8"/>
      <c r="H8416" s="6"/>
      <c r="I8416" s="6"/>
    </row>
    <row r="8417" spans="2:9" x14ac:dyDescent="0.2">
      <c r="B8417" s="3"/>
      <c r="C8417" s="6"/>
      <c r="D8417" s="3"/>
      <c r="E8417" s="6"/>
      <c r="F8417" s="3"/>
      <c r="G8417" s="8"/>
      <c r="H8417" s="6"/>
      <c r="I8417" s="6"/>
    </row>
    <row r="8418" spans="2:9" x14ac:dyDescent="0.2">
      <c r="B8418" s="3"/>
      <c r="C8418" s="6"/>
      <c r="D8418" s="3"/>
      <c r="E8418" s="6"/>
      <c r="F8418" s="3"/>
      <c r="G8418" s="8"/>
      <c r="H8418" s="6"/>
      <c r="I8418" s="6"/>
    </row>
    <row r="8419" spans="2:9" x14ac:dyDescent="0.2">
      <c r="B8419" s="3"/>
      <c r="C8419" s="6"/>
      <c r="D8419" s="3"/>
      <c r="E8419" s="6"/>
      <c r="F8419" s="3"/>
      <c r="G8419" s="8"/>
      <c r="H8419" s="6"/>
      <c r="I8419" s="6"/>
    </row>
    <row r="8420" spans="2:9" x14ac:dyDescent="0.2">
      <c r="B8420" s="3"/>
      <c r="C8420" s="6"/>
      <c r="D8420" s="3"/>
      <c r="E8420" s="6"/>
      <c r="F8420" s="3"/>
      <c r="G8420" s="8"/>
      <c r="H8420" s="6"/>
      <c r="I8420" s="6"/>
    </row>
    <row r="8421" spans="2:9" x14ac:dyDescent="0.2">
      <c r="B8421" s="2"/>
      <c r="C8421" s="5"/>
      <c r="D8421" s="2"/>
      <c r="E8421" s="5"/>
      <c r="F8421" s="2"/>
      <c r="G8421" s="7"/>
      <c r="H8421" s="5"/>
      <c r="I8421" s="5"/>
    </row>
    <row r="8422" spans="2:9" x14ac:dyDescent="0.2">
      <c r="B8422" s="2"/>
      <c r="C8422" s="5"/>
      <c r="D8422" s="2"/>
      <c r="E8422" s="5"/>
      <c r="F8422" s="2"/>
      <c r="G8422" s="7"/>
      <c r="H8422" s="5"/>
      <c r="I8422" s="5"/>
    </row>
    <row r="8423" spans="2:9" x14ac:dyDescent="0.2">
      <c r="B8423" s="2"/>
      <c r="C8423" s="5"/>
      <c r="D8423" s="2"/>
      <c r="E8423" s="5"/>
      <c r="F8423" s="2"/>
      <c r="G8423" s="7"/>
      <c r="H8423" s="5"/>
      <c r="I8423" s="5"/>
    </row>
    <row r="8424" spans="2:9" x14ac:dyDescent="0.2">
      <c r="B8424" s="2"/>
      <c r="C8424" s="5"/>
      <c r="D8424" s="2"/>
      <c r="E8424" s="5"/>
      <c r="F8424" s="2"/>
      <c r="G8424" s="7"/>
      <c r="H8424" s="5"/>
      <c r="I8424" s="5"/>
    </row>
    <row r="8425" spans="2:9" x14ac:dyDescent="0.2">
      <c r="B8425" s="2"/>
      <c r="C8425" s="5"/>
      <c r="D8425" s="2"/>
      <c r="E8425" s="5"/>
      <c r="F8425" s="2"/>
      <c r="G8425" s="7"/>
      <c r="H8425" s="5"/>
      <c r="I8425" s="5"/>
    </row>
    <row r="8426" spans="2:9" x14ac:dyDescent="0.2">
      <c r="B8426" s="2"/>
      <c r="C8426" s="5"/>
      <c r="D8426" s="2"/>
      <c r="E8426" s="5"/>
      <c r="F8426" s="2"/>
      <c r="G8426" s="7"/>
      <c r="H8426" s="5"/>
      <c r="I8426" s="5"/>
    </row>
    <row r="8427" spans="2:9" x14ac:dyDescent="0.2">
      <c r="B8427" s="2"/>
      <c r="C8427" s="5"/>
      <c r="D8427" s="2"/>
      <c r="E8427" s="5"/>
      <c r="F8427" s="2"/>
      <c r="G8427" s="7"/>
      <c r="H8427" s="5"/>
      <c r="I8427" s="5"/>
    </row>
    <row r="8428" spans="2:9" x14ac:dyDescent="0.2">
      <c r="B8428" s="3"/>
      <c r="C8428" s="6"/>
      <c r="D8428" s="3"/>
      <c r="E8428" s="6"/>
      <c r="F8428" s="3"/>
      <c r="G8428" s="8"/>
      <c r="H8428" s="6"/>
      <c r="I8428" s="6"/>
    </row>
    <row r="8429" spans="2:9" x14ac:dyDescent="0.2">
      <c r="B8429" s="3"/>
      <c r="C8429" s="6"/>
      <c r="D8429" s="3"/>
      <c r="E8429" s="6"/>
      <c r="F8429" s="3"/>
      <c r="G8429" s="8"/>
      <c r="H8429" s="6"/>
      <c r="I8429" s="6"/>
    </row>
    <row r="8430" spans="2:9" x14ac:dyDescent="0.2">
      <c r="B8430" s="3"/>
      <c r="C8430" s="6"/>
      <c r="D8430" s="3"/>
      <c r="E8430" s="6"/>
      <c r="F8430" s="3"/>
      <c r="G8430" s="8"/>
      <c r="H8430" s="6"/>
      <c r="I8430" s="6"/>
    </row>
    <row r="8431" spans="2:9" x14ac:dyDescent="0.2">
      <c r="B8431" s="3"/>
      <c r="C8431" s="6"/>
      <c r="D8431" s="3"/>
      <c r="E8431" s="6"/>
      <c r="F8431" s="3"/>
      <c r="G8431" s="8"/>
      <c r="H8431" s="6"/>
      <c r="I8431" s="6"/>
    </row>
    <row r="8432" spans="2:9" x14ac:dyDescent="0.2">
      <c r="B8432" s="3"/>
      <c r="C8432" s="6"/>
      <c r="D8432" s="3"/>
      <c r="E8432" s="6"/>
      <c r="F8432" s="3"/>
      <c r="G8432" s="8"/>
      <c r="H8432" s="6"/>
      <c r="I8432" s="6"/>
    </row>
    <row r="8433" spans="2:9" x14ac:dyDescent="0.2">
      <c r="B8433" s="3"/>
      <c r="C8433" s="6"/>
      <c r="D8433" s="3"/>
      <c r="E8433" s="6"/>
      <c r="F8433" s="3"/>
      <c r="G8433" s="8"/>
      <c r="H8433" s="6"/>
      <c r="I8433" s="6"/>
    </row>
    <row r="8434" spans="2:9" x14ac:dyDescent="0.2">
      <c r="B8434" s="3"/>
      <c r="C8434" s="6"/>
      <c r="D8434" s="3"/>
      <c r="E8434" s="6"/>
      <c r="F8434" s="3"/>
      <c r="G8434" s="8"/>
      <c r="H8434" s="6"/>
      <c r="I8434" s="6"/>
    </row>
    <row r="8435" spans="2:9" x14ac:dyDescent="0.2">
      <c r="B8435" s="3"/>
      <c r="C8435" s="6"/>
      <c r="D8435" s="3"/>
      <c r="E8435" s="6"/>
      <c r="F8435" s="3"/>
      <c r="G8435" s="8"/>
      <c r="H8435" s="6"/>
      <c r="I8435" s="6"/>
    </row>
    <row r="8436" spans="2:9" x14ac:dyDescent="0.2">
      <c r="B8436" s="3"/>
      <c r="C8436" s="6"/>
      <c r="D8436" s="3"/>
      <c r="E8436" s="6"/>
      <c r="F8436" s="3"/>
      <c r="G8436" s="8"/>
      <c r="H8436" s="6"/>
      <c r="I8436" s="6"/>
    </row>
    <row r="8437" spans="2:9" x14ac:dyDescent="0.2">
      <c r="B8437" s="3"/>
      <c r="C8437" s="6"/>
      <c r="D8437" s="3"/>
      <c r="E8437" s="6"/>
      <c r="F8437" s="3"/>
      <c r="G8437" s="8"/>
      <c r="H8437" s="6"/>
      <c r="I8437" s="6"/>
    </row>
    <row r="8438" spans="2:9" x14ac:dyDescent="0.2">
      <c r="B8438" s="3"/>
      <c r="C8438" s="6"/>
      <c r="D8438" s="3"/>
      <c r="E8438" s="6"/>
      <c r="F8438" s="3"/>
      <c r="G8438" s="8"/>
      <c r="H8438" s="6"/>
      <c r="I8438" s="6"/>
    </row>
    <row r="8439" spans="2:9" x14ac:dyDescent="0.2">
      <c r="B8439" s="3"/>
      <c r="C8439" s="6"/>
      <c r="D8439" s="3"/>
      <c r="E8439" s="6"/>
      <c r="F8439" s="3"/>
      <c r="G8439" s="8"/>
      <c r="H8439" s="6"/>
      <c r="I8439" s="6"/>
    </row>
    <row r="8440" spans="2:9" x14ac:dyDescent="0.2">
      <c r="B8440" s="3"/>
      <c r="C8440" s="6"/>
      <c r="D8440" s="3"/>
      <c r="E8440" s="6"/>
      <c r="F8440" s="3"/>
      <c r="G8440" s="8"/>
      <c r="H8440" s="6"/>
      <c r="I8440" s="6"/>
    </row>
    <row r="8441" spans="2:9" x14ac:dyDescent="0.2">
      <c r="B8441" s="3"/>
      <c r="C8441" s="6"/>
      <c r="D8441" s="3"/>
      <c r="E8441" s="6"/>
      <c r="F8441" s="3"/>
      <c r="G8441" s="8"/>
      <c r="H8441" s="6"/>
      <c r="I8441" s="6"/>
    </row>
    <row r="8442" spans="2:9" x14ac:dyDescent="0.2">
      <c r="B8442" s="3"/>
      <c r="C8442" s="6"/>
      <c r="D8442" s="3"/>
      <c r="E8442" s="6"/>
      <c r="F8442" s="3"/>
      <c r="G8442" s="8"/>
      <c r="H8442" s="6"/>
      <c r="I8442" s="6"/>
    </row>
    <row r="8443" spans="2:9" x14ac:dyDescent="0.2">
      <c r="B8443" s="3"/>
      <c r="C8443" s="6"/>
      <c r="D8443" s="3"/>
      <c r="E8443" s="6"/>
      <c r="F8443" s="3"/>
      <c r="G8443" s="8"/>
      <c r="H8443" s="6"/>
      <c r="I8443" s="6"/>
    </row>
    <row r="8444" spans="2:9" x14ac:dyDescent="0.2">
      <c r="B8444" s="3"/>
      <c r="C8444" s="6"/>
      <c r="D8444" s="3"/>
      <c r="E8444" s="6"/>
      <c r="F8444" s="3"/>
      <c r="G8444" s="8"/>
      <c r="H8444" s="6"/>
      <c r="I8444" s="6"/>
    </row>
    <row r="8445" spans="2:9" x14ac:dyDescent="0.2">
      <c r="B8445" s="3"/>
      <c r="C8445" s="6"/>
      <c r="D8445" s="3"/>
      <c r="E8445" s="6"/>
      <c r="F8445" s="3"/>
      <c r="G8445" s="8"/>
      <c r="H8445" s="6"/>
      <c r="I8445" s="6"/>
    </row>
    <row r="8446" spans="2:9" x14ac:dyDescent="0.2">
      <c r="B8446" s="3"/>
      <c r="C8446" s="6"/>
      <c r="D8446" s="3"/>
      <c r="E8446" s="6"/>
      <c r="F8446" s="3"/>
      <c r="G8446" s="8"/>
      <c r="H8446" s="6"/>
      <c r="I8446" s="6"/>
    </row>
    <row r="8447" spans="2:9" x14ac:dyDescent="0.2">
      <c r="B8447" s="3"/>
      <c r="C8447" s="6"/>
      <c r="D8447" s="3"/>
      <c r="E8447" s="6"/>
      <c r="F8447" s="3"/>
      <c r="G8447" s="8"/>
      <c r="H8447" s="6"/>
      <c r="I8447" s="6"/>
    </row>
    <row r="8448" spans="2:9" x14ac:dyDescent="0.2">
      <c r="B8448" s="3"/>
      <c r="C8448" s="6"/>
      <c r="D8448" s="3"/>
      <c r="E8448" s="6"/>
      <c r="F8448" s="3"/>
      <c r="G8448" s="8"/>
      <c r="H8448" s="6"/>
      <c r="I8448" s="6"/>
    </row>
    <row r="8449" spans="2:9" x14ac:dyDescent="0.2">
      <c r="B8449" s="3"/>
      <c r="C8449" s="6"/>
      <c r="D8449" s="3"/>
      <c r="E8449" s="6"/>
      <c r="F8449" s="3"/>
      <c r="G8449" s="8"/>
      <c r="H8449" s="6"/>
      <c r="I8449" s="6"/>
    </row>
    <row r="8450" spans="2:9" x14ac:dyDescent="0.2">
      <c r="B8450" s="3"/>
      <c r="C8450" s="6"/>
      <c r="D8450" s="3"/>
      <c r="E8450" s="6"/>
      <c r="F8450" s="3"/>
      <c r="G8450" s="8"/>
      <c r="H8450" s="6"/>
      <c r="I8450" s="6"/>
    </row>
    <row r="8451" spans="2:9" x14ac:dyDescent="0.2">
      <c r="B8451" s="3"/>
      <c r="C8451" s="6"/>
      <c r="D8451" s="3"/>
      <c r="E8451" s="6"/>
      <c r="F8451" s="3"/>
      <c r="G8451" s="8"/>
      <c r="H8451" s="6"/>
      <c r="I8451" s="6"/>
    </row>
    <row r="8452" spans="2:9" x14ac:dyDescent="0.2">
      <c r="B8452" s="3"/>
      <c r="C8452" s="6"/>
      <c r="D8452" s="3"/>
      <c r="E8452" s="6"/>
      <c r="F8452" s="3"/>
      <c r="G8452" s="8"/>
      <c r="H8452" s="6"/>
      <c r="I8452" s="6"/>
    </row>
    <row r="8453" spans="2:9" x14ac:dyDescent="0.2">
      <c r="B8453" s="3"/>
      <c r="C8453" s="6"/>
      <c r="D8453" s="3"/>
      <c r="E8453" s="6"/>
      <c r="F8453" s="3"/>
      <c r="G8453" s="8"/>
      <c r="H8453" s="6"/>
      <c r="I8453" s="6"/>
    </row>
    <row r="8454" spans="2:9" x14ac:dyDescent="0.2">
      <c r="B8454" s="3"/>
      <c r="C8454" s="6"/>
      <c r="D8454" s="3"/>
      <c r="E8454" s="6"/>
      <c r="F8454" s="3"/>
      <c r="G8454" s="8"/>
      <c r="H8454" s="6"/>
      <c r="I8454" s="6"/>
    </row>
    <row r="8455" spans="2:9" x14ac:dyDescent="0.2">
      <c r="B8455" s="3"/>
      <c r="C8455" s="6"/>
      <c r="D8455" s="3"/>
      <c r="E8455" s="6"/>
      <c r="F8455" s="3"/>
      <c r="G8455" s="8"/>
      <c r="H8455" s="6"/>
      <c r="I8455" s="6"/>
    </row>
    <row r="8456" spans="2:9" x14ac:dyDescent="0.2">
      <c r="B8456" s="3"/>
      <c r="C8456" s="6"/>
      <c r="D8456" s="3"/>
      <c r="E8456" s="6"/>
      <c r="F8456" s="3"/>
      <c r="G8456" s="8"/>
      <c r="H8456" s="6"/>
      <c r="I8456" s="6"/>
    </row>
    <row r="8457" spans="2:9" x14ac:dyDescent="0.2">
      <c r="B8457" s="3"/>
      <c r="C8457" s="6"/>
      <c r="D8457" s="3"/>
      <c r="E8457" s="6"/>
      <c r="F8457" s="3"/>
      <c r="G8457" s="8"/>
      <c r="H8457" s="6"/>
      <c r="I8457" s="6"/>
    </row>
    <row r="8458" spans="2:9" x14ac:dyDescent="0.2">
      <c r="B8458" s="3"/>
      <c r="C8458" s="6"/>
      <c r="D8458" s="3"/>
      <c r="E8458" s="6"/>
      <c r="F8458" s="3"/>
      <c r="G8458" s="8"/>
      <c r="H8458" s="6"/>
      <c r="I8458" s="6"/>
    </row>
    <row r="8459" spans="2:9" x14ac:dyDescent="0.2">
      <c r="B8459" s="3"/>
      <c r="C8459" s="6"/>
      <c r="D8459" s="3"/>
      <c r="E8459" s="6"/>
      <c r="F8459" s="3"/>
      <c r="G8459" s="8"/>
      <c r="H8459" s="6"/>
      <c r="I8459" s="6"/>
    </row>
    <row r="8460" spans="2:9" x14ac:dyDescent="0.2">
      <c r="B8460" s="3"/>
      <c r="C8460" s="6"/>
      <c r="D8460" s="3"/>
      <c r="E8460" s="6"/>
      <c r="F8460" s="3"/>
      <c r="G8460" s="8"/>
      <c r="H8460" s="6"/>
      <c r="I8460" s="6"/>
    </row>
    <row r="8461" spans="2:9" x14ac:dyDescent="0.2">
      <c r="B8461" s="2"/>
      <c r="C8461" s="5"/>
      <c r="D8461" s="2"/>
      <c r="E8461" s="5"/>
      <c r="F8461" s="2"/>
      <c r="G8461" s="7"/>
      <c r="H8461" s="5"/>
      <c r="I8461" s="5"/>
    </row>
    <row r="8462" spans="2:9" x14ac:dyDescent="0.2">
      <c r="B8462" s="2"/>
      <c r="C8462" s="5"/>
      <c r="D8462" s="2"/>
      <c r="E8462" s="5"/>
      <c r="F8462" s="2"/>
      <c r="G8462" s="7"/>
      <c r="H8462" s="5"/>
      <c r="I8462" s="5"/>
    </row>
    <row r="8463" spans="2:9" x14ac:dyDescent="0.2">
      <c r="B8463" s="2"/>
      <c r="C8463" s="5"/>
      <c r="D8463" s="2"/>
      <c r="E8463" s="5"/>
      <c r="F8463" s="2"/>
      <c r="G8463" s="7"/>
      <c r="H8463" s="5"/>
      <c r="I8463" s="5"/>
    </row>
    <row r="8464" spans="2:9" x14ac:dyDescent="0.2">
      <c r="B8464" s="2"/>
      <c r="C8464" s="5"/>
      <c r="D8464" s="2"/>
      <c r="E8464" s="5"/>
      <c r="F8464" s="2"/>
      <c r="G8464" s="7"/>
      <c r="H8464" s="5"/>
      <c r="I8464" s="5"/>
    </row>
    <row r="8465" spans="2:9" x14ac:dyDescent="0.2">
      <c r="B8465" s="2"/>
      <c r="C8465" s="5"/>
      <c r="D8465" s="2"/>
      <c r="E8465" s="5"/>
      <c r="F8465" s="2"/>
      <c r="G8465" s="7"/>
      <c r="H8465" s="5"/>
      <c r="I8465" s="5"/>
    </row>
    <row r="8466" spans="2:9" x14ac:dyDescent="0.2">
      <c r="B8466" s="2"/>
      <c r="C8466" s="5"/>
      <c r="D8466" s="2"/>
      <c r="E8466" s="5"/>
      <c r="F8466" s="2"/>
      <c r="G8466" s="7"/>
      <c r="H8466" s="5"/>
      <c r="I8466" s="5"/>
    </row>
    <row r="8467" spans="2:9" x14ac:dyDescent="0.2">
      <c r="B8467" s="2"/>
      <c r="C8467" s="5"/>
      <c r="D8467" s="2"/>
      <c r="E8467" s="5"/>
      <c r="F8467" s="2"/>
      <c r="G8467" s="7"/>
      <c r="H8467" s="5"/>
      <c r="I8467" s="5"/>
    </row>
    <row r="8468" spans="2:9" x14ac:dyDescent="0.2">
      <c r="B8468" s="3"/>
      <c r="C8468" s="6"/>
      <c r="D8468" s="3"/>
      <c r="E8468" s="6"/>
      <c r="F8468" s="3"/>
      <c r="G8468" s="8"/>
      <c r="H8468" s="6"/>
      <c r="I8468" s="6"/>
    </row>
    <row r="8469" spans="2:9" x14ac:dyDescent="0.2">
      <c r="B8469" s="3"/>
      <c r="C8469" s="6"/>
      <c r="D8469" s="3"/>
      <c r="E8469" s="6"/>
      <c r="F8469" s="3"/>
      <c r="G8469" s="8"/>
      <c r="H8469" s="6"/>
      <c r="I8469" s="6"/>
    </row>
    <row r="8470" spans="2:9" x14ac:dyDescent="0.2">
      <c r="B8470" s="3"/>
      <c r="C8470" s="6"/>
      <c r="D8470" s="3"/>
      <c r="E8470" s="6"/>
      <c r="F8470" s="3"/>
      <c r="G8470" s="8"/>
      <c r="H8470" s="6"/>
      <c r="I8470" s="6"/>
    </row>
    <row r="8471" spans="2:9" x14ac:dyDescent="0.2">
      <c r="B8471" s="3"/>
      <c r="C8471" s="6"/>
      <c r="D8471" s="3"/>
      <c r="E8471" s="6"/>
      <c r="F8471" s="3"/>
      <c r="G8471" s="8"/>
      <c r="H8471" s="6"/>
      <c r="I8471" s="6"/>
    </row>
    <row r="8472" spans="2:9" x14ac:dyDescent="0.2">
      <c r="B8472" s="3"/>
      <c r="C8472" s="6"/>
      <c r="D8472" s="3"/>
      <c r="E8472" s="6"/>
      <c r="F8472" s="3"/>
      <c r="G8472" s="8"/>
      <c r="H8472" s="6"/>
      <c r="I8472" s="6"/>
    </row>
    <row r="8473" spans="2:9" x14ac:dyDescent="0.2">
      <c r="B8473" s="3"/>
      <c r="C8473" s="6"/>
      <c r="D8473" s="3"/>
      <c r="E8473" s="6"/>
      <c r="F8473" s="3"/>
      <c r="G8473" s="8"/>
      <c r="H8473" s="6"/>
      <c r="I8473" s="6"/>
    </row>
    <row r="8474" spans="2:9" x14ac:dyDescent="0.2">
      <c r="B8474" s="3"/>
      <c r="C8474" s="6"/>
      <c r="D8474" s="3"/>
      <c r="E8474" s="6"/>
      <c r="F8474" s="3"/>
      <c r="G8474" s="8"/>
      <c r="H8474" s="6"/>
      <c r="I8474" s="6"/>
    </row>
    <row r="8475" spans="2:9" x14ac:dyDescent="0.2">
      <c r="B8475" s="3"/>
      <c r="C8475" s="6"/>
      <c r="D8475" s="3"/>
      <c r="E8475" s="6"/>
      <c r="F8475" s="3"/>
      <c r="G8475" s="8"/>
      <c r="H8475" s="6"/>
      <c r="I8475" s="6"/>
    </row>
    <row r="8476" spans="2:9" x14ac:dyDescent="0.2">
      <c r="B8476" s="3"/>
      <c r="C8476" s="6"/>
      <c r="D8476" s="3"/>
      <c r="E8476" s="6"/>
      <c r="F8476" s="3"/>
      <c r="G8476" s="8"/>
      <c r="H8476" s="6"/>
      <c r="I8476" s="6"/>
    </row>
    <row r="8477" spans="2:9" x14ac:dyDescent="0.2">
      <c r="B8477" s="3"/>
      <c r="C8477" s="6"/>
      <c r="D8477" s="3"/>
      <c r="E8477" s="6"/>
      <c r="F8477" s="3"/>
      <c r="G8477" s="8"/>
      <c r="H8477" s="6"/>
      <c r="I8477" s="6"/>
    </row>
    <row r="8478" spans="2:9" x14ac:dyDescent="0.2">
      <c r="B8478" s="3"/>
      <c r="C8478" s="6"/>
      <c r="D8478" s="3"/>
      <c r="E8478" s="6"/>
      <c r="F8478" s="3"/>
      <c r="G8478" s="8"/>
      <c r="H8478" s="6"/>
      <c r="I8478" s="6"/>
    </row>
    <row r="8479" spans="2:9" x14ac:dyDescent="0.2">
      <c r="B8479" s="3"/>
      <c r="C8479" s="6"/>
      <c r="D8479" s="3"/>
      <c r="E8479" s="6"/>
      <c r="F8479" s="3"/>
      <c r="G8479" s="8"/>
      <c r="H8479" s="6"/>
      <c r="I8479" s="6"/>
    </row>
    <row r="8480" spans="2:9" x14ac:dyDescent="0.2">
      <c r="B8480" s="3"/>
      <c r="C8480" s="6"/>
      <c r="D8480" s="3"/>
      <c r="E8480" s="6"/>
      <c r="F8480" s="3"/>
      <c r="G8480" s="8"/>
      <c r="H8480" s="6"/>
      <c r="I8480" s="6"/>
    </row>
    <row r="8481" spans="2:9" x14ac:dyDescent="0.2">
      <c r="B8481" s="3"/>
      <c r="C8481" s="6"/>
      <c r="D8481" s="3"/>
      <c r="E8481" s="6"/>
      <c r="F8481" s="3"/>
      <c r="G8481" s="8"/>
      <c r="H8481" s="6"/>
      <c r="I8481" s="6"/>
    </row>
    <row r="8482" spans="2:9" x14ac:dyDescent="0.2">
      <c r="B8482" s="3"/>
      <c r="C8482" s="6"/>
      <c r="D8482" s="3"/>
      <c r="E8482" s="6"/>
      <c r="F8482" s="3"/>
      <c r="G8482" s="8"/>
      <c r="H8482" s="6"/>
      <c r="I8482" s="6"/>
    </row>
    <row r="8483" spans="2:9" x14ac:dyDescent="0.2">
      <c r="B8483" s="3"/>
      <c r="C8483" s="6"/>
      <c r="D8483" s="3"/>
      <c r="E8483" s="6"/>
      <c r="F8483" s="3"/>
      <c r="G8483" s="8"/>
      <c r="H8483" s="6"/>
      <c r="I8483" s="6"/>
    </row>
    <row r="8484" spans="2:9" x14ac:dyDescent="0.2">
      <c r="B8484" s="3"/>
      <c r="C8484" s="6"/>
      <c r="D8484" s="3"/>
      <c r="E8484" s="6"/>
      <c r="F8484" s="3"/>
      <c r="G8484" s="8"/>
      <c r="H8484" s="6"/>
      <c r="I8484" s="6"/>
    </row>
    <row r="8485" spans="2:9" x14ac:dyDescent="0.2">
      <c r="B8485" s="3"/>
      <c r="C8485" s="6"/>
      <c r="D8485" s="3"/>
      <c r="E8485" s="6"/>
      <c r="F8485" s="3"/>
      <c r="G8485" s="8"/>
      <c r="H8485" s="6"/>
      <c r="I8485" s="6"/>
    </row>
    <row r="8486" spans="2:9" x14ac:dyDescent="0.2">
      <c r="B8486" s="3"/>
      <c r="C8486" s="6"/>
      <c r="D8486" s="3"/>
      <c r="E8486" s="6"/>
      <c r="F8486" s="3"/>
      <c r="G8486" s="8"/>
      <c r="H8486" s="6"/>
      <c r="I8486" s="6"/>
    </row>
    <row r="8487" spans="2:9" x14ac:dyDescent="0.2">
      <c r="B8487" s="3"/>
      <c r="C8487" s="6"/>
      <c r="D8487" s="3"/>
      <c r="E8487" s="6"/>
      <c r="F8487" s="3"/>
      <c r="G8487" s="8"/>
      <c r="H8487" s="6"/>
      <c r="I8487" s="6"/>
    </row>
    <row r="8488" spans="2:9" x14ac:dyDescent="0.2">
      <c r="B8488" s="3"/>
      <c r="C8488" s="6"/>
      <c r="D8488" s="3"/>
      <c r="E8488" s="6"/>
      <c r="F8488" s="3"/>
      <c r="G8488" s="8"/>
      <c r="H8488" s="6"/>
      <c r="I8488" s="6"/>
    </row>
    <row r="8489" spans="2:9" x14ac:dyDescent="0.2">
      <c r="B8489" s="3"/>
      <c r="C8489" s="6"/>
      <c r="D8489" s="3"/>
      <c r="E8489" s="6"/>
      <c r="F8489" s="3"/>
      <c r="G8489" s="8"/>
      <c r="H8489" s="6"/>
      <c r="I8489" s="6"/>
    </row>
    <row r="8490" spans="2:9" x14ac:dyDescent="0.2">
      <c r="B8490" s="3"/>
      <c r="C8490" s="6"/>
      <c r="D8490" s="3"/>
      <c r="E8490" s="6"/>
      <c r="F8490" s="3"/>
      <c r="G8490" s="8"/>
      <c r="H8490" s="6"/>
      <c r="I8490" s="6"/>
    </row>
    <row r="8491" spans="2:9" x14ac:dyDescent="0.2">
      <c r="B8491" s="3"/>
      <c r="C8491" s="6"/>
      <c r="D8491" s="3"/>
      <c r="E8491" s="6"/>
      <c r="F8491" s="3"/>
      <c r="G8491" s="8"/>
      <c r="H8491" s="6"/>
      <c r="I8491" s="6"/>
    </row>
    <row r="8492" spans="2:9" x14ac:dyDescent="0.2">
      <c r="B8492" s="3"/>
      <c r="C8492" s="6"/>
      <c r="D8492" s="3"/>
      <c r="E8492" s="6"/>
      <c r="F8492" s="3"/>
      <c r="G8492" s="8"/>
      <c r="H8492" s="6"/>
      <c r="I8492" s="6"/>
    </row>
    <row r="8493" spans="2:9" x14ac:dyDescent="0.2">
      <c r="B8493" s="3"/>
      <c r="C8493" s="6"/>
      <c r="D8493" s="3"/>
      <c r="E8493" s="6"/>
      <c r="F8493" s="3"/>
      <c r="G8493" s="8"/>
      <c r="H8493" s="6"/>
      <c r="I8493" s="6"/>
    </row>
    <row r="8494" spans="2:9" x14ac:dyDescent="0.2">
      <c r="B8494" s="3"/>
      <c r="C8494" s="6"/>
      <c r="D8494" s="3"/>
      <c r="E8494" s="6"/>
      <c r="F8494" s="3"/>
      <c r="G8494" s="8"/>
      <c r="H8494" s="6"/>
      <c r="I8494" s="6"/>
    </row>
    <row r="8495" spans="2:9" x14ac:dyDescent="0.2">
      <c r="B8495" s="3"/>
      <c r="C8495" s="6"/>
      <c r="D8495" s="3"/>
      <c r="E8495" s="6"/>
      <c r="F8495" s="3"/>
      <c r="G8495" s="8"/>
      <c r="H8495" s="6"/>
      <c r="I8495" s="6"/>
    </row>
    <row r="8496" spans="2:9" x14ac:dyDescent="0.2">
      <c r="B8496" s="3"/>
      <c r="C8496" s="6"/>
      <c r="D8496" s="3"/>
      <c r="E8496" s="6"/>
      <c r="F8496" s="3"/>
      <c r="G8496" s="8"/>
      <c r="H8496" s="6"/>
      <c r="I8496" s="6"/>
    </row>
    <row r="8497" spans="2:9" x14ac:dyDescent="0.2">
      <c r="B8497" s="3"/>
      <c r="C8497" s="6"/>
      <c r="D8497" s="3"/>
      <c r="E8497" s="6"/>
      <c r="F8497" s="3"/>
      <c r="G8497" s="8"/>
      <c r="H8497" s="6"/>
      <c r="I8497" s="6"/>
    </row>
    <row r="8498" spans="2:9" x14ac:dyDescent="0.2">
      <c r="B8498" s="3"/>
      <c r="C8498" s="6"/>
      <c r="D8498" s="3"/>
      <c r="E8498" s="6"/>
      <c r="F8498" s="3"/>
      <c r="G8498" s="8"/>
      <c r="H8498" s="6"/>
      <c r="I8498" s="6"/>
    </row>
    <row r="8499" spans="2:9" x14ac:dyDescent="0.2">
      <c r="B8499" s="3"/>
      <c r="C8499" s="6"/>
      <c r="D8499" s="3"/>
      <c r="E8499" s="6"/>
      <c r="F8499" s="3"/>
      <c r="G8499" s="8"/>
      <c r="H8499" s="6"/>
      <c r="I8499" s="6"/>
    </row>
    <row r="8500" spans="2:9" x14ac:dyDescent="0.2">
      <c r="B8500" s="3"/>
      <c r="C8500" s="6"/>
      <c r="D8500" s="3"/>
      <c r="E8500" s="6"/>
      <c r="F8500" s="3"/>
      <c r="G8500" s="8"/>
      <c r="H8500" s="6"/>
      <c r="I8500" s="6"/>
    </row>
    <row r="8501" spans="2:9" x14ac:dyDescent="0.2">
      <c r="B8501" s="3"/>
      <c r="C8501" s="6"/>
      <c r="D8501" s="3"/>
      <c r="E8501" s="6"/>
      <c r="F8501" s="3"/>
      <c r="G8501" s="8"/>
      <c r="H8501" s="6"/>
      <c r="I8501" s="6"/>
    </row>
    <row r="8502" spans="2:9" x14ac:dyDescent="0.2">
      <c r="B8502" s="3"/>
      <c r="C8502" s="6"/>
      <c r="D8502" s="3"/>
      <c r="E8502" s="6"/>
      <c r="F8502" s="3"/>
      <c r="G8502" s="8"/>
      <c r="H8502" s="6"/>
      <c r="I8502" s="6"/>
    </row>
    <row r="8503" spans="2:9" x14ac:dyDescent="0.2">
      <c r="B8503" s="3"/>
      <c r="C8503" s="6"/>
      <c r="D8503" s="3"/>
      <c r="E8503" s="6"/>
      <c r="F8503" s="3"/>
      <c r="G8503" s="8"/>
      <c r="H8503" s="6"/>
      <c r="I8503" s="6"/>
    </row>
    <row r="8504" spans="2:9" x14ac:dyDescent="0.2">
      <c r="B8504" s="3"/>
      <c r="C8504" s="6"/>
      <c r="D8504" s="3"/>
      <c r="E8504" s="6"/>
      <c r="F8504" s="3"/>
      <c r="G8504" s="8"/>
      <c r="H8504" s="6"/>
      <c r="I8504" s="6"/>
    </row>
    <row r="8505" spans="2:9" x14ac:dyDescent="0.2">
      <c r="B8505" s="3"/>
      <c r="C8505" s="6"/>
      <c r="D8505" s="3"/>
      <c r="E8505" s="6"/>
      <c r="F8505" s="3"/>
      <c r="G8505" s="8"/>
      <c r="H8505" s="6"/>
      <c r="I8505" s="6"/>
    </row>
    <row r="8506" spans="2:9" x14ac:dyDescent="0.2">
      <c r="B8506" s="3"/>
      <c r="C8506" s="6"/>
      <c r="D8506" s="3"/>
      <c r="E8506" s="6"/>
      <c r="F8506" s="3"/>
      <c r="G8506" s="8"/>
      <c r="H8506" s="6"/>
      <c r="I8506" s="6"/>
    </row>
    <row r="8507" spans="2:9" x14ac:dyDescent="0.2">
      <c r="B8507" s="2"/>
      <c r="C8507" s="5"/>
      <c r="D8507" s="2"/>
      <c r="E8507" s="5"/>
      <c r="F8507" s="2"/>
      <c r="G8507" s="7"/>
      <c r="H8507" s="5"/>
      <c r="I8507" s="5"/>
    </row>
    <row r="8508" spans="2:9" x14ac:dyDescent="0.2">
      <c r="B8508" s="3"/>
      <c r="C8508" s="6"/>
      <c r="D8508" s="3"/>
      <c r="E8508" s="6"/>
      <c r="F8508" s="3"/>
      <c r="G8508" s="8"/>
      <c r="H8508" s="6"/>
      <c r="I8508" s="6"/>
    </row>
    <row r="8509" spans="2:9" x14ac:dyDescent="0.2">
      <c r="B8509" s="3"/>
      <c r="C8509" s="6"/>
      <c r="D8509" s="3"/>
      <c r="E8509" s="6"/>
      <c r="F8509" s="3"/>
      <c r="G8509" s="8"/>
      <c r="H8509" s="6"/>
      <c r="I8509" s="6"/>
    </row>
    <row r="8510" spans="2:9" x14ac:dyDescent="0.2">
      <c r="B8510" s="3"/>
      <c r="C8510" s="6"/>
      <c r="D8510" s="3"/>
      <c r="E8510" s="6"/>
      <c r="F8510" s="3"/>
      <c r="G8510" s="8"/>
      <c r="H8510" s="6"/>
      <c r="I8510" s="6"/>
    </row>
    <row r="8511" spans="2:9" x14ac:dyDescent="0.2">
      <c r="B8511" s="3"/>
      <c r="C8511" s="6"/>
      <c r="D8511" s="3"/>
      <c r="E8511" s="6"/>
      <c r="F8511" s="3"/>
      <c r="G8511" s="8"/>
      <c r="H8511" s="6"/>
      <c r="I8511" s="6"/>
    </row>
    <row r="8512" spans="2:9" x14ac:dyDescent="0.2">
      <c r="B8512" s="2"/>
      <c r="C8512" s="5"/>
      <c r="D8512" s="2"/>
      <c r="E8512" s="5"/>
      <c r="F8512" s="2"/>
      <c r="G8512" s="7"/>
      <c r="H8512" s="5"/>
      <c r="I8512" s="5"/>
    </row>
    <row r="8513" spans="2:9" x14ac:dyDescent="0.2">
      <c r="B8513" s="2"/>
      <c r="C8513" s="5"/>
      <c r="D8513" s="2"/>
      <c r="E8513" s="5"/>
      <c r="F8513" s="2"/>
      <c r="G8513" s="7"/>
      <c r="H8513" s="5"/>
      <c r="I8513" s="5"/>
    </row>
    <row r="8514" spans="2:9" x14ac:dyDescent="0.2">
      <c r="B8514" s="2"/>
      <c r="C8514" s="5"/>
      <c r="D8514" s="2"/>
      <c r="E8514" s="5"/>
      <c r="F8514" s="2"/>
      <c r="G8514" s="7"/>
      <c r="H8514" s="5"/>
      <c r="I8514" s="5"/>
    </row>
    <row r="8515" spans="2:9" x14ac:dyDescent="0.2">
      <c r="B8515" s="3"/>
      <c r="C8515" s="6"/>
      <c r="D8515" s="3"/>
      <c r="E8515" s="6"/>
      <c r="F8515" s="3"/>
      <c r="G8515" s="8"/>
      <c r="H8515" s="6"/>
      <c r="I8515" s="6"/>
    </row>
    <row r="8516" spans="2:9" x14ac:dyDescent="0.2">
      <c r="B8516" s="3"/>
      <c r="C8516" s="6"/>
      <c r="D8516" s="3"/>
      <c r="E8516" s="6"/>
      <c r="F8516" s="3"/>
      <c r="G8516" s="8"/>
      <c r="H8516" s="6"/>
      <c r="I8516" s="6"/>
    </row>
    <row r="8517" spans="2:9" x14ac:dyDescent="0.2">
      <c r="B8517" s="3"/>
      <c r="C8517" s="6"/>
      <c r="D8517" s="3"/>
      <c r="E8517" s="6"/>
      <c r="F8517" s="3"/>
      <c r="G8517" s="8"/>
      <c r="H8517" s="6"/>
      <c r="I8517" s="6"/>
    </row>
    <row r="8518" spans="2:9" x14ac:dyDescent="0.2">
      <c r="B8518" s="3"/>
      <c r="C8518" s="6"/>
      <c r="D8518" s="3"/>
      <c r="E8518" s="6"/>
      <c r="F8518" s="3"/>
      <c r="G8518" s="8"/>
      <c r="H8518" s="6"/>
      <c r="I8518" s="6"/>
    </row>
    <row r="8519" spans="2:9" x14ac:dyDescent="0.2">
      <c r="B8519" s="3"/>
      <c r="C8519" s="6"/>
      <c r="D8519" s="3"/>
      <c r="E8519" s="6"/>
      <c r="F8519" s="3"/>
      <c r="G8519" s="8"/>
      <c r="H8519" s="6"/>
      <c r="I8519" s="6"/>
    </row>
    <row r="8520" spans="2:9" x14ac:dyDescent="0.2">
      <c r="B8520" s="3"/>
      <c r="C8520" s="6"/>
      <c r="D8520" s="3"/>
      <c r="E8520" s="6"/>
      <c r="F8520" s="3"/>
      <c r="G8520" s="8"/>
      <c r="H8520" s="6"/>
      <c r="I8520" s="6"/>
    </row>
    <row r="8521" spans="2:9" x14ac:dyDescent="0.2">
      <c r="B8521" s="3"/>
      <c r="C8521" s="6"/>
      <c r="D8521" s="3"/>
      <c r="E8521" s="6"/>
      <c r="F8521" s="3"/>
      <c r="G8521" s="8"/>
      <c r="H8521" s="6"/>
      <c r="I8521" s="6"/>
    </row>
    <row r="8522" spans="2:9" x14ac:dyDescent="0.2">
      <c r="B8522" s="3"/>
      <c r="C8522" s="6"/>
      <c r="D8522" s="3"/>
      <c r="E8522" s="6"/>
      <c r="F8522" s="3"/>
      <c r="G8522" s="8"/>
      <c r="H8522" s="6"/>
      <c r="I8522" s="6"/>
    </row>
    <row r="8523" spans="2:9" x14ac:dyDescent="0.2">
      <c r="B8523" s="3"/>
      <c r="C8523" s="6"/>
      <c r="D8523" s="3"/>
      <c r="E8523" s="6"/>
      <c r="F8523" s="3"/>
      <c r="G8523" s="8"/>
      <c r="H8523" s="6"/>
      <c r="I8523" s="6"/>
    </row>
    <row r="8524" spans="2:9" x14ac:dyDescent="0.2">
      <c r="B8524" s="3"/>
      <c r="C8524" s="6"/>
      <c r="D8524" s="3"/>
      <c r="E8524" s="6"/>
      <c r="F8524" s="3"/>
      <c r="G8524" s="8"/>
      <c r="H8524" s="6"/>
      <c r="I8524" s="6"/>
    </row>
    <row r="8525" spans="2:9" x14ac:dyDescent="0.2">
      <c r="B8525" s="3"/>
      <c r="C8525" s="6"/>
      <c r="D8525" s="3"/>
      <c r="E8525" s="6"/>
      <c r="F8525" s="3"/>
      <c r="G8525" s="8"/>
      <c r="H8525" s="6"/>
      <c r="I8525" s="6"/>
    </row>
    <row r="8526" spans="2:9" x14ac:dyDescent="0.2">
      <c r="B8526" s="3"/>
      <c r="C8526" s="6"/>
      <c r="D8526" s="3"/>
      <c r="E8526" s="6"/>
      <c r="F8526" s="3"/>
      <c r="G8526" s="8"/>
      <c r="H8526" s="6"/>
      <c r="I8526" s="6"/>
    </row>
    <row r="8527" spans="2:9" x14ac:dyDescent="0.2">
      <c r="B8527" s="3"/>
      <c r="C8527" s="6"/>
      <c r="D8527" s="3"/>
      <c r="E8527" s="6"/>
      <c r="F8527" s="3"/>
      <c r="G8527" s="8"/>
      <c r="H8527" s="6"/>
      <c r="I8527" s="6"/>
    </row>
    <row r="8528" spans="2:9" x14ac:dyDescent="0.2">
      <c r="B8528" s="3"/>
      <c r="C8528" s="6"/>
      <c r="D8528" s="3"/>
      <c r="E8528" s="6"/>
      <c r="F8528" s="3"/>
      <c r="G8528" s="8"/>
      <c r="H8528" s="6"/>
      <c r="I8528" s="6"/>
    </row>
    <row r="8529" spans="2:9" x14ac:dyDescent="0.2">
      <c r="B8529" s="3"/>
      <c r="C8529" s="6"/>
      <c r="D8529" s="3"/>
      <c r="E8529" s="6"/>
      <c r="F8529" s="3"/>
      <c r="G8529" s="8"/>
      <c r="H8529" s="6"/>
      <c r="I8529" s="6"/>
    </row>
    <row r="8530" spans="2:9" x14ac:dyDescent="0.2">
      <c r="B8530" s="2"/>
      <c r="C8530" s="5"/>
      <c r="D8530" s="2"/>
      <c r="E8530" s="5"/>
      <c r="F8530" s="2"/>
      <c r="G8530" s="7"/>
      <c r="H8530" s="5"/>
      <c r="I8530" s="5"/>
    </row>
    <row r="8531" spans="2:9" x14ac:dyDescent="0.2">
      <c r="B8531" s="2"/>
      <c r="C8531" s="5"/>
      <c r="D8531" s="2"/>
      <c r="E8531" s="5"/>
      <c r="F8531" s="2"/>
      <c r="G8531" s="7"/>
      <c r="H8531" s="5"/>
      <c r="I8531" s="5"/>
    </row>
    <row r="8532" spans="2:9" x14ac:dyDescent="0.2">
      <c r="B8532" s="2"/>
      <c r="C8532" s="5"/>
      <c r="D8532" s="2"/>
      <c r="E8532" s="5"/>
      <c r="F8532" s="2"/>
      <c r="G8532" s="7"/>
      <c r="H8532" s="5"/>
      <c r="I8532" s="5"/>
    </row>
    <row r="8533" spans="2:9" x14ac:dyDescent="0.2">
      <c r="B8533" s="2"/>
      <c r="C8533" s="5"/>
      <c r="D8533" s="2"/>
      <c r="E8533" s="5"/>
      <c r="F8533" s="2"/>
      <c r="G8533" s="7"/>
      <c r="H8533" s="5"/>
      <c r="I8533" s="5"/>
    </row>
    <row r="8534" spans="2:9" x14ac:dyDescent="0.2">
      <c r="B8534" s="2"/>
      <c r="C8534" s="5"/>
      <c r="D8534" s="2"/>
      <c r="E8534" s="5"/>
      <c r="F8534" s="2"/>
      <c r="G8534" s="7"/>
      <c r="H8534" s="5"/>
      <c r="I8534" s="5"/>
    </row>
    <row r="8535" spans="2:9" x14ac:dyDescent="0.2">
      <c r="B8535" s="2"/>
      <c r="C8535" s="5"/>
      <c r="D8535" s="2"/>
      <c r="E8535" s="5"/>
      <c r="F8535" s="2"/>
      <c r="G8535" s="7"/>
      <c r="H8535" s="5"/>
      <c r="I8535" s="5"/>
    </row>
    <row r="8536" spans="2:9" x14ac:dyDescent="0.2">
      <c r="B8536" s="3"/>
      <c r="C8536" s="6"/>
      <c r="D8536" s="3"/>
      <c r="E8536" s="6"/>
      <c r="F8536" s="3"/>
      <c r="G8536" s="8"/>
      <c r="H8536" s="6"/>
      <c r="I8536" s="6"/>
    </row>
    <row r="8537" spans="2:9" x14ac:dyDescent="0.2">
      <c r="B8537" s="3"/>
      <c r="C8537" s="6"/>
      <c r="D8537" s="3"/>
      <c r="E8537" s="6"/>
      <c r="F8537" s="3"/>
      <c r="G8537" s="8"/>
      <c r="H8537" s="6"/>
      <c r="I8537" s="6"/>
    </row>
    <row r="8538" spans="2:9" x14ac:dyDescent="0.2">
      <c r="B8538" s="3"/>
      <c r="C8538" s="6"/>
      <c r="D8538" s="3"/>
      <c r="E8538" s="6"/>
      <c r="F8538" s="3"/>
      <c r="G8538" s="8"/>
      <c r="H8538" s="6"/>
      <c r="I8538" s="6"/>
    </row>
    <row r="8539" spans="2:9" x14ac:dyDescent="0.2">
      <c r="B8539" s="3"/>
      <c r="C8539" s="6"/>
      <c r="D8539" s="3"/>
      <c r="E8539" s="6"/>
      <c r="F8539" s="3"/>
      <c r="G8539" s="8"/>
      <c r="H8539" s="6"/>
      <c r="I8539" s="6"/>
    </row>
    <row r="8540" spans="2:9" x14ac:dyDescent="0.2">
      <c r="B8540" s="3"/>
      <c r="C8540" s="6"/>
      <c r="D8540" s="3"/>
      <c r="E8540" s="6"/>
      <c r="F8540" s="3"/>
      <c r="G8540" s="8"/>
      <c r="H8540" s="6"/>
      <c r="I8540" s="6"/>
    </row>
    <row r="8541" spans="2:9" x14ac:dyDescent="0.2">
      <c r="B8541" s="3"/>
      <c r="C8541" s="6"/>
      <c r="D8541" s="3"/>
      <c r="E8541" s="6"/>
      <c r="F8541" s="3"/>
      <c r="G8541" s="8"/>
      <c r="H8541" s="6"/>
      <c r="I8541" s="6"/>
    </row>
    <row r="8542" spans="2:9" x14ac:dyDescent="0.2">
      <c r="B8542" s="3"/>
      <c r="C8542" s="6"/>
      <c r="D8542" s="3"/>
      <c r="E8542" s="6"/>
      <c r="F8542" s="3"/>
      <c r="G8542" s="8"/>
      <c r="H8542" s="6"/>
      <c r="I8542" s="6"/>
    </row>
    <row r="8543" spans="2:9" x14ac:dyDescent="0.2">
      <c r="B8543" s="3"/>
      <c r="C8543" s="6"/>
      <c r="D8543" s="3"/>
      <c r="E8543" s="6"/>
      <c r="F8543" s="3"/>
      <c r="G8543" s="8"/>
      <c r="H8543" s="6"/>
      <c r="I8543" s="6"/>
    </row>
    <row r="8544" spans="2:9" x14ac:dyDescent="0.2">
      <c r="B8544" s="3"/>
      <c r="C8544" s="6"/>
      <c r="D8544" s="3"/>
      <c r="E8544" s="6"/>
      <c r="F8544" s="3"/>
      <c r="G8544" s="8"/>
      <c r="H8544" s="6"/>
      <c r="I8544" s="6"/>
    </row>
    <row r="8545" spans="2:9" x14ac:dyDescent="0.2">
      <c r="B8545" s="3"/>
      <c r="C8545" s="6"/>
      <c r="D8545" s="3"/>
      <c r="E8545" s="6"/>
      <c r="F8545" s="3"/>
      <c r="G8545" s="8"/>
      <c r="H8545" s="6"/>
      <c r="I8545" s="6"/>
    </row>
    <row r="8546" spans="2:9" x14ac:dyDescent="0.2">
      <c r="B8546" s="3"/>
      <c r="C8546" s="6"/>
      <c r="D8546" s="3"/>
      <c r="E8546" s="6"/>
      <c r="F8546" s="3"/>
      <c r="G8546" s="8"/>
      <c r="H8546" s="6"/>
      <c r="I8546" s="6"/>
    </row>
    <row r="8547" spans="2:9" x14ac:dyDescent="0.2">
      <c r="B8547" s="3"/>
      <c r="C8547" s="6"/>
      <c r="D8547" s="3"/>
      <c r="E8547" s="6"/>
      <c r="F8547" s="3"/>
      <c r="G8547" s="8"/>
      <c r="H8547" s="6"/>
      <c r="I8547" s="6"/>
    </row>
    <row r="8548" spans="2:9" x14ac:dyDescent="0.2">
      <c r="B8548" s="3"/>
      <c r="C8548" s="6"/>
      <c r="D8548" s="3"/>
      <c r="E8548" s="6"/>
      <c r="F8548" s="3"/>
      <c r="G8548" s="8"/>
      <c r="H8548" s="6"/>
      <c r="I8548" s="6"/>
    </row>
    <row r="8549" spans="2:9" x14ac:dyDescent="0.2">
      <c r="B8549" s="3"/>
      <c r="C8549" s="6"/>
      <c r="D8549" s="3"/>
      <c r="E8549" s="6"/>
      <c r="F8549" s="3"/>
      <c r="G8549" s="8"/>
      <c r="H8549" s="6"/>
      <c r="I8549" s="6"/>
    </row>
    <row r="8550" spans="2:9" x14ac:dyDescent="0.2">
      <c r="B8550" s="3"/>
      <c r="C8550" s="6"/>
      <c r="D8550" s="3"/>
      <c r="E8550" s="6"/>
      <c r="F8550" s="3"/>
      <c r="G8550" s="8"/>
      <c r="H8550" s="6"/>
      <c r="I8550" s="6"/>
    </row>
    <row r="8551" spans="2:9" x14ac:dyDescent="0.2">
      <c r="B8551" s="3"/>
      <c r="C8551" s="6"/>
      <c r="D8551" s="3"/>
      <c r="E8551" s="6"/>
      <c r="F8551" s="3"/>
      <c r="G8551" s="8"/>
      <c r="H8551" s="6"/>
      <c r="I8551" s="6"/>
    </row>
    <row r="8552" spans="2:9" x14ac:dyDescent="0.2">
      <c r="B8552" s="3"/>
      <c r="C8552" s="6"/>
      <c r="D8552" s="3"/>
      <c r="E8552" s="6"/>
      <c r="F8552" s="3"/>
      <c r="G8552" s="8"/>
      <c r="H8552" s="6"/>
      <c r="I8552" s="6"/>
    </row>
    <row r="8553" spans="2:9" x14ac:dyDescent="0.2">
      <c r="B8553" s="3"/>
      <c r="C8553" s="6"/>
      <c r="D8553" s="3"/>
      <c r="E8553" s="6"/>
      <c r="F8553" s="3"/>
      <c r="G8553" s="8"/>
      <c r="H8553" s="6"/>
      <c r="I8553" s="6"/>
    </row>
    <row r="8554" spans="2:9" x14ac:dyDescent="0.2">
      <c r="B8554" s="3"/>
      <c r="C8554" s="6"/>
      <c r="D8554" s="3"/>
      <c r="E8554" s="6"/>
      <c r="F8554" s="3"/>
      <c r="G8554" s="8"/>
      <c r="H8554" s="6"/>
      <c r="I8554" s="6"/>
    </row>
    <row r="8555" spans="2:9" x14ac:dyDescent="0.2">
      <c r="B8555" s="3"/>
      <c r="C8555" s="6"/>
      <c r="D8555" s="3"/>
      <c r="E8555" s="6"/>
      <c r="F8555" s="3"/>
      <c r="G8555" s="8"/>
      <c r="H8555" s="6"/>
      <c r="I8555" s="6"/>
    </row>
    <row r="8556" spans="2:9" x14ac:dyDescent="0.2">
      <c r="B8556" s="3"/>
      <c r="C8556" s="6"/>
      <c r="D8556" s="3"/>
      <c r="E8556" s="6"/>
      <c r="F8556" s="3"/>
      <c r="G8556" s="8"/>
      <c r="H8556" s="6"/>
      <c r="I8556" s="6"/>
    </row>
    <row r="8557" spans="2:9" x14ac:dyDescent="0.2">
      <c r="B8557" s="3"/>
      <c r="C8557" s="6"/>
      <c r="D8557" s="3"/>
      <c r="E8557" s="6"/>
      <c r="F8557" s="3"/>
      <c r="G8557" s="8"/>
      <c r="H8557" s="6"/>
      <c r="I8557" s="6"/>
    </row>
    <row r="8558" spans="2:9" x14ac:dyDescent="0.2">
      <c r="B8558" s="3"/>
      <c r="C8558" s="6"/>
      <c r="D8558" s="3"/>
      <c r="E8558" s="6"/>
      <c r="F8558" s="3"/>
      <c r="G8558" s="8"/>
      <c r="H8558" s="6"/>
      <c r="I8558" s="6"/>
    </row>
    <row r="8559" spans="2:9" x14ac:dyDescent="0.2">
      <c r="B8559" s="3"/>
      <c r="C8559" s="6"/>
      <c r="D8559" s="3"/>
      <c r="E8559" s="6"/>
      <c r="F8559" s="3"/>
      <c r="G8559" s="8"/>
      <c r="H8559" s="6"/>
      <c r="I8559" s="6"/>
    </row>
    <row r="8560" spans="2:9" x14ac:dyDescent="0.2">
      <c r="B8560" s="3"/>
      <c r="C8560" s="6"/>
      <c r="D8560" s="3"/>
      <c r="E8560" s="6"/>
      <c r="F8560" s="3"/>
      <c r="G8560" s="8"/>
      <c r="H8560" s="6"/>
      <c r="I8560" s="6"/>
    </row>
    <row r="8561" spans="2:9" x14ac:dyDescent="0.2">
      <c r="B8561" s="3"/>
      <c r="C8561" s="6"/>
      <c r="D8561" s="3"/>
      <c r="E8561" s="6"/>
      <c r="F8561" s="3"/>
      <c r="G8561" s="8"/>
      <c r="H8561" s="6"/>
      <c r="I8561" s="6"/>
    </row>
    <row r="8562" spans="2:9" x14ac:dyDescent="0.2">
      <c r="B8562" s="3"/>
      <c r="C8562" s="6"/>
      <c r="D8562" s="3"/>
      <c r="E8562" s="6"/>
      <c r="F8562" s="3"/>
      <c r="G8562" s="8"/>
      <c r="H8562" s="6"/>
      <c r="I8562" s="6"/>
    </row>
    <row r="8563" spans="2:9" x14ac:dyDescent="0.2">
      <c r="B8563" s="3"/>
      <c r="C8563" s="6"/>
      <c r="D8563" s="3"/>
      <c r="E8563" s="6"/>
      <c r="F8563" s="3"/>
      <c r="G8563" s="8"/>
      <c r="H8563" s="6"/>
      <c r="I8563" s="6"/>
    </row>
    <row r="8564" spans="2:9" x14ac:dyDescent="0.2">
      <c r="B8564" s="3"/>
      <c r="C8564" s="6"/>
      <c r="D8564" s="3"/>
      <c r="E8564" s="6"/>
      <c r="F8564" s="3"/>
      <c r="G8564" s="8"/>
      <c r="H8564" s="6"/>
      <c r="I8564" s="6"/>
    </row>
    <row r="8565" spans="2:9" x14ac:dyDescent="0.2">
      <c r="B8565" s="3"/>
      <c r="C8565" s="6"/>
      <c r="D8565" s="3"/>
      <c r="E8565" s="6"/>
      <c r="F8565" s="3"/>
      <c r="G8565" s="8"/>
      <c r="H8565" s="6"/>
      <c r="I8565" s="6"/>
    </row>
    <row r="8566" spans="2:9" x14ac:dyDescent="0.2">
      <c r="B8566" s="3"/>
      <c r="C8566" s="6"/>
      <c r="D8566" s="3"/>
      <c r="E8566" s="6"/>
      <c r="F8566" s="3"/>
      <c r="G8566" s="8"/>
      <c r="H8566" s="6"/>
      <c r="I8566" s="6"/>
    </row>
    <row r="8567" spans="2:9" x14ac:dyDescent="0.2">
      <c r="B8567" s="3"/>
      <c r="C8567" s="6"/>
      <c r="D8567" s="3"/>
      <c r="E8567" s="6"/>
      <c r="F8567" s="3"/>
      <c r="G8567" s="8"/>
      <c r="H8567" s="6"/>
      <c r="I8567" s="6"/>
    </row>
    <row r="8568" spans="2:9" x14ac:dyDescent="0.2">
      <c r="B8568" s="3"/>
      <c r="C8568" s="6"/>
      <c r="D8568" s="3"/>
      <c r="E8568" s="6"/>
      <c r="F8568" s="3"/>
      <c r="G8568" s="8"/>
      <c r="H8568" s="6"/>
      <c r="I8568" s="6"/>
    </row>
    <row r="8569" spans="2:9" x14ac:dyDescent="0.2">
      <c r="B8569" s="3"/>
      <c r="C8569" s="6"/>
      <c r="D8569" s="3"/>
      <c r="E8569" s="6"/>
      <c r="F8569" s="3"/>
      <c r="G8569" s="8"/>
      <c r="H8569" s="6"/>
      <c r="I8569" s="6"/>
    </row>
    <row r="8570" spans="2:9" x14ac:dyDescent="0.2">
      <c r="B8570" s="3"/>
      <c r="C8570" s="6"/>
      <c r="D8570" s="3"/>
      <c r="E8570" s="6"/>
      <c r="F8570" s="3"/>
      <c r="G8570" s="8"/>
      <c r="H8570" s="6"/>
      <c r="I8570" s="6"/>
    </row>
    <row r="8571" spans="2:9" x14ac:dyDescent="0.2">
      <c r="B8571" s="3"/>
      <c r="C8571" s="6"/>
      <c r="D8571" s="3"/>
      <c r="E8571" s="6"/>
      <c r="F8571" s="3"/>
      <c r="G8571" s="8"/>
      <c r="H8571" s="6"/>
      <c r="I8571" s="6"/>
    </row>
    <row r="8572" spans="2:9" x14ac:dyDescent="0.2">
      <c r="B8572" s="3"/>
      <c r="C8572" s="6"/>
      <c r="D8572" s="3"/>
      <c r="E8572" s="6"/>
      <c r="F8572" s="3"/>
      <c r="G8572" s="8"/>
      <c r="H8572" s="6"/>
      <c r="I8572" s="6"/>
    </row>
    <row r="8573" spans="2:9" x14ac:dyDescent="0.2">
      <c r="B8573" s="3"/>
      <c r="C8573" s="6"/>
      <c r="D8573" s="3"/>
      <c r="E8573" s="6"/>
      <c r="F8573" s="3"/>
      <c r="G8573" s="8"/>
      <c r="H8573" s="6"/>
      <c r="I8573" s="6"/>
    </row>
    <row r="8574" spans="2:9" x14ac:dyDescent="0.2">
      <c r="B8574" s="3"/>
      <c r="C8574" s="6"/>
      <c r="D8574" s="3"/>
      <c r="E8574" s="6"/>
      <c r="F8574" s="3"/>
      <c r="G8574" s="8"/>
      <c r="H8574" s="6"/>
      <c r="I8574" s="6"/>
    </row>
    <row r="8575" spans="2:9" x14ac:dyDescent="0.2">
      <c r="B8575" s="3"/>
      <c r="C8575" s="6"/>
      <c r="D8575" s="3"/>
      <c r="E8575" s="6"/>
      <c r="F8575" s="3"/>
      <c r="G8575" s="8"/>
      <c r="H8575" s="6"/>
      <c r="I8575" s="6"/>
    </row>
    <row r="8576" spans="2:9" x14ac:dyDescent="0.2">
      <c r="B8576" s="3"/>
      <c r="C8576" s="6"/>
      <c r="D8576" s="3"/>
      <c r="E8576" s="6"/>
      <c r="F8576" s="3"/>
      <c r="G8576" s="8"/>
      <c r="H8576" s="6"/>
      <c r="I8576" s="6"/>
    </row>
    <row r="8577" spans="2:9" x14ac:dyDescent="0.2">
      <c r="B8577" s="3"/>
      <c r="C8577" s="6"/>
      <c r="D8577" s="3"/>
      <c r="E8577" s="6"/>
      <c r="F8577" s="3"/>
      <c r="G8577" s="8"/>
      <c r="H8577" s="6"/>
      <c r="I8577" s="6"/>
    </row>
    <row r="8578" spans="2:9" x14ac:dyDescent="0.2">
      <c r="B8578" s="3"/>
      <c r="C8578" s="6"/>
      <c r="D8578" s="3"/>
      <c r="E8578" s="6"/>
      <c r="F8578" s="3"/>
      <c r="G8578" s="8"/>
      <c r="H8578" s="6"/>
      <c r="I8578" s="6"/>
    </row>
    <row r="8579" spans="2:9" x14ac:dyDescent="0.2">
      <c r="B8579" s="3"/>
      <c r="C8579" s="6"/>
      <c r="D8579" s="3"/>
      <c r="E8579" s="6"/>
      <c r="F8579" s="3"/>
      <c r="G8579" s="8"/>
      <c r="H8579" s="6"/>
      <c r="I8579" s="6"/>
    </row>
    <row r="8580" spans="2:9" x14ac:dyDescent="0.2">
      <c r="B8580" s="3"/>
      <c r="C8580" s="6"/>
      <c r="D8580" s="3"/>
      <c r="E8580" s="6"/>
      <c r="F8580" s="3"/>
      <c r="G8580" s="8"/>
      <c r="H8580" s="6"/>
      <c r="I8580" s="6"/>
    </row>
    <row r="8581" spans="2:9" x14ac:dyDescent="0.2">
      <c r="B8581" s="3"/>
      <c r="C8581" s="6"/>
      <c r="D8581" s="3"/>
      <c r="E8581" s="6"/>
      <c r="F8581" s="3"/>
      <c r="G8581" s="8"/>
      <c r="H8581" s="6"/>
      <c r="I8581" s="6"/>
    </row>
    <row r="8582" spans="2:9" x14ac:dyDescent="0.2">
      <c r="B8582" s="3"/>
      <c r="C8582" s="6"/>
      <c r="D8582" s="3"/>
      <c r="E8582" s="6"/>
      <c r="F8582" s="3"/>
      <c r="G8582" s="8"/>
      <c r="H8582" s="6"/>
      <c r="I8582" s="6"/>
    </row>
    <row r="8583" spans="2:9" x14ac:dyDescent="0.2">
      <c r="B8583" s="3"/>
      <c r="C8583" s="6"/>
      <c r="D8583" s="3"/>
      <c r="E8583" s="6"/>
      <c r="F8583" s="3"/>
      <c r="G8583" s="8"/>
      <c r="H8583" s="6"/>
      <c r="I8583" s="6"/>
    </row>
    <row r="8584" spans="2:9" x14ac:dyDescent="0.2">
      <c r="B8584" s="3"/>
      <c r="C8584" s="6"/>
      <c r="D8584" s="3"/>
      <c r="E8584" s="6"/>
      <c r="F8584" s="3"/>
      <c r="G8584" s="8"/>
      <c r="H8584" s="6"/>
      <c r="I8584" s="6"/>
    </row>
    <row r="8585" spans="2:9" x14ac:dyDescent="0.2">
      <c r="B8585" s="3"/>
      <c r="C8585" s="6"/>
      <c r="D8585" s="3"/>
      <c r="E8585" s="6"/>
      <c r="F8585" s="3"/>
      <c r="G8585" s="8"/>
      <c r="H8585" s="6"/>
      <c r="I8585" s="6"/>
    </row>
    <row r="8586" spans="2:9" x14ac:dyDescent="0.2">
      <c r="B8586" s="3"/>
      <c r="C8586" s="6"/>
      <c r="D8586" s="3"/>
      <c r="E8586" s="6"/>
      <c r="F8586" s="3"/>
      <c r="G8586" s="8"/>
      <c r="H8586" s="6"/>
      <c r="I8586" s="6"/>
    </row>
    <row r="8587" spans="2:9" x14ac:dyDescent="0.2">
      <c r="B8587" s="3"/>
      <c r="C8587" s="6"/>
      <c r="D8587" s="3"/>
      <c r="E8587" s="6"/>
      <c r="F8587" s="3"/>
      <c r="G8587" s="8"/>
      <c r="H8587" s="6"/>
      <c r="I8587" s="6"/>
    </row>
    <row r="8588" spans="2:9" x14ac:dyDescent="0.2">
      <c r="B8588" s="2"/>
      <c r="C8588" s="5"/>
      <c r="D8588" s="2"/>
      <c r="E8588" s="5"/>
      <c r="F8588" s="2"/>
      <c r="G8588" s="7"/>
      <c r="H8588" s="5"/>
      <c r="I8588" s="5"/>
    </row>
    <row r="8589" spans="2:9" x14ac:dyDescent="0.2">
      <c r="B8589" s="2"/>
      <c r="C8589" s="5"/>
      <c r="D8589" s="2"/>
      <c r="E8589" s="5"/>
      <c r="F8589" s="2"/>
      <c r="G8589" s="7"/>
      <c r="H8589" s="5"/>
      <c r="I8589" s="5"/>
    </row>
    <row r="8590" spans="2:9" x14ac:dyDescent="0.2">
      <c r="B8590" s="2"/>
      <c r="C8590" s="5"/>
      <c r="D8590" s="2"/>
      <c r="E8590" s="5"/>
      <c r="F8590" s="2"/>
      <c r="G8590" s="7"/>
      <c r="H8590" s="5"/>
      <c r="I8590" s="5"/>
    </row>
    <row r="8591" spans="2:9" x14ac:dyDescent="0.2">
      <c r="B8591" s="2"/>
      <c r="C8591" s="5"/>
      <c r="D8591" s="2"/>
      <c r="E8591" s="5"/>
      <c r="F8591" s="2"/>
      <c r="G8591" s="7"/>
      <c r="H8591" s="5"/>
      <c r="I8591" s="5"/>
    </row>
    <row r="8592" spans="2:9" x14ac:dyDescent="0.2">
      <c r="B8592" s="2"/>
      <c r="C8592" s="5"/>
      <c r="D8592" s="2"/>
      <c r="E8592" s="5"/>
      <c r="F8592" s="2"/>
      <c r="G8592" s="7"/>
      <c r="H8592" s="5"/>
      <c r="I8592" s="5"/>
    </row>
    <row r="8593" spans="2:9" x14ac:dyDescent="0.2">
      <c r="B8593" s="2"/>
      <c r="C8593" s="5"/>
      <c r="D8593" s="2"/>
      <c r="E8593" s="5"/>
      <c r="F8593" s="2"/>
      <c r="G8593" s="7"/>
      <c r="H8593" s="5"/>
      <c r="I8593" s="5"/>
    </row>
    <row r="8594" spans="2:9" x14ac:dyDescent="0.2">
      <c r="B8594" s="3"/>
      <c r="C8594" s="6"/>
      <c r="D8594" s="3"/>
      <c r="E8594" s="6"/>
      <c r="F8594" s="3"/>
      <c r="G8594" s="8"/>
      <c r="H8594" s="6"/>
      <c r="I8594" s="6"/>
    </row>
    <row r="8595" spans="2:9" x14ac:dyDescent="0.2">
      <c r="B8595" s="3"/>
      <c r="C8595" s="6"/>
      <c r="D8595" s="3"/>
      <c r="E8595" s="6"/>
      <c r="F8595" s="3"/>
      <c r="G8595" s="8"/>
      <c r="H8595" s="6"/>
      <c r="I8595" s="6"/>
    </row>
    <row r="8596" spans="2:9" x14ac:dyDescent="0.2">
      <c r="B8596" s="3"/>
      <c r="C8596" s="6"/>
      <c r="D8596" s="3"/>
      <c r="E8596" s="6"/>
      <c r="F8596" s="3"/>
      <c r="G8596" s="8"/>
      <c r="H8596" s="6"/>
      <c r="I8596" s="6"/>
    </row>
    <row r="8597" spans="2:9" x14ac:dyDescent="0.2">
      <c r="B8597" s="3"/>
      <c r="C8597" s="6"/>
      <c r="D8597" s="3"/>
      <c r="E8597" s="6"/>
      <c r="F8597" s="3"/>
      <c r="G8597" s="8"/>
      <c r="H8597" s="6"/>
      <c r="I8597" s="6"/>
    </row>
    <row r="8598" spans="2:9" x14ac:dyDescent="0.2">
      <c r="B8598" s="3"/>
      <c r="C8598" s="6"/>
      <c r="D8598" s="3"/>
      <c r="E8598" s="6"/>
      <c r="F8598" s="3"/>
      <c r="G8598" s="8"/>
      <c r="H8598" s="6"/>
      <c r="I8598" s="6"/>
    </row>
    <row r="8599" spans="2:9" x14ac:dyDescent="0.2">
      <c r="B8599" s="3"/>
      <c r="C8599" s="6"/>
      <c r="D8599" s="3"/>
      <c r="E8599" s="6"/>
      <c r="F8599" s="3"/>
      <c r="G8599" s="8"/>
      <c r="H8599" s="6"/>
      <c r="I8599" s="6"/>
    </row>
    <row r="8600" spans="2:9" x14ac:dyDescent="0.2">
      <c r="B8600" s="3"/>
      <c r="C8600" s="6"/>
      <c r="D8600" s="3"/>
      <c r="E8600" s="6"/>
      <c r="F8600" s="3"/>
      <c r="G8600" s="8"/>
      <c r="H8600" s="6"/>
      <c r="I8600" s="6"/>
    </row>
    <row r="8601" spans="2:9" x14ac:dyDescent="0.2">
      <c r="B8601" s="3"/>
      <c r="C8601" s="6"/>
      <c r="D8601" s="3"/>
      <c r="E8601" s="6"/>
      <c r="F8601" s="3"/>
      <c r="G8601" s="8"/>
      <c r="H8601" s="6"/>
      <c r="I8601" s="6"/>
    </row>
    <row r="8602" spans="2:9" x14ac:dyDescent="0.2">
      <c r="B8602" s="3"/>
      <c r="C8602" s="6"/>
      <c r="D8602" s="3"/>
      <c r="E8602" s="6"/>
      <c r="F8602" s="3"/>
      <c r="G8602" s="8"/>
      <c r="H8602" s="6"/>
      <c r="I8602" s="6"/>
    </row>
    <row r="8603" spans="2:9" x14ac:dyDescent="0.2">
      <c r="B8603" s="3"/>
      <c r="C8603" s="6"/>
      <c r="D8603" s="3"/>
      <c r="E8603" s="6"/>
      <c r="F8603" s="3"/>
      <c r="G8603" s="8"/>
      <c r="H8603" s="6"/>
      <c r="I8603" s="6"/>
    </row>
    <row r="8604" spans="2:9" x14ac:dyDescent="0.2">
      <c r="B8604" s="3"/>
      <c r="C8604" s="6"/>
      <c r="D8604" s="3"/>
      <c r="E8604" s="6"/>
      <c r="F8604" s="3"/>
      <c r="G8604" s="8"/>
      <c r="H8604" s="6"/>
      <c r="I8604" s="6"/>
    </row>
    <row r="8605" spans="2:9" x14ac:dyDescent="0.2">
      <c r="B8605" s="3"/>
      <c r="C8605" s="6"/>
      <c r="D8605" s="3"/>
      <c r="E8605" s="6"/>
      <c r="F8605" s="3"/>
      <c r="G8605" s="8"/>
      <c r="H8605" s="6"/>
      <c r="I8605" s="6"/>
    </row>
    <row r="8606" spans="2:9" x14ac:dyDescent="0.2">
      <c r="B8606" s="3"/>
      <c r="C8606" s="6"/>
      <c r="D8606" s="3"/>
      <c r="E8606" s="6"/>
      <c r="F8606" s="3"/>
      <c r="G8606" s="8"/>
      <c r="H8606" s="6"/>
      <c r="I8606" s="6"/>
    </row>
    <row r="8607" spans="2:9" x14ac:dyDescent="0.2">
      <c r="B8607" s="3"/>
      <c r="C8607" s="6"/>
      <c r="D8607" s="3"/>
      <c r="E8607" s="6"/>
      <c r="F8607" s="3"/>
      <c r="G8607" s="8"/>
      <c r="H8607" s="6"/>
      <c r="I8607" s="6"/>
    </row>
    <row r="8608" spans="2:9" x14ac:dyDescent="0.2">
      <c r="B8608" s="3"/>
      <c r="C8608" s="6"/>
      <c r="D8608" s="3"/>
      <c r="E8608" s="6"/>
      <c r="F8608" s="3"/>
      <c r="G8608" s="8"/>
      <c r="H8608" s="6"/>
      <c r="I8608" s="6"/>
    </row>
    <row r="8609" spans="2:9" x14ac:dyDescent="0.2">
      <c r="B8609" s="3"/>
      <c r="C8609" s="6"/>
      <c r="D8609" s="3"/>
      <c r="E8609" s="6"/>
      <c r="F8609" s="3"/>
      <c r="G8609" s="8"/>
      <c r="H8609" s="6"/>
      <c r="I8609" s="6"/>
    </row>
    <row r="8610" spans="2:9" x14ac:dyDescent="0.2">
      <c r="B8610" s="3"/>
      <c r="C8610" s="6"/>
      <c r="D8610" s="3"/>
      <c r="E8610" s="6"/>
      <c r="F8610" s="3"/>
      <c r="G8610" s="8"/>
      <c r="H8610" s="6"/>
      <c r="I8610" s="6"/>
    </row>
    <row r="8611" spans="2:9" x14ac:dyDescent="0.2">
      <c r="B8611" s="3"/>
      <c r="C8611" s="6"/>
      <c r="D8611" s="3"/>
      <c r="E8611" s="6"/>
      <c r="F8611" s="3"/>
      <c r="G8611" s="8"/>
      <c r="H8611" s="6"/>
      <c r="I8611" s="6"/>
    </row>
    <row r="8612" spans="2:9" x14ac:dyDescent="0.2">
      <c r="B8612" s="3"/>
      <c r="C8612" s="6"/>
      <c r="D8612" s="3"/>
      <c r="E8612" s="6"/>
      <c r="F8612" s="3"/>
      <c r="G8612" s="8"/>
      <c r="H8612" s="6"/>
      <c r="I8612" s="6"/>
    </row>
    <row r="8613" spans="2:9" x14ac:dyDescent="0.2">
      <c r="B8613" s="3"/>
      <c r="C8613" s="6"/>
      <c r="D8613" s="3"/>
      <c r="E8613" s="6"/>
      <c r="F8613" s="3"/>
      <c r="G8613" s="8"/>
      <c r="H8613" s="6"/>
      <c r="I8613" s="6"/>
    </row>
    <row r="8614" spans="2:9" x14ac:dyDescent="0.2">
      <c r="B8614" s="3"/>
      <c r="C8614" s="6"/>
      <c r="D8614" s="3"/>
      <c r="E8614" s="6"/>
      <c r="F8614" s="3"/>
      <c r="G8614" s="8"/>
      <c r="H8614" s="6"/>
      <c r="I8614" s="6"/>
    </row>
    <row r="8615" spans="2:9" x14ac:dyDescent="0.2">
      <c r="B8615" s="3"/>
      <c r="C8615" s="6"/>
      <c r="D8615" s="3"/>
      <c r="E8615" s="6"/>
      <c r="F8615" s="3"/>
      <c r="G8615" s="8"/>
      <c r="H8615" s="6"/>
      <c r="I8615" s="6"/>
    </row>
    <row r="8616" spans="2:9" x14ac:dyDescent="0.2">
      <c r="B8616" s="3"/>
      <c r="C8616" s="6"/>
      <c r="D8616" s="3"/>
      <c r="E8616" s="6"/>
      <c r="F8616" s="3"/>
      <c r="G8616" s="8"/>
      <c r="H8616" s="6"/>
      <c r="I8616" s="6"/>
    </row>
    <row r="8617" spans="2:9" x14ac:dyDescent="0.2">
      <c r="B8617" s="3"/>
      <c r="C8617" s="6"/>
      <c r="D8617" s="3"/>
      <c r="E8617" s="6"/>
      <c r="F8617" s="3"/>
      <c r="G8617" s="8"/>
      <c r="H8617" s="6"/>
      <c r="I8617" s="6"/>
    </row>
    <row r="8618" spans="2:9" x14ac:dyDescent="0.2">
      <c r="B8618" s="3"/>
      <c r="C8618" s="6"/>
      <c r="D8618" s="3"/>
      <c r="E8618" s="6"/>
      <c r="F8618" s="3"/>
      <c r="G8618" s="8"/>
      <c r="H8618" s="6"/>
      <c r="I8618" s="6"/>
    </row>
    <row r="8619" spans="2:9" x14ac:dyDescent="0.2">
      <c r="B8619" s="3"/>
      <c r="C8619" s="6"/>
      <c r="D8619" s="3"/>
      <c r="E8619" s="6"/>
      <c r="F8619" s="3"/>
      <c r="G8619" s="8"/>
      <c r="H8619" s="6"/>
      <c r="I8619" s="6"/>
    </row>
    <row r="8620" spans="2:9" x14ac:dyDescent="0.2">
      <c r="B8620" s="2"/>
      <c r="C8620" s="5"/>
      <c r="D8620" s="2"/>
      <c r="E8620" s="5"/>
      <c r="F8620" s="2"/>
      <c r="G8620" s="7"/>
      <c r="H8620" s="5"/>
      <c r="I8620" s="5"/>
    </row>
    <row r="8621" spans="2:9" x14ac:dyDescent="0.2">
      <c r="B8621" s="2"/>
      <c r="C8621" s="5"/>
      <c r="D8621" s="2"/>
      <c r="E8621" s="5"/>
      <c r="F8621" s="2"/>
      <c r="G8621" s="7"/>
      <c r="H8621" s="5"/>
      <c r="I8621" s="5"/>
    </row>
    <row r="8622" spans="2:9" x14ac:dyDescent="0.2">
      <c r="B8622" s="2"/>
      <c r="C8622" s="5"/>
      <c r="D8622" s="2"/>
      <c r="E8622" s="5"/>
      <c r="F8622" s="2"/>
      <c r="G8622" s="7"/>
      <c r="H8622" s="5"/>
      <c r="I8622" s="5"/>
    </row>
    <row r="8623" spans="2:9" x14ac:dyDescent="0.2">
      <c r="B8623" s="2"/>
      <c r="C8623" s="5"/>
      <c r="D8623" s="2"/>
      <c r="E8623" s="5"/>
      <c r="F8623" s="2"/>
      <c r="G8623" s="7"/>
      <c r="H8623" s="5"/>
      <c r="I8623" s="5"/>
    </row>
    <row r="8624" spans="2:9" x14ac:dyDescent="0.2">
      <c r="B8624" s="2"/>
      <c r="C8624" s="5"/>
      <c r="D8624" s="2"/>
      <c r="E8624" s="5"/>
      <c r="F8624" s="2"/>
      <c r="G8624" s="7"/>
      <c r="H8624" s="5"/>
      <c r="I8624" s="5"/>
    </row>
    <row r="8625" spans="2:9" x14ac:dyDescent="0.2">
      <c r="B8625" s="2"/>
      <c r="C8625" s="5"/>
      <c r="D8625" s="2"/>
      <c r="E8625" s="5"/>
      <c r="F8625" s="2"/>
      <c r="G8625" s="7"/>
      <c r="H8625" s="5"/>
      <c r="I8625" s="5"/>
    </row>
    <row r="8626" spans="2:9" x14ac:dyDescent="0.2">
      <c r="B8626" s="2"/>
      <c r="C8626" s="5"/>
      <c r="D8626" s="2"/>
      <c r="E8626" s="5"/>
      <c r="F8626" s="2"/>
      <c r="G8626" s="7"/>
      <c r="H8626" s="5"/>
      <c r="I8626" s="5"/>
    </row>
    <row r="8627" spans="2:9" x14ac:dyDescent="0.2">
      <c r="B8627" s="3"/>
      <c r="C8627" s="6"/>
      <c r="D8627" s="3"/>
      <c r="E8627" s="6"/>
      <c r="F8627" s="3"/>
      <c r="G8627" s="8"/>
      <c r="H8627" s="6"/>
      <c r="I8627" s="6"/>
    </row>
    <row r="8628" spans="2:9" x14ac:dyDescent="0.2">
      <c r="B8628" s="3"/>
      <c r="C8628" s="6"/>
      <c r="D8628" s="3"/>
      <c r="E8628" s="6"/>
      <c r="F8628" s="3"/>
      <c r="G8628" s="8"/>
      <c r="H8628" s="6"/>
      <c r="I8628" s="6"/>
    </row>
    <row r="8629" spans="2:9" x14ac:dyDescent="0.2">
      <c r="B8629" s="3"/>
      <c r="C8629" s="6"/>
      <c r="D8629" s="3"/>
      <c r="E8629" s="6"/>
      <c r="F8629" s="3"/>
      <c r="G8629" s="8"/>
      <c r="H8629" s="6"/>
      <c r="I8629" s="6"/>
    </row>
    <row r="8630" spans="2:9" x14ac:dyDescent="0.2">
      <c r="B8630" s="3"/>
      <c r="C8630" s="6"/>
      <c r="D8630" s="3"/>
      <c r="E8630" s="6"/>
      <c r="F8630" s="3"/>
      <c r="G8630" s="8"/>
      <c r="H8630" s="6"/>
      <c r="I8630" s="6"/>
    </row>
    <row r="8631" spans="2:9" x14ac:dyDescent="0.2">
      <c r="B8631" s="3"/>
      <c r="C8631" s="6"/>
      <c r="D8631" s="3"/>
      <c r="E8631" s="6"/>
      <c r="F8631" s="3"/>
      <c r="G8631" s="8"/>
      <c r="H8631" s="6"/>
      <c r="I8631" s="6"/>
    </row>
    <row r="8632" spans="2:9" x14ac:dyDescent="0.2">
      <c r="B8632" s="3"/>
      <c r="C8632" s="6"/>
      <c r="D8632" s="3"/>
      <c r="E8632" s="6"/>
      <c r="F8632" s="3"/>
      <c r="G8632" s="8"/>
      <c r="H8632" s="6"/>
      <c r="I8632" s="6"/>
    </row>
    <row r="8633" spans="2:9" x14ac:dyDescent="0.2">
      <c r="B8633" s="3"/>
      <c r="C8633" s="6"/>
      <c r="D8633" s="3"/>
      <c r="E8633" s="6"/>
      <c r="F8633" s="3"/>
      <c r="G8633" s="8"/>
      <c r="H8633" s="6"/>
      <c r="I8633" s="6"/>
    </row>
    <row r="8634" spans="2:9" x14ac:dyDescent="0.2">
      <c r="B8634" s="3"/>
      <c r="C8634" s="6"/>
      <c r="D8634" s="3"/>
      <c r="E8634" s="6"/>
      <c r="F8634" s="3"/>
      <c r="G8634" s="8"/>
      <c r="H8634" s="6"/>
      <c r="I8634" s="6"/>
    </row>
    <row r="8635" spans="2:9" x14ac:dyDescent="0.2">
      <c r="B8635" s="3"/>
      <c r="C8635" s="6"/>
      <c r="D8635" s="3"/>
      <c r="E8635" s="6"/>
      <c r="F8635" s="3"/>
      <c r="G8635" s="8"/>
      <c r="H8635" s="6"/>
      <c r="I8635" s="6"/>
    </row>
    <row r="8636" spans="2:9" x14ac:dyDescent="0.2">
      <c r="B8636" s="3"/>
      <c r="C8636" s="6"/>
      <c r="D8636" s="3"/>
      <c r="E8636" s="6"/>
      <c r="F8636" s="3"/>
      <c r="G8636" s="8"/>
      <c r="H8636" s="6"/>
      <c r="I8636" s="6"/>
    </row>
    <row r="8637" spans="2:9" x14ac:dyDescent="0.2">
      <c r="B8637" s="3"/>
      <c r="C8637" s="6"/>
      <c r="D8637" s="3"/>
      <c r="E8637" s="6"/>
      <c r="F8637" s="3"/>
      <c r="G8637" s="8"/>
      <c r="H8637" s="6"/>
      <c r="I8637" s="6"/>
    </row>
    <row r="8638" spans="2:9" x14ac:dyDescent="0.2">
      <c r="B8638" s="3"/>
      <c r="C8638" s="6"/>
      <c r="D8638" s="3"/>
      <c r="E8638" s="6"/>
      <c r="F8638" s="3"/>
      <c r="G8638" s="8"/>
      <c r="H8638" s="6"/>
      <c r="I8638" s="6"/>
    </row>
    <row r="8639" spans="2:9" x14ac:dyDescent="0.2">
      <c r="B8639" s="3"/>
      <c r="C8639" s="6"/>
      <c r="D8639" s="3"/>
      <c r="E8639" s="6"/>
      <c r="F8639" s="3"/>
      <c r="G8639" s="8"/>
      <c r="H8639" s="6"/>
      <c r="I8639" s="6"/>
    </row>
    <row r="8640" spans="2:9" x14ac:dyDescent="0.2">
      <c r="B8640" s="3"/>
      <c r="C8640" s="6"/>
      <c r="D8640" s="3"/>
      <c r="E8640" s="6"/>
      <c r="F8640" s="3"/>
      <c r="G8640" s="8"/>
      <c r="H8640" s="6"/>
      <c r="I8640" s="6"/>
    </row>
    <row r="8641" spans="2:9" x14ac:dyDescent="0.2">
      <c r="B8641" s="3"/>
      <c r="C8641" s="6"/>
      <c r="D8641" s="3"/>
      <c r="E8641" s="6"/>
      <c r="F8641" s="3"/>
      <c r="G8641" s="8"/>
      <c r="H8641" s="6"/>
      <c r="I8641" s="6"/>
    </row>
    <row r="8642" spans="2:9" x14ac:dyDescent="0.2">
      <c r="B8642" s="3"/>
      <c r="C8642" s="6"/>
      <c r="D8642" s="3"/>
      <c r="E8642" s="6"/>
      <c r="F8642" s="3"/>
      <c r="G8642" s="8"/>
      <c r="H8642" s="6"/>
      <c r="I8642" s="6"/>
    </row>
    <row r="8643" spans="2:9" x14ac:dyDescent="0.2">
      <c r="B8643" s="3"/>
      <c r="C8643" s="6"/>
      <c r="D8643" s="3"/>
      <c r="E8643" s="6"/>
      <c r="F8643" s="3"/>
      <c r="G8643" s="8"/>
      <c r="H8643" s="6"/>
      <c r="I8643" s="6"/>
    </row>
    <row r="8644" spans="2:9" x14ac:dyDescent="0.2">
      <c r="B8644" s="3"/>
      <c r="C8644" s="6"/>
      <c r="D8644" s="3"/>
      <c r="E8644" s="6"/>
      <c r="F8644" s="3"/>
      <c r="G8644" s="8"/>
      <c r="H8644" s="6"/>
      <c r="I8644" s="6"/>
    </row>
    <row r="8645" spans="2:9" x14ac:dyDescent="0.2">
      <c r="B8645" s="3"/>
      <c r="C8645" s="6"/>
      <c r="D8645" s="3"/>
      <c r="E8645" s="6"/>
      <c r="F8645" s="3"/>
      <c r="G8645" s="8"/>
      <c r="H8645" s="6"/>
      <c r="I8645" s="6"/>
    </row>
    <row r="8646" spans="2:9" x14ac:dyDescent="0.2">
      <c r="B8646" s="3"/>
      <c r="C8646" s="6"/>
      <c r="D8646" s="3"/>
      <c r="E8646" s="6"/>
      <c r="F8646" s="3"/>
      <c r="G8646" s="8"/>
      <c r="H8646" s="6"/>
      <c r="I8646" s="6"/>
    </row>
    <row r="8647" spans="2:9" x14ac:dyDescent="0.2">
      <c r="B8647" s="3"/>
      <c r="C8647" s="6"/>
      <c r="D8647" s="3"/>
      <c r="E8647" s="6"/>
      <c r="F8647" s="3"/>
      <c r="G8647" s="8"/>
      <c r="H8647" s="6"/>
      <c r="I8647" s="6"/>
    </row>
    <row r="8648" spans="2:9" x14ac:dyDescent="0.2">
      <c r="B8648" s="3"/>
      <c r="C8648" s="6"/>
      <c r="D8648" s="3"/>
      <c r="E8648" s="6"/>
      <c r="F8648" s="3"/>
      <c r="G8648" s="8"/>
      <c r="H8648" s="6"/>
      <c r="I8648" s="6"/>
    </row>
    <row r="8649" spans="2:9" x14ac:dyDescent="0.2">
      <c r="B8649" s="3"/>
      <c r="C8649" s="6"/>
      <c r="D8649" s="3"/>
      <c r="E8649" s="6"/>
      <c r="F8649" s="3"/>
      <c r="G8649" s="8"/>
      <c r="H8649" s="6"/>
      <c r="I8649" s="6"/>
    </row>
    <row r="8650" spans="2:9" x14ac:dyDescent="0.2">
      <c r="B8650" s="3"/>
      <c r="C8650" s="6"/>
      <c r="D8650" s="3"/>
      <c r="E8650" s="6"/>
      <c r="F8650" s="3"/>
      <c r="G8650" s="8"/>
      <c r="H8650" s="6"/>
      <c r="I8650" s="6"/>
    </row>
    <row r="8651" spans="2:9" x14ac:dyDescent="0.2">
      <c r="B8651" s="3"/>
      <c r="C8651" s="6"/>
      <c r="D8651" s="3"/>
      <c r="E8651" s="6"/>
      <c r="F8651" s="3"/>
      <c r="G8651" s="8"/>
      <c r="H8651" s="6"/>
      <c r="I8651" s="6"/>
    </row>
    <row r="8652" spans="2:9" x14ac:dyDescent="0.2">
      <c r="B8652" s="3"/>
      <c r="C8652" s="6"/>
      <c r="D8652" s="3"/>
      <c r="E8652" s="6"/>
      <c r="F8652" s="3"/>
      <c r="G8652" s="8"/>
      <c r="H8652" s="6"/>
      <c r="I8652" s="6"/>
    </row>
    <row r="8653" spans="2:9" x14ac:dyDescent="0.2">
      <c r="B8653" s="3"/>
      <c r="C8653" s="6"/>
      <c r="D8653" s="3"/>
      <c r="E8653" s="6"/>
      <c r="F8653" s="3"/>
      <c r="G8653" s="8"/>
      <c r="H8653" s="6"/>
      <c r="I8653" s="6"/>
    </row>
    <row r="8654" spans="2:9" x14ac:dyDescent="0.2">
      <c r="B8654" s="3"/>
      <c r="C8654" s="6"/>
      <c r="D8654" s="3"/>
      <c r="E8654" s="6"/>
      <c r="F8654" s="3"/>
      <c r="G8654" s="8"/>
      <c r="H8654" s="6"/>
      <c r="I8654" s="6"/>
    </row>
    <row r="8655" spans="2:9" x14ac:dyDescent="0.2">
      <c r="B8655" s="3"/>
      <c r="C8655" s="6"/>
      <c r="D8655" s="3"/>
      <c r="E8655" s="6"/>
      <c r="F8655" s="3"/>
      <c r="G8655" s="8"/>
      <c r="H8655" s="6"/>
      <c r="I8655" s="6"/>
    </row>
    <row r="8656" spans="2:9" x14ac:dyDescent="0.2">
      <c r="B8656" s="3"/>
      <c r="C8656" s="6"/>
      <c r="D8656" s="3"/>
      <c r="E8656" s="6"/>
      <c r="F8656" s="3"/>
      <c r="G8656" s="8"/>
      <c r="H8656" s="6"/>
      <c r="I8656" s="6"/>
    </row>
    <row r="8657" spans="2:9" x14ac:dyDescent="0.2">
      <c r="B8657" s="3"/>
      <c r="C8657" s="6"/>
      <c r="D8657" s="3"/>
      <c r="E8657" s="6"/>
      <c r="F8657" s="3"/>
      <c r="G8657" s="8"/>
      <c r="H8657" s="6"/>
      <c r="I8657" s="6"/>
    </row>
    <row r="8658" spans="2:9" x14ac:dyDescent="0.2">
      <c r="B8658" s="3"/>
      <c r="C8658" s="6"/>
      <c r="D8658" s="3"/>
      <c r="E8658" s="6"/>
      <c r="F8658" s="3"/>
      <c r="G8658" s="8"/>
      <c r="H8658" s="6"/>
      <c r="I8658" s="6"/>
    </row>
    <row r="8659" spans="2:9" x14ac:dyDescent="0.2">
      <c r="B8659" s="3"/>
      <c r="C8659" s="6"/>
      <c r="D8659" s="3"/>
      <c r="E8659" s="6"/>
      <c r="F8659" s="3"/>
      <c r="G8659" s="8"/>
      <c r="H8659" s="6"/>
      <c r="I8659" s="6"/>
    </row>
    <row r="8660" spans="2:9" x14ac:dyDescent="0.2">
      <c r="B8660" s="3"/>
      <c r="C8660" s="6"/>
      <c r="D8660" s="3"/>
      <c r="E8660" s="6"/>
      <c r="F8660" s="3"/>
      <c r="G8660" s="8"/>
      <c r="H8660" s="6"/>
      <c r="I8660" s="6"/>
    </row>
    <row r="8661" spans="2:9" x14ac:dyDescent="0.2">
      <c r="B8661" s="2"/>
      <c r="C8661" s="5"/>
      <c r="D8661" s="2"/>
      <c r="E8661" s="5"/>
      <c r="F8661" s="2"/>
      <c r="G8661" s="7"/>
      <c r="H8661" s="5"/>
      <c r="I8661" s="5"/>
    </row>
    <row r="8662" spans="2:9" x14ac:dyDescent="0.2">
      <c r="B8662" s="3"/>
      <c r="C8662" s="6"/>
      <c r="D8662" s="3"/>
      <c r="E8662" s="6"/>
      <c r="F8662" s="3"/>
      <c r="G8662" s="8"/>
      <c r="H8662" s="6"/>
      <c r="I8662" s="6"/>
    </row>
    <row r="8663" spans="2:9" x14ac:dyDescent="0.2">
      <c r="B8663" s="3"/>
      <c r="C8663" s="6"/>
      <c r="D8663" s="3"/>
      <c r="E8663" s="6"/>
      <c r="F8663" s="3"/>
      <c r="G8663" s="8"/>
      <c r="H8663" s="6"/>
      <c r="I8663" s="6"/>
    </row>
    <row r="8664" spans="2:9" x14ac:dyDescent="0.2">
      <c r="B8664" s="3"/>
      <c r="C8664" s="6"/>
      <c r="D8664" s="3"/>
      <c r="E8664" s="6"/>
      <c r="F8664" s="3"/>
      <c r="G8664" s="8"/>
      <c r="H8664" s="6"/>
      <c r="I8664" s="6"/>
    </row>
    <row r="8665" spans="2:9" x14ac:dyDescent="0.2">
      <c r="B8665" s="3"/>
      <c r="C8665" s="6"/>
      <c r="D8665" s="3"/>
      <c r="E8665" s="6"/>
      <c r="F8665" s="3"/>
      <c r="G8665" s="8"/>
      <c r="H8665" s="6"/>
      <c r="I8665" s="6"/>
    </row>
    <row r="8666" spans="2:9" x14ac:dyDescent="0.2">
      <c r="B8666" s="3"/>
      <c r="C8666" s="6"/>
      <c r="D8666" s="3"/>
      <c r="E8666" s="6"/>
      <c r="F8666" s="3"/>
      <c r="G8666" s="8"/>
      <c r="H8666" s="6"/>
      <c r="I8666" s="6"/>
    </row>
    <row r="8667" spans="2:9" x14ac:dyDescent="0.2">
      <c r="B8667" s="2"/>
      <c r="C8667" s="5"/>
      <c r="D8667" s="2"/>
      <c r="E8667" s="5"/>
      <c r="F8667" s="2"/>
      <c r="G8667" s="7"/>
      <c r="H8667" s="5"/>
      <c r="I8667" s="5"/>
    </row>
    <row r="8668" spans="2:9" x14ac:dyDescent="0.2">
      <c r="B8668" s="2"/>
      <c r="C8668" s="5"/>
      <c r="D8668" s="2"/>
      <c r="E8668" s="5"/>
      <c r="F8668" s="2"/>
      <c r="G8668" s="7"/>
      <c r="H8668" s="5"/>
      <c r="I8668" s="5"/>
    </row>
    <row r="8669" spans="2:9" x14ac:dyDescent="0.2">
      <c r="B8669" s="2"/>
      <c r="C8669" s="5"/>
      <c r="D8669" s="2"/>
      <c r="E8669" s="5"/>
      <c r="F8669" s="2"/>
      <c r="G8669" s="7"/>
      <c r="H8669" s="5"/>
      <c r="I8669" s="5"/>
    </row>
    <row r="8670" spans="2:9" x14ac:dyDescent="0.2">
      <c r="B8670" s="2"/>
      <c r="C8670" s="5"/>
      <c r="D8670" s="2"/>
      <c r="E8670" s="5"/>
      <c r="F8670" s="2"/>
      <c r="G8670" s="7"/>
      <c r="H8670" s="5"/>
      <c r="I8670" s="5"/>
    </row>
    <row r="8671" spans="2:9" x14ac:dyDescent="0.2">
      <c r="B8671" s="2"/>
      <c r="C8671" s="5"/>
      <c r="D8671" s="2"/>
      <c r="E8671" s="5"/>
      <c r="F8671" s="2"/>
      <c r="G8671" s="7"/>
      <c r="H8671" s="5"/>
      <c r="I8671" s="5"/>
    </row>
    <row r="8672" spans="2:9" x14ac:dyDescent="0.2">
      <c r="B8672" s="3"/>
      <c r="C8672" s="6"/>
      <c r="D8672" s="3"/>
      <c r="E8672" s="6"/>
      <c r="F8672" s="3"/>
      <c r="G8672" s="8"/>
      <c r="H8672" s="6"/>
      <c r="I8672" s="6"/>
    </row>
    <row r="8673" spans="2:9" x14ac:dyDescent="0.2">
      <c r="B8673" s="3"/>
      <c r="C8673" s="6"/>
      <c r="D8673" s="3"/>
      <c r="E8673" s="6"/>
      <c r="F8673" s="3"/>
      <c r="G8673" s="8"/>
      <c r="H8673" s="6"/>
      <c r="I8673" s="6"/>
    </row>
    <row r="8674" spans="2:9" x14ac:dyDescent="0.2">
      <c r="B8674" s="3"/>
      <c r="C8674" s="6"/>
      <c r="D8674" s="3"/>
      <c r="E8674" s="6"/>
      <c r="F8674" s="3"/>
      <c r="G8674" s="8"/>
      <c r="H8674" s="6"/>
      <c r="I8674" s="6"/>
    </row>
    <row r="8675" spans="2:9" x14ac:dyDescent="0.2">
      <c r="B8675" s="3"/>
      <c r="C8675" s="6"/>
      <c r="D8675" s="3"/>
      <c r="E8675" s="6"/>
      <c r="F8675" s="3"/>
      <c r="G8675" s="8"/>
      <c r="H8675" s="6"/>
      <c r="I8675" s="6"/>
    </row>
    <row r="8676" spans="2:9" x14ac:dyDescent="0.2">
      <c r="B8676" s="3"/>
      <c r="C8676" s="6"/>
      <c r="D8676" s="3"/>
      <c r="E8676" s="6"/>
      <c r="F8676" s="3"/>
      <c r="G8676" s="8"/>
      <c r="H8676" s="6"/>
      <c r="I8676" s="6"/>
    </row>
    <row r="8677" spans="2:9" x14ac:dyDescent="0.2">
      <c r="B8677" s="3"/>
      <c r="C8677" s="6"/>
      <c r="D8677" s="3"/>
      <c r="E8677" s="6"/>
      <c r="F8677" s="3"/>
      <c r="G8677" s="8"/>
      <c r="H8677" s="6"/>
      <c r="I8677" s="6"/>
    </row>
    <row r="8678" spans="2:9" x14ac:dyDescent="0.2">
      <c r="B8678" s="3"/>
      <c r="C8678" s="6"/>
      <c r="D8678" s="3"/>
      <c r="E8678" s="6"/>
      <c r="F8678" s="3"/>
      <c r="G8678" s="8"/>
      <c r="H8678" s="6"/>
      <c r="I8678" s="6"/>
    </row>
    <row r="8679" spans="2:9" x14ac:dyDescent="0.2">
      <c r="B8679" s="3"/>
      <c r="C8679" s="6"/>
      <c r="D8679" s="3"/>
      <c r="E8679" s="6"/>
      <c r="F8679" s="3"/>
      <c r="G8679" s="8"/>
      <c r="H8679" s="6"/>
      <c r="I8679" s="6"/>
    </row>
    <row r="8680" spans="2:9" x14ac:dyDescent="0.2">
      <c r="B8680" s="3"/>
      <c r="C8680" s="6"/>
      <c r="D8680" s="3"/>
      <c r="E8680" s="6"/>
      <c r="F8680" s="3"/>
      <c r="G8680" s="8"/>
      <c r="H8680" s="6"/>
      <c r="I8680" s="6"/>
    </row>
    <row r="8681" spans="2:9" x14ac:dyDescent="0.2">
      <c r="B8681" s="3"/>
      <c r="C8681" s="6"/>
      <c r="D8681" s="3"/>
      <c r="E8681" s="6"/>
      <c r="F8681" s="3"/>
      <c r="G8681" s="8"/>
      <c r="H8681" s="6"/>
      <c r="I8681" s="6"/>
    </row>
    <row r="8682" spans="2:9" x14ac:dyDescent="0.2">
      <c r="B8682" s="3"/>
      <c r="C8682" s="6"/>
      <c r="D8682" s="3"/>
      <c r="E8682" s="6"/>
      <c r="F8682" s="3"/>
      <c r="G8682" s="8"/>
      <c r="H8682" s="6"/>
      <c r="I8682" s="6"/>
    </row>
    <row r="8683" spans="2:9" x14ac:dyDescent="0.2">
      <c r="B8683" s="3"/>
      <c r="C8683" s="6"/>
      <c r="D8683" s="3"/>
      <c r="E8683" s="6"/>
      <c r="F8683" s="3"/>
      <c r="G8683" s="8"/>
      <c r="H8683" s="6"/>
      <c r="I8683" s="6"/>
    </row>
    <row r="8684" spans="2:9" x14ac:dyDescent="0.2">
      <c r="B8684" s="3"/>
      <c r="C8684" s="6"/>
      <c r="D8684" s="3"/>
      <c r="E8684" s="6"/>
      <c r="F8684" s="3"/>
      <c r="G8684" s="8"/>
      <c r="H8684" s="6"/>
      <c r="I8684" s="6"/>
    </row>
    <row r="8685" spans="2:9" x14ac:dyDescent="0.2">
      <c r="B8685" s="3"/>
      <c r="C8685" s="6"/>
      <c r="D8685" s="3"/>
      <c r="E8685" s="6"/>
      <c r="F8685" s="3"/>
      <c r="G8685" s="8"/>
      <c r="H8685" s="6"/>
      <c r="I8685" s="6"/>
    </row>
    <row r="8686" spans="2:9" x14ac:dyDescent="0.2">
      <c r="B8686" s="3"/>
      <c r="C8686" s="6"/>
      <c r="D8686" s="3"/>
      <c r="E8686" s="6"/>
      <c r="F8686" s="3"/>
      <c r="G8686" s="8"/>
      <c r="H8686" s="6"/>
      <c r="I8686" s="6"/>
    </row>
    <row r="8687" spans="2:9" x14ac:dyDescent="0.2">
      <c r="B8687" s="3"/>
      <c r="C8687" s="6"/>
      <c r="D8687" s="3"/>
      <c r="E8687" s="6"/>
      <c r="F8687" s="3"/>
      <c r="G8687" s="8"/>
      <c r="H8687" s="6"/>
      <c r="I8687" s="6"/>
    </row>
    <row r="8688" spans="2:9" x14ac:dyDescent="0.2">
      <c r="B8688" s="3"/>
      <c r="C8688" s="6"/>
      <c r="D8688" s="3"/>
      <c r="E8688" s="6"/>
      <c r="F8688" s="3"/>
      <c r="G8688" s="8"/>
      <c r="H8688" s="6"/>
      <c r="I8688" s="6"/>
    </row>
    <row r="8689" spans="2:9" x14ac:dyDescent="0.2">
      <c r="B8689" s="3"/>
      <c r="C8689" s="6"/>
      <c r="D8689" s="3"/>
      <c r="E8689" s="6"/>
      <c r="F8689" s="3"/>
      <c r="G8689" s="8"/>
      <c r="H8689" s="6"/>
      <c r="I8689" s="6"/>
    </row>
    <row r="8690" spans="2:9" x14ac:dyDescent="0.2">
      <c r="B8690" s="3"/>
      <c r="C8690" s="6"/>
      <c r="D8690" s="3"/>
      <c r="E8690" s="6"/>
      <c r="F8690" s="3"/>
      <c r="G8690" s="8"/>
      <c r="H8690" s="6"/>
      <c r="I8690" s="6"/>
    </row>
    <row r="8691" spans="2:9" x14ac:dyDescent="0.2">
      <c r="B8691" s="3"/>
      <c r="C8691" s="6"/>
      <c r="D8691" s="3"/>
      <c r="E8691" s="6"/>
      <c r="F8691" s="3"/>
      <c r="G8691" s="8"/>
      <c r="H8691" s="6"/>
      <c r="I8691" s="6"/>
    </row>
    <row r="8692" spans="2:9" x14ac:dyDescent="0.2">
      <c r="B8692" s="3"/>
      <c r="C8692" s="6"/>
      <c r="D8692" s="3"/>
      <c r="E8692" s="6"/>
      <c r="F8692" s="3"/>
      <c r="G8692" s="8"/>
      <c r="H8692" s="6"/>
      <c r="I8692" s="6"/>
    </row>
    <row r="8693" spans="2:9" x14ac:dyDescent="0.2">
      <c r="B8693" s="3"/>
      <c r="C8693" s="6"/>
      <c r="D8693" s="3"/>
      <c r="E8693" s="6"/>
      <c r="F8693" s="3"/>
      <c r="G8693" s="8"/>
      <c r="H8693" s="6"/>
      <c r="I8693" s="6"/>
    </row>
    <row r="8694" spans="2:9" x14ac:dyDescent="0.2">
      <c r="B8694" s="3"/>
      <c r="C8694" s="6"/>
      <c r="D8694" s="3"/>
      <c r="E8694" s="6"/>
      <c r="F8694" s="3"/>
      <c r="G8694" s="8"/>
      <c r="H8694" s="6"/>
      <c r="I8694" s="6"/>
    </row>
    <row r="8695" spans="2:9" x14ac:dyDescent="0.2">
      <c r="B8695" s="3"/>
      <c r="C8695" s="6"/>
      <c r="D8695" s="3"/>
      <c r="E8695" s="6"/>
      <c r="F8695" s="3"/>
      <c r="G8695" s="8"/>
      <c r="H8695" s="6"/>
      <c r="I8695" s="6"/>
    </row>
    <row r="8696" spans="2:9" x14ac:dyDescent="0.2">
      <c r="B8696" s="2"/>
      <c r="C8696" s="5"/>
      <c r="D8696" s="2"/>
      <c r="E8696" s="5"/>
      <c r="F8696" s="2"/>
      <c r="G8696" s="7"/>
      <c r="H8696" s="5"/>
      <c r="I8696" s="5"/>
    </row>
    <row r="8697" spans="2:9" x14ac:dyDescent="0.2">
      <c r="B8697" s="2"/>
      <c r="C8697" s="5"/>
      <c r="D8697" s="2"/>
      <c r="E8697" s="5"/>
      <c r="F8697" s="2"/>
      <c r="G8697" s="7"/>
      <c r="H8697" s="5"/>
      <c r="I8697" s="5"/>
    </row>
    <row r="8698" spans="2:9" x14ac:dyDescent="0.2">
      <c r="B8698" s="2"/>
      <c r="C8698" s="5"/>
      <c r="D8698" s="2"/>
      <c r="E8698" s="5"/>
      <c r="F8698" s="2"/>
      <c r="G8698" s="7"/>
      <c r="H8698" s="5"/>
      <c r="I8698" s="5"/>
    </row>
    <row r="8699" spans="2:9" x14ac:dyDescent="0.2">
      <c r="B8699" s="2"/>
      <c r="C8699" s="5"/>
      <c r="D8699" s="2"/>
      <c r="E8699" s="5"/>
      <c r="F8699" s="2"/>
      <c r="G8699" s="7"/>
      <c r="H8699" s="5"/>
      <c r="I8699" s="5"/>
    </row>
    <row r="8700" spans="2:9" x14ac:dyDescent="0.2">
      <c r="B8700" s="2"/>
      <c r="C8700" s="5"/>
      <c r="D8700" s="2"/>
      <c r="E8700" s="5"/>
      <c r="F8700" s="2"/>
      <c r="G8700" s="7"/>
      <c r="H8700" s="5"/>
      <c r="I8700" s="5"/>
    </row>
    <row r="8701" spans="2:9" x14ac:dyDescent="0.2">
      <c r="B8701" s="3"/>
      <c r="C8701" s="6"/>
      <c r="D8701" s="3"/>
      <c r="E8701" s="6"/>
      <c r="F8701" s="3"/>
      <c r="G8701" s="8"/>
      <c r="H8701" s="6"/>
      <c r="I8701" s="6"/>
    </row>
    <row r="8702" spans="2:9" x14ac:dyDescent="0.2">
      <c r="B8702" s="3"/>
      <c r="C8702" s="6"/>
      <c r="D8702" s="3"/>
      <c r="E8702" s="6"/>
      <c r="F8702" s="3"/>
      <c r="G8702" s="8"/>
      <c r="H8702" s="6"/>
      <c r="I8702" s="6"/>
    </row>
    <row r="8703" spans="2:9" x14ac:dyDescent="0.2">
      <c r="B8703" s="3"/>
      <c r="C8703" s="6"/>
      <c r="D8703" s="3"/>
      <c r="E8703" s="6"/>
      <c r="F8703" s="3"/>
      <c r="G8703" s="8"/>
      <c r="H8703" s="6"/>
      <c r="I8703" s="6"/>
    </row>
    <row r="8704" spans="2:9" x14ac:dyDescent="0.2">
      <c r="B8704" s="3"/>
      <c r="C8704" s="6"/>
      <c r="D8704" s="3"/>
      <c r="E8704" s="6"/>
      <c r="F8704" s="3"/>
      <c r="G8704" s="8"/>
      <c r="H8704" s="6"/>
      <c r="I8704" s="6"/>
    </row>
    <row r="8705" spans="2:9" x14ac:dyDescent="0.2">
      <c r="B8705" s="3"/>
      <c r="C8705" s="6"/>
      <c r="D8705" s="3"/>
      <c r="E8705" s="6"/>
      <c r="F8705" s="3"/>
      <c r="G8705" s="8"/>
      <c r="H8705" s="6"/>
      <c r="I8705" s="6"/>
    </row>
    <row r="8706" spans="2:9" x14ac:dyDescent="0.2">
      <c r="B8706" s="3"/>
      <c r="C8706" s="6"/>
      <c r="D8706" s="3"/>
      <c r="E8706" s="6"/>
      <c r="F8706" s="3"/>
      <c r="G8706" s="8"/>
      <c r="H8706" s="6"/>
      <c r="I8706" s="6"/>
    </row>
    <row r="8707" spans="2:9" x14ac:dyDescent="0.2">
      <c r="B8707" s="3"/>
      <c r="C8707" s="6"/>
      <c r="D8707" s="3"/>
      <c r="E8707" s="6"/>
      <c r="F8707" s="3"/>
      <c r="G8707" s="8"/>
      <c r="H8707" s="6"/>
      <c r="I8707" s="6"/>
    </row>
    <row r="8708" spans="2:9" x14ac:dyDescent="0.2">
      <c r="B8708" s="3"/>
      <c r="C8708" s="6"/>
      <c r="D8708" s="3"/>
      <c r="E8708" s="6"/>
      <c r="F8708" s="3"/>
      <c r="G8708" s="8"/>
      <c r="H8708" s="6"/>
      <c r="I8708" s="6"/>
    </row>
    <row r="8709" spans="2:9" x14ac:dyDescent="0.2">
      <c r="B8709" s="3"/>
      <c r="C8709" s="6"/>
      <c r="D8709" s="3"/>
      <c r="E8709" s="6"/>
      <c r="F8709" s="3"/>
      <c r="G8709" s="8"/>
      <c r="H8709" s="6"/>
      <c r="I8709" s="6"/>
    </row>
    <row r="8710" spans="2:9" x14ac:dyDescent="0.2">
      <c r="B8710" s="3"/>
      <c r="C8710" s="6"/>
      <c r="D8710" s="3"/>
      <c r="E8710" s="6"/>
      <c r="F8710" s="3"/>
      <c r="G8710" s="8"/>
      <c r="H8710" s="6"/>
      <c r="I8710" s="6"/>
    </row>
    <row r="8711" spans="2:9" x14ac:dyDescent="0.2">
      <c r="B8711" s="3"/>
      <c r="C8711" s="6"/>
      <c r="D8711" s="3"/>
      <c r="E8711" s="6"/>
      <c r="F8711" s="3"/>
      <c r="G8711" s="8"/>
      <c r="H8711" s="6"/>
      <c r="I8711" s="6"/>
    </row>
    <row r="8712" spans="2:9" x14ac:dyDescent="0.2">
      <c r="B8712" s="3"/>
      <c r="C8712" s="6"/>
      <c r="D8712" s="3"/>
      <c r="E8712" s="6"/>
      <c r="F8712" s="3"/>
      <c r="G8712" s="8"/>
      <c r="H8712" s="6"/>
      <c r="I8712" s="6"/>
    </row>
    <row r="8713" spans="2:9" x14ac:dyDescent="0.2">
      <c r="B8713" s="3"/>
      <c r="C8713" s="6"/>
      <c r="D8713" s="3"/>
      <c r="E8713" s="6"/>
      <c r="F8713" s="3"/>
      <c r="G8713" s="8"/>
      <c r="H8713" s="6"/>
      <c r="I8713" s="6"/>
    </row>
    <row r="8714" spans="2:9" x14ac:dyDescent="0.2">
      <c r="B8714" s="3"/>
      <c r="C8714" s="6"/>
      <c r="D8714" s="3"/>
      <c r="E8714" s="6"/>
      <c r="F8714" s="3"/>
      <c r="G8714" s="8"/>
      <c r="H8714" s="6"/>
      <c r="I8714" s="6"/>
    </row>
    <row r="8715" spans="2:9" x14ac:dyDescent="0.2">
      <c r="B8715" s="3"/>
      <c r="C8715" s="6"/>
      <c r="D8715" s="3"/>
      <c r="E8715" s="6"/>
      <c r="F8715" s="3"/>
      <c r="G8715" s="8"/>
      <c r="H8715" s="6"/>
      <c r="I8715" s="6"/>
    </row>
    <row r="8716" spans="2:9" x14ac:dyDescent="0.2">
      <c r="B8716" s="3"/>
      <c r="C8716" s="6"/>
      <c r="D8716" s="3"/>
      <c r="E8716" s="6"/>
      <c r="F8716" s="3"/>
      <c r="G8716" s="8"/>
      <c r="H8716" s="6"/>
      <c r="I8716" s="6"/>
    </row>
    <row r="8717" spans="2:9" x14ac:dyDescent="0.2">
      <c r="B8717" s="3"/>
      <c r="C8717" s="6"/>
      <c r="D8717" s="3"/>
      <c r="E8717" s="6"/>
      <c r="F8717" s="3"/>
      <c r="G8717" s="8"/>
      <c r="H8717" s="6"/>
      <c r="I8717" s="6"/>
    </row>
    <row r="8718" spans="2:9" x14ac:dyDescent="0.2">
      <c r="B8718" s="3"/>
      <c r="C8718" s="6"/>
      <c r="D8718" s="3"/>
      <c r="E8718" s="6"/>
      <c r="F8718" s="3"/>
      <c r="G8718" s="8"/>
      <c r="H8718" s="6"/>
      <c r="I8718" s="6"/>
    </row>
    <row r="8719" spans="2:9" x14ac:dyDescent="0.2">
      <c r="B8719" s="3"/>
      <c r="C8719" s="6"/>
      <c r="D8719" s="3"/>
      <c r="E8719" s="6"/>
      <c r="F8719" s="3"/>
      <c r="G8719" s="8"/>
      <c r="H8719" s="6"/>
      <c r="I8719" s="6"/>
    </row>
    <row r="8720" spans="2:9" x14ac:dyDescent="0.2">
      <c r="B8720" s="3"/>
      <c r="C8720" s="6"/>
      <c r="D8720" s="3"/>
      <c r="E8720" s="6"/>
      <c r="F8720" s="3"/>
      <c r="G8720" s="8"/>
      <c r="H8720" s="6"/>
      <c r="I8720" s="6"/>
    </row>
    <row r="8721" spans="2:9" x14ac:dyDescent="0.2">
      <c r="B8721" s="3"/>
      <c r="C8721" s="6"/>
      <c r="D8721" s="3"/>
      <c r="E8721" s="6"/>
      <c r="F8721" s="3"/>
      <c r="G8721" s="8"/>
      <c r="H8721" s="6"/>
      <c r="I8721" s="6"/>
    </row>
    <row r="8722" spans="2:9" x14ac:dyDescent="0.2">
      <c r="B8722" s="3"/>
      <c r="C8722" s="6"/>
      <c r="D8722" s="3"/>
      <c r="E8722" s="6"/>
      <c r="F8722" s="3"/>
      <c r="G8722" s="8"/>
      <c r="H8722" s="6"/>
      <c r="I8722" s="6"/>
    </row>
    <row r="8723" spans="2:9" x14ac:dyDescent="0.2">
      <c r="B8723" s="3"/>
      <c r="C8723" s="6"/>
      <c r="D8723" s="3"/>
      <c r="E8723" s="6"/>
      <c r="F8723" s="3"/>
      <c r="G8723" s="8"/>
      <c r="H8723" s="6"/>
      <c r="I8723" s="6"/>
    </row>
    <row r="8724" spans="2:9" x14ac:dyDescent="0.2">
      <c r="B8724" s="3"/>
      <c r="C8724" s="6"/>
      <c r="D8724" s="3"/>
      <c r="E8724" s="6"/>
      <c r="F8724" s="3"/>
      <c r="G8724" s="8"/>
      <c r="H8724" s="6"/>
      <c r="I8724" s="6"/>
    </row>
    <row r="8725" spans="2:9" x14ac:dyDescent="0.2">
      <c r="B8725" s="3"/>
      <c r="C8725" s="6"/>
      <c r="D8725" s="3"/>
      <c r="E8725" s="6"/>
      <c r="F8725" s="3"/>
      <c r="G8725" s="8"/>
      <c r="H8725" s="6"/>
      <c r="I8725" s="6"/>
    </row>
    <row r="8726" spans="2:9" x14ac:dyDescent="0.2">
      <c r="B8726" s="3"/>
      <c r="C8726" s="6"/>
      <c r="D8726" s="3"/>
      <c r="E8726" s="6"/>
      <c r="F8726" s="3"/>
      <c r="G8726" s="8"/>
      <c r="H8726" s="6"/>
      <c r="I8726" s="6"/>
    </row>
    <row r="8727" spans="2:9" x14ac:dyDescent="0.2">
      <c r="B8727" s="3"/>
      <c r="C8727" s="6"/>
      <c r="D8727" s="3"/>
      <c r="E8727" s="6"/>
      <c r="F8727" s="3"/>
      <c r="G8727" s="8"/>
      <c r="H8727" s="6"/>
      <c r="I8727" s="6"/>
    </row>
    <row r="8728" spans="2:9" x14ac:dyDescent="0.2">
      <c r="B8728" s="3"/>
      <c r="C8728" s="6"/>
      <c r="D8728" s="3"/>
      <c r="E8728" s="6"/>
      <c r="F8728" s="3"/>
      <c r="G8728" s="8"/>
      <c r="H8728" s="6"/>
      <c r="I8728" s="6"/>
    </row>
    <row r="8729" spans="2:9" x14ac:dyDescent="0.2">
      <c r="B8729" s="3"/>
      <c r="C8729" s="6"/>
      <c r="D8729" s="3"/>
      <c r="E8729" s="6"/>
      <c r="F8729" s="3"/>
      <c r="G8729" s="8"/>
      <c r="H8729" s="6"/>
      <c r="I8729" s="6"/>
    </row>
    <row r="8730" spans="2:9" x14ac:dyDescent="0.2">
      <c r="B8730" s="3"/>
      <c r="C8730" s="6"/>
      <c r="D8730" s="3"/>
      <c r="E8730" s="6"/>
      <c r="F8730" s="3"/>
      <c r="G8730" s="8"/>
      <c r="H8730" s="6"/>
      <c r="I8730" s="6"/>
    </row>
    <row r="8731" spans="2:9" x14ac:dyDescent="0.2">
      <c r="B8731" s="3"/>
      <c r="C8731" s="6"/>
      <c r="D8731" s="3"/>
      <c r="E8731" s="6"/>
      <c r="F8731" s="3"/>
      <c r="G8731" s="8"/>
      <c r="H8731" s="6"/>
      <c r="I8731" s="6"/>
    </row>
    <row r="8732" spans="2:9" x14ac:dyDescent="0.2">
      <c r="B8732" s="3"/>
      <c r="C8732" s="6"/>
      <c r="D8732" s="3"/>
      <c r="E8732" s="6"/>
      <c r="F8732" s="3"/>
      <c r="G8732" s="8"/>
      <c r="H8732" s="6"/>
      <c r="I8732" s="6"/>
    </row>
    <row r="8733" spans="2:9" x14ac:dyDescent="0.2">
      <c r="B8733" s="3"/>
      <c r="C8733" s="6"/>
      <c r="D8733" s="3"/>
      <c r="E8733" s="6"/>
      <c r="F8733" s="3"/>
      <c r="G8733" s="8"/>
      <c r="H8733" s="6"/>
      <c r="I8733" s="6"/>
    </row>
    <row r="8734" spans="2:9" x14ac:dyDescent="0.2">
      <c r="B8734" s="3"/>
      <c r="C8734" s="6"/>
      <c r="D8734" s="3"/>
      <c r="E8734" s="6"/>
      <c r="F8734" s="3"/>
      <c r="G8734" s="8"/>
      <c r="H8734" s="6"/>
      <c r="I8734" s="6"/>
    </row>
    <row r="8735" spans="2:9" x14ac:dyDescent="0.2">
      <c r="B8735" s="3"/>
      <c r="C8735" s="6"/>
      <c r="D8735" s="3"/>
      <c r="E8735" s="6"/>
      <c r="F8735" s="3"/>
      <c r="G8735" s="8"/>
      <c r="H8735" s="6"/>
      <c r="I8735" s="6"/>
    </row>
    <row r="8736" spans="2:9" x14ac:dyDescent="0.2">
      <c r="B8736" s="3"/>
      <c r="C8736" s="6"/>
      <c r="D8736" s="3"/>
      <c r="E8736" s="6"/>
      <c r="F8736" s="3"/>
      <c r="G8736" s="8"/>
      <c r="H8736" s="6"/>
      <c r="I8736" s="6"/>
    </row>
    <row r="8737" spans="2:9" x14ac:dyDescent="0.2">
      <c r="B8737" s="3"/>
      <c r="C8737" s="6"/>
      <c r="D8737" s="3"/>
      <c r="E8737" s="6"/>
      <c r="F8737" s="3"/>
      <c r="G8737" s="8"/>
      <c r="H8737" s="6"/>
      <c r="I8737" s="6"/>
    </row>
    <row r="8738" spans="2:9" x14ac:dyDescent="0.2">
      <c r="B8738" s="3"/>
      <c r="C8738" s="6"/>
      <c r="D8738" s="3"/>
      <c r="E8738" s="6"/>
      <c r="F8738" s="3"/>
      <c r="G8738" s="8"/>
      <c r="H8738" s="6"/>
      <c r="I8738" s="6"/>
    </row>
    <row r="8739" spans="2:9" x14ac:dyDescent="0.2">
      <c r="B8739" s="3"/>
      <c r="C8739" s="6"/>
      <c r="D8739" s="3"/>
      <c r="E8739" s="6"/>
      <c r="F8739" s="3"/>
      <c r="G8739" s="8"/>
      <c r="H8739" s="6"/>
      <c r="I8739" s="6"/>
    </row>
    <row r="8740" spans="2:9" x14ac:dyDescent="0.2">
      <c r="B8740" s="3"/>
      <c r="C8740" s="6"/>
      <c r="D8740" s="3"/>
      <c r="E8740" s="6"/>
      <c r="F8740" s="3"/>
      <c r="G8740" s="8"/>
      <c r="H8740" s="6"/>
      <c r="I8740" s="6"/>
    </row>
    <row r="8741" spans="2:9" x14ac:dyDescent="0.2">
      <c r="B8741" s="3"/>
      <c r="C8741" s="6"/>
      <c r="D8741" s="3"/>
      <c r="E8741" s="6"/>
      <c r="F8741" s="3"/>
      <c r="G8741" s="8"/>
      <c r="H8741" s="6"/>
      <c r="I8741" s="6"/>
    </row>
    <row r="8742" spans="2:9" x14ac:dyDescent="0.2">
      <c r="B8742" s="3"/>
      <c r="C8742" s="6"/>
      <c r="D8742" s="3"/>
      <c r="E8742" s="6"/>
      <c r="F8742" s="3"/>
      <c r="G8742" s="8"/>
      <c r="H8742" s="6"/>
      <c r="I8742" s="6"/>
    </row>
    <row r="8743" spans="2:9" x14ac:dyDescent="0.2">
      <c r="B8743" s="3"/>
      <c r="C8743" s="6"/>
      <c r="D8743" s="3"/>
      <c r="E8743" s="6"/>
      <c r="F8743" s="3"/>
      <c r="G8743" s="8"/>
      <c r="H8743" s="6"/>
      <c r="I8743" s="6"/>
    </row>
    <row r="8744" spans="2:9" x14ac:dyDescent="0.2">
      <c r="B8744" s="3"/>
      <c r="C8744" s="6"/>
      <c r="D8744" s="3"/>
      <c r="E8744" s="6"/>
      <c r="F8744" s="3"/>
      <c r="G8744" s="8"/>
      <c r="H8744" s="6"/>
      <c r="I8744" s="6"/>
    </row>
    <row r="8745" spans="2:9" x14ac:dyDescent="0.2">
      <c r="B8745" s="3"/>
      <c r="C8745" s="6"/>
      <c r="D8745" s="3"/>
      <c r="E8745" s="6"/>
      <c r="F8745" s="3"/>
      <c r="G8745" s="8"/>
      <c r="H8745" s="6"/>
      <c r="I8745" s="6"/>
    </row>
    <row r="8746" spans="2:9" x14ac:dyDescent="0.2">
      <c r="B8746" s="3"/>
      <c r="C8746" s="6"/>
      <c r="D8746" s="3"/>
      <c r="E8746" s="6"/>
      <c r="F8746" s="3"/>
      <c r="G8746" s="8"/>
      <c r="H8746" s="6"/>
      <c r="I8746" s="6"/>
    </row>
    <row r="8747" spans="2:9" x14ac:dyDescent="0.2">
      <c r="B8747" s="3"/>
      <c r="C8747" s="6"/>
      <c r="D8747" s="3"/>
      <c r="E8747" s="6"/>
      <c r="F8747" s="3"/>
      <c r="G8747" s="8"/>
      <c r="H8747" s="6"/>
      <c r="I8747" s="6"/>
    </row>
    <row r="8748" spans="2:9" x14ac:dyDescent="0.2">
      <c r="B8748" s="3"/>
      <c r="C8748" s="6"/>
      <c r="D8748" s="3"/>
      <c r="E8748" s="6"/>
      <c r="F8748" s="3"/>
      <c r="G8748" s="8"/>
      <c r="H8748" s="6"/>
      <c r="I8748" s="6"/>
    </row>
    <row r="8749" spans="2:9" x14ac:dyDescent="0.2">
      <c r="B8749" s="3"/>
      <c r="C8749" s="6"/>
      <c r="D8749" s="3"/>
      <c r="E8749" s="6"/>
      <c r="F8749" s="3"/>
      <c r="G8749" s="8"/>
      <c r="H8749" s="6"/>
      <c r="I8749" s="6"/>
    </row>
    <row r="8750" spans="2:9" x14ac:dyDescent="0.2">
      <c r="B8750" s="3"/>
      <c r="C8750" s="6"/>
      <c r="D8750" s="3"/>
      <c r="E8750" s="6"/>
      <c r="F8750" s="3"/>
      <c r="G8750" s="8"/>
      <c r="H8750" s="6"/>
      <c r="I8750" s="6"/>
    </row>
    <row r="8751" spans="2:9" x14ac:dyDescent="0.2">
      <c r="B8751" s="3"/>
      <c r="C8751" s="6"/>
      <c r="D8751" s="3"/>
      <c r="E8751" s="6"/>
      <c r="F8751" s="3"/>
      <c r="G8751" s="8"/>
      <c r="H8751" s="6"/>
      <c r="I8751" s="6"/>
    </row>
    <row r="8752" spans="2:9" x14ac:dyDescent="0.2">
      <c r="B8752" s="3"/>
      <c r="C8752" s="6"/>
      <c r="D8752" s="3"/>
      <c r="E8752" s="6"/>
      <c r="F8752" s="3"/>
      <c r="G8752" s="8"/>
      <c r="H8752" s="6"/>
      <c r="I8752" s="6"/>
    </row>
    <row r="8753" spans="2:9" x14ac:dyDescent="0.2">
      <c r="B8753" s="3"/>
      <c r="C8753" s="6"/>
      <c r="D8753" s="3"/>
      <c r="E8753" s="6"/>
      <c r="F8753" s="3"/>
      <c r="G8753" s="8"/>
      <c r="H8753" s="6"/>
      <c r="I8753" s="6"/>
    </row>
    <row r="8754" spans="2:9" x14ac:dyDescent="0.2">
      <c r="B8754" s="3"/>
      <c r="C8754" s="6"/>
      <c r="D8754" s="3"/>
      <c r="E8754" s="6"/>
      <c r="F8754" s="3"/>
      <c r="G8754" s="8"/>
      <c r="H8754" s="6"/>
      <c r="I8754" s="6"/>
    </row>
    <row r="8755" spans="2:9" x14ac:dyDescent="0.2">
      <c r="B8755" s="3"/>
      <c r="C8755" s="6"/>
      <c r="D8755" s="3"/>
      <c r="E8755" s="6"/>
      <c r="F8755" s="3"/>
      <c r="G8755" s="8"/>
      <c r="H8755" s="6"/>
      <c r="I8755" s="6"/>
    </row>
    <row r="8756" spans="2:9" x14ac:dyDescent="0.2">
      <c r="B8756" s="3"/>
      <c r="C8756" s="6"/>
      <c r="D8756" s="3"/>
      <c r="E8756" s="6"/>
      <c r="F8756" s="3"/>
      <c r="G8756" s="8"/>
      <c r="H8756" s="6"/>
      <c r="I8756" s="6"/>
    </row>
    <row r="8757" spans="2:9" x14ac:dyDescent="0.2">
      <c r="B8757" s="3"/>
      <c r="C8757" s="6"/>
      <c r="D8757" s="3"/>
      <c r="E8757" s="6"/>
      <c r="F8757" s="3"/>
      <c r="G8757" s="8"/>
      <c r="H8757" s="6"/>
      <c r="I8757" s="6"/>
    </row>
    <row r="8758" spans="2:9" x14ac:dyDescent="0.2">
      <c r="B8758" s="2"/>
      <c r="C8758" s="5"/>
      <c r="D8758" s="2"/>
      <c r="E8758" s="5"/>
      <c r="F8758" s="2"/>
      <c r="G8758" s="7"/>
      <c r="H8758" s="5"/>
      <c r="I8758" s="5"/>
    </row>
    <row r="8759" spans="2:9" x14ac:dyDescent="0.2">
      <c r="B8759" s="2"/>
      <c r="C8759" s="5"/>
      <c r="D8759" s="2"/>
      <c r="E8759" s="5"/>
      <c r="F8759" s="2"/>
      <c r="G8759" s="7"/>
      <c r="H8759" s="5"/>
      <c r="I8759" s="5"/>
    </row>
    <row r="8760" spans="2:9" x14ac:dyDescent="0.2">
      <c r="B8760" s="2"/>
      <c r="C8760" s="5"/>
      <c r="D8760" s="2"/>
      <c r="E8760" s="5"/>
      <c r="F8760" s="2"/>
      <c r="G8760" s="7"/>
      <c r="H8760" s="5"/>
      <c r="I8760" s="5"/>
    </row>
    <row r="8761" spans="2:9" x14ac:dyDescent="0.2">
      <c r="B8761" s="2"/>
      <c r="C8761" s="5"/>
      <c r="D8761" s="2"/>
      <c r="E8761" s="5"/>
      <c r="F8761" s="2"/>
      <c r="G8761" s="7"/>
      <c r="H8761" s="5"/>
      <c r="I8761" s="5"/>
    </row>
    <row r="8762" spans="2:9" x14ac:dyDescent="0.2">
      <c r="B8762" s="3"/>
      <c r="C8762" s="6"/>
      <c r="D8762" s="3"/>
      <c r="E8762" s="6"/>
      <c r="F8762" s="3"/>
      <c r="G8762" s="8"/>
      <c r="H8762" s="6"/>
      <c r="I8762" s="6"/>
    </row>
    <row r="8763" spans="2:9" x14ac:dyDescent="0.2">
      <c r="B8763" s="3"/>
      <c r="C8763" s="6"/>
      <c r="D8763" s="3"/>
      <c r="E8763" s="6"/>
      <c r="F8763" s="3"/>
      <c r="G8763" s="8"/>
      <c r="H8763" s="6"/>
      <c r="I8763" s="6"/>
    </row>
    <row r="8764" spans="2:9" x14ac:dyDescent="0.2">
      <c r="B8764" s="3"/>
      <c r="C8764" s="6"/>
      <c r="D8764" s="3"/>
      <c r="E8764" s="6"/>
      <c r="F8764" s="3"/>
      <c r="G8764" s="8"/>
      <c r="H8764" s="6"/>
      <c r="I8764" s="6"/>
    </row>
    <row r="8765" spans="2:9" x14ac:dyDescent="0.2">
      <c r="B8765" s="3"/>
      <c r="C8765" s="6"/>
      <c r="D8765" s="3"/>
      <c r="E8765" s="6"/>
      <c r="F8765" s="3"/>
      <c r="G8765" s="8"/>
      <c r="H8765" s="6"/>
      <c r="I8765" s="6"/>
    </row>
    <row r="8766" spans="2:9" x14ac:dyDescent="0.2">
      <c r="B8766" s="3"/>
      <c r="C8766" s="6"/>
      <c r="D8766" s="3"/>
      <c r="E8766" s="6"/>
      <c r="F8766" s="3"/>
      <c r="G8766" s="8"/>
      <c r="H8766" s="6"/>
      <c r="I8766" s="6"/>
    </row>
    <row r="8767" spans="2:9" x14ac:dyDescent="0.2">
      <c r="B8767" s="3"/>
      <c r="C8767" s="6"/>
      <c r="D8767" s="3"/>
      <c r="E8767" s="6"/>
      <c r="F8767" s="3"/>
      <c r="G8767" s="8"/>
      <c r="H8767" s="6"/>
      <c r="I8767" s="6"/>
    </row>
    <row r="8768" spans="2:9" x14ac:dyDescent="0.2">
      <c r="B8768" s="3"/>
      <c r="C8768" s="6"/>
      <c r="D8768" s="3"/>
      <c r="E8768" s="6"/>
      <c r="F8768" s="3"/>
      <c r="G8768" s="8"/>
      <c r="H8768" s="6"/>
      <c r="I8768" s="6"/>
    </row>
    <row r="8769" spans="2:9" x14ac:dyDescent="0.2">
      <c r="B8769" s="3"/>
      <c r="C8769" s="6"/>
      <c r="D8769" s="3"/>
      <c r="E8769" s="6"/>
      <c r="F8769" s="3"/>
      <c r="G8769" s="8"/>
      <c r="H8769" s="6"/>
      <c r="I8769" s="6"/>
    </row>
    <row r="8770" spans="2:9" x14ac:dyDescent="0.2">
      <c r="B8770" s="3"/>
      <c r="C8770" s="6"/>
      <c r="D8770" s="3"/>
      <c r="E8770" s="6"/>
      <c r="F8770" s="3"/>
      <c r="G8770" s="8"/>
      <c r="H8770" s="6"/>
      <c r="I8770" s="6"/>
    </row>
    <row r="8771" spans="2:9" x14ac:dyDescent="0.2">
      <c r="B8771" s="3"/>
      <c r="C8771" s="6"/>
      <c r="D8771" s="3"/>
      <c r="E8771" s="6"/>
      <c r="F8771" s="3"/>
      <c r="G8771" s="8"/>
      <c r="H8771" s="6"/>
      <c r="I8771" s="6"/>
    </row>
    <row r="8772" spans="2:9" x14ac:dyDescent="0.2">
      <c r="B8772" s="3"/>
      <c r="C8772" s="6"/>
      <c r="D8772" s="3"/>
      <c r="E8772" s="6"/>
      <c r="F8772" s="3"/>
      <c r="G8772" s="8"/>
      <c r="H8772" s="6"/>
      <c r="I8772" s="6"/>
    </row>
    <row r="8773" spans="2:9" x14ac:dyDescent="0.2">
      <c r="B8773" s="3"/>
      <c r="C8773" s="6"/>
      <c r="D8773" s="3"/>
      <c r="E8773" s="6"/>
      <c r="F8773" s="3"/>
      <c r="G8773" s="8"/>
      <c r="H8773" s="6"/>
      <c r="I8773" s="6"/>
    </row>
    <row r="8774" spans="2:9" x14ac:dyDescent="0.2">
      <c r="B8774" s="3"/>
      <c r="C8774" s="6"/>
      <c r="D8774" s="3"/>
      <c r="E8774" s="6"/>
      <c r="F8774" s="3"/>
      <c r="G8774" s="8"/>
      <c r="H8774" s="6"/>
      <c r="I8774" s="6"/>
    </row>
    <row r="8775" spans="2:9" x14ac:dyDescent="0.2">
      <c r="B8775" s="3"/>
      <c r="C8775" s="6"/>
      <c r="D8775" s="3"/>
      <c r="E8775" s="6"/>
      <c r="F8775" s="3"/>
      <c r="G8775" s="8"/>
      <c r="H8775" s="6"/>
      <c r="I8775" s="6"/>
    </row>
    <row r="8776" spans="2:9" x14ac:dyDescent="0.2">
      <c r="B8776" s="3"/>
      <c r="C8776" s="6"/>
      <c r="D8776" s="3"/>
      <c r="E8776" s="6"/>
      <c r="F8776" s="3"/>
      <c r="G8776" s="8"/>
      <c r="H8776" s="6"/>
      <c r="I8776" s="6"/>
    </row>
    <row r="8777" spans="2:9" x14ac:dyDescent="0.2">
      <c r="B8777" s="3"/>
      <c r="C8777" s="6"/>
      <c r="D8777" s="3"/>
      <c r="E8777" s="6"/>
      <c r="F8777" s="3"/>
      <c r="G8777" s="8"/>
      <c r="H8777" s="6"/>
      <c r="I8777" s="6"/>
    </row>
    <row r="8778" spans="2:9" x14ac:dyDescent="0.2">
      <c r="B8778" s="3"/>
      <c r="C8778" s="6"/>
      <c r="D8778" s="3"/>
      <c r="E8778" s="6"/>
      <c r="F8778" s="3"/>
      <c r="G8778" s="8"/>
      <c r="H8778" s="6"/>
      <c r="I8778" s="6"/>
    </row>
    <row r="8779" spans="2:9" x14ac:dyDescent="0.2">
      <c r="B8779" s="3"/>
      <c r="C8779" s="6"/>
      <c r="D8779" s="3"/>
      <c r="E8779" s="6"/>
      <c r="F8779" s="3"/>
      <c r="G8779" s="8"/>
      <c r="H8779" s="6"/>
      <c r="I8779" s="6"/>
    </row>
    <row r="8780" spans="2:9" x14ac:dyDescent="0.2">
      <c r="B8780" s="3"/>
      <c r="C8780" s="6"/>
      <c r="D8780" s="3"/>
      <c r="E8780" s="6"/>
      <c r="F8780" s="3"/>
      <c r="G8780" s="8"/>
      <c r="H8780" s="6"/>
      <c r="I8780" s="6"/>
    </row>
    <row r="8781" spans="2:9" x14ac:dyDescent="0.2">
      <c r="B8781" s="2"/>
      <c r="C8781" s="5"/>
      <c r="D8781" s="2"/>
      <c r="E8781" s="5"/>
      <c r="F8781" s="2"/>
      <c r="G8781" s="7"/>
      <c r="H8781" s="5"/>
      <c r="I8781" s="5"/>
    </row>
    <row r="8782" spans="2:9" x14ac:dyDescent="0.2">
      <c r="B8782" s="3"/>
      <c r="C8782" s="6"/>
      <c r="D8782" s="3"/>
      <c r="E8782" s="6"/>
      <c r="F8782" s="3"/>
      <c r="G8782" s="8"/>
      <c r="H8782" s="6"/>
      <c r="I8782" s="6"/>
    </row>
    <row r="8783" spans="2:9" x14ac:dyDescent="0.2">
      <c r="B8783" s="3"/>
      <c r="C8783" s="6"/>
      <c r="D8783" s="3"/>
      <c r="E8783" s="6"/>
      <c r="F8783" s="3"/>
      <c r="G8783" s="8"/>
      <c r="H8783" s="6"/>
      <c r="I8783" s="6"/>
    </row>
    <row r="8784" spans="2:9" x14ac:dyDescent="0.2">
      <c r="B8784" s="3"/>
      <c r="C8784" s="6"/>
      <c r="D8784" s="3"/>
      <c r="E8784" s="6"/>
      <c r="F8784" s="3"/>
      <c r="G8784" s="8"/>
      <c r="H8784" s="6"/>
      <c r="I8784" s="6"/>
    </row>
    <row r="8785" spans="2:9" x14ac:dyDescent="0.2">
      <c r="B8785" s="3"/>
      <c r="C8785" s="6"/>
      <c r="D8785" s="3"/>
      <c r="E8785" s="6"/>
      <c r="F8785" s="3"/>
      <c r="G8785" s="8"/>
      <c r="H8785" s="6"/>
      <c r="I8785" s="6"/>
    </row>
    <row r="8786" spans="2:9" x14ac:dyDescent="0.2">
      <c r="B8786" s="2"/>
      <c r="C8786" s="5"/>
      <c r="D8786" s="2"/>
      <c r="E8786" s="5"/>
      <c r="F8786" s="2"/>
      <c r="G8786" s="7"/>
      <c r="H8786" s="5"/>
      <c r="I8786" s="5"/>
    </row>
    <row r="8787" spans="2:9" x14ac:dyDescent="0.2">
      <c r="B8787" s="2"/>
      <c r="C8787" s="5"/>
      <c r="D8787" s="2"/>
      <c r="E8787" s="5"/>
      <c r="F8787" s="2"/>
      <c r="G8787" s="7"/>
      <c r="H8787" s="5"/>
      <c r="I8787" s="5"/>
    </row>
    <row r="8788" spans="2:9" x14ac:dyDescent="0.2">
      <c r="B8788" s="2"/>
      <c r="C8788" s="5"/>
      <c r="D8788" s="2"/>
      <c r="E8788" s="5"/>
      <c r="F8788" s="2"/>
      <c r="G8788" s="7"/>
      <c r="H8788" s="5"/>
      <c r="I8788" s="5"/>
    </row>
    <row r="8789" spans="2:9" x14ac:dyDescent="0.2">
      <c r="B8789" s="2"/>
      <c r="C8789" s="5"/>
      <c r="D8789" s="2"/>
      <c r="E8789" s="5"/>
      <c r="F8789" s="2"/>
      <c r="G8789" s="7"/>
      <c r="H8789" s="5"/>
      <c r="I8789" s="5"/>
    </row>
    <row r="8790" spans="2:9" x14ac:dyDescent="0.2">
      <c r="B8790" s="2"/>
      <c r="C8790" s="5"/>
      <c r="D8790" s="2"/>
      <c r="E8790" s="5"/>
      <c r="F8790" s="2"/>
      <c r="G8790" s="7"/>
      <c r="H8790" s="5"/>
      <c r="I8790" s="5"/>
    </row>
    <row r="8791" spans="2:9" x14ac:dyDescent="0.2">
      <c r="B8791" s="2"/>
      <c r="C8791" s="5"/>
      <c r="D8791" s="2"/>
      <c r="E8791" s="5"/>
      <c r="F8791" s="2"/>
      <c r="G8791" s="7"/>
      <c r="H8791" s="5"/>
      <c r="I8791" s="5"/>
    </row>
    <row r="8792" spans="2:9" x14ac:dyDescent="0.2">
      <c r="B8792" s="3"/>
      <c r="C8792" s="6"/>
      <c r="D8792" s="3"/>
      <c r="E8792" s="6"/>
      <c r="F8792" s="3"/>
      <c r="G8792" s="8"/>
      <c r="H8792" s="6"/>
      <c r="I8792" s="6"/>
    </row>
    <row r="8793" spans="2:9" x14ac:dyDescent="0.2">
      <c r="B8793" s="3"/>
      <c r="C8793" s="6"/>
      <c r="D8793" s="3"/>
      <c r="E8793" s="6"/>
      <c r="F8793" s="3"/>
      <c r="G8793" s="8"/>
      <c r="H8793" s="6"/>
      <c r="I8793" s="6"/>
    </row>
    <row r="8794" spans="2:9" x14ac:dyDescent="0.2">
      <c r="B8794" s="3"/>
      <c r="C8794" s="6"/>
      <c r="D8794" s="3"/>
      <c r="E8794" s="6"/>
      <c r="F8794" s="3"/>
      <c r="G8794" s="8"/>
      <c r="H8794" s="6"/>
      <c r="I8794" s="6"/>
    </row>
    <row r="8795" spans="2:9" x14ac:dyDescent="0.2">
      <c r="B8795" s="3"/>
      <c r="C8795" s="6"/>
      <c r="D8795" s="3"/>
      <c r="E8795" s="6"/>
      <c r="F8795" s="3"/>
      <c r="G8795" s="8"/>
      <c r="H8795" s="6"/>
      <c r="I8795" s="6"/>
    </row>
    <row r="8796" spans="2:9" x14ac:dyDescent="0.2">
      <c r="B8796" s="3"/>
      <c r="C8796" s="6"/>
      <c r="D8796" s="3"/>
      <c r="E8796" s="6"/>
      <c r="F8796" s="3"/>
      <c r="G8796" s="8"/>
      <c r="H8796" s="6"/>
      <c r="I8796" s="6"/>
    </row>
    <row r="8797" spans="2:9" x14ac:dyDescent="0.2">
      <c r="B8797" s="3"/>
      <c r="C8797" s="6"/>
      <c r="D8797" s="3"/>
      <c r="E8797" s="6"/>
      <c r="F8797" s="3"/>
      <c r="G8797" s="8"/>
      <c r="H8797" s="6"/>
      <c r="I8797" s="6"/>
    </row>
    <row r="8798" spans="2:9" x14ac:dyDescent="0.2">
      <c r="B8798" s="3"/>
      <c r="C8798" s="6"/>
      <c r="D8798" s="3"/>
      <c r="E8798" s="6"/>
      <c r="F8798" s="3"/>
      <c r="G8798" s="8"/>
      <c r="H8798" s="6"/>
      <c r="I8798" s="6"/>
    </row>
    <row r="8799" spans="2:9" x14ac:dyDescent="0.2">
      <c r="B8799" s="3"/>
      <c r="C8799" s="6"/>
      <c r="D8799" s="3"/>
      <c r="E8799" s="6"/>
      <c r="F8799" s="3"/>
      <c r="G8799" s="8"/>
      <c r="H8799" s="6"/>
      <c r="I8799" s="6"/>
    </row>
    <row r="8800" spans="2:9" x14ac:dyDescent="0.2">
      <c r="B8800" s="3"/>
      <c r="C8800" s="6"/>
      <c r="D8800" s="3"/>
      <c r="E8800" s="6"/>
      <c r="F8800" s="3"/>
      <c r="G8800" s="8"/>
      <c r="H8800" s="6"/>
      <c r="I8800" s="6"/>
    </row>
    <row r="8801" spans="2:9" x14ac:dyDescent="0.2">
      <c r="B8801" s="3"/>
      <c r="C8801" s="6"/>
      <c r="D8801" s="3"/>
      <c r="E8801" s="6"/>
      <c r="F8801" s="3"/>
      <c r="G8801" s="8"/>
      <c r="H8801" s="6"/>
      <c r="I8801" s="6"/>
    </row>
    <row r="8802" spans="2:9" x14ac:dyDescent="0.2">
      <c r="B8802" s="3"/>
      <c r="C8802" s="6"/>
      <c r="D8802" s="3"/>
      <c r="E8802" s="6"/>
      <c r="F8802" s="3"/>
      <c r="G8802" s="8"/>
      <c r="H8802" s="6"/>
      <c r="I8802" s="6"/>
    </row>
    <row r="8803" spans="2:9" x14ac:dyDescent="0.2">
      <c r="B8803" s="3"/>
      <c r="C8803" s="6"/>
      <c r="D8803" s="3"/>
      <c r="E8803" s="6"/>
      <c r="F8803" s="3"/>
      <c r="G8803" s="8"/>
      <c r="H8803" s="6"/>
      <c r="I8803" s="6"/>
    </row>
    <row r="8804" spans="2:9" x14ac:dyDescent="0.2">
      <c r="B8804" s="3"/>
      <c r="C8804" s="6"/>
      <c r="D8804" s="3"/>
      <c r="E8804" s="6"/>
      <c r="F8804" s="3"/>
      <c r="G8804" s="8"/>
      <c r="H8804" s="6"/>
      <c r="I8804" s="6"/>
    </row>
    <row r="8805" spans="2:9" x14ac:dyDescent="0.2">
      <c r="B8805" s="3"/>
      <c r="C8805" s="6"/>
      <c r="D8805" s="3"/>
      <c r="E8805" s="6"/>
      <c r="F8805" s="3"/>
      <c r="G8805" s="8"/>
      <c r="H8805" s="6"/>
      <c r="I8805" s="6"/>
    </row>
    <row r="8806" spans="2:9" x14ac:dyDescent="0.2">
      <c r="B8806" s="3"/>
      <c r="C8806" s="6"/>
      <c r="D8806" s="3"/>
      <c r="E8806" s="6"/>
      <c r="F8806" s="3"/>
      <c r="G8806" s="8"/>
      <c r="H8806" s="6"/>
      <c r="I8806" s="6"/>
    </row>
    <row r="8807" spans="2:9" x14ac:dyDescent="0.2">
      <c r="B8807" s="3"/>
      <c r="C8807" s="6"/>
      <c r="D8807" s="3"/>
      <c r="E8807" s="6"/>
      <c r="F8807" s="3"/>
      <c r="G8807" s="8"/>
      <c r="H8807" s="6"/>
      <c r="I8807" s="6"/>
    </row>
    <row r="8808" spans="2:9" x14ac:dyDescent="0.2">
      <c r="B8808" s="3"/>
      <c r="C8808" s="6"/>
      <c r="D8808" s="3"/>
      <c r="E8808" s="6"/>
      <c r="F8808" s="3"/>
      <c r="G8808" s="8"/>
      <c r="H8808" s="6"/>
      <c r="I8808" s="6"/>
    </row>
    <row r="8809" spans="2:9" x14ac:dyDescent="0.2">
      <c r="B8809" s="3"/>
      <c r="C8809" s="6"/>
      <c r="D8809" s="3"/>
      <c r="E8809" s="6"/>
      <c r="F8809" s="3"/>
      <c r="G8809" s="8"/>
      <c r="H8809" s="6"/>
      <c r="I8809" s="6"/>
    </row>
    <row r="8810" spans="2:9" x14ac:dyDescent="0.2">
      <c r="B8810" s="3"/>
      <c r="C8810" s="6"/>
      <c r="D8810" s="3"/>
      <c r="E8810" s="6"/>
      <c r="F8810" s="3"/>
      <c r="G8810" s="8"/>
      <c r="H8810" s="6"/>
      <c r="I8810" s="6"/>
    </row>
    <row r="8811" spans="2:9" x14ac:dyDescent="0.2">
      <c r="B8811" s="3"/>
      <c r="C8811" s="6"/>
      <c r="D8811" s="3"/>
      <c r="E8811" s="6"/>
      <c r="F8811" s="3"/>
      <c r="G8811" s="8"/>
      <c r="H8811" s="6"/>
      <c r="I8811" s="6"/>
    </row>
    <row r="8812" spans="2:9" x14ac:dyDescent="0.2">
      <c r="B8812" s="3"/>
      <c r="C8812" s="6"/>
      <c r="D8812" s="3"/>
      <c r="E8812" s="6"/>
      <c r="F8812" s="3"/>
      <c r="G8812" s="8"/>
      <c r="H8812" s="6"/>
      <c r="I8812" s="6"/>
    </row>
    <row r="8813" spans="2:9" x14ac:dyDescent="0.2">
      <c r="B8813" s="3"/>
      <c r="C8813" s="6"/>
      <c r="D8813" s="3"/>
      <c r="E8813" s="6"/>
      <c r="F8813" s="3"/>
      <c r="G8813" s="8"/>
      <c r="H8813" s="6"/>
      <c r="I8813" s="6"/>
    </row>
    <row r="8814" spans="2:9" x14ac:dyDescent="0.2">
      <c r="B8814" s="3"/>
      <c r="C8814" s="6"/>
      <c r="D8814" s="3"/>
      <c r="E8814" s="6"/>
      <c r="F8814" s="3"/>
      <c r="G8814" s="8"/>
      <c r="H8814" s="6"/>
      <c r="I8814" s="6"/>
    </row>
    <row r="8815" spans="2:9" x14ac:dyDescent="0.2">
      <c r="B8815" s="3"/>
      <c r="C8815" s="6"/>
      <c r="D8815" s="3"/>
      <c r="E8815" s="6"/>
      <c r="F8815" s="3"/>
      <c r="G8815" s="8"/>
      <c r="H8815" s="6"/>
      <c r="I8815" s="6"/>
    </row>
    <row r="8816" spans="2:9" x14ac:dyDescent="0.2">
      <c r="B8816" s="3"/>
      <c r="C8816" s="6"/>
      <c r="D8816" s="3"/>
      <c r="E8816" s="6"/>
      <c r="F8816" s="3"/>
      <c r="G8816" s="8"/>
      <c r="H8816" s="6"/>
      <c r="I8816" s="6"/>
    </row>
    <row r="8817" spans="2:9" x14ac:dyDescent="0.2">
      <c r="B8817" s="3"/>
      <c r="C8817" s="6"/>
      <c r="D8817" s="3"/>
      <c r="E8817" s="6"/>
      <c r="F8817" s="3"/>
      <c r="G8817" s="8"/>
      <c r="H8817" s="6"/>
      <c r="I8817" s="6"/>
    </row>
    <row r="8818" spans="2:9" x14ac:dyDescent="0.2">
      <c r="B8818" s="3"/>
      <c r="C8818" s="6"/>
      <c r="D8818" s="3"/>
      <c r="E8818" s="6"/>
      <c r="F8818" s="3"/>
      <c r="G8818" s="8"/>
      <c r="H8818" s="6"/>
      <c r="I8818" s="6"/>
    </row>
    <row r="8819" spans="2:9" x14ac:dyDescent="0.2">
      <c r="B8819" s="3"/>
      <c r="C8819" s="6"/>
      <c r="D8819" s="3"/>
      <c r="E8819" s="6"/>
      <c r="F8819" s="3"/>
      <c r="G8819" s="8"/>
      <c r="H8819" s="6"/>
      <c r="I8819" s="6"/>
    </row>
    <row r="8820" spans="2:9" x14ac:dyDescent="0.2">
      <c r="B8820" s="3"/>
      <c r="C8820" s="6"/>
      <c r="D8820" s="3"/>
      <c r="E8820" s="6"/>
      <c r="F8820" s="3"/>
      <c r="G8820" s="8"/>
      <c r="H8820" s="6"/>
      <c r="I8820" s="6"/>
    </row>
    <row r="8821" spans="2:9" x14ac:dyDescent="0.2">
      <c r="B8821" s="2"/>
      <c r="C8821" s="5"/>
      <c r="D8821" s="2"/>
      <c r="E8821" s="5"/>
      <c r="F8821" s="2"/>
      <c r="G8821" s="7"/>
      <c r="H8821" s="5"/>
      <c r="I8821" s="5"/>
    </row>
    <row r="8822" spans="2:9" x14ac:dyDescent="0.2">
      <c r="B8822" s="2"/>
      <c r="C8822" s="5"/>
      <c r="D8822" s="2"/>
      <c r="E8822" s="5"/>
      <c r="F8822" s="2"/>
      <c r="G8822" s="7"/>
      <c r="H8822" s="5"/>
      <c r="I8822" s="5"/>
    </row>
    <row r="8823" spans="2:9" x14ac:dyDescent="0.2">
      <c r="B8823" s="2"/>
      <c r="C8823" s="5"/>
      <c r="D8823" s="2"/>
      <c r="E8823" s="5"/>
      <c r="F8823" s="2"/>
      <c r="G8823" s="7"/>
      <c r="H8823" s="5"/>
      <c r="I8823" s="5"/>
    </row>
    <row r="8824" spans="2:9" x14ac:dyDescent="0.2">
      <c r="B8824" s="2"/>
      <c r="C8824" s="5"/>
      <c r="D8824" s="2"/>
      <c r="E8824" s="5"/>
      <c r="F8824" s="2"/>
      <c r="G8824" s="7"/>
      <c r="H8824" s="5"/>
      <c r="I8824" s="5"/>
    </row>
    <row r="8825" spans="2:9" x14ac:dyDescent="0.2">
      <c r="B8825" s="2"/>
      <c r="C8825" s="5"/>
      <c r="D8825" s="2"/>
      <c r="E8825" s="5"/>
      <c r="F8825" s="2"/>
      <c r="G8825" s="7"/>
      <c r="H8825" s="5"/>
      <c r="I8825" s="5"/>
    </row>
    <row r="8826" spans="2:9" x14ac:dyDescent="0.2">
      <c r="B8826" s="2"/>
      <c r="C8826" s="5"/>
      <c r="D8826" s="2"/>
      <c r="E8826" s="5"/>
      <c r="F8826" s="2"/>
      <c r="G8826" s="7"/>
      <c r="H8826" s="5"/>
      <c r="I8826" s="5"/>
    </row>
    <row r="8827" spans="2:9" x14ac:dyDescent="0.2">
      <c r="B8827" s="2"/>
      <c r="C8827" s="5"/>
      <c r="D8827" s="2"/>
      <c r="E8827" s="5"/>
      <c r="F8827" s="2"/>
      <c r="G8827" s="7"/>
      <c r="H8827" s="5"/>
      <c r="I8827" s="5"/>
    </row>
    <row r="8828" spans="2:9" x14ac:dyDescent="0.2">
      <c r="B8828" s="2"/>
      <c r="C8828" s="5"/>
      <c r="D8828" s="2"/>
      <c r="E8828" s="5"/>
      <c r="F8828" s="2"/>
      <c r="G8828" s="7"/>
      <c r="H8828" s="5"/>
      <c r="I8828" s="5"/>
    </row>
    <row r="8829" spans="2:9" x14ac:dyDescent="0.2">
      <c r="B8829" s="2"/>
      <c r="C8829" s="5"/>
      <c r="D8829" s="2"/>
      <c r="E8829" s="5"/>
      <c r="F8829" s="2"/>
      <c r="G8829" s="7"/>
      <c r="H8829" s="5"/>
      <c r="I8829" s="5"/>
    </row>
    <row r="8830" spans="2:9" x14ac:dyDescent="0.2">
      <c r="B8830" s="3"/>
      <c r="C8830" s="6"/>
      <c r="D8830" s="3"/>
      <c r="E8830" s="6"/>
      <c r="F8830" s="3"/>
      <c r="G8830" s="8"/>
      <c r="H8830" s="6"/>
      <c r="I8830" s="6"/>
    </row>
    <row r="8831" spans="2:9" x14ac:dyDescent="0.2">
      <c r="B8831" s="3"/>
      <c r="C8831" s="6"/>
      <c r="D8831" s="3"/>
      <c r="E8831" s="6"/>
      <c r="F8831" s="3"/>
      <c r="G8831" s="8"/>
      <c r="H8831" s="6"/>
      <c r="I8831" s="6"/>
    </row>
    <row r="8832" spans="2:9" x14ac:dyDescent="0.2">
      <c r="B8832" s="3"/>
      <c r="C8832" s="6"/>
      <c r="D8832" s="3"/>
      <c r="E8832" s="6"/>
      <c r="F8832" s="3"/>
      <c r="G8832" s="8"/>
      <c r="H8832" s="6"/>
      <c r="I8832" s="6"/>
    </row>
    <row r="8833" spans="2:9" x14ac:dyDescent="0.2">
      <c r="B8833" s="3"/>
      <c r="C8833" s="6"/>
      <c r="D8833" s="3"/>
      <c r="E8833" s="6"/>
      <c r="F8833" s="3"/>
      <c r="G8833" s="8"/>
      <c r="H8833" s="6"/>
      <c r="I8833" s="6"/>
    </row>
    <row r="8834" spans="2:9" x14ac:dyDescent="0.2">
      <c r="B8834" s="3"/>
      <c r="C8834" s="6"/>
      <c r="D8834" s="3"/>
      <c r="E8834" s="6"/>
      <c r="F8834" s="3"/>
      <c r="G8834" s="8"/>
      <c r="H8834" s="6"/>
      <c r="I8834" s="6"/>
    </row>
    <row r="8835" spans="2:9" x14ac:dyDescent="0.2">
      <c r="B8835" s="3"/>
      <c r="C8835" s="6"/>
      <c r="D8835" s="3"/>
      <c r="E8835" s="6"/>
      <c r="F8835" s="3"/>
      <c r="G8835" s="8"/>
      <c r="H8835" s="6"/>
      <c r="I8835" s="6"/>
    </row>
    <row r="8836" spans="2:9" x14ac:dyDescent="0.2">
      <c r="B8836" s="3"/>
      <c r="C8836" s="6"/>
      <c r="D8836" s="3"/>
      <c r="E8836" s="6"/>
      <c r="F8836" s="3"/>
      <c r="G8836" s="8"/>
      <c r="H8836" s="6"/>
      <c r="I8836" s="6"/>
    </row>
    <row r="8837" spans="2:9" x14ac:dyDescent="0.2">
      <c r="B8837" s="3"/>
      <c r="C8837" s="6"/>
      <c r="D8837" s="3"/>
      <c r="E8837" s="6"/>
      <c r="F8837" s="3"/>
      <c r="G8837" s="8"/>
      <c r="H8837" s="6"/>
      <c r="I8837" s="6"/>
    </row>
    <row r="8838" spans="2:9" x14ac:dyDescent="0.2">
      <c r="B8838" s="3"/>
      <c r="C8838" s="6"/>
      <c r="D8838" s="3"/>
      <c r="E8838" s="6"/>
      <c r="F8838" s="3"/>
      <c r="G8838" s="8"/>
      <c r="H8838" s="6"/>
      <c r="I8838" s="6"/>
    </row>
    <row r="8839" spans="2:9" x14ac:dyDescent="0.2">
      <c r="B8839" s="3"/>
      <c r="C8839" s="6"/>
      <c r="D8839" s="3"/>
      <c r="E8839" s="6"/>
      <c r="F8839" s="3"/>
      <c r="G8839" s="8"/>
      <c r="H8839" s="6"/>
      <c r="I8839" s="6"/>
    </row>
    <row r="8840" spans="2:9" x14ac:dyDescent="0.2">
      <c r="B8840" s="3"/>
      <c r="C8840" s="6"/>
      <c r="D8840" s="3"/>
      <c r="E8840" s="6"/>
      <c r="F8840" s="3"/>
      <c r="G8840" s="8"/>
      <c r="H8840" s="6"/>
      <c r="I8840" s="6"/>
    </row>
    <row r="8841" spans="2:9" x14ac:dyDescent="0.2">
      <c r="B8841" s="3"/>
      <c r="C8841" s="6"/>
      <c r="D8841" s="3"/>
      <c r="E8841" s="6"/>
      <c r="F8841" s="3"/>
      <c r="G8841" s="8"/>
      <c r="H8841" s="6"/>
      <c r="I8841" s="6"/>
    </row>
    <row r="8842" spans="2:9" x14ac:dyDescent="0.2">
      <c r="B8842" s="3"/>
      <c r="C8842" s="6"/>
      <c r="D8842" s="3"/>
      <c r="E8842" s="6"/>
      <c r="F8842" s="3"/>
      <c r="G8842" s="8"/>
      <c r="H8842" s="6"/>
      <c r="I8842" s="6"/>
    </row>
    <row r="8843" spans="2:9" x14ac:dyDescent="0.2">
      <c r="B8843" s="3"/>
      <c r="C8843" s="6"/>
      <c r="D8843" s="3"/>
      <c r="E8843" s="6"/>
      <c r="F8843" s="3"/>
      <c r="G8843" s="8"/>
      <c r="H8843" s="6"/>
      <c r="I8843" s="6"/>
    </row>
    <row r="8844" spans="2:9" x14ac:dyDescent="0.2">
      <c r="B8844" s="3"/>
      <c r="C8844" s="6"/>
      <c r="D8844" s="3"/>
      <c r="E8844" s="6"/>
      <c r="F8844" s="3"/>
      <c r="G8844" s="8"/>
      <c r="H8844" s="6"/>
      <c r="I8844" s="6"/>
    </row>
    <row r="8845" spans="2:9" x14ac:dyDescent="0.2">
      <c r="B8845" s="3"/>
      <c r="C8845" s="6"/>
      <c r="D8845" s="3"/>
      <c r="E8845" s="6"/>
      <c r="F8845" s="3"/>
      <c r="G8845" s="8"/>
      <c r="H8845" s="6"/>
      <c r="I8845" s="6"/>
    </row>
    <row r="8846" spans="2:9" x14ac:dyDescent="0.2">
      <c r="B8846" s="3"/>
      <c r="C8846" s="6"/>
      <c r="D8846" s="3"/>
      <c r="E8846" s="6"/>
      <c r="F8846" s="3"/>
      <c r="G8846" s="8"/>
      <c r="H8846" s="6"/>
      <c r="I8846" s="6"/>
    </row>
    <row r="8847" spans="2:9" x14ac:dyDescent="0.2">
      <c r="B8847" s="3"/>
      <c r="C8847" s="6"/>
      <c r="D8847" s="3"/>
      <c r="E8847" s="6"/>
      <c r="F8847" s="3"/>
      <c r="G8847" s="8"/>
      <c r="H8847" s="6"/>
      <c r="I8847" s="6"/>
    </row>
    <row r="8848" spans="2:9" x14ac:dyDescent="0.2">
      <c r="B8848" s="3"/>
      <c r="C8848" s="6"/>
      <c r="D8848" s="3"/>
      <c r="E8848" s="6"/>
      <c r="F8848" s="3"/>
      <c r="G8848" s="8"/>
      <c r="H8848" s="6"/>
      <c r="I8848" s="6"/>
    </row>
    <row r="8849" spans="2:9" x14ac:dyDescent="0.2">
      <c r="B8849" s="3"/>
      <c r="C8849" s="6"/>
      <c r="D8849" s="3"/>
      <c r="E8849" s="6"/>
      <c r="F8849" s="3"/>
      <c r="G8849" s="8"/>
      <c r="H8849" s="6"/>
      <c r="I8849" s="6"/>
    </row>
    <row r="8850" spans="2:9" x14ac:dyDescent="0.2">
      <c r="B8850" s="3"/>
      <c r="C8850" s="6"/>
      <c r="D8850" s="3"/>
      <c r="E8850" s="6"/>
      <c r="F8850" s="3"/>
      <c r="G8850" s="8"/>
      <c r="H8850" s="6"/>
      <c r="I8850" s="6"/>
    </row>
    <row r="8851" spans="2:9" x14ac:dyDescent="0.2">
      <c r="B8851" s="3"/>
      <c r="C8851" s="6"/>
      <c r="D8851" s="3"/>
      <c r="E8851" s="6"/>
      <c r="F8851" s="3"/>
      <c r="G8851" s="8"/>
      <c r="H8851" s="6"/>
      <c r="I8851" s="6"/>
    </row>
    <row r="8852" spans="2:9" x14ac:dyDescent="0.2">
      <c r="B8852" s="3"/>
      <c r="C8852" s="6"/>
      <c r="D8852" s="3"/>
      <c r="E8852" s="6"/>
      <c r="F8852" s="3"/>
      <c r="G8852" s="8"/>
      <c r="H8852" s="6"/>
      <c r="I8852" s="6"/>
    </row>
    <row r="8853" spans="2:9" x14ac:dyDescent="0.2">
      <c r="B8853" s="3"/>
      <c r="C8853" s="6"/>
      <c r="D8853" s="3"/>
      <c r="E8853" s="6"/>
      <c r="F8853" s="3"/>
      <c r="G8853" s="8"/>
      <c r="H8853" s="6"/>
      <c r="I8853" s="6"/>
    </row>
    <row r="8854" spans="2:9" x14ac:dyDescent="0.2">
      <c r="B8854" s="3"/>
      <c r="C8854" s="6"/>
      <c r="D8854" s="3"/>
      <c r="E8854" s="6"/>
      <c r="F8854" s="3"/>
      <c r="G8854" s="8"/>
      <c r="H8854" s="6"/>
      <c r="I8854" s="6"/>
    </row>
    <row r="8855" spans="2:9" x14ac:dyDescent="0.2">
      <c r="B8855" s="3"/>
      <c r="C8855" s="6"/>
      <c r="D8855" s="3"/>
      <c r="E8855" s="6"/>
      <c r="F8855" s="3"/>
      <c r="G8855" s="8"/>
      <c r="H8855" s="6"/>
      <c r="I8855" s="6"/>
    </row>
    <row r="8856" spans="2:9" x14ac:dyDescent="0.2">
      <c r="B8856" s="3"/>
      <c r="C8856" s="6"/>
      <c r="D8856" s="3"/>
      <c r="E8856" s="6"/>
      <c r="F8856" s="3"/>
      <c r="G8856" s="8"/>
      <c r="H8856" s="6"/>
      <c r="I8856" s="6"/>
    </row>
    <row r="8857" spans="2:9" x14ac:dyDescent="0.2">
      <c r="B8857" s="3"/>
      <c r="C8857" s="6"/>
      <c r="D8857" s="3"/>
      <c r="E8857" s="6"/>
      <c r="F8857" s="3"/>
      <c r="G8857" s="8"/>
      <c r="H8857" s="6"/>
      <c r="I8857" s="6"/>
    </row>
    <row r="8858" spans="2:9" x14ac:dyDescent="0.2">
      <c r="B8858" s="3"/>
      <c r="C8858" s="6"/>
      <c r="D8858" s="3"/>
      <c r="E8858" s="6"/>
      <c r="F8858" s="3"/>
      <c r="G8858" s="8"/>
      <c r="H8858" s="6"/>
      <c r="I8858" s="6"/>
    </row>
    <row r="8859" spans="2:9" x14ac:dyDescent="0.2">
      <c r="B8859" s="3"/>
      <c r="C8859" s="6"/>
      <c r="D8859" s="3"/>
      <c r="E8859" s="6"/>
      <c r="F8859" s="3"/>
      <c r="G8859" s="8"/>
      <c r="H8859" s="6"/>
      <c r="I8859" s="6"/>
    </row>
    <row r="8860" spans="2:9" x14ac:dyDescent="0.2">
      <c r="B8860" s="3"/>
      <c r="C8860" s="6"/>
      <c r="D8860" s="3"/>
      <c r="E8860" s="6"/>
      <c r="F8860" s="3"/>
      <c r="G8860" s="8"/>
      <c r="H8860" s="6"/>
      <c r="I8860" s="6"/>
    </row>
    <row r="8861" spans="2:9" x14ac:dyDescent="0.2">
      <c r="B8861" s="3"/>
      <c r="C8861" s="6"/>
      <c r="D8861" s="3"/>
      <c r="E8861" s="6"/>
      <c r="F8861" s="3"/>
      <c r="G8861" s="8"/>
      <c r="H8861" s="6"/>
      <c r="I8861" s="6"/>
    </row>
    <row r="8862" spans="2:9" x14ac:dyDescent="0.2">
      <c r="B8862" s="3"/>
      <c r="C8862" s="6"/>
      <c r="D8862" s="3"/>
      <c r="E8862" s="6"/>
      <c r="F8862" s="3"/>
      <c r="G8862" s="8"/>
      <c r="H8862" s="6"/>
      <c r="I8862" s="6"/>
    </row>
    <row r="8863" spans="2:9" x14ac:dyDescent="0.2">
      <c r="B8863" s="3"/>
      <c r="C8863" s="6"/>
      <c r="D8863" s="3"/>
      <c r="E8863" s="6"/>
      <c r="F8863" s="3"/>
      <c r="G8863" s="8"/>
      <c r="H8863" s="6"/>
      <c r="I8863" s="6"/>
    </row>
    <row r="8864" spans="2:9" x14ac:dyDescent="0.2">
      <c r="B8864" s="3"/>
      <c r="C8864" s="6"/>
      <c r="D8864" s="3"/>
      <c r="E8864" s="6"/>
      <c r="F8864" s="3"/>
      <c r="G8864" s="8"/>
      <c r="H8864" s="6"/>
      <c r="I8864" s="6"/>
    </row>
    <row r="8865" spans="2:9" x14ac:dyDescent="0.2">
      <c r="B8865" s="3"/>
      <c r="C8865" s="6"/>
      <c r="D8865" s="3"/>
      <c r="E8865" s="6"/>
      <c r="F8865" s="3"/>
      <c r="G8865" s="8"/>
      <c r="H8865" s="6"/>
      <c r="I8865" s="6"/>
    </row>
    <row r="8866" spans="2:9" x14ac:dyDescent="0.2">
      <c r="B8866" s="3"/>
      <c r="C8866" s="6"/>
      <c r="D8866" s="3"/>
      <c r="E8866" s="6"/>
      <c r="F8866" s="3"/>
      <c r="G8866" s="8"/>
      <c r="H8866" s="6"/>
      <c r="I8866" s="6"/>
    </row>
    <row r="8867" spans="2:9" x14ac:dyDescent="0.2">
      <c r="B8867" s="3"/>
      <c r="C8867" s="6"/>
      <c r="D8867" s="3"/>
      <c r="E8867" s="6"/>
      <c r="F8867" s="3"/>
      <c r="G8867" s="8"/>
      <c r="H8867" s="6"/>
      <c r="I8867" s="6"/>
    </row>
    <row r="8868" spans="2:9" x14ac:dyDescent="0.2">
      <c r="B8868" s="3"/>
      <c r="C8868" s="6"/>
      <c r="D8868" s="3"/>
      <c r="E8868" s="6"/>
      <c r="F8868" s="3"/>
      <c r="G8868" s="8"/>
      <c r="H8868" s="6"/>
      <c r="I8868" s="6"/>
    </row>
    <row r="8869" spans="2:9" x14ac:dyDescent="0.2">
      <c r="B8869" s="3"/>
      <c r="C8869" s="6"/>
      <c r="D8869" s="3"/>
      <c r="E8869" s="6"/>
      <c r="F8869" s="3"/>
      <c r="G8869" s="8"/>
      <c r="H8869" s="6"/>
      <c r="I8869" s="6"/>
    </row>
    <row r="8870" spans="2:9" x14ac:dyDescent="0.2">
      <c r="B8870" s="3"/>
      <c r="C8870" s="6"/>
      <c r="D8870" s="3"/>
      <c r="E8870" s="6"/>
      <c r="F8870" s="3"/>
      <c r="G8870" s="8"/>
      <c r="H8870" s="6"/>
      <c r="I8870" s="6"/>
    </row>
    <row r="8871" spans="2:9" x14ac:dyDescent="0.2">
      <c r="B8871" s="3"/>
      <c r="C8871" s="6"/>
      <c r="D8871" s="3"/>
      <c r="E8871" s="6"/>
      <c r="F8871" s="3"/>
      <c r="G8871" s="8"/>
      <c r="H8871" s="6"/>
      <c r="I8871" s="6"/>
    </row>
    <row r="8872" spans="2:9" x14ac:dyDescent="0.2">
      <c r="B8872" s="3"/>
      <c r="C8872" s="6"/>
      <c r="D8872" s="3"/>
      <c r="E8872" s="6"/>
      <c r="F8872" s="3"/>
      <c r="G8872" s="8"/>
      <c r="H8872" s="6"/>
      <c r="I8872" s="6"/>
    </row>
    <row r="8873" spans="2:9" x14ac:dyDescent="0.2">
      <c r="B8873" s="2"/>
      <c r="C8873" s="5"/>
      <c r="D8873" s="2"/>
      <c r="E8873" s="5"/>
      <c r="F8873" s="2"/>
      <c r="G8873" s="7"/>
      <c r="H8873" s="5"/>
      <c r="I8873" s="5"/>
    </row>
    <row r="8874" spans="2:9" x14ac:dyDescent="0.2">
      <c r="B8874" s="2"/>
      <c r="C8874" s="5"/>
      <c r="D8874" s="2"/>
      <c r="E8874" s="5"/>
      <c r="F8874" s="2"/>
      <c r="G8874" s="7"/>
      <c r="H8874" s="5"/>
      <c r="I8874" s="5"/>
    </row>
    <row r="8875" spans="2:9" x14ac:dyDescent="0.2">
      <c r="B8875" s="2"/>
      <c r="C8875" s="5"/>
      <c r="D8875" s="2"/>
      <c r="E8875" s="5"/>
      <c r="F8875" s="2"/>
      <c r="G8875" s="7"/>
      <c r="H8875" s="5"/>
      <c r="I8875" s="5"/>
    </row>
    <row r="8876" spans="2:9" x14ac:dyDescent="0.2">
      <c r="B8876" s="2"/>
      <c r="C8876" s="5"/>
      <c r="D8876" s="2"/>
      <c r="E8876" s="5"/>
      <c r="F8876" s="2"/>
      <c r="G8876" s="7"/>
      <c r="H8876" s="5"/>
      <c r="I8876" s="5"/>
    </row>
    <row r="8877" spans="2:9" x14ac:dyDescent="0.2">
      <c r="B8877" s="2"/>
      <c r="C8877" s="5"/>
      <c r="D8877" s="2"/>
      <c r="E8877" s="5"/>
      <c r="F8877" s="2"/>
      <c r="G8877" s="7"/>
      <c r="H8877" s="5"/>
      <c r="I8877" s="5"/>
    </row>
    <row r="8878" spans="2:9" x14ac:dyDescent="0.2">
      <c r="B8878" s="2"/>
      <c r="C8878" s="5"/>
      <c r="D8878" s="2"/>
      <c r="E8878" s="5"/>
      <c r="F8878" s="2"/>
      <c r="G8878" s="7"/>
      <c r="H8878" s="5"/>
      <c r="I8878" s="5"/>
    </row>
    <row r="8879" spans="2:9" x14ac:dyDescent="0.2">
      <c r="B8879" s="2"/>
      <c r="C8879" s="5"/>
      <c r="D8879" s="2"/>
      <c r="E8879" s="5"/>
      <c r="F8879" s="2"/>
      <c r="G8879" s="7"/>
      <c r="H8879" s="5"/>
      <c r="I8879" s="5"/>
    </row>
    <row r="8880" spans="2:9" x14ac:dyDescent="0.2">
      <c r="B8880" s="2"/>
      <c r="C8880" s="5"/>
      <c r="D8880" s="2"/>
      <c r="E8880" s="5"/>
      <c r="F8880" s="2"/>
      <c r="G8880" s="7"/>
      <c r="H8880" s="5"/>
      <c r="I8880" s="5"/>
    </row>
    <row r="8881" spans="2:9" x14ac:dyDescent="0.2">
      <c r="B8881" s="2"/>
      <c r="C8881" s="5"/>
      <c r="D8881" s="2"/>
      <c r="E8881" s="5"/>
      <c r="F8881" s="2"/>
      <c r="G8881" s="7"/>
      <c r="H8881" s="5"/>
      <c r="I8881" s="5"/>
    </row>
    <row r="8882" spans="2:9" x14ac:dyDescent="0.2">
      <c r="B8882" s="3"/>
      <c r="C8882" s="6"/>
      <c r="D8882" s="3"/>
      <c r="E8882" s="6"/>
      <c r="F8882" s="3"/>
      <c r="G8882" s="8"/>
      <c r="H8882" s="6"/>
      <c r="I8882" s="6"/>
    </row>
    <row r="8883" spans="2:9" x14ac:dyDescent="0.2">
      <c r="B8883" s="3"/>
      <c r="C8883" s="6"/>
      <c r="D8883" s="3"/>
      <c r="E8883" s="6"/>
      <c r="F8883" s="3"/>
      <c r="G8883" s="8"/>
      <c r="H8883" s="6"/>
      <c r="I8883" s="6"/>
    </row>
    <row r="8884" spans="2:9" x14ac:dyDescent="0.2">
      <c r="B8884" s="3"/>
      <c r="C8884" s="6"/>
      <c r="D8884" s="3"/>
      <c r="E8884" s="6"/>
      <c r="F8884" s="3"/>
      <c r="G8884" s="8"/>
      <c r="H8884" s="6"/>
      <c r="I8884" s="6"/>
    </row>
    <row r="8885" spans="2:9" x14ac:dyDescent="0.2">
      <c r="B8885" s="3"/>
      <c r="C8885" s="6"/>
      <c r="D8885" s="3"/>
      <c r="E8885" s="6"/>
      <c r="F8885" s="3"/>
      <c r="G8885" s="8"/>
      <c r="H8885" s="6"/>
      <c r="I8885" s="6"/>
    </row>
    <row r="8886" spans="2:9" x14ac:dyDescent="0.2">
      <c r="B8886" s="3"/>
      <c r="C8886" s="6"/>
      <c r="D8886" s="3"/>
      <c r="E8886" s="6"/>
      <c r="F8886" s="3"/>
      <c r="G8886" s="8"/>
      <c r="H8886" s="6"/>
      <c r="I8886" s="6"/>
    </row>
    <row r="8887" spans="2:9" x14ac:dyDescent="0.2">
      <c r="B8887" s="3"/>
      <c r="C8887" s="6"/>
      <c r="D8887" s="3"/>
      <c r="E8887" s="6"/>
      <c r="F8887" s="3"/>
      <c r="G8887" s="8"/>
      <c r="H8887" s="6"/>
      <c r="I8887" s="6"/>
    </row>
    <row r="8888" spans="2:9" x14ac:dyDescent="0.2">
      <c r="B8888" s="3"/>
      <c r="C8888" s="6"/>
      <c r="D8888" s="3"/>
      <c r="E8888" s="6"/>
      <c r="F8888" s="3"/>
      <c r="G8888" s="8"/>
      <c r="H8888" s="6"/>
      <c r="I8888" s="6"/>
    </row>
    <row r="8889" spans="2:9" x14ac:dyDescent="0.2">
      <c r="B8889" s="3"/>
      <c r="C8889" s="6"/>
      <c r="D8889" s="3"/>
      <c r="E8889" s="6"/>
      <c r="F8889" s="3"/>
      <c r="G8889" s="8"/>
      <c r="H8889" s="6"/>
      <c r="I8889" s="6"/>
    </row>
    <row r="8890" spans="2:9" x14ac:dyDescent="0.2">
      <c r="B8890" s="3"/>
      <c r="C8890" s="6"/>
      <c r="D8890" s="3"/>
      <c r="E8890" s="6"/>
      <c r="F8890" s="3"/>
      <c r="G8890" s="8"/>
      <c r="H8890" s="6"/>
      <c r="I8890" s="6"/>
    </row>
    <row r="8891" spans="2:9" x14ac:dyDescent="0.2">
      <c r="B8891" s="3"/>
      <c r="C8891" s="6"/>
      <c r="D8891" s="3"/>
      <c r="E8891" s="6"/>
      <c r="F8891" s="3"/>
      <c r="G8891" s="8"/>
      <c r="H8891" s="6"/>
      <c r="I8891" s="6"/>
    </row>
    <row r="8892" spans="2:9" x14ac:dyDescent="0.2">
      <c r="B8892" s="3"/>
      <c r="C8892" s="6"/>
      <c r="D8892" s="3"/>
      <c r="E8892" s="6"/>
      <c r="F8892" s="3"/>
      <c r="G8892" s="8"/>
      <c r="H8892" s="6"/>
      <c r="I8892" s="6"/>
    </row>
    <row r="8893" spans="2:9" x14ac:dyDescent="0.2">
      <c r="B8893" s="3"/>
      <c r="C8893" s="6"/>
      <c r="D8893" s="3"/>
      <c r="E8893" s="6"/>
      <c r="F8893" s="3"/>
      <c r="G8893" s="8"/>
      <c r="H8893" s="6"/>
      <c r="I8893" s="6"/>
    </row>
    <row r="8894" spans="2:9" x14ac:dyDescent="0.2">
      <c r="B8894" s="3"/>
      <c r="C8894" s="6"/>
      <c r="D8894" s="3"/>
      <c r="E8894" s="6"/>
      <c r="F8894" s="3"/>
      <c r="G8894" s="8"/>
      <c r="H8894" s="6"/>
      <c r="I8894" s="6"/>
    </row>
    <row r="8895" spans="2:9" x14ac:dyDescent="0.2">
      <c r="B8895" s="3"/>
      <c r="C8895" s="6"/>
      <c r="D8895" s="3"/>
      <c r="E8895" s="6"/>
      <c r="F8895" s="3"/>
      <c r="G8895" s="8"/>
      <c r="H8895" s="6"/>
      <c r="I8895" s="6"/>
    </row>
    <row r="8896" spans="2:9" x14ac:dyDescent="0.2">
      <c r="B8896" s="3"/>
      <c r="C8896" s="6"/>
      <c r="D8896" s="3"/>
      <c r="E8896" s="6"/>
      <c r="F8896" s="3"/>
      <c r="G8896" s="8"/>
      <c r="H8896" s="6"/>
      <c r="I8896" s="6"/>
    </row>
    <row r="8897" spans="2:9" x14ac:dyDescent="0.2">
      <c r="B8897" s="3"/>
      <c r="C8897" s="6"/>
      <c r="D8897" s="3"/>
      <c r="E8897" s="6"/>
      <c r="F8897" s="3"/>
      <c r="G8897" s="8"/>
      <c r="H8897" s="6"/>
      <c r="I8897" s="6"/>
    </row>
    <row r="8898" spans="2:9" x14ac:dyDescent="0.2">
      <c r="B8898" s="3"/>
      <c r="C8898" s="6"/>
      <c r="D8898" s="3"/>
      <c r="E8898" s="6"/>
      <c r="F8898" s="3"/>
      <c r="G8898" s="8"/>
      <c r="H8898" s="6"/>
      <c r="I8898" s="6"/>
    </row>
    <row r="8899" spans="2:9" x14ac:dyDescent="0.2">
      <c r="B8899" s="3"/>
      <c r="C8899" s="6"/>
      <c r="D8899" s="3"/>
      <c r="E8899" s="6"/>
      <c r="F8899" s="3"/>
      <c r="G8899" s="8"/>
      <c r="H8899" s="6"/>
      <c r="I8899" s="6"/>
    </row>
    <row r="8900" spans="2:9" x14ac:dyDescent="0.2">
      <c r="B8900" s="3"/>
      <c r="C8900" s="6"/>
      <c r="D8900" s="3"/>
      <c r="E8900" s="6"/>
      <c r="F8900" s="3"/>
      <c r="G8900" s="8"/>
      <c r="H8900" s="6"/>
      <c r="I8900" s="6"/>
    </row>
    <row r="8901" spans="2:9" x14ac:dyDescent="0.2">
      <c r="B8901" s="3"/>
      <c r="C8901" s="6"/>
      <c r="D8901" s="3"/>
      <c r="E8901" s="6"/>
      <c r="F8901" s="3"/>
      <c r="G8901" s="8"/>
      <c r="H8901" s="6"/>
      <c r="I8901" s="6"/>
    </row>
    <row r="8902" spans="2:9" x14ac:dyDescent="0.2">
      <c r="B8902" s="3"/>
      <c r="C8902" s="6"/>
      <c r="D8902" s="3"/>
      <c r="E8902" s="6"/>
      <c r="F8902" s="3"/>
      <c r="G8902" s="8"/>
      <c r="H8902" s="6"/>
      <c r="I8902" s="6"/>
    </row>
    <row r="8903" spans="2:9" x14ac:dyDescent="0.2">
      <c r="B8903" s="3"/>
      <c r="C8903" s="6"/>
      <c r="D8903" s="3"/>
      <c r="E8903" s="6"/>
      <c r="F8903" s="3"/>
      <c r="G8903" s="8"/>
      <c r="H8903" s="6"/>
      <c r="I8903" s="6"/>
    </row>
    <row r="8904" spans="2:9" x14ac:dyDescent="0.2">
      <c r="B8904" s="3"/>
      <c r="C8904" s="6"/>
      <c r="D8904" s="3"/>
      <c r="E8904" s="6"/>
      <c r="F8904" s="3"/>
      <c r="G8904" s="8"/>
      <c r="H8904" s="6"/>
      <c r="I8904" s="6"/>
    </row>
    <row r="8905" spans="2:9" x14ac:dyDescent="0.2">
      <c r="B8905" s="3"/>
      <c r="C8905" s="6"/>
      <c r="D8905" s="3"/>
      <c r="E8905" s="6"/>
      <c r="F8905" s="3"/>
      <c r="G8905" s="8"/>
      <c r="H8905" s="6"/>
      <c r="I8905" s="6"/>
    </row>
    <row r="8906" spans="2:9" x14ac:dyDescent="0.2">
      <c r="B8906" s="3"/>
      <c r="C8906" s="6"/>
      <c r="D8906" s="3"/>
      <c r="E8906" s="6"/>
      <c r="F8906" s="3"/>
      <c r="G8906" s="8"/>
      <c r="H8906" s="6"/>
      <c r="I8906" s="6"/>
    </row>
    <row r="8907" spans="2:9" x14ac:dyDescent="0.2">
      <c r="B8907" s="3"/>
      <c r="C8907" s="6"/>
      <c r="D8907" s="3"/>
      <c r="E8907" s="6"/>
      <c r="F8907" s="3"/>
      <c r="G8907" s="8"/>
      <c r="H8907" s="6"/>
      <c r="I8907" s="6"/>
    </row>
    <row r="8908" spans="2:9" x14ac:dyDescent="0.2">
      <c r="B8908" s="3"/>
      <c r="C8908" s="6"/>
      <c r="D8908" s="3"/>
      <c r="E8908" s="6"/>
      <c r="F8908" s="3"/>
      <c r="G8908" s="8"/>
      <c r="H8908" s="6"/>
      <c r="I8908" s="6"/>
    </row>
    <row r="8909" spans="2:9" x14ac:dyDescent="0.2">
      <c r="B8909" s="3"/>
      <c r="C8909" s="6"/>
      <c r="D8909" s="3"/>
      <c r="E8909" s="6"/>
      <c r="F8909" s="3"/>
      <c r="G8909" s="8"/>
      <c r="H8909" s="6"/>
      <c r="I8909" s="6"/>
    </row>
    <row r="8910" spans="2:9" x14ac:dyDescent="0.2">
      <c r="B8910" s="3"/>
      <c r="C8910" s="6"/>
      <c r="D8910" s="3"/>
      <c r="E8910" s="6"/>
      <c r="F8910" s="3"/>
      <c r="G8910" s="8"/>
      <c r="H8910" s="6"/>
      <c r="I8910" s="6"/>
    </row>
    <row r="8911" spans="2:9" x14ac:dyDescent="0.2">
      <c r="B8911" s="3"/>
      <c r="C8911" s="6"/>
      <c r="D8911" s="3"/>
      <c r="E8911" s="6"/>
      <c r="F8911" s="3"/>
      <c r="G8911" s="8"/>
      <c r="H8911" s="6"/>
      <c r="I8911" s="6"/>
    </row>
    <row r="8912" spans="2:9" x14ac:dyDescent="0.2">
      <c r="B8912" s="3"/>
      <c r="C8912" s="6"/>
      <c r="D8912" s="3"/>
      <c r="E8912" s="6"/>
      <c r="F8912" s="3"/>
      <c r="G8912" s="8"/>
      <c r="H8912" s="6"/>
      <c r="I8912" s="6"/>
    </row>
    <row r="8913" spans="2:9" x14ac:dyDescent="0.2">
      <c r="B8913" s="3"/>
      <c r="C8913" s="6"/>
      <c r="D8913" s="3"/>
      <c r="E8913" s="6"/>
      <c r="F8913" s="3"/>
      <c r="G8913" s="8"/>
      <c r="H8913" s="6"/>
      <c r="I8913" s="6"/>
    </row>
    <row r="8914" spans="2:9" x14ac:dyDescent="0.2">
      <c r="B8914" s="3"/>
      <c r="C8914" s="6"/>
      <c r="D8914" s="3"/>
      <c r="E8914" s="6"/>
      <c r="F8914" s="3"/>
      <c r="G8914" s="8"/>
      <c r="H8914" s="6"/>
      <c r="I8914" s="6"/>
    </row>
    <row r="8915" spans="2:9" x14ac:dyDescent="0.2">
      <c r="B8915" s="3"/>
      <c r="C8915" s="6"/>
      <c r="D8915" s="3"/>
      <c r="E8915" s="6"/>
      <c r="F8915" s="3"/>
      <c r="G8915" s="8"/>
      <c r="H8915" s="6"/>
      <c r="I8915" s="6"/>
    </row>
    <row r="8916" spans="2:9" x14ac:dyDescent="0.2">
      <c r="B8916" s="3"/>
      <c r="C8916" s="6"/>
      <c r="D8916" s="3"/>
      <c r="E8916" s="6"/>
      <c r="F8916" s="3"/>
      <c r="G8916" s="8"/>
      <c r="H8916" s="6"/>
      <c r="I8916" s="6"/>
    </row>
    <row r="8917" spans="2:9" x14ac:dyDescent="0.2">
      <c r="B8917" s="3"/>
      <c r="C8917" s="6"/>
      <c r="D8917" s="3"/>
      <c r="E8917" s="6"/>
      <c r="F8917" s="3"/>
      <c r="G8917" s="8"/>
      <c r="H8917" s="6"/>
      <c r="I8917" s="6"/>
    </row>
    <row r="8918" spans="2:9" x14ac:dyDescent="0.2">
      <c r="B8918" s="2"/>
      <c r="C8918" s="5"/>
      <c r="D8918" s="2"/>
      <c r="E8918" s="5"/>
      <c r="F8918" s="2"/>
      <c r="G8918" s="7"/>
      <c r="H8918" s="5"/>
      <c r="I8918" s="5"/>
    </row>
    <row r="8919" spans="2:9" x14ac:dyDescent="0.2">
      <c r="B8919" s="2"/>
      <c r="C8919" s="5"/>
      <c r="D8919" s="2"/>
      <c r="E8919" s="5"/>
      <c r="F8919" s="2"/>
      <c r="G8919" s="7"/>
      <c r="H8919" s="5"/>
      <c r="I8919" s="5"/>
    </row>
    <row r="8920" spans="2:9" x14ac:dyDescent="0.2">
      <c r="B8920" s="2"/>
      <c r="C8920" s="5"/>
      <c r="D8920" s="2"/>
      <c r="E8920" s="5"/>
      <c r="F8920" s="2"/>
      <c r="G8920" s="7"/>
      <c r="H8920" s="5"/>
      <c r="I8920" s="5"/>
    </row>
    <row r="8921" spans="2:9" x14ac:dyDescent="0.2">
      <c r="B8921" s="2"/>
      <c r="C8921" s="5"/>
      <c r="D8921" s="2"/>
      <c r="E8921" s="5"/>
      <c r="F8921" s="2"/>
      <c r="G8921" s="7"/>
      <c r="H8921" s="5"/>
      <c r="I8921" s="5"/>
    </row>
    <row r="8922" spans="2:9" x14ac:dyDescent="0.2">
      <c r="B8922" s="2"/>
      <c r="C8922" s="5"/>
      <c r="D8922" s="2"/>
      <c r="E8922" s="5"/>
      <c r="F8922" s="2"/>
      <c r="G8922" s="7"/>
      <c r="H8922" s="5"/>
      <c r="I8922" s="5"/>
    </row>
    <row r="8923" spans="2:9" x14ac:dyDescent="0.2">
      <c r="B8923" s="2"/>
      <c r="C8923" s="5"/>
      <c r="D8923" s="2"/>
      <c r="E8923" s="5"/>
      <c r="F8923" s="2"/>
      <c r="G8923" s="7"/>
      <c r="H8923" s="5"/>
      <c r="I8923" s="5"/>
    </row>
    <row r="8924" spans="2:9" x14ac:dyDescent="0.2">
      <c r="B8924" s="2"/>
      <c r="C8924" s="5"/>
      <c r="D8924" s="2"/>
      <c r="E8924" s="5"/>
      <c r="F8924" s="2"/>
      <c r="G8924" s="7"/>
      <c r="H8924" s="5"/>
      <c r="I8924" s="5"/>
    </row>
    <row r="8925" spans="2:9" x14ac:dyDescent="0.2">
      <c r="B8925" s="2"/>
      <c r="C8925" s="5"/>
      <c r="D8925" s="2"/>
      <c r="E8925" s="5"/>
      <c r="F8925" s="2"/>
      <c r="G8925" s="7"/>
      <c r="H8925" s="5"/>
      <c r="I8925" s="5"/>
    </row>
    <row r="8926" spans="2:9" x14ac:dyDescent="0.2">
      <c r="B8926" s="2"/>
      <c r="C8926" s="5"/>
      <c r="D8926" s="2"/>
      <c r="E8926" s="5"/>
      <c r="F8926" s="2"/>
      <c r="G8926" s="7"/>
      <c r="H8926" s="5"/>
      <c r="I8926" s="5"/>
    </row>
    <row r="8927" spans="2:9" x14ac:dyDescent="0.2">
      <c r="B8927" s="2"/>
      <c r="C8927" s="5"/>
      <c r="D8927" s="2"/>
      <c r="E8927" s="5"/>
      <c r="F8927" s="2"/>
      <c r="G8927" s="7"/>
      <c r="H8927" s="5"/>
      <c r="I8927" s="5"/>
    </row>
    <row r="8928" spans="2:9" x14ac:dyDescent="0.2">
      <c r="B8928" s="2"/>
      <c r="C8928" s="5"/>
      <c r="D8928" s="2"/>
      <c r="E8928" s="5"/>
      <c r="F8928" s="2"/>
      <c r="G8928" s="7"/>
      <c r="H8928" s="5"/>
      <c r="I8928" s="5"/>
    </row>
    <row r="8929" spans="2:9" x14ac:dyDescent="0.2">
      <c r="B8929" s="2"/>
      <c r="C8929" s="5"/>
      <c r="D8929" s="2"/>
      <c r="E8929" s="5"/>
      <c r="F8929" s="2"/>
      <c r="G8929" s="7"/>
      <c r="H8929" s="5"/>
      <c r="I8929" s="5"/>
    </row>
    <row r="8930" spans="2:9" x14ac:dyDescent="0.2">
      <c r="B8930" s="2"/>
      <c r="C8930" s="5"/>
      <c r="D8930" s="2"/>
      <c r="E8930" s="5"/>
      <c r="F8930" s="2"/>
      <c r="G8930" s="7"/>
      <c r="H8930" s="5"/>
      <c r="I8930" s="5"/>
    </row>
    <row r="8931" spans="2:9" x14ac:dyDescent="0.2">
      <c r="B8931" s="2"/>
      <c r="C8931" s="5"/>
      <c r="D8931" s="2"/>
      <c r="E8931" s="5"/>
      <c r="F8931" s="2"/>
      <c r="G8931" s="7"/>
      <c r="H8931" s="5"/>
      <c r="I8931" s="5"/>
    </row>
    <row r="8932" spans="2:9" x14ac:dyDescent="0.2">
      <c r="B8932" s="2"/>
      <c r="C8932" s="5"/>
      <c r="D8932" s="2"/>
      <c r="E8932" s="5"/>
      <c r="F8932" s="2"/>
      <c r="G8932" s="7"/>
      <c r="H8932" s="5"/>
      <c r="I8932" s="5"/>
    </row>
    <row r="8933" spans="2:9" x14ac:dyDescent="0.2">
      <c r="B8933" s="2"/>
      <c r="C8933" s="5"/>
      <c r="D8933" s="2"/>
      <c r="E8933" s="5"/>
      <c r="F8933" s="2"/>
      <c r="G8933" s="7"/>
      <c r="H8933" s="5"/>
      <c r="I8933" s="5"/>
    </row>
    <row r="8934" spans="2:9" x14ac:dyDescent="0.2">
      <c r="B8934" s="2"/>
      <c r="C8934" s="5"/>
      <c r="D8934" s="2"/>
      <c r="E8934" s="5"/>
      <c r="F8934" s="2"/>
      <c r="G8934" s="7"/>
      <c r="H8934" s="5"/>
      <c r="I8934" s="5"/>
    </row>
    <row r="8935" spans="2:9" x14ac:dyDescent="0.2">
      <c r="B8935" s="2"/>
      <c r="C8935" s="5"/>
      <c r="D8935" s="2"/>
      <c r="E8935" s="5"/>
      <c r="F8935" s="2"/>
      <c r="G8935" s="7"/>
      <c r="H8935" s="5"/>
      <c r="I8935" s="5"/>
    </row>
    <row r="8936" spans="2:9" x14ac:dyDescent="0.2">
      <c r="B8936" s="2"/>
      <c r="C8936" s="5"/>
      <c r="D8936" s="2"/>
      <c r="E8936" s="5"/>
      <c r="F8936" s="2"/>
      <c r="G8936" s="7"/>
      <c r="H8936" s="5"/>
      <c r="I8936" s="5"/>
    </row>
    <row r="8937" spans="2:9" x14ac:dyDescent="0.2">
      <c r="B8937" s="2"/>
      <c r="C8937" s="5"/>
      <c r="D8937" s="2"/>
      <c r="E8937" s="5"/>
      <c r="F8937" s="2"/>
      <c r="G8937" s="7"/>
      <c r="H8937" s="5"/>
      <c r="I8937" s="5"/>
    </row>
    <row r="8938" spans="2:9" x14ac:dyDescent="0.2">
      <c r="B8938" s="2"/>
      <c r="C8938" s="5"/>
      <c r="D8938" s="2"/>
      <c r="E8938" s="5"/>
      <c r="F8938" s="2"/>
      <c r="G8938" s="7"/>
      <c r="H8938" s="5"/>
      <c r="I8938" s="5"/>
    </row>
    <row r="8939" spans="2:9" x14ac:dyDescent="0.2">
      <c r="B8939" s="2"/>
      <c r="C8939" s="5"/>
      <c r="D8939" s="2"/>
      <c r="E8939" s="5"/>
      <c r="F8939" s="2"/>
      <c r="G8939" s="7"/>
      <c r="H8939" s="5"/>
      <c r="I8939" s="5"/>
    </row>
    <row r="8940" spans="2:9" x14ac:dyDescent="0.2">
      <c r="B8940" s="2"/>
      <c r="C8940" s="5"/>
      <c r="D8940" s="2"/>
      <c r="E8940" s="5"/>
      <c r="F8940" s="2"/>
      <c r="G8940" s="7"/>
      <c r="H8940" s="5"/>
      <c r="I8940" s="5"/>
    </row>
    <row r="8941" spans="2:9" x14ac:dyDescent="0.2">
      <c r="B8941" s="2"/>
      <c r="C8941" s="5"/>
      <c r="D8941" s="2"/>
      <c r="E8941" s="5"/>
      <c r="F8941" s="2"/>
      <c r="G8941" s="7"/>
      <c r="H8941" s="5"/>
      <c r="I8941" s="5"/>
    </row>
    <row r="8942" spans="2:9" x14ac:dyDescent="0.2">
      <c r="B8942" s="2"/>
      <c r="C8942" s="5"/>
      <c r="D8942" s="2"/>
      <c r="E8942" s="5"/>
      <c r="F8942" s="2"/>
      <c r="G8942" s="7"/>
      <c r="H8942" s="5"/>
      <c r="I8942" s="5"/>
    </row>
    <row r="8943" spans="2:9" x14ac:dyDescent="0.2">
      <c r="B8943" s="2"/>
      <c r="C8943" s="5"/>
      <c r="D8943" s="2"/>
      <c r="E8943" s="5"/>
      <c r="F8943" s="2"/>
      <c r="G8943" s="7"/>
      <c r="H8943" s="5"/>
      <c r="I8943" s="5"/>
    </row>
    <row r="8944" spans="2:9" x14ac:dyDescent="0.2">
      <c r="B8944" s="2"/>
      <c r="C8944" s="5"/>
      <c r="D8944" s="2"/>
      <c r="E8944" s="5"/>
      <c r="F8944" s="2"/>
      <c r="G8944" s="7"/>
      <c r="H8944" s="5"/>
      <c r="I8944" s="5"/>
    </row>
    <row r="8945" spans="2:9" x14ac:dyDescent="0.2">
      <c r="B8945" s="2"/>
      <c r="C8945" s="5"/>
      <c r="D8945" s="2"/>
      <c r="E8945" s="5"/>
      <c r="F8945" s="2"/>
      <c r="G8945" s="7"/>
      <c r="H8945" s="5"/>
      <c r="I8945" s="5"/>
    </row>
    <row r="8946" spans="2:9" x14ac:dyDescent="0.2">
      <c r="B8946" s="2"/>
      <c r="C8946" s="5"/>
      <c r="D8946" s="2"/>
      <c r="E8946" s="5"/>
      <c r="F8946" s="2"/>
      <c r="G8946" s="7"/>
      <c r="H8946" s="5"/>
      <c r="I8946" s="5"/>
    </row>
    <row r="8947" spans="2:9" x14ac:dyDescent="0.2">
      <c r="B8947" s="2"/>
      <c r="C8947" s="5"/>
      <c r="D8947" s="2"/>
      <c r="E8947" s="5"/>
      <c r="F8947" s="2"/>
      <c r="G8947" s="7"/>
      <c r="H8947" s="5"/>
      <c r="I8947" s="5"/>
    </row>
    <row r="8948" spans="2:9" x14ac:dyDescent="0.2">
      <c r="B8948" s="2"/>
      <c r="C8948" s="5"/>
      <c r="D8948" s="2"/>
      <c r="E8948" s="5"/>
      <c r="F8948" s="2"/>
      <c r="G8948" s="7"/>
      <c r="H8948" s="5"/>
      <c r="I8948" s="5"/>
    </row>
    <row r="8949" spans="2:9" x14ac:dyDescent="0.2">
      <c r="B8949" s="2"/>
      <c r="C8949" s="5"/>
      <c r="D8949" s="2"/>
      <c r="E8949" s="5"/>
      <c r="F8949" s="2"/>
      <c r="G8949" s="7"/>
      <c r="H8949" s="5"/>
      <c r="I8949" s="5"/>
    </row>
    <row r="8950" spans="2:9" x14ac:dyDescent="0.2">
      <c r="B8950" s="2"/>
      <c r="C8950" s="5"/>
      <c r="D8950" s="2"/>
      <c r="E8950" s="5"/>
      <c r="F8950" s="2"/>
      <c r="G8950" s="7"/>
      <c r="H8950" s="5"/>
      <c r="I8950" s="5"/>
    </row>
    <row r="8951" spans="2:9" x14ac:dyDescent="0.2">
      <c r="B8951" s="2"/>
      <c r="C8951" s="5"/>
      <c r="D8951" s="2"/>
      <c r="E8951" s="5"/>
      <c r="F8951" s="2"/>
      <c r="G8951" s="7"/>
      <c r="H8951" s="5"/>
      <c r="I8951" s="5"/>
    </row>
    <row r="8952" spans="2:9" x14ac:dyDescent="0.2">
      <c r="B8952" s="2"/>
      <c r="C8952" s="5"/>
      <c r="D8952" s="2"/>
      <c r="E8952" s="5"/>
      <c r="F8952" s="2"/>
      <c r="G8952" s="7"/>
      <c r="H8952" s="5"/>
      <c r="I8952" s="5"/>
    </row>
    <row r="8953" spans="2:9" x14ac:dyDescent="0.2">
      <c r="B8953" s="2"/>
      <c r="C8953" s="5"/>
      <c r="D8953" s="2"/>
      <c r="E8953" s="5"/>
      <c r="F8953" s="2"/>
      <c r="G8953" s="7"/>
      <c r="H8953" s="5"/>
      <c r="I8953" s="5"/>
    </row>
    <row r="8954" spans="2:9" x14ac:dyDescent="0.2">
      <c r="B8954" s="2"/>
      <c r="C8954" s="5"/>
      <c r="D8954" s="2"/>
      <c r="E8954" s="5"/>
      <c r="F8954" s="2"/>
      <c r="G8954" s="7"/>
      <c r="H8954" s="5"/>
      <c r="I8954" s="5"/>
    </row>
    <row r="8955" spans="2:9" x14ac:dyDescent="0.2">
      <c r="B8955" s="2"/>
      <c r="C8955" s="5"/>
      <c r="D8955" s="2"/>
      <c r="E8955" s="5"/>
      <c r="F8955" s="2"/>
      <c r="G8955" s="7"/>
      <c r="H8955" s="5"/>
      <c r="I8955" s="5"/>
    </row>
    <row r="8956" spans="2:9" x14ac:dyDescent="0.2">
      <c r="B8956" s="2"/>
      <c r="C8956" s="5"/>
      <c r="D8956" s="2"/>
      <c r="E8956" s="5"/>
      <c r="F8956" s="2"/>
      <c r="G8956" s="7"/>
      <c r="H8956" s="5"/>
      <c r="I8956" s="5"/>
    </row>
    <row r="8957" spans="2:9" x14ac:dyDescent="0.2">
      <c r="B8957" s="2"/>
      <c r="C8957" s="5"/>
      <c r="D8957" s="2"/>
      <c r="E8957" s="5"/>
      <c r="F8957" s="2"/>
      <c r="G8957" s="7"/>
      <c r="H8957" s="5"/>
      <c r="I8957" s="5"/>
    </row>
    <row r="8958" spans="2:9" x14ac:dyDescent="0.2">
      <c r="B8958" s="2"/>
      <c r="C8958" s="5"/>
      <c r="D8958" s="2"/>
      <c r="E8958" s="5"/>
      <c r="F8958" s="2"/>
      <c r="G8958" s="7"/>
      <c r="H8958" s="5"/>
      <c r="I8958" s="5"/>
    </row>
    <row r="8959" spans="2:9" x14ac:dyDescent="0.2">
      <c r="B8959" s="2"/>
      <c r="C8959" s="5"/>
      <c r="D8959" s="2"/>
      <c r="E8959" s="5"/>
      <c r="F8959" s="2"/>
      <c r="G8959" s="7"/>
      <c r="H8959" s="5"/>
      <c r="I8959" s="5"/>
    </row>
    <row r="8960" spans="2:9" x14ac:dyDescent="0.2">
      <c r="B8960" s="3"/>
      <c r="C8960" s="6"/>
      <c r="D8960" s="3"/>
      <c r="E8960" s="6"/>
      <c r="F8960" s="3"/>
      <c r="G8960" s="8"/>
      <c r="H8960" s="6"/>
      <c r="I8960" s="6"/>
    </row>
    <row r="8961" spans="2:9" x14ac:dyDescent="0.2">
      <c r="B8961" s="3"/>
      <c r="C8961" s="6"/>
      <c r="D8961" s="3"/>
      <c r="E8961" s="6"/>
      <c r="F8961" s="3"/>
      <c r="G8961" s="8"/>
      <c r="H8961" s="6"/>
      <c r="I8961" s="6"/>
    </row>
    <row r="8962" spans="2:9" x14ac:dyDescent="0.2">
      <c r="B8962" s="3"/>
      <c r="C8962" s="6"/>
      <c r="D8962" s="3"/>
      <c r="E8962" s="6"/>
      <c r="F8962" s="3"/>
      <c r="G8962" s="8"/>
      <c r="H8962" s="6"/>
      <c r="I8962" s="6"/>
    </row>
    <row r="8963" spans="2:9" x14ac:dyDescent="0.2">
      <c r="B8963" s="3"/>
      <c r="C8963" s="6"/>
      <c r="D8963" s="3"/>
      <c r="E8963" s="6"/>
      <c r="F8963" s="3"/>
      <c r="G8963" s="8"/>
      <c r="H8963" s="6"/>
      <c r="I8963" s="6"/>
    </row>
    <row r="8964" spans="2:9" x14ac:dyDescent="0.2">
      <c r="B8964" s="3"/>
      <c r="C8964" s="6"/>
      <c r="D8964" s="3"/>
      <c r="E8964" s="6"/>
      <c r="F8964" s="3"/>
      <c r="G8964" s="8"/>
      <c r="H8964" s="6"/>
      <c r="I8964" s="6"/>
    </row>
    <row r="8965" spans="2:9" x14ac:dyDescent="0.2">
      <c r="B8965" s="3"/>
      <c r="C8965" s="6"/>
      <c r="D8965" s="3"/>
      <c r="E8965" s="6"/>
      <c r="F8965" s="3"/>
      <c r="G8965" s="8"/>
      <c r="H8965" s="6"/>
      <c r="I8965" s="6"/>
    </row>
    <row r="8966" spans="2:9" x14ac:dyDescent="0.2">
      <c r="B8966" s="3"/>
      <c r="C8966" s="6"/>
      <c r="D8966" s="3"/>
      <c r="E8966" s="6"/>
      <c r="F8966" s="3"/>
      <c r="G8966" s="8"/>
      <c r="H8966" s="6"/>
      <c r="I8966" s="6"/>
    </row>
    <row r="8967" spans="2:9" x14ac:dyDescent="0.2">
      <c r="B8967" s="3"/>
      <c r="C8967" s="6"/>
      <c r="D8967" s="3"/>
      <c r="E8967" s="6"/>
      <c r="F8967" s="3"/>
      <c r="G8967" s="8"/>
      <c r="H8967" s="6"/>
      <c r="I8967" s="6"/>
    </row>
    <row r="8968" spans="2:9" x14ac:dyDescent="0.2">
      <c r="B8968" s="3"/>
      <c r="C8968" s="6"/>
      <c r="D8968" s="3"/>
      <c r="E8968" s="6"/>
      <c r="F8968" s="3"/>
      <c r="G8968" s="8"/>
      <c r="H8968" s="6"/>
      <c r="I8968" s="6"/>
    </row>
    <row r="8969" spans="2:9" x14ac:dyDescent="0.2">
      <c r="B8969" s="3"/>
      <c r="C8969" s="6"/>
      <c r="D8969" s="3"/>
      <c r="E8969" s="6"/>
      <c r="F8969" s="3"/>
      <c r="G8969" s="8"/>
      <c r="H8969" s="6"/>
      <c r="I8969" s="6"/>
    </row>
    <row r="8970" spans="2:9" x14ac:dyDescent="0.2">
      <c r="B8970" s="3"/>
      <c r="C8970" s="6"/>
      <c r="D8970" s="3"/>
      <c r="E8970" s="6"/>
      <c r="F8970" s="3"/>
      <c r="G8970" s="8"/>
      <c r="H8970" s="6"/>
      <c r="I8970" s="6"/>
    </row>
    <row r="8971" spans="2:9" x14ac:dyDescent="0.2">
      <c r="B8971" s="3"/>
      <c r="C8971" s="6"/>
      <c r="D8971" s="3"/>
      <c r="E8971" s="6"/>
      <c r="F8971" s="3"/>
      <c r="G8971" s="8"/>
      <c r="H8971" s="6"/>
      <c r="I8971" s="6"/>
    </row>
    <row r="8972" spans="2:9" x14ac:dyDescent="0.2">
      <c r="B8972" s="3"/>
      <c r="C8972" s="6"/>
      <c r="D8972" s="3"/>
      <c r="E8972" s="6"/>
      <c r="F8972" s="3"/>
      <c r="G8972" s="8"/>
      <c r="H8972" s="6"/>
      <c r="I8972" s="6"/>
    </row>
    <row r="8973" spans="2:9" x14ac:dyDescent="0.2">
      <c r="B8973" s="3"/>
      <c r="C8973" s="6"/>
      <c r="D8973" s="3"/>
      <c r="E8973" s="6"/>
      <c r="F8973" s="3"/>
      <c r="G8973" s="8"/>
      <c r="H8973" s="6"/>
      <c r="I8973" s="6"/>
    </row>
    <row r="8974" spans="2:9" x14ac:dyDescent="0.2">
      <c r="B8974" s="3"/>
      <c r="C8974" s="6"/>
      <c r="D8974" s="3"/>
      <c r="E8974" s="6"/>
      <c r="F8974" s="3"/>
      <c r="G8974" s="8"/>
      <c r="H8974" s="6"/>
      <c r="I8974" s="6"/>
    </row>
    <row r="8975" spans="2:9" x14ac:dyDescent="0.2">
      <c r="B8975" s="3"/>
      <c r="C8975" s="6"/>
      <c r="D8975" s="3"/>
      <c r="E8975" s="6"/>
      <c r="F8975" s="3"/>
      <c r="G8975" s="8"/>
      <c r="H8975" s="6"/>
      <c r="I8975" s="6"/>
    </row>
    <row r="8976" spans="2:9" x14ac:dyDescent="0.2">
      <c r="B8976" s="3"/>
      <c r="C8976" s="6"/>
      <c r="D8976" s="3"/>
      <c r="E8976" s="6"/>
      <c r="F8976" s="3"/>
      <c r="G8976" s="8"/>
      <c r="H8976" s="6"/>
      <c r="I8976" s="6"/>
    </row>
    <row r="8977" spans="2:9" x14ac:dyDescent="0.2">
      <c r="B8977" s="3"/>
      <c r="C8977" s="6"/>
      <c r="D8977" s="3"/>
      <c r="E8977" s="6"/>
      <c r="F8977" s="3"/>
      <c r="G8977" s="8"/>
      <c r="H8977" s="6"/>
      <c r="I8977" s="6"/>
    </row>
    <row r="8978" spans="2:9" x14ac:dyDescent="0.2">
      <c r="B8978" s="3"/>
      <c r="C8978" s="6"/>
      <c r="D8978" s="3"/>
      <c r="E8978" s="6"/>
      <c r="F8978" s="3"/>
      <c r="G8978" s="8"/>
      <c r="H8978" s="6"/>
      <c r="I8978" s="6"/>
    </row>
    <row r="8979" spans="2:9" x14ac:dyDescent="0.2">
      <c r="B8979" s="3"/>
      <c r="C8979" s="6"/>
      <c r="D8979" s="3"/>
      <c r="E8979" s="6"/>
      <c r="F8979" s="3"/>
      <c r="G8979" s="8"/>
      <c r="H8979" s="6"/>
      <c r="I8979" s="6"/>
    </row>
    <row r="8980" spans="2:9" x14ac:dyDescent="0.2">
      <c r="B8980" s="3"/>
      <c r="C8980" s="6"/>
      <c r="D8980" s="3"/>
      <c r="E8980" s="6"/>
      <c r="F8980" s="3"/>
      <c r="G8980" s="8"/>
      <c r="H8980" s="6"/>
      <c r="I8980" s="6"/>
    </row>
    <row r="8981" spans="2:9" x14ac:dyDescent="0.2">
      <c r="B8981" s="3"/>
      <c r="C8981" s="6"/>
      <c r="D8981" s="3"/>
      <c r="E8981" s="6"/>
      <c r="F8981" s="3"/>
      <c r="G8981" s="8"/>
      <c r="H8981" s="6"/>
      <c r="I8981" s="6"/>
    </row>
    <row r="8982" spans="2:9" x14ac:dyDescent="0.2">
      <c r="B8982" s="3"/>
      <c r="C8982" s="6"/>
      <c r="D8982" s="3"/>
      <c r="E8982" s="6"/>
      <c r="F8982" s="3"/>
      <c r="G8982" s="8"/>
      <c r="H8982" s="6"/>
      <c r="I8982" s="6"/>
    </row>
    <row r="8983" spans="2:9" x14ac:dyDescent="0.2">
      <c r="B8983" s="3"/>
      <c r="C8983" s="6"/>
      <c r="D8983" s="3"/>
      <c r="E8983" s="6"/>
      <c r="F8983" s="3"/>
      <c r="G8983" s="8"/>
      <c r="H8983" s="6"/>
      <c r="I8983" s="6"/>
    </row>
    <row r="8984" spans="2:9" x14ac:dyDescent="0.2">
      <c r="B8984" s="3"/>
      <c r="C8984" s="6"/>
      <c r="D8984" s="3"/>
      <c r="E8984" s="6"/>
      <c r="F8984" s="3"/>
      <c r="G8984" s="8"/>
      <c r="H8984" s="6"/>
      <c r="I8984" s="6"/>
    </row>
    <row r="8985" spans="2:9" x14ac:dyDescent="0.2">
      <c r="B8985" s="3"/>
      <c r="C8985" s="6"/>
      <c r="D8985" s="3"/>
      <c r="E8985" s="6"/>
      <c r="F8985" s="3"/>
      <c r="G8985" s="8"/>
      <c r="H8985" s="6"/>
      <c r="I8985" s="6"/>
    </row>
    <row r="8986" spans="2:9" x14ac:dyDescent="0.2">
      <c r="B8986" s="3"/>
      <c r="C8986" s="6"/>
      <c r="D8986" s="3"/>
      <c r="E8986" s="6"/>
      <c r="F8986" s="3"/>
      <c r="G8986" s="8"/>
      <c r="H8986" s="6"/>
      <c r="I8986" s="6"/>
    </row>
    <row r="8987" spans="2:9" x14ac:dyDescent="0.2">
      <c r="B8987" s="3"/>
      <c r="C8987" s="6"/>
      <c r="D8987" s="3"/>
      <c r="E8987" s="6"/>
      <c r="F8987" s="3"/>
      <c r="G8987" s="8"/>
      <c r="H8987" s="6"/>
      <c r="I8987" s="6"/>
    </row>
    <row r="8988" spans="2:9" x14ac:dyDescent="0.2">
      <c r="B8988" s="3"/>
      <c r="C8988" s="6"/>
      <c r="D8988" s="3"/>
      <c r="E8988" s="6"/>
      <c r="F8988" s="3"/>
      <c r="G8988" s="8"/>
      <c r="H8988" s="6"/>
      <c r="I8988" s="6"/>
    </row>
    <row r="8989" spans="2:9" x14ac:dyDescent="0.2">
      <c r="B8989" s="3"/>
      <c r="C8989" s="6"/>
      <c r="D8989" s="3"/>
      <c r="E8989" s="6"/>
      <c r="F8989" s="3"/>
      <c r="G8989" s="8"/>
      <c r="H8989" s="6"/>
      <c r="I8989" s="6"/>
    </row>
    <row r="8990" spans="2:9" x14ac:dyDescent="0.2">
      <c r="B8990" s="3"/>
      <c r="C8990" s="6"/>
      <c r="D8990" s="3"/>
      <c r="E8990" s="6"/>
      <c r="F8990" s="3"/>
      <c r="G8990" s="8"/>
      <c r="H8990" s="6"/>
      <c r="I8990" s="6"/>
    </row>
    <row r="8991" spans="2:9" x14ac:dyDescent="0.2">
      <c r="B8991" s="3"/>
      <c r="C8991" s="6"/>
      <c r="D8991" s="3"/>
      <c r="E8991" s="6"/>
      <c r="F8991" s="3"/>
      <c r="G8991" s="8"/>
      <c r="H8991" s="6"/>
      <c r="I8991" s="6"/>
    </row>
    <row r="8992" spans="2:9" x14ac:dyDescent="0.2">
      <c r="B8992" s="3"/>
      <c r="C8992" s="6"/>
      <c r="D8992" s="3"/>
      <c r="E8992" s="6"/>
      <c r="F8992" s="3"/>
      <c r="G8992" s="8"/>
      <c r="H8992" s="6"/>
      <c r="I8992" s="6"/>
    </row>
    <row r="8993" spans="2:9" x14ac:dyDescent="0.2">
      <c r="B8993" s="3"/>
      <c r="C8993" s="6"/>
      <c r="D8993" s="3"/>
      <c r="E8993" s="6"/>
      <c r="F8993" s="3"/>
      <c r="G8993" s="8"/>
      <c r="H8993" s="6"/>
      <c r="I8993" s="6"/>
    </row>
    <row r="8994" spans="2:9" x14ac:dyDescent="0.2">
      <c r="B8994" s="3"/>
      <c r="C8994" s="6"/>
      <c r="D8994" s="3"/>
      <c r="E8994" s="6"/>
      <c r="F8994" s="3"/>
      <c r="G8994" s="8"/>
      <c r="H8994" s="6"/>
      <c r="I8994" s="6"/>
    </row>
    <row r="8995" spans="2:9" x14ac:dyDescent="0.2">
      <c r="B8995" s="3"/>
      <c r="C8995" s="6"/>
      <c r="D8995" s="3"/>
      <c r="E8995" s="6"/>
      <c r="F8995" s="3"/>
      <c r="G8995" s="8"/>
      <c r="H8995" s="6"/>
      <c r="I8995" s="6"/>
    </row>
    <row r="8996" spans="2:9" x14ac:dyDescent="0.2">
      <c r="B8996" s="3"/>
      <c r="C8996" s="6"/>
      <c r="D8996" s="3"/>
      <c r="E8996" s="6"/>
      <c r="F8996" s="3"/>
      <c r="G8996" s="8"/>
      <c r="H8996" s="6"/>
      <c r="I8996" s="6"/>
    </row>
    <row r="8997" spans="2:9" x14ac:dyDescent="0.2">
      <c r="B8997" s="3"/>
      <c r="C8997" s="6"/>
      <c r="D8997" s="3"/>
      <c r="E8997" s="6"/>
      <c r="F8997" s="3"/>
      <c r="G8997" s="8"/>
      <c r="H8997" s="6"/>
      <c r="I8997" s="6"/>
    </row>
    <row r="8998" spans="2:9" x14ac:dyDescent="0.2">
      <c r="B8998" s="3"/>
      <c r="C8998" s="6"/>
      <c r="D8998" s="3"/>
      <c r="E8998" s="6"/>
      <c r="F8998" s="3"/>
      <c r="G8998" s="8"/>
      <c r="H8998" s="6"/>
      <c r="I8998" s="6"/>
    </row>
    <row r="8999" spans="2:9" x14ac:dyDescent="0.2">
      <c r="B8999" s="3"/>
      <c r="C8999" s="6"/>
      <c r="D8999" s="3"/>
      <c r="E8999" s="6"/>
      <c r="F8999" s="3"/>
      <c r="G8999" s="8"/>
      <c r="H8999" s="6"/>
      <c r="I8999" s="6"/>
    </row>
    <row r="9000" spans="2:9" x14ac:dyDescent="0.2">
      <c r="B9000" s="3"/>
      <c r="C9000" s="6"/>
      <c r="D9000" s="3"/>
      <c r="E9000" s="6"/>
      <c r="F9000" s="3"/>
      <c r="G9000" s="8"/>
      <c r="H9000" s="6"/>
      <c r="I9000" s="6"/>
    </row>
    <row r="9001" spans="2:9" x14ac:dyDescent="0.2">
      <c r="B9001" s="3"/>
      <c r="C9001" s="6"/>
      <c r="D9001" s="3"/>
      <c r="E9001" s="6"/>
      <c r="F9001" s="3"/>
      <c r="G9001" s="8"/>
      <c r="H9001" s="6"/>
      <c r="I9001" s="6"/>
    </row>
    <row r="9002" spans="2:9" x14ac:dyDescent="0.2">
      <c r="B9002" s="3"/>
      <c r="C9002" s="6"/>
      <c r="D9002" s="3"/>
      <c r="E9002" s="6"/>
      <c r="F9002" s="3"/>
      <c r="G9002" s="8"/>
      <c r="H9002" s="6"/>
      <c r="I9002" s="6"/>
    </row>
    <row r="9003" spans="2:9" x14ac:dyDescent="0.2">
      <c r="B9003" s="3"/>
      <c r="C9003" s="6"/>
      <c r="D9003" s="3"/>
      <c r="E9003" s="6"/>
      <c r="F9003" s="3"/>
      <c r="G9003" s="8"/>
      <c r="H9003" s="6"/>
      <c r="I9003" s="6"/>
    </row>
    <row r="9004" spans="2:9" x14ac:dyDescent="0.2">
      <c r="B9004" s="3"/>
      <c r="C9004" s="6"/>
      <c r="D9004" s="3"/>
      <c r="E9004" s="6"/>
      <c r="F9004" s="3"/>
      <c r="G9004" s="8"/>
      <c r="H9004" s="6"/>
      <c r="I9004" s="6"/>
    </row>
    <row r="9005" spans="2:9" x14ac:dyDescent="0.2">
      <c r="B9005" s="3"/>
      <c r="C9005" s="6"/>
      <c r="D9005" s="3"/>
      <c r="E9005" s="6"/>
      <c r="F9005" s="3"/>
      <c r="G9005" s="8"/>
      <c r="H9005" s="6"/>
      <c r="I9005" s="6"/>
    </row>
    <row r="9006" spans="2:9" x14ac:dyDescent="0.2">
      <c r="B9006" s="3"/>
      <c r="C9006" s="6"/>
      <c r="D9006" s="3"/>
      <c r="E9006" s="6"/>
      <c r="F9006" s="3"/>
      <c r="G9006" s="8"/>
      <c r="H9006" s="6"/>
      <c r="I9006" s="6"/>
    </row>
    <row r="9007" spans="2:9" x14ac:dyDescent="0.2">
      <c r="B9007" s="3"/>
      <c r="C9007" s="6"/>
      <c r="D9007" s="3"/>
      <c r="E9007" s="6"/>
      <c r="F9007" s="3"/>
      <c r="G9007" s="8"/>
      <c r="H9007" s="6"/>
      <c r="I9007" s="6"/>
    </row>
    <row r="9008" spans="2:9" x14ac:dyDescent="0.2">
      <c r="B9008" s="3"/>
      <c r="C9008" s="6"/>
      <c r="D9008" s="3"/>
      <c r="E9008" s="6"/>
      <c r="F9008" s="3"/>
      <c r="G9008" s="8"/>
      <c r="H9008" s="6"/>
      <c r="I9008" s="6"/>
    </row>
    <row r="9009" spans="2:9" x14ac:dyDescent="0.2">
      <c r="B9009" s="3"/>
      <c r="C9009" s="6"/>
      <c r="D9009" s="3"/>
      <c r="E9009" s="6"/>
      <c r="F9009" s="3"/>
      <c r="G9009" s="8"/>
      <c r="H9009" s="6"/>
      <c r="I9009" s="6"/>
    </row>
    <row r="9010" spans="2:9" x14ac:dyDescent="0.2">
      <c r="B9010" s="3"/>
      <c r="C9010" s="6"/>
      <c r="D9010" s="3"/>
      <c r="E9010" s="6"/>
      <c r="F9010" s="3"/>
      <c r="G9010" s="8"/>
      <c r="H9010" s="6"/>
      <c r="I9010" s="6"/>
    </row>
    <row r="9011" spans="2:9" x14ac:dyDescent="0.2">
      <c r="B9011" s="3"/>
      <c r="C9011" s="6"/>
      <c r="D9011" s="3"/>
      <c r="E9011" s="6"/>
      <c r="F9011" s="3"/>
      <c r="G9011" s="8"/>
      <c r="H9011" s="6"/>
      <c r="I9011" s="6"/>
    </row>
    <row r="9012" spans="2:9" x14ac:dyDescent="0.2">
      <c r="B9012" s="3"/>
      <c r="C9012" s="6"/>
      <c r="D9012" s="3"/>
      <c r="E9012" s="6"/>
      <c r="F9012" s="3"/>
      <c r="G9012" s="8"/>
      <c r="H9012" s="6"/>
      <c r="I9012" s="6"/>
    </row>
    <row r="9013" spans="2:9" x14ac:dyDescent="0.2">
      <c r="B9013" s="3"/>
      <c r="C9013" s="6"/>
      <c r="D9013" s="3"/>
      <c r="E9013" s="6"/>
      <c r="F9013" s="3"/>
      <c r="G9013" s="8"/>
      <c r="H9013" s="6"/>
      <c r="I9013" s="6"/>
    </row>
    <row r="9014" spans="2:9" x14ac:dyDescent="0.2">
      <c r="B9014" s="3"/>
      <c r="C9014" s="6"/>
      <c r="D9014" s="3"/>
      <c r="E9014" s="6"/>
      <c r="F9014" s="3"/>
      <c r="G9014" s="8"/>
      <c r="H9014" s="6"/>
      <c r="I9014" s="6"/>
    </row>
    <row r="9015" spans="2:9" x14ac:dyDescent="0.2">
      <c r="B9015" s="3"/>
      <c r="C9015" s="6"/>
      <c r="D9015" s="3"/>
      <c r="E9015" s="6"/>
      <c r="F9015" s="3"/>
      <c r="G9015" s="8"/>
      <c r="H9015" s="6"/>
      <c r="I9015" s="6"/>
    </row>
    <row r="9016" spans="2:9" x14ac:dyDescent="0.2">
      <c r="B9016" s="3"/>
      <c r="C9016" s="6"/>
      <c r="D9016" s="3"/>
      <c r="E9016" s="6"/>
      <c r="F9016" s="3"/>
      <c r="G9016" s="8"/>
      <c r="H9016" s="6"/>
      <c r="I9016" s="6"/>
    </row>
    <row r="9017" spans="2:9" x14ac:dyDescent="0.2">
      <c r="B9017" s="3"/>
      <c r="C9017" s="6"/>
      <c r="D9017" s="3"/>
      <c r="E9017" s="6"/>
      <c r="F9017" s="3"/>
      <c r="G9017" s="8"/>
      <c r="H9017" s="6"/>
      <c r="I9017" s="6"/>
    </row>
    <row r="9018" spans="2:9" x14ac:dyDescent="0.2">
      <c r="B9018" s="3"/>
      <c r="C9018" s="6"/>
      <c r="D9018" s="3"/>
      <c r="E9018" s="6"/>
      <c r="F9018" s="3"/>
      <c r="G9018" s="8"/>
      <c r="H9018" s="6"/>
      <c r="I9018" s="6"/>
    </row>
    <row r="9019" spans="2:9" x14ac:dyDescent="0.2">
      <c r="B9019" s="3"/>
      <c r="C9019" s="6"/>
      <c r="D9019" s="3"/>
      <c r="E9019" s="6"/>
      <c r="F9019" s="3"/>
      <c r="G9019" s="8"/>
      <c r="H9019" s="6"/>
      <c r="I9019" s="6"/>
    </row>
    <row r="9020" spans="2:9" x14ac:dyDescent="0.2">
      <c r="B9020" s="3"/>
      <c r="C9020" s="6"/>
      <c r="D9020" s="3"/>
      <c r="E9020" s="6"/>
      <c r="F9020" s="3"/>
      <c r="G9020" s="8"/>
      <c r="H9020" s="6"/>
      <c r="I9020" s="6"/>
    </row>
    <row r="9021" spans="2:9" x14ac:dyDescent="0.2">
      <c r="B9021" s="3"/>
      <c r="C9021" s="6"/>
      <c r="D9021" s="3"/>
      <c r="E9021" s="6"/>
      <c r="F9021" s="3"/>
      <c r="G9021" s="8"/>
      <c r="H9021" s="6"/>
      <c r="I9021" s="6"/>
    </row>
    <row r="9022" spans="2:9" x14ac:dyDescent="0.2">
      <c r="B9022" s="3"/>
      <c r="C9022" s="6"/>
      <c r="D9022" s="3"/>
      <c r="E9022" s="6"/>
      <c r="F9022" s="3"/>
      <c r="G9022" s="8"/>
      <c r="H9022" s="6"/>
      <c r="I9022" s="6"/>
    </row>
    <row r="9023" spans="2:9" x14ac:dyDescent="0.2">
      <c r="B9023" s="3"/>
      <c r="C9023" s="6"/>
      <c r="D9023" s="3"/>
      <c r="E9023" s="6"/>
      <c r="F9023" s="3"/>
      <c r="G9023" s="8"/>
      <c r="H9023" s="6"/>
      <c r="I9023" s="6"/>
    </row>
    <row r="9024" spans="2:9" x14ac:dyDescent="0.2">
      <c r="B9024" s="3"/>
      <c r="C9024" s="6"/>
      <c r="D9024" s="3"/>
      <c r="E9024" s="6"/>
      <c r="F9024" s="3"/>
      <c r="G9024" s="8"/>
      <c r="H9024" s="6"/>
      <c r="I9024" s="6"/>
    </row>
    <row r="9025" spans="2:9" x14ac:dyDescent="0.2">
      <c r="B9025" s="3"/>
      <c r="C9025" s="6"/>
      <c r="D9025" s="3"/>
      <c r="E9025" s="6"/>
      <c r="F9025" s="3"/>
      <c r="G9025" s="8"/>
      <c r="H9025" s="6"/>
      <c r="I9025" s="6"/>
    </row>
    <row r="9026" spans="2:9" x14ac:dyDescent="0.2">
      <c r="B9026" s="3"/>
      <c r="C9026" s="6"/>
      <c r="D9026" s="3"/>
      <c r="E9026" s="6"/>
      <c r="F9026" s="3"/>
      <c r="G9026" s="8"/>
      <c r="H9026" s="6"/>
      <c r="I9026" s="6"/>
    </row>
    <row r="9027" spans="2:9" x14ac:dyDescent="0.2">
      <c r="B9027" s="3"/>
      <c r="C9027" s="6"/>
      <c r="D9027" s="3"/>
      <c r="E9027" s="6"/>
      <c r="F9027" s="3"/>
      <c r="G9027" s="8"/>
      <c r="H9027" s="6"/>
      <c r="I9027" s="6"/>
    </row>
    <row r="9028" spans="2:9" x14ac:dyDescent="0.2">
      <c r="B9028" s="3"/>
      <c r="C9028" s="6"/>
      <c r="D9028" s="3"/>
      <c r="E9028" s="6"/>
      <c r="F9028" s="3"/>
      <c r="G9028" s="8"/>
      <c r="H9028" s="6"/>
      <c r="I9028" s="6"/>
    </row>
    <row r="9029" spans="2:9" x14ac:dyDescent="0.2">
      <c r="B9029" s="3"/>
      <c r="C9029" s="6"/>
      <c r="D9029" s="3"/>
      <c r="E9029" s="6"/>
      <c r="F9029" s="3"/>
      <c r="G9029" s="8"/>
      <c r="H9029" s="6"/>
      <c r="I9029" s="6"/>
    </row>
    <row r="9030" spans="2:9" x14ac:dyDescent="0.2">
      <c r="B9030" s="3"/>
      <c r="C9030" s="6"/>
      <c r="D9030" s="3"/>
      <c r="E9030" s="6"/>
      <c r="F9030" s="3"/>
      <c r="G9030" s="8"/>
      <c r="H9030" s="6"/>
      <c r="I9030" s="6"/>
    </row>
    <row r="9031" spans="2:9" x14ac:dyDescent="0.2">
      <c r="B9031" s="3"/>
      <c r="C9031" s="6"/>
      <c r="D9031" s="3"/>
      <c r="E9031" s="6"/>
      <c r="F9031" s="3"/>
      <c r="G9031" s="8"/>
      <c r="H9031" s="6"/>
      <c r="I9031" s="6"/>
    </row>
    <row r="9032" spans="2:9" x14ac:dyDescent="0.2">
      <c r="B9032" s="3"/>
      <c r="C9032" s="6"/>
      <c r="D9032" s="3"/>
      <c r="E9032" s="6"/>
      <c r="F9032" s="3"/>
      <c r="G9032" s="8"/>
      <c r="H9032" s="6"/>
      <c r="I9032" s="6"/>
    </row>
    <row r="9033" spans="2:9" x14ac:dyDescent="0.2">
      <c r="B9033" s="3"/>
      <c r="C9033" s="6"/>
      <c r="D9033" s="3"/>
      <c r="E9033" s="6"/>
      <c r="F9033" s="3"/>
      <c r="G9033" s="8"/>
      <c r="H9033" s="6"/>
      <c r="I9033" s="6"/>
    </row>
    <row r="9034" spans="2:9" x14ac:dyDescent="0.2">
      <c r="B9034" s="3"/>
      <c r="C9034" s="6"/>
      <c r="D9034" s="3"/>
      <c r="E9034" s="6"/>
      <c r="F9034" s="3"/>
      <c r="G9034" s="8"/>
      <c r="H9034" s="6"/>
      <c r="I9034" s="6"/>
    </row>
    <row r="9035" spans="2:9" x14ac:dyDescent="0.2">
      <c r="B9035" s="3"/>
      <c r="C9035" s="6"/>
      <c r="D9035" s="3"/>
      <c r="E9035" s="6"/>
      <c r="F9035" s="3"/>
      <c r="G9035" s="8"/>
      <c r="H9035" s="6"/>
      <c r="I9035" s="6"/>
    </row>
    <row r="9036" spans="2:9" x14ac:dyDescent="0.2">
      <c r="B9036" s="3"/>
      <c r="C9036" s="6"/>
      <c r="D9036" s="3"/>
      <c r="E9036" s="6"/>
      <c r="F9036" s="3"/>
      <c r="G9036" s="8"/>
      <c r="H9036" s="6"/>
      <c r="I9036" s="6"/>
    </row>
    <row r="9037" spans="2:9" x14ac:dyDescent="0.2">
      <c r="B9037" s="3"/>
      <c r="C9037" s="6"/>
      <c r="D9037" s="3"/>
      <c r="E9037" s="6"/>
      <c r="F9037" s="3"/>
      <c r="G9037" s="8"/>
      <c r="H9037" s="6"/>
      <c r="I9037" s="6"/>
    </row>
    <row r="9038" spans="2:9" x14ac:dyDescent="0.2">
      <c r="B9038" s="3"/>
      <c r="C9038" s="6"/>
      <c r="D9038" s="3"/>
      <c r="E9038" s="6"/>
      <c r="F9038" s="3"/>
      <c r="G9038" s="8"/>
      <c r="H9038" s="6"/>
      <c r="I9038" s="6"/>
    </row>
    <row r="9039" spans="2:9" x14ac:dyDescent="0.2">
      <c r="B9039" s="3"/>
      <c r="C9039" s="6"/>
      <c r="D9039" s="3"/>
      <c r="E9039" s="6"/>
      <c r="F9039" s="3"/>
      <c r="G9039" s="8"/>
      <c r="H9039" s="6"/>
      <c r="I9039" s="6"/>
    </row>
    <row r="9040" spans="2:9" x14ac:dyDescent="0.2">
      <c r="B9040" s="3"/>
      <c r="C9040" s="6"/>
      <c r="D9040" s="3"/>
      <c r="E9040" s="6"/>
      <c r="F9040" s="3"/>
      <c r="G9040" s="8"/>
      <c r="H9040" s="6"/>
      <c r="I9040" s="6"/>
    </row>
    <row r="9041" spans="2:9" x14ac:dyDescent="0.2">
      <c r="B9041" s="3"/>
      <c r="C9041" s="6"/>
      <c r="D9041" s="3"/>
      <c r="E9041" s="6"/>
      <c r="F9041" s="3"/>
      <c r="G9041" s="8"/>
      <c r="H9041" s="6"/>
      <c r="I9041" s="6"/>
    </row>
    <row r="9042" spans="2:9" x14ac:dyDescent="0.2">
      <c r="B9042" s="3"/>
      <c r="C9042" s="6"/>
      <c r="D9042" s="3"/>
      <c r="E9042" s="6"/>
      <c r="F9042" s="3"/>
      <c r="G9042" s="8"/>
      <c r="H9042" s="6"/>
      <c r="I9042" s="6"/>
    </row>
    <row r="9043" spans="2:9" x14ac:dyDescent="0.2">
      <c r="B9043" s="3"/>
      <c r="C9043" s="6"/>
      <c r="D9043" s="3"/>
      <c r="E9043" s="6"/>
      <c r="F9043" s="3"/>
      <c r="G9043" s="8"/>
      <c r="H9043" s="6"/>
      <c r="I9043" s="6"/>
    </row>
    <row r="9044" spans="2:9" x14ac:dyDescent="0.2">
      <c r="B9044" s="3"/>
      <c r="C9044" s="6"/>
      <c r="D9044" s="3"/>
      <c r="E9044" s="6"/>
      <c r="F9044" s="3"/>
      <c r="G9044" s="8"/>
      <c r="H9044" s="6"/>
      <c r="I9044" s="6"/>
    </row>
    <row r="9045" spans="2:9" x14ac:dyDescent="0.2">
      <c r="B9045" s="3"/>
      <c r="C9045" s="6"/>
      <c r="D9045" s="3"/>
      <c r="E9045" s="6"/>
      <c r="F9045" s="3"/>
      <c r="G9045" s="8"/>
      <c r="H9045" s="6"/>
      <c r="I9045" s="6"/>
    </row>
    <row r="9046" spans="2:9" x14ac:dyDescent="0.2">
      <c r="B9046" s="3"/>
      <c r="C9046" s="6"/>
      <c r="D9046" s="3"/>
      <c r="E9046" s="6"/>
      <c r="F9046" s="3"/>
      <c r="G9046" s="8"/>
      <c r="H9046" s="6"/>
      <c r="I9046" s="6"/>
    </row>
    <row r="9047" spans="2:9" x14ac:dyDescent="0.2">
      <c r="B9047" s="3"/>
      <c r="C9047" s="6"/>
      <c r="D9047" s="3"/>
      <c r="E9047" s="6"/>
      <c r="F9047" s="3"/>
      <c r="G9047" s="8"/>
      <c r="H9047" s="6"/>
      <c r="I9047" s="6"/>
    </row>
    <row r="9048" spans="2:9" x14ac:dyDescent="0.2">
      <c r="B9048" s="3"/>
      <c r="C9048" s="6"/>
      <c r="D9048" s="3"/>
      <c r="E9048" s="6"/>
      <c r="F9048" s="3"/>
      <c r="G9048" s="8"/>
      <c r="H9048" s="6"/>
      <c r="I9048" s="6"/>
    </row>
    <row r="9049" spans="2:9" x14ac:dyDescent="0.2">
      <c r="B9049" s="3"/>
      <c r="C9049" s="6"/>
      <c r="D9049" s="3"/>
      <c r="E9049" s="6"/>
      <c r="F9049" s="3"/>
      <c r="G9049" s="8"/>
      <c r="H9049" s="6"/>
      <c r="I9049" s="6"/>
    </row>
    <row r="9050" spans="2:9" x14ac:dyDescent="0.2">
      <c r="B9050" s="3"/>
      <c r="C9050" s="6"/>
      <c r="D9050" s="3"/>
      <c r="E9050" s="6"/>
      <c r="F9050" s="3"/>
      <c r="G9050" s="8"/>
      <c r="H9050" s="6"/>
      <c r="I9050" s="6"/>
    </row>
    <row r="9051" spans="2:9" x14ac:dyDescent="0.2">
      <c r="B9051" s="3"/>
      <c r="C9051" s="6"/>
      <c r="D9051" s="3"/>
      <c r="E9051" s="6"/>
      <c r="F9051" s="3"/>
      <c r="G9051" s="8"/>
      <c r="H9051" s="6"/>
      <c r="I9051" s="6"/>
    </row>
    <row r="9052" spans="2:9" x14ac:dyDescent="0.2">
      <c r="B9052" s="3"/>
      <c r="C9052" s="6"/>
      <c r="D9052" s="3"/>
      <c r="E9052" s="6"/>
      <c r="F9052" s="3"/>
      <c r="G9052" s="8"/>
      <c r="H9052" s="6"/>
      <c r="I9052" s="6"/>
    </row>
    <row r="9053" spans="2:9" x14ac:dyDescent="0.2">
      <c r="B9053" s="3"/>
      <c r="C9053" s="6"/>
      <c r="D9053" s="3"/>
      <c r="E9053" s="6"/>
      <c r="F9053" s="3"/>
      <c r="G9053" s="8"/>
      <c r="H9053" s="6"/>
      <c r="I9053" s="6"/>
    </row>
    <row r="9054" spans="2:9" x14ac:dyDescent="0.2">
      <c r="B9054" s="3"/>
      <c r="C9054" s="6"/>
      <c r="D9054" s="3"/>
      <c r="E9054" s="6"/>
      <c r="F9054" s="3"/>
      <c r="G9054" s="8"/>
      <c r="H9054" s="6"/>
      <c r="I9054" s="6"/>
    </row>
    <row r="9055" spans="2:9" x14ac:dyDescent="0.2">
      <c r="B9055" s="3"/>
      <c r="C9055" s="6"/>
      <c r="D9055" s="3"/>
      <c r="E9055" s="6"/>
      <c r="F9055" s="3"/>
      <c r="G9055" s="8"/>
      <c r="H9055" s="6"/>
      <c r="I9055" s="6"/>
    </row>
    <row r="9056" spans="2:9" x14ac:dyDescent="0.2">
      <c r="B9056" s="3"/>
      <c r="C9056" s="6"/>
      <c r="D9056" s="3"/>
      <c r="E9056" s="6"/>
      <c r="F9056" s="3"/>
      <c r="G9056" s="8"/>
      <c r="H9056" s="6"/>
      <c r="I9056" s="6"/>
    </row>
    <row r="9057" spans="2:9" x14ac:dyDescent="0.2">
      <c r="B9057" s="3"/>
      <c r="C9057" s="6"/>
      <c r="D9057" s="3"/>
      <c r="E9057" s="6"/>
      <c r="F9057" s="3"/>
      <c r="G9057" s="8"/>
      <c r="H9057" s="6"/>
      <c r="I9057" s="6"/>
    </row>
    <row r="9058" spans="2:9" x14ac:dyDescent="0.2">
      <c r="B9058" s="3"/>
      <c r="C9058" s="6"/>
      <c r="D9058" s="3"/>
      <c r="E9058" s="6"/>
      <c r="F9058" s="3"/>
      <c r="G9058" s="8"/>
      <c r="H9058" s="6"/>
      <c r="I9058" s="6"/>
    </row>
    <row r="9059" spans="2:9" x14ac:dyDescent="0.2">
      <c r="B9059" s="3"/>
      <c r="C9059" s="6"/>
      <c r="D9059" s="3"/>
      <c r="E9059" s="6"/>
      <c r="F9059" s="3"/>
      <c r="G9059" s="8"/>
      <c r="H9059" s="6"/>
      <c r="I9059" s="6"/>
    </row>
    <row r="9060" spans="2:9" x14ac:dyDescent="0.2">
      <c r="B9060" s="3"/>
      <c r="C9060" s="6"/>
      <c r="D9060" s="3"/>
      <c r="E9060" s="6"/>
      <c r="F9060" s="3"/>
      <c r="G9060" s="8"/>
      <c r="H9060" s="6"/>
      <c r="I9060" s="6"/>
    </row>
    <row r="9061" spans="2:9" x14ac:dyDescent="0.2">
      <c r="B9061" s="3"/>
      <c r="C9061" s="6"/>
      <c r="D9061" s="3"/>
      <c r="E9061" s="6"/>
      <c r="F9061" s="3"/>
      <c r="G9061" s="8"/>
      <c r="H9061" s="6"/>
      <c r="I9061" s="6"/>
    </row>
    <row r="9062" spans="2:9" x14ac:dyDescent="0.2">
      <c r="B9062" s="3"/>
      <c r="C9062" s="6"/>
      <c r="D9062" s="3"/>
      <c r="E9062" s="6"/>
      <c r="F9062" s="3"/>
      <c r="G9062" s="8"/>
      <c r="H9062" s="6"/>
      <c r="I9062" s="6"/>
    </row>
    <row r="9063" spans="2:9" x14ac:dyDescent="0.2">
      <c r="B9063" s="3"/>
      <c r="C9063" s="6"/>
      <c r="D9063" s="3"/>
      <c r="E9063" s="6"/>
      <c r="F9063" s="3"/>
      <c r="G9063" s="8"/>
      <c r="H9063" s="6"/>
      <c r="I9063" s="6"/>
    </row>
    <row r="9064" spans="2:9" x14ac:dyDescent="0.2">
      <c r="B9064" s="3"/>
      <c r="C9064" s="6"/>
      <c r="D9064" s="3"/>
      <c r="E9064" s="6"/>
      <c r="F9064" s="3"/>
      <c r="G9064" s="8"/>
      <c r="H9064" s="6"/>
      <c r="I9064" s="6"/>
    </row>
    <row r="9065" spans="2:9" x14ac:dyDescent="0.2">
      <c r="B9065" s="3"/>
      <c r="C9065" s="6"/>
      <c r="D9065" s="3"/>
      <c r="E9065" s="6"/>
      <c r="F9065" s="3"/>
      <c r="G9065" s="8"/>
      <c r="H9065" s="6"/>
      <c r="I9065" s="6"/>
    </row>
    <row r="9066" spans="2:9" x14ac:dyDescent="0.2">
      <c r="B9066" s="3"/>
      <c r="C9066" s="6"/>
      <c r="D9066" s="3"/>
      <c r="E9066" s="6"/>
      <c r="F9066" s="3"/>
      <c r="G9066" s="8"/>
      <c r="H9066" s="6"/>
      <c r="I9066" s="6"/>
    </row>
    <row r="9067" spans="2:9" x14ac:dyDescent="0.2">
      <c r="B9067" s="3"/>
      <c r="C9067" s="6"/>
      <c r="D9067" s="3"/>
      <c r="E9067" s="6"/>
      <c r="F9067" s="3"/>
      <c r="G9067" s="8"/>
      <c r="H9067" s="6"/>
      <c r="I9067" s="6"/>
    </row>
    <row r="9068" spans="2:9" x14ac:dyDescent="0.2">
      <c r="B9068" s="3"/>
      <c r="C9068" s="6"/>
      <c r="D9068" s="3"/>
      <c r="E9068" s="6"/>
      <c r="F9068" s="3"/>
      <c r="G9068" s="8"/>
      <c r="H9068" s="6"/>
      <c r="I9068" s="6"/>
    </row>
    <row r="9069" spans="2:9" x14ac:dyDescent="0.2">
      <c r="B9069" s="3"/>
      <c r="C9069" s="6"/>
      <c r="D9069" s="3"/>
      <c r="E9069" s="6"/>
      <c r="F9069" s="3"/>
      <c r="G9069" s="8"/>
      <c r="H9069" s="6"/>
      <c r="I9069" s="6"/>
    </row>
    <row r="9070" spans="2:9" x14ac:dyDescent="0.2">
      <c r="B9070" s="3"/>
      <c r="C9070" s="6"/>
      <c r="D9070" s="3"/>
      <c r="E9070" s="6"/>
      <c r="F9070" s="3"/>
      <c r="G9070" s="8"/>
      <c r="H9070" s="6"/>
      <c r="I9070" s="6"/>
    </row>
    <row r="9071" spans="2:9" x14ac:dyDescent="0.2">
      <c r="B9071" s="3"/>
      <c r="C9071" s="6"/>
      <c r="D9071" s="3"/>
      <c r="E9071" s="6"/>
      <c r="F9071" s="3"/>
      <c r="G9071" s="8"/>
      <c r="H9071" s="6"/>
      <c r="I9071" s="6"/>
    </row>
    <row r="9072" spans="2:9" x14ac:dyDescent="0.2">
      <c r="B9072" s="3"/>
      <c r="C9072" s="6"/>
      <c r="D9072" s="3"/>
      <c r="E9072" s="6"/>
      <c r="F9072" s="3"/>
      <c r="G9072" s="8"/>
      <c r="H9072" s="6"/>
      <c r="I9072" s="6"/>
    </row>
    <row r="9073" spans="2:9" x14ac:dyDescent="0.2">
      <c r="B9073" s="3"/>
      <c r="C9073" s="6"/>
      <c r="D9073" s="3"/>
      <c r="E9073" s="6"/>
      <c r="F9073" s="3"/>
      <c r="G9073" s="8"/>
      <c r="H9073" s="6"/>
      <c r="I9073" s="6"/>
    </row>
    <row r="9074" spans="2:9" x14ac:dyDescent="0.2">
      <c r="B9074" s="3"/>
      <c r="C9074" s="6"/>
      <c r="D9074" s="3"/>
      <c r="E9074" s="6"/>
      <c r="F9074" s="3"/>
      <c r="G9074" s="8"/>
      <c r="H9074" s="6"/>
      <c r="I9074" s="6"/>
    </row>
    <row r="9075" spans="2:9" x14ac:dyDescent="0.2">
      <c r="B9075" s="3"/>
      <c r="C9075" s="6"/>
      <c r="D9075" s="3"/>
      <c r="E9075" s="6"/>
      <c r="F9075" s="3"/>
      <c r="G9075" s="8"/>
      <c r="H9075" s="6"/>
      <c r="I9075" s="6"/>
    </row>
    <row r="9076" spans="2:9" x14ac:dyDescent="0.2">
      <c r="B9076" s="3"/>
      <c r="C9076" s="6"/>
      <c r="D9076" s="3"/>
      <c r="E9076" s="6"/>
      <c r="F9076" s="3"/>
      <c r="G9076" s="8"/>
      <c r="H9076" s="6"/>
      <c r="I9076" s="6"/>
    </row>
    <row r="9077" spans="2:9" x14ac:dyDescent="0.2">
      <c r="B9077" s="3"/>
      <c r="C9077" s="6"/>
      <c r="D9077" s="3"/>
      <c r="E9077" s="6"/>
      <c r="F9077" s="3"/>
      <c r="G9077" s="8"/>
      <c r="H9077" s="6"/>
      <c r="I9077" s="6"/>
    </row>
    <row r="9078" spans="2:9" x14ac:dyDescent="0.2">
      <c r="B9078" s="3"/>
      <c r="C9078" s="6"/>
      <c r="D9078" s="3"/>
      <c r="E9078" s="6"/>
      <c r="F9078" s="3"/>
      <c r="G9078" s="8"/>
      <c r="H9078" s="6"/>
      <c r="I9078" s="6"/>
    </row>
    <row r="9079" spans="2:9" x14ac:dyDescent="0.2">
      <c r="B9079" s="3"/>
      <c r="C9079" s="6"/>
      <c r="D9079" s="3"/>
      <c r="E9079" s="6"/>
      <c r="F9079" s="3"/>
      <c r="G9079" s="8"/>
      <c r="H9079" s="6"/>
      <c r="I9079" s="6"/>
    </row>
    <row r="9080" spans="2:9" x14ac:dyDescent="0.2">
      <c r="B9080" s="3"/>
      <c r="C9080" s="6"/>
      <c r="D9080" s="3"/>
      <c r="E9080" s="6"/>
      <c r="F9080" s="3"/>
      <c r="G9080" s="8"/>
      <c r="H9080" s="6"/>
      <c r="I9080" s="6"/>
    </row>
    <row r="9081" spans="2:9" x14ac:dyDescent="0.2">
      <c r="B9081" s="3"/>
      <c r="C9081" s="6"/>
      <c r="D9081" s="3"/>
      <c r="E9081" s="6"/>
      <c r="F9081" s="3"/>
      <c r="G9081" s="8"/>
      <c r="H9081" s="6"/>
      <c r="I9081" s="6"/>
    </row>
    <row r="9082" spans="2:9" x14ac:dyDescent="0.2">
      <c r="B9082" s="3"/>
      <c r="C9082" s="6"/>
      <c r="D9082" s="3"/>
      <c r="E9082" s="6"/>
      <c r="F9082" s="3"/>
      <c r="G9082" s="8"/>
      <c r="H9082" s="6"/>
      <c r="I9082" s="6"/>
    </row>
    <row r="9083" spans="2:9" x14ac:dyDescent="0.2">
      <c r="B9083" s="3"/>
      <c r="C9083" s="6"/>
      <c r="D9083" s="3"/>
      <c r="E9083" s="6"/>
      <c r="F9083" s="3"/>
      <c r="G9083" s="8"/>
      <c r="H9083" s="6"/>
      <c r="I9083" s="6"/>
    </row>
    <row r="9084" spans="2:9" x14ac:dyDescent="0.2">
      <c r="B9084" s="3"/>
      <c r="C9084" s="6"/>
      <c r="D9084" s="3"/>
      <c r="E9084" s="6"/>
      <c r="F9084" s="3"/>
      <c r="G9084" s="8"/>
      <c r="H9084" s="6"/>
      <c r="I9084" s="6"/>
    </row>
    <row r="9085" spans="2:9" x14ac:dyDescent="0.2">
      <c r="B9085" s="3"/>
      <c r="C9085" s="6"/>
      <c r="D9085" s="3"/>
      <c r="E9085" s="6"/>
      <c r="F9085" s="3"/>
      <c r="G9085" s="8"/>
      <c r="H9085" s="6"/>
      <c r="I9085" s="6"/>
    </row>
    <row r="9086" spans="2:9" x14ac:dyDescent="0.2">
      <c r="B9086" s="3"/>
      <c r="C9086" s="6"/>
      <c r="D9086" s="3"/>
      <c r="E9086" s="6"/>
      <c r="F9086" s="3"/>
      <c r="G9086" s="8"/>
      <c r="H9086" s="6"/>
      <c r="I9086" s="6"/>
    </row>
    <row r="9087" spans="2:9" x14ac:dyDescent="0.2">
      <c r="B9087" s="3"/>
      <c r="C9087" s="6"/>
      <c r="D9087" s="3"/>
      <c r="E9087" s="6"/>
      <c r="F9087" s="3"/>
      <c r="G9087" s="8"/>
      <c r="H9087" s="6"/>
      <c r="I9087" s="6"/>
    </row>
    <row r="9088" spans="2:9" x14ac:dyDescent="0.2">
      <c r="B9088" s="3"/>
      <c r="C9088" s="6"/>
      <c r="D9088" s="3"/>
      <c r="E9088" s="6"/>
      <c r="F9088" s="3"/>
      <c r="G9088" s="8"/>
      <c r="H9088" s="6"/>
      <c r="I9088" s="6"/>
    </row>
    <row r="9089" spans="2:9" x14ac:dyDescent="0.2">
      <c r="B9089" s="3"/>
      <c r="C9089" s="6"/>
      <c r="D9089" s="3"/>
      <c r="E9089" s="6"/>
      <c r="F9089" s="3"/>
      <c r="G9089" s="8"/>
      <c r="H9089" s="6"/>
      <c r="I9089" s="6"/>
    </row>
    <row r="9090" spans="2:9" x14ac:dyDescent="0.2">
      <c r="B9090" s="3"/>
      <c r="C9090" s="6"/>
      <c r="D9090" s="3"/>
      <c r="E9090" s="6"/>
      <c r="F9090" s="3"/>
      <c r="G9090" s="8"/>
      <c r="H9090" s="6"/>
      <c r="I9090" s="6"/>
    </row>
    <row r="9091" spans="2:9" x14ac:dyDescent="0.2">
      <c r="B9091" s="3"/>
      <c r="C9091" s="6"/>
      <c r="D9091" s="3"/>
      <c r="E9091" s="6"/>
      <c r="F9091" s="3"/>
      <c r="G9091" s="8"/>
      <c r="H9091" s="6"/>
      <c r="I9091" s="6"/>
    </row>
    <row r="9092" spans="2:9" x14ac:dyDescent="0.2">
      <c r="B9092" s="3"/>
      <c r="C9092" s="6"/>
      <c r="D9092" s="3"/>
      <c r="E9092" s="6"/>
      <c r="F9092" s="3"/>
      <c r="G9092" s="8"/>
      <c r="H9092" s="6"/>
      <c r="I9092" s="6"/>
    </row>
    <row r="9093" spans="2:9" x14ac:dyDescent="0.2">
      <c r="B9093" s="3"/>
      <c r="C9093" s="6"/>
      <c r="D9093" s="3"/>
      <c r="E9093" s="6"/>
      <c r="F9093" s="3"/>
      <c r="G9093" s="8"/>
      <c r="H9093" s="6"/>
      <c r="I9093" s="6"/>
    </row>
    <row r="9094" spans="2:9" x14ac:dyDescent="0.2">
      <c r="B9094" s="3"/>
      <c r="C9094" s="6"/>
      <c r="D9094" s="3"/>
      <c r="E9094" s="6"/>
      <c r="F9094" s="3"/>
      <c r="G9094" s="8"/>
      <c r="H9094" s="6"/>
      <c r="I9094" s="6"/>
    </row>
    <row r="9095" spans="2:9" x14ac:dyDescent="0.2">
      <c r="B9095" s="3"/>
      <c r="C9095" s="6"/>
      <c r="D9095" s="3"/>
      <c r="E9095" s="6"/>
      <c r="F9095" s="3"/>
      <c r="G9095" s="8"/>
      <c r="H9095" s="6"/>
      <c r="I9095" s="6"/>
    </row>
    <row r="9096" spans="2:9" x14ac:dyDescent="0.2">
      <c r="B9096" s="3"/>
      <c r="C9096" s="6"/>
      <c r="D9096" s="3"/>
      <c r="E9096" s="6"/>
      <c r="F9096" s="3"/>
      <c r="G9096" s="8"/>
      <c r="H9096" s="6"/>
      <c r="I9096" s="6"/>
    </row>
    <row r="9097" spans="2:9" x14ac:dyDescent="0.2">
      <c r="B9097" s="3"/>
      <c r="C9097" s="6"/>
      <c r="D9097" s="3"/>
      <c r="E9097" s="6"/>
      <c r="F9097" s="3"/>
      <c r="G9097" s="8"/>
      <c r="H9097" s="6"/>
      <c r="I9097" s="6"/>
    </row>
    <row r="9098" spans="2:9" x14ac:dyDescent="0.2">
      <c r="B9098" s="3"/>
      <c r="C9098" s="6"/>
      <c r="D9098" s="3"/>
      <c r="E9098" s="6"/>
      <c r="F9098" s="3"/>
      <c r="G9098" s="8"/>
      <c r="H9098" s="6"/>
      <c r="I9098" s="6"/>
    </row>
    <row r="9099" spans="2:9" x14ac:dyDescent="0.2">
      <c r="B9099" s="3"/>
      <c r="C9099" s="6"/>
      <c r="D9099" s="3"/>
      <c r="E9099" s="6"/>
      <c r="F9099" s="3"/>
      <c r="G9099" s="8"/>
      <c r="H9099" s="6"/>
      <c r="I9099" s="6"/>
    </row>
    <row r="9100" spans="2:9" x14ac:dyDescent="0.2">
      <c r="B9100" s="3"/>
      <c r="C9100" s="6"/>
      <c r="D9100" s="3"/>
      <c r="E9100" s="6"/>
      <c r="F9100" s="3"/>
      <c r="G9100" s="8"/>
      <c r="H9100" s="6"/>
      <c r="I9100" s="6"/>
    </row>
    <row r="9101" spans="2:9" x14ac:dyDescent="0.2">
      <c r="B9101" s="3"/>
      <c r="C9101" s="6"/>
      <c r="D9101" s="3"/>
      <c r="E9101" s="6"/>
      <c r="F9101" s="3"/>
      <c r="G9101" s="8"/>
      <c r="H9101" s="6"/>
      <c r="I9101" s="6"/>
    </row>
    <row r="9102" spans="2:9" x14ac:dyDescent="0.2">
      <c r="B9102" s="3"/>
      <c r="C9102" s="6"/>
      <c r="D9102" s="3"/>
      <c r="E9102" s="6"/>
      <c r="F9102" s="3"/>
      <c r="G9102" s="8"/>
      <c r="H9102" s="6"/>
      <c r="I9102" s="6"/>
    </row>
    <row r="9103" spans="2:9" x14ac:dyDescent="0.2">
      <c r="B9103" s="3"/>
      <c r="C9103" s="6"/>
      <c r="D9103" s="3"/>
      <c r="E9103" s="6"/>
      <c r="F9103" s="3"/>
      <c r="G9103" s="8"/>
      <c r="H9103" s="6"/>
      <c r="I9103" s="6"/>
    </row>
    <row r="9104" spans="2:9" x14ac:dyDescent="0.2">
      <c r="B9104" s="3"/>
      <c r="C9104" s="6"/>
      <c r="D9104" s="3"/>
      <c r="E9104" s="6"/>
      <c r="F9104" s="3"/>
      <c r="G9104" s="8"/>
      <c r="H9104" s="6"/>
      <c r="I9104" s="6"/>
    </row>
    <row r="9105" spans="2:9" x14ac:dyDescent="0.2">
      <c r="B9105" s="3"/>
      <c r="C9105" s="6"/>
      <c r="D9105" s="3"/>
      <c r="E9105" s="6"/>
      <c r="F9105" s="3"/>
      <c r="G9105" s="8"/>
      <c r="H9105" s="6"/>
      <c r="I9105" s="6"/>
    </row>
    <row r="9106" spans="2:9" x14ac:dyDescent="0.2">
      <c r="B9106" s="3"/>
      <c r="C9106" s="6"/>
      <c r="D9106" s="3"/>
      <c r="E9106" s="6"/>
      <c r="F9106" s="3"/>
      <c r="G9106" s="8"/>
      <c r="H9106" s="6"/>
      <c r="I9106" s="6"/>
    </row>
    <row r="9107" spans="2:9" x14ac:dyDescent="0.2">
      <c r="B9107" s="3"/>
      <c r="C9107" s="6"/>
      <c r="D9107" s="3"/>
      <c r="E9107" s="6"/>
      <c r="F9107" s="3"/>
      <c r="G9107" s="8"/>
      <c r="H9107" s="6"/>
      <c r="I9107" s="6"/>
    </row>
    <row r="9108" spans="2:9" x14ac:dyDescent="0.2">
      <c r="B9108" s="3"/>
      <c r="C9108" s="6"/>
      <c r="D9108" s="3"/>
      <c r="E9108" s="6"/>
      <c r="F9108" s="3"/>
      <c r="G9108" s="8"/>
      <c r="H9108" s="6"/>
      <c r="I9108" s="6"/>
    </row>
    <row r="9109" spans="2:9" x14ac:dyDescent="0.2">
      <c r="B9109" s="3"/>
      <c r="C9109" s="6"/>
      <c r="D9109" s="3"/>
      <c r="E9109" s="6"/>
      <c r="F9109" s="3"/>
      <c r="G9109" s="8"/>
      <c r="H9109" s="6"/>
      <c r="I9109" s="6"/>
    </row>
    <row r="9110" spans="2:9" x14ac:dyDescent="0.2">
      <c r="B9110" s="3"/>
      <c r="C9110" s="6"/>
      <c r="D9110" s="3"/>
      <c r="E9110" s="6"/>
      <c r="F9110" s="3"/>
      <c r="G9110" s="8"/>
      <c r="H9110" s="6"/>
      <c r="I9110" s="6"/>
    </row>
    <row r="9111" spans="2:9" x14ac:dyDescent="0.2">
      <c r="B9111" s="3"/>
      <c r="C9111" s="6"/>
      <c r="D9111" s="3"/>
      <c r="E9111" s="6"/>
      <c r="F9111" s="3"/>
      <c r="G9111" s="8"/>
      <c r="H9111" s="6"/>
      <c r="I9111" s="6"/>
    </row>
    <row r="9112" spans="2:9" x14ac:dyDescent="0.2">
      <c r="B9112" s="3"/>
      <c r="C9112" s="6"/>
      <c r="D9112" s="3"/>
      <c r="E9112" s="6"/>
      <c r="F9112" s="3"/>
      <c r="G9112" s="8"/>
      <c r="H9112" s="6"/>
      <c r="I9112" s="6"/>
    </row>
    <row r="9113" spans="2:9" x14ac:dyDescent="0.2">
      <c r="B9113" s="3"/>
      <c r="C9113" s="6"/>
      <c r="D9113" s="3"/>
      <c r="E9113" s="6"/>
      <c r="F9113" s="3"/>
      <c r="G9113" s="8"/>
      <c r="H9113" s="6"/>
      <c r="I9113" s="6"/>
    </row>
    <row r="9114" spans="2:9" x14ac:dyDescent="0.2">
      <c r="B9114" s="3"/>
      <c r="C9114" s="6"/>
      <c r="D9114" s="3"/>
      <c r="E9114" s="6"/>
      <c r="F9114" s="3"/>
      <c r="G9114" s="8"/>
      <c r="H9114" s="6"/>
      <c r="I9114" s="6"/>
    </row>
    <row r="9115" spans="2:9" x14ac:dyDescent="0.2">
      <c r="B9115" s="3"/>
      <c r="C9115" s="6"/>
      <c r="D9115" s="3"/>
      <c r="E9115" s="6"/>
      <c r="F9115" s="3"/>
      <c r="G9115" s="8"/>
      <c r="H9115" s="6"/>
      <c r="I9115" s="6"/>
    </row>
    <row r="9116" spans="2:9" x14ac:dyDescent="0.2">
      <c r="B9116" s="3"/>
      <c r="C9116" s="6"/>
      <c r="D9116" s="3"/>
      <c r="E9116" s="6"/>
      <c r="F9116" s="3"/>
      <c r="G9116" s="8"/>
      <c r="H9116" s="6"/>
      <c r="I9116" s="6"/>
    </row>
    <row r="9117" spans="2:9" x14ac:dyDescent="0.2">
      <c r="B9117" s="3"/>
      <c r="C9117" s="6"/>
      <c r="D9117" s="3"/>
      <c r="E9117" s="6"/>
      <c r="F9117" s="3"/>
      <c r="G9117" s="8"/>
      <c r="H9117" s="6"/>
      <c r="I9117" s="6"/>
    </row>
    <row r="9118" spans="2:9" x14ac:dyDescent="0.2">
      <c r="B9118" s="3"/>
      <c r="C9118" s="6"/>
      <c r="D9118" s="3"/>
      <c r="E9118" s="6"/>
      <c r="F9118" s="3"/>
      <c r="G9118" s="8"/>
      <c r="H9118" s="6"/>
      <c r="I9118" s="6"/>
    </row>
    <row r="9119" spans="2:9" x14ac:dyDescent="0.2">
      <c r="B9119" s="3"/>
      <c r="C9119" s="6"/>
      <c r="D9119" s="3"/>
      <c r="E9119" s="6"/>
      <c r="F9119" s="3"/>
      <c r="G9119" s="8"/>
      <c r="H9119" s="6"/>
      <c r="I9119" s="6"/>
    </row>
    <row r="9120" spans="2:9" x14ac:dyDescent="0.2">
      <c r="B9120" s="3"/>
      <c r="C9120" s="6"/>
      <c r="D9120" s="3"/>
      <c r="E9120" s="6"/>
      <c r="F9120" s="3"/>
      <c r="G9120" s="8"/>
      <c r="H9120" s="6"/>
      <c r="I9120" s="6"/>
    </row>
    <row r="9121" spans="2:9" x14ac:dyDescent="0.2">
      <c r="B9121" s="3"/>
      <c r="C9121" s="6"/>
      <c r="D9121" s="3"/>
      <c r="E9121" s="6"/>
      <c r="F9121" s="3"/>
      <c r="G9121" s="8"/>
      <c r="H9121" s="6"/>
      <c r="I9121" s="6"/>
    </row>
    <row r="9122" spans="2:9" x14ac:dyDescent="0.2">
      <c r="B9122" s="3"/>
      <c r="C9122" s="6"/>
      <c r="D9122" s="3"/>
      <c r="E9122" s="6"/>
      <c r="F9122" s="3"/>
      <c r="G9122" s="8"/>
      <c r="H9122" s="6"/>
      <c r="I9122" s="6"/>
    </row>
    <row r="9123" spans="2:9" x14ac:dyDescent="0.2">
      <c r="B9123" s="3"/>
      <c r="C9123" s="6"/>
      <c r="D9123" s="3"/>
      <c r="E9123" s="6"/>
      <c r="F9123" s="3"/>
      <c r="G9123" s="8"/>
      <c r="H9123" s="6"/>
      <c r="I9123" s="6"/>
    </row>
    <row r="9124" spans="2:9" x14ac:dyDescent="0.2">
      <c r="B9124" s="3"/>
      <c r="C9124" s="6"/>
      <c r="D9124" s="3"/>
      <c r="E9124" s="6"/>
      <c r="F9124" s="3"/>
      <c r="G9124" s="8"/>
      <c r="H9124" s="6"/>
      <c r="I9124" s="6"/>
    </row>
    <row r="9125" spans="2:9" x14ac:dyDescent="0.2">
      <c r="B9125" s="3"/>
      <c r="C9125" s="6"/>
      <c r="D9125" s="3"/>
      <c r="E9125" s="6"/>
      <c r="F9125" s="3"/>
      <c r="G9125" s="8"/>
      <c r="H9125" s="6"/>
      <c r="I9125" s="6"/>
    </row>
    <row r="9126" spans="2:9" x14ac:dyDescent="0.2">
      <c r="B9126" s="3"/>
      <c r="C9126" s="6"/>
      <c r="D9126" s="3"/>
      <c r="E9126" s="6"/>
      <c r="F9126" s="3"/>
      <c r="G9126" s="8"/>
      <c r="H9126" s="6"/>
      <c r="I9126" s="6"/>
    </row>
    <row r="9127" spans="2:9" x14ac:dyDescent="0.2">
      <c r="B9127" s="3"/>
      <c r="C9127" s="6"/>
      <c r="D9127" s="3"/>
      <c r="E9127" s="6"/>
      <c r="F9127" s="3"/>
      <c r="G9127" s="8"/>
      <c r="H9127" s="6"/>
      <c r="I9127" s="6"/>
    </row>
    <row r="9128" spans="2:9" x14ac:dyDescent="0.2">
      <c r="B9128" s="3"/>
      <c r="C9128" s="6"/>
      <c r="D9128" s="3"/>
      <c r="E9128" s="6"/>
      <c r="F9128" s="3"/>
      <c r="G9128" s="8"/>
      <c r="H9128" s="6"/>
      <c r="I9128" s="6"/>
    </row>
    <row r="9129" spans="2:9" x14ac:dyDescent="0.2">
      <c r="B9129" s="3"/>
      <c r="C9129" s="6"/>
      <c r="D9129" s="3"/>
      <c r="E9129" s="6"/>
      <c r="F9129" s="3"/>
      <c r="G9129" s="8"/>
      <c r="H9129" s="6"/>
      <c r="I9129" s="6"/>
    </row>
    <row r="9130" spans="2:9" x14ac:dyDescent="0.2">
      <c r="B9130" s="3"/>
      <c r="C9130" s="6"/>
      <c r="D9130" s="3"/>
      <c r="E9130" s="6"/>
      <c r="F9130" s="3"/>
      <c r="G9130" s="8"/>
      <c r="H9130" s="6"/>
      <c r="I9130" s="6"/>
    </row>
    <row r="9131" spans="2:9" x14ac:dyDescent="0.2">
      <c r="B9131" s="3"/>
      <c r="C9131" s="6"/>
      <c r="D9131" s="3"/>
      <c r="E9131" s="6"/>
      <c r="F9131" s="3"/>
      <c r="G9131" s="8"/>
      <c r="H9131" s="6"/>
      <c r="I9131" s="6"/>
    </row>
    <row r="9132" spans="2:9" x14ac:dyDescent="0.2">
      <c r="B9132" s="3"/>
      <c r="C9132" s="6"/>
      <c r="D9132" s="3"/>
      <c r="E9132" s="6"/>
      <c r="F9132" s="3"/>
      <c r="G9132" s="8"/>
      <c r="H9132" s="6"/>
      <c r="I9132" s="6"/>
    </row>
    <row r="9133" spans="2:9" x14ac:dyDescent="0.2">
      <c r="B9133" s="3"/>
      <c r="C9133" s="6"/>
      <c r="D9133" s="3"/>
      <c r="E9133" s="6"/>
      <c r="F9133" s="3"/>
      <c r="G9133" s="8"/>
      <c r="H9133" s="6"/>
      <c r="I9133" s="6"/>
    </row>
    <row r="9134" spans="2:9" x14ac:dyDescent="0.2">
      <c r="B9134" s="3"/>
      <c r="C9134" s="6"/>
      <c r="D9134" s="3"/>
      <c r="E9134" s="6"/>
      <c r="F9134" s="3"/>
      <c r="G9134" s="8"/>
      <c r="H9134" s="6"/>
      <c r="I9134" s="6"/>
    </row>
    <row r="9135" spans="2:9" x14ac:dyDescent="0.2">
      <c r="B9135" s="3"/>
      <c r="C9135" s="6"/>
      <c r="D9135" s="3"/>
      <c r="E9135" s="6"/>
      <c r="F9135" s="3"/>
      <c r="G9135" s="8"/>
      <c r="H9135" s="6"/>
      <c r="I9135" s="6"/>
    </row>
    <row r="9136" spans="2:9" x14ac:dyDescent="0.2">
      <c r="B9136" s="3"/>
      <c r="C9136" s="6"/>
      <c r="D9136" s="3"/>
      <c r="E9136" s="6"/>
      <c r="F9136" s="3"/>
      <c r="G9136" s="8"/>
      <c r="H9136" s="6"/>
      <c r="I9136" s="6"/>
    </row>
    <row r="9137" spans="2:9" x14ac:dyDescent="0.2">
      <c r="B9137" s="3"/>
      <c r="C9137" s="6"/>
      <c r="D9137" s="3"/>
      <c r="E9137" s="6"/>
      <c r="F9137" s="3"/>
      <c r="G9137" s="8"/>
      <c r="H9137" s="6"/>
      <c r="I9137" s="6"/>
    </row>
    <row r="9138" spans="2:9" x14ac:dyDescent="0.2">
      <c r="B9138" s="3"/>
      <c r="C9138" s="6"/>
      <c r="D9138" s="3"/>
      <c r="E9138" s="6"/>
      <c r="F9138" s="3"/>
      <c r="G9138" s="8"/>
      <c r="H9138" s="6"/>
      <c r="I9138" s="6"/>
    </row>
    <row r="9139" spans="2:9" x14ac:dyDescent="0.2">
      <c r="B9139" s="3"/>
      <c r="C9139" s="6"/>
      <c r="D9139" s="3"/>
      <c r="E9139" s="6"/>
      <c r="F9139" s="3"/>
      <c r="G9139" s="8"/>
      <c r="H9139" s="6"/>
      <c r="I9139" s="6"/>
    </row>
    <row r="9140" spans="2:9" x14ac:dyDescent="0.2">
      <c r="B9140" s="3"/>
      <c r="C9140" s="6"/>
      <c r="D9140" s="3"/>
      <c r="E9140" s="6"/>
      <c r="F9140" s="3"/>
      <c r="G9140" s="8"/>
      <c r="H9140" s="6"/>
      <c r="I9140" s="6"/>
    </row>
    <row r="9141" spans="2:9" x14ac:dyDescent="0.2">
      <c r="B9141" s="3"/>
      <c r="C9141" s="6"/>
      <c r="D9141" s="3"/>
      <c r="E9141" s="6"/>
      <c r="F9141" s="3"/>
      <c r="G9141" s="8"/>
      <c r="H9141" s="6"/>
      <c r="I9141" s="6"/>
    </row>
    <row r="9142" spans="2:9" x14ac:dyDescent="0.2">
      <c r="B9142" s="3"/>
      <c r="C9142" s="6"/>
      <c r="D9142" s="3"/>
      <c r="E9142" s="6"/>
      <c r="F9142" s="3"/>
      <c r="G9142" s="8"/>
      <c r="H9142" s="6"/>
      <c r="I9142" s="6"/>
    </row>
    <row r="9143" spans="2:9" x14ac:dyDescent="0.2">
      <c r="B9143" s="3"/>
      <c r="C9143" s="6"/>
      <c r="D9143" s="3"/>
      <c r="E9143" s="6"/>
      <c r="F9143" s="3"/>
      <c r="G9143" s="8"/>
      <c r="H9143" s="6"/>
      <c r="I9143" s="6"/>
    </row>
    <row r="9144" spans="2:9" x14ac:dyDescent="0.2">
      <c r="B9144" s="3"/>
      <c r="C9144" s="6"/>
      <c r="D9144" s="3"/>
      <c r="E9144" s="6"/>
      <c r="F9144" s="3"/>
      <c r="G9144" s="8"/>
      <c r="H9144" s="6"/>
      <c r="I9144" s="6"/>
    </row>
    <row r="9145" spans="2:9" x14ac:dyDescent="0.2">
      <c r="B9145" s="3"/>
      <c r="C9145" s="6"/>
      <c r="D9145" s="3"/>
      <c r="E9145" s="6"/>
      <c r="F9145" s="3"/>
      <c r="G9145" s="8"/>
      <c r="H9145" s="6"/>
      <c r="I9145" s="6"/>
    </row>
    <row r="9146" spans="2:9" x14ac:dyDescent="0.2">
      <c r="B9146" s="3"/>
      <c r="C9146" s="6"/>
      <c r="D9146" s="3"/>
      <c r="E9146" s="6"/>
      <c r="F9146" s="3"/>
      <c r="G9146" s="8"/>
      <c r="H9146" s="6"/>
      <c r="I9146" s="6"/>
    </row>
    <row r="9147" spans="2:9" x14ac:dyDescent="0.2">
      <c r="B9147" s="3"/>
      <c r="C9147" s="6"/>
      <c r="D9147" s="3"/>
      <c r="E9147" s="6"/>
      <c r="F9147" s="3"/>
      <c r="G9147" s="8"/>
      <c r="H9147" s="6"/>
      <c r="I9147" s="6"/>
    </row>
    <row r="9148" spans="2:9" x14ac:dyDescent="0.2">
      <c r="B9148" s="3"/>
      <c r="C9148" s="6"/>
      <c r="D9148" s="3"/>
      <c r="E9148" s="6"/>
      <c r="F9148" s="3"/>
      <c r="G9148" s="8"/>
      <c r="H9148" s="6"/>
      <c r="I9148" s="6"/>
    </row>
    <row r="9149" spans="2:9" x14ac:dyDescent="0.2">
      <c r="B9149" s="3"/>
      <c r="C9149" s="6"/>
      <c r="D9149" s="3"/>
      <c r="E9149" s="6"/>
      <c r="F9149" s="3"/>
      <c r="G9149" s="8"/>
      <c r="H9149" s="6"/>
      <c r="I9149" s="6"/>
    </row>
    <row r="9150" spans="2:9" x14ac:dyDescent="0.2">
      <c r="B9150" s="2"/>
      <c r="C9150" s="5"/>
      <c r="D9150" s="2"/>
      <c r="E9150" s="5"/>
      <c r="F9150" s="2"/>
      <c r="G9150" s="7"/>
      <c r="H9150" s="5"/>
      <c r="I9150" s="5"/>
    </row>
    <row r="9151" spans="2:9" x14ac:dyDescent="0.2">
      <c r="B9151" s="3"/>
      <c r="C9151" s="6"/>
      <c r="D9151" s="3"/>
      <c r="E9151" s="6"/>
      <c r="F9151" s="3"/>
      <c r="G9151" s="8"/>
      <c r="H9151" s="6"/>
      <c r="I9151" s="6"/>
    </row>
    <row r="9152" spans="2:9" x14ac:dyDescent="0.2">
      <c r="B9152" s="3"/>
      <c r="C9152" s="6"/>
      <c r="D9152" s="3"/>
      <c r="E9152" s="6"/>
      <c r="F9152" s="3"/>
      <c r="G9152" s="8"/>
      <c r="H9152" s="6"/>
      <c r="I9152" s="6"/>
    </row>
    <row r="9153" spans="2:9" x14ac:dyDescent="0.2">
      <c r="B9153" s="3"/>
      <c r="C9153" s="6"/>
      <c r="D9153" s="3"/>
      <c r="E9153" s="6"/>
      <c r="F9153" s="3"/>
      <c r="G9153" s="8"/>
      <c r="H9153" s="6"/>
      <c r="I9153" s="6"/>
    </row>
    <row r="9154" spans="2:9" x14ac:dyDescent="0.2">
      <c r="B9154" s="3"/>
      <c r="C9154" s="6"/>
      <c r="D9154" s="3"/>
      <c r="E9154" s="6"/>
      <c r="F9154" s="3"/>
      <c r="G9154" s="8"/>
      <c r="H9154" s="6"/>
      <c r="I9154" s="6"/>
    </row>
    <row r="9155" spans="2:9" x14ac:dyDescent="0.2">
      <c r="B9155" s="3"/>
      <c r="C9155" s="6"/>
      <c r="D9155" s="3"/>
      <c r="E9155" s="6"/>
      <c r="F9155" s="3"/>
      <c r="G9155" s="8"/>
      <c r="H9155" s="6"/>
      <c r="I9155" s="6"/>
    </row>
    <row r="9156" spans="2:9" x14ac:dyDescent="0.2">
      <c r="B9156" s="3"/>
      <c r="C9156" s="6"/>
      <c r="D9156" s="3"/>
      <c r="E9156" s="6"/>
      <c r="F9156" s="3"/>
      <c r="G9156" s="8"/>
      <c r="H9156" s="6"/>
      <c r="I9156" s="6"/>
    </row>
    <row r="9157" spans="2:9" x14ac:dyDescent="0.2">
      <c r="B9157" s="3"/>
      <c r="C9157" s="6"/>
      <c r="D9157" s="3"/>
      <c r="E9157" s="6"/>
      <c r="F9157" s="3"/>
      <c r="G9157" s="8"/>
      <c r="H9157" s="6"/>
      <c r="I9157" s="6"/>
    </row>
    <row r="9158" spans="2:9" x14ac:dyDescent="0.2">
      <c r="B9158" s="3"/>
      <c r="C9158" s="6"/>
      <c r="D9158" s="3"/>
      <c r="E9158" s="6"/>
      <c r="F9158" s="3"/>
      <c r="G9158" s="8"/>
      <c r="H9158" s="6"/>
      <c r="I9158" s="6"/>
    </row>
    <row r="9159" spans="2:9" x14ac:dyDescent="0.2">
      <c r="B9159" s="2"/>
      <c r="C9159" s="5"/>
      <c r="D9159" s="2"/>
      <c r="E9159" s="5"/>
      <c r="F9159" s="2"/>
      <c r="G9159" s="7"/>
      <c r="H9159" s="5"/>
      <c r="I9159" s="5"/>
    </row>
    <row r="9160" spans="2:9" x14ac:dyDescent="0.2">
      <c r="B9160" s="2"/>
      <c r="C9160" s="5"/>
      <c r="D9160" s="2"/>
      <c r="E9160" s="5"/>
      <c r="F9160" s="2"/>
      <c r="G9160" s="7"/>
      <c r="H9160" s="5"/>
      <c r="I9160" s="5"/>
    </row>
    <row r="9161" spans="2:9" x14ac:dyDescent="0.2">
      <c r="B9161" s="2"/>
      <c r="C9161" s="5"/>
      <c r="D9161" s="2"/>
      <c r="E9161" s="5"/>
      <c r="F9161" s="2"/>
      <c r="G9161" s="7"/>
      <c r="H9161" s="5"/>
      <c r="I9161" s="5"/>
    </row>
    <row r="9162" spans="2:9" x14ac:dyDescent="0.2">
      <c r="B9162" s="2"/>
      <c r="C9162" s="5"/>
      <c r="D9162" s="2"/>
      <c r="E9162" s="5"/>
      <c r="F9162" s="2"/>
      <c r="G9162" s="7"/>
      <c r="H9162" s="5"/>
      <c r="I9162" s="5"/>
    </row>
    <row r="9163" spans="2:9" x14ac:dyDescent="0.2">
      <c r="B9163" s="2"/>
      <c r="C9163" s="5"/>
      <c r="D9163" s="2"/>
      <c r="E9163" s="5"/>
      <c r="F9163" s="2"/>
      <c r="G9163" s="7"/>
      <c r="H9163" s="5"/>
      <c r="I9163" s="5"/>
    </row>
    <row r="9164" spans="2:9" x14ac:dyDescent="0.2">
      <c r="B9164" s="2"/>
      <c r="C9164" s="5"/>
      <c r="D9164" s="2"/>
      <c r="E9164" s="5"/>
      <c r="F9164" s="2"/>
      <c r="G9164" s="7"/>
      <c r="H9164" s="5"/>
      <c r="I9164" s="5"/>
    </row>
    <row r="9165" spans="2:9" x14ac:dyDescent="0.2">
      <c r="B9165" s="2"/>
      <c r="C9165" s="5"/>
      <c r="D9165" s="2"/>
      <c r="E9165" s="5"/>
      <c r="F9165" s="2"/>
      <c r="G9165" s="7"/>
      <c r="H9165" s="5"/>
      <c r="I9165" s="5"/>
    </row>
    <row r="9166" spans="2:9" x14ac:dyDescent="0.2">
      <c r="B9166" s="3"/>
      <c r="C9166" s="6"/>
      <c r="D9166" s="3"/>
      <c r="E9166" s="6"/>
      <c r="F9166" s="3"/>
      <c r="G9166" s="8"/>
      <c r="H9166" s="6"/>
      <c r="I9166" s="6"/>
    </row>
    <row r="9167" spans="2:9" x14ac:dyDescent="0.2">
      <c r="B9167" s="3"/>
      <c r="C9167" s="6"/>
      <c r="D9167" s="3"/>
      <c r="E9167" s="6"/>
      <c r="F9167" s="3"/>
      <c r="G9167" s="8"/>
      <c r="H9167" s="6"/>
      <c r="I9167" s="6"/>
    </row>
    <row r="9168" spans="2:9" x14ac:dyDescent="0.2">
      <c r="B9168" s="3"/>
      <c r="C9168" s="6"/>
      <c r="D9168" s="3"/>
      <c r="E9168" s="6"/>
      <c r="F9168" s="3"/>
      <c r="G9168" s="8"/>
      <c r="H9168" s="6"/>
      <c r="I9168" s="6"/>
    </row>
    <row r="9169" spans="2:9" x14ac:dyDescent="0.2">
      <c r="B9169" s="3"/>
      <c r="C9169" s="6"/>
      <c r="D9169" s="3"/>
      <c r="E9169" s="6"/>
      <c r="F9169" s="3"/>
      <c r="G9169" s="8"/>
      <c r="H9169" s="6"/>
      <c r="I9169" s="6"/>
    </row>
    <row r="9170" spans="2:9" x14ac:dyDescent="0.2">
      <c r="B9170" s="3"/>
      <c r="C9170" s="6"/>
      <c r="D9170" s="3"/>
      <c r="E9170" s="6"/>
      <c r="F9170" s="3"/>
      <c r="G9170" s="8"/>
      <c r="H9170" s="6"/>
      <c r="I9170" s="6"/>
    </row>
    <row r="9171" spans="2:9" x14ac:dyDescent="0.2">
      <c r="B9171" s="3"/>
      <c r="C9171" s="6"/>
      <c r="D9171" s="3"/>
      <c r="E9171" s="6"/>
      <c r="F9171" s="3"/>
      <c r="G9171" s="8"/>
      <c r="H9171" s="6"/>
      <c r="I9171" s="6"/>
    </row>
    <row r="9172" spans="2:9" x14ac:dyDescent="0.2">
      <c r="B9172" s="3"/>
      <c r="C9172" s="6"/>
      <c r="D9172" s="3"/>
      <c r="E9172" s="6"/>
      <c r="F9172" s="3"/>
      <c r="G9172" s="8"/>
      <c r="H9172" s="6"/>
      <c r="I9172" s="6"/>
    </row>
    <row r="9173" spans="2:9" x14ac:dyDescent="0.2">
      <c r="B9173" s="3"/>
      <c r="C9173" s="6"/>
      <c r="D9173" s="3"/>
      <c r="E9173" s="6"/>
      <c r="F9173" s="3"/>
      <c r="G9173" s="8"/>
      <c r="H9173" s="6"/>
      <c r="I9173" s="6"/>
    </row>
    <row r="9174" spans="2:9" x14ac:dyDescent="0.2">
      <c r="B9174" s="3"/>
      <c r="C9174" s="6"/>
      <c r="D9174" s="3"/>
      <c r="E9174" s="6"/>
      <c r="F9174" s="3"/>
      <c r="G9174" s="8"/>
      <c r="H9174" s="6"/>
      <c r="I9174" s="6"/>
    </row>
    <row r="9175" spans="2:9" x14ac:dyDescent="0.2">
      <c r="B9175" s="3"/>
      <c r="C9175" s="6"/>
      <c r="D9175" s="3"/>
      <c r="E9175" s="6"/>
      <c r="F9175" s="3"/>
      <c r="G9175" s="8"/>
      <c r="H9175" s="6"/>
      <c r="I9175" s="6"/>
    </row>
    <row r="9176" spans="2:9" x14ac:dyDescent="0.2">
      <c r="B9176" s="3"/>
      <c r="C9176" s="6"/>
      <c r="D9176" s="3"/>
      <c r="E9176" s="6"/>
      <c r="F9176" s="3"/>
      <c r="G9176" s="8"/>
      <c r="H9176" s="6"/>
      <c r="I9176" s="6"/>
    </row>
    <row r="9177" spans="2:9" x14ac:dyDescent="0.2">
      <c r="B9177" s="3"/>
      <c r="C9177" s="6"/>
      <c r="D9177" s="3"/>
      <c r="E9177" s="6"/>
      <c r="F9177" s="3"/>
      <c r="G9177" s="8"/>
      <c r="H9177" s="6"/>
      <c r="I9177" s="6"/>
    </row>
    <row r="9178" spans="2:9" x14ac:dyDescent="0.2">
      <c r="B9178" s="3"/>
      <c r="C9178" s="6"/>
      <c r="D9178" s="3"/>
      <c r="E9178" s="6"/>
      <c r="F9178" s="3"/>
      <c r="G9178" s="8"/>
      <c r="H9178" s="6"/>
      <c r="I9178" s="6"/>
    </row>
    <row r="9179" spans="2:9" x14ac:dyDescent="0.2">
      <c r="B9179" s="3"/>
      <c r="C9179" s="6"/>
      <c r="D9179" s="3"/>
      <c r="E9179" s="6"/>
      <c r="F9179" s="3"/>
      <c r="G9179" s="8"/>
      <c r="H9179" s="6"/>
      <c r="I9179" s="6"/>
    </row>
    <row r="9180" spans="2:9" x14ac:dyDescent="0.2">
      <c r="B9180" s="3"/>
      <c r="C9180" s="6"/>
      <c r="D9180" s="3"/>
      <c r="E9180" s="6"/>
      <c r="F9180" s="3"/>
      <c r="G9180" s="8"/>
      <c r="H9180" s="6"/>
      <c r="I9180" s="6"/>
    </row>
    <row r="9181" spans="2:9" x14ac:dyDescent="0.2">
      <c r="B9181" s="3"/>
      <c r="C9181" s="6"/>
      <c r="D9181" s="3"/>
      <c r="E9181" s="6"/>
      <c r="F9181" s="3"/>
      <c r="G9181" s="8"/>
      <c r="H9181" s="6"/>
      <c r="I9181" s="6"/>
    </row>
    <row r="9182" spans="2:9" x14ac:dyDescent="0.2">
      <c r="B9182" s="3"/>
      <c r="C9182" s="6"/>
      <c r="D9182" s="3"/>
      <c r="E9182" s="6"/>
      <c r="F9182" s="3"/>
      <c r="G9182" s="8"/>
      <c r="H9182" s="6"/>
      <c r="I9182" s="6"/>
    </row>
    <row r="9183" spans="2:9" x14ac:dyDescent="0.2">
      <c r="B9183" s="3"/>
      <c r="C9183" s="6"/>
      <c r="D9183" s="3"/>
      <c r="E9183" s="6"/>
      <c r="F9183" s="3"/>
      <c r="G9183" s="8"/>
      <c r="H9183" s="6"/>
      <c r="I9183" s="6"/>
    </row>
    <row r="9184" spans="2:9" x14ac:dyDescent="0.2">
      <c r="B9184" s="3"/>
      <c r="C9184" s="6"/>
      <c r="D9184" s="3"/>
      <c r="E9184" s="6"/>
      <c r="F9184" s="3"/>
      <c r="G9184" s="8"/>
      <c r="H9184" s="6"/>
      <c r="I9184" s="6"/>
    </row>
    <row r="9185" spans="2:9" x14ac:dyDescent="0.2">
      <c r="B9185" s="3"/>
      <c r="C9185" s="6"/>
      <c r="D9185" s="3"/>
      <c r="E9185" s="6"/>
      <c r="F9185" s="3"/>
      <c r="G9185" s="8"/>
      <c r="H9185" s="6"/>
      <c r="I9185" s="6"/>
    </row>
    <row r="9186" spans="2:9" x14ac:dyDescent="0.2">
      <c r="B9186" s="3"/>
      <c r="C9186" s="6"/>
      <c r="D9186" s="3"/>
      <c r="E9186" s="6"/>
      <c r="F9186" s="3"/>
      <c r="G9186" s="8"/>
      <c r="H9186" s="6"/>
      <c r="I9186" s="6"/>
    </row>
    <row r="9187" spans="2:9" x14ac:dyDescent="0.2">
      <c r="B9187" s="3"/>
      <c r="C9187" s="6"/>
      <c r="D9187" s="3"/>
      <c r="E9187" s="6"/>
      <c r="F9187" s="3"/>
      <c r="G9187" s="8"/>
      <c r="H9187" s="6"/>
      <c r="I9187" s="6"/>
    </row>
    <row r="9188" spans="2:9" x14ac:dyDescent="0.2">
      <c r="B9188" s="3"/>
      <c r="C9188" s="6"/>
      <c r="D9188" s="3"/>
      <c r="E9188" s="6"/>
      <c r="F9188" s="3"/>
      <c r="G9188" s="8"/>
      <c r="H9188" s="6"/>
      <c r="I9188" s="6"/>
    </row>
    <row r="9189" spans="2:9" x14ac:dyDescent="0.2">
      <c r="B9189" s="3"/>
      <c r="C9189" s="6"/>
      <c r="D9189" s="3"/>
      <c r="E9189" s="6"/>
      <c r="F9189" s="3"/>
      <c r="G9189" s="8"/>
      <c r="H9189" s="6"/>
      <c r="I9189" s="6"/>
    </row>
    <row r="9190" spans="2:9" x14ac:dyDescent="0.2">
      <c r="B9190" s="3"/>
      <c r="C9190" s="6"/>
      <c r="D9190" s="3"/>
      <c r="E9190" s="6"/>
      <c r="F9190" s="3"/>
      <c r="G9190" s="8"/>
      <c r="H9190" s="6"/>
      <c r="I9190" s="6"/>
    </row>
    <row r="9191" spans="2:9" x14ac:dyDescent="0.2">
      <c r="B9191" s="3"/>
      <c r="C9191" s="6"/>
      <c r="D9191" s="3"/>
      <c r="E9191" s="6"/>
      <c r="F9191" s="3"/>
      <c r="G9191" s="8"/>
      <c r="H9191" s="6"/>
      <c r="I9191" s="6"/>
    </row>
    <row r="9192" spans="2:9" x14ac:dyDescent="0.2">
      <c r="B9192" s="3"/>
      <c r="C9192" s="6"/>
      <c r="D9192" s="3"/>
      <c r="E9192" s="6"/>
      <c r="F9192" s="3"/>
      <c r="G9192" s="8"/>
      <c r="H9192" s="6"/>
      <c r="I9192" s="6"/>
    </row>
    <row r="9193" spans="2:9" x14ac:dyDescent="0.2">
      <c r="B9193" s="3"/>
      <c r="C9193" s="6"/>
      <c r="D9193" s="3"/>
      <c r="E9193" s="6"/>
      <c r="F9193" s="3"/>
      <c r="G9193" s="8"/>
      <c r="H9193" s="6"/>
      <c r="I9193" s="6"/>
    </row>
    <row r="9194" spans="2:9" x14ac:dyDescent="0.2">
      <c r="B9194" s="3"/>
      <c r="C9194" s="6"/>
      <c r="D9194" s="3"/>
      <c r="E9194" s="6"/>
      <c r="F9194" s="3"/>
      <c r="G9194" s="8"/>
      <c r="H9194" s="6"/>
      <c r="I9194" s="6"/>
    </row>
    <row r="9195" spans="2:9" x14ac:dyDescent="0.2">
      <c r="B9195" s="3"/>
      <c r="C9195" s="6"/>
      <c r="D9195" s="3"/>
      <c r="E9195" s="6"/>
      <c r="F9195" s="3"/>
      <c r="G9195" s="8"/>
      <c r="H9195" s="6"/>
      <c r="I9195" s="6"/>
    </row>
    <row r="9196" spans="2:9" x14ac:dyDescent="0.2">
      <c r="B9196" s="3"/>
      <c r="C9196" s="6"/>
      <c r="D9196" s="3"/>
      <c r="E9196" s="6"/>
      <c r="F9196" s="3"/>
      <c r="G9196" s="8"/>
      <c r="H9196" s="6"/>
      <c r="I9196" s="6"/>
    </row>
    <row r="9197" spans="2:9" x14ac:dyDescent="0.2">
      <c r="B9197" s="3"/>
      <c r="C9197" s="6"/>
      <c r="D9197" s="3"/>
      <c r="E9197" s="6"/>
      <c r="F9197" s="3"/>
      <c r="G9197" s="8"/>
      <c r="H9197" s="6"/>
      <c r="I9197" s="6"/>
    </row>
    <row r="9198" spans="2:9" x14ac:dyDescent="0.2">
      <c r="B9198" s="3"/>
      <c r="C9198" s="6"/>
      <c r="D9198" s="3"/>
      <c r="E9198" s="6"/>
      <c r="F9198" s="3"/>
      <c r="G9198" s="8"/>
      <c r="H9198" s="6"/>
      <c r="I9198" s="6"/>
    </row>
    <row r="9199" spans="2:9" x14ac:dyDescent="0.2">
      <c r="B9199" s="3"/>
      <c r="C9199" s="6"/>
      <c r="D9199" s="3"/>
      <c r="E9199" s="6"/>
      <c r="F9199" s="3"/>
      <c r="G9199" s="8"/>
      <c r="H9199" s="6"/>
      <c r="I9199" s="6"/>
    </row>
    <row r="9200" spans="2:9" x14ac:dyDescent="0.2">
      <c r="B9200" s="3"/>
      <c r="C9200" s="6"/>
      <c r="D9200" s="3"/>
      <c r="E9200" s="6"/>
      <c r="F9200" s="3"/>
      <c r="G9200" s="8"/>
      <c r="H9200" s="6"/>
      <c r="I9200" s="6"/>
    </row>
    <row r="9201" spans="2:9" x14ac:dyDescent="0.2">
      <c r="B9201" s="3"/>
      <c r="C9201" s="6"/>
      <c r="D9201" s="3"/>
      <c r="E9201" s="6"/>
      <c r="F9201" s="3"/>
      <c r="G9201" s="8"/>
      <c r="H9201" s="6"/>
      <c r="I9201" s="6"/>
    </row>
    <row r="9202" spans="2:9" x14ac:dyDescent="0.2">
      <c r="B9202" s="3"/>
      <c r="C9202" s="6"/>
      <c r="D9202" s="3"/>
      <c r="E9202" s="6"/>
      <c r="F9202" s="3"/>
      <c r="G9202" s="8"/>
      <c r="H9202" s="6"/>
      <c r="I9202" s="6"/>
    </row>
    <row r="9203" spans="2:9" x14ac:dyDescent="0.2">
      <c r="B9203" s="3"/>
      <c r="C9203" s="6"/>
      <c r="D9203" s="3"/>
      <c r="E9203" s="6"/>
      <c r="F9203" s="3"/>
      <c r="G9203" s="8"/>
      <c r="H9203" s="6"/>
      <c r="I9203" s="6"/>
    </row>
    <row r="9204" spans="2:9" x14ac:dyDescent="0.2">
      <c r="B9204" s="3"/>
      <c r="C9204" s="6"/>
      <c r="D9204" s="3"/>
      <c r="E9204" s="6"/>
      <c r="F9204" s="3"/>
      <c r="G9204" s="8"/>
      <c r="H9204" s="6"/>
      <c r="I9204" s="6"/>
    </row>
    <row r="9205" spans="2:9" x14ac:dyDescent="0.2">
      <c r="B9205" s="3"/>
      <c r="C9205" s="6"/>
      <c r="D9205" s="3"/>
      <c r="E9205" s="6"/>
      <c r="F9205" s="3"/>
      <c r="G9205" s="8"/>
      <c r="H9205" s="6"/>
      <c r="I9205" s="6"/>
    </row>
    <row r="9206" spans="2:9" x14ac:dyDescent="0.2">
      <c r="B9206" s="3"/>
      <c r="C9206" s="6"/>
      <c r="D9206" s="3"/>
      <c r="E9206" s="6"/>
      <c r="F9206" s="3"/>
      <c r="G9206" s="8"/>
      <c r="H9206" s="6"/>
      <c r="I9206" s="6"/>
    </row>
    <row r="9207" spans="2:9" x14ac:dyDescent="0.2">
      <c r="B9207" s="3"/>
      <c r="C9207" s="6"/>
      <c r="D9207" s="3"/>
      <c r="E9207" s="6"/>
      <c r="F9207" s="3"/>
      <c r="G9207" s="8"/>
      <c r="H9207" s="6"/>
      <c r="I9207" s="6"/>
    </row>
    <row r="9208" spans="2:9" x14ac:dyDescent="0.2">
      <c r="B9208" s="3"/>
      <c r="C9208" s="6"/>
      <c r="D9208" s="3"/>
      <c r="E9208" s="6"/>
      <c r="F9208" s="3"/>
      <c r="G9208" s="8"/>
      <c r="H9208" s="6"/>
      <c r="I9208" s="6"/>
    </row>
    <row r="9209" spans="2:9" x14ac:dyDescent="0.2">
      <c r="B9209" s="3"/>
      <c r="C9209" s="6"/>
      <c r="D9209" s="3"/>
      <c r="E9209" s="6"/>
      <c r="F9209" s="3"/>
      <c r="G9209" s="8"/>
      <c r="H9209" s="6"/>
      <c r="I9209" s="6"/>
    </row>
    <row r="9210" spans="2:9" x14ac:dyDescent="0.2">
      <c r="B9210" s="3"/>
      <c r="C9210" s="6"/>
      <c r="D9210" s="3"/>
      <c r="E9210" s="6"/>
      <c r="F9210" s="3"/>
      <c r="G9210" s="8"/>
      <c r="H9210" s="6"/>
      <c r="I9210" s="6"/>
    </row>
    <row r="9211" spans="2:9" x14ac:dyDescent="0.2">
      <c r="B9211" s="3"/>
      <c r="C9211" s="6"/>
      <c r="D9211" s="3"/>
      <c r="E9211" s="6"/>
      <c r="F9211" s="3"/>
      <c r="G9211" s="8"/>
      <c r="H9211" s="6"/>
      <c r="I9211" s="6"/>
    </row>
    <row r="9212" spans="2:9" x14ac:dyDescent="0.2">
      <c r="B9212" s="3"/>
      <c r="C9212" s="6"/>
      <c r="D9212" s="3"/>
      <c r="E9212" s="6"/>
      <c r="F9212" s="3"/>
      <c r="G9212" s="8"/>
      <c r="H9212" s="6"/>
      <c r="I9212" s="6"/>
    </row>
    <row r="9213" spans="2:9" x14ac:dyDescent="0.2">
      <c r="B9213" s="3"/>
      <c r="C9213" s="6"/>
      <c r="D9213" s="3"/>
      <c r="E9213" s="6"/>
      <c r="F9213" s="3"/>
      <c r="G9213" s="8"/>
      <c r="H9213" s="6"/>
      <c r="I9213" s="6"/>
    </row>
    <row r="9214" spans="2:9" x14ac:dyDescent="0.2">
      <c r="B9214" s="3"/>
      <c r="C9214" s="6"/>
      <c r="D9214" s="3"/>
      <c r="E9214" s="6"/>
      <c r="F9214" s="3"/>
      <c r="G9214" s="8"/>
      <c r="H9214" s="6"/>
      <c r="I9214" s="6"/>
    </row>
    <row r="9215" spans="2:9" x14ac:dyDescent="0.2">
      <c r="B9215" s="3"/>
      <c r="C9215" s="6"/>
      <c r="D9215" s="3"/>
      <c r="E9215" s="6"/>
      <c r="F9215" s="3"/>
      <c r="G9215" s="8"/>
      <c r="H9215" s="6"/>
      <c r="I9215" s="6"/>
    </row>
    <row r="9216" spans="2:9" x14ac:dyDescent="0.2">
      <c r="B9216" s="3"/>
      <c r="C9216" s="6"/>
      <c r="D9216" s="3"/>
      <c r="E9216" s="6"/>
      <c r="F9216" s="3"/>
      <c r="G9216" s="8"/>
      <c r="H9216" s="6"/>
      <c r="I9216" s="6"/>
    </row>
    <row r="9217" spans="2:9" x14ac:dyDescent="0.2">
      <c r="B9217" s="3"/>
      <c r="C9217" s="6"/>
      <c r="D9217" s="3"/>
      <c r="E9217" s="6"/>
      <c r="F9217" s="3"/>
      <c r="G9217" s="8"/>
      <c r="H9217" s="6"/>
      <c r="I9217" s="6"/>
    </row>
    <row r="9218" spans="2:9" x14ac:dyDescent="0.2">
      <c r="B9218" s="3"/>
      <c r="C9218" s="6"/>
      <c r="D9218" s="3"/>
      <c r="E9218" s="6"/>
      <c r="F9218" s="3"/>
      <c r="G9218" s="8"/>
      <c r="H9218" s="6"/>
      <c r="I9218" s="6"/>
    </row>
    <row r="9219" spans="2:9" x14ac:dyDescent="0.2">
      <c r="B9219" s="3"/>
      <c r="C9219" s="6"/>
      <c r="D9219" s="3"/>
      <c r="E9219" s="6"/>
      <c r="F9219" s="3"/>
      <c r="G9219" s="8"/>
      <c r="H9219" s="6"/>
      <c r="I9219" s="6"/>
    </row>
    <row r="9220" spans="2:9" x14ac:dyDescent="0.2">
      <c r="B9220" s="3"/>
      <c r="C9220" s="6"/>
      <c r="D9220" s="3"/>
      <c r="E9220" s="6"/>
      <c r="F9220" s="3"/>
      <c r="G9220" s="8"/>
      <c r="H9220" s="6"/>
      <c r="I9220" s="6"/>
    </row>
    <row r="9221" spans="2:9" x14ac:dyDescent="0.2">
      <c r="B9221" s="3"/>
      <c r="C9221" s="6"/>
      <c r="D9221" s="3"/>
      <c r="E9221" s="6"/>
      <c r="F9221" s="3"/>
      <c r="G9221" s="8"/>
      <c r="H9221" s="6"/>
      <c r="I9221" s="6"/>
    </row>
    <row r="9222" spans="2:9" x14ac:dyDescent="0.2">
      <c r="B9222" s="3"/>
      <c r="C9222" s="6"/>
      <c r="D9222" s="3"/>
      <c r="E9222" s="6"/>
      <c r="F9222" s="3"/>
      <c r="G9222" s="8"/>
      <c r="H9222" s="6"/>
      <c r="I9222" s="6"/>
    </row>
    <row r="9223" spans="2:9" x14ac:dyDescent="0.2">
      <c r="B9223" s="3"/>
      <c r="C9223" s="6"/>
      <c r="D9223" s="3"/>
      <c r="E9223" s="6"/>
      <c r="F9223" s="3"/>
      <c r="G9223" s="8"/>
      <c r="H9223" s="6"/>
      <c r="I9223" s="6"/>
    </row>
    <row r="9224" spans="2:9" x14ac:dyDescent="0.2">
      <c r="B9224" s="3"/>
      <c r="C9224" s="6"/>
      <c r="D9224" s="3"/>
      <c r="E9224" s="6"/>
      <c r="F9224" s="3"/>
      <c r="G9224" s="8"/>
      <c r="H9224" s="6"/>
      <c r="I9224" s="6"/>
    </row>
    <row r="9225" spans="2:9" x14ac:dyDescent="0.2">
      <c r="B9225" s="3"/>
      <c r="C9225" s="6"/>
      <c r="D9225" s="3"/>
      <c r="E9225" s="6"/>
      <c r="F9225" s="3"/>
      <c r="G9225" s="8"/>
      <c r="H9225" s="6"/>
      <c r="I9225" s="6"/>
    </row>
    <row r="9226" spans="2:9" x14ac:dyDescent="0.2">
      <c r="B9226" s="3"/>
      <c r="C9226" s="6"/>
      <c r="D9226" s="3"/>
      <c r="E9226" s="6"/>
      <c r="F9226" s="3"/>
      <c r="G9226" s="8"/>
      <c r="H9226" s="6"/>
      <c r="I9226" s="6"/>
    </row>
    <row r="9227" spans="2:9" x14ac:dyDescent="0.2">
      <c r="B9227" s="3"/>
      <c r="C9227" s="6"/>
      <c r="D9227" s="3"/>
      <c r="E9227" s="6"/>
      <c r="F9227" s="3"/>
      <c r="G9227" s="8"/>
      <c r="H9227" s="6"/>
      <c r="I9227" s="6"/>
    </row>
    <row r="9228" spans="2:9" x14ac:dyDescent="0.2">
      <c r="B9228" s="3"/>
      <c r="C9228" s="6"/>
      <c r="D9228" s="3"/>
      <c r="E9228" s="6"/>
      <c r="F9228" s="3"/>
      <c r="G9228" s="8"/>
      <c r="H9228" s="6"/>
      <c r="I9228" s="6"/>
    </row>
    <row r="9229" spans="2:9" x14ac:dyDescent="0.2">
      <c r="B9229" s="3"/>
      <c r="C9229" s="6"/>
      <c r="D9229" s="3"/>
      <c r="E9229" s="6"/>
      <c r="F9229" s="3"/>
      <c r="G9229" s="8"/>
      <c r="H9229" s="6"/>
      <c r="I9229" s="6"/>
    </row>
    <row r="9230" spans="2:9" x14ac:dyDescent="0.2">
      <c r="B9230" s="3"/>
      <c r="C9230" s="6"/>
      <c r="D9230" s="3"/>
      <c r="E9230" s="6"/>
      <c r="F9230" s="3"/>
      <c r="G9230" s="8"/>
      <c r="H9230" s="6"/>
      <c r="I9230" s="6"/>
    </row>
    <row r="9231" spans="2:9" x14ac:dyDescent="0.2">
      <c r="B9231" s="3"/>
      <c r="C9231" s="6"/>
      <c r="D9231" s="3"/>
      <c r="E9231" s="6"/>
      <c r="F9231" s="3"/>
      <c r="G9231" s="8"/>
      <c r="H9231" s="6"/>
      <c r="I9231" s="6"/>
    </row>
    <row r="9232" spans="2:9" x14ac:dyDescent="0.2">
      <c r="B9232" s="3"/>
      <c r="C9232" s="6"/>
      <c r="D9232" s="3"/>
      <c r="E9232" s="6"/>
      <c r="F9232" s="3"/>
      <c r="G9232" s="8"/>
      <c r="H9232" s="6"/>
      <c r="I9232" s="6"/>
    </row>
    <row r="9233" spans="2:9" x14ac:dyDescent="0.2">
      <c r="B9233" s="3"/>
      <c r="C9233" s="6"/>
      <c r="D9233" s="3"/>
      <c r="E9233" s="6"/>
      <c r="F9233" s="3"/>
      <c r="G9233" s="8"/>
      <c r="H9233" s="6"/>
      <c r="I9233" s="6"/>
    </row>
    <row r="9234" spans="2:9" x14ac:dyDescent="0.2">
      <c r="B9234" s="3"/>
      <c r="C9234" s="6"/>
      <c r="D9234" s="3"/>
      <c r="E9234" s="6"/>
      <c r="F9234" s="3"/>
      <c r="G9234" s="8"/>
      <c r="H9234" s="6"/>
      <c r="I9234" s="6"/>
    </row>
    <row r="9235" spans="2:9" x14ac:dyDescent="0.2">
      <c r="B9235" s="3"/>
      <c r="C9235" s="6"/>
      <c r="D9235" s="3"/>
      <c r="E9235" s="6"/>
      <c r="F9235" s="3"/>
      <c r="G9235" s="8"/>
      <c r="H9235" s="6"/>
      <c r="I9235" s="6"/>
    </row>
    <row r="9236" spans="2:9" x14ac:dyDescent="0.2">
      <c r="B9236" s="3"/>
      <c r="C9236" s="6"/>
      <c r="D9236" s="3"/>
      <c r="E9236" s="6"/>
      <c r="F9236" s="3"/>
      <c r="G9236" s="8"/>
      <c r="H9236" s="6"/>
      <c r="I9236" s="6"/>
    </row>
    <row r="9237" spans="2:9" x14ac:dyDescent="0.2">
      <c r="B9237" s="3"/>
      <c r="C9237" s="6"/>
      <c r="D9237" s="3"/>
      <c r="E9237" s="6"/>
      <c r="F9237" s="3"/>
      <c r="G9237" s="8"/>
      <c r="H9237" s="6"/>
      <c r="I9237" s="6"/>
    </row>
    <row r="9238" spans="2:9" x14ac:dyDescent="0.2">
      <c r="B9238" s="3"/>
      <c r="C9238" s="6"/>
      <c r="D9238" s="3"/>
      <c r="E9238" s="6"/>
      <c r="F9238" s="3"/>
      <c r="G9238" s="8"/>
      <c r="H9238" s="6"/>
      <c r="I9238" s="6"/>
    </row>
    <row r="9239" spans="2:9" x14ac:dyDescent="0.2">
      <c r="B9239" s="3"/>
      <c r="C9239" s="6"/>
      <c r="D9239" s="3"/>
      <c r="E9239" s="6"/>
      <c r="F9239" s="3"/>
      <c r="G9239" s="8"/>
      <c r="H9239" s="6"/>
      <c r="I9239" s="6"/>
    </row>
    <row r="9240" spans="2:9" x14ac:dyDescent="0.2">
      <c r="B9240" s="3"/>
      <c r="C9240" s="6"/>
      <c r="D9240" s="3"/>
      <c r="E9240" s="6"/>
      <c r="F9240" s="3"/>
      <c r="G9240" s="8"/>
      <c r="H9240" s="6"/>
      <c r="I9240" s="6"/>
    </row>
    <row r="9241" spans="2:9" x14ac:dyDescent="0.2">
      <c r="B9241" s="3"/>
      <c r="C9241" s="6"/>
      <c r="D9241" s="3"/>
      <c r="E9241" s="6"/>
      <c r="F9241" s="3"/>
      <c r="G9241" s="8"/>
      <c r="H9241" s="6"/>
      <c r="I9241" s="6"/>
    </row>
    <row r="9242" spans="2:9" x14ac:dyDescent="0.2">
      <c r="B9242" s="3"/>
      <c r="C9242" s="6"/>
      <c r="D9242" s="3"/>
      <c r="E9242" s="6"/>
      <c r="F9242" s="3"/>
      <c r="G9242" s="8"/>
      <c r="H9242" s="6"/>
      <c r="I9242" s="6"/>
    </row>
    <row r="9243" spans="2:9" x14ac:dyDescent="0.2">
      <c r="B9243" s="3"/>
      <c r="C9243" s="6"/>
      <c r="D9243" s="3"/>
      <c r="E9243" s="6"/>
      <c r="F9243" s="3"/>
      <c r="G9243" s="8"/>
      <c r="H9243" s="6"/>
      <c r="I9243" s="6"/>
    </row>
    <row r="9244" spans="2:9" x14ac:dyDescent="0.2">
      <c r="B9244" s="3"/>
      <c r="C9244" s="6"/>
      <c r="D9244" s="3"/>
      <c r="E9244" s="6"/>
      <c r="F9244" s="3"/>
      <c r="G9244" s="8"/>
      <c r="H9244" s="6"/>
      <c r="I9244" s="6"/>
    </row>
    <row r="9245" spans="2:9" x14ac:dyDescent="0.2">
      <c r="B9245" s="3"/>
      <c r="C9245" s="6"/>
      <c r="D9245" s="3"/>
      <c r="E9245" s="6"/>
      <c r="F9245" s="3"/>
      <c r="G9245" s="8"/>
      <c r="H9245" s="6"/>
      <c r="I9245" s="6"/>
    </row>
    <row r="9246" spans="2:9" x14ac:dyDescent="0.2">
      <c r="B9246" s="3"/>
      <c r="C9246" s="6"/>
      <c r="D9246" s="3"/>
      <c r="E9246" s="6"/>
      <c r="F9246" s="3"/>
      <c r="G9246" s="8"/>
      <c r="H9246" s="6"/>
      <c r="I9246" s="6"/>
    </row>
    <row r="9247" spans="2:9" x14ac:dyDescent="0.2">
      <c r="B9247" s="2"/>
      <c r="C9247" s="5"/>
      <c r="D9247" s="2"/>
      <c r="E9247" s="5"/>
      <c r="F9247" s="2"/>
      <c r="G9247" s="7"/>
      <c r="H9247" s="5"/>
      <c r="I9247" s="5"/>
    </row>
    <row r="9248" spans="2:9" x14ac:dyDescent="0.2">
      <c r="B9248" s="2"/>
      <c r="C9248" s="5"/>
      <c r="D9248" s="2"/>
      <c r="E9248" s="5"/>
      <c r="F9248" s="2"/>
      <c r="G9248" s="7"/>
      <c r="H9248" s="5"/>
      <c r="I9248" s="5"/>
    </row>
    <row r="9249" spans="2:9" x14ac:dyDescent="0.2">
      <c r="B9249" s="2"/>
      <c r="C9249" s="5"/>
      <c r="D9249" s="2"/>
      <c r="E9249" s="5"/>
      <c r="F9249" s="2"/>
      <c r="G9249" s="7"/>
      <c r="H9249" s="5"/>
      <c r="I9249" s="5"/>
    </row>
    <row r="9250" spans="2:9" x14ac:dyDescent="0.2">
      <c r="B9250" s="2"/>
      <c r="C9250" s="5"/>
      <c r="D9250" s="2"/>
      <c r="E9250" s="5"/>
      <c r="F9250" s="2"/>
      <c r="G9250" s="7"/>
      <c r="H9250" s="5"/>
      <c r="I9250" s="5"/>
    </row>
    <row r="9251" spans="2:9" x14ac:dyDescent="0.2">
      <c r="B9251" s="2"/>
      <c r="C9251" s="5"/>
      <c r="D9251" s="2"/>
      <c r="E9251" s="5"/>
      <c r="F9251" s="2"/>
      <c r="G9251" s="7"/>
      <c r="H9251" s="5"/>
      <c r="I9251" s="5"/>
    </row>
    <row r="9252" spans="2:9" x14ac:dyDescent="0.2">
      <c r="B9252" s="2"/>
      <c r="C9252" s="5"/>
      <c r="D9252" s="2"/>
      <c r="E9252" s="5"/>
      <c r="F9252" s="2"/>
      <c r="G9252" s="7"/>
      <c r="H9252" s="5"/>
      <c r="I9252" s="5"/>
    </row>
    <row r="9253" spans="2:9" x14ac:dyDescent="0.2">
      <c r="B9253" s="2"/>
      <c r="C9253" s="5"/>
      <c r="D9253" s="2"/>
      <c r="E9253" s="5"/>
      <c r="F9253" s="2"/>
      <c r="G9253" s="7"/>
      <c r="H9253" s="5"/>
      <c r="I9253" s="5"/>
    </row>
    <row r="9254" spans="2:9" x14ac:dyDescent="0.2">
      <c r="B9254" s="2"/>
      <c r="C9254" s="5"/>
      <c r="D9254" s="2"/>
      <c r="E9254" s="5"/>
      <c r="F9254" s="2"/>
      <c r="G9254" s="7"/>
      <c r="H9254" s="5"/>
      <c r="I9254" s="5"/>
    </row>
    <row r="9255" spans="2:9" x14ac:dyDescent="0.2">
      <c r="B9255" s="2"/>
      <c r="C9255" s="5"/>
      <c r="D9255" s="2"/>
      <c r="E9255" s="5"/>
      <c r="F9255" s="2"/>
      <c r="G9255" s="7"/>
      <c r="H9255" s="5"/>
      <c r="I9255" s="5"/>
    </row>
    <row r="9256" spans="2:9" x14ac:dyDescent="0.2">
      <c r="B9256" s="2"/>
      <c r="C9256" s="5"/>
      <c r="D9256" s="2"/>
      <c r="E9256" s="5"/>
      <c r="F9256" s="2"/>
      <c r="G9256" s="7"/>
      <c r="H9256" s="5"/>
      <c r="I9256" s="5"/>
    </row>
    <row r="9257" spans="2:9" x14ac:dyDescent="0.2">
      <c r="B9257" s="2"/>
      <c r="C9257" s="5"/>
      <c r="D9257" s="2"/>
      <c r="E9257" s="5"/>
      <c r="F9257" s="2"/>
      <c r="G9257" s="7"/>
      <c r="H9257" s="5"/>
      <c r="I9257" s="5"/>
    </row>
    <row r="9258" spans="2:9" x14ac:dyDescent="0.2">
      <c r="B9258" s="2"/>
      <c r="C9258" s="5"/>
      <c r="D9258" s="2"/>
      <c r="E9258" s="5"/>
      <c r="F9258" s="2"/>
      <c r="G9258" s="7"/>
      <c r="H9258" s="5"/>
      <c r="I9258" s="5"/>
    </row>
    <row r="9259" spans="2:9" x14ac:dyDescent="0.2">
      <c r="B9259" s="2"/>
      <c r="C9259" s="5"/>
      <c r="D9259" s="2"/>
      <c r="E9259" s="5"/>
      <c r="F9259" s="2"/>
      <c r="G9259" s="7"/>
      <c r="H9259" s="5"/>
      <c r="I9259" s="5"/>
    </row>
    <row r="9260" spans="2:9" x14ac:dyDescent="0.2">
      <c r="B9260" s="2"/>
      <c r="C9260" s="5"/>
      <c r="D9260" s="2"/>
      <c r="E9260" s="5"/>
      <c r="F9260" s="2"/>
      <c r="G9260" s="7"/>
      <c r="H9260" s="5"/>
      <c r="I9260" s="5"/>
    </row>
    <row r="9261" spans="2:9" x14ac:dyDescent="0.2">
      <c r="B9261" s="2"/>
      <c r="C9261" s="5"/>
      <c r="D9261" s="2"/>
      <c r="E9261" s="5"/>
      <c r="F9261" s="2"/>
      <c r="G9261" s="7"/>
      <c r="H9261" s="5"/>
      <c r="I9261" s="5"/>
    </row>
    <row r="9262" spans="2:9" x14ac:dyDescent="0.2">
      <c r="B9262" s="2"/>
      <c r="C9262" s="5"/>
      <c r="D9262" s="2"/>
      <c r="E9262" s="5"/>
      <c r="F9262" s="2"/>
      <c r="G9262" s="7"/>
      <c r="H9262" s="5"/>
      <c r="I9262" s="5"/>
    </row>
    <row r="9263" spans="2:9" x14ac:dyDescent="0.2">
      <c r="B9263" s="2"/>
      <c r="C9263" s="5"/>
      <c r="D9263" s="2"/>
      <c r="E9263" s="5"/>
      <c r="F9263" s="2"/>
      <c r="G9263" s="7"/>
      <c r="H9263" s="5"/>
      <c r="I9263" s="5"/>
    </row>
    <row r="9264" spans="2:9" x14ac:dyDescent="0.2">
      <c r="B9264" s="2"/>
      <c r="C9264" s="5"/>
      <c r="D9264" s="2"/>
      <c r="E9264" s="5"/>
      <c r="F9264" s="2"/>
      <c r="G9264" s="7"/>
      <c r="H9264" s="5"/>
      <c r="I9264" s="5"/>
    </row>
    <row r="9265" spans="2:9" x14ac:dyDescent="0.2">
      <c r="B9265" s="2"/>
      <c r="C9265" s="5"/>
      <c r="D9265" s="2"/>
      <c r="E9265" s="5"/>
      <c r="F9265" s="2"/>
      <c r="G9265" s="7"/>
      <c r="H9265" s="5"/>
      <c r="I9265" s="5"/>
    </row>
    <row r="9266" spans="2:9" x14ac:dyDescent="0.2">
      <c r="B9266" s="2"/>
      <c r="C9266" s="5"/>
      <c r="D9266" s="2"/>
      <c r="E9266" s="5"/>
      <c r="F9266" s="2"/>
      <c r="G9266" s="7"/>
      <c r="H9266" s="5"/>
      <c r="I9266" s="5"/>
    </row>
    <row r="9267" spans="2:9" x14ac:dyDescent="0.2">
      <c r="B9267" s="2"/>
      <c r="C9267" s="5"/>
      <c r="D9267" s="2"/>
      <c r="E9267" s="5"/>
      <c r="F9267" s="2"/>
      <c r="G9267" s="7"/>
      <c r="H9267" s="5"/>
      <c r="I9267" s="5"/>
    </row>
    <row r="9268" spans="2:9" x14ac:dyDescent="0.2">
      <c r="B9268" s="2"/>
      <c r="C9268" s="5"/>
      <c r="D9268" s="2"/>
      <c r="E9268" s="5"/>
      <c r="F9268" s="2"/>
      <c r="G9268" s="7"/>
      <c r="H9268" s="5"/>
      <c r="I9268" s="5"/>
    </row>
    <row r="9269" spans="2:9" x14ac:dyDescent="0.2">
      <c r="B9269" s="2"/>
      <c r="C9269" s="5"/>
      <c r="D9269" s="2"/>
      <c r="E9269" s="5"/>
      <c r="F9269" s="2"/>
      <c r="G9269" s="7"/>
      <c r="H9269" s="5"/>
      <c r="I9269" s="5"/>
    </row>
    <row r="9270" spans="2:9" x14ac:dyDescent="0.2">
      <c r="B9270" s="2"/>
      <c r="C9270" s="5"/>
      <c r="D9270" s="2"/>
      <c r="E9270" s="5"/>
      <c r="F9270" s="2"/>
      <c r="G9270" s="7"/>
      <c r="H9270" s="5"/>
      <c r="I9270" s="5"/>
    </row>
    <row r="9271" spans="2:9" x14ac:dyDescent="0.2">
      <c r="B9271" s="2"/>
      <c r="C9271" s="5"/>
      <c r="D9271" s="2"/>
      <c r="E9271" s="5"/>
      <c r="F9271" s="2"/>
      <c r="G9271" s="7"/>
      <c r="H9271" s="5"/>
      <c r="I9271" s="5"/>
    </row>
    <row r="9272" spans="2:9" x14ac:dyDescent="0.2">
      <c r="B9272" s="2"/>
      <c r="C9272" s="5"/>
      <c r="D9272" s="2"/>
      <c r="E9272" s="5"/>
      <c r="F9272" s="2"/>
      <c r="G9272" s="7"/>
      <c r="H9272" s="5"/>
      <c r="I9272" s="5"/>
    </row>
    <row r="9273" spans="2:9" x14ac:dyDescent="0.2">
      <c r="B9273" s="2"/>
      <c r="C9273" s="5"/>
      <c r="D9273" s="2"/>
      <c r="E9273" s="5"/>
      <c r="F9273" s="2"/>
      <c r="G9273" s="7"/>
      <c r="H9273" s="5"/>
      <c r="I9273" s="5"/>
    </row>
    <row r="9274" spans="2:9" x14ac:dyDescent="0.2">
      <c r="B9274" s="2"/>
      <c r="C9274" s="5"/>
      <c r="D9274" s="2"/>
      <c r="E9274" s="5"/>
      <c r="F9274" s="2"/>
      <c r="G9274" s="7"/>
      <c r="H9274" s="5"/>
      <c r="I9274" s="5"/>
    </row>
    <row r="9275" spans="2:9" x14ac:dyDescent="0.2">
      <c r="B9275" s="2"/>
      <c r="C9275" s="5"/>
      <c r="D9275" s="2"/>
      <c r="E9275" s="5"/>
      <c r="F9275" s="2"/>
      <c r="G9275" s="7"/>
      <c r="H9275" s="5"/>
      <c r="I9275" s="5"/>
    </row>
    <row r="9276" spans="2:9" x14ac:dyDescent="0.2">
      <c r="B9276" s="2"/>
      <c r="C9276" s="5"/>
      <c r="D9276" s="2"/>
      <c r="E9276" s="5"/>
      <c r="F9276" s="2"/>
      <c r="G9276" s="7"/>
      <c r="H9276" s="5"/>
      <c r="I9276" s="5"/>
    </row>
    <row r="9277" spans="2:9" x14ac:dyDescent="0.2">
      <c r="B9277" s="2"/>
      <c r="C9277" s="5"/>
      <c r="D9277" s="2"/>
      <c r="E9277" s="5"/>
      <c r="F9277" s="2"/>
      <c r="G9277" s="7"/>
      <c r="H9277" s="5"/>
      <c r="I9277" s="5"/>
    </row>
    <row r="9278" spans="2:9" x14ac:dyDescent="0.2">
      <c r="B9278" s="2"/>
      <c r="C9278" s="5"/>
      <c r="D9278" s="2"/>
      <c r="E9278" s="5"/>
      <c r="F9278" s="2"/>
      <c r="G9278" s="7"/>
      <c r="H9278" s="5"/>
      <c r="I9278" s="5"/>
    </row>
    <row r="9279" spans="2:9" x14ac:dyDescent="0.2">
      <c r="B9279" s="2"/>
      <c r="C9279" s="5"/>
      <c r="D9279" s="2"/>
      <c r="E9279" s="5"/>
      <c r="F9279" s="2"/>
      <c r="G9279" s="7"/>
      <c r="H9279" s="5"/>
      <c r="I9279" s="5"/>
    </row>
    <row r="9280" spans="2:9" x14ac:dyDescent="0.2">
      <c r="B9280" s="2"/>
      <c r="C9280" s="5"/>
      <c r="D9280" s="2"/>
      <c r="E9280" s="5"/>
      <c r="F9280" s="2"/>
      <c r="G9280" s="7"/>
      <c r="H9280" s="5"/>
      <c r="I9280" s="5"/>
    </row>
    <row r="9281" spans="2:9" x14ac:dyDescent="0.2">
      <c r="B9281" s="2"/>
      <c r="C9281" s="5"/>
      <c r="D9281" s="2"/>
      <c r="E9281" s="5"/>
      <c r="F9281" s="2"/>
      <c r="G9281" s="7"/>
      <c r="H9281" s="5"/>
      <c r="I9281" s="5"/>
    </row>
    <row r="9282" spans="2:9" x14ac:dyDescent="0.2">
      <c r="B9282" s="2"/>
      <c r="C9282" s="5"/>
      <c r="D9282" s="2"/>
      <c r="E9282" s="5"/>
      <c r="F9282" s="2"/>
      <c r="G9282" s="7"/>
      <c r="H9282" s="5"/>
      <c r="I9282" s="5"/>
    </row>
    <row r="9283" spans="2:9" x14ac:dyDescent="0.2">
      <c r="B9283" s="2"/>
      <c r="C9283" s="5"/>
      <c r="D9283" s="2"/>
      <c r="E9283" s="5"/>
      <c r="F9283" s="2"/>
      <c r="G9283" s="7"/>
      <c r="H9283" s="5"/>
      <c r="I9283" s="5"/>
    </row>
    <row r="9284" spans="2:9" x14ac:dyDescent="0.2">
      <c r="B9284" s="2"/>
      <c r="C9284" s="5"/>
      <c r="D9284" s="2"/>
      <c r="E9284" s="5"/>
      <c r="F9284" s="2"/>
      <c r="G9284" s="7"/>
      <c r="H9284" s="5"/>
      <c r="I9284" s="5"/>
    </row>
    <row r="9285" spans="2:9" x14ac:dyDescent="0.2">
      <c r="B9285" s="2"/>
      <c r="C9285" s="5"/>
      <c r="D9285" s="2"/>
      <c r="E9285" s="5"/>
      <c r="F9285" s="2"/>
      <c r="G9285" s="7"/>
      <c r="H9285" s="5"/>
      <c r="I9285" s="5"/>
    </row>
    <row r="9286" spans="2:9" x14ac:dyDescent="0.2">
      <c r="B9286" s="2"/>
      <c r="C9286" s="5"/>
      <c r="D9286" s="2"/>
      <c r="E9286" s="5"/>
      <c r="F9286" s="2"/>
      <c r="G9286" s="7"/>
      <c r="H9286" s="5"/>
      <c r="I9286" s="5"/>
    </row>
    <row r="9287" spans="2:9" x14ac:dyDescent="0.2">
      <c r="B9287" s="2"/>
      <c r="C9287" s="5"/>
      <c r="D9287" s="2"/>
      <c r="E9287" s="5"/>
      <c r="F9287" s="2"/>
      <c r="G9287" s="7"/>
      <c r="H9287" s="5"/>
      <c r="I9287" s="5"/>
    </row>
    <row r="9288" spans="2:9" x14ac:dyDescent="0.2">
      <c r="B9288" s="2"/>
      <c r="C9288" s="5"/>
      <c r="D9288" s="2"/>
      <c r="E9288" s="5"/>
      <c r="F9288" s="2"/>
      <c r="G9288" s="7"/>
      <c r="H9288" s="5"/>
      <c r="I9288" s="5"/>
    </row>
    <row r="9289" spans="2:9" x14ac:dyDescent="0.2">
      <c r="B9289" s="2"/>
      <c r="C9289" s="5"/>
      <c r="D9289" s="2"/>
      <c r="E9289" s="5"/>
      <c r="F9289" s="2"/>
      <c r="G9289" s="7"/>
      <c r="H9289" s="5"/>
      <c r="I9289" s="5"/>
    </row>
    <row r="9290" spans="2:9" x14ac:dyDescent="0.2">
      <c r="B9290" s="2"/>
      <c r="C9290" s="5"/>
      <c r="D9290" s="2"/>
      <c r="E9290" s="5"/>
      <c r="F9290" s="2"/>
      <c r="G9290" s="7"/>
      <c r="H9290" s="5"/>
      <c r="I9290" s="5"/>
    </row>
    <row r="9291" spans="2:9" x14ac:dyDescent="0.2">
      <c r="B9291" s="2"/>
      <c r="C9291" s="5"/>
      <c r="D9291" s="2"/>
      <c r="E9291" s="5"/>
      <c r="F9291" s="2"/>
      <c r="G9291" s="7"/>
      <c r="H9291" s="5"/>
      <c r="I9291" s="5"/>
    </row>
    <row r="9292" spans="2:9" x14ac:dyDescent="0.2">
      <c r="B9292" s="2"/>
      <c r="C9292" s="5"/>
      <c r="D9292" s="2"/>
      <c r="E9292" s="5"/>
      <c r="F9292" s="2"/>
      <c r="G9292" s="7"/>
      <c r="H9292" s="5"/>
      <c r="I9292" s="5"/>
    </row>
    <row r="9293" spans="2:9" x14ac:dyDescent="0.2">
      <c r="B9293" s="2"/>
      <c r="C9293" s="5"/>
      <c r="D9293" s="2"/>
      <c r="E9293" s="5"/>
      <c r="F9293" s="2"/>
      <c r="G9293" s="7"/>
      <c r="H9293" s="5"/>
      <c r="I9293" s="5"/>
    </row>
    <row r="9294" spans="2:9" x14ac:dyDescent="0.2">
      <c r="B9294" s="2"/>
      <c r="C9294" s="5"/>
      <c r="D9294" s="2"/>
      <c r="E9294" s="5"/>
      <c r="F9294" s="2"/>
      <c r="G9294" s="7"/>
      <c r="H9294" s="5"/>
      <c r="I9294" s="5"/>
    </row>
    <row r="9295" spans="2:9" x14ac:dyDescent="0.2">
      <c r="B9295" s="2"/>
      <c r="C9295" s="5"/>
      <c r="D9295" s="2"/>
      <c r="E9295" s="5"/>
      <c r="F9295" s="2"/>
      <c r="G9295" s="7"/>
      <c r="H9295" s="5"/>
      <c r="I9295" s="5"/>
    </row>
    <row r="9296" spans="2:9" x14ac:dyDescent="0.2">
      <c r="B9296" s="2"/>
      <c r="C9296" s="5"/>
      <c r="D9296" s="2"/>
      <c r="E9296" s="5"/>
      <c r="F9296" s="2"/>
      <c r="G9296" s="7"/>
      <c r="H9296" s="5"/>
      <c r="I9296" s="5"/>
    </row>
    <row r="9297" spans="2:9" x14ac:dyDescent="0.2">
      <c r="B9297" s="2"/>
      <c r="C9297" s="5"/>
      <c r="D9297" s="2"/>
      <c r="E9297" s="5"/>
      <c r="F9297" s="2"/>
      <c r="G9297" s="7"/>
      <c r="H9297" s="5"/>
      <c r="I9297" s="5"/>
    </row>
    <row r="9298" spans="2:9" x14ac:dyDescent="0.2">
      <c r="B9298" s="2"/>
      <c r="C9298" s="5"/>
      <c r="D9298" s="2"/>
      <c r="E9298" s="5"/>
      <c r="F9298" s="2"/>
      <c r="G9298" s="7"/>
      <c r="H9298" s="5"/>
      <c r="I9298" s="5"/>
    </row>
    <row r="9299" spans="2:9" x14ac:dyDescent="0.2">
      <c r="B9299" s="2"/>
      <c r="C9299" s="5"/>
      <c r="D9299" s="2"/>
      <c r="E9299" s="5"/>
      <c r="F9299" s="2"/>
      <c r="G9299" s="7"/>
      <c r="H9299" s="5"/>
      <c r="I9299" s="5"/>
    </row>
    <row r="9300" spans="2:9" x14ac:dyDescent="0.2">
      <c r="B9300" s="2"/>
      <c r="C9300" s="5"/>
      <c r="D9300" s="2"/>
      <c r="E9300" s="5"/>
      <c r="F9300" s="2"/>
      <c r="G9300" s="7"/>
      <c r="H9300" s="5"/>
      <c r="I9300" s="5"/>
    </row>
    <row r="9301" spans="2:9" x14ac:dyDescent="0.2">
      <c r="B9301" s="2"/>
      <c r="C9301" s="5"/>
      <c r="D9301" s="2"/>
      <c r="E9301" s="5"/>
      <c r="F9301" s="2"/>
      <c r="G9301" s="7"/>
      <c r="H9301" s="5"/>
      <c r="I9301" s="5"/>
    </row>
    <row r="9302" spans="2:9" x14ac:dyDescent="0.2">
      <c r="B9302" s="2"/>
      <c r="C9302" s="5"/>
      <c r="D9302" s="2"/>
      <c r="E9302" s="5"/>
      <c r="F9302" s="2"/>
      <c r="G9302" s="7"/>
      <c r="H9302" s="5"/>
      <c r="I9302" s="5"/>
    </row>
    <row r="9303" spans="2:9" x14ac:dyDescent="0.2">
      <c r="B9303" s="2"/>
      <c r="C9303" s="5"/>
      <c r="D9303" s="2"/>
      <c r="E9303" s="5"/>
      <c r="F9303" s="2"/>
      <c r="G9303" s="7"/>
      <c r="H9303" s="5"/>
      <c r="I9303" s="5"/>
    </row>
    <row r="9304" spans="2:9" x14ac:dyDescent="0.2">
      <c r="B9304" s="2"/>
      <c r="C9304" s="5"/>
      <c r="D9304" s="2"/>
      <c r="E9304" s="5"/>
      <c r="F9304" s="2"/>
      <c r="G9304" s="7"/>
      <c r="H9304" s="5"/>
      <c r="I9304" s="5"/>
    </row>
    <row r="9305" spans="2:9" x14ac:dyDescent="0.2">
      <c r="B9305" s="2"/>
      <c r="C9305" s="5"/>
      <c r="D9305" s="2"/>
      <c r="E9305" s="5"/>
      <c r="F9305" s="2"/>
      <c r="G9305" s="7"/>
      <c r="H9305" s="5"/>
      <c r="I9305" s="5"/>
    </row>
    <row r="9306" spans="2:9" x14ac:dyDescent="0.2">
      <c r="B9306" s="2"/>
      <c r="C9306" s="5"/>
      <c r="D9306" s="2"/>
      <c r="E9306" s="5"/>
      <c r="F9306" s="2"/>
      <c r="G9306" s="7"/>
      <c r="H9306" s="5"/>
      <c r="I9306" s="5"/>
    </row>
    <row r="9307" spans="2:9" x14ac:dyDescent="0.2">
      <c r="B9307" s="2"/>
      <c r="C9307" s="5"/>
      <c r="D9307" s="2"/>
      <c r="E9307" s="5"/>
      <c r="F9307" s="2"/>
      <c r="G9307" s="7"/>
      <c r="H9307" s="5"/>
      <c r="I9307" s="5"/>
    </row>
    <row r="9308" spans="2:9" x14ac:dyDescent="0.2">
      <c r="B9308" s="2"/>
      <c r="C9308" s="5"/>
      <c r="D9308" s="2"/>
      <c r="E9308" s="5"/>
      <c r="F9308" s="2"/>
      <c r="G9308" s="7"/>
      <c r="H9308" s="5"/>
      <c r="I9308" s="5"/>
    </row>
    <row r="9309" spans="2:9" x14ac:dyDescent="0.2">
      <c r="B9309" s="2"/>
      <c r="C9309" s="5"/>
      <c r="D9309" s="2"/>
      <c r="E9309" s="5"/>
      <c r="F9309" s="2"/>
      <c r="G9309" s="7"/>
      <c r="H9309" s="5"/>
      <c r="I9309" s="5"/>
    </row>
    <row r="9310" spans="2:9" x14ac:dyDescent="0.2">
      <c r="B9310" s="2"/>
      <c r="C9310" s="5"/>
      <c r="D9310" s="2"/>
      <c r="E9310" s="5"/>
      <c r="F9310" s="2"/>
      <c r="G9310" s="7"/>
      <c r="H9310" s="5"/>
      <c r="I9310" s="5"/>
    </row>
    <row r="9311" spans="2:9" x14ac:dyDescent="0.2">
      <c r="B9311" s="2"/>
      <c r="C9311" s="5"/>
      <c r="D9311" s="2"/>
      <c r="E9311" s="5"/>
      <c r="F9311" s="2"/>
      <c r="G9311" s="7"/>
      <c r="H9311" s="5"/>
      <c r="I9311" s="5"/>
    </row>
    <row r="9312" spans="2:9" x14ac:dyDescent="0.2">
      <c r="B9312" s="2"/>
      <c r="C9312" s="5"/>
      <c r="D9312" s="2"/>
      <c r="E9312" s="5"/>
      <c r="F9312" s="2"/>
      <c r="G9312" s="7"/>
      <c r="H9312" s="5"/>
      <c r="I9312" s="5"/>
    </row>
    <row r="9313" spans="2:9" x14ac:dyDescent="0.2">
      <c r="B9313" s="2"/>
      <c r="C9313" s="5"/>
      <c r="D9313" s="2"/>
      <c r="E9313" s="5"/>
      <c r="F9313" s="2"/>
      <c r="G9313" s="7"/>
      <c r="H9313" s="5"/>
      <c r="I9313" s="5"/>
    </row>
    <row r="9314" spans="2:9" x14ac:dyDescent="0.2">
      <c r="B9314" s="2"/>
      <c r="C9314" s="5"/>
      <c r="D9314" s="2"/>
      <c r="E9314" s="5"/>
      <c r="F9314" s="2"/>
      <c r="G9314" s="7"/>
      <c r="H9314" s="5"/>
      <c r="I9314" s="5"/>
    </row>
    <row r="9315" spans="2:9" x14ac:dyDescent="0.2">
      <c r="B9315" s="2"/>
      <c r="C9315" s="5"/>
      <c r="D9315" s="2"/>
      <c r="E9315" s="5"/>
      <c r="F9315" s="2"/>
      <c r="G9315" s="7"/>
      <c r="H9315" s="5"/>
      <c r="I9315" s="5"/>
    </row>
    <row r="9316" spans="2:9" x14ac:dyDescent="0.2">
      <c r="B9316" s="2"/>
      <c r="C9316" s="5"/>
      <c r="D9316" s="2"/>
      <c r="E9316" s="5"/>
      <c r="F9316" s="2"/>
      <c r="G9316" s="7"/>
      <c r="H9316" s="5"/>
      <c r="I9316" s="5"/>
    </row>
    <row r="9317" spans="2:9" x14ac:dyDescent="0.2">
      <c r="B9317" s="2"/>
      <c r="C9317" s="5"/>
      <c r="D9317" s="2"/>
      <c r="E9317" s="5"/>
      <c r="F9317" s="2"/>
      <c r="G9317" s="7"/>
      <c r="H9317" s="5"/>
      <c r="I9317" s="5"/>
    </row>
    <row r="9318" spans="2:9" x14ac:dyDescent="0.2">
      <c r="B9318" s="2"/>
      <c r="C9318" s="5"/>
      <c r="D9318" s="2"/>
      <c r="E9318" s="5"/>
      <c r="F9318" s="2"/>
      <c r="G9318" s="7"/>
      <c r="H9318" s="5"/>
      <c r="I9318" s="5"/>
    </row>
    <row r="9319" spans="2:9" x14ac:dyDescent="0.2">
      <c r="B9319" s="2"/>
      <c r="C9319" s="5"/>
      <c r="D9319" s="2"/>
      <c r="E9319" s="5"/>
      <c r="F9319" s="2"/>
      <c r="G9319" s="7"/>
      <c r="H9319" s="5"/>
      <c r="I9319" s="5"/>
    </row>
    <row r="9320" spans="2:9" x14ac:dyDescent="0.2">
      <c r="B9320" s="2"/>
      <c r="C9320" s="5"/>
      <c r="D9320" s="2"/>
      <c r="E9320" s="5"/>
      <c r="F9320" s="2"/>
      <c r="G9320" s="7"/>
      <c r="H9320" s="5"/>
      <c r="I9320" s="5"/>
    </row>
    <row r="9321" spans="2:9" x14ac:dyDescent="0.2">
      <c r="B9321" s="2"/>
      <c r="C9321" s="5"/>
      <c r="D9321" s="2"/>
      <c r="E9321" s="5"/>
      <c r="F9321" s="2"/>
      <c r="G9321" s="7"/>
      <c r="H9321" s="5"/>
      <c r="I9321" s="5"/>
    </row>
    <row r="9322" spans="2:9" x14ac:dyDescent="0.2">
      <c r="B9322" s="2"/>
      <c r="C9322" s="5"/>
      <c r="D9322" s="2"/>
      <c r="E9322" s="5"/>
      <c r="F9322" s="2"/>
      <c r="G9322" s="7"/>
      <c r="H9322" s="5"/>
      <c r="I9322" s="5"/>
    </row>
    <row r="9323" spans="2:9" x14ac:dyDescent="0.2">
      <c r="B9323" s="2"/>
      <c r="C9323" s="5"/>
      <c r="D9323" s="2"/>
      <c r="E9323" s="5"/>
      <c r="F9323" s="2"/>
      <c r="G9323" s="7"/>
      <c r="H9323" s="5"/>
      <c r="I9323" s="5"/>
    </row>
    <row r="9324" spans="2:9" x14ac:dyDescent="0.2">
      <c r="B9324" s="2"/>
      <c r="C9324" s="5"/>
      <c r="D9324" s="2"/>
      <c r="E9324" s="5"/>
      <c r="F9324" s="2"/>
      <c r="G9324" s="7"/>
      <c r="H9324" s="5"/>
      <c r="I9324" s="5"/>
    </row>
    <row r="9325" spans="2:9" x14ac:dyDescent="0.2">
      <c r="B9325" s="2"/>
      <c r="C9325" s="5"/>
      <c r="D9325" s="2"/>
      <c r="E9325" s="5"/>
      <c r="F9325" s="2"/>
      <c r="G9325" s="7"/>
      <c r="H9325" s="5"/>
      <c r="I9325" s="5"/>
    </row>
    <row r="9326" spans="2:9" x14ac:dyDescent="0.2">
      <c r="B9326" s="2"/>
      <c r="C9326" s="5"/>
      <c r="D9326" s="2"/>
      <c r="E9326" s="5"/>
      <c r="F9326" s="2"/>
      <c r="G9326" s="7"/>
      <c r="H9326" s="5"/>
      <c r="I9326" s="5"/>
    </row>
    <row r="9327" spans="2:9" x14ac:dyDescent="0.2">
      <c r="B9327" s="2"/>
      <c r="C9327" s="5"/>
      <c r="D9327" s="2"/>
      <c r="E9327" s="5"/>
      <c r="F9327" s="2"/>
      <c r="G9327" s="7"/>
      <c r="H9327" s="5"/>
      <c r="I9327" s="5"/>
    </row>
    <row r="9328" spans="2:9" x14ac:dyDescent="0.2">
      <c r="B9328" s="2"/>
      <c r="C9328" s="5"/>
      <c r="D9328" s="2"/>
      <c r="E9328" s="5"/>
      <c r="F9328" s="2"/>
      <c r="G9328" s="7"/>
      <c r="H9328" s="5"/>
      <c r="I9328" s="5"/>
    </row>
    <row r="9329" spans="2:9" x14ac:dyDescent="0.2">
      <c r="B9329" s="2"/>
      <c r="C9329" s="5"/>
      <c r="D9329" s="2"/>
      <c r="E9329" s="5"/>
      <c r="F9329" s="2"/>
      <c r="G9329" s="7"/>
      <c r="H9329" s="5"/>
      <c r="I9329" s="5"/>
    </row>
    <row r="9330" spans="2:9" x14ac:dyDescent="0.2">
      <c r="B9330" s="2"/>
      <c r="C9330" s="5"/>
      <c r="D9330" s="2"/>
      <c r="E9330" s="5"/>
      <c r="F9330" s="2"/>
      <c r="G9330" s="7"/>
      <c r="H9330" s="5"/>
      <c r="I9330" s="5"/>
    </row>
    <row r="9331" spans="2:9" x14ac:dyDescent="0.2">
      <c r="B9331" s="2"/>
      <c r="C9331" s="5"/>
      <c r="D9331" s="2"/>
      <c r="E9331" s="5"/>
      <c r="F9331" s="2"/>
      <c r="G9331" s="7"/>
      <c r="H9331" s="5"/>
      <c r="I9331" s="5"/>
    </row>
    <row r="9332" spans="2:9" x14ac:dyDescent="0.2">
      <c r="B9332" s="2"/>
      <c r="C9332" s="5"/>
      <c r="D9332" s="2"/>
      <c r="E9332" s="5"/>
      <c r="F9332" s="2"/>
      <c r="G9332" s="7"/>
      <c r="H9332" s="5"/>
      <c r="I9332" s="5"/>
    </row>
    <row r="9333" spans="2:9" x14ac:dyDescent="0.2">
      <c r="B9333" s="2"/>
      <c r="C9333" s="5"/>
      <c r="D9333" s="2"/>
      <c r="E9333" s="5"/>
      <c r="F9333" s="2"/>
      <c r="G9333" s="7"/>
      <c r="H9333" s="5"/>
      <c r="I9333" s="5"/>
    </row>
    <row r="9334" spans="2:9" x14ac:dyDescent="0.2">
      <c r="B9334" s="2"/>
      <c r="C9334" s="5"/>
      <c r="D9334" s="2"/>
      <c r="E9334" s="5"/>
      <c r="F9334" s="2"/>
      <c r="G9334" s="7"/>
      <c r="H9334" s="5"/>
      <c r="I9334" s="5"/>
    </row>
    <row r="9335" spans="2:9" x14ac:dyDescent="0.2">
      <c r="B9335" s="2"/>
      <c r="C9335" s="5"/>
      <c r="D9335" s="2"/>
      <c r="E9335" s="5"/>
      <c r="F9335" s="2"/>
      <c r="G9335" s="7"/>
      <c r="H9335" s="5"/>
      <c r="I9335" s="5"/>
    </row>
    <row r="9336" spans="2:9" x14ac:dyDescent="0.2">
      <c r="B9336" s="2"/>
      <c r="C9336" s="5"/>
      <c r="D9336" s="2"/>
      <c r="E9336" s="5"/>
      <c r="F9336" s="2"/>
      <c r="G9336" s="7"/>
      <c r="H9336" s="5"/>
      <c r="I9336" s="5"/>
    </row>
    <row r="9337" spans="2:9" x14ac:dyDescent="0.2">
      <c r="B9337" s="2"/>
      <c r="C9337" s="5"/>
      <c r="D9337" s="2"/>
      <c r="E9337" s="5"/>
      <c r="F9337" s="2"/>
      <c r="G9337" s="7"/>
      <c r="H9337" s="5"/>
      <c r="I9337" s="5"/>
    </row>
    <row r="9338" spans="2:9" x14ac:dyDescent="0.2">
      <c r="B9338" s="2"/>
      <c r="C9338" s="5"/>
      <c r="D9338" s="2"/>
      <c r="E9338" s="5"/>
      <c r="F9338" s="2"/>
      <c r="G9338" s="7"/>
      <c r="H9338" s="5"/>
      <c r="I9338" s="5"/>
    </row>
    <row r="9339" spans="2:9" x14ac:dyDescent="0.2">
      <c r="B9339" s="2"/>
      <c r="C9339" s="5"/>
      <c r="D9339" s="2"/>
      <c r="E9339" s="5"/>
      <c r="F9339" s="2"/>
      <c r="G9339" s="7"/>
      <c r="H9339" s="5"/>
      <c r="I9339" s="5"/>
    </row>
    <row r="9340" spans="2:9" x14ac:dyDescent="0.2">
      <c r="B9340" s="2"/>
      <c r="C9340" s="5"/>
      <c r="D9340" s="2"/>
      <c r="E9340" s="5"/>
      <c r="F9340" s="2"/>
      <c r="G9340" s="7"/>
      <c r="H9340" s="5"/>
      <c r="I9340" s="5"/>
    </row>
    <row r="9341" spans="2:9" x14ac:dyDescent="0.2">
      <c r="B9341" s="2"/>
      <c r="C9341" s="5"/>
      <c r="D9341" s="2"/>
      <c r="E9341" s="5"/>
      <c r="F9341" s="2"/>
      <c r="G9341" s="7"/>
      <c r="H9341" s="5"/>
      <c r="I9341" s="5"/>
    </row>
    <row r="9342" spans="2:9" x14ac:dyDescent="0.2">
      <c r="B9342" s="2"/>
      <c r="C9342" s="5"/>
      <c r="D9342" s="2"/>
      <c r="E9342" s="5"/>
      <c r="F9342" s="2"/>
      <c r="G9342" s="7"/>
      <c r="H9342" s="5"/>
      <c r="I9342" s="5"/>
    </row>
    <row r="9343" spans="2:9" x14ac:dyDescent="0.2">
      <c r="B9343" s="2"/>
      <c r="C9343" s="5"/>
      <c r="D9343" s="2"/>
      <c r="E9343" s="5"/>
      <c r="F9343" s="2"/>
      <c r="G9343" s="7"/>
      <c r="H9343" s="5"/>
      <c r="I9343" s="5"/>
    </row>
    <row r="9344" spans="2:9" x14ac:dyDescent="0.2">
      <c r="B9344" s="2"/>
      <c r="C9344" s="5"/>
      <c r="D9344" s="2"/>
      <c r="E9344" s="5"/>
      <c r="F9344" s="2"/>
      <c r="G9344" s="7"/>
      <c r="H9344" s="5"/>
      <c r="I9344" s="5"/>
    </row>
    <row r="9345" spans="2:9" x14ac:dyDescent="0.2">
      <c r="B9345" s="2"/>
      <c r="C9345" s="5"/>
      <c r="D9345" s="2"/>
      <c r="E9345" s="5"/>
      <c r="F9345" s="2"/>
      <c r="G9345" s="7"/>
      <c r="H9345" s="5"/>
      <c r="I9345" s="5"/>
    </row>
    <row r="9346" spans="2:9" x14ac:dyDescent="0.2">
      <c r="B9346" s="2"/>
      <c r="C9346" s="5"/>
      <c r="D9346" s="2"/>
      <c r="E9346" s="5"/>
      <c r="F9346" s="2"/>
      <c r="G9346" s="7"/>
      <c r="H9346" s="5"/>
      <c r="I9346" s="5"/>
    </row>
    <row r="9347" spans="2:9" x14ac:dyDescent="0.2">
      <c r="B9347" s="2"/>
      <c r="C9347" s="5"/>
      <c r="D9347" s="2"/>
      <c r="E9347" s="5"/>
      <c r="F9347" s="2"/>
      <c r="G9347" s="7"/>
      <c r="H9347" s="5"/>
      <c r="I9347" s="5"/>
    </row>
    <row r="9348" spans="2:9" x14ac:dyDescent="0.2">
      <c r="B9348" s="2"/>
      <c r="C9348" s="5"/>
      <c r="D9348" s="2"/>
      <c r="E9348" s="5"/>
      <c r="F9348" s="2"/>
      <c r="G9348" s="7"/>
      <c r="H9348" s="5"/>
      <c r="I9348" s="5"/>
    </row>
    <row r="9349" spans="2:9" x14ac:dyDescent="0.2">
      <c r="B9349" s="2"/>
      <c r="C9349" s="5"/>
      <c r="D9349" s="2"/>
      <c r="E9349" s="5"/>
      <c r="F9349" s="2"/>
      <c r="G9349" s="7"/>
      <c r="H9349" s="5"/>
      <c r="I9349" s="5"/>
    </row>
    <row r="9350" spans="2:9" x14ac:dyDescent="0.2">
      <c r="B9350" s="2"/>
      <c r="C9350" s="5"/>
      <c r="D9350" s="2"/>
      <c r="E9350" s="5"/>
      <c r="F9350" s="2"/>
      <c r="G9350" s="7"/>
      <c r="H9350" s="5"/>
      <c r="I9350" s="5"/>
    </row>
    <row r="9351" spans="2:9" x14ac:dyDescent="0.2">
      <c r="B9351" s="2"/>
      <c r="C9351" s="5"/>
      <c r="D9351" s="2"/>
      <c r="E9351" s="5"/>
      <c r="F9351" s="2"/>
      <c r="G9351" s="7"/>
      <c r="H9351" s="5"/>
      <c r="I9351" s="5"/>
    </row>
    <row r="9352" spans="2:9" x14ac:dyDescent="0.2">
      <c r="B9352" s="2"/>
      <c r="C9352" s="5"/>
      <c r="D9352" s="2"/>
      <c r="E9352" s="5"/>
      <c r="F9352" s="2"/>
      <c r="G9352" s="7"/>
      <c r="H9352" s="5"/>
      <c r="I9352" s="5"/>
    </row>
    <row r="9353" spans="2:9" x14ac:dyDescent="0.2">
      <c r="B9353" s="2"/>
      <c r="C9353" s="5"/>
      <c r="D9353" s="2"/>
      <c r="E9353" s="5"/>
      <c r="F9353" s="2"/>
      <c r="G9353" s="7"/>
      <c r="H9353" s="5"/>
      <c r="I9353" s="5"/>
    </row>
    <row r="9354" spans="2:9" x14ac:dyDescent="0.2">
      <c r="B9354" s="2"/>
      <c r="C9354" s="5"/>
      <c r="D9354" s="2"/>
      <c r="E9354" s="5"/>
      <c r="F9354" s="2"/>
      <c r="G9354" s="7"/>
      <c r="H9354" s="5"/>
      <c r="I9354" s="5"/>
    </row>
    <row r="9355" spans="2:9" x14ac:dyDescent="0.2">
      <c r="B9355" s="2"/>
      <c r="C9355" s="5"/>
      <c r="D9355" s="2"/>
      <c r="E9355" s="5"/>
      <c r="F9355" s="2"/>
      <c r="G9355" s="7"/>
      <c r="H9355" s="5"/>
      <c r="I9355" s="5"/>
    </row>
    <row r="9356" spans="2:9" x14ac:dyDescent="0.2">
      <c r="B9356" s="2"/>
      <c r="C9356" s="5"/>
      <c r="D9356" s="2"/>
      <c r="E9356" s="5"/>
      <c r="F9356" s="2"/>
      <c r="G9356" s="7"/>
      <c r="H9356" s="5"/>
      <c r="I9356" s="5"/>
    </row>
    <row r="9357" spans="2:9" x14ac:dyDescent="0.2">
      <c r="B9357" s="2"/>
      <c r="C9357" s="5"/>
      <c r="D9357" s="2"/>
      <c r="E9357" s="5"/>
      <c r="F9357" s="2"/>
      <c r="G9357" s="7"/>
      <c r="H9357" s="5"/>
      <c r="I9357" s="5"/>
    </row>
    <row r="9358" spans="2:9" x14ac:dyDescent="0.2">
      <c r="B9358" s="2"/>
      <c r="C9358" s="5"/>
      <c r="D9358" s="2"/>
      <c r="E9358" s="5"/>
      <c r="F9358" s="2"/>
      <c r="G9358" s="7"/>
      <c r="H9358" s="5"/>
      <c r="I9358" s="5"/>
    </row>
    <row r="9359" spans="2:9" x14ac:dyDescent="0.2">
      <c r="B9359" s="2"/>
      <c r="C9359" s="5"/>
      <c r="D9359" s="2"/>
      <c r="E9359" s="5"/>
      <c r="F9359" s="2"/>
      <c r="G9359" s="7"/>
      <c r="H9359" s="5"/>
      <c r="I9359" s="5"/>
    </row>
    <row r="9360" spans="2:9" x14ac:dyDescent="0.2">
      <c r="B9360" s="2"/>
      <c r="C9360" s="5"/>
      <c r="D9360" s="2"/>
      <c r="E9360" s="5"/>
      <c r="F9360" s="2"/>
      <c r="G9360" s="7"/>
      <c r="H9360" s="5"/>
      <c r="I9360" s="5"/>
    </row>
    <row r="9361" spans="2:9" x14ac:dyDescent="0.2">
      <c r="B9361" s="2"/>
      <c r="C9361" s="5"/>
      <c r="D9361" s="2"/>
      <c r="E9361" s="5"/>
      <c r="F9361" s="2"/>
      <c r="G9361" s="7"/>
      <c r="H9361" s="5"/>
      <c r="I9361" s="5"/>
    </row>
    <row r="9362" spans="2:9" x14ac:dyDescent="0.2">
      <c r="B9362" s="2"/>
      <c r="C9362" s="5"/>
      <c r="D9362" s="2"/>
      <c r="E9362" s="5"/>
      <c r="F9362" s="2"/>
      <c r="G9362" s="7"/>
      <c r="H9362" s="5"/>
      <c r="I9362" s="5"/>
    </row>
    <row r="9363" spans="2:9" x14ac:dyDescent="0.2">
      <c r="B9363" s="2"/>
      <c r="C9363" s="5"/>
      <c r="D9363" s="2"/>
      <c r="E9363" s="5"/>
      <c r="F9363" s="2"/>
      <c r="G9363" s="7"/>
      <c r="H9363" s="5"/>
      <c r="I9363" s="5"/>
    </row>
    <row r="9364" spans="2:9" x14ac:dyDescent="0.2">
      <c r="B9364" s="2"/>
      <c r="C9364" s="5"/>
      <c r="D9364" s="2"/>
      <c r="E9364" s="5"/>
      <c r="F9364" s="2"/>
      <c r="G9364" s="7"/>
      <c r="H9364" s="5"/>
      <c r="I9364" s="5"/>
    </row>
    <row r="9365" spans="2:9" x14ac:dyDescent="0.2">
      <c r="B9365" s="2"/>
      <c r="C9365" s="5"/>
      <c r="D9365" s="2"/>
      <c r="E9365" s="5"/>
      <c r="F9365" s="2"/>
      <c r="G9365" s="7"/>
      <c r="H9365" s="5"/>
      <c r="I9365" s="5"/>
    </row>
    <row r="9366" spans="2:9" x14ac:dyDescent="0.2">
      <c r="B9366" s="2"/>
      <c r="C9366" s="5"/>
      <c r="D9366" s="2"/>
      <c r="E9366" s="5"/>
      <c r="F9366" s="2"/>
      <c r="G9366" s="7"/>
      <c r="H9366" s="5"/>
      <c r="I9366" s="5"/>
    </row>
    <row r="9367" spans="2:9" x14ac:dyDescent="0.2">
      <c r="B9367" s="2"/>
      <c r="C9367" s="5"/>
      <c r="D9367" s="2"/>
      <c r="E9367" s="5"/>
      <c r="F9367" s="2"/>
      <c r="G9367" s="7"/>
      <c r="H9367" s="5"/>
      <c r="I9367" s="5"/>
    </row>
    <row r="9368" spans="2:9" x14ac:dyDescent="0.2">
      <c r="B9368" s="2"/>
      <c r="C9368" s="5"/>
      <c r="D9368" s="2"/>
      <c r="E9368" s="5"/>
      <c r="F9368" s="2"/>
      <c r="G9368" s="7"/>
      <c r="H9368" s="5"/>
      <c r="I9368" s="5"/>
    </row>
    <row r="9369" spans="2:9" x14ac:dyDescent="0.2">
      <c r="B9369" s="2"/>
      <c r="C9369" s="5"/>
      <c r="D9369" s="2"/>
      <c r="E9369" s="5"/>
      <c r="F9369" s="2"/>
      <c r="G9369" s="7"/>
      <c r="H9369" s="5"/>
      <c r="I9369" s="5"/>
    </row>
    <row r="9370" spans="2:9" x14ac:dyDescent="0.2">
      <c r="B9370" s="2"/>
      <c r="C9370" s="5"/>
      <c r="D9370" s="2"/>
      <c r="E9370" s="5"/>
      <c r="F9370" s="2"/>
      <c r="G9370" s="7"/>
      <c r="H9370" s="5"/>
      <c r="I9370" s="5"/>
    </row>
    <row r="9371" spans="2:9" x14ac:dyDescent="0.2">
      <c r="B9371" s="2"/>
      <c r="C9371" s="5"/>
      <c r="D9371" s="2"/>
      <c r="E9371" s="5"/>
      <c r="F9371" s="2"/>
      <c r="G9371" s="7"/>
      <c r="H9371" s="5"/>
      <c r="I9371" s="5"/>
    </row>
    <row r="9372" spans="2:9" x14ac:dyDescent="0.2">
      <c r="B9372" s="2"/>
      <c r="C9372" s="5"/>
      <c r="D9372" s="2"/>
      <c r="E9372" s="5"/>
      <c r="F9372" s="2"/>
      <c r="G9372" s="7"/>
      <c r="H9372" s="5"/>
      <c r="I9372" s="5"/>
    </row>
    <row r="9373" spans="2:9" x14ac:dyDescent="0.2">
      <c r="B9373" s="2"/>
      <c r="C9373" s="5"/>
      <c r="D9373" s="2"/>
      <c r="E9373" s="5"/>
      <c r="F9373" s="2"/>
      <c r="G9373" s="7"/>
      <c r="H9373" s="5"/>
      <c r="I9373" s="5"/>
    </row>
    <row r="9374" spans="2:9" x14ac:dyDescent="0.2">
      <c r="B9374" s="2"/>
      <c r="C9374" s="5"/>
      <c r="D9374" s="2"/>
      <c r="E9374" s="5"/>
      <c r="F9374" s="2"/>
      <c r="G9374" s="7"/>
      <c r="H9374" s="5"/>
      <c r="I9374" s="5"/>
    </row>
    <row r="9375" spans="2:9" x14ac:dyDescent="0.2">
      <c r="B9375" s="2"/>
      <c r="C9375" s="5"/>
      <c r="D9375" s="2"/>
      <c r="E9375" s="5"/>
      <c r="F9375" s="2"/>
      <c r="G9375" s="7"/>
      <c r="H9375" s="5"/>
      <c r="I9375" s="5"/>
    </row>
    <row r="9376" spans="2:9" x14ac:dyDescent="0.2">
      <c r="B9376" s="2"/>
      <c r="C9376" s="5"/>
      <c r="D9376" s="2"/>
      <c r="E9376" s="5"/>
      <c r="F9376" s="2"/>
      <c r="G9376" s="7"/>
      <c r="H9376" s="5"/>
      <c r="I9376" s="5"/>
    </row>
    <row r="9377" spans="2:9" x14ac:dyDescent="0.2">
      <c r="B9377" s="2"/>
      <c r="C9377" s="5"/>
      <c r="D9377" s="2"/>
      <c r="E9377" s="5"/>
      <c r="F9377" s="2"/>
      <c r="G9377" s="7"/>
      <c r="H9377" s="5"/>
      <c r="I9377" s="5"/>
    </row>
    <row r="9378" spans="2:9" x14ac:dyDescent="0.2">
      <c r="B9378" s="2"/>
      <c r="C9378" s="5"/>
      <c r="D9378" s="2"/>
      <c r="E9378" s="5"/>
      <c r="F9378" s="2"/>
      <c r="G9378" s="7"/>
      <c r="H9378" s="5"/>
      <c r="I9378" s="5"/>
    </row>
    <row r="9379" spans="2:9" x14ac:dyDescent="0.2">
      <c r="B9379" s="2"/>
      <c r="C9379" s="5"/>
      <c r="D9379" s="2"/>
      <c r="E9379" s="5"/>
      <c r="F9379" s="2"/>
      <c r="G9379" s="7"/>
      <c r="H9379" s="5"/>
      <c r="I9379" s="5"/>
    </row>
    <row r="9380" spans="2:9" x14ac:dyDescent="0.2">
      <c r="B9380" s="2"/>
      <c r="C9380" s="5"/>
      <c r="D9380" s="2"/>
      <c r="E9380" s="5"/>
      <c r="F9380" s="2"/>
      <c r="G9380" s="7"/>
      <c r="H9380" s="5"/>
      <c r="I9380" s="5"/>
    </row>
    <row r="9381" spans="2:9" x14ac:dyDescent="0.2">
      <c r="B9381" s="2"/>
      <c r="C9381" s="5"/>
      <c r="D9381" s="2"/>
      <c r="E9381" s="5"/>
      <c r="F9381" s="2"/>
      <c r="G9381" s="7"/>
      <c r="H9381" s="5"/>
      <c r="I9381" s="5"/>
    </row>
    <row r="9382" spans="2:9" x14ac:dyDescent="0.2">
      <c r="B9382" s="2"/>
      <c r="C9382" s="5"/>
      <c r="D9382" s="2"/>
      <c r="E9382" s="5"/>
      <c r="F9382" s="2"/>
      <c r="G9382" s="7"/>
      <c r="H9382" s="5"/>
      <c r="I9382" s="5"/>
    </row>
    <row r="9383" spans="2:9" x14ac:dyDescent="0.2">
      <c r="B9383" s="2"/>
      <c r="C9383" s="5"/>
      <c r="D9383" s="2"/>
      <c r="E9383" s="5"/>
      <c r="F9383" s="2"/>
      <c r="G9383" s="7"/>
      <c r="H9383" s="5"/>
      <c r="I9383" s="5"/>
    </row>
    <row r="9384" spans="2:9" x14ac:dyDescent="0.2">
      <c r="B9384" s="2"/>
      <c r="C9384" s="5"/>
      <c r="D9384" s="2"/>
      <c r="E9384" s="5"/>
      <c r="F9384" s="2"/>
      <c r="G9384" s="7"/>
      <c r="H9384" s="5"/>
      <c r="I9384" s="5"/>
    </row>
    <row r="9385" spans="2:9" x14ac:dyDescent="0.2">
      <c r="B9385" s="2"/>
      <c r="C9385" s="5"/>
      <c r="D9385" s="2"/>
      <c r="E9385" s="5"/>
      <c r="F9385" s="2"/>
      <c r="G9385" s="7"/>
      <c r="H9385" s="5"/>
      <c r="I9385" s="5"/>
    </row>
    <row r="9386" spans="2:9" x14ac:dyDescent="0.2">
      <c r="B9386" s="2"/>
      <c r="C9386" s="5"/>
      <c r="D9386" s="2"/>
      <c r="E9386" s="5"/>
      <c r="F9386" s="2"/>
      <c r="G9386" s="7"/>
      <c r="H9386" s="5"/>
      <c r="I9386" s="5"/>
    </row>
    <row r="9387" spans="2:9" x14ac:dyDescent="0.2">
      <c r="B9387" s="2"/>
      <c r="C9387" s="5"/>
      <c r="D9387" s="2"/>
      <c r="E9387" s="5"/>
      <c r="F9387" s="2"/>
      <c r="G9387" s="7"/>
      <c r="H9387" s="5"/>
      <c r="I9387" s="5"/>
    </row>
    <row r="9388" spans="2:9" x14ac:dyDescent="0.2">
      <c r="B9388" s="2"/>
      <c r="C9388" s="5"/>
      <c r="D9388" s="2"/>
      <c r="E9388" s="5"/>
      <c r="F9388" s="2"/>
      <c r="G9388" s="7"/>
      <c r="H9388" s="5"/>
      <c r="I9388" s="5"/>
    </row>
    <row r="9389" spans="2:9" x14ac:dyDescent="0.2">
      <c r="B9389" s="2"/>
      <c r="C9389" s="5"/>
      <c r="D9389" s="2"/>
      <c r="E9389" s="5"/>
      <c r="F9389" s="2"/>
      <c r="G9389" s="7"/>
      <c r="H9389" s="5"/>
      <c r="I9389" s="5"/>
    </row>
    <row r="9390" spans="2:9" x14ac:dyDescent="0.2">
      <c r="B9390" s="2"/>
      <c r="C9390" s="5"/>
      <c r="D9390" s="2"/>
      <c r="E9390" s="5"/>
      <c r="F9390" s="2"/>
      <c r="G9390" s="7"/>
      <c r="H9390" s="5"/>
      <c r="I9390" s="5"/>
    </row>
    <row r="9391" spans="2:9" x14ac:dyDescent="0.2">
      <c r="B9391" s="2"/>
      <c r="C9391" s="5"/>
      <c r="D9391" s="2"/>
      <c r="E9391" s="5"/>
      <c r="F9391" s="2"/>
      <c r="G9391" s="7"/>
      <c r="H9391" s="5"/>
      <c r="I9391" s="5"/>
    </row>
    <row r="9392" spans="2:9" x14ac:dyDescent="0.2">
      <c r="B9392" s="2"/>
      <c r="C9392" s="5"/>
      <c r="D9392" s="2"/>
      <c r="E9392" s="5"/>
      <c r="F9392" s="2"/>
      <c r="G9392" s="7"/>
      <c r="H9392" s="5"/>
      <c r="I9392" s="5"/>
    </row>
    <row r="9393" spans="2:9" x14ac:dyDescent="0.2">
      <c r="B9393" s="2"/>
      <c r="C9393" s="5"/>
      <c r="D9393" s="2"/>
      <c r="E9393" s="5"/>
      <c r="F9393" s="2"/>
      <c r="G9393" s="7"/>
      <c r="H9393" s="5"/>
      <c r="I9393" s="5"/>
    </row>
    <row r="9394" spans="2:9" x14ac:dyDescent="0.2">
      <c r="B9394" s="2"/>
      <c r="C9394" s="5"/>
      <c r="D9394" s="2"/>
      <c r="E9394" s="5"/>
      <c r="F9394" s="2"/>
      <c r="G9394" s="7"/>
      <c r="H9394" s="5"/>
      <c r="I9394" s="5"/>
    </row>
    <row r="9395" spans="2:9" x14ac:dyDescent="0.2">
      <c r="B9395" s="2"/>
      <c r="C9395" s="5"/>
      <c r="D9395" s="2"/>
      <c r="E9395" s="5"/>
      <c r="F9395" s="2"/>
      <c r="G9395" s="7"/>
      <c r="H9395" s="5"/>
      <c r="I9395" s="5"/>
    </row>
    <row r="9396" spans="2:9" x14ac:dyDescent="0.2">
      <c r="B9396" s="2"/>
      <c r="C9396" s="5"/>
      <c r="D9396" s="2"/>
      <c r="E9396" s="5"/>
      <c r="F9396" s="2"/>
      <c r="G9396" s="7"/>
      <c r="H9396" s="5"/>
      <c r="I9396" s="5"/>
    </row>
    <row r="9397" spans="2:9" x14ac:dyDescent="0.2">
      <c r="B9397" s="2"/>
      <c r="C9397" s="5"/>
      <c r="D9397" s="2"/>
      <c r="E9397" s="5"/>
      <c r="F9397" s="2"/>
      <c r="G9397" s="7"/>
      <c r="H9397" s="5"/>
      <c r="I9397" s="5"/>
    </row>
    <row r="9398" spans="2:9" x14ac:dyDescent="0.2">
      <c r="B9398" s="2"/>
      <c r="C9398" s="5"/>
      <c r="D9398" s="2"/>
      <c r="E9398" s="5"/>
      <c r="F9398" s="2"/>
      <c r="G9398" s="7"/>
      <c r="H9398" s="5"/>
      <c r="I9398" s="5"/>
    </row>
    <row r="9399" spans="2:9" x14ac:dyDescent="0.2">
      <c r="B9399" s="2"/>
      <c r="C9399" s="5"/>
      <c r="D9399" s="2"/>
      <c r="E9399" s="5"/>
      <c r="F9399" s="2"/>
      <c r="G9399" s="7"/>
      <c r="H9399" s="5"/>
      <c r="I9399" s="5"/>
    </row>
    <row r="9400" spans="2:9" x14ac:dyDescent="0.2">
      <c r="B9400" s="2"/>
      <c r="C9400" s="5"/>
      <c r="D9400" s="2"/>
      <c r="E9400" s="5"/>
      <c r="F9400" s="2"/>
      <c r="G9400" s="7"/>
      <c r="H9400" s="5"/>
      <c r="I9400" s="5"/>
    </row>
    <row r="9401" spans="2:9" x14ac:dyDescent="0.2">
      <c r="B9401" s="2"/>
      <c r="C9401" s="5"/>
      <c r="D9401" s="2"/>
      <c r="E9401" s="5"/>
      <c r="F9401" s="2"/>
      <c r="G9401" s="7"/>
      <c r="H9401" s="5"/>
      <c r="I9401" s="5"/>
    </row>
    <row r="9402" spans="2:9" x14ac:dyDescent="0.2">
      <c r="B9402" s="2"/>
      <c r="C9402" s="5"/>
      <c r="D9402" s="2"/>
      <c r="E9402" s="5"/>
      <c r="F9402" s="2"/>
      <c r="G9402" s="7"/>
      <c r="H9402" s="5"/>
      <c r="I9402" s="5"/>
    </row>
    <row r="9403" spans="2:9" x14ac:dyDescent="0.2">
      <c r="B9403" s="2"/>
      <c r="C9403" s="5"/>
      <c r="D9403" s="2"/>
      <c r="E9403" s="5"/>
      <c r="F9403" s="2"/>
      <c r="G9403" s="7"/>
      <c r="H9403" s="5"/>
      <c r="I9403" s="5"/>
    </row>
    <row r="9404" spans="2:9" x14ac:dyDescent="0.2">
      <c r="B9404" s="2"/>
      <c r="C9404" s="5"/>
      <c r="D9404" s="2"/>
      <c r="E9404" s="5"/>
      <c r="F9404" s="2"/>
      <c r="G9404" s="7"/>
      <c r="H9404" s="5"/>
      <c r="I9404" s="5"/>
    </row>
    <row r="9405" spans="2:9" x14ac:dyDescent="0.2">
      <c r="B9405" s="2"/>
      <c r="C9405" s="5"/>
      <c r="D9405" s="2"/>
      <c r="E9405" s="5"/>
      <c r="F9405" s="2"/>
      <c r="G9405" s="7"/>
      <c r="H9405" s="5"/>
      <c r="I9405" s="5"/>
    </row>
    <row r="9406" spans="2:9" x14ac:dyDescent="0.2">
      <c r="B9406" s="2"/>
      <c r="C9406" s="5"/>
      <c r="D9406" s="2"/>
      <c r="E9406" s="5"/>
      <c r="F9406" s="2"/>
      <c r="G9406" s="7"/>
      <c r="H9406" s="5"/>
      <c r="I9406" s="5"/>
    </row>
    <row r="9407" spans="2:9" x14ac:dyDescent="0.2">
      <c r="B9407" s="2"/>
      <c r="C9407" s="5"/>
      <c r="D9407" s="2"/>
      <c r="E9407" s="5"/>
      <c r="F9407" s="2"/>
      <c r="G9407" s="7"/>
      <c r="H9407" s="5"/>
      <c r="I9407" s="5"/>
    </row>
    <row r="9408" spans="2:9" x14ac:dyDescent="0.2">
      <c r="B9408" s="2"/>
      <c r="C9408" s="5"/>
      <c r="D9408" s="2"/>
      <c r="E9408" s="5"/>
      <c r="F9408" s="2"/>
      <c r="G9408" s="7"/>
      <c r="H9408" s="5"/>
      <c r="I9408" s="5"/>
    </row>
    <row r="9409" spans="2:9" x14ac:dyDescent="0.2">
      <c r="B9409" s="2"/>
      <c r="C9409" s="5"/>
      <c r="D9409" s="2"/>
      <c r="E9409" s="5"/>
      <c r="F9409" s="2"/>
      <c r="G9409" s="7"/>
      <c r="H9409" s="5"/>
      <c r="I9409" s="5"/>
    </row>
    <row r="9410" spans="2:9" x14ac:dyDescent="0.2">
      <c r="B9410" s="2"/>
      <c r="C9410" s="5"/>
      <c r="D9410" s="2"/>
      <c r="E9410" s="5"/>
      <c r="F9410" s="2"/>
      <c r="G9410" s="7"/>
      <c r="H9410" s="5"/>
      <c r="I9410" s="5"/>
    </row>
    <row r="9411" spans="2:9" x14ac:dyDescent="0.2">
      <c r="B9411" s="2"/>
      <c r="C9411" s="5"/>
      <c r="D9411" s="2"/>
      <c r="E9411" s="5"/>
      <c r="F9411" s="2"/>
      <c r="G9411" s="7"/>
      <c r="H9411" s="5"/>
      <c r="I9411" s="5"/>
    </row>
    <row r="9412" spans="2:9" x14ac:dyDescent="0.2">
      <c r="B9412" s="2"/>
      <c r="C9412" s="5"/>
      <c r="D9412" s="2"/>
      <c r="E9412" s="5"/>
      <c r="F9412" s="2"/>
      <c r="G9412" s="7"/>
      <c r="H9412" s="5"/>
      <c r="I9412" s="5"/>
    </row>
    <row r="9413" spans="2:9" x14ac:dyDescent="0.2">
      <c r="B9413" s="2"/>
      <c r="C9413" s="5"/>
      <c r="D9413" s="2"/>
      <c r="E9413" s="5"/>
      <c r="F9413" s="2"/>
      <c r="G9413" s="7"/>
      <c r="H9413" s="5"/>
      <c r="I9413" s="5"/>
    </row>
    <row r="9414" spans="2:9" x14ac:dyDescent="0.2">
      <c r="B9414" s="2"/>
      <c r="C9414" s="5"/>
      <c r="D9414" s="2"/>
      <c r="E9414" s="5"/>
      <c r="F9414" s="2"/>
      <c r="G9414" s="7"/>
      <c r="H9414" s="5"/>
      <c r="I9414" s="5"/>
    </row>
    <row r="9415" spans="2:9" x14ac:dyDescent="0.2">
      <c r="B9415" s="2"/>
      <c r="C9415" s="5"/>
      <c r="D9415" s="2"/>
      <c r="E9415" s="5"/>
      <c r="F9415" s="2"/>
      <c r="G9415" s="7"/>
      <c r="H9415" s="5"/>
      <c r="I9415" s="5"/>
    </row>
    <row r="9416" spans="2:9" x14ac:dyDescent="0.2">
      <c r="B9416" s="2"/>
      <c r="C9416" s="5"/>
      <c r="D9416" s="2"/>
      <c r="E9416" s="5"/>
      <c r="F9416" s="2"/>
      <c r="G9416" s="7"/>
      <c r="H9416" s="5"/>
      <c r="I9416" s="5"/>
    </row>
    <row r="9417" spans="2:9" x14ac:dyDescent="0.2">
      <c r="B9417" s="2"/>
      <c r="C9417" s="5"/>
      <c r="D9417" s="2"/>
      <c r="E9417" s="5"/>
      <c r="F9417" s="2"/>
      <c r="G9417" s="7"/>
      <c r="H9417" s="5"/>
      <c r="I9417" s="5"/>
    </row>
    <row r="9418" spans="2:9" x14ac:dyDescent="0.2">
      <c r="B9418" s="2"/>
      <c r="C9418" s="5"/>
      <c r="D9418" s="2"/>
      <c r="E9418" s="5"/>
      <c r="F9418" s="2"/>
      <c r="G9418" s="7"/>
      <c r="H9418" s="5"/>
      <c r="I9418" s="5"/>
    </row>
    <row r="9419" spans="2:9" x14ac:dyDescent="0.2">
      <c r="B9419" s="2"/>
      <c r="C9419" s="5"/>
      <c r="D9419" s="2"/>
      <c r="E9419" s="5"/>
      <c r="F9419" s="2"/>
      <c r="G9419" s="7"/>
      <c r="H9419" s="5"/>
      <c r="I9419" s="5"/>
    </row>
    <row r="9420" spans="2:9" x14ac:dyDescent="0.2">
      <c r="B9420" s="2"/>
      <c r="C9420" s="5"/>
      <c r="D9420" s="2"/>
      <c r="E9420" s="5"/>
      <c r="F9420" s="2"/>
      <c r="G9420" s="7"/>
      <c r="H9420" s="5"/>
      <c r="I9420" s="5"/>
    </row>
    <row r="9421" spans="2:9" x14ac:dyDescent="0.2">
      <c r="B9421" s="2"/>
      <c r="C9421" s="5"/>
      <c r="D9421" s="2"/>
      <c r="E9421" s="5"/>
      <c r="F9421" s="2"/>
      <c r="G9421" s="7"/>
      <c r="H9421" s="5"/>
      <c r="I9421" s="5"/>
    </row>
    <row r="9422" spans="2:9" x14ac:dyDescent="0.2">
      <c r="B9422" s="2"/>
      <c r="C9422" s="5"/>
      <c r="D9422" s="2"/>
      <c r="E9422" s="5"/>
      <c r="F9422" s="2"/>
      <c r="G9422" s="7"/>
      <c r="H9422" s="5"/>
      <c r="I9422" s="5"/>
    </row>
    <row r="9423" spans="2:9" x14ac:dyDescent="0.2">
      <c r="B9423" s="2"/>
      <c r="C9423" s="5"/>
      <c r="D9423" s="2"/>
      <c r="E9423" s="5"/>
      <c r="F9423" s="2"/>
      <c r="G9423" s="7"/>
      <c r="H9423" s="5"/>
      <c r="I9423" s="5"/>
    </row>
    <row r="9424" spans="2:9" x14ac:dyDescent="0.2">
      <c r="B9424" s="2"/>
      <c r="C9424" s="5"/>
      <c r="D9424" s="2"/>
      <c r="E9424" s="5"/>
      <c r="F9424" s="2"/>
      <c r="G9424" s="7"/>
      <c r="H9424" s="5"/>
      <c r="I9424" s="5"/>
    </row>
    <row r="9425" spans="2:9" x14ac:dyDescent="0.2">
      <c r="B9425" s="2"/>
      <c r="C9425" s="5"/>
      <c r="D9425" s="2"/>
      <c r="E9425" s="5"/>
      <c r="F9425" s="2"/>
      <c r="G9425" s="7"/>
      <c r="H9425" s="5"/>
      <c r="I9425" s="5"/>
    </row>
    <row r="9426" spans="2:9" x14ac:dyDescent="0.2">
      <c r="B9426" s="2"/>
      <c r="C9426" s="5"/>
      <c r="D9426" s="2"/>
      <c r="E9426" s="5"/>
      <c r="F9426" s="2"/>
      <c r="G9426" s="7"/>
      <c r="H9426" s="5"/>
      <c r="I9426" s="5"/>
    </row>
    <row r="9427" spans="2:9" x14ac:dyDescent="0.2">
      <c r="B9427" s="2"/>
      <c r="C9427" s="5"/>
      <c r="D9427" s="2"/>
      <c r="E9427" s="5"/>
      <c r="F9427" s="2"/>
      <c r="G9427" s="7"/>
      <c r="H9427" s="5"/>
      <c r="I9427" s="5"/>
    </row>
    <row r="9428" spans="2:9" x14ac:dyDescent="0.2">
      <c r="B9428" s="2"/>
      <c r="C9428" s="5"/>
      <c r="D9428" s="2"/>
      <c r="E9428" s="5"/>
      <c r="F9428" s="2"/>
      <c r="G9428" s="7"/>
      <c r="H9428" s="5"/>
      <c r="I9428" s="5"/>
    </row>
    <row r="9429" spans="2:9" x14ac:dyDescent="0.2">
      <c r="B9429" s="2"/>
      <c r="C9429" s="5"/>
      <c r="D9429" s="2"/>
      <c r="E9429" s="5"/>
      <c r="F9429" s="2"/>
      <c r="G9429" s="7"/>
      <c r="H9429" s="5"/>
      <c r="I9429" s="5"/>
    </row>
    <row r="9430" spans="2:9" x14ac:dyDescent="0.2">
      <c r="B9430" s="2"/>
      <c r="C9430" s="5"/>
      <c r="D9430" s="2"/>
      <c r="E9430" s="5"/>
      <c r="F9430" s="2"/>
      <c r="G9430" s="7"/>
      <c r="H9430" s="5"/>
      <c r="I9430" s="5"/>
    </row>
    <row r="9431" spans="2:9" x14ac:dyDescent="0.2">
      <c r="B9431" s="2"/>
      <c r="C9431" s="5"/>
      <c r="D9431" s="2"/>
      <c r="E9431" s="5"/>
      <c r="F9431" s="2"/>
      <c r="G9431" s="7"/>
      <c r="H9431" s="5"/>
      <c r="I9431" s="5"/>
    </row>
    <row r="9432" spans="2:9" x14ac:dyDescent="0.2">
      <c r="B9432" s="2"/>
      <c r="C9432" s="5"/>
      <c r="D9432" s="2"/>
      <c r="E9432" s="5"/>
      <c r="F9432" s="2"/>
      <c r="G9432" s="7"/>
      <c r="H9432" s="5"/>
      <c r="I9432" s="5"/>
    </row>
    <row r="9433" spans="2:9" x14ac:dyDescent="0.2">
      <c r="B9433" s="2"/>
      <c r="C9433" s="5"/>
      <c r="D9433" s="2"/>
      <c r="E9433" s="5"/>
      <c r="F9433" s="2"/>
      <c r="G9433" s="7"/>
      <c r="H9433" s="5"/>
      <c r="I9433" s="5"/>
    </row>
    <row r="9434" spans="2:9" x14ac:dyDescent="0.2">
      <c r="B9434" s="2"/>
      <c r="C9434" s="5"/>
      <c r="D9434" s="2"/>
      <c r="E9434" s="5"/>
      <c r="F9434" s="2"/>
      <c r="G9434" s="7"/>
      <c r="H9434" s="5"/>
      <c r="I9434" s="5"/>
    </row>
    <row r="9435" spans="2:9" x14ac:dyDescent="0.2">
      <c r="B9435" s="2"/>
      <c r="C9435" s="5"/>
      <c r="D9435" s="2"/>
      <c r="E9435" s="5"/>
      <c r="F9435" s="2"/>
      <c r="G9435" s="7"/>
      <c r="H9435" s="5"/>
      <c r="I9435" s="5"/>
    </row>
    <row r="9436" spans="2:9" x14ac:dyDescent="0.2">
      <c r="B9436" s="2"/>
      <c r="C9436" s="5"/>
      <c r="D9436" s="2"/>
      <c r="E9436" s="5"/>
      <c r="F9436" s="2"/>
      <c r="G9436" s="7"/>
      <c r="H9436" s="5"/>
      <c r="I9436" s="5"/>
    </row>
    <row r="9437" spans="2:9" x14ac:dyDescent="0.2">
      <c r="B9437" s="2"/>
      <c r="C9437" s="5"/>
      <c r="D9437" s="2"/>
      <c r="E9437" s="5"/>
      <c r="F9437" s="2"/>
      <c r="G9437" s="7"/>
      <c r="H9437" s="5"/>
      <c r="I9437" s="5"/>
    </row>
    <row r="9438" spans="2:9" x14ac:dyDescent="0.2">
      <c r="B9438" s="2"/>
      <c r="C9438" s="5"/>
      <c r="D9438" s="2"/>
      <c r="E9438" s="5"/>
      <c r="F9438" s="2"/>
      <c r="G9438" s="7"/>
      <c r="H9438" s="5"/>
      <c r="I9438" s="5"/>
    </row>
    <row r="9439" spans="2:9" x14ac:dyDescent="0.2">
      <c r="B9439" s="2"/>
      <c r="C9439" s="5"/>
      <c r="D9439" s="2"/>
      <c r="E9439" s="5"/>
      <c r="F9439" s="2"/>
      <c r="G9439" s="7"/>
      <c r="H9439" s="5"/>
      <c r="I9439" s="5"/>
    </row>
    <row r="9440" spans="2:9" x14ac:dyDescent="0.2">
      <c r="B9440" s="2"/>
      <c r="C9440" s="5"/>
      <c r="D9440" s="2"/>
      <c r="E9440" s="5"/>
      <c r="F9440" s="2"/>
      <c r="G9440" s="7"/>
      <c r="H9440" s="5"/>
      <c r="I9440" s="5"/>
    </row>
    <row r="9441" spans="2:9" x14ac:dyDescent="0.2">
      <c r="B9441" s="2"/>
      <c r="C9441" s="5"/>
      <c r="D9441" s="2"/>
      <c r="E9441" s="5"/>
      <c r="F9441" s="2"/>
      <c r="G9441" s="7"/>
      <c r="H9441" s="5"/>
      <c r="I9441" s="5"/>
    </row>
    <row r="9442" spans="2:9" x14ac:dyDescent="0.2">
      <c r="B9442" s="2"/>
      <c r="C9442" s="5"/>
      <c r="D9442" s="2"/>
      <c r="E9442" s="5"/>
      <c r="F9442" s="2"/>
      <c r="G9442" s="7"/>
      <c r="H9442" s="5"/>
      <c r="I9442" s="5"/>
    </row>
    <row r="9443" spans="2:9" x14ac:dyDescent="0.2">
      <c r="B9443" s="2"/>
      <c r="C9443" s="5"/>
      <c r="D9443" s="2"/>
      <c r="E9443" s="5"/>
      <c r="F9443" s="2"/>
      <c r="G9443" s="7"/>
      <c r="H9443" s="5"/>
      <c r="I9443" s="5"/>
    </row>
    <row r="9444" spans="2:9" x14ac:dyDescent="0.2">
      <c r="B9444" s="2"/>
      <c r="C9444" s="5"/>
      <c r="D9444" s="2"/>
      <c r="E9444" s="5"/>
      <c r="F9444" s="2"/>
      <c r="G9444" s="7"/>
      <c r="H9444" s="5"/>
      <c r="I9444" s="5"/>
    </row>
    <row r="9445" spans="2:9" x14ac:dyDescent="0.2">
      <c r="B9445" s="2"/>
      <c r="C9445" s="5"/>
      <c r="D9445" s="2"/>
      <c r="E9445" s="5"/>
      <c r="F9445" s="2"/>
      <c r="G9445" s="7"/>
      <c r="H9445" s="5"/>
      <c r="I9445" s="5"/>
    </row>
    <row r="9446" spans="2:9" x14ac:dyDescent="0.2">
      <c r="B9446" s="2"/>
      <c r="C9446" s="5"/>
      <c r="D9446" s="2"/>
      <c r="E9446" s="5"/>
      <c r="F9446" s="2"/>
      <c r="G9446" s="7"/>
      <c r="H9446" s="5"/>
      <c r="I9446" s="5"/>
    </row>
    <row r="9447" spans="2:9" x14ac:dyDescent="0.2">
      <c r="B9447" s="2"/>
      <c r="C9447" s="5"/>
      <c r="D9447" s="2"/>
      <c r="E9447" s="5"/>
      <c r="F9447" s="2"/>
      <c r="G9447" s="7"/>
      <c r="H9447" s="5"/>
      <c r="I9447" s="5"/>
    </row>
    <row r="9448" spans="2:9" x14ac:dyDescent="0.2">
      <c r="B9448" s="2"/>
      <c r="C9448" s="5"/>
      <c r="D9448" s="2"/>
      <c r="E9448" s="5"/>
      <c r="F9448" s="2"/>
      <c r="G9448" s="7"/>
      <c r="H9448" s="5"/>
      <c r="I9448" s="5"/>
    </row>
    <row r="9449" spans="2:9" x14ac:dyDescent="0.2">
      <c r="B9449" s="2"/>
      <c r="C9449" s="5"/>
      <c r="D9449" s="2"/>
      <c r="E9449" s="5"/>
      <c r="F9449" s="2"/>
      <c r="G9449" s="7"/>
      <c r="H9449" s="5"/>
      <c r="I9449" s="5"/>
    </row>
    <row r="9450" spans="2:9" x14ac:dyDescent="0.2">
      <c r="B9450" s="2"/>
      <c r="C9450" s="5"/>
      <c r="D9450" s="2"/>
      <c r="E9450" s="5"/>
      <c r="F9450" s="2"/>
      <c r="G9450" s="7"/>
      <c r="H9450" s="5"/>
      <c r="I9450" s="5"/>
    </row>
    <row r="9451" spans="2:9" x14ac:dyDescent="0.2">
      <c r="B9451" s="2"/>
      <c r="C9451" s="5"/>
      <c r="D9451" s="2"/>
      <c r="E9451" s="5"/>
      <c r="F9451" s="2"/>
      <c r="G9451" s="7"/>
      <c r="H9451" s="5"/>
      <c r="I9451" s="5"/>
    </row>
    <row r="9452" spans="2:9" x14ac:dyDescent="0.2">
      <c r="B9452" s="2"/>
      <c r="C9452" s="5"/>
      <c r="D9452" s="2"/>
      <c r="E9452" s="5"/>
      <c r="F9452" s="2"/>
      <c r="G9452" s="7"/>
      <c r="H9452" s="5"/>
      <c r="I9452" s="5"/>
    </row>
    <row r="9453" spans="2:9" x14ac:dyDescent="0.2">
      <c r="B9453" s="2"/>
      <c r="C9453" s="5"/>
      <c r="D9453" s="2"/>
      <c r="E9453" s="5"/>
      <c r="F9453" s="2"/>
      <c r="G9453" s="7"/>
      <c r="H9453" s="5"/>
      <c r="I9453" s="5"/>
    </row>
    <row r="9454" spans="2:9" x14ac:dyDescent="0.2">
      <c r="B9454" s="2"/>
      <c r="C9454" s="5"/>
      <c r="D9454" s="2"/>
      <c r="E9454" s="5"/>
      <c r="F9454" s="2"/>
      <c r="G9454" s="7"/>
      <c r="H9454" s="5"/>
      <c r="I9454" s="5"/>
    </row>
    <row r="9455" spans="2:9" x14ac:dyDescent="0.2">
      <c r="B9455" s="2"/>
      <c r="C9455" s="5"/>
      <c r="D9455" s="2"/>
      <c r="E9455" s="5"/>
      <c r="F9455" s="2"/>
      <c r="G9455" s="7"/>
      <c r="H9455" s="5"/>
      <c r="I9455" s="5"/>
    </row>
    <row r="9456" spans="2:9" x14ac:dyDescent="0.2">
      <c r="B9456" s="2"/>
      <c r="C9456" s="5"/>
      <c r="D9456" s="2"/>
      <c r="E9456" s="5"/>
      <c r="F9456" s="2"/>
      <c r="G9456" s="7"/>
      <c r="H9456" s="5"/>
      <c r="I9456" s="5"/>
    </row>
    <row r="9457" spans="2:9" x14ac:dyDescent="0.2">
      <c r="B9457" s="2"/>
      <c r="C9457" s="5"/>
      <c r="D9457" s="2"/>
      <c r="E9457" s="5"/>
      <c r="F9457" s="2"/>
      <c r="G9457" s="7"/>
      <c r="H9457" s="5"/>
      <c r="I9457" s="5"/>
    </row>
    <row r="9458" spans="2:9" x14ac:dyDescent="0.2">
      <c r="B9458" s="2"/>
      <c r="C9458" s="5"/>
      <c r="D9458" s="2"/>
      <c r="E9458" s="5"/>
      <c r="F9458" s="2"/>
      <c r="G9458" s="7"/>
      <c r="H9458" s="5"/>
      <c r="I9458" s="5"/>
    </row>
    <row r="9459" spans="2:9" x14ac:dyDescent="0.2">
      <c r="B9459" s="2"/>
      <c r="C9459" s="5"/>
      <c r="D9459" s="2"/>
      <c r="E9459" s="5"/>
      <c r="F9459" s="2"/>
      <c r="G9459" s="7"/>
      <c r="H9459" s="5"/>
      <c r="I9459" s="5"/>
    </row>
    <row r="9460" spans="2:9" x14ac:dyDescent="0.2">
      <c r="B9460" s="2"/>
      <c r="C9460" s="5"/>
      <c r="D9460" s="2"/>
      <c r="E9460" s="5"/>
      <c r="F9460" s="2"/>
      <c r="G9460" s="7"/>
      <c r="H9460" s="5"/>
      <c r="I9460" s="5"/>
    </row>
    <row r="9461" spans="2:9" x14ac:dyDescent="0.2">
      <c r="B9461" s="2"/>
      <c r="C9461" s="5"/>
      <c r="D9461" s="2"/>
      <c r="E9461" s="5"/>
      <c r="F9461" s="2"/>
      <c r="G9461" s="7"/>
      <c r="H9461" s="5"/>
      <c r="I9461" s="5"/>
    </row>
    <row r="9462" spans="2:9" x14ac:dyDescent="0.2">
      <c r="B9462" s="2"/>
      <c r="C9462" s="5"/>
      <c r="D9462" s="2"/>
      <c r="E9462" s="5"/>
      <c r="F9462" s="2"/>
      <c r="G9462" s="7"/>
      <c r="H9462" s="5"/>
      <c r="I9462" s="5"/>
    </row>
    <row r="9463" spans="2:9" x14ac:dyDescent="0.2">
      <c r="B9463" s="2"/>
      <c r="C9463" s="5"/>
      <c r="D9463" s="2"/>
      <c r="E9463" s="5"/>
      <c r="F9463" s="2"/>
      <c r="G9463" s="7"/>
      <c r="H9463" s="5"/>
      <c r="I9463" s="5"/>
    </row>
    <row r="9464" spans="2:9" x14ac:dyDescent="0.2">
      <c r="B9464" s="2"/>
      <c r="C9464" s="5"/>
      <c r="D9464" s="2"/>
      <c r="E9464" s="5"/>
      <c r="F9464" s="2"/>
      <c r="G9464" s="7"/>
      <c r="H9464" s="5"/>
      <c r="I9464" s="5"/>
    </row>
    <row r="9465" spans="2:9" x14ac:dyDescent="0.2">
      <c r="B9465" s="2"/>
      <c r="C9465" s="5"/>
      <c r="D9465" s="2"/>
      <c r="E9465" s="5"/>
      <c r="F9465" s="2"/>
      <c r="G9465" s="7"/>
      <c r="H9465" s="5"/>
      <c r="I9465" s="5"/>
    </row>
    <row r="9466" spans="2:9" x14ac:dyDescent="0.2">
      <c r="B9466" s="2"/>
      <c r="C9466" s="5"/>
      <c r="D9466" s="2"/>
      <c r="E9466" s="5"/>
      <c r="F9466" s="2"/>
      <c r="G9466" s="7"/>
      <c r="H9466" s="5"/>
      <c r="I9466" s="5"/>
    </row>
    <row r="9467" spans="2:9" x14ac:dyDescent="0.2">
      <c r="B9467" s="2"/>
      <c r="C9467" s="5"/>
      <c r="D9467" s="2"/>
      <c r="E9467" s="5"/>
      <c r="F9467" s="2"/>
      <c r="G9467" s="7"/>
      <c r="H9467" s="5"/>
      <c r="I9467" s="5"/>
    </row>
    <row r="9468" spans="2:9" x14ac:dyDescent="0.2">
      <c r="B9468" s="2"/>
      <c r="C9468" s="5"/>
      <c r="D9468" s="2"/>
      <c r="E9468" s="5"/>
      <c r="F9468" s="2"/>
      <c r="G9468" s="7"/>
      <c r="H9468" s="5"/>
      <c r="I9468" s="5"/>
    </row>
    <row r="9469" spans="2:9" x14ac:dyDescent="0.2">
      <c r="B9469" s="2"/>
      <c r="C9469" s="5"/>
      <c r="D9469" s="2"/>
      <c r="E9469" s="5"/>
      <c r="F9469" s="2"/>
      <c r="G9469" s="7"/>
      <c r="H9469" s="5"/>
      <c r="I9469" s="5"/>
    </row>
    <row r="9470" spans="2:9" x14ac:dyDescent="0.2">
      <c r="B9470" s="2"/>
      <c r="C9470" s="5"/>
      <c r="D9470" s="2"/>
      <c r="E9470" s="5"/>
      <c r="F9470" s="2"/>
      <c r="G9470" s="7"/>
      <c r="H9470" s="5"/>
      <c r="I9470" s="5"/>
    </row>
    <row r="9471" spans="2:9" x14ac:dyDescent="0.2">
      <c r="B9471" s="2"/>
      <c r="C9471" s="5"/>
      <c r="D9471" s="2"/>
      <c r="E9471" s="5"/>
      <c r="F9471" s="2"/>
      <c r="G9471" s="7"/>
      <c r="H9471" s="5"/>
      <c r="I9471" s="5"/>
    </row>
    <row r="9472" spans="2:9" x14ac:dyDescent="0.2">
      <c r="B9472" s="2"/>
      <c r="C9472" s="5"/>
      <c r="D9472" s="2"/>
      <c r="E9472" s="5"/>
      <c r="F9472" s="2"/>
      <c r="G9472" s="7"/>
      <c r="H9472" s="5"/>
      <c r="I9472" s="5"/>
    </row>
    <row r="9473" spans="2:9" x14ac:dyDescent="0.2">
      <c r="B9473" s="2"/>
      <c r="C9473" s="5"/>
      <c r="D9473" s="2"/>
      <c r="E9473" s="5"/>
      <c r="F9473" s="2"/>
      <c r="G9473" s="7"/>
      <c r="H9473" s="5"/>
      <c r="I9473" s="5"/>
    </row>
    <row r="9474" spans="2:9" x14ac:dyDescent="0.2">
      <c r="B9474" s="2"/>
      <c r="C9474" s="5"/>
      <c r="D9474" s="2"/>
      <c r="E9474" s="5"/>
      <c r="F9474" s="2"/>
      <c r="G9474" s="7"/>
      <c r="H9474" s="5"/>
      <c r="I9474" s="5"/>
    </row>
    <row r="9475" spans="2:9" x14ac:dyDescent="0.2">
      <c r="B9475" s="2"/>
      <c r="C9475" s="5"/>
      <c r="D9475" s="2"/>
      <c r="E9475" s="5"/>
      <c r="F9475" s="2"/>
      <c r="G9475" s="7"/>
      <c r="H9475" s="5"/>
      <c r="I9475" s="5"/>
    </row>
    <row r="9476" spans="2:9" x14ac:dyDescent="0.2">
      <c r="B9476" s="2"/>
      <c r="C9476" s="5"/>
      <c r="D9476" s="2"/>
      <c r="E9476" s="5"/>
      <c r="F9476" s="2"/>
      <c r="G9476" s="7"/>
      <c r="H9476" s="5"/>
      <c r="I9476" s="5"/>
    </row>
    <row r="9477" spans="2:9" x14ac:dyDescent="0.2">
      <c r="B9477" s="2"/>
      <c r="C9477" s="5"/>
      <c r="D9477" s="2"/>
      <c r="E9477" s="5"/>
      <c r="F9477" s="2"/>
      <c r="G9477" s="7"/>
      <c r="H9477" s="5"/>
      <c r="I9477" s="5"/>
    </row>
    <row r="9478" spans="2:9" x14ac:dyDescent="0.2">
      <c r="B9478" s="2"/>
      <c r="C9478" s="5"/>
      <c r="D9478" s="2"/>
      <c r="E9478" s="5"/>
      <c r="F9478" s="2"/>
      <c r="G9478" s="7"/>
      <c r="H9478" s="5"/>
      <c r="I9478" s="5"/>
    </row>
    <row r="9479" spans="2:9" x14ac:dyDescent="0.2">
      <c r="B9479" s="2"/>
      <c r="C9479" s="5"/>
      <c r="D9479" s="2"/>
      <c r="E9479" s="5"/>
      <c r="F9479" s="2"/>
      <c r="G9479" s="7"/>
      <c r="H9479" s="5"/>
      <c r="I9479" s="5"/>
    </row>
    <row r="9480" spans="2:9" x14ac:dyDescent="0.2">
      <c r="B9480" s="2"/>
      <c r="C9480" s="5"/>
      <c r="D9480" s="2"/>
      <c r="E9480" s="5"/>
      <c r="F9480" s="2"/>
      <c r="G9480" s="7"/>
      <c r="H9480" s="5"/>
      <c r="I9480" s="5"/>
    </row>
    <row r="9481" spans="2:9" x14ac:dyDescent="0.2">
      <c r="B9481" s="2"/>
      <c r="C9481" s="5"/>
      <c r="D9481" s="2"/>
      <c r="E9481" s="5"/>
      <c r="F9481" s="2"/>
      <c r="G9481" s="7"/>
      <c r="H9481" s="5"/>
      <c r="I9481" s="5"/>
    </row>
    <row r="9482" spans="2:9" x14ac:dyDescent="0.2">
      <c r="B9482" s="2"/>
      <c r="C9482" s="5"/>
      <c r="D9482" s="2"/>
      <c r="E9482" s="5"/>
      <c r="F9482" s="2"/>
      <c r="G9482" s="7"/>
      <c r="H9482" s="5"/>
      <c r="I9482" s="5"/>
    </row>
    <row r="9483" spans="2:9" x14ac:dyDescent="0.2">
      <c r="B9483" s="2"/>
      <c r="C9483" s="5"/>
      <c r="D9483" s="2"/>
      <c r="E9483" s="5"/>
      <c r="F9483" s="2"/>
      <c r="G9483" s="7"/>
      <c r="H9483" s="5"/>
      <c r="I9483" s="5"/>
    </row>
    <row r="9484" spans="2:9" x14ac:dyDescent="0.2">
      <c r="B9484" s="2"/>
      <c r="C9484" s="5"/>
      <c r="D9484" s="2"/>
      <c r="E9484" s="5"/>
      <c r="F9484" s="2"/>
      <c r="G9484" s="7"/>
      <c r="H9484" s="5"/>
      <c r="I9484" s="5"/>
    </row>
    <row r="9485" spans="2:9" x14ac:dyDescent="0.2">
      <c r="B9485" s="2"/>
      <c r="C9485" s="5"/>
      <c r="D9485" s="2"/>
      <c r="E9485" s="5"/>
      <c r="F9485" s="2"/>
      <c r="G9485" s="7"/>
      <c r="H9485" s="5"/>
      <c r="I9485" s="5"/>
    </row>
    <row r="9486" spans="2:9" x14ac:dyDescent="0.2">
      <c r="B9486" s="2"/>
      <c r="C9486" s="5"/>
      <c r="D9486" s="2"/>
      <c r="E9486" s="5"/>
      <c r="F9486" s="2"/>
      <c r="G9486" s="7"/>
      <c r="H9486" s="5"/>
      <c r="I9486" s="5"/>
    </row>
    <row r="9487" spans="2:9" x14ac:dyDescent="0.2">
      <c r="B9487" s="2"/>
      <c r="C9487" s="5"/>
      <c r="D9487" s="2"/>
      <c r="E9487" s="5"/>
      <c r="F9487" s="2"/>
      <c r="G9487" s="7"/>
      <c r="H9487" s="5"/>
      <c r="I9487" s="5"/>
    </row>
    <row r="9488" spans="2:9" x14ac:dyDescent="0.2">
      <c r="B9488" s="2"/>
      <c r="C9488" s="5"/>
      <c r="D9488" s="2"/>
      <c r="E9488" s="5"/>
      <c r="F9488" s="2"/>
      <c r="G9488" s="7"/>
      <c r="H9488" s="5"/>
      <c r="I9488" s="5"/>
    </row>
    <row r="9489" spans="2:9" x14ac:dyDescent="0.2">
      <c r="B9489" s="2"/>
      <c r="C9489" s="5"/>
      <c r="D9489" s="2"/>
      <c r="E9489" s="5"/>
      <c r="F9489" s="2"/>
      <c r="G9489" s="7"/>
      <c r="H9489" s="5"/>
      <c r="I9489" s="5"/>
    </row>
    <row r="9490" spans="2:9" x14ac:dyDescent="0.2">
      <c r="B9490" s="2"/>
      <c r="C9490" s="5"/>
      <c r="D9490" s="2"/>
      <c r="E9490" s="5"/>
      <c r="F9490" s="2"/>
      <c r="G9490" s="7"/>
      <c r="H9490" s="5"/>
      <c r="I9490" s="5"/>
    </row>
    <row r="9491" spans="2:9" x14ac:dyDescent="0.2">
      <c r="B9491" s="2"/>
      <c r="C9491" s="5"/>
      <c r="D9491" s="2"/>
      <c r="E9491" s="5"/>
      <c r="F9491" s="2"/>
      <c r="G9491" s="7"/>
      <c r="H9491" s="5"/>
      <c r="I9491" s="5"/>
    </row>
    <row r="9492" spans="2:9" x14ac:dyDescent="0.2">
      <c r="B9492" s="2"/>
      <c r="C9492" s="5"/>
      <c r="D9492" s="2"/>
      <c r="E9492" s="5"/>
      <c r="F9492" s="2"/>
      <c r="G9492" s="7"/>
      <c r="H9492" s="5"/>
      <c r="I9492" s="5"/>
    </row>
    <row r="9493" spans="2:9" x14ac:dyDescent="0.2">
      <c r="B9493" s="2"/>
      <c r="C9493" s="5"/>
      <c r="D9493" s="2"/>
      <c r="E9493" s="5"/>
      <c r="F9493" s="2"/>
      <c r="G9493" s="7"/>
      <c r="H9493" s="5"/>
      <c r="I9493" s="5"/>
    </row>
    <row r="9494" spans="2:9" x14ac:dyDescent="0.2">
      <c r="B9494" s="2"/>
      <c r="C9494" s="5"/>
      <c r="D9494" s="2"/>
      <c r="E9494" s="5"/>
      <c r="F9494" s="2"/>
      <c r="G9494" s="7"/>
      <c r="H9494" s="5"/>
      <c r="I9494" s="5"/>
    </row>
    <row r="9495" spans="2:9" x14ac:dyDescent="0.2">
      <c r="B9495" s="2"/>
      <c r="C9495" s="5"/>
      <c r="D9495" s="2"/>
      <c r="E9495" s="5"/>
      <c r="F9495" s="2"/>
      <c r="G9495" s="7"/>
      <c r="H9495" s="5"/>
      <c r="I9495" s="5"/>
    </row>
    <row r="9496" spans="2:9" x14ac:dyDescent="0.2">
      <c r="B9496" s="2"/>
      <c r="C9496" s="5"/>
      <c r="D9496" s="2"/>
      <c r="E9496" s="5"/>
      <c r="F9496" s="2"/>
      <c r="G9496" s="7"/>
      <c r="H9496" s="5"/>
      <c r="I9496" s="5"/>
    </row>
    <row r="9497" spans="2:9" x14ac:dyDescent="0.2">
      <c r="B9497" s="2"/>
      <c r="C9497" s="5"/>
      <c r="D9497" s="2"/>
      <c r="E9497" s="5"/>
      <c r="F9497" s="2"/>
      <c r="G9497" s="7"/>
      <c r="H9497" s="5"/>
      <c r="I9497" s="5"/>
    </row>
    <row r="9498" spans="2:9" x14ac:dyDescent="0.2">
      <c r="B9498" s="2"/>
      <c r="C9498" s="5"/>
      <c r="D9498" s="2"/>
      <c r="E9498" s="5"/>
      <c r="F9498" s="2"/>
      <c r="G9498" s="7"/>
      <c r="H9498" s="5"/>
      <c r="I9498" s="5"/>
    </row>
    <row r="9499" spans="2:9" x14ac:dyDescent="0.2">
      <c r="B9499" s="2"/>
      <c r="C9499" s="5"/>
      <c r="D9499" s="2"/>
      <c r="E9499" s="5"/>
      <c r="F9499" s="2"/>
      <c r="G9499" s="7"/>
      <c r="H9499" s="5"/>
      <c r="I9499" s="5"/>
    </row>
    <row r="9500" spans="2:9" x14ac:dyDescent="0.2">
      <c r="B9500" s="2"/>
      <c r="C9500" s="5"/>
      <c r="D9500" s="2"/>
      <c r="E9500" s="5"/>
      <c r="F9500" s="2"/>
      <c r="G9500" s="7"/>
      <c r="H9500" s="5"/>
      <c r="I9500" s="5"/>
    </row>
    <row r="9501" spans="2:9" x14ac:dyDescent="0.2">
      <c r="B9501" s="2"/>
      <c r="C9501" s="5"/>
      <c r="D9501" s="2"/>
      <c r="E9501" s="5"/>
      <c r="F9501" s="2"/>
      <c r="G9501" s="7"/>
      <c r="H9501" s="5"/>
      <c r="I9501" s="5"/>
    </row>
    <row r="9502" spans="2:9" x14ac:dyDescent="0.2">
      <c r="B9502" s="2"/>
      <c r="C9502" s="5"/>
      <c r="D9502" s="2"/>
      <c r="E9502" s="5"/>
      <c r="F9502" s="2"/>
      <c r="G9502" s="7"/>
      <c r="H9502" s="5"/>
      <c r="I9502" s="5"/>
    </row>
    <row r="9503" spans="2:9" x14ac:dyDescent="0.2">
      <c r="B9503" s="2"/>
      <c r="C9503" s="5"/>
      <c r="D9503" s="2"/>
      <c r="E9503" s="5"/>
      <c r="F9503" s="2"/>
      <c r="G9503" s="7"/>
      <c r="H9503" s="5"/>
      <c r="I9503" s="5"/>
    </row>
    <row r="9504" spans="2:9" x14ac:dyDescent="0.2">
      <c r="B9504" s="2"/>
      <c r="C9504" s="5"/>
      <c r="D9504" s="2"/>
      <c r="E9504" s="5"/>
      <c r="F9504" s="2"/>
      <c r="G9504" s="7"/>
      <c r="H9504" s="5"/>
      <c r="I9504" s="5"/>
    </row>
    <row r="9505" spans="2:9" x14ac:dyDescent="0.2">
      <c r="B9505" s="2"/>
      <c r="C9505" s="5"/>
      <c r="D9505" s="2"/>
      <c r="E9505" s="5"/>
      <c r="F9505" s="2"/>
      <c r="G9505" s="7"/>
      <c r="H9505" s="5"/>
      <c r="I9505" s="5"/>
    </row>
    <row r="9506" spans="2:9" x14ac:dyDescent="0.2">
      <c r="B9506" s="2"/>
      <c r="C9506" s="5"/>
      <c r="D9506" s="2"/>
      <c r="E9506" s="5"/>
      <c r="F9506" s="2"/>
      <c r="G9506" s="7"/>
      <c r="H9506" s="5"/>
      <c r="I9506" s="5"/>
    </row>
    <row r="9507" spans="2:9" x14ac:dyDescent="0.2">
      <c r="B9507" s="2"/>
      <c r="C9507" s="5"/>
      <c r="D9507" s="2"/>
      <c r="E9507" s="5"/>
      <c r="F9507" s="2"/>
      <c r="G9507" s="7"/>
      <c r="H9507" s="5"/>
      <c r="I9507" s="5"/>
    </row>
    <row r="9508" spans="2:9" x14ac:dyDescent="0.2">
      <c r="B9508" s="2"/>
      <c r="C9508" s="5"/>
      <c r="D9508" s="2"/>
      <c r="E9508" s="5"/>
      <c r="F9508" s="2"/>
      <c r="G9508" s="7"/>
      <c r="H9508" s="5"/>
      <c r="I9508" s="5"/>
    </row>
    <row r="9509" spans="2:9" x14ac:dyDescent="0.2">
      <c r="B9509" s="2"/>
      <c r="C9509" s="5"/>
      <c r="D9509" s="2"/>
      <c r="E9509" s="5"/>
      <c r="F9509" s="2"/>
      <c r="G9509" s="7"/>
      <c r="H9509" s="5"/>
      <c r="I9509" s="5"/>
    </row>
    <row r="9510" spans="2:9" x14ac:dyDescent="0.2">
      <c r="B9510" s="2"/>
      <c r="C9510" s="5"/>
      <c r="D9510" s="2"/>
      <c r="E9510" s="5"/>
      <c r="F9510" s="2"/>
      <c r="G9510" s="7"/>
      <c r="H9510" s="5"/>
      <c r="I9510" s="5"/>
    </row>
    <row r="9511" spans="2:9" x14ac:dyDescent="0.2">
      <c r="B9511" s="2"/>
      <c r="C9511" s="5"/>
      <c r="D9511" s="2"/>
      <c r="E9511" s="5"/>
      <c r="F9511" s="2"/>
      <c r="G9511" s="7"/>
      <c r="H9511" s="5"/>
      <c r="I9511" s="5"/>
    </row>
    <row r="9512" spans="2:9" x14ac:dyDescent="0.2">
      <c r="B9512" s="2"/>
      <c r="C9512" s="5"/>
      <c r="D9512" s="2"/>
      <c r="E9512" s="5"/>
      <c r="F9512" s="2"/>
      <c r="G9512" s="7"/>
      <c r="H9512" s="5"/>
      <c r="I9512" s="5"/>
    </row>
    <row r="9513" spans="2:9" x14ac:dyDescent="0.2">
      <c r="B9513" s="2"/>
      <c r="C9513" s="5"/>
      <c r="D9513" s="2"/>
      <c r="E9513" s="5"/>
      <c r="F9513" s="2"/>
      <c r="G9513" s="7"/>
      <c r="H9513" s="5"/>
      <c r="I9513" s="5"/>
    </row>
    <row r="9514" spans="2:9" x14ac:dyDescent="0.2">
      <c r="B9514" s="2"/>
      <c r="C9514" s="5"/>
      <c r="D9514" s="2"/>
      <c r="E9514" s="5"/>
      <c r="F9514" s="2"/>
      <c r="G9514" s="7"/>
      <c r="H9514" s="5"/>
      <c r="I9514" s="5"/>
    </row>
    <row r="9515" spans="2:9" x14ac:dyDescent="0.2">
      <c r="B9515" s="2"/>
      <c r="C9515" s="5"/>
      <c r="D9515" s="2"/>
      <c r="E9515" s="5"/>
      <c r="F9515" s="2"/>
      <c r="G9515" s="7"/>
      <c r="H9515" s="5"/>
      <c r="I9515" s="5"/>
    </row>
    <row r="9516" spans="2:9" x14ac:dyDescent="0.2">
      <c r="B9516" s="2"/>
      <c r="C9516" s="5"/>
      <c r="D9516" s="2"/>
      <c r="E9516" s="5"/>
      <c r="F9516" s="2"/>
      <c r="G9516" s="7"/>
      <c r="H9516" s="5"/>
      <c r="I9516" s="5"/>
    </row>
    <row r="9517" spans="2:9" x14ac:dyDescent="0.2">
      <c r="B9517" s="2"/>
      <c r="C9517" s="5"/>
      <c r="D9517" s="2"/>
      <c r="E9517" s="5"/>
      <c r="F9517" s="2"/>
      <c r="G9517" s="7"/>
      <c r="H9517" s="5"/>
      <c r="I9517" s="5"/>
    </row>
    <row r="9518" spans="2:9" x14ac:dyDescent="0.2">
      <c r="B9518" s="2"/>
      <c r="C9518" s="5"/>
      <c r="D9518" s="2"/>
      <c r="E9518" s="5"/>
      <c r="F9518" s="2"/>
      <c r="G9518" s="7"/>
      <c r="H9518" s="5"/>
      <c r="I9518" s="5"/>
    </row>
    <row r="9519" spans="2:9" x14ac:dyDescent="0.2">
      <c r="B9519" s="2"/>
      <c r="C9519" s="5"/>
      <c r="D9519" s="2"/>
      <c r="E9519" s="5"/>
      <c r="F9519" s="2"/>
      <c r="G9519" s="7"/>
      <c r="H9519" s="5"/>
      <c r="I9519" s="5"/>
    </row>
    <row r="9520" spans="2:9" x14ac:dyDescent="0.2">
      <c r="B9520" s="2"/>
      <c r="C9520" s="5"/>
      <c r="D9520" s="2"/>
      <c r="E9520" s="5"/>
      <c r="F9520" s="2"/>
      <c r="G9520" s="7"/>
      <c r="H9520" s="5"/>
      <c r="I9520" s="5"/>
    </row>
    <row r="9521" spans="2:9" x14ac:dyDescent="0.2">
      <c r="B9521" s="2"/>
      <c r="C9521" s="5"/>
      <c r="D9521" s="2"/>
      <c r="E9521" s="5"/>
      <c r="F9521" s="2"/>
      <c r="G9521" s="7"/>
      <c r="H9521" s="5"/>
      <c r="I9521" s="5"/>
    </row>
    <row r="9522" spans="2:9" x14ac:dyDescent="0.2">
      <c r="B9522" s="2"/>
      <c r="C9522" s="5"/>
      <c r="D9522" s="2"/>
      <c r="E9522" s="5"/>
      <c r="F9522" s="2"/>
      <c r="G9522" s="7"/>
      <c r="H9522" s="5"/>
      <c r="I9522" s="5"/>
    </row>
    <row r="9523" spans="2:9" x14ac:dyDescent="0.2">
      <c r="B9523" s="2"/>
      <c r="C9523" s="5"/>
      <c r="D9523" s="2"/>
      <c r="E9523" s="5"/>
      <c r="F9523" s="2"/>
      <c r="G9523" s="7"/>
      <c r="H9523" s="5"/>
      <c r="I9523" s="5"/>
    </row>
    <row r="9524" spans="2:9" x14ac:dyDescent="0.2">
      <c r="B9524" s="2"/>
      <c r="C9524" s="5"/>
      <c r="D9524" s="2"/>
      <c r="E9524" s="5"/>
      <c r="F9524" s="2"/>
      <c r="G9524" s="7"/>
      <c r="H9524" s="5"/>
      <c r="I9524" s="5"/>
    </row>
    <row r="9525" spans="2:9" x14ac:dyDescent="0.2">
      <c r="B9525" s="2"/>
      <c r="C9525" s="5"/>
      <c r="D9525" s="2"/>
      <c r="E9525" s="5"/>
      <c r="F9525" s="2"/>
      <c r="G9525" s="7"/>
      <c r="H9525" s="5"/>
      <c r="I9525" s="5"/>
    </row>
    <row r="9526" spans="2:9" x14ac:dyDescent="0.2">
      <c r="B9526" s="2"/>
      <c r="C9526" s="5"/>
      <c r="D9526" s="2"/>
      <c r="E9526" s="5"/>
      <c r="F9526" s="2"/>
      <c r="G9526" s="7"/>
      <c r="H9526" s="5"/>
      <c r="I9526" s="5"/>
    </row>
    <row r="9527" spans="2:9" x14ac:dyDescent="0.2">
      <c r="B9527" s="2"/>
      <c r="C9527" s="5"/>
      <c r="D9527" s="2"/>
      <c r="E9527" s="5"/>
      <c r="F9527" s="2"/>
      <c r="G9527" s="7"/>
      <c r="H9527" s="5"/>
      <c r="I9527" s="5"/>
    </row>
    <row r="9528" spans="2:9" x14ac:dyDescent="0.2">
      <c r="B9528" s="2"/>
      <c r="C9528" s="5"/>
      <c r="D9528" s="2"/>
      <c r="E9528" s="5"/>
      <c r="F9528" s="2"/>
      <c r="G9528" s="7"/>
      <c r="H9528" s="5"/>
      <c r="I9528" s="5"/>
    </row>
    <row r="9529" spans="2:9" x14ac:dyDescent="0.2">
      <c r="B9529" s="2"/>
      <c r="C9529" s="5"/>
      <c r="D9529" s="2"/>
      <c r="E9529" s="5"/>
      <c r="F9529" s="2"/>
      <c r="G9529" s="7"/>
      <c r="H9529" s="5"/>
      <c r="I9529" s="5"/>
    </row>
    <row r="9530" spans="2:9" x14ac:dyDescent="0.2">
      <c r="B9530" s="2"/>
      <c r="C9530" s="5"/>
      <c r="D9530" s="2"/>
      <c r="E9530" s="5"/>
      <c r="F9530" s="2"/>
      <c r="G9530" s="7"/>
      <c r="H9530" s="5"/>
      <c r="I9530" s="5"/>
    </row>
    <row r="9531" spans="2:9" x14ac:dyDescent="0.2">
      <c r="B9531" s="2"/>
      <c r="C9531" s="5"/>
      <c r="D9531" s="2"/>
      <c r="E9531" s="5"/>
      <c r="F9531" s="2"/>
      <c r="G9531" s="7"/>
      <c r="H9531" s="5"/>
      <c r="I9531" s="5"/>
    </row>
    <row r="9532" spans="2:9" x14ac:dyDescent="0.2">
      <c r="B9532" s="2"/>
      <c r="C9532" s="5"/>
      <c r="D9532" s="2"/>
      <c r="E9532" s="5"/>
      <c r="F9532" s="2"/>
      <c r="G9532" s="7"/>
      <c r="H9532" s="5"/>
      <c r="I9532" s="5"/>
    </row>
    <row r="9533" spans="2:9" x14ac:dyDescent="0.2">
      <c r="B9533" s="2"/>
      <c r="C9533" s="5"/>
      <c r="D9533" s="2"/>
      <c r="E9533" s="5"/>
      <c r="F9533" s="2"/>
      <c r="G9533" s="7"/>
      <c r="H9533" s="5"/>
      <c r="I9533" s="5"/>
    </row>
    <row r="9534" spans="2:9" x14ac:dyDescent="0.2">
      <c r="B9534" s="2"/>
      <c r="C9534" s="5"/>
      <c r="D9534" s="2"/>
      <c r="E9534" s="5"/>
      <c r="F9534" s="2"/>
      <c r="G9534" s="7"/>
      <c r="H9534" s="5"/>
      <c r="I9534" s="5"/>
    </row>
    <row r="9535" spans="2:9" x14ac:dyDescent="0.2">
      <c r="B9535" s="2"/>
      <c r="C9535" s="5"/>
      <c r="D9535" s="2"/>
      <c r="E9535" s="5"/>
      <c r="F9535" s="2"/>
      <c r="G9535" s="7"/>
      <c r="H9535" s="5"/>
      <c r="I9535" s="5"/>
    </row>
    <row r="9536" spans="2:9" x14ac:dyDescent="0.2">
      <c r="B9536" s="2"/>
      <c r="C9536" s="5"/>
      <c r="D9536" s="2"/>
      <c r="E9536" s="5"/>
      <c r="F9536" s="2"/>
      <c r="G9536" s="7"/>
      <c r="H9536" s="5"/>
      <c r="I9536" s="5"/>
    </row>
    <row r="9537" spans="2:9" x14ac:dyDescent="0.2">
      <c r="B9537" s="2"/>
      <c r="C9537" s="5"/>
      <c r="D9537" s="2"/>
      <c r="E9537" s="5"/>
      <c r="F9537" s="2"/>
      <c r="G9537" s="7"/>
      <c r="H9537" s="5"/>
      <c r="I9537" s="5"/>
    </row>
    <row r="9538" spans="2:9" x14ac:dyDescent="0.2">
      <c r="B9538" s="2"/>
      <c r="C9538" s="5"/>
      <c r="D9538" s="2"/>
      <c r="E9538" s="5"/>
      <c r="F9538" s="2"/>
      <c r="G9538" s="7"/>
      <c r="H9538" s="5"/>
      <c r="I9538" s="5"/>
    </row>
    <row r="9539" spans="2:9" x14ac:dyDescent="0.2">
      <c r="B9539" s="2"/>
      <c r="C9539" s="5"/>
      <c r="D9539" s="2"/>
      <c r="E9539" s="5"/>
      <c r="F9539" s="2"/>
      <c r="G9539" s="7"/>
      <c r="H9539" s="5"/>
      <c r="I9539" s="5"/>
    </row>
    <row r="9540" spans="2:9" x14ac:dyDescent="0.2">
      <c r="B9540" s="2"/>
      <c r="C9540" s="5"/>
      <c r="D9540" s="2"/>
      <c r="E9540" s="5"/>
      <c r="F9540" s="2"/>
      <c r="G9540" s="7"/>
      <c r="H9540" s="5"/>
      <c r="I9540" s="5"/>
    </row>
    <row r="9541" spans="2:9" x14ac:dyDescent="0.2">
      <c r="B9541" s="2"/>
      <c r="C9541" s="5"/>
      <c r="D9541" s="2"/>
      <c r="E9541" s="5"/>
      <c r="F9541" s="2"/>
      <c r="G9541" s="7"/>
      <c r="H9541" s="5"/>
      <c r="I9541" s="5"/>
    </row>
    <row r="9542" spans="2:9" x14ac:dyDescent="0.2">
      <c r="B9542" s="2"/>
      <c r="C9542" s="5"/>
      <c r="D9542" s="2"/>
      <c r="E9542" s="5"/>
      <c r="F9542" s="2"/>
      <c r="G9542" s="7"/>
      <c r="H9542" s="5"/>
      <c r="I9542" s="5"/>
    </row>
    <row r="9543" spans="2:9" x14ac:dyDescent="0.2">
      <c r="B9543" s="2"/>
      <c r="C9543" s="5"/>
      <c r="D9543" s="2"/>
      <c r="E9543" s="5"/>
      <c r="F9543" s="2"/>
      <c r="G9543" s="7"/>
      <c r="H9543" s="5"/>
      <c r="I9543" s="5"/>
    </row>
    <row r="9544" spans="2:9" x14ac:dyDescent="0.2">
      <c r="B9544" s="2"/>
      <c r="C9544" s="5"/>
      <c r="D9544" s="2"/>
      <c r="E9544" s="5"/>
      <c r="F9544" s="2"/>
      <c r="G9544" s="7"/>
      <c r="H9544" s="5"/>
      <c r="I9544" s="5"/>
    </row>
    <row r="9545" spans="2:9" x14ac:dyDescent="0.2">
      <c r="B9545" s="2"/>
      <c r="C9545" s="5"/>
      <c r="D9545" s="2"/>
      <c r="E9545" s="5"/>
      <c r="F9545" s="2"/>
      <c r="G9545" s="7"/>
      <c r="H9545" s="5"/>
      <c r="I9545" s="5"/>
    </row>
    <row r="9546" spans="2:9" x14ac:dyDescent="0.2">
      <c r="B9546" s="2"/>
      <c r="C9546" s="5"/>
      <c r="D9546" s="2"/>
      <c r="E9546" s="5"/>
      <c r="F9546" s="2"/>
      <c r="G9546" s="7"/>
      <c r="H9546" s="5"/>
      <c r="I9546" s="5"/>
    </row>
    <row r="9547" spans="2:9" x14ac:dyDescent="0.2">
      <c r="B9547" s="2"/>
      <c r="C9547" s="5"/>
      <c r="D9547" s="2"/>
      <c r="E9547" s="5"/>
      <c r="F9547" s="2"/>
      <c r="G9547" s="7"/>
      <c r="H9547" s="5"/>
      <c r="I9547" s="5"/>
    </row>
    <row r="9548" spans="2:9" x14ac:dyDescent="0.2">
      <c r="B9548" s="2"/>
      <c r="C9548" s="5"/>
      <c r="D9548" s="2"/>
      <c r="E9548" s="5"/>
      <c r="F9548" s="2"/>
      <c r="G9548" s="7"/>
      <c r="H9548" s="5"/>
      <c r="I9548" s="5"/>
    </row>
    <row r="9549" spans="2:9" x14ac:dyDescent="0.2">
      <c r="B9549" s="2"/>
      <c r="C9549" s="5"/>
      <c r="D9549" s="2"/>
      <c r="E9549" s="5"/>
      <c r="F9549" s="2"/>
      <c r="G9549" s="7"/>
      <c r="H9549" s="5"/>
      <c r="I9549" s="5"/>
    </row>
    <row r="9550" spans="2:9" x14ac:dyDescent="0.2">
      <c r="B9550" s="2"/>
      <c r="C9550" s="5"/>
      <c r="D9550" s="2"/>
      <c r="E9550" s="5"/>
      <c r="F9550" s="2"/>
      <c r="G9550" s="7"/>
      <c r="H9550" s="5"/>
      <c r="I9550" s="5"/>
    </row>
    <row r="9551" spans="2:9" x14ac:dyDescent="0.2">
      <c r="B9551" s="2"/>
      <c r="C9551" s="5"/>
      <c r="D9551" s="2"/>
      <c r="E9551" s="5"/>
      <c r="F9551" s="2"/>
      <c r="G9551" s="7"/>
      <c r="H9551" s="5"/>
      <c r="I9551" s="5"/>
    </row>
    <row r="9552" spans="2:9" x14ac:dyDescent="0.2">
      <c r="B9552" s="2"/>
      <c r="C9552" s="5"/>
      <c r="D9552" s="2"/>
      <c r="E9552" s="5"/>
      <c r="F9552" s="2"/>
      <c r="G9552" s="7"/>
      <c r="H9552" s="5"/>
      <c r="I9552" s="5"/>
    </row>
    <row r="9553" spans="2:9" x14ac:dyDescent="0.2">
      <c r="B9553" s="2"/>
      <c r="C9553" s="5"/>
      <c r="D9553" s="2"/>
      <c r="E9553" s="5"/>
      <c r="F9553" s="2"/>
      <c r="G9553" s="7"/>
      <c r="H9553" s="5"/>
      <c r="I9553" s="5"/>
    </row>
    <row r="9554" spans="2:9" x14ac:dyDescent="0.2">
      <c r="B9554" s="2"/>
      <c r="C9554" s="5"/>
      <c r="D9554" s="2"/>
      <c r="E9554" s="5"/>
      <c r="F9554" s="2"/>
      <c r="G9554" s="7"/>
      <c r="H9554" s="5"/>
      <c r="I9554" s="5"/>
    </row>
    <row r="9555" spans="2:9" x14ac:dyDescent="0.2">
      <c r="B9555" s="2"/>
      <c r="C9555" s="5"/>
      <c r="D9555" s="2"/>
      <c r="E9555" s="5"/>
      <c r="F9555" s="2"/>
      <c r="G9555" s="7"/>
      <c r="H9555" s="5"/>
      <c r="I9555" s="5"/>
    </row>
    <row r="9556" spans="2:9" x14ac:dyDescent="0.2">
      <c r="B9556" s="2"/>
      <c r="C9556" s="5"/>
      <c r="D9556" s="2"/>
      <c r="E9556" s="5"/>
      <c r="F9556" s="2"/>
      <c r="G9556" s="7"/>
      <c r="H9556" s="5"/>
      <c r="I9556" s="5"/>
    </row>
    <row r="9557" spans="2:9" x14ac:dyDescent="0.2">
      <c r="B9557" s="2"/>
      <c r="C9557" s="5"/>
      <c r="D9557" s="2"/>
      <c r="E9557" s="5"/>
      <c r="F9557" s="2"/>
      <c r="G9557" s="7"/>
      <c r="H9557" s="5"/>
      <c r="I9557" s="5"/>
    </row>
    <row r="9558" spans="2:9" x14ac:dyDescent="0.2">
      <c r="B9558" s="2"/>
      <c r="C9558" s="5"/>
      <c r="D9558" s="2"/>
      <c r="E9558" s="5"/>
      <c r="F9558" s="2"/>
      <c r="G9558" s="7"/>
      <c r="H9558" s="5"/>
      <c r="I9558" s="5"/>
    </row>
    <row r="9559" spans="2:9" x14ac:dyDescent="0.2">
      <c r="B9559" s="2"/>
      <c r="C9559" s="5"/>
      <c r="D9559" s="2"/>
      <c r="E9559" s="5"/>
      <c r="F9559" s="2"/>
      <c r="G9559" s="7"/>
      <c r="H9559" s="5"/>
      <c r="I9559" s="5"/>
    </row>
    <row r="9560" spans="2:9" x14ac:dyDescent="0.2">
      <c r="B9560" s="2"/>
      <c r="C9560" s="5"/>
      <c r="D9560" s="2"/>
      <c r="E9560" s="5"/>
      <c r="F9560" s="2"/>
      <c r="G9560" s="7"/>
      <c r="H9560" s="5"/>
      <c r="I9560" s="5"/>
    </row>
    <row r="9561" spans="2:9" x14ac:dyDescent="0.2">
      <c r="B9561" s="2"/>
      <c r="C9561" s="5"/>
      <c r="D9561" s="2"/>
      <c r="E9561" s="5"/>
      <c r="F9561" s="2"/>
      <c r="G9561" s="7"/>
      <c r="H9561" s="5"/>
      <c r="I9561" s="5"/>
    </row>
    <row r="9562" spans="2:9" x14ac:dyDescent="0.2">
      <c r="B9562" s="2"/>
      <c r="C9562" s="5"/>
      <c r="D9562" s="2"/>
      <c r="E9562" s="5"/>
      <c r="F9562" s="2"/>
      <c r="G9562" s="7"/>
      <c r="H9562" s="5"/>
      <c r="I9562" s="5"/>
    </row>
    <row r="9563" spans="2:9" x14ac:dyDescent="0.2">
      <c r="B9563" s="2"/>
      <c r="C9563" s="5"/>
      <c r="D9563" s="2"/>
      <c r="E9563" s="5"/>
      <c r="F9563" s="2"/>
      <c r="G9563" s="7"/>
      <c r="H9563" s="5"/>
      <c r="I9563" s="5"/>
    </row>
    <row r="9564" spans="2:9" x14ac:dyDescent="0.2">
      <c r="B9564" s="2"/>
      <c r="C9564" s="5"/>
      <c r="D9564" s="2"/>
      <c r="E9564" s="5"/>
      <c r="F9564" s="2"/>
      <c r="G9564" s="7"/>
      <c r="H9564" s="5"/>
      <c r="I9564" s="5"/>
    </row>
    <row r="9565" spans="2:9" x14ac:dyDescent="0.2">
      <c r="B9565" s="2"/>
      <c r="C9565" s="5"/>
      <c r="D9565" s="2"/>
      <c r="E9565" s="5"/>
      <c r="F9565" s="2"/>
      <c r="G9565" s="7"/>
      <c r="H9565" s="5"/>
      <c r="I9565" s="5"/>
    </row>
    <row r="9566" spans="2:9" x14ac:dyDescent="0.2">
      <c r="B9566" s="2"/>
      <c r="C9566" s="5"/>
      <c r="D9566" s="2"/>
      <c r="E9566" s="5"/>
      <c r="F9566" s="2"/>
      <c r="G9566" s="7"/>
      <c r="H9566" s="5"/>
      <c r="I9566" s="5"/>
    </row>
    <row r="9567" spans="2:9" x14ac:dyDescent="0.2">
      <c r="B9567" s="2"/>
      <c r="C9567" s="5"/>
      <c r="D9567" s="2"/>
      <c r="E9567" s="5"/>
      <c r="F9567" s="2"/>
      <c r="G9567" s="7"/>
      <c r="H9567" s="5"/>
      <c r="I9567" s="5"/>
    </row>
    <row r="9568" spans="2:9" x14ac:dyDescent="0.2">
      <c r="B9568" s="2"/>
      <c r="C9568" s="5"/>
      <c r="D9568" s="2"/>
      <c r="E9568" s="5"/>
      <c r="F9568" s="2"/>
      <c r="G9568" s="7"/>
      <c r="H9568" s="5"/>
      <c r="I9568" s="5"/>
    </row>
    <row r="9569" spans="2:9" x14ac:dyDescent="0.2">
      <c r="B9569" s="2"/>
      <c r="C9569" s="5"/>
      <c r="D9569" s="2"/>
      <c r="E9569" s="5"/>
      <c r="F9569" s="2"/>
      <c r="G9569" s="7"/>
      <c r="H9569" s="5"/>
      <c r="I9569" s="5"/>
    </row>
    <row r="9570" spans="2:9" x14ac:dyDescent="0.2">
      <c r="B9570" s="2"/>
      <c r="C9570" s="5"/>
      <c r="D9570" s="2"/>
      <c r="E9570" s="5"/>
      <c r="F9570" s="2"/>
      <c r="G9570" s="7"/>
      <c r="H9570" s="5"/>
      <c r="I9570" s="5"/>
    </row>
    <row r="9571" spans="2:9" x14ac:dyDescent="0.2">
      <c r="B9571" s="2"/>
      <c r="C9571" s="5"/>
      <c r="D9571" s="2"/>
      <c r="E9571" s="5"/>
      <c r="F9571" s="2"/>
      <c r="G9571" s="7"/>
      <c r="H9571" s="5"/>
      <c r="I9571" s="5"/>
    </row>
    <row r="9572" spans="2:9" x14ac:dyDescent="0.2">
      <c r="B9572" s="2"/>
      <c r="C9572" s="5"/>
      <c r="D9572" s="2"/>
      <c r="E9572" s="5"/>
      <c r="F9572" s="2"/>
      <c r="G9572" s="7"/>
      <c r="H9572" s="5"/>
      <c r="I9572" s="5"/>
    </row>
    <row r="9573" spans="2:9" x14ac:dyDescent="0.2">
      <c r="B9573" s="2"/>
      <c r="C9573" s="5"/>
      <c r="D9573" s="2"/>
      <c r="E9573" s="5"/>
      <c r="F9573" s="2"/>
      <c r="G9573" s="7"/>
      <c r="H9573" s="5"/>
      <c r="I9573" s="5"/>
    </row>
    <row r="9574" spans="2:9" x14ac:dyDescent="0.2">
      <c r="B9574" s="2"/>
      <c r="C9574" s="5"/>
      <c r="D9574" s="2"/>
      <c r="E9574" s="5"/>
      <c r="F9574" s="2"/>
      <c r="G9574" s="7"/>
      <c r="H9574" s="5"/>
      <c r="I9574" s="5"/>
    </row>
    <row r="9575" spans="2:9" x14ac:dyDescent="0.2">
      <c r="B9575" s="2"/>
      <c r="C9575" s="5"/>
      <c r="D9575" s="2"/>
      <c r="E9575" s="5"/>
      <c r="F9575" s="2"/>
      <c r="G9575" s="7"/>
      <c r="H9575" s="5"/>
      <c r="I9575" s="5"/>
    </row>
    <row r="9576" spans="2:9" x14ac:dyDescent="0.2">
      <c r="B9576" s="2"/>
      <c r="C9576" s="5"/>
      <c r="D9576" s="2"/>
      <c r="E9576" s="5"/>
      <c r="F9576" s="2"/>
      <c r="G9576" s="7"/>
      <c r="H9576" s="5"/>
      <c r="I9576" s="5"/>
    </row>
    <row r="9577" spans="2:9" x14ac:dyDescent="0.2">
      <c r="B9577" s="2"/>
      <c r="C9577" s="5"/>
      <c r="D9577" s="2"/>
      <c r="E9577" s="5"/>
      <c r="F9577" s="2"/>
      <c r="G9577" s="7"/>
      <c r="H9577" s="5"/>
      <c r="I9577" s="5"/>
    </row>
    <row r="9578" spans="2:9" x14ac:dyDescent="0.2">
      <c r="B9578" s="2"/>
      <c r="C9578" s="5"/>
      <c r="D9578" s="2"/>
      <c r="E9578" s="5"/>
      <c r="F9578" s="2"/>
      <c r="G9578" s="7"/>
      <c r="H9578" s="5"/>
      <c r="I9578" s="5"/>
    </row>
    <row r="9579" spans="2:9" x14ac:dyDescent="0.2">
      <c r="B9579" s="2"/>
      <c r="C9579" s="5"/>
      <c r="D9579" s="2"/>
      <c r="E9579" s="5"/>
      <c r="F9579" s="2"/>
      <c r="G9579" s="7"/>
      <c r="H9579" s="5"/>
      <c r="I9579" s="5"/>
    </row>
    <row r="9580" spans="2:9" x14ac:dyDescent="0.2">
      <c r="B9580" s="2"/>
      <c r="C9580" s="5"/>
      <c r="D9580" s="2"/>
      <c r="E9580" s="5"/>
      <c r="F9580" s="2"/>
      <c r="G9580" s="7"/>
      <c r="H9580" s="5"/>
      <c r="I9580" s="5"/>
    </row>
    <row r="9581" spans="2:9" x14ac:dyDescent="0.2">
      <c r="B9581" s="2"/>
      <c r="C9581" s="5"/>
      <c r="D9581" s="2"/>
      <c r="E9581" s="5"/>
      <c r="F9581" s="2"/>
      <c r="G9581" s="7"/>
      <c r="H9581" s="5"/>
      <c r="I9581" s="5"/>
    </row>
    <row r="9582" spans="2:9" x14ac:dyDescent="0.2">
      <c r="B9582" s="2"/>
      <c r="C9582" s="5"/>
      <c r="D9582" s="2"/>
      <c r="E9582" s="5"/>
      <c r="F9582" s="2"/>
      <c r="G9582" s="7"/>
      <c r="H9582" s="5"/>
      <c r="I9582" s="5"/>
    </row>
    <row r="9583" spans="2:9" x14ac:dyDescent="0.2">
      <c r="B9583" s="2"/>
      <c r="C9583" s="5"/>
      <c r="D9583" s="2"/>
      <c r="E9583" s="5"/>
      <c r="F9583" s="2"/>
      <c r="G9583" s="7"/>
      <c r="H9583" s="5"/>
      <c r="I9583" s="5"/>
    </row>
    <row r="9584" spans="2:9" x14ac:dyDescent="0.2">
      <c r="B9584" s="2"/>
      <c r="C9584" s="5"/>
      <c r="D9584" s="2"/>
      <c r="E9584" s="5"/>
      <c r="F9584" s="2"/>
      <c r="G9584" s="7"/>
      <c r="H9584" s="5"/>
      <c r="I9584" s="5"/>
    </row>
    <row r="9585" spans="2:9" x14ac:dyDescent="0.2">
      <c r="B9585" s="2"/>
      <c r="C9585" s="5"/>
      <c r="D9585" s="2"/>
      <c r="E9585" s="5"/>
      <c r="F9585" s="2"/>
      <c r="G9585" s="7"/>
      <c r="H9585" s="5"/>
      <c r="I9585" s="5"/>
    </row>
    <row r="9586" spans="2:9" x14ac:dyDescent="0.2">
      <c r="B9586" s="2"/>
      <c r="C9586" s="5"/>
      <c r="D9586" s="2"/>
      <c r="E9586" s="5"/>
      <c r="F9586" s="2"/>
      <c r="G9586" s="7"/>
      <c r="H9586" s="5"/>
      <c r="I9586" s="5"/>
    </row>
    <row r="9587" spans="2:9" x14ac:dyDescent="0.2">
      <c r="B9587" s="2"/>
      <c r="C9587" s="5"/>
      <c r="D9587" s="2"/>
      <c r="E9587" s="5"/>
      <c r="F9587" s="2"/>
      <c r="G9587" s="7"/>
      <c r="H9587" s="5"/>
      <c r="I9587" s="5"/>
    </row>
    <row r="9588" spans="2:9" x14ac:dyDescent="0.2">
      <c r="G9588" s="9"/>
    </row>
    <row r="9589" spans="2:9" x14ac:dyDescent="0.2">
      <c r="G9589" s="9"/>
    </row>
    <row r="9590" spans="2:9" x14ac:dyDescent="0.2">
      <c r="G9590" s="9"/>
    </row>
    <row r="9591" spans="2:9" x14ac:dyDescent="0.2">
      <c r="G9591" s="9"/>
    </row>
    <row r="9592" spans="2:9" x14ac:dyDescent="0.2">
      <c r="G9592" s="9"/>
    </row>
    <row r="9593" spans="2:9" x14ac:dyDescent="0.2">
      <c r="G9593" s="9"/>
    </row>
    <row r="9594" spans="2:9" x14ac:dyDescent="0.2">
      <c r="G9594" s="9"/>
    </row>
    <row r="9595" spans="2:9" x14ac:dyDescent="0.2">
      <c r="G9595" s="9"/>
    </row>
    <row r="9596" spans="2:9" x14ac:dyDescent="0.2">
      <c r="G9596" s="9"/>
    </row>
    <row r="9597" spans="2:9" x14ac:dyDescent="0.2">
      <c r="G9597" s="9"/>
    </row>
    <row r="9598" spans="2:9" x14ac:dyDescent="0.2">
      <c r="G9598" s="9"/>
    </row>
    <row r="9599" spans="2:9" x14ac:dyDescent="0.2">
      <c r="G9599" s="9"/>
    </row>
    <row r="9600" spans="2:9" x14ac:dyDescent="0.2">
      <c r="G9600" s="9"/>
    </row>
    <row r="9601" spans="7:7" x14ac:dyDescent="0.2">
      <c r="G9601" s="9"/>
    </row>
    <row r="9602" spans="7:7" x14ac:dyDescent="0.2">
      <c r="G9602" s="9"/>
    </row>
    <row r="9603" spans="7:7" x14ac:dyDescent="0.2">
      <c r="G9603" s="9"/>
    </row>
    <row r="9604" spans="7:7" x14ac:dyDescent="0.2">
      <c r="G9604" s="9"/>
    </row>
    <row r="9605" spans="7:7" x14ac:dyDescent="0.2">
      <c r="G9605" s="9"/>
    </row>
    <row r="9606" spans="7:7" x14ac:dyDescent="0.2">
      <c r="G9606" s="9"/>
    </row>
    <row r="9607" spans="7:7" x14ac:dyDescent="0.2">
      <c r="G9607" s="9"/>
    </row>
    <row r="9608" spans="7:7" x14ac:dyDescent="0.2">
      <c r="G9608" s="9"/>
    </row>
    <row r="9609" spans="7:7" x14ac:dyDescent="0.2">
      <c r="G9609" s="9"/>
    </row>
    <row r="9610" spans="7:7" x14ac:dyDescent="0.2">
      <c r="G9610" s="9"/>
    </row>
    <row r="9611" spans="7:7" x14ac:dyDescent="0.2">
      <c r="G9611" s="9"/>
    </row>
    <row r="9612" spans="7:7" x14ac:dyDescent="0.2">
      <c r="G9612" s="9"/>
    </row>
    <row r="9613" spans="7:7" x14ac:dyDescent="0.2">
      <c r="G9613" s="9"/>
    </row>
    <row r="9614" spans="7:7" x14ac:dyDescent="0.2">
      <c r="G9614" s="9"/>
    </row>
    <row r="9615" spans="7:7" x14ac:dyDescent="0.2">
      <c r="G9615" s="9"/>
    </row>
    <row r="9616" spans="7:7" x14ac:dyDescent="0.2">
      <c r="G9616" s="9"/>
    </row>
    <row r="9617" spans="2:9" x14ac:dyDescent="0.2">
      <c r="G9617" s="9"/>
    </row>
    <row r="9618" spans="2:9" x14ac:dyDescent="0.2">
      <c r="G9618" s="9"/>
    </row>
    <row r="9619" spans="2:9" x14ac:dyDescent="0.2">
      <c r="G9619" s="9"/>
    </row>
    <row r="9620" spans="2:9" x14ac:dyDescent="0.2">
      <c r="G9620" s="9"/>
    </row>
    <row r="9621" spans="2:9" x14ac:dyDescent="0.2">
      <c r="G9621" s="9"/>
    </row>
    <row r="9622" spans="2:9" x14ac:dyDescent="0.2">
      <c r="G9622" s="9"/>
    </row>
    <row r="9623" spans="2:9" x14ac:dyDescent="0.2">
      <c r="G9623" s="9"/>
    </row>
    <row r="9624" spans="2:9" x14ac:dyDescent="0.2">
      <c r="G9624" s="9"/>
    </row>
    <row r="9625" spans="2:9" x14ac:dyDescent="0.2">
      <c r="G9625" s="9"/>
    </row>
    <row r="9626" spans="2:9" x14ac:dyDescent="0.2">
      <c r="B9626" s="2"/>
      <c r="C9626" s="5"/>
      <c r="D9626" s="2"/>
      <c r="E9626" s="5"/>
      <c r="F9626" s="2"/>
      <c r="G9626" s="7"/>
      <c r="H9626" s="5"/>
      <c r="I9626" s="5"/>
    </row>
    <row r="9627" spans="2:9" x14ac:dyDescent="0.2">
      <c r="B9627" s="2"/>
      <c r="C9627" s="5"/>
      <c r="D9627" s="2"/>
      <c r="E9627" s="5"/>
      <c r="F9627" s="2"/>
      <c r="G9627" s="7"/>
      <c r="H9627" s="5"/>
      <c r="I9627" s="5"/>
    </row>
    <row r="9628" spans="2:9" x14ac:dyDescent="0.2">
      <c r="B9628" s="2"/>
      <c r="C9628" s="5"/>
      <c r="D9628" s="2"/>
      <c r="E9628" s="5"/>
      <c r="F9628" s="2"/>
      <c r="G9628" s="7"/>
      <c r="H9628" s="5"/>
      <c r="I9628" s="5"/>
    </row>
    <row r="9629" spans="2:9" x14ac:dyDescent="0.2">
      <c r="B9629" s="2"/>
      <c r="C9629" s="5"/>
      <c r="D9629" s="2"/>
      <c r="E9629" s="5"/>
      <c r="F9629" s="2"/>
      <c r="G9629" s="7"/>
      <c r="H9629" s="5"/>
      <c r="I9629" s="5"/>
    </row>
    <row r="9630" spans="2:9" x14ac:dyDescent="0.2">
      <c r="B9630" s="2"/>
      <c r="C9630" s="5"/>
      <c r="D9630" s="2"/>
      <c r="E9630" s="5"/>
      <c r="F9630" s="2"/>
      <c r="G9630" s="7"/>
      <c r="H9630" s="5"/>
      <c r="I9630" s="5"/>
    </row>
    <row r="9631" spans="2:9" x14ac:dyDescent="0.2">
      <c r="B9631" s="2"/>
      <c r="C9631" s="5"/>
      <c r="D9631" s="2"/>
      <c r="E9631" s="5"/>
      <c r="F9631" s="2"/>
      <c r="G9631" s="7"/>
      <c r="H9631" s="5"/>
      <c r="I9631" s="5"/>
    </row>
    <row r="9632" spans="2:9" x14ac:dyDescent="0.2">
      <c r="B9632" s="2"/>
      <c r="C9632" s="5"/>
      <c r="D9632" s="2"/>
      <c r="E9632" s="5"/>
      <c r="F9632" s="2"/>
      <c r="G9632" s="7"/>
      <c r="H9632" s="5"/>
      <c r="I9632" s="5"/>
    </row>
    <row r="9633" spans="2:9" x14ac:dyDescent="0.2">
      <c r="B9633" s="2"/>
      <c r="C9633" s="5"/>
      <c r="D9633" s="2"/>
      <c r="E9633" s="5"/>
      <c r="F9633" s="2"/>
      <c r="G9633" s="7"/>
      <c r="H9633" s="5"/>
      <c r="I9633" s="5"/>
    </row>
    <row r="9634" spans="2:9" x14ac:dyDescent="0.2">
      <c r="B9634" s="2"/>
      <c r="C9634" s="5"/>
      <c r="D9634" s="2"/>
      <c r="E9634" s="5"/>
      <c r="F9634" s="2"/>
      <c r="G9634" s="7"/>
      <c r="H9634" s="5"/>
      <c r="I9634" s="5"/>
    </row>
    <row r="9635" spans="2:9" x14ac:dyDescent="0.2">
      <c r="B9635" s="2"/>
      <c r="C9635" s="5"/>
      <c r="D9635" s="2"/>
      <c r="E9635" s="5"/>
      <c r="F9635" s="2"/>
      <c r="G9635" s="7"/>
      <c r="H9635" s="5"/>
      <c r="I9635" s="5"/>
    </row>
    <row r="9636" spans="2:9" x14ac:dyDescent="0.2">
      <c r="B9636" s="2"/>
      <c r="C9636" s="5"/>
      <c r="D9636" s="2"/>
      <c r="E9636" s="5"/>
      <c r="F9636" s="2"/>
      <c r="G9636" s="7"/>
      <c r="H9636" s="5"/>
      <c r="I9636" s="5"/>
    </row>
    <row r="9637" spans="2:9" x14ac:dyDescent="0.2">
      <c r="B9637" s="2"/>
      <c r="C9637" s="5"/>
      <c r="D9637" s="2"/>
      <c r="E9637" s="5"/>
      <c r="F9637" s="2"/>
      <c r="G9637" s="7"/>
      <c r="H9637" s="5"/>
      <c r="I9637" s="5"/>
    </row>
    <row r="9638" spans="2:9" x14ac:dyDescent="0.2">
      <c r="B9638" s="2"/>
      <c r="C9638" s="5"/>
      <c r="D9638" s="2"/>
      <c r="E9638" s="5"/>
      <c r="F9638" s="2"/>
      <c r="G9638" s="7"/>
      <c r="H9638" s="5"/>
      <c r="I9638" s="5"/>
    </row>
    <row r="9639" spans="2:9" x14ac:dyDescent="0.2">
      <c r="B9639" s="2"/>
      <c r="C9639" s="5"/>
      <c r="D9639" s="2"/>
      <c r="E9639" s="5"/>
      <c r="F9639" s="2"/>
      <c r="G9639" s="7"/>
      <c r="H9639" s="5"/>
      <c r="I9639" s="5"/>
    </row>
    <row r="9640" spans="2:9" x14ac:dyDescent="0.2">
      <c r="B9640" s="2"/>
      <c r="C9640" s="5"/>
      <c r="D9640" s="2"/>
      <c r="E9640" s="5"/>
      <c r="F9640" s="2"/>
      <c r="G9640" s="7"/>
      <c r="H9640" s="5"/>
      <c r="I9640" s="5"/>
    </row>
    <row r="9641" spans="2:9" x14ac:dyDescent="0.2">
      <c r="B9641" s="2"/>
      <c r="C9641" s="5"/>
      <c r="D9641" s="2"/>
      <c r="E9641" s="5"/>
      <c r="F9641" s="2"/>
      <c r="G9641" s="7"/>
      <c r="H9641" s="5"/>
      <c r="I9641" s="5"/>
    </row>
    <row r="9642" spans="2:9" x14ac:dyDescent="0.2">
      <c r="B9642" s="2"/>
      <c r="C9642" s="5"/>
      <c r="D9642" s="2"/>
      <c r="E9642" s="5"/>
      <c r="F9642" s="2"/>
      <c r="G9642" s="7"/>
      <c r="H9642" s="5"/>
      <c r="I9642" s="5"/>
    </row>
    <row r="9643" spans="2:9" x14ac:dyDescent="0.2">
      <c r="B9643" s="2"/>
      <c r="C9643" s="5"/>
      <c r="D9643" s="2"/>
      <c r="E9643" s="5"/>
      <c r="F9643" s="2"/>
      <c r="G9643" s="7"/>
      <c r="H9643" s="5"/>
      <c r="I9643" s="5"/>
    </row>
    <row r="9644" spans="2:9" x14ac:dyDescent="0.2">
      <c r="B9644" s="2"/>
      <c r="C9644" s="5"/>
      <c r="D9644" s="2"/>
      <c r="E9644" s="5"/>
      <c r="F9644" s="2"/>
      <c r="G9644" s="7"/>
      <c r="H9644" s="5"/>
      <c r="I9644" s="5"/>
    </row>
    <row r="9645" spans="2:9" x14ac:dyDescent="0.2">
      <c r="B9645" s="2"/>
      <c r="C9645" s="5"/>
      <c r="D9645" s="2"/>
      <c r="E9645" s="5"/>
      <c r="F9645" s="2"/>
      <c r="G9645" s="7"/>
      <c r="H9645" s="5"/>
      <c r="I9645" s="5"/>
    </row>
    <row r="9646" spans="2:9" x14ac:dyDescent="0.2">
      <c r="B9646" s="2"/>
      <c r="C9646" s="5"/>
      <c r="D9646" s="2"/>
      <c r="E9646" s="5"/>
      <c r="F9646" s="2"/>
      <c r="G9646" s="7"/>
      <c r="H9646" s="5"/>
      <c r="I9646" s="5"/>
    </row>
    <row r="9647" spans="2:9" x14ac:dyDescent="0.2">
      <c r="B9647" s="2"/>
      <c r="C9647" s="5"/>
      <c r="D9647" s="2"/>
      <c r="E9647" s="5"/>
      <c r="F9647" s="2"/>
      <c r="G9647" s="7"/>
      <c r="H9647" s="5"/>
      <c r="I9647" s="5"/>
    </row>
    <row r="9648" spans="2:9" x14ac:dyDescent="0.2">
      <c r="B9648" s="2"/>
      <c r="C9648" s="5"/>
      <c r="D9648" s="2"/>
      <c r="E9648" s="5"/>
      <c r="F9648" s="2"/>
      <c r="G9648" s="7"/>
      <c r="H9648" s="5"/>
      <c r="I9648" s="5"/>
    </row>
    <row r="9649" spans="2:9" x14ac:dyDescent="0.2">
      <c r="B9649" s="2"/>
      <c r="C9649" s="5"/>
      <c r="D9649" s="2"/>
      <c r="E9649" s="5"/>
      <c r="F9649" s="2"/>
      <c r="G9649" s="7"/>
      <c r="H9649" s="5"/>
      <c r="I9649" s="5"/>
    </row>
    <row r="9650" spans="2:9" x14ac:dyDescent="0.2">
      <c r="B9650" s="2"/>
      <c r="C9650" s="5"/>
      <c r="D9650" s="2"/>
      <c r="E9650" s="5"/>
      <c r="F9650" s="2"/>
      <c r="G9650" s="7"/>
      <c r="H9650" s="5"/>
      <c r="I9650" s="5"/>
    </row>
    <row r="9651" spans="2:9" x14ac:dyDescent="0.2">
      <c r="B9651" s="2"/>
      <c r="C9651" s="5"/>
      <c r="D9651" s="2"/>
      <c r="E9651" s="5"/>
      <c r="F9651" s="2"/>
      <c r="G9651" s="7"/>
      <c r="H9651" s="5"/>
      <c r="I9651" s="5"/>
    </row>
    <row r="9652" spans="2:9" x14ac:dyDescent="0.2">
      <c r="B9652" s="2"/>
      <c r="C9652" s="5"/>
      <c r="D9652" s="2"/>
      <c r="E9652" s="5"/>
      <c r="F9652" s="2"/>
      <c r="G9652" s="7"/>
      <c r="H9652" s="5"/>
      <c r="I9652" s="5"/>
    </row>
    <row r="9653" spans="2:9" x14ac:dyDescent="0.2">
      <c r="B9653" s="2"/>
      <c r="C9653" s="5"/>
      <c r="D9653" s="2"/>
      <c r="E9653" s="5"/>
      <c r="F9653" s="2"/>
      <c r="G9653" s="7"/>
      <c r="H9653" s="5"/>
      <c r="I9653" s="5"/>
    </row>
    <row r="9654" spans="2:9" x14ac:dyDescent="0.2">
      <c r="B9654" s="2"/>
      <c r="C9654" s="5"/>
      <c r="D9654" s="2"/>
      <c r="E9654" s="5"/>
      <c r="F9654" s="2"/>
      <c r="G9654" s="7"/>
      <c r="H9654" s="5"/>
      <c r="I9654" s="5"/>
    </row>
    <row r="9655" spans="2:9" x14ac:dyDescent="0.2">
      <c r="B9655" s="2"/>
      <c r="C9655" s="5"/>
      <c r="D9655" s="2"/>
      <c r="E9655" s="5"/>
      <c r="F9655" s="2"/>
      <c r="G9655" s="7"/>
      <c r="H9655" s="5"/>
      <c r="I9655" s="5"/>
    </row>
    <row r="9656" spans="2:9" x14ac:dyDescent="0.2">
      <c r="B9656" s="2"/>
      <c r="C9656" s="5"/>
      <c r="D9656" s="2"/>
      <c r="E9656" s="5"/>
      <c r="F9656" s="2"/>
      <c r="G9656" s="7"/>
      <c r="H9656" s="5"/>
      <c r="I9656" s="5"/>
    </row>
    <row r="9657" spans="2:9" x14ac:dyDescent="0.2">
      <c r="B9657" s="2"/>
      <c r="C9657" s="5"/>
      <c r="D9657" s="2"/>
      <c r="E9657" s="5"/>
      <c r="F9657" s="2"/>
      <c r="G9657" s="7"/>
      <c r="H9657" s="5"/>
      <c r="I9657" s="5"/>
    </row>
    <row r="9658" spans="2:9" x14ac:dyDescent="0.2">
      <c r="B9658" s="2"/>
      <c r="C9658" s="5"/>
      <c r="D9658" s="2"/>
      <c r="E9658" s="5"/>
      <c r="F9658" s="2"/>
      <c r="G9658" s="7"/>
      <c r="H9658" s="5"/>
      <c r="I9658" s="5"/>
    </row>
    <row r="9659" spans="2:9" x14ac:dyDescent="0.2">
      <c r="B9659" s="2"/>
      <c r="C9659" s="5"/>
      <c r="D9659" s="2"/>
      <c r="E9659" s="5"/>
      <c r="F9659" s="2"/>
      <c r="G9659" s="7"/>
      <c r="H9659" s="5"/>
      <c r="I9659" s="5"/>
    </row>
    <row r="9660" spans="2:9" x14ac:dyDescent="0.2">
      <c r="B9660" s="2"/>
      <c r="C9660" s="5"/>
      <c r="D9660" s="2"/>
      <c r="E9660" s="5"/>
      <c r="F9660" s="2"/>
      <c r="G9660" s="7"/>
      <c r="H9660" s="5"/>
      <c r="I9660" s="5"/>
    </row>
    <row r="9661" spans="2:9" x14ac:dyDescent="0.2">
      <c r="B9661" s="2"/>
      <c r="C9661" s="5"/>
      <c r="D9661" s="2"/>
      <c r="E9661" s="5"/>
      <c r="F9661" s="2"/>
      <c r="G9661" s="7"/>
      <c r="H9661" s="5"/>
      <c r="I9661" s="5"/>
    </row>
    <row r="9662" spans="2:9" x14ac:dyDescent="0.2">
      <c r="B9662" s="2"/>
      <c r="C9662" s="5"/>
      <c r="D9662" s="2"/>
      <c r="E9662" s="5"/>
      <c r="F9662" s="2"/>
      <c r="G9662" s="7"/>
      <c r="H9662" s="5"/>
      <c r="I9662" s="5"/>
    </row>
    <row r="9663" spans="2:9" x14ac:dyDescent="0.2">
      <c r="B9663" s="2"/>
      <c r="C9663" s="5"/>
      <c r="D9663" s="2"/>
      <c r="E9663" s="5"/>
      <c r="F9663" s="2"/>
      <c r="G9663" s="7"/>
      <c r="H9663" s="5"/>
      <c r="I9663" s="5"/>
    </row>
    <row r="9664" spans="2:9" x14ac:dyDescent="0.2">
      <c r="B9664" s="2"/>
      <c r="C9664" s="5"/>
      <c r="D9664" s="2"/>
      <c r="E9664" s="5"/>
      <c r="F9664" s="2"/>
      <c r="G9664" s="7"/>
      <c r="H9664" s="5"/>
      <c r="I9664" s="5"/>
    </row>
    <row r="9665" spans="2:9" x14ac:dyDescent="0.2">
      <c r="B9665" s="2"/>
      <c r="C9665" s="5"/>
      <c r="D9665" s="2"/>
      <c r="E9665" s="5"/>
      <c r="F9665" s="2"/>
      <c r="G9665" s="7"/>
      <c r="H9665" s="5"/>
      <c r="I9665" s="5"/>
    </row>
    <row r="9666" spans="2:9" x14ac:dyDescent="0.2">
      <c r="B9666" s="2"/>
      <c r="C9666" s="5"/>
      <c r="D9666" s="2"/>
      <c r="E9666" s="5"/>
      <c r="F9666" s="2"/>
      <c r="G9666" s="7"/>
      <c r="H9666" s="5"/>
      <c r="I9666" s="5"/>
    </row>
    <row r="9667" spans="2:9" x14ac:dyDescent="0.2">
      <c r="B9667" s="2"/>
      <c r="C9667" s="5"/>
      <c r="D9667" s="2"/>
      <c r="E9667" s="5"/>
      <c r="F9667" s="2"/>
      <c r="G9667" s="7"/>
      <c r="H9667" s="5"/>
      <c r="I9667" s="5"/>
    </row>
    <row r="9668" spans="2:9" x14ac:dyDescent="0.2">
      <c r="B9668" s="2"/>
      <c r="C9668" s="5"/>
      <c r="D9668" s="2"/>
      <c r="E9668" s="5"/>
      <c r="F9668" s="2"/>
      <c r="G9668" s="7"/>
      <c r="H9668" s="5"/>
      <c r="I9668" s="5"/>
    </row>
    <row r="9669" spans="2:9" x14ac:dyDescent="0.2">
      <c r="B9669" s="2"/>
      <c r="C9669" s="5"/>
      <c r="D9669" s="2"/>
      <c r="E9669" s="5"/>
      <c r="F9669" s="2"/>
      <c r="G9669" s="7"/>
      <c r="H9669" s="5"/>
      <c r="I9669" s="5"/>
    </row>
    <row r="9670" spans="2:9" x14ac:dyDescent="0.2">
      <c r="B9670" s="2"/>
      <c r="C9670" s="5"/>
      <c r="D9670" s="2"/>
      <c r="E9670" s="5"/>
      <c r="F9670" s="2"/>
      <c r="G9670" s="7"/>
      <c r="H9670" s="5"/>
      <c r="I9670" s="5"/>
    </row>
    <row r="9671" spans="2:9" x14ac:dyDescent="0.2">
      <c r="B9671" s="2"/>
      <c r="C9671" s="5"/>
      <c r="D9671" s="2"/>
      <c r="E9671" s="5"/>
      <c r="F9671" s="2"/>
      <c r="G9671" s="7"/>
      <c r="H9671" s="5"/>
      <c r="I9671" s="5"/>
    </row>
    <row r="9672" spans="2:9" x14ac:dyDescent="0.2">
      <c r="B9672" s="2"/>
      <c r="C9672" s="5"/>
      <c r="D9672" s="2"/>
      <c r="E9672" s="5"/>
      <c r="F9672" s="2"/>
      <c r="G9672" s="7"/>
      <c r="H9672" s="5"/>
      <c r="I9672" s="5"/>
    </row>
    <row r="9673" spans="2:9" x14ac:dyDescent="0.2">
      <c r="B9673" s="2"/>
      <c r="C9673" s="5"/>
      <c r="D9673" s="2"/>
      <c r="E9673" s="5"/>
      <c r="F9673" s="2"/>
      <c r="G9673" s="7"/>
      <c r="H9673" s="5"/>
      <c r="I9673" s="5"/>
    </row>
    <row r="9674" spans="2:9" x14ac:dyDescent="0.2">
      <c r="B9674" s="2"/>
      <c r="C9674" s="5"/>
      <c r="D9674" s="2"/>
      <c r="E9674" s="5"/>
      <c r="F9674" s="2"/>
      <c r="G9674" s="7"/>
      <c r="H9674" s="5"/>
      <c r="I9674" s="5"/>
    </row>
    <row r="9675" spans="2:9" x14ac:dyDescent="0.2">
      <c r="B9675" s="2"/>
      <c r="C9675" s="5"/>
      <c r="D9675" s="2"/>
      <c r="E9675" s="5"/>
      <c r="F9675" s="2"/>
      <c r="G9675" s="7"/>
      <c r="H9675" s="5"/>
      <c r="I9675" s="5"/>
    </row>
    <row r="9676" spans="2:9" x14ac:dyDescent="0.2">
      <c r="B9676" s="2"/>
      <c r="C9676" s="5"/>
      <c r="D9676" s="2"/>
      <c r="E9676" s="5"/>
      <c r="F9676" s="2"/>
      <c r="G9676" s="7"/>
      <c r="H9676" s="5"/>
      <c r="I9676" s="5"/>
    </row>
    <row r="9677" spans="2:9" x14ac:dyDescent="0.2">
      <c r="B9677" s="2"/>
      <c r="C9677" s="5"/>
      <c r="D9677" s="2"/>
      <c r="E9677" s="5"/>
      <c r="F9677" s="2"/>
      <c r="G9677" s="7"/>
      <c r="H9677" s="5"/>
      <c r="I9677" s="5"/>
    </row>
    <row r="9678" spans="2:9" x14ac:dyDescent="0.2">
      <c r="B9678" s="2"/>
      <c r="C9678" s="5"/>
      <c r="D9678" s="2"/>
      <c r="E9678" s="5"/>
      <c r="F9678" s="2"/>
      <c r="G9678" s="7"/>
      <c r="H9678" s="5"/>
      <c r="I9678" s="5"/>
    </row>
    <row r="9679" spans="2:9" x14ac:dyDescent="0.2">
      <c r="B9679" s="2"/>
      <c r="C9679" s="5"/>
      <c r="D9679" s="2"/>
      <c r="E9679" s="5"/>
      <c r="F9679" s="2"/>
      <c r="G9679" s="7"/>
      <c r="H9679" s="5"/>
      <c r="I9679" s="5"/>
    </row>
    <row r="9680" spans="2:9" x14ac:dyDescent="0.2">
      <c r="B9680" s="2"/>
      <c r="C9680" s="5"/>
      <c r="D9680" s="2"/>
      <c r="E9680" s="5"/>
      <c r="F9680" s="2"/>
      <c r="G9680" s="7"/>
      <c r="H9680" s="5"/>
      <c r="I9680" s="5"/>
    </row>
    <row r="9681" spans="2:9" x14ac:dyDescent="0.2">
      <c r="B9681" s="2"/>
      <c r="C9681" s="5"/>
      <c r="D9681" s="2"/>
      <c r="E9681" s="5"/>
      <c r="F9681" s="2"/>
      <c r="G9681" s="7"/>
      <c r="H9681" s="5"/>
      <c r="I9681" s="5"/>
    </row>
    <row r="9682" spans="2:9" x14ac:dyDescent="0.2">
      <c r="B9682" s="2"/>
      <c r="C9682" s="5"/>
      <c r="D9682" s="2"/>
      <c r="E9682" s="5"/>
      <c r="F9682" s="2"/>
      <c r="G9682" s="7"/>
      <c r="H9682" s="5"/>
      <c r="I9682" s="5"/>
    </row>
    <row r="9683" spans="2:9" x14ac:dyDescent="0.2">
      <c r="B9683" s="2"/>
      <c r="C9683" s="5"/>
      <c r="D9683" s="2"/>
      <c r="E9683" s="5"/>
      <c r="F9683" s="2"/>
      <c r="G9683" s="7"/>
      <c r="H9683" s="5"/>
      <c r="I9683" s="5"/>
    </row>
    <row r="9684" spans="2:9" x14ac:dyDescent="0.2">
      <c r="B9684" s="2"/>
      <c r="C9684" s="5"/>
      <c r="D9684" s="2"/>
      <c r="E9684" s="5"/>
      <c r="F9684" s="2"/>
      <c r="G9684" s="7"/>
      <c r="H9684" s="5"/>
      <c r="I9684" s="5"/>
    </row>
    <row r="9685" spans="2:9" x14ac:dyDescent="0.2">
      <c r="B9685" s="2"/>
      <c r="C9685" s="5"/>
      <c r="D9685" s="2"/>
      <c r="E9685" s="5"/>
      <c r="F9685" s="2"/>
      <c r="G9685" s="7"/>
      <c r="H9685" s="5"/>
      <c r="I9685" s="5"/>
    </row>
    <row r="9686" spans="2:9" x14ac:dyDescent="0.2">
      <c r="B9686" s="2"/>
      <c r="C9686" s="5"/>
      <c r="D9686" s="2"/>
      <c r="E9686" s="5"/>
      <c r="F9686" s="2"/>
      <c r="G9686" s="7"/>
      <c r="H9686" s="5"/>
      <c r="I9686" s="5"/>
    </row>
    <row r="9687" spans="2:9" x14ac:dyDescent="0.2">
      <c r="B9687" s="2"/>
      <c r="C9687" s="5"/>
      <c r="D9687" s="2"/>
      <c r="E9687" s="5"/>
      <c r="F9687" s="2"/>
      <c r="G9687" s="7"/>
      <c r="H9687" s="5"/>
      <c r="I9687" s="5"/>
    </row>
    <row r="9688" spans="2:9" x14ac:dyDescent="0.2">
      <c r="B9688" s="2"/>
      <c r="C9688" s="5"/>
      <c r="D9688" s="2"/>
      <c r="E9688" s="5"/>
      <c r="F9688" s="2"/>
      <c r="G9688" s="7"/>
      <c r="H9688" s="5"/>
      <c r="I9688" s="5"/>
    </row>
    <row r="9689" spans="2:9" x14ac:dyDescent="0.2">
      <c r="B9689" s="2"/>
      <c r="C9689" s="5"/>
      <c r="D9689" s="2"/>
      <c r="E9689" s="5"/>
      <c r="F9689" s="2"/>
      <c r="G9689" s="7"/>
      <c r="H9689" s="5"/>
      <c r="I9689" s="5"/>
    </row>
    <row r="9690" spans="2:9" x14ac:dyDescent="0.2">
      <c r="B9690" s="2"/>
      <c r="C9690" s="5"/>
      <c r="D9690" s="2"/>
      <c r="E9690" s="5"/>
      <c r="F9690" s="2"/>
      <c r="G9690" s="7"/>
      <c r="H9690" s="5"/>
      <c r="I9690" s="5"/>
    </row>
    <row r="9691" spans="2:9" x14ac:dyDescent="0.2">
      <c r="B9691" s="2"/>
      <c r="C9691" s="5"/>
      <c r="D9691" s="2"/>
      <c r="E9691" s="5"/>
      <c r="F9691" s="2"/>
      <c r="G9691" s="7"/>
      <c r="H9691" s="5"/>
      <c r="I9691" s="5"/>
    </row>
    <row r="9692" spans="2:9" x14ac:dyDescent="0.2">
      <c r="B9692" s="2"/>
      <c r="C9692" s="5"/>
      <c r="D9692" s="2"/>
      <c r="E9692" s="5"/>
      <c r="F9692" s="2"/>
      <c r="G9692" s="7"/>
      <c r="H9692" s="5"/>
      <c r="I9692" s="5"/>
    </row>
    <row r="9693" spans="2:9" x14ac:dyDescent="0.2">
      <c r="B9693" s="2"/>
      <c r="C9693" s="5"/>
      <c r="D9693" s="2"/>
      <c r="E9693" s="5"/>
      <c r="F9693" s="2"/>
      <c r="G9693" s="7"/>
      <c r="H9693" s="5"/>
      <c r="I9693" s="5"/>
    </row>
    <row r="9694" spans="2:9" x14ac:dyDescent="0.2">
      <c r="B9694" s="2"/>
      <c r="C9694" s="5"/>
      <c r="D9694" s="2"/>
      <c r="E9694" s="5"/>
      <c r="F9694" s="2"/>
      <c r="G9694" s="7"/>
      <c r="H9694" s="5"/>
      <c r="I9694" s="5"/>
    </row>
    <row r="9695" spans="2:9" x14ac:dyDescent="0.2">
      <c r="B9695" s="2"/>
      <c r="C9695" s="5"/>
      <c r="D9695" s="2"/>
      <c r="E9695" s="5"/>
      <c r="F9695" s="2"/>
      <c r="G9695" s="7"/>
      <c r="H9695" s="5"/>
      <c r="I9695" s="5"/>
    </row>
    <row r="9696" spans="2:9" x14ac:dyDescent="0.2">
      <c r="B9696" s="2"/>
      <c r="C9696" s="5"/>
      <c r="D9696" s="2"/>
      <c r="E9696" s="5"/>
      <c r="F9696" s="2"/>
      <c r="G9696" s="7"/>
      <c r="H9696" s="5"/>
      <c r="I9696" s="5"/>
    </row>
    <row r="9697" spans="2:9" x14ac:dyDescent="0.2">
      <c r="B9697" s="2"/>
      <c r="C9697" s="5"/>
      <c r="D9697" s="2"/>
      <c r="E9697" s="5"/>
      <c r="F9697" s="2"/>
      <c r="G9697" s="7"/>
      <c r="H9697" s="5"/>
      <c r="I9697" s="5"/>
    </row>
    <row r="9698" spans="2:9" x14ac:dyDescent="0.2">
      <c r="B9698" s="2"/>
      <c r="C9698" s="5"/>
      <c r="D9698" s="2"/>
      <c r="E9698" s="5"/>
      <c r="F9698" s="2"/>
      <c r="G9698" s="7"/>
      <c r="H9698" s="5"/>
      <c r="I9698" s="5"/>
    </row>
    <row r="9699" spans="2:9" x14ac:dyDescent="0.2">
      <c r="B9699" s="2"/>
      <c r="C9699" s="5"/>
      <c r="D9699" s="2"/>
      <c r="E9699" s="5"/>
      <c r="F9699" s="2"/>
      <c r="G9699" s="7"/>
      <c r="H9699" s="5"/>
      <c r="I9699" s="5"/>
    </row>
    <row r="9700" spans="2:9" x14ac:dyDescent="0.2">
      <c r="B9700" s="2"/>
      <c r="C9700" s="5"/>
      <c r="D9700" s="2"/>
      <c r="E9700" s="5"/>
      <c r="F9700" s="2"/>
      <c r="G9700" s="7"/>
      <c r="H9700" s="5"/>
      <c r="I9700" s="5"/>
    </row>
    <row r="9701" spans="2:9" x14ac:dyDescent="0.2">
      <c r="B9701" s="2"/>
      <c r="C9701" s="5"/>
      <c r="D9701" s="2"/>
      <c r="E9701" s="5"/>
      <c r="F9701" s="2"/>
      <c r="G9701" s="7"/>
      <c r="H9701" s="5"/>
      <c r="I9701" s="5"/>
    </row>
    <row r="9702" spans="2:9" x14ac:dyDescent="0.2">
      <c r="B9702" s="2"/>
      <c r="C9702" s="5"/>
      <c r="D9702" s="2"/>
      <c r="E9702" s="5"/>
      <c r="F9702" s="2"/>
      <c r="G9702" s="7"/>
      <c r="H9702" s="5"/>
      <c r="I9702" s="5"/>
    </row>
    <row r="9703" spans="2:9" x14ac:dyDescent="0.2">
      <c r="B9703" s="2"/>
      <c r="C9703" s="5"/>
      <c r="D9703" s="2"/>
      <c r="E9703" s="5"/>
      <c r="F9703" s="2"/>
      <c r="G9703" s="7"/>
      <c r="H9703" s="5"/>
      <c r="I9703" s="5"/>
    </row>
    <row r="9704" spans="2:9" x14ac:dyDescent="0.2">
      <c r="B9704" s="2"/>
      <c r="C9704" s="5"/>
      <c r="D9704" s="2"/>
      <c r="E9704" s="5"/>
      <c r="F9704" s="2"/>
      <c r="G9704" s="7"/>
      <c r="H9704" s="5"/>
      <c r="I9704" s="5"/>
    </row>
    <row r="9705" spans="2:9" x14ac:dyDescent="0.2">
      <c r="B9705" s="2"/>
      <c r="C9705" s="5"/>
      <c r="D9705" s="2"/>
      <c r="E9705" s="5"/>
      <c r="F9705" s="2"/>
      <c r="G9705" s="7"/>
      <c r="H9705" s="5"/>
      <c r="I9705" s="5"/>
    </row>
    <row r="9706" spans="2:9" x14ac:dyDescent="0.2">
      <c r="B9706" s="2"/>
      <c r="C9706" s="5"/>
      <c r="D9706" s="2"/>
      <c r="E9706" s="5"/>
      <c r="F9706" s="2"/>
      <c r="G9706" s="7"/>
      <c r="H9706" s="5"/>
      <c r="I9706" s="5"/>
    </row>
    <row r="9707" spans="2:9" x14ac:dyDescent="0.2">
      <c r="B9707" s="2"/>
      <c r="C9707" s="5"/>
      <c r="D9707" s="2"/>
      <c r="E9707" s="5"/>
      <c r="F9707" s="2"/>
      <c r="G9707" s="7"/>
      <c r="H9707" s="5"/>
      <c r="I9707" s="5"/>
    </row>
    <row r="9708" spans="2:9" x14ac:dyDescent="0.2">
      <c r="B9708" s="2"/>
      <c r="C9708" s="5"/>
      <c r="D9708" s="2"/>
      <c r="E9708" s="5"/>
      <c r="F9708" s="2"/>
      <c r="G9708" s="7"/>
      <c r="H9708" s="5"/>
      <c r="I9708" s="5"/>
    </row>
    <row r="9709" spans="2:9" x14ac:dyDescent="0.2">
      <c r="B9709" s="2"/>
      <c r="C9709" s="5"/>
      <c r="D9709" s="2"/>
      <c r="E9709" s="5"/>
      <c r="F9709" s="2"/>
      <c r="G9709" s="7"/>
      <c r="H9709" s="5"/>
      <c r="I9709" s="5"/>
    </row>
    <row r="9710" spans="2:9" x14ac:dyDescent="0.2">
      <c r="B9710" s="2"/>
      <c r="C9710" s="5"/>
      <c r="D9710" s="2"/>
      <c r="E9710" s="5"/>
      <c r="F9710" s="2"/>
      <c r="G9710" s="7"/>
      <c r="H9710" s="5"/>
      <c r="I9710" s="5"/>
    </row>
    <row r="9711" spans="2:9" x14ac:dyDescent="0.2">
      <c r="B9711" s="2"/>
      <c r="C9711" s="5"/>
      <c r="D9711" s="2"/>
      <c r="E9711" s="5"/>
      <c r="F9711" s="2"/>
      <c r="G9711" s="7"/>
      <c r="H9711" s="5"/>
      <c r="I9711" s="5"/>
    </row>
    <row r="9712" spans="2:9" x14ac:dyDescent="0.2">
      <c r="B9712" s="2"/>
      <c r="C9712" s="5"/>
      <c r="D9712" s="2"/>
      <c r="E9712" s="5"/>
      <c r="F9712" s="2"/>
      <c r="G9712" s="7"/>
      <c r="H9712" s="5"/>
      <c r="I9712" s="5"/>
    </row>
    <row r="9713" spans="2:9" x14ac:dyDescent="0.2">
      <c r="B9713" s="2"/>
      <c r="C9713" s="5"/>
      <c r="D9713" s="2"/>
      <c r="E9713" s="5"/>
      <c r="F9713" s="2"/>
      <c r="G9713" s="7"/>
      <c r="H9713" s="5"/>
      <c r="I9713" s="5"/>
    </row>
    <row r="9714" spans="2:9" x14ac:dyDescent="0.2">
      <c r="B9714" s="2"/>
      <c r="C9714" s="5"/>
      <c r="D9714" s="2"/>
      <c r="E9714" s="5"/>
      <c r="F9714" s="2"/>
      <c r="G9714" s="7"/>
      <c r="H9714" s="5"/>
      <c r="I9714" s="5"/>
    </row>
    <row r="9715" spans="2:9" x14ac:dyDescent="0.2">
      <c r="B9715" s="2"/>
      <c r="C9715" s="5"/>
      <c r="D9715" s="2"/>
      <c r="E9715" s="5"/>
      <c r="F9715" s="2"/>
      <c r="G9715" s="7"/>
      <c r="H9715" s="5"/>
      <c r="I9715" s="5"/>
    </row>
    <row r="9716" spans="2:9" x14ac:dyDescent="0.2">
      <c r="B9716" s="2"/>
      <c r="C9716" s="5"/>
      <c r="D9716" s="2"/>
      <c r="E9716" s="5"/>
      <c r="F9716" s="2"/>
      <c r="G9716" s="7"/>
      <c r="H9716" s="5"/>
      <c r="I9716" s="5"/>
    </row>
    <row r="9717" spans="2:9" x14ac:dyDescent="0.2">
      <c r="B9717" s="2"/>
      <c r="C9717" s="5"/>
      <c r="D9717" s="2"/>
      <c r="E9717" s="5"/>
      <c r="F9717" s="2"/>
      <c r="G9717" s="7"/>
      <c r="H9717" s="5"/>
      <c r="I9717" s="5"/>
    </row>
    <row r="9718" spans="2:9" x14ac:dyDescent="0.2">
      <c r="B9718" s="2"/>
      <c r="C9718" s="5"/>
      <c r="D9718" s="2"/>
      <c r="E9718" s="5"/>
      <c r="F9718" s="2"/>
      <c r="G9718" s="7"/>
      <c r="H9718" s="5"/>
      <c r="I9718" s="5"/>
    </row>
    <row r="9719" spans="2:9" x14ac:dyDescent="0.2">
      <c r="B9719" s="2"/>
      <c r="C9719" s="5"/>
      <c r="D9719" s="2"/>
      <c r="E9719" s="5"/>
      <c r="F9719" s="2"/>
      <c r="G9719" s="7"/>
      <c r="H9719" s="5"/>
      <c r="I9719" s="5"/>
    </row>
    <row r="9720" spans="2:9" x14ac:dyDescent="0.2">
      <c r="B9720" s="2"/>
      <c r="C9720" s="5"/>
      <c r="D9720" s="2"/>
      <c r="E9720" s="5"/>
      <c r="F9720" s="2"/>
      <c r="G9720" s="7"/>
      <c r="H9720" s="5"/>
      <c r="I9720" s="5"/>
    </row>
    <row r="9721" spans="2:9" x14ac:dyDescent="0.2">
      <c r="B9721" s="2"/>
      <c r="C9721" s="5"/>
      <c r="D9721" s="2"/>
      <c r="E9721" s="5"/>
      <c r="F9721" s="2"/>
      <c r="G9721" s="7"/>
      <c r="H9721" s="5"/>
      <c r="I9721" s="5"/>
    </row>
    <row r="9722" spans="2:9" x14ac:dyDescent="0.2">
      <c r="B9722" s="2"/>
      <c r="C9722" s="5"/>
      <c r="D9722" s="2"/>
      <c r="E9722" s="5"/>
      <c r="F9722" s="2"/>
      <c r="G9722" s="7"/>
      <c r="H9722" s="5"/>
      <c r="I9722" s="5"/>
    </row>
    <row r="9723" spans="2:9" x14ac:dyDescent="0.2">
      <c r="B9723" s="2"/>
      <c r="C9723" s="5"/>
      <c r="D9723" s="2"/>
      <c r="E9723" s="5"/>
      <c r="F9723" s="2"/>
      <c r="G9723" s="7"/>
      <c r="H9723" s="5"/>
      <c r="I9723" s="5"/>
    </row>
    <row r="9724" spans="2:9" x14ac:dyDescent="0.2">
      <c r="B9724" s="2"/>
      <c r="C9724" s="5"/>
      <c r="D9724" s="2"/>
      <c r="E9724" s="5"/>
      <c r="F9724" s="2"/>
      <c r="G9724" s="7"/>
      <c r="H9724" s="5"/>
      <c r="I9724" s="5"/>
    </row>
    <row r="9725" spans="2:9" x14ac:dyDescent="0.2">
      <c r="B9725" s="2"/>
      <c r="C9725" s="5"/>
      <c r="D9725" s="2"/>
      <c r="E9725" s="5"/>
      <c r="F9725" s="2"/>
      <c r="G9725" s="7"/>
      <c r="H9725" s="5"/>
      <c r="I9725" s="5"/>
    </row>
    <row r="9726" spans="2:9" x14ac:dyDescent="0.2">
      <c r="B9726" s="2"/>
      <c r="C9726" s="5"/>
      <c r="D9726" s="2"/>
      <c r="E9726" s="5"/>
      <c r="F9726" s="2"/>
      <c r="G9726" s="7"/>
      <c r="H9726" s="5"/>
      <c r="I9726" s="5"/>
    </row>
    <row r="9727" spans="2:9" x14ac:dyDescent="0.2">
      <c r="B9727" s="2"/>
      <c r="C9727" s="5"/>
      <c r="D9727" s="2"/>
      <c r="E9727" s="5"/>
      <c r="F9727" s="2"/>
      <c r="G9727" s="7"/>
      <c r="H9727" s="5"/>
      <c r="I9727" s="5"/>
    </row>
    <row r="9728" spans="2:9" x14ac:dyDescent="0.2">
      <c r="B9728" s="2"/>
      <c r="C9728" s="5"/>
      <c r="D9728" s="2"/>
      <c r="E9728" s="5"/>
      <c r="F9728" s="2"/>
      <c r="G9728" s="7"/>
      <c r="H9728" s="5"/>
      <c r="I9728" s="5"/>
    </row>
    <row r="9729" spans="2:9" x14ac:dyDescent="0.2">
      <c r="B9729" s="2"/>
      <c r="C9729" s="5"/>
      <c r="D9729" s="2"/>
      <c r="E9729" s="5"/>
      <c r="F9729" s="2"/>
      <c r="G9729" s="7"/>
      <c r="H9729" s="5"/>
      <c r="I9729" s="5"/>
    </row>
    <row r="9730" spans="2:9" x14ac:dyDescent="0.2">
      <c r="B9730" s="2"/>
      <c r="C9730" s="5"/>
      <c r="D9730" s="2"/>
      <c r="E9730" s="5"/>
      <c r="F9730" s="2"/>
      <c r="G9730" s="7"/>
      <c r="H9730" s="5"/>
      <c r="I9730" s="5"/>
    </row>
    <row r="9731" spans="2:9" x14ac:dyDescent="0.2">
      <c r="B9731" s="2"/>
      <c r="C9731" s="5"/>
      <c r="D9731" s="2"/>
      <c r="E9731" s="5"/>
      <c r="F9731" s="2"/>
      <c r="G9731" s="7"/>
      <c r="H9731" s="5"/>
      <c r="I9731" s="5"/>
    </row>
    <row r="9732" spans="2:9" x14ac:dyDescent="0.2">
      <c r="B9732" s="2"/>
      <c r="C9732" s="5"/>
      <c r="D9732" s="2"/>
      <c r="E9732" s="5"/>
      <c r="F9732" s="2"/>
      <c r="G9732" s="7"/>
      <c r="H9732" s="5"/>
      <c r="I9732" s="5"/>
    </row>
    <row r="9733" spans="2:9" x14ac:dyDescent="0.2">
      <c r="B9733" s="2"/>
      <c r="C9733" s="5"/>
      <c r="D9733" s="2"/>
      <c r="E9733" s="5"/>
      <c r="F9733" s="2"/>
      <c r="G9733" s="7"/>
      <c r="H9733" s="5"/>
      <c r="I9733" s="5"/>
    </row>
    <row r="9734" spans="2:9" x14ac:dyDescent="0.2">
      <c r="B9734" s="2"/>
      <c r="C9734" s="5"/>
      <c r="D9734" s="2"/>
      <c r="E9734" s="5"/>
      <c r="F9734" s="2"/>
      <c r="G9734" s="7"/>
      <c r="H9734" s="5"/>
      <c r="I9734" s="5"/>
    </row>
    <row r="9735" spans="2:9" x14ac:dyDescent="0.2">
      <c r="B9735" s="2"/>
      <c r="C9735" s="5"/>
      <c r="D9735" s="2"/>
      <c r="E9735" s="5"/>
      <c r="F9735" s="2"/>
      <c r="G9735" s="7"/>
      <c r="H9735" s="5"/>
      <c r="I9735" s="5"/>
    </row>
    <row r="9736" spans="2:9" x14ac:dyDescent="0.2">
      <c r="B9736" s="2"/>
      <c r="C9736" s="5"/>
      <c r="D9736" s="2"/>
      <c r="E9736" s="5"/>
      <c r="F9736" s="2"/>
      <c r="G9736" s="7"/>
      <c r="H9736" s="5"/>
      <c r="I9736" s="5"/>
    </row>
    <row r="9737" spans="2:9" x14ac:dyDescent="0.2">
      <c r="B9737" s="2"/>
      <c r="C9737" s="5"/>
      <c r="D9737" s="2"/>
      <c r="E9737" s="5"/>
      <c r="F9737" s="2"/>
      <c r="G9737" s="7"/>
      <c r="H9737" s="5"/>
      <c r="I9737" s="5"/>
    </row>
    <row r="9738" spans="2:9" x14ac:dyDescent="0.2">
      <c r="B9738" s="2"/>
      <c r="C9738" s="5"/>
      <c r="D9738" s="2"/>
      <c r="E9738" s="5"/>
      <c r="F9738" s="2"/>
      <c r="G9738" s="7"/>
      <c r="H9738" s="5"/>
      <c r="I9738" s="5"/>
    </row>
    <row r="9739" spans="2:9" x14ac:dyDescent="0.2">
      <c r="B9739" s="2"/>
      <c r="C9739" s="5"/>
      <c r="D9739" s="2"/>
      <c r="E9739" s="5"/>
      <c r="F9739" s="2"/>
      <c r="G9739" s="7"/>
      <c r="H9739" s="5"/>
      <c r="I9739" s="5"/>
    </row>
    <row r="9740" spans="2:9" x14ac:dyDescent="0.2">
      <c r="B9740" s="2"/>
      <c r="C9740" s="5"/>
      <c r="D9740" s="2"/>
      <c r="E9740" s="5"/>
      <c r="F9740" s="2"/>
      <c r="G9740" s="7"/>
      <c r="H9740" s="5"/>
      <c r="I9740" s="5"/>
    </row>
    <row r="9741" spans="2:9" x14ac:dyDescent="0.2">
      <c r="B9741" s="2"/>
      <c r="C9741" s="5"/>
      <c r="D9741" s="2"/>
      <c r="E9741" s="5"/>
      <c r="F9741" s="2"/>
      <c r="G9741" s="7"/>
      <c r="H9741" s="5"/>
      <c r="I9741" s="5"/>
    </row>
    <row r="9742" spans="2:9" x14ac:dyDescent="0.2">
      <c r="B9742" s="2"/>
      <c r="C9742" s="5"/>
      <c r="D9742" s="2"/>
      <c r="E9742" s="5"/>
      <c r="F9742" s="2"/>
      <c r="G9742" s="7"/>
      <c r="H9742" s="5"/>
      <c r="I9742" s="5"/>
    </row>
    <row r="9743" spans="2:9" x14ac:dyDescent="0.2">
      <c r="B9743" s="2"/>
      <c r="C9743" s="5"/>
      <c r="D9743" s="2"/>
      <c r="E9743" s="5"/>
      <c r="F9743" s="2"/>
      <c r="G9743" s="7"/>
      <c r="H9743" s="5"/>
      <c r="I9743" s="5"/>
    </row>
    <row r="9744" spans="2:9" x14ac:dyDescent="0.2">
      <c r="B9744" s="2"/>
      <c r="C9744" s="5"/>
      <c r="D9744" s="2"/>
      <c r="E9744" s="5"/>
      <c r="F9744" s="2"/>
      <c r="G9744" s="7"/>
      <c r="H9744" s="5"/>
      <c r="I9744" s="5"/>
    </row>
    <row r="9745" spans="2:9" x14ac:dyDescent="0.2">
      <c r="B9745" s="2"/>
      <c r="C9745" s="5"/>
      <c r="D9745" s="2"/>
      <c r="E9745" s="5"/>
      <c r="F9745" s="2"/>
      <c r="G9745" s="7"/>
      <c r="H9745" s="5"/>
      <c r="I9745" s="5"/>
    </row>
    <row r="9746" spans="2:9" x14ac:dyDescent="0.2">
      <c r="B9746" s="2"/>
      <c r="C9746" s="5"/>
      <c r="D9746" s="2"/>
      <c r="E9746" s="5"/>
      <c r="F9746" s="2"/>
      <c r="G9746" s="7"/>
      <c r="H9746" s="5"/>
      <c r="I9746" s="5"/>
    </row>
    <row r="9747" spans="2:9" x14ac:dyDescent="0.2">
      <c r="B9747" s="2"/>
      <c r="C9747" s="5"/>
      <c r="D9747" s="2"/>
      <c r="E9747" s="5"/>
      <c r="F9747" s="2"/>
      <c r="G9747" s="7"/>
      <c r="H9747" s="5"/>
      <c r="I9747" s="5"/>
    </row>
    <row r="9748" spans="2:9" x14ac:dyDescent="0.2">
      <c r="B9748" s="2"/>
      <c r="C9748" s="5"/>
      <c r="D9748" s="2"/>
      <c r="E9748" s="5"/>
      <c r="F9748" s="2"/>
      <c r="G9748" s="7"/>
      <c r="H9748" s="5"/>
      <c r="I9748" s="5"/>
    </row>
    <row r="9749" spans="2:9" x14ac:dyDescent="0.2">
      <c r="B9749" s="2"/>
      <c r="C9749" s="5"/>
      <c r="D9749" s="2"/>
      <c r="E9749" s="5"/>
      <c r="F9749" s="2"/>
      <c r="G9749" s="7"/>
      <c r="H9749" s="5"/>
      <c r="I9749" s="5"/>
    </row>
    <row r="9750" spans="2:9" x14ac:dyDescent="0.2">
      <c r="B9750" s="2"/>
      <c r="C9750" s="5"/>
      <c r="D9750" s="2"/>
      <c r="E9750" s="5"/>
      <c r="F9750" s="2"/>
      <c r="G9750" s="7"/>
      <c r="H9750" s="5"/>
      <c r="I9750" s="5"/>
    </row>
    <row r="9751" spans="2:9" x14ac:dyDescent="0.2">
      <c r="B9751" s="2"/>
      <c r="C9751" s="5"/>
      <c r="D9751" s="2"/>
      <c r="E9751" s="5"/>
      <c r="F9751" s="2"/>
      <c r="G9751" s="7"/>
      <c r="H9751" s="5"/>
      <c r="I9751" s="5"/>
    </row>
    <row r="9752" spans="2:9" x14ac:dyDescent="0.2">
      <c r="B9752" s="2"/>
      <c r="C9752" s="5"/>
      <c r="D9752" s="2"/>
      <c r="E9752" s="5"/>
      <c r="F9752" s="2"/>
      <c r="G9752" s="7"/>
      <c r="H9752" s="5"/>
      <c r="I9752" s="5"/>
    </row>
    <row r="9753" spans="2:9" x14ac:dyDescent="0.2">
      <c r="B9753" s="2"/>
      <c r="C9753" s="5"/>
      <c r="D9753" s="2"/>
      <c r="E9753" s="5"/>
      <c r="F9753" s="2"/>
      <c r="G9753" s="7"/>
      <c r="H9753" s="5"/>
      <c r="I9753" s="5"/>
    </row>
    <row r="9754" spans="2:9" x14ac:dyDescent="0.2">
      <c r="B9754" s="2"/>
      <c r="C9754" s="5"/>
      <c r="D9754" s="2"/>
      <c r="E9754" s="5"/>
      <c r="F9754" s="2"/>
      <c r="G9754" s="7"/>
      <c r="H9754" s="5"/>
      <c r="I9754" s="5"/>
    </row>
    <row r="9755" spans="2:9" x14ac:dyDescent="0.2">
      <c r="B9755" s="2"/>
      <c r="C9755" s="5"/>
      <c r="D9755" s="2"/>
      <c r="E9755" s="5"/>
      <c r="F9755" s="2"/>
      <c r="G9755" s="7"/>
      <c r="H9755" s="5"/>
      <c r="I9755" s="5"/>
    </row>
    <row r="9756" spans="2:9" x14ac:dyDescent="0.2">
      <c r="B9756" s="2"/>
      <c r="C9756" s="5"/>
      <c r="D9756" s="2"/>
      <c r="E9756" s="5"/>
      <c r="F9756" s="2"/>
      <c r="G9756" s="7"/>
      <c r="H9756" s="5"/>
      <c r="I9756" s="5"/>
    </row>
    <row r="9757" spans="2:9" x14ac:dyDescent="0.2">
      <c r="B9757" s="2"/>
      <c r="C9757" s="5"/>
      <c r="D9757" s="2"/>
      <c r="E9757" s="5"/>
      <c r="F9757" s="2"/>
      <c r="G9757" s="7"/>
      <c r="H9757" s="5"/>
      <c r="I9757" s="5"/>
    </row>
    <row r="9758" spans="2:9" x14ac:dyDescent="0.2">
      <c r="B9758" s="2"/>
      <c r="C9758" s="5"/>
      <c r="D9758" s="2"/>
      <c r="E9758" s="5"/>
      <c r="F9758" s="2"/>
      <c r="G9758" s="7"/>
      <c r="H9758" s="5"/>
      <c r="I9758" s="5"/>
    </row>
    <row r="9759" spans="2:9" x14ac:dyDescent="0.2">
      <c r="B9759" s="2"/>
      <c r="C9759" s="5"/>
      <c r="D9759" s="2"/>
      <c r="E9759" s="5"/>
      <c r="F9759" s="2"/>
      <c r="G9759" s="7"/>
      <c r="H9759" s="5"/>
      <c r="I9759" s="5"/>
    </row>
    <row r="9760" spans="2:9" x14ac:dyDescent="0.2">
      <c r="B9760" s="2"/>
      <c r="C9760" s="5"/>
      <c r="D9760" s="2"/>
      <c r="E9760" s="5"/>
      <c r="F9760" s="2"/>
      <c r="G9760" s="7"/>
      <c r="H9760" s="5"/>
      <c r="I9760" s="5"/>
    </row>
    <row r="9761" spans="2:9" x14ac:dyDescent="0.2">
      <c r="B9761" s="2"/>
      <c r="C9761" s="5"/>
      <c r="D9761" s="2"/>
      <c r="E9761" s="5"/>
      <c r="F9761" s="2"/>
      <c r="G9761" s="7"/>
      <c r="H9761" s="5"/>
      <c r="I9761" s="5"/>
    </row>
    <row r="9762" spans="2:9" x14ac:dyDescent="0.2">
      <c r="B9762" s="2"/>
      <c r="C9762" s="5"/>
      <c r="D9762" s="2"/>
      <c r="E9762" s="5"/>
      <c r="F9762" s="2"/>
      <c r="G9762" s="7"/>
      <c r="H9762" s="5"/>
      <c r="I9762" s="5"/>
    </row>
    <row r="9763" spans="2:9" x14ac:dyDescent="0.2">
      <c r="B9763" s="2"/>
      <c r="C9763" s="5"/>
      <c r="D9763" s="2"/>
      <c r="E9763" s="5"/>
      <c r="F9763" s="2"/>
      <c r="G9763" s="7"/>
      <c r="H9763" s="5"/>
      <c r="I9763" s="5"/>
    </row>
    <row r="9764" spans="2:9" x14ac:dyDescent="0.2">
      <c r="B9764" s="2"/>
      <c r="C9764" s="5"/>
      <c r="D9764" s="2"/>
      <c r="E9764" s="5"/>
      <c r="F9764" s="2"/>
      <c r="G9764" s="7"/>
      <c r="H9764" s="5"/>
      <c r="I9764" s="5"/>
    </row>
    <row r="9765" spans="2:9" x14ac:dyDescent="0.2">
      <c r="B9765" s="2"/>
      <c r="C9765" s="5"/>
      <c r="D9765" s="2"/>
      <c r="E9765" s="5"/>
      <c r="F9765" s="2"/>
      <c r="G9765" s="7"/>
      <c r="H9765" s="5"/>
      <c r="I9765" s="5"/>
    </row>
    <row r="9766" spans="2:9" x14ac:dyDescent="0.2">
      <c r="B9766" s="2"/>
      <c r="C9766" s="5"/>
      <c r="D9766" s="2"/>
      <c r="E9766" s="5"/>
      <c r="F9766" s="2"/>
      <c r="G9766" s="7"/>
      <c r="H9766" s="5"/>
      <c r="I9766" s="5"/>
    </row>
    <row r="9767" spans="2:9" x14ac:dyDescent="0.2">
      <c r="B9767" s="2"/>
      <c r="C9767" s="5"/>
      <c r="D9767" s="2"/>
      <c r="E9767" s="5"/>
      <c r="F9767" s="2"/>
      <c r="G9767" s="7"/>
      <c r="H9767" s="5"/>
      <c r="I9767" s="5"/>
    </row>
    <row r="9768" spans="2:9" x14ac:dyDescent="0.2">
      <c r="B9768" s="2"/>
      <c r="C9768" s="5"/>
      <c r="D9768" s="2"/>
      <c r="E9768" s="5"/>
      <c r="F9768" s="2"/>
      <c r="G9768" s="7"/>
      <c r="H9768" s="5"/>
      <c r="I9768" s="5"/>
    </row>
    <row r="9769" spans="2:9" x14ac:dyDescent="0.2">
      <c r="B9769" s="2"/>
      <c r="C9769" s="5"/>
      <c r="D9769" s="2"/>
      <c r="E9769" s="5"/>
      <c r="F9769" s="2"/>
      <c r="G9769" s="7"/>
      <c r="H9769" s="5"/>
      <c r="I9769" s="5"/>
    </row>
    <row r="9770" spans="2:9" x14ac:dyDescent="0.2">
      <c r="B9770" s="2"/>
      <c r="C9770" s="5"/>
      <c r="D9770" s="2"/>
      <c r="E9770" s="5"/>
      <c r="F9770" s="2"/>
      <c r="G9770" s="7"/>
      <c r="H9770" s="5"/>
      <c r="I9770" s="5"/>
    </row>
    <row r="9771" spans="2:9" x14ac:dyDescent="0.2">
      <c r="B9771" s="2"/>
      <c r="C9771" s="5"/>
      <c r="D9771" s="2"/>
      <c r="E9771" s="5"/>
      <c r="F9771" s="2"/>
      <c r="G9771" s="7"/>
      <c r="H9771" s="5"/>
      <c r="I9771" s="5"/>
    </row>
    <row r="9772" spans="2:9" x14ac:dyDescent="0.2">
      <c r="B9772" s="2"/>
      <c r="C9772" s="5"/>
      <c r="D9772" s="2"/>
      <c r="E9772" s="5"/>
      <c r="F9772" s="2"/>
      <c r="G9772" s="7"/>
      <c r="H9772" s="5"/>
      <c r="I9772" s="5"/>
    </row>
    <row r="9773" spans="2:9" x14ac:dyDescent="0.2">
      <c r="B9773" s="2"/>
      <c r="C9773" s="5"/>
      <c r="D9773" s="2"/>
      <c r="E9773" s="5"/>
      <c r="F9773" s="2"/>
      <c r="G9773" s="7"/>
      <c r="H9773" s="5"/>
      <c r="I9773" s="5"/>
    </row>
    <row r="9774" spans="2:9" x14ac:dyDescent="0.2">
      <c r="B9774" s="2"/>
      <c r="C9774" s="5"/>
      <c r="D9774" s="2"/>
      <c r="E9774" s="5"/>
      <c r="F9774" s="2"/>
      <c r="G9774" s="7"/>
      <c r="H9774" s="5"/>
      <c r="I9774" s="5"/>
    </row>
    <row r="9775" spans="2:9" x14ac:dyDescent="0.2">
      <c r="B9775" s="2"/>
      <c r="C9775" s="5"/>
      <c r="D9775" s="2"/>
      <c r="E9775" s="5"/>
      <c r="F9775" s="2"/>
      <c r="G9775" s="7"/>
      <c r="H9775" s="5"/>
      <c r="I9775" s="5"/>
    </row>
    <row r="9776" spans="2:9" x14ac:dyDescent="0.2">
      <c r="B9776" s="2"/>
      <c r="C9776" s="5"/>
      <c r="D9776" s="2"/>
      <c r="E9776" s="5"/>
      <c r="F9776" s="2"/>
      <c r="G9776" s="7"/>
      <c r="H9776" s="5"/>
      <c r="I9776" s="5"/>
    </row>
    <row r="9777" spans="2:9" x14ac:dyDescent="0.2">
      <c r="B9777" s="2"/>
      <c r="C9777" s="5"/>
      <c r="D9777" s="2"/>
      <c r="E9777" s="5"/>
      <c r="F9777" s="2"/>
      <c r="G9777" s="7"/>
      <c r="H9777" s="5"/>
      <c r="I9777" s="5"/>
    </row>
    <row r="9778" spans="2:9" x14ac:dyDescent="0.2">
      <c r="B9778" s="2"/>
      <c r="C9778" s="5"/>
      <c r="D9778" s="2"/>
      <c r="E9778" s="5"/>
      <c r="F9778" s="2"/>
      <c r="G9778" s="7"/>
      <c r="H9778" s="5"/>
      <c r="I9778" s="5"/>
    </row>
    <row r="9779" spans="2:9" x14ac:dyDescent="0.2">
      <c r="B9779" s="2"/>
      <c r="C9779" s="5"/>
      <c r="D9779" s="2"/>
      <c r="E9779" s="5"/>
      <c r="F9779" s="2"/>
      <c r="G9779" s="7"/>
      <c r="H9779" s="5"/>
      <c r="I9779" s="5"/>
    </row>
    <row r="9780" spans="2:9" x14ac:dyDescent="0.2">
      <c r="B9780" s="2"/>
      <c r="C9780" s="5"/>
      <c r="D9780" s="2"/>
      <c r="E9780" s="5"/>
      <c r="F9780" s="2"/>
      <c r="G9780" s="7"/>
      <c r="H9780" s="5"/>
      <c r="I9780" s="5"/>
    </row>
    <row r="9781" spans="2:9" x14ac:dyDescent="0.2">
      <c r="B9781" s="2"/>
      <c r="C9781" s="5"/>
      <c r="D9781" s="2"/>
      <c r="E9781" s="5"/>
      <c r="F9781" s="2"/>
      <c r="G9781" s="7"/>
      <c r="H9781" s="5"/>
      <c r="I9781" s="5"/>
    </row>
    <row r="9782" spans="2:9" x14ac:dyDescent="0.2">
      <c r="B9782" s="2"/>
      <c r="C9782" s="5"/>
      <c r="D9782" s="2"/>
      <c r="E9782" s="5"/>
      <c r="F9782" s="2"/>
      <c r="G9782" s="7"/>
      <c r="H9782" s="5"/>
      <c r="I9782" s="5"/>
    </row>
    <row r="9783" spans="2:9" x14ac:dyDescent="0.2">
      <c r="B9783" s="2"/>
      <c r="C9783" s="5"/>
      <c r="D9783" s="2"/>
      <c r="E9783" s="5"/>
      <c r="F9783" s="2"/>
      <c r="G9783" s="7"/>
      <c r="H9783" s="5"/>
      <c r="I9783" s="5"/>
    </row>
    <row r="9784" spans="2:9" x14ac:dyDescent="0.2">
      <c r="B9784" s="2"/>
      <c r="C9784" s="5"/>
      <c r="D9784" s="2"/>
      <c r="E9784" s="5"/>
      <c r="F9784" s="2"/>
      <c r="G9784" s="7"/>
      <c r="H9784" s="5"/>
      <c r="I9784" s="5"/>
    </row>
    <row r="9785" spans="2:9" x14ac:dyDescent="0.2">
      <c r="B9785" s="2"/>
      <c r="C9785" s="5"/>
      <c r="D9785" s="2"/>
      <c r="E9785" s="5"/>
      <c r="F9785" s="2"/>
      <c r="G9785" s="7"/>
      <c r="H9785" s="5"/>
      <c r="I9785" s="5"/>
    </row>
    <row r="9786" spans="2:9" x14ac:dyDescent="0.2">
      <c r="B9786" s="2"/>
      <c r="C9786" s="5"/>
      <c r="D9786" s="2"/>
      <c r="E9786" s="5"/>
      <c r="F9786" s="2"/>
      <c r="G9786" s="7"/>
      <c r="H9786" s="5"/>
      <c r="I9786" s="5"/>
    </row>
    <row r="9787" spans="2:9" x14ac:dyDescent="0.2">
      <c r="B9787" s="2"/>
      <c r="C9787" s="5"/>
      <c r="D9787" s="2"/>
      <c r="E9787" s="5"/>
      <c r="F9787" s="2"/>
      <c r="G9787" s="7"/>
      <c r="H9787" s="5"/>
      <c r="I9787" s="5"/>
    </row>
    <row r="9788" spans="2:9" x14ac:dyDescent="0.2">
      <c r="B9788" s="2"/>
      <c r="C9788" s="5"/>
      <c r="D9788" s="2"/>
      <c r="E9788" s="5"/>
      <c r="F9788" s="2"/>
      <c r="G9788" s="7"/>
      <c r="H9788" s="5"/>
      <c r="I9788" s="5"/>
    </row>
    <row r="9789" spans="2:9" x14ac:dyDescent="0.2">
      <c r="B9789" s="2"/>
      <c r="C9789" s="5"/>
      <c r="D9789" s="2"/>
      <c r="E9789" s="5"/>
      <c r="F9789" s="2"/>
      <c r="G9789" s="7"/>
      <c r="H9789" s="5"/>
      <c r="I9789" s="5"/>
    </row>
    <row r="9790" spans="2:9" x14ac:dyDescent="0.2">
      <c r="B9790" s="2"/>
      <c r="C9790" s="5"/>
      <c r="D9790" s="2"/>
      <c r="E9790" s="5"/>
      <c r="F9790" s="2"/>
      <c r="G9790" s="7"/>
      <c r="H9790" s="5"/>
      <c r="I9790" s="5"/>
    </row>
    <row r="9791" spans="2:9" x14ac:dyDescent="0.2">
      <c r="B9791" s="2"/>
      <c r="C9791" s="5"/>
      <c r="D9791" s="2"/>
      <c r="E9791" s="5"/>
      <c r="F9791" s="2"/>
      <c r="G9791" s="7"/>
      <c r="H9791" s="5"/>
      <c r="I9791" s="5"/>
    </row>
    <row r="9792" spans="2:9" x14ac:dyDescent="0.2">
      <c r="B9792" s="2"/>
      <c r="C9792" s="5"/>
      <c r="D9792" s="2"/>
      <c r="E9792" s="5"/>
      <c r="F9792" s="2"/>
      <c r="G9792" s="7"/>
      <c r="H9792" s="5"/>
      <c r="I9792" s="5"/>
    </row>
    <row r="9793" spans="2:9" x14ac:dyDescent="0.2">
      <c r="B9793" s="2"/>
      <c r="C9793" s="5"/>
      <c r="D9793" s="2"/>
      <c r="E9793" s="5"/>
      <c r="F9793" s="2"/>
      <c r="G9793" s="7"/>
      <c r="H9793" s="5"/>
      <c r="I9793" s="5"/>
    </row>
    <row r="9794" spans="2:9" x14ac:dyDescent="0.2">
      <c r="B9794" s="2"/>
      <c r="C9794" s="5"/>
      <c r="D9794" s="2"/>
      <c r="E9794" s="5"/>
      <c r="F9794" s="2"/>
      <c r="G9794" s="7"/>
      <c r="H9794" s="5"/>
      <c r="I9794" s="5"/>
    </row>
    <row r="9795" spans="2:9" x14ac:dyDescent="0.2">
      <c r="B9795" s="2"/>
      <c r="C9795" s="5"/>
      <c r="D9795" s="2"/>
      <c r="E9795" s="5"/>
      <c r="F9795" s="2"/>
      <c r="G9795" s="7"/>
      <c r="H9795" s="5"/>
      <c r="I9795" s="5"/>
    </row>
    <row r="9796" spans="2:9" x14ac:dyDescent="0.2">
      <c r="B9796" s="2"/>
      <c r="C9796" s="5"/>
      <c r="D9796" s="2"/>
      <c r="E9796" s="5"/>
      <c r="F9796" s="2"/>
      <c r="G9796" s="7"/>
      <c r="H9796" s="5"/>
      <c r="I9796" s="5"/>
    </row>
    <row r="9797" spans="2:9" x14ac:dyDescent="0.2">
      <c r="B9797" s="2"/>
      <c r="C9797" s="5"/>
      <c r="D9797" s="2"/>
      <c r="E9797" s="5"/>
      <c r="F9797" s="2"/>
      <c r="G9797" s="7"/>
      <c r="H9797" s="5"/>
      <c r="I9797" s="5"/>
    </row>
    <row r="9798" spans="2:9" x14ac:dyDescent="0.2">
      <c r="B9798" s="2"/>
      <c r="C9798" s="5"/>
      <c r="D9798" s="2"/>
      <c r="E9798" s="5"/>
      <c r="F9798" s="2"/>
      <c r="G9798" s="7"/>
      <c r="H9798" s="5"/>
      <c r="I9798" s="5"/>
    </row>
    <row r="9799" spans="2:9" x14ac:dyDescent="0.2">
      <c r="B9799" s="2"/>
      <c r="C9799" s="5"/>
      <c r="D9799" s="2"/>
      <c r="E9799" s="5"/>
      <c r="F9799" s="2"/>
      <c r="G9799" s="7"/>
      <c r="H9799" s="5"/>
      <c r="I9799" s="5"/>
    </row>
    <row r="9800" spans="2:9" x14ac:dyDescent="0.2">
      <c r="B9800" s="2"/>
      <c r="C9800" s="5"/>
      <c r="D9800" s="2"/>
      <c r="E9800" s="5"/>
      <c r="F9800" s="2"/>
      <c r="G9800" s="7"/>
      <c r="H9800" s="5"/>
      <c r="I9800" s="5"/>
    </row>
    <row r="9801" spans="2:9" x14ac:dyDescent="0.2">
      <c r="B9801" s="2"/>
      <c r="C9801" s="5"/>
      <c r="D9801" s="2"/>
      <c r="E9801" s="5"/>
      <c r="F9801" s="2"/>
      <c r="G9801" s="7"/>
      <c r="H9801" s="5"/>
      <c r="I9801" s="5"/>
    </row>
    <row r="9802" spans="2:9" x14ac:dyDescent="0.2">
      <c r="B9802" s="2"/>
      <c r="C9802" s="5"/>
      <c r="D9802" s="2"/>
      <c r="E9802" s="5"/>
      <c r="F9802" s="2"/>
      <c r="G9802" s="7"/>
      <c r="H9802" s="5"/>
      <c r="I9802" s="5"/>
    </row>
    <row r="9803" spans="2:9" x14ac:dyDescent="0.2">
      <c r="B9803" s="2"/>
      <c r="C9803" s="5"/>
      <c r="D9803" s="2"/>
      <c r="E9803" s="5"/>
      <c r="F9803" s="2"/>
      <c r="G9803" s="7"/>
      <c r="H9803" s="5"/>
      <c r="I9803" s="5"/>
    </row>
    <row r="9804" spans="2:9" x14ac:dyDescent="0.2">
      <c r="B9804" s="2"/>
      <c r="C9804" s="5"/>
      <c r="D9804" s="2"/>
      <c r="E9804" s="5"/>
      <c r="F9804" s="2"/>
      <c r="G9804" s="7"/>
      <c r="H9804" s="5"/>
      <c r="I9804" s="5"/>
    </row>
    <row r="9805" spans="2:9" x14ac:dyDescent="0.2">
      <c r="B9805" s="2"/>
      <c r="C9805" s="5"/>
      <c r="D9805" s="2"/>
      <c r="E9805" s="5"/>
      <c r="F9805" s="2"/>
      <c r="G9805" s="7"/>
      <c r="H9805" s="5"/>
      <c r="I9805" s="5"/>
    </row>
    <row r="9806" spans="2:9" x14ac:dyDescent="0.2">
      <c r="B9806" s="2"/>
      <c r="C9806" s="5"/>
      <c r="D9806" s="2"/>
      <c r="E9806" s="5"/>
      <c r="F9806" s="2"/>
      <c r="G9806" s="7"/>
      <c r="H9806" s="5"/>
      <c r="I9806" s="5"/>
    </row>
    <row r="9807" spans="2:9" x14ac:dyDescent="0.2">
      <c r="B9807" s="2"/>
      <c r="C9807" s="5"/>
      <c r="D9807" s="2"/>
      <c r="E9807" s="5"/>
      <c r="F9807" s="2"/>
      <c r="G9807" s="7"/>
      <c r="H9807" s="5"/>
      <c r="I9807" s="5"/>
    </row>
    <row r="9808" spans="2:9" x14ac:dyDescent="0.2">
      <c r="B9808" s="2"/>
      <c r="C9808" s="5"/>
      <c r="D9808" s="2"/>
      <c r="E9808" s="5"/>
      <c r="F9808" s="2"/>
      <c r="G9808" s="7"/>
      <c r="H9808" s="5"/>
      <c r="I9808" s="5"/>
    </row>
    <row r="9809" spans="2:9" x14ac:dyDescent="0.2">
      <c r="B9809" s="2"/>
      <c r="C9809" s="5"/>
      <c r="D9809" s="2"/>
      <c r="E9809" s="5"/>
      <c r="F9809" s="2"/>
      <c r="G9809" s="7"/>
      <c r="H9809" s="5"/>
      <c r="I9809" s="5"/>
    </row>
    <row r="9810" spans="2:9" x14ac:dyDescent="0.2">
      <c r="B9810" s="2"/>
      <c r="C9810" s="5"/>
      <c r="D9810" s="2"/>
      <c r="E9810" s="5"/>
      <c r="F9810" s="2"/>
      <c r="G9810" s="7"/>
      <c r="H9810" s="5"/>
      <c r="I9810" s="5"/>
    </row>
    <row r="9811" spans="2:9" x14ac:dyDescent="0.2">
      <c r="B9811" s="2"/>
      <c r="C9811" s="5"/>
      <c r="D9811" s="2"/>
      <c r="E9811" s="5"/>
      <c r="F9811" s="2"/>
      <c r="G9811" s="7"/>
      <c r="H9811" s="5"/>
      <c r="I9811" s="5"/>
    </row>
    <row r="9812" spans="2:9" x14ac:dyDescent="0.2">
      <c r="B9812" s="2"/>
      <c r="C9812" s="5"/>
      <c r="D9812" s="2"/>
      <c r="E9812" s="5"/>
      <c r="F9812" s="2"/>
      <c r="G9812" s="7"/>
      <c r="H9812" s="5"/>
      <c r="I9812" s="5"/>
    </row>
    <row r="9813" spans="2:9" x14ac:dyDescent="0.2">
      <c r="B9813" s="2"/>
      <c r="C9813" s="5"/>
      <c r="D9813" s="2"/>
      <c r="E9813" s="5"/>
      <c r="F9813" s="2"/>
      <c r="G9813" s="7"/>
      <c r="H9813" s="5"/>
      <c r="I9813" s="5"/>
    </row>
    <row r="9814" spans="2:9" x14ac:dyDescent="0.2">
      <c r="B9814" s="2"/>
      <c r="C9814" s="5"/>
      <c r="D9814" s="2"/>
      <c r="E9814" s="5"/>
      <c r="F9814" s="2"/>
      <c r="G9814" s="7"/>
      <c r="H9814" s="5"/>
      <c r="I9814" s="5"/>
    </row>
    <row r="9815" spans="2:9" x14ac:dyDescent="0.2">
      <c r="B9815" s="2"/>
      <c r="C9815" s="5"/>
      <c r="D9815" s="2"/>
      <c r="E9815" s="5"/>
      <c r="F9815" s="2"/>
      <c r="G9815" s="7"/>
      <c r="H9815" s="5"/>
      <c r="I9815" s="5"/>
    </row>
    <row r="9816" spans="2:9" x14ac:dyDescent="0.2">
      <c r="B9816" s="2"/>
      <c r="C9816" s="5"/>
      <c r="D9816" s="2"/>
      <c r="E9816" s="5"/>
      <c r="F9816" s="2"/>
      <c r="G9816" s="7"/>
      <c r="H9816" s="5"/>
      <c r="I9816" s="5"/>
    </row>
    <row r="9817" spans="2:9" x14ac:dyDescent="0.2">
      <c r="B9817" s="2"/>
      <c r="C9817" s="5"/>
      <c r="D9817" s="2"/>
      <c r="E9817" s="5"/>
      <c r="F9817" s="2"/>
      <c r="G9817" s="7"/>
      <c r="H9817" s="5"/>
      <c r="I9817" s="5"/>
    </row>
    <row r="9818" spans="2:9" x14ac:dyDescent="0.2">
      <c r="B9818" s="2"/>
      <c r="C9818" s="5"/>
      <c r="D9818" s="2"/>
      <c r="E9818" s="5"/>
      <c r="F9818" s="2"/>
      <c r="G9818" s="7"/>
      <c r="H9818" s="5"/>
      <c r="I9818" s="5"/>
    </row>
    <row r="9819" spans="2:9" x14ac:dyDescent="0.2">
      <c r="B9819" s="2"/>
      <c r="C9819" s="5"/>
      <c r="D9819" s="2"/>
      <c r="E9819" s="5"/>
      <c r="F9819" s="2"/>
      <c r="G9819" s="7"/>
      <c r="H9819" s="5"/>
      <c r="I9819" s="5"/>
    </row>
    <row r="9820" spans="2:9" x14ac:dyDescent="0.2">
      <c r="B9820" s="2"/>
      <c r="C9820" s="5"/>
      <c r="D9820" s="2"/>
      <c r="E9820" s="5"/>
      <c r="F9820" s="2"/>
      <c r="G9820" s="7"/>
      <c r="H9820" s="5"/>
      <c r="I9820" s="5"/>
    </row>
    <row r="9821" spans="2:9" x14ac:dyDescent="0.2">
      <c r="B9821" s="2"/>
      <c r="C9821" s="5"/>
      <c r="D9821" s="2"/>
      <c r="E9821" s="5"/>
      <c r="F9821" s="2"/>
      <c r="G9821" s="7"/>
      <c r="H9821" s="5"/>
      <c r="I9821" s="5"/>
    </row>
    <row r="9822" spans="2:9" x14ac:dyDescent="0.2">
      <c r="B9822" s="2"/>
      <c r="C9822" s="5"/>
      <c r="D9822" s="2"/>
      <c r="E9822" s="5"/>
      <c r="F9822" s="2"/>
      <c r="G9822" s="7"/>
      <c r="H9822" s="5"/>
      <c r="I9822" s="5"/>
    </row>
    <row r="9823" spans="2:9" x14ac:dyDescent="0.2">
      <c r="B9823" s="2"/>
      <c r="C9823" s="5"/>
      <c r="D9823" s="2"/>
      <c r="E9823" s="5"/>
      <c r="F9823" s="2"/>
      <c r="G9823" s="7"/>
      <c r="H9823" s="5"/>
      <c r="I9823" s="5"/>
    </row>
    <row r="9824" spans="2:9" x14ac:dyDescent="0.2">
      <c r="B9824" s="2"/>
      <c r="C9824" s="5"/>
      <c r="D9824" s="2"/>
      <c r="E9824" s="5"/>
      <c r="F9824" s="2"/>
      <c r="G9824" s="7"/>
      <c r="H9824" s="5"/>
      <c r="I9824" s="5"/>
    </row>
    <row r="9825" spans="2:9" x14ac:dyDescent="0.2">
      <c r="B9825" s="2"/>
      <c r="C9825" s="5"/>
      <c r="D9825" s="2"/>
      <c r="E9825" s="5"/>
      <c r="F9825" s="2"/>
      <c r="G9825" s="7"/>
      <c r="H9825" s="5"/>
      <c r="I9825" s="5"/>
    </row>
    <row r="9826" spans="2:9" x14ac:dyDescent="0.2">
      <c r="B9826" s="2"/>
      <c r="C9826" s="5"/>
      <c r="D9826" s="2"/>
      <c r="E9826" s="5"/>
      <c r="F9826" s="2"/>
      <c r="G9826" s="7"/>
      <c r="H9826" s="5"/>
      <c r="I9826" s="5"/>
    </row>
    <row r="9827" spans="2:9" x14ac:dyDescent="0.2">
      <c r="B9827" s="2"/>
      <c r="C9827" s="5"/>
      <c r="D9827" s="2"/>
      <c r="E9827" s="5"/>
      <c r="F9827" s="2"/>
      <c r="G9827" s="7"/>
      <c r="H9827" s="5"/>
      <c r="I9827" s="5"/>
    </row>
    <row r="9828" spans="2:9" x14ac:dyDescent="0.2">
      <c r="B9828" s="2"/>
      <c r="C9828" s="5"/>
      <c r="D9828" s="2"/>
      <c r="E9828" s="5"/>
      <c r="F9828" s="2"/>
      <c r="G9828" s="7"/>
      <c r="H9828" s="5"/>
      <c r="I9828" s="5"/>
    </row>
    <row r="9829" spans="2:9" x14ac:dyDescent="0.2">
      <c r="B9829" s="2"/>
      <c r="C9829" s="5"/>
      <c r="D9829" s="2"/>
      <c r="E9829" s="5"/>
      <c r="F9829" s="2"/>
      <c r="G9829" s="7"/>
      <c r="H9829" s="5"/>
      <c r="I9829" s="5"/>
    </row>
    <row r="9830" spans="2:9" x14ac:dyDescent="0.2">
      <c r="B9830" s="2"/>
      <c r="C9830" s="5"/>
      <c r="D9830" s="2"/>
      <c r="E9830" s="5"/>
      <c r="F9830" s="2"/>
      <c r="G9830" s="7"/>
      <c r="H9830" s="5"/>
      <c r="I9830" s="5"/>
    </row>
    <row r="9831" spans="2:9" x14ac:dyDescent="0.2">
      <c r="B9831" s="2"/>
      <c r="C9831" s="5"/>
      <c r="D9831" s="2"/>
      <c r="E9831" s="5"/>
      <c r="F9831" s="2"/>
      <c r="G9831" s="7"/>
      <c r="H9831" s="5"/>
      <c r="I9831" s="5"/>
    </row>
    <row r="9832" spans="2:9" x14ac:dyDescent="0.2">
      <c r="B9832" s="2"/>
      <c r="C9832" s="5"/>
      <c r="D9832" s="2"/>
      <c r="E9832" s="5"/>
      <c r="F9832" s="2"/>
      <c r="G9832" s="7"/>
      <c r="H9832" s="5"/>
      <c r="I9832" s="5"/>
    </row>
    <row r="9833" spans="2:9" x14ac:dyDescent="0.2">
      <c r="B9833" s="2"/>
      <c r="C9833" s="5"/>
      <c r="D9833" s="2"/>
      <c r="E9833" s="5"/>
      <c r="F9833" s="2"/>
      <c r="G9833" s="7"/>
      <c r="H9833" s="5"/>
      <c r="I9833" s="5"/>
    </row>
    <row r="9834" spans="2:9" x14ac:dyDescent="0.2">
      <c r="B9834" s="2"/>
      <c r="C9834" s="5"/>
      <c r="D9834" s="2"/>
      <c r="E9834" s="5"/>
      <c r="F9834" s="2"/>
      <c r="G9834" s="7"/>
      <c r="H9834" s="5"/>
      <c r="I9834" s="5"/>
    </row>
    <row r="9835" spans="2:9" x14ac:dyDescent="0.2">
      <c r="B9835" s="2"/>
      <c r="C9835" s="5"/>
      <c r="D9835" s="2"/>
      <c r="E9835" s="5"/>
      <c r="F9835" s="2"/>
      <c r="G9835" s="7"/>
      <c r="H9835" s="5"/>
      <c r="I9835" s="5"/>
    </row>
    <row r="9836" spans="2:9" x14ac:dyDescent="0.2">
      <c r="B9836" s="2"/>
      <c r="C9836" s="5"/>
      <c r="D9836" s="2"/>
      <c r="E9836" s="5"/>
      <c r="F9836" s="2"/>
      <c r="G9836" s="7"/>
      <c r="H9836" s="5"/>
      <c r="I9836" s="5"/>
    </row>
    <row r="9837" spans="2:9" x14ac:dyDescent="0.2">
      <c r="B9837" s="2"/>
      <c r="C9837" s="5"/>
      <c r="D9837" s="2"/>
      <c r="E9837" s="5"/>
      <c r="F9837" s="2"/>
      <c r="G9837" s="7"/>
      <c r="H9837" s="5"/>
      <c r="I9837" s="5"/>
    </row>
    <row r="9838" spans="2:9" x14ac:dyDescent="0.2">
      <c r="B9838" s="2"/>
      <c r="C9838" s="5"/>
      <c r="D9838" s="2"/>
      <c r="E9838" s="5"/>
      <c r="F9838" s="2"/>
      <c r="G9838" s="7"/>
      <c r="H9838" s="5"/>
      <c r="I9838" s="5"/>
    </row>
    <row r="9839" spans="2:9" x14ac:dyDescent="0.2">
      <c r="B9839" s="2"/>
      <c r="C9839" s="5"/>
      <c r="D9839" s="2"/>
      <c r="E9839" s="5"/>
      <c r="F9839" s="2"/>
      <c r="G9839" s="7"/>
      <c r="H9839" s="5"/>
      <c r="I9839" s="5"/>
    </row>
    <row r="9840" spans="2:9" x14ac:dyDescent="0.2">
      <c r="B9840" s="2"/>
      <c r="C9840" s="5"/>
      <c r="D9840" s="2"/>
      <c r="E9840" s="5"/>
      <c r="F9840" s="2"/>
      <c r="G9840" s="7"/>
      <c r="H9840" s="5"/>
      <c r="I9840" s="5"/>
    </row>
    <row r="9841" spans="2:9" x14ac:dyDescent="0.2">
      <c r="B9841" s="2"/>
      <c r="C9841" s="5"/>
      <c r="D9841" s="2"/>
      <c r="E9841" s="5"/>
      <c r="F9841" s="2"/>
      <c r="G9841" s="7"/>
      <c r="H9841" s="5"/>
      <c r="I9841" s="5"/>
    </row>
    <row r="9842" spans="2:9" x14ac:dyDescent="0.2">
      <c r="B9842" s="2"/>
      <c r="C9842" s="5"/>
      <c r="D9842" s="2"/>
      <c r="E9842" s="5"/>
      <c r="F9842" s="2"/>
      <c r="G9842" s="7"/>
      <c r="H9842" s="5"/>
      <c r="I9842" s="5"/>
    </row>
    <row r="9843" spans="2:9" x14ac:dyDescent="0.2">
      <c r="B9843" s="2"/>
      <c r="C9843" s="5"/>
      <c r="D9843" s="2"/>
      <c r="E9843" s="5"/>
      <c r="F9843" s="2"/>
      <c r="G9843" s="7"/>
      <c r="H9843" s="5"/>
      <c r="I9843" s="5"/>
    </row>
    <row r="9844" spans="2:9" x14ac:dyDescent="0.2">
      <c r="B9844" s="2"/>
      <c r="C9844" s="5"/>
      <c r="D9844" s="2"/>
      <c r="E9844" s="5"/>
      <c r="F9844" s="2"/>
      <c r="G9844" s="7"/>
      <c r="H9844" s="5"/>
      <c r="I9844" s="5"/>
    </row>
    <row r="9845" spans="2:9" x14ac:dyDescent="0.2">
      <c r="B9845" s="2"/>
      <c r="C9845" s="5"/>
      <c r="D9845" s="2"/>
      <c r="E9845" s="5"/>
      <c r="F9845" s="2"/>
      <c r="G9845" s="7"/>
      <c r="H9845" s="5"/>
      <c r="I9845" s="5"/>
    </row>
    <row r="9846" spans="2:9" x14ac:dyDescent="0.2">
      <c r="B9846" s="2"/>
      <c r="C9846" s="5"/>
      <c r="D9846" s="2"/>
      <c r="E9846" s="5"/>
      <c r="F9846" s="2"/>
      <c r="G9846" s="7"/>
      <c r="H9846" s="5"/>
      <c r="I9846" s="5"/>
    </row>
    <row r="9847" spans="2:9" x14ac:dyDescent="0.2">
      <c r="B9847" s="2"/>
      <c r="C9847" s="5"/>
      <c r="D9847" s="2"/>
      <c r="E9847" s="5"/>
      <c r="F9847" s="2"/>
      <c r="G9847" s="7"/>
      <c r="H9847" s="5"/>
      <c r="I9847" s="5"/>
    </row>
    <row r="9848" spans="2:9" x14ac:dyDescent="0.2">
      <c r="B9848" s="2"/>
      <c r="C9848" s="5"/>
      <c r="D9848" s="2"/>
      <c r="E9848" s="5"/>
      <c r="F9848" s="2"/>
      <c r="G9848" s="7"/>
      <c r="H9848" s="5"/>
      <c r="I9848" s="5"/>
    </row>
    <row r="9849" spans="2:9" x14ac:dyDescent="0.2">
      <c r="B9849" s="2"/>
      <c r="C9849" s="5"/>
      <c r="D9849" s="2"/>
      <c r="E9849" s="5"/>
      <c r="F9849" s="2"/>
      <c r="G9849" s="7"/>
      <c r="H9849" s="5"/>
      <c r="I9849" s="5"/>
    </row>
    <row r="9850" spans="2:9" x14ac:dyDescent="0.2">
      <c r="B9850" s="2"/>
      <c r="C9850" s="5"/>
      <c r="D9850" s="2"/>
      <c r="E9850" s="5"/>
      <c r="F9850" s="2"/>
      <c r="G9850" s="7"/>
      <c r="H9850" s="5"/>
      <c r="I9850" s="5"/>
    </row>
    <row r="9851" spans="2:9" x14ac:dyDescent="0.2">
      <c r="B9851" s="2"/>
      <c r="C9851" s="5"/>
      <c r="D9851" s="2"/>
      <c r="E9851" s="5"/>
      <c r="F9851" s="2"/>
      <c r="G9851" s="7"/>
      <c r="H9851" s="5"/>
      <c r="I9851" s="5"/>
    </row>
    <row r="9852" spans="2:9" x14ac:dyDescent="0.2">
      <c r="B9852" s="2"/>
      <c r="C9852" s="5"/>
      <c r="D9852" s="2"/>
      <c r="E9852" s="5"/>
      <c r="F9852" s="2"/>
      <c r="G9852" s="7"/>
      <c r="H9852" s="5"/>
      <c r="I9852" s="5"/>
    </row>
    <row r="9853" spans="2:9" x14ac:dyDescent="0.2">
      <c r="B9853" s="2"/>
      <c r="C9853" s="5"/>
      <c r="D9853" s="2"/>
      <c r="E9853" s="5"/>
      <c r="F9853" s="2"/>
      <c r="G9853" s="7"/>
      <c r="H9853" s="5"/>
      <c r="I9853" s="5"/>
    </row>
    <row r="9854" spans="2:9" x14ac:dyDescent="0.2">
      <c r="B9854" s="2"/>
      <c r="C9854" s="5"/>
      <c r="D9854" s="2"/>
      <c r="E9854" s="5"/>
      <c r="F9854" s="2"/>
      <c r="G9854" s="7"/>
      <c r="H9854" s="5"/>
      <c r="I9854" s="5"/>
    </row>
    <row r="9855" spans="2:9" x14ac:dyDescent="0.2">
      <c r="B9855" s="2"/>
      <c r="C9855" s="5"/>
      <c r="D9855" s="2"/>
      <c r="E9855" s="5"/>
      <c r="F9855" s="2"/>
      <c r="G9855" s="7"/>
      <c r="H9855" s="5"/>
      <c r="I9855" s="5"/>
    </row>
    <row r="9856" spans="2:9" x14ac:dyDescent="0.2">
      <c r="B9856" s="2"/>
      <c r="C9856" s="5"/>
      <c r="D9856" s="2"/>
      <c r="E9856" s="5"/>
      <c r="F9856" s="2"/>
      <c r="G9856" s="7"/>
      <c r="H9856" s="5"/>
      <c r="I9856" s="5"/>
    </row>
    <row r="9857" spans="2:9" x14ac:dyDescent="0.2">
      <c r="B9857" s="2"/>
      <c r="C9857" s="5"/>
      <c r="D9857" s="2"/>
      <c r="E9857" s="5"/>
      <c r="F9857" s="2"/>
      <c r="G9857" s="7"/>
      <c r="H9857" s="5"/>
      <c r="I9857" s="5"/>
    </row>
    <row r="9858" spans="2:9" x14ac:dyDescent="0.2">
      <c r="B9858" s="2"/>
      <c r="C9858" s="5"/>
      <c r="D9858" s="2"/>
      <c r="E9858" s="5"/>
      <c r="F9858" s="2"/>
      <c r="G9858" s="7"/>
      <c r="H9858" s="5"/>
      <c r="I9858" s="5"/>
    </row>
    <row r="9859" spans="2:9" x14ac:dyDescent="0.2">
      <c r="B9859" s="2"/>
      <c r="C9859" s="5"/>
      <c r="D9859" s="2"/>
      <c r="E9859" s="5"/>
      <c r="F9859" s="2"/>
      <c r="G9859" s="7"/>
      <c r="H9859" s="5"/>
      <c r="I9859" s="5"/>
    </row>
    <row r="9860" spans="2:9" x14ac:dyDescent="0.2">
      <c r="B9860" s="2"/>
      <c r="C9860" s="5"/>
      <c r="D9860" s="2"/>
      <c r="E9860" s="5"/>
      <c r="F9860" s="2"/>
      <c r="G9860" s="7"/>
      <c r="H9860" s="5"/>
      <c r="I9860" s="5"/>
    </row>
    <row r="9861" spans="2:9" x14ac:dyDescent="0.2">
      <c r="B9861" s="2"/>
      <c r="C9861" s="5"/>
      <c r="D9861" s="2"/>
      <c r="E9861" s="5"/>
      <c r="F9861" s="2"/>
      <c r="G9861" s="7"/>
      <c r="H9861" s="5"/>
      <c r="I9861" s="5"/>
    </row>
    <row r="9862" spans="2:9" x14ac:dyDescent="0.2">
      <c r="B9862" s="2"/>
      <c r="C9862" s="5"/>
      <c r="D9862" s="2"/>
      <c r="E9862" s="5"/>
      <c r="F9862" s="2"/>
      <c r="G9862" s="7"/>
      <c r="H9862" s="5"/>
      <c r="I9862" s="5"/>
    </row>
    <row r="9863" spans="2:9" x14ac:dyDescent="0.2">
      <c r="B9863" s="2"/>
      <c r="C9863" s="5"/>
      <c r="D9863" s="2"/>
      <c r="E9863" s="5"/>
      <c r="F9863" s="2"/>
      <c r="G9863" s="7"/>
      <c r="H9863" s="5"/>
      <c r="I9863" s="5"/>
    </row>
    <row r="9864" spans="2:9" x14ac:dyDescent="0.2">
      <c r="B9864" s="2"/>
      <c r="C9864" s="5"/>
      <c r="D9864" s="2"/>
      <c r="E9864" s="5"/>
      <c r="F9864" s="2"/>
      <c r="G9864" s="7"/>
      <c r="H9864" s="5"/>
      <c r="I9864" s="5"/>
    </row>
    <row r="9865" spans="2:9" x14ac:dyDescent="0.2">
      <c r="B9865" s="2"/>
      <c r="C9865" s="5"/>
      <c r="D9865" s="2"/>
      <c r="E9865" s="5"/>
      <c r="F9865" s="2"/>
      <c r="G9865" s="7"/>
      <c r="H9865" s="5"/>
      <c r="I9865" s="5"/>
    </row>
    <row r="9866" spans="2:9" x14ac:dyDescent="0.2">
      <c r="B9866" s="2"/>
      <c r="C9866" s="5"/>
      <c r="D9866" s="2"/>
      <c r="E9866" s="5"/>
      <c r="F9866" s="2"/>
      <c r="G9866" s="7"/>
      <c r="H9866" s="5"/>
      <c r="I9866" s="5"/>
    </row>
    <row r="9867" spans="2:9" x14ac:dyDescent="0.2">
      <c r="B9867" s="2"/>
      <c r="C9867" s="5"/>
      <c r="D9867" s="2"/>
      <c r="E9867" s="5"/>
      <c r="F9867" s="2"/>
      <c r="G9867" s="7"/>
      <c r="H9867" s="5"/>
      <c r="I9867" s="5"/>
    </row>
    <row r="9868" spans="2:9" x14ac:dyDescent="0.2">
      <c r="B9868" s="2"/>
      <c r="C9868" s="5"/>
      <c r="D9868" s="2"/>
      <c r="E9868" s="5"/>
      <c r="F9868" s="2"/>
      <c r="G9868" s="7"/>
      <c r="H9868" s="5"/>
      <c r="I9868" s="5"/>
    </row>
    <row r="9869" spans="2:9" x14ac:dyDescent="0.2">
      <c r="B9869" s="2"/>
      <c r="C9869" s="5"/>
      <c r="D9869" s="2"/>
      <c r="E9869" s="5"/>
      <c r="F9869" s="2"/>
      <c r="G9869" s="7"/>
      <c r="H9869" s="5"/>
      <c r="I9869" s="5"/>
    </row>
    <row r="9870" spans="2:9" x14ac:dyDescent="0.2">
      <c r="B9870" s="2"/>
      <c r="C9870" s="5"/>
      <c r="D9870" s="2"/>
      <c r="E9870" s="5"/>
      <c r="F9870" s="2"/>
      <c r="G9870" s="7"/>
      <c r="H9870" s="5"/>
      <c r="I9870" s="5"/>
    </row>
    <row r="9871" spans="2:9" x14ac:dyDescent="0.2">
      <c r="B9871" s="2"/>
      <c r="C9871" s="5"/>
      <c r="D9871" s="2"/>
      <c r="E9871" s="5"/>
      <c r="F9871" s="2"/>
      <c r="G9871" s="7"/>
      <c r="H9871" s="5"/>
      <c r="I9871" s="5"/>
    </row>
    <row r="9872" spans="2:9" x14ac:dyDescent="0.2">
      <c r="B9872" s="2"/>
      <c r="C9872" s="5"/>
      <c r="D9872" s="2"/>
      <c r="E9872" s="5"/>
      <c r="F9872" s="2"/>
      <c r="G9872" s="7"/>
      <c r="H9872" s="5"/>
      <c r="I9872" s="5"/>
    </row>
    <row r="9873" spans="2:9" x14ac:dyDescent="0.2">
      <c r="B9873" s="2"/>
      <c r="C9873" s="5"/>
      <c r="D9873" s="2"/>
      <c r="E9873" s="5"/>
      <c r="F9873" s="2"/>
      <c r="G9873" s="7"/>
      <c r="H9873" s="5"/>
      <c r="I9873" s="5"/>
    </row>
    <row r="9874" spans="2:9" x14ac:dyDescent="0.2">
      <c r="B9874" s="2"/>
      <c r="C9874" s="5"/>
      <c r="D9874" s="2"/>
      <c r="E9874" s="5"/>
      <c r="F9874" s="2"/>
      <c r="G9874" s="7"/>
      <c r="H9874" s="5"/>
      <c r="I9874" s="5"/>
    </row>
    <row r="9875" spans="2:9" x14ac:dyDescent="0.2">
      <c r="B9875" s="2"/>
      <c r="C9875" s="5"/>
      <c r="D9875" s="2"/>
      <c r="E9875" s="5"/>
      <c r="F9875" s="2"/>
      <c r="G9875" s="7"/>
      <c r="H9875" s="5"/>
      <c r="I9875" s="5"/>
    </row>
    <row r="9876" spans="2:9" x14ac:dyDescent="0.2">
      <c r="B9876" s="2"/>
      <c r="C9876" s="5"/>
      <c r="D9876" s="2"/>
      <c r="E9876" s="5"/>
      <c r="F9876" s="2"/>
      <c r="G9876" s="7"/>
      <c r="H9876" s="5"/>
      <c r="I9876" s="5"/>
    </row>
    <row r="9877" spans="2:9" x14ac:dyDescent="0.2">
      <c r="B9877" s="2"/>
      <c r="C9877" s="5"/>
      <c r="D9877" s="2"/>
      <c r="E9877" s="5"/>
      <c r="F9877" s="2"/>
      <c r="G9877" s="7"/>
      <c r="H9877" s="5"/>
      <c r="I9877" s="5"/>
    </row>
    <row r="9878" spans="2:9" x14ac:dyDescent="0.2">
      <c r="B9878" s="2"/>
      <c r="C9878" s="5"/>
      <c r="D9878" s="2"/>
      <c r="E9878" s="5"/>
      <c r="F9878" s="2"/>
      <c r="G9878" s="7"/>
      <c r="H9878" s="5"/>
      <c r="I9878" s="5"/>
    </row>
    <row r="9879" spans="2:9" x14ac:dyDescent="0.2">
      <c r="B9879" s="2"/>
      <c r="C9879" s="5"/>
      <c r="D9879" s="2"/>
      <c r="E9879" s="5"/>
      <c r="F9879" s="2"/>
      <c r="G9879" s="7"/>
      <c r="H9879" s="5"/>
      <c r="I9879" s="5"/>
    </row>
    <row r="9880" spans="2:9" x14ac:dyDescent="0.2">
      <c r="B9880" s="2"/>
      <c r="C9880" s="5"/>
      <c r="D9880" s="2"/>
      <c r="E9880" s="5"/>
      <c r="F9880" s="2"/>
      <c r="G9880" s="7"/>
      <c r="H9880" s="5"/>
      <c r="I9880" s="5"/>
    </row>
    <row r="9881" spans="2:9" x14ac:dyDescent="0.2">
      <c r="B9881" s="2"/>
      <c r="C9881" s="5"/>
      <c r="D9881" s="2"/>
      <c r="E9881" s="5"/>
      <c r="F9881" s="2"/>
      <c r="G9881" s="7"/>
      <c r="H9881" s="5"/>
      <c r="I9881" s="5"/>
    </row>
    <row r="9882" spans="2:9" x14ac:dyDescent="0.2">
      <c r="B9882" s="2"/>
      <c r="C9882" s="5"/>
      <c r="D9882" s="2"/>
      <c r="E9882" s="5"/>
      <c r="F9882" s="2"/>
      <c r="G9882" s="7"/>
      <c r="H9882" s="5"/>
      <c r="I9882" s="5"/>
    </row>
    <row r="9883" spans="2:9" x14ac:dyDescent="0.2">
      <c r="B9883" s="2"/>
      <c r="C9883" s="5"/>
      <c r="D9883" s="2"/>
      <c r="E9883" s="5"/>
      <c r="F9883" s="2"/>
      <c r="G9883" s="7"/>
      <c r="H9883" s="5"/>
      <c r="I9883" s="5"/>
    </row>
    <row r="9884" spans="2:9" x14ac:dyDescent="0.2">
      <c r="B9884" s="2"/>
      <c r="C9884" s="5"/>
      <c r="D9884" s="2"/>
      <c r="E9884" s="5"/>
      <c r="F9884" s="2"/>
      <c r="G9884" s="7"/>
      <c r="H9884" s="5"/>
      <c r="I9884" s="5"/>
    </row>
    <row r="9885" spans="2:9" x14ac:dyDescent="0.2">
      <c r="B9885" s="2"/>
      <c r="C9885" s="5"/>
      <c r="D9885" s="2"/>
      <c r="E9885" s="5"/>
      <c r="F9885" s="2"/>
      <c r="G9885" s="7"/>
      <c r="H9885" s="5"/>
      <c r="I9885" s="5"/>
    </row>
    <row r="9886" spans="2:9" x14ac:dyDescent="0.2">
      <c r="B9886" s="2"/>
      <c r="C9886" s="5"/>
      <c r="D9886" s="2"/>
      <c r="E9886" s="5"/>
      <c r="F9886" s="2"/>
      <c r="G9886" s="7"/>
      <c r="H9886" s="5"/>
      <c r="I9886" s="5"/>
    </row>
    <row r="9887" spans="2:9" x14ac:dyDescent="0.2">
      <c r="B9887" s="2"/>
      <c r="C9887" s="5"/>
      <c r="D9887" s="2"/>
      <c r="E9887" s="5"/>
      <c r="F9887" s="2"/>
      <c r="G9887" s="7"/>
      <c r="H9887" s="5"/>
      <c r="I9887" s="5"/>
    </row>
    <row r="9888" spans="2:9" x14ac:dyDescent="0.2">
      <c r="B9888" s="2"/>
      <c r="C9888" s="5"/>
      <c r="D9888" s="2"/>
      <c r="E9888" s="5"/>
      <c r="F9888" s="2"/>
      <c r="G9888" s="7"/>
      <c r="H9888" s="5"/>
      <c r="I9888" s="5"/>
    </row>
    <row r="9889" spans="2:9" x14ac:dyDescent="0.2">
      <c r="B9889" s="2"/>
      <c r="C9889" s="5"/>
      <c r="D9889" s="2"/>
      <c r="E9889" s="5"/>
      <c r="F9889" s="2"/>
      <c r="G9889" s="7"/>
      <c r="H9889" s="5"/>
      <c r="I9889" s="5"/>
    </row>
    <row r="9890" spans="2:9" x14ac:dyDescent="0.2">
      <c r="B9890" s="2"/>
      <c r="C9890" s="5"/>
      <c r="D9890" s="2"/>
      <c r="E9890" s="5"/>
      <c r="F9890" s="2"/>
      <c r="G9890" s="7"/>
      <c r="H9890" s="5"/>
      <c r="I9890" s="5"/>
    </row>
    <row r="9891" spans="2:9" x14ac:dyDescent="0.2">
      <c r="B9891" s="2"/>
      <c r="C9891" s="5"/>
      <c r="D9891" s="2"/>
      <c r="E9891" s="5"/>
      <c r="F9891" s="2"/>
      <c r="G9891" s="7"/>
      <c r="H9891" s="5"/>
      <c r="I9891" s="5"/>
    </row>
    <row r="9892" spans="2:9" x14ac:dyDescent="0.2">
      <c r="B9892" s="2"/>
      <c r="C9892" s="5"/>
      <c r="D9892" s="2"/>
      <c r="E9892" s="5"/>
      <c r="F9892" s="2"/>
      <c r="G9892" s="7"/>
      <c r="H9892" s="5"/>
      <c r="I9892" s="5"/>
    </row>
    <row r="9893" spans="2:9" x14ac:dyDescent="0.2">
      <c r="B9893" s="2"/>
      <c r="C9893" s="5"/>
      <c r="D9893" s="2"/>
      <c r="E9893" s="5"/>
      <c r="F9893" s="2"/>
      <c r="G9893" s="7"/>
      <c r="H9893" s="5"/>
      <c r="I9893" s="5"/>
    </row>
    <row r="9894" spans="2:9" x14ac:dyDescent="0.2">
      <c r="B9894" s="2"/>
      <c r="C9894" s="5"/>
      <c r="D9894" s="2"/>
      <c r="E9894" s="5"/>
      <c r="F9894" s="2"/>
      <c r="G9894" s="7"/>
      <c r="H9894" s="5"/>
      <c r="I9894" s="5"/>
    </row>
    <row r="9895" spans="2:9" x14ac:dyDescent="0.2">
      <c r="B9895" s="2"/>
      <c r="C9895" s="5"/>
      <c r="D9895" s="2"/>
      <c r="E9895" s="5"/>
      <c r="F9895" s="2"/>
      <c r="G9895" s="7"/>
      <c r="H9895" s="5"/>
      <c r="I9895" s="5"/>
    </row>
    <row r="9896" spans="2:9" x14ac:dyDescent="0.2">
      <c r="B9896" s="2"/>
      <c r="C9896" s="5"/>
      <c r="D9896" s="2"/>
      <c r="E9896" s="5"/>
      <c r="F9896" s="2"/>
      <c r="G9896" s="7"/>
      <c r="H9896" s="5"/>
      <c r="I9896" s="5"/>
    </row>
    <row r="9897" spans="2:9" x14ac:dyDescent="0.2">
      <c r="B9897" s="2"/>
      <c r="C9897" s="5"/>
      <c r="D9897" s="2"/>
      <c r="E9897" s="5"/>
      <c r="F9897" s="2"/>
      <c r="G9897" s="7"/>
      <c r="H9897" s="5"/>
      <c r="I9897" s="5"/>
    </row>
    <row r="9898" spans="2:9" x14ac:dyDescent="0.2">
      <c r="B9898" s="2"/>
      <c r="C9898" s="5"/>
      <c r="D9898" s="2"/>
      <c r="E9898" s="5"/>
      <c r="F9898" s="2"/>
      <c r="G9898" s="7"/>
      <c r="H9898" s="5"/>
      <c r="I9898" s="5"/>
    </row>
    <row r="9899" spans="2:9" x14ac:dyDescent="0.2">
      <c r="B9899" s="2"/>
      <c r="C9899" s="5"/>
      <c r="D9899" s="2"/>
      <c r="E9899" s="5"/>
      <c r="F9899" s="2"/>
      <c r="G9899" s="7"/>
      <c r="H9899" s="5"/>
      <c r="I9899" s="5"/>
    </row>
    <row r="9900" spans="2:9" x14ac:dyDescent="0.2">
      <c r="B9900" s="2"/>
      <c r="C9900" s="5"/>
      <c r="D9900" s="2"/>
      <c r="E9900" s="5"/>
      <c r="F9900" s="2"/>
      <c r="G9900" s="7"/>
      <c r="H9900" s="5"/>
      <c r="I9900" s="5"/>
    </row>
    <row r="9901" spans="2:9" x14ac:dyDescent="0.2">
      <c r="B9901" s="2"/>
      <c r="C9901" s="5"/>
      <c r="D9901" s="2"/>
      <c r="E9901" s="5"/>
      <c r="F9901" s="2"/>
      <c r="G9901" s="7"/>
      <c r="H9901" s="5"/>
      <c r="I9901" s="5"/>
    </row>
    <row r="9902" spans="2:9" x14ac:dyDescent="0.2">
      <c r="B9902" s="2"/>
      <c r="C9902" s="5"/>
      <c r="D9902" s="2"/>
      <c r="E9902" s="5"/>
      <c r="F9902" s="2"/>
      <c r="G9902" s="7"/>
      <c r="H9902" s="5"/>
      <c r="I9902" s="5"/>
    </row>
    <row r="9903" spans="2:9" x14ac:dyDescent="0.2">
      <c r="B9903" s="2"/>
      <c r="C9903" s="5"/>
      <c r="D9903" s="2"/>
      <c r="E9903" s="5"/>
      <c r="F9903" s="2"/>
      <c r="G9903" s="7"/>
      <c r="H9903" s="5"/>
      <c r="I9903" s="5"/>
    </row>
    <row r="9904" spans="2:9" x14ac:dyDescent="0.2">
      <c r="B9904" s="2"/>
      <c r="C9904" s="5"/>
      <c r="D9904" s="2"/>
      <c r="E9904" s="5"/>
      <c r="F9904" s="2"/>
      <c r="G9904" s="7"/>
      <c r="H9904" s="5"/>
      <c r="I9904" s="5"/>
    </row>
    <row r="9905" spans="2:9" x14ac:dyDescent="0.2">
      <c r="B9905" s="2"/>
      <c r="C9905" s="5"/>
      <c r="D9905" s="2"/>
      <c r="E9905" s="5"/>
      <c r="F9905" s="2"/>
      <c r="G9905" s="7"/>
      <c r="H9905" s="5"/>
      <c r="I9905" s="5"/>
    </row>
    <row r="9906" spans="2:9" x14ac:dyDescent="0.2">
      <c r="B9906" s="2"/>
      <c r="C9906" s="5"/>
      <c r="D9906" s="2"/>
      <c r="E9906" s="5"/>
      <c r="F9906" s="2"/>
      <c r="G9906" s="7"/>
      <c r="H9906" s="5"/>
      <c r="I9906" s="5"/>
    </row>
    <row r="9907" spans="2:9" x14ac:dyDescent="0.2">
      <c r="B9907" s="2"/>
      <c r="C9907" s="5"/>
      <c r="D9907" s="2"/>
      <c r="E9907" s="5"/>
      <c r="F9907" s="2"/>
      <c r="G9907" s="7"/>
      <c r="H9907" s="5"/>
      <c r="I9907" s="5"/>
    </row>
    <row r="9908" spans="2:9" x14ac:dyDescent="0.2">
      <c r="B9908" s="2"/>
      <c r="C9908" s="5"/>
      <c r="D9908" s="2"/>
      <c r="E9908" s="5"/>
      <c r="F9908" s="2"/>
      <c r="G9908" s="7"/>
      <c r="H9908" s="5"/>
      <c r="I9908" s="5"/>
    </row>
    <row r="9909" spans="2:9" x14ac:dyDescent="0.2">
      <c r="B9909" s="2"/>
      <c r="C9909" s="5"/>
      <c r="D9909" s="2"/>
      <c r="E9909" s="5"/>
      <c r="F9909" s="2"/>
      <c r="G9909" s="7"/>
      <c r="H9909" s="5"/>
      <c r="I9909" s="5"/>
    </row>
    <row r="9910" spans="2:9" x14ac:dyDescent="0.2">
      <c r="B9910" s="2"/>
      <c r="C9910" s="5"/>
      <c r="D9910" s="2"/>
      <c r="E9910" s="5"/>
      <c r="F9910" s="2"/>
      <c r="G9910" s="7"/>
      <c r="H9910" s="5"/>
      <c r="I9910" s="5"/>
    </row>
    <row r="9911" spans="2:9" x14ac:dyDescent="0.2">
      <c r="B9911" s="2"/>
      <c r="C9911" s="5"/>
      <c r="D9911" s="2"/>
      <c r="E9911" s="5"/>
      <c r="F9911" s="2"/>
      <c r="G9911" s="7"/>
      <c r="H9911" s="5"/>
      <c r="I9911" s="5"/>
    </row>
    <row r="9912" spans="2:9" x14ac:dyDescent="0.2">
      <c r="B9912" s="2"/>
      <c r="C9912" s="5"/>
      <c r="D9912" s="2"/>
      <c r="E9912" s="5"/>
      <c r="F9912" s="2"/>
      <c r="G9912" s="7"/>
      <c r="H9912" s="5"/>
      <c r="I9912" s="5"/>
    </row>
    <row r="9913" spans="2:9" x14ac:dyDescent="0.2">
      <c r="B9913" s="2"/>
      <c r="C9913" s="5"/>
      <c r="D9913" s="2"/>
      <c r="E9913" s="5"/>
      <c r="F9913" s="2"/>
      <c r="G9913" s="7"/>
      <c r="H9913" s="5"/>
      <c r="I9913" s="5"/>
    </row>
    <row r="9914" spans="2:9" x14ac:dyDescent="0.2">
      <c r="B9914" s="2"/>
      <c r="C9914" s="5"/>
      <c r="D9914" s="2"/>
      <c r="E9914" s="5"/>
      <c r="F9914" s="2"/>
      <c r="G9914" s="7"/>
      <c r="H9914" s="5"/>
      <c r="I9914" s="5"/>
    </row>
    <row r="9915" spans="2:9" x14ac:dyDescent="0.2">
      <c r="B9915" s="2"/>
      <c r="C9915" s="5"/>
      <c r="D9915" s="2"/>
      <c r="E9915" s="5"/>
      <c r="F9915" s="2"/>
      <c r="G9915" s="7"/>
      <c r="H9915" s="5"/>
      <c r="I9915" s="5"/>
    </row>
    <row r="9916" spans="2:9" x14ac:dyDescent="0.2">
      <c r="B9916" s="2"/>
      <c r="C9916" s="5"/>
      <c r="D9916" s="2"/>
      <c r="E9916" s="5"/>
      <c r="F9916" s="2"/>
      <c r="G9916" s="7"/>
      <c r="H9916" s="5"/>
      <c r="I9916" s="5"/>
    </row>
    <row r="9917" spans="2:9" x14ac:dyDescent="0.2">
      <c r="B9917" s="2"/>
      <c r="C9917" s="5"/>
      <c r="D9917" s="2"/>
      <c r="E9917" s="5"/>
      <c r="F9917" s="2"/>
      <c r="G9917" s="7"/>
      <c r="H9917" s="5"/>
      <c r="I9917" s="5"/>
    </row>
    <row r="9918" spans="2:9" x14ac:dyDescent="0.2">
      <c r="B9918" s="2"/>
      <c r="C9918" s="5"/>
      <c r="D9918" s="2"/>
      <c r="E9918" s="5"/>
      <c r="F9918" s="2"/>
      <c r="G9918" s="7"/>
      <c r="H9918" s="5"/>
      <c r="I9918" s="5"/>
    </row>
    <row r="9919" spans="2:9" x14ac:dyDescent="0.2">
      <c r="B9919" s="2"/>
      <c r="C9919" s="5"/>
      <c r="D9919" s="2"/>
      <c r="E9919" s="5"/>
      <c r="F9919" s="2"/>
      <c r="G9919" s="7"/>
      <c r="H9919" s="5"/>
      <c r="I9919" s="5"/>
    </row>
    <row r="9920" spans="2:9" x14ac:dyDescent="0.2">
      <c r="B9920" s="2"/>
      <c r="C9920" s="5"/>
      <c r="D9920" s="2"/>
      <c r="E9920" s="5"/>
      <c r="F9920" s="2"/>
      <c r="G9920" s="7"/>
      <c r="H9920" s="5"/>
      <c r="I9920" s="5"/>
    </row>
    <row r="9921" spans="2:9" x14ac:dyDescent="0.2">
      <c r="B9921" s="2"/>
      <c r="C9921" s="5"/>
      <c r="D9921" s="2"/>
      <c r="E9921" s="5"/>
      <c r="F9921" s="2"/>
      <c r="G9921" s="7"/>
      <c r="H9921" s="5"/>
      <c r="I9921" s="5"/>
    </row>
    <row r="9922" spans="2:9" x14ac:dyDescent="0.2">
      <c r="B9922" s="2"/>
      <c r="C9922" s="5"/>
      <c r="D9922" s="2"/>
      <c r="E9922" s="5"/>
      <c r="F9922" s="2"/>
      <c r="G9922" s="7"/>
      <c r="H9922" s="5"/>
      <c r="I9922" s="5"/>
    </row>
    <row r="9923" spans="2:9" x14ac:dyDescent="0.2">
      <c r="B9923" s="2"/>
      <c r="C9923" s="5"/>
      <c r="D9923" s="2"/>
      <c r="E9923" s="5"/>
      <c r="F9923" s="2"/>
      <c r="G9923" s="7"/>
      <c r="H9923" s="5"/>
      <c r="I9923" s="5"/>
    </row>
    <row r="9924" spans="2:9" x14ac:dyDescent="0.2">
      <c r="B9924" s="2"/>
      <c r="C9924" s="5"/>
      <c r="D9924" s="2"/>
      <c r="E9924" s="5"/>
      <c r="F9924" s="2"/>
      <c r="G9924" s="7"/>
      <c r="H9924" s="5"/>
      <c r="I9924" s="5"/>
    </row>
    <row r="9925" spans="2:9" x14ac:dyDescent="0.2">
      <c r="B9925" s="2"/>
      <c r="C9925" s="5"/>
      <c r="D9925" s="2"/>
      <c r="E9925" s="5"/>
      <c r="F9925" s="2"/>
      <c r="G9925" s="7"/>
      <c r="H9925" s="5"/>
      <c r="I9925" s="5"/>
    </row>
    <row r="9926" spans="2:9" x14ac:dyDescent="0.2">
      <c r="B9926" s="2"/>
      <c r="C9926" s="5"/>
      <c r="D9926" s="2"/>
      <c r="E9926" s="5"/>
      <c r="F9926" s="2"/>
      <c r="G9926" s="7"/>
      <c r="H9926" s="5"/>
      <c r="I9926" s="5"/>
    </row>
    <row r="9927" spans="2:9" x14ac:dyDescent="0.2">
      <c r="B9927" s="2"/>
      <c r="C9927" s="5"/>
      <c r="D9927" s="2"/>
      <c r="E9927" s="5"/>
      <c r="F9927" s="2"/>
      <c r="G9927" s="7"/>
      <c r="H9927" s="5"/>
      <c r="I9927" s="5"/>
    </row>
    <row r="9928" spans="2:9" x14ac:dyDescent="0.2">
      <c r="B9928" s="2"/>
      <c r="C9928" s="5"/>
      <c r="D9928" s="2"/>
      <c r="E9928" s="5"/>
      <c r="F9928" s="2"/>
      <c r="G9928" s="7"/>
      <c r="H9928" s="5"/>
      <c r="I9928" s="5"/>
    </row>
    <row r="9929" spans="2:9" x14ac:dyDescent="0.2">
      <c r="B9929" s="2"/>
      <c r="C9929" s="5"/>
      <c r="D9929" s="2"/>
      <c r="E9929" s="5"/>
      <c r="F9929" s="2"/>
      <c r="G9929" s="7"/>
      <c r="H9929" s="5"/>
      <c r="I9929" s="5"/>
    </row>
    <row r="9930" spans="2:9" x14ac:dyDescent="0.2">
      <c r="B9930" s="2"/>
      <c r="C9930" s="5"/>
      <c r="D9930" s="2"/>
      <c r="E9930" s="5"/>
      <c r="F9930" s="2"/>
      <c r="G9930" s="7"/>
      <c r="H9930" s="5"/>
      <c r="I9930" s="5"/>
    </row>
    <row r="9931" spans="2:9" x14ac:dyDescent="0.2">
      <c r="B9931" s="2"/>
      <c r="C9931" s="5"/>
      <c r="D9931" s="2"/>
      <c r="E9931" s="5"/>
      <c r="F9931" s="2"/>
      <c r="G9931" s="7"/>
      <c r="H9931" s="5"/>
      <c r="I9931" s="5"/>
    </row>
    <row r="9932" spans="2:9" x14ac:dyDescent="0.2">
      <c r="B9932" s="2"/>
      <c r="C9932" s="5"/>
      <c r="D9932" s="2"/>
      <c r="E9932" s="5"/>
      <c r="F9932" s="2"/>
      <c r="G9932" s="7"/>
      <c r="H9932" s="5"/>
      <c r="I9932" s="5"/>
    </row>
    <row r="9933" spans="2:9" x14ac:dyDescent="0.2">
      <c r="B9933" s="2"/>
      <c r="C9933" s="5"/>
      <c r="D9933" s="2"/>
      <c r="E9933" s="5"/>
      <c r="F9933" s="2"/>
      <c r="G9933" s="7"/>
      <c r="H9933" s="5"/>
      <c r="I9933" s="5"/>
    </row>
    <row r="9934" spans="2:9" x14ac:dyDescent="0.2">
      <c r="B9934" s="2"/>
      <c r="C9934" s="5"/>
      <c r="D9934" s="2"/>
      <c r="E9934" s="5"/>
      <c r="F9934" s="2"/>
      <c r="G9934" s="7"/>
      <c r="H9934" s="5"/>
      <c r="I9934" s="5"/>
    </row>
    <row r="9935" spans="2:9" x14ac:dyDescent="0.2">
      <c r="B9935" s="2"/>
      <c r="C9935" s="5"/>
      <c r="D9935" s="2"/>
      <c r="E9935" s="5"/>
      <c r="F9935" s="2"/>
      <c r="G9935" s="7"/>
      <c r="H9935" s="5"/>
      <c r="I9935" s="5"/>
    </row>
    <row r="9936" spans="2:9" x14ac:dyDescent="0.2">
      <c r="B9936" s="2"/>
      <c r="C9936" s="5"/>
      <c r="D9936" s="2"/>
      <c r="E9936" s="5"/>
      <c r="F9936" s="2"/>
      <c r="G9936" s="7"/>
      <c r="H9936" s="5"/>
      <c r="I9936" s="5"/>
    </row>
    <row r="9937" spans="2:9" x14ac:dyDescent="0.2">
      <c r="B9937" s="2"/>
      <c r="C9937" s="5"/>
      <c r="D9937" s="2"/>
      <c r="E9937" s="5"/>
      <c r="F9937" s="2"/>
      <c r="G9937" s="7"/>
      <c r="H9937" s="5"/>
      <c r="I9937" s="5"/>
    </row>
    <row r="9938" spans="2:9" x14ac:dyDescent="0.2">
      <c r="B9938" s="2"/>
      <c r="C9938" s="5"/>
      <c r="D9938" s="2"/>
      <c r="E9938" s="5"/>
      <c r="F9938" s="2"/>
      <c r="G9938" s="7"/>
      <c r="H9938" s="5"/>
      <c r="I9938" s="5"/>
    </row>
    <row r="9939" spans="2:9" x14ac:dyDescent="0.2">
      <c r="B9939" s="2"/>
      <c r="C9939" s="5"/>
      <c r="D9939" s="2"/>
      <c r="E9939" s="5"/>
      <c r="F9939" s="2"/>
      <c r="G9939" s="7"/>
      <c r="H9939" s="5"/>
      <c r="I9939" s="5"/>
    </row>
    <row r="9940" spans="2:9" x14ac:dyDescent="0.2">
      <c r="B9940" s="2"/>
      <c r="C9940" s="5"/>
      <c r="D9940" s="2"/>
      <c r="E9940" s="5"/>
      <c r="F9940" s="2"/>
      <c r="G9940" s="7"/>
      <c r="H9940" s="5"/>
      <c r="I9940" s="5"/>
    </row>
    <row r="9941" spans="2:9" x14ac:dyDescent="0.2">
      <c r="B9941" s="2"/>
      <c r="C9941" s="5"/>
      <c r="D9941" s="2"/>
      <c r="E9941" s="5"/>
      <c r="F9941" s="2"/>
      <c r="G9941" s="7"/>
      <c r="H9941" s="5"/>
      <c r="I9941" s="5"/>
    </row>
    <row r="9942" spans="2:9" x14ac:dyDescent="0.2">
      <c r="B9942" s="2"/>
      <c r="C9942" s="5"/>
      <c r="D9942" s="2"/>
      <c r="E9942" s="5"/>
      <c r="F9942" s="2"/>
      <c r="G9942" s="7"/>
      <c r="H9942" s="5"/>
      <c r="I9942" s="5"/>
    </row>
    <row r="9943" spans="2:9" x14ac:dyDescent="0.2">
      <c r="B9943" s="2"/>
      <c r="C9943" s="5"/>
      <c r="D9943" s="2"/>
      <c r="E9943" s="5"/>
      <c r="F9943" s="2"/>
      <c r="G9943" s="7"/>
      <c r="H9943" s="5"/>
      <c r="I9943" s="5"/>
    </row>
    <row r="9944" spans="2:9" x14ac:dyDescent="0.2">
      <c r="B9944" s="2"/>
      <c r="C9944" s="5"/>
      <c r="D9944" s="2"/>
      <c r="E9944" s="5"/>
      <c r="F9944" s="2"/>
      <c r="G9944" s="7"/>
      <c r="H9944" s="5"/>
      <c r="I9944" s="5"/>
    </row>
    <row r="9945" spans="2:9" x14ac:dyDescent="0.2">
      <c r="B9945" s="2"/>
      <c r="C9945" s="5"/>
      <c r="D9945" s="2"/>
      <c r="E9945" s="5"/>
      <c r="F9945" s="2"/>
      <c r="G9945" s="7"/>
      <c r="H9945" s="5"/>
      <c r="I9945" s="5"/>
    </row>
    <row r="9946" spans="2:9" x14ac:dyDescent="0.2">
      <c r="B9946" s="2"/>
      <c r="C9946" s="5"/>
      <c r="D9946" s="2"/>
      <c r="E9946" s="5"/>
      <c r="F9946" s="2"/>
      <c r="G9946" s="7"/>
      <c r="H9946" s="5"/>
      <c r="I9946" s="5"/>
    </row>
    <row r="9947" spans="2:9" x14ac:dyDescent="0.2">
      <c r="B9947" s="2"/>
      <c r="C9947" s="5"/>
      <c r="D9947" s="2"/>
      <c r="E9947" s="5"/>
      <c r="F9947" s="2"/>
      <c r="G9947" s="7"/>
      <c r="H9947" s="5"/>
      <c r="I9947" s="5"/>
    </row>
    <row r="9948" spans="2:9" x14ac:dyDescent="0.2">
      <c r="B9948" s="2"/>
      <c r="C9948" s="5"/>
      <c r="D9948" s="2"/>
      <c r="E9948" s="5"/>
      <c r="F9948" s="2"/>
      <c r="G9948" s="7"/>
      <c r="H9948" s="5"/>
      <c r="I9948" s="5"/>
    </row>
    <row r="9949" spans="2:9" x14ac:dyDescent="0.2">
      <c r="B9949" s="2"/>
      <c r="C9949" s="5"/>
      <c r="D9949" s="2"/>
      <c r="E9949" s="5"/>
      <c r="F9949" s="2"/>
      <c r="G9949" s="7"/>
      <c r="H9949" s="5"/>
      <c r="I9949" s="5"/>
    </row>
    <row r="9950" spans="2:9" x14ac:dyDescent="0.2">
      <c r="B9950" s="2"/>
      <c r="C9950" s="5"/>
      <c r="D9950" s="2"/>
      <c r="E9950" s="5"/>
      <c r="F9950" s="2"/>
      <c r="G9950" s="7"/>
      <c r="H9950" s="5"/>
      <c r="I9950" s="5"/>
    </row>
    <row r="9951" spans="2:9" x14ac:dyDescent="0.2">
      <c r="B9951" s="2"/>
      <c r="C9951" s="5"/>
      <c r="D9951" s="2"/>
      <c r="E9951" s="5"/>
      <c r="F9951" s="2"/>
      <c r="G9951" s="7"/>
      <c r="H9951" s="5"/>
      <c r="I9951" s="5"/>
    </row>
    <row r="9952" spans="2:9" x14ac:dyDescent="0.2">
      <c r="B9952" s="2"/>
      <c r="C9952" s="5"/>
      <c r="D9952" s="2"/>
      <c r="E9952" s="5"/>
      <c r="F9952" s="2"/>
      <c r="G9952" s="7"/>
      <c r="H9952" s="5"/>
      <c r="I9952" s="5"/>
    </row>
    <row r="9953" spans="2:9" x14ac:dyDescent="0.2">
      <c r="B9953" s="2"/>
      <c r="C9953" s="5"/>
      <c r="D9953" s="2"/>
      <c r="E9953" s="5"/>
      <c r="F9953" s="2"/>
      <c r="G9953" s="7"/>
      <c r="H9953" s="5"/>
      <c r="I9953" s="5"/>
    </row>
    <row r="9954" spans="2:9" x14ac:dyDescent="0.2">
      <c r="B9954" s="2"/>
      <c r="C9954" s="5"/>
      <c r="D9954" s="2"/>
      <c r="E9954" s="5"/>
      <c r="F9954" s="2"/>
      <c r="G9954" s="7"/>
      <c r="H9954" s="5"/>
      <c r="I9954" s="5"/>
    </row>
    <row r="9955" spans="2:9" x14ac:dyDescent="0.2">
      <c r="B9955" s="2"/>
      <c r="C9955" s="5"/>
      <c r="D9955" s="2"/>
      <c r="E9955" s="5"/>
      <c r="F9955" s="2"/>
      <c r="G9955" s="7"/>
      <c r="H9955" s="5"/>
      <c r="I9955" s="5"/>
    </row>
    <row r="9956" spans="2:9" x14ac:dyDescent="0.2">
      <c r="B9956" s="2"/>
      <c r="C9956" s="5"/>
      <c r="D9956" s="2"/>
      <c r="E9956" s="5"/>
      <c r="F9956" s="2"/>
      <c r="G9956" s="7"/>
      <c r="H9956" s="5"/>
      <c r="I9956" s="5"/>
    </row>
    <row r="9957" spans="2:9" x14ac:dyDescent="0.2">
      <c r="B9957" s="2"/>
      <c r="C9957" s="5"/>
      <c r="D9957" s="2"/>
      <c r="E9957" s="5"/>
      <c r="F9957" s="2"/>
      <c r="G9957" s="7"/>
      <c r="H9957" s="5"/>
      <c r="I9957" s="5"/>
    </row>
    <row r="9958" spans="2:9" x14ac:dyDescent="0.2">
      <c r="B9958" s="2"/>
      <c r="C9958" s="5"/>
      <c r="D9958" s="2"/>
      <c r="E9958" s="5"/>
      <c r="F9958" s="2"/>
      <c r="G9958" s="7"/>
      <c r="H9958" s="5"/>
      <c r="I9958" s="5"/>
    </row>
    <row r="9959" spans="2:9" x14ac:dyDescent="0.2">
      <c r="B9959" s="2"/>
      <c r="C9959" s="5"/>
      <c r="D9959" s="2"/>
      <c r="E9959" s="5"/>
      <c r="F9959" s="2"/>
      <c r="G9959" s="7"/>
      <c r="H9959" s="5"/>
      <c r="I9959" s="5"/>
    </row>
    <row r="9960" spans="2:9" x14ac:dyDescent="0.2">
      <c r="B9960" s="2"/>
      <c r="C9960" s="5"/>
      <c r="D9960" s="2"/>
      <c r="E9960" s="5"/>
      <c r="F9960" s="2"/>
      <c r="G9960" s="7"/>
      <c r="H9960" s="5"/>
      <c r="I9960" s="5"/>
    </row>
    <row r="9961" spans="2:9" x14ac:dyDescent="0.2">
      <c r="B9961" s="2"/>
      <c r="C9961" s="5"/>
      <c r="D9961" s="2"/>
      <c r="E9961" s="5"/>
      <c r="F9961" s="2"/>
      <c r="G9961" s="7"/>
      <c r="H9961" s="5"/>
      <c r="I9961" s="5"/>
    </row>
    <row r="9962" spans="2:9" x14ac:dyDescent="0.2">
      <c r="B9962" s="2"/>
      <c r="C9962" s="5"/>
      <c r="D9962" s="2"/>
      <c r="E9962" s="5"/>
      <c r="F9962" s="2"/>
      <c r="G9962" s="7"/>
      <c r="H9962" s="5"/>
      <c r="I9962" s="5"/>
    </row>
    <row r="9963" spans="2:9" x14ac:dyDescent="0.2">
      <c r="B9963" s="2"/>
      <c r="C9963" s="5"/>
      <c r="D9963" s="2"/>
      <c r="E9963" s="5"/>
      <c r="F9963" s="2"/>
      <c r="G9963" s="7"/>
      <c r="H9963" s="5"/>
      <c r="I9963" s="5"/>
    </row>
    <row r="9964" spans="2:9" x14ac:dyDescent="0.2">
      <c r="B9964" s="2"/>
      <c r="C9964" s="5"/>
      <c r="D9964" s="2"/>
      <c r="E9964" s="5"/>
      <c r="F9964" s="2"/>
      <c r="G9964" s="7"/>
      <c r="H9964" s="5"/>
      <c r="I9964" s="5"/>
    </row>
    <row r="9965" spans="2:9" x14ac:dyDescent="0.2">
      <c r="B9965" s="2"/>
      <c r="C9965" s="5"/>
      <c r="D9965" s="2"/>
      <c r="E9965" s="5"/>
      <c r="F9965" s="2"/>
      <c r="G9965" s="7"/>
      <c r="H9965" s="5"/>
      <c r="I9965" s="5"/>
    </row>
    <row r="9966" spans="2:9" x14ac:dyDescent="0.2">
      <c r="B9966" s="2"/>
      <c r="C9966" s="5"/>
      <c r="D9966" s="2"/>
      <c r="E9966" s="5"/>
      <c r="F9966" s="2"/>
      <c r="G9966" s="7"/>
      <c r="H9966" s="5"/>
      <c r="I9966" s="5"/>
    </row>
    <row r="9967" spans="2:9" x14ac:dyDescent="0.2">
      <c r="B9967" s="2"/>
      <c r="C9967" s="5"/>
      <c r="D9967" s="2"/>
      <c r="E9967" s="5"/>
      <c r="F9967" s="2"/>
      <c r="G9967" s="7"/>
      <c r="H9967" s="5"/>
      <c r="I9967" s="5"/>
    </row>
    <row r="9968" spans="2:9" x14ac:dyDescent="0.2">
      <c r="B9968" s="2"/>
      <c r="C9968" s="5"/>
      <c r="D9968" s="2"/>
      <c r="E9968" s="5"/>
      <c r="F9968" s="2"/>
      <c r="G9968" s="7"/>
      <c r="H9968" s="5"/>
      <c r="I9968" s="5"/>
    </row>
    <row r="9969" spans="2:9" x14ac:dyDescent="0.2">
      <c r="B9969" s="2"/>
      <c r="C9969" s="5"/>
      <c r="D9969" s="2"/>
      <c r="E9969" s="5"/>
      <c r="F9969" s="2"/>
      <c r="G9969" s="7"/>
      <c r="H9969" s="5"/>
      <c r="I9969" s="5"/>
    </row>
    <row r="9970" spans="2:9" x14ac:dyDescent="0.2">
      <c r="B9970" s="2"/>
      <c r="C9970" s="5"/>
      <c r="D9970" s="2"/>
      <c r="E9970" s="5"/>
      <c r="F9970" s="2"/>
      <c r="G9970" s="7"/>
      <c r="H9970" s="5"/>
      <c r="I9970" s="5"/>
    </row>
    <row r="9971" spans="2:9" x14ac:dyDescent="0.2">
      <c r="B9971" s="2"/>
      <c r="C9971" s="5"/>
      <c r="D9971" s="2"/>
      <c r="E9971" s="5"/>
      <c r="F9971" s="2"/>
      <c r="G9971" s="7"/>
      <c r="H9971" s="5"/>
      <c r="I9971" s="5"/>
    </row>
    <row r="9972" spans="2:9" x14ac:dyDescent="0.2">
      <c r="B9972" s="2"/>
      <c r="C9972" s="5"/>
      <c r="D9972" s="2"/>
      <c r="E9972" s="5"/>
      <c r="F9972" s="2"/>
      <c r="G9972" s="7"/>
      <c r="H9972" s="5"/>
      <c r="I9972" s="5"/>
    </row>
    <row r="9973" spans="2:9" x14ac:dyDescent="0.2">
      <c r="B9973" s="2"/>
      <c r="C9973" s="5"/>
      <c r="D9973" s="2"/>
      <c r="E9973" s="5"/>
      <c r="F9973" s="2"/>
      <c r="G9973" s="7"/>
      <c r="H9973" s="5"/>
      <c r="I9973" s="5"/>
    </row>
    <row r="9974" spans="2:9" x14ac:dyDescent="0.2">
      <c r="B9974" s="2"/>
      <c r="C9974" s="5"/>
      <c r="D9974" s="2"/>
      <c r="E9974" s="5"/>
      <c r="F9974" s="2"/>
      <c r="G9974" s="7"/>
      <c r="H9974" s="5"/>
      <c r="I9974" s="5"/>
    </row>
    <row r="9975" spans="2:9" x14ac:dyDescent="0.2">
      <c r="B9975" s="2"/>
      <c r="C9975" s="5"/>
      <c r="D9975" s="2"/>
      <c r="E9975" s="5"/>
      <c r="F9975" s="2"/>
      <c r="G9975" s="7"/>
      <c r="H9975" s="5"/>
      <c r="I9975" s="5"/>
    </row>
    <row r="9976" spans="2:9" x14ac:dyDescent="0.2">
      <c r="B9976" s="2"/>
      <c r="C9976" s="5"/>
      <c r="D9976" s="2"/>
      <c r="E9976" s="5"/>
      <c r="F9976" s="2"/>
      <c r="G9976" s="7"/>
      <c r="H9976" s="5"/>
      <c r="I9976" s="5"/>
    </row>
    <row r="9977" spans="2:9" x14ac:dyDescent="0.2">
      <c r="B9977" s="2"/>
      <c r="C9977" s="5"/>
      <c r="D9977" s="2"/>
      <c r="E9977" s="5"/>
      <c r="F9977" s="2"/>
      <c r="G9977" s="7"/>
      <c r="H9977" s="5"/>
      <c r="I9977" s="5"/>
    </row>
    <row r="9978" spans="2:9" x14ac:dyDescent="0.2">
      <c r="B9978" s="2"/>
      <c r="C9978" s="5"/>
      <c r="D9978" s="2"/>
      <c r="E9978" s="5"/>
      <c r="F9978" s="2"/>
      <c r="G9978" s="7"/>
      <c r="H9978" s="5"/>
      <c r="I9978" s="5"/>
    </row>
    <row r="9979" spans="2:9" x14ac:dyDescent="0.2">
      <c r="B9979" s="2"/>
      <c r="C9979" s="5"/>
      <c r="D9979" s="2"/>
      <c r="E9979" s="5"/>
      <c r="F9979" s="2"/>
      <c r="G9979" s="7"/>
      <c r="H9979" s="5"/>
      <c r="I9979" s="5"/>
    </row>
    <row r="9980" spans="2:9" x14ac:dyDescent="0.2">
      <c r="B9980" s="2"/>
      <c r="C9980" s="5"/>
      <c r="D9980" s="2"/>
      <c r="E9980" s="5"/>
      <c r="F9980" s="2"/>
      <c r="G9980" s="7"/>
      <c r="H9980" s="5"/>
      <c r="I9980" s="5"/>
    </row>
    <row r="9981" spans="2:9" x14ac:dyDescent="0.2">
      <c r="B9981" s="2"/>
      <c r="C9981" s="5"/>
      <c r="D9981" s="2"/>
      <c r="E9981" s="5"/>
      <c r="F9981" s="2"/>
      <c r="G9981" s="7"/>
      <c r="H9981" s="5"/>
      <c r="I9981" s="5"/>
    </row>
    <row r="9982" spans="2:9" x14ac:dyDescent="0.2">
      <c r="B9982" s="2"/>
      <c r="C9982" s="5"/>
      <c r="D9982" s="2"/>
      <c r="E9982" s="5"/>
      <c r="F9982" s="2"/>
      <c r="G9982" s="7"/>
      <c r="H9982" s="5"/>
      <c r="I9982" s="5"/>
    </row>
    <row r="9983" spans="2:9" x14ac:dyDescent="0.2">
      <c r="B9983" s="2"/>
      <c r="C9983" s="5"/>
      <c r="D9983" s="2"/>
      <c r="E9983" s="5"/>
      <c r="F9983" s="2"/>
      <c r="G9983" s="7"/>
      <c r="H9983" s="5"/>
      <c r="I9983" s="5"/>
    </row>
    <row r="9984" spans="2:9" x14ac:dyDescent="0.2">
      <c r="B9984" s="2"/>
      <c r="C9984" s="5"/>
      <c r="D9984" s="2"/>
      <c r="E9984" s="5"/>
      <c r="F9984" s="2"/>
      <c r="G9984" s="7"/>
      <c r="H9984" s="5"/>
      <c r="I9984" s="5"/>
    </row>
    <row r="9985" spans="2:9" x14ac:dyDescent="0.2">
      <c r="B9985" s="2"/>
      <c r="C9985" s="5"/>
      <c r="D9985" s="2"/>
      <c r="E9985" s="5"/>
      <c r="F9985" s="2"/>
      <c r="G9985" s="7"/>
      <c r="H9985" s="5"/>
      <c r="I9985" s="5"/>
    </row>
    <row r="9986" spans="2:9" x14ac:dyDescent="0.2">
      <c r="B9986" s="2"/>
      <c r="C9986" s="5"/>
      <c r="D9986" s="2"/>
      <c r="E9986" s="5"/>
      <c r="F9986" s="2"/>
      <c r="G9986" s="7"/>
      <c r="H9986" s="5"/>
      <c r="I9986" s="5"/>
    </row>
    <row r="9987" spans="2:9" x14ac:dyDescent="0.2">
      <c r="B9987" s="2"/>
      <c r="C9987" s="5"/>
      <c r="D9987" s="2"/>
      <c r="E9987" s="5"/>
      <c r="F9987" s="2"/>
      <c r="G9987" s="7"/>
      <c r="H9987" s="5"/>
      <c r="I9987" s="5"/>
    </row>
    <row r="9988" spans="2:9" x14ac:dyDescent="0.2">
      <c r="B9988" s="2"/>
      <c r="C9988" s="5"/>
      <c r="D9988" s="2"/>
      <c r="E9988" s="5"/>
      <c r="F9988" s="2"/>
      <c r="G9988" s="7"/>
      <c r="H9988" s="5"/>
      <c r="I9988" s="5"/>
    </row>
    <row r="9989" spans="2:9" x14ac:dyDescent="0.2">
      <c r="B9989" s="2"/>
      <c r="C9989" s="5"/>
      <c r="D9989" s="2"/>
      <c r="E9989" s="5"/>
      <c r="F9989" s="2"/>
      <c r="G9989" s="7"/>
      <c r="H9989" s="5"/>
      <c r="I9989" s="5"/>
    </row>
    <row r="9990" spans="2:9" x14ac:dyDescent="0.2">
      <c r="B9990" s="2"/>
      <c r="C9990" s="5"/>
      <c r="D9990" s="2"/>
      <c r="E9990" s="5"/>
      <c r="F9990" s="2"/>
      <c r="G9990" s="7"/>
      <c r="H9990" s="5"/>
      <c r="I9990" s="5"/>
    </row>
    <row r="9991" spans="2:9" x14ac:dyDescent="0.2">
      <c r="B9991" s="2"/>
      <c r="C9991" s="5"/>
      <c r="D9991" s="2"/>
      <c r="E9991" s="5"/>
      <c r="F9991" s="2"/>
      <c r="G9991" s="7"/>
      <c r="H9991" s="5"/>
      <c r="I9991" s="5"/>
    </row>
    <row r="9992" spans="2:9" x14ac:dyDescent="0.2">
      <c r="B9992" s="2"/>
      <c r="C9992" s="5"/>
      <c r="D9992" s="2"/>
      <c r="E9992" s="5"/>
      <c r="F9992" s="2"/>
      <c r="G9992" s="7"/>
      <c r="H9992" s="5"/>
      <c r="I9992" s="5"/>
    </row>
    <row r="9993" spans="2:9" x14ac:dyDescent="0.2">
      <c r="B9993" s="2"/>
      <c r="C9993" s="5"/>
      <c r="D9993" s="2"/>
      <c r="E9993" s="5"/>
      <c r="F9993" s="2"/>
      <c r="G9993" s="7"/>
      <c r="H9993" s="5"/>
      <c r="I9993" s="5"/>
    </row>
    <row r="9994" spans="2:9" x14ac:dyDescent="0.2">
      <c r="B9994" s="2"/>
      <c r="C9994" s="5"/>
      <c r="D9994" s="2"/>
      <c r="E9994" s="5"/>
      <c r="F9994" s="2"/>
      <c r="G9994" s="7"/>
      <c r="H9994" s="5"/>
      <c r="I9994" s="5"/>
    </row>
    <row r="9995" spans="2:9" x14ac:dyDescent="0.2">
      <c r="B9995" s="2"/>
      <c r="C9995" s="5"/>
      <c r="D9995" s="2"/>
      <c r="E9995" s="5"/>
      <c r="F9995" s="2"/>
      <c r="G9995" s="7"/>
      <c r="H9995" s="5"/>
      <c r="I9995" s="5"/>
    </row>
    <row r="9996" spans="2:9" x14ac:dyDescent="0.2">
      <c r="B9996" s="2"/>
      <c r="C9996" s="5"/>
      <c r="D9996" s="2"/>
      <c r="E9996" s="5"/>
      <c r="F9996" s="2"/>
      <c r="G9996" s="7"/>
      <c r="H9996" s="5"/>
      <c r="I9996" s="5"/>
    </row>
    <row r="9997" spans="2:9" x14ac:dyDescent="0.2">
      <c r="B9997" s="2"/>
      <c r="C9997" s="5"/>
      <c r="D9997" s="2"/>
      <c r="E9997" s="5"/>
      <c r="F9997" s="2"/>
      <c r="G9997" s="7"/>
      <c r="H9997" s="5"/>
      <c r="I9997" s="5"/>
    </row>
    <row r="9998" spans="2:9" x14ac:dyDescent="0.2">
      <c r="B9998" s="2"/>
      <c r="C9998" s="5"/>
      <c r="D9998" s="2"/>
      <c r="E9998" s="5"/>
      <c r="F9998" s="2"/>
      <c r="G9998" s="7"/>
      <c r="H9998" s="5"/>
      <c r="I9998" s="5"/>
    </row>
    <row r="9999" spans="2:9" x14ac:dyDescent="0.2">
      <c r="B9999" s="2"/>
      <c r="C9999" s="5"/>
      <c r="D9999" s="2"/>
      <c r="E9999" s="5"/>
      <c r="F9999" s="2"/>
      <c r="G9999" s="7"/>
      <c r="H9999" s="5"/>
      <c r="I9999" s="5"/>
    </row>
    <row r="10000" spans="2:9" x14ac:dyDescent="0.2">
      <c r="B10000" s="2"/>
      <c r="C10000" s="5"/>
      <c r="D10000" s="2"/>
      <c r="E10000" s="5"/>
      <c r="F10000" s="2"/>
      <c r="G10000" s="7"/>
      <c r="H10000" s="5"/>
      <c r="I10000" s="5"/>
    </row>
    <row r="10001" spans="2:9" x14ac:dyDescent="0.2">
      <c r="B10001" s="2"/>
      <c r="C10001" s="5"/>
      <c r="D10001" s="2"/>
      <c r="E10001" s="5"/>
      <c r="F10001" s="2"/>
      <c r="G10001" s="7"/>
      <c r="H10001" s="5"/>
      <c r="I10001" s="5"/>
    </row>
    <row r="10002" spans="2:9" x14ac:dyDescent="0.2">
      <c r="B10002" s="2"/>
      <c r="C10002" s="5"/>
      <c r="D10002" s="2"/>
      <c r="E10002" s="5"/>
      <c r="F10002" s="2"/>
      <c r="G10002" s="7"/>
      <c r="H10002" s="5"/>
      <c r="I10002" s="5"/>
    </row>
    <row r="10003" spans="2:9" x14ac:dyDescent="0.2">
      <c r="B10003" s="2"/>
      <c r="C10003" s="5"/>
      <c r="D10003" s="2"/>
      <c r="E10003" s="5"/>
      <c r="F10003" s="2"/>
      <c r="G10003" s="7"/>
      <c r="H10003" s="5"/>
      <c r="I10003" s="5"/>
    </row>
    <row r="10004" spans="2:9" x14ac:dyDescent="0.2">
      <c r="B10004" s="2"/>
      <c r="C10004" s="5"/>
      <c r="D10004" s="2"/>
      <c r="E10004" s="5"/>
      <c r="F10004" s="2"/>
      <c r="G10004" s="7"/>
      <c r="H10004" s="5"/>
      <c r="I10004" s="5"/>
    </row>
    <row r="10005" spans="2:9" x14ac:dyDescent="0.2">
      <c r="B10005" s="2"/>
      <c r="C10005" s="5"/>
      <c r="D10005" s="2"/>
      <c r="E10005" s="5"/>
      <c r="F10005" s="2"/>
      <c r="G10005" s="7"/>
      <c r="H10005" s="5"/>
      <c r="I10005" s="5"/>
    </row>
    <row r="10006" spans="2:9" x14ac:dyDescent="0.2">
      <c r="B10006" s="2"/>
      <c r="C10006" s="5"/>
      <c r="D10006" s="2"/>
      <c r="E10006" s="5"/>
      <c r="F10006" s="2"/>
      <c r="G10006" s="7"/>
      <c r="H10006" s="5"/>
      <c r="I10006" s="5"/>
    </row>
    <row r="10007" spans="2:9" x14ac:dyDescent="0.2">
      <c r="B10007" s="2"/>
      <c r="C10007" s="5"/>
      <c r="D10007" s="2"/>
      <c r="E10007" s="5"/>
      <c r="F10007" s="2"/>
      <c r="G10007" s="7"/>
      <c r="H10007" s="5"/>
      <c r="I10007" s="5"/>
    </row>
    <row r="10008" spans="2:9" x14ac:dyDescent="0.2">
      <c r="B10008" s="2"/>
      <c r="C10008" s="5"/>
      <c r="D10008" s="2"/>
      <c r="E10008" s="5"/>
      <c r="F10008" s="2"/>
      <c r="G10008" s="7"/>
      <c r="H10008" s="5"/>
      <c r="I10008" s="5"/>
    </row>
    <row r="10009" spans="2:9" x14ac:dyDescent="0.2">
      <c r="B10009" s="2"/>
      <c r="C10009" s="5"/>
      <c r="D10009" s="2"/>
      <c r="E10009" s="5"/>
      <c r="F10009" s="2"/>
      <c r="G10009" s="7"/>
      <c r="H10009" s="5"/>
      <c r="I10009" s="5"/>
    </row>
    <row r="10010" spans="2:9" x14ac:dyDescent="0.2">
      <c r="B10010" s="2"/>
      <c r="C10010" s="5"/>
      <c r="D10010" s="2"/>
      <c r="E10010" s="5"/>
      <c r="F10010" s="2"/>
      <c r="G10010" s="7"/>
      <c r="H10010" s="5"/>
      <c r="I10010" s="5"/>
    </row>
    <row r="10011" spans="2:9" x14ac:dyDescent="0.2">
      <c r="B10011" s="2"/>
      <c r="C10011" s="5"/>
      <c r="D10011" s="2"/>
      <c r="E10011" s="5"/>
      <c r="F10011" s="2"/>
      <c r="G10011" s="7"/>
      <c r="H10011" s="5"/>
      <c r="I10011" s="5"/>
    </row>
    <row r="10012" spans="2:9" x14ac:dyDescent="0.2">
      <c r="B10012" s="2"/>
      <c r="C10012" s="5"/>
      <c r="D10012" s="2"/>
      <c r="E10012" s="5"/>
      <c r="F10012" s="2"/>
      <c r="G10012" s="7"/>
      <c r="H10012" s="5"/>
      <c r="I10012" s="5"/>
    </row>
    <row r="10013" spans="2:9" x14ac:dyDescent="0.2">
      <c r="B10013" s="2"/>
      <c r="C10013" s="5"/>
      <c r="D10013" s="2"/>
      <c r="E10013" s="5"/>
      <c r="F10013" s="2"/>
      <c r="G10013" s="7"/>
      <c r="H10013" s="5"/>
      <c r="I10013" s="5"/>
    </row>
    <row r="10014" spans="2:9" x14ac:dyDescent="0.2">
      <c r="B10014" s="2"/>
      <c r="C10014" s="5"/>
      <c r="D10014" s="2"/>
      <c r="E10014" s="5"/>
      <c r="F10014" s="2"/>
      <c r="G10014" s="7"/>
      <c r="H10014" s="5"/>
      <c r="I10014" s="5"/>
    </row>
    <row r="10015" spans="2:9" x14ac:dyDescent="0.2">
      <c r="B10015" s="2"/>
      <c r="C10015" s="5"/>
      <c r="D10015" s="2"/>
      <c r="E10015" s="5"/>
      <c r="F10015" s="2"/>
      <c r="G10015" s="7"/>
      <c r="H10015" s="5"/>
      <c r="I10015" s="5"/>
    </row>
    <row r="10016" spans="2:9" x14ac:dyDescent="0.2">
      <c r="B10016" s="2"/>
      <c r="C10016" s="5"/>
      <c r="D10016" s="2"/>
      <c r="E10016" s="5"/>
      <c r="F10016" s="2"/>
      <c r="G10016" s="7"/>
      <c r="H10016" s="5"/>
      <c r="I10016" s="5"/>
    </row>
    <row r="10017" spans="2:9" x14ac:dyDescent="0.2">
      <c r="B10017" s="2"/>
      <c r="C10017" s="5"/>
      <c r="D10017" s="2"/>
      <c r="E10017" s="5"/>
      <c r="F10017" s="2"/>
      <c r="G10017" s="7"/>
      <c r="H10017" s="5"/>
      <c r="I10017" s="5"/>
    </row>
    <row r="10018" spans="2:9" x14ac:dyDescent="0.2">
      <c r="B10018" s="2"/>
      <c r="C10018" s="5"/>
      <c r="D10018" s="2"/>
      <c r="E10018" s="5"/>
      <c r="F10018" s="2"/>
      <c r="G10018" s="7"/>
      <c r="H10018" s="5"/>
      <c r="I10018" s="5"/>
    </row>
    <row r="10019" spans="2:9" x14ac:dyDescent="0.2">
      <c r="B10019" s="2"/>
      <c r="C10019" s="5"/>
      <c r="D10019" s="2"/>
      <c r="E10019" s="5"/>
      <c r="F10019" s="2"/>
      <c r="G10019" s="7"/>
      <c r="H10019" s="5"/>
      <c r="I10019" s="5"/>
    </row>
    <row r="10020" spans="2:9" x14ac:dyDescent="0.2">
      <c r="B10020" s="2"/>
      <c r="C10020" s="5"/>
      <c r="D10020" s="2"/>
      <c r="E10020" s="5"/>
      <c r="F10020" s="2"/>
      <c r="G10020" s="7"/>
      <c r="H10020" s="5"/>
      <c r="I10020" s="5"/>
    </row>
    <row r="10021" spans="2:9" x14ac:dyDescent="0.2">
      <c r="B10021" s="2"/>
      <c r="C10021" s="5"/>
      <c r="D10021" s="2"/>
      <c r="E10021" s="5"/>
      <c r="F10021" s="2"/>
      <c r="G10021" s="7"/>
      <c r="H10021" s="5"/>
      <c r="I10021" s="5"/>
    </row>
    <row r="10022" spans="2:9" x14ac:dyDescent="0.2">
      <c r="B10022" s="2"/>
      <c r="C10022" s="5"/>
      <c r="D10022" s="2"/>
      <c r="E10022" s="5"/>
      <c r="F10022" s="2"/>
      <c r="G10022" s="7"/>
      <c r="H10022" s="5"/>
      <c r="I10022" s="5"/>
    </row>
    <row r="10023" spans="2:9" x14ac:dyDescent="0.2">
      <c r="B10023" s="2"/>
      <c r="C10023" s="5"/>
      <c r="D10023" s="2"/>
      <c r="E10023" s="5"/>
      <c r="F10023" s="2"/>
      <c r="G10023" s="7"/>
      <c r="H10023" s="5"/>
      <c r="I10023" s="5"/>
    </row>
    <row r="10024" spans="2:9" x14ac:dyDescent="0.2">
      <c r="B10024" s="2"/>
      <c r="C10024" s="5"/>
      <c r="D10024" s="2"/>
      <c r="E10024" s="5"/>
      <c r="F10024" s="2"/>
      <c r="G10024" s="7"/>
      <c r="H10024" s="5"/>
      <c r="I10024" s="5"/>
    </row>
    <row r="10025" spans="2:9" x14ac:dyDescent="0.2">
      <c r="B10025" s="2"/>
      <c r="C10025" s="5"/>
      <c r="D10025" s="2"/>
      <c r="E10025" s="5"/>
      <c r="F10025" s="2"/>
      <c r="G10025" s="7"/>
      <c r="H10025" s="5"/>
      <c r="I10025" s="5"/>
    </row>
    <row r="10026" spans="2:9" x14ac:dyDescent="0.2">
      <c r="B10026" s="2"/>
      <c r="C10026" s="5"/>
      <c r="D10026" s="2"/>
      <c r="E10026" s="5"/>
      <c r="F10026" s="2"/>
      <c r="G10026" s="7"/>
      <c r="H10026" s="5"/>
      <c r="I10026" s="5"/>
    </row>
    <row r="10027" spans="2:9" x14ac:dyDescent="0.2">
      <c r="B10027" s="2"/>
      <c r="C10027" s="5"/>
      <c r="D10027" s="2"/>
      <c r="E10027" s="5"/>
      <c r="F10027" s="2"/>
      <c r="G10027" s="7"/>
      <c r="H10027" s="5"/>
      <c r="I10027" s="5"/>
    </row>
    <row r="10028" spans="2:9" x14ac:dyDescent="0.2">
      <c r="B10028" s="2"/>
      <c r="C10028" s="5"/>
      <c r="D10028" s="2"/>
      <c r="E10028" s="5"/>
      <c r="F10028" s="2"/>
      <c r="G10028" s="7"/>
      <c r="H10028" s="5"/>
      <c r="I10028" s="5"/>
    </row>
    <row r="10029" spans="2:9" x14ac:dyDescent="0.2">
      <c r="B10029" s="2"/>
      <c r="C10029" s="5"/>
      <c r="D10029" s="2"/>
      <c r="E10029" s="5"/>
      <c r="F10029" s="2"/>
      <c r="G10029" s="7"/>
      <c r="H10029" s="5"/>
      <c r="I10029" s="5"/>
    </row>
    <row r="10030" spans="2:9" x14ac:dyDescent="0.2">
      <c r="B10030" s="2"/>
      <c r="C10030" s="5"/>
      <c r="D10030" s="2"/>
      <c r="E10030" s="5"/>
      <c r="F10030" s="2"/>
      <c r="G10030" s="7"/>
      <c r="H10030" s="5"/>
      <c r="I10030" s="5"/>
    </row>
    <row r="10031" spans="2:9" x14ac:dyDescent="0.2">
      <c r="B10031" s="2"/>
      <c r="C10031" s="5"/>
      <c r="D10031" s="2"/>
      <c r="E10031" s="5"/>
      <c r="F10031" s="2"/>
      <c r="G10031" s="7"/>
      <c r="H10031" s="5"/>
      <c r="I10031" s="5"/>
    </row>
    <row r="10032" spans="2:9" x14ac:dyDescent="0.2">
      <c r="B10032" s="2"/>
      <c r="C10032" s="5"/>
      <c r="D10032" s="2"/>
      <c r="E10032" s="5"/>
      <c r="F10032" s="2"/>
      <c r="G10032" s="7"/>
      <c r="H10032" s="5"/>
      <c r="I10032" s="5"/>
    </row>
    <row r="10033" spans="2:9" x14ac:dyDescent="0.2">
      <c r="B10033" s="2"/>
      <c r="C10033" s="5"/>
      <c r="D10033" s="2"/>
      <c r="E10033" s="5"/>
      <c r="F10033" s="2"/>
      <c r="G10033" s="7"/>
      <c r="H10033" s="5"/>
      <c r="I10033" s="5"/>
    </row>
    <row r="10034" spans="2:9" x14ac:dyDescent="0.2">
      <c r="B10034" s="2"/>
      <c r="C10034" s="5"/>
      <c r="D10034" s="2"/>
      <c r="E10034" s="5"/>
      <c r="F10034" s="2"/>
      <c r="G10034" s="7"/>
      <c r="H10034" s="5"/>
      <c r="I10034" s="5"/>
    </row>
    <row r="10035" spans="2:9" x14ac:dyDescent="0.2">
      <c r="B10035" s="2"/>
      <c r="C10035" s="5"/>
      <c r="D10035" s="2"/>
      <c r="E10035" s="5"/>
      <c r="F10035" s="2"/>
      <c r="G10035" s="7"/>
      <c r="H10035" s="5"/>
      <c r="I10035" s="5"/>
    </row>
    <row r="10036" spans="2:9" x14ac:dyDescent="0.2">
      <c r="B10036" s="2"/>
      <c r="C10036" s="5"/>
      <c r="D10036" s="2"/>
      <c r="E10036" s="5"/>
      <c r="F10036" s="2"/>
      <c r="G10036" s="7"/>
      <c r="H10036" s="5"/>
      <c r="I10036" s="5"/>
    </row>
    <row r="10037" spans="2:9" x14ac:dyDescent="0.2">
      <c r="B10037" s="2"/>
      <c r="C10037" s="5"/>
      <c r="D10037" s="2"/>
      <c r="E10037" s="5"/>
      <c r="F10037" s="2"/>
      <c r="G10037" s="7"/>
      <c r="H10037" s="5"/>
      <c r="I10037" s="5"/>
    </row>
    <row r="10038" spans="2:9" x14ac:dyDescent="0.2">
      <c r="B10038" s="2"/>
      <c r="C10038" s="5"/>
      <c r="D10038" s="2"/>
      <c r="E10038" s="5"/>
      <c r="F10038" s="2"/>
      <c r="G10038" s="7"/>
      <c r="H10038" s="5"/>
      <c r="I10038" s="5"/>
    </row>
    <row r="10039" spans="2:9" x14ac:dyDescent="0.2">
      <c r="B10039" s="2"/>
      <c r="C10039" s="5"/>
      <c r="D10039" s="2"/>
      <c r="E10039" s="5"/>
      <c r="F10039" s="2"/>
      <c r="G10039" s="7"/>
      <c r="H10039" s="5"/>
      <c r="I10039" s="5"/>
    </row>
    <row r="10040" spans="2:9" x14ac:dyDescent="0.2">
      <c r="B10040" s="2"/>
      <c r="C10040" s="5"/>
      <c r="D10040" s="2"/>
      <c r="E10040" s="5"/>
      <c r="F10040" s="2"/>
      <c r="G10040" s="7"/>
      <c r="H10040" s="5"/>
      <c r="I10040" s="5"/>
    </row>
    <row r="10041" spans="2:9" x14ac:dyDescent="0.2">
      <c r="B10041" s="2"/>
      <c r="C10041" s="5"/>
      <c r="D10041" s="2"/>
      <c r="E10041" s="5"/>
      <c r="F10041" s="2"/>
      <c r="G10041" s="7"/>
      <c r="H10041" s="5"/>
      <c r="I10041" s="5"/>
    </row>
    <row r="10042" spans="2:9" x14ac:dyDescent="0.2">
      <c r="B10042" s="2"/>
      <c r="C10042" s="5"/>
      <c r="D10042" s="2"/>
      <c r="E10042" s="5"/>
      <c r="F10042" s="2"/>
      <c r="G10042" s="7"/>
      <c r="H10042" s="5"/>
      <c r="I10042" s="5"/>
    </row>
    <row r="10043" spans="2:9" x14ac:dyDescent="0.2">
      <c r="B10043" s="2"/>
      <c r="C10043" s="5"/>
      <c r="D10043" s="2"/>
      <c r="E10043" s="5"/>
      <c r="F10043" s="2"/>
      <c r="G10043" s="7"/>
      <c r="H10043" s="5"/>
      <c r="I10043" s="5"/>
    </row>
    <row r="10044" spans="2:9" x14ac:dyDescent="0.2">
      <c r="B10044" s="2"/>
      <c r="C10044" s="5"/>
      <c r="D10044" s="2"/>
      <c r="E10044" s="5"/>
      <c r="F10044" s="2"/>
      <c r="G10044" s="7"/>
      <c r="H10044" s="5"/>
      <c r="I10044" s="5"/>
    </row>
    <row r="10045" spans="2:9" x14ac:dyDescent="0.2">
      <c r="B10045" s="2"/>
      <c r="C10045" s="5"/>
      <c r="D10045" s="2"/>
      <c r="E10045" s="5"/>
      <c r="F10045" s="2"/>
      <c r="G10045" s="7"/>
      <c r="H10045" s="5"/>
      <c r="I10045" s="5"/>
    </row>
    <row r="10046" spans="2:9" x14ac:dyDescent="0.2">
      <c r="B10046" s="2"/>
      <c r="C10046" s="5"/>
      <c r="D10046" s="2"/>
      <c r="E10046" s="5"/>
      <c r="F10046" s="2"/>
      <c r="G10046" s="7"/>
      <c r="H10046" s="5"/>
      <c r="I10046" s="5"/>
    </row>
    <row r="10047" spans="2:9" x14ac:dyDescent="0.2">
      <c r="B10047" s="2"/>
      <c r="C10047" s="5"/>
      <c r="D10047" s="2"/>
      <c r="E10047" s="5"/>
      <c r="F10047" s="2"/>
      <c r="G10047" s="7"/>
      <c r="H10047" s="5"/>
      <c r="I10047" s="5"/>
    </row>
    <row r="10048" spans="2:9" x14ac:dyDescent="0.2">
      <c r="B10048" s="2"/>
      <c r="C10048" s="5"/>
      <c r="D10048" s="2"/>
      <c r="E10048" s="5"/>
      <c r="F10048" s="2"/>
      <c r="G10048" s="7"/>
      <c r="H10048" s="5"/>
      <c r="I10048" s="5"/>
    </row>
    <row r="10049" spans="2:9" x14ac:dyDescent="0.2">
      <c r="B10049" s="2"/>
      <c r="C10049" s="5"/>
      <c r="D10049" s="2"/>
      <c r="E10049" s="5"/>
      <c r="F10049" s="2"/>
      <c r="G10049" s="7"/>
      <c r="H10049" s="5"/>
      <c r="I10049" s="5"/>
    </row>
    <row r="10050" spans="2:9" x14ac:dyDescent="0.2">
      <c r="B10050" s="2"/>
      <c r="C10050" s="5"/>
      <c r="D10050" s="2"/>
      <c r="E10050" s="5"/>
      <c r="F10050" s="2"/>
      <c r="G10050" s="7"/>
      <c r="H10050" s="5"/>
      <c r="I10050" s="5"/>
    </row>
    <row r="10051" spans="2:9" x14ac:dyDescent="0.2">
      <c r="B10051" s="2"/>
      <c r="C10051" s="5"/>
      <c r="D10051" s="2"/>
      <c r="E10051" s="5"/>
      <c r="F10051" s="2"/>
      <c r="G10051" s="7"/>
      <c r="H10051" s="5"/>
      <c r="I10051" s="5"/>
    </row>
    <row r="10052" spans="2:9" x14ac:dyDescent="0.2">
      <c r="B10052" s="2"/>
      <c r="C10052" s="5"/>
      <c r="D10052" s="2"/>
      <c r="E10052" s="5"/>
      <c r="F10052" s="2"/>
      <c r="G10052" s="7"/>
      <c r="H10052" s="5"/>
      <c r="I10052" s="5"/>
    </row>
    <row r="10053" spans="2:9" x14ac:dyDescent="0.2">
      <c r="B10053" s="2"/>
      <c r="C10053" s="5"/>
      <c r="D10053" s="2"/>
      <c r="E10053" s="5"/>
      <c r="F10053" s="2"/>
      <c r="G10053" s="7"/>
      <c r="H10053" s="5"/>
      <c r="I10053" s="5"/>
    </row>
    <row r="10054" spans="2:9" x14ac:dyDescent="0.2">
      <c r="B10054" s="2"/>
      <c r="C10054" s="5"/>
      <c r="D10054" s="2"/>
      <c r="E10054" s="5"/>
      <c r="F10054" s="2"/>
      <c r="G10054" s="7"/>
      <c r="H10054" s="5"/>
      <c r="I10054" s="5"/>
    </row>
    <row r="10055" spans="2:9" x14ac:dyDescent="0.2">
      <c r="B10055" s="2"/>
      <c r="C10055" s="5"/>
      <c r="D10055" s="2"/>
      <c r="E10055" s="5"/>
      <c r="F10055" s="2"/>
      <c r="G10055" s="7"/>
      <c r="H10055" s="5"/>
      <c r="I10055" s="5"/>
    </row>
    <row r="10056" spans="2:9" x14ac:dyDescent="0.2">
      <c r="B10056" s="2"/>
      <c r="C10056" s="5"/>
      <c r="D10056" s="2"/>
      <c r="E10056" s="5"/>
      <c r="F10056" s="2"/>
      <c r="G10056" s="7"/>
      <c r="H10056" s="5"/>
      <c r="I10056" s="5"/>
    </row>
    <row r="10057" spans="2:9" x14ac:dyDescent="0.2">
      <c r="B10057" s="2"/>
      <c r="C10057" s="5"/>
      <c r="D10057" s="2"/>
      <c r="E10057" s="5"/>
      <c r="F10057" s="2"/>
      <c r="G10057" s="7"/>
      <c r="H10057" s="5"/>
      <c r="I10057" s="5"/>
    </row>
    <row r="10058" spans="2:9" x14ac:dyDescent="0.2">
      <c r="B10058" s="2"/>
      <c r="C10058" s="5"/>
      <c r="D10058" s="2"/>
      <c r="E10058" s="5"/>
      <c r="F10058" s="2"/>
      <c r="G10058" s="7"/>
      <c r="H10058" s="5"/>
      <c r="I10058" s="5"/>
    </row>
    <row r="10059" spans="2:9" x14ac:dyDescent="0.2">
      <c r="B10059" s="2"/>
      <c r="C10059" s="5"/>
      <c r="D10059" s="2"/>
      <c r="E10059" s="5"/>
      <c r="F10059" s="2"/>
      <c r="G10059" s="7"/>
      <c r="H10059" s="5"/>
      <c r="I10059" s="5"/>
    </row>
    <row r="10060" spans="2:9" x14ac:dyDescent="0.2">
      <c r="B10060" s="2"/>
      <c r="C10060" s="5"/>
      <c r="D10060" s="2"/>
      <c r="E10060" s="5"/>
      <c r="F10060" s="2"/>
      <c r="G10060" s="7"/>
      <c r="H10060" s="5"/>
      <c r="I10060" s="5"/>
    </row>
    <row r="10061" spans="2:9" x14ac:dyDescent="0.2">
      <c r="B10061" s="2"/>
      <c r="C10061" s="5"/>
      <c r="D10061" s="2"/>
      <c r="E10061" s="5"/>
      <c r="F10061" s="2"/>
      <c r="G10061" s="7"/>
      <c r="H10061" s="5"/>
      <c r="I10061" s="5"/>
    </row>
    <row r="10062" spans="2:9" x14ac:dyDescent="0.2">
      <c r="B10062" s="2"/>
      <c r="C10062" s="5"/>
      <c r="D10062" s="2"/>
      <c r="E10062" s="5"/>
      <c r="F10062" s="2"/>
      <c r="G10062" s="7"/>
      <c r="H10062" s="5"/>
      <c r="I10062" s="5"/>
    </row>
    <row r="10063" spans="2:9" x14ac:dyDescent="0.2">
      <c r="B10063" s="2"/>
      <c r="C10063" s="5"/>
      <c r="D10063" s="2"/>
      <c r="E10063" s="5"/>
      <c r="F10063" s="2"/>
      <c r="G10063" s="7"/>
      <c r="H10063" s="5"/>
      <c r="I10063" s="5"/>
    </row>
    <row r="10064" spans="2:9" x14ac:dyDescent="0.2">
      <c r="B10064" s="2"/>
      <c r="C10064" s="5"/>
      <c r="D10064" s="2"/>
      <c r="E10064" s="5"/>
      <c r="F10064" s="2"/>
      <c r="G10064" s="7"/>
      <c r="H10064" s="5"/>
      <c r="I10064" s="5"/>
    </row>
    <row r="10065" spans="2:9" x14ac:dyDescent="0.2">
      <c r="B10065" s="2"/>
      <c r="C10065" s="5"/>
      <c r="D10065" s="2"/>
      <c r="E10065" s="5"/>
      <c r="F10065" s="2"/>
      <c r="G10065" s="7"/>
      <c r="H10065" s="5"/>
      <c r="I10065" s="5"/>
    </row>
    <row r="10066" spans="2:9" x14ac:dyDescent="0.2">
      <c r="B10066" s="2"/>
      <c r="C10066" s="5"/>
      <c r="D10066" s="2"/>
      <c r="E10066" s="5"/>
      <c r="F10066" s="2"/>
      <c r="G10066" s="7"/>
      <c r="H10066" s="5"/>
      <c r="I10066" s="5"/>
    </row>
    <row r="10067" spans="2:9" x14ac:dyDescent="0.2">
      <c r="B10067" s="2"/>
      <c r="C10067" s="5"/>
      <c r="D10067" s="2"/>
      <c r="E10067" s="5"/>
      <c r="F10067" s="2"/>
      <c r="G10067" s="7"/>
      <c r="H10067" s="5"/>
      <c r="I10067" s="5"/>
    </row>
    <row r="10068" spans="2:9" x14ac:dyDescent="0.2">
      <c r="B10068" s="2"/>
      <c r="C10068" s="5"/>
      <c r="D10068" s="2"/>
      <c r="E10068" s="5"/>
      <c r="F10068" s="2"/>
      <c r="G10068" s="7"/>
      <c r="H10068" s="5"/>
      <c r="I10068" s="5"/>
    </row>
    <row r="10069" spans="2:9" x14ac:dyDescent="0.2">
      <c r="B10069" s="2"/>
      <c r="C10069" s="5"/>
      <c r="D10069" s="2"/>
      <c r="E10069" s="5"/>
      <c r="F10069" s="2"/>
      <c r="G10069" s="7"/>
      <c r="H10069" s="5"/>
      <c r="I10069" s="5"/>
    </row>
    <row r="10070" spans="2:9" x14ac:dyDescent="0.2">
      <c r="B10070" s="2"/>
      <c r="C10070" s="5"/>
      <c r="D10070" s="2"/>
      <c r="E10070" s="5"/>
      <c r="F10070" s="2"/>
      <c r="G10070" s="7"/>
      <c r="H10070" s="5"/>
      <c r="I10070" s="5"/>
    </row>
    <row r="10071" spans="2:9" x14ac:dyDescent="0.2">
      <c r="B10071" s="2"/>
      <c r="C10071" s="5"/>
      <c r="D10071" s="2"/>
      <c r="E10071" s="5"/>
      <c r="F10071" s="2"/>
      <c r="G10071" s="7"/>
      <c r="H10071" s="5"/>
      <c r="I10071" s="5"/>
    </row>
    <row r="10072" spans="2:9" x14ac:dyDescent="0.2">
      <c r="B10072" s="2"/>
      <c r="C10072" s="5"/>
      <c r="D10072" s="2"/>
      <c r="E10072" s="5"/>
      <c r="F10072" s="2"/>
      <c r="G10072" s="7"/>
      <c r="H10072" s="5"/>
      <c r="I10072" s="5"/>
    </row>
    <row r="10073" spans="2:9" x14ac:dyDescent="0.2">
      <c r="B10073" s="2"/>
      <c r="C10073" s="5"/>
      <c r="D10073" s="2"/>
      <c r="E10073" s="5"/>
      <c r="F10073" s="2"/>
      <c r="G10073" s="7"/>
      <c r="H10073" s="5"/>
      <c r="I10073" s="5"/>
    </row>
    <row r="10074" spans="2:9" x14ac:dyDescent="0.2">
      <c r="B10074" s="2"/>
      <c r="C10074" s="5"/>
      <c r="D10074" s="2"/>
      <c r="E10074" s="5"/>
      <c r="F10074" s="2"/>
      <c r="G10074" s="7"/>
      <c r="H10074" s="5"/>
      <c r="I10074" s="5"/>
    </row>
    <row r="10075" spans="2:9" x14ac:dyDescent="0.2">
      <c r="B10075" s="2"/>
      <c r="C10075" s="5"/>
      <c r="D10075" s="2"/>
      <c r="E10075" s="5"/>
      <c r="F10075" s="2"/>
      <c r="G10075" s="7"/>
      <c r="H10075" s="5"/>
      <c r="I10075" s="5"/>
    </row>
    <row r="10076" spans="2:9" x14ac:dyDescent="0.2">
      <c r="B10076" s="2"/>
      <c r="C10076" s="5"/>
      <c r="D10076" s="2"/>
      <c r="E10076" s="5"/>
      <c r="F10076" s="2"/>
      <c r="G10076" s="7"/>
      <c r="H10076" s="5"/>
      <c r="I10076" s="5"/>
    </row>
    <row r="10077" spans="2:9" x14ac:dyDescent="0.2">
      <c r="B10077" s="2"/>
      <c r="C10077" s="5"/>
      <c r="D10077" s="2"/>
      <c r="E10077" s="5"/>
      <c r="F10077" s="2"/>
      <c r="G10077" s="7"/>
      <c r="H10077" s="5"/>
      <c r="I10077" s="5"/>
    </row>
    <row r="10078" spans="2:9" x14ac:dyDescent="0.2">
      <c r="B10078" s="2"/>
      <c r="C10078" s="5"/>
      <c r="D10078" s="2"/>
      <c r="E10078" s="5"/>
      <c r="F10078" s="2"/>
      <c r="G10078" s="7"/>
      <c r="H10078" s="5"/>
      <c r="I10078" s="5"/>
    </row>
    <row r="10079" spans="2:9" x14ac:dyDescent="0.2">
      <c r="B10079" s="2"/>
      <c r="C10079" s="5"/>
      <c r="D10079" s="2"/>
      <c r="E10079" s="5"/>
      <c r="F10079" s="2"/>
      <c r="G10079" s="7"/>
      <c r="H10079" s="5"/>
      <c r="I10079" s="5"/>
    </row>
    <row r="10080" spans="2:9" x14ac:dyDescent="0.2">
      <c r="B10080" s="2"/>
      <c r="C10080" s="5"/>
      <c r="D10080" s="2"/>
      <c r="E10080" s="5"/>
      <c r="F10080" s="2"/>
      <c r="G10080" s="7"/>
      <c r="H10080" s="5"/>
      <c r="I10080" s="5"/>
    </row>
    <row r="10081" spans="2:9" x14ac:dyDescent="0.2">
      <c r="B10081" s="2"/>
      <c r="C10081" s="5"/>
      <c r="D10081" s="2"/>
      <c r="E10081" s="5"/>
      <c r="F10081" s="2"/>
      <c r="G10081" s="7"/>
      <c r="H10081" s="5"/>
      <c r="I10081" s="5"/>
    </row>
    <row r="10082" spans="2:9" x14ac:dyDescent="0.2">
      <c r="B10082" s="2"/>
      <c r="C10082" s="5"/>
      <c r="D10082" s="2"/>
      <c r="E10082" s="5"/>
      <c r="F10082" s="2"/>
      <c r="G10082" s="7"/>
      <c r="H10082" s="5"/>
      <c r="I10082" s="5"/>
    </row>
    <row r="10083" spans="2:9" x14ac:dyDescent="0.2">
      <c r="B10083" s="2"/>
      <c r="C10083" s="5"/>
      <c r="D10083" s="2"/>
      <c r="E10083" s="5"/>
      <c r="F10083" s="2"/>
      <c r="G10083" s="7"/>
      <c r="H10083" s="5"/>
      <c r="I10083" s="5"/>
    </row>
    <row r="10084" spans="2:9" x14ac:dyDescent="0.2">
      <c r="B10084" s="2"/>
      <c r="C10084" s="5"/>
      <c r="D10084" s="2"/>
      <c r="E10084" s="5"/>
      <c r="F10084" s="2"/>
      <c r="G10084" s="7"/>
      <c r="H10084" s="5"/>
      <c r="I10084" s="5"/>
    </row>
    <row r="10085" spans="2:9" x14ac:dyDescent="0.2">
      <c r="B10085" s="2"/>
      <c r="C10085" s="5"/>
      <c r="D10085" s="2"/>
      <c r="E10085" s="5"/>
      <c r="F10085" s="2"/>
      <c r="G10085" s="7"/>
      <c r="H10085" s="5"/>
      <c r="I10085" s="5"/>
    </row>
    <row r="10086" spans="2:9" x14ac:dyDescent="0.2">
      <c r="B10086" s="2"/>
      <c r="C10086" s="5"/>
      <c r="D10086" s="2"/>
      <c r="E10086" s="5"/>
      <c r="F10086" s="2"/>
      <c r="G10086" s="7"/>
      <c r="H10086" s="5"/>
      <c r="I10086" s="5"/>
    </row>
    <row r="10087" spans="2:9" x14ac:dyDescent="0.2">
      <c r="B10087" s="2"/>
      <c r="C10087" s="5"/>
      <c r="D10087" s="2"/>
      <c r="E10087" s="5"/>
      <c r="F10087" s="2"/>
      <c r="G10087" s="7"/>
      <c r="H10087" s="5"/>
      <c r="I10087" s="5"/>
    </row>
    <row r="10088" spans="2:9" x14ac:dyDescent="0.2">
      <c r="B10088" s="2"/>
      <c r="C10088" s="5"/>
      <c r="D10088" s="2"/>
      <c r="E10088" s="5"/>
      <c r="F10088" s="2"/>
      <c r="G10088" s="7"/>
      <c r="H10088" s="5"/>
      <c r="I10088" s="5"/>
    </row>
    <row r="10089" spans="2:9" x14ac:dyDescent="0.2">
      <c r="B10089" s="2"/>
      <c r="C10089" s="5"/>
      <c r="D10089" s="2"/>
      <c r="E10089" s="5"/>
      <c r="F10089" s="2"/>
      <c r="G10089" s="7"/>
      <c r="H10089" s="5"/>
      <c r="I10089" s="5"/>
    </row>
    <row r="10090" spans="2:9" x14ac:dyDescent="0.2">
      <c r="B10090" s="2"/>
      <c r="C10090" s="5"/>
      <c r="D10090" s="2"/>
      <c r="E10090" s="5"/>
      <c r="F10090" s="2"/>
      <c r="G10090" s="7"/>
      <c r="H10090" s="5"/>
      <c r="I10090" s="5"/>
    </row>
    <row r="10091" spans="2:9" x14ac:dyDescent="0.2">
      <c r="B10091" s="2"/>
      <c r="C10091" s="5"/>
      <c r="D10091" s="2"/>
      <c r="E10091" s="5"/>
      <c r="F10091" s="2"/>
      <c r="G10091" s="7"/>
      <c r="H10091" s="5"/>
      <c r="I10091" s="5"/>
    </row>
    <row r="10092" spans="2:9" x14ac:dyDescent="0.2">
      <c r="B10092" s="2"/>
      <c r="C10092" s="5"/>
      <c r="D10092" s="2"/>
      <c r="E10092" s="5"/>
      <c r="F10092" s="2"/>
      <c r="G10092" s="7"/>
      <c r="H10092" s="5"/>
      <c r="I10092" s="5"/>
    </row>
    <row r="10093" spans="2:9" x14ac:dyDescent="0.2">
      <c r="B10093" s="2"/>
      <c r="C10093" s="5"/>
      <c r="D10093" s="2"/>
      <c r="E10093" s="5"/>
      <c r="F10093" s="2"/>
      <c r="G10093" s="7"/>
      <c r="H10093" s="5"/>
      <c r="I10093" s="5"/>
    </row>
    <row r="10094" spans="2:9" x14ac:dyDescent="0.2">
      <c r="B10094" s="2"/>
      <c r="C10094" s="5"/>
      <c r="D10094" s="2"/>
      <c r="E10094" s="5"/>
      <c r="F10094" s="2"/>
      <c r="G10094" s="7"/>
      <c r="H10094" s="5"/>
      <c r="I10094" s="5"/>
    </row>
    <row r="10095" spans="2:9" x14ac:dyDescent="0.2">
      <c r="B10095" s="2"/>
      <c r="C10095" s="5"/>
      <c r="D10095" s="2"/>
      <c r="E10095" s="5"/>
      <c r="F10095" s="2"/>
      <c r="G10095" s="7"/>
      <c r="H10095" s="5"/>
      <c r="I10095" s="5"/>
    </row>
    <row r="10096" spans="2:9" x14ac:dyDescent="0.2">
      <c r="B10096" s="2"/>
      <c r="C10096" s="5"/>
      <c r="D10096" s="2"/>
      <c r="E10096" s="5"/>
      <c r="F10096" s="2"/>
      <c r="G10096" s="7"/>
      <c r="H10096" s="5"/>
      <c r="I10096" s="5"/>
    </row>
    <row r="10097" spans="2:9" x14ac:dyDescent="0.2">
      <c r="B10097" s="2"/>
      <c r="C10097" s="5"/>
      <c r="D10097" s="2"/>
      <c r="E10097" s="5"/>
      <c r="F10097" s="2"/>
      <c r="G10097" s="7"/>
      <c r="H10097" s="5"/>
      <c r="I10097" s="5"/>
    </row>
    <row r="10098" spans="2:9" x14ac:dyDescent="0.2">
      <c r="B10098" s="2"/>
      <c r="C10098" s="5"/>
      <c r="D10098" s="2"/>
      <c r="E10098" s="5"/>
      <c r="F10098" s="2"/>
      <c r="G10098" s="7"/>
      <c r="H10098" s="5"/>
      <c r="I10098" s="5"/>
    </row>
    <row r="10099" spans="2:9" x14ac:dyDescent="0.2">
      <c r="B10099" s="2"/>
      <c r="C10099" s="5"/>
      <c r="D10099" s="2"/>
      <c r="E10099" s="5"/>
      <c r="F10099" s="2"/>
      <c r="G10099" s="7"/>
      <c r="H10099" s="5"/>
      <c r="I10099" s="5"/>
    </row>
    <row r="10100" spans="2:9" x14ac:dyDescent="0.2">
      <c r="B10100" s="2"/>
      <c r="C10100" s="5"/>
      <c r="D10100" s="2"/>
      <c r="E10100" s="5"/>
      <c r="F10100" s="2"/>
      <c r="G10100" s="7"/>
      <c r="H10100" s="5"/>
      <c r="I10100" s="5"/>
    </row>
    <row r="10101" spans="2:9" x14ac:dyDescent="0.2">
      <c r="B10101" s="2"/>
      <c r="C10101" s="5"/>
      <c r="D10101" s="2"/>
      <c r="E10101" s="5"/>
      <c r="F10101" s="2"/>
      <c r="G10101" s="7"/>
      <c r="H10101" s="5"/>
      <c r="I10101" s="5"/>
    </row>
    <row r="10102" spans="2:9" x14ac:dyDescent="0.2">
      <c r="B10102" s="2"/>
      <c r="C10102" s="5"/>
      <c r="D10102" s="2"/>
      <c r="E10102" s="5"/>
      <c r="F10102" s="2"/>
      <c r="G10102" s="7"/>
      <c r="H10102" s="5"/>
      <c r="I10102" s="5"/>
    </row>
    <row r="10103" spans="2:9" x14ac:dyDescent="0.2">
      <c r="B10103" s="2"/>
      <c r="C10103" s="5"/>
      <c r="D10103" s="2"/>
      <c r="E10103" s="5"/>
      <c r="F10103" s="2"/>
      <c r="G10103" s="7"/>
      <c r="H10103" s="5"/>
      <c r="I10103" s="5"/>
    </row>
    <row r="10104" spans="2:9" x14ac:dyDescent="0.2">
      <c r="B10104" s="2"/>
      <c r="C10104" s="5"/>
      <c r="D10104" s="2"/>
      <c r="E10104" s="5"/>
      <c r="F10104" s="2"/>
      <c r="G10104" s="7"/>
      <c r="H10104" s="5"/>
      <c r="I10104" s="5"/>
    </row>
    <row r="10105" spans="2:9" x14ac:dyDescent="0.2">
      <c r="B10105" s="2"/>
      <c r="C10105" s="5"/>
      <c r="D10105" s="2"/>
      <c r="E10105" s="5"/>
      <c r="F10105" s="2"/>
      <c r="G10105" s="7"/>
      <c r="H10105" s="5"/>
      <c r="I10105" s="5"/>
    </row>
    <row r="10106" spans="2:9" x14ac:dyDescent="0.2">
      <c r="B10106" s="2"/>
      <c r="C10106" s="5"/>
      <c r="D10106" s="2"/>
      <c r="E10106" s="5"/>
      <c r="F10106" s="2"/>
      <c r="G10106" s="7"/>
      <c r="H10106" s="5"/>
      <c r="I10106" s="5"/>
    </row>
    <row r="10107" spans="2:9" x14ac:dyDescent="0.2">
      <c r="B10107" s="2"/>
      <c r="C10107" s="5"/>
      <c r="D10107" s="2"/>
      <c r="E10107" s="5"/>
      <c r="F10107" s="2"/>
      <c r="G10107" s="7"/>
      <c r="H10107" s="5"/>
      <c r="I10107" s="5"/>
    </row>
    <row r="10108" spans="2:9" x14ac:dyDescent="0.2">
      <c r="B10108" s="2"/>
      <c r="C10108" s="5"/>
      <c r="D10108" s="2"/>
      <c r="E10108" s="5"/>
      <c r="F10108" s="2"/>
      <c r="G10108" s="7"/>
      <c r="H10108" s="5"/>
      <c r="I10108" s="5"/>
    </row>
    <row r="10109" spans="2:9" x14ac:dyDescent="0.2">
      <c r="B10109" s="2"/>
      <c r="C10109" s="5"/>
      <c r="D10109" s="2"/>
      <c r="E10109" s="5"/>
      <c r="F10109" s="2"/>
      <c r="G10109" s="7"/>
      <c r="H10109" s="5"/>
      <c r="I10109" s="5"/>
    </row>
    <row r="10110" spans="2:9" x14ac:dyDescent="0.2">
      <c r="B10110" s="2"/>
      <c r="C10110" s="5"/>
      <c r="D10110" s="2"/>
      <c r="E10110" s="5"/>
      <c r="F10110" s="2"/>
      <c r="G10110" s="7"/>
      <c r="H10110" s="5"/>
      <c r="I10110" s="5"/>
    </row>
    <row r="10111" spans="2:9" x14ac:dyDescent="0.2">
      <c r="B10111" s="2"/>
      <c r="C10111" s="5"/>
      <c r="D10111" s="2"/>
      <c r="E10111" s="5"/>
      <c r="F10111" s="2"/>
      <c r="G10111" s="7"/>
      <c r="H10111" s="5"/>
      <c r="I10111" s="5"/>
    </row>
    <row r="10112" spans="2:9" x14ac:dyDescent="0.2">
      <c r="B10112" s="2"/>
      <c r="C10112" s="5"/>
      <c r="D10112" s="2"/>
      <c r="E10112" s="5"/>
      <c r="F10112" s="2"/>
      <c r="G10112" s="7"/>
      <c r="H10112" s="5"/>
      <c r="I10112" s="5"/>
    </row>
    <row r="10113" spans="2:9" x14ac:dyDescent="0.2">
      <c r="B10113" s="2"/>
      <c r="C10113" s="5"/>
      <c r="D10113" s="2"/>
      <c r="E10113" s="5"/>
      <c r="F10113" s="2"/>
      <c r="G10113" s="7"/>
      <c r="H10113" s="5"/>
      <c r="I10113" s="5"/>
    </row>
    <row r="10114" spans="2:9" x14ac:dyDescent="0.2">
      <c r="B10114" s="2"/>
      <c r="C10114" s="5"/>
      <c r="D10114" s="2"/>
      <c r="E10114" s="5"/>
      <c r="F10114" s="2"/>
      <c r="G10114" s="7"/>
      <c r="H10114" s="5"/>
      <c r="I10114" s="5"/>
    </row>
    <row r="10115" spans="2:9" x14ac:dyDescent="0.2">
      <c r="B10115" s="2"/>
      <c r="C10115" s="5"/>
      <c r="D10115" s="2"/>
      <c r="E10115" s="5"/>
      <c r="F10115" s="2"/>
      <c r="G10115" s="7"/>
      <c r="H10115" s="5"/>
      <c r="I10115" s="5"/>
    </row>
    <row r="10116" spans="2:9" x14ac:dyDescent="0.2">
      <c r="B10116" s="2"/>
      <c r="C10116" s="5"/>
      <c r="D10116" s="2"/>
      <c r="E10116" s="5"/>
      <c r="F10116" s="2"/>
      <c r="G10116" s="7"/>
      <c r="H10116" s="5"/>
      <c r="I10116" s="5"/>
    </row>
    <row r="10117" spans="2:9" x14ac:dyDescent="0.2">
      <c r="B10117" s="2"/>
      <c r="C10117" s="5"/>
      <c r="D10117" s="2"/>
      <c r="E10117" s="5"/>
      <c r="F10117" s="2"/>
      <c r="G10117" s="7"/>
      <c r="H10117" s="5"/>
      <c r="I10117" s="5"/>
    </row>
    <row r="10118" spans="2:9" x14ac:dyDescent="0.2">
      <c r="B10118" s="2"/>
      <c r="C10118" s="5"/>
      <c r="D10118" s="2"/>
      <c r="E10118" s="5"/>
      <c r="F10118" s="2"/>
      <c r="G10118" s="7"/>
      <c r="H10118" s="5"/>
      <c r="I10118" s="5"/>
    </row>
    <row r="10119" spans="2:9" x14ac:dyDescent="0.2">
      <c r="B10119" s="2"/>
      <c r="C10119" s="5"/>
      <c r="D10119" s="2"/>
      <c r="E10119" s="5"/>
      <c r="F10119" s="2"/>
      <c r="G10119" s="7"/>
      <c r="H10119" s="5"/>
      <c r="I10119" s="5"/>
    </row>
    <row r="10120" spans="2:9" x14ac:dyDescent="0.2">
      <c r="B10120" s="2"/>
      <c r="C10120" s="5"/>
      <c r="D10120" s="2"/>
      <c r="E10120" s="5"/>
      <c r="F10120" s="2"/>
      <c r="G10120" s="7"/>
      <c r="H10120" s="5"/>
      <c r="I10120" s="5"/>
    </row>
    <row r="10121" spans="2:9" x14ac:dyDescent="0.2">
      <c r="B10121" s="2"/>
      <c r="C10121" s="5"/>
      <c r="D10121" s="2"/>
      <c r="E10121" s="5"/>
      <c r="F10121" s="2"/>
      <c r="G10121" s="7"/>
      <c r="H10121" s="5"/>
      <c r="I10121" s="5"/>
    </row>
    <row r="10122" spans="2:9" x14ac:dyDescent="0.2">
      <c r="B10122" s="2"/>
      <c r="C10122" s="5"/>
      <c r="D10122" s="2"/>
      <c r="E10122" s="5"/>
      <c r="F10122" s="2"/>
      <c r="G10122" s="7"/>
      <c r="H10122" s="5"/>
      <c r="I10122" s="5"/>
    </row>
    <row r="10123" spans="2:9" x14ac:dyDescent="0.2">
      <c r="B10123" s="2"/>
      <c r="C10123" s="5"/>
      <c r="D10123" s="2"/>
      <c r="E10123" s="5"/>
      <c r="F10123" s="2"/>
      <c r="G10123" s="7"/>
      <c r="H10123" s="5"/>
      <c r="I10123" s="5"/>
    </row>
    <row r="10124" spans="2:9" x14ac:dyDescent="0.2">
      <c r="B10124" s="2"/>
      <c r="C10124" s="5"/>
      <c r="D10124" s="2"/>
      <c r="E10124" s="5"/>
      <c r="F10124" s="2"/>
      <c r="G10124" s="7"/>
      <c r="H10124" s="5"/>
      <c r="I10124" s="5"/>
    </row>
    <row r="10125" spans="2:9" x14ac:dyDescent="0.2">
      <c r="B10125" s="2"/>
      <c r="C10125" s="5"/>
      <c r="D10125" s="2"/>
      <c r="E10125" s="5"/>
      <c r="F10125" s="2"/>
      <c r="G10125" s="7"/>
      <c r="H10125" s="5"/>
      <c r="I10125" s="5"/>
    </row>
    <row r="10126" spans="2:9" x14ac:dyDescent="0.2">
      <c r="B10126" s="2"/>
      <c r="C10126" s="5"/>
      <c r="D10126" s="2"/>
      <c r="E10126" s="5"/>
      <c r="F10126" s="2"/>
      <c r="G10126" s="7"/>
      <c r="H10126" s="5"/>
      <c r="I10126" s="5"/>
    </row>
    <row r="10127" spans="2:9" x14ac:dyDescent="0.2">
      <c r="B10127" s="2"/>
      <c r="C10127" s="5"/>
      <c r="D10127" s="2"/>
      <c r="E10127" s="5"/>
      <c r="F10127" s="2"/>
      <c r="G10127" s="7"/>
      <c r="H10127" s="5"/>
      <c r="I10127" s="5"/>
    </row>
    <row r="10128" spans="2:9" x14ac:dyDescent="0.2">
      <c r="B10128" s="2"/>
      <c r="C10128" s="5"/>
      <c r="D10128" s="2"/>
      <c r="E10128" s="5"/>
      <c r="F10128" s="2"/>
      <c r="G10128" s="7"/>
      <c r="H10128" s="5"/>
      <c r="I10128" s="5"/>
    </row>
    <row r="10129" spans="2:9" x14ac:dyDescent="0.2">
      <c r="B10129" s="2"/>
      <c r="C10129" s="5"/>
      <c r="D10129" s="2"/>
      <c r="E10129" s="5"/>
      <c r="F10129" s="2"/>
      <c r="G10129" s="7"/>
      <c r="H10129" s="5"/>
      <c r="I10129" s="5"/>
    </row>
    <row r="10130" spans="2:9" x14ac:dyDescent="0.2">
      <c r="B10130" s="2"/>
      <c r="C10130" s="5"/>
      <c r="D10130" s="2"/>
      <c r="E10130" s="5"/>
      <c r="F10130" s="2"/>
      <c r="G10130" s="7"/>
      <c r="H10130" s="5"/>
      <c r="I10130" s="5"/>
    </row>
    <row r="10131" spans="2:9" x14ac:dyDescent="0.2">
      <c r="B10131" s="2"/>
      <c r="C10131" s="5"/>
      <c r="D10131" s="2"/>
      <c r="E10131" s="5"/>
      <c r="F10131" s="2"/>
      <c r="G10131" s="7"/>
      <c r="H10131" s="5"/>
      <c r="I10131" s="5"/>
    </row>
    <row r="10132" spans="2:9" x14ac:dyDescent="0.2">
      <c r="B10132" s="2"/>
      <c r="C10132" s="5"/>
      <c r="D10132" s="2"/>
      <c r="E10132" s="5"/>
      <c r="F10132" s="2"/>
      <c r="G10132" s="7"/>
      <c r="H10132" s="5"/>
      <c r="I10132" s="5"/>
    </row>
    <row r="10133" spans="2:9" x14ac:dyDescent="0.2">
      <c r="B10133" s="2"/>
      <c r="C10133" s="5"/>
      <c r="D10133" s="2"/>
      <c r="E10133" s="5"/>
      <c r="F10133" s="2"/>
      <c r="G10133" s="7"/>
      <c r="H10133" s="5"/>
      <c r="I10133" s="5"/>
    </row>
    <row r="10134" spans="2:9" x14ac:dyDescent="0.2">
      <c r="B10134" s="2"/>
      <c r="C10134" s="5"/>
      <c r="D10134" s="2"/>
      <c r="E10134" s="5"/>
      <c r="F10134" s="2"/>
      <c r="G10134" s="7"/>
      <c r="H10134" s="5"/>
      <c r="I10134" s="5"/>
    </row>
    <row r="10135" spans="2:9" x14ac:dyDescent="0.2">
      <c r="B10135" s="2"/>
      <c r="C10135" s="5"/>
      <c r="D10135" s="2"/>
      <c r="E10135" s="5"/>
      <c r="F10135" s="2"/>
      <c r="G10135" s="7"/>
      <c r="H10135" s="5"/>
      <c r="I10135" s="5"/>
    </row>
    <row r="10136" spans="2:9" x14ac:dyDescent="0.2">
      <c r="B10136" s="2"/>
      <c r="C10136" s="5"/>
      <c r="D10136" s="2"/>
      <c r="E10136" s="5"/>
      <c r="F10136" s="2"/>
      <c r="G10136" s="7"/>
      <c r="H10136" s="5"/>
      <c r="I10136" s="5"/>
    </row>
    <row r="10137" spans="2:9" x14ac:dyDescent="0.2">
      <c r="B10137" s="2"/>
      <c r="C10137" s="5"/>
      <c r="D10137" s="2"/>
      <c r="E10137" s="5"/>
      <c r="F10137" s="2"/>
      <c r="G10137" s="7"/>
      <c r="H10137" s="5"/>
      <c r="I10137" s="5"/>
    </row>
    <row r="10138" spans="2:9" x14ac:dyDescent="0.2">
      <c r="B10138" s="2"/>
      <c r="C10138" s="5"/>
      <c r="D10138" s="2"/>
      <c r="E10138" s="5"/>
      <c r="F10138" s="2"/>
      <c r="G10138" s="7"/>
      <c r="H10138" s="5"/>
      <c r="I10138" s="5"/>
    </row>
    <row r="10139" spans="2:9" x14ac:dyDescent="0.2">
      <c r="B10139" s="2"/>
      <c r="C10139" s="5"/>
      <c r="D10139" s="2"/>
      <c r="E10139" s="5"/>
      <c r="F10139" s="2"/>
      <c r="G10139" s="7"/>
      <c r="H10139" s="5"/>
      <c r="I10139" s="5"/>
    </row>
    <row r="10140" spans="2:9" x14ac:dyDescent="0.2">
      <c r="B10140" s="2"/>
      <c r="C10140" s="5"/>
      <c r="D10140" s="2"/>
      <c r="E10140" s="5"/>
      <c r="F10140" s="2"/>
      <c r="G10140" s="7"/>
      <c r="H10140" s="5"/>
      <c r="I10140" s="5"/>
    </row>
    <row r="10141" spans="2:9" x14ac:dyDescent="0.2">
      <c r="B10141" s="2"/>
      <c r="C10141" s="5"/>
      <c r="D10141" s="2"/>
      <c r="E10141" s="5"/>
      <c r="F10141" s="2"/>
      <c r="G10141" s="7"/>
      <c r="H10141" s="5"/>
      <c r="I10141" s="5"/>
    </row>
    <row r="10142" spans="2:9" x14ac:dyDescent="0.2">
      <c r="B10142" s="2"/>
      <c r="C10142" s="5"/>
      <c r="D10142" s="2"/>
      <c r="E10142" s="5"/>
      <c r="F10142" s="2"/>
      <c r="G10142" s="7"/>
      <c r="H10142" s="5"/>
      <c r="I10142" s="5"/>
    </row>
    <row r="10143" spans="2:9" x14ac:dyDescent="0.2">
      <c r="B10143" s="2"/>
      <c r="C10143" s="5"/>
      <c r="D10143" s="2"/>
      <c r="E10143" s="5"/>
      <c r="F10143" s="2"/>
      <c r="G10143" s="7"/>
      <c r="H10143" s="5"/>
      <c r="I10143" s="5"/>
    </row>
    <row r="10144" spans="2:9" x14ac:dyDescent="0.2">
      <c r="B10144" s="2"/>
      <c r="C10144" s="5"/>
      <c r="D10144" s="2"/>
      <c r="E10144" s="5"/>
      <c r="F10144" s="2"/>
      <c r="G10144" s="7"/>
      <c r="H10144" s="5"/>
      <c r="I10144" s="5"/>
    </row>
    <row r="10145" spans="2:9" x14ac:dyDescent="0.2">
      <c r="B10145" s="2"/>
      <c r="C10145" s="5"/>
      <c r="D10145" s="2"/>
      <c r="E10145" s="5"/>
      <c r="F10145" s="2"/>
      <c r="G10145" s="7"/>
      <c r="H10145" s="5"/>
      <c r="I10145" s="5"/>
    </row>
    <row r="10146" spans="2:9" x14ac:dyDescent="0.2">
      <c r="B10146" s="2"/>
      <c r="C10146" s="5"/>
      <c r="D10146" s="2"/>
      <c r="E10146" s="5"/>
      <c r="F10146" s="2"/>
      <c r="G10146" s="7"/>
      <c r="H10146" s="5"/>
      <c r="I10146" s="5"/>
    </row>
    <row r="10147" spans="2:9" x14ac:dyDescent="0.2">
      <c r="B10147" s="2"/>
      <c r="C10147" s="5"/>
      <c r="D10147" s="2"/>
      <c r="E10147" s="5"/>
      <c r="F10147" s="2"/>
      <c r="G10147" s="7"/>
      <c r="H10147" s="5"/>
      <c r="I10147" s="5"/>
    </row>
    <row r="10148" spans="2:9" x14ac:dyDescent="0.2">
      <c r="B10148" s="2"/>
      <c r="C10148" s="5"/>
      <c r="D10148" s="2"/>
      <c r="E10148" s="5"/>
      <c r="F10148" s="2"/>
      <c r="G10148" s="7"/>
      <c r="H10148" s="5"/>
      <c r="I10148" s="5"/>
    </row>
    <row r="10149" spans="2:9" x14ac:dyDescent="0.2">
      <c r="B10149" s="2"/>
      <c r="C10149" s="5"/>
      <c r="D10149" s="2"/>
      <c r="E10149" s="5"/>
      <c r="F10149" s="2"/>
      <c r="G10149" s="7"/>
      <c r="H10149" s="5"/>
      <c r="I10149" s="5"/>
    </row>
    <row r="10150" spans="2:9" x14ac:dyDescent="0.2">
      <c r="B10150" s="2"/>
      <c r="C10150" s="5"/>
      <c r="D10150" s="2"/>
      <c r="E10150" s="5"/>
      <c r="F10150" s="2"/>
      <c r="G10150" s="7"/>
      <c r="H10150" s="5"/>
      <c r="I10150" s="5"/>
    </row>
    <row r="10151" spans="2:9" x14ac:dyDescent="0.2">
      <c r="B10151" s="2"/>
      <c r="C10151" s="5"/>
      <c r="D10151" s="2"/>
      <c r="E10151" s="5"/>
      <c r="F10151" s="2"/>
      <c r="G10151" s="7"/>
      <c r="H10151" s="5"/>
      <c r="I10151" s="5"/>
    </row>
    <row r="10152" spans="2:9" x14ac:dyDescent="0.2">
      <c r="B10152" s="2"/>
      <c r="C10152" s="5"/>
      <c r="D10152" s="2"/>
      <c r="E10152" s="5"/>
      <c r="F10152" s="2"/>
      <c r="G10152" s="7"/>
      <c r="H10152" s="5"/>
      <c r="I10152" s="5"/>
    </row>
    <row r="10153" spans="2:9" x14ac:dyDescent="0.2">
      <c r="B10153" s="2"/>
      <c r="C10153" s="5"/>
      <c r="D10153" s="2"/>
      <c r="E10153" s="5"/>
      <c r="F10153" s="2"/>
      <c r="G10153" s="7"/>
      <c r="H10153" s="5"/>
      <c r="I10153" s="5"/>
    </row>
    <row r="10154" spans="2:9" x14ac:dyDescent="0.2">
      <c r="B10154" s="2"/>
      <c r="C10154" s="5"/>
      <c r="D10154" s="2"/>
      <c r="E10154" s="5"/>
      <c r="F10154" s="2"/>
      <c r="G10154" s="7"/>
      <c r="H10154" s="5"/>
      <c r="I10154" s="5"/>
    </row>
    <row r="10155" spans="2:9" x14ac:dyDescent="0.2">
      <c r="B10155" s="2"/>
      <c r="C10155" s="5"/>
      <c r="D10155" s="2"/>
      <c r="E10155" s="5"/>
      <c r="F10155" s="2"/>
      <c r="G10155" s="7"/>
      <c r="H10155" s="5"/>
      <c r="I10155" s="5"/>
    </row>
    <row r="10156" spans="2:9" x14ac:dyDescent="0.2">
      <c r="B10156" s="2"/>
      <c r="C10156" s="5"/>
      <c r="D10156" s="2"/>
      <c r="E10156" s="5"/>
      <c r="F10156" s="2"/>
      <c r="G10156" s="7"/>
      <c r="H10156" s="5"/>
      <c r="I10156" s="5"/>
    </row>
    <row r="10157" spans="2:9" x14ac:dyDescent="0.2">
      <c r="B10157" s="2"/>
      <c r="C10157" s="5"/>
      <c r="D10157" s="2"/>
      <c r="E10157" s="5"/>
      <c r="F10157" s="2"/>
      <c r="G10157" s="7"/>
      <c r="H10157" s="5"/>
      <c r="I10157" s="5"/>
    </row>
    <row r="10158" spans="2:9" x14ac:dyDescent="0.2">
      <c r="B10158" s="2"/>
      <c r="C10158" s="5"/>
      <c r="D10158" s="2"/>
      <c r="E10158" s="5"/>
      <c r="F10158" s="2"/>
      <c r="G10158" s="7"/>
      <c r="H10158" s="5"/>
      <c r="I10158" s="5"/>
    </row>
    <row r="10159" spans="2:9" x14ac:dyDescent="0.2">
      <c r="B10159" s="2"/>
      <c r="C10159" s="5"/>
      <c r="D10159" s="2"/>
      <c r="E10159" s="5"/>
      <c r="F10159" s="2"/>
      <c r="G10159" s="7"/>
      <c r="H10159" s="5"/>
      <c r="I10159" s="5"/>
    </row>
    <row r="10160" spans="2:9" x14ac:dyDescent="0.2">
      <c r="B10160" s="2"/>
      <c r="C10160" s="5"/>
      <c r="D10160" s="2"/>
      <c r="E10160" s="5"/>
      <c r="F10160" s="2"/>
      <c r="G10160" s="7"/>
      <c r="H10160" s="5"/>
      <c r="I10160" s="5"/>
    </row>
    <row r="10161" spans="2:9" x14ac:dyDescent="0.2">
      <c r="B10161" s="2"/>
      <c r="C10161" s="5"/>
      <c r="D10161" s="2"/>
      <c r="E10161" s="5"/>
      <c r="F10161" s="2"/>
      <c r="G10161" s="7"/>
      <c r="H10161" s="5"/>
      <c r="I10161" s="5"/>
    </row>
    <row r="10162" spans="2:9" x14ac:dyDescent="0.2">
      <c r="B10162" s="2"/>
      <c r="C10162" s="5"/>
      <c r="D10162" s="2"/>
      <c r="E10162" s="5"/>
      <c r="F10162" s="2"/>
      <c r="G10162" s="7"/>
      <c r="H10162" s="5"/>
      <c r="I10162" s="5"/>
    </row>
    <row r="10163" spans="2:9" x14ac:dyDescent="0.2">
      <c r="B10163" s="2"/>
      <c r="C10163" s="5"/>
      <c r="D10163" s="2"/>
      <c r="E10163" s="5"/>
      <c r="F10163" s="2"/>
      <c r="G10163" s="10"/>
      <c r="H10163" s="5"/>
      <c r="I10163" s="5"/>
    </row>
    <row r="10164" spans="2:9" x14ac:dyDescent="0.2">
      <c r="B10164" s="2"/>
      <c r="C10164" s="5"/>
      <c r="D10164" s="2"/>
      <c r="E10164" s="5"/>
      <c r="F10164" s="2"/>
      <c r="G10164" s="10"/>
      <c r="H10164" s="5"/>
      <c r="I10164" s="5"/>
    </row>
    <row r="10165" spans="2:9" x14ac:dyDescent="0.2">
      <c r="B10165" s="2"/>
      <c r="C10165" s="5"/>
      <c r="D10165" s="2"/>
      <c r="E10165" s="5"/>
      <c r="F10165" s="2"/>
      <c r="G10165" s="10"/>
      <c r="H10165" s="5"/>
      <c r="I10165" s="5"/>
    </row>
    <row r="10166" spans="2:9" x14ac:dyDescent="0.2">
      <c r="B10166" s="2"/>
      <c r="C10166" s="5"/>
      <c r="D10166" s="2"/>
      <c r="E10166" s="5"/>
      <c r="F10166" s="2"/>
      <c r="G10166" s="10"/>
      <c r="H10166" s="5"/>
      <c r="I10166" s="5"/>
    </row>
    <row r="10167" spans="2:9" x14ac:dyDescent="0.2">
      <c r="B10167" s="2"/>
      <c r="C10167" s="5"/>
      <c r="D10167" s="2"/>
      <c r="E10167" s="5"/>
      <c r="F10167" s="2"/>
      <c r="G10167" s="10"/>
      <c r="H10167" s="5"/>
      <c r="I10167" s="5"/>
    </row>
    <row r="10168" spans="2:9" x14ac:dyDescent="0.2">
      <c r="B10168" s="2"/>
      <c r="C10168" s="5"/>
      <c r="D10168" s="2"/>
      <c r="E10168" s="5"/>
      <c r="F10168" s="2"/>
      <c r="G10168" s="10"/>
      <c r="H10168" s="5"/>
      <c r="I10168" s="5"/>
    </row>
    <row r="10169" spans="2:9" x14ac:dyDescent="0.2">
      <c r="B10169" s="2"/>
      <c r="C10169" s="5"/>
      <c r="D10169" s="2"/>
      <c r="E10169" s="5"/>
      <c r="F10169" s="2"/>
      <c r="G10169" s="10"/>
      <c r="H10169" s="5"/>
      <c r="I10169" s="5"/>
    </row>
    <row r="10170" spans="2:9" x14ac:dyDescent="0.2">
      <c r="B10170" s="2"/>
      <c r="C10170" s="5"/>
      <c r="D10170" s="2"/>
      <c r="E10170" s="5"/>
      <c r="F10170" s="2"/>
      <c r="G10170" s="10"/>
      <c r="H10170" s="5"/>
      <c r="I10170" s="5"/>
    </row>
    <row r="10171" spans="2:9" x14ac:dyDescent="0.2">
      <c r="B10171" s="2"/>
      <c r="C10171" s="5"/>
      <c r="D10171" s="2"/>
      <c r="E10171" s="5"/>
      <c r="F10171" s="2"/>
      <c r="G10171" s="10"/>
      <c r="H10171" s="5"/>
      <c r="I10171" s="5"/>
    </row>
    <row r="10172" spans="2:9" x14ac:dyDescent="0.2">
      <c r="B10172" s="2"/>
      <c r="C10172" s="5"/>
      <c r="D10172" s="2"/>
      <c r="E10172" s="5"/>
      <c r="F10172" s="2"/>
      <c r="G10172" s="10"/>
      <c r="H10172" s="5"/>
      <c r="I10172" s="5"/>
    </row>
    <row r="10173" spans="2:9" x14ac:dyDescent="0.2">
      <c r="B10173" s="2"/>
      <c r="C10173" s="5"/>
      <c r="D10173" s="2"/>
      <c r="E10173" s="5"/>
      <c r="F10173" s="2"/>
      <c r="G10173" s="10"/>
      <c r="H10173" s="5"/>
      <c r="I10173" s="5"/>
    </row>
    <row r="10174" spans="2:9" x14ac:dyDescent="0.2">
      <c r="B10174" s="2"/>
      <c r="C10174" s="5"/>
      <c r="D10174" s="2"/>
      <c r="E10174" s="5"/>
      <c r="F10174" s="2"/>
      <c r="G10174" s="10"/>
      <c r="H10174" s="5"/>
      <c r="I10174" s="5"/>
    </row>
    <row r="10175" spans="2:9" x14ac:dyDescent="0.2">
      <c r="B10175" s="2"/>
      <c r="C10175" s="5"/>
      <c r="D10175" s="2"/>
      <c r="E10175" s="5"/>
      <c r="F10175" s="2"/>
      <c r="G10175" s="10"/>
      <c r="H10175" s="5"/>
      <c r="I10175" s="5"/>
    </row>
    <row r="10176" spans="2:9" x14ac:dyDescent="0.2">
      <c r="B10176" s="2"/>
      <c r="C10176" s="5"/>
      <c r="D10176" s="2"/>
      <c r="E10176" s="5"/>
      <c r="F10176" s="2"/>
      <c r="G10176" s="10"/>
      <c r="H10176" s="5"/>
      <c r="I10176" s="5"/>
    </row>
    <row r="10177" spans="2:9" x14ac:dyDescent="0.2">
      <c r="B10177" s="2"/>
      <c r="C10177" s="5"/>
      <c r="D10177" s="2"/>
      <c r="E10177" s="5"/>
      <c r="F10177" s="2"/>
      <c r="G10177" s="10"/>
      <c r="H10177" s="5"/>
      <c r="I10177" s="5"/>
    </row>
    <row r="10178" spans="2:9" x14ac:dyDescent="0.2">
      <c r="B10178" s="2"/>
      <c r="C10178" s="5"/>
      <c r="D10178" s="2"/>
      <c r="E10178" s="5"/>
      <c r="F10178" s="2"/>
      <c r="G10178" s="10"/>
      <c r="H10178" s="5"/>
      <c r="I10178" s="5"/>
    </row>
    <row r="10179" spans="2:9" x14ac:dyDescent="0.2">
      <c r="B10179" s="2"/>
      <c r="C10179" s="5"/>
      <c r="D10179" s="2"/>
      <c r="E10179" s="5"/>
      <c r="F10179" s="2"/>
      <c r="G10179" s="10"/>
      <c r="H10179" s="5"/>
      <c r="I10179" s="5"/>
    </row>
    <row r="10180" spans="2:9" x14ac:dyDescent="0.2">
      <c r="B10180" s="2"/>
      <c r="C10180" s="5"/>
      <c r="D10180" s="2"/>
      <c r="E10180" s="5"/>
      <c r="F10180" s="2"/>
      <c r="G10180" s="10"/>
      <c r="H10180" s="5"/>
      <c r="I10180" s="5"/>
    </row>
    <row r="10181" spans="2:9" x14ac:dyDescent="0.2">
      <c r="B10181" s="2"/>
      <c r="C10181" s="5"/>
      <c r="D10181" s="2"/>
      <c r="E10181" s="5"/>
      <c r="F10181" s="2"/>
      <c r="G10181" s="10"/>
      <c r="H10181" s="5"/>
      <c r="I10181" s="5"/>
    </row>
    <row r="10182" spans="2:9" x14ac:dyDescent="0.2">
      <c r="B10182" s="2"/>
      <c r="C10182" s="5"/>
      <c r="D10182" s="2"/>
      <c r="E10182" s="5"/>
      <c r="F10182" s="2"/>
      <c r="G10182" s="10"/>
      <c r="H10182" s="5"/>
      <c r="I10182" s="5"/>
    </row>
    <row r="10183" spans="2:9" x14ac:dyDescent="0.2">
      <c r="B10183" s="2"/>
      <c r="C10183" s="5"/>
      <c r="D10183" s="2"/>
      <c r="E10183" s="5"/>
      <c r="F10183" s="2"/>
      <c r="G10183" s="10"/>
      <c r="H10183" s="5"/>
      <c r="I10183" s="5"/>
    </row>
    <row r="10184" spans="2:9" x14ac:dyDescent="0.2">
      <c r="B10184" s="2"/>
      <c r="C10184" s="5"/>
      <c r="D10184" s="2"/>
      <c r="E10184" s="5"/>
      <c r="F10184" s="2"/>
      <c r="G10184" s="10"/>
      <c r="H10184" s="5"/>
      <c r="I10184" s="5"/>
    </row>
    <row r="10185" spans="2:9" x14ac:dyDescent="0.2">
      <c r="B10185" s="2"/>
      <c r="C10185" s="5"/>
      <c r="D10185" s="2"/>
      <c r="E10185" s="5"/>
      <c r="F10185" s="2"/>
      <c r="G10185" s="10"/>
      <c r="H10185" s="5"/>
      <c r="I10185" s="5"/>
    </row>
    <row r="10186" spans="2:9" x14ac:dyDescent="0.2">
      <c r="B10186" s="2"/>
      <c r="C10186" s="5"/>
      <c r="D10186" s="2"/>
      <c r="E10186" s="5"/>
      <c r="F10186" s="2"/>
      <c r="G10186" s="10"/>
      <c r="H10186" s="5"/>
      <c r="I10186" s="5"/>
    </row>
    <row r="10187" spans="2:9" x14ac:dyDescent="0.2">
      <c r="B10187" s="2"/>
      <c r="C10187" s="5"/>
      <c r="D10187" s="2"/>
      <c r="E10187" s="5"/>
      <c r="F10187" s="2"/>
      <c r="G10187" s="10"/>
      <c r="H10187" s="5"/>
      <c r="I10187" s="5"/>
    </row>
    <row r="10188" spans="2:9" x14ac:dyDescent="0.2">
      <c r="B10188" s="2"/>
      <c r="C10188" s="5"/>
      <c r="D10188" s="2"/>
      <c r="E10188" s="5"/>
      <c r="F10188" s="2"/>
      <c r="G10188" s="10"/>
      <c r="H10188" s="5"/>
      <c r="I10188" s="5"/>
    </row>
    <row r="10189" spans="2:9" x14ac:dyDescent="0.2">
      <c r="B10189" s="2"/>
      <c r="C10189" s="5"/>
      <c r="D10189" s="2"/>
      <c r="E10189" s="5"/>
      <c r="F10189" s="2"/>
      <c r="G10189" s="10"/>
      <c r="H10189" s="5"/>
      <c r="I10189" s="5"/>
    </row>
    <row r="10190" spans="2:9" x14ac:dyDescent="0.2">
      <c r="B10190" s="2"/>
      <c r="C10190" s="5"/>
      <c r="D10190" s="2"/>
      <c r="E10190" s="5"/>
      <c r="F10190" s="2"/>
      <c r="G10190" s="10"/>
      <c r="H10190" s="5"/>
      <c r="I10190" s="5"/>
    </row>
    <row r="10191" spans="2:9" x14ac:dyDescent="0.2">
      <c r="B10191" s="2"/>
      <c r="C10191" s="5"/>
      <c r="D10191" s="2"/>
      <c r="E10191" s="5"/>
      <c r="F10191" s="2"/>
      <c r="G10191" s="10"/>
      <c r="H10191" s="5"/>
      <c r="I10191" s="5"/>
    </row>
    <row r="10192" spans="2:9" x14ac:dyDescent="0.2">
      <c r="B10192" s="2"/>
      <c r="C10192" s="5"/>
      <c r="D10192" s="2"/>
      <c r="E10192" s="5"/>
      <c r="F10192" s="2"/>
      <c r="G10192" s="10"/>
      <c r="H10192" s="5"/>
      <c r="I10192" s="5"/>
    </row>
    <row r="10193" spans="2:9" x14ac:dyDescent="0.2">
      <c r="B10193" s="2"/>
      <c r="C10193" s="5"/>
      <c r="D10193" s="2"/>
      <c r="E10193" s="5"/>
      <c r="F10193" s="2"/>
      <c r="G10193" s="10"/>
      <c r="H10193" s="5"/>
      <c r="I10193" s="5"/>
    </row>
    <row r="10194" spans="2:9" x14ac:dyDescent="0.2">
      <c r="B10194" s="2"/>
      <c r="C10194" s="5"/>
      <c r="D10194" s="2"/>
      <c r="E10194" s="5"/>
      <c r="F10194" s="2"/>
      <c r="G10194" s="10"/>
      <c r="H10194" s="5"/>
      <c r="I10194" s="5"/>
    </row>
    <row r="10195" spans="2:9" x14ac:dyDescent="0.2">
      <c r="B10195" s="2"/>
      <c r="C10195" s="5"/>
      <c r="D10195" s="2"/>
      <c r="E10195" s="5"/>
      <c r="F10195" s="2"/>
      <c r="G10195" s="10"/>
      <c r="H10195" s="5"/>
      <c r="I10195" s="5"/>
    </row>
    <row r="10196" spans="2:9" x14ac:dyDescent="0.2">
      <c r="B10196" s="2"/>
      <c r="C10196" s="5"/>
      <c r="D10196" s="2"/>
      <c r="E10196" s="5"/>
      <c r="F10196" s="2"/>
      <c r="G10196" s="10"/>
      <c r="H10196" s="5"/>
      <c r="I10196" s="5"/>
    </row>
    <row r="10197" spans="2:9" x14ac:dyDescent="0.2">
      <c r="B10197" s="2"/>
      <c r="C10197" s="5"/>
      <c r="D10197" s="2"/>
      <c r="E10197" s="5"/>
      <c r="F10197" s="2"/>
      <c r="G10197" s="10"/>
      <c r="H10197" s="5"/>
      <c r="I10197" s="5"/>
    </row>
    <row r="10198" spans="2:9" x14ac:dyDescent="0.2">
      <c r="B10198" s="2"/>
      <c r="C10198" s="5"/>
      <c r="D10198" s="2"/>
      <c r="E10198" s="5"/>
      <c r="F10198" s="2"/>
      <c r="G10198" s="10"/>
      <c r="H10198" s="5"/>
      <c r="I10198" s="5"/>
    </row>
    <row r="10199" spans="2:9" x14ac:dyDescent="0.2">
      <c r="B10199" s="2"/>
      <c r="C10199" s="5"/>
      <c r="D10199" s="2"/>
      <c r="E10199" s="5"/>
      <c r="F10199" s="2"/>
      <c r="G10199" s="10"/>
      <c r="H10199" s="5"/>
      <c r="I10199" s="5"/>
    </row>
    <row r="10200" spans="2:9" x14ac:dyDescent="0.2">
      <c r="B10200" s="2"/>
      <c r="C10200" s="5"/>
      <c r="D10200" s="2"/>
      <c r="E10200" s="5"/>
      <c r="F10200" s="2"/>
      <c r="G10200" s="10"/>
      <c r="H10200" s="5"/>
      <c r="I10200" s="5"/>
    </row>
    <row r="10201" spans="2:9" x14ac:dyDescent="0.2">
      <c r="B10201" s="2"/>
      <c r="C10201" s="5"/>
      <c r="D10201" s="2"/>
      <c r="E10201" s="5"/>
      <c r="F10201" s="2"/>
      <c r="G10201" s="10"/>
      <c r="H10201" s="5"/>
      <c r="I10201" s="5"/>
    </row>
    <row r="10202" spans="2:9" x14ac:dyDescent="0.2">
      <c r="B10202" s="2"/>
      <c r="C10202" s="5"/>
      <c r="D10202" s="2"/>
      <c r="E10202" s="5"/>
      <c r="F10202" s="2"/>
      <c r="G10202" s="10"/>
      <c r="H10202" s="5"/>
      <c r="I10202" s="5"/>
    </row>
    <row r="10203" spans="2:9" x14ac:dyDescent="0.2">
      <c r="B10203" s="2"/>
      <c r="C10203" s="5"/>
      <c r="D10203" s="2"/>
      <c r="E10203" s="5"/>
      <c r="F10203" s="2"/>
      <c r="G10203" s="10"/>
      <c r="H10203" s="5"/>
      <c r="I10203" s="5"/>
    </row>
    <row r="10204" spans="2:9" x14ac:dyDescent="0.2">
      <c r="B10204" s="2"/>
      <c r="C10204" s="5"/>
      <c r="D10204" s="2"/>
      <c r="E10204" s="5"/>
      <c r="F10204" s="2"/>
      <c r="G10204" s="10"/>
      <c r="H10204" s="5"/>
      <c r="I10204" s="5"/>
    </row>
    <row r="10205" spans="2:9" x14ac:dyDescent="0.2">
      <c r="B10205" s="2"/>
      <c r="C10205" s="5"/>
      <c r="D10205" s="2"/>
      <c r="E10205" s="5"/>
      <c r="F10205" s="2"/>
      <c r="G10205" s="10"/>
      <c r="H10205" s="5"/>
      <c r="I10205" s="5"/>
    </row>
    <row r="10206" spans="2:9" x14ac:dyDescent="0.2">
      <c r="B10206" s="2"/>
      <c r="C10206" s="5"/>
      <c r="D10206" s="2"/>
      <c r="E10206" s="5"/>
      <c r="F10206" s="2"/>
      <c r="G10206" s="10"/>
      <c r="H10206" s="5"/>
      <c r="I10206" s="5"/>
    </row>
    <row r="10207" spans="2:9" x14ac:dyDescent="0.2">
      <c r="B10207" s="2"/>
      <c r="C10207" s="5"/>
      <c r="D10207" s="2"/>
      <c r="E10207" s="5"/>
      <c r="F10207" s="2"/>
      <c r="G10207" s="10"/>
      <c r="H10207" s="5"/>
      <c r="I10207" s="5"/>
    </row>
    <row r="10208" spans="2:9" x14ac:dyDescent="0.2">
      <c r="B10208" s="2"/>
      <c r="C10208" s="5"/>
      <c r="D10208" s="2"/>
      <c r="E10208" s="5"/>
      <c r="F10208" s="2"/>
      <c r="G10208" s="10"/>
      <c r="H10208" s="5"/>
      <c r="I10208" s="5"/>
    </row>
    <row r="10209" spans="2:9" x14ac:dyDescent="0.2">
      <c r="B10209" s="2"/>
      <c r="C10209" s="5"/>
      <c r="D10209" s="2"/>
      <c r="E10209" s="5"/>
      <c r="F10209" s="2"/>
      <c r="G10209" s="10"/>
      <c r="H10209" s="5"/>
      <c r="I10209" s="5"/>
    </row>
    <row r="10210" spans="2:9" x14ac:dyDescent="0.2">
      <c r="B10210" s="2"/>
      <c r="C10210" s="5"/>
      <c r="D10210" s="2"/>
      <c r="E10210" s="5"/>
      <c r="F10210" s="2"/>
      <c r="G10210" s="10"/>
      <c r="H10210" s="5"/>
      <c r="I10210" s="5"/>
    </row>
    <row r="10211" spans="2:9" x14ac:dyDescent="0.2">
      <c r="B10211" s="2"/>
      <c r="C10211" s="5"/>
      <c r="D10211" s="2"/>
      <c r="E10211" s="5"/>
      <c r="F10211" s="2"/>
      <c r="G10211" s="10"/>
      <c r="H10211" s="5"/>
      <c r="I10211" s="5"/>
    </row>
    <row r="10212" spans="2:9" x14ac:dyDescent="0.2">
      <c r="B10212" s="2"/>
      <c r="C10212" s="5"/>
      <c r="D10212" s="2"/>
      <c r="E10212" s="5"/>
      <c r="F10212" s="2"/>
      <c r="G10212" s="10"/>
      <c r="H10212" s="5"/>
      <c r="I10212" s="5"/>
    </row>
    <row r="10213" spans="2:9" x14ac:dyDescent="0.2">
      <c r="B10213" s="2"/>
      <c r="C10213" s="5"/>
      <c r="D10213" s="2"/>
      <c r="E10213" s="5"/>
      <c r="F10213" s="2"/>
      <c r="G10213" s="10"/>
      <c r="H10213" s="5"/>
      <c r="I10213" s="5"/>
    </row>
    <row r="10214" spans="2:9" x14ac:dyDescent="0.2">
      <c r="B10214" s="2"/>
      <c r="C10214" s="5"/>
      <c r="D10214" s="2"/>
      <c r="E10214" s="5"/>
      <c r="F10214" s="2"/>
      <c r="G10214" s="10"/>
      <c r="H10214" s="5"/>
      <c r="I10214" s="5"/>
    </row>
    <row r="10215" spans="2:9" x14ac:dyDescent="0.2">
      <c r="B10215" s="2"/>
      <c r="C10215" s="5"/>
      <c r="D10215" s="2"/>
      <c r="E10215" s="5"/>
      <c r="F10215" s="2"/>
      <c r="G10215" s="10"/>
      <c r="H10215" s="5"/>
      <c r="I10215" s="5"/>
    </row>
    <row r="10216" spans="2:9" x14ac:dyDescent="0.2">
      <c r="B10216" s="2"/>
      <c r="C10216" s="5"/>
      <c r="D10216" s="2"/>
      <c r="E10216" s="5"/>
      <c r="F10216" s="2"/>
      <c r="G10216" s="10"/>
      <c r="H10216" s="5"/>
      <c r="I10216" s="5"/>
    </row>
    <row r="10217" spans="2:9" x14ac:dyDescent="0.2">
      <c r="B10217" s="2"/>
      <c r="C10217" s="5"/>
      <c r="D10217" s="2"/>
      <c r="E10217" s="5"/>
      <c r="F10217" s="2"/>
      <c r="G10217" s="10"/>
      <c r="H10217" s="5"/>
      <c r="I10217" s="5"/>
    </row>
    <row r="10218" spans="2:9" x14ac:dyDescent="0.2">
      <c r="B10218" s="2"/>
      <c r="C10218" s="5"/>
      <c r="D10218" s="2"/>
      <c r="E10218" s="5"/>
      <c r="F10218" s="2"/>
      <c r="G10218" s="10"/>
      <c r="H10218" s="5"/>
      <c r="I10218" s="5"/>
    </row>
    <row r="10219" spans="2:9" x14ac:dyDescent="0.2">
      <c r="B10219" s="2"/>
      <c r="C10219" s="5"/>
      <c r="D10219" s="2"/>
      <c r="E10219" s="5"/>
      <c r="F10219" s="2"/>
      <c r="G10219" s="10"/>
      <c r="H10219" s="5"/>
      <c r="I10219" s="5"/>
    </row>
    <row r="10220" spans="2:9" x14ac:dyDescent="0.2">
      <c r="B10220" s="2"/>
      <c r="C10220" s="5"/>
      <c r="D10220" s="2"/>
      <c r="E10220" s="5"/>
      <c r="F10220" s="2"/>
      <c r="G10220" s="10"/>
      <c r="H10220" s="5"/>
      <c r="I10220" s="5"/>
    </row>
    <row r="10221" spans="2:9" x14ac:dyDescent="0.2">
      <c r="B10221" s="2"/>
      <c r="C10221" s="5"/>
      <c r="D10221" s="2"/>
      <c r="E10221" s="5"/>
      <c r="F10221" s="2"/>
      <c r="G10221" s="10"/>
      <c r="H10221" s="5"/>
      <c r="I10221" s="5"/>
    </row>
  </sheetData>
  <autoFilter ref="A1:AN3805" xr:uid="{E48DB487-23D9-4BD6-83DE-34ABD09B02F2}"/>
  <sortState xmlns:xlrd2="http://schemas.microsoft.com/office/spreadsheetml/2017/richdata2" ref="B2:L3805">
    <sortCondition ref="J2:J380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62F3E-6066-490A-AE43-A879D3F06010}">
  <dimension ref="A1:R100"/>
  <sheetViews>
    <sheetView showGridLines="0" tabSelected="1" topLeftCell="A20" zoomScale="119" zoomScaleNormal="80" workbookViewId="0">
      <selection activeCell="J27" sqref="J27"/>
    </sheetView>
  </sheetViews>
  <sheetFormatPr baseColWidth="10" defaultColWidth="11.44140625" defaultRowHeight="13.8" x14ac:dyDescent="0.3"/>
  <cols>
    <col min="1" max="1" width="1.6640625" style="30" customWidth="1"/>
    <col min="2" max="2" width="19" style="31" customWidth="1"/>
    <col min="3" max="3" width="11.44140625" style="31"/>
    <col min="4" max="4" width="13.88671875" style="31" bestFit="1" customWidth="1"/>
    <col min="5" max="7" width="11.44140625" style="31"/>
    <col min="8" max="8" width="12" style="31" bestFit="1" customWidth="1"/>
    <col min="9" max="9" width="11.44140625" style="31"/>
    <col min="10" max="10" width="12.44140625" style="31" customWidth="1"/>
    <col min="11" max="11" width="11.44140625" style="31"/>
    <col min="12" max="12" width="15" style="31" bestFit="1" customWidth="1"/>
    <col min="13" max="16384" width="11.44140625" style="31"/>
  </cols>
  <sheetData>
    <row r="1" spans="1:4" s="29" customFormat="1" x14ac:dyDescent="0.3">
      <c r="A1" s="28"/>
    </row>
    <row r="3" spans="1:4" x14ac:dyDescent="0.3">
      <c r="B3" s="31" t="s">
        <v>4645</v>
      </c>
    </row>
    <row r="4" spans="1:4" x14ac:dyDescent="0.3">
      <c r="A4" s="30">
        <v>1</v>
      </c>
      <c r="B4" s="31" t="s">
        <v>4646</v>
      </c>
      <c r="C4" s="32" t="s">
        <v>4652</v>
      </c>
      <c r="D4" s="32">
        <f>COUNTIFS(DATA!$O:$O,'niveles de riesgo'!$B4)</f>
        <v>25</v>
      </c>
    </row>
    <row r="5" spans="1:4" x14ac:dyDescent="0.3">
      <c r="A5" s="30">
        <v>4</v>
      </c>
      <c r="B5" s="31" t="s">
        <v>4647</v>
      </c>
      <c r="C5" s="32" t="s">
        <v>4652</v>
      </c>
      <c r="D5" s="32">
        <f>COUNTIFS(DATA!$O:$O,'niveles de riesgo'!$B5)</f>
        <v>27</v>
      </c>
    </row>
    <row r="6" spans="1:4" x14ac:dyDescent="0.3">
      <c r="A6" s="30">
        <v>6</v>
      </c>
      <c r="B6" s="31" t="s">
        <v>4648</v>
      </c>
      <c r="C6" s="32" t="s">
        <v>4652</v>
      </c>
      <c r="D6" s="32">
        <f>COUNTIFS(DATA!$O:$O,'niveles de riesgo'!$B6)</f>
        <v>54</v>
      </c>
    </row>
    <row r="7" spans="1:4" x14ac:dyDescent="0.3">
      <c r="A7" s="30">
        <v>8</v>
      </c>
      <c r="B7" s="31" t="s">
        <v>4649</v>
      </c>
      <c r="C7" s="32" t="s">
        <v>4652</v>
      </c>
      <c r="D7" s="32">
        <f>COUNTIFS(DATA!$O:$O,'niveles de riesgo'!$B7)</f>
        <v>174</v>
      </c>
    </row>
    <row r="9" spans="1:4" x14ac:dyDescent="0.3">
      <c r="B9" s="31" t="s">
        <v>4651</v>
      </c>
    </row>
    <row r="10" spans="1:4" x14ac:dyDescent="0.3">
      <c r="B10" s="31" t="s">
        <v>4646</v>
      </c>
      <c r="C10" s="32" t="s">
        <v>4652</v>
      </c>
      <c r="D10" s="33">
        <f>D4/resumen!$D$4</f>
        <v>8.9285714285714288E-2</v>
      </c>
    </row>
    <row r="11" spans="1:4" x14ac:dyDescent="0.3">
      <c r="B11" s="31" t="s">
        <v>4647</v>
      </c>
      <c r="C11" s="32" t="s">
        <v>4652</v>
      </c>
      <c r="D11" s="33">
        <f>D5/resumen!$D$4</f>
        <v>9.6428571428571433E-2</v>
      </c>
    </row>
    <row r="12" spans="1:4" x14ac:dyDescent="0.3">
      <c r="B12" s="31" t="s">
        <v>4648</v>
      </c>
      <c r="C12" s="32" t="s">
        <v>4652</v>
      </c>
      <c r="D12" s="33">
        <f>D6/resumen!$D$4</f>
        <v>0.19285714285714287</v>
      </c>
    </row>
    <row r="13" spans="1:4" x14ac:dyDescent="0.3">
      <c r="B13" s="31" t="s">
        <v>4649</v>
      </c>
      <c r="C13" s="32" t="s">
        <v>4652</v>
      </c>
      <c r="D13" s="33">
        <f>D7/resumen!$D$4</f>
        <v>0.62142857142857144</v>
      </c>
    </row>
    <row r="17" spans="1:13" s="35" customFormat="1" ht="55.2" x14ac:dyDescent="0.3">
      <c r="A17" s="34"/>
      <c r="B17" s="35" t="s">
        <v>4651</v>
      </c>
      <c r="C17" s="35" t="s">
        <v>4653</v>
      </c>
      <c r="D17" s="35" t="s">
        <v>4654</v>
      </c>
      <c r="E17" s="35" t="s">
        <v>4668</v>
      </c>
      <c r="F17" s="35" t="s">
        <v>4655</v>
      </c>
      <c r="G17" s="35" t="s">
        <v>4643</v>
      </c>
      <c r="H17" s="35" t="s">
        <v>4644</v>
      </c>
    </row>
    <row r="18" spans="1:13" ht="15" customHeight="1" x14ac:dyDescent="0.3">
      <c r="B18" s="32" t="s">
        <v>4646</v>
      </c>
      <c r="C18" s="32">
        <f>D4</f>
        <v>25</v>
      </c>
      <c r="D18" s="36">
        <f>SUMIFS(DATA!$G:$G,DATA!$O:$O,'niveles de riesgo'!$B18)</f>
        <v>182000</v>
      </c>
      <c r="E18" s="37">
        <f>SUMIFS(DATA!$Y:$Y,DATA!$O:$O,'niveles de riesgo'!$B18)</f>
        <v>142.82417582417588</v>
      </c>
      <c r="F18" s="37">
        <f>SUMIFS(DATA!$X:$X,DATA!$O:$O,'niveles de riesgo'!$B18)</f>
        <v>142.6868131868132</v>
      </c>
      <c r="G18" s="36">
        <f>SUMIFS(DATA!$K:$K,DATA!$O:$O,'niveles de riesgo'!$B18)</f>
        <v>176168.58836403611</v>
      </c>
      <c r="H18" s="38">
        <f>G18/D18-1</f>
        <v>-3.2040723274526894E-2</v>
      </c>
    </row>
    <row r="19" spans="1:13" ht="15" customHeight="1" x14ac:dyDescent="0.3">
      <c r="B19" s="32" t="s">
        <v>4647</v>
      </c>
      <c r="C19" s="32">
        <f>D5</f>
        <v>27</v>
      </c>
      <c r="D19" s="36">
        <f>SUMIFS(DATA!$G:$G,DATA!$O:$O,'niveles de riesgo'!$B19)</f>
        <v>288000</v>
      </c>
      <c r="E19" s="37">
        <f>SUMIFS(DATA!$Y:$Y,DATA!$O:$O,'niveles de riesgo'!$B19)</f>
        <v>119.08333333333334</v>
      </c>
      <c r="F19" s="37">
        <f>SUMIFS(DATA!$X:$X,DATA!$O:$O,'niveles de riesgo'!$B19)</f>
        <v>133.42361111111109</v>
      </c>
      <c r="G19" s="36">
        <f>SUMIFS(DATA!$K:$K,DATA!$O:$O,'niveles de riesgo'!$B19)</f>
        <v>274035.78702000389</v>
      </c>
      <c r="H19" s="38">
        <f>G19/D19-1</f>
        <v>-4.8486850624986477E-2</v>
      </c>
    </row>
    <row r="20" spans="1:13" ht="15" customHeight="1" x14ac:dyDescent="0.3">
      <c r="B20" s="32" t="s">
        <v>4648</v>
      </c>
      <c r="C20" s="32">
        <f>D6</f>
        <v>54</v>
      </c>
      <c r="D20" s="36">
        <f>SUMIFS(DATA!$G:$G,DATA!$O:$O,'niveles de riesgo'!$B20)</f>
        <v>568000</v>
      </c>
      <c r="E20" s="37">
        <f>SUMIFS(DATA!$Y:$Y,DATA!$O:$O,'niveles de riesgo'!$B20)</f>
        <v>127.85915492957747</v>
      </c>
      <c r="F20" s="37">
        <f>SUMIFS(DATA!$X:$X,DATA!$O:$O,'niveles de riesgo'!$B20)</f>
        <v>125.9700704225352</v>
      </c>
      <c r="G20" s="36">
        <f>SUMIFS(DATA!$K:$K,DATA!$O:$O,'niveles de riesgo'!$B20)</f>
        <v>527543.96845532628</v>
      </c>
      <c r="H20" s="38">
        <f>G20/D20-1</f>
        <v>-7.122540764907348E-2</v>
      </c>
    </row>
    <row r="21" spans="1:13" ht="15" customHeight="1" x14ac:dyDescent="0.3">
      <c r="B21" s="32" t="s">
        <v>4649</v>
      </c>
      <c r="C21" s="32">
        <f>D7</f>
        <v>174</v>
      </c>
      <c r="D21" s="36">
        <f>SUMIFS(DATA!$G:$G,DATA!$O:$O,'niveles de riesgo'!$B21)</f>
        <v>1565000</v>
      </c>
      <c r="E21" s="37">
        <f>SUMIFS(DATA!$Y:$Y,DATA!$O:$O,'niveles de riesgo'!$B21)</f>
        <v>132.69392971246012</v>
      </c>
      <c r="F21" s="37">
        <f>SUMIFS(DATA!$X:$X,DATA!$O:$O,'niveles de riesgo'!$B21)</f>
        <v>124.58530351437706</v>
      </c>
      <c r="G21" s="36">
        <f>SUMIFS(DATA!$K:$K,DATA!$O:$O,'niveles de riesgo'!$B21)</f>
        <v>1504212.5384080578</v>
      </c>
      <c r="H21" s="38">
        <f>G21/D21-1</f>
        <v>-3.8841828493253794E-2</v>
      </c>
    </row>
    <row r="23" spans="1:13" ht="18" x14ac:dyDescent="0.35">
      <c r="B23" s="80" t="s">
        <v>4671</v>
      </c>
    </row>
    <row r="24" spans="1:13" ht="55.2" x14ac:dyDescent="0.3">
      <c r="B24" s="58" t="s">
        <v>4651</v>
      </c>
      <c r="C24" s="59" t="s">
        <v>4684</v>
      </c>
      <c r="D24" s="59" t="s">
        <v>4654</v>
      </c>
      <c r="E24" s="59" t="s">
        <v>4679</v>
      </c>
      <c r="F24" s="59" t="s">
        <v>4668</v>
      </c>
      <c r="G24" s="59" t="s">
        <v>4655</v>
      </c>
      <c r="H24" s="59" t="s">
        <v>4643</v>
      </c>
      <c r="I24" s="59" t="s">
        <v>4644</v>
      </c>
      <c r="J24" s="59" t="s">
        <v>4663</v>
      </c>
      <c r="K24" s="59" t="s">
        <v>4662</v>
      </c>
      <c r="L24" s="75" t="s">
        <v>4665</v>
      </c>
      <c r="M24" s="60" t="s">
        <v>4683</v>
      </c>
    </row>
    <row r="25" spans="1:13" x14ac:dyDescent="0.3">
      <c r="B25" s="42">
        <v>1</v>
      </c>
      <c r="C25" s="32">
        <f>COUNTIFS(DATA!$N:$N,'niveles de riesgo'!$B25)</f>
        <v>89</v>
      </c>
      <c r="D25" s="36">
        <f>SUMIFS(DATA!$G:$G,DATA!$N:$N,'niveles de riesgo'!$B25)</f>
        <v>771000</v>
      </c>
      <c r="E25" s="43">
        <f>D25/$D$36</f>
        <v>2.2112599305933976E-2</v>
      </c>
      <c r="F25" s="40">
        <f>SUMIFS(DATA!$AC:$AC,DATA!$N:$N,'niveles de riesgo'!$B25)</f>
        <v>131.20103761348904</v>
      </c>
      <c r="G25" s="40">
        <f>SUMIFS(DATA!$AB:$AB,DATA!$N:$N,'niveles de riesgo'!$B25)</f>
        <v>127.18547341115428</v>
      </c>
      <c r="H25" s="36">
        <f>SUMIFS(DATA!$K:$K,DATA!$N:$N,'niveles de riesgo'!$B25)</f>
        <v>751198.29303757951</v>
      </c>
      <c r="I25" s="38">
        <f t="shared" ref="I25:I34" si="0">H25/D25-1</f>
        <v>-2.5683147811180973E-2</v>
      </c>
      <c r="J25" s="36">
        <f t="shared" ref="J25:J34" si="1">D25-H25</f>
        <v>19801.706962420489</v>
      </c>
      <c r="K25" s="36">
        <f>SUMIFS(DATA!$AF:$AF,DATA!$N:$N,'niveles de riesgo'!B25)</f>
        <v>170643.93005869837</v>
      </c>
      <c r="L25" s="41">
        <f t="shared" ref="L25:L34" si="2">K25-J25</f>
        <v>150842.22309627788</v>
      </c>
      <c r="M25" s="44">
        <f>L25/H25</f>
        <v>0.2008021377236168</v>
      </c>
    </row>
    <row r="26" spans="1:13" x14ac:dyDescent="0.3">
      <c r="B26" s="42">
        <v>2</v>
      </c>
      <c r="C26" s="32">
        <f>COUNTIFS(DATA!$N:$N,'niveles de riesgo'!$B26)</f>
        <v>175</v>
      </c>
      <c r="D26" s="36">
        <f>SUMIFS(DATA!$G:$G,DATA!$N:$N,'niveles de riesgo'!$B26)</f>
        <v>1578000</v>
      </c>
      <c r="E26" s="43">
        <f t="shared" ref="E26:E34" si="3">D26/$D$36</f>
        <v>4.5257693521094447E-2</v>
      </c>
      <c r="F26" s="40">
        <f>SUMIFS(DATA!$AC:$AC,DATA!$N:$N,'niveles de riesgo'!$B26)</f>
        <v>131.37198986058308</v>
      </c>
      <c r="G26" s="40">
        <f>SUMIFS(DATA!$AB:$AB,DATA!$N:$N,'niveles de riesgo'!$B26)</f>
        <v>125.19455006337141</v>
      </c>
      <c r="H26" s="36">
        <f>SUMIFS(DATA!$K:$K,DATA!$N:$N,'niveles de riesgo'!$B26)</f>
        <v>1447349.7265614367</v>
      </c>
      <c r="I26" s="98">
        <f t="shared" si="0"/>
        <v>-8.2794850087809513E-2</v>
      </c>
      <c r="J26" s="36">
        <f t="shared" si="1"/>
        <v>130650.27343856334</v>
      </c>
      <c r="K26" s="36">
        <f>SUMIFS(DATA!$AF:$AF,DATA!$N:$N,'niveles de riesgo'!B26)</f>
        <v>329193.82009593787</v>
      </c>
      <c r="L26" s="41">
        <f t="shared" si="2"/>
        <v>198543.54665737454</v>
      </c>
      <c r="M26" s="44">
        <f t="shared" ref="M26:M34" si="4">L26/H26</f>
        <v>0.13717731313569073</v>
      </c>
    </row>
    <row r="27" spans="1:13" x14ac:dyDescent="0.3">
      <c r="B27" s="42">
        <v>3</v>
      </c>
      <c r="C27" s="32">
        <f>COUNTIFS(DATA!$N:$N,'niveles de riesgo'!$B27)</f>
        <v>194</v>
      </c>
      <c r="D27" s="36">
        <f>SUMIFS(DATA!$G:$G,DATA!$N:$N,'niveles de riesgo'!$B27)</f>
        <v>1992000</v>
      </c>
      <c r="E27" s="43">
        <f t="shared" si="3"/>
        <v>5.7131384977199072E-2</v>
      </c>
      <c r="F27" s="40">
        <f>SUMIFS(DATA!$AC:$AC,DATA!$N:$N,'niveles de riesgo'!$B27)</f>
        <v>125.31927710843371</v>
      </c>
      <c r="G27" s="40">
        <f>SUMIFS(DATA!$AB:$AB,DATA!$N:$N,'niveles de riesgo'!$B27)</f>
        <v>115.24949799196779</v>
      </c>
      <c r="H27" s="36">
        <f>SUMIFS(DATA!$K:$K,DATA!$N:$N,'niveles de riesgo'!$B27)</f>
        <v>1912798.4709388542</v>
      </c>
      <c r="I27" s="38">
        <f t="shared" si="0"/>
        <v>-3.97598037455551E-2</v>
      </c>
      <c r="J27" s="36">
        <f t="shared" si="1"/>
        <v>79201.529061145848</v>
      </c>
      <c r="K27" s="36">
        <f>SUMIFS(DATA!$AF:$AF,DATA!$N:$N,'niveles de riesgo'!B27)</f>
        <v>390689.07047165121</v>
      </c>
      <c r="L27" s="41">
        <f t="shared" si="2"/>
        <v>311487.54141050536</v>
      </c>
      <c r="M27" s="44">
        <f t="shared" si="4"/>
        <v>0.16284388875406133</v>
      </c>
    </row>
    <row r="28" spans="1:13" x14ac:dyDescent="0.3">
      <c r="B28" s="42">
        <v>4</v>
      </c>
      <c r="C28" s="32">
        <f>COUNTIFS(DATA!$N:$N,'niveles de riesgo'!$B28)</f>
        <v>224</v>
      </c>
      <c r="D28" s="36">
        <f>SUMIFS(DATA!$G:$G,DATA!$N:$N,'niveles de riesgo'!$B28)</f>
        <v>2331000</v>
      </c>
      <c r="E28" s="43">
        <f t="shared" si="3"/>
        <v>6.6854045372415183E-2</v>
      </c>
      <c r="F28" s="40">
        <f>SUMIFS(DATA!$AC:$AC,DATA!$N:$N,'niveles de riesgo'!$B28)</f>
        <v>123.42771342771356</v>
      </c>
      <c r="G28" s="40">
        <f>SUMIFS(DATA!$AB:$AB,DATA!$N:$N,'niveles de riesgo'!$B28)</f>
        <v>115.44315744315749</v>
      </c>
      <c r="H28" s="36">
        <f>SUMIFS(DATA!$K:$K,DATA!$N:$N,'niveles de riesgo'!$B28)</f>
        <v>2225458.5697026644</v>
      </c>
      <c r="I28" s="38">
        <f t="shared" si="0"/>
        <v>-4.5277318874875849E-2</v>
      </c>
      <c r="J28" s="36">
        <f t="shared" si="1"/>
        <v>105541.43029733561</v>
      </c>
      <c r="K28" s="36">
        <f>SUMIFS(DATA!$AF:$AF,DATA!$N:$N,'niveles de riesgo'!B28)</f>
        <v>456948.88414340373</v>
      </c>
      <c r="L28" s="41">
        <f t="shared" si="2"/>
        <v>351407.45384606812</v>
      </c>
      <c r="M28" s="44">
        <f t="shared" si="4"/>
        <v>0.1579033906225531</v>
      </c>
    </row>
    <row r="29" spans="1:13" x14ac:dyDescent="0.3">
      <c r="B29" s="42">
        <v>5</v>
      </c>
      <c r="C29" s="32">
        <f>COUNTIFS(DATA!$N:$N,'niveles de riesgo'!$B29)</f>
        <v>419</v>
      </c>
      <c r="D29" s="36">
        <f>SUMIFS(DATA!$G:$G,DATA!$N:$N,'niveles de riesgo'!$B29)</f>
        <v>4058000</v>
      </c>
      <c r="E29" s="43">
        <f t="shared" si="3"/>
        <v>0.11638512060114148</v>
      </c>
      <c r="F29" s="40">
        <f>SUMIFS(DATA!$AC:$AC,DATA!$N:$N,'niveles de riesgo'!$B29)</f>
        <v>127.03499260719643</v>
      </c>
      <c r="G29" s="40">
        <f>SUMIFS(DATA!$AB:$AB,DATA!$N:$N,'niveles de riesgo'!$B29)</f>
        <v>119.5655495317897</v>
      </c>
      <c r="H29" s="36">
        <f>SUMIFS(DATA!$K:$K,DATA!$N:$N,'niveles de riesgo'!$B29)</f>
        <v>3815955.8724257085</v>
      </c>
      <c r="I29" s="38">
        <f t="shared" si="0"/>
        <v>-5.9646162536789449E-2</v>
      </c>
      <c r="J29" s="36">
        <f t="shared" si="1"/>
        <v>242044.12757429155</v>
      </c>
      <c r="K29" s="36">
        <f>SUMIFS(DATA!$AF:$AF,DATA!$N:$N,'niveles de riesgo'!B29)</f>
        <v>821670.27985641453</v>
      </c>
      <c r="L29" s="41">
        <f t="shared" si="2"/>
        <v>579626.15228212299</v>
      </c>
      <c r="M29" s="44">
        <f t="shared" si="4"/>
        <v>0.15189540226880796</v>
      </c>
    </row>
    <row r="30" spans="1:13" x14ac:dyDescent="0.3">
      <c r="B30" s="42">
        <v>6</v>
      </c>
      <c r="C30" s="32">
        <f>COUNTIFS(DATA!$N:$N,'niveles de riesgo'!$B30)</f>
        <v>515</v>
      </c>
      <c r="D30" s="36">
        <f>SUMIFS(DATA!$G:$G,DATA!$N:$N,'niveles de riesgo'!$B30)</f>
        <v>4853000</v>
      </c>
      <c r="E30" s="43">
        <f t="shared" si="3"/>
        <v>0.13918604984655977</v>
      </c>
      <c r="F30" s="40">
        <f>SUMIFS(DATA!$AC:$AC,DATA!$N:$N,'niveles de riesgo'!$B30)</f>
        <v>129.5048423655472</v>
      </c>
      <c r="G30" s="40">
        <f>SUMIFS(DATA!$AB:$AB,DATA!$N:$N,'niveles de riesgo'!$B30)</f>
        <v>120.53739954667226</v>
      </c>
      <c r="H30" s="36">
        <f>SUMIFS(DATA!$K:$K,DATA!$N:$N,'niveles de riesgo'!$B30)</f>
        <v>4470135.4241669178</v>
      </c>
      <c r="I30" s="38">
        <f t="shared" si="0"/>
        <v>-7.8892350264389455E-2</v>
      </c>
      <c r="J30" s="36">
        <f t="shared" si="1"/>
        <v>382864.5758330822</v>
      </c>
      <c r="K30" s="36">
        <f>SUMIFS(DATA!$AF:$AF,DATA!$N:$N,'niveles de riesgo'!B30)</f>
        <v>971634.45056093903</v>
      </c>
      <c r="L30" s="41">
        <f t="shared" si="2"/>
        <v>588769.87472785683</v>
      </c>
      <c r="M30" s="44">
        <f t="shared" si="4"/>
        <v>0.13171186527029741</v>
      </c>
    </row>
    <row r="31" spans="1:13" x14ac:dyDescent="0.3">
      <c r="B31" s="42">
        <v>7</v>
      </c>
      <c r="C31" s="32">
        <f>COUNTIFS(DATA!$N:$N,'niveles de riesgo'!$B31)</f>
        <v>436</v>
      </c>
      <c r="D31" s="36">
        <f>SUMIFS(DATA!$G:$G,DATA!$N:$N,'niveles de riesgo'!$B31)</f>
        <v>4022000</v>
      </c>
      <c r="E31" s="43">
        <f t="shared" si="3"/>
        <v>0.115352625691915</v>
      </c>
      <c r="F31" s="40">
        <f>SUMIFS(DATA!$AC:$AC,DATA!$N:$N,'niveles de riesgo'!$B31)</f>
        <v>131.71009448035755</v>
      </c>
      <c r="G31" s="40">
        <f>SUMIFS(DATA!$AB:$AB,DATA!$N:$N,'niveles de riesgo'!$B31)</f>
        <v>119.6504226752856</v>
      </c>
      <c r="H31" s="36">
        <f>SUMIFS(DATA!$K:$K,DATA!$N:$N,'niveles de riesgo'!$B31)</f>
        <v>3707232.2886432903</v>
      </c>
      <c r="I31" s="38">
        <f t="shared" si="0"/>
        <v>-7.8261489646123783E-2</v>
      </c>
      <c r="J31" s="36">
        <f t="shared" si="1"/>
        <v>314767.71135670971</v>
      </c>
      <c r="K31" s="36">
        <f>SUMIFS(DATA!$AF:$AF,DATA!$N:$N,'niveles de riesgo'!B31)</f>
        <v>808882.98435550334</v>
      </c>
      <c r="L31" s="41">
        <f t="shared" si="2"/>
        <v>494115.27299879363</v>
      </c>
      <c r="M31" s="44">
        <f t="shared" si="4"/>
        <v>0.13328414151777404</v>
      </c>
    </row>
    <row r="32" spans="1:13" x14ac:dyDescent="0.3">
      <c r="B32" s="42">
        <v>8</v>
      </c>
      <c r="C32" s="32">
        <f>COUNTIFS(DATA!$N:$N,'niveles de riesgo'!$B32)</f>
        <v>658</v>
      </c>
      <c r="D32" s="36">
        <f>SUMIFS(DATA!$G:$G,DATA!$N:$N,'niveles de riesgo'!$B32)</f>
        <v>5836000</v>
      </c>
      <c r="E32" s="43">
        <f t="shared" si="3"/>
        <v>0.16737889695127198</v>
      </c>
      <c r="F32" s="40">
        <f>SUMIFS(DATA!$AC:$AC,DATA!$N:$N,'niveles de riesgo'!$B32)</f>
        <v>133.54043865661461</v>
      </c>
      <c r="G32" s="40">
        <f>SUMIFS(DATA!$AB:$AB,DATA!$N:$N,'niveles de riesgo'!$B32)</f>
        <v>124.57350925291341</v>
      </c>
      <c r="H32" s="36">
        <f>SUMIFS(DATA!$K:$K,DATA!$N:$N,'niveles de riesgo'!$B32)</f>
        <v>5442848.0973387575</v>
      </c>
      <c r="I32" s="38">
        <f t="shared" si="0"/>
        <v>-6.7366672834345831E-2</v>
      </c>
      <c r="J32" s="36">
        <f t="shared" si="1"/>
        <v>393151.90266124252</v>
      </c>
      <c r="K32" s="36">
        <f>SUMIFS(DATA!$AF:$AF,DATA!$N:$N,'niveles de riesgo'!B32)</f>
        <v>1221356.2900969805</v>
      </c>
      <c r="L32" s="41">
        <f t="shared" si="2"/>
        <v>828204.387435738</v>
      </c>
      <c r="M32" s="44">
        <f t="shared" si="4"/>
        <v>0.15216378863130184</v>
      </c>
    </row>
    <row r="33" spans="2:13" x14ac:dyDescent="0.3">
      <c r="B33" s="42">
        <v>9</v>
      </c>
      <c r="C33" s="32">
        <f>COUNTIFS(DATA!$N:$N,'niveles de riesgo'!$B33)</f>
        <v>593</v>
      </c>
      <c r="D33" s="36">
        <f>SUMIFS(DATA!$G:$G,DATA!$N:$N,'niveles de riesgo'!$B33)</f>
        <v>5305000</v>
      </c>
      <c r="E33" s="43">
        <f t="shared" si="3"/>
        <v>0.15214959704018127</v>
      </c>
      <c r="F33" s="40">
        <f>SUMIFS(DATA!$AC:$AC,DATA!$N:$N,'niveles de riesgo'!$B33)</f>
        <v>132.7615457115933</v>
      </c>
      <c r="G33" s="40">
        <f>SUMIFS(DATA!$AB:$AB,DATA!$N:$N,'niveles de riesgo'!$B33)</f>
        <v>124.16512723845456</v>
      </c>
      <c r="H33" s="36">
        <f>SUMIFS(DATA!$K:$K,DATA!$N:$N,'niveles de riesgo'!$B33)</f>
        <v>5012854.094747684</v>
      </c>
      <c r="I33" s="38">
        <f t="shared" si="0"/>
        <v>-5.5069916164432797E-2</v>
      </c>
      <c r="J33" s="36">
        <f t="shared" si="1"/>
        <v>292145.90525231604</v>
      </c>
      <c r="K33" s="36">
        <f>SUMIFS(DATA!$AF:$AF,DATA!$N:$N,'niveles de riesgo'!B33)</f>
        <v>1117113.5130244726</v>
      </c>
      <c r="L33" s="41">
        <f t="shared" si="2"/>
        <v>824967.6077721566</v>
      </c>
      <c r="M33" s="44">
        <f t="shared" si="4"/>
        <v>0.16457044074682575</v>
      </c>
    </row>
    <row r="34" spans="2:13" x14ac:dyDescent="0.3">
      <c r="B34" s="45">
        <v>10</v>
      </c>
      <c r="C34" s="46">
        <f>COUNTIFS(DATA!$N:$N,'niveles de riesgo'!$B34)</f>
        <v>499</v>
      </c>
      <c r="D34" s="47">
        <f>SUMIFS(DATA!$G:$G,DATA!$N:$N,'niveles de riesgo'!$B34)</f>
        <v>4121000</v>
      </c>
      <c r="E34" s="48">
        <f t="shared" si="3"/>
        <v>0.11819198669228784</v>
      </c>
      <c r="F34" s="49">
        <f>SUMIFS(DATA!$AC:$AC,DATA!$N:$N,'niveles de riesgo'!$B34)</f>
        <v>135.76704683329334</v>
      </c>
      <c r="G34" s="49">
        <f>SUMIFS(DATA!$AB:$AB,DATA!$N:$N,'niveles de riesgo'!$B34)</f>
        <v>128.12909487988406</v>
      </c>
      <c r="H34" s="47">
        <f>SUMIFS(DATA!$K:$K,DATA!$N:$N,'niveles de riesgo'!$B34)</f>
        <v>3742832.0985476244</v>
      </c>
      <c r="I34" s="50">
        <f t="shared" si="0"/>
        <v>-9.1766052281576194E-2</v>
      </c>
      <c r="J34" s="47">
        <f t="shared" si="1"/>
        <v>378167.90145237558</v>
      </c>
      <c r="K34" s="47">
        <f>SUMIFS(DATA!$AF:$AF,DATA!$N:$N,'niveles de riesgo'!B34)</f>
        <v>882907.35628984345</v>
      </c>
      <c r="L34" s="51">
        <f t="shared" si="2"/>
        <v>504739.45483746787</v>
      </c>
      <c r="M34" s="52">
        <f t="shared" si="4"/>
        <v>0.13485495516438686</v>
      </c>
    </row>
    <row r="36" spans="2:13" x14ac:dyDescent="0.3">
      <c r="B36" s="93">
        <f>SUMPRODUCT($B$25:$B$34,$E$25:$E$34)</f>
        <v>6.6662460205925376</v>
      </c>
      <c r="C36" s="69">
        <f>SUM(C25:C34)</f>
        <v>3802</v>
      </c>
      <c r="D36" s="76">
        <f>SUM(D25:D34)</f>
        <v>34867000</v>
      </c>
      <c r="E36" s="77">
        <f>SUM(E25:E34)</f>
        <v>0.99999999999999989</v>
      </c>
      <c r="F36" s="78">
        <f>SUMPRODUCT(E25:E34,F25:F34)</f>
        <v>130.85949465110303</v>
      </c>
      <c r="G36" s="78">
        <f>SUMPRODUCT(E25:E34,G25:G34)</f>
        <v>122.16187225743563</v>
      </c>
      <c r="H36" s="76">
        <f>SUM(H25:H34)</f>
        <v>32528662.936110519</v>
      </c>
      <c r="I36" s="71">
        <f>H36/D36-1</f>
        <v>-6.7064475403375123E-2</v>
      </c>
      <c r="J36" s="76">
        <f>D36-H36</f>
        <v>2338337.0638894811</v>
      </c>
      <c r="K36" s="76">
        <f>SUM(K25:K34)</f>
        <v>7171040.5789538445</v>
      </c>
      <c r="L36" s="76">
        <f>SUM(L25:L34)</f>
        <v>4832703.5150643606</v>
      </c>
      <c r="M36" s="79">
        <f t="shared" ref="M36" si="5">L36/H36</f>
        <v>0.14856754255642982</v>
      </c>
    </row>
    <row r="38" spans="2:13" ht="18" x14ac:dyDescent="0.35">
      <c r="B38" s="80" t="s">
        <v>4627</v>
      </c>
    </row>
    <row r="39" spans="2:13" ht="55.2" x14ac:dyDescent="0.3">
      <c r="B39" s="58" t="s">
        <v>4651</v>
      </c>
      <c r="C39" s="59" t="s">
        <v>4684</v>
      </c>
      <c r="D39" s="59" t="s">
        <v>4654</v>
      </c>
      <c r="E39" s="59" t="s">
        <v>4679</v>
      </c>
      <c r="F39" s="59" t="s">
        <v>4668</v>
      </c>
      <c r="G39" s="59" t="s">
        <v>4655</v>
      </c>
      <c r="H39" s="59" t="s">
        <v>4643</v>
      </c>
      <c r="I39" s="59" t="s">
        <v>4644</v>
      </c>
      <c r="J39" s="59" t="s">
        <v>4663</v>
      </c>
      <c r="K39" s="59" t="s">
        <v>4662</v>
      </c>
      <c r="L39" s="75" t="s">
        <v>4665</v>
      </c>
      <c r="M39" s="60" t="s">
        <v>4683</v>
      </c>
    </row>
    <row r="40" spans="2:13" x14ac:dyDescent="0.3">
      <c r="B40" s="42">
        <v>1</v>
      </c>
      <c r="C40" s="32">
        <f>COUNTIFS(DATA!$N:$N,'niveles de riesgo'!$B40,DATA!$A:$A,'niveles de riesgo'!$B$38)</f>
        <v>75</v>
      </c>
      <c r="D40" s="36">
        <f>SUMIFS(DATA!$G:$G,DATA!$N:$N,'niveles de riesgo'!$B40,DATA!$A:$A,'niveles de riesgo'!$B$38)</f>
        <v>681000</v>
      </c>
      <c r="E40" s="43">
        <f>D40/$D$51</f>
        <v>4.2398206948076202E-2</v>
      </c>
      <c r="F40" s="40">
        <f>SUMIFS(DATA!$AJ:$AJ,DATA!$N:$N,'niveles de riesgo'!$B40,DATA!$A:$A,'niveles de riesgo'!$B$38)</f>
        <v>129.66372980910421</v>
      </c>
      <c r="G40" s="40">
        <f>SUMIFS(DATA!$AI:$AI,DATA!$N:$N,'niveles de riesgo'!$B40,DATA!$A:$A,'niveles de riesgo'!$B$38)</f>
        <v>125.41116005873712</v>
      </c>
      <c r="H40" s="36">
        <f>SUMIFS(DATA!$K:$K,DATA!$N:$N,'niveles de riesgo'!$B40,DATA!$A:$A,'niveles de riesgo'!$B$38)</f>
        <v>669893.30051104736</v>
      </c>
      <c r="I40" s="38">
        <f t="shared" ref="I40:I49" si="6">H40/D40-1</f>
        <v>-1.6309397193763009E-2</v>
      </c>
      <c r="J40" s="36">
        <f t="shared" ref="J40:J49" si="7">D40-H40</f>
        <v>11106.69948895264</v>
      </c>
      <c r="K40" s="36">
        <f>SUMIFS(DATA!$AF:$AF,DATA!$N:$N,'niveles de riesgo'!B40,DATA!$A:$A,'niveles de riesgo'!$B$38)</f>
        <v>149131.77497352782</v>
      </c>
      <c r="L40" s="41">
        <f t="shared" ref="L40:L49" si="8">K40-J40</f>
        <v>138025.07548457518</v>
      </c>
      <c r="M40" s="44">
        <f>L40/H40</f>
        <v>0.20604038789353288</v>
      </c>
    </row>
    <row r="41" spans="2:13" x14ac:dyDescent="0.3">
      <c r="B41" s="42">
        <v>2</v>
      </c>
      <c r="C41" s="32">
        <f>COUNTIFS(DATA!$N:$N,'niveles de riesgo'!$B41,DATA!$A:$A,'niveles de riesgo'!$B$38)</f>
        <v>72</v>
      </c>
      <c r="D41" s="36">
        <f>SUMIFS(DATA!$G:$G,DATA!$N:$N,'niveles de riesgo'!$B41,DATA!$A:$A,'niveles de riesgo'!$B$38)</f>
        <v>681000</v>
      </c>
      <c r="E41" s="43">
        <f t="shared" ref="E41:E49" si="9">D41/$D$51</f>
        <v>4.2398206948076202E-2</v>
      </c>
      <c r="F41" s="40">
        <f>SUMIFS(DATA!$AJ:$AJ,DATA!$N:$N,'niveles de riesgo'!$B41,DATA!$A:$A,'niveles de riesgo'!$B$38)</f>
        <v>132.68722466960349</v>
      </c>
      <c r="G41" s="40">
        <f>SUMIFS(DATA!$AI:$AI,DATA!$N:$N,'niveles de riesgo'!$B41,DATA!$A:$A,'niveles de riesgo'!$B$38)</f>
        <v>123.62701908957411</v>
      </c>
      <c r="H41" s="36">
        <f>SUMIFS(DATA!$K:$K,DATA!$N:$N,'niveles de riesgo'!$B41,DATA!$A:$A,'niveles de riesgo'!$B$38)</f>
        <v>632810.0673508246</v>
      </c>
      <c r="I41" s="38">
        <f t="shared" si="6"/>
        <v>-7.0763484066336813E-2</v>
      </c>
      <c r="J41" s="36">
        <f t="shared" si="7"/>
        <v>48189.932649175404</v>
      </c>
      <c r="K41" s="36">
        <f>SUMIFS(DATA!$AF:$AF,DATA!$N:$N,'niveles de riesgo'!B41,DATA!$A:$A,'niveles de riesgo'!$B$38)</f>
        <v>142014.12137942572</v>
      </c>
      <c r="L41" s="41">
        <f t="shared" si="8"/>
        <v>93824.188730250316</v>
      </c>
      <c r="M41" s="44">
        <f t="shared" ref="M41:M49" si="10">L41/H41</f>
        <v>0.14826595462210776</v>
      </c>
    </row>
    <row r="42" spans="2:13" x14ac:dyDescent="0.3">
      <c r="B42" s="42">
        <v>3</v>
      </c>
      <c r="C42" s="32">
        <f>COUNTIFS(DATA!$N:$N,'niveles de riesgo'!$B42,DATA!$A:$A,'niveles de riesgo'!$B$38)</f>
        <v>107</v>
      </c>
      <c r="D42" s="36">
        <f>SUMIFS(DATA!$G:$G,DATA!$N:$N,'niveles de riesgo'!$B42,DATA!$A:$A,'niveles de riesgo'!$B$38)</f>
        <v>1267000</v>
      </c>
      <c r="E42" s="43">
        <f t="shared" si="9"/>
        <v>7.8881832897522097E-2</v>
      </c>
      <c r="F42" s="40">
        <f>SUMIFS(DATA!$AJ:$AJ,DATA!$N:$N,'niveles de riesgo'!$B42,DATA!$A:$A,'niveles de riesgo'!$B$38)</f>
        <v>120.41515390686671</v>
      </c>
      <c r="G42" s="40">
        <f>SUMIFS(DATA!$AI:$AI,DATA!$N:$N,'niveles de riesgo'!$B42,DATA!$A:$A,'niveles de riesgo'!$B$38)</f>
        <v>108.88161010260455</v>
      </c>
      <c r="H42" s="36">
        <f>SUMIFS(DATA!$K:$K,DATA!$N:$N,'niveles de riesgo'!$B42,DATA!$A:$A,'niveles de riesgo'!$B$38)</f>
        <v>1208056.5443243403</v>
      </c>
      <c r="I42" s="38">
        <f t="shared" si="6"/>
        <v>-4.652206446381979E-2</v>
      </c>
      <c r="J42" s="36">
        <f t="shared" si="7"/>
        <v>58943.455675659701</v>
      </c>
      <c r="K42" s="36">
        <f>SUMIFS(DATA!$AF:$AF,DATA!$N:$N,'niveles de riesgo'!B42,DATA!$A:$A,'niveles de riesgo'!$B$38)</f>
        <v>235150.40507925884</v>
      </c>
      <c r="L42" s="41">
        <f t="shared" si="8"/>
        <v>176206.94940359914</v>
      </c>
      <c r="M42" s="44">
        <f t="shared" si="10"/>
        <v>0.14585985253045483</v>
      </c>
    </row>
    <row r="43" spans="2:13" x14ac:dyDescent="0.3">
      <c r="B43" s="42">
        <v>4</v>
      </c>
      <c r="C43" s="32">
        <f>COUNTIFS(DATA!$N:$N,'niveles de riesgo'!$B43,DATA!$A:$A,'niveles de riesgo'!$B$38)</f>
        <v>140</v>
      </c>
      <c r="D43" s="36">
        <f>SUMIFS(DATA!$G:$G,DATA!$N:$N,'niveles de riesgo'!$B43,DATA!$A:$A,'niveles de riesgo'!$B$38)</f>
        <v>1421000</v>
      </c>
      <c r="E43" s="43">
        <f t="shared" si="9"/>
        <v>8.8469679990038602E-2</v>
      </c>
      <c r="F43" s="40">
        <f>SUMIFS(DATA!$AJ:$AJ,DATA!$N:$N,'niveles de riesgo'!$B43,DATA!$A:$A,'niveles de riesgo'!$B$38)</f>
        <v>124.96340605207612</v>
      </c>
      <c r="G43" s="40">
        <f>SUMIFS(DATA!$AI:$AI,DATA!$N:$N,'niveles de riesgo'!$B43,DATA!$A:$A,'niveles de riesgo'!$B$38)</f>
        <v>114.31104855735401</v>
      </c>
      <c r="H43" s="36">
        <f>SUMIFS(DATA!$K:$K,DATA!$N:$N,'niveles de riesgo'!$B43,DATA!$A:$A,'niveles de riesgo'!$B$38)</f>
        <v>1362663.0077043832</v>
      </c>
      <c r="I43" s="38">
        <f t="shared" si="6"/>
        <v>-4.1053478040546598E-2</v>
      </c>
      <c r="J43" s="36">
        <f t="shared" si="7"/>
        <v>58336.992295616772</v>
      </c>
      <c r="K43" s="36">
        <f>SUMIFS(DATA!$AF:$AF,DATA!$N:$N,'niveles de riesgo'!B43,DATA!$A:$A,'niveles de riesgo'!$B$38)</f>
        <v>275477.9104068646</v>
      </c>
      <c r="L43" s="41">
        <f t="shared" si="8"/>
        <v>217140.91811124783</v>
      </c>
      <c r="M43" s="44">
        <f t="shared" si="10"/>
        <v>0.15935041670871752</v>
      </c>
    </row>
    <row r="44" spans="2:13" x14ac:dyDescent="0.3">
      <c r="B44" s="42">
        <v>5</v>
      </c>
      <c r="C44" s="32">
        <f>COUNTIFS(DATA!$N:$N,'niveles de riesgo'!$B44,DATA!$A:$A,'niveles de riesgo'!$B$38)</f>
        <v>210</v>
      </c>
      <c r="D44" s="36">
        <f>SUMIFS(DATA!$G:$G,DATA!$N:$N,'niveles de riesgo'!$B44,DATA!$A:$A,'niveles de riesgo'!$B$38)</f>
        <v>1768000</v>
      </c>
      <c r="E44" s="43">
        <f t="shared" si="9"/>
        <v>0.11007346532187773</v>
      </c>
      <c r="F44" s="40">
        <f>SUMIFS(DATA!$AJ:$AJ,DATA!$N:$N,'niveles de riesgo'!$B44,DATA!$A:$A,'niveles de riesgo'!$B$38)</f>
        <v>135.34162895927622</v>
      </c>
      <c r="G44" s="40">
        <f>SUMIFS(DATA!$AI:$AI,DATA!$N:$N,'niveles de riesgo'!$B44,DATA!$A:$A,'niveles de riesgo'!$B$38)</f>
        <v>127.08484162895942</v>
      </c>
      <c r="H44" s="36">
        <f>SUMIFS(DATA!$K:$K,DATA!$N:$N,'niveles de riesgo'!$B44,DATA!$A:$A,'niveles de riesgo'!$B$38)</f>
        <v>1608190.8963290539</v>
      </c>
      <c r="I44" s="38">
        <f t="shared" si="6"/>
        <v>-9.0389764519765881E-2</v>
      </c>
      <c r="J44" s="36">
        <f t="shared" si="7"/>
        <v>159809.10367094609</v>
      </c>
      <c r="K44" s="36">
        <f>SUMIFS(DATA!$AF:$AF,DATA!$N:$N,'niveles de riesgo'!B44,DATA!$A:$A,'niveles de riesgo'!$B$38)</f>
        <v>375118.51518993918</v>
      </c>
      <c r="L44" s="41">
        <f t="shared" si="8"/>
        <v>215309.41151899309</v>
      </c>
      <c r="M44" s="44">
        <f t="shared" si="10"/>
        <v>0.13388299362374848</v>
      </c>
    </row>
    <row r="45" spans="2:13" x14ac:dyDescent="0.3">
      <c r="B45" s="42">
        <v>6</v>
      </c>
      <c r="C45" s="32">
        <f>COUNTIFS(DATA!$N:$N,'niveles de riesgo'!$B45,DATA!$A:$A,'niveles de riesgo'!$B$38)</f>
        <v>233</v>
      </c>
      <c r="D45" s="36">
        <f>SUMIFS(DATA!$G:$G,DATA!$N:$N,'niveles de riesgo'!$B45,DATA!$A:$A,'niveles de riesgo'!$B$38)</f>
        <v>1993000</v>
      </c>
      <c r="E45" s="43">
        <f t="shared" si="9"/>
        <v>0.12408168347652845</v>
      </c>
      <c r="F45" s="40">
        <f>SUMIFS(DATA!$AJ:$AJ,DATA!$N:$N,'niveles de riesgo'!$B45,DATA!$A:$A,'niveles de riesgo'!$B$38)</f>
        <v>134.90215755142998</v>
      </c>
      <c r="G45" s="40">
        <f>SUMIFS(DATA!$AI:$AI,DATA!$N:$N,'niveles de riesgo'!$B45,DATA!$A:$A,'niveles de riesgo'!$B$38)</f>
        <v>126.74310085298539</v>
      </c>
      <c r="H45" s="36">
        <f>SUMIFS(DATA!$K:$K,DATA!$N:$N,'niveles de riesgo'!$B45,DATA!$A:$A,'niveles de riesgo'!$B$38)</f>
        <v>1818614.2092078719</v>
      </c>
      <c r="I45" s="38">
        <f t="shared" si="6"/>
        <v>-8.7499142394444562E-2</v>
      </c>
      <c r="J45" s="36">
        <f t="shared" si="7"/>
        <v>174385.79079212807</v>
      </c>
      <c r="K45" s="36">
        <f>SUMIFS(DATA!$AF:$AF,DATA!$N:$N,'niveles de riesgo'!B45,DATA!$A:$A,'niveles de riesgo'!$B$38)</f>
        <v>418822.55093284772</v>
      </c>
      <c r="L45" s="41">
        <f t="shared" si="8"/>
        <v>244436.76014071965</v>
      </c>
      <c r="M45" s="44">
        <f t="shared" si="10"/>
        <v>0.13440825376987911</v>
      </c>
    </row>
    <row r="46" spans="2:13" x14ac:dyDescent="0.3">
      <c r="B46" s="42">
        <v>7</v>
      </c>
      <c r="C46" s="32">
        <f>COUNTIFS(DATA!$N:$N,'niveles de riesgo'!$B46,DATA!$A:$A,'niveles de riesgo'!$B$38)</f>
        <v>185</v>
      </c>
      <c r="D46" s="36">
        <f>SUMIFS(DATA!$G:$G,DATA!$N:$N,'niveles de riesgo'!$B46,DATA!$A:$A,'niveles de riesgo'!$B$38)</f>
        <v>1778000</v>
      </c>
      <c r="E46" s="43">
        <f t="shared" si="9"/>
        <v>0.11069605279541776</v>
      </c>
      <c r="F46" s="40">
        <f>SUMIFS(DATA!$AJ:$AJ,DATA!$N:$N,'niveles de riesgo'!$B46,DATA!$A:$A,'niveles de riesgo'!$B$38)</f>
        <v>126.71878515185631</v>
      </c>
      <c r="G46" s="40">
        <f>SUMIFS(DATA!$AI:$AI,DATA!$N:$N,'niveles de riesgo'!$B46,DATA!$A:$A,'niveles de riesgo'!$B$38)</f>
        <v>119.42632170978648</v>
      </c>
      <c r="H46" s="36">
        <f>SUMIFS(DATA!$K:$K,DATA!$N:$N,'niveles de riesgo'!$B46,DATA!$A:$A,'niveles de riesgo'!$B$38)</f>
        <v>1605847.2868080002</v>
      </c>
      <c r="I46" s="38">
        <f t="shared" si="6"/>
        <v>-9.6823798195725397E-2</v>
      </c>
      <c r="J46" s="36">
        <f t="shared" si="7"/>
        <v>172152.71319199982</v>
      </c>
      <c r="K46" s="36">
        <f>SUMIFS(DATA!$AF:$AF,DATA!$N:$N,'niveles de riesgo'!B46,DATA!$A:$A,'niveles de riesgo'!$B$38)</f>
        <v>354313.98122495587</v>
      </c>
      <c r="L46" s="41">
        <f t="shared" si="8"/>
        <v>182161.26803295605</v>
      </c>
      <c r="M46" s="44">
        <f t="shared" si="10"/>
        <v>0.11343623365023986</v>
      </c>
    </row>
    <row r="47" spans="2:13" x14ac:dyDescent="0.3">
      <c r="B47" s="42">
        <v>8</v>
      </c>
      <c r="C47" s="32">
        <f>COUNTIFS(DATA!$N:$N,'niveles de riesgo'!$B47,DATA!$A:$A,'niveles de riesgo'!$B$38)</f>
        <v>276</v>
      </c>
      <c r="D47" s="36">
        <f>SUMIFS(DATA!$G:$G,DATA!$N:$N,'niveles de riesgo'!$B47,DATA!$A:$A,'niveles de riesgo'!$B$38)</f>
        <v>2254000</v>
      </c>
      <c r="E47" s="43">
        <f t="shared" si="9"/>
        <v>0.14033121653592329</v>
      </c>
      <c r="F47" s="40">
        <f>SUMIFS(DATA!$AJ:$AJ,DATA!$N:$N,'niveles de riesgo'!$B47,DATA!$A:$A,'niveles de riesgo'!$B$38)</f>
        <v>137.79059449866918</v>
      </c>
      <c r="G47" s="40">
        <f>SUMIFS(DATA!$AI:$AI,DATA!$N:$N,'niveles de riesgo'!$B47,DATA!$A:$A,'niveles de riesgo'!$B$38)</f>
        <v>131.41526175687676</v>
      </c>
      <c r="H47" s="36">
        <f>SUMIFS(DATA!$K:$K,DATA!$N:$N,'niveles de riesgo'!$B47,DATA!$A:$A,'niveles de riesgo'!$B$38)</f>
        <v>2077076.5849392291</v>
      </c>
      <c r="I47" s="38">
        <f t="shared" si="6"/>
        <v>-7.8493085652515893E-2</v>
      </c>
      <c r="J47" s="36">
        <f t="shared" si="7"/>
        <v>176923.41506077093</v>
      </c>
      <c r="K47" s="36">
        <f>SUMIFS(DATA!$AF:$AF,DATA!$N:$N,'niveles de riesgo'!B47,DATA!$A:$A,'niveles de riesgo'!$B$38)</f>
        <v>495415.47236636071</v>
      </c>
      <c r="L47" s="41">
        <f t="shared" si="8"/>
        <v>318492.05730558978</v>
      </c>
      <c r="M47" s="44">
        <f t="shared" si="10"/>
        <v>0.15333669428222271</v>
      </c>
    </row>
    <row r="48" spans="2:13" x14ac:dyDescent="0.3">
      <c r="B48" s="42">
        <v>9</v>
      </c>
      <c r="C48" s="32">
        <f>COUNTIFS(DATA!$N:$N,'niveles de riesgo'!$B48,DATA!$A:$A,'niveles de riesgo'!$B$38)</f>
        <v>249</v>
      </c>
      <c r="D48" s="36">
        <f>SUMIFS(DATA!$G:$G,DATA!$N:$N,'niveles de riesgo'!$B48,DATA!$A:$A,'niveles de riesgo'!$B$38)</f>
        <v>2114000</v>
      </c>
      <c r="E48" s="43">
        <f t="shared" si="9"/>
        <v>0.13161499190636283</v>
      </c>
      <c r="F48" s="40">
        <f>SUMIFS(DATA!$AJ:$AJ,DATA!$N:$N,'niveles de riesgo'!$B48,DATA!$A:$A,'niveles de riesgo'!$B$38)</f>
        <v>136.35998107852421</v>
      </c>
      <c r="G48" s="40">
        <f>SUMIFS(DATA!$AI:$AI,DATA!$N:$N,'niveles de riesgo'!$B48,DATA!$A:$A,'niveles de riesgo'!$B$38)</f>
        <v>128.81315042573326</v>
      </c>
      <c r="H48" s="36">
        <f>SUMIFS(DATA!$K:$K,DATA!$N:$N,'niveles de riesgo'!$B48,DATA!$A:$A,'niveles de riesgo'!$B$38)</f>
        <v>2006605.9320797329</v>
      </c>
      <c r="I48" s="38">
        <f t="shared" si="6"/>
        <v>-5.0801356632103611E-2</v>
      </c>
      <c r="J48" s="36">
        <f t="shared" si="7"/>
        <v>107394.06792026712</v>
      </c>
      <c r="K48" s="36">
        <f>SUMIFS(DATA!$AF:$AF,DATA!$N:$N,'niveles de riesgo'!B48,DATA!$A:$A,'niveles de riesgo'!$B$38)</f>
        <v>460175.42287677905</v>
      </c>
      <c r="L48" s="41">
        <f t="shared" si="8"/>
        <v>352781.35495651193</v>
      </c>
      <c r="M48" s="44">
        <f t="shared" si="10"/>
        <v>0.17580998307469076</v>
      </c>
    </row>
    <row r="49" spans="2:13" x14ac:dyDescent="0.3">
      <c r="B49" s="45">
        <v>10</v>
      </c>
      <c r="C49" s="46">
        <f>COUNTIFS(DATA!$N:$N,'niveles de riesgo'!$B49,DATA!$A:$A,'niveles de riesgo'!$B$38)</f>
        <v>231</v>
      </c>
      <c r="D49" s="47">
        <f>SUMIFS(DATA!$G:$G,DATA!$N:$N,'niveles de riesgo'!$B49,DATA!$A:$A,'niveles de riesgo'!$B$38)</f>
        <v>2105000</v>
      </c>
      <c r="E49" s="48">
        <f t="shared" si="9"/>
        <v>0.13105466318017681</v>
      </c>
      <c r="F49" s="49">
        <f>SUMIFS(DATA!$AJ:$AJ,DATA!$N:$N,'niveles de riesgo'!$B49,DATA!$A:$A,'niveles de riesgo'!$B$38)</f>
        <v>132.4722090261283</v>
      </c>
      <c r="G49" s="49">
        <f>SUMIFS(DATA!$AI:$AI,DATA!$N:$N,'niveles de riesgo'!$B49,DATA!$A:$A,'niveles de riesgo'!$B$38)</f>
        <v>123.03895486935875</v>
      </c>
      <c r="H49" s="47">
        <f>SUMIFS(DATA!$K:$K,DATA!$N:$N,'niveles de riesgo'!$B49,DATA!$A:$A,'niveles de riesgo'!$B$38)</f>
        <v>1942784.1569763951</v>
      </c>
      <c r="I49" s="50">
        <f t="shared" si="6"/>
        <v>-7.7062158205988052E-2</v>
      </c>
      <c r="J49" s="47">
        <f t="shared" si="7"/>
        <v>162215.84302360495</v>
      </c>
      <c r="K49" s="47">
        <f>SUMIFS(DATA!$AF:$AF,DATA!$N:$N,'niveles de riesgo'!B49,DATA!$A:$A,'niveles de riesgo'!$B$38)</f>
        <v>436401.83306570881</v>
      </c>
      <c r="L49" s="51">
        <f t="shared" si="8"/>
        <v>274185.99004210386</v>
      </c>
      <c r="M49" s="52">
        <f t="shared" si="10"/>
        <v>0.14113044367668026</v>
      </c>
    </row>
    <row r="50" spans="2:13" x14ac:dyDescent="0.3">
      <c r="B50" s="32"/>
      <c r="C50" s="32"/>
      <c r="D50" s="36"/>
      <c r="E50" s="36"/>
      <c r="F50" s="40"/>
      <c r="G50" s="40"/>
      <c r="H50" s="36"/>
      <c r="I50" s="38"/>
      <c r="J50" s="36"/>
      <c r="K50" s="36"/>
      <c r="L50" s="41"/>
      <c r="M50" s="33"/>
    </row>
    <row r="51" spans="2:13" x14ac:dyDescent="0.3">
      <c r="B51" s="93">
        <f>SUMPRODUCT($B$40:$B$49,$E$40:$E$49)</f>
        <v>6.4051799277798525</v>
      </c>
      <c r="C51" s="69">
        <f>SUM(C40:C49)</f>
        <v>1778</v>
      </c>
      <c r="D51" s="76">
        <f>SUM(D40:D49)</f>
        <v>16062000</v>
      </c>
      <c r="E51" s="77">
        <f>SUM(E40:E49)</f>
        <v>0.99999999999999989</v>
      </c>
      <c r="F51" s="78">
        <f>SUMPRODUCT(E40:E49,F40:F49)</f>
        <v>131.98536919437191</v>
      </c>
      <c r="G51" s="78">
        <f>SUMPRODUCT(E40:E49,G40:G49)</f>
        <v>123.71603785331845</v>
      </c>
      <c r="H51" s="76">
        <f>SUM(H40:H49)</f>
        <v>14932541.986230876</v>
      </c>
      <c r="I51" s="71">
        <f>H51/D51-1</f>
        <v>-7.0318641126206227E-2</v>
      </c>
      <c r="J51" s="76">
        <f>D51-H51</f>
        <v>1129458.0137691237</v>
      </c>
      <c r="K51" s="76">
        <f>SUM(K40:K49)</f>
        <v>3342021.9874956678</v>
      </c>
      <c r="L51" s="76">
        <f>SUM(L40:L49)</f>
        <v>2212563.9737265469</v>
      </c>
      <c r="M51" s="79">
        <f t="shared" ref="M51" si="11">L51/H51</f>
        <v>0.14817061795417863</v>
      </c>
    </row>
    <row r="53" spans="2:13" ht="18" x14ac:dyDescent="0.35">
      <c r="B53" s="80" t="s">
        <v>4628</v>
      </c>
    </row>
    <row r="54" spans="2:13" ht="55.2" x14ac:dyDescent="0.3">
      <c r="B54" s="58" t="s">
        <v>4651</v>
      </c>
      <c r="C54" s="59" t="s">
        <v>4684</v>
      </c>
      <c r="D54" s="59" t="s">
        <v>4654</v>
      </c>
      <c r="E54" s="59" t="s">
        <v>4679</v>
      </c>
      <c r="F54" s="59" t="s">
        <v>4668</v>
      </c>
      <c r="G54" s="59" t="s">
        <v>4655</v>
      </c>
      <c r="H54" s="59" t="s">
        <v>4643</v>
      </c>
      <c r="I54" s="59" t="s">
        <v>4644</v>
      </c>
      <c r="J54" s="59" t="s">
        <v>4663</v>
      </c>
      <c r="K54" s="59" t="s">
        <v>4662</v>
      </c>
      <c r="L54" s="75" t="s">
        <v>4665</v>
      </c>
      <c r="M54" s="60" t="s">
        <v>4683</v>
      </c>
    </row>
    <row r="55" spans="2:13" x14ac:dyDescent="0.3">
      <c r="B55" s="42">
        <v>1</v>
      </c>
      <c r="C55" s="32">
        <f>COUNTIFS(DATA!$N:$N,'niveles de riesgo'!$B55,DATA!$A:$A,'niveles de riesgo'!$B$53)</f>
        <v>12</v>
      </c>
      <c r="D55" s="36">
        <f>SUMIFS(DATA!$G:$G,DATA!$N:$N,'niveles de riesgo'!$B55,DATA!$A:$A,'niveles de riesgo'!$B$53)</f>
        <v>77000</v>
      </c>
      <c r="E55" s="43">
        <f>D55/$D$66</f>
        <v>4.2983141676900746E-3</v>
      </c>
      <c r="F55" s="40">
        <f>SUMIFS(DATA!$AJ:$AJ,DATA!$N:$N,'niveles de riesgo'!$B55,DATA!$A:$A,'niveles de riesgo'!$B$53)</f>
        <v>142.97402597402601</v>
      </c>
      <c r="G55" s="40">
        <f>SUMIFS(DATA!$AI:$AI,DATA!$N:$N,'niveles de riesgo'!$B55,DATA!$A:$A,'niveles de riesgo'!$B$53)</f>
        <v>140.3766233766234</v>
      </c>
      <c r="H55" s="36">
        <f>SUMIFS(DATA!$K:$K,DATA!$N:$N,'niveles de riesgo'!$B55,DATA!$A:$A,'niveles de riesgo'!$B$53)</f>
        <v>75611.653108344792</v>
      </c>
      <c r="I55" s="38">
        <f t="shared" ref="I55:I64" si="12">H55/D55-1</f>
        <v>-1.8030479112405295E-2</v>
      </c>
      <c r="J55" s="36">
        <f t="shared" ref="J55:J64" si="13">D55-H55</f>
        <v>1388.3468916552083</v>
      </c>
      <c r="K55" s="36">
        <f>SUMIFS(DATA!$AF:$AF,DATA!$N:$N,'niveles de riesgo'!B55,DATA!$A:$A,'niveles de riesgo'!$B$53)</f>
        <v>19095.969999999998</v>
      </c>
      <c r="L55" s="41">
        <f t="shared" ref="L55" si="14">K55-J55</f>
        <v>17707.623108344789</v>
      </c>
      <c r="M55" s="44">
        <f>L55/H55</f>
        <v>0.23419172019650644</v>
      </c>
    </row>
    <row r="56" spans="2:13" x14ac:dyDescent="0.3">
      <c r="B56" s="42">
        <v>2</v>
      </c>
      <c r="C56" s="32">
        <f>COUNTIFS(DATA!$N:$N,'niveles de riesgo'!$B56,DATA!$A:$A,'niveles de riesgo'!$B$53)</f>
        <v>93</v>
      </c>
      <c r="D56" s="36">
        <f>SUMIFS(DATA!$G:$G,DATA!$N:$N,'niveles de riesgo'!$B56,DATA!$A:$A,'niveles de riesgo'!$B$53)</f>
        <v>832000</v>
      </c>
      <c r="E56" s="43">
        <f t="shared" ref="E56:E64" si="15">D56/$D$66</f>
        <v>4.6444121915820029E-2</v>
      </c>
      <c r="F56" s="40">
        <f>SUMIFS(DATA!$AJ:$AJ,DATA!$N:$N,'niveles de riesgo'!$B56,DATA!$A:$A,'niveles de riesgo'!$B$53)</f>
        <v>129.34495192307702</v>
      </c>
      <c r="G56" s="40">
        <f>SUMIFS(DATA!$AI:$AI,DATA!$N:$N,'niveles de riesgo'!$B56,DATA!$A:$A,'niveles de riesgo'!$B$53)</f>
        <v>125.04447115384625</v>
      </c>
      <c r="H56" s="36">
        <f>SUMIFS(DATA!$K:$K,DATA!$N:$N,'niveles de riesgo'!$B56,DATA!$A:$A,'niveles de riesgo'!$B$53)</f>
        <v>765216.77314436657</v>
      </c>
      <c r="I56" s="38">
        <f t="shared" si="12"/>
        <v>-8.0268301509174744E-2</v>
      </c>
      <c r="J56" s="36">
        <f t="shared" si="13"/>
        <v>66783.226855633431</v>
      </c>
      <c r="K56" s="36">
        <f>SUMIFS(DATA!$AF:$AF,DATA!$N:$N,'niveles de riesgo'!B56,DATA!$A:$A,'niveles de riesgo'!$B$53)</f>
        <v>172190.21755549053</v>
      </c>
      <c r="L56" s="41">
        <f t="shared" ref="L56:L64" si="16">K56-J56</f>
        <v>105406.9906998571</v>
      </c>
      <c r="M56" s="44">
        <f t="shared" ref="M56:M66" si="17">L56/H56</f>
        <v>0.13774788321318057</v>
      </c>
    </row>
    <row r="57" spans="2:13" x14ac:dyDescent="0.3">
      <c r="B57" s="42">
        <v>3</v>
      </c>
      <c r="C57" s="32">
        <f>COUNTIFS(DATA!$N:$N,'niveles de riesgo'!$B57,DATA!$A:$A,'niveles de riesgo'!$B$53)</f>
        <v>79</v>
      </c>
      <c r="D57" s="36">
        <f>SUMIFS(DATA!$G:$G,DATA!$N:$N,'niveles de riesgo'!$B57,DATA!$A:$A,'niveles de riesgo'!$B$53)</f>
        <v>673000</v>
      </c>
      <c r="E57" s="43">
        <f t="shared" si="15"/>
        <v>3.7568382270849618E-2</v>
      </c>
      <c r="F57" s="40">
        <f>SUMIFS(DATA!$AJ:$AJ,DATA!$N:$N,'niveles de riesgo'!$B57,DATA!$A:$A,'niveles de riesgo'!$B$53)</f>
        <v>133.16641901931658</v>
      </c>
      <c r="G57" s="40">
        <f>SUMIFS(DATA!$AI:$AI,DATA!$N:$N,'niveles de riesgo'!$B57,DATA!$A:$A,'niveles de riesgo'!$B$53)</f>
        <v>125.02971768202086</v>
      </c>
      <c r="H57" s="36">
        <f>SUMIFS(DATA!$K:$K,DATA!$N:$N,'niveles de riesgo'!$B57,DATA!$A:$A,'niveles de riesgo'!$B$53)</f>
        <v>661028.31849326822</v>
      </c>
      <c r="I57" s="38">
        <f t="shared" si="12"/>
        <v>-1.7788531213568715E-2</v>
      </c>
      <c r="J57" s="36">
        <f t="shared" si="13"/>
        <v>11971.68150673178</v>
      </c>
      <c r="K57" s="36">
        <f>SUMIFS(DATA!$AF:$AF,DATA!$N:$N,'niveles de riesgo'!B57,DATA!$A:$A,'niveles de riesgo'!$B$53)</f>
        <v>143581.5985095879</v>
      </c>
      <c r="L57" s="41">
        <f t="shared" si="16"/>
        <v>131609.91700285612</v>
      </c>
      <c r="M57" s="44">
        <f t="shared" si="17"/>
        <v>0.19909875767931479</v>
      </c>
    </row>
    <row r="58" spans="2:13" x14ac:dyDescent="0.3">
      <c r="B58" s="42">
        <v>4</v>
      </c>
      <c r="C58" s="32">
        <f>COUNTIFS(DATA!$N:$N,'niveles de riesgo'!$B58,DATA!$A:$A,'niveles de riesgo'!$B$53)</f>
        <v>75</v>
      </c>
      <c r="D58" s="36">
        <f>SUMIFS(DATA!$G:$G,DATA!$N:$N,'niveles de riesgo'!$B58,DATA!$A:$A,'niveles de riesgo'!$B$53)</f>
        <v>858000</v>
      </c>
      <c r="E58" s="43">
        <f t="shared" si="15"/>
        <v>4.7895500725689405E-2</v>
      </c>
      <c r="F58" s="40">
        <f>SUMIFS(DATA!$AJ:$AJ,DATA!$N:$N,'niveles de riesgo'!$B58,DATA!$A:$A,'niveles de riesgo'!$B$53)</f>
        <v>119.65967365967363</v>
      </c>
      <c r="G58" s="40">
        <f>SUMIFS(DATA!$AI:$AI,DATA!$N:$N,'niveles de riesgo'!$B58,DATA!$A:$A,'niveles de riesgo'!$B$53)</f>
        <v>115.60955710955707</v>
      </c>
      <c r="H58" s="36">
        <f>SUMIFS(DATA!$K:$K,DATA!$N:$N,'niveles de riesgo'!$B58,DATA!$A:$A,'niveles de riesgo'!$B$53)</f>
        <v>817722.37251044821</v>
      </c>
      <c r="I58" s="38">
        <f t="shared" si="12"/>
        <v>-4.69436217826944E-2</v>
      </c>
      <c r="J58" s="36">
        <f t="shared" si="13"/>
        <v>40277.627489551785</v>
      </c>
      <c r="K58" s="36">
        <f>SUMIFS(DATA!$AF:$AF,DATA!$N:$N,'niveles de riesgo'!B58,DATA!$A:$A,'niveles de riesgo'!$B$53)</f>
        <v>168937.82846670973</v>
      </c>
      <c r="L58" s="41">
        <f t="shared" si="16"/>
        <v>128660.20097715795</v>
      </c>
      <c r="M58" s="44">
        <f t="shared" si="17"/>
        <v>0.1573397100316147</v>
      </c>
    </row>
    <row r="59" spans="2:13" x14ac:dyDescent="0.3">
      <c r="B59" s="42">
        <v>5</v>
      </c>
      <c r="C59" s="32">
        <f>COUNTIFS(DATA!$N:$N,'niveles de riesgo'!$B59,DATA!$A:$A,'niveles de riesgo'!$B$53)</f>
        <v>194</v>
      </c>
      <c r="D59" s="36">
        <f>SUMIFS(DATA!$G:$G,DATA!$N:$N,'niveles de riesgo'!$B59,DATA!$A:$A,'niveles de riesgo'!$B$53)</f>
        <v>2193000</v>
      </c>
      <c r="E59" s="43">
        <f t="shared" si="15"/>
        <v>0.12241822038629005</v>
      </c>
      <c r="F59" s="40">
        <f>SUMIFS(DATA!$AJ:$AJ,DATA!$N:$N,'niveles de riesgo'!$B59,DATA!$A:$A,'niveles de riesgo'!$B$53)</f>
        <v>119.61468308253531</v>
      </c>
      <c r="G59" s="40">
        <f>SUMIFS(DATA!$AI:$AI,DATA!$N:$N,'niveles de riesgo'!$B59,DATA!$A:$A,'niveles de riesgo'!$B$53)</f>
        <v>112.44961240310077</v>
      </c>
      <c r="H59" s="36">
        <f>SUMIFS(DATA!$K:$K,DATA!$N:$N,'niveles de riesgo'!$B59,DATA!$A:$A,'niveles de riesgo'!$B$53)</f>
        <v>2127319.9268484972</v>
      </c>
      <c r="I59" s="38">
        <f t="shared" si="12"/>
        <v>-2.9949873758095213E-2</v>
      </c>
      <c r="J59" s="36">
        <f t="shared" si="13"/>
        <v>65680.073151502758</v>
      </c>
      <c r="K59" s="36">
        <f>SUMIFS(DATA!$AF:$AF,DATA!$N:$N,'niveles de riesgo'!B59,DATA!$A:$A,'niveles de riesgo'!$B$53)</f>
        <v>423991.61135175114</v>
      </c>
      <c r="L59" s="41">
        <f t="shared" si="16"/>
        <v>358311.53820024838</v>
      </c>
      <c r="M59" s="44">
        <f t="shared" si="17"/>
        <v>0.1684333107014451</v>
      </c>
    </row>
    <row r="60" spans="2:13" x14ac:dyDescent="0.3">
      <c r="B60" s="42">
        <v>6</v>
      </c>
      <c r="C60" s="32">
        <f>COUNTIFS(DATA!$N:$N,'niveles de riesgo'!$B60,DATA!$A:$A,'niveles de riesgo'!$B$53)</f>
        <v>261</v>
      </c>
      <c r="D60" s="36">
        <f>SUMIFS(DATA!$G:$G,DATA!$N:$N,'niveles de riesgo'!$B60,DATA!$A:$A,'niveles de riesgo'!$B$53)</f>
        <v>2735000</v>
      </c>
      <c r="E60" s="43">
        <f t="shared" si="15"/>
        <v>0.15267388634587473</v>
      </c>
      <c r="F60" s="40">
        <f>SUMIFS(DATA!$AJ:$AJ,DATA!$N:$N,'niveles de riesgo'!$B60,DATA!$A:$A,'niveles de riesgo'!$B$53)</f>
        <v>124.90749542961606</v>
      </c>
      <c r="G60" s="40">
        <f>SUMIFS(DATA!$AI:$AI,DATA!$N:$N,'niveles de riesgo'!$B60,DATA!$A:$A,'niveles de riesgo'!$B$53)</f>
        <v>114.93016453382089</v>
      </c>
      <c r="H60" s="36">
        <f>SUMIFS(DATA!$K:$K,DATA!$N:$N,'niveles de riesgo'!$B60,DATA!$A:$A,'niveles de riesgo'!$B$53)</f>
        <v>2572269.786809301</v>
      </c>
      <c r="I60" s="38">
        <f t="shared" si="12"/>
        <v>-5.9499163872284822E-2</v>
      </c>
      <c r="J60" s="36">
        <f t="shared" si="13"/>
        <v>162730.213190699</v>
      </c>
      <c r="K60" s="36">
        <f>SUMIFS(DATA!$AF:$AF,DATA!$N:$N,'niveles de riesgo'!B60,DATA!$A:$A,'niveles de riesgo'!$B$53)</f>
        <v>527873.1431271435</v>
      </c>
      <c r="L60" s="41">
        <f t="shared" si="16"/>
        <v>365142.9299364445</v>
      </c>
      <c r="M60" s="44">
        <f t="shared" si="17"/>
        <v>0.14195358970855684</v>
      </c>
    </row>
    <row r="61" spans="2:13" x14ac:dyDescent="0.3">
      <c r="B61" s="42">
        <v>7</v>
      </c>
      <c r="C61" s="32">
        <f>COUNTIFS(DATA!$N:$N,'niveles de riesgo'!$B61,DATA!$A:$A,'niveles de riesgo'!$B$53)</f>
        <v>239</v>
      </c>
      <c r="D61" s="36">
        <f>SUMIFS(DATA!$G:$G,DATA!$N:$N,'niveles de riesgo'!$B61,DATA!$A:$A,'niveles de riesgo'!$B$53)</f>
        <v>2184000</v>
      </c>
      <c r="E61" s="43">
        <f t="shared" si="15"/>
        <v>0.12191582002902758</v>
      </c>
      <c r="F61" s="40">
        <f>SUMIFS(DATA!$AJ:$AJ,DATA!$N:$N,'niveles de riesgo'!$B61,DATA!$A:$A,'niveles de riesgo'!$B$53)</f>
        <v>135.40155677655682</v>
      </c>
      <c r="G61" s="40">
        <f>SUMIFS(DATA!$AI:$AI,DATA!$N:$N,'niveles de riesgo'!$B61,DATA!$A:$A,'niveles de riesgo'!$B$53)</f>
        <v>119.12957875457866</v>
      </c>
      <c r="H61" s="36">
        <f>SUMIFS(DATA!$K:$K,DATA!$N:$N,'niveles de riesgo'!$B61,DATA!$A:$A,'niveles de riesgo'!$B$53)</f>
        <v>2061359.9256502707</v>
      </c>
      <c r="I61" s="38">
        <f t="shared" si="12"/>
        <v>-5.6153880196762485E-2</v>
      </c>
      <c r="J61" s="36">
        <f t="shared" si="13"/>
        <v>122640.07434972934</v>
      </c>
      <c r="K61" s="36">
        <f>SUMIFS(DATA!$AF:$AF,DATA!$N:$N,'niveles de riesgo'!B61,DATA!$A:$A,'niveles de riesgo'!$B$53)</f>
        <v>442236.61371390225</v>
      </c>
      <c r="L61" s="41">
        <f t="shared" si="16"/>
        <v>319596.5393641729</v>
      </c>
      <c r="M61" s="44">
        <f t="shared" si="17"/>
        <v>0.15504159918280835</v>
      </c>
    </row>
    <row r="62" spans="2:13" x14ac:dyDescent="0.3">
      <c r="B62" s="42">
        <v>8</v>
      </c>
      <c r="C62" s="32">
        <f>COUNTIFS(DATA!$N:$N,'niveles de riesgo'!$B62,DATA!$A:$A,'niveles de riesgo'!$B$53)</f>
        <v>360</v>
      </c>
      <c r="D62" s="36">
        <f>SUMIFS(DATA!$G:$G,DATA!$N:$N,'niveles de riesgo'!$B62,DATA!$A:$A,'niveles de riesgo'!$B$53)</f>
        <v>3421000</v>
      </c>
      <c r="E62" s="43">
        <f t="shared" si="15"/>
        <v>0.19096795802165903</v>
      </c>
      <c r="F62" s="40">
        <f>SUMIFS(DATA!$AJ:$AJ,DATA!$N:$N,'niveles de riesgo'!$B62,DATA!$A:$A,'niveles de riesgo'!$B$53)</f>
        <v>130.32738965214864</v>
      </c>
      <c r="G62" s="40">
        <f>SUMIFS(DATA!$AI:$AI,DATA!$N:$N,'niveles de riesgo'!$B62,DATA!$A:$A,'niveles de riesgo'!$B$53)</f>
        <v>119.23092662964046</v>
      </c>
      <c r="H62" s="36">
        <f>SUMIFS(DATA!$K:$K,DATA!$N:$N,'niveles de riesgo'!$B62,DATA!$A:$A,'niveles de riesgo'!$B$53)</f>
        <v>3238070.9272721997</v>
      </c>
      <c r="I62" s="38">
        <f t="shared" si="12"/>
        <v>-5.3472397757322487E-2</v>
      </c>
      <c r="J62" s="36">
        <f t="shared" si="13"/>
        <v>182929.07272780035</v>
      </c>
      <c r="K62" s="36">
        <f>SUMIFS(DATA!$AF:$AF,DATA!$N:$N,'niveles de riesgo'!B62,DATA!$A:$A,'niveles de riesgo'!$B$53)</f>
        <v>691493.80451325269</v>
      </c>
      <c r="L62" s="41">
        <f t="shared" si="16"/>
        <v>508564.73178545234</v>
      </c>
      <c r="M62" s="44">
        <f t="shared" si="17"/>
        <v>0.15705793455669453</v>
      </c>
    </row>
    <row r="63" spans="2:13" x14ac:dyDescent="0.3">
      <c r="B63" s="42">
        <v>9</v>
      </c>
      <c r="C63" s="32">
        <f>COUNTIFS(DATA!$N:$N,'niveles de riesgo'!$B63,DATA!$A:$A,'niveles de riesgo'!$B$53)</f>
        <v>330</v>
      </c>
      <c r="D63" s="36">
        <f>SUMIFS(DATA!$G:$G,DATA!$N:$N,'niveles de riesgo'!$B63,DATA!$A:$A,'niveles de riesgo'!$B$53)</f>
        <v>3095000</v>
      </c>
      <c r="E63" s="43">
        <f t="shared" si="15"/>
        <v>0.17276990063637379</v>
      </c>
      <c r="F63" s="40">
        <f>SUMIFS(DATA!$AJ:$AJ,DATA!$N:$N,'niveles de riesgo'!$B63,DATA!$A:$A,'niveles de riesgo'!$B$53)</f>
        <v>129.97835218093655</v>
      </c>
      <c r="G63" s="40">
        <f>SUMIFS(DATA!$AI:$AI,DATA!$N:$N,'niveles de riesgo'!$B63,DATA!$A:$A,'niveles de riesgo'!$B$53)</f>
        <v>120.3983844911143</v>
      </c>
      <c r="H63" s="36">
        <f>SUMIFS(DATA!$K:$K,DATA!$N:$N,'niveles de riesgo'!$B63,DATA!$A:$A,'niveles de riesgo'!$B$53)</f>
        <v>2925482.7685615104</v>
      </c>
      <c r="I63" s="38">
        <f t="shared" si="12"/>
        <v>-5.4771318720028939E-2</v>
      </c>
      <c r="J63" s="36">
        <f t="shared" si="13"/>
        <v>169517.23143848963</v>
      </c>
      <c r="K63" s="36">
        <f>SUMIFS(DATA!$AF:$AF,DATA!$N:$N,'niveles de riesgo'!B63,DATA!$A:$A,'niveles de riesgo'!$B$53)</f>
        <v>635472.64674596197</v>
      </c>
      <c r="L63" s="41">
        <f t="shared" si="16"/>
        <v>465955.41530747234</v>
      </c>
      <c r="M63" s="44">
        <f t="shared" si="17"/>
        <v>0.15927470854206649</v>
      </c>
    </row>
    <row r="64" spans="2:13" x14ac:dyDescent="0.3">
      <c r="B64" s="45">
        <v>10</v>
      </c>
      <c r="C64" s="46">
        <f>COUNTIFS(DATA!$N:$N,'niveles de riesgo'!$B64,DATA!$A:$A,'niveles de riesgo'!$B$53)</f>
        <v>243</v>
      </c>
      <c r="D64" s="47">
        <f>SUMIFS(DATA!$G:$G,DATA!$N:$N,'niveles de riesgo'!$B64,DATA!$A:$A,'niveles de riesgo'!$B$53)</f>
        <v>1846000</v>
      </c>
      <c r="E64" s="48">
        <f t="shared" si="15"/>
        <v>0.10304789550072568</v>
      </c>
      <c r="F64" s="49">
        <f>SUMIFS(DATA!$AJ:$AJ,DATA!$N:$N,'niveles de riesgo'!$B64,DATA!$A:$A,'niveles de riesgo'!$B$53)</f>
        <v>138.82556879739965</v>
      </c>
      <c r="G64" s="49">
        <f>SUMIFS(DATA!$AI:$AI,DATA!$N:$N,'niveles de riesgo'!$B64,DATA!$A:$A,'niveles de riesgo'!$B$53)</f>
        <v>132.53141928494014</v>
      </c>
      <c r="H64" s="47">
        <f>SUMIFS(DATA!$K:$K,DATA!$N:$N,'niveles de riesgo'!$B64,DATA!$A:$A,'niveles de riesgo'!$B$53)</f>
        <v>1655241.0434250007</v>
      </c>
      <c r="I64" s="50">
        <f t="shared" si="12"/>
        <v>-0.10333637950975039</v>
      </c>
      <c r="J64" s="47">
        <f t="shared" si="13"/>
        <v>190758.95657499926</v>
      </c>
      <c r="K64" s="47">
        <f>SUMIFS(DATA!$AF:$AF,DATA!$N:$N,'niveles de riesgo'!B64,DATA!$A:$A,'niveles de riesgo'!$B$53)</f>
        <v>407349.77849350212</v>
      </c>
      <c r="L64" s="51">
        <f t="shared" si="16"/>
        <v>216590.82191850286</v>
      </c>
      <c r="M64" s="52">
        <f t="shared" si="17"/>
        <v>0.13085152931583685</v>
      </c>
    </row>
    <row r="65" spans="2:18" x14ac:dyDescent="0.3">
      <c r="B65" s="32"/>
      <c r="C65" s="32"/>
      <c r="D65" s="36"/>
      <c r="E65" s="36"/>
      <c r="F65" s="40"/>
      <c r="G65" s="40"/>
      <c r="H65" s="36"/>
      <c r="I65" s="38"/>
      <c r="J65" s="36"/>
      <c r="K65" s="36"/>
      <c r="L65" s="41"/>
      <c r="M65" s="33"/>
    </row>
    <row r="66" spans="2:18" x14ac:dyDescent="0.3">
      <c r="B66" s="93">
        <f>SUMPRODUCT($B$55:$B$64,$E$55:$E$64)</f>
        <v>6.8961705928324211</v>
      </c>
      <c r="C66" s="69">
        <f>SUM(C55:C64)</f>
        <v>1886</v>
      </c>
      <c r="D66" s="76">
        <f>SUM(D55:D64)</f>
        <v>17914000</v>
      </c>
      <c r="E66" s="77">
        <f>SUM(E55:E64)</f>
        <v>0.99999999999999989</v>
      </c>
      <c r="F66" s="78">
        <f>SUMPRODUCT(E55:E64,F55:F64)</f>
        <v>129.22697331695875</v>
      </c>
      <c r="G66" s="78">
        <f>SUMPRODUCT(E55:E64,G55:G64)</f>
        <v>119.70938930445453</v>
      </c>
      <c r="H66" s="76">
        <f>SUM(H55:H64)</f>
        <v>16899323.495823205</v>
      </c>
      <c r="I66" s="71">
        <f>H66/D66-1</f>
        <v>-5.6641537578251411E-2</v>
      </c>
      <c r="J66" s="76">
        <f>D66-H66</f>
        <v>1014676.5041767955</v>
      </c>
      <c r="K66" s="76">
        <f>SUM(K55:K64)</f>
        <v>3632223.2124773017</v>
      </c>
      <c r="L66" s="76">
        <f>SUM(L55:L64)</f>
        <v>2617546.7083005095</v>
      </c>
      <c r="M66" s="79">
        <f t="shared" si="17"/>
        <v>0.15489062085517541</v>
      </c>
    </row>
    <row r="69" spans="2:18" ht="27.6" x14ac:dyDescent="0.3">
      <c r="B69" s="53" t="s">
        <v>4676</v>
      </c>
      <c r="C69" s="54" t="s">
        <v>4627</v>
      </c>
      <c r="D69" s="55"/>
      <c r="E69" s="55"/>
      <c r="F69" s="81"/>
      <c r="G69" s="54" t="s">
        <v>4628</v>
      </c>
      <c r="H69" s="55"/>
      <c r="I69" s="55"/>
      <c r="J69" s="56"/>
      <c r="K69" s="54" t="s">
        <v>4675</v>
      </c>
      <c r="L69" s="55"/>
      <c r="M69" s="55"/>
      <c r="N69" s="56"/>
    </row>
    <row r="70" spans="2:18" ht="48.75" customHeight="1" x14ac:dyDescent="0.3">
      <c r="B70" s="57" t="s">
        <v>4651</v>
      </c>
      <c r="C70" s="58" t="s">
        <v>4685</v>
      </c>
      <c r="D70" s="59" t="s">
        <v>4678</v>
      </c>
      <c r="E70" s="59" t="s">
        <v>4679</v>
      </c>
      <c r="F70" s="60" t="s">
        <v>4683</v>
      </c>
      <c r="G70" s="58" t="s">
        <v>4653</v>
      </c>
      <c r="H70" s="59" t="s">
        <v>4678</v>
      </c>
      <c r="I70" s="59" t="s">
        <v>4673</v>
      </c>
      <c r="J70" s="60" t="s">
        <v>4664</v>
      </c>
      <c r="K70" s="58" t="s">
        <v>4653</v>
      </c>
      <c r="L70" s="59" t="s">
        <v>4678</v>
      </c>
      <c r="M70" s="59" t="s">
        <v>4673</v>
      </c>
      <c r="N70" s="60" t="s">
        <v>4683</v>
      </c>
    </row>
    <row r="71" spans="2:18" x14ac:dyDescent="0.3">
      <c r="B71" s="61">
        <v>1</v>
      </c>
      <c r="C71" s="42">
        <f>C40</f>
        <v>75</v>
      </c>
      <c r="D71" s="62">
        <f>D40</f>
        <v>681000</v>
      </c>
      <c r="E71" s="63">
        <f>D71/SUM($D$71:$D$80)</f>
        <v>4.2398206948076202E-2</v>
      </c>
      <c r="F71" s="44">
        <v>0.25336608695652174</v>
      </c>
      <c r="G71" s="42">
        <v>6</v>
      </c>
      <c r="H71" s="82">
        <f>D55</f>
        <v>77000</v>
      </c>
      <c r="I71" s="63">
        <f>H71/SUM($H$71:$H$80)</f>
        <v>4.2983141676900746E-3</v>
      </c>
      <c r="J71" s="44">
        <v>8.6468970656247687E-2</v>
      </c>
      <c r="K71" s="42">
        <f t="shared" ref="K71:K80" si="18">C71+G71</f>
        <v>81</v>
      </c>
      <c r="L71" s="82">
        <f t="shared" ref="L71:L80" si="19">D71+H71</f>
        <v>758000</v>
      </c>
      <c r="M71" s="63">
        <f>L71/SUM($L$71:$L$80)</f>
        <v>2.2309865787614788E-2</v>
      </c>
      <c r="N71" s="44">
        <v>0.14059430232490994</v>
      </c>
      <c r="R71" s="64"/>
    </row>
    <row r="72" spans="2:18" x14ac:dyDescent="0.3">
      <c r="B72" s="61">
        <v>2</v>
      </c>
      <c r="C72" s="42">
        <f t="shared" ref="C72:D80" si="20">C41</f>
        <v>72</v>
      </c>
      <c r="D72" s="62">
        <f t="shared" si="20"/>
        <v>681000</v>
      </c>
      <c r="E72" s="63">
        <f t="shared" ref="E72:E80" si="21">D72/SUM($D$71:$D$80)</f>
        <v>4.2398206948076202E-2</v>
      </c>
      <c r="F72" s="44">
        <v>0.20474408892237897</v>
      </c>
      <c r="G72" s="42">
        <v>8</v>
      </c>
      <c r="H72" s="82">
        <f t="shared" ref="H72:H80" si="22">D56</f>
        <v>832000</v>
      </c>
      <c r="I72" s="63">
        <f t="shared" ref="I72:I80" si="23">H72/SUM($H$71:$H$80)</f>
        <v>4.6444121915820029E-2</v>
      </c>
      <c r="J72" s="44">
        <v>0.16776466348772803</v>
      </c>
      <c r="K72" s="42">
        <f t="shared" si="18"/>
        <v>80</v>
      </c>
      <c r="L72" s="82">
        <f t="shared" si="19"/>
        <v>1513000</v>
      </c>
      <c r="M72" s="63">
        <f t="shared" ref="M72:M80" si="24">L72/SUM($L$71:$L$80)</f>
        <v>4.4531433953378857E-2</v>
      </c>
      <c r="N72" s="44">
        <v>0.18781741167186339</v>
      </c>
      <c r="R72" s="64"/>
    </row>
    <row r="73" spans="2:18" x14ac:dyDescent="0.3">
      <c r="B73" s="61">
        <v>3</v>
      </c>
      <c r="C73" s="42">
        <f t="shared" si="20"/>
        <v>107</v>
      </c>
      <c r="D73" s="62">
        <f t="shared" si="20"/>
        <v>1267000</v>
      </c>
      <c r="E73" s="63">
        <f t="shared" si="21"/>
        <v>7.8881832897522097E-2</v>
      </c>
      <c r="F73" s="44">
        <v>0.24309973614352012</v>
      </c>
      <c r="G73" s="42">
        <v>5</v>
      </c>
      <c r="H73" s="82">
        <f t="shared" si="22"/>
        <v>673000</v>
      </c>
      <c r="I73" s="63">
        <f t="shared" si="23"/>
        <v>3.7568382270849618E-2</v>
      </c>
      <c r="J73" s="44">
        <v>8.6143792053612084E-2</v>
      </c>
      <c r="K73" s="42">
        <f t="shared" si="18"/>
        <v>112</v>
      </c>
      <c r="L73" s="82">
        <f t="shared" si="19"/>
        <v>1940000</v>
      </c>
      <c r="M73" s="63">
        <f t="shared" si="24"/>
        <v>5.7099128796797738E-2</v>
      </c>
      <c r="N73" s="44">
        <v>0.1718421501163197</v>
      </c>
      <c r="R73" s="64"/>
    </row>
    <row r="74" spans="2:18" x14ac:dyDescent="0.3">
      <c r="B74" s="61">
        <v>4</v>
      </c>
      <c r="C74" s="42">
        <f t="shared" si="20"/>
        <v>140</v>
      </c>
      <c r="D74" s="62">
        <f t="shared" si="20"/>
        <v>1421000</v>
      </c>
      <c r="E74" s="63">
        <f t="shared" si="21"/>
        <v>8.8469679990038602E-2</v>
      </c>
      <c r="F74" s="44">
        <v>0.21666354432232679</v>
      </c>
      <c r="G74" s="42">
        <v>7</v>
      </c>
      <c r="H74" s="82">
        <f t="shared" si="22"/>
        <v>858000</v>
      </c>
      <c r="I74" s="63">
        <f t="shared" si="23"/>
        <v>4.7895500725689405E-2</v>
      </c>
      <c r="J74" s="44">
        <v>0.17385122735539393</v>
      </c>
      <c r="K74" s="42">
        <f t="shared" si="18"/>
        <v>147</v>
      </c>
      <c r="L74" s="82">
        <f t="shared" si="19"/>
        <v>2279000</v>
      </c>
      <c r="M74" s="63">
        <f t="shared" si="24"/>
        <v>6.7076760065928887E-2</v>
      </c>
      <c r="N74" s="44">
        <v>0.19606905060490493</v>
      </c>
      <c r="R74" s="64"/>
    </row>
    <row r="75" spans="2:18" x14ac:dyDescent="0.3">
      <c r="B75" s="61">
        <v>5</v>
      </c>
      <c r="C75" s="42">
        <f t="shared" si="20"/>
        <v>210</v>
      </c>
      <c r="D75" s="62">
        <f t="shared" si="20"/>
        <v>1768000</v>
      </c>
      <c r="E75" s="63">
        <f t="shared" si="21"/>
        <v>0.11007346532187773</v>
      </c>
      <c r="F75" s="44">
        <v>0.23006278688524592</v>
      </c>
      <c r="G75" s="42">
        <v>11</v>
      </c>
      <c r="H75" s="82">
        <f t="shared" si="22"/>
        <v>2193000</v>
      </c>
      <c r="I75" s="63">
        <f t="shared" si="23"/>
        <v>0.12241822038629005</v>
      </c>
      <c r="J75" s="44">
        <v>0.10131546344682424</v>
      </c>
      <c r="K75" s="42">
        <f t="shared" si="18"/>
        <v>221</v>
      </c>
      <c r="L75" s="82">
        <f t="shared" si="19"/>
        <v>3961000</v>
      </c>
      <c r="M75" s="63">
        <f t="shared" si="24"/>
        <v>0.11658229338356486</v>
      </c>
      <c r="N75" s="44">
        <v>0.14156174537859428</v>
      </c>
      <c r="R75" s="64"/>
    </row>
    <row r="76" spans="2:18" x14ac:dyDescent="0.3">
      <c r="B76" s="61">
        <v>6</v>
      </c>
      <c r="C76" s="42">
        <f t="shared" si="20"/>
        <v>233</v>
      </c>
      <c r="D76" s="62">
        <f t="shared" si="20"/>
        <v>1993000</v>
      </c>
      <c r="E76" s="63">
        <f t="shared" si="21"/>
        <v>0.12408168347652845</v>
      </c>
      <c r="F76" s="44">
        <v>0.18806582254815832</v>
      </c>
      <c r="G76" s="42">
        <v>16</v>
      </c>
      <c r="H76" s="82">
        <f t="shared" si="22"/>
        <v>2735000</v>
      </c>
      <c r="I76" s="63">
        <f t="shared" si="23"/>
        <v>0.15267388634587473</v>
      </c>
      <c r="J76" s="44">
        <v>0.24653474820143886</v>
      </c>
      <c r="K76" s="42">
        <f t="shared" si="18"/>
        <v>249</v>
      </c>
      <c r="L76" s="82">
        <f t="shared" si="19"/>
        <v>4728000</v>
      </c>
      <c r="M76" s="63">
        <f t="shared" si="24"/>
        <v>0.13915705203673182</v>
      </c>
      <c r="N76" s="44">
        <v>0.21736114862278183</v>
      </c>
      <c r="R76" s="64"/>
    </row>
    <row r="77" spans="2:18" x14ac:dyDescent="0.3">
      <c r="B77" s="61">
        <v>7</v>
      </c>
      <c r="C77" s="42">
        <f t="shared" si="20"/>
        <v>185</v>
      </c>
      <c r="D77" s="62">
        <f t="shared" si="20"/>
        <v>1778000</v>
      </c>
      <c r="E77" s="63">
        <f t="shared" si="21"/>
        <v>0.11069605279541776</v>
      </c>
      <c r="F77" s="44">
        <v>0.20501821198457368</v>
      </c>
      <c r="G77" s="42">
        <v>21</v>
      </c>
      <c r="H77" s="82">
        <f t="shared" si="22"/>
        <v>2184000</v>
      </c>
      <c r="I77" s="63">
        <f t="shared" si="23"/>
        <v>0.12191582002902758</v>
      </c>
      <c r="J77" s="44">
        <v>0.15791180209978453</v>
      </c>
      <c r="K77" s="42">
        <f t="shared" si="18"/>
        <v>206</v>
      </c>
      <c r="L77" s="82">
        <f t="shared" si="19"/>
        <v>3962000</v>
      </c>
      <c r="M77" s="63">
        <f t="shared" si="24"/>
        <v>0.11661172592418177</v>
      </c>
      <c r="N77" s="44">
        <v>0.18724453320939638</v>
      </c>
      <c r="R77" s="64"/>
    </row>
    <row r="78" spans="2:18" x14ac:dyDescent="0.3">
      <c r="B78" s="61">
        <v>8</v>
      </c>
      <c r="C78" s="42">
        <f t="shared" si="20"/>
        <v>276</v>
      </c>
      <c r="D78" s="62">
        <f t="shared" si="20"/>
        <v>2254000</v>
      </c>
      <c r="E78" s="63">
        <f t="shared" si="21"/>
        <v>0.14033121653592329</v>
      </c>
      <c r="F78" s="44">
        <v>0.2436375956284153</v>
      </c>
      <c r="G78" s="42">
        <v>24</v>
      </c>
      <c r="H78" s="82">
        <f t="shared" si="22"/>
        <v>3421000</v>
      </c>
      <c r="I78" s="63">
        <f t="shared" si="23"/>
        <v>0.19096795802165903</v>
      </c>
      <c r="J78" s="44">
        <v>0.16085886428186072</v>
      </c>
      <c r="K78" s="42">
        <f t="shared" si="18"/>
        <v>300</v>
      </c>
      <c r="L78" s="82">
        <f t="shared" si="19"/>
        <v>5675000</v>
      </c>
      <c r="M78" s="63">
        <f t="shared" si="24"/>
        <v>0.16702966800094185</v>
      </c>
      <c r="N78" s="44">
        <v>0.2001700307045699</v>
      </c>
      <c r="R78" s="64"/>
    </row>
    <row r="79" spans="2:18" x14ac:dyDescent="0.3">
      <c r="B79" s="61">
        <v>9</v>
      </c>
      <c r="C79" s="42">
        <f t="shared" si="20"/>
        <v>249</v>
      </c>
      <c r="D79" s="62">
        <f t="shared" si="20"/>
        <v>2114000</v>
      </c>
      <c r="E79" s="63">
        <f t="shared" si="21"/>
        <v>0.13161499190636283</v>
      </c>
      <c r="F79" s="44">
        <v>0.16542093522264859</v>
      </c>
      <c r="G79" s="42">
        <v>21</v>
      </c>
      <c r="H79" s="82">
        <f t="shared" si="22"/>
        <v>3095000</v>
      </c>
      <c r="I79" s="63">
        <f t="shared" si="23"/>
        <v>0.17276990063637379</v>
      </c>
      <c r="J79" s="44">
        <v>0.1583507646795638</v>
      </c>
      <c r="K79" s="42">
        <f t="shared" si="18"/>
        <v>270</v>
      </c>
      <c r="L79" s="82">
        <f t="shared" si="19"/>
        <v>5209000</v>
      </c>
      <c r="M79" s="63">
        <f t="shared" si="24"/>
        <v>0.15331410407346363</v>
      </c>
      <c r="N79" s="44">
        <v>0.16072585432239167</v>
      </c>
      <c r="R79" s="64"/>
    </row>
    <row r="80" spans="2:18" x14ac:dyDescent="0.3">
      <c r="B80" s="65">
        <v>10</v>
      </c>
      <c r="C80" s="45">
        <f t="shared" si="20"/>
        <v>231</v>
      </c>
      <c r="D80" s="66">
        <f t="shared" si="20"/>
        <v>2105000</v>
      </c>
      <c r="E80" s="67">
        <f t="shared" si="21"/>
        <v>0.13105466318017681</v>
      </c>
      <c r="F80" s="52">
        <v>0.24826774999999998</v>
      </c>
      <c r="G80" s="45">
        <v>28</v>
      </c>
      <c r="H80" s="83">
        <f t="shared" si="22"/>
        <v>1846000</v>
      </c>
      <c r="I80" s="67">
        <f t="shared" si="23"/>
        <v>0.10304789550072568</v>
      </c>
      <c r="J80" s="52">
        <v>0.15298222323727045</v>
      </c>
      <c r="K80" s="45">
        <f t="shared" si="18"/>
        <v>259</v>
      </c>
      <c r="L80" s="83">
        <f t="shared" si="19"/>
        <v>3951000</v>
      </c>
      <c r="M80" s="67">
        <f t="shared" si="24"/>
        <v>0.11628796797739581</v>
      </c>
      <c r="N80" s="52">
        <v>0.15999611462264049</v>
      </c>
      <c r="R80" s="64"/>
    </row>
    <row r="82" spans="2:14" x14ac:dyDescent="0.3">
      <c r="B82" s="68" t="s">
        <v>4674</v>
      </c>
      <c r="C82" s="69">
        <f>SUM(C71:C80)</f>
        <v>1778</v>
      </c>
      <c r="D82" s="70">
        <f>SUM(D71:D80)</f>
        <v>16062000</v>
      </c>
      <c r="E82" s="71">
        <f>SUM(E71:E80)</f>
        <v>0.99999999999999989</v>
      </c>
      <c r="F82" s="72">
        <f>SUMPRODUCT(E71:E80,F71:F80)</f>
        <v>0.21761987770929467</v>
      </c>
      <c r="G82" s="69">
        <f>SUM(G71:G80)</f>
        <v>147</v>
      </c>
      <c r="H82" s="70">
        <f>SUM(H71:H80)</f>
        <v>17914000</v>
      </c>
      <c r="I82" s="71">
        <f>SUM(I71:I80)</f>
        <v>0.99999999999999989</v>
      </c>
      <c r="J82" s="73">
        <f>SUMPRODUCT(I71:I80,J71:J80)</f>
        <v>0.16286218236176045</v>
      </c>
      <c r="K82" s="69">
        <f>SUM(K71:K80)</f>
        <v>1925</v>
      </c>
      <c r="L82" s="70">
        <f>SUM(L71:L80)</f>
        <v>33976000</v>
      </c>
      <c r="M82" s="71">
        <f>SUM(M71:M80)</f>
        <v>1</v>
      </c>
      <c r="N82" s="73">
        <f>SUMPRODUCT(M71:M80,N71:N80)</f>
        <v>0.17973146737616633</v>
      </c>
    </row>
    <row r="83" spans="2:14" x14ac:dyDescent="0.3">
      <c r="H83" s="74"/>
    </row>
    <row r="84" spans="2:14" x14ac:dyDescent="0.3">
      <c r="B84" s="39" t="s">
        <v>4677</v>
      </c>
    </row>
    <row r="87" spans="2:14" ht="69" x14ac:dyDescent="0.3">
      <c r="B87" s="53" t="s">
        <v>4676</v>
      </c>
      <c r="C87" s="84" t="s">
        <v>4680</v>
      </c>
      <c r="D87" s="89" t="s">
        <v>4680</v>
      </c>
    </row>
    <row r="88" spans="2:14" x14ac:dyDescent="0.3">
      <c r="B88" s="57" t="s">
        <v>4651</v>
      </c>
      <c r="C88" s="58" t="s">
        <v>4681</v>
      </c>
      <c r="D88" s="57" t="s">
        <v>4682</v>
      </c>
    </row>
    <row r="89" spans="2:14" x14ac:dyDescent="0.3">
      <c r="B89" s="61">
        <v>1</v>
      </c>
      <c r="C89" s="85">
        <v>143.08695652173913</v>
      </c>
      <c r="D89" s="90">
        <v>115.75925925925924</v>
      </c>
    </row>
    <row r="90" spans="2:14" x14ac:dyDescent="0.3">
      <c r="B90" s="61">
        <v>2</v>
      </c>
      <c r="C90" s="85">
        <v>133.203125</v>
      </c>
      <c r="D90" s="90">
        <v>142</v>
      </c>
    </row>
    <row r="91" spans="2:14" x14ac:dyDescent="0.3">
      <c r="B91" s="61">
        <v>3</v>
      </c>
      <c r="C91" s="85">
        <v>143.0204081632653</v>
      </c>
      <c r="D91" s="90">
        <v>125.04347826086959</v>
      </c>
    </row>
    <row r="92" spans="2:14" x14ac:dyDescent="0.3">
      <c r="B92" s="61">
        <v>4</v>
      </c>
      <c r="C92" s="85">
        <v>125.86</v>
      </c>
      <c r="D92" s="90">
        <v>140.1</v>
      </c>
    </row>
    <row r="93" spans="2:14" x14ac:dyDescent="0.3">
      <c r="B93" s="61">
        <v>5</v>
      </c>
      <c r="C93" s="85">
        <v>130.4426229508197</v>
      </c>
      <c r="D93" s="90">
        <v>108.26027397260272</v>
      </c>
    </row>
    <row r="94" spans="2:14" x14ac:dyDescent="0.3">
      <c r="B94" s="61">
        <v>6</v>
      </c>
      <c r="C94" s="85">
        <v>137.48979591836735</v>
      </c>
      <c r="D94" s="90">
        <v>139.58992805755398</v>
      </c>
    </row>
    <row r="95" spans="2:14" x14ac:dyDescent="0.3">
      <c r="B95" s="61">
        <v>7</v>
      </c>
      <c r="C95" s="85">
        <v>141.2451361867704</v>
      </c>
      <c r="D95" s="90">
        <v>132.5093167701863</v>
      </c>
    </row>
    <row r="96" spans="2:14" x14ac:dyDescent="0.3">
      <c r="B96" s="61">
        <v>8</v>
      </c>
      <c r="C96" s="85">
        <v>138.02185792349729</v>
      </c>
      <c r="D96" s="90">
        <v>122.87383177570092</v>
      </c>
    </row>
    <row r="97" spans="2:4" x14ac:dyDescent="0.3">
      <c r="B97" s="61">
        <v>9</v>
      </c>
      <c r="C97" s="85">
        <v>134.93043478260873</v>
      </c>
      <c r="D97" s="90">
        <v>127.61946902654869</v>
      </c>
    </row>
    <row r="98" spans="2:4" x14ac:dyDescent="0.3">
      <c r="B98" s="65">
        <v>10</v>
      </c>
      <c r="C98" s="86">
        <v>140.375</v>
      </c>
      <c r="D98" s="91">
        <v>107.80230326295586</v>
      </c>
    </row>
    <row r="99" spans="2:4" x14ac:dyDescent="0.3">
      <c r="C99" s="87"/>
      <c r="D99" s="87"/>
    </row>
    <row r="100" spans="2:4" x14ac:dyDescent="0.3">
      <c r="B100" s="68" t="s">
        <v>4674</v>
      </c>
      <c r="C100" s="88">
        <v>137.48736097067746</v>
      </c>
      <c r="D100" s="92">
        <v>120.78500619578685</v>
      </c>
    </row>
  </sheetData>
  <pageMargins left="0.7" right="0.7" top="0.75" bottom="0.75" header="0.3" footer="0.3"/>
  <pageSetup orientation="portrait" r:id="rId1"/>
  <ignoredErrors>
    <ignoredError sqref="F82 J82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2B6C8-6E34-4A9B-81E3-C50FCA7970AC}">
  <dimension ref="B2:E16"/>
  <sheetViews>
    <sheetView workbookViewId="0">
      <selection activeCell="B6" sqref="B6"/>
    </sheetView>
  </sheetViews>
  <sheetFormatPr baseColWidth="10" defaultRowHeight="14.4" x14ac:dyDescent="0.3"/>
  <cols>
    <col min="2" max="2" width="22.44140625" bestFit="1" customWidth="1"/>
    <col min="3" max="3" width="12.6640625" bestFit="1" customWidth="1"/>
  </cols>
  <sheetData>
    <row r="2" spans="2:5" x14ac:dyDescent="0.3">
      <c r="B2" t="s">
        <v>4645</v>
      </c>
      <c r="C2" s="94" t="s">
        <v>4686</v>
      </c>
    </row>
    <row r="3" spans="2:5" x14ac:dyDescent="0.3">
      <c r="B3" t="s">
        <v>4687</v>
      </c>
      <c r="C3" t="s">
        <v>4688</v>
      </c>
    </row>
    <row r="4" spans="2:5" x14ac:dyDescent="0.3">
      <c r="B4" t="s">
        <v>4689</v>
      </c>
      <c r="C4" t="s">
        <v>4690</v>
      </c>
    </row>
    <row r="5" spans="2:5" x14ac:dyDescent="0.3">
      <c r="B5" t="s">
        <v>4692</v>
      </c>
    </row>
    <row r="7" spans="2:5" x14ac:dyDescent="0.3">
      <c r="C7" t="s">
        <v>4691</v>
      </c>
    </row>
    <row r="8" spans="2:5" x14ac:dyDescent="0.3">
      <c r="C8" s="95">
        <v>3000000</v>
      </c>
    </row>
    <row r="9" spans="2:5" x14ac:dyDescent="0.3">
      <c r="C9">
        <v>7</v>
      </c>
    </row>
    <row r="11" spans="2:5" x14ac:dyDescent="0.3">
      <c r="C11" s="96"/>
      <c r="D11" s="96"/>
      <c r="E11" s="96"/>
    </row>
    <row r="12" spans="2:5" x14ac:dyDescent="0.3">
      <c r="C12" s="96"/>
      <c r="D12" s="96"/>
      <c r="E12" s="96"/>
    </row>
    <row r="13" spans="2:5" x14ac:dyDescent="0.3">
      <c r="C13" s="96"/>
      <c r="D13" s="96"/>
      <c r="E13" s="96"/>
    </row>
    <row r="14" spans="2:5" x14ac:dyDescent="0.3">
      <c r="C14" s="96"/>
      <c r="D14" s="96"/>
      <c r="E14" s="96"/>
    </row>
    <row r="15" spans="2:5" x14ac:dyDescent="0.3">
      <c r="C15" s="96"/>
      <c r="D15" s="96"/>
      <c r="E15" s="96"/>
    </row>
    <row r="16" spans="2:5" x14ac:dyDescent="0.3">
      <c r="C16" s="96"/>
      <c r="D16" s="96"/>
      <c r="E16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3F8D-A0A4-4DEB-8BE7-B26E966BC4BC}">
  <dimension ref="A1:E5075"/>
  <sheetViews>
    <sheetView topLeftCell="A4817" workbookViewId="0">
      <selection activeCell="C4824" sqref="C4824"/>
    </sheetView>
  </sheetViews>
  <sheetFormatPr baseColWidth="10" defaultRowHeight="14.4" x14ac:dyDescent="0.3"/>
  <cols>
    <col min="2" max="2" width="11.5546875" customWidth="1"/>
  </cols>
  <sheetData>
    <row r="1" spans="1:5" x14ac:dyDescent="0.3">
      <c r="A1" t="s">
        <v>4693</v>
      </c>
      <c r="B1" t="s">
        <v>4694</v>
      </c>
      <c r="C1" t="s">
        <v>4695</v>
      </c>
      <c r="D1" t="s">
        <v>4696</v>
      </c>
      <c r="E1" t="s">
        <v>4708</v>
      </c>
    </row>
    <row r="2" spans="1:5" x14ac:dyDescent="0.3">
      <c r="A2">
        <v>116</v>
      </c>
      <c r="B2">
        <v>10000</v>
      </c>
      <c r="C2">
        <v>110</v>
      </c>
      <c r="D2" t="s">
        <v>4697</v>
      </c>
      <c r="E2">
        <v>3</v>
      </c>
    </row>
    <row r="3" spans="1:5" x14ac:dyDescent="0.3">
      <c r="A3">
        <v>2174</v>
      </c>
      <c r="B3">
        <v>10000</v>
      </c>
      <c r="C3">
        <v>132</v>
      </c>
      <c r="D3" t="s">
        <v>4698</v>
      </c>
      <c r="E3">
        <v>8</v>
      </c>
    </row>
    <row r="4" spans="1:5" x14ac:dyDescent="0.3">
      <c r="A4">
        <v>2564</v>
      </c>
      <c r="B4">
        <v>10000</v>
      </c>
      <c r="C4">
        <v>110</v>
      </c>
      <c r="D4" t="s">
        <v>4699</v>
      </c>
      <c r="E4">
        <v>4</v>
      </c>
    </row>
    <row r="5" spans="1:5" x14ac:dyDescent="0.3">
      <c r="A5">
        <v>3481</v>
      </c>
      <c r="B5">
        <v>10000</v>
      </c>
      <c r="C5">
        <v>110</v>
      </c>
      <c r="D5" t="s">
        <v>4697</v>
      </c>
      <c r="E5">
        <v>3</v>
      </c>
    </row>
    <row r="6" spans="1:5" x14ac:dyDescent="0.3">
      <c r="A6">
        <v>5812</v>
      </c>
      <c r="B6">
        <v>10000</v>
      </c>
      <c r="C6">
        <v>147</v>
      </c>
      <c r="D6" t="s">
        <v>4700</v>
      </c>
      <c r="E6">
        <v>9</v>
      </c>
    </row>
    <row r="7" spans="1:5" x14ac:dyDescent="0.3">
      <c r="A7">
        <v>8082</v>
      </c>
      <c r="B7">
        <v>10000</v>
      </c>
      <c r="C7">
        <v>110</v>
      </c>
      <c r="D7" t="s">
        <v>4701</v>
      </c>
      <c r="E7">
        <v>5</v>
      </c>
    </row>
    <row r="8" spans="1:5" x14ac:dyDescent="0.3">
      <c r="A8">
        <v>11429</v>
      </c>
      <c r="B8">
        <v>10000</v>
      </c>
      <c r="C8">
        <v>115</v>
      </c>
      <c r="D8" t="s">
        <v>4702</v>
      </c>
      <c r="E8">
        <v>6</v>
      </c>
    </row>
    <row r="9" spans="1:5" x14ac:dyDescent="0.3">
      <c r="A9">
        <v>12168</v>
      </c>
      <c r="B9">
        <v>10000</v>
      </c>
      <c r="C9">
        <v>110</v>
      </c>
      <c r="D9" t="s">
        <v>4701</v>
      </c>
      <c r="E9">
        <v>5</v>
      </c>
    </row>
    <row r="10" spans="1:5" x14ac:dyDescent="0.3">
      <c r="A10">
        <v>12897</v>
      </c>
      <c r="B10">
        <v>10000</v>
      </c>
      <c r="C10">
        <v>127</v>
      </c>
      <c r="D10" t="s">
        <v>4703</v>
      </c>
      <c r="E10">
        <v>7</v>
      </c>
    </row>
    <row r="11" spans="1:5" x14ac:dyDescent="0.3">
      <c r="A11">
        <v>13084</v>
      </c>
      <c r="B11">
        <v>10000</v>
      </c>
      <c r="C11">
        <v>110</v>
      </c>
      <c r="D11" t="s">
        <v>4701</v>
      </c>
      <c r="E11">
        <v>5</v>
      </c>
    </row>
    <row r="12" spans="1:5" x14ac:dyDescent="0.3">
      <c r="A12">
        <v>13671</v>
      </c>
      <c r="B12">
        <v>10000</v>
      </c>
      <c r="C12">
        <v>147</v>
      </c>
      <c r="D12" t="s">
        <v>4700</v>
      </c>
      <c r="E12">
        <v>9</v>
      </c>
    </row>
    <row r="13" spans="1:5" x14ac:dyDescent="0.3">
      <c r="A13">
        <v>18377</v>
      </c>
      <c r="B13">
        <v>10000</v>
      </c>
      <c r="C13">
        <v>110</v>
      </c>
      <c r="D13" t="s">
        <v>4697</v>
      </c>
      <c r="E13">
        <v>3</v>
      </c>
    </row>
    <row r="14" spans="1:5" x14ac:dyDescent="0.3">
      <c r="A14">
        <v>18392</v>
      </c>
      <c r="B14">
        <v>10000</v>
      </c>
      <c r="C14">
        <v>110</v>
      </c>
      <c r="D14" t="s">
        <v>4701</v>
      </c>
      <c r="E14">
        <v>5</v>
      </c>
    </row>
    <row r="15" spans="1:5" x14ac:dyDescent="0.3">
      <c r="A15">
        <v>19005</v>
      </c>
      <c r="B15">
        <v>10000</v>
      </c>
      <c r="C15">
        <v>127</v>
      </c>
      <c r="D15" t="s">
        <v>4703</v>
      </c>
      <c r="E15">
        <v>7</v>
      </c>
    </row>
    <row r="16" spans="1:5" x14ac:dyDescent="0.3">
      <c r="A16">
        <v>21204</v>
      </c>
      <c r="B16">
        <v>10000</v>
      </c>
      <c r="C16">
        <v>100</v>
      </c>
      <c r="D16" t="s">
        <v>4704</v>
      </c>
      <c r="E16">
        <v>2</v>
      </c>
    </row>
    <row r="17" spans="1:5" x14ac:dyDescent="0.3">
      <c r="A17">
        <v>21372</v>
      </c>
      <c r="B17">
        <v>10000</v>
      </c>
      <c r="C17">
        <v>115</v>
      </c>
      <c r="D17" t="s">
        <v>4702</v>
      </c>
      <c r="E17">
        <v>6</v>
      </c>
    </row>
    <row r="18" spans="1:5" x14ac:dyDescent="0.3">
      <c r="A18">
        <v>24321</v>
      </c>
      <c r="B18">
        <v>10000</v>
      </c>
      <c r="C18">
        <v>147</v>
      </c>
      <c r="D18" t="s">
        <v>4700</v>
      </c>
      <c r="E18">
        <v>9</v>
      </c>
    </row>
    <row r="19" spans="1:5" x14ac:dyDescent="0.3">
      <c r="A19">
        <v>25860</v>
      </c>
      <c r="B19">
        <v>10000</v>
      </c>
      <c r="C19">
        <v>127</v>
      </c>
      <c r="D19" t="s">
        <v>4703</v>
      </c>
      <c r="E19">
        <v>7</v>
      </c>
    </row>
    <row r="20" spans="1:5" x14ac:dyDescent="0.3">
      <c r="A20">
        <v>29193</v>
      </c>
      <c r="B20">
        <v>10000</v>
      </c>
      <c r="C20">
        <v>115</v>
      </c>
      <c r="D20" t="s">
        <v>4702</v>
      </c>
      <c r="E20">
        <v>6</v>
      </c>
    </row>
    <row r="21" spans="1:5" x14ac:dyDescent="0.3">
      <c r="A21">
        <v>30153</v>
      </c>
      <c r="B21">
        <v>10000</v>
      </c>
      <c r="C21">
        <v>110</v>
      </c>
      <c r="D21" t="s">
        <v>4701</v>
      </c>
      <c r="E21">
        <v>5</v>
      </c>
    </row>
    <row r="22" spans="1:5" x14ac:dyDescent="0.3">
      <c r="A22">
        <v>33382</v>
      </c>
      <c r="B22">
        <v>10000</v>
      </c>
      <c r="C22">
        <v>110</v>
      </c>
      <c r="D22" t="s">
        <v>4701</v>
      </c>
      <c r="E22">
        <v>5</v>
      </c>
    </row>
    <row r="23" spans="1:5" x14ac:dyDescent="0.3">
      <c r="A23">
        <v>35175</v>
      </c>
      <c r="B23">
        <v>10000</v>
      </c>
      <c r="C23">
        <v>110</v>
      </c>
      <c r="D23" t="s">
        <v>4701</v>
      </c>
      <c r="E23">
        <v>5</v>
      </c>
    </row>
    <row r="24" spans="1:5" x14ac:dyDescent="0.3">
      <c r="A24">
        <v>41954</v>
      </c>
      <c r="B24">
        <v>10000</v>
      </c>
      <c r="C24">
        <v>115</v>
      </c>
      <c r="D24" t="s">
        <v>4702</v>
      </c>
      <c r="E24">
        <v>6</v>
      </c>
    </row>
    <row r="25" spans="1:5" x14ac:dyDescent="0.3">
      <c r="A25">
        <v>42476</v>
      </c>
      <c r="B25">
        <v>10000</v>
      </c>
      <c r="C25">
        <v>110</v>
      </c>
      <c r="D25" t="s">
        <v>4701</v>
      </c>
      <c r="E25">
        <v>5</v>
      </c>
    </row>
    <row r="26" spans="1:5" x14ac:dyDescent="0.3">
      <c r="A26">
        <v>43288</v>
      </c>
      <c r="B26">
        <v>0</v>
      </c>
      <c r="C26">
        <v>0</v>
      </c>
      <c r="D26" t="s">
        <v>4705</v>
      </c>
      <c r="E26">
        <v>10</v>
      </c>
    </row>
    <row r="27" spans="1:5" x14ac:dyDescent="0.3">
      <c r="A27">
        <v>45740</v>
      </c>
      <c r="B27">
        <v>10000</v>
      </c>
      <c r="C27">
        <v>110</v>
      </c>
      <c r="D27" t="s">
        <v>4701</v>
      </c>
      <c r="E27">
        <v>5</v>
      </c>
    </row>
    <row r="28" spans="1:5" x14ac:dyDescent="0.3">
      <c r="A28">
        <v>49352</v>
      </c>
      <c r="B28">
        <v>10000</v>
      </c>
      <c r="C28">
        <v>110</v>
      </c>
      <c r="D28" t="s">
        <v>4699</v>
      </c>
      <c r="E28">
        <v>4</v>
      </c>
    </row>
    <row r="29" spans="1:5" x14ac:dyDescent="0.3">
      <c r="A29">
        <v>53826</v>
      </c>
      <c r="B29">
        <v>10000</v>
      </c>
      <c r="C29">
        <v>132</v>
      </c>
      <c r="D29" t="s">
        <v>4698</v>
      </c>
      <c r="E29">
        <v>8</v>
      </c>
    </row>
    <row r="30" spans="1:5" x14ac:dyDescent="0.3">
      <c r="A30">
        <v>59982</v>
      </c>
      <c r="B30">
        <v>0</v>
      </c>
      <c r="C30">
        <v>0</v>
      </c>
      <c r="D30" t="s">
        <v>4705</v>
      </c>
      <c r="E30">
        <v>10</v>
      </c>
    </row>
    <row r="31" spans="1:5" x14ac:dyDescent="0.3">
      <c r="A31">
        <v>60157</v>
      </c>
      <c r="B31">
        <v>10000</v>
      </c>
      <c r="C31">
        <v>110</v>
      </c>
      <c r="D31" t="s">
        <v>4697</v>
      </c>
      <c r="E31">
        <v>3</v>
      </c>
    </row>
    <row r="32" spans="1:5" x14ac:dyDescent="0.3">
      <c r="A32">
        <v>60176</v>
      </c>
      <c r="B32">
        <v>10000</v>
      </c>
      <c r="C32">
        <v>110</v>
      </c>
      <c r="D32" t="s">
        <v>4699</v>
      </c>
      <c r="E32">
        <v>4</v>
      </c>
    </row>
    <row r="33" spans="1:5" x14ac:dyDescent="0.3">
      <c r="A33">
        <v>63842</v>
      </c>
      <c r="B33">
        <v>10000</v>
      </c>
      <c r="C33">
        <v>132</v>
      </c>
      <c r="D33" t="s">
        <v>4698</v>
      </c>
      <c r="E33">
        <v>8</v>
      </c>
    </row>
    <row r="34" spans="1:5" x14ac:dyDescent="0.3">
      <c r="A34">
        <v>64153</v>
      </c>
      <c r="B34">
        <v>0</v>
      </c>
      <c r="C34">
        <v>0</v>
      </c>
      <c r="D34" t="s">
        <v>4705</v>
      </c>
      <c r="E34">
        <v>10</v>
      </c>
    </row>
    <row r="35" spans="1:5" x14ac:dyDescent="0.3">
      <c r="A35">
        <v>65981</v>
      </c>
      <c r="B35">
        <v>10000</v>
      </c>
      <c r="C35">
        <v>132</v>
      </c>
      <c r="D35" t="s">
        <v>4698</v>
      </c>
      <c r="E35">
        <v>8</v>
      </c>
    </row>
    <row r="36" spans="1:5" x14ac:dyDescent="0.3">
      <c r="A36">
        <v>66881</v>
      </c>
      <c r="B36">
        <v>0</v>
      </c>
      <c r="C36">
        <v>0</v>
      </c>
      <c r="D36" t="s">
        <v>4705</v>
      </c>
      <c r="E36">
        <v>10</v>
      </c>
    </row>
    <row r="37" spans="1:5" x14ac:dyDescent="0.3">
      <c r="A37">
        <v>70598</v>
      </c>
      <c r="B37">
        <v>10000</v>
      </c>
      <c r="C37">
        <v>110</v>
      </c>
      <c r="D37" t="s">
        <v>4701</v>
      </c>
      <c r="E37">
        <v>5</v>
      </c>
    </row>
    <row r="38" spans="1:5" x14ac:dyDescent="0.3">
      <c r="A38">
        <v>71670</v>
      </c>
      <c r="B38">
        <v>10000</v>
      </c>
      <c r="C38">
        <v>110</v>
      </c>
      <c r="D38" t="s">
        <v>4699</v>
      </c>
      <c r="E38">
        <v>4</v>
      </c>
    </row>
    <row r="39" spans="1:5" x14ac:dyDescent="0.3">
      <c r="A39">
        <v>72316</v>
      </c>
      <c r="B39">
        <v>10000</v>
      </c>
      <c r="C39">
        <v>110</v>
      </c>
      <c r="D39" t="s">
        <v>4697</v>
      </c>
      <c r="E39">
        <v>3</v>
      </c>
    </row>
    <row r="40" spans="1:5" x14ac:dyDescent="0.3">
      <c r="A40">
        <v>72585</v>
      </c>
      <c r="B40">
        <v>10000</v>
      </c>
      <c r="C40">
        <v>110</v>
      </c>
      <c r="D40" t="s">
        <v>4701</v>
      </c>
      <c r="E40">
        <v>5</v>
      </c>
    </row>
    <row r="41" spans="1:5" x14ac:dyDescent="0.3">
      <c r="A41">
        <v>74111</v>
      </c>
      <c r="B41">
        <v>10000</v>
      </c>
      <c r="C41">
        <v>100</v>
      </c>
      <c r="D41" t="s">
        <v>4704</v>
      </c>
      <c r="E41">
        <v>2</v>
      </c>
    </row>
    <row r="42" spans="1:5" x14ac:dyDescent="0.3">
      <c r="A42">
        <v>74349</v>
      </c>
      <c r="B42">
        <v>10000</v>
      </c>
      <c r="C42">
        <v>127</v>
      </c>
      <c r="D42" t="s">
        <v>4703</v>
      </c>
      <c r="E42">
        <v>7</v>
      </c>
    </row>
    <row r="43" spans="1:5" x14ac:dyDescent="0.3">
      <c r="A43">
        <v>74420</v>
      </c>
      <c r="B43">
        <v>10000</v>
      </c>
      <c r="C43">
        <v>110</v>
      </c>
      <c r="D43" t="s">
        <v>4699</v>
      </c>
      <c r="E43">
        <v>4</v>
      </c>
    </row>
    <row r="44" spans="1:5" x14ac:dyDescent="0.3">
      <c r="A44">
        <v>75456</v>
      </c>
      <c r="B44">
        <v>10000</v>
      </c>
      <c r="C44">
        <v>127</v>
      </c>
      <c r="D44" t="s">
        <v>4703</v>
      </c>
      <c r="E44">
        <v>7</v>
      </c>
    </row>
    <row r="45" spans="1:5" x14ac:dyDescent="0.3">
      <c r="A45">
        <v>75457</v>
      </c>
      <c r="B45">
        <v>0</v>
      </c>
      <c r="C45">
        <v>0</v>
      </c>
      <c r="D45" t="s">
        <v>4705</v>
      </c>
      <c r="E45">
        <v>10</v>
      </c>
    </row>
    <row r="46" spans="1:5" x14ac:dyDescent="0.3">
      <c r="A46">
        <v>75542</v>
      </c>
      <c r="B46">
        <v>10000</v>
      </c>
      <c r="C46">
        <v>147</v>
      </c>
      <c r="D46" t="s">
        <v>4700</v>
      </c>
      <c r="E46">
        <v>9</v>
      </c>
    </row>
    <row r="47" spans="1:5" x14ac:dyDescent="0.3">
      <c r="A47">
        <v>75965</v>
      </c>
      <c r="B47">
        <v>10000</v>
      </c>
      <c r="C47">
        <v>132</v>
      </c>
      <c r="D47" t="s">
        <v>4698</v>
      </c>
      <c r="E47">
        <v>8</v>
      </c>
    </row>
    <row r="48" spans="1:5" x14ac:dyDescent="0.3">
      <c r="A48">
        <v>76387</v>
      </c>
      <c r="B48">
        <v>10000</v>
      </c>
      <c r="C48">
        <v>110</v>
      </c>
      <c r="D48" t="s">
        <v>4699</v>
      </c>
      <c r="E48">
        <v>4</v>
      </c>
    </row>
    <row r="49" spans="1:5" x14ac:dyDescent="0.3">
      <c r="A49">
        <v>76453</v>
      </c>
      <c r="B49">
        <v>10000</v>
      </c>
      <c r="C49">
        <v>100</v>
      </c>
      <c r="D49" t="s">
        <v>4704</v>
      </c>
      <c r="E49">
        <v>2</v>
      </c>
    </row>
    <row r="50" spans="1:5" x14ac:dyDescent="0.3">
      <c r="A50">
        <v>76890</v>
      </c>
      <c r="B50">
        <v>10000</v>
      </c>
      <c r="C50">
        <v>127</v>
      </c>
      <c r="D50" t="s">
        <v>4703</v>
      </c>
      <c r="E50">
        <v>7</v>
      </c>
    </row>
    <row r="51" spans="1:5" x14ac:dyDescent="0.3">
      <c r="A51">
        <v>78042</v>
      </c>
      <c r="B51">
        <v>0</v>
      </c>
      <c r="C51">
        <v>0</v>
      </c>
      <c r="D51" t="s">
        <v>4705</v>
      </c>
      <c r="E51">
        <v>10</v>
      </c>
    </row>
    <row r="52" spans="1:5" x14ac:dyDescent="0.3">
      <c r="A52">
        <v>80127</v>
      </c>
      <c r="B52">
        <v>10000</v>
      </c>
      <c r="C52">
        <v>110</v>
      </c>
      <c r="D52" t="s">
        <v>4699</v>
      </c>
      <c r="E52">
        <v>4</v>
      </c>
    </row>
    <row r="53" spans="1:5" x14ac:dyDescent="0.3">
      <c r="A53">
        <v>81301</v>
      </c>
      <c r="B53">
        <v>10000</v>
      </c>
      <c r="C53">
        <v>115</v>
      </c>
      <c r="D53" t="s">
        <v>4702</v>
      </c>
      <c r="E53">
        <v>6</v>
      </c>
    </row>
    <row r="54" spans="1:5" x14ac:dyDescent="0.3">
      <c r="A54">
        <v>83378</v>
      </c>
      <c r="B54">
        <v>10000</v>
      </c>
      <c r="C54">
        <v>147</v>
      </c>
      <c r="D54" t="s">
        <v>4700</v>
      </c>
      <c r="E54">
        <v>9</v>
      </c>
    </row>
    <row r="55" spans="1:5" x14ac:dyDescent="0.3">
      <c r="A55">
        <v>84722</v>
      </c>
      <c r="B55">
        <v>10000</v>
      </c>
      <c r="C55">
        <v>110</v>
      </c>
      <c r="D55" t="s">
        <v>4701</v>
      </c>
      <c r="E55">
        <v>5</v>
      </c>
    </row>
    <row r="56" spans="1:5" x14ac:dyDescent="0.3">
      <c r="A56">
        <v>84726</v>
      </c>
      <c r="B56">
        <v>10000</v>
      </c>
      <c r="C56">
        <v>132</v>
      </c>
      <c r="D56" t="s">
        <v>4698</v>
      </c>
      <c r="E56">
        <v>8</v>
      </c>
    </row>
    <row r="57" spans="1:5" x14ac:dyDescent="0.3">
      <c r="A57">
        <v>84734</v>
      </c>
      <c r="B57">
        <v>10000</v>
      </c>
      <c r="C57">
        <v>127</v>
      </c>
      <c r="D57" t="s">
        <v>4703</v>
      </c>
      <c r="E57">
        <v>7</v>
      </c>
    </row>
    <row r="58" spans="1:5" x14ac:dyDescent="0.3">
      <c r="A58">
        <v>84738</v>
      </c>
      <c r="B58">
        <v>10000</v>
      </c>
      <c r="C58">
        <v>127</v>
      </c>
      <c r="D58" t="s">
        <v>4703</v>
      </c>
      <c r="E58">
        <v>7</v>
      </c>
    </row>
    <row r="59" spans="1:5" x14ac:dyDescent="0.3">
      <c r="A59">
        <v>84751</v>
      </c>
      <c r="B59">
        <v>10000</v>
      </c>
      <c r="C59">
        <v>127</v>
      </c>
      <c r="D59" t="s">
        <v>4703</v>
      </c>
      <c r="E59">
        <v>7</v>
      </c>
    </row>
    <row r="60" spans="1:5" x14ac:dyDescent="0.3">
      <c r="A60">
        <v>84762</v>
      </c>
      <c r="B60">
        <v>10000</v>
      </c>
      <c r="C60">
        <v>132</v>
      </c>
      <c r="D60" t="s">
        <v>4698</v>
      </c>
      <c r="E60">
        <v>8</v>
      </c>
    </row>
    <row r="61" spans="1:5" x14ac:dyDescent="0.3">
      <c r="A61">
        <v>84967</v>
      </c>
      <c r="B61">
        <v>10000</v>
      </c>
      <c r="C61">
        <v>115</v>
      </c>
      <c r="D61" t="s">
        <v>4702</v>
      </c>
      <c r="E61">
        <v>6</v>
      </c>
    </row>
    <row r="62" spans="1:5" x14ac:dyDescent="0.3">
      <c r="A62">
        <v>85121</v>
      </c>
      <c r="B62">
        <v>10000</v>
      </c>
      <c r="C62">
        <v>127</v>
      </c>
      <c r="D62" t="s">
        <v>4703</v>
      </c>
      <c r="E62">
        <v>7</v>
      </c>
    </row>
    <row r="63" spans="1:5" x14ac:dyDescent="0.3">
      <c r="A63">
        <v>85126</v>
      </c>
      <c r="B63">
        <v>10000</v>
      </c>
      <c r="C63">
        <v>115</v>
      </c>
      <c r="D63" t="s">
        <v>4702</v>
      </c>
      <c r="E63">
        <v>6</v>
      </c>
    </row>
    <row r="64" spans="1:5" x14ac:dyDescent="0.3">
      <c r="A64">
        <v>85147</v>
      </c>
      <c r="B64">
        <v>10000</v>
      </c>
      <c r="C64">
        <v>127</v>
      </c>
      <c r="D64" t="s">
        <v>4703</v>
      </c>
      <c r="E64">
        <v>7</v>
      </c>
    </row>
    <row r="65" spans="1:5" x14ac:dyDescent="0.3">
      <c r="A65">
        <v>85209</v>
      </c>
      <c r="B65">
        <v>10000</v>
      </c>
      <c r="C65">
        <v>127</v>
      </c>
      <c r="D65" t="s">
        <v>4703</v>
      </c>
      <c r="E65">
        <v>7</v>
      </c>
    </row>
    <row r="66" spans="1:5" x14ac:dyDescent="0.3">
      <c r="A66">
        <v>85363</v>
      </c>
      <c r="B66">
        <v>10000</v>
      </c>
      <c r="C66">
        <v>110</v>
      </c>
      <c r="D66" t="s">
        <v>4701</v>
      </c>
      <c r="E66">
        <v>5</v>
      </c>
    </row>
    <row r="67" spans="1:5" x14ac:dyDescent="0.3">
      <c r="A67">
        <v>86322</v>
      </c>
      <c r="B67">
        <v>10000</v>
      </c>
      <c r="C67">
        <v>115</v>
      </c>
      <c r="D67" t="s">
        <v>4702</v>
      </c>
      <c r="E67">
        <v>6</v>
      </c>
    </row>
    <row r="68" spans="1:5" x14ac:dyDescent="0.3">
      <c r="A68">
        <v>86345</v>
      </c>
      <c r="B68">
        <v>10000</v>
      </c>
      <c r="C68">
        <v>115</v>
      </c>
      <c r="D68" t="s">
        <v>4702</v>
      </c>
      <c r="E68">
        <v>6</v>
      </c>
    </row>
    <row r="69" spans="1:5" x14ac:dyDescent="0.3">
      <c r="A69">
        <v>86466</v>
      </c>
      <c r="B69">
        <v>10000</v>
      </c>
      <c r="C69">
        <v>127</v>
      </c>
      <c r="D69" t="s">
        <v>4703</v>
      </c>
      <c r="E69">
        <v>7</v>
      </c>
    </row>
    <row r="70" spans="1:5" x14ac:dyDescent="0.3">
      <c r="A70">
        <v>86577</v>
      </c>
      <c r="B70">
        <v>10000</v>
      </c>
      <c r="C70">
        <v>110</v>
      </c>
      <c r="D70" t="s">
        <v>4699</v>
      </c>
      <c r="E70">
        <v>4</v>
      </c>
    </row>
    <row r="71" spans="1:5" x14ac:dyDescent="0.3">
      <c r="A71">
        <v>86586</v>
      </c>
      <c r="B71">
        <v>10000</v>
      </c>
      <c r="C71">
        <v>100</v>
      </c>
      <c r="D71" t="s">
        <v>4704</v>
      </c>
      <c r="E71">
        <v>2</v>
      </c>
    </row>
    <row r="72" spans="1:5" x14ac:dyDescent="0.3">
      <c r="A72">
        <v>86588</v>
      </c>
      <c r="B72">
        <v>10000</v>
      </c>
      <c r="C72">
        <v>100</v>
      </c>
      <c r="D72" t="s">
        <v>4704</v>
      </c>
      <c r="E72">
        <v>2</v>
      </c>
    </row>
    <row r="73" spans="1:5" x14ac:dyDescent="0.3">
      <c r="A73">
        <v>86591</v>
      </c>
      <c r="B73">
        <v>10000</v>
      </c>
      <c r="C73">
        <v>100</v>
      </c>
      <c r="D73" t="s">
        <v>4704</v>
      </c>
      <c r="E73">
        <v>2</v>
      </c>
    </row>
    <row r="74" spans="1:5" x14ac:dyDescent="0.3">
      <c r="A74">
        <v>86604</v>
      </c>
      <c r="B74">
        <v>10000</v>
      </c>
      <c r="C74">
        <v>100</v>
      </c>
      <c r="D74" t="s">
        <v>4704</v>
      </c>
      <c r="E74">
        <v>2</v>
      </c>
    </row>
    <row r="75" spans="1:5" x14ac:dyDescent="0.3">
      <c r="A75">
        <v>86616</v>
      </c>
      <c r="B75">
        <v>10000</v>
      </c>
      <c r="C75">
        <v>110</v>
      </c>
      <c r="D75" t="s">
        <v>4697</v>
      </c>
      <c r="E75">
        <v>3</v>
      </c>
    </row>
    <row r="76" spans="1:5" x14ac:dyDescent="0.3">
      <c r="A76">
        <v>86630</v>
      </c>
      <c r="B76">
        <v>10000</v>
      </c>
      <c r="C76">
        <v>110</v>
      </c>
      <c r="D76" t="s">
        <v>4701</v>
      </c>
      <c r="E76">
        <v>5</v>
      </c>
    </row>
    <row r="77" spans="1:5" x14ac:dyDescent="0.3">
      <c r="A77">
        <v>86639</v>
      </c>
      <c r="B77">
        <v>10000</v>
      </c>
      <c r="C77">
        <v>110</v>
      </c>
      <c r="D77" t="s">
        <v>4699</v>
      </c>
      <c r="E77">
        <v>4</v>
      </c>
    </row>
    <row r="78" spans="1:5" x14ac:dyDescent="0.3">
      <c r="A78">
        <v>86840</v>
      </c>
      <c r="B78">
        <v>10000</v>
      </c>
      <c r="C78">
        <v>100</v>
      </c>
      <c r="D78" t="s">
        <v>4704</v>
      </c>
      <c r="E78">
        <v>2</v>
      </c>
    </row>
    <row r="79" spans="1:5" x14ac:dyDescent="0.3">
      <c r="A79">
        <v>87006</v>
      </c>
      <c r="B79">
        <v>10000</v>
      </c>
      <c r="C79">
        <v>127</v>
      </c>
      <c r="D79" t="s">
        <v>4703</v>
      </c>
      <c r="E79">
        <v>7</v>
      </c>
    </row>
    <row r="80" spans="1:5" x14ac:dyDescent="0.3">
      <c r="A80">
        <v>87007</v>
      </c>
      <c r="B80">
        <v>10000</v>
      </c>
      <c r="C80">
        <v>110</v>
      </c>
      <c r="D80" t="s">
        <v>4701</v>
      </c>
      <c r="E80">
        <v>5</v>
      </c>
    </row>
    <row r="81" spans="1:5" x14ac:dyDescent="0.3">
      <c r="A81">
        <v>87512</v>
      </c>
      <c r="B81">
        <v>10000</v>
      </c>
      <c r="C81">
        <v>132</v>
      </c>
      <c r="D81" t="s">
        <v>4698</v>
      </c>
      <c r="E81">
        <v>8</v>
      </c>
    </row>
    <row r="82" spans="1:5" x14ac:dyDescent="0.3">
      <c r="A82">
        <v>87529</v>
      </c>
      <c r="B82">
        <v>10000</v>
      </c>
      <c r="C82">
        <v>132</v>
      </c>
      <c r="D82" t="s">
        <v>4698</v>
      </c>
      <c r="E82">
        <v>8</v>
      </c>
    </row>
    <row r="83" spans="1:5" x14ac:dyDescent="0.3">
      <c r="A83">
        <v>87532</v>
      </c>
      <c r="B83">
        <v>10000</v>
      </c>
      <c r="C83">
        <v>132</v>
      </c>
      <c r="D83" t="s">
        <v>4698</v>
      </c>
      <c r="E83">
        <v>8</v>
      </c>
    </row>
    <row r="84" spans="1:5" x14ac:dyDescent="0.3">
      <c r="A84">
        <v>87534</v>
      </c>
      <c r="B84">
        <v>0</v>
      </c>
      <c r="C84">
        <v>0</v>
      </c>
      <c r="D84" t="s">
        <v>4705</v>
      </c>
      <c r="E84">
        <v>10</v>
      </c>
    </row>
    <row r="85" spans="1:5" x14ac:dyDescent="0.3">
      <c r="A85">
        <v>87537</v>
      </c>
      <c r="B85">
        <v>10000</v>
      </c>
      <c r="C85">
        <v>127</v>
      </c>
      <c r="D85" t="s">
        <v>4703</v>
      </c>
      <c r="E85">
        <v>7</v>
      </c>
    </row>
    <row r="86" spans="1:5" x14ac:dyDescent="0.3">
      <c r="A86">
        <v>88528</v>
      </c>
      <c r="B86">
        <v>10000</v>
      </c>
      <c r="C86">
        <v>132</v>
      </c>
      <c r="D86" t="s">
        <v>4698</v>
      </c>
      <c r="E86">
        <v>8</v>
      </c>
    </row>
    <row r="87" spans="1:5" x14ac:dyDescent="0.3">
      <c r="A87">
        <v>88539</v>
      </c>
      <c r="B87">
        <v>10000</v>
      </c>
      <c r="C87">
        <v>115</v>
      </c>
      <c r="D87" t="s">
        <v>4702</v>
      </c>
      <c r="E87">
        <v>6</v>
      </c>
    </row>
    <row r="88" spans="1:5" x14ac:dyDescent="0.3">
      <c r="A88">
        <v>88541</v>
      </c>
      <c r="B88">
        <v>10000</v>
      </c>
      <c r="C88">
        <v>110</v>
      </c>
      <c r="D88" t="s">
        <v>4699</v>
      </c>
      <c r="E88">
        <v>4</v>
      </c>
    </row>
    <row r="89" spans="1:5" x14ac:dyDescent="0.3">
      <c r="A89">
        <v>88547</v>
      </c>
      <c r="B89">
        <v>10000</v>
      </c>
      <c r="C89">
        <v>110</v>
      </c>
      <c r="D89" t="s">
        <v>4699</v>
      </c>
      <c r="E89">
        <v>4</v>
      </c>
    </row>
    <row r="90" spans="1:5" x14ac:dyDescent="0.3">
      <c r="A90">
        <v>88583</v>
      </c>
      <c r="B90">
        <v>10000</v>
      </c>
      <c r="C90">
        <v>110</v>
      </c>
      <c r="D90" t="s">
        <v>4701</v>
      </c>
      <c r="E90">
        <v>5</v>
      </c>
    </row>
    <row r="91" spans="1:5" x14ac:dyDescent="0.3">
      <c r="A91">
        <v>88820</v>
      </c>
      <c r="B91">
        <v>10000</v>
      </c>
      <c r="C91">
        <v>115</v>
      </c>
      <c r="D91" t="s">
        <v>4702</v>
      </c>
      <c r="E91">
        <v>6</v>
      </c>
    </row>
    <row r="92" spans="1:5" x14ac:dyDescent="0.3">
      <c r="A92">
        <v>88822</v>
      </c>
      <c r="B92">
        <v>10000</v>
      </c>
      <c r="C92">
        <v>110</v>
      </c>
      <c r="D92" t="s">
        <v>4701</v>
      </c>
      <c r="E92">
        <v>5</v>
      </c>
    </row>
    <row r="93" spans="1:5" x14ac:dyDescent="0.3">
      <c r="A93">
        <v>88844</v>
      </c>
      <c r="B93">
        <v>10000</v>
      </c>
      <c r="C93">
        <v>110</v>
      </c>
      <c r="D93" t="s">
        <v>4701</v>
      </c>
      <c r="E93">
        <v>5</v>
      </c>
    </row>
    <row r="94" spans="1:5" x14ac:dyDescent="0.3">
      <c r="A94">
        <v>88845</v>
      </c>
      <c r="B94">
        <v>10000</v>
      </c>
      <c r="C94">
        <v>110</v>
      </c>
      <c r="D94" t="s">
        <v>4699</v>
      </c>
      <c r="E94">
        <v>4</v>
      </c>
    </row>
    <row r="95" spans="1:5" x14ac:dyDescent="0.3">
      <c r="A95">
        <v>88848</v>
      </c>
      <c r="B95">
        <v>10000</v>
      </c>
      <c r="C95">
        <v>115</v>
      </c>
      <c r="D95" t="s">
        <v>4702</v>
      </c>
      <c r="E95">
        <v>6</v>
      </c>
    </row>
    <row r="96" spans="1:5" x14ac:dyDescent="0.3">
      <c r="A96">
        <v>88925</v>
      </c>
      <c r="B96">
        <v>10000</v>
      </c>
      <c r="C96">
        <v>110</v>
      </c>
      <c r="D96" t="s">
        <v>4701</v>
      </c>
      <c r="E96">
        <v>5</v>
      </c>
    </row>
    <row r="97" spans="1:5" x14ac:dyDescent="0.3">
      <c r="A97">
        <v>89317</v>
      </c>
      <c r="B97">
        <v>10000</v>
      </c>
      <c r="C97">
        <v>147</v>
      </c>
      <c r="D97" t="s">
        <v>4700</v>
      </c>
      <c r="E97">
        <v>9</v>
      </c>
    </row>
    <row r="98" spans="1:5" x14ac:dyDescent="0.3">
      <c r="A98">
        <v>89396</v>
      </c>
      <c r="B98">
        <v>10000</v>
      </c>
      <c r="C98">
        <v>110</v>
      </c>
      <c r="D98" t="s">
        <v>4701</v>
      </c>
      <c r="E98">
        <v>5</v>
      </c>
    </row>
    <row r="99" spans="1:5" x14ac:dyDescent="0.3">
      <c r="A99">
        <v>89399</v>
      </c>
      <c r="B99">
        <v>10000</v>
      </c>
      <c r="C99">
        <v>110</v>
      </c>
      <c r="D99" t="s">
        <v>4701</v>
      </c>
      <c r="E99">
        <v>5</v>
      </c>
    </row>
    <row r="100" spans="1:5" x14ac:dyDescent="0.3">
      <c r="A100">
        <v>89410</v>
      </c>
      <c r="B100">
        <v>10000</v>
      </c>
      <c r="C100">
        <v>110</v>
      </c>
      <c r="D100" t="s">
        <v>4699</v>
      </c>
      <c r="E100">
        <v>4</v>
      </c>
    </row>
    <row r="101" spans="1:5" x14ac:dyDescent="0.3">
      <c r="A101">
        <v>89586</v>
      </c>
      <c r="B101">
        <v>10000</v>
      </c>
      <c r="C101">
        <v>110</v>
      </c>
      <c r="D101" t="s">
        <v>4701</v>
      </c>
      <c r="E101">
        <v>5</v>
      </c>
    </row>
    <row r="102" spans="1:5" x14ac:dyDescent="0.3">
      <c r="A102">
        <v>89926</v>
      </c>
      <c r="B102">
        <v>10000</v>
      </c>
      <c r="C102">
        <v>110</v>
      </c>
      <c r="D102" t="s">
        <v>4699</v>
      </c>
      <c r="E102">
        <v>4</v>
      </c>
    </row>
    <row r="103" spans="1:5" x14ac:dyDescent="0.3">
      <c r="A103">
        <v>89929</v>
      </c>
      <c r="B103">
        <v>10000</v>
      </c>
      <c r="C103">
        <v>127</v>
      </c>
      <c r="D103" t="s">
        <v>4703</v>
      </c>
      <c r="E103">
        <v>7</v>
      </c>
    </row>
    <row r="104" spans="1:5" x14ac:dyDescent="0.3">
      <c r="A104">
        <v>89990</v>
      </c>
      <c r="B104">
        <v>0</v>
      </c>
      <c r="C104">
        <v>0</v>
      </c>
      <c r="D104" t="s">
        <v>4705</v>
      </c>
      <c r="E104">
        <v>10</v>
      </c>
    </row>
    <row r="105" spans="1:5" x14ac:dyDescent="0.3">
      <c r="A105">
        <v>90041</v>
      </c>
      <c r="B105">
        <v>10000</v>
      </c>
      <c r="C105">
        <v>127</v>
      </c>
      <c r="D105" t="s">
        <v>4703</v>
      </c>
      <c r="E105">
        <v>7</v>
      </c>
    </row>
    <row r="106" spans="1:5" x14ac:dyDescent="0.3">
      <c r="A106">
        <v>90077</v>
      </c>
      <c r="B106">
        <v>10000</v>
      </c>
      <c r="C106">
        <v>115</v>
      </c>
      <c r="D106" t="s">
        <v>4702</v>
      </c>
      <c r="E106">
        <v>6</v>
      </c>
    </row>
    <row r="107" spans="1:5" x14ac:dyDescent="0.3">
      <c r="A107">
        <v>90248</v>
      </c>
      <c r="B107">
        <v>10000</v>
      </c>
      <c r="C107">
        <v>132</v>
      </c>
      <c r="D107" t="s">
        <v>4698</v>
      </c>
      <c r="E107">
        <v>8</v>
      </c>
    </row>
    <row r="108" spans="1:5" x14ac:dyDescent="0.3">
      <c r="A108">
        <v>90342</v>
      </c>
      <c r="B108">
        <v>10000</v>
      </c>
      <c r="C108">
        <v>115</v>
      </c>
      <c r="D108" t="s">
        <v>4702</v>
      </c>
      <c r="E108">
        <v>6</v>
      </c>
    </row>
    <row r="109" spans="1:5" x14ac:dyDescent="0.3">
      <c r="A109">
        <v>90431</v>
      </c>
      <c r="B109">
        <v>10000</v>
      </c>
      <c r="C109">
        <v>132</v>
      </c>
      <c r="D109" t="s">
        <v>4698</v>
      </c>
      <c r="E109">
        <v>8</v>
      </c>
    </row>
    <row r="110" spans="1:5" x14ac:dyDescent="0.3">
      <c r="A110">
        <v>90451</v>
      </c>
      <c r="B110">
        <v>10000</v>
      </c>
      <c r="C110">
        <v>132</v>
      </c>
      <c r="D110" t="s">
        <v>4698</v>
      </c>
      <c r="E110">
        <v>8</v>
      </c>
    </row>
    <row r="111" spans="1:5" x14ac:dyDescent="0.3">
      <c r="A111">
        <v>90453</v>
      </c>
      <c r="B111">
        <v>10000</v>
      </c>
      <c r="C111">
        <v>147</v>
      </c>
      <c r="D111" t="s">
        <v>4700</v>
      </c>
      <c r="E111">
        <v>9</v>
      </c>
    </row>
    <row r="112" spans="1:5" x14ac:dyDescent="0.3">
      <c r="A112">
        <v>90682</v>
      </c>
      <c r="B112">
        <v>10000</v>
      </c>
      <c r="C112">
        <v>110</v>
      </c>
      <c r="D112" t="s">
        <v>4701</v>
      </c>
      <c r="E112">
        <v>5</v>
      </c>
    </row>
    <row r="113" spans="1:5" x14ac:dyDescent="0.3">
      <c r="A113">
        <v>90746</v>
      </c>
      <c r="B113">
        <v>10000</v>
      </c>
      <c r="C113">
        <v>110</v>
      </c>
      <c r="D113" t="s">
        <v>4699</v>
      </c>
      <c r="E113">
        <v>4</v>
      </c>
    </row>
    <row r="114" spans="1:5" x14ac:dyDescent="0.3">
      <c r="A114">
        <v>90880</v>
      </c>
      <c r="B114">
        <v>10000</v>
      </c>
      <c r="C114">
        <v>100</v>
      </c>
      <c r="D114" t="s">
        <v>4704</v>
      </c>
      <c r="E114">
        <v>2</v>
      </c>
    </row>
    <row r="115" spans="1:5" x14ac:dyDescent="0.3">
      <c r="A115">
        <v>90933</v>
      </c>
      <c r="B115">
        <v>10000</v>
      </c>
      <c r="C115">
        <v>90</v>
      </c>
      <c r="D115" t="s">
        <v>4706</v>
      </c>
      <c r="E115">
        <v>1</v>
      </c>
    </row>
    <row r="116" spans="1:5" x14ac:dyDescent="0.3">
      <c r="A116">
        <v>90941</v>
      </c>
      <c r="B116">
        <v>10000</v>
      </c>
      <c r="C116">
        <v>100</v>
      </c>
      <c r="D116" t="s">
        <v>4704</v>
      </c>
      <c r="E116">
        <v>2</v>
      </c>
    </row>
    <row r="117" spans="1:5" x14ac:dyDescent="0.3">
      <c r="A117">
        <v>90971</v>
      </c>
      <c r="B117">
        <v>10000</v>
      </c>
      <c r="C117">
        <v>127</v>
      </c>
      <c r="D117" t="s">
        <v>4703</v>
      </c>
      <c r="E117">
        <v>7</v>
      </c>
    </row>
    <row r="118" spans="1:5" x14ac:dyDescent="0.3">
      <c r="A118">
        <v>91034</v>
      </c>
      <c r="B118">
        <v>10000</v>
      </c>
      <c r="C118">
        <v>110</v>
      </c>
      <c r="D118" t="s">
        <v>4697</v>
      </c>
      <c r="E118">
        <v>3</v>
      </c>
    </row>
    <row r="119" spans="1:5" x14ac:dyDescent="0.3">
      <c r="A119">
        <v>91038</v>
      </c>
      <c r="B119">
        <v>10000</v>
      </c>
      <c r="C119">
        <v>110</v>
      </c>
      <c r="D119" t="s">
        <v>4697</v>
      </c>
      <c r="E119">
        <v>3</v>
      </c>
    </row>
    <row r="120" spans="1:5" x14ac:dyDescent="0.3">
      <c r="A120">
        <v>91098</v>
      </c>
      <c r="B120">
        <v>10000</v>
      </c>
      <c r="C120">
        <v>100</v>
      </c>
      <c r="D120" t="s">
        <v>4704</v>
      </c>
      <c r="E120">
        <v>2</v>
      </c>
    </row>
    <row r="121" spans="1:5" x14ac:dyDescent="0.3">
      <c r="A121">
        <v>91342</v>
      </c>
      <c r="B121">
        <v>10000</v>
      </c>
      <c r="C121">
        <v>100</v>
      </c>
      <c r="D121" t="s">
        <v>4704</v>
      </c>
      <c r="E121">
        <v>2</v>
      </c>
    </row>
    <row r="122" spans="1:5" x14ac:dyDescent="0.3">
      <c r="A122">
        <v>92133</v>
      </c>
      <c r="B122">
        <v>10000</v>
      </c>
      <c r="C122">
        <v>147</v>
      </c>
      <c r="D122" t="s">
        <v>4700</v>
      </c>
      <c r="E122">
        <v>9</v>
      </c>
    </row>
    <row r="123" spans="1:5" x14ac:dyDescent="0.3">
      <c r="A123">
        <v>92944</v>
      </c>
      <c r="B123">
        <v>0</v>
      </c>
      <c r="C123">
        <v>0</v>
      </c>
      <c r="D123" t="s">
        <v>4705</v>
      </c>
      <c r="E123">
        <v>10</v>
      </c>
    </row>
    <row r="124" spans="1:5" x14ac:dyDescent="0.3">
      <c r="A124">
        <v>92950</v>
      </c>
      <c r="B124">
        <v>10000</v>
      </c>
      <c r="C124">
        <v>110</v>
      </c>
      <c r="D124" t="s">
        <v>4699</v>
      </c>
      <c r="E124">
        <v>4</v>
      </c>
    </row>
    <row r="125" spans="1:5" x14ac:dyDescent="0.3">
      <c r="A125">
        <v>92964</v>
      </c>
      <c r="B125">
        <v>10000</v>
      </c>
      <c r="C125">
        <v>90</v>
      </c>
      <c r="D125" t="s">
        <v>4706</v>
      </c>
      <c r="E125">
        <v>1</v>
      </c>
    </row>
    <row r="126" spans="1:5" x14ac:dyDescent="0.3">
      <c r="A126">
        <v>92981</v>
      </c>
      <c r="B126">
        <v>10000</v>
      </c>
      <c r="C126">
        <v>100</v>
      </c>
      <c r="D126" t="s">
        <v>4704</v>
      </c>
      <c r="E126">
        <v>2</v>
      </c>
    </row>
    <row r="127" spans="1:5" x14ac:dyDescent="0.3">
      <c r="A127">
        <v>93010</v>
      </c>
      <c r="B127">
        <v>10000</v>
      </c>
      <c r="C127">
        <v>110</v>
      </c>
      <c r="D127" t="s">
        <v>4697</v>
      </c>
      <c r="E127">
        <v>3</v>
      </c>
    </row>
    <row r="128" spans="1:5" x14ac:dyDescent="0.3">
      <c r="A128">
        <v>93038</v>
      </c>
      <c r="B128">
        <v>10000</v>
      </c>
      <c r="C128">
        <v>100</v>
      </c>
      <c r="D128" t="s">
        <v>4704</v>
      </c>
      <c r="E128">
        <v>2</v>
      </c>
    </row>
    <row r="129" spans="1:5" x14ac:dyDescent="0.3">
      <c r="A129">
        <v>93077</v>
      </c>
      <c r="B129">
        <v>10000</v>
      </c>
      <c r="C129">
        <v>147</v>
      </c>
      <c r="D129" t="s">
        <v>4700</v>
      </c>
      <c r="E129">
        <v>9</v>
      </c>
    </row>
    <row r="130" spans="1:5" x14ac:dyDescent="0.3">
      <c r="A130">
        <v>93156</v>
      </c>
      <c r="B130">
        <v>10000</v>
      </c>
      <c r="C130">
        <v>110</v>
      </c>
      <c r="D130" t="s">
        <v>4701</v>
      </c>
      <c r="E130">
        <v>5</v>
      </c>
    </row>
    <row r="131" spans="1:5" x14ac:dyDescent="0.3">
      <c r="A131">
        <v>93241</v>
      </c>
      <c r="B131">
        <v>10000</v>
      </c>
      <c r="C131">
        <v>127</v>
      </c>
      <c r="D131" t="s">
        <v>4703</v>
      </c>
      <c r="E131">
        <v>7</v>
      </c>
    </row>
    <row r="132" spans="1:5" x14ac:dyDescent="0.3">
      <c r="A132">
        <v>93481</v>
      </c>
      <c r="B132">
        <v>10000</v>
      </c>
      <c r="C132">
        <v>110</v>
      </c>
      <c r="D132" t="s">
        <v>4701</v>
      </c>
      <c r="E132">
        <v>5</v>
      </c>
    </row>
    <row r="133" spans="1:5" x14ac:dyDescent="0.3">
      <c r="A133">
        <v>93485</v>
      </c>
      <c r="B133">
        <v>10000</v>
      </c>
      <c r="C133">
        <v>110</v>
      </c>
      <c r="D133" t="s">
        <v>4697</v>
      </c>
      <c r="E133">
        <v>3</v>
      </c>
    </row>
    <row r="134" spans="1:5" x14ac:dyDescent="0.3">
      <c r="A134">
        <v>93486</v>
      </c>
      <c r="B134">
        <v>10000</v>
      </c>
      <c r="C134">
        <v>147</v>
      </c>
      <c r="D134" t="s">
        <v>4700</v>
      </c>
      <c r="E134">
        <v>9</v>
      </c>
    </row>
    <row r="135" spans="1:5" x14ac:dyDescent="0.3">
      <c r="A135">
        <v>93493</v>
      </c>
      <c r="B135">
        <v>10000</v>
      </c>
      <c r="C135">
        <v>110</v>
      </c>
      <c r="D135" t="s">
        <v>4701</v>
      </c>
      <c r="E135">
        <v>5</v>
      </c>
    </row>
    <row r="136" spans="1:5" x14ac:dyDescent="0.3">
      <c r="A136">
        <v>93494</v>
      </c>
      <c r="B136">
        <v>10000</v>
      </c>
      <c r="C136">
        <v>100</v>
      </c>
      <c r="D136" t="s">
        <v>4704</v>
      </c>
      <c r="E136">
        <v>2</v>
      </c>
    </row>
    <row r="137" spans="1:5" x14ac:dyDescent="0.3">
      <c r="A137">
        <v>93577</v>
      </c>
      <c r="B137">
        <v>10000</v>
      </c>
      <c r="C137">
        <v>127</v>
      </c>
      <c r="D137" t="s">
        <v>4703</v>
      </c>
      <c r="E137">
        <v>7</v>
      </c>
    </row>
    <row r="138" spans="1:5" x14ac:dyDescent="0.3">
      <c r="A138">
        <v>93586</v>
      </c>
      <c r="B138">
        <v>10000</v>
      </c>
      <c r="C138">
        <v>132</v>
      </c>
      <c r="D138" t="s">
        <v>4698</v>
      </c>
      <c r="E138">
        <v>8</v>
      </c>
    </row>
    <row r="139" spans="1:5" x14ac:dyDescent="0.3">
      <c r="A139">
        <v>93600</v>
      </c>
      <c r="B139">
        <v>10000</v>
      </c>
      <c r="C139">
        <v>110</v>
      </c>
      <c r="D139" t="s">
        <v>4701</v>
      </c>
      <c r="E139">
        <v>5</v>
      </c>
    </row>
    <row r="140" spans="1:5" x14ac:dyDescent="0.3">
      <c r="A140">
        <v>93615</v>
      </c>
      <c r="B140">
        <v>10000</v>
      </c>
      <c r="C140">
        <v>115</v>
      </c>
      <c r="D140" t="s">
        <v>4702</v>
      </c>
      <c r="E140">
        <v>6</v>
      </c>
    </row>
    <row r="141" spans="1:5" x14ac:dyDescent="0.3">
      <c r="A141">
        <v>93622</v>
      </c>
      <c r="B141">
        <v>10000</v>
      </c>
      <c r="C141">
        <v>115</v>
      </c>
      <c r="D141" t="s">
        <v>4702</v>
      </c>
      <c r="E141">
        <v>6</v>
      </c>
    </row>
    <row r="142" spans="1:5" x14ac:dyDescent="0.3">
      <c r="A142">
        <v>93625</v>
      </c>
      <c r="B142">
        <v>10000</v>
      </c>
      <c r="C142">
        <v>110</v>
      </c>
      <c r="D142" t="s">
        <v>4701</v>
      </c>
      <c r="E142">
        <v>5</v>
      </c>
    </row>
    <row r="143" spans="1:5" x14ac:dyDescent="0.3">
      <c r="A143">
        <v>93680</v>
      </c>
      <c r="B143">
        <v>10000</v>
      </c>
      <c r="C143">
        <v>132</v>
      </c>
      <c r="D143" t="s">
        <v>4698</v>
      </c>
      <c r="E143">
        <v>8</v>
      </c>
    </row>
    <row r="144" spans="1:5" x14ac:dyDescent="0.3">
      <c r="A144">
        <v>93733</v>
      </c>
      <c r="B144">
        <v>10000</v>
      </c>
      <c r="C144">
        <v>132</v>
      </c>
      <c r="D144" t="s">
        <v>4698</v>
      </c>
      <c r="E144">
        <v>8</v>
      </c>
    </row>
    <row r="145" spans="1:5" x14ac:dyDescent="0.3">
      <c r="A145">
        <v>93851</v>
      </c>
      <c r="B145">
        <v>10000</v>
      </c>
      <c r="C145">
        <v>115</v>
      </c>
      <c r="D145" t="s">
        <v>4702</v>
      </c>
      <c r="E145">
        <v>6</v>
      </c>
    </row>
    <row r="146" spans="1:5" x14ac:dyDescent="0.3">
      <c r="A146">
        <v>93853</v>
      </c>
      <c r="B146">
        <v>10000</v>
      </c>
      <c r="C146">
        <v>115</v>
      </c>
      <c r="D146" t="s">
        <v>4702</v>
      </c>
      <c r="E146">
        <v>6</v>
      </c>
    </row>
    <row r="147" spans="1:5" x14ac:dyDescent="0.3">
      <c r="A147">
        <v>93856</v>
      </c>
      <c r="B147">
        <v>10000</v>
      </c>
      <c r="C147">
        <v>132</v>
      </c>
      <c r="D147" t="s">
        <v>4698</v>
      </c>
      <c r="E147">
        <v>8</v>
      </c>
    </row>
    <row r="148" spans="1:5" x14ac:dyDescent="0.3">
      <c r="A148">
        <v>93859</v>
      </c>
      <c r="B148">
        <v>10000</v>
      </c>
      <c r="C148">
        <v>110</v>
      </c>
      <c r="D148" t="s">
        <v>4701</v>
      </c>
      <c r="E148">
        <v>5</v>
      </c>
    </row>
    <row r="149" spans="1:5" x14ac:dyDescent="0.3">
      <c r="A149">
        <v>94088</v>
      </c>
      <c r="B149">
        <v>10000</v>
      </c>
      <c r="C149">
        <v>127</v>
      </c>
      <c r="D149" t="s">
        <v>4703</v>
      </c>
      <c r="E149">
        <v>7</v>
      </c>
    </row>
    <row r="150" spans="1:5" x14ac:dyDescent="0.3">
      <c r="A150">
        <v>94091</v>
      </c>
      <c r="B150">
        <v>10000</v>
      </c>
      <c r="C150">
        <v>110</v>
      </c>
      <c r="D150" t="s">
        <v>4699</v>
      </c>
      <c r="E150">
        <v>4</v>
      </c>
    </row>
    <row r="151" spans="1:5" x14ac:dyDescent="0.3">
      <c r="A151">
        <v>94517</v>
      </c>
      <c r="B151">
        <v>10000</v>
      </c>
      <c r="C151">
        <v>100</v>
      </c>
      <c r="D151" t="s">
        <v>4704</v>
      </c>
      <c r="E151">
        <v>2</v>
      </c>
    </row>
    <row r="152" spans="1:5" x14ac:dyDescent="0.3">
      <c r="A152">
        <v>94518</v>
      </c>
      <c r="B152">
        <v>10000</v>
      </c>
      <c r="C152">
        <v>110</v>
      </c>
      <c r="D152" t="s">
        <v>4697</v>
      </c>
      <c r="E152">
        <v>3</v>
      </c>
    </row>
    <row r="153" spans="1:5" x14ac:dyDescent="0.3">
      <c r="A153">
        <v>94637</v>
      </c>
      <c r="B153">
        <v>10000</v>
      </c>
      <c r="C153">
        <v>147</v>
      </c>
      <c r="D153" t="s">
        <v>4700</v>
      </c>
      <c r="E153">
        <v>9</v>
      </c>
    </row>
    <row r="154" spans="1:5" x14ac:dyDescent="0.3">
      <c r="A154">
        <v>94646</v>
      </c>
      <c r="B154">
        <v>10000</v>
      </c>
      <c r="C154">
        <v>132</v>
      </c>
      <c r="D154" t="s">
        <v>4698</v>
      </c>
      <c r="E154">
        <v>8</v>
      </c>
    </row>
    <row r="155" spans="1:5" x14ac:dyDescent="0.3">
      <c r="A155">
        <v>94649</v>
      </c>
      <c r="B155">
        <v>10000</v>
      </c>
      <c r="C155">
        <v>132</v>
      </c>
      <c r="D155" t="s">
        <v>4698</v>
      </c>
      <c r="E155">
        <v>8</v>
      </c>
    </row>
    <row r="156" spans="1:5" x14ac:dyDescent="0.3">
      <c r="A156">
        <v>94780</v>
      </c>
      <c r="B156">
        <v>10000</v>
      </c>
      <c r="C156">
        <v>110</v>
      </c>
      <c r="D156" t="s">
        <v>4701</v>
      </c>
      <c r="E156">
        <v>5</v>
      </c>
    </row>
    <row r="157" spans="1:5" x14ac:dyDescent="0.3">
      <c r="A157">
        <v>94783</v>
      </c>
      <c r="B157">
        <v>10000</v>
      </c>
      <c r="C157">
        <v>100</v>
      </c>
      <c r="D157" t="s">
        <v>4704</v>
      </c>
      <c r="E157">
        <v>2</v>
      </c>
    </row>
    <row r="158" spans="1:5" x14ac:dyDescent="0.3">
      <c r="A158">
        <v>94785</v>
      </c>
      <c r="B158">
        <v>10000</v>
      </c>
      <c r="C158">
        <v>110</v>
      </c>
      <c r="D158" t="s">
        <v>4699</v>
      </c>
      <c r="E158">
        <v>4</v>
      </c>
    </row>
    <row r="159" spans="1:5" x14ac:dyDescent="0.3">
      <c r="A159">
        <v>94855</v>
      </c>
      <c r="B159">
        <v>10000</v>
      </c>
      <c r="C159">
        <v>110</v>
      </c>
      <c r="D159" t="s">
        <v>4697</v>
      </c>
      <c r="E159">
        <v>3</v>
      </c>
    </row>
    <row r="160" spans="1:5" x14ac:dyDescent="0.3">
      <c r="A160">
        <v>94881</v>
      </c>
      <c r="B160">
        <v>10000</v>
      </c>
      <c r="C160">
        <v>110</v>
      </c>
      <c r="D160" t="s">
        <v>4699</v>
      </c>
      <c r="E160">
        <v>4</v>
      </c>
    </row>
    <row r="161" spans="1:5" x14ac:dyDescent="0.3">
      <c r="A161">
        <v>94886</v>
      </c>
      <c r="B161">
        <v>10000</v>
      </c>
      <c r="C161">
        <v>110</v>
      </c>
      <c r="D161" t="s">
        <v>4701</v>
      </c>
      <c r="E161">
        <v>5</v>
      </c>
    </row>
    <row r="162" spans="1:5" x14ac:dyDescent="0.3">
      <c r="A162">
        <v>95165</v>
      </c>
      <c r="B162">
        <v>10000</v>
      </c>
      <c r="C162">
        <v>100</v>
      </c>
      <c r="D162" t="s">
        <v>4704</v>
      </c>
      <c r="E162">
        <v>2</v>
      </c>
    </row>
    <row r="163" spans="1:5" x14ac:dyDescent="0.3">
      <c r="A163">
        <v>95170</v>
      </c>
      <c r="B163">
        <v>10000</v>
      </c>
      <c r="C163">
        <v>115</v>
      </c>
      <c r="D163" t="s">
        <v>4702</v>
      </c>
      <c r="E163">
        <v>6</v>
      </c>
    </row>
    <row r="164" spans="1:5" x14ac:dyDescent="0.3">
      <c r="A164">
        <v>95295</v>
      </c>
      <c r="B164">
        <v>10000</v>
      </c>
      <c r="C164">
        <v>100</v>
      </c>
      <c r="D164" t="s">
        <v>4704</v>
      </c>
      <c r="E164">
        <v>2</v>
      </c>
    </row>
    <row r="165" spans="1:5" x14ac:dyDescent="0.3">
      <c r="A165">
        <v>95297</v>
      </c>
      <c r="B165">
        <v>10000</v>
      </c>
      <c r="C165">
        <v>110</v>
      </c>
      <c r="D165" t="s">
        <v>4697</v>
      </c>
      <c r="E165">
        <v>3</v>
      </c>
    </row>
    <row r="166" spans="1:5" x14ac:dyDescent="0.3">
      <c r="A166">
        <v>95301</v>
      </c>
      <c r="B166">
        <v>10000</v>
      </c>
      <c r="C166">
        <v>100</v>
      </c>
      <c r="D166" t="s">
        <v>4704</v>
      </c>
      <c r="E166">
        <v>2</v>
      </c>
    </row>
    <row r="167" spans="1:5" x14ac:dyDescent="0.3">
      <c r="A167">
        <v>95304</v>
      </c>
      <c r="B167">
        <v>10000</v>
      </c>
      <c r="C167">
        <v>100</v>
      </c>
      <c r="D167" t="s">
        <v>4704</v>
      </c>
      <c r="E167">
        <v>2</v>
      </c>
    </row>
    <row r="168" spans="1:5" x14ac:dyDescent="0.3">
      <c r="A168">
        <v>95307</v>
      </c>
      <c r="B168">
        <v>10000</v>
      </c>
      <c r="C168">
        <v>110</v>
      </c>
      <c r="D168" t="s">
        <v>4699</v>
      </c>
      <c r="E168">
        <v>4</v>
      </c>
    </row>
    <row r="169" spans="1:5" x14ac:dyDescent="0.3">
      <c r="A169">
        <v>95311</v>
      </c>
      <c r="B169">
        <v>10000</v>
      </c>
      <c r="C169">
        <v>90</v>
      </c>
      <c r="D169" t="s">
        <v>4706</v>
      </c>
      <c r="E169">
        <v>1</v>
      </c>
    </row>
    <row r="170" spans="1:5" x14ac:dyDescent="0.3">
      <c r="A170">
        <v>95312</v>
      </c>
      <c r="B170">
        <v>10000</v>
      </c>
      <c r="C170">
        <v>100</v>
      </c>
      <c r="D170" t="s">
        <v>4704</v>
      </c>
      <c r="E170">
        <v>2</v>
      </c>
    </row>
    <row r="171" spans="1:5" x14ac:dyDescent="0.3">
      <c r="A171">
        <v>95313</v>
      </c>
      <c r="B171">
        <v>10000</v>
      </c>
      <c r="C171">
        <v>127</v>
      </c>
      <c r="D171" t="s">
        <v>4703</v>
      </c>
      <c r="E171">
        <v>7</v>
      </c>
    </row>
    <row r="172" spans="1:5" x14ac:dyDescent="0.3">
      <c r="A172">
        <v>95376</v>
      </c>
      <c r="B172">
        <v>10000</v>
      </c>
      <c r="C172">
        <v>127</v>
      </c>
      <c r="D172" t="s">
        <v>4703</v>
      </c>
      <c r="E172">
        <v>7</v>
      </c>
    </row>
    <row r="173" spans="1:5" x14ac:dyDescent="0.3">
      <c r="A173">
        <v>95473</v>
      </c>
      <c r="B173">
        <v>10000</v>
      </c>
      <c r="C173">
        <v>115</v>
      </c>
      <c r="D173" t="s">
        <v>4702</v>
      </c>
      <c r="E173">
        <v>6</v>
      </c>
    </row>
    <row r="174" spans="1:5" x14ac:dyDescent="0.3">
      <c r="A174">
        <v>95546</v>
      </c>
      <c r="B174">
        <v>10000</v>
      </c>
      <c r="C174">
        <v>132</v>
      </c>
      <c r="D174" t="s">
        <v>4698</v>
      </c>
      <c r="E174">
        <v>8</v>
      </c>
    </row>
    <row r="175" spans="1:5" x14ac:dyDescent="0.3">
      <c r="A175">
        <v>95547</v>
      </c>
      <c r="B175">
        <v>10000</v>
      </c>
      <c r="C175">
        <v>132</v>
      </c>
      <c r="D175" t="s">
        <v>4698</v>
      </c>
      <c r="E175">
        <v>8</v>
      </c>
    </row>
    <row r="176" spans="1:5" x14ac:dyDescent="0.3">
      <c r="A176">
        <v>95566</v>
      </c>
      <c r="B176">
        <v>10000</v>
      </c>
      <c r="C176">
        <v>147</v>
      </c>
      <c r="D176" t="s">
        <v>4700</v>
      </c>
      <c r="E176">
        <v>9</v>
      </c>
    </row>
    <row r="177" spans="1:5" x14ac:dyDescent="0.3">
      <c r="A177">
        <v>95567</v>
      </c>
      <c r="B177">
        <v>10000</v>
      </c>
      <c r="C177">
        <v>127</v>
      </c>
      <c r="D177" t="s">
        <v>4703</v>
      </c>
      <c r="E177">
        <v>7</v>
      </c>
    </row>
    <row r="178" spans="1:5" x14ac:dyDescent="0.3">
      <c r="A178">
        <v>95605</v>
      </c>
      <c r="B178">
        <v>10000</v>
      </c>
      <c r="C178">
        <v>115</v>
      </c>
      <c r="D178" t="s">
        <v>4702</v>
      </c>
      <c r="E178">
        <v>6</v>
      </c>
    </row>
    <row r="179" spans="1:5" x14ac:dyDescent="0.3">
      <c r="A179">
        <v>95659</v>
      </c>
      <c r="B179">
        <v>10000</v>
      </c>
      <c r="C179">
        <v>110</v>
      </c>
      <c r="D179" t="s">
        <v>4701</v>
      </c>
      <c r="E179">
        <v>5</v>
      </c>
    </row>
    <row r="180" spans="1:5" x14ac:dyDescent="0.3">
      <c r="A180">
        <v>95676</v>
      </c>
      <c r="B180">
        <v>0</v>
      </c>
      <c r="C180">
        <v>0</v>
      </c>
      <c r="D180" t="s">
        <v>4705</v>
      </c>
      <c r="E180">
        <v>10</v>
      </c>
    </row>
    <row r="181" spans="1:5" x14ac:dyDescent="0.3">
      <c r="A181">
        <v>95703</v>
      </c>
      <c r="B181">
        <v>0</v>
      </c>
      <c r="C181">
        <v>0</v>
      </c>
      <c r="D181" t="s">
        <v>4705</v>
      </c>
      <c r="E181">
        <v>10</v>
      </c>
    </row>
    <row r="182" spans="1:5" x14ac:dyDescent="0.3">
      <c r="A182">
        <v>95704</v>
      </c>
      <c r="B182">
        <v>10000</v>
      </c>
      <c r="C182">
        <v>110</v>
      </c>
      <c r="D182" t="s">
        <v>4701</v>
      </c>
      <c r="E182">
        <v>5</v>
      </c>
    </row>
    <row r="183" spans="1:5" x14ac:dyDescent="0.3">
      <c r="A183">
        <v>95711</v>
      </c>
      <c r="B183">
        <v>10000</v>
      </c>
      <c r="C183">
        <v>110</v>
      </c>
      <c r="D183" t="s">
        <v>4699</v>
      </c>
      <c r="E183">
        <v>4</v>
      </c>
    </row>
    <row r="184" spans="1:5" x14ac:dyDescent="0.3">
      <c r="A184">
        <v>95714</v>
      </c>
      <c r="B184">
        <v>10000</v>
      </c>
      <c r="C184">
        <v>115</v>
      </c>
      <c r="D184" t="s">
        <v>4702</v>
      </c>
      <c r="E184">
        <v>6</v>
      </c>
    </row>
    <row r="185" spans="1:5" x14ac:dyDescent="0.3">
      <c r="A185">
        <v>95715</v>
      </c>
      <c r="B185">
        <v>10000</v>
      </c>
      <c r="C185">
        <v>115</v>
      </c>
      <c r="D185" t="s">
        <v>4702</v>
      </c>
      <c r="E185">
        <v>6</v>
      </c>
    </row>
    <row r="186" spans="1:5" x14ac:dyDescent="0.3">
      <c r="A186">
        <v>95719</v>
      </c>
      <c r="B186">
        <v>10000</v>
      </c>
      <c r="C186">
        <v>110</v>
      </c>
      <c r="D186" t="s">
        <v>4699</v>
      </c>
      <c r="E186">
        <v>4</v>
      </c>
    </row>
    <row r="187" spans="1:5" x14ac:dyDescent="0.3">
      <c r="A187">
        <v>95720</v>
      </c>
      <c r="B187">
        <v>10000</v>
      </c>
      <c r="C187">
        <v>110</v>
      </c>
      <c r="D187" t="s">
        <v>4699</v>
      </c>
      <c r="E187">
        <v>4</v>
      </c>
    </row>
    <row r="188" spans="1:5" x14ac:dyDescent="0.3">
      <c r="A188">
        <v>95748</v>
      </c>
      <c r="B188">
        <v>0</v>
      </c>
      <c r="C188">
        <v>0</v>
      </c>
      <c r="D188" t="s">
        <v>4705</v>
      </c>
      <c r="E188">
        <v>10</v>
      </c>
    </row>
    <row r="189" spans="1:5" x14ac:dyDescent="0.3">
      <c r="A189">
        <v>95990</v>
      </c>
      <c r="B189">
        <v>0</v>
      </c>
      <c r="C189">
        <v>0</v>
      </c>
      <c r="D189" t="s">
        <v>4705</v>
      </c>
      <c r="E189">
        <v>10</v>
      </c>
    </row>
    <row r="190" spans="1:5" x14ac:dyDescent="0.3">
      <c r="A190">
        <v>96156</v>
      </c>
      <c r="B190">
        <v>10000</v>
      </c>
      <c r="C190">
        <v>132</v>
      </c>
      <c r="D190" t="s">
        <v>4698</v>
      </c>
      <c r="E190">
        <v>8</v>
      </c>
    </row>
    <row r="191" spans="1:5" x14ac:dyDescent="0.3">
      <c r="A191">
        <v>96157</v>
      </c>
      <c r="B191">
        <v>10000</v>
      </c>
      <c r="C191">
        <v>132</v>
      </c>
      <c r="D191" t="s">
        <v>4698</v>
      </c>
      <c r="E191">
        <v>8</v>
      </c>
    </row>
    <row r="192" spans="1:5" x14ac:dyDescent="0.3">
      <c r="A192">
        <v>96163</v>
      </c>
      <c r="B192">
        <v>10000</v>
      </c>
      <c r="C192">
        <v>147</v>
      </c>
      <c r="D192" t="s">
        <v>4700</v>
      </c>
      <c r="E192">
        <v>9</v>
      </c>
    </row>
    <row r="193" spans="1:5" x14ac:dyDescent="0.3">
      <c r="A193">
        <v>96165</v>
      </c>
      <c r="B193">
        <v>0</v>
      </c>
      <c r="C193">
        <v>0</v>
      </c>
      <c r="D193" t="s">
        <v>4705</v>
      </c>
      <c r="E193">
        <v>10</v>
      </c>
    </row>
    <row r="194" spans="1:5" x14ac:dyDescent="0.3">
      <c r="A194">
        <v>96169</v>
      </c>
      <c r="B194">
        <v>10000</v>
      </c>
      <c r="C194">
        <v>147</v>
      </c>
      <c r="D194" t="s">
        <v>4700</v>
      </c>
      <c r="E194">
        <v>9</v>
      </c>
    </row>
    <row r="195" spans="1:5" x14ac:dyDescent="0.3">
      <c r="A195">
        <v>96170</v>
      </c>
      <c r="B195">
        <v>10000</v>
      </c>
      <c r="C195">
        <v>147</v>
      </c>
      <c r="D195" t="s">
        <v>4700</v>
      </c>
      <c r="E195">
        <v>9</v>
      </c>
    </row>
    <row r="196" spans="1:5" x14ac:dyDescent="0.3">
      <c r="A196">
        <v>96172</v>
      </c>
      <c r="B196">
        <v>10000</v>
      </c>
      <c r="C196">
        <v>147</v>
      </c>
      <c r="D196" t="s">
        <v>4700</v>
      </c>
      <c r="E196">
        <v>9</v>
      </c>
    </row>
    <row r="197" spans="1:5" x14ac:dyDescent="0.3">
      <c r="A197">
        <v>96209</v>
      </c>
      <c r="B197">
        <v>10000</v>
      </c>
      <c r="C197">
        <v>132</v>
      </c>
      <c r="D197" t="s">
        <v>4698</v>
      </c>
      <c r="E197">
        <v>8</v>
      </c>
    </row>
    <row r="198" spans="1:5" x14ac:dyDescent="0.3">
      <c r="A198">
        <v>96343</v>
      </c>
      <c r="B198">
        <v>10000</v>
      </c>
      <c r="C198">
        <v>147</v>
      </c>
      <c r="D198" t="s">
        <v>4700</v>
      </c>
      <c r="E198">
        <v>9</v>
      </c>
    </row>
    <row r="199" spans="1:5" x14ac:dyDescent="0.3">
      <c r="A199">
        <v>96435</v>
      </c>
      <c r="B199">
        <v>10000</v>
      </c>
      <c r="C199">
        <v>132</v>
      </c>
      <c r="D199" t="s">
        <v>4698</v>
      </c>
      <c r="E199">
        <v>8</v>
      </c>
    </row>
    <row r="200" spans="1:5" x14ac:dyDescent="0.3">
      <c r="A200">
        <v>96484</v>
      </c>
      <c r="B200">
        <v>10000</v>
      </c>
      <c r="C200">
        <v>132</v>
      </c>
      <c r="D200" t="s">
        <v>4698</v>
      </c>
      <c r="E200">
        <v>8</v>
      </c>
    </row>
    <row r="201" spans="1:5" x14ac:dyDescent="0.3">
      <c r="A201">
        <v>96488</v>
      </c>
      <c r="B201">
        <v>10000</v>
      </c>
      <c r="C201">
        <v>132</v>
      </c>
      <c r="D201" t="s">
        <v>4698</v>
      </c>
      <c r="E201">
        <v>8</v>
      </c>
    </row>
    <row r="202" spans="1:5" x14ac:dyDescent="0.3">
      <c r="A202">
        <v>96501</v>
      </c>
      <c r="B202">
        <v>10000</v>
      </c>
      <c r="C202">
        <v>127</v>
      </c>
      <c r="D202" t="s">
        <v>4703</v>
      </c>
      <c r="E202">
        <v>7</v>
      </c>
    </row>
    <row r="203" spans="1:5" x14ac:dyDescent="0.3">
      <c r="A203">
        <v>96519</v>
      </c>
      <c r="B203">
        <v>10000</v>
      </c>
      <c r="C203">
        <v>127</v>
      </c>
      <c r="D203" t="s">
        <v>4703</v>
      </c>
      <c r="E203">
        <v>7</v>
      </c>
    </row>
    <row r="204" spans="1:5" x14ac:dyDescent="0.3">
      <c r="A204">
        <v>96574</v>
      </c>
      <c r="B204">
        <v>10000</v>
      </c>
      <c r="C204">
        <v>132</v>
      </c>
      <c r="D204" t="s">
        <v>4698</v>
      </c>
      <c r="E204">
        <v>8</v>
      </c>
    </row>
    <row r="205" spans="1:5" x14ac:dyDescent="0.3">
      <c r="A205">
        <v>96657</v>
      </c>
      <c r="B205">
        <v>10000</v>
      </c>
      <c r="C205">
        <v>110</v>
      </c>
      <c r="D205" t="s">
        <v>4699</v>
      </c>
      <c r="E205">
        <v>4</v>
      </c>
    </row>
    <row r="206" spans="1:5" x14ac:dyDescent="0.3">
      <c r="A206">
        <v>96699</v>
      </c>
      <c r="B206">
        <v>0</v>
      </c>
      <c r="C206">
        <v>0</v>
      </c>
      <c r="D206" t="s">
        <v>4705</v>
      </c>
      <c r="E206">
        <v>10</v>
      </c>
    </row>
    <row r="207" spans="1:5" x14ac:dyDescent="0.3">
      <c r="A207">
        <v>96812</v>
      </c>
      <c r="B207">
        <v>10000</v>
      </c>
      <c r="C207">
        <v>147</v>
      </c>
      <c r="D207" t="s">
        <v>4700</v>
      </c>
      <c r="E207">
        <v>9</v>
      </c>
    </row>
    <row r="208" spans="1:5" x14ac:dyDescent="0.3">
      <c r="A208">
        <v>96992</v>
      </c>
      <c r="B208">
        <v>10000</v>
      </c>
      <c r="C208">
        <v>115</v>
      </c>
      <c r="D208" t="s">
        <v>4702</v>
      </c>
      <c r="E208">
        <v>6</v>
      </c>
    </row>
    <row r="209" spans="1:5" x14ac:dyDescent="0.3">
      <c r="A209">
        <v>96993</v>
      </c>
      <c r="B209">
        <v>10000</v>
      </c>
      <c r="C209">
        <v>115</v>
      </c>
      <c r="D209" t="s">
        <v>4702</v>
      </c>
      <c r="E209">
        <v>6</v>
      </c>
    </row>
    <row r="210" spans="1:5" x14ac:dyDescent="0.3">
      <c r="A210">
        <v>97091</v>
      </c>
      <c r="B210">
        <v>10000</v>
      </c>
      <c r="C210">
        <v>115</v>
      </c>
      <c r="D210" t="s">
        <v>4702</v>
      </c>
      <c r="E210">
        <v>6</v>
      </c>
    </row>
    <row r="211" spans="1:5" x14ac:dyDescent="0.3">
      <c r="A211">
        <v>97098</v>
      </c>
      <c r="B211">
        <v>10000</v>
      </c>
      <c r="C211">
        <v>110</v>
      </c>
      <c r="D211" t="s">
        <v>4701</v>
      </c>
      <c r="E211">
        <v>5</v>
      </c>
    </row>
    <row r="212" spans="1:5" x14ac:dyDescent="0.3">
      <c r="A212">
        <v>97100</v>
      </c>
      <c r="B212">
        <v>10000</v>
      </c>
      <c r="C212">
        <v>110</v>
      </c>
      <c r="D212" t="s">
        <v>4701</v>
      </c>
      <c r="E212">
        <v>5</v>
      </c>
    </row>
    <row r="213" spans="1:5" x14ac:dyDescent="0.3">
      <c r="A213">
        <v>97102</v>
      </c>
      <c r="B213">
        <v>10000</v>
      </c>
      <c r="C213">
        <v>110</v>
      </c>
      <c r="D213" t="s">
        <v>4701</v>
      </c>
      <c r="E213">
        <v>5</v>
      </c>
    </row>
    <row r="214" spans="1:5" x14ac:dyDescent="0.3">
      <c r="A214">
        <v>97209</v>
      </c>
      <c r="B214">
        <v>10000</v>
      </c>
      <c r="C214">
        <v>127</v>
      </c>
      <c r="D214" t="s">
        <v>4703</v>
      </c>
      <c r="E214">
        <v>7</v>
      </c>
    </row>
    <row r="215" spans="1:5" x14ac:dyDescent="0.3">
      <c r="A215">
        <v>97213</v>
      </c>
      <c r="B215">
        <v>10000</v>
      </c>
      <c r="C215">
        <v>115</v>
      </c>
      <c r="D215" t="s">
        <v>4702</v>
      </c>
      <c r="E215">
        <v>6</v>
      </c>
    </row>
    <row r="216" spans="1:5" x14ac:dyDescent="0.3">
      <c r="A216">
        <v>97219</v>
      </c>
      <c r="B216">
        <v>0</v>
      </c>
      <c r="C216">
        <v>0</v>
      </c>
      <c r="D216" t="s">
        <v>4705</v>
      </c>
      <c r="E216">
        <v>10</v>
      </c>
    </row>
    <row r="217" spans="1:5" x14ac:dyDescent="0.3">
      <c r="A217">
        <v>97264</v>
      </c>
      <c r="B217">
        <v>10000</v>
      </c>
      <c r="C217">
        <v>132</v>
      </c>
      <c r="D217" t="s">
        <v>4698</v>
      </c>
      <c r="E217">
        <v>8</v>
      </c>
    </row>
    <row r="218" spans="1:5" x14ac:dyDescent="0.3">
      <c r="A218">
        <v>97279</v>
      </c>
      <c r="B218">
        <v>10000</v>
      </c>
      <c r="C218">
        <v>100</v>
      </c>
      <c r="D218" t="s">
        <v>4704</v>
      </c>
      <c r="E218">
        <v>2</v>
      </c>
    </row>
    <row r="219" spans="1:5" x14ac:dyDescent="0.3">
      <c r="A219">
        <v>97548</v>
      </c>
      <c r="B219">
        <v>10000</v>
      </c>
      <c r="C219">
        <v>100</v>
      </c>
      <c r="D219" t="s">
        <v>4704</v>
      </c>
      <c r="E219">
        <v>2</v>
      </c>
    </row>
    <row r="220" spans="1:5" x14ac:dyDescent="0.3">
      <c r="A220">
        <v>97550</v>
      </c>
      <c r="B220">
        <v>10000</v>
      </c>
      <c r="C220">
        <v>90</v>
      </c>
      <c r="D220" t="s">
        <v>4706</v>
      </c>
      <c r="E220">
        <v>1</v>
      </c>
    </row>
    <row r="221" spans="1:5" x14ac:dyDescent="0.3">
      <c r="A221">
        <v>97552</v>
      </c>
      <c r="B221">
        <v>10000</v>
      </c>
      <c r="C221">
        <v>115</v>
      </c>
      <c r="D221" t="s">
        <v>4702</v>
      </c>
      <c r="E221">
        <v>6</v>
      </c>
    </row>
    <row r="222" spans="1:5" x14ac:dyDescent="0.3">
      <c r="A222">
        <v>97557</v>
      </c>
      <c r="B222">
        <v>10000</v>
      </c>
      <c r="C222">
        <v>100</v>
      </c>
      <c r="D222" t="s">
        <v>4704</v>
      </c>
      <c r="E222">
        <v>2</v>
      </c>
    </row>
    <row r="223" spans="1:5" x14ac:dyDescent="0.3">
      <c r="A223">
        <v>97558</v>
      </c>
      <c r="B223">
        <v>10000</v>
      </c>
      <c r="C223">
        <v>100</v>
      </c>
      <c r="D223" t="s">
        <v>4704</v>
      </c>
      <c r="E223">
        <v>2</v>
      </c>
    </row>
    <row r="224" spans="1:5" x14ac:dyDescent="0.3">
      <c r="A224">
        <v>97564</v>
      </c>
      <c r="B224">
        <v>10000</v>
      </c>
      <c r="C224">
        <v>100</v>
      </c>
      <c r="D224" t="s">
        <v>4704</v>
      </c>
      <c r="E224">
        <v>2</v>
      </c>
    </row>
    <row r="225" spans="1:5" x14ac:dyDescent="0.3">
      <c r="A225">
        <v>97568</v>
      </c>
      <c r="B225">
        <v>10000</v>
      </c>
      <c r="C225">
        <v>110</v>
      </c>
      <c r="D225" t="s">
        <v>4699</v>
      </c>
      <c r="E225">
        <v>4</v>
      </c>
    </row>
    <row r="226" spans="1:5" x14ac:dyDescent="0.3">
      <c r="A226">
        <v>97650</v>
      </c>
      <c r="B226">
        <v>10000</v>
      </c>
      <c r="C226">
        <v>100</v>
      </c>
      <c r="D226" t="s">
        <v>4704</v>
      </c>
      <c r="E226">
        <v>2</v>
      </c>
    </row>
    <row r="227" spans="1:5" x14ac:dyDescent="0.3">
      <c r="A227">
        <v>97678</v>
      </c>
      <c r="B227">
        <v>10000</v>
      </c>
      <c r="C227">
        <v>100</v>
      </c>
      <c r="D227" t="s">
        <v>4704</v>
      </c>
      <c r="E227">
        <v>2</v>
      </c>
    </row>
    <row r="228" spans="1:5" x14ac:dyDescent="0.3">
      <c r="A228">
        <v>97715</v>
      </c>
      <c r="B228">
        <v>10000</v>
      </c>
      <c r="C228">
        <v>110</v>
      </c>
      <c r="D228" t="s">
        <v>4697</v>
      </c>
      <c r="E228">
        <v>3</v>
      </c>
    </row>
    <row r="229" spans="1:5" x14ac:dyDescent="0.3">
      <c r="A229">
        <v>97770</v>
      </c>
      <c r="B229">
        <v>10000</v>
      </c>
      <c r="C229">
        <v>100</v>
      </c>
      <c r="D229" t="s">
        <v>4704</v>
      </c>
      <c r="E229">
        <v>2</v>
      </c>
    </row>
    <row r="230" spans="1:5" x14ac:dyDescent="0.3">
      <c r="A230">
        <v>97777</v>
      </c>
      <c r="B230">
        <v>10000</v>
      </c>
      <c r="C230">
        <v>100</v>
      </c>
      <c r="D230" t="s">
        <v>4704</v>
      </c>
      <c r="E230">
        <v>2</v>
      </c>
    </row>
    <row r="231" spans="1:5" x14ac:dyDescent="0.3">
      <c r="A231">
        <v>97780</v>
      </c>
      <c r="B231">
        <v>10000</v>
      </c>
      <c r="C231">
        <v>110</v>
      </c>
      <c r="D231" t="s">
        <v>4699</v>
      </c>
      <c r="E231">
        <v>4</v>
      </c>
    </row>
    <row r="232" spans="1:5" x14ac:dyDescent="0.3">
      <c r="A232">
        <v>98096</v>
      </c>
      <c r="B232">
        <v>10000</v>
      </c>
      <c r="C232">
        <v>115</v>
      </c>
      <c r="D232" t="s">
        <v>4702</v>
      </c>
      <c r="E232">
        <v>6</v>
      </c>
    </row>
    <row r="233" spans="1:5" x14ac:dyDescent="0.3">
      <c r="A233">
        <v>98105</v>
      </c>
      <c r="B233">
        <v>10000</v>
      </c>
      <c r="C233">
        <v>100</v>
      </c>
      <c r="D233" t="s">
        <v>4704</v>
      </c>
      <c r="E233">
        <v>2</v>
      </c>
    </row>
    <row r="234" spans="1:5" x14ac:dyDescent="0.3">
      <c r="A234">
        <v>98124</v>
      </c>
      <c r="B234">
        <v>10000</v>
      </c>
      <c r="C234">
        <v>100</v>
      </c>
      <c r="D234" t="s">
        <v>4704</v>
      </c>
      <c r="E234">
        <v>2</v>
      </c>
    </row>
    <row r="235" spans="1:5" x14ac:dyDescent="0.3">
      <c r="A235">
        <v>98131</v>
      </c>
      <c r="B235">
        <v>10000</v>
      </c>
      <c r="C235">
        <v>110</v>
      </c>
      <c r="D235" t="s">
        <v>4697</v>
      </c>
      <c r="E235">
        <v>3</v>
      </c>
    </row>
    <row r="236" spans="1:5" x14ac:dyDescent="0.3">
      <c r="A236">
        <v>98276</v>
      </c>
      <c r="B236">
        <v>10000</v>
      </c>
      <c r="C236">
        <v>110</v>
      </c>
      <c r="D236" t="s">
        <v>4699</v>
      </c>
      <c r="E236">
        <v>4</v>
      </c>
    </row>
    <row r="237" spans="1:5" x14ac:dyDescent="0.3">
      <c r="A237">
        <v>98285</v>
      </c>
      <c r="B237">
        <v>10000</v>
      </c>
      <c r="C237">
        <v>100</v>
      </c>
      <c r="D237" t="s">
        <v>4704</v>
      </c>
      <c r="E237">
        <v>2</v>
      </c>
    </row>
    <row r="238" spans="1:5" x14ac:dyDescent="0.3">
      <c r="A238">
        <v>98288</v>
      </c>
      <c r="B238">
        <v>10000</v>
      </c>
      <c r="C238">
        <v>110</v>
      </c>
      <c r="D238" t="s">
        <v>4699</v>
      </c>
      <c r="E238">
        <v>4</v>
      </c>
    </row>
    <row r="239" spans="1:5" x14ac:dyDescent="0.3">
      <c r="A239">
        <v>98569</v>
      </c>
      <c r="B239">
        <v>10000</v>
      </c>
      <c r="C239">
        <v>110</v>
      </c>
      <c r="D239" t="s">
        <v>4697</v>
      </c>
      <c r="E239">
        <v>3</v>
      </c>
    </row>
    <row r="240" spans="1:5" x14ac:dyDescent="0.3">
      <c r="A240">
        <v>98597</v>
      </c>
      <c r="B240">
        <v>10000</v>
      </c>
      <c r="C240">
        <v>110</v>
      </c>
      <c r="D240" t="s">
        <v>4701</v>
      </c>
      <c r="E240">
        <v>5</v>
      </c>
    </row>
    <row r="241" spans="1:5" x14ac:dyDescent="0.3">
      <c r="A241">
        <v>98814</v>
      </c>
      <c r="B241">
        <v>10000</v>
      </c>
      <c r="C241">
        <v>100</v>
      </c>
      <c r="D241" t="s">
        <v>4704</v>
      </c>
      <c r="E241">
        <v>2</v>
      </c>
    </row>
    <row r="242" spans="1:5" x14ac:dyDescent="0.3">
      <c r="A242">
        <v>98815</v>
      </c>
      <c r="B242">
        <v>10000</v>
      </c>
      <c r="C242">
        <v>100</v>
      </c>
      <c r="D242" t="s">
        <v>4704</v>
      </c>
      <c r="E242">
        <v>2</v>
      </c>
    </row>
    <row r="243" spans="1:5" x14ac:dyDescent="0.3">
      <c r="A243">
        <v>98820</v>
      </c>
      <c r="B243">
        <v>10000</v>
      </c>
      <c r="C243">
        <v>100</v>
      </c>
      <c r="D243" t="s">
        <v>4704</v>
      </c>
      <c r="E243">
        <v>2</v>
      </c>
    </row>
    <row r="244" spans="1:5" x14ac:dyDescent="0.3">
      <c r="A244">
        <v>98847</v>
      </c>
      <c r="B244">
        <v>10000</v>
      </c>
      <c r="C244">
        <v>110</v>
      </c>
      <c r="D244" t="s">
        <v>4697</v>
      </c>
      <c r="E244">
        <v>3</v>
      </c>
    </row>
    <row r="245" spans="1:5" x14ac:dyDescent="0.3">
      <c r="A245">
        <v>98890</v>
      </c>
      <c r="B245">
        <v>10000</v>
      </c>
      <c r="C245">
        <v>110</v>
      </c>
      <c r="D245" t="s">
        <v>4697</v>
      </c>
      <c r="E245">
        <v>3</v>
      </c>
    </row>
    <row r="246" spans="1:5" x14ac:dyDescent="0.3">
      <c r="A246">
        <v>98940</v>
      </c>
      <c r="B246">
        <v>10000</v>
      </c>
      <c r="C246">
        <v>115</v>
      </c>
      <c r="D246" t="s">
        <v>4702</v>
      </c>
      <c r="E246">
        <v>6</v>
      </c>
    </row>
    <row r="247" spans="1:5" x14ac:dyDescent="0.3">
      <c r="A247">
        <v>99026</v>
      </c>
      <c r="B247">
        <v>10000</v>
      </c>
      <c r="C247">
        <v>100</v>
      </c>
      <c r="D247" t="s">
        <v>4704</v>
      </c>
      <c r="E247">
        <v>2</v>
      </c>
    </row>
    <row r="248" spans="1:5" x14ac:dyDescent="0.3">
      <c r="A248">
        <v>99039</v>
      </c>
      <c r="B248">
        <v>10000</v>
      </c>
      <c r="C248">
        <v>110</v>
      </c>
      <c r="D248" t="s">
        <v>4701</v>
      </c>
      <c r="E248">
        <v>5</v>
      </c>
    </row>
    <row r="249" spans="1:5" x14ac:dyDescent="0.3">
      <c r="A249">
        <v>99151</v>
      </c>
      <c r="B249">
        <v>10000</v>
      </c>
      <c r="C249">
        <v>147</v>
      </c>
      <c r="D249" t="s">
        <v>4700</v>
      </c>
      <c r="E249">
        <v>9</v>
      </c>
    </row>
    <row r="250" spans="1:5" x14ac:dyDescent="0.3">
      <c r="A250">
        <v>99344</v>
      </c>
      <c r="B250">
        <v>10000</v>
      </c>
      <c r="C250">
        <v>110</v>
      </c>
      <c r="D250" t="s">
        <v>4697</v>
      </c>
      <c r="E250">
        <v>3</v>
      </c>
    </row>
    <row r="251" spans="1:5" x14ac:dyDescent="0.3">
      <c r="A251">
        <v>99357</v>
      </c>
      <c r="B251">
        <v>10000</v>
      </c>
      <c r="C251">
        <v>110</v>
      </c>
      <c r="D251" t="s">
        <v>4699</v>
      </c>
      <c r="E251">
        <v>4</v>
      </c>
    </row>
    <row r="252" spans="1:5" x14ac:dyDescent="0.3">
      <c r="A252">
        <v>99358</v>
      </c>
      <c r="B252">
        <v>10000</v>
      </c>
      <c r="C252">
        <v>100</v>
      </c>
      <c r="D252" t="s">
        <v>4704</v>
      </c>
      <c r="E252">
        <v>2</v>
      </c>
    </row>
    <row r="253" spans="1:5" x14ac:dyDescent="0.3">
      <c r="A253">
        <v>99360</v>
      </c>
      <c r="B253">
        <v>10000</v>
      </c>
      <c r="C253">
        <v>90</v>
      </c>
      <c r="D253" t="s">
        <v>4706</v>
      </c>
      <c r="E253">
        <v>1</v>
      </c>
    </row>
    <row r="254" spans="1:5" x14ac:dyDescent="0.3">
      <c r="A254">
        <v>99361</v>
      </c>
      <c r="B254">
        <v>10000</v>
      </c>
      <c r="C254">
        <v>110</v>
      </c>
      <c r="D254" t="s">
        <v>4699</v>
      </c>
      <c r="E254">
        <v>4</v>
      </c>
    </row>
    <row r="255" spans="1:5" x14ac:dyDescent="0.3">
      <c r="A255">
        <v>99362</v>
      </c>
      <c r="B255">
        <v>10000</v>
      </c>
      <c r="C255">
        <v>127</v>
      </c>
      <c r="D255" t="s">
        <v>4703</v>
      </c>
      <c r="E255">
        <v>7</v>
      </c>
    </row>
    <row r="256" spans="1:5" x14ac:dyDescent="0.3">
      <c r="A256">
        <v>99371</v>
      </c>
      <c r="B256">
        <v>10000</v>
      </c>
      <c r="C256">
        <v>115</v>
      </c>
      <c r="D256" t="s">
        <v>4702</v>
      </c>
      <c r="E256">
        <v>6</v>
      </c>
    </row>
    <row r="257" spans="1:5" x14ac:dyDescent="0.3">
      <c r="A257">
        <v>99372</v>
      </c>
      <c r="B257">
        <v>10000</v>
      </c>
      <c r="C257">
        <v>110</v>
      </c>
      <c r="D257" t="s">
        <v>4701</v>
      </c>
      <c r="E257">
        <v>5</v>
      </c>
    </row>
    <row r="258" spans="1:5" x14ac:dyDescent="0.3">
      <c r="A258">
        <v>99374</v>
      </c>
      <c r="B258">
        <v>10000</v>
      </c>
      <c r="C258">
        <v>110</v>
      </c>
      <c r="D258" t="s">
        <v>4701</v>
      </c>
      <c r="E258">
        <v>5</v>
      </c>
    </row>
    <row r="259" spans="1:5" x14ac:dyDescent="0.3">
      <c r="A259">
        <v>100078</v>
      </c>
      <c r="B259">
        <v>10000</v>
      </c>
      <c r="C259">
        <v>127</v>
      </c>
      <c r="D259" t="s">
        <v>4703</v>
      </c>
      <c r="E259">
        <v>7</v>
      </c>
    </row>
    <row r="260" spans="1:5" x14ac:dyDescent="0.3">
      <c r="A260">
        <v>100087</v>
      </c>
      <c r="B260">
        <v>10000</v>
      </c>
      <c r="C260">
        <v>100</v>
      </c>
      <c r="D260" t="s">
        <v>4704</v>
      </c>
      <c r="E260">
        <v>2</v>
      </c>
    </row>
    <row r="261" spans="1:5" x14ac:dyDescent="0.3">
      <c r="A261">
        <v>100094</v>
      </c>
      <c r="B261">
        <v>10000</v>
      </c>
      <c r="C261">
        <v>110</v>
      </c>
      <c r="D261" t="s">
        <v>4699</v>
      </c>
      <c r="E261">
        <v>4</v>
      </c>
    </row>
    <row r="262" spans="1:5" x14ac:dyDescent="0.3">
      <c r="A262">
        <v>100096</v>
      </c>
      <c r="B262">
        <v>10000</v>
      </c>
      <c r="C262">
        <v>110</v>
      </c>
      <c r="D262" t="s">
        <v>4701</v>
      </c>
      <c r="E262">
        <v>5</v>
      </c>
    </row>
    <row r="263" spans="1:5" x14ac:dyDescent="0.3">
      <c r="A263">
        <v>100108</v>
      </c>
      <c r="B263">
        <v>10000</v>
      </c>
      <c r="C263">
        <v>110</v>
      </c>
      <c r="D263" t="s">
        <v>4697</v>
      </c>
      <c r="E263">
        <v>3</v>
      </c>
    </row>
    <row r="264" spans="1:5" x14ac:dyDescent="0.3">
      <c r="A264">
        <v>100124</v>
      </c>
      <c r="B264">
        <v>10000</v>
      </c>
      <c r="C264">
        <v>110</v>
      </c>
      <c r="D264" t="s">
        <v>4699</v>
      </c>
      <c r="E264">
        <v>4</v>
      </c>
    </row>
    <row r="265" spans="1:5" x14ac:dyDescent="0.3">
      <c r="A265">
        <v>100246</v>
      </c>
      <c r="B265">
        <v>10000</v>
      </c>
      <c r="C265">
        <v>127</v>
      </c>
      <c r="D265" t="s">
        <v>4703</v>
      </c>
      <c r="E265">
        <v>7</v>
      </c>
    </row>
    <row r="266" spans="1:5" x14ac:dyDescent="0.3">
      <c r="A266">
        <v>100273</v>
      </c>
      <c r="B266">
        <v>10000</v>
      </c>
      <c r="C266">
        <v>110</v>
      </c>
      <c r="D266" t="s">
        <v>4699</v>
      </c>
      <c r="E266">
        <v>4</v>
      </c>
    </row>
    <row r="267" spans="1:5" x14ac:dyDescent="0.3">
      <c r="A267">
        <v>100274</v>
      </c>
      <c r="B267">
        <v>10000</v>
      </c>
      <c r="C267">
        <v>110</v>
      </c>
      <c r="D267" t="s">
        <v>4697</v>
      </c>
      <c r="E267">
        <v>3</v>
      </c>
    </row>
    <row r="268" spans="1:5" x14ac:dyDescent="0.3">
      <c r="A268">
        <v>100278</v>
      </c>
      <c r="B268">
        <v>10000</v>
      </c>
      <c r="C268">
        <v>110</v>
      </c>
      <c r="D268" t="s">
        <v>4697</v>
      </c>
      <c r="E268">
        <v>3</v>
      </c>
    </row>
    <row r="269" spans="1:5" x14ac:dyDescent="0.3">
      <c r="A269">
        <v>100279</v>
      </c>
      <c r="B269">
        <v>10000</v>
      </c>
      <c r="C269">
        <v>110</v>
      </c>
      <c r="D269" t="s">
        <v>4699</v>
      </c>
      <c r="E269">
        <v>4</v>
      </c>
    </row>
    <row r="270" spans="1:5" x14ac:dyDescent="0.3">
      <c r="A270">
        <v>100280</v>
      </c>
      <c r="B270">
        <v>10000</v>
      </c>
      <c r="C270">
        <v>110</v>
      </c>
      <c r="D270" t="s">
        <v>4697</v>
      </c>
      <c r="E270">
        <v>3</v>
      </c>
    </row>
    <row r="271" spans="1:5" x14ac:dyDescent="0.3">
      <c r="A271">
        <v>100282</v>
      </c>
      <c r="B271">
        <v>10000</v>
      </c>
      <c r="C271">
        <v>100</v>
      </c>
      <c r="D271" t="s">
        <v>4704</v>
      </c>
      <c r="E271">
        <v>2</v>
      </c>
    </row>
    <row r="272" spans="1:5" x14ac:dyDescent="0.3">
      <c r="A272">
        <v>100290</v>
      </c>
      <c r="B272">
        <v>10000</v>
      </c>
      <c r="C272">
        <v>110</v>
      </c>
      <c r="D272" t="s">
        <v>4697</v>
      </c>
      <c r="E272">
        <v>3</v>
      </c>
    </row>
    <row r="273" spans="1:5" x14ac:dyDescent="0.3">
      <c r="A273">
        <v>100330</v>
      </c>
      <c r="B273">
        <v>10000</v>
      </c>
      <c r="C273">
        <v>132</v>
      </c>
      <c r="D273" t="s">
        <v>4698</v>
      </c>
      <c r="E273">
        <v>8</v>
      </c>
    </row>
    <row r="274" spans="1:5" x14ac:dyDescent="0.3">
      <c r="A274">
        <v>100337</v>
      </c>
      <c r="B274">
        <v>10000</v>
      </c>
      <c r="C274">
        <v>132</v>
      </c>
      <c r="D274" t="s">
        <v>4698</v>
      </c>
      <c r="E274">
        <v>8</v>
      </c>
    </row>
    <row r="275" spans="1:5" x14ac:dyDescent="0.3">
      <c r="A275">
        <v>100342</v>
      </c>
      <c r="B275">
        <v>10000</v>
      </c>
      <c r="C275">
        <v>132</v>
      </c>
      <c r="D275" t="s">
        <v>4698</v>
      </c>
      <c r="E275">
        <v>8</v>
      </c>
    </row>
    <row r="276" spans="1:5" x14ac:dyDescent="0.3">
      <c r="A276">
        <v>100394</v>
      </c>
      <c r="B276">
        <v>10000</v>
      </c>
      <c r="C276">
        <v>115</v>
      </c>
      <c r="D276" t="s">
        <v>4702</v>
      </c>
      <c r="E276">
        <v>6</v>
      </c>
    </row>
    <row r="277" spans="1:5" x14ac:dyDescent="0.3">
      <c r="A277">
        <v>100474</v>
      </c>
      <c r="B277">
        <v>10000</v>
      </c>
      <c r="C277">
        <v>100</v>
      </c>
      <c r="D277" t="s">
        <v>4704</v>
      </c>
      <c r="E277">
        <v>2</v>
      </c>
    </row>
    <row r="278" spans="1:5" x14ac:dyDescent="0.3">
      <c r="A278">
        <v>100481</v>
      </c>
      <c r="B278">
        <v>10000</v>
      </c>
      <c r="C278">
        <v>110</v>
      </c>
      <c r="D278" t="s">
        <v>4699</v>
      </c>
      <c r="E278">
        <v>4</v>
      </c>
    </row>
    <row r="279" spans="1:5" x14ac:dyDescent="0.3">
      <c r="A279">
        <v>100482</v>
      </c>
      <c r="B279">
        <v>10000</v>
      </c>
      <c r="C279">
        <v>132</v>
      </c>
      <c r="D279" t="s">
        <v>4698</v>
      </c>
      <c r="E279">
        <v>8</v>
      </c>
    </row>
    <row r="280" spans="1:5" x14ac:dyDescent="0.3">
      <c r="A280">
        <v>100483</v>
      </c>
      <c r="B280">
        <v>10000</v>
      </c>
      <c r="C280">
        <v>115</v>
      </c>
      <c r="D280" t="s">
        <v>4702</v>
      </c>
      <c r="E280">
        <v>6</v>
      </c>
    </row>
    <row r="281" spans="1:5" x14ac:dyDescent="0.3">
      <c r="A281">
        <v>100487</v>
      </c>
      <c r="B281">
        <v>10000</v>
      </c>
      <c r="C281">
        <v>115</v>
      </c>
      <c r="D281" t="s">
        <v>4702</v>
      </c>
      <c r="E281">
        <v>6</v>
      </c>
    </row>
    <row r="282" spans="1:5" x14ac:dyDescent="0.3">
      <c r="A282">
        <v>100488</v>
      </c>
      <c r="B282">
        <v>10000</v>
      </c>
      <c r="C282">
        <v>100</v>
      </c>
      <c r="D282" t="s">
        <v>4704</v>
      </c>
      <c r="E282">
        <v>2</v>
      </c>
    </row>
    <row r="283" spans="1:5" x14ac:dyDescent="0.3">
      <c r="A283">
        <v>100514</v>
      </c>
      <c r="B283">
        <v>10000</v>
      </c>
      <c r="C283">
        <v>110</v>
      </c>
      <c r="D283" t="s">
        <v>4699</v>
      </c>
      <c r="E283">
        <v>4</v>
      </c>
    </row>
    <row r="284" spans="1:5" x14ac:dyDescent="0.3">
      <c r="A284">
        <v>100541</v>
      </c>
      <c r="B284">
        <v>10000</v>
      </c>
      <c r="C284">
        <v>90</v>
      </c>
      <c r="D284" t="s">
        <v>4706</v>
      </c>
      <c r="E284">
        <v>1</v>
      </c>
    </row>
    <row r="285" spans="1:5" x14ac:dyDescent="0.3">
      <c r="A285">
        <v>100542</v>
      </c>
      <c r="B285">
        <v>10000</v>
      </c>
      <c r="C285">
        <v>110</v>
      </c>
      <c r="D285" t="s">
        <v>4697</v>
      </c>
      <c r="E285">
        <v>3</v>
      </c>
    </row>
    <row r="286" spans="1:5" x14ac:dyDescent="0.3">
      <c r="A286">
        <v>100546</v>
      </c>
      <c r="B286">
        <v>10000</v>
      </c>
      <c r="C286">
        <v>110</v>
      </c>
      <c r="D286" t="s">
        <v>4697</v>
      </c>
      <c r="E286">
        <v>3</v>
      </c>
    </row>
    <row r="287" spans="1:5" x14ac:dyDescent="0.3">
      <c r="A287">
        <v>100565</v>
      </c>
      <c r="B287">
        <v>10000</v>
      </c>
      <c r="C287">
        <v>90</v>
      </c>
      <c r="D287" t="s">
        <v>4706</v>
      </c>
      <c r="E287">
        <v>1</v>
      </c>
    </row>
    <row r="288" spans="1:5" x14ac:dyDescent="0.3">
      <c r="A288">
        <v>100576</v>
      </c>
      <c r="B288">
        <v>10000</v>
      </c>
      <c r="C288">
        <v>110</v>
      </c>
      <c r="D288" t="s">
        <v>4697</v>
      </c>
      <c r="E288">
        <v>3</v>
      </c>
    </row>
    <row r="289" spans="1:5" x14ac:dyDescent="0.3">
      <c r="A289">
        <v>100767</v>
      </c>
      <c r="B289">
        <v>10000</v>
      </c>
      <c r="C289">
        <v>90</v>
      </c>
      <c r="D289" t="s">
        <v>4706</v>
      </c>
      <c r="E289">
        <v>1</v>
      </c>
    </row>
    <row r="290" spans="1:5" x14ac:dyDescent="0.3">
      <c r="A290">
        <v>100982</v>
      </c>
      <c r="B290">
        <v>10000</v>
      </c>
      <c r="C290">
        <v>115</v>
      </c>
      <c r="D290" t="s">
        <v>4702</v>
      </c>
      <c r="E290">
        <v>6</v>
      </c>
    </row>
    <row r="291" spans="1:5" x14ac:dyDescent="0.3">
      <c r="A291">
        <v>100985</v>
      </c>
      <c r="B291">
        <v>10000</v>
      </c>
      <c r="C291">
        <v>127</v>
      </c>
      <c r="D291" t="s">
        <v>4703</v>
      </c>
      <c r="E291">
        <v>7</v>
      </c>
    </row>
    <row r="292" spans="1:5" x14ac:dyDescent="0.3">
      <c r="A292">
        <v>100988</v>
      </c>
      <c r="B292">
        <v>10000</v>
      </c>
      <c r="C292">
        <v>127</v>
      </c>
      <c r="D292" t="s">
        <v>4703</v>
      </c>
      <c r="E292">
        <v>7</v>
      </c>
    </row>
    <row r="293" spans="1:5" x14ac:dyDescent="0.3">
      <c r="A293">
        <v>100990</v>
      </c>
      <c r="B293">
        <v>10000</v>
      </c>
      <c r="C293">
        <v>127</v>
      </c>
      <c r="D293" t="s">
        <v>4703</v>
      </c>
      <c r="E293">
        <v>7</v>
      </c>
    </row>
    <row r="294" spans="1:5" x14ac:dyDescent="0.3">
      <c r="A294">
        <v>101050</v>
      </c>
      <c r="B294">
        <v>10000</v>
      </c>
      <c r="C294">
        <v>100</v>
      </c>
      <c r="D294" t="s">
        <v>4704</v>
      </c>
      <c r="E294">
        <v>2</v>
      </c>
    </row>
    <row r="295" spans="1:5" x14ac:dyDescent="0.3">
      <c r="A295">
        <v>101063</v>
      </c>
      <c r="B295">
        <v>10000</v>
      </c>
      <c r="C295">
        <v>100</v>
      </c>
      <c r="D295" t="s">
        <v>4704</v>
      </c>
      <c r="E295">
        <v>2</v>
      </c>
    </row>
    <row r="296" spans="1:5" x14ac:dyDescent="0.3">
      <c r="A296">
        <v>101065</v>
      </c>
      <c r="B296">
        <v>10000</v>
      </c>
      <c r="C296">
        <v>100</v>
      </c>
      <c r="D296" t="s">
        <v>4704</v>
      </c>
      <c r="E296">
        <v>2</v>
      </c>
    </row>
    <row r="297" spans="1:5" x14ac:dyDescent="0.3">
      <c r="A297">
        <v>101066</v>
      </c>
      <c r="B297">
        <v>10000</v>
      </c>
      <c r="C297">
        <v>100</v>
      </c>
      <c r="D297" t="s">
        <v>4704</v>
      </c>
      <c r="E297">
        <v>2</v>
      </c>
    </row>
    <row r="298" spans="1:5" x14ac:dyDescent="0.3">
      <c r="A298">
        <v>101149</v>
      </c>
      <c r="B298">
        <v>10000</v>
      </c>
      <c r="C298">
        <v>132</v>
      </c>
      <c r="D298" t="s">
        <v>4698</v>
      </c>
      <c r="E298">
        <v>8</v>
      </c>
    </row>
    <row r="299" spans="1:5" x14ac:dyDescent="0.3">
      <c r="A299">
        <v>101151</v>
      </c>
      <c r="B299">
        <v>10000</v>
      </c>
      <c r="C299">
        <v>127</v>
      </c>
      <c r="D299" t="s">
        <v>4703</v>
      </c>
      <c r="E299">
        <v>7</v>
      </c>
    </row>
    <row r="300" spans="1:5" x14ac:dyDescent="0.3">
      <c r="A300">
        <v>101273</v>
      </c>
      <c r="B300">
        <v>10000</v>
      </c>
      <c r="C300">
        <v>100</v>
      </c>
      <c r="D300" t="s">
        <v>4704</v>
      </c>
      <c r="E300">
        <v>2</v>
      </c>
    </row>
    <row r="301" spans="1:5" x14ac:dyDescent="0.3">
      <c r="A301">
        <v>101292</v>
      </c>
      <c r="B301">
        <v>10000</v>
      </c>
      <c r="C301">
        <v>110</v>
      </c>
      <c r="D301" t="s">
        <v>4701</v>
      </c>
      <c r="E301">
        <v>5</v>
      </c>
    </row>
    <row r="302" spans="1:5" x14ac:dyDescent="0.3">
      <c r="A302">
        <v>101308</v>
      </c>
      <c r="B302">
        <v>10000</v>
      </c>
      <c r="C302">
        <v>100</v>
      </c>
      <c r="D302" t="s">
        <v>4704</v>
      </c>
      <c r="E302">
        <v>2</v>
      </c>
    </row>
    <row r="303" spans="1:5" x14ac:dyDescent="0.3">
      <c r="A303">
        <v>101314</v>
      </c>
      <c r="B303">
        <v>10000</v>
      </c>
      <c r="C303">
        <v>100</v>
      </c>
      <c r="D303" t="s">
        <v>4704</v>
      </c>
      <c r="E303">
        <v>2</v>
      </c>
    </row>
    <row r="304" spans="1:5" x14ac:dyDescent="0.3">
      <c r="A304">
        <v>101320</v>
      </c>
      <c r="B304">
        <v>10000</v>
      </c>
      <c r="C304">
        <v>100</v>
      </c>
      <c r="D304" t="s">
        <v>4704</v>
      </c>
      <c r="E304">
        <v>2</v>
      </c>
    </row>
    <row r="305" spans="1:5" x14ac:dyDescent="0.3">
      <c r="A305">
        <v>101336</v>
      </c>
      <c r="B305">
        <v>10000</v>
      </c>
      <c r="C305">
        <v>147</v>
      </c>
      <c r="D305" t="s">
        <v>4700</v>
      </c>
      <c r="E305">
        <v>9</v>
      </c>
    </row>
    <row r="306" spans="1:5" x14ac:dyDescent="0.3">
      <c r="A306">
        <v>101349</v>
      </c>
      <c r="B306">
        <v>10000</v>
      </c>
      <c r="C306">
        <v>110</v>
      </c>
      <c r="D306" t="s">
        <v>4697</v>
      </c>
      <c r="E306">
        <v>3</v>
      </c>
    </row>
    <row r="307" spans="1:5" x14ac:dyDescent="0.3">
      <c r="A307">
        <v>101350</v>
      </c>
      <c r="B307">
        <v>10000</v>
      </c>
      <c r="C307">
        <v>127</v>
      </c>
      <c r="D307" t="s">
        <v>4703</v>
      </c>
      <c r="E307">
        <v>7</v>
      </c>
    </row>
    <row r="308" spans="1:5" x14ac:dyDescent="0.3">
      <c r="A308">
        <v>101360</v>
      </c>
      <c r="B308">
        <v>10000</v>
      </c>
      <c r="C308">
        <v>90</v>
      </c>
      <c r="D308" t="s">
        <v>4706</v>
      </c>
      <c r="E308">
        <v>1</v>
      </c>
    </row>
    <row r="309" spans="1:5" x14ac:dyDescent="0.3">
      <c r="A309">
        <v>101379</v>
      </c>
      <c r="B309">
        <v>10000</v>
      </c>
      <c r="C309">
        <v>110</v>
      </c>
      <c r="D309" t="s">
        <v>4697</v>
      </c>
      <c r="E309">
        <v>3</v>
      </c>
    </row>
    <row r="310" spans="1:5" x14ac:dyDescent="0.3">
      <c r="A310">
        <v>101401</v>
      </c>
      <c r="B310">
        <v>10000</v>
      </c>
      <c r="C310">
        <v>110</v>
      </c>
      <c r="D310" t="s">
        <v>4697</v>
      </c>
      <c r="E310">
        <v>3</v>
      </c>
    </row>
    <row r="311" spans="1:5" x14ac:dyDescent="0.3">
      <c r="A311">
        <v>101448</v>
      </c>
      <c r="B311">
        <v>10000</v>
      </c>
      <c r="C311">
        <v>115</v>
      </c>
      <c r="D311" t="s">
        <v>4702</v>
      </c>
      <c r="E311">
        <v>6</v>
      </c>
    </row>
    <row r="312" spans="1:5" x14ac:dyDescent="0.3">
      <c r="A312">
        <v>101450</v>
      </c>
      <c r="B312">
        <v>10000</v>
      </c>
      <c r="C312">
        <v>115</v>
      </c>
      <c r="D312" t="s">
        <v>4702</v>
      </c>
      <c r="E312">
        <v>6</v>
      </c>
    </row>
    <row r="313" spans="1:5" x14ac:dyDescent="0.3">
      <c r="A313">
        <v>101453</v>
      </c>
      <c r="B313">
        <v>10000</v>
      </c>
      <c r="C313">
        <v>127</v>
      </c>
      <c r="D313" t="s">
        <v>4703</v>
      </c>
      <c r="E313">
        <v>7</v>
      </c>
    </row>
    <row r="314" spans="1:5" x14ac:dyDescent="0.3">
      <c r="A314">
        <v>101630</v>
      </c>
      <c r="B314">
        <v>10000</v>
      </c>
      <c r="C314">
        <v>132</v>
      </c>
      <c r="D314" t="s">
        <v>4698</v>
      </c>
      <c r="E314">
        <v>8</v>
      </c>
    </row>
    <row r="315" spans="1:5" x14ac:dyDescent="0.3">
      <c r="A315">
        <v>101642</v>
      </c>
      <c r="B315">
        <v>10000</v>
      </c>
      <c r="C315">
        <v>100</v>
      </c>
      <c r="D315" t="s">
        <v>4704</v>
      </c>
      <c r="E315">
        <v>2</v>
      </c>
    </row>
    <row r="316" spans="1:5" x14ac:dyDescent="0.3">
      <c r="A316">
        <v>101668</v>
      </c>
      <c r="B316">
        <v>10000</v>
      </c>
      <c r="C316">
        <v>110</v>
      </c>
      <c r="D316" t="s">
        <v>4697</v>
      </c>
      <c r="E316">
        <v>3</v>
      </c>
    </row>
    <row r="317" spans="1:5" x14ac:dyDescent="0.3">
      <c r="A317">
        <v>101697</v>
      </c>
      <c r="B317">
        <v>10000</v>
      </c>
      <c r="C317">
        <v>110</v>
      </c>
      <c r="D317" t="s">
        <v>4699</v>
      </c>
      <c r="E317">
        <v>4</v>
      </c>
    </row>
    <row r="318" spans="1:5" x14ac:dyDescent="0.3">
      <c r="A318">
        <v>101711</v>
      </c>
      <c r="B318">
        <v>10000</v>
      </c>
      <c r="C318">
        <v>100</v>
      </c>
      <c r="D318" t="s">
        <v>4704</v>
      </c>
      <c r="E318">
        <v>2</v>
      </c>
    </row>
    <row r="319" spans="1:5" x14ac:dyDescent="0.3">
      <c r="A319">
        <v>102004</v>
      </c>
      <c r="B319">
        <v>10000</v>
      </c>
      <c r="C319">
        <v>110</v>
      </c>
      <c r="D319" t="s">
        <v>4701</v>
      </c>
      <c r="E319">
        <v>5</v>
      </c>
    </row>
    <row r="320" spans="1:5" x14ac:dyDescent="0.3">
      <c r="A320">
        <v>102725</v>
      </c>
      <c r="B320">
        <v>10000</v>
      </c>
      <c r="C320">
        <v>110</v>
      </c>
      <c r="D320" t="s">
        <v>4699</v>
      </c>
      <c r="E320">
        <v>4</v>
      </c>
    </row>
    <row r="321" spans="1:5" x14ac:dyDescent="0.3">
      <c r="A321">
        <v>102741</v>
      </c>
      <c r="B321">
        <v>10000</v>
      </c>
      <c r="C321">
        <v>110</v>
      </c>
      <c r="D321" t="s">
        <v>4697</v>
      </c>
      <c r="E321">
        <v>3</v>
      </c>
    </row>
    <row r="322" spans="1:5" x14ac:dyDescent="0.3">
      <c r="A322">
        <v>102775</v>
      </c>
      <c r="B322">
        <v>10000</v>
      </c>
      <c r="C322">
        <v>90</v>
      </c>
      <c r="D322" t="s">
        <v>4706</v>
      </c>
      <c r="E322">
        <v>1</v>
      </c>
    </row>
    <row r="323" spans="1:5" x14ac:dyDescent="0.3">
      <c r="A323">
        <v>102776</v>
      </c>
      <c r="B323">
        <v>10000</v>
      </c>
      <c r="C323">
        <v>90</v>
      </c>
      <c r="D323" t="s">
        <v>4706</v>
      </c>
      <c r="E323">
        <v>1</v>
      </c>
    </row>
    <row r="324" spans="1:5" x14ac:dyDescent="0.3">
      <c r="A324">
        <v>102786</v>
      </c>
      <c r="B324">
        <v>10000</v>
      </c>
      <c r="C324">
        <v>90</v>
      </c>
      <c r="D324" t="s">
        <v>4706</v>
      </c>
      <c r="E324">
        <v>1</v>
      </c>
    </row>
    <row r="325" spans="1:5" x14ac:dyDescent="0.3">
      <c r="A325">
        <v>102882</v>
      </c>
      <c r="B325">
        <v>10000</v>
      </c>
      <c r="C325">
        <v>90</v>
      </c>
      <c r="D325" t="s">
        <v>4706</v>
      </c>
      <c r="E325">
        <v>1</v>
      </c>
    </row>
    <row r="326" spans="1:5" x14ac:dyDescent="0.3">
      <c r="A326">
        <v>104136</v>
      </c>
      <c r="B326">
        <v>10000</v>
      </c>
      <c r="C326">
        <v>110</v>
      </c>
      <c r="D326" t="s">
        <v>4699</v>
      </c>
      <c r="E326">
        <v>4</v>
      </c>
    </row>
    <row r="327" spans="1:5" x14ac:dyDescent="0.3">
      <c r="A327">
        <v>104225</v>
      </c>
      <c r="B327">
        <v>10000</v>
      </c>
      <c r="C327">
        <v>90</v>
      </c>
      <c r="D327" t="s">
        <v>4706</v>
      </c>
      <c r="E327">
        <v>1</v>
      </c>
    </row>
    <row r="328" spans="1:5" x14ac:dyDescent="0.3">
      <c r="A328">
        <v>104226</v>
      </c>
      <c r="B328">
        <v>10000</v>
      </c>
      <c r="C328">
        <v>132</v>
      </c>
      <c r="D328" t="s">
        <v>4698</v>
      </c>
      <c r="E328">
        <v>8</v>
      </c>
    </row>
    <row r="329" spans="1:5" x14ac:dyDescent="0.3">
      <c r="A329">
        <v>104266</v>
      </c>
      <c r="B329">
        <v>10000</v>
      </c>
      <c r="C329">
        <v>90</v>
      </c>
      <c r="D329" t="s">
        <v>4706</v>
      </c>
      <c r="E329">
        <v>1</v>
      </c>
    </row>
    <row r="330" spans="1:5" x14ac:dyDescent="0.3">
      <c r="A330">
        <v>104284</v>
      </c>
      <c r="B330">
        <v>10000</v>
      </c>
      <c r="C330">
        <v>90</v>
      </c>
      <c r="D330" t="s">
        <v>4706</v>
      </c>
      <c r="E330">
        <v>1</v>
      </c>
    </row>
    <row r="331" spans="1:5" x14ac:dyDescent="0.3">
      <c r="A331">
        <v>104311</v>
      </c>
      <c r="B331">
        <v>10000</v>
      </c>
      <c r="C331">
        <v>110</v>
      </c>
      <c r="D331" t="s">
        <v>4697</v>
      </c>
      <c r="E331">
        <v>3</v>
      </c>
    </row>
    <row r="332" spans="1:5" x14ac:dyDescent="0.3">
      <c r="A332">
        <v>104313</v>
      </c>
      <c r="B332">
        <v>10000</v>
      </c>
      <c r="C332">
        <v>100</v>
      </c>
      <c r="D332" t="s">
        <v>4704</v>
      </c>
      <c r="E332">
        <v>2</v>
      </c>
    </row>
    <row r="333" spans="1:5" x14ac:dyDescent="0.3">
      <c r="A333">
        <v>104462</v>
      </c>
      <c r="B333">
        <v>10000</v>
      </c>
      <c r="C333">
        <v>100</v>
      </c>
      <c r="D333" t="s">
        <v>4704</v>
      </c>
      <c r="E333">
        <v>2</v>
      </c>
    </row>
    <row r="334" spans="1:5" x14ac:dyDescent="0.3">
      <c r="A334">
        <v>104464</v>
      </c>
      <c r="B334">
        <v>10000</v>
      </c>
      <c r="C334">
        <v>110</v>
      </c>
      <c r="D334" t="s">
        <v>4699</v>
      </c>
      <c r="E334">
        <v>4</v>
      </c>
    </row>
    <row r="335" spans="1:5" x14ac:dyDescent="0.3">
      <c r="A335">
        <v>104468</v>
      </c>
      <c r="B335">
        <v>10000</v>
      </c>
      <c r="C335">
        <v>110</v>
      </c>
      <c r="D335" t="s">
        <v>4697</v>
      </c>
      <c r="E335">
        <v>3</v>
      </c>
    </row>
    <row r="336" spans="1:5" x14ac:dyDescent="0.3">
      <c r="A336">
        <v>104515</v>
      </c>
      <c r="B336">
        <v>10000</v>
      </c>
      <c r="C336">
        <v>110</v>
      </c>
      <c r="D336" t="s">
        <v>4697</v>
      </c>
      <c r="E336">
        <v>3</v>
      </c>
    </row>
    <row r="337" spans="1:5" x14ac:dyDescent="0.3">
      <c r="A337">
        <v>104518</v>
      </c>
      <c r="B337">
        <v>10000</v>
      </c>
      <c r="C337">
        <v>110</v>
      </c>
      <c r="D337" t="s">
        <v>4697</v>
      </c>
      <c r="E337">
        <v>3</v>
      </c>
    </row>
    <row r="338" spans="1:5" x14ac:dyDescent="0.3">
      <c r="A338">
        <v>104629</v>
      </c>
      <c r="B338">
        <v>10000</v>
      </c>
      <c r="C338">
        <v>110</v>
      </c>
      <c r="D338" t="s">
        <v>4699</v>
      </c>
      <c r="E338">
        <v>4</v>
      </c>
    </row>
    <row r="339" spans="1:5" x14ac:dyDescent="0.3">
      <c r="A339">
        <v>104665</v>
      </c>
      <c r="B339">
        <v>10000</v>
      </c>
      <c r="C339">
        <v>100</v>
      </c>
      <c r="D339" t="s">
        <v>4704</v>
      </c>
      <c r="E339">
        <v>2</v>
      </c>
    </row>
    <row r="340" spans="1:5" x14ac:dyDescent="0.3">
      <c r="A340">
        <v>104851</v>
      </c>
      <c r="B340">
        <v>10000</v>
      </c>
      <c r="C340">
        <v>110</v>
      </c>
      <c r="D340" t="s">
        <v>4699</v>
      </c>
      <c r="E340">
        <v>4</v>
      </c>
    </row>
    <row r="341" spans="1:5" x14ac:dyDescent="0.3">
      <c r="A341">
        <v>104932</v>
      </c>
      <c r="B341">
        <v>10000</v>
      </c>
      <c r="C341">
        <v>110</v>
      </c>
      <c r="D341" t="s">
        <v>4699</v>
      </c>
      <c r="E341">
        <v>4</v>
      </c>
    </row>
    <row r="342" spans="1:5" x14ac:dyDescent="0.3">
      <c r="A342">
        <v>105042</v>
      </c>
      <c r="B342">
        <v>10000</v>
      </c>
      <c r="C342">
        <v>132</v>
      </c>
      <c r="D342" t="s">
        <v>4698</v>
      </c>
      <c r="E342">
        <v>8</v>
      </c>
    </row>
    <row r="343" spans="1:5" x14ac:dyDescent="0.3">
      <c r="A343">
        <v>105089</v>
      </c>
      <c r="B343">
        <v>10000</v>
      </c>
      <c r="C343">
        <v>110</v>
      </c>
      <c r="D343" t="s">
        <v>4697</v>
      </c>
      <c r="E343">
        <v>3</v>
      </c>
    </row>
    <row r="344" spans="1:5" x14ac:dyDescent="0.3">
      <c r="A344">
        <v>105234</v>
      </c>
      <c r="B344">
        <v>10000</v>
      </c>
      <c r="C344">
        <v>100</v>
      </c>
      <c r="D344" t="s">
        <v>4704</v>
      </c>
      <c r="E344">
        <v>2</v>
      </c>
    </row>
    <row r="345" spans="1:5" x14ac:dyDescent="0.3">
      <c r="A345">
        <v>105326</v>
      </c>
      <c r="B345">
        <v>10000</v>
      </c>
      <c r="C345">
        <v>147</v>
      </c>
      <c r="D345" t="s">
        <v>4700</v>
      </c>
      <c r="E345">
        <v>9</v>
      </c>
    </row>
    <row r="346" spans="1:5" x14ac:dyDescent="0.3">
      <c r="A346">
        <v>105401</v>
      </c>
      <c r="B346">
        <v>10000</v>
      </c>
      <c r="C346">
        <v>110</v>
      </c>
      <c r="D346" t="s">
        <v>4701</v>
      </c>
      <c r="E346">
        <v>5</v>
      </c>
    </row>
    <row r="347" spans="1:5" x14ac:dyDescent="0.3">
      <c r="A347">
        <v>105429</v>
      </c>
      <c r="B347">
        <v>10000</v>
      </c>
      <c r="C347">
        <v>132</v>
      </c>
      <c r="D347" t="s">
        <v>4698</v>
      </c>
      <c r="E347">
        <v>8</v>
      </c>
    </row>
    <row r="348" spans="1:5" x14ac:dyDescent="0.3">
      <c r="A348">
        <v>105564</v>
      </c>
      <c r="B348">
        <v>10000</v>
      </c>
      <c r="C348">
        <v>110</v>
      </c>
      <c r="D348" t="s">
        <v>4701</v>
      </c>
      <c r="E348">
        <v>5</v>
      </c>
    </row>
    <row r="349" spans="1:5" x14ac:dyDescent="0.3">
      <c r="A349">
        <v>105580</v>
      </c>
      <c r="B349">
        <v>10000</v>
      </c>
      <c r="C349">
        <v>100</v>
      </c>
      <c r="D349" t="s">
        <v>4704</v>
      </c>
      <c r="E349">
        <v>2</v>
      </c>
    </row>
    <row r="350" spans="1:5" x14ac:dyDescent="0.3">
      <c r="A350">
        <v>105581</v>
      </c>
      <c r="B350">
        <v>10000</v>
      </c>
      <c r="C350">
        <v>90</v>
      </c>
      <c r="D350" t="s">
        <v>4706</v>
      </c>
      <c r="E350">
        <v>1</v>
      </c>
    </row>
    <row r="351" spans="1:5" x14ac:dyDescent="0.3">
      <c r="A351">
        <v>105814</v>
      </c>
      <c r="B351">
        <v>10000</v>
      </c>
      <c r="C351">
        <v>110</v>
      </c>
      <c r="D351" t="s">
        <v>4697</v>
      </c>
      <c r="E351">
        <v>3</v>
      </c>
    </row>
    <row r="352" spans="1:5" x14ac:dyDescent="0.3">
      <c r="A352">
        <v>106074</v>
      </c>
      <c r="B352">
        <v>10000</v>
      </c>
      <c r="C352">
        <v>127</v>
      </c>
      <c r="D352" t="s">
        <v>4703</v>
      </c>
      <c r="E352">
        <v>7</v>
      </c>
    </row>
    <row r="353" spans="1:5" x14ac:dyDescent="0.3">
      <c r="A353">
        <v>106143</v>
      </c>
      <c r="B353">
        <v>10000</v>
      </c>
      <c r="C353">
        <v>100</v>
      </c>
      <c r="D353" t="s">
        <v>4704</v>
      </c>
      <c r="E353">
        <v>2</v>
      </c>
    </row>
    <row r="354" spans="1:5" x14ac:dyDescent="0.3">
      <c r="A354">
        <v>106145</v>
      </c>
      <c r="B354">
        <v>10000</v>
      </c>
      <c r="C354">
        <v>90</v>
      </c>
      <c r="D354" t="s">
        <v>4706</v>
      </c>
      <c r="E354">
        <v>1</v>
      </c>
    </row>
    <row r="355" spans="1:5" x14ac:dyDescent="0.3">
      <c r="A355">
        <v>106146</v>
      </c>
      <c r="B355">
        <v>10000</v>
      </c>
      <c r="C355">
        <v>110</v>
      </c>
      <c r="D355" t="s">
        <v>4697</v>
      </c>
      <c r="E355">
        <v>3</v>
      </c>
    </row>
    <row r="356" spans="1:5" x14ac:dyDescent="0.3">
      <c r="A356">
        <v>106147</v>
      </c>
      <c r="B356">
        <v>10000</v>
      </c>
      <c r="C356">
        <v>90</v>
      </c>
      <c r="D356" t="s">
        <v>4706</v>
      </c>
      <c r="E356">
        <v>1</v>
      </c>
    </row>
    <row r="357" spans="1:5" x14ac:dyDescent="0.3">
      <c r="A357">
        <v>106179</v>
      </c>
      <c r="B357">
        <v>10000</v>
      </c>
      <c r="C357">
        <v>127</v>
      </c>
      <c r="D357" t="s">
        <v>4703</v>
      </c>
      <c r="E357">
        <v>7</v>
      </c>
    </row>
    <row r="358" spans="1:5" x14ac:dyDescent="0.3">
      <c r="A358">
        <v>106189</v>
      </c>
      <c r="B358">
        <v>10000</v>
      </c>
      <c r="C358">
        <v>115</v>
      </c>
      <c r="D358" t="s">
        <v>4702</v>
      </c>
      <c r="E358">
        <v>6</v>
      </c>
    </row>
    <row r="359" spans="1:5" x14ac:dyDescent="0.3">
      <c r="A359">
        <v>106363</v>
      </c>
      <c r="B359">
        <v>10000</v>
      </c>
      <c r="C359">
        <v>90</v>
      </c>
      <c r="D359" t="s">
        <v>4706</v>
      </c>
      <c r="E359">
        <v>1</v>
      </c>
    </row>
    <row r="360" spans="1:5" x14ac:dyDescent="0.3">
      <c r="A360">
        <v>106443</v>
      </c>
      <c r="B360">
        <v>10000</v>
      </c>
      <c r="C360">
        <v>110</v>
      </c>
      <c r="D360" t="s">
        <v>4701</v>
      </c>
      <c r="E360">
        <v>5</v>
      </c>
    </row>
    <row r="361" spans="1:5" x14ac:dyDescent="0.3">
      <c r="A361">
        <v>106672</v>
      </c>
      <c r="B361">
        <v>10000</v>
      </c>
      <c r="C361">
        <v>100</v>
      </c>
      <c r="D361" t="s">
        <v>4704</v>
      </c>
      <c r="E361">
        <v>2</v>
      </c>
    </row>
    <row r="362" spans="1:5" x14ac:dyDescent="0.3">
      <c r="A362">
        <v>106681</v>
      </c>
      <c r="B362">
        <v>10000</v>
      </c>
      <c r="C362">
        <v>100</v>
      </c>
      <c r="D362" t="s">
        <v>4704</v>
      </c>
      <c r="E362">
        <v>2</v>
      </c>
    </row>
    <row r="363" spans="1:5" x14ac:dyDescent="0.3">
      <c r="A363">
        <v>106868</v>
      </c>
      <c r="B363">
        <v>10000</v>
      </c>
      <c r="C363">
        <v>132</v>
      </c>
      <c r="D363" t="s">
        <v>4698</v>
      </c>
      <c r="E363">
        <v>8</v>
      </c>
    </row>
    <row r="364" spans="1:5" x14ac:dyDescent="0.3">
      <c r="A364">
        <v>106886</v>
      </c>
      <c r="B364">
        <v>10000</v>
      </c>
      <c r="C364">
        <v>110</v>
      </c>
      <c r="D364" t="s">
        <v>4701</v>
      </c>
      <c r="E364">
        <v>5</v>
      </c>
    </row>
    <row r="365" spans="1:5" x14ac:dyDescent="0.3">
      <c r="A365">
        <v>106899</v>
      </c>
      <c r="B365">
        <v>10000</v>
      </c>
      <c r="C365">
        <v>115</v>
      </c>
      <c r="D365" t="s">
        <v>4702</v>
      </c>
      <c r="E365">
        <v>6</v>
      </c>
    </row>
    <row r="366" spans="1:5" x14ac:dyDescent="0.3">
      <c r="A366">
        <v>106920</v>
      </c>
      <c r="B366">
        <v>10000</v>
      </c>
      <c r="C366">
        <v>127</v>
      </c>
      <c r="D366" t="s">
        <v>4703</v>
      </c>
      <c r="E366">
        <v>7</v>
      </c>
    </row>
    <row r="367" spans="1:5" x14ac:dyDescent="0.3">
      <c r="A367">
        <v>107117</v>
      </c>
      <c r="B367">
        <v>10000</v>
      </c>
      <c r="C367">
        <v>90</v>
      </c>
      <c r="D367" t="s">
        <v>4706</v>
      </c>
      <c r="E367">
        <v>1</v>
      </c>
    </row>
    <row r="368" spans="1:5" x14ac:dyDescent="0.3">
      <c r="A368">
        <v>107161</v>
      </c>
      <c r="B368">
        <v>10000</v>
      </c>
      <c r="C368">
        <v>110</v>
      </c>
      <c r="D368" t="s">
        <v>4697</v>
      </c>
      <c r="E368">
        <v>3</v>
      </c>
    </row>
    <row r="369" spans="1:5" x14ac:dyDescent="0.3">
      <c r="A369">
        <v>107166</v>
      </c>
      <c r="B369">
        <v>10000</v>
      </c>
      <c r="C369">
        <v>110</v>
      </c>
      <c r="D369" t="s">
        <v>4701</v>
      </c>
      <c r="E369">
        <v>5</v>
      </c>
    </row>
    <row r="370" spans="1:5" x14ac:dyDescent="0.3">
      <c r="A370">
        <v>107486</v>
      </c>
      <c r="B370">
        <v>10000</v>
      </c>
      <c r="C370">
        <v>127</v>
      </c>
      <c r="D370" t="s">
        <v>4703</v>
      </c>
      <c r="E370">
        <v>7</v>
      </c>
    </row>
    <row r="371" spans="1:5" x14ac:dyDescent="0.3">
      <c r="A371">
        <v>107681</v>
      </c>
      <c r="B371">
        <v>10000</v>
      </c>
      <c r="C371">
        <v>100</v>
      </c>
      <c r="D371" t="s">
        <v>4704</v>
      </c>
      <c r="E371">
        <v>2</v>
      </c>
    </row>
    <row r="372" spans="1:5" x14ac:dyDescent="0.3">
      <c r="A372">
        <v>107683</v>
      </c>
      <c r="B372">
        <v>10000</v>
      </c>
      <c r="C372">
        <v>100</v>
      </c>
      <c r="D372" t="s">
        <v>4704</v>
      </c>
      <c r="E372">
        <v>2</v>
      </c>
    </row>
    <row r="373" spans="1:5" x14ac:dyDescent="0.3">
      <c r="A373">
        <v>107684</v>
      </c>
      <c r="B373">
        <v>10000</v>
      </c>
      <c r="C373">
        <v>110</v>
      </c>
      <c r="D373" t="s">
        <v>4699</v>
      </c>
      <c r="E373">
        <v>4</v>
      </c>
    </row>
    <row r="374" spans="1:5" x14ac:dyDescent="0.3">
      <c r="A374">
        <v>107939</v>
      </c>
      <c r="B374">
        <v>10000</v>
      </c>
      <c r="C374">
        <v>110</v>
      </c>
      <c r="D374" t="s">
        <v>4699</v>
      </c>
      <c r="E374">
        <v>4</v>
      </c>
    </row>
    <row r="375" spans="1:5" x14ac:dyDescent="0.3">
      <c r="A375">
        <v>107979</v>
      </c>
      <c r="B375">
        <v>10000</v>
      </c>
      <c r="C375">
        <v>100</v>
      </c>
      <c r="D375" t="s">
        <v>4704</v>
      </c>
      <c r="E375">
        <v>2</v>
      </c>
    </row>
    <row r="376" spans="1:5" x14ac:dyDescent="0.3">
      <c r="A376">
        <v>107986</v>
      </c>
      <c r="B376">
        <v>0</v>
      </c>
      <c r="C376">
        <v>0</v>
      </c>
      <c r="D376" t="s">
        <v>4705</v>
      </c>
      <c r="E376">
        <v>10</v>
      </c>
    </row>
    <row r="377" spans="1:5" x14ac:dyDescent="0.3">
      <c r="A377">
        <v>107993</v>
      </c>
      <c r="B377">
        <v>10000</v>
      </c>
      <c r="C377">
        <v>110</v>
      </c>
      <c r="D377" t="s">
        <v>4701</v>
      </c>
      <c r="E377">
        <v>5</v>
      </c>
    </row>
    <row r="378" spans="1:5" x14ac:dyDescent="0.3">
      <c r="A378">
        <v>107998</v>
      </c>
      <c r="B378">
        <v>10000</v>
      </c>
      <c r="C378">
        <v>132</v>
      </c>
      <c r="D378" t="s">
        <v>4698</v>
      </c>
      <c r="E378">
        <v>8</v>
      </c>
    </row>
    <row r="379" spans="1:5" x14ac:dyDescent="0.3">
      <c r="A379">
        <v>108479</v>
      </c>
      <c r="B379">
        <v>10000</v>
      </c>
      <c r="C379">
        <v>110</v>
      </c>
      <c r="D379" t="s">
        <v>4701</v>
      </c>
      <c r="E379">
        <v>5</v>
      </c>
    </row>
    <row r="380" spans="1:5" x14ac:dyDescent="0.3">
      <c r="A380">
        <v>108499</v>
      </c>
      <c r="B380">
        <v>10000</v>
      </c>
      <c r="C380">
        <v>110</v>
      </c>
      <c r="D380" t="s">
        <v>4699</v>
      </c>
      <c r="E380">
        <v>4</v>
      </c>
    </row>
    <row r="381" spans="1:5" x14ac:dyDescent="0.3">
      <c r="A381">
        <v>108501</v>
      </c>
      <c r="B381">
        <v>10000</v>
      </c>
      <c r="C381">
        <v>115</v>
      </c>
      <c r="D381" t="s">
        <v>4702</v>
      </c>
      <c r="E381">
        <v>6</v>
      </c>
    </row>
    <row r="382" spans="1:5" x14ac:dyDescent="0.3">
      <c r="A382">
        <v>108672</v>
      </c>
      <c r="B382">
        <v>10000</v>
      </c>
      <c r="C382">
        <v>127</v>
      </c>
      <c r="D382" t="s">
        <v>4703</v>
      </c>
      <c r="E382">
        <v>7</v>
      </c>
    </row>
    <row r="383" spans="1:5" x14ac:dyDescent="0.3">
      <c r="A383">
        <v>108698</v>
      </c>
      <c r="B383">
        <v>10000</v>
      </c>
      <c r="C383">
        <v>147</v>
      </c>
      <c r="D383" t="s">
        <v>4700</v>
      </c>
      <c r="E383">
        <v>9</v>
      </c>
    </row>
    <row r="384" spans="1:5" x14ac:dyDescent="0.3">
      <c r="A384">
        <v>108748</v>
      </c>
      <c r="B384">
        <v>10000</v>
      </c>
      <c r="C384">
        <v>110</v>
      </c>
      <c r="D384" t="s">
        <v>4701</v>
      </c>
      <c r="E384">
        <v>5</v>
      </c>
    </row>
    <row r="385" spans="1:5" x14ac:dyDescent="0.3">
      <c r="A385">
        <v>108874</v>
      </c>
      <c r="B385">
        <v>10000</v>
      </c>
      <c r="C385">
        <v>110</v>
      </c>
      <c r="D385" t="s">
        <v>4697</v>
      </c>
      <c r="E385">
        <v>3</v>
      </c>
    </row>
    <row r="386" spans="1:5" x14ac:dyDescent="0.3">
      <c r="A386">
        <v>108875</v>
      </c>
      <c r="B386">
        <v>10000</v>
      </c>
      <c r="C386">
        <v>100</v>
      </c>
      <c r="D386" t="s">
        <v>4704</v>
      </c>
      <c r="E386">
        <v>2</v>
      </c>
    </row>
    <row r="387" spans="1:5" x14ac:dyDescent="0.3">
      <c r="A387">
        <v>108895</v>
      </c>
      <c r="B387">
        <v>10000</v>
      </c>
      <c r="C387">
        <v>110</v>
      </c>
      <c r="D387" t="s">
        <v>4697</v>
      </c>
      <c r="E387">
        <v>3</v>
      </c>
    </row>
    <row r="388" spans="1:5" x14ac:dyDescent="0.3">
      <c r="A388">
        <v>108975</v>
      </c>
      <c r="B388">
        <v>10000</v>
      </c>
      <c r="C388">
        <v>110</v>
      </c>
      <c r="D388" t="s">
        <v>4701</v>
      </c>
      <c r="E388">
        <v>5</v>
      </c>
    </row>
    <row r="389" spans="1:5" x14ac:dyDescent="0.3">
      <c r="A389">
        <v>109210</v>
      </c>
      <c r="B389">
        <v>10000</v>
      </c>
      <c r="C389">
        <v>127</v>
      </c>
      <c r="D389" t="s">
        <v>4703</v>
      </c>
      <c r="E389">
        <v>7</v>
      </c>
    </row>
    <row r="390" spans="1:5" x14ac:dyDescent="0.3">
      <c r="A390">
        <v>109532</v>
      </c>
      <c r="B390">
        <v>10000</v>
      </c>
      <c r="C390">
        <v>100</v>
      </c>
      <c r="D390" t="s">
        <v>4704</v>
      </c>
      <c r="E390">
        <v>2</v>
      </c>
    </row>
    <row r="391" spans="1:5" x14ac:dyDescent="0.3">
      <c r="A391">
        <v>109540</v>
      </c>
      <c r="B391">
        <v>10000</v>
      </c>
      <c r="C391">
        <v>100</v>
      </c>
      <c r="D391" t="s">
        <v>4704</v>
      </c>
      <c r="E391">
        <v>2</v>
      </c>
    </row>
    <row r="392" spans="1:5" x14ac:dyDescent="0.3">
      <c r="A392">
        <v>109547</v>
      </c>
      <c r="B392">
        <v>10000</v>
      </c>
      <c r="C392">
        <v>110</v>
      </c>
      <c r="D392" t="s">
        <v>4701</v>
      </c>
      <c r="E392">
        <v>5</v>
      </c>
    </row>
    <row r="393" spans="1:5" x14ac:dyDescent="0.3">
      <c r="A393">
        <v>109632</v>
      </c>
      <c r="B393">
        <v>10000</v>
      </c>
      <c r="C393">
        <v>100</v>
      </c>
      <c r="D393" t="s">
        <v>4704</v>
      </c>
      <c r="E393">
        <v>2</v>
      </c>
    </row>
    <row r="394" spans="1:5" x14ac:dyDescent="0.3">
      <c r="A394">
        <v>109634</v>
      </c>
      <c r="B394">
        <v>10000</v>
      </c>
      <c r="C394">
        <v>110</v>
      </c>
      <c r="D394" t="s">
        <v>4697</v>
      </c>
      <c r="E394">
        <v>3</v>
      </c>
    </row>
    <row r="395" spans="1:5" x14ac:dyDescent="0.3">
      <c r="A395">
        <v>109663</v>
      </c>
      <c r="B395">
        <v>10000</v>
      </c>
      <c r="C395">
        <v>100</v>
      </c>
      <c r="D395" t="s">
        <v>4704</v>
      </c>
      <c r="E395">
        <v>2</v>
      </c>
    </row>
    <row r="396" spans="1:5" x14ac:dyDescent="0.3">
      <c r="A396">
        <v>109795</v>
      </c>
      <c r="B396">
        <v>10000</v>
      </c>
      <c r="C396">
        <v>100</v>
      </c>
      <c r="D396" t="s">
        <v>4704</v>
      </c>
      <c r="E396">
        <v>2</v>
      </c>
    </row>
    <row r="397" spans="1:5" x14ac:dyDescent="0.3">
      <c r="A397">
        <v>109801</v>
      </c>
      <c r="B397">
        <v>10000</v>
      </c>
      <c r="C397">
        <v>127</v>
      </c>
      <c r="D397" t="s">
        <v>4703</v>
      </c>
      <c r="E397">
        <v>7</v>
      </c>
    </row>
    <row r="398" spans="1:5" x14ac:dyDescent="0.3">
      <c r="A398">
        <v>109809</v>
      </c>
      <c r="B398">
        <v>10000</v>
      </c>
      <c r="C398">
        <v>127</v>
      </c>
      <c r="D398" t="s">
        <v>4703</v>
      </c>
      <c r="E398">
        <v>7</v>
      </c>
    </row>
    <row r="399" spans="1:5" x14ac:dyDescent="0.3">
      <c r="A399">
        <v>109956</v>
      </c>
      <c r="B399">
        <v>10000</v>
      </c>
      <c r="C399">
        <v>100</v>
      </c>
      <c r="D399" t="s">
        <v>4704</v>
      </c>
      <c r="E399">
        <v>2</v>
      </c>
    </row>
    <row r="400" spans="1:5" x14ac:dyDescent="0.3">
      <c r="A400">
        <v>109981</v>
      </c>
      <c r="B400">
        <v>10000</v>
      </c>
      <c r="C400">
        <v>110</v>
      </c>
      <c r="D400" t="s">
        <v>4697</v>
      </c>
      <c r="E400">
        <v>3</v>
      </c>
    </row>
    <row r="401" spans="1:5" x14ac:dyDescent="0.3">
      <c r="A401">
        <v>109983</v>
      </c>
      <c r="B401">
        <v>10000</v>
      </c>
      <c r="C401">
        <v>110</v>
      </c>
      <c r="D401" t="s">
        <v>4701</v>
      </c>
      <c r="E401">
        <v>5</v>
      </c>
    </row>
    <row r="402" spans="1:5" x14ac:dyDescent="0.3">
      <c r="A402">
        <v>110298</v>
      </c>
      <c r="B402">
        <v>10000</v>
      </c>
      <c r="C402">
        <v>90</v>
      </c>
      <c r="D402" t="s">
        <v>4706</v>
      </c>
      <c r="E402">
        <v>1</v>
      </c>
    </row>
    <row r="403" spans="1:5" x14ac:dyDescent="0.3">
      <c r="A403">
        <v>110337</v>
      </c>
      <c r="B403">
        <v>10000</v>
      </c>
      <c r="C403">
        <v>110</v>
      </c>
      <c r="D403" t="s">
        <v>4701</v>
      </c>
      <c r="E403">
        <v>5</v>
      </c>
    </row>
    <row r="404" spans="1:5" x14ac:dyDescent="0.3">
      <c r="A404">
        <v>110507</v>
      </c>
      <c r="B404">
        <v>10000</v>
      </c>
      <c r="C404">
        <v>110</v>
      </c>
      <c r="D404" t="s">
        <v>4699</v>
      </c>
      <c r="E404">
        <v>4</v>
      </c>
    </row>
    <row r="405" spans="1:5" x14ac:dyDescent="0.3">
      <c r="A405">
        <v>110560</v>
      </c>
      <c r="B405">
        <v>10000</v>
      </c>
      <c r="C405">
        <v>100</v>
      </c>
      <c r="D405" t="s">
        <v>4704</v>
      </c>
      <c r="E405">
        <v>2</v>
      </c>
    </row>
    <row r="406" spans="1:5" x14ac:dyDescent="0.3">
      <c r="A406">
        <v>110572</v>
      </c>
      <c r="B406">
        <v>10000</v>
      </c>
      <c r="C406">
        <v>110</v>
      </c>
      <c r="D406" t="s">
        <v>4699</v>
      </c>
      <c r="E406">
        <v>4</v>
      </c>
    </row>
    <row r="407" spans="1:5" x14ac:dyDescent="0.3">
      <c r="A407">
        <v>110573</v>
      </c>
      <c r="B407">
        <v>10000</v>
      </c>
      <c r="C407">
        <v>110</v>
      </c>
      <c r="D407" t="s">
        <v>4697</v>
      </c>
      <c r="E407">
        <v>3</v>
      </c>
    </row>
    <row r="408" spans="1:5" x14ac:dyDescent="0.3">
      <c r="A408">
        <v>110596</v>
      </c>
      <c r="B408">
        <v>10000</v>
      </c>
      <c r="C408">
        <v>115</v>
      </c>
      <c r="D408" t="s">
        <v>4702</v>
      </c>
      <c r="E408">
        <v>6</v>
      </c>
    </row>
    <row r="409" spans="1:5" x14ac:dyDescent="0.3">
      <c r="A409">
        <v>110599</v>
      </c>
      <c r="B409">
        <v>10000</v>
      </c>
      <c r="C409">
        <v>110</v>
      </c>
      <c r="D409" t="s">
        <v>4697</v>
      </c>
      <c r="E409">
        <v>3</v>
      </c>
    </row>
    <row r="410" spans="1:5" x14ac:dyDescent="0.3">
      <c r="A410">
        <v>110610</v>
      </c>
      <c r="B410">
        <v>10000</v>
      </c>
      <c r="C410">
        <v>115</v>
      </c>
      <c r="D410" t="s">
        <v>4702</v>
      </c>
      <c r="E410">
        <v>6</v>
      </c>
    </row>
    <row r="411" spans="1:5" x14ac:dyDescent="0.3">
      <c r="A411">
        <v>110612</v>
      </c>
      <c r="B411">
        <v>10000</v>
      </c>
      <c r="C411">
        <v>110</v>
      </c>
      <c r="D411" t="s">
        <v>4697</v>
      </c>
      <c r="E411">
        <v>3</v>
      </c>
    </row>
    <row r="412" spans="1:5" x14ac:dyDescent="0.3">
      <c r="A412">
        <v>110678</v>
      </c>
      <c r="B412">
        <v>10000</v>
      </c>
      <c r="C412">
        <v>127</v>
      </c>
      <c r="D412" t="s">
        <v>4703</v>
      </c>
      <c r="E412">
        <v>7</v>
      </c>
    </row>
    <row r="413" spans="1:5" x14ac:dyDescent="0.3">
      <c r="A413">
        <v>110747</v>
      </c>
      <c r="B413">
        <v>10000</v>
      </c>
      <c r="C413">
        <v>115</v>
      </c>
      <c r="D413" t="s">
        <v>4702</v>
      </c>
      <c r="E413">
        <v>6</v>
      </c>
    </row>
    <row r="414" spans="1:5" x14ac:dyDescent="0.3">
      <c r="A414">
        <v>110949</v>
      </c>
      <c r="B414">
        <v>10000</v>
      </c>
      <c r="C414">
        <v>110</v>
      </c>
      <c r="D414" t="s">
        <v>4699</v>
      </c>
      <c r="E414">
        <v>4</v>
      </c>
    </row>
    <row r="415" spans="1:5" x14ac:dyDescent="0.3">
      <c r="A415">
        <v>111075</v>
      </c>
      <c r="B415">
        <v>10000</v>
      </c>
      <c r="C415">
        <v>110</v>
      </c>
      <c r="D415" t="s">
        <v>4697</v>
      </c>
      <c r="E415">
        <v>3</v>
      </c>
    </row>
    <row r="416" spans="1:5" x14ac:dyDescent="0.3">
      <c r="A416">
        <v>111159</v>
      </c>
      <c r="B416">
        <v>10000</v>
      </c>
      <c r="C416">
        <v>110</v>
      </c>
      <c r="D416" t="s">
        <v>4699</v>
      </c>
      <c r="E416">
        <v>4</v>
      </c>
    </row>
    <row r="417" spans="1:5" x14ac:dyDescent="0.3">
      <c r="A417">
        <v>111165</v>
      </c>
      <c r="B417">
        <v>10000</v>
      </c>
      <c r="C417">
        <v>127</v>
      </c>
      <c r="D417" t="s">
        <v>4703</v>
      </c>
      <c r="E417">
        <v>7</v>
      </c>
    </row>
    <row r="418" spans="1:5" x14ac:dyDescent="0.3">
      <c r="A418">
        <v>111206</v>
      </c>
      <c r="B418">
        <v>10000</v>
      </c>
      <c r="C418">
        <v>110</v>
      </c>
      <c r="D418" t="s">
        <v>4697</v>
      </c>
      <c r="E418">
        <v>3</v>
      </c>
    </row>
    <row r="419" spans="1:5" x14ac:dyDescent="0.3">
      <c r="A419">
        <v>111272</v>
      </c>
      <c r="B419">
        <v>10000</v>
      </c>
      <c r="C419">
        <v>110</v>
      </c>
      <c r="D419" t="s">
        <v>4699</v>
      </c>
      <c r="E419">
        <v>4</v>
      </c>
    </row>
    <row r="420" spans="1:5" x14ac:dyDescent="0.3">
      <c r="A420">
        <v>111285</v>
      </c>
      <c r="B420">
        <v>10000</v>
      </c>
      <c r="C420">
        <v>115</v>
      </c>
      <c r="D420" t="s">
        <v>4702</v>
      </c>
      <c r="E420">
        <v>6</v>
      </c>
    </row>
    <row r="421" spans="1:5" x14ac:dyDescent="0.3">
      <c r="A421">
        <v>111365</v>
      </c>
      <c r="B421">
        <v>10000</v>
      </c>
      <c r="C421">
        <v>100</v>
      </c>
      <c r="D421" t="s">
        <v>4704</v>
      </c>
      <c r="E421">
        <v>2</v>
      </c>
    </row>
    <row r="422" spans="1:5" x14ac:dyDescent="0.3">
      <c r="A422">
        <v>111366</v>
      </c>
      <c r="B422">
        <v>10000</v>
      </c>
      <c r="C422">
        <v>100</v>
      </c>
      <c r="D422" t="s">
        <v>4704</v>
      </c>
      <c r="E422">
        <v>2</v>
      </c>
    </row>
    <row r="423" spans="1:5" x14ac:dyDescent="0.3">
      <c r="A423">
        <v>111368</v>
      </c>
      <c r="B423">
        <v>10000</v>
      </c>
      <c r="C423">
        <v>110</v>
      </c>
      <c r="D423" t="s">
        <v>4697</v>
      </c>
      <c r="E423">
        <v>3</v>
      </c>
    </row>
    <row r="424" spans="1:5" x14ac:dyDescent="0.3">
      <c r="A424">
        <v>111371</v>
      </c>
      <c r="B424">
        <v>10000</v>
      </c>
      <c r="C424">
        <v>110</v>
      </c>
      <c r="D424" t="s">
        <v>4697</v>
      </c>
      <c r="E424">
        <v>3</v>
      </c>
    </row>
    <row r="425" spans="1:5" x14ac:dyDescent="0.3">
      <c r="A425">
        <v>111617</v>
      </c>
      <c r="B425">
        <v>10000</v>
      </c>
      <c r="C425">
        <v>110</v>
      </c>
      <c r="D425" t="s">
        <v>4697</v>
      </c>
      <c r="E425">
        <v>3</v>
      </c>
    </row>
    <row r="426" spans="1:5" x14ac:dyDescent="0.3">
      <c r="A426">
        <v>111622</v>
      </c>
      <c r="B426">
        <v>10000</v>
      </c>
      <c r="C426">
        <v>110</v>
      </c>
      <c r="D426" t="s">
        <v>4697</v>
      </c>
      <c r="E426">
        <v>3</v>
      </c>
    </row>
    <row r="427" spans="1:5" x14ac:dyDescent="0.3">
      <c r="A427">
        <v>111835</v>
      </c>
      <c r="B427">
        <v>10000</v>
      </c>
      <c r="C427">
        <v>100</v>
      </c>
      <c r="D427" t="s">
        <v>4704</v>
      </c>
      <c r="E427">
        <v>2</v>
      </c>
    </row>
    <row r="428" spans="1:5" x14ac:dyDescent="0.3">
      <c r="A428">
        <v>112473</v>
      </c>
      <c r="B428">
        <v>10000</v>
      </c>
      <c r="C428">
        <v>115</v>
      </c>
      <c r="D428" t="s">
        <v>4702</v>
      </c>
      <c r="E428">
        <v>6</v>
      </c>
    </row>
    <row r="429" spans="1:5" x14ac:dyDescent="0.3">
      <c r="A429">
        <v>112612</v>
      </c>
      <c r="B429">
        <v>10000</v>
      </c>
      <c r="C429">
        <v>110</v>
      </c>
      <c r="D429" t="s">
        <v>4701</v>
      </c>
      <c r="E429">
        <v>5</v>
      </c>
    </row>
    <row r="430" spans="1:5" x14ac:dyDescent="0.3">
      <c r="A430">
        <v>112823</v>
      </c>
      <c r="B430">
        <v>0</v>
      </c>
      <c r="C430">
        <v>0</v>
      </c>
      <c r="D430" t="s">
        <v>4705</v>
      </c>
      <c r="E430">
        <v>10</v>
      </c>
    </row>
    <row r="431" spans="1:5" x14ac:dyDescent="0.3">
      <c r="A431">
        <v>112831</v>
      </c>
      <c r="B431">
        <v>10000</v>
      </c>
      <c r="C431">
        <v>127</v>
      </c>
      <c r="D431" t="s">
        <v>4703</v>
      </c>
      <c r="E431">
        <v>7</v>
      </c>
    </row>
    <row r="432" spans="1:5" x14ac:dyDescent="0.3">
      <c r="A432">
        <v>112832</v>
      </c>
      <c r="B432">
        <v>10000</v>
      </c>
      <c r="C432">
        <v>127</v>
      </c>
      <c r="D432" t="s">
        <v>4703</v>
      </c>
      <c r="E432">
        <v>7</v>
      </c>
    </row>
    <row r="433" spans="1:5" x14ac:dyDescent="0.3">
      <c r="A433">
        <v>112833</v>
      </c>
      <c r="B433">
        <v>10000</v>
      </c>
      <c r="C433">
        <v>132</v>
      </c>
      <c r="D433" t="s">
        <v>4698</v>
      </c>
      <c r="E433">
        <v>8</v>
      </c>
    </row>
    <row r="434" spans="1:5" x14ac:dyDescent="0.3">
      <c r="A434">
        <v>112834</v>
      </c>
      <c r="B434">
        <v>0</v>
      </c>
      <c r="C434">
        <v>0</v>
      </c>
      <c r="D434" t="s">
        <v>4705</v>
      </c>
      <c r="E434">
        <v>10</v>
      </c>
    </row>
    <row r="435" spans="1:5" x14ac:dyDescent="0.3">
      <c r="A435">
        <v>112951</v>
      </c>
      <c r="B435">
        <v>0</v>
      </c>
      <c r="C435">
        <v>0</v>
      </c>
      <c r="D435" t="s">
        <v>4705</v>
      </c>
      <c r="E435">
        <v>10</v>
      </c>
    </row>
    <row r="436" spans="1:5" x14ac:dyDescent="0.3">
      <c r="A436">
        <v>112961</v>
      </c>
      <c r="B436">
        <v>10000</v>
      </c>
      <c r="C436">
        <v>100</v>
      </c>
      <c r="D436" t="s">
        <v>4704</v>
      </c>
      <c r="E436">
        <v>2</v>
      </c>
    </row>
    <row r="437" spans="1:5" x14ac:dyDescent="0.3">
      <c r="A437">
        <v>112963</v>
      </c>
      <c r="B437">
        <v>10000</v>
      </c>
      <c r="C437">
        <v>100</v>
      </c>
      <c r="D437" t="s">
        <v>4704</v>
      </c>
      <c r="E437">
        <v>2</v>
      </c>
    </row>
    <row r="438" spans="1:5" x14ac:dyDescent="0.3">
      <c r="A438">
        <v>112988</v>
      </c>
      <c r="B438">
        <v>10000</v>
      </c>
      <c r="C438">
        <v>110</v>
      </c>
      <c r="D438" t="s">
        <v>4701</v>
      </c>
      <c r="E438">
        <v>5</v>
      </c>
    </row>
    <row r="439" spans="1:5" x14ac:dyDescent="0.3">
      <c r="A439">
        <v>113415</v>
      </c>
      <c r="B439">
        <v>10000</v>
      </c>
      <c r="C439">
        <v>90</v>
      </c>
      <c r="D439" t="s">
        <v>4706</v>
      </c>
      <c r="E439">
        <v>1</v>
      </c>
    </row>
    <row r="440" spans="1:5" x14ac:dyDescent="0.3">
      <c r="A440">
        <v>113695</v>
      </c>
      <c r="B440">
        <v>10000</v>
      </c>
      <c r="C440">
        <v>127</v>
      </c>
      <c r="D440" t="s">
        <v>4703</v>
      </c>
      <c r="E440">
        <v>7</v>
      </c>
    </row>
    <row r="441" spans="1:5" x14ac:dyDescent="0.3">
      <c r="A441">
        <v>113712</v>
      </c>
      <c r="B441">
        <v>10000</v>
      </c>
      <c r="C441">
        <v>127</v>
      </c>
      <c r="D441" t="s">
        <v>4703</v>
      </c>
      <c r="E441">
        <v>7</v>
      </c>
    </row>
    <row r="442" spans="1:5" x14ac:dyDescent="0.3">
      <c r="A442">
        <v>113714</v>
      </c>
      <c r="B442">
        <v>10000</v>
      </c>
      <c r="C442">
        <v>110</v>
      </c>
      <c r="D442" t="s">
        <v>4701</v>
      </c>
      <c r="E442">
        <v>5</v>
      </c>
    </row>
    <row r="443" spans="1:5" x14ac:dyDescent="0.3">
      <c r="A443">
        <v>113717</v>
      </c>
      <c r="B443">
        <v>10000</v>
      </c>
      <c r="C443">
        <v>110</v>
      </c>
      <c r="D443" t="s">
        <v>4701</v>
      </c>
      <c r="E443">
        <v>5</v>
      </c>
    </row>
    <row r="444" spans="1:5" x14ac:dyDescent="0.3">
      <c r="A444">
        <v>113722</v>
      </c>
      <c r="B444">
        <v>10000</v>
      </c>
      <c r="C444">
        <v>110</v>
      </c>
      <c r="D444" t="s">
        <v>4699</v>
      </c>
      <c r="E444">
        <v>4</v>
      </c>
    </row>
    <row r="445" spans="1:5" x14ac:dyDescent="0.3">
      <c r="A445">
        <v>113724</v>
      </c>
      <c r="B445">
        <v>10000</v>
      </c>
      <c r="C445">
        <v>115</v>
      </c>
      <c r="D445" t="s">
        <v>4702</v>
      </c>
      <c r="E445">
        <v>6</v>
      </c>
    </row>
    <row r="446" spans="1:5" x14ac:dyDescent="0.3">
      <c r="A446">
        <v>113728</v>
      </c>
      <c r="B446">
        <v>10000</v>
      </c>
      <c r="C446">
        <v>110</v>
      </c>
      <c r="D446" t="s">
        <v>4701</v>
      </c>
      <c r="E446">
        <v>5</v>
      </c>
    </row>
    <row r="447" spans="1:5" x14ac:dyDescent="0.3">
      <c r="A447">
        <v>113741</v>
      </c>
      <c r="B447">
        <v>10000</v>
      </c>
      <c r="C447">
        <v>90</v>
      </c>
      <c r="D447" t="s">
        <v>4706</v>
      </c>
      <c r="E447">
        <v>1</v>
      </c>
    </row>
    <row r="448" spans="1:5" x14ac:dyDescent="0.3">
      <c r="A448">
        <v>113781</v>
      </c>
      <c r="B448">
        <v>10000</v>
      </c>
      <c r="C448">
        <v>100</v>
      </c>
      <c r="D448" t="s">
        <v>4704</v>
      </c>
      <c r="E448">
        <v>2</v>
      </c>
    </row>
    <row r="449" spans="1:5" x14ac:dyDescent="0.3">
      <c r="A449">
        <v>113810</v>
      </c>
      <c r="B449">
        <v>10000</v>
      </c>
      <c r="C449">
        <v>110</v>
      </c>
      <c r="D449" t="s">
        <v>4699</v>
      </c>
      <c r="E449">
        <v>4</v>
      </c>
    </row>
    <row r="450" spans="1:5" x14ac:dyDescent="0.3">
      <c r="A450">
        <v>113818</v>
      </c>
      <c r="B450">
        <v>10000</v>
      </c>
      <c r="C450">
        <v>110</v>
      </c>
      <c r="D450" t="s">
        <v>4701</v>
      </c>
      <c r="E450">
        <v>5</v>
      </c>
    </row>
    <row r="451" spans="1:5" x14ac:dyDescent="0.3">
      <c r="A451">
        <v>113897</v>
      </c>
      <c r="B451">
        <v>10000</v>
      </c>
      <c r="C451">
        <v>147</v>
      </c>
      <c r="D451" t="s">
        <v>4700</v>
      </c>
      <c r="E451">
        <v>9</v>
      </c>
    </row>
    <row r="452" spans="1:5" x14ac:dyDescent="0.3">
      <c r="A452">
        <v>114187</v>
      </c>
      <c r="B452">
        <v>10000</v>
      </c>
      <c r="C452">
        <v>127</v>
      </c>
      <c r="D452" t="s">
        <v>4703</v>
      </c>
      <c r="E452">
        <v>7</v>
      </c>
    </row>
    <row r="453" spans="1:5" x14ac:dyDescent="0.3">
      <c r="A453">
        <v>114188</v>
      </c>
      <c r="B453">
        <v>10000</v>
      </c>
      <c r="C453">
        <v>132</v>
      </c>
      <c r="D453" t="s">
        <v>4698</v>
      </c>
      <c r="E453">
        <v>8</v>
      </c>
    </row>
    <row r="454" spans="1:5" x14ac:dyDescent="0.3">
      <c r="A454">
        <v>114328</v>
      </c>
      <c r="B454">
        <v>10000</v>
      </c>
      <c r="C454">
        <v>127</v>
      </c>
      <c r="D454" t="s">
        <v>4703</v>
      </c>
      <c r="E454">
        <v>7</v>
      </c>
    </row>
    <row r="455" spans="1:5" x14ac:dyDescent="0.3">
      <c r="A455">
        <v>114342</v>
      </c>
      <c r="B455">
        <v>10000</v>
      </c>
      <c r="C455">
        <v>147</v>
      </c>
      <c r="D455" t="s">
        <v>4700</v>
      </c>
      <c r="E455">
        <v>9</v>
      </c>
    </row>
    <row r="456" spans="1:5" x14ac:dyDescent="0.3">
      <c r="A456">
        <v>114442</v>
      </c>
      <c r="B456">
        <v>10000</v>
      </c>
      <c r="C456">
        <v>90</v>
      </c>
      <c r="D456" t="s">
        <v>4706</v>
      </c>
      <c r="E456">
        <v>1</v>
      </c>
    </row>
    <row r="457" spans="1:5" x14ac:dyDescent="0.3">
      <c r="A457">
        <v>114443</v>
      </c>
      <c r="B457">
        <v>10000</v>
      </c>
      <c r="C457">
        <v>90</v>
      </c>
      <c r="D457" t="s">
        <v>4706</v>
      </c>
      <c r="E457">
        <v>1</v>
      </c>
    </row>
    <row r="458" spans="1:5" x14ac:dyDescent="0.3">
      <c r="A458">
        <v>114445</v>
      </c>
      <c r="B458">
        <v>10000</v>
      </c>
      <c r="C458">
        <v>90</v>
      </c>
      <c r="D458" t="s">
        <v>4706</v>
      </c>
      <c r="E458">
        <v>1</v>
      </c>
    </row>
    <row r="459" spans="1:5" x14ac:dyDescent="0.3">
      <c r="A459">
        <v>114564</v>
      </c>
      <c r="B459">
        <v>10000</v>
      </c>
      <c r="C459">
        <v>110</v>
      </c>
      <c r="D459" t="s">
        <v>4701</v>
      </c>
      <c r="E459">
        <v>5</v>
      </c>
    </row>
    <row r="460" spans="1:5" x14ac:dyDescent="0.3">
      <c r="A460">
        <v>114566</v>
      </c>
      <c r="B460">
        <v>10000</v>
      </c>
      <c r="C460">
        <v>115</v>
      </c>
      <c r="D460" t="s">
        <v>4702</v>
      </c>
      <c r="E460">
        <v>6</v>
      </c>
    </row>
    <row r="461" spans="1:5" x14ac:dyDescent="0.3">
      <c r="A461">
        <v>114567</v>
      </c>
      <c r="B461">
        <v>10000</v>
      </c>
      <c r="C461">
        <v>110</v>
      </c>
      <c r="D461" t="s">
        <v>4701</v>
      </c>
      <c r="E461">
        <v>5</v>
      </c>
    </row>
    <row r="462" spans="1:5" x14ac:dyDescent="0.3">
      <c r="A462">
        <v>114568</v>
      </c>
      <c r="B462">
        <v>10000</v>
      </c>
      <c r="C462">
        <v>110</v>
      </c>
      <c r="D462" t="s">
        <v>4701</v>
      </c>
      <c r="E462">
        <v>5</v>
      </c>
    </row>
    <row r="463" spans="1:5" x14ac:dyDescent="0.3">
      <c r="A463">
        <v>114575</v>
      </c>
      <c r="B463">
        <v>10000</v>
      </c>
      <c r="C463">
        <v>147</v>
      </c>
      <c r="D463" t="s">
        <v>4700</v>
      </c>
      <c r="E463">
        <v>9</v>
      </c>
    </row>
    <row r="464" spans="1:5" x14ac:dyDescent="0.3">
      <c r="A464">
        <v>114612</v>
      </c>
      <c r="B464">
        <v>10000</v>
      </c>
      <c r="C464">
        <v>110</v>
      </c>
      <c r="D464" t="s">
        <v>4699</v>
      </c>
      <c r="E464">
        <v>4</v>
      </c>
    </row>
    <row r="465" spans="1:5" x14ac:dyDescent="0.3">
      <c r="A465">
        <v>114616</v>
      </c>
      <c r="B465">
        <v>10000</v>
      </c>
      <c r="C465">
        <v>110</v>
      </c>
      <c r="D465" t="s">
        <v>4697</v>
      </c>
      <c r="E465">
        <v>3</v>
      </c>
    </row>
    <row r="466" spans="1:5" x14ac:dyDescent="0.3">
      <c r="A466">
        <v>114621</v>
      </c>
      <c r="B466">
        <v>10000</v>
      </c>
      <c r="C466">
        <v>110</v>
      </c>
      <c r="D466" t="s">
        <v>4699</v>
      </c>
      <c r="E466">
        <v>4</v>
      </c>
    </row>
    <row r="467" spans="1:5" x14ac:dyDescent="0.3">
      <c r="A467">
        <v>114622</v>
      </c>
      <c r="B467">
        <v>10000</v>
      </c>
      <c r="C467">
        <v>110</v>
      </c>
      <c r="D467" t="s">
        <v>4699</v>
      </c>
      <c r="E467">
        <v>4</v>
      </c>
    </row>
    <row r="468" spans="1:5" x14ac:dyDescent="0.3">
      <c r="A468">
        <v>114623</v>
      </c>
      <c r="B468">
        <v>10000</v>
      </c>
      <c r="C468">
        <v>110</v>
      </c>
      <c r="D468" t="s">
        <v>4697</v>
      </c>
      <c r="E468">
        <v>3</v>
      </c>
    </row>
    <row r="469" spans="1:5" x14ac:dyDescent="0.3">
      <c r="A469">
        <v>114670</v>
      </c>
      <c r="B469">
        <v>10000</v>
      </c>
      <c r="C469">
        <v>110</v>
      </c>
      <c r="D469" t="s">
        <v>4697</v>
      </c>
      <c r="E469">
        <v>3</v>
      </c>
    </row>
    <row r="470" spans="1:5" x14ac:dyDescent="0.3">
      <c r="A470">
        <v>114745</v>
      </c>
      <c r="B470">
        <v>10000</v>
      </c>
      <c r="C470">
        <v>147</v>
      </c>
      <c r="D470" t="s">
        <v>4700</v>
      </c>
      <c r="E470">
        <v>9</v>
      </c>
    </row>
    <row r="471" spans="1:5" x14ac:dyDescent="0.3">
      <c r="A471">
        <v>114752</v>
      </c>
      <c r="B471">
        <v>10000</v>
      </c>
      <c r="C471">
        <v>115</v>
      </c>
      <c r="D471" t="s">
        <v>4702</v>
      </c>
      <c r="E471">
        <v>6</v>
      </c>
    </row>
    <row r="472" spans="1:5" x14ac:dyDescent="0.3">
      <c r="A472">
        <v>114755</v>
      </c>
      <c r="B472">
        <v>0</v>
      </c>
      <c r="C472">
        <v>0</v>
      </c>
      <c r="D472" t="s">
        <v>4705</v>
      </c>
      <c r="E472">
        <v>10</v>
      </c>
    </row>
    <row r="473" spans="1:5" x14ac:dyDescent="0.3">
      <c r="A473">
        <v>114817</v>
      </c>
      <c r="B473">
        <v>10000</v>
      </c>
      <c r="C473">
        <v>110</v>
      </c>
      <c r="D473" t="s">
        <v>4697</v>
      </c>
      <c r="E473">
        <v>3</v>
      </c>
    </row>
    <row r="474" spans="1:5" x14ac:dyDescent="0.3">
      <c r="A474">
        <v>114831</v>
      </c>
      <c r="B474">
        <v>10000</v>
      </c>
      <c r="C474">
        <v>100</v>
      </c>
      <c r="D474" t="s">
        <v>4704</v>
      </c>
      <c r="E474">
        <v>2</v>
      </c>
    </row>
    <row r="475" spans="1:5" x14ac:dyDescent="0.3">
      <c r="A475">
        <v>114905</v>
      </c>
      <c r="B475">
        <v>10000</v>
      </c>
      <c r="C475">
        <v>147</v>
      </c>
      <c r="D475" t="s">
        <v>4700</v>
      </c>
      <c r="E475">
        <v>9</v>
      </c>
    </row>
    <row r="476" spans="1:5" x14ac:dyDescent="0.3">
      <c r="A476">
        <v>115028</v>
      </c>
      <c r="B476">
        <v>10000</v>
      </c>
      <c r="C476">
        <v>132</v>
      </c>
      <c r="D476" t="s">
        <v>4698</v>
      </c>
      <c r="E476">
        <v>8</v>
      </c>
    </row>
    <row r="477" spans="1:5" x14ac:dyDescent="0.3">
      <c r="A477">
        <v>115084</v>
      </c>
      <c r="B477">
        <v>10000</v>
      </c>
      <c r="C477">
        <v>127</v>
      </c>
      <c r="D477" t="s">
        <v>4703</v>
      </c>
      <c r="E477">
        <v>7</v>
      </c>
    </row>
    <row r="478" spans="1:5" x14ac:dyDescent="0.3">
      <c r="A478">
        <v>115252</v>
      </c>
      <c r="B478">
        <v>10000</v>
      </c>
      <c r="C478">
        <v>100</v>
      </c>
      <c r="D478" t="s">
        <v>4704</v>
      </c>
      <c r="E478">
        <v>2</v>
      </c>
    </row>
    <row r="479" spans="1:5" x14ac:dyDescent="0.3">
      <c r="A479">
        <v>115253</v>
      </c>
      <c r="B479">
        <v>10000</v>
      </c>
      <c r="C479">
        <v>100</v>
      </c>
      <c r="D479" t="s">
        <v>4704</v>
      </c>
      <c r="E479">
        <v>2</v>
      </c>
    </row>
    <row r="480" spans="1:5" x14ac:dyDescent="0.3">
      <c r="A480">
        <v>115282</v>
      </c>
      <c r="B480">
        <v>10000</v>
      </c>
      <c r="C480">
        <v>100</v>
      </c>
      <c r="D480" t="s">
        <v>4704</v>
      </c>
      <c r="E480">
        <v>2</v>
      </c>
    </row>
    <row r="481" spans="1:5" x14ac:dyDescent="0.3">
      <c r="A481">
        <v>115504</v>
      </c>
      <c r="B481">
        <v>10000</v>
      </c>
      <c r="C481">
        <v>147</v>
      </c>
      <c r="D481" t="s">
        <v>4700</v>
      </c>
      <c r="E481">
        <v>9</v>
      </c>
    </row>
    <row r="482" spans="1:5" x14ac:dyDescent="0.3">
      <c r="A482">
        <v>115644</v>
      </c>
      <c r="B482">
        <v>10000</v>
      </c>
      <c r="C482">
        <v>147</v>
      </c>
      <c r="D482" t="s">
        <v>4700</v>
      </c>
      <c r="E482">
        <v>9</v>
      </c>
    </row>
    <row r="483" spans="1:5" x14ac:dyDescent="0.3">
      <c r="A483">
        <v>115652</v>
      </c>
      <c r="B483">
        <v>10000</v>
      </c>
      <c r="C483">
        <v>100</v>
      </c>
      <c r="D483" t="s">
        <v>4704</v>
      </c>
      <c r="E483">
        <v>2</v>
      </c>
    </row>
    <row r="484" spans="1:5" x14ac:dyDescent="0.3">
      <c r="A484">
        <v>115664</v>
      </c>
      <c r="B484">
        <v>10000</v>
      </c>
      <c r="C484">
        <v>110</v>
      </c>
      <c r="D484" t="s">
        <v>4701</v>
      </c>
      <c r="E484">
        <v>5</v>
      </c>
    </row>
    <row r="485" spans="1:5" x14ac:dyDescent="0.3">
      <c r="A485">
        <v>115667</v>
      </c>
      <c r="B485">
        <v>10000</v>
      </c>
      <c r="C485">
        <v>127</v>
      </c>
      <c r="D485" t="s">
        <v>4703</v>
      </c>
      <c r="E485">
        <v>7</v>
      </c>
    </row>
    <row r="486" spans="1:5" x14ac:dyDescent="0.3">
      <c r="A486">
        <v>115775</v>
      </c>
      <c r="B486">
        <v>10000</v>
      </c>
      <c r="C486">
        <v>115</v>
      </c>
      <c r="D486" t="s">
        <v>4702</v>
      </c>
      <c r="E486">
        <v>6</v>
      </c>
    </row>
    <row r="487" spans="1:5" x14ac:dyDescent="0.3">
      <c r="A487">
        <v>116128</v>
      </c>
      <c r="B487">
        <v>10000</v>
      </c>
      <c r="C487">
        <v>100</v>
      </c>
      <c r="D487" t="s">
        <v>4704</v>
      </c>
      <c r="E487">
        <v>2</v>
      </c>
    </row>
    <row r="488" spans="1:5" x14ac:dyDescent="0.3">
      <c r="A488">
        <v>116265</v>
      </c>
      <c r="B488">
        <v>0</v>
      </c>
      <c r="C488">
        <v>0</v>
      </c>
      <c r="D488" t="s">
        <v>4705</v>
      </c>
      <c r="E488">
        <v>10</v>
      </c>
    </row>
    <row r="489" spans="1:5" x14ac:dyDescent="0.3">
      <c r="A489">
        <v>116387</v>
      </c>
      <c r="B489">
        <v>10000</v>
      </c>
      <c r="C489">
        <v>127</v>
      </c>
      <c r="D489" t="s">
        <v>4703</v>
      </c>
      <c r="E489">
        <v>7</v>
      </c>
    </row>
    <row r="490" spans="1:5" x14ac:dyDescent="0.3">
      <c r="A490">
        <v>116390</v>
      </c>
      <c r="B490">
        <v>10000</v>
      </c>
      <c r="C490">
        <v>127</v>
      </c>
      <c r="D490" t="s">
        <v>4703</v>
      </c>
      <c r="E490">
        <v>7</v>
      </c>
    </row>
    <row r="491" spans="1:5" x14ac:dyDescent="0.3">
      <c r="A491">
        <v>116392</v>
      </c>
      <c r="B491">
        <v>10000</v>
      </c>
      <c r="C491">
        <v>110</v>
      </c>
      <c r="D491" t="s">
        <v>4701</v>
      </c>
      <c r="E491">
        <v>5</v>
      </c>
    </row>
    <row r="492" spans="1:5" x14ac:dyDescent="0.3">
      <c r="A492">
        <v>116393</v>
      </c>
      <c r="B492">
        <v>10000</v>
      </c>
      <c r="C492">
        <v>115</v>
      </c>
      <c r="D492" t="s">
        <v>4702</v>
      </c>
      <c r="E492">
        <v>6</v>
      </c>
    </row>
    <row r="493" spans="1:5" x14ac:dyDescent="0.3">
      <c r="A493">
        <v>116409</v>
      </c>
      <c r="B493">
        <v>10000</v>
      </c>
      <c r="C493">
        <v>110</v>
      </c>
      <c r="D493" t="s">
        <v>4699</v>
      </c>
      <c r="E493">
        <v>4</v>
      </c>
    </row>
    <row r="494" spans="1:5" x14ac:dyDescent="0.3">
      <c r="A494">
        <v>116412</v>
      </c>
      <c r="B494">
        <v>10000</v>
      </c>
      <c r="C494">
        <v>110</v>
      </c>
      <c r="D494" t="s">
        <v>4699</v>
      </c>
      <c r="E494">
        <v>4</v>
      </c>
    </row>
    <row r="495" spans="1:5" x14ac:dyDescent="0.3">
      <c r="A495">
        <v>116413</v>
      </c>
      <c r="B495">
        <v>10000</v>
      </c>
      <c r="C495">
        <v>110</v>
      </c>
      <c r="D495" t="s">
        <v>4701</v>
      </c>
      <c r="E495">
        <v>5</v>
      </c>
    </row>
    <row r="496" spans="1:5" x14ac:dyDescent="0.3">
      <c r="A496">
        <v>116500</v>
      </c>
      <c r="B496">
        <v>10000</v>
      </c>
      <c r="C496">
        <v>132</v>
      </c>
      <c r="D496" t="s">
        <v>4698</v>
      </c>
      <c r="E496">
        <v>8</v>
      </c>
    </row>
    <row r="497" spans="1:5" x14ac:dyDescent="0.3">
      <c r="A497">
        <v>116529</v>
      </c>
      <c r="B497">
        <v>10000</v>
      </c>
      <c r="C497">
        <v>110</v>
      </c>
      <c r="D497" t="s">
        <v>4699</v>
      </c>
      <c r="E497">
        <v>4</v>
      </c>
    </row>
    <row r="498" spans="1:5" x14ac:dyDescent="0.3">
      <c r="A498">
        <v>116671</v>
      </c>
      <c r="B498">
        <v>10000</v>
      </c>
      <c r="C498">
        <v>100</v>
      </c>
      <c r="D498" t="s">
        <v>4704</v>
      </c>
      <c r="E498">
        <v>2</v>
      </c>
    </row>
    <row r="499" spans="1:5" x14ac:dyDescent="0.3">
      <c r="A499">
        <v>116673</v>
      </c>
      <c r="B499">
        <v>10000</v>
      </c>
      <c r="C499">
        <v>110</v>
      </c>
      <c r="D499" t="s">
        <v>4697</v>
      </c>
      <c r="E499">
        <v>3</v>
      </c>
    </row>
    <row r="500" spans="1:5" x14ac:dyDescent="0.3">
      <c r="A500">
        <v>116808</v>
      </c>
      <c r="B500">
        <v>10000</v>
      </c>
      <c r="C500">
        <v>115</v>
      </c>
      <c r="D500" t="s">
        <v>4702</v>
      </c>
      <c r="E500">
        <v>6</v>
      </c>
    </row>
    <row r="501" spans="1:5" x14ac:dyDescent="0.3">
      <c r="A501">
        <v>116809</v>
      </c>
      <c r="B501">
        <v>10000</v>
      </c>
      <c r="C501">
        <v>115</v>
      </c>
      <c r="D501" t="s">
        <v>4702</v>
      </c>
      <c r="E501">
        <v>6</v>
      </c>
    </row>
    <row r="502" spans="1:5" x14ac:dyDescent="0.3">
      <c r="A502">
        <v>116811</v>
      </c>
      <c r="B502">
        <v>10000</v>
      </c>
      <c r="C502">
        <v>132</v>
      </c>
      <c r="D502" t="s">
        <v>4698</v>
      </c>
      <c r="E502">
        <v>8</v>
      </c>
    </row>
    <row r="503" spans="1:5" x14ac:dyDescent="0.3">
      <c r="A503">
        <v>116844</v>
      </c>
      <c r="B503">
        <v>10000</v>
      </c>
      <c r="C503">
        <v>100</v>
      </c>
      <c r="D503" t="s">
        <v>4704</v>
      </c>
      <c r="E503">
        <v>2</v>
      </c>
    </row>
    <row r="504" spans="1:5" x14ac:dyDescent="0.3">
      <c r="A504">
        <v>116851</v>
      </c>
      <c r="B504">
        <v>10000</v>
      </c>
      <c r="C504">
        <v>132</v>
      </c>
      <c r="D504" t="s">
        <v>4698</v>
      </c>
      <c r="E504">
        <v>8</v>
      </c>
    </row>
    <row r="505" spans="1:5" x14ac:dyDescent="0.3">
      <c r="A505">
        <v>117024</v>
      </c>
      <c r="B505">
        <v>10000</v>
      </c>
      <c r="C505">
        <v>115</v>
      </c>
      <c r="D505" t="s">
        <v>4702</v>
      </c>
      <c r="E505">
        <v>6</v>
      </c>
    </row>
    <row r="506" spans="1:5" x14ac:dyDescent="0.3">
      <c r="A506">
        <v>117206</v>
      </c>
      <c r="B506">
        <v>10000</v>
      </c>
      <c r="C506">
        <v>110</v>
      </c>
      <c r="D506" t="s">
        <v>4697</v>
      </c>
      <c r="E506">
        <v>3</v>
      </c>
    </row>
    <row r="507" spans="1:5" x14ac:dyDescent="0.3">
      <c r="A507">
        <v>117214</v>
      </c>
      <c r="B507">
        <v>10000</v>
      </c>
      <c r="C507">
        <v>100</v>
      </c>
      <c r="D507" t="s">
        <v>4704</v>
      </c>
      <c r="E507">
        <v>2</v>
      </c>
    </row>
    <row r="508" spans="1:5" x14ac:dyDescent="0.3">
      <c r="A508">
        <v>117216</v>
      </c>
      <c r="B508">
        <v>10000</v>
      </c>
      <c r="C508">
        <v>110</v>
      </c>
      <c r="D508" t="s">
        <v>4699</v>
      </c>
      <c r="E508">
        <v>4</v>
      </c>
    </row>
    <row r="509" spans="1:5" x14ac:dyDescent="0.3">
      <c r="A509">
        <v>117217</v>
      </c>
      <c r="B509">
        <v>10000</v>
      </c>
      <c r="C509">
        <v>110</v>
      </c>
      <c r="D509" t="s">
        <v>4697</v>
      </c>
      <c r="E509">
        <v>3</v>
      </c>
    </row>
    <row r="510" spans="1:5" x14ac:dyDescent="0.3">
      <c r="A510">
        <v>117220</v>
      </c>
      <c r="B510">
        <v>10000</v>
      </c>
      <c r="C510">
        <v>100</v>
      </c>
      <c r="D510" t="s">
        <v>4704</v>
      </c>
      <c r="E510">
        <v>2</v>
      </c>
    </row>
    <row r="511" spans="1:5" x14ac:dyDescent="0.3">
      <c r="A511">
        <v>117222</v>
      </c>
      <c r="B511">
        <v>10000</v>
      </c>
      <c r="C511">
        <v>110</v>
      </c>
      <c r="D511" t="s">
        <v>4697</v>
      </c>
      <c r="E511">
        <v>3</v>
      </c>
    </row>
    <row r="512" spans="1:5" x14ac:dyDescent="0.3">
      <c r="A512">
        <v>117223</v>
      </c>
      <c r="B512">
        <v>10000</v>
      </c>
      <c r="C512">
        <v>100</v>
      </c>
      <c r="D512" t="s">
        <v>4704</v>
      </c>
      <c r="E512">
        <v>2</v>
      </c>
    </row>
    <row r="513" spans="1:5" x14ac:dyDescent="0.3">
      <c r="A513">
        <v>117345</v>
      </c>
      <c r="B513">
        <v>10000</v>
      </c>
      <c r="C513">
        <v>127</v>
      </c>
      <c r="D513" t="s">
        <v>4703</v>
      </c>
      <c r="E513">
        <v>7</v>
      </c>
    </row>
    <row r="514" spans="1:5" x14ac:dyDescent="0.3">
      <c r="A514">
        <v>117789</v>
      </c>
      <c r="B514">
        <v>10000</v>
      </c>
      <c r="C514">
        <v>147</v>
      </c>
      <c r="D514" t="s">
        <v>4700</v>
      </c>
      <c r="E514">
        <v>9</v>
      </c>
    </row>
    <row r="515" spans="1:5" x14ac:dyDescent="0.3">
      <c r="A515">
        <v>117813</v>
      </c>
      <c r="B515">
        <v>10000</v>
      </c>
      <c r="C515">
        <v>100</v>
      </c>
      <c r="D515" t="s">
        <v>4704</v>
      </c>
      <c r="E515">
        <v>2</v>
      </c>
    </row>
    <row r="516" spans="1:5" x14ac:dyDescent="0.3">
      <c r="A516">
        <v>118319</v>
      </c>
      <c r="B516">
        <v>10000</v>
      </c>
      <c r="C516">
        <v>115</v>
      </c>
      <c r="D516" t="s">
        <v>4702</v>
      </c>
      <c r="E516">
        <v>6</v>
      </c>
    </row>
    <row r="517" spans="1:5" x14ac:dyDescent="0.3">
      <c r="A517">
        <v>118335</v>
      </c>
      <c r="B517">
        <v>10000</v>
      </c>
      <c r="C517">
        <v>132</v>
      </c>
      <c r="D517" t="s">
        <v>4698</v>
      </c>
      <c r="E517">
        <v>8</v>
      </c>
    </row>
    <row r="518" spans="1:5" x14ac:dyDescent="0.3">
      <c r="A518">
        <v>118338</v>
      </c>
      <c r="B518">
        <v>10000</v>
      </c>
      <c r="C518">
        <v>127</v>
      </c>
      <c r="D518" t="s">
        <v>4703</v>
      </c>
      <c r="E518">
        <v>7</v>
      </c>
    </row>
    <row r="519" spans="1:5" x14ac:dyDescent="0.3">
      <c r="A519">
        <v>118373</v>
      </c>
      <c r="B519">
        <v>10000</v>
      </c>
      <c r="C519">
        <v>110</v>
      </c>
      <c r="D519" t="s">
        <v>4701</v>
      </c>
      <c r="E519">
        <v>5</v>
      </c>
    </row>
    <row r="520" spans="1:5" x14ac:dyDescent="0.3">
      <c r="A520">
        <v>118439</v>
      </c>
      <c r="B520">
        <v>10000</v>
      </c>
      <c r="C520">
        <v>110</v>
      </c>
      <c r="D520" t="s">
        <v>4697</v>
      </c>
      <c r="E520">
        <v>3</v>
      </c>
    </row>
    <row r="521" spans="1:5" x14ac:dyDescent="0.3">
      <c r="A521">
        <v>118606</v>
      </c>
      <c r="B521">
        <v>10000</v>
      </c>
      <c r="C521">
        <v>110</v>
      </c>
      <c r="D521" t="s">
        <v>4699</v>
      </c>
      <c r="E521">
        <v>4</v>
      </c>
    </row>
    <row r="522" spans="1:5" x14ac:dyDescent="0.3">
      <c r="A522">
        <v>118742</v>
      </c>
      <c r="B522">
        <v>10000</v>
      </c>
      <c r="C522">
        <v>110</v>
      </c>
      <c r="D522" t="s">
        <v>4701</v>
      </c>
      <c r="E522">
        <v>5</v>
      </c>
    </row>
    <row r="523" spans="1:5" x14ac:dyDescent="0.3">
      <c r="A523">
        <v>118774</v>
      </c>
      <c r="B523">
        <v>10000</v>
      </c>
      <c r="C523">
        <v>90</v>
      </c>
      <c r="D523" t="s">
        <v>4706</v>
      </c>
      <c r="E523">
        <v>1</v>
      </c>
    </row>
    <row r="524" spans="1:5" x14ac:dyDescent="0.3">
      <c r="A524">
        <v>118775</v>
      </c>
      <c r="B524">
        <v>10000</v>
      </c>
      <c r="C524">
        <v>90</v>
      </c>
      <c r="D524" t="s">
        <v>4706</v>
      </c>
      <c r="E524">
        <v>1</v>
      </c>
    </row>
    <row r="525" spans="1:5" x14ac:dyDescent="0.3">
      <c r="A525">
        <v>118861</v>
      </c>
      <c r="B525">
        <v>0</v>
      </c>
      <c r="C525">
        <v>0</v>
      </c>
      <c r="D525" t="s">
        <v>4705</v>
      </c>
      <c r="E525">
        <v>10</v>
      </c>
    </row>
    <row r="526" spans="1:5" x14ac:dyDescent="0.3">
      <c r="A526">
        <v>118863</v>
      </c>
      <c r="B526">
        <v>10000</v>
      </c>
      <c r="C526">
        <v>147</v>
      </c>
      <c r="D526" t="s">
        <v>4700</v>
      </c>
      <c r="E526">
        <v>9</v>
      </c>
    </row>
    <row r="527" spans="1:5" x14ac:dyDescent="0.3">
      <c r="A527">
        <v>118865</v>
      </c>
      <c r="B527">
        <v>10000</v>
      </c>
      <c r="C527">
        <v>147</v>
      </c>
      <c r="D527" t="s">
        <v>4700</v>
      </c>
      <c r="E527">
        <v>9</v>
      </c>
    </row>
    <row r="528" spans="1:5" x14ac:dyDescent="0.3">
      <c r="A528">
        <v>118869</v>
      </c>
      <c r="B528">
        <v>10000</v>
      </c>
      <c r="C528">
        <v>147</v>
      </c>
      <c r="D528" t="s">
        <v>4700</v>
      </c>
      <c r="E528">
        <v>9</v>
      </c>
    </row>
    <row r="529" spans="1:5" x14ac:dyDescent="0.3">
      <c r="A529">
        <v>118904</v>
      </c>
      <c r="B529">
        <v>10000</v>
      </c>
      <c r="C529">
        <v>100</v>
      </c>
      <c r="D529" t="s">
        <v>4704</v>
      </c>
      <c r="E529">
        <v>2</v>
      </c>
    </row>
    <row r="530" spans="1:5" x14ac:dyDescent="0.3">
      <c r="A530">
        <v>119122</v>
      </c>
      <c r="B530">
        <v>10000</v>
      </c>
      <c r="C530">
        <v>115</v>
      </c>
      <c r="D530" t="s">
        <v>4702</v>
      </c>
      <c r="E530">
        <v>6</v>
      </c>
    </row>
    <row r="531" spans="1:5" x14ac:dyDescent="0.3">
      <c r="A531">
        <v>119216</v>
      </c>
      <c r="B531">
        <v>10000</v>
      </c>
      <c r="C531">
        <v>110</v>
      </c>
      <c r="D531" t="s">
        <v>4697</v>
      </c>
      <c r="E531">
        <v>3</v>
      </c>
    </row>
    <row r="532" spans="1:5" x14ac:dyDescent="0.3">
      <c r="A532">
        <v>119243</v>
      </c>
      <c r="B532">
        <v>10000</v>
      </c>
      <c r="C532">
        <v>110</v>
      </c>
      <c r="D532" t="s">
        <v>4697</v>
      </c>
      <c r="E532">
        <v>3</v>
      </c>
    </row>
    <row r="533" spans="1:5" x14ac:dyDescent="0.3">
      <c r="A533">
        <v>119486</v>
      </c>
      <c r="B533">
        <v>10000</v>
      </c>
      <c r="C533">
        <v>127</v>
      </c>
      <c r="D533" t="s">
        <v>4703</v>
      </c>
      <c r="E533">
        <v>7</v>
      </c>
    </row>
    <row r="534" spans="1:5" x14ac:dyDescent="0.3">
      <c r="A534">
        <v>119521</v>
      </c>
      <c r="B534">
        <v>10000</v>
      </c>
      <c r="C534">
        <v>115</v>
      </c>
      <c r="D534" t="s">
        <v>4702</v>
      </c>
      <c r="E534">
        <v>6</v>
      </c>
    </row>
    <row r="535" spans="1:5" x14ac:dyDescent="0.3">
      <c r="A535">
        <v>119716</v>
      </c>
      <c r="B535">
        <v>10000</v>
      </c>
      <c r="C535">
        <v>127</v>
      </c>
      <c r="D535" t="s">
        <v>4703</v>
      </c>
      <c r="E535">
        <v>7</v>
      </c>
    </row>
    <row r="536" spans="1:5" x14ac:dyDescent="0.3">
      <c r="A536">
        <v>119776</v>
      </c>
      <c r="B536">
        <v>10000</v>
      </c>
      <c r="C536">
        <v>110</v>
      </c>
      <c r="D536" t="s">
        <v>4699</v>
      </c>
      <c r="E536">
        <v>4</v>
      </c>
    </row>
    <row r="537" spans="1:5" x14ac:dyDescent="0.3">
      <c r="A537">
        <v>119777</v>
      </c>
      <c r="B537">
        <v>10000</v>
      </c>
      <c r="C537">
        <v>147</v>
      </c>
      <c r="D537" t="s">
        <v>4700</v>
      </c>
      <c r="E537">
        <v>9</v>
      </c>
    </row>
    <row r="538" spans="1:5" x14ac:dyDescent="0.3">
      <c r="A538">
        <v>119778</v>
      </c>
      <c r="B538">
        <v>10000</v>
      </c>
      <c r="C538">
        <v>110</v>
      </c>
      <c r="D538" t="s">
        <v>4697</v>
      </c>
      <c r="E538">
        <v>3</v>
      </c>
    </row>
    <row r="539" spans="1:5" x14ac:dyDescent="0.3">
      <c r="A539">
        <v>119780</v>
      </c>
      <c r="B539">
        <v>10000</v>
      </c>
      <c r="C539">
        <v>127</v>
      </c>
      <c r="D539" t="s">
        <v>4703</v>
      </c>
      <c r="E539">
        <v>7</v>
      </c>
    </row>
    <row r="540" spans="1:5" x14ac:dyDescent="0.3">
      <c r="A540">
        <v>119782</v>
      </c>
      <c r="B540">
        <v>10000</v>
      </c>
      <c r="C540">
        <v>127</v>
      </c>
      <c r="D540" t="s">
        <v>4703</v>
      </c>
      <c r="E540">
        <v>7</v>
      </c>
    </row>
    <row r="541" spans="1:5" x14ac:dyDescent="0.3">
      <c r="A541">
        <v>119829</v>
      </c>
      <c r="B541">
        <v>10000</v>
      </c>
      <c r="C541">
        <v>132</v>
      </c>
      <c r="D541" t="s">
        <v>4698</v>
      </c>
      <c r="E541">
        <v>8</v>
      </c>
    </row>
    <row r="542" spans="1:5" x14ac:dyDescent="0.3">
      <c r="A542">
        <v>119830</v>
      </c>
      <c r="B542">
        <v>10000</v>
      </c>
      <c r="C542">
        <v>127</v>
      </c>
      <c r="D542" t="s">
        <v>4703</v>
      </c>
      <c r="E542">
        <v>7</v>
      </c>
    </row>
    <row r="543" spans="1:5" x14ac:dyDescent="0.3">
      <c r="A543">
        <v>119935</v>
      </c>
      <c r="B543">
        <v>10000</v>
      </c>
      <c r="C543">
        <v>110</v>
      </c>
      <c r="D543" t="s">
        <v>4699</v>
      </c>
      <c r="E543">
        <v>4</v>
      </c>
    </row>
    <row r="544" spans="1:5" x14ac:dyDescent="0.3">
      <c r="A544">
        <v>119992</v>
      </c>
      <c r="B544">
        <v>10000</v>
      </c>
      <c r="C544">
        <v>127</v>
      </c>
      <c r="D544" t="s">
        <v>4703</v>
      </c>
      <c r="E544">
        <v>7</v>
      </c>
    </row>
    <row r="545" spans="1:5" x14ac:dyDescent="0.3">
      <c r="A545">
        <v>120016</v>
      </c>
      <c r="B545">
        <v>10000</v>
      </c>
      <c r="C545">
        <v>127</v>
      </c>
      <c r="D545" t="s">
        <v>4703</v>
      </c>
      <c r="E545">
        <v>7</v>
      </c>
    </row>
    <row r="546" spans="1:5" x14ac:dyDescent="0.3">
      <c r="A546">
        <v>120023</v>
      </c>
      <c r="B546">
        <v>10000</v>
      </c>
      <c r="C546">
        <v>110</v>
      </c>
      <c r="D546" t="s">
        <v>4701</v>
      </c>
      <c r="E546">
        <v>5</v>
      </c>
    </row>
    <row r="547" spans="1:5" x14ac:dyDescent="0.3">
      <c r="A547">
        <v>120186</v>
      </c>
      <c r="B547">
        <v>10000</v>
      </c>
      <c r="C547">
        <v>115</v>
      </c>
      <c r="D547" t="s">
        <v>4702</v>
      </c>
      <c r="E547">
        <v>6</v>
      </c>
    </row>
    <row r="548" spans="1:5" x14ac:dyDescent="0.3">
      <c r="A548">
        <v>120187</v>
      </c>
      <c r="B548">
        <v>10000</v>
      </c>
      <c r="C548">
        <v>132</v>
      </c>
      <c r="D548" t="s">
        <v>4698</v>
      </c>
      <c r="E548">
        <v>8</v>
      </c>
    </row>
    <row r="549" spans="1:5" x14ac:dyDescent="0.3">
      <c r="A549">
        <v>120188</v>
      </c>
      <c r="B549">
        <v>10000</v>
      </c>
      <c r="C549">
        <v>147</v>
      </c>
      <c r="D549" t="s">
        <v>4700</v>
      </c>
      <c r="E549">
        <v>9</v>
      </c>
    </row>
    <row r="550" spans="1:5" x14ac:dyDescent="0.3">
      <c r="A550">
        <v>120189</v>
      </c>
      <c r="B550">
        <v>10000</v>
      </c>
      <c r="C550">
        <v>127</v>
      </c>
      <c r="D550" t="s">
        <v>4703</v>
      </c>
      <c r="E550">
        <v>7</v>
      </c>
    </row>
    <row r="551" spans="1:5" x14ac:dyDescent="0.3">
      <c r="A551">
        <v>120190</v>
      </c>
      <c r="B551">
        <v>10000</v>
      </c>
      <c r="C551">
        <v>127</v>
      </c>
      <c r="D551" t="s">
        <v>4703</v>
      </c>
      <c r="E551">
        <v>7</v>
      </c>
    </row>
    <row r="552" spans="1:5" x14ac:dyDescent="0.3">
      <c r="A552">
        <v>120239</v>
      </c>
      <c r="B552">
        <v>10000</v>
      </c>
      <c r="C552">
        <v>115</v>
      </c>
      <c r="D552" t="s">
        <v>4702</v>
      </c>
      <c r="E552">
        <v>6</v>
      </c>
    </row>
    <row r="553" spans="1:5" x14ac:dyDescent="0.3">
      <c r="A553">
        <v>120410</v>
      </c>
      <c r="B553">
        <v>10000</v>
      </c>
      <c r="C553">
        <v>110</v>
      </c>
      <c r="D553" t="s">
        <v>4699</v>
      </c>
      <c r="E553">
        <v>4</v>
      </c>
    </row>
    <row r="554" spans="1:5" x14ac:dyDescent="0.3">
      <c r="A554">
        <v>120431</v>
      </c>
      <c r="B554">
        <v>10000</v>
      </c>
      <c r="C554">
        <v>132</v>
      </c>
      <c r="D554" t="s">
        <v>4698</v>
      </c>
      <c r="E554">
        <v>8</v>
      </c>
    </row>
    <row r="555" spans="1:5" x14ac:dyDescent="0.3">
      <c r="A555">
        <v>120435</v>
      </c>
      <c r="B555">
        <v>10000</v>
      </c>
      <c r="C555">
        <v>115</v>
      </c>
      <c r="D555" t="s">
        <v>4702</v>
      </c>
      <c r="E555">
        <v>6</v>
      </c>
    </row>
    <row r="556" spans="1:5" x14ac:dyDescent="0.3">
      <c r="A556">
        <v>120469</v>
      </c>
      <c r="B556">
        <v>10000</v>
      </c>
      <c r="C556">
        <v>147</v>
      </c>
      <c r="D556" t="s">
        <v>4700</v>
      </c>
      <c r="E556">
        <v>9</v>
      </c>
    </row>
    <row r="557" spans="1:5" x14ac:dyDescent="0.3">
      <c r="A557">
        <v>120470</v>
      </c>
      <c r="B557">
        <v>10000</v>
      </c>
      <c r="C557">
        <v>147</v>
      </c>
      <c r="D557" t="s">
        <v>4700</v>
      </c>
      <c r="E557">
        <v>9</v>
      </c>
    </row>
    <row r="558" spans="1:5" x14ac:dyDescent="0.3">
      <c r="A558">
        <v>120497</v>
      </c>
      <c r="B558">
        <v>10000</v>
      </c>
      <c r="C558">
        <v>147</v>
      </c>
      <c r="D558" t="s">
        <v>4700</v>
      </c>
      <c r="E558">
        <v>9</v>
      </c>
    </row>
    <row r="559" spans="1:5" x14ac:dyDescent="0.3">
      <c r="A559">
        <v>120507</v>
      </c>
      <c r="B559">
        <v>0</v>
      </c>
      <c r="C559">
        <v>0</v>
      </c>
      <c r="D559" t="s">
        <v>4705</v>
      </c>
      <c r="E559">
        <v>10</v>
      </c>
    </row>
    <row r="560" spans="1:5" x14ac:dyDescent="0.3">
      <c r="A560">
        <v>120668</v>
      </c>
      <c r="B560">
        <v>10000</v>
      </c>
      <c r="C560">
        <v>115</v>
      </c>
      <c r="D560" t="s">
        <v>4702</v>
      </c>
      <c r="E560">
        <v>6</v>
      </c>
    </row>
    <row r="561" spans="1:5" x14ac:dyDescent="0.3">
      <c r="A561">
        <v>120674</v>
      </c>
      <c r="B561">
        <v>10000</v>
      </c>
      <c r="C561">
        <v>132</v>
      </c>
      <c r="D561" t="s">
        <v>4698</v>
      </c>
      <c r="E561">
        <v>8</v>
      </c>
    </row>
    <row r="562" spans="1:5" x14ac:dyDescent="0.3">
      <c r="A562">
        <v>120732</v>
      </c>
      <c r="B562">
        <v>10000</v>
      </c>
      <c r="C562">
        <v>132</v>
      </c>
      <c r="D562" t="s">
        <v>4698</v>
      </c>
      <c r="E562">
        <v>8</v>
      </c>
    </row>
    <row r="563" spans="1:5" x14ac:dyDescent="0.3">
      <c r="A563">
        <v>120833</v>
      </c>
      <c r="B563">
        <v>10000</v>
      </c>
      <c r="C563">
        <v>115</v>
      </c>
      <c r="D563" t="s">
        <v>4702</v>
      </c>
      <c r="E563">
        <v>6</v>
      </c>
    </row>
    <row r="564" spans="1:5" x14ac:dyDescent="0.3">
      <c r="A564">
        <v>120835</v>
      </c>
      <c r="B564">
        <v>10000</v>
      </c>
      <c r="C564">
        <v>110</v>
      </c>
      <c r="D564" t="s">
        <v>4701</v>
      </c>
      <c r="E564">
        <v>5</v>
      </c>
    </row>
    <row r="565" spans="1:5" x14ac:dyDescent="0.3">
      <c r="A565">
        <v>120838</v>
      </c>
      <c r="B565">
        <v>10000</v>
      </c>
      <c r="C565">
        <v>127</v>
      </c>
      <c r="D565" t="s">
        <v>4703</v>
      </c>
      <c r="E565">
        <v>7</v>
      </c>
    </row>
    <row r="566" spans="1:5" x14ac:dyDescent="0.3">
      <c r="A566">
        <v>120893</v>
      </c>
      <c r="B566">
        <v>10000</v>
      </c>
      <c r="C566">
        <v>115</v>
      </c>
      <c r="D566" t="s">
        <v>4702</v>
      </c>
      <c r="E566">
        <v>6</v>
      </c>
    </row>
    <row r="567" spans="1:5" x14ac:dyDescent="0.3">
      <c r="A567">
        <v>120973</v>
      </c>
      <c r="B567">
        <v>10000</v>
      </c>
      <c r="C567">
        <v>115</v>
      </c>
      <c r="D567" t="s">
        <v>4702</v>
      </c>
      <c r="E567">
        <v>6</v>
      </c>
    </row>
    <row r="568" spans="1:5" x14ac:dyDescent="0.3">
      <c r="A568">
        <v>120977</v>
      </c>
      <c r="B568">
        <v>10000</v>
      </c>
      <c r="C568">
        <v>147</v>
      </c>
      <c r="D568" t="s">
        <v>4700</v>
      </c>
      <c r="E568">
        <v>9</v>
      </c>
    </row>
    <row r="569" spans="1:5" x14ac:dyDescent="0.3">
      <c r="A569">
        <v>120982</v>
      </c>
      <c r="B569">
        <v>10000</v>
      </c>
      <c r="C569">
        <v>110</v>
      </c>
      <c r="D569" t="s">
        <v>4699</v>
      </c>
      <c r="E569">
        <v>4</v>
      </c>
    </row>
    <row r="570" spans="1:5" x14ac:dyDescent="0.3">
      <c r="A570">
        <v>120984</v>
      </c>
      <c r="B570">
        <v>10000</v>
      </c>
      <c r="C570">
        <v>127</v>
      </c>
      <c r="D570" t="s">
        <v>4703</v>
      </c>
      <c r="E570">
        <v>7</v>
      </c>
    </row>
    <row r="571" spans="1:5" x14ac:dyDescent="0.3">
      <c r="A571">
        <v>120985</v>
      </c>
      <c r="B571">
        <v>10000</v>
      </c>
      <c r="C571">
        <v>127</v>
      </c>
      <c r="D571" t="s">
        <v>4703</v>
      </c>
      <c r="E571">
        <v>7</v>
      </c>
    </row>
    <row r="572" spans="1:5" x14ac:dyDescent="0.3">
      <c r="A572">
        <v>121000</v>
      </c>
      <c r="B572">
        <v>10000</v>
      </c>
      <c r="C572">
        <v>115</v>
      </c>
      <c r="D572" t="s">
        <v>4702</v>
      </c>
      <c r="E572">
        <v>6</v>
      </c>
    </row>
    <row r="573" spans="1:5" x14ac:dyDescent="0.3">
      <c r="A573">
        <v>121117</v>
      </c>
      <c r="B573">
        <v>10000</v>
      </c>
      <c r="C573">
        <v>110</v>
      </c>
      <c r="D573" t="s">
        <v>4701</v>
      </c>
      <c r="E573">
        <v>5</v>
      </c>
    </row>
    <row r="574" spans="1:5" x14ac:dyDescent="0.3">
      <c r="A574">
        <v>121222</v>
      </c>
      <c r="B574">
        <v>10000</v>
      </c>
      <c r="C574">
        <v>110</v>
      </c>
      <c r="D574" t="s">
        <v>4701</v>
      </c>
      <c r="E574">
        <v>5</v>
      </c>
    </row>
    <row r="575" spans="1:5" x14ac:dyDescent="0.3">
      <c r="A575">
        <v>121428</v>
      </c>
      <c r="B575">
        <v>10000</v>
      </c>
      <c r="C575">
        <v>110</v>
      </c>
      <c r="D575" t="s">
        <v>4697</v>
      </c>
      <c r="E575">
        <v>3</v>
      </c>
    </row>
    <row r="576" spans="1:5" x14ac:dyDescent="0.3">
      <c r="A576">
        <v>121430</v>
      </c>
      <c r="B576">
        <v>10000</v>
      </c>
      <c r="C576">
        <v>115</v>
      </c>
      <c r="D576" t="s">
        <v>4702</v>
      </c>
      <c r="E576">
        <v>6</v>
      </c>
    </row>
    <row r="577" spans="1:5" x14ac:dyDescent="0.3">
      <c r="A577">
        <v>121432</v>
      </c>
      <c r="B577">
        <v>10000</v>
      </c>
      <c r="C577">
        <v>110</v>
      </c>
      <c r="D577" t="s">
        <v>4701</v>
      </c>
      <c r="E577">
        <v>5</v>
      </c>
    </row>
    <row r="578" spans="1:5" x14ac:dyDescent="0.3">
      <c r="A578">
        <v>121435</v>
      </c>
      <c r="B578">
        <v>10000</v>
      </c>
      <c r="C578">
        <v>115</v>
      </c>
      <c r="D578" t="s">
        <v>4702</v>
      </c>
      <c r="E578">
        <v>6</v>
      </c>
    </row>
    <row r="579" spans="1:5" x14ac:dyDescent="0.3">
      <c r="A579">
        <v>121436</v>
      </c>
      <c r="B579">
        <v>10000</v>
      </c>
      <c r="C579">
        <v>110</v>
      </c>
      <c r="D579" t="s">
        <v>4701</v>
      </c>
      <c r="E579">
        <v>5</v>
      </c>
    </row>
    <row r="580" spans="1:5" x14ac:dyDescent="0.3">
      <c r="A580">
        <v>121439</v>
      </c>
      <c r="B580">
        <v>10000</v>
      </c>
      <c r="C580">
        <v>115</v>
      </c>
      <c r="D580" t="s">
        <v>4702</v>
      </c>
      <c r="E580">
        <v>6</v>
      </c>
    </row>
    <row r="581" spans="1:5" x14ac:dyDescent="0.3">
      <c r="A581">
        <v>121455</v>
      </c>
      <c r="B581">
        <v>10000</v>
      </c>
      <c r="C581">
        <v>110</v>
      </c>
      <c r="D581" t="s">
        <v>4701</v>
      </c>
      <c r="E581">
        <v>5</v>
      </c>
    </row>
    <row r="582" spans="1:5" x14ac:dyDescent="0.3">
      <c r="A582">
        <v>121480</v>
      </c>
      <c r="B582">
        <v>10000</v>
      </c>
      <c r="C582">
        <v>115</v>
      </c>
      <c r="D582" t="s">
        <v>4702</v>
      </c>
      <c r="E582">
        <v>6</v>
      </c>
    </row>
    <row r="583" spans="1:5" x14ac:dyDescent="0.3">
      <c r="A583">
        <v>121663</v>
      </c>
      <c r="B583">
        <v>10000</v>
      </c>
      <c r="C583">
        <v>132</v>
      </c>
      <c r="D583" t="s">
        <v>4698</v>
      </c>
      <c r="E583">
        <v>8</v>
      </c>
    </row>
    <row r="584" spans="1:5" x14ac:dyDescent="0.3">
      <c r="A584">
        <v>121665</v>
      </c>
      <c r="B584">
        <v>10000</v>
      </c>
      <c r="C584">
        <v>115</v>
      </c>
      <c r="D584" t="s">
        <v>4702</v>
      </c>
      <c r="E584">
        <v>6</v>
      </c>
    </row>
    <row r="585" spans="1:5" x14ac:dyDescent="0.3">
      <c r="A585">
        <v>121856</v>
      </c>
      <c r="B585">
        <v>10000</v>
      </c>
      <c r="C585">
        <v>100</v>
      </c>
      <c r="D585" t="s">
        <v>4704</v>
      </c>
      <c r="E585">
        <v>2</v>
      </c>
    </row>
    <row r="586" spans="1:5" x14ac:dyDescent="0.3">
      <c r="A586">
        <v>121896</v>
      </c>
      <c r="B586">
        <v>10000</v>
      </c>
      <c r="C586">
        <v>110</v>
      </c>
      <c r="D586" t="s">
        <v>4701</v>
      </c>
      <c r="E586">
        <v>5</v>
      </c>
    </row>
    <row r="587" spans="1:5" x14ac:dyDescent="0.3">
      <c r="A587">
        <v>121898</v>
      </c>
      <c r="B587">
        <v>10000</v>
      </c>
      <c r="C587">
        <v>127</v>
      </c>
      <c r="D587" t="s">
        <v>4703</v>
      </c>
      <c r="E587">
        <v>7</v>
      </c>
    </row>
    <row r="588" spans="1:5" x14ac:dyDescent="0.3">
      <c r="A588">
        <v>121900</v>
      </c>
      <c r="B588">
        <v>10000</v>
      </c>
      <c r="C588">
        <v>110</v>
      </c>
      <c r="D588" t="s">
        <v>4701</v>
      </c>
      <c r="E588">
        <v>5</v>
      </c>
    </row>
    <row r="589" spans="1:5" x14ac:dyDescent="0.3">
      <c r="A589">
        <v>121951</v>
      </c>
      <c r="B589">
        <v>10000</v>
      </c>
      <c r="C589">
        <v>110</v>
      </c>
      <c r="D589" t="s">
        <v>4701</v>
      </c>
      <c r="E589">
        <v>5</v>
      </c>
    </row>
    <row r="590" spans="1:5" x14ac:dyDescent="0.3">
      <c r="A590">
        <v>121953</v>
      </c>
      <c r="B590">
        <v>10000</v>
      </c>
      <c r="C590">
        <v>127</v>
      </c>
      <c r="D590" t="s">
        <v>4703</v>
      </c>
      <c r="E590">
        <v>7</v>
      </c>
    </row>
    <row r="591" spans="1:5" x14ac:dyDescent="0.3">
      <c r="A591">
        <v>121956</v>
      </c>
      <c r="B591">
        <v>10000</v>
      </c>
      <c r="C591">
        <v>110</v>
      </c>
      <c r="D591" t="s">
        <v>4701</v>
      </c>
      <c r="E591">
        <v>5</v>
      </c>
    </row>
    <row r="592" spans="1:5" x14ac:dyDescent="0.3">
      <c r="A592">
        <v>121959</v>
      </c>
      <c r="B592">
        <v>10000</v>
      </c>
      <c r="C592">
        <v>115</v>
      </c>
      <c r="D592" t="s">
        <v>4702</v>
      </c>
      <c r="E592">
        <v>6</v>
      </c>
    </row>
    <row r="593" spans="1:5" x14ac:dyDescent="0.3">
      <c r="A593">
        <v>122028</v>
      </c>
      <c r="B593">
        <v>10000</v>
      </c>
      <c r="C593">
        <v>132</v>
      </c>
      <c r="D593" t="s">
        <v>4698</v>
      </c>
      <c r="E593">
        <v>8</v>
      </c>
    </row>
    <row r="594" spans="1:5" x14ac:dyDescent="0.3">
      <c r="A594">
        <v>122047</v>
      </c>
      <c r="B594">
        <v>10000</v>
      </c>
      <c r="C594">
        <v>110</v>
      </c>
      <c r="D594" t="s">
        <v>4701</v>
      </c>
      <c r="E594">
        <v>5</v>
      </c>
    </row>
    <row r="595" spans="1:5" x14ac:dyDescent="0.3">
      <c r="A595">
        <v>122171</v>
      </c>
      <c r="B595">
        <v>10000</v>
      </c>
      <c r="C595">
        <v>115</v>
      </c>
      <c r="D595" t="s">
        <v>4702</v>
      </c>
      <c r="E595">
        <v>6</v>
      </c>
    </row>
    <row r="596" spans="1:5" x14ac:dyDescent="0.3">
      <c r="A596">
        <v>122172</v>
      </c>
      <c r="B596">
        <v>10000</v>
      </c>
      <c r="C596">
        <v>127</v>
      </c>
      <c r="D596" t="s">
        <v>4703</v>
      </c>
      <c r="E596">
        <v>7</v>
      </c>
    </row>
    <row r="597" spans="1:5" x14ac:dyDescent="0.3">
      <c r="A597">
        <v>122173</v>
      </c>
      <c r="B597">
        <v>10000</v>
      </c>
      <c r="C597">
        <v>115</v>
      </c>
      <c r="D597" t="s">
        <v>4702</v>
      </c>
      <c r="E597">
        <v>6</v>
      </c>
    </row>
    <row r="598" spans="1:5" x14ac:dyDescent="0.3">
      <c r="A598">
        <v>122174</v>
      </c>
      <c r="B598">
        <v>10000</v>
      </c>
      <c r="C598">
        <v>147</v>
      </c>
      <c r="D598" t="s">
        <v>4700</v>
      </c>
      <c r="E598">
        <v>9</v>
      </c>
    </row>
    <row r="599" spans="1:5" x14ac:dyDescent="0.3">
      <c r="A599">
        <v>122184</v>
      </c>
      <c r="B599">
        <v>10000</v>
      </c>
      <c r="C599">
        <v>147</v>
      </c>
      <c r="D599" t="s">
        <v>4700</v>
      </c>
      <c r="E599">
        <v>9</v>
      </c>
    </row>
    <row r="600" spans="1:5" x14ac:dyDescent="0.3">
      <c r="A600">
        <v>122289</v>
      </c>
      <c r="B600">
        <v>10000</v>
      </c>
      <c r="C600">
        <v>100</v>
      </c>
      <c r="D600" t="s">
        <v>4704</v>
      </c>
      <c r="E600">
        <v>2</v>
      </c>
    </row>
    <row r="601" spans="1:5" x14ac:dyDescent="0.3">
      <c r="A601">
        <v>122319</v>
      </c>
      <c r="B601">
        <v>10000</v>
      </c>
      <c r="C601">
        <v>147</v>
      </c>
      <c r="D601" t="s">
        <v>4700</v>
      </c>
      <c r="E601">
        <v>9</v>
      </c>
    </row>
    <row r="602" spans="1:5" x14ac:dyDescent="0.3">
      <c r="A602">
        <v>122320</v>
      </c>
      <c r="B602">
        <v>10000</v>
      </c>
      <c r="C602">
        <v>110</v>
      </c>
      <c r="D602" t="s">
        <v>4701</v>
      </c>
      <c r="E602">
        <v>5</v>
      </c>
    </row>
    <row r="603" spans="1:5" x14ac:dyDescent="0.3">
      <c r="A603">
        <v>122321</v>
      </c>
      <c r="B603">
        <v>10000</v>
      </c>
      <c r="C603">
        <v>115</v>
      </c>
      <c r="D603" t="s">
        <v>4702</v>
      </c>
      <c r="E603">
        <v>6</v>
      </c>
    </row>
    <row r="604" spans="1:5" x14ac:dyDescent="0.3">
      <c r="A604">
        <v>122326</v>
      </c>
      <c r="B604">
        <v>10000</v>
      </c>
      <c r="C604">
        <v>127</v>
      </c>
      <c r="D604" t="s">
        <v>4703</v>
      </c>
      <c r="E604">
        <v>7</v>
      </c>
    </row>
    <row r="605" spans="1:5" x14ac:dyDescent="0.3">
      <c r="A605">
        <v>122546</v>
      </c>
      <c r="B605">
        <v>10000</v>
      </c>
      <c r="C605">
        <v>100</v>
      </c>
      <c r="D605" t="s">
        <v>4704</v>
      </c>
      <c r="E605">
        <v>2</v>
      </c>
    </row>
    <row r="606" spans="1:5" x14ac:dyDescent="0.3">
      <c r="A606">
        <v>122613</v>
      </c>
      <c r="B606">
        <v>10000</v>
      </c>
      <c r="C606">
        <v>110</v>
      </c>
      <c r="D606" t="s">
        <v>4701</v>
      </c>
      <c r="E606">
        <v>5</v>
      </c>
    </row>
    <row r="607" spans="1:5" x14ac:dyDescent="0.3">
      <c r="A607">
        <v>122643</v>
      </c>
      <c r="B607">
        <v>10000</v>
      </c>
      <c r="C607">
        <v>110</v>
      </c>
      <c r="D607" t="s">
        <v>4701</v>
      </c>
      <c r="E607">
        <v>5</v>
      </c>
    </row>
    <row r="608" spans="1:5" x14ac:dyDescent="0.3">
      <c r="A608">
        <v>122645</v>
      </c>
      <c r="B608">
        <v>10000</v>
      </c>
      <c r="C608">
        <v>110</v>
      </c>
      <c r="D608" t="s">
        <v>4701</v>
      </c>
      <c r="E608">
        <v>5</v>
      </c>
    </row>
    <row r="609" spans="1:5" x14ac:dyDescent="0.3">
      <c r="A609">
        <v>122646</v>
      </c>
      <c r="B609">
        <v>10000</v>
      </c>
      <c r="C609">
        <v>110</v>
      </c>
      <c r="D609" t="s">
        <v>4699</v>
      </c>
      <c r="E609">
        <v>4</v>
      </c>
    </row>
    <row r="610" spans="1:5" x14ac:dyDescent="0.3">
      <c r="A610">
        <v>122647</v>
      </c>
      <c r="B610">
        <v>10000</v>
      </c>
      <c r="C610">
        <v>132</v>
      </c>
      <c r="D610" t="s">
        <v>4698</v>
      </c>
      <c r="E610">
        <v>8</v>
      </c>
    </row>
    <row r="611" spans="1:5" x14ac:dyDescent="0.3">
      <c r="A611">
        <v>122656</v>
      </c>
      <c r="B611">
        <v>10000</v>
      </c>
      <c r="C611">
        <v>110</v>
      </c>
      <c r="D611" t="s">
        <v>4699</v>
      </c>
      <c r="E611">
        <v>4</v>
      </c>
    </row>
    <row r="612" spans="1:5" x14ac:dyDescent="0.3">
      <c r="A612">
        <v>122709</v>
      </c>
      <c r="B612">
        <v>0</v>
      </c>
      <c r="C612">
        <v>0</v>
      </c>
      <c r="D612" t="s">
        <v>4705</v>
      </c>
      <c r="E612">
        <v>10</v>
      </c>
    </row>
    <row r="613" spans="1:5" x14ac:dyDescent="0.3">
      <c r="A613">
        <v>122785</v>
      </c>
      <c r="B613">
        <v>10000</v>
      </c>
      <c r="C613">
        <v>127</v>
      </c>
      <c r="D613" t="s">
        <v>4703</v>
      </c>
      <c r="E613">
        <v>7</v>
      </c>
    </row>
    <row r="614" spans="1:5" x14ac:dyDescent="0.3">
      <c r="A614">
        <v>122810</v>
      </c>
      <c r="B614">
        <v>0</v>
      </c>
      <c r="C614">
        <v>0</v>
      </c>
      <c r="D614" t="s">
        <v>4705</v>
      </c>
      <c r="E614">
        <v>10</v>
      </c>
    </row>
    <row r="615" spans="1:5" x14ac:dyDescent="0.3">
      <c r="A615">
        <v>122811</v>
      </c>
      <c r="B615">
        <v>10000</v>
      </c>
      <c r="C615">
        <v>147</v>
      </c>
      <c r="D615" t="s">
        <v>4700</v>
      </c>
      <c r="E615">
        <v>9</v>
      </c>
    </row>
    <row r="616" spans="1:5" x14ac:dyDescent="0.3">
      <c r="A616">
        <v>122863</v>
      </c>
      <c r="B616">
        <v>10000</v>
      </c>
      <c r="C616">
        <v>110</v>
      </c>
      <c r="D616" t="s">
        <v>4699</v>
      </c>
      <c r="E616">
        <v>4</v>
      </c>
    </row>
    <row r="617" spans="1:5" x14ac:dyDescent="0.3">
      <c r="A617">
        <v>122904</v>
      </c>
      <c r="B617">
        <v>10000</v>
      </c>
      <c r="C617">
        <v>110</v>
      </c>
      <c r="D617" t="s">
        <v>4701</v>
      </c>
      <c r="E617">
        <v>5</v>
      </c>
    </row>
    <row r="618" spans="1:5" x14ac:dyDescent="0.3">
      <c r="A618">
        <v>122909</v>
      </c>
      <c r="B618">
        <v>10000</v>
      </c>
      <c r="C618">
        <v>110</v>
      </c>
      <c r="D618" t="s">
        <v>4699</v>
      </c>
      <c r="E618">
        <v>4</v>
      </c>
    </row>
    <row r="619" spans="1:5" x14ac:dyDescent="0.3">
      <c r="A619">
        <v>122910</v>
      </c>
      <c r="B619">
        <v>10000</v>
      </c>
      <c r="C619">
        <v>127</v>
      </c>
      <c r="D619" t="s">
        <v>4703</v>
      </c>
      <c r="E619">
        <v>7</v>
      </c>
    </row>
    <row r="620" spans="1:5" x14ac:dyDescent="0.3">
      <c r="A620">
        <v>122922</v>
      </c>
      <c r="B620">
        <v>0</v>
      </c>
      <c r="C620">
        <v>0</v>
      </c>
      <c r="D620" t="s">
        <v>4705</v>
      </c>
      <c r="E620">
        <v>10</v>
      </c>
    </row>
    <row r="621" spans="1:5" x14ac:dyDescent="0.3">
      <c r="A621">
        <v>122948</v>
      </c>
      <c r="B621">
        <v>10000</v>
      </c>
      <c r="C621">
        <v>90</v>
      </c>
      <c r="D621" t="s">
        <v>4706</v>
      </c>
      <c r="E621">
        <v>1</v>
      </c>
    </row>
    <row r="622" spans="1:5" x14ac:dyDescent="0.3">
      <c r="A622">
        <v>122986</v>
      </c>
      <c r="B622">
        <v>0</v>
      </c>
      <c r="C622">
        <v>0</v>
      </c>
      <c r="D622" t="s">
        <v>4705</v>
      </c>
      <c r="E622">
        <v>10</v>
      </c>
    </row>
    <row r="623" spans="1:5" x14ac:dyDescent="0.3">
      <c r="A623">
        <v>122987</v>
      </c>
      <c r="B623">
        <v>10000</v>
      </c>
      <c r="C623">
        <v>110</v>
      </c>
      <c r="D623" t="s">
        <v>4699</v>
      </c>
      <c r="E623">
        <v>4</v>
      </c>
    </row>
    <row r="624" spans="1:5" x14ac:dyDescent="0.3">
      <c r="A624">
        <v>122988</v>
      </c>
      <c r="B624">
        <v>10000</v>
      </c>
      <c r="C624">
        <v>110</v>
      </c>
      <c r="D624" t="s">
        <v>4699</v>
      </c>
      <c r="E624">
        <v>4</v>
      </c>
    </row>
    <row r="625" spans="1:5" x14ac:dyDescent="0.3">
      <c r="A625">
        <v>122990</v>
      </c>
      <c r="B625">
        <v>10000</v>
      </c>
      <c r="C625">
        <v>110</v>
      </c>
      <c r="D625" t="s">
        <v>4699</v>
      </c>
      <c r="E625">
        <v>4</v>
      </c>
    </row>
    <row r="626" spans="1:5" x14ac:dyDescent="0.3">
      <c r="A626">
        <v>122994</v>
      </c>
      <c r="B626">
        <v>10000</v>
      </c>
      <c r="C626">
        <v>110</v>
      </c>
      <c r="D626" t="s">
        <v>4701</v>
      </c>
      <c r="E626">
        <v>5</v>
      </c>
    </row>
    <row r="627" spans="1:5" x14ac:dyDescent="0.3">
      <c r="A627">
        <v>123021</v>
      </c>
      <c r="B627">
        <v>10000</v>
      </c>
      <c r="C627">
        <v>127</v>
      </c>
      <c r="D627" t="s">
        <v>4703</v>
      </c>
      <c r="E627">
        <v>7</v>
      </c>
    </row>
    <row r="628" spans="1:5" x14ac:dyDescent="0.3">
      <c r="A628">
        <v>123026</v>
      </c>
      <c r="B628">
        <v>10000</v>
      </c>
      <c r="C628">
        <v>132</v>
      </c>
      <c r="D628" t="s">
        <v>4698</v>
      </c>
      <c r="E628">
        <v>8</v>
      </c>
    </row>
    <row r="629" spans="1:5" x14ac:dyDescent="0.3">
      <c r="A629">
        <v>123028</v>
      </c>
      <c r="B629">
        <v>10000</v>
      </c>
      <c r="C629">
        <v>115</v>
      </c>
      <c r="D629" t="s">
        <v>4702</v>
      </c>
      <c r="E629">
        <v>6</v>
      </c>
    </row>
    <row r="630" spans="1:5" x14ac:dyDescent="0.3">
      <c r="A630">
        <v>123029</v>
      </c>
      <c r="B630">
        <v>10000</v>
      </c>
      <c r="C630">
        <v>127</v>
      </c>
      <c r="D630" t="s">
        <v>4703</v>
      </c>
      <c r="E630">
        <v>7</v>
      </c>
    </row>
    <row r="631" spans="1:5" x14ac:dyDescent="0.3">
      <c r="A631">
        <v>123074</v>
      </c>
      <c r="B631">
        <v>10000</v>
      </c>
      <c r="C631">
        <v>110</v>
      </c>
      <c r="D631" t="s">
        <v>4699</v>
      </c>
      <c r="E631">
        <v>4</v>
      </c>
    </row>
    <row r="632" spans="1:5" x14ac:dyDescent="0.3">
      <c r="A632">
        <v>123076</v>
      </c>
      <c r="B632">
        <v>10000</v>
      </c>
      <c r="C632">
        <v>100</v>
      </c>
      <c r="D632" t="s">
        <v>4704</v>
      </c>
      <c r="E632">
        <v>2</v>
      </c>
    </row>
    <row r="633" spans="1:5" x14ac:dyDescent="0.3">
      <c r="A633">
        <v>123105</v>
      </c>
      <c r="B633">
        <v>10000</v>
      </c>
      <c r="C633">
        <v>115</v>
      </c>
      <c r="D633" t="s">
        <v>4702</v>
      </c>
      <c r="E633">
        <v>6</v>
      </c>
    </row>
    <row r="634" spans="1:5" x14ac:dyDescent="0.3">
      <c r="A634">
        <v>123106</v>
      </c>
      <c r="B634">
        <v>10000</v>
      </c>
      <c r="C634">
        <v>147</v>
      </c>
      <c r="D634" t="s">
        <v>4700</v>
      </c>
      <c r="E634">
        <v>9</v>
      </c>
    </row>
    <row r="635" spans="1:5" x14ac:dyDescent="0.3">
      <c r="A635">
        <v>123107</v>
      </c>
      <c r="B635">
        <v>10000</v>
      </c>
      <c r="C635">
        <v>110</v>
      </c>
      <c r="D635" t="s">
        <v>4701</v>
      </c>
      <c r="E635">
        <v>5</v>
      </c>
    </row>
    <row r="636" spans="1:5" x14ac:dyDescent="0.3">
      <c r="A636">
        <v>123144</v>
      </c>
      <c r="B636">
        <v>10000</v>
      </c>
      <c r="C636">
        <v>147</v>
      </c>
      <c r="D636" t="s">
        <v>4700</v>
      </c>
      <c r="E636">
        <v>9</v>
      </c>
    </row>
    <row r="637" spans="1:5" x14ac:dyDescent="0.3">
      <c r="A637">
        <v>123158</v>
      </c>
      <c r="B637">
        <v>10000</v>
      </c>
      <c r="C637">
        <v>132</v>
      </c>
      <c r="D637" t="s">
        <v>4698</v>
      </c>
      <c r="E637">
        <v>8</v>
      </c>
    </row>
    <row r="638" spans="1:5" x14ac:dyDescent="0.3">
      <c r="A638">
        <v>123164</v>
      </c>
      <c r="B638">
        <v>10000</v>
      </c>
      <c r="C638">
        <v>100</v>
      </c>
      <c r="D638" t="s">
        <v>4704</v>
      </c>
      <c r="E638">
        <v>2</v>
      </c>
    </row>
    <row r="639" spans="1:5" x14ac:dyDescent="0.3">
      <c r="A639">
        <v>123173</v>
      </c>
      <c r="B639">
        <v>0</v>
      </c>
      <c r="C639">
        <v>0</v>
      </c>
      <c r="D639" t="s">
        <v>4705</v>
      </c>
      <c r="E639">
        <v>10</v>
      </c>
    </row>
    <row r="640" spans="1:5" x14ac:dyDescent="0.3">
      <c r="A640">
        <v>123180</v>
      </c>
      <c r="B640">
        <v>0</v>
      </c>
      <c r="C640">
        <v>0</v>
      </c>
      <c r="D640" t="s">
        <v>4705</v>
      </c>
      <c r="E640">
        <v>10</v>
      </c>
    </row>
    <row r="641" spans="1:5" x14ac:dyDescent="0.3">
      <c r="A641">
        <v>123182</v>
      </c>
      <c r="B641">
        <v>10000</v>
      </c>
      <c r="C641">
        <v>110</v>
      </c>
      <c r="D641" t="s">
        <v>4701</v>
      </c>
      <c r="E641">
        <v>5</v>
      </c>
    </row>
    <row r="642" spans="1:5" x14ac:dyDescent="0.3">
      <c r="A642">
        <v>123185</v>
      </c>
      <c r="B642">
        <v>10000</v>
      </c>
      <c r="C642">
        <v>115</v>
      </c>
      <c r="D642" t="s">
        <v>4702</v>
      </c>
      <c r="E642">
        <v>6</v>
      </c>
    </row>
    <row r="643" spans="1:5" x14ac:dyDescent="0.3">
      <c r="A643">
        <v>123186</v>
      </c>
      <c r="B643">
        <v>10000</v>
      </c>
      <c r="C643">
        <v>110</v>
      </c>
      <c r="D643" t="s">
        <v>4701</v>
      </c>
      <c r="E643">
        <v>5</v>
      </c>
    </row>
    <row r="644" spans="1:5" x14ac:dyDescent="0.3">
      <c r="A644">
        <v>123188</v>
      </c>
      <c r="B644">
        <v>10000</v>
      </c>
      <c r="C644">
        <v>110</v>
      </c>
      <c r="D644" t="s">
        <v>4701</v>
      </c>
      <c r="E644">
        <v>5</v>
      </c>
    </row>
    <row r="645" spans="1:5" x14ac:dyDescent="0.3">
      <c r="A645">
        <v>123190</v>
      </c>
      <c r="B645">
        <v>10000</v>
      </c>
      <c r="C645">
        <v>110</v>
      </c>
      <c r="D645" t="s">
        <v>4701</v>
      </c>
      <c r="E645">
        <v>5</v>
      </c>
    </row>
    <row r="646" spans="1:5" x14ac:dyDescent="0.3">
      <c r="A646">
        <v>123192</v>
      </c>
      <c r="B646">
        <v>10000</v>
      </c>
      <c r="C646">
        <v>127</v>
      </c>
      <c r="D646" t="s">
        <v>4703</v>
      </c>
      <c r="E646">
        <v>7</v>
      </c>
    </row>
    <row r="647" spans="1:5" x14ac:dyDescent="0.3">
      <c r="A647">
        <v>123193</v>
      </c>
      <c r="B647">
        <v>10000</v>
      </c>
      <c r="C647">
        <v>110</v>
      </c>
      <c r="D647" t="s">
        <v>4701</v>
      </c>
      <c r="E647">
        <v>5</v>
      </c>
    </row>
    <row r="648" spans="1:5" x14ac:dyDescent="0.3">
      <c r="A648">
        <v>123195</v>
      </c>
      <c r="B648">
        <v>10000</v>
      </c>
      <c r="C648">
        <v>127</v>
      </c>
      <c r="D648" t="s">
        <v>4703</v>
      </c>
      <c r="E648">
        <v>7</v>
      </c>
    </row>
    <row r="649" spans="1:5" x14ac:dyDescent="0.3">
      <c r="A649">
        <v>123197</v>
      </c>
      <c r="B649">
        <v>10000</v>
      </c>
      <c r="C649">
        <v>115</v>
      </c>
      <c r="D649" t="s">
        <v>4702</v>
      </c>
      <c r="E649">
        <v>6</v>
      </c>
    </row>
    <row r="650" spans="1:5" x14ac:dyDescent="0.3">
      <c r="A650">
        <v>123198</v>
      </c>
      <c r="B650">
        <v>10000</v>
      </c>
      <c r="C650">
        <v>110</v>
      </c>
      <c r="D650" t="s">
        <v>4699</v>
      </c>
      <c r="E650">
        <v>4</v>
      </c>
    </row>
    <row r="651" spans="1:5" x14ac:dyDescent="0.3">
      <c r="A651">
        <v>123226</v>
      </c>
      <c r="B651">
        <v>10000</v>
      </c>
      <c r="C651">
        <v>132</v>
      </c>
      <c r="D651" t="s">
        <v>4698</v>
      </c>
      <c r="E651">
        <v>8</v>
      </c>
    </row>
    <row r="652" spans="1:5" x14ac:dyDescent="0.3">
      <c r="A652">
        <v>123227</v>
      </c>
      <c r="B652">
        <v>10000</v>
      </c>
      <c r="C652">
        <v>127</v>
      </c>
      <c r="D652" t="s">
        <v>4703</v>
      </c>
      <c r="E652">
        <v>7</v>
      </c>
    </row>
    <row r="653" spans="1:5" x14ac:dyDescent="0.3">
      <c r="A653">
        <v>123278</v>
      </c>
      <c r="B653">
        <v>10000</v>
      </c>
      <c r="C653">
        <v>127</v>
      </c>
      <c r="D653" t="s">
        <v>4703</v>
      </c>
      <c r="E653">
        <v>7</v>
      </c>
    </row>
    <row r="654" spans="1:5" x14ac:dyDescent="0.3">
      <c r="A654">
        <v>123279</v>
      </c>
      <c r="B654">
        <v>10000</v>
      </c>
      <c r="C654">
        <v>132</v>
      </c>
      <c r="D654" t="s">
        <v>4698</v>
      </c>
      <c r="E654">
        <v>8</v>
      </c>
    </row>
    <row r="655" spans="1:5" x14ac:dyDescent="0.3">
      <c r="A655">
        <v>123280</v>
      </c>
      <c r="B655">
        <v>10000</v>
      </c>
      <c r="C655">
        <v>132</v>
      </c>
      <c r="D655" t="s">
        <v>4698</v>
      </c>
      <c r="E655">
        <v>8</v>
      </c>
    </row>
    <row r="656" spans="1:5" x14ac:dyDescent="0.3">
      <c r="A656">
        <v>123282</v>
      </c>
      <c r="B656">
        <v>10000</v>
      </c>
      <c r="C656">
        <v>127</v>
      </c>
      <c r="D656" t="s">
        <v>4703</v>
      </c>
      <c r="E656">
        <v>7</v>
      </c>
    </row>
    <row r="657" spans="1:5" x14ac:dyDescent="0.3">
      <c r="A657">
        <v>123320</v>
      </c>
      <c r="B657">
        <v>10000</v>
      </c>
      <c r="C657">
        <v>127</v>
      </c>
      <c r="D657" t="s">
        <v>4703</v>
      </c>
      <c r="E657">
        <v>7</v>
      </c>
    </row>
    <row r="658" spans="1:5" x14ac:dyDescent="0.3">
      <c r="A658">
        <v>123364</v>
      </c>
      <c r="B658">
        <v>10000</v>
      </c>
      <c r="C658">
        <v>110</v>
      </c>
      <c r="D658" t="s">
        <v>4701</v>
      </c>
      <c r="E658">
        <v>5</v>
      </c>
    </row>
    <row r="659" spans="1:5" x14ac:dyDescent="0.3">
      <c r="A659">
        <v>123395</v>
      </c>
      <c r="B659">
        <v>10000</v>
      </c>
      <c r="C659">
        <v>100</v>
      </c>
      <c r="D659" t="s">
        <v>4704</v>
      </c>
      <c r="E659">
        <v>2</v>
      </c>
    </row>
    <row r="660" spans="1:5" x14ac:dyDescent="0.3">
      <c r="A660">
        <v>123421</v>
      </c>
      <c r="B660">
        <v>10000</v>
      </c>
      <c r="C660">
        <v>115</v>
      </c>
      <c r="D660" t="s">
        <v>4702</v>
      </c>
      <c r="E660">
        <v>6</v>
      </c>
    </row>
    <row r="661" spans="1:5" x14ac:dyDescent="0.3">
      <c r="A661">
        <v>123540</v>
      </c>
      <c r="B661">
        <v>10000</v>
      </c>
      <c r="C661">
        <v>110</v>
      </c>
      <c r="D661" t="s">
        <v>4697</v>
      </c>
      <c r="E661">
        <v>3</v>
      </c>
    </row>
    <row r="662" spans="1:5" x14ac:dyDescent="0.3">
      <c r="A662">
        <v>123541</v>
      </c>
      <c r="B662">
        <v>10000</v>
      </c>
      <c r="C662">
        <v>110</v>
      </c>
      <c r="D662" t="s">
        <v>4697</v>
      </c>
      <c r="E662">
        <v>3</v>
      </c>
    </row>
    <row r="663" spans="1:5" x14ac:dyDescent="0.3">
      <c r="A663">
        <v>123581</v>
      </c>
      <c r="B663">
        <v>10000</v>
      </c>
      <c r="C663">
        <v>110</v>
      </c>
      <c r="D663" t="s">
        <v>4701</v>
      </c>
      <c r="E663">
        <v>5</v>
      </c>
    </row>
    <row r="664" spans="1:5" x14ac:dyDescent="0.3">
      <c r="A664">
        <v>123587</v>
      </c>
      <c r="B664">
        <v>10000</v>
      </c>
      <c r="C664">
        <v>110</v>
      </c>
      <c r="D664" t="s">
        <v>4699</v>
      </c>
      <c r="E664">
        <v>4</v>
      </c>
    </row>
    <row r="665" spans="1:5" x14ac:dyDescent="0.3">
      <c r="A665">
        <v>123634</v>
      </c>
      <c r="B665">
        <v>10000</v>
      </c>
      <c r="C665">
        <v>132</v>
      </c>
      <c r="D665" t="s">
        <v>4698</v>
      </c>
      <c r="E665">
        <v>8</v>
      </c>
    </row>
    <row r="666" spans="1:5" x14ac:dyDescent="0.3">
      <c r="A666">
        <v>123639</v>
      </c>
      <c r="B666">
        <v>10000</v>
      </c>
      <c r="C666">
        <v>132</v>
      </c>
      <c r="D666" t="s">
        <v>4698</v>
      </c>
      <c r="E666">
        <v>8</v>
      </c>
    </row>
    <row r="667" spans="1:5" x14ac:dyDescent="0.3">
      <c r="A667">
        <v>123916</v>
      </c>
      <c r="B667">
        <v>10000</v>
      </c>
      <c r="C667">
        <v>132</v>
      </c>
      <c r="D667" t="s">
        <v>4698</v>
      </c>
      <c r="E667">
        <v>8</v>
      </c>
    </row>
    <row r="668" spans="1:5" x14ac:dyDescent="0.3">
      <c r="A668">
        <v>123917</v>
      </c>
      <c r="B668">
        <v>10000</v>
      </c>
      <c r="C668">
        <v>115</v>
      </c>
      <c r="D668" t="s">
        <v>4702</v>
      </c>
      <c r="E668">
        <v>6</v>
      </c>
    </row>
    <row r="669" spans="1:5" x14ac:dyDescent="0.3">
      <c r="A669">
        <v>123980</v>
      </c>
      <c r="B669">
        <v>10000</v>
      </c>
      <c r="C669">
        <v>132</v>
      </c>
      <c r="D669" t="s">
        <v>4698</v>
      </c>
      <c r="E669">
        <v>8</v>
      </c>
    </row>
    <row r="670" spans="1:5" x14ac:dyDescent="0.3">
      <c r="A670">
        <v>123983</v>
      </c>
      <c r="B670">
        <v>10000</v>
      </c>
      <c r="C670">
        <v>127</v>
      </c>
      <c r="D670" t="s">
        <v>4703</v>
      </c>
      <c r="E670">
        <v>7</v>
      </c>
    </row>
    <row r="671" spans="1:5" x14ac:dyDescent="0.3">
      <c r="A671">
        <v>123984</v>
      </c>
      <c r="B671">
        <v>10000</v>
      </c>
      <c r="C671">
        <v>115</v>
      </c>
      <c r="D671" t="s">
        <v>4702</v>
      </c>
      <c r="E671">
        <v>6</v>
      </c>
    </row>
    <row r="672" spans="1:5" x14ac:dyDescent="0.3">
      <c r="A672">
        <v>124014</v>
      </c>
      <c r="B672">
        <v>10000</v>
      </c>
      <c r="C672">
        <v>115</v>
      </c>
      <c r="D672" t="s">
        <v>4702</v>
      </c>
      <c r="E672">
        <v>6</v>
      </c>
    </row>
    <row r="673" spans="1:5" x14ac:dyDescent="0.3">
      <c r="A673">
        <v>124016</v>
      </c>
      <c r="B673">
        <v>10000</v>
      </c>
      <c r="C673">
        <v>110</v>
      </c>
      <c r="D673" t="s">
        <v>4701</v>
      </c>
      <c r="E673">
        <v>5</v>
      </c>
    </row>
    <row r="674" spans="1:5" x14ac:dyDescent="0.3">
      <c r="A674">
        <v>124017</v>
      </c>
      <c r="B674">
        <v>10000</v>
      </c>
      <c r="C674">
        <v>110</v>
      </c>
      <c r="D674" t="s">
        <v>4699</v>
      </c>
      <c r="E674">
        <v>4</v>
      </c>
    </row>
    <row r="675" spans="1:5" x14ac:dyDescent="0.3">
      <c r="A675">
        <v>124100</v>
      </c>
      <c r="B675">
        <v>10000</v>
      </c>
      <c r="C675">
        <v>110</v>
      </c>
      <c r="D675" t="s">
        <v>4699</v>
      </c>
      <c r="E675">
        <v>4</v>
      </c>
    </row>
    <row r="676" spans="1:5" x14ac:dyDescent="0.3">
      <c r="A676">
        <v>124101</v>
      </c>
      <c r="B676">
        <v>10000</v>
      </c>
      <c r="C676">
        <v>110</v>
      </c>
      <c r="D676" t="s">
        <v>4701</v>
      </c>
      <c r="E676">
        <v>5</v>
      </c>
    </row>
    <row r="677" spans="1:5" x14ac:dyDescent="0.3">
      <c r="A677">
        <v>124102</v>
      </c>
      <c r="B677">
        <v>10000</v>
      </c>
      <c r="C677">
        <v>110</v>
      </c>
      <c r="D677" t="s">
        <v>4699</v>
      </c>
      <c r="E677">
        <v>4</v>
      </c>
    </row>
    <row r="678" spans="1:5" x14ac:dyDescent="0.3">
      <c r="A678">
        <v>124103</v>
      </c>
      <c r="B678">
        <v>10000</v>
      </c>
      <c r="C678">
        <v>110</v>
      </c>
      <c r="D678" t="s">
        <v>4699</v>
      </c>
      <c r="E678">
        <v>4</v>
      </c>
    </row>
    <row r="679" spans="1:5" x14ac:dyDescent="0.3">
      <c r="A679">
        <v>124104</v>
      </c>
      <c r="B679">
        <v>10000</v>
      </c>
      <c r="C679">
        <v>127</v>
      </c>
      <c r="D679" t="s">
        <v>4703</v>
      </c>
      <c r="E679">
        <v>7</v>
      </c>
    </row>
    <row r="680" spans="1:5" x14ac:dyDescent="0.3">
      <c r="A680">
        <v>124125</v>
      </c>
      <c r="B680">
        <v>10000</v>
      </c>
      <c r="C680">
        <v>110</v>
      </c>
      <c r="D680" t="s">
        <v>4699</v>
      </c>
      <c r="E680">
        <v>4</v>
      </c>
    </row>
    <row r="681" spans="1:5" x14ac:dyDescent="0.3">
      <c r="A681">
        <v>124208</v>
      </c>
      <c r="B681">
        <v>10000</v>
      </c>
      <c r="C681">
        <v>132</v>
      </c>
      <c r="D681" t="s">
        <v>4698</v>
      </c>
      <c r="E681">
        <v>8</v>
      </c>
    </row>
    <row r="682" spans="1:5" x14ac:dyDescent="0.3">
      <c r="A682">
        <v>124328</v>
      </c>
      <c r="B682">
        <v>0</v>
      </c>
      <c r="C682">
        <v>0</v>
      </c>
      <c r="D682" t="s">
        <v>4705</v>
      </c>
      <c r="E682">
        <v>10</v>
      </c>
    </row>
    <row r="683" spans="1:5" x14ac:dyDescent="0.3">
      <c r="A683">
        <v>124370</v>
      </c>
      <c r="B683">
        <v>0</v>
      </c>
      <c r="C683">
        <v>0</v>
      </c>
      <c r="D683" t="s">
        <v>4705</v>
      </c>
      <c r="E683">
        <v>10</v>
      </c>
    </row>
    <row r="684" spans="1:5" x14ac:dyDescent="0.3">
      <c r="A684">
        <v>124371</v>
      </c>
      <c r="B684">
        <v>0</v>
      </c>
      <c r="C684">
        <v>0</v>
      </c>
      <c r="D684" t="s">
        <v>4705</v>
      </c>
      <c r="E684">
        <v>10</v>
      </c>
    </row>
    <row r="685" spans="1:5" x14ac:dyDescent="0.3">
      <c r="A685">
        <v>124373</v>
      </c>
      <c r="B685">
        <v>0</v>
      </c>
      <c r="C685">
        <v>0</v>
      </c>
      <c r="D685" t="s">
        <v>4705</v>
      </c>
      <c r="E685">
        <v>10</v>
      </c>
    </row>
    <row r="686" spans="1:5" x14ac:dyDescent="0.3">
      <c r="A686">
        <v>124388</v>
      </c>
      <c r="B686">
        <v>10000</v>
      </c>
      <c r="C686">
        <v>132</v>
      </c>
      <c r="D686" t="s">
        <v>4698</v>
      </c>
      <c r="E686">
        <v>8</v>
      </c>
    </row>
    <row r="687" spans="1:5" x14ac:dyDescent="0.3">
      <c r="A687">
        <v>124433</v>
      </c>
      <c r="B687">
        <v>10000</v>
      </c>
      <c r="C687">
        <v>110</v>
      </c>
      <c r="D687" t="s">
        <v>4697</v>
      </c>
      <c r="E687">
        <v>3</v>
      </c>
    </row>
    <row r="688" spans="1:5" x14ac:dyDescent="0.3">
      <c r="A688">
        <v>124440</v>
      </c>
      <c r="B688">
        <v>0</v>
      </c>
      <c r="C688">
        <v>0</v>
      </c>
      <c r="D688" t="s">
        <v>4705</v>
      </c>
      <c r="E688">
        <v>10</v>
      </c>
    </row>
    <row r="689" spans="1:5" x14ac:dyDescent="0.3">
      <c r="A689">
        <v>124442</v>
      </c>
      <c r="B689">
        <v>0</v>
      </c>
      <c r="C689">
        <v>0</v>
      </c>
      <c r="D689" t="s">
        <v>4705</v>
      </c>
      <c r="E689">
        <v>10</v>
      </c>
    </row>
    <row r="690" spans="1:5" x14ac:dyDescent="0.3">
      <c r="A690">
        <v>124467</v>
      </c>
      <c r="B690">
        <v>0</v>
      </c>
      <c r="C690">
        <v>0</v>
      </c>
      <c r="D690" t="s">
        <v>4705</v>
      </c>
      <c r="E690">
        <v>10</v>
      </c>
    </row>
    <row r="691" spans="1:5" x14ac:dyDescent="0.3">
      <c r="A691">
        <v>124468</v>
      </c>
      <c r="B691">
        <v>0</v>
      </c>
      <c r="C691">
        <v>0</v>
      </c>
      <c r="D691" t="s">
        <v>4705</v>
      </c>
      <c r="E691">
        <v>10</v>
      </c>
    </row>
    <row r="692" spans="1:5" x14ac:dyDescent="0.3">
      <c r="A692">
        <v>124469</v>
      </c>
      <c r="B692">
        <v>0</v>
      </c>
      <c r="C692">
        <v>0</v>
      </c>
      <c r="D692" t="s">
        <v>4705</v>
      </c>
      <c r="E692">
        <v>10</v>
      </c>
    </row>
    <row r="693" spans="1:5" x14ac:dyDescent="0.3">
      <c r="A693">
        <v>124474</v>
      </c>
      <c r="B693">
        <v>10000</v>
      </c>
      <c r="C693">
        <v>115</v>
      </c>
      <c r="D693" t="s">
        <v>4702</v>
      </c>
      <c r="E693">
        <v>6</v>
      </c>
    </row>
    <row r="694" spans="1:5" x14ac:dyDescent="0.3">
      <c r="A694">
        <v>124647</v>
      </c>
      <c r="B694">
        <v>0</v>
      </c>
      <c r="C694">
        <v>0</v>
      </c>
      <c r="D694" t="s">
        <v>4705</v>
      </c>
      <c r="E694">
        <v>10</v>
      </c>
    </row>
    <row r="695" spans="1:5" x14ac:dyDescent="0.3">
      <c r="A695">
        <v>124649</v>
      </c>
      <c r="B695">
        <v>10000</v>
      </c>
      <c r="C695">
        <v>147</v>
      </c>
      <c r="D695" t="s">
        <v>4700</v>
      </c>
      <c r="E695">
        <v>9</v>
      </c>
    </row>
    <row r="696" spans="1:5" x14ac:dyDescent="0.3">
      <c r="A696">
        <v>124678</v>
      </c>
      <c r="B696">
        <v>0</v>
      </c>
      <c r="C696">
        <v>0</v>
      </c>
      <c r="D696" t="s">
        <v>4705</v>
      </c>
      <c r="E696">
        <v>10</v>
      </c>
    </row>
    <row r="697" spans="1:5" x14ac:dyDescent="0.3">
      <c r="A697">
        <v>124679</v>
      </c>
      <c r="B697">
        <v>0</v>
      </c>
      <c r="C697">
        <v>0</v>
      </c>
      <c r="D697" t="s">
        <v>4705</v>
      </c>
      <c r="E697">
        <v>10</v>
      </c>
    </row>
    <row r="698" spans="1:5" x14ac:dyDescent="0.3">
      <c r="A698">
        <v>124716</v>
      </c>
      <c r="B698">
        <v>0</v>
      </c>
      <c r="C698">
        <v>0</v>
      </c>
      <c r="D698" t="s">
        <v>4705</v>
      </c>
      <c r="E698">
        <v>10</v>
      </c>
    </row>
    <row r="699" spans="1:5" x14ac:dyDescent="0.3">
      <c r="A699">
        <v>124746</v>
      </c>
      <c r="B699">
        <v>10000</v>
      </c>
      <c r="C699">
        <v>90</v>
      </c>
      <c r="D699" t="s">
        <v>4706</v>
      </c>
      <c r="E699">
        <v>1</v>
      </c>
    </row>
    <row r="700" spans="1:5" x14ac:dyDescent="0.3">
      <c r="A700">
        <v>124826</v>
      </c>
      <c r="B700">
        <v>10000</v>
      </c>
      <c r="C700">
        <v>110</v>
      </c>
      <c r="D700" t="s">
        <v>4699</v>
      </c>
      <c r="E700">
        <v>4</v>
      </c>
    </row>
    <row r="701" spans="1:5" x14ac:dyDescent="0.3">
      <c r="A701">
        <v>124841</v>
      </c>
      <c r="B701">
        <v>10000</v>
      </c>
      <c r="C701">
        <v>110</v>
      </c>
      <c r="D701" t="s">
        <v>4699</v>
      </c>
      <c r="E701">
        <v>4</v>
      </c>
    </row>
    <row r="702" spans="1:5" x14ac:dyDescent="0.3">
      <c r="A702">
        <v>124922</v>
      </c>
      <c r="B702">
        <v>10000</v>
      </c>
      <c r="C702">
        <v>110</v>
      </c>
      <c r="D702" t="s">
        <v>4699</v>
      </c>
      <c r="E702">
        <v>4</v>
      </c>
    </row>
    <row r="703" spans="1:5" x14ac:dyDescent="0.3">
      <c r="A703">
        <v>124950</v>
      </c>
      <c r="B703">
        <v>10000</v>
      </c>
      <c r="C703">
        <v>127</v>
      </c>
      <c r="D703" t="s">
        <v>4703</v>
      </c>
      <c r="E703">
        <v>7</v>
      </c>
    </row>
    <row r="704" spans="1:5" x14ac:dyDescent="0.3">
      <c r="A704">
        <v>124955</v>
      </c>
      <c r="B704">
        <v>10000</v>
      </c>
      <c r="C704">
        <v>127</v>
      </c>
      <c r="D704" t="s">
        <v>4703</v>
      </c>
      <c r="E704">
        <v>7</v>
      </c>
    </row>
    <row r="705" spans="1:5" x14ac:dyDescent="0.3">
      <c r="A705">
        <v>124957</v>
      </c>
      <c r="B705">
        <v>10000</v>
      </c>
      <c r="C705">
        <v>110</v>
      </c>
      <c r="D705" t="s">
        <v>4701</v>
      </c>
      <c r="E705">
        <v>5</v>
      </c>
    </row>
    <row r="706" spans="1:5" x14ac:dyDescent="0.3">
      <c r="A706">
        <v>125015</v>
      </c>
      <c r="B706">
        <v>10000</v>
      </c>
      <c r="C706">
        <v>90</v>
      </c>
      <c r="D706" t="s">
        <v>4706</v>
      </c>
      <c r="E706">
        <v>1</v>
      </c>
    </row>
    <row r="707" spans="1:5" x14ac:dyDescent="0.3">
      <c r="A707">
        <v>125056</v>
      </c>
      <c r="B707">
        <v>10000</v>
      </c>
      <c r="C707">
        <v>90</v>
      </c>
      <c r="D707" t="s">
        <v>4706</v>
      </c>
      <c r="E707">
        <v>1</v>
      </c>
    </row>
    <row r="708" spans="1:5" x14ac:dyDescent="0.3">
      <c r="A708">
        <v>125069</v>
      </c>
      <c r="B708">
        <v>10000</v>
      </c>
      <c r="C708">
        <v>100</v>
      </c>
      <c r="D708" t="s">
        <v>4704</v>
      </c>
      <c r="E708">
        <v>2</v>
      </c>
    </row>
    <row r="709" spans="1:5" x14ac:dyDescent="0.3">
      <c r="A709">
        <v>125079</v>
      </c>
      <c r="B709">
        <v>10000</v>
      </c>
      <c r="C709">
        <v>110</v>
      </c>
      <c r="D709" t="s">
        <v>4697</v>
      </c>
      <c r="E709">
        <v>3</v>
      </c>
    </row>
    <row r="710" spans="1:5" x14ac:dyDescent="0.3">
      <c r="A710">
        <v>125081</v>
      </c>
      <c r="B710">
        <v>10000</v>
      </c>
      <c r="C710">
        <v>100</v>
      </c>
      <c r="D710" t="s">
        <v>4704</v>
      </c>
      <c r="E710">
        <v>2</v>
      </c>
    </row>
    <row r="711" spans="1:5" x14ac:dyDescent="0.3">
      <c r="A711">
        <v>125092</v>
      </c>
      <c r="B711">
        <v>10000</v>
      </c>
      <c r="C711">
        <v>127</v>
      </c>
      <c r="D711" t="s">
        <v>4703</v>
      </c>
      <c r="E711">
        <v>7</v>
      </c>
    </row>
    <row r="712" spans="1:5" x14ac:dyDescent="0.3">
      <c r="A712">
        <v>125140</v>
      </c>
      <c r="B712">
        <v>10000</v>
      </c>
      <c r="C712">
        <v>115</v>
      </c>
      <c r="D712" t="s">
        <v>4702</v>
      </c>
      <c r="E712">
        <v>6</v>
      </c>
    </row>
    <row r="713" spans="1:5" x14ac:dyDescent="0.3">
      <c r="A713">
        <v>125227</v>
      </c>
      <c r="B713">
        <v>10000</v>
      </c>
      <c r="C713">
        <v>127</v>
      </c>
      <c r="D713" t="s">
        <v>4703</v>
      </c>
      <c r="E713">
        <v>7</v>
      </c>
    </row>
    <row r="714" spans="1:5" x14ac:dyDescent="0.3">
      <c r="A714">
        <v>125229</v>
      </c>
      <c r="B714">
        <v>0</v>
      </c>
      <c r="C714">
        <v>0</v>
      </c>
      <c r="D714" t="s">
        <v>4705</v>
      </c>
      <c r="E714">
        <v>10</v>
      </c>
    </row>
    <row r="715" spans="1:5" x14ac:dyDescent="0.3">
      <c r="A715">
        <v>125231</v>
      </c>
      <c r="B715">
        <v>10000</v>
      </c>
      <c r="C715">
        <v>110</v>
      </c>
      <c r="D715" t="s">
        <v>4701</v>
      </c>
      <c r="E715">
        <v>5</v>
      </c>
    </row>
    <row r="716" spans="1:5" x14ac:dyDescent="0.3">
      <c r="A716">
        <v>125234</v>
      </c>
      <c r="B716">
        <v>10000</v>
      </c>
      <c r="C716">
        <v>132</v>
      </c>
      <c r="D716" t="s">
        <v>4698</v>
      </c>
      <c r="E716">
        <v>8</v>
      </c>
    </row>
    <row r="717" spans="1:5" x14ac:dyDescent="0.3">
      <c r="A717">
        <v>125456</v>
      </c>
      <c r="B717">
        <v>10000</v>
      </c>
      <c r="C717">
        <v>127</v>
      </c>
      <c r="D717" t="s">
        <v>4703</v>
      </c>
      <c r="E717">
        <v>7</v>
      </c>
    </row>
    <row r="718" spans="1:5" x14ac:dyDescent="0.3">
      <c r="A718">
        <v>125648</v>
      </c>
      <c r="B718">
        <v>10000</v>
      </c>
      <c r="C718">
        <v>147</v>
      </c>
      <c r="D718" t="s">
        <v>4700</v>
      </c>
      <c r="E718">
        <v>9</v>
      </c>
    </row>
    <row r="719" spans="1:5" x14ac:dyDescent="0.3">
      <c r="A719">
        <v>125980</v>
      </c>
      <c r="B719">
        <v>10000</v>
      </c>
      <c r="C719">
        <v>115</v>
      </c>
      <c r="D719" t="s">
        <v>4702</v>
      </c>
      <c r="E719">
        <v>6</v>
      </c>
    </row>
    <row r="720" spans="1:5" x14ac:dyDescent="0.3">
      <c r="A720">
        <v>125981</v>
      </c>
      <c r="B720">
        <v>10000</v>
      </c>
      <c r="C720">
        <v>132</v>
      </c>
      <c r="D720" t="s">
        <v>4698</v>
      </c>
      <c r="E720">
        <v>8</v>
      </c>
    </row>
    <row r="721" spans="1:5" x14ac:dyDescent="0.3">
      <c r="A721">
        <v>125983</v>
      </c>
      <c r="B721">
        <v>10000</v>
      </c>
      <c r="C721">
        <v>110</v>
      </c>
      <c r="D721" t="s">
        <v>4701</v>
      </c>
      <c r="E721">
        <v>5</v>
      </c>
    </row>
    <row r="722" spans="1:5" x14ac:dyDescent="0.3">
      <c r="A722">
        <v>125986</v>
      </c>
      <c r="B722">
        <v>10000</v>
      </c>
      <c r="C722">
        <v>127</v>
      </c>
      <c r="D722" t="s">
        <v>4703</v>
      </c>
      <c r="E722">
        <v>7</v>
      </c>
    </row>
    <row r="723" spans="1:5" x14ac:dyDescent="0.3">
      <c r="A723">
        <v>125990</v>
      </c>
      <c r="B723">
        <v>10000</v>
      </c>
      <c r="C723">
        <v>110</v>
      </c>
      <c r="D723" t="s">
        <v>4701</v>
      </c>
      <c r="E723">
        <v>5</v>
      </c>
    </row>
    <row r="724" spans="1:5" x14ac:dyDescent="0.3">
      <c r="A724">
        <v>126018</v>
      </c>
      <c r="B724">
        <v>10000</v>
      </c>
      <c r="C724">
        <v>127</v>
      </c>
      <c r="D724" t="s">
        <v>4703</v>
      </c>
      <c r="E724">
        <v>7</v>
      </c>
    </row>
    <row r="725" spans="1:5" x14ac:dyDescent="0.3">
      <c r="A725">
        <v>126019</v>
      </c>
      <c r="B725">
        <v>10000</v>
      </c>
      <c r="C725">
        <v>147</v>
      </c>
      <c r="D725" t="s">
        <v>4700</v>
      </c>
      <c r="E725">
        <v>9</v>
      </c>
    </row>
    <row r="726" spans="1:5" x14ac:dyDescent="0.3">
      <c r="A726">
        <v>126101</v>
      </c>
      <c r="B726">
        <v>10000</v>
      </c>
      <c r="C726">
        <v>115</v>
      </c>
      <c r="D726" t="s">
        <v>4702</v>
      </c>
      <c r="E726">
        <v>6</v>
      </c>
    </row>
    <row r="727" spans="1:5" x14ac:dyDescent="0.3">
      <c r="A727">
        <v>126103</v>
      </c>
      <c r="B727">
        <v>10000</v>
      </c>
      <c r="C727">
        <v>110</v>
      </c>
      <c r="D727" t="s">
        <v>4697</v>
      </c>
      <c r="E727">
        <v>3</v>
      </c>
    </row>
    <row r="728" spans="1:5" x14ac:dyDescent="0.3">
      <c r="A728">
        <v>126106</v>
      </c>
      <c r="B728">
        <v>10000</v>
      </c>
      <c r="C728">
        <v>132</v>
      </c>
      <c r="D728" t="s">
        <v>4698</v>
      </c>
      <c r="E728">
        <v>8</v>
      </c>
    </row>
    <row r="729" spans="1:5" x14ac:dyDescent="0.3">
      <c r="A729">
        <v>126112</v>
      </c>
      <c r="B729">
        <v>10000</v>
      </c>
      <c r="C729">
        <v>115</v>
      </c>
      <c r="D729" t="s">
        <v>4702</v>
      </c>
      <c r="E729">
        <v>6</v>
      </c>
    </row>
    <row r="730" spans="1:5" x14ac:dyDescent="0.3">
      <c r="A730">
        <v>126124</v>
      </c>
      <c r="B730">
        <v>0</v>
      </c>
      <c r="C730">
        <v>0</v>
      </c>
      <c r="D730" t="s">
        <v>4705</v>
      </c>
      <c r="E730">
        <v>10</v>
      </c>
    </row>
    <row r="731" spans="1:5" x14ac:dyDescent="0.3">
      <c r="A731">
        <v>126145</v>
      </c>
      <c r="B731">
        <v>10000</v>
      </c>
      <c r="C731">
        <v>100</v>
      </c>
      <c r="D731" t="s">
        <v>4704</v>
      </c>
      <c r="E731">
        <v>2</v>
      </c>
    </row>
    <row r="732" spans="1:5" x14ac:dyDescent="0.3">
      <c r="A732">
        <v>126148</v>
      </c>
      <c r="B732">
        <v>10000</v>
      </c>
      <c r="C732">
        <v>100</v>
      </c>
      <c r="D732" t="s">
        <v>4704</v>
      </c>
      <c r="E732">
        <v>2</v>
      </c>
    </row>
    <row r="733" spans="1:5" x14ac:dyDescent="0.3">
      <c r="A733">
        <v>126151</v>
      </c>
      <c r="B733">
        <v>10000</v>
      </c>
      <c r="C733">
        <v>100</v>
      </c>
      <c r="D733" t="s">
        <v>4704</v>
      </c>
      <c r="E733">
        <v>2</v>
      </c>
    </row>
    <row r="734" spans="1:5" x14ac:dyDescent="0.3">
      <c r="A734">
        <v>126185</v>
      </c>
      <c r="B734">
        <v>10000</v>
      </c>
      <c r="C734">
        <v>147</v>
      </c>
      <c r="D734" t="s">
        <v>4700</v>
      </c>
      <c r="E734">
        <v>9</v>
      </c>
    </row>
    <row r="735" spans="1:5" x14ac:dyDescent="0.3">
      <c r="A735">
        <v>126189</v>
      </c>
      <c r="B735">
        <v>10000</v>
      </c>
      <c r="C735">
        <v>147</v>
      </c>
      <c r="D735" t="s">
        <v>4700</v>
      </c>
      <c r="E735">
        <v>9</v>
      </c>
    </row>
    <row r="736" spans="1:5" x14ac:dyDescent="0.3">
      <c r="A736">
        <v>126191</v>
      </c>
      <c r="B736">
        <v>10000</v>
      </c>
      <c r="C736">
        <v>132</v>
      </c>
      <c r="D736" t="s">
        <v>4698</v>
      </c>
      <c r="E736">
        <v>8</v>
      </c>
    </row>
    <row r="737" spans="1:5" x14ac:dyDescent="0.3">
      <c r="A737">
        <v>126251</v>
      </c>
      <c r="B737">
        <v>0</v>
      </c>
      <c r="C737">
        <v>0</v>
      </c>
      <c r="D737" t="s">
        <v>4705</v>
      </c>
      <c r="E737">
        <v>10</v>
      </c>
    </row>
    <row r="738" spans="1:5" x14ac:dyDescent="0.3">
      <c r="A738">
        <v>126401</v>
      </c>
      <c r="B738">
        <v>10000</v>
      </c>
      <c r="C738">
        <v>110</v>
      </c>
      <c r="D738" t="s">
        <v>4701</v>
      </c>
      <c r="E738">
        <v>5</v>
      </c>
    </row>
    <row r="739" spans="1:5" x14ac:dyDescent="0.3">
      <c r="A739">
        <v>126410</v>
      </c>
      <c r="B739">
        <v>10000</v>
      </c>
      <c r="C739">
        <v>115</v>
      </c>
      <c r="D739" t="s">
        <v>4702</v>
      </c>
      <c r="E739">
        <v>6</v>
      </c>
    </row>
    <row r="740" spans="1:5" x14ac:dyDescent="0.3">
      <c r="A740">
        <v>126451</v>
      </c>
      <c r="B740">
        <v>10000</v>
      </c>
      <c r="C740">
        <v>110</v>
      </c>
      <c r="D740" t="s">
        <v>4701</v>
      </c>
      <c r="E740">
        <v>5</v>
      </c>
    </row>
    <row r="741" spans="1:5" x14ac:dyDescent="0.3">
      <c r="A741">
        <v>126598</v>
      </c>
      <c r="B741">
        <v>10000</v>
      </c>
      <c r="C741">
        <v>110</v>
      </c>
      <c r="D741" t="s">
        <v>4699</v>
      </c>
      <c r="E741">
        <v>4</v>
      </c>
    </row>
    <row r="742" spans="1:5" x14ac:dyDescent="0.3">
      <c r="A742">
        <v>126668</v>
      </c>
      <c r="B742">
        <v>10000</v>
      </c>
      <c r="C742">
        <v>110</v>
      </c>
      <c r="D742" t="s">
        <v>4701</v>
      </c>
      <c r="E742">
        <v>5</v>
      </c>
    </row>
    <row r="743" spans="1:5" x14ac:dyDescent="0.3">
      <c r="A743">
        <v>126691</v>
      </c>
      <c r="B743">
        <v>10000</v>
      </c>
      <c r="C743">
        <v>110</v>
      </c>
      <c r="D743" t="s">
        <v>4699</v>
      </c>
      <c r="E743">
        <v>4</v>
      </c>
    </row>
    <row r="744" spans="1:5" x14ac:dyDescent="0.3">
      <c r="A744">
        <v>126698</v>
      </c>
      <c r="B744">
        <v>10000</v>
      </c>
      <c r="C744">
        <v>110</v>
      </c>
      <c r="D744" t="s">
        <v>4699</v>
      </c>
      <c r="E744">
        <v>4</v>
      </c>
    </row>
    <row r="745" spans="1:5" x14ac:dyDescent="0.3">
      <c r="A745">
        <v>126736</v>
      </c>
      <c r="B745">
        <v>10000</v>
      </c>
      <c r="C745">
        <v>115</v>
      </c>
      <c r="D745" t="s">
        <v>4702</v>
      </c>
      <c r="E745">
        <v>6</v>
      </c>
    </row>
    <row r="746" spans="1:5" x14ac:dyDescent="0.3">
      <c r="A746">
        <v>126740</v>
      </c>
      <c r="B746">
        <v>10000</v>
      </c>
      <c r="C746">
        <v>110</v>
      </c>
      <c r="D746" t="s">
        <v>4699</v>
      </c>
      <c r="E746">
        <v>4</v>
      </c>
    </row>
    <row r="747" spans="1:5" x14ac:dyDescent="0.3">
      <c r="A747">
        <v>126742</v>
      </c>
      <c r="B747">
        <v>10000</v>
      </c>
      <c r="C747">
        <v>110</v>
      </c>
      <c r="D747" t="s">
        <v>4701</v>
      </c>
      <c r="E747">
        <v>5</v>
      </c>
    </row>
    <row r="748" spans="1:5" x14ac:dyDescent="0.3">
      <c r="A748">
        <v>126749</v>
      </c>
      <c r="B748">
        <v>10000</v>
      </c>
      <c r="C748">
        <v>132</v>
      </c>
      <c r="D748" t="s">
        <v>4698</v>
      </c>
      <c r="E748">
        <v>8</v>
      </c>
    </row>
    <row r="749" spans="1:5" x14ac:dyDescent="0.3">
      <c r="A749">
        <v>126967</v>
      </c>
      <c r="B749">
        <v>10000</v>
      </c>
      <c r="C749">
        <v>100</v>
      </c>
      <c r="D749" t="s">
        <v>4704</v>
      </c>
      <c r="E749">
        <v>2</v>
      </c>
    </row>
    <row r="750" spans="1:5" x14ac:dyDescent="0.3">
      <c r="A750">
        <v>126969</v>
      </c>
      <c r="B750">
        <v>10000</v>
      </c>
      <c r="C750">
        <v>110</v>
      </c>
      <c r="D750" t="s">
        <v>4701</v>
      </c>
      <c r="E750">
        <v>5</v>
      </c>
    </row>
    <row r="751" spans="1:5" x14ac:dyDescent="0.3">
      <c r="A751">
        <v>126970</v>
      </c>
      <c r="B751">
        <v>10000</v>
      </c>
      <c r="C751">
        <v>110</v>
      </c>
      <c r="D751" t="s">
        <v>4699</v>
      </c>
      <c r="E751">
        <v>4</v>
      </c>
    </row>
    <row r="752" spans="1:5" x14ac:dyDescent="0.3">
      <c r="A752">
        <v>127117</v>
      </c>
      <c r="B752">
        <v>10000</v>
      </c>
      <c r="C752">
        <v>100</v>
      </c>
      <c r="D752" t="s">
        <v>4704</v>
      </c>
      <c r="E752">
        <v>2</v>
      </c>
    </row>
    <row r="753" spans="1:5" x14ac:dyDescent="0.3">
      <c r="A753">
        <v>127136</v>
      </c>
      <c r="B753">
        <v>10000</v>
      </c>
      <c r="C753">
        <v>110</v>
      </c>
      <c r="D753" t="s">
        <v>4701</v>
      </c>
      <c r="E753">
        <v>5</v>
      </c>
    </row>
    <row r="754" spans="1:5" x14ac:dyDescent="0.3">
      <c r="A754">
        <v>127161</v>
      </c>
      <c r="B754">
        <v>10000</v>
      </c>
      <c r="C754">
        <v>110</v>
      </c>
      <c r="D754" t="s">
        <v>4699</v>
      </c>
      <c r="E754">
        <v>4</v>
      </c>
    </row>
    <row r="755" spans="1:5" x14ac:dyDescent="0.3">
      <c r="A755">
        <v>127166</v>
      </c>
      <c r="B755">
        <v>10000</v>
      </c>
      <c r="C755">
        <v>115</v>
      </c>
      <c r="D755" t="s">
        <v>4702</v>
      </c>
      <c r="E755">
        <v>6</v>
      </c>
    </row>
    <row r="756" spans="1:5" x14ac:dyDescent="0.3">
      <c r="A756">
        <v>127181</v>
      </c>
      <c r="B756">
        <v>10000</v>
      </c>
      <c r="C756">
        <v>110</v>
      </c>
      <c r="D756" t="s">
        <v>4699</v>
      </c>
      <c r="E756">
        <v>4</v>
      </c>
    </row>
    <row r="757" spans="1:5" x14ac:dyDescent="0.3">
      <c r="A757">
        <v>127303</v>
      </c>
      <c r="B757">
        <v>10000</v>
      </c>
      <c r="C757">
        <v>147</v>
      </c>
      <c r="D757" t="s">
        <v>4700</v>
      </c>
      <c r="E757">
        <v>9</v>
      </c>
    </row>
    <row r="758" spans="1:5" x14ac:dyDescent="0.3">
      <c r="A758">
        <v>127405</v>
      </c>
      <c r="B758">
        <v>10000</v>
      </c>
      <c r="C758">
        <v>110</v>
      </c>
      <c r="D758" t="s">
        <v>4699</v>
      </c>
      <c r="E758">
        <v>4</v>
      </c>
    </row>
    <row r="759" spans="1:5" x14ac:dyDescent="0.3">
      <c r="A759">
        <v>127413</v>
      </c>
      <c r="B759">
        <v>10000</v>
      </c>
      <c r="C759">
        <v>110</v>
      </c>
      <c r="D759" t="s">
        <v>4701</v>
      </c>
      <c r="E759">
        <v>5</v>
      </c>
    </row>
    <row r="760" spans="1:5" x14ac:dyDescent="0.3">
      <c r="A760">
        <v>127503</v>
      </c>
      <c r="B760">
        <v>10000</v>
      </c>
      <c r="C760">
        <v>110</v>
      </c>
      <c r="D760" t="s">
        <v>4701</v>
      </c>
      <c r="E760">
        <v>5</v>
      </c>
    </row>
    <row r="761" spans="1:5" x14ac:dyDescent="0.3">
      <c r="A761">
        <v>127663</v>
      </c>
      <c r="B761">
        <v>10000</v>
      </c>
      <c r="C761">
        <v>110</v>
      </c>
      <c r="D761" t="s">
        <v>4699</v>
      </c>
      <c r="E761">
        <v>4</v>
      </c>
    </row>
    <row r="762" spans="1:5" x14ac:dyDescent="0.3">
      <c r="A762">
        <v>128184</v>
      </c>
      <c r="B762">
        <v>10000</v>
      </c>
      <c r="C762">
        <v>100</v>
      </c>
      <c r="D762" t="s">
        <v>4704</v>
      </c>
      <c r="E762">
        <v>2</v>
      </c>
    </row>
    <row r="763" spans="1:5" x14ac:dyDescent="0.3">
      <c r="A763">
        <v>128281</v>
      </c>
      <c r="B763">
        <v>10000</v>
      </c>
      <c r="C763">
        <v>147</v>
      </c>
      <c r="D763" t="s">
        <v>4700</v>
      </c>
      <c r="E763">
        <v>9</v>
      </c>
    </row>
    <row r="764" spans="1:5" x14ac:dyDescent="0.3">
      <c r="A764">
        <v>128618</v>
      </c>
      <c r="B764">
        <v>10000</v>
      </c>
      <c r="C764">
        <v>147</v>
      </c>
      <c r="D764" t="s">
        <v>4700</v>
      </c>
      <c r="E764">
        <v>9</v>
      </c>
    </row>
    <row r="765" spans="1:5" x14ac:dyDescent="0.3">
      <c r="A765">
        <v>128619</v>
      </c>
      <c r="B765">
        <v>10000</v>
      </c>
      <c r="C765">
        <v>127</v>
      </c>
      <c r="D765" t="s">
        <v>4703</v>
      </c>
      <c r="E765">
        <v>7</v>
      </c>
    </row>
    <row r="766" spans="1:5" x14ac:dyDescent="0.3">
      <c r="A766">
        <v>128625</v>
      </c>
      <c r="B766">
        <v>10000</v>
      </c>
      <c r="C766">
        <v>132</v>
      </c>
      <c r="D766" t="s">
        <v>4698</v>
      </c>
      <c r="E766">
        <v>8</v>
      </c>
    </row>
    <row r="767" spans="1:5" x14ac:dyDescent="0.3">
      <c r="A767">
        <v>128626</v>
      </c>
      <c r="B767">
        <v>10000</v>
      </c>
      <c r="C767">
        <v>110</v>
      </c>
      <c r="D767" t="s">
        <v>4701</v>
      </c>
      <c r="E767">
        <v>5</v>
      </c>
    </row>
    <row r="768" spans="1:5" x14ac:dyDescent="0.3">
      <c r="A768">
        <v>128627</v>
      </c>
      <c r="B768">
        <v>10000</v>
      </c>
      <c r="C768">
        <v>147</v>
      </c>
      <c r="D768" t="s">
        <v>4700</v>
      </c>
      <c r="E768">
        <v>9</v>
      </c>
    </row>
    <row r="769" spans="1:5" x14ac:dyDescent="0.3">
      <c r="A769">
        <v>128628</v>
      </c>
      <c r="B769">
        <v>10000</v>
      </c>
      <c r="C769">
        <v>127</v>
      </c>
      <c r="D769" t="s">
        <v>4703</v>
      </c>
      <c r="E769">
        <v>7</v>
      </c>
    </row>
    <row r="770" spans="1:5" x14ac:dyDescent="0.3">
      <c r="A770">
        <v>128629</v>
      </c>
      <c r="B770">
        <v>10000</v>
      </c>
      <c r="C770">
        <v>127</v>
      </c>
      <c r="D770" t="s">
        <v>4703</v>
      </c>
      <c r="E770">
        <v>7</v>
      </c>
    </row>
    <row r="771" spans="1:5" x14ac:dyDescent="0.3">
      <c r="A771">
        <v>128630</v>
      </c>
      <c r="B771">
        <v>10000</v>
      </c>
      <c r="C771">
        <v>127</v>
      </c>
      <c r="D771" t="s">
        <v>4703</v>
      </c>
      <c r="E771">
        <v>7</v>
      </c>
    </row>
    <row r="772" spans="1:5" x14ac:dyDescent="0.3">
      <c r="A772">
        <v>128674</v>
      </c>
      <c r="B772">
        <v>10000</v>
      </c>
      <c r="C772">
        <v>127</v>
      </c>
      <c r="D772" t="s">
        <v>4703</v>
      </c>
      <c r="E772">
        <v>7</v>
      </c>
    </row>
    <row r="773" spans="1:5" x14ac:dyDescent="0.3">
      <c r="A773">
        <v>128686</v>
      </c>
      <c r="B773">
        <v>10000</v>
      </c>
      <c r="C773">
        <v>110</v>
      </c>
      <c r="D773" t="s">
        <v>4701</v>
      </c>
      <c r="E773">
        <v>5</v>
      </c>
    </row>
    <row r="774" spans="1:5" x14ac:dyDescent="0.3">
      <c r="A774">
        <v>128864</v>
      </c>
      <c r="B774">
        <v>10000</v>
      </c>
      <c r="C774">
        <v>110</v>
      </c>
      <c r="D774" t="s">
        <v>4699</v>
      </c>
      <c r="E774">
        <v>4</v>
      </c>
    </row>
    <row r="775" spans="1:5" x14ac:dyDescent="0.3">
      <c r="A775">
        <v>128875</v>
      </c>
      <c r="B775">
        <v>10000</v>
      </c>
      <c r="C775">
        <v>110</v>
      </c>
      <c r="D775" t="s">
        <v>4699</v>
      </c>
      <c r="E775">
        <v>4</v>
      </c>
    </row>
    <row r="776" spans="1:5" x14ac:dyDescent="0.3">
      <c r="A776">
        <v>128881</v>
      </c>
      <c r="B776">
        <v>10000</v>
      </c>
      <c r="C776">
        <v>110</v>
      </c>
      <c r="D776" t="s">
        <v>4699</v>
      </c>
      <c r="E776">
        <v>4</v>
      </c>
    </row>
    <row r="777" spans="1:5" x14ac:dyDescent="0.3">
      <c r="A777">
        <v>128953</v>
      </c>
      <c r="B777">
        <v>10000</v>
      </c>
      <c r="C777">
        <v>147</v>
      </c>
      <c r="D777" t="s">
        <v>4700</v>
      </c>
      <c r="E777">
        <v>9</v>
      </c>
    </row>
    <row r="778" spans="1:5" x14ac:dyDescent="0.3">
      <c r="A778">
        <v>129030</v>
      </c>
      <c r="B778">
        <v>10000</v>
      </c>
      <c r="C778">
        <v>110</v>
      </c>
      <c r="D778" t="s">
        <v>4697</v>
      </c>
      <c r="E778">
        <v>3</v>
      </c>
    </row>
    <row r="779" spans="1:5" x14ac:dyDescent="0.3">
      <c r="A779">
        <v>129281</v>
      </c>
      <c r="B779">
        <v>10000</v>
      </c>
      <c r="C779">
        <v>110</v>
      </c>
      <c r="D779" t="s">
        <v>4701</v>
      </c>
      <c r="E779">
        <v>5</v>
      </c>
    </row>
    <row r="780" spans="1:5" x14ac:dyDescent="0.3">
      <c r="A780">
        <v>129284</v>
      </c>
      <c r="B780">
        <v>10000</v>
      </c>
      <c r="C780">
        <v>132</v>
      </c>
      <c r="D780" t="s">
        <v>4698</v>
      </c>
      <c r="E780">
        <v>8</v>
      </c>
    </row>
    <row r="781" spans="1:5" x14ac:dyDescent="0.3">
      <c r="A781">
        <v>129288</v>
      </c>
      <c r="B781">
        <v>10000</v>
      </c>
      <c r="C781">
        <v>110</v>
      </c>
      <c r="D781" t="s">
        <v>4701</v>
      </c>
      <c r="E781">
        <v>5</v>
      </c>
    </row>
    <row r="782" spans="1:5" x14ac:dyDescent="0.3">
      <c r="A782">
        <v>129289</v>
      </c>
      <c r="B782">
        <v>10000</v>
      </c>
      <c r="C782">
        <v>132</v>
      </c>
      <c r="D782" t="s">
        <v>4698</v>
      </c>
      <c r="E782">
        <v>8</v>
      </c>
    </row>
    <row r="783" spans="1:5" x14ac:dyDescent="0.3">
      <c r="A783">
        <v>129291</v>
      </c>
      <c r="B783">
        <v>10000</v>
      </c>
      <c r="C783">
        <v>115</v>
      </c>
      <c r="D783" t="s">
        <v>4702</v>
      </c>
      <c r="E783">
        <v>6</v>
      </c>
    </row>
    <row r="784" spans="1:5" x14ac:dyDescent="0.3">
      <c r="A784">
        <v>129403</v>
      </c>
      <c r="B784">
        <v>10000</v>
      </c>
      <c r="C784">
        <v>110</v>
      </c>
      <c r="D784" t="s">
        <v>4697</v>
      </c>
      <c r="E784">
        <v>3</v>
      </c>
    </row>
    <row r="785" spans="1:5" x14ac:dyDescent="0.3">
      <c r="A785">
        <v>129482</v>
      </c>
      <c r="B785">
        <v>10000</v>
      </c>
      <c r="C785">
        <v>100</v>
      </c>
      <c r="D785" t="s">
        <v>4704</v>
      </c>
      <c r="E785">
        <v>2</v>
      </c>
    </row>
    <row r="786" spans="1:5" x14ac:dyDescent="0.3">
      <c r="A786">
        <v>129484</v>
      </c>
      <c r="B786">
        <v>10000</v>
      </c>
      <c r="C786">
        <v>100</v>
      </c>
      <c r="D786" t="s">
        <v>4704</v>
      </c>
      <c r="E786">
        <v>2</v>
      </c>
    </row>
    <row r="787" spans="1:5" x14ac:dyDescent="0.3">
      <c r="A787">
        <v>129501</v>
      </c>
      <c r="B787">
        <v>10000</v>
      </c>
      <c r="C787">
        <v>110</v>
      </c>
      <c r="D787" t="s">
        <v>4701</v>
      </c>
      <c r="E787">
        <v>5</v>
      </c>
    </row>
    <row r="788" spans="1:5" x14ac:dyDescent="0.3">
      <c r="A788">
        <v>129517</v>
      </c>
      <c r="B788">
        <v>10000</v>
      </c>
      <c r="C788">
        <v>115</v>
      </c>
      <c r="D788" t="s">
        <v>4702</v>
      </c>
      <c r="E788">
        <v>6</v>
      </c>
    </row>
    <row r="789" spans="1:5" x14ac:dyDescent="0.3">
      <c r="A789">
        <v>129690</v>
      </c>
      <c r="B789">
        <v>10000</v>
      </c>
      <c r="C789">
        <v>115</v>
      </c>
      <c r="D789" t="s">
        <v>4702</v>
      </c>
      <c r="E789">
        <v>6</v>
      </c>
    </row>
    <row r="790" spans="1:5" x14ac:dyDescent="0.3">
      <c r="A790">
        <v>129697</v>
      </c>
      <c r="B790">
        <v>10000</v>
      </c>
      <c r="C790">
        <v>115</v>
      </c>
      <c r="D790" t="s">
        <v>4702</v>
      </c>
      <c r="E790">
        <v>6</v>
      </c>
    </row>
    <row r="791" spans="1:5" x14ac:dyDescent="0.3">
      <c r="A791">
        <v>129711</v>
      </c>
      <c r="B791">
        <v>10000</v>
      </c>
      <c r="C791">
        <v>132</v>
      </c>
      <c r="D791" t="s">
        <v>4698</v>
      </c>
      <c r="E791">
        <v>8</v>
      </c>
    </row>
    <row r="792" spans="1:5" x14ac:dyDescent="0.3">
      <c r="A792">
        <v>129714</v>
      </c>
      <c r="B792">
        <v>10000</v>
      </c>
      <c r="C792">
        <v>132</v>
      </c>
      <c r="D792" t="s">
        <v>4698</v>
      </c>
      <c r="E792">
        <v>8</v>
      </c>
    </row>
    <row r="793" spans="1:5" x14ac:dyDescent="0.3">
      <c r="A793">
        <v>129755</v>
      </c>
      <c r="B793">
        <v>10000</v>
      </c>
      <c r="C793">
        <v>110</v>
      </c>
      <c r="D793" t="s">
        <v>4701</v>
      </c>
      <c r="E793">
        <v>5</v>
      </c>
    </row>
    <row r="794" spans="1:5" x14ac:dyDescent="0.3">
      <c r="A794">
        <v>129758</v>
      </c>
      <c r="B794">
        <v>10000</v>
      </c>
      <c r="C794">
        <v>110</v>
      </c>
      <c r="D794" t="s">
        <v>4701</v>
      </c>
      <c r="E794">
        <v>5</v>
      </c>
    </row>
    <row r="795" spans="1:5" x14ac:dyDescent="0.3">
      <c r="A795">
        <v>129760</v>
      </c>
      <c r="B795">
        <v>10000</v>
      </c>
      <c r="C795">
        <v>127</v>
      </c>
      <c r="D795" t="s">
        <v>4703</v>
      </c>
      <c r="E795">
        <v>7</v>
      </c>
    </row>
    <row r="796" spans="1:5" x14ac:dyDescent="0.3">
      <c r="A796">
        <v>129761</v>
      </c>
      <c r="B796">
        <v>10000</v>
      </c>
      <c r="C796">
        <v>127</v>
      </c>
      <c r="D796" t="s">
        <v>4703</v>
      </c>
      <c r="E796">
        <v>7</v>
      </c>
    </row>
    <row r="797" spans="1:5" x14ac:dyDescent="0.3">
      <c r="A797">
        <v>129763</v>
      </c>
      <c r="B797">
        <v>10000</v>
      </c>
      <c r="C797">
        <v>127</v>
      </c>
      <c r="D797" t="s">
        <v>4703</v>
      </c>
      <c r="E797">
        <v>7</v>
      </c>
    </row>
    <row r="798" spans="1:5" x14ac:dyDescent="0.3">
      <c r="A798">
        <v>129834</v>
      </c>
      <c r="B798">
        <v>10000</v>
      </c>
      <c r="C798">
        <v>110</v>
      </c>
      <c r="D798" t="s">
        <v>4699</v>
      </c>
      <c r="E798">
        <v>4</v>
      </c>
    </row>
    <row r="799" spans="1:5" x14ac:dyDescent="0.3">
      <c r="A799">
        <v>129835</v>
      </c>
      <c r="B799">
        <v>10000</v>
      </c>
      <c r="C799">
        <v>110</v>
      </c>
      <c r="D799" t="s">
        <v>4697</v>
      </c>
      <c r="E799">
        <v>3</v>
      </c>
    </row>
    <row r="800" spans="1:5" x14ac:dyDescent="0.3">
      <c r="A800">
        <v>129836</v>
      </c>
      <c r="B800">
        <v>10000</v>
      </c>
      <c r="C800">
        <v>100</v>
      </c>
      <c r="D800" t="s">
        <v>4704</v>
      </c>
      <c r="E800">
        <v>2</v>
      </c>
    </row>
    <row r="801" spans="1:5" x14ac:dyDescent="0.3">
      <c r="A801">
        <v>129838</v>
      </c>
      <c r="B801">
        <v>10000</v>
      </c>
      <c r="C801">
        <v>110</v>
      </c>
      <c r="D801" t="s">
        <v>4697</v>
      </c>
      <c r="E801">
        <v>3</v>
      </c>
    </row>
    <row r="802" spans="1:5" x14ac:dyDescent="0.3">
      <c r="A802">
        <v>129839</v>
      </c>
      <c r="B802">
        <v>10000</v>
      </c>
      <c r="C802">
        <v>100</v>
      </c>
      <c r="D802" t="s">
        <v>4704</v>
      </c>
      <c r="E802">
        <v>2</v>
      </c>
    </row>
    <row r="803" spans="1:5" x14ac:dyDescent="0.3">
      <c r="A803">
        <v>129840</v>
      </c>
      <c r="B803">
        <v>10000</v>
      </c>
      <c r="C803">
        <v>110</v>
      </c>
      <c r="D803" t="s">
        <v>4699</v>
      </c>
      <c r="E803">
        <v>4</v>
      </c>
    </row>
    <row r="804" spans="1:5" x14ac:dyDescent="0.3">
      <c r="A804">
        <v>129841</v>
      </c>
      <c r="B804">
        <v>10000</v>
      </c>
      <c r="C804">
        <v>100</v>
      </c>
      <c r="D804" t="s">
        <v>4704</v>
      </c>
      <c r="E804">
        <v>2</v>
      </c>
    </row>
    <row r="805" spans="1:5" x14ac:dyDescent="0.3">
      <c r="A805">
        <v>129845</v>
      </c>
      <c r="B805">
        <v>10000</v>
      </c>
      <c r="C805">
        <v>110</v>
      </c>
      <c r="D805" t="s">
        <v>4701</v>
      </c>
      <c r="E805">
        <v>5</v>
      </c>
    </row>
    <row r="806" spans="1:5" x14ac:dyDescent="0.3">
      <c r="A806">
        <v>129849</v>
      </c>
      <c r="B806">
        <v>10000</v>
      </c>
      <c r="C806">
        <v>110</v>
      </c>
      <c r="D806" t="s">
        <v>4699</v>
      </c>
      <c r="E806">
        <v>4</v>
      </c>
    </row>
    <row r="807" spans="1:5" x14ac:dyDescent="0.3">
      <c r="A807">
        <v>129850</v>
      </c>
      <c r="B807">
        <v>10000</v>
      </c>
      <c r="C807">
        <v>115</v>
      </c>
      <c r="D807" t="s">
        <v>4702</v>
      </c>
      <c r="E807">
        <v>6</v>
      </c>
    </row>
    <row r="808" spans="1:5" x14ac:dyDescent="0.3">
      <c r="A808">
        <v>129862</v>
      </c>
      <c r="B808">
        <v>10000</v>
      </c>
      <c r="C808">
        <v>115</v>
      </c>
      <c r="D808" t="s">
        <v>4702</v>
      </c>
      <c r="E808">
        <v>6</v>
      </c>
    </row>
    <row r="809" spans="1:5" x14ac:dyDescent="0.3">
      <c r="A809">
        <v>129893</v>
      </c>
      <c r="B809">
        <v>10000</v>
      </c>
      <c r="C809">
        <v>115</v>
      </c>
      <c r="D809" t="s">
        <v>4702</v>
      </c>
      <c r="E809">
        <v>6</v>
      </c>
    </row>
    <row r="810" spans="1:5" x14ac:dyDescent="0.3">
      <c r="A810">
        <v>129903</v>
      </c>
      <c r="B810">
        <v>10000</v>
      </c>
      <c r="C810">
        <v>110</v>
      </c>
      <c r="D810" t="s">
        <v>4701</v>
      </c>
      <c r="E810">
        <v>5</v>
      </c>
    </row>
    <row r="811" spans="1:5" x14ac:dyDescent="0.3">
      <c r="A811">
        <v>130030</v>
      </c>
      <c r="B811">
        <v>10000</v>
      </c>
      <c r="C811">
        <v>132</v>
      </c>
      <c r="D811" t="s">
        <v>4698</v>
      </c>
      <c r="E811">
        <v>8</v>
      </c>
    </row>
    <row r="812" spans="1:5" x14ac:dyDescent="0.3">
      <c r="A812">
        <v>130033</v>
      </c>
      <c r="B812">
        <v>10000</v>
      </c>
      <c r="C812">
        <v>115</v>
      </c>
      <c r="D812" t="s">
        <v>4702</v>
      </c>
      <c r="E812">
        <v>6</v>
      </c>
    </row>
    <row r="813" spans="1:5" x14ac:dyDescent="0.3">
      <c r="A813">
        <v>130055</v>
      </c>
      <c r="B813">
        <v>10000</v>
      </c>
      <c r="C813">
        <v>132</v>
      </c>
      <c r="D813" t="s">
        <v>4698</v>
      </c>
      <c r="E813">
        <v>8</v>
      </c>
    </row>
    <row r="814" spans="1:5" x14ac:dyDescent="0.3">
      <c r="A814">
        <v>130073</v>
      </c>
      <c r="B814">
        <v>10000</v>
      </c>
      <c r="C814">
        <v>100</v>
      </c>
      <c r="D814" t="s">
        <v>4704</v>
      </c>
      <c r="E814">
        <v>2</v>
      </c>
    </row>
    <row r="815" spans="1:5" x14ac:dyDescent="0.3">
      <c r="A815">
        <v>130077</v>
      </c>
      <c r="B815">
        <v>10000</v>
      </c>
      <c r="C815">
        <v>147</v>
      </c>
      <c r="D815" t="s">
        <v>4700</v>
      </c>
      <c r="E815">
        <v>9</v>
      </c>
    </row>
    <row r="816" spans="1:5" x14ac:dyDescent="0.3">
      <c r="A816">
        <v>130078</v>
      </c>
      <c r="B816">
        <v>10000</v>
      </c>
      <c r="C816">
        <v>147</v>
      </c>
      <c r="D816" t="s">
        <v>4700</v>
      </c>
      <c r="E816">
        <v>9</v>
      </c>
    </row>
    <row r="817" spans="1:5" x14ac:dyDescent="0.3">
      <c r="A817">
        <v>130081</v>
      </c>
      <c r="B817">
        <v>10000</v>
      </c>
      <c r="C817">
        <v>147</v>
      </c>
      <c r="D817" t="s">
        <v>4700</v>
      </c>
      <c r="E817">
        <v>9</v>
      </c>
    </row>
    <row r="818" spans="1:5" x14ac:dyDescent="0.3">
      <c r="A818">
        <v>130084</v>
      </c>
      <c r="B818">
        <v>10000</v>
      </c>
      <c r="C818">
        <v>110</v>
      </c>
      <c r="D818" t="s">
        <v>4699</v>
      </c>
      <c r="E818">
        <v>4</v>
      </c>
    </row>
    <row r="819" spans="1:5" x14ac:dyDescent="0.3">
      <c r="A819">
        <v>130085</v>
      </c>
      <c r="B819">
        <v>10000</v>
      </c>
      <c r="C819">
        <v>132</v>
      </c>
      <c r="D819" t="s">
        <v>4698</v>
      </c>
      <c r="E819">
        <v>8</v>
      </c>
    </row>
    <row r="820" spans="1:5" x14ac:dyDescent="0.3">
      <c r="A820">
        <v>130088</v>
      </c>
      <c r="B820">
        <v>10000</v>
      </c>
      <c r="C820">
        <v>147</v>
      </c>
      <c r="D820" t="s">
        <v>4700</v>
      </c>
      <c r="E820">
        <v>9</v>
      </c>
    </row>
    <row r="821" spans="1:5" x14ac:dyDescent="0.3">
      <c r="A821">
        <v>130101</v>
      </c>
      <c r="B821">
        <v>10000</v>
      </c>
      <c r="C821">
        <v>110</v>
      </c>
      <c r="D821" t="s">
        <v>4699</v>
      </c>
      <c r="E821">
        <v>4</v>
      </c>
    </row>
    <row r="822" spans="1:5" x14ac:dyDescent="0.3">
      <c r="A822">
        <v>130115</v>
      </c>
      <c r="B822">
        <v>10000</v>
      </c>
      <c r="C822">
        <v>110</v>
      </c>
      <c r="D822" t="s">
        <v>4701</v>
      </c>
      <c r="E822">
        <v>5</v>
      </c>
    </row>
    <row r="823" spans="1:5" x14ac:dyDescent="0.3">
      <c r="A823">
        <v>130126</v>
      </c>
      <c r="B823">
        <v>10000</v>
      </c>
      <c r="C823">
        <v>132</v>
      </c>
      <c r="D823" t="s">
        <v>4698</v>
      </c>
      <c r="E823">
        <v>8</v>
      </c>
    </row>
    <row r="824" spans="1:5" x14ac:dyDescent="0.3">
      <c r="A824">
        <v>130159</v>
      </c>
      <c r="B824">
        <v>10000</v>
      </c>
      <c r="C824">
        <v>110</v>
      </c>
      <c r="D824" t="s">
        <v>4701</v>
      </c>
      <c r="E824">
        <v>5</v>
      </c>
    </row>
    <row r="825" spans="1:5" x14ac:dyDescent="0.3">
      <c r="A825">
        <v>130165</v>
      </c>
      <c r="B825">
        <v>10000</v>
      </c>
      <c r="C825">
        <v>110</v>
      </c>
      <c r="D825" t="s">
        <v>4699</v>
      </c>
      <c r="E825">
        <v>4</v>
      </c>
    </row>
    <row r="826" spans="1:5" x14ac:dyDescent="0.3">
      <c r="A826">
        <v>130170</v>
      </c>
      <c r="B826">
        <v>10000</v>
      </c>
      <c r="C826">
        <v>110</v>
      </c>
      <c r="D826" t="s">
        <v>4701</v>
      </c>
      <c r="E826">
        <v>5</v>
      </c>
    </row>
    <row r="827" spans="1:5" x14ac:dyDescent="0.3">
      <c r="A827">
        <v>130193</v>
      </c>
      <c r="B827">
        <v>0</v>
      </c>
      <c r="C827">
        <v>0</v>
      </c>
      <c r="D827" t="s">
        <v>4705</v>
      </c>
      <c r="E827">
        <v>10</v>
      </c>
    </row>
    <row r="828" spans="1:5" x14ac:dyDescent="0.3">
      <c r="A828">
        <v>130204</v>
      </c>
      <c r="B828">
        <v>10000</v>
      </c>
      <c r="C828">
        <v>147</v>
      </c>
      <c r="D828" t="s">
        <v>4700</v>
      </c>
      <c r="E828">
        <v>9</v>
      </c>
    </row>
    <row r="829" spans="1:5" x14ac:dyDescent="0.3">
      <c r="A829">
        <v>130205</v>
      </c>
      <c r="B829">
        <v>10000</v>
      </c>
      <c r="C829">
        <v>147</v>
      </c>
      <c r="D829" t="s">
        <v>4700</v>
      </c>
      <c r="E829">
        <v>9</v>
      </c>
    </row>
    <row r="830" spans="1:5" x14ac:dyDescent="0.3">
      <c r="A830">
        <v>130206</v>
      </c>
      <c r="B830">
        <v>10000</v>
      </c>
      <c r="C830">
        <v>132</v>
      </c>
      <c r="D830" t="s">
        <v>4698</v>
      </c>
      <c r="E830">
        <v>8</v>
      </c>
    </row>
    <row r="831" spans="1:5" x14ac:dyDescent="0.3">
      <c r="A831">
        <v>130209</v>
      </c>
      <c r="B831">
        <v>10000</v>
      </c>
      <c r="C831">
        <v>90</v>
      </c>
      <c r="D831" t="s">
        <v>4706</v>
      </c>
      <c r="E831">
        <v>1</v>
      </c>
    </row>
    <row r="832" spans="1:5" x14ac:dyDescent="0.3">
      <c r="A832">
        <v>130217</v>
      </c>
      <c r="B832">
        <v>10000</v>
      </c>
      <c r="C832">
        <v>115</v>
      </c>
      <c r="D832" t="s">
        <v>4702</v>
      </c>
      <c r="E832">
        <v>6</v>
      </c>
    </row>
    <row r="833" spans="1:5" x14ac:dyDescent="0.3">
      <c r="A833">
        <v>130392</v>
      </c>
      <c r="B833">
        <v>10000</v>
      </c>
      <c r="C833">
        <v>147</v>
      </c>
      <c r="D833" t="s">
        <v>4700</v>
      </c>
      <c r="E833">
        <v>9</v>
      </c>
    </row>
    <row r="834" spans="1:5" x14ac:dyDescent="0.3">
      <c r="A834">
        <v>130394</v>
      </c>
      <c r="B834">
        <v>10000</v>
      </c>
      <c r="C834">
        <v>132</v>
      </c>
      <c r="D834" t="s">
        <v>4698</v>
      </c>
      <c r="E834">
        <v>8</v>
      </c>
    </row>
    <row r="835" spans="1:5" x14ac:dyDescent="0.3">
      <c r="A835">
        <v>130395</v>
      </c>
      <c r="B835">
        <v>10000</v>
      </c>
      <c r="C835">
        <v>147</v>
      </c>
      <c r="D835" t="s">
        <v>4700</v>
      </c>
      <c r="E835">
        <v>9</v>
      </c>
    </row>
    <row r="836" spans="1:5" x14ac:dyDescent="0.3">
      <c r="A836">
        <v>130406</v>
      </c>
      <c r="B836">
        <v>10000</v>
      </c>
      <c r="C836">
        <v>132</v>
      </c>
      <c r="D836" t="s">
        <v>4698</v>
      </c>
      <c r="E836">
        <v>8</v>
      </c>
    </row>
    <row r="837" spans="1:5" x14ac:dyDescent="0.3">
      <c r="A837">
        <v>130446</v>
      </c>
      <c r="B837">
        <v>10000</v>
      </c>
      <c r="C837">
        <v>110</v>
      </c>
      <c r="D837" t="s">
        <v>4701</v>
      </c>
      <c r="E837">
        <v>5</v>
      </c>
    </row>
    <row r="838" spans="1:5" x14ac:dyDescent="0.3">
      <c r="A838">
        <v>130767</v>
      </c>
      <c r="B838">
        <v>0</v>
      </c>
      <c r="C838">
        <v>0</v>
      </c>
      <c r="D838" t="s">
        <v>4705</v>
      </c>
      <c r="E838">
        <v>10</v>
      </c>
    </row>
    <row r="839" spans="1:5" x14ac:dyDescent="0.3">
      <c r="A839">
        <v>130768</v>
      </c>
      <c r="B839">
        <v>10000</v>
      </c>
      <c r="C839">
        <v>132</v>
      </c>
      <c r="D839" t="s">
        <v>4698</v>
      </c>
      <c r="E839">
        <v>8</v>
      </c>
    </row>
    <row r="840" spans="1:5" x14ac:dyDescent="0.3">
      <c r="A840">
        <v>130783</v>
      </c>
      <c r="B840">
        <v>0</v>
      </c>
      <c r="C840">
        <v>0</v>
      </c>
      <c r="D840" t="s">
        <v>4705</v>
      </c>
      <c r="E840">
        <v>10</v>
      </c>
    </row>
    <row r="841" spans="1:5" x14ac:dyDescent="0.3">
      <c r="A841">
        <v>130784</v>
      </c>
      <c r="B841">
        <v>0</v>
      </c>
      <c r="C841">
        <v>0</v>
      </c>
      <c r="D841" t="s">
        <v>4705</v>
      </c>
      <c r="E841">
        <v>10</v>
      </c>
    </row>
    <row r="842" spans="1:5" x14ac:dyDescent="0.3">
      <c r="A842">
        <v>130787</v>
      </c>
      <c r="B842">
        <v>0</v>
      </c>
      <c r="C842">
        <v>0</v>
      </c>
      <c r="D842" t="s">
        <v>4705</v>
      </c>
      <c r="E842">
        <v>10</v>
      </c>
    </row>
    <row r="843" spans="1:5" x14ac:dyDescent="0.3">
      <c r="A843">
        <v>130866</v>
      </c>
      <c r="B843">
        <v>10000</v>
      </c>
      <c r="C843">
        <v>147</v>
      </c>
      <c r="D843" t="s">
        <v>4700</v>
      </c>
      <c r="E843">
        <v>9</v>
      </c>
    </row>
    <row r="844" spans="1:5" x14ac:dyDescent="0.3">
      <c r="A844">
        <v>130868</v>
      </c>
      <c r="B844">
        <v>10000</v>
      </c>
      <c r="C844">
        <v>147</v>
      </c>
      <c r="D844" t="s">
        <v>4700</v>
      </c>
      <c r="E844">
        <v>9</v>
      </c>
    </row>
    <row r="845" spans="1:5" x14ac:dyDescent="0.3">
      <c r="A845">
        <v>130869</v>
      </c>
      <c r="B845">
        <v>10000</v>
      </c>
      <c r="C845">
        <v>147</v>
      </c>
      <c r="D845" t="s">
        <v>4700</v>
      </c>
      <c r="E845">
        <v>9</v>
      </c>
    </row>
    <row r="846" spans="1:5" x14ac:dyDescent="0.3">
      <c r="A846">
        <v>130871</v>
      </c>
      <c r="B846">
        <v>0</v>
      </c>
      <c r="C846">
        <v>0</v>
      </c>
      <c r="D846" t="s">
        <v>4705</v>
      </c>
      <c r="E846">
        <v>10</v>
      </c>
    </row>
    <row r="847" spans="1:5" x14ac:dyDescent="0.3">
      <c r="A847">
        <v>130978</v>
      </c>
      <c r="B847">
        <v>10000</v>
      </c>
      <c r="C847">
        <v>127</v>
      </c>
      <c r="D847" t="s">
        <v>4703</v>
      </c>
      <c r="E847">
        <v>7</v>
      </c>
    </row>
    <row r="848" spans="1:5" x14ac:dyDescent="0.3">
      <c r="A848">
        <v>130990</v>
      </c>
      <c r="B848">
        <v>10000</v>
      </c>
      <c r="C848">
        <v>147</v>
      </c>
      <c r="D848" t="s">
        <v>4700</v>
      </c>
      <c r="E848">
        <v>9</v>
      </c>
    </row>
    <row r="849" spans="1:5" x14ac:dyDescent="0.3">
      <c r="A849">
        <v>130993</v>
      </c>
      <c r="B849">
        <v>10000</v>
      </c>
      <c r="C849">
        <v>115</v>
      </c>
      <c r="D849" t="s">
        <v>4702</v>
      </c>
      <c r="E849">
        <v>6</v>
      </c>
    </row>
    <row r="850" spans="1:5" x14ac:dyDescent="0.3">
      <c r="A850">
        <v>131000</v>
      </c>
      <c r="B850">
        <v>10000</v>
      </c>
      <c r="C850">
        <v>115</v>
      </c>
      <c r="D850" t="s">
        <v>4702</v>
      </c>
      <c r="E850">
        <v>6</v>
      </c>
    </row>
    <row r="851" spans="1:5" x14ac:dyDescent="0.3">
      <c r="A851">
        <v>131017</v>
      </c>
      <c r="B851">
        <v>10000</v>
      </c>
      <c r="C851">
        <v>110</v>
      </c>
      <c r="D851" t="s">
        <v>4701</v>
      </c>
      <c r="E851">
        <v>5</v>
      </c>
    </row>
    <row r="852" spans="1:5" x14ac:dyDescent="0.3">
      <c r="A852">
        <v>131018</v>
      </c>
      <c r="B852">
        <v>10000</v>
      </c>
      <c r="C852">
        <v>132</v>
      </c>
      <c r="D852" t="s">
        <v>4698</v>
      </c>
      <c r="E852">
        <v>8</v>
      </c>
    </row>
    <row r="853" spans="1:5" x14ac:dyDescent="0.3">
      <c r="A853">
        <v>131023</v>
      </c>
      <c r="B853">
        <v>10000</v>
      </c>
      <c r="C853">
        <v>100</v>
      </c>
      <c r="D853" t="s">
        <v>4704</v>
      </c>
      <c r="E853">
        <v>2</v>
      </c>
    </row>
    <row r="854" spans="1:5" x14ac:dyDescent="0.3">
      <c r="A854">
        <v>131060</v>
      </c>
      <c r="B854">
        <v>0</v>
      </c>
      <c r="C854">
        <v>0</v>
      </c>
      <c r="D854" t="s">
        <v>4705</v>
      </c>
      <c r="E854">
        <v>10</v>
      </c>
    </row>
    <row r="855" spans="1:5" x14ac:dyDescent="0.3">
      <c r="A855">
        <v>131066</v>
      </c>
      <c r="B855">
        <v>10000</v>
      </c>
      <c r="C855">
        <v>115</v>
      </c>
      <c r="D855" t="s">
        <v>4702</v>
      </c>
      <c r="E855">
        <v>6</v>
      </c>
    </row>
    <row r="856" spans="1:5" x14ac:dyDescent="0.3">
      <c r="A856">
        <v>131077</v>
      </c>
      <c r="B856">
        <v>10000</v>
      </c>
      <c r="C856">
        <v>127</v>
      </c>
      <c r="D856" t="s">
        <v>4703</v>
      </c>
      <c r="E856">
        <v>7</v>
      </c>
    </row>
    <row r="857" spans="1:5" x14ac:dyDescent="0.3">
      <c r="A857">
        <v>131079</v>
      </c>
      <c r="B857">
        <v>10000</v>
      </c>
      <c r="C857">
        <v>132</v>
      </c>
      <c r="D857" t="s">
        <v>4698</v>
      </c>
      <c r="E857">
        <v>8</v>
      </c>
    </row>
    <row r="858" spans="1:5" x14ac:dyDescent="0.3">
      <c r="A858">
        <v>131094</v>
      </c>
      <c r="B858">
        <v>10000</v>
      </c>
      <c r="C858">
        <v>110</v>
      </c>
      <c r="D858" t="s">
        <v>4701</v>
      </c>
      <c r="E858">
        <v>5</v>
      </c>
    </row>
    <row r="859" spans="1:5" x14ac:dyDescent="0.3">
      <c r="A859">
        <v>131141</v>
      </c>
      <c r="B859">
        <v>10000</v>
      </c>
      <c r="C859">
        <v>115</v>
      </c>
      <c r="D859" t="s">
        <v>4702</v>
      </c>
      <c r="E859">
        <v>6</v>
      </c>
    </row>
    <row r="860" spans="1:5" x14ac:dyDescent="0.3">
      <c r="A860">
        <v>131142</v>
      </c>
      <c r="B860">
        <v>10000</v>
      </c>
      <c r="C860">
        <v>100</v>
      </c>
      <c r="D860" t="s">
        <v>4704</v>
      </c>
      <c r="E860">
        <v>2</v>
      </c>
    </row>
    <row r="861" spans="1:5" x14ac:dyDescent="0.3">
      <c r="A861">
        <v>131172</v>
      </c>
      <c r="B861">
        <v>10000</v>
      </c>
      <c r="C861">
        <v>115</v>
      </c>
      <c r="D861" t="s">
        <v>4702</v>
      </c>
      <c r="E861">
        <v>6</v>
      </c>
    </row>
    <row r="862" spans="1:5" x14ac:dyDescent="0.3">
      <c r="A862">
        <v>131192</v>
      </c>
      <c r="B862">
        <v>10000</v>
      </c>
      <c r="C862">
        <v>127</v>
      </c>
      <c r="D862" t="s">
        <v>4703</v>
      </c>
      <c r="E862">
        <v>7</v>
      </c>
    </row>
    <row r="863" spans="1:5" x14ac:dyDescent="0.3">
      <c r="A863">
        <v>131206</v>
      </c>
      <c r="B863">
        <v>10000</v>
      </c>
      <c r="C863">
        <v>127</v>
      </c>
      <c r="D863" t="s">
        <v>4703</v>
      </c>
      <c r="E863">
        <v>7</v>
      </c>
    </row>
    <row r="864" spans="1:5" x14ac:dyDescent="0.3">
      <c r="A864">
        <v>131217</v>
      </c>
      <c r="B864">
        <v>10000</v>
      </c>
      <c r="C864">
        <v>110</v>
      </c>
      <c r="D864" t="s">
        <v>4701</v>
      </c>
      <c r="E864">
        <v>5</v>
      </c>
    </row>
    <row r="865" spans="1:5" x14ac:dyDescent="0.3">
      <c r="A865">
        <v>131308</v>
      </c>
      <c r="B865">
        <v>10000</v>
      </c>
      <c r="C865">
        <v>132</v>
      </c>
      <c r="D865" t="s">
        <v>4698</v>
      </c>
      <c r="E865">
        <v>8</v>
      </c>
    </row>
    <row r="866" spans="1:5" x14ac:dyDescent="0.3">
      <c r="A866">
        <v>131313</v>
      </c>
      <c r="B866">
        <v>10000</v>
      </c>
      <c r="C866">
        <v>127</v>
      </c>
      <c r="D866" t="s">
        <v>4703</v>
      </c>
      <c r="E866">
        <v>7</v>
      </c>
    </row>
    <row r="867" spans="1:5" x14ac:dyDescent="0.3">
      <c r="A867">
        <v>131434</v>
      </c>
      <c r="B867">
        <v>10000</v>
      </c>
      <c r="C867">
        <v>115</v>
      </c>
      <c r="D867" t="s">
        <v>4702</v>
      </c>
      <c r="E867">
        <v>6</v>
      </c>
    </row>
    <row r="868" spans="1:5" x14ac:dyDescent="0.3">
      <c r="A868">
        <v>131437</v>
      </c>
      <c r="B868">
        <v>10000</v>
      </c>
      <c r="C868">
        <v>147</v>
      </c>
      <c r="D868" t="s">
        <v>4700</v>
      </c>
      <c r="E868">
        <v>9</v>
      </c>
    </row>
    <row r="869" spans="1:5" x14ac:dyDescent="0.3">
      <c r="A869">
        <v>131484</v>
      </c>
      <c r="B869">
        <v>10000</v>
      </c>
      <c r="C869">
        <v>110</v>
      </c>
      <c r="D869" t="s">
        <v>4697</v>
      </c>
      <c r="E869">
        <v>3</v>
      </c>
    </row>
    <row r="870" spans="1:5" x14ac:dyDescent="0.3">
      <c r="A870">
        <v>131485</v>
      </c>
      <c r="B870">
        <v>10000</v>
      </c>
      <c r="C870">
        <v>110</v>
      </c>
      <c r="D870" t="s">
        <v>4697</v>
      </c>
      <c r="E870">
        <v>3</v>
      </c>
    </row>
    <row r="871" spans="1:5" x14ac:dyDescent="0.3">
      <c r="A871">
        <v>131520</v>
      </c>
      <c r="B871">
        <v>10000</v>
      </c>
      <c r="C871">
        <v>147</v>
      </c>
      <c r="D871" t="s">
        <v>4700</v>
      </c>
      <c r="E871">
        <v>9</v>
      </c>
    </row>
    <row r="872" spans="1:5" x14ac:dyDescent="0.3">
      <c r="A872">
        <v>131521</v>
      </c>
      <c r="B872">
        <v>10000</v>
      </c>
      <c r="C872">
        <v>147</v>
      </c>
      <c r="D872" t="s">
        <v>4700</v>
      </c>
      <c r="E872">
        <v>9</v>
      </c>
    </row>
    <row r="873" spans="1:5" x14ac:dyDescent="0.3">
      <c r="A873">
        <v>131599</v>
      </c>
      <c r="B873">
        <v>0</v>
      </c>
      <c r="C873">
        <v>0</v>
      </c>
      <c r="D873" t="s">
        <v>4705</v>
      </c>
      <c r="E873">
        <v>10</v>
      </c>
    </row>
    <row r="874" spans="1:5" x14ac:dyDescent="0.3">
      <c r="A874">
        <v>131614</v>
      </c>
      <c r="B874">
        <v>10000</v>
      </c>
      <c r="C874">
        <v>147</v>
      </c>
      <c r="D874" t="s">
        <v>4700</v>
      </c>
      <c r="E874">
        <v>9</v>
      </c>
    </row>
    <row r="875" spans="1:5" x14ac:dyDescent="0.3">
      <c r="A875">
        <v>131629</v>
      </c>
      <c r="B875">
        <v>0</v>
      </c>
      <c r="C875">
        <v>0</v>
      </c>
      <c r="D875" t="s">
        <v>4705</v>
      </c>
      <c r="E875">
        <v>10</v>
      </c>
    </row>
    <row r="876" spans="1:5" x14ac:dyDescent="0.3">
      <c r="A876">
        <v>131633</v>
      </c>
      <c r="B876">
        <v>0</v>
      </c>
      <c r="C876">
        <v>0</v>
      </c>
      <c r="D876" t="s">
        <v>4705</v>
      </c>
      <c r="E876">
        <v>10</v>
      </c>
    </row>
    <row r="877" spans="1:5" x14ac:dyDescent="0.3">
      <c r="A877">
        <v>131638</v>
      </c>
      <c r="B877">
        <v>0</v>
      </c>
      <c r="C877">
        <v>0</v>
      </c>
      <c r="D877" t="s">
        <v>4705</v>
      </c>
      <c r="E877">
        <v>10</v>
      </c>
    </row>
    <row r="878" spans="1:5" x14ac:dyDescent="0.3">
      <c r="A878">
        <v>131815</v>
      </c>
      <c r="B878">
        <v>10000</v>
      </c>
      <c r="C878">
        <v>132</v>
      </c>
      <c r="D878" t="s">
        <v>4698</v>
      </c>
      <c r="E878">
        <v>8</v>
      </c>
    </row>
    <row r="879" spans="1:5" x14ac:dyDescent="0.3">
      <c r="A879">
        <v>131870</v>
      </c>
      <c r="B879">
        <v>10000</v>
      </c>
      <c r="C879">
        <v>115</v>
      </c>
      <c r="D879" t="s">
        <v>4702</v>
      </c>
      <c r="E879">
        <v>6</v>
      </c>
    </row>
    <row r="880" spans="1:5" x14ac:dyDescent="0.3">
      <c r="A880">
        <v>131872</v>
      </c>
      <c r="B880">
        <v>10000</v>
      </c>
      <c r="C880">
        <v>132</v>
      </c>
      <c r="D880" t="s">
        <v>4698</v>
      </c>
      <c r="E880">
        <v>8</v>
      </c>
    </row>
    <row r="881" spans="1:5" x14ac:dyDescent="0.3">
      <c r="A881">
        <v>131873</v>
      </c>
      <c r="B881">
        <v>10000</v>
      </c>
      <c r="C881">
        <v>110</v>
      </c>
      <c r="D881" t="s">
        <v>4701</v>
      </c>
      <c r="E881">
        <v>5</v>
      </c>
    </row>
    <row r="882" spans="1:5" x14ac:dyDescent="0.3">
      <c r="A882">
        <v>131874</v>
      </c>
      <c r="B882">
        <v>10000</v>
      </c>
      <c r="C882">
        <v>110</v>
      </c>
      <c r="D882" t="s">
        <v>4701</v>
      </c>
      <c r="E882">
        <v>5</v>
      </c>
    </row>
    <row r="883" spans="1:5" x14ac:dyDescent="0.3">
      <c r="A883">
        <v>132020</v>
      </c>
      <c r="B883">
        <v>10000</v>
      </c>
      <c r="C883">
        <v>110</v>
      </c>
      <c r="D883" t="s">
        <v>4701</v>
      </c>
      <c r="E883">
        <v>5</v>
      </c>
    </row>
    <row r="884" spans="1:5" x14ac:dyDescent="0.3">
      <c r="A884">
        <v>132021</v>
      </c>
      <c r="B884">
        <v>10000</v>
      </c>
      <c r="C884">
        <v>110</v>
      </c>
      <c r="D884" t="s">
        <v>4697</v>
      </c>
      <c r="E884">
        <v>3</v>
      </c>
    </row>
    <row r="885" spans="1:5" x14ac:dyDescent="0.3">
      <c r="A885">
        <v>132022</v>
      </c>
      <c r="B885">
        <v>10000</v>
      </c>
      <c r="C885">
        <v>100</v>
      </c>
      <c r="D885" t="s">
        <v>4704</v>
      </c>
      <c r="E885">
        <v>2</v>
      </c>
    </row>
    <row r="886" spans="1:5" x14ac:dyDescent="0.3">
      <c r="A886">
        <v>132024</v>
      </c>
      <c r="B886">
        <v>10000</v>
      </c>
      <c r="C886">
        <v>110</v>
      </c>
      <c r="D886" t="s">
        <v>4697</v>
      </c>
      <c r="E886">
        <v>3</v>
      </c>
    </row>
    <row r="887" spans="1:5" x14ac:dyDescent="0.3">
      <c r="A887">
        <v>132025</v>
      </c>
      <c r="B887">
        <v>10000</v>
      </c>
      <c r="C887">
        <v>110</v>
      </c>
      <c r="D887" t="s">
        <v>4699</v>
      </c>
      <c r="E887">
        <v>4</v>
      </c>
    </row>
    <row r="888" spans="1:5" x14ac:dyDescent="0.3">
      <c r="A888">
        <v>132075</v>
      </c>
      <c r="B888">
        <v>10000</v>
      </c>
      <c r="C888">
        <v>110</v>
      </c>
      <c r="D888" t="s">
        <v>4701</v>
      </c>
      <c r="E888">
        <v>5</v>
      </c>
    </row>
    <row r="889" spans="1:5" x14ac:dyDescent="0.3">
      <c r="A889">
        <v>132076</v>
      </c>
      <c r="B889">
        <v>10000</v>
      </c>
      <c r="C889">
        <v>110</v>
      </c>
      <c r="D889" t="s">
        <v>4699</v>
      </c>
      <c r="E889">
        <v>4</v>
      </c>
    </row>
    <row r="890" spans="1:5" x14ac:dyDescent="0.3">
      <c r="A890">
        <v>132077</v>
      </c>
      <c r="B890">
        <v>10000</v>
      </c>
      <c r="C890">
        <v>115</v>
      </c>
      <c r="D890" t="s">
        <v>4702</v>
      </c>
      <c r="E890">
        <v>6</v>
      </c>
    </row>
    <row r="891" spans="1:5" x14ac:dyDescent="0.3">
      <c r="A891">
        <v>132106</v>
      </c>
      <c r="B891">
        <v>10000</v>
      </c>
      <c r="C891">
        <v>110</v>
      </c>
      <c r="D891" t="s">
        <v>4699</v>
      </c>
      <c r="E891">
        <v>4</v>
      </c>
    </row>
    <row r="892" spans="1:5" x14ac:dyDescent="0.3">
      <c r="A892">
        <v>132152</v>
      </c>
      <c r="B892">
        <v>10000</v>
      </c>
      <c r="C892">
        <v>147</v>
      </c>
      <c r="D892" t="s">
        <v>4700</v>
      </c>
      <c r="E892">
        <v>9</v>
      </c>
    </row>
    <row r="893" spans="1:5" x14ac:dyDescent="0.3">
      <c r="A893">
        <v>132153</v>
      </c>
      <c r="B893">
        <v>0</v>
      </c>
      <c r="C893">
        <v>0</v>
      </c>
      <c r="D893" t="s">
        <v>4705</v>
      </c>
      <c r="E893">
        <v>10</v>
      </c>
    </row>
    <row r="894" spans="1:5" x14ac:dyDescent="0.3">
      <c r="A894">
        <v>132158</v>
      </c>
      <c r="B894">
        <v>0</v>
      </c>
      <c r="C894">
        <v>0</v>
      </c>
      <c r="D894" t="s">
        <v>4705</v>
      </c>
      <c r="E894">
        <v>10</v>
      </c>
    </row>
    <row r="895" spans="1:5" x14ac:dyDescent="0.3">
      <c r="A895">
        <v>132160</v>
      </c>
      <c r="B895">
        <v>10000</v>
      </c>
      <c r="C895">
        <v>147</v>
      </c>
      <c r="D895" t="s">
        <v>4700</v>
      </c>
      <c r="E895">
        <v>9</v>
      </c>
    </row>
    <row r="896" spans="1:5" x14ac:dyDescent="0.3">
      <c r="A896">
        <v>132161</v>
      </c>
      <c r="B896">
        <v>0</v>
      </c>
      <c r="C896">
        <v>0</v>
      </c>
      <c r="D896" t="s">
        <v>4705</v>
      </c>
      <c r="E896">
        <v>10</v>
      </c>
    </row>
    <row r="897" spans="1:5" x14ac:dyDescent="0.3">
      <c r="A897">
        <v>132164</v>
      </c>
      <c r="B897">
        <v>10000</v>
      </c>
      <c r="C897">
        <v>147</v>
      </c>
      <c r="D897" t="s">
        <v>4700</v>
      </c>
      <c r="E897">
        <v>9</v>
      </c>
    </row>
    <row r="898" spans="1:5" x14ac:dyDescent="0.3">
      <c r="A898">
        <v>132189</v>
      </c>
      <c r="B898">
        <v>10000</v>
      </c>
      <c r="C898">
        <v>127</v>
      </c>
      <c r="D898" t="s">
        <v>4703</v>
      </c>
      <c r="E898">
        <v>7</v>
      </c>
    </row>
    <row r="899" spans="1:5" x14ac:dyDescent="0.3">
      <c r="A899">
        <v>132203</v>
      </c>
      <c r="B899">
        <v>10000</v>
      </c>
      <c r="C899">
        <v>115</v>
      </c>
      <c r="D899" t="s">
        <v>4702</v>
      </c>
      <c r="E899">
        <v>6</v>
      </c>
    </row>
    <row r="900" spans="1:5" x14ac:dyDescent="0.3">
      <c r="A900">
        <v>132218</v>
      </c>
      <c r="B900">
        <v>10000</v>
      </c>
      <c r="C900">
        <v>115</v>
      </c>
      <c r="D900" t="s">
        <v>4702</v>
      </c>
      <c r="E900">
        <v>6</v>
      </c>
    </row>
    <row r="901" spans="1:5" x14ac:dyDescent="0.3">
      <c r="A901">
        <v>132264</v>
      </c>
      <c r="B901">
        <v>10000</v>
      </c>
      <c r="C901">
        <v>110</v>
      </c>
      <c r="D901" t="s">
        <v>4697</v>
      </c>
      <c r="E901">
        <v>3</v>
      </c>
    </row>
    <row r="902" spans="1:5" x14ac:dyDescent="0.3">
      <c r="A902">
        <v>132334</v>
      </c>
      <c r="B902">
        <v>10000</v>
      </c>
      <c r="C902">
        <v>147</v>
      </c>
      <c r="D902" t="s">
        <v>4700</v>
      </c>
      <c r="E902">
        <v>9</v>
      </c>
    </row>
    <row r="903" spans="1:5" x14ac:dyDescent="0.3">
      <c r="A903">
        <v>132434</v>
      </c>
      <c r="B903">
        <v>10000</v>
      </c>
      <c r="C903">
        <v>110</v>
      </c>
      <c r="D903" t="s">
        <v>4701</v>
      </c>
      <c r="E903">
        <v>5</v>
      </c>
    </row>
    <row r="904" spans="1:5" x14ac:dyDescent="0.3">
      <c r="A904">
        <v>132435</v>
      </c>
      <c r="B904">
        <v>10000</v>
      </c>
      <c r="C904">
        <v>110</v>
      </c>
      <c r="D904" t="s">
        <v>4701</v>
      </c>
      <c r="E904">
        <v>5</v>
      </c>
    </row>
    <row r="905" spans="1:5" x14ac:dyDescent="0.3">
      <c r="A905">
        <v>132440</v>
      </c>
      <c r="B905">
        <v>10000</v>
      </c>
      <c r="C905">
        <v>132</v>
      </c>
      <c r="D905" t="s">
        <v>4698</v>
      </c>
      <c r="E905">
        <v>8</v>
      </c>
    </row>
    <row r="906" spans="1:5" x14ac:dyDescent="0.3">
      <c r="A906">
        <v>132444</v>
      </c>
      <c r="B906">
        <v>10000</v>
      </c>
      <c r="C906">
        <v>100</v>
      </c>
      <c r="D906" t="s">
        <v>4704</v>
      </c>
      <c r="E906">
        <v>2</v>
      </c>
    </row>
    <row r="907" spans="1:5" x14ac:dyDescent="0.3">
      <c r="A907">
        <v>132446</v>
      </c>
      <c r="B907">
        <v>10000</v>
      </c>
      <c r="C907">
        <v>100</v>
      </c>
      <c r="D907" t="s">
        <v>4704</v>
      </c>
      <c r="E907">
        <v>2</v>
      </c>
    </row>
    <row r="908" spans="1:5" x14ac:dyDescent="0.3">
      <c r="A908">
        <v>132447</v>
      </c>
      <c r="B908">
        <v>10000</v>
      </c>
      <c r="C908">
        <v>110</v>
      </c>
      <c r="D908" t="s">
        <v>4699</v>
      </c>
      <c r="E908">
        <v>4</v>
      </c>
    </row>
    <row r="909" spans="1:5" x14ac:dyDescent="0.3">
      <c r="A909">
        <v>132452</v>
      </c>
      <c r="B909">
        <v>10000</v>
      </c>
      <c r="C909">
        <v>90</v>
      </c>
      <c r="D909" t="s">
        <v>4706</v>
      </c>
      <c r="E909">
        <v>1</v>
      </c>
    </row>
    <row r="910" spans="1:5" x14ac:dyDescent="0.3">
      <c r="A910">
        <v>132482</v>
      </c>
      <c r="B910">
        <v>10000</v>
      </c>
      <c r="C910">
        <v>147</v>
      </c>
      <c r="D910" t="s">
        <v>4700</v>
      </c>
      <c r="E910">
        <v>9</v>
      </c>
    </row>
    <row r="911" spans="1:5" x14ac:dyDescent="0.3">
      <c r="A911">
        <v>132492</v>
      </c>
      <c r="B911">
        <v>10000</v>
      </c>
      <c r="C911">
        <v>110</v>
      </c>
      <c r="D911" t="s">
        <v>4699</v>
      </c>
      <c r="E911">
        <v>4</v>
      </c>
    </row>
    <row r="912" spans="1:5" x14ac:dyDescent="0.3">
      <c r="A912">
        <v>132649</v>
      </c>
      <c r="B912">
        <v>10000</v>
      </c>
      <c r="C912">
        <v>110</v>
      </c>
      <c r="D912" t="s">
        <v>4699</v>
      </c>
      <c r="E912">
        <v>4</v>
      </c>
    </row>
    <row r="913" spans="1:5" x14ac:dyDescent="0.3">
      <c r="A913">
        <v>132704</v>
      </c>
      <c r="B913">
        <v>10000</v>
      </c>
      <c r="C913">
        <v>132</v>
      </c>
      <c r="D913" t="s">
        <v>4698</v>
      </c>
      <c r="E913">
        <v>8</v>
      </c>
    </row>
    <row r="914" spans="1:5" x14ac:dyDescent="0.3">
      <c r="A914">
        <v>132716</v>
      </c>
      <c r="B914">
        <v>0</v>
      </c>
      <c r="C914">
        <v>0</v>
      </c>
      <c r="D914" t="s">
        <v>4705</v>
      </c>
      <c r="E914">
        <v>10</v>
      </c>
    </row>
    <row r="915" spans="1:5" x14ac:dyDescent="0.3">
      <c r="A915">
        <v>132765</v>
      </c>
      <c r="B915">
        <v>10000</v>
      </c>
      <c r="C915">
        <v>110</v>
      </c>
      <c r="D915" t="s">
        <v>4697</v>
      </c>
      <c r="E915">
        <v>3</v>
      </c>
    </row>
    <row r="916" spans="1:5" x14ac:dyDescent="0.3">
      <c r="A916">
        <v>132766</v>
      </c>
      <c r="B916">
        <v>10000</v>
      </c>
      <c r="C916">
        <v>115</v>
      </c>
      <c r="D916" t="s">
        <v>4702</v>
      </c>
      <c r="E916">
        <v>6</v>
      </c>
    </row>
    <row r="917" spans="1:5" x14ac:dyDescent="0.3">
      <c r="A917">
        <v>132767</v>
      </c>
      <c r="B917">
        <v>10000</v>
      </c>
      <c r="C917">
        <v>110</v>
      </c>
      <c r="D917" t="s">
        <v>4701</v>
      </c>
      <c r="E917">
        <v>5</v>
      </c>
    </row>
    <row r="918" spans="1:5" x14ac:dyDescent="0.3">
      <c r="A918">
        <v>132777</v>
      </c>
      <c r="B918">
        <v>10000</v>
      </c>
      <c r="C918">
        <v>110</v>
      </c>
      <c r="D918" t="s">
        <v>4701</v>
      </c>
      <c r="E918">
        <v>5</v>
      </c>
    </row>
    <row r="919" spans="1:5" x14ac:dyDescent="0.3">
      <c r="A919">
        <v>132779</v>
      </c>
      <c r="B919">
        <v>10000</v>
      </c>
      <c r="C919">
        <v>110</v>
      </c>
      <c r="D919" t="s">
        <v>4701</v>
      </c>
      <c r="E919">
        <v>5</v>
      </c>
    </row>
    <row r="920" spans="1:5" x14ac:dyDescent="0.3">
      <c r="A920">
        <v>132793</v>
      </c>
      <c r="B920">
        <v>10000</v>
      </c>
      <c r="C920">
        <v>110</v>
      </c>
      <c r="D920" t="s">
        <v>4701</v>
      </c>
      <c r="E920">
        <v>5</v>
      </c>
    </row>
    <row r="921" spans="1:5" x14ac:dyDescent="0.3">
      <c r="A921">
        <v>132810</v>
      </c>
      <c r="B921">
        <v>0</v>
      </c>
      <c r="C921">
        <v>0</v>
      </c>
      <c r="D921" t="s">
        <v>4705</v>
      </c>
      <c r="E921">
        <v>10</v>
      </c>
    </row>
    <row r="922" spans="1:5" x14ac:dyDescent="0.3">
      <c r="A922">
        <v>132917</v>
      </c>
      <c r="B922">
        <v>10000</v>
      </c>
      <c r="C922">
        <v>110</v>
      </c>
      <c r="D922" t="s">
        <v>4697</v>
      </c>
      <c r="E922">
        <v>3</v>
      </c>
    </row>
    <row r="923" spans="1:5" x14ac:dyDescent="0.3">
      <c r="A923">
        <v>132925</v>
      </c>
      <c r="B923">
        <v>10000</v>
      </c>
      <c r="C923">
        <v>147</v>
      </c>
      <c r="D923" t="s">
        <v>4700</v>
      </c>
      <c r="E923">
        <v>9</v>
      </c>
    </row>
    <row r="924" spans="1:5" x14ac:dyDescent="0.3">
      <c r="A924">
        <v>132927</v>
      </c>
      <c r="B924">
        <v>10000</v>
      </c>
      <c r="C924">
        <v>147</v>
      </c>
      <c r="D924" t="s">
        <v>4700</v>
      </c>
      <c r="E924">
        <v>9</v>
      </c>
    </row>
    <row r="925" spans="1:5" x14ac:dyDescent="0.3">
      <c r="A925">
        <v>132928</v>
      </c>
      <c r="B925">
        <v>10000</v>
      </c>
      <c r="C925">
        <v>147</v>
      </c>
      <c r="D925" t="s">
        <v>4700</v>
      </c>
      <c r="E925">
        <v>9</v>
      </c>
    </row>
    <row r="926" spans="1:5" x14ac:dyDescent="0.3">
      <c r="A926">
        <v>132929</v>
      </c>
      <c r="B926">
        <v>0</v>
      </c>
      <c r="C926">
        <v>0</v>
      </c>
      <c r="D926" t="s">
        <v>4705</v>
      </c>
      <c r="E926">
        <v>10</v>
      </c>
    </row>
    <row r="927" spans="1:5" x14ac:dyDescent="0.3">
      <c r="A927">
        <v>132931</v>
      </c>
      <c r="B927">
        <v>0</v>
      </c>
      <c r="C927">
        <v>0</v>
      </c>
      <c r="D927" t="s">
        <v>4705</v>
      </c>
      <c r="E927">
        <v>10</v>
      </c>
    </row>
    <row r="928" spans="1:5" x14ac:dyDescent="0.3">
      <c r="A928">
        <v>132971</v>
      </c>
      <c r="B928">
        <v>10000</v>
      </c>
      <c r="C928">
        <v>147</v>
      </c>
      <c r="D928" t="s">
        <v>4700</v>
      </c>
      <c r="E928">
        <v>9</v>
      </c>
    </row>
    <row r="929" spans="1:5" x14ac:dyDescent="0.3">
      <c r="A929">
        <v>133015</v>
      </c>
      <c r="B929">
        <v>10000</v>
      </c>
      <c r="C929">
        <v>110</v>
      </c>
      <c r="D929" t="s">
        <v>4701</v>
      </c>
      <c r="E929">
        <v>5</v>
      </c>
    </row>
    <row r="930" spans="1:5" x14ac:dyDescent="0.3">
      <c r="A930">
        <v>133085</v>
      </c>
      <c r="B930">
        <v>10000</v>
      </c>
      <c r="C930">
        <v>127</v>
      </c>
      <c r="D930" t="s">
        <v>4703</v>
      </c>
      <c r="E930">
        <v>7</v>
      </c>
    </row>
    <row r="931" spans="1:5" x14ac:dyDescent="0.3">
      <c r="A931">
        <v>133086</v>
      </c>
      <c r="B931">
        <v>10000</v>
      </c>
      <c r="C931">
        <v>115</v>
      </c>
      <c r="D931" t="s">
        <v>4702</v>
      </c>
      <c r="E931">
        <v>6</v>
      </c>
    </row>
    <row r="932" spans="1:5" x14ac:dyDescent="0.3">
      <c r="A932">
        <v>133088</v>
      </c>
      <c r="B932">
        <v>10000</v>
      </c>
      <c r="C932">
        <v>147</v>
      </c>
      <c r="D932" t="s">
        <v>4700</v>
      </c>
      <c r="E932">
        <v>9</v>
      </c>
    </row>
    <row r="933" spans="1:5" x14ac:dyDescent="0.3">
      <c r="A933">
        <v>133107</v>
      </c>
      <c r="B933">
        <v>10000</v>
      </c>
      <c r="C933">
        <v>127</v>
      </c>
      <c r="D933" t="s">
        <v>4703</v>
      </c>
      <c r="E933">
        <v>7</v>
      </c>
    </row>
    <row r="934" spans="1:5" x14ac:dyDescent="0.3">
      <c r="A934">
        <v>133137</v>
      </c>
      <c r="B934">
        <v>10000</v>
      </c>
      <c r="C934">
        <v>110</v>
      </c>
      <c r="D934" t="s">
        <v>4697</v>
      </c>
      <c r="E934">
        <v>3</v>
      </c>
    </row>
    <row r="935" spans="1:5" x14ac:dyDescent="0.3">
      <c r="A935">
        <v>133141</v>
      </c>
      <c r="B935">
        <v>10000</v>
      </c>
      <c r="C935">
        <v>110</v>
      </c>
      <c r="D935" t="s">
        <v>4697</v>
      </c>
      <c r="E935">
        <v>3</v>
      </c>
    </row>
    <row r="936" spans="1:5" x14ac:dyDescent="0.3">
      <c r="A936">
        <v>133305</v>
      </c>
      <c r="B936">
        <v>10000</v>
      </c>
      <c r="C936">
        <v>132</v>
      </c>
      <c r="D936" t="s">
        <v>4698</v>
      </c>
      <c r="E936">
        <v>8</v>
      </c>
    </row>
    <row r="937" spans="1:5" x14ac:dyDescent="0.3">
      <c r="A937">
        <v>133307</v>
      </c>
      <c r="B937">
        <v>10000</v>
      </c>
      <c r="C937">
        <v>110</v>
      </c>
      <c r="D937" t="s">
        <v>4701</v>
      </c>
      <c r="E937">
        <v>5</v>
      </c>
    </row>
    <row r="938" spans="1:5" x14ac:dyDescent="0.3">
      <c r="A938">
        <v>133308</v>
      </c>
      <c r="B938">
        <v>10000</v>
      </c>
      <c r="C938">
        <v>110</v>
      </c>
      <c r="D938" t="s">
        <v>4701</v>
      </c>
      <c r="E938">
        <v>5</v>
      </c>
    </row>
    <row r="939" spans="1:5" x14ac:dyDescent="0.3">
      <c r="A939">
        <v>133312</v>
      </c>
      <c r="B939">
        <v>10000</v>
      </c>
      <c r="C939">
        <v>132</v>
      </c>
      <c r="D939" t="s">
        <v>4698</v>
      </c>
      <c r="E939">
        <v>8</v>
      </c>
    </row>
    <row r="940" spans="1:5" x14ac:dyDescent="0.3">
      <c r="A940">
        <v>133411</v>
      </c>
      <c r="B940">
        <v>10000</v>
      </c>
      <c r="C940">
        <v>110</v>
      </c>
      <c r="D940" t="s">
        <v>4699</v>
      </c>
      <c r="E940">
        <v>4</v>
      </c>
    </row>
    <row r="941" spans="1:5" x14ac:dyDescent="0.3">
      <c r="A941">
        <v>133431</v>
      </c>
      <c r="B941">
        <v>10000</v>
      </c>
      <c r="C941">
        <v>110</v>
      </c>
      <c r="D941" t="s">
        <v>4699</v>
      </c>
      <c r="E941">
        <v>4</v>
      </c>
    </row>
    <row r="942" spans="1:5" x14ac:dyDescent="0.3">
      <c r="A942">
        <v>133496</v>
      </c>
      <c r="B942">
        <v>10000</v>
      </c>
      <c r="C942">
        <v>127</v>
      </c>
      <c r="D942" t="s">
        <v>4703</v>
      </c>
      <c r="E942">
        <v>7</v>
      </c>
    </row>
    <row r="943" spans="1:5" x14ac:dyDescent="0.3">
      <c r="A943">
        <v>133497</v>
      </c>
      <c r="B943">
        <v>10000</v>
      </c>
      <c r="C943">
        <v>110</v>
      </c>
      <c r="D943" t="s">
        <v>4699</v>
      </c>
      <c r="E943">
        <v>4</v>
      </c>
    </row>
    <row r="944" spans="1:5" x14ac:dyDescent="0.3">
      <c r="A944">
        <v>133683</v>
      </c>
      <c r="B944">
        <v>10000</v>
      </c>
      <c r="C944">
        <v>147</v>
      </c>
      <c r="D944" t="s">
        <v>4700</v>
      </c>
      <c r="E944">
        <v>9</v>
      </c>
    </row>
    <row r="945" spans="1:5" x14ac:dyDescent="0.3">
      <c r="A945">
        <v>133685</v>
      </c>
      <c r="B945">
        <v>10000</v>
      </c>
      <c r="C945">
        <v>147</v>
      </c>
      <c r="D945" t="s">
        <v>4700</v>
      </c>
      <c r="E945">
        <v>9</v>
      </c>
    </row>
    <row r="946" spans="1:5" x14ac:dyDescent="0.3">
      <c r="A946">
        <v>133690</v>
      </c>
      <c r="B946">
        <v>10000</v>
      </c>
      <c r="C946">
        <v>147</v>
      </c>
      <c r="D946" t="s">
        <v>4700</v>
      </c>
      <c r="E946">
        <v>9</v>
      </c>
    </row>
    <row r="947" spans="1:5" x14ac:dyDescent="0.3">
      <c r="A947">
        <v>133691</v>
      </c>
      <c r="B947">
        <v>0</v>
      </c>
      <c r="C947">
        <v>0</v>
      </c>
      <c r="D947" t="s">
        <v>4705</v>
      </c>
      <c r="E947">
        <v>10</v>
      </c>
    </row>
    <row r="948" spans="1:5" x14ac:dyDescent="0.3">
      <c r="A948">
        <v>133693</v>
      </c>
      <c r="B948">
        <v>10000</v>
      </c>
      <c r="C948">
        <v>127</v>
      </c>
      <c r="D948" t="s">
        <v>4703</v>
      </c>
      <c r="E948">
        <v>7</v>
      </c>
    </row>
    <row r="949" spans="1:5" x14ac:dyDescent="0.3">
      <c r="A949">
        <v>133711</v>
      </c>
      <c r="B949">
        <v>10000</v>
      </c>
      <c r="C949">
        <v>147</v>
      </c>
      <c r="D949" t="s">
        <v>4700</v>
      </c>
      <c r="E949">
        <v>9</v>
      </c>
    </row>
    <row r="950" spans="1:5" x14ac:dyDescent="0.3">
      <c r="A950">
        <v>133712</v>
      </c>
      <c r="B950">
        <v>10000</v>
      </c>
      <c r="C950">
        <v>127</v>
      </c>
      <c r="D950" t="s">
        <v>4703</v>
      </c>
      <c r="E950">
        <v>7</v>
      </c>
    </row>
    <row r="951" spans="1:5" x14ac:dyDescent="0.3">
      <c r="A951">
        <v>133713</v>
      </c>
      <c r="B951">
        <v>10000</v>
      </c>
      <c r="C951">
        <v>127</v>
      </c>
      <c r="D951" t="s">
        <v>4703</v>
      </c>
      <c r="E951">
        <v>7</v>
      </c>
    </row>
    <row r="952" spans="1:5" x14ac:dyDescent="0.3">
      <c r="A952">
        <v>133715</v>
      </c>
      <c r="B952">
        <v>0</v>
      </c>
      <c r="C952">
        <v>0</v>
      </c>
      <c r="D952" t="s">
        <v>4705</v>
      </c>
      <c r="E952">
        <v>10</v>
      </c>
    </row>
    <row r="953" spans="1:5" x14ac:dyDescent="0.3">
      <c r="A953">
        <v>133717</v>
      </c>
      <c r="B953">
        <v>10000</v>
      </c>
      <c r="C953">
        <v>147</v>
      </c>
      <c r="D953" t="s">
        <v>4700</v>
      </c>
      <c r="E953">
        <v>9</v>
      </c>
    </row>
    <row r="954" spans="1:5" x14ac:dyDescent="0.3">
      <c r="A954">
        <v>133719</v>
      </c>
      <c r="B954">
        <v>0</v>
      </c>
      <c r="C954">
        <v>0</v>
      </c>
      <c r="D954" t="s">
        <v>4705</v>
      </c>
      <c r="E954">
        <v>10</v>
      </c>
    </row>
    <row r="955" spans="1:5" x14ac:dyDescent="0.3">
      <c r="A955">
        <v>133723</v>
      </c>
      <c r="B955">
        <v>0</v>
      </c>
      <c r="C955">
        <v>0</v>
      </c>
      <c r="D955" t="s">
        <v>4705</v>
      </c>
      <c r="E955">
        <v>10</v>
      </c>
    </row>
    <row r="956" spans="1:5" x14ac:dyDescent="0.3">
      <c r="A956">
        <v>133748</v>
      </c>
      <c r="B956">
        <v>10000</v>
      </c>
      <c r="C956">
        <v>110</v>
      </c>
      <c r="D956" t="s">
        <v>4701</v>
      </c>
      <c r="E956">
        <v>5</v>
      </c>
    </row>
    <row r="957" spans="1:5" x14ac:dyDescent="0.3">
      <c r="A957">
        <v>133749</v>
      </c>
      <c r="B957">
        <v>10000</v>
      </c>
      <c r="C957">
        <v>115</v>
      </c>
      <c r="D957" t="s">
        <v>4702</v>
      </c>
      <c r="E957">
        <v>6</v>
      </c>
    </row>
    <row r="958" spans="1:5" x14ac:dyDescent="0.3">
      <c r="A958">
        <v>133885</v>
      </c>
      <c r="B958">
        <v>10000</v>
      </c>
      <c r="C958">
        <v>132</v>
      </c>
      <c r="D958" t="s">
        <v>4698</v>
      </c>
      <c r="E958">
        <v>8</v>
      </c>
    </row>
    <row r="959" spans="1:5" x14ac:dyDescent="0.3">
      <c r="A959">
        <v>133887</v>
      </c>
      <c r="B959">
        <v>0</v>
      </c>
      <c r="C959">
        <v>0</v>
      </c>
      <c r="D959" t="s">
        <v>4705</v>
      </c>
      <c r="E959">
        <v>10</v>
      </c>
    </row>
    <row r="960" spans="1:5" x14ac:dyDescent="0.3">
      <c r="A960">
        <v>133888</v>
      </c>
      <c r="B960">
        <v>0</v>
      </c>
      <c r="C960">
        <v>0</v>
      </c>
      <c r="D960" t="s">
        <v>4705</v>
      </c>
      <c r="E960">
        <v>10</v>
      </c>
    </row>
    <row r="961" spans="1:5" x14ac:dyDescent="0.3">
      <c r="A961">
        <v>133897</v>
      </c>
      <c r="B961">
        <v>10000</v>
      </c>
      <c r="C961">
        <v>132</v>
      </c>
      <c r="D961" t="s">
        <v>4698</v>
      </c>
      <c r="E961">
        <v>8</v>
      </c>
    </row>
    <row r="962" spans="1:5" x14ac:dyDescent="0.3">
      <c r="A962">
        <v>133918</v>
      </c>
      <c r="B962">
        <v>10000</v>
      </c>
      <c r="C962">
        <v>110</v>
      </c>
      <c r="D962" t="s">
        <v>4699</v>
      </c>
      <c r="E962">
        <v>4</v>
      </c>
    </row>
    <row r="963" spans="1:5" x14ac:dyDescent="0.3">
      <c r="A963">
        <v>134080</v>
      </c>
      <c r="B963">
        <v>10000</v>
      </c>
      <c r="C963">
        <v>110</v>
      </c>
      <c r="D963" t="s">
        <v>4701</v>
      </c>
      <c r="E963">
        <v>5</v>
      </c>
    </row>
    <row r="964" spans="1:5" x14ac:dyDescent="0.3">
      <c r="A964">
        <v>134083</v>
      </c>
      <c r="B964">
        <v>10000</v>
      </c>
      <c r="C964">
        <v>110</v>
      </c>
      <c r="D964" t="s">
        <v>4701</v>
      </c>
      <c r="E964">
        <v>5</v>
      </c>
    </row>
    <row r="965" spans="1:5" x14ac:dyDescent="0.3">
      <c r="A965">
        <v>134085</v>
      </c>
      <c r="B965">
        <v>10000</v>
      </c>
      <c r="C965">
        <v>132</v>
      </c>
      <c r="D965" t="s">
        <v>4698</v>
      </c>
      <c r="E965">
        <v>8</v>
      </c>
    </row>
    <row r="966" spans="1:5" x14ac:dyDescent="0.3">
      <c r="A966">
        <v>134086</v>
      </c>
      <c r="B966">
        <v>10000</v>
      </c>
      <c r="C966">
        <v>110</v>
      </c>
      <c r="D966" t="s">
        <v>4699</v>
      </c>
      <c r="E966">
        <v>4</v>
      </c>
    </row>
    <row r="967" spans="1:5" x14ac:dyDescent="0.3">
      <c r="A967">
        <v>134089</v>
      </c>
      <c r="B967">
        <v>10000</v>
      </c>
      <c r="C967">
        <v>110</v>
      </c>
      <c r="D967" t="s">
        <v>4701</v>
      </c>
      <c r="E967">
        <v>5</v>
      </c>
    </row>
    <row r="968" spans="1:5" x14ac:dyDescent="0.3">
      <c r="A968">
        <v>134172</v>
      </c>
      <c r="B968">
        <v>10000</v>
      </c>
      <c r="C968">
        <v>110</v>
      </c>
      <c r="D968" t="s">
        <v>4699</v>
      </c>
      <c r="E968">
        <v>4</v>
      </c>
    </row>
    <row r="969" spans="1:5" x14ac:dyDescent="0.3">
      <c r="A969">
        <v>134186</v>
      </c>
      <c r="B969">
        <v>10000</v>
      </c>
      <c r="C969">
        <v>147</v>
      </c>
      <c r="D969" t="s">
        <v>4700</v>
      </c>
      <c r="E969">
        <v>9</v>
      </c>
    </row>
    <row r="970" spans="1:5" x14ac:dyDescent="0.3">
      <c r="A970">
        <v>134308</v>
      </c>
      <c r="B970">
        <v>10000</v>
      </c>
      <c r="C970">
        <v>115</v>
      </c>
      <c r="D970" t="s">
        <v>4702</v>
      </c>
      <c r="E970">
        <v>6</v>
      </c>
    </row>
    <row r="971" spans="1:5" x14ac:dyDescent="0.3">
      <c r="A971">
        <v>134432</v>
      </c>
      <c r="B971">
        <v>10000</v>
      </c>
      <c r="C971">
        <v>110</v>
      </c>
      <c r="D971" t="s">
        <v>4701</v>
      </c>
      <c r="E971">
        <v>5</v>
      </c>
    </row>
    <row r="972" spans="1:5" x14ac:dyDescent="0.3">
      <c r="A972">
        <v>134433</v>
      </c>
      <c r="B972">
        <v>10000</v>
      </c>
      <c r="C972">
        <v>147</v>
      </c>
      <c r="D972" t="s">
        <v>4700</v>
      </c>
      <c r="E972">
        <v>9</v>
      </c>
    </row>
    <row r="973" spans="1:5" x14ac:dyDescent="0.3">
      <c r="A973">
        <v>134434</v>
      </c>
      <c r="B973">
        <v>10000</v>
      </c>
      <c r="C973">
        <v>132</v>
      </c>
      <c r="D973" t="s">
        <v>4698</v>
      </c>
      <c r="E973">
        <v>8</v>
      </c>
    </row>
    <row r="974" spans="1:5" x14ac:dyDescent="0.3">
      <c r="A974">
        <v>134553</v>
      </c>
      <c r="B974">
        <v>10000</v>
      </c>
      <c r="C974">
        <v>110</v>
      </c>
      <c r="D974" t="s">
        <v>4701</v>
      </c>
      <c r="E974">
        <v>5</v>
      </c>
    </row>
    <row r="975" spans="1:5" x14ac:dyDescent="0.3">
      <c r="A975">
        <v>134556</v>
      </c>
      <c r="B975">
        <v>10000</v>
      </c>
      <c r="C975">
        <v>110</v>
      </c>
      <c r="D975" t="s">
        <v>4701</v>
      </c>
      <c r="E975">
        <v>5</v>
      </c>
    </row>
    <row r="976" spans="1:5" x14ac:dyDescent="0.3">
      <c r="A976">
        <v>134558</v>
      </c>
      <c r="B976">
        <v>10000</v>
      </c>
      <c r="C976">
        <v>132</v>
      </c>
      <c r="D976" t="s">
        <v>4698</v>
      </c>
      <c r="E976">
        <v>8</v>
      </c>
    </row>
    <row r="977" spans="1:5" x14ac:dyDescent="0.3">
      <c r="A977">
        <v>134559</v>
      </c>
      <c r="B977">
        <v>0</v>
      </c>
      <c r="C977">
        <v>0</v>
      </c>
      <c r="D977" t="s">
        <v>4705</v>
      </c>
      <c r="E977">
        <v>10</v>
      </c>
    </row>
    <row r="978" spans="1:5" x14ac:dyDescent="0.3">
      <c r="A978">
        <v>134575</v>
      </c>
      <c r="B978">
        <v>10000</v>
      </c>
      <c r="C978">
        <v>110</v>
      </c>
      <c r="D978" t="s">
        <v>4701</v>
      </c>
      <c r="E978">
        <v>5</v>
      </c>
    </row>
    <row r="979" spans="1:5" x14ac:dyDescent="0.3">
      <c r="A979">
        <v>134637</v>
      </c>
      <c r="B979">
        <v>10000</v>
      </c>
      <c r="C979">
        <v>100</v>
      </c>
      <c r="D979" t="s">
        <v>4704</v>
      </c>
      <c r="E979">
        <v>2</v>
      </c>
    </row>
    <row r="980" spans="1:5" x14ac:dyDescent="0.3">
      <c r="A980">
        <v>134673</v>
      </c>
      <c r="B980">
        <v>10000</v>
      </c>
      <c r="C980">
        <v>110</v>
      </c>
      <c r="D980" t="s">
        <v>4701</v>
      </c>
      <c r="E980">
        <v>5</v>
      </c>
    </row>
    <row r="981" spans="1:5" x14ac:dyDescent="0.3">
      <c r="A981">
        <v>134675</v>
      </c>
      <c r="B981">
        <v>10000</v>
      </c>
      <c r="C981">
        <v>132</v>
      </c>
      <c r="D981" t="s">
        <v>4698</v>
      </c>
      <c r="E981">
        <v>8</v>
      </c>
    </row>
    <row r="982" spans="1:5" x14ac:dyDescent="0.3">
      <c r="A982">
        <v>134693</v>
      </c>
      <c r="B982">
        <v>10000</v>
      </c>
      <c r="C982">
        <v>115</v>
      </c>
      <c r="D982" t="s">
        <v>4702</v>
      </c>
      <c r="E982">
        <v>6</v>
      </c>
    </row>
    <row r="983" spans="1:5" x14ac:dyDescent="0.3">
      <c r="A983">
        <v>134695</v>
      </c>
      <c r="B983">
        <v>10000</v>
      </c>
      <c r="C983">
        <v>110</v>
      </c>
      <c r="D983" t="s">
        <v>4701</v>
      </c>
      <c r="E983">
        <v>5</v>
      </c>
    </row>
    <row r="984" spans="1:5" x14ac:dyDescent="0.3">
      <c r="A984">
        <v>134846</v>
      </c>
      <c r="B984">
        <v>10000</v>
      </c>
      <c r="C984">
        <v>110</v>
      </c>
      <c r="D984" t="s">
        <v>4701</v>
      </c>
      <c r="E984">
        <v>5</v>
      </c>
    </row>
    <row r="985" spans="1:5" x14ac:dyDescent="0.3">
      <c r="A985">
        <v>134853</v>
      </c>
      <c r="B985">
        <v>10000</v>
      </c>
      <c r="C985">
        <v>110</v>
      </c>
      <c r="D985" t="s">
        <v>4699</v>
      </c>
      <c r="E985">
        <v>4</v>
      </c>
    </row>
    <row r="986" spans="1:5" x14ac:dyDescent="0.3">
      <c r="A986">
        <v>134858</v>
      </c>
      <c r="B986">
        <v>10000</v>
      </c>
      <c r="C986">
        <v>115</v>
      </c>
      <c r="D986" t="s">
        <v>4702</v>
      </c>
      <c r="E986">
        <v>6</v>
      </c>
    </row>
    <row r="987" spans="1:5" x14ac:dyDescent="0.3">
      <c r="A987">
        <v>134875</v>
      </c>
      <c r="B987">
        <v>10000</v>
      </c>
      <c r="C987">
        <v>127</v>
      </c>
      <c r="D987" t="s">
        <v>4703</v>
      </c>
      <c r="E987">
        <v>7</v>
      </c>
    </row>
    <row r="988" spans="1:5" x14ac:dyDescent="0.3">
      <c r="A988">
        <v>134877</v>
      </c>
      <c r="B988">
        <v>10000</v>
      </c>
      <c r="C988">
        <v>127</v>
      </c>
      <c r="D988" t="s">
        <v>4703</v>
      </c>
      <c r="E988">
        <v>7</v>
      </c>
    </row>
    <row r="989" spans="1:5" x14ac:dyDescent="0.3">
      <c r="A989">
        <v>134932</v>
      </c>
      <c r="B989">
        <v>10000</v>
      </c>
      <c r="C989">
        <v>115</v>
      </c>
      <c r="D989" t="s">
        <v>4702</v>
      </c>
      <c r="E989">
        <v>6</v>
      </c>
    </row>
    <row r="990" spans="1:5" x14ac:dyDescent="0.3">
      <c r="A990">
        <v>134933</v>
      </c>
      <c r="B990">
        <v>10000</v>
      </c>
      <c r="C990">
        <v>132</v>
      </c>
      <c r="D990" t="s">
        <v>4698</v>
      </c>
      <c r="E990">
        <v>8</v>
      </c>
    </row>
    <row r="991" spans="1:5" x14ac:dyDescent="0.3">
      <c r="A991">
        <v>134960</v>
      </c>
      <c r="B991">
        <v>10000</v>
      </c>
      <c r="C991">
        <v>132</v>
      </c>
      <c r="D991" t="s">
        <v>4698</v>
      </c>
      <c r="E991">
        <v>8</v>
      </c>
    </row>
    <row r="992" spans="1:5" x14ac:dyDescent="0.3">
      <c r="A992">
        <v>134962</v>
      </c>
      <c r="B992">
        <v>10000</v>
      </c>
      <c r="C992">
        <v>132</v>
      </c>
      <c r="D992" t="s">
        <v>4698</v>
      </c>
      <c r="E992">
        <v>8</v>
      </c>
    </row>
    <row r="993" spans="1:5" x14ac:dyDescent="0.3">
      <c r="A993">
        <v>134969</v>
      </c>
      <c r="B993">
        <v>10000</v>
      </c>
      <c r="C993">
        <v>132</v>
      </c>
      <c r="D993" t="s">
        <v>4698</v>
      </c>
      <c r="E993">
        <v>8</v>
      </c>
    </row>
    <row r="994" spans="1:5" x14ac:dyDescent="0.3">
      <c r="A994">
        <v>134989</v>
      </c>
      <c r="B994">
        <v>10000</v>
      </c>
      <c r="C994">
        <v>127</v>
      </c>
      <c r="D994" t="s">
        <v>4703</v>
      </c>
      <c r="E994">
        <v>7</v>
      </c>
    </row>
    <row r="995" spans="1:5" x14ac:dyDescent="0.3">
      <c r="A995">
        <v>135020</v>
      </c>
      <c r="B995">
        <v>10000</v>
      </c>
      <c r="C995">
        <v>147</v>
      </c>
      <c r="D995" t="s">
        <v>4700</v>
      </c>
      <c r="E995">
        <v>9</v>
      </c>
    </row>
    <row r="996" spans="1:5" x14ac:dyDescent="0.3">
      <c r="A996">
        <v>135039</v>
      </c>
      <c r="B996">
        <v>10000</v>
      </c>
      <c r="C996">
        <v>147</v>
      </c>
      <c r="D996" t="s">
        <v>4700</v>
      </c>
      <c r="E996">
        <v>9</v>
      </c>
    </row>
    <row r="997" spans="1:5" x14ac:dyDescent="0.3">
      <c r="A997">
        <v>135055</v>
      </c>
      <c r="B997">
        <v>10000</v>
      </c>
      <c r="C997">
        <v>147</v>
      </c>
      <c r="D997" t="s">
        <v>4700</v>
      </c>
      <c r="E997">
        <v>9</v>
      </c>
    </row>
    <row r="998" spans="1:5" x14ac:dyDescent="0.3">
      <c r="A998">
        <v>135194</v>
      </c>
      <c r="B998">
        <v>10000</v>
      </c>
      <c r="C998">
        <v>127</v>
      </c>
      <c r="D998" t="s">
        <v>4703</v>
      </c>
      <c r="E998">
        <v>7</v>
      </c>
    </row>
    <row r="999" spans="1:5" x14ac:dyDescent="0.3">
      <c r="A999">
        <v>135195</v>
      </c>
      <c r="B999">
        <v>10000</v>
      </c>
      <c r="C999">
        <v>127</v>
      </c>
      <c r="D999" t="s">
        <v>4703</v>
      </c>
      <c r="E999">
        <v>7</v>
      </c>
    </row>
    <row r="1000" spans="1:5" x14ac:dyDescent="0.3">
      <c r="A1000">
        <v>135197</v>
      </c>
      <c r="B1000">
        <v>10000</v>
      </c>
      <c r="C1000">
        <v>110</v>
      </c>
      <c r="D1000" t="s">
        <v>4701</v>
      </c>
      <c r="E1000">
        <v>5</v>
      </c>
    </row>
    <row r="1001" spans="1:5" x14ac:dyDescent="0.3">
      <c r="A1001">
        <v>135203</v>
      </c>
      <c r="B1001">
        <v>10000</v>
      </c>
      <c r="C1001">
        <v>132</v>
      </c>
      <c r="D1001" t="s">
        <v>4698</v>
      </c>
      <c r="E1001">
        <v>8</v>
      </c>
    </row>
    <row r="1002" spans="1:5" x14ac:dyDescent="0.3">
      <c r="A1002">
        <v>135219</v>
      </c>
      <c r="B1002">
        <v>10000</v>
      </c>
      <c r="C1002">
        <v>110</v>
      </c>
      <c r="D1002" t="s">
        <v>4701</v>
      </c>
      <c r="E1002">
        <v>5</v>
      </c>
    </row>
    <row r="1003" spans="1:5" x14ac:dyDescent="0.3">
      <c r="A1003">
        <v>135227</v>
      </c>
      <c r="B1003">
        <v>10000</v>
      </c>
      <c r="C1003">
        <v>132</v>
      </c>
      <c r="D1003" t="s">
        <v>4698</v>
      </c>
      <c r="E1003">
        <v>8</v>
      </c>
    </row>
    <row r="1004" spans="1:5" x14ac:dyDescent="0.3">
      <c r="A1004">
        <v>135469</v>
      </c>
      <c r="B1004">
        <v>10000</v>
      </c>
      <c r="C1004">
        <v>100</v>
      </c>
      <c r="D1004" t="s">
        <v>4704</v>
      </c>
      <c r="E1004">
        <v>2</v>
      </c>
    </row>
    <row r="1005" spans="1:5" x14ac:dyDescent="0.3">
      <c r="A1005">
        <v>135506</v>
      </c>
      <c r="B1005">
        <v>10000</v>
      </c>
      <c r="C1005">
        <v>127</v>
      </c>
      <c r="D1005" t="s">
        <v>4703</v>
      </c>
      <c r="E1005">
        <v>7</v>
      </c>
    </row>
    <row r="1006" spans="1:5" x14ac:dyDescent="0.3">
      <c r="A1006">
        <v>135510</v>
      </c>
      <c r="B1006">
        <v>0</v>
      </c>
      <c r="C1006">
        <v>0</v>
      </c>
      <c r="D1006" t="s">
        <v>4705</v>
      </c>
      <c r="E1006">
        <v>10</v>
      </c>
    </row>
    <row r="1007" spans="1:5" x14ac:dyDescent="0.3">
      <c r="A1007">
        <v>135525</v>
      </c>
      <c r="B1007">
        <v>10000</v>
      </c>
      <c r="C1007">
        <v>127</v>
      </c>
      <c r="D1007" t="s">
        <v>4703</v>
      </c>
      <c r="E1007">
        <v>7</v>
      </c>
    </row>
    <row r="1008" spans="1:5" x14ac:dyDescent="0.3">
      <c r="A1008">
        <v>135526</v>
      </c>
      <c r="B1008">
        <v>10000</v>
      </c>
      <c r="C1008">
        <v>115</v>
      </c>
      <c r="D1008" t="s">
        <v>4702</v>
      </c>
      <c r="E1008">
        <v>6</v>
      </c>
    </row>
    <row r="1009" spans="1:5" x14ac:dyDescent="0.3">
      <c r="A1009">
        <v>135529</v>
      </c>
      <c r="B1009">
        <v>10000</v>
      </c>
      <c r="C1009">
        <v>132</v>
      </c>
      <c r="D1009" t="s">
        <v>4698</v>
      </c>
      <c r="E1009">
        <v>8</v>
      </c>
    </row>
    <row r="1010" spans="1:5" x14ac:dyDescent="0.3">
      <c r="A1010">
        <v>135545</v>
      </c>
      <c r="B1010">
        <v>10000</v>
      </c>
      <c r="C1010">
        <v>110</v>
      </c>
      <c r="D1010" t="s">
        <v>4701</v>
      </c>
      <c r="E1010">
        <v>5</v>
      </c>
    </row>
    <row r="1011" spans="1:5" x14ac:dyDescent="0.3">
      <c r="A1011">
        <v>135599</v>
      </c>
      <c r="B1011">
        <v>10000</v>
      </c>
      <c r="C1011">
        <v>110</v>
      </c>
      <c r="D1011" t="s">
        <v>4701</v>
      </c>
      <c r="E1011">
        <v>5</v>
      </c>
    </row>
    <row r="1012" spans="1:5" x14ac:dyDescent="0.3">
      <c r="A1012">
        <v>135626</v>
      </c>
      <c r="B1012">
        <v>10000</v>
      </c>
      <c r="C1012">
        <v>147</v>
      </c>
      <c r="D1012" t="s">
        <v>4700</v>
      </c>
      <c r="E1012">
        <v>9</v>
      </c>
    </row>
    <row r="1013" spans="1:5" x14ac:dyDescent="0.3">
      <c r="A1013">
        <v>135628</v>
      </c>
      <c r="B1013">
        <v>10000</v>
      </c>
      <c r="C1013">
        <v>127</v>
      </c>
      <c r="D1013" t="s">
        <v>4703</v>
      </c>
      <c r="E1013">
        <v>7</v>
      </c>
    </row>
    <row r="1014" spans="1:5" x14ac:dyDescent="0.3">
      <c r="A1014">
        <v>135629</v>
      </c>
      <c r="B1014">
        <v>10000</v>
      </c>
      <c r="C1014">
        <v>127</v>
      </c>
      <c r="D1014" t="s">
        <v>4703</v>
      </c>
      <c r="E1014">
        <v>7</v>
      </c>
    </row>
    <row r="1015" spans="1:5" x14ac:dyDescent="0.3">
      <c r="A1015">
        <v>135631</v>
      </c>
      <c r="B1015">
        <v>10000</v>
      </c>
      <c r="C1015">
        <v>147</v>
      </c>
      <c r="D1015" t="s">
        <v>4700</v>
      </c>
      <c r="E1015">
        <v>9</v>
      </c>
    </row>
    <row r="1016" spans="1:5" x14ac:dyDescent="0.3">
      <c r="A1016">
        <v>135632</v>
      </c>
      <c r="B1016">
        <v>10000</v>
      </c>
      <c r="C1016">
        <v>147</v>
      </c>
      <c r="D1016" t="s">
        <v>4700</v>
      </c>
      <c r="E1016">
        <v>9</v>
      </c>
    </row>
    <row r="1017" spans="1:5" x14ac:dyDescent="0.3">
      <c r="A1017">
        <v>135725</v>
      </c>
      <c r="B1017">
        <v>10000</v>
      </c>
      <c r="C1017">
        <v>132</v>
      </c>
      <c r="D1017" t="s">
        <v>4698</v>
      </c>
      <c r="E1017">
        <v>8</v>
      </c>
    </row>
    <row r="1018" spans="1:5" x14ac:dyDescent="0.3">
      <c r="A1018">
        <v>135732</v>
      </c>
      <c r="B1018">
        <v>10000</v>
      </c>
      <c r="C1018">
        <v>147</v>
      </c>
      <c r="D1018" t="s">
        <v>4700</v>
      </c>
      <c r="E1018">
        <v>9</v>
      </c>
    </row>
    <row r="1019" spans="1:5" x14ac:dyDescent="0.3">
      <c r="A1019">
        <v>135735</v>
      </c>
      <c r="B1019">
        <v>0</v>
      </c>
      <c r="C1019">
        <v>0</v>
      </c>
      <c r="D1019" t="s">
        <v>4705</v>
      </c>
      <c r="E1019">
        <v>10</v>
      </c>
    </row>
    <row r="1020" spans="1:5" x14ac:dyDescent="0.3">
      <c r="A1020">
        <v>135757</v>
      </c>
      <c r="B1020">
        <v>10000</v>
      </c>
      <c r="C1020">
        <v>147</v>
      </c>
      <c r="D1020" t="s">
        <v>4700</v>
      </c>
      <c r="E1020">
        <v>9</v>
      </c>
    </row>
    <row r="1021" spans="1:5" x14ac:dyDescent="0.3">
      <c r="A1021">
        <v>135824</v>
      </c>
      <c r="B1021">
        <v>10000</v>
      </c>
      <c r="C1021">
        <v>132</v>
      </c>
      <c r="D1021" t="s">
        <v>4698</v>
      </c>
      <c r="E1021">
        <v>8</v>
      </c>
    </row>
    <row r="1022" spans="1:5" x14ac:dyDescent="0.3">
      <c r="A1022">
        <v>135826</v>
      </c>
      <c r="B1022">
        <v>10000</v>
      </c>
      <c r="C1022">
        <v>115</v>
      </c>
      <c r="D1022" t="s">
        <v>4702</v>
      </c>
      <c r="E1022">
        <v>6</v>
      </c>
    </row>
    <row r="1023" spans="1:5" x14ac:dyDescent="0.3">
      <c r="A1023">
        <v>135856</v>
      </c>
      <c r="B1023">
        <v>10000</v>
      </c>
      <c r="C1023">
        <v>115</v>
      </c>
      <c r="D1023" t="s">
        <v>4702</v>
      </c>
      <c r="E1023">
        <v>6</v>
      </c>
    </row>
    <row r="1024" spans="1:5" x14ac:dyDescent="0.3">
      <c r="A1024">
        <v>135929</v>
      </c>
      <c r="B1024">
        <v>10000</v>
      </c>
      <c r="C1024">
        <v>147</v>
      </c>
      <c r="D1024" t="s">
        <v>4700</v>
      </c>
      <c r="E1024">
        <v>9</v>
      </c>
    </row>
    <row r="1025" spans="1:5" x14ac:dyDescent="0.3">
      <c r="A1025">
        <v>135940</v>
      </c>
      <c r="B1025">
        <v>10000</v>
      </c>
      <c r="C1025">
        <v>127</v>
      </c>
      <c r="D1025" t="s">
        <v>4703</v>
      </c>
      <c r="E1025">
        <v>7</v>
      </c>
    </row>
    <row r="1026" spans="1:5" x14ac:dyDescent="0.3">
      <c r="A1026">
        <v>135968</v>
      </c>
      <c r="B1026">
        <v>10000</v>
      </c>
      <c r="C1026">
        <v>147</v>
      </c>
      <c r="D1026" t="s">
        <v>4700</v>
      </c>
      <c r="E1026">
        <v>9</v>
      </c>
    </row>
    <row r="1027" spans="1:5" x14ac:dyDescent="0.3">
      <c r="A1027">
        <v>136077</v>
      </c>
      <c r="B1027">
        <v>10000</v>
      </c>
      <c r="C1027">
        <v>132</v>
      </c>
      <c r="D1027" t="s">
        <v>4698</v>
      </c>
      <c r="E1027">
        <v>8</v>
      </c>
    </row>
    <row r="1028" spans="1:5" x14ac:dyDescent="0.3">
      <c r="A1028">
        <v>136079</v>
      </c>
      <c r="B1028">
        <v>10000</v>
      </c>
      <c r="C1028">
        <v>110</v>
      </c>
      <c r="D1028" t="s">
        <v>4701</v>
      </c>
      <c r="E1028">
        <v>5</v>
      </c>
    </row>
    <row r="1029" spans="1:5" x14ac:dyDescent="0.3">
      <c r="A1029">
        <v>136080</v>
      </c>
      <c r="B1029">
        <v>10000</v>
      </c>
      <c r="C1029">
        <v>115</v>
      </c>
      <c r="D1029" t="s">
        <v>4702</v>
      </c>
      <c r="E1029">
        <v>6</v>
      </c>
    </row>
    <row r="1030" spans="1:5" x14ac:dyDescent="0.3">
      <c r="A1030">
        <v>136169</v>
      </c>
      <c r="B1030">
        <v>0</v>
      </c>
      <c r="C1030">
        <v>0</v>
      </c>
      <c r="D1030" t="s">
        <v>4705</v>
      </c>
      <c r="E1030">
        <v>10</v>
      </c>
    </row>
    <row r="1031" spans="1:5" x14ac:dyDescent="0.3">
      <c r="A1031">
        <v>136251</v>
      </c>
      <c r="B1031">
        <v>10000</v>
      </c>
      <c r="C1031">
        <v>147</v>
      </c>
      <c r="D1031" t="s">
        <v>4700</v>
      </c>
      <c r="E1031">
        <v>9</v>
      </c>
    </row>
    <row r="1032" spans="1:5" x14ac:dyDescent="0.3">
      <c r="A1032">
        <v>136262</v>
      </c>
      <c r="B1032">
        <v>0</v>
      </c>
      <c r="C1032">
        <v>0</v>
      </c>
      <c r="D1032" t="s">
        <v>4705</v>
      </c>
      <c r="E1032">
        <v>10</v>
      </c>
    </row>
    <row r="1033" spans="1:5" x14ac:dyDescent="0.3">
      <c r="A1033">
        <v>136264</v>
      </c>
      <c r="B1033">
        <v>0</v>
      </c>
      <c r="C1033">
        <v>0</v>
      </c>
      <c r="D1033" t="s">
        <v>4705</v>
      </c>
      <c r="E1033">
        <v>10</v>
      </c>
    </row>
    <row r="1034" spans="1:5" x14ac:dyDescent="0.3">
      <c r="A1034">
        <v>136266</v>
      </c>
      <c r="B1034">
        <v>10000</v>
      </c>
      <c r="C1034">
        <v>100</v>
      </c>
      <c r="D1034" t="s">
        <v>4704</v>
      </c>
      <c r="E1034">
        <v>2</v>
      </c>
    </row>
    <row r="1035" spans="1:5" x14ac:dyDescent="0.3">
      <c r="A1035">
        <v>136379</v>
      </c>
      <c r="B1035">
        <v>10000</v>
      </c>
      <c r="C1035">
        <v>147</v>
      </c>
      <c r="D1035" t="s">
        <v>4700</v>
      </c>
      <c r="E1035">
        <v>9</v>
      </c>
    </row>
    <row r="1036" spans="1:5" x14ac:dyDescent="0.3">
      <c r="A1036">
        <v>136403</v>
      </c>
      <c r="B1036">
        <v>10000</v>
      </c>
      <c r="C1036">
        <v>115</v>
      </c>
      <c r="D1036" t="s">
        <v>4702</v>
      </c>
      <c r="E1036">
        <v>6</v>
      </c>
    </row>
    <row r="1037" spans="1:5" x14ac:dyDescent="0.3">
      <c r="A1037">
        <v>136427</v>
      </c>
      <c r="B1037">
        <v>10000</v>
      </c>
      <c r="C1037">
        <v>147</v>
      </c>
      <c r="D1037" t="s">
        <v>4700</v>
      </c>
      <c r="E1037">
        <v>9</v>
      </c>
    </row>
    <row r="1038" spans="1:5" x14ac:dyDescent="0.3">
      <c r="A1038">
        <v>136448</v>
      </c>
      <c r="B1038">
        <v>10000</v>
      </c>
      <c r="C1038">
        <v>132</v>
      </c>
      <c r="D1038" t="s">
        <v>4698</v>
      </c>
      <c r="E1038">
        <v>8</v>
      </c>
    </row>
    <row r="1039" spans="1:5" x14ac:dyDescent="0.3">
      <c r="A1039">
        <v>136776</v>
      </c>
      <c r="B1039">
        <v>10000</v>
      </c>
      <c r="C1039">
        <v>127</v>
      </c>
      <c r="D1039" t="s">
        <v>4703</v>
      </c>
      <c r="E1039">
        <v>7</v>
      </c>
    </row>
    <row r="1040" spans="1:5" x14ac:dyDescent="0.3">
      <c r="A1040">
        <v>136777</v>
      </c>
      <c r="B1040">
        <v>10000</v>
      </c>
      <c r="C1040">
        <v>132</v>
      </c>
      <c r="D1040" t="s">
        <v>4698</v>
      </c>
      <c r="E1040">
        <v>8</v>
      </c>
    </row>
    <row r="1041" spans="1:5" x14ac:dyDescent="0.3">
      <c r="A1041">
        <v>136780</v>
      </c>
      <c r="B1041">
        <v>10000</v>
      </c>
      <c r="C1041">
        <v>115</v>
      </c>
      <c r="D1041" t="s">
        <v>4702</v>
      </c>
      <c r="E1041">
        <v>6</v>
      </c>
    </row>
    <row r="1042" spans="1:5" x14ac:dyDescent="0.3">
      <c r="A1042">
        <v>136804</v>
      </c>
      <c r="B1042">
        <v>10000</v>
      </c>
      <c r="C1042">
        <v>132</v>
      </c>
      <c r="D1042" t="s">
        <v>4698</v>
      </c>
      <c r="E1042">
        <v>8</v>
      </c>
    </row>
    <row r="1043" spans="1:5" x14ac:dyDescent="0.3">
      <c r="A1043">
        <v>136834</v>
      </c>
      <c r="B1043">
        <v>10000</v>
      </c>
      <c r="C1043">
        <v>132</v>
      </c>
      <c r="D1043" t="s">
        <v>4698</v>
      </c>
      <c r="E1043">
        <v>8</v>
      </c>
    </row>
    <row r="1044" spans="1:5" x14ac:dyDescent="0.3">
      <c r="A1044">
        <v>136857</v>
      </c>
      <c r="B1044">
        <v>10000</v>
      </c>
      <c r="C1044">
        <v>132</v>
      </c>
      <c r="D1044" t="s">
        <v>4698</v>
      </c>
      <c r="E1044">
        <v>8</v>
      </c>
    </row>
    <row r="1045" spans="1:5" x14ac:dyDescent="0.3">
      <c r="A1045">
        <v>136904</v>
      </c>
      <c r="B1045">
        <v>10000</v>
      </c>
      <c r="C1045">
        <v>110</v>
      </c>
      <c r="D1045" t="s">
        <v>4697</v>
      </c>
      <c r="E1045">
        <v>3</v>
      </c>
    </row>
    <row r="1046" spans="1:5" x14ac:dyDescent="0.3">
      <c r="A1046">
        <v>136991</v>
      </c>
      <c r="B1046">
        <v>10000</v>
      </c>
      <c r="C1046">
        <v>115</v>
      </c>
      <c r="D1046" t="s">
        <v>4702</v>
      </c>
      <c r="E1046">
        <v>6</v>
      </c>
    </row>
    <row r="1047" spans="1:5" x14ac:dyDescent="0.3">
      <c r="A1047">
        <v>137054</v>
      </c>
      <c r="B1047">
        <v>10000</v>
      </c>
      <c r="C1047">
        <v>110</v>
      </c>
      <c r="D1047" t="s">
        <v>4699</v>
      </c>
      <c r="E1047">
        <v>4</v>
      </c>
    </row>
    <row r="1048" spans="1:5" x14ac:dyDescent="0.3">
      <c r="A1048">
        <v>137086</v>
      </c>
      <c r="B1048">
        <v>10000</v>
      </c>
      <c r="C1048">
        <v>127</v>
      </c>
      <c r="D1048" t="s">
        <v>4703</v>
      </c>
      <c r="E1048">
        <v>7</v>
      </c>
    </row>
    <row r="1049" spans="1:5" x14ac:dyDescent="0.3">
      <c r="A1049">
        <v>137245</v>
      </c>
      <c r="B1049">
        <v>10000</v>
      </c>
      <c r="C1049">
        <v>110</v>
      </c>
      <c r="D1049" t="s">
        <v>4701</v>
      </c>
      <c r="E1049">
        <v>5</v>
      </c>
    </row>
    <row r="1050" spans="1:5" x14ac:dyDescent="0.3">
      <c r="A1050">
        <v>137297</v>
      </c>
      <c r="B1050">
        <v>10000</v>
      </c>
      <c r="C1050">
        <v>115</v>
      </c>
      <c r="D1050" t="s">
        <v>4702</v>
      </c>
      <c r="E1050">
        <v>6</v>
      </c>
    </row>
    <row r="1051" spans="1:5" x14ac:dyDescent="0.3">
      <c r="A1051">
        <v>137298</v>
      </c>
      <c r="B1051">
        <v>10000</v>
      </c>
      <c r="C1051">
        <v>110</v>
      </c>
      <c r="D1051" t="s">
        <v>4699</v>
      </c>
      <c r="E1051">
        <v>4</v>
      </c>
    </row>
    <row r="1052" spans="1:5" x14ac:dyDescent="0.3">
      <c r="A1052">
        <v>137404</v>
      </c>
      <c r="B1052">
        <v>10000</v>
      </c>
      <c r="C1052">
        <v>147</v>
      </c>
      <c r="D1052" t="s">
        <v>4700</v>
      </c>
      <c r="E1052">
        <v>9</v>
      </c>
    </row>
    <row r="1053" spans="1:5" x14ac:dyDescent="0.3">
      <c r="A1053">
        <v>137424</v>
      </c>
      <c r="B1053">
        <v>10000</v>
      </c>
      <c r="C1053">
        <v>110</v>
      </c>
      <c r="D1053" t="s">
        <v>4701</v>
      </c>
      <c r="E1053">
        <v>5</v>
      </c>
    </row>
    <row r="1054" spans="1:5" x14ac:dyDescent="0.3">
      <c r="A1054">
        <v>137455</v>
      </c>
      <c r="B1054">
        <v>0</v>
      </c>
      <c r="C1054">
        <v>0</v>
      </c>
      <c r="D1054" t="s">
        <v>4705</v>
      </c>
      <c r="E1054">
        <v>10</v>
      </c>
    </row>
    <row r="1055" spans="1:5" x14ac:dyDescent="0.3">
      <c r="A1055">
        <v>137528</v>
      </c>
      <c r="B1055">
        <v>0</v>
      </c>
      <c r="C1055">
        <v>0</v>
      </c>
      <c r="D1055" t="s">
        <v>4705</v>
      </c>
      <c r="E1055">
        <v>10</v>
      </c>
    </row>
    <row r="1056" spans="1:5" x14ac:dyDescent="0.3">
      <c r="A1056">
        <v>137763</v>
      </c>
      <c r="B1056">
        <v>10000</v>
      </c>
      <c r="C1056">
        <v>110</v>
      </c>
      <c r="D1056" t="s">
        <v>4701</v>
      </c>
      <c r="E1056">
        <v>5</v>
      </c>
    </row>
    <row r="1057" spans="1:5" x14ac:dyDescent="0.3">
      <c r="A1057">
        <v>137851</v>
      </c>
      <c r="B1057">
        <v>10000</v>
      </c>
      <c r="C1057">
        <v>132</v>
      </c>
      <c r="D1057" t="s">
        <v>4698</v>
      </c>
      <c r="E1057">
        <v>8</v>
      </c>
    </row>
    <row r="1058" spans="1:5" x14ac:dyDescent="0.3">
      <c r="A1058">
        <v>137908</v>
      </c>
      <c r="B1058">
        <v>10000</v>
      </c>
      <c r="C1058">
        <v>147</v>
      </c>
      <c r="D1058" t="s">
        <v>4700</v>
      </c>
      <c r="E1058">
        <v>9</v>
      </c>
    </row>
    <row r="1059" spans="1:5" x14ac:dyDescent="0.3">
      <c r="A1059">
        <v>137964</v>
      </c>
      <c r="B1059">
        <v>10000</v>
      </c>
      <c r="C1059">
        <v>110</v>
      </c>
      <c r="D1059" t="s">
        <v>4699</v>
      </c>
      <c r="E1059">
        <v>4</v>
      </c>
    </row>
    <row r="1060" spans="1:5" x14ac:dyDescent="0.3">
      <c r="A1060">
        <v>138340</v>
      </c>
      <c r="B1060">
        <v>10000</v>
      </c>
      <c r="C1060">
        <v>115</v>
      </c>
      <c r="D1060" t="s">
        <v>4702</v>
      </c>
      <c r="E1060">
        <v>6</v>
      </c>
    </row>
    <row r="1061" spans="1:5" x14ac:dyDescent="0.3">
      <c r="A1061">
        <v>138346</v>
      </c>
      <c r="B1061">
        <v>10000</v>
      </c>
      <c r="C1061">
        <v>127</v>
      </c>
      <c r="D1061" t="s">
        <v>4703</v>
      </c>
      <c r="E1061">
        <v>7</v>
      </c>
    </row>
    <row r="1062" spans="1:5" x14ac:dyDescent="0.3">
      <c r="A1062">
        <v>138470</v>
      </c>
      <c r="B1062">
        <v>10000</v>
      </c>
      <c r="C1062">
        <v>100</v>
      </c>
      <c r="D1062" t="s">
        <v>4704</v>
      </c>
      <c r="E1062">
        <v>2</v>
      </c>
    </row>
    <row r="1063" spans="1:5" x14ac:dyDescent="0.3">
      <c r="A1063">
        <v>138904</v>
      </c>
      <c r="B1063">
        <v>10000</v>
      </c>
      <c r="C1063">
        <v>127</v>
      </c>
      <c r="D1063" t="s">
        <v>4703</v>
      </c>
      <c r="E1063">
        <v>7</v>
      </c>
    </row>
    <row r="1064" spans="1:5" x14ac:dyDescent="0.3">
      <c r="A1064">
        <v>138907</v>
      </c>
      <c r="B1064">
        <v>10000</v>
      </c>
      <c r="C1064">
        <v>147</v>
      </c>
      <c r="D1064" t="s">
        <v>4700</v>
      </c>
      <c r="E1064">
        <v>9</v>
      </c>
    </row>
    <row r="1065" spans="1:5" x14ac:dyDescent="0.3">
      <c r="A1065">
        <v>138908</v>
      </c>
      <c r="B1065">
        <v>10000</v>
      </c>
      <c r="C1065">
        <v>147</v>
      </c>
      <c r="D1065" t="s">
        <v>4700</v>
      </c>
      <c r="E1065">
        <v>9</v>
      </c>
    </row>
    <row r="1066" spans="1:5" x14ac:dyDescent="0.3">
      <c r="A1066">
        <v>138910</v>
      </c>
      <c r="B1066">
        <v>0</v>
      </c>
      <c r="C1066">
        <v>0</v>
      </c>
      <c r="D1066" t="s">
        <v>4705</v>
      </c>
      <c r="E1066">
        <v>10</v>
      </c>
    </row>
    <row r="1067" spans="1:5" x14ac:dyDescent="0.3">
      <c r="A1067">
        <v>138911</v>
      </c>
      <c r="B1067">
        <v>10000</v>
      </c>
      <c r="C1067">
        <v>132</v>
      </c>
      <c r="D1067" t="s">
        <v>4698</v>
      </c>
      <c r="E1067">
        <v>8</v>
      </c>
    </row>
    <row r="1068" spans="1:5" x14ac:dyDescent="0.3">
      <c r="A1068">
        <v>138912</v>
      </c>
      <c r="B1068">
        <v>10000</v>
      </c>
      <c r="C1068">
        <v>147</v>
      </c>
      <c r="D1068" t="s">
        <v>4700</v>
      </c>
      <c r="E1068">
        <v>9</v>
      </c>
    </row>
    <row r="1069" spans="1:5" x14ac:dyDescent="0.3">
      <c r="A1069">
        <v>139355</v>
      </c>
      <c r="B1069">
        <v>10000</v>
      </c>
      <c r="C1069">
        <v>110</v>
      </c>
      <c r="D1069" t="s">
        <v>4701</v>
      </c>
      <c r="E1069">
        <v>5</v>
      </c>
    </row>
    <row r="1070" spans="1:5" x14ac:dyDescent="0.3">
      <c r="A1070">
        <v>139398</v>
      </c>
      <c r="B1070">
        <v>10000</v>
      </c>
      <c r="C1070">
        <v>132</v>
      </c>
      <c r="D1070" t="s">
        <v>4698</v>
      </c>
      <c r="E1070">
        <v>8</v>
      </c>
    </row>
    <row r="1071" spans="1:5" x14ac:dyDescent="0.3">
      <c r="A1071">
        <v>139400</v>
      </c>
      <c r="B1071">
        <v>10000</v>
      </c>
      <c r="C1071">
        <v>132</v>
      </c>
      <c r="D1071" t="s">
        <v>4698</v>
      </c>
      <c r="E1071">
        <v>8</v>
      </c>
    </row>
    <row r="1072" spans="1:5" x14ac:dyDescent="0.3">
      <c r="A1072">
        <v>139502</v>
      </c>
      <c r="B1072">
        <v>10000</v>
      </c>
      <c r="C1072">
        <v>115</v>
      </c>
      <c r="D1072" t="s">
        <v>4702</v>
      </c>
      <c r="E1072">
        <v>6</v>
      </c>
    </row>
    <row r="1073" spans="1:5" x14ac:dyDescent="0.3">
      <c r="A1073">
        <v>139504</v>
      </c>
      <c r="B1073">
        <v>10000</v>
      </c>
      <c r="C1073">
        <v>110</v>
      </c>
      <c r="D1073" t="s">
        <v>4699</v>
      </c>
      <c r="E1073">
        <v>4</v>
      </c>
    </row>
    <row r="1074" spans="1:5" x14ac:dyDescent="0.3">
      <c r="A1074">
        <v>139526</v>
      </c>
      <c r="B1074">
        <v>10000</v>
      </c>
      <c r="C1074">
        <v>132</v>
      </c>
      <c r="D1074" t="s">
        <v>4698</v>
      </c>
      <c r="E1074">
        <v>8</v>
      </c>
    </row>
    <row r="1075" spans="1:5" x14ac:dyDescent="0.3">
      <c r="A1075">
        <v>139530</v>
      </c>
      <c r="B1075">
        <v>10000</v>
      </c>
      <c r="C1075">
        <v>147</v>
      </c>
      <c r="D1075" t="s">
        <v>4700</v>
      </c>
      <c r="E1075">
        <v>9</v>
      </c>
    </row>
    <row r="1076" spans="1:5" x14ac:dyDescent="0.3">
      <c r="A1076">
        <v>139595</v>
      </c>
      <c r="B1076">
        <v>0</v>
      </c>
      <c r="C1076">
        <v>0</v>
      </c>
      <c r="D1076" t="s">
        <v>4705</v>
      </c>
      <c r="E1076">
        <v>10</v>
      </c>
    </row>
    <row r="1077" spans="1:5" x14ac:dyDescent="0.3">
      <c r="A1077">
        <v>139876</v>
      </c>
      <c r="B1077">
        <v>0</v>
      </c>
      <c r="C1077">
        <v>0</v>
      </c>
      <c r="D1077" t="s">
        <v>4705</v>
      </c>
      <c r="E1077">
        <v>10</v>
      </c>
    </row>
    <row r="1078" spans="1:5" x14ac:dyDescent="0.3">
      <c r="A1078">
        <v>139879</v>
      </c>
      <c r="B1078">
        <v>0</v>
      </c>
      <c r="C1078">
        <v>0</v>
      </c>
      <c r="D1078" t="s">
        <v>4705</v>
      </c>
      <c r="E1078">
        <v>10</v>
      </c>
    </row>
    <row r="1079" spans="1:5" x14ac:dyDescent="0.3">
      <c r="A1079">
        <v>139880</v>
      </c>
      <c r="B1079">
        <v>0</v>
      </c>
      <c r="C1079">
        <v>0</v>
      </c>
      <c r="D1079" t="s">
        <v>4705</v>
      </c>
      <c r="E1079">
        <v>10</v>
      </c>
    </row>
    <row r="1080" spans="1:5" x14ac:dyDescent="0.3">
      <c r="A1080">
        <v>139882</v>
      </c>
      <c r="B1080">
        <v>0</v>
      </c>
      <c r="C1080">
        <v>0</v>
      </c>
      <c r="D1080" t="s">
        <v>4705</v>
      </c>
      <c r="E1080">
        <v>10</v>
      </c>
    </row>
    <row r="1081" spans="1:5" x14ac:dyDescent="0.3">
      <c r="A1081">
        <v>139916</v>
      </c>
      <c r="B1081">
        <v>10000</v>
      </c>
      <c r="C1081">
        <v>147</v>
      </c>
      <c r="D1081" t="s">
        <v>4700</v>
      </c>
      <c r="E1081">
        <v>9</v>
      </c>
    </row>
    <row r="1082" spans="1:5" x14ac:dyDescent="0.3">
      <c r="A1082">
        <v>139963</v>
      </c>
      <c r="B1082">
        <v>10000</v>
      </c>
      <c r="C1082">
        <v>115</v>
      </c>
      <c r="D1082" t="s">
        <v>4702</v>
      </c>
      <c r="E1082">
        <v>6</v>
      </c>
    </row>
    <row r="1083" spans="1:5" x14ac:dyDescent="0.3">
      <c r="A1083">
        <v>140068</v>
      </c>
      <c r="B1083">
        <v>10000</v>
      </c>
      <c r="C1083">
        <v>115</v>
      </c>
      <c r="D1083" t="s">
        <v>4702</v>
      </c>
      <c r="E1083">
        <v>6</v>
      </c>
    </row>
    <row r="1084" spans="1:5" x14ac:dyDescent="0.3">
      <c r="A1084">
        <v>140076</v>
      </c>
      <c r="B1084">
        <v>10000</v>
      </c>
      <c r="C1084">
        <v>110</v>
      </c>
      <c r="D1084" t="s">
        <v>4697</v>
      </c>
      <c r="E1084">
        <v>3</v>
      </c>
    </row>
    <row r="1085" spans="1:5" x14ac:dyDescent="0.3">
      <c r="A1085">
        <v>140152</v>
      </c>
      <c r="B1085">
        <v>0</v>
      </c>
      <c r="C1085">
        <v>0</v>
      </c>
      <c r="D1085" t="s">
        <v>4705</v>
      </c>
      <c r="E1085">
        <v>10</v>
      </c>
    </row>
    <row r="1086" spans="1:5" x14ac:dyDescent="0.3">
      <c r="A1086">
        <v>140196</v>
      </c>
      <c r="B1086">
        <v>10000</v>
      </c>
      <c r="C1086">
        <v>127</v>
      </c>
      <c r="D1086" t="s">
        <v>4703</v>
      </c>
      <c r="E1086">
        <v>7</v>
      </c>
    </row>
    <row r="1087" spans="1:5" x14ac:dyDescent="0.3">
      <c r="A1087">
        <v>140334</v>
      </c>
      <c r="B1087">
        <v>10000</v>
      </c>
      <c r="C1087">
        <v>132</v>
      </c>
      <c r="D1087" t="s">
        <v>4698</v>
      </c>
      <c r="E1087">
        <v>8</v>
      </c>
    </row>
    <row r="1088" spans="1:5" x14ac:dyDescent="0.3">
      <c r="A1088">
        <v>140340</v>
      </c>
      <c r="B1088">
        <v>10000</v>
      </c>
      <c r="C1088">
        <v>147</v>
      </c>
      <c r="D1088" t="s">
        <v>4700</v>
      </c>
      <c r="E1088">
        <v>9</v>
      </c>
    </row>
    <row r="1089" spans="1:5" x14ac:dyDescent="0.3">
      <c r="A1089">
        <v>140555</v>
      </c>
      <c r="B1089">
        <v>10000</v>
      </c>
      <c r="C1089">
        <v>127</v>
      </c>
      <c r="D1089" t="s">
        <v>4703</v>
      </c>
      <c r="E1089">
        <v>7</v>
      </c>
    </row>
    <row r="1090" spans="1:5" x14ac:dyDescent="0.3">
      <c r="A1090">
        <v>140592</v>
      </c>
      <c r="B1090">
        <v>10000</v>
      </c>
      <c r="C1090">
        <v>147</v>
      </c>
      <c r="D1090" t="s">
        <v>4700</v>
      </c>
      <c r="E1090">
        <v>9</v>
      </c>
    </row>
    <row r="1091" spans="1:5" x14ac:dyDescent="0.3">
      <c r="A1091">
        <v>140640</v>
      </c>
      <c r="B1091">
        <v>10000</v>
      </c>
      <c r="C1091">
        <v>147</v>
      </c>
      <c r="D1091" t="s">
        <v>4700</v>
      </c>
      <c r="E1091">
        <v>9</v>
      </c>
    </row>
    <row r="1092" spans="1:5" x14ac:dyDescent="0.3">
      <c r="A1092">
        <v>140684</v>
      </c>
      <c r="B1092">
        <v>10000</v>
      </c>
      <c r="C1092">
        <v>110</v>
      </c>
      <c r="D1092" t="s">
        <v>4699</v>
      </c>
      <c r="E1092">
        <v>4</v>
      </c>
    </row>
    <row r="1093" spans="1:5" x14ac:dyDescent="0.3">
      <c r="A1093">
        <v>140796</v>
      </c>
      <c r="B1093">
        <v>0</v>
      </c>
      <c r="C1093">
        <v>0</v>
      </c>
      <c r="D1093" t="s">
        <v>4705</v>
      </c>
      <c r="E1093">
        <v>10</v>
      </c>
    </row>
    <row r="1094" spans="1:5" x14ac:dyDescent="0.3">
      <c r="A1094">
        <v>140815</v>
      </c>
      <c r="B1094">
        <v>10000</v>
      </c>
      <c r="C1094">
        <v>110</v>
      </c>
      <c r="D1094" t="s">
        <v>4701</v>
      </c>
      <c r="E1094">
        <v>5</v>
      </c>
    </row>
    <row r="1095" spans="1:5" x14ac:dyDescent="0.3">
      <c r="A1095">
        <v>140843</v>
      </c>
      <c r="B1095">
        <v>10000</v>
      </c>
      <c r="C1095">
        <v>147</v>
      </c>
      <c r="D1095" t="s">
        <v>4700</v>
      </c>
      <c r="E1095">
        <v>9</v>
      </c>
    </row>
    <row r="1096" spans="1:5" x14ac:dyDescent="0.3">
      <c r="A1096">
        <v>140849</v>
      </c>
      <c r="B1096">
        <v>10000</v>
      </c>
      <c r="C1096">
        <v>132</v>
      </c>
      <c r="D1096" t="s">
        <v>4698</v>
      </c>
      <c r="E1096">
        <v>8</v>
      </c>
    </row>
    <row r="1097" spans="1:5" x14ac:dyDescent="0.3">
      <c r="A1097">
        <v>140991</v>
      </c>
      <c r="B1097">
        <v>10000</v>
      </c>
      <c r="C1097">
        <v>110</v>
      </c>
      <c r="D1097" t="s">
        <v>4697</v>
      </c>
      <c r="E1097">
        <v>3</v>
      </c>
    </row>
    <row r="1098" spans="1:5" x14ac:dyDescent="0.3">
      <c r="A1098">
        <v>140992</v>
      </c>
      <c r="B1098">
        <v>10000</v>
      </c>
      <c r="C1098">
        <v>110</v>
      </c>
      <c r="D1098" t="s">
        <v>4701</v>
      </c>
      <c r="E1098">
        <v>5</v>
      </c>
    </row>
    <row r="1099" spans="1:5" x14ac:dyDescent="0.3">
      <c r="A1099">
        <v>141014</v>
      </c>
      <c r="B1099">
        <v>10000</v>
      </c>
      <c r="C1099">
        <v>110</v>
      </c>
      <c r="D1099" t="s">
        <v>4697</v>
      </c>
      <c r="E1099">
        <v>3</v>
      </c>
    </row>
    <row r="1100" spans="1:5" x14ac:dyDescent="0.3">
      <c r="A1100">
        <v>141036</v>
      </c>
      <c r="B1100">
        <v>10000</v>
      </c>
      <c r="C1100">
        <v>110</v>
      </c>
      <c r="D1100" t="s">
        <v>4697</v>
      </c>
      <c r="E1100">
        <v>3</v>
      </c>
    </row>
    <row r="1101" spans="1:5" x14ac:dyDescent="0.3">
      <c r="A1101">
        <v>141068</v>
      </c>
      <c r="B1101">
        <v>10000</v>
      </c>
      <c r="C1101">
        <v>147</v>
      </c>
      <c r="D1101" t="s">
        <v>4700</v>
      </c>
      <c r="E1101">
        <v>9</v>
      </c>
    </row>
    <row r="1102" spans="1:5" x14ac:dyDescent="0.3">
      <c r="A1102">
        <v>141071</v>
      </c>
      <c r="B1102">
        <v>0</v>
      </c>
      <c r="C1102">
        <v>0</v>
      </c>
      <c r="D1102" t="s">
        <v>4705</v>
      </c>
      <c r="E1102">
        <v>10</v>
      </c>
    </row>
    <row r="1103" spans="1:5" x14ac:dyDescent="0.3">
      <c r="A1103">
        <v>141222</v>
      </c>
      <c r="B1103">
        <v>10000</v>
      </c>
      <c r="C1103">
        <v>100</v>
      </c>
      <c r="D1103" t="s">
        <v>4704</v>
      </c>
      <c r="E1103">
        <v>2</v>
      </c>
    </row>
    <row r="1104" spans="1:5" x14ac:dyDescent="0.3">
      <c r="A1104">
        <v>141223</v>
      </c>
      <c r="B1104">
        <v>0</v>
      </c>
      <c r="C1104">
        <v>0</v>
      </c>
      <c r="D1104" t="s">
        <v>4705</v>
      </c>
      <c r="E1104">
        <v>10</v>
      </c>
    </row>
    <row r="1105" spans="1:5" x14ac:dyDescent="0.3">
      <c r="A1105">
        <v>141242</v>
      </c>
      <c r="B1105">
        <v>10000</v>
      </c>
      <c r="C1105">
        <v>132</v>
      </c>
      <c r="D1105" t="s">
        <v>4698</v>
      </c>
      <c r="E1105">
        <v>8</v>
      </c>
    </row>
    <row r="1106" spans="1:5" x14ac:dyDescent="0.3">
      <c r="A1106">
        <v>141399</v>
      </c>
      <c r="B1106">
        <v>10000</v>
      </c>
      <c r="C1106">
        <v>147</v>
      </c>
      <c r="D1106" t="s">
        <v>4700</v>
      </c>
      <c r="E1106">
        <v>9</v>
      </c>
    </row>
    <row r="1107" spans="1:5" x14ac:dyDescent="0.3">
      <c r="A1107">
        <v>141411</v>
      </c>
      <c r="B1107">
        <v>10000</v>
      </c>
      <c r="C1107">
        <v>110</v>
      </c>
      <c r="D1107" t="s">
        <v>4701</v>
      </c>
      <c r="E1107">
        <v>5</v>
      </c>
    </row>
    <row r="1108" spans="1:5" x14ac:dyDescent="0.3">
      <c r="A1108">
        <v>141473</v>
      </c>
      <c r="B1108">
        <v>10000</v>
      </c>
      <c r="C1108">
        <v>115</v>
      </c>
      <c r="D1108" t="s">
        <v>4702</v>
      </c>
      <c r="E1108">
        <v>6</v>
      </c>
    </row>
    <row r="1109" spans="1:5" x14ac:dyDescent="0.3">
      <c r="A1109">
        <v>141475</v>
      </c>
      <c r="B1109">
        <v>10000</v>
      </c>
      <c r="C1109">
        <v>132</v>
      </c>
      <c r="D1109" t="s">
        <v>4698</v>
      </c>
      <c r="E1109">
        <v>8</v>
      </c>
    </row>
    <row r="1110" spans="1:5" x14ac:dyDescent="0.3">
      <c r="A1110">
        <v>141609</v>
      </c>
      <c r="B1110">
        <v>10000</v>
      </c>
      <c r="C1110">
        <v>110</v>
      </c>
      <c r="D1110" t="s">
        <v>4697</v>
      </c>
      <c r="E1110">
        <v>3</v>
      </c>
    </row>
    <row r="1111" spans="1:5" x14ac:dyDescent="0.3">
      <c r="A1111">
        <v>141638</v>
      </c>
      <c r="B1111">
        <v>10000</v>
      </c>
      <c r="C1111">
        <v>127</v>
      </c>
      <c r="D1111" t="s">
        <v>4703</v>
      </c>
      <c r="E1111">
        <v>7</v>
      </c>
    </row>
    <row r="1112" spans="1:5" x14ac:dyDescent="0.3">
      <c r="A1112">
        <v>141647</v>
      </c>
      <c r="B1112">
        <v>10000</v>
      </c>
      <c r="C1112">
        <v>147</v>
      </c>
      <c r="D1112" t="s">
        <v>4700</v>
      </c>
      <c r="E1112">
        <v>9</v>
      </c>
    </row>
    <row r="1113" spans="1:5" x14ac:dyDescent="0.3">
      <c r="A1113">
        <v>141700</v>
      </c>
      <c r="B1113">
        <v>10000</v>
      </c>
      <c r="C1113">
        <v>110</v>
      </c>
      <c r="D1113" t="s">
        <v>4699</v>
      </c>
      <c r="E1113">
        <v>4</v>
      </c>
    </row>
    <row r="1114" spans="1:5" x14ac:dyDescent="0.3">
      <c r="A1114">
        <v>141707</v>
      </c>
      <c r="B1114">
        <v>10000</v>
      </c>
      <c r="C1114">
        <v>147</v>
      </c>
      <c r="D1114" t="s">
        <v>4700</v>
      </c>
      <c r="E1114">
        <v>9</v>
      </c>
    </row>
    <row r="1115" spans="1:5" x14ac:dyDescent="0.3">
      <c r="A1115">
        <v>141782</v>
      </c>
      <c r="B1115">
        <v>10000</v>
      </c>
      <c r="C1115">
        <v>115</v>
      </c>
      <c r="D1115" t="s">
        <v>4702</v>
      </c>
      <c r="E1115">
        <v>6</v>
      </c>
    </row>
    <row r="1116" spans="1:5" x14ac:dyDescent="0.3">
      <c r="A1116">
        <v>141845</v>
      </c>
      <c r="B1116">
        <v>10000</v>
      </c>
      <c r="C1116">
        <v>127</v>
      </c>
      <c r="D1116" t="s">
        <v>4703</v>
      </c>
      <c r="E1116">
        <v>7</v>
      </c>
    </row>
    <row r="1117" spans="1:5" x14ac:dyDescent="0.3">
      <c r="A1117">
        <v>141850</v>
      </c>
      <c r="B1117">
        <v>10000</v>
      </c>
      <c r="C1117">
        <v>110</v>
      </c>
      <c r="D1117" t="s">
        <v>4699</v>
      </c>
      <c r="E1117">
        <v>4</v>
      </c>
    </row>
    <row r="1118" spans="1:5" x14ac:dyDescent="0.3">
      <c r="A1118">
        <v>141863</v>
      </c>
      <c r="B1118">
        <v>10000</v>
      </c>
      <c r="C1118">
        <v>132</v>
      </c>
      <c r="D1118" t="s">
        <v>4698</v>
      </c>
      <c r="E1118">
        <v>8</v>
      </c>
    </row>
    <row r="1119" spans="1:5" x14ac:dyDescent="0.3">
      <c r="A1119">
        <v>141864</v>
      </c>
      <c r="B1119">
        <v>10000</v>
      </c>
      <c r="C1119">
        <v>110</v>
      </c>
      <c r="D1119" t="s">
        <v>4701</v>
      </c>
      <c r="E1119">
        <v>5</v>
      </c>
    </row>
    <row r="1120" spans="1:5" x14ac:dyDescent="0.3">
      <c r="A1120">
        <v>141871</v>
      </c>
      <c r="B1120">
        <v>10000</v>
      </c>
      <c r="C1120">
        <v>132</v>
      </c>
      <c r="D1120" t="s">
        <v>4698</v>
      </c>
      <c r="E1120">
        <v>8</v>
      </c>
    </row>
    <row r="1121" spans="1:5" x14ac:dyDescent="0.3">
      <c r="A1121">
        <v>141983</v>
      </c>
      <c r="B1121">
        <v>0</v>
      </c>
      <c r="C1121">
        <v>0</v>
      </c>
      <c r="D1121" t="s">
        <v>4705</v>
      </c>
      <c r="E1121">
        <v>10</v>
      </c>
    </row>
    <row r="1122" spans="1:5" x14ac:dyDescent="0.3">
      <c r="A1122">
        <v>141986</v>
      </c>
      <c r="B1122">
        <v>10000</v>
      </c>
      <c r="C1122">
        <v>132</v>
      </c>
      <c r="D1122" t="s">
        <v>4698</v>
      </c>
      <c r="E1122">
        <v>8</v>
      </c>
    </row>
    <row r="1123" spans="1:5" x14ac:dyDescent="0.3">
      <c r="A1123">
        <v>142085</v>
      </c>
      <c r="B1123">
        <v>10000</v>
      </c>
      <c r="C1123">
        <v>127</v>
      </c>
      <c r="D1123" t="s">
        <v>4703</v>
      </c>
      <c r="E1123">
        <v>7</v>
      </c>
    </row>
    <row r="1124" spans="1:5" x14ac:dyDescent="0.3">
      <c r="A1124">
        <v>142107</v>
      </c>
      <c r="B1124">
        <v>10000</v>
      </c>
      <c r="C1124">
        <v>115</v>
      </c>
      <c r="D1124" t="s">
        <v>4702</v>
      </c>
      <c r="E1124">
        <v>6</v>
      </c>
    </row>
    <row r="1125" spans="1:5" x14ac:dyDescent="0.3">
      <c r="A1125">
        <v>142121</v>
      </c>
      <c r="B1125">
        <v>10000</v>
      </c>
      <c r="C1125">
        <v>90</v>
      </c>
      <c r="D1125" t="s">
        <v>4706</v>
      </c>
      <c r="E1125">
        <v>1</v>
      </c>
    </row>
    <row r="1126" spans="1:5" x14ac:dyDescent="0.3">
      <c r="A1126">
        <v>142152</v>
      </c>
      <c r="B1126">
        <v>10000</v>
      </c>
      <c r="C1126">
        <v>132</v>
      </c>
      <c r="D1126" t="s">
        <v>4698</v>
      </c>
      <c r="E1126">
        <v>8</v>
      </c>
    </row>
    <row r="1127" spans="1:5" x14ac:dyDescent="0.3">
      <c r="A1127">
        <v>142164</v>
      </c>
      <c r="B1127">
        <v>10000</v>
      </c>
      <c r="C1127">
        <v>132</v>
      </c>
      <c r="D1127" t="s">
        <v>4698</v>
      </c>
      <c r="E1127">
        <v>8</v>
      </c>
    </row>
    <row r="1128" spans="1:5" x14ac:dyDescent="0.3">
      <c r="A1128">
        <v>142171</v>
      </c>
      <c r="B1128">
        <v>10000</v>
      </c>
      <c r="C1128">
        <v>115</v>
      </c>
      <c r="D1128" t="s">
        <v>4702</v>
      </c>
      <c r="E1128">
        <v>6</v>
      </c>
    </row>
    <row r="1129" spans="1:5" x14ac:dyDescent="0.3">
      <c r="A1129">
        <v>142184</v>
      </c>
      <c r="B1129">
        <v>10000</v>
      </c>
      <c r="C1129">
        <v>115</v>
      </c>
      <c r="D1129" t="s">
        <v>4702</v>
      </c>
      <c r="E1129">
        <v>6</v>
      </c>
    </row>
    <row r="1130" spans="1:5" x14ac:dyDescent="0.3">
      <c r="A1130">
        <v>142186</v>
      </c>
      <c r="B1130">
        <v>10000</v>
      </c>
      <c r="C1130">
        <v>127</v>
      </c>
      <c r="D1130" t="s">
        <v>4703</v>
      </c>
      <c r="E1130">
        <v>7</v>
      </c>
    </row>
    <row r="1131" spans="1:5" x14ac:dyDescent="0.3">
      <c r="A1131">
        <v>142212</v>
      </c>
      <c r="B1131">
        <v>10000</v>
      </c>
      <c r="C1131">
        <v>147</v>
      </c>
      <c r="D1131" t="s">
        <v>4700</v>
      </c>
      <c r="E1131">
        <v>9</v>
      </c>
    </row>
    <row r="1132" spans="1:5" x14ac:dyDescent="0.3">
      <c r="A1132">
        <v>142213</v>
      </c>
      <c r="B1132">
        <v>10000</v>
      </c>
      <c r="C1132">
        <v>115</v>
      </c>
      <c r="D1132" t="s">
        <v>4702</v>
      </c>
      <c r="E1132">
        <v>6</v>
      </c>
    </row>
    <row r="1133" spans="1:5" x14ac:dyDescent="0.3">
      <c r="A1133">
        <v>142220</v>
      </c>
      <c r="B1133">
        <v>0</v>
      </c>
      <c r="C1133">
        <v>0</v>
      </c>
      <c r="D1133" t="s">
        <v>4705</v>
      </c>
      <c r="E1133">
        <v>10</v>
      </c>
    </row>
    <row r="1134" spans="1:5" x14ac:dyDescent="0.3">
      <c r="A1134">
        <v>142221</v>
      </c>
      <c r="B1134">
        <v>10000</v>
      </c>
      <c r="C1134">
        <v>127</v>
      </c>
      <c r="D1134" t="s">
        <v>4703</v>
      </c>
      <c r="E1134">
        <v>7</v>
      </c>
    </row>
    <row r="1135" spans="1:5" x14ac:dyDescent="0.3">
      <c r="A1135">
        <v>142223</v>
      </c>
      <c r="B1135">
        <v>10000</v>
      </c>
      <c r="C1135">
        <v>132</v>
      </c>
      <c r="D1135" t="s">
        <v>4698</v>
      </c>
      <c r="E1135">
        <v>8</v>
      </c>
    </row>
    <row r="1136" spans="1:5" x14ac:dyDescent="0.3">
      <c r="A1136">
        <v>142224</v>
      </c>
      <c r="B1136">
        <v>10000</v>
      </c>
      <c r="C1136">
        <v>115</v>
      </c>
      <c r="D1136" t="s">
        <v>4702</v>
      </c>
      <c r="E1136">
        <v>6</v>
      </c>
    </row>
    <row r="1137" spans="1:5" x14ac:dyDescent="0.3">
      <c r="A1137">
        <v>142227</v>
      </c>
      <c r="B1137">
        <v>10000</v>
      </c>
      <c r="C1137">
        <v>110</v>
      </c>
      <c r="D1137" t="s">
        <v>4699</v>
      </c>
      <c r="E1137">
        <v>4</v>
      </c>
    </row>
    <row r="1138" spans="1:5" x14ac:dyDescent="0.3">
      <c r="A1138">
        <v>142230</v>
      </c>
      <c r="B1138">
        <v>10000</v>
      </c>
      <c r="C1138">
        <v>127</v>
      </c>
      <c r="D1138" t="s">
        <v>4703</v>
      </c>
      <c r="E1138">
        <v>7</v>
      </c>
    </row>
    <row r="1139" spans="1:5" x14ac:dyDescent="0.3">
      <c r="A1139">
        <v>142232</v>
      </c>
      <c r="B1139">
        <v>10000</v>
      </c>
      <c r="C1139">
        <v>115</v>
      </c>
      <c r="D1139" t="s">
        <v>4702</v>
      </c>
      <c r="E1139">
        <v>6</v>
      </c>
    </row>
    <row r="1140" spans="1:5" x14ac:dyDescent="0.3">
      <c r="A1140">
        <v>142235</v>
      </c>
      <c r="B1140">
        <v>10000</v>
      </c>
      <c r="C1140">
        <v>147</v>
      </c>
      <c r="D1140" t="s">
        <v>4700</v>
      </c>
      <c r="E1140">
        <v>9</v>
      </c>
    </row>
    <row r="1141" spans="1:5" x14ac:dyDescent="0.3">
      <c r="A1141">
        <v>142251</v>
      </c>
      <c r="B1141">
        <v>10000</v>
      </c>
      <c r="C1141">
        <v>147</v>
      </c>
      <c r="D1141" t="s">
        <v>4700</v>
      </c>
      <c r="E1141">
        <v>9</v>
      </c>
    </row>
    <row r="1142" spans="1:5" x14ac:dyDescent="0.3">
      <c r="A1142">
        <v>142277</v>
      </c>
      <c r="B1142">
        <v>10000</v>
      </c>
      <c r="C1142">
        <v>127</v>
      </c>
      <c r="D1142" t="s">
        <v>4703</v>
      </c>
      <c r="E1142">
        <v>7</v>
      </c>
    </row>
    <row r="1143" spans="1:5" x14ac:dyDescent="0.3">
      <c r="A1143">
        <v>142278</v>
      </c>
      <c r="B1143">
        <v>10000</v>
      </c>
      <c r="C1143">
        <v>147</v>
      </c>
      <c r="D1143" t="s">
        <v>4700</v>
      </c>
      <c r="E1143">
        <v>9</v>
      </c>
    </row>
    <row r="1144" spans="1:5" x14ac:dyDescent="0.3">
      <c r="A1144">
        <v>142313</v>
      </c>
      <c r="B1144">
        <v>10000</v>
      </c>
      <c r="C1144">
        <v>132</v>
      </c>
      <c r="D1144" t="s">
        <v>4698</v>
      </c>
      <c r="E1144">
        <v>8</v>
      </c>
    </row>
    <row r="1145" spans="1:5" x14ac:dyDescent="0.3">
      <c r="A1145">
        <v>142329</v>
      </c>
      <c r="B1145">
        <v>10000</v>
      </c>
      <c r="C1145">
        <v>147</v>
      </c>
      <c r="D1145" t="s">
        <v>4700</v>
      </c>
      <c r="E1145">
        <v>9</v>
      </c>
    </row>
    <row r="1146" spans="1:5" x14ac:dyDescent="0.3">
      <c r="A1146">
        <v>142330</v>
      </c>
      <c r="B1146">
        <v>0</v>
      </c>
      <c r="C1146">
        <v>0</v>
      </c>
      <c r="D1146" t="s">
        <v>4705</v>
      </c>
      <c r="E1146">
        <v>10</v>
      </c>
    </row>
    <row r="1147" spans="1:5" x14ac:dyDescent="0.3">
      <c r="A1147">
        <v>142333</v>
      </c>
      <c r="B1147">
        <v>10000</v>
      </c>
      <c r="C1147">
        <v>132</v>
      </c>
      <c r="D1147" t="s">
        <v>4698</v>
      </c>
      <c r="E1147">
        <v>8</v>
      </c>
    </row>
    <row r="1148" spans="1:5" x14ac:dyDescent="0.3">
      <c r="A1148">
        <v>142353</v>
      </c>
      <c r="B1148">
        <v>10000</v>
      </c>
      <c r="C1148">
        <v>115</v>
      </c>
      <c r="D1148" t="s">
        <v>4702</v>
      </c>
      <c r="E1148">
        <v>6</v>
      </c>
    </row>
    <row r="1149" spans="1:5" x14ac:dyDescent="0.3">
      <c r="A1149">
        <v>142428</v>
      </c>
      <c r="B1149">
        <v>10000</v>
      </c>
      <c r="C1149">
        <v>115</v>
      </c>
      <c r="D1149" t="s">
        <v>4702</v>
      </c>
      <c r="E1149">
        <v>6</v>
      </c>
    </row>
    <row r="1150" spans="1:5" x14ac:dyDescent="0.3">
      <c r="A1150">
        <v>142458</v>
      </c>
      <c r="B1150">
        <v>10000</v>
      </c>
      <c r="C1150">
        <v>110</v>
      </c>
      <c r="D1150" t="s">
        <v>4701</v>
      </c>
      <c r="E1150">
        <v>5</v>
      </c>
    </row>
    <row r="1151" spans="1:5" x14ac:dyDescent="0.3">
      <c r="A1151">
        <v>142461</v>
      </c>
      <c r="B1151">
        <v>10000</v>
      </c>
      <c r="C1151">
        <v>147</v>
      </c>
      <c r="D1151" t="s">
        <v>4700</v>
      </c>
      <c r="E1151">
        <v>9</v>
      </c>
    </row>
    <row r="1152" spans="1:5" x14ac:dyDescent="0.3">
      <c r="A1152">
        <v>142471</v>
      </c>
      <c r="B1152">
        <v>10000</v>
      </c>
      <c r="C1152">
        <v>132</v>
      </c>
      <c r="D1152" t="s">
        <v>4698</v>
      </c>
      <c r="E1152">
        <v>8</v>
      </c>
    </row>
    <row r="1153" spans="1:5" x14ac:dyDescent="0.3">
      <c r="A1153">
        <v>142478</v>
      </c>
      <c r="B1153">
        <v>10000</v>
      </c>
      <c r="C1153">
        <v>147</v>
      </c>
      <c r="D1153" t="s">
        <v>4700</v>
      </c>
      <c r="E1153">
        <v>9</v>
      </c>
    </row>
    <row r="1154" spans="1:5" x14ac:dyDescent="0.3">
      <c r="A1154">
        <v>142480</v>
      </c>
      <c r="B1154">
        <v>0</v>
      </c>
      <c r="C1154">
        <v>0</v>
      </c>
      <c r="D1154" t="s">
        <v>4705</v>
      </c>
      <c r="E1154">
        <v>10</v>
      </c>
    </row>
    <row r="1155" spans="1:5" x14ac:dyDescent="0.3">
      <c r="A1155">
        <v>142481</v>
      </c>
      <c r="B1155">
        <v>0</v>
      </c>
      <c r="C1155">
        <v>0</v>
      </c>
      <c r="D1155" t="s">
        <v>4705</v>
      </c>
      <c r="E1155">
        <v>10</v>
      </c>
    </row>
    <row r="1156" spans="1:5" x14ac:dyDescent="0.3">
      <c r="A1156">
        <v>142484</v>
      </c>
      <c r="B1156">
        <v>10000</v>
      </c>
      <c r="C1156">
        <v>132</v>
      </c>
      <c r="D1156" t="s">
        <v>4698</v>
      </c>
      <c r="E1156">
        <v>8</v>
      </c>
    </row>
    <row r="1157" spans="1:5" x14ac:dyDescent="0.3">
      <c r="A1157">
        <v>142508</v>
      </c>
      <c r="B1157">
        <v>10000</v>
      </c>
      <c r="C1157">
        <v>127</v>
      </c>
      <c r="D1157" t="s">
        <v>4703</v>
      </c>
      <c r="E1157">
        <v>7</v>
      </c>
    </row>
    <row r="1158" spans="1:5" x14ac:dyDescent="0.3">
      <c r="A1158">
        <v>142509</v>
      </c>
      <c r="B1158">
        <v>10000</v>
      </c>
      <c r="C1158">
        <v>115</v>
      </c>
      <c r="D1158" t="s">
        <v>4702</v>
      </c>
      <c r="E1158">
        <v>6</v>
      </c>
    </row>
    <row r="1159" spans="1:5" x14ac:dyDescent="0.3">
      <c r="A1159">
        <v>142539</v>
      </c>
      <c r="B1159">
        <v>10000</v>
      </c>
      <c r="C1159">
        <v>147</v>
      </c>
      <c r="D1159" t="s">
        <v>4700</v>
      </c>
      <c r="E1159">
        <v>9</v>
      </c>
    </row>
    <row r="1160" spans="1:5" x14ac:dyDescent="0.3">
      <c r="A1160">
        <v>142542</v>
      </c>
      <c r="B1160">
        <v>10000</v>
      </c>
      <c r="C1160">
        <v>132</v>
      </c>
      <c r="D1160" t="s">
        <v>4698</v>
      </c>
      <c r="E1160">
        <v>8</v>
      </c>
    </row>
    <row r="1161" spans="1:5" x14ac:dyDescent="0.3">
      <c r="A1161">
        <v>142543</v>
      </c>
      <c r="B1161">
        <v>10000</v>
      </c>
      <c r="C1161">
        <v>110</v>
      </c>
      <c r="D1161" t="s">
        <v>4701</v>
      </c>
      <c r="E1161">
        <v>5</v>
      </c>
    </row>
    <row r="1162" spans="1:5" x14ac:dyDescent="0.3">
      <c r="A1162">
        <v>142546</v>
      </c>
      <c r="B1162">
        <v>10000</v>
      </c>
      <c r="C1162">
        <v>147</v>
      </c>
      <c r="D1162" t="s">
        <v>4700</v>
      </c>
      <c r="E1162">
        <v>9</v>
      </c>
    </row>
    <row r="1163" spans="1:5" x14ac:dyDescent="0.3">
      <c r="A1163">
        <v>142550</v>
      </c>
      <c r="B1163">
        <v>0</v>
      </c>
      <c r="C1163">
        <v>0</v>
      </c>
      <c r="D1163" t="s">
        <v>4705</v>
      </c>
      <c r="E1163">
        <v>10</v>
      </c>
    </row>
    <row r="1164" spans="1:5" x14ac:dyDescent="0.3">
      <c r="A1164">
        <v>142574</v>
      </c>
      <c r="B1164">
        <v>10000</v>
      </c>
      <c r="C1164">
        <v>132</v>
      </c>
      <c r="D1164" t="s">
        <v>4698</v>
      </c>
      <c r="E1164">
        <v>8</v>
      </c>
    </row>
    <row r="1165" spans="1:5" x14ac:dyDescent="0.3">
      <c r="A1165">
        <v>142578</v>
      </c>
      <c r="B1165">
        <v>10000</v>
      </c>
      <c r="C1165">
        <v>127</v>
      </c>
      <c r="D1165" t="s">
        <v>4703</v>
      </c>
      <c r="E1165">
        <v>7</v>
      </c>
    </row>
    <row r="1166" spans="1:5" x14ac:dyDescent="0.3">
      <c r="A1166">
        <v>142587</v>
      </c>
      <c r="B1166">
        <v>0</v>
      </c>
      <c r="C1166">
        <v>0</v>
      </c>
      <c r="D1166" t="s">
        <v>4705</v>
      </c>
      <c r="E1166">
        <v>10</v>
      </c>
    </row>
    <row r="1167" spans="1:5" x14ac:dyDescent="0.3">
      <c r="A1167">
        <v>142607</v>
      </c>
      <c r="B1167">
        <v>10000</v>
      </c>
      <c r="C1167">
        <v>127</v>
      </c>
      <c r="D1167" t="s">
        <v>4703</v>
      </c>
      <c r="E1167">
        <v>7</v>
      </c>
    </row>
    <row r="1168" spans="1:5" x14ac:dyDescent="0.3">
      <c r="A1168">
        <v>142676</v>
      </c>
      <c r="B1168">
        <v>10000</v>
      </c>
      <c r="C1168">
        <v>132</v>
      </c>
      <c r="D1168" t="s">
        <v>4698</v>
      </c>
      <c r="E1168">
        <v>8</v>
      </c>
    </row>
    <row r="1169" spans="1:5" x14ac:dyDescent="0.3">
      <c r="A1169">
        <v>142677</v>
      </c>
      <c r="B1169">
        <v>10000</v>
      </c>
      <c r="C1169">
        <v>127</v>
      </c>
      <c r="D1169" t="s">
        <v>4703</v>
      </c>
      <c r="E1169">
        <v>7</v>
      </c>
    </row>
    <row r="1170" spans="1:5" x14ac:dyDescent="0.3">
      <c r="A1170">
        <v>142678</v>
      </c>
      <c r="B1170">
        <v>10000</v>
      </c>
      <c r="C1170">
        <v>132</v>
      </c>
      <c r="D1170" t="s">
        <v>4698</v>
      </c>
      <c r="E1170">
        <v>8</v>
      </c>
    </row>
    <row r="1171" spans="1:5" x14ac:dyDescent="0.3">
      <c r="A1171">
        <v>142683</v>
      </c>
      <c r="B1171">
        <v>10000</v>
      </c>
      <c r="C1171">
        <v>110</v>
      </c>
      <c r="D1171" t="s">
        <v>4697</v>
      </c>
      <c r="E1171">
        <v>3</v>
      </c>
    </row>
    <row r="1172" spans="1:5" x14ac:dyDescent="0.3">
      <c r="A1172">
        <v>142751</v>
      </c>
      <c r="B1172">
        <v>0</v>
      </c>
      <c r="C1172">
        <v>0</v>
      </c>
      <c r="D1172" t="s">
        <v>4705</v>
      </c>
      <c r="E1172">
        <v>10</v>
      </c>
    </row>
    <row r="1173" spans="1:5" x14ac:dyDescent="0.3">
      <c r="A1173">
        <v>142759</v>
      </c>
      <c r="B1173">
        <v>10000</v>
      </c>
      <c r="C1173">
        <v>115</v>
      </c>
      <c r="D1173" t="s">
        <v>4702</v>
      </c>
      <c r="E1173">
        <v>6</v>
      </c>
    </row>
    <row r="1174" spans="1:5" x14ac:dyDescent="0.3">
      <c r="A1174">
        <v>142761</v>
      </c>
      <c r="B1174">
        <v>10000</v>
      </c>
      <c r="C1174">
        <v>110</v>
      </c>
      <c r="D1174" t="s">
        <v>4701</v>
      </c>
      <c r="E1174">
        <v>5</v>
      </c>
    </row>
    <row r="1175" spans="1:5" x14ac:dyDescent="0.3">
      <c r="A1175">
        <v>142762</v>
      </c>
      <c r="B1175">
        <v>10000</v>
      </c>
      <c r="C1175">
        <v>147</v>
      </c>
      <c r="D1175" t="s">
        <v>4700</v>
      </c>
      <c r="E1175">
        <v>9</v>
      </c>
    </row>
    <row r="1176" spans="1:5" x14ac:dyDescent="0.3">
      <c r="A1176">
        <v>142763</v>
      </c>
      <c r="B1176">
        <v>10000</v>
      </c>
      <c r="C1176">
        <v>127</v>
      </c>
      <c r="D1176" t="s">
        <v>4703</v>
      </c>
      <c r="E1176">
        <v>7</v>
      </c>
    </row>
    <row r="1177" spans="1:5" x14ac:dyDescent="0.3">
      <c r="A1177">
        <v>142764</v>
      </c>
      <c r="B1177">
        <v>10000</v>
      </c>
      <c r="C1177">
        <v>132</v>
      </c>
      <c r="D1177" t="s">
        <v>4698</v>
      </c>
      <c r="E1177">
        <v>8</v>
      </c>
    </row>
    <row r="1178" spans="1:5" x14ac:dyDescent="0.3">
      <c r="A1178">
        <v>142766</v>
      </c>
      <c r="B1178">
        <v>10000</v>
      </c>
      <c r="C1178">
        <v>110</v>
      </c>
      <c r="D1178" t="s">
        <v>4699</v>
      </c>
      <c r="E1178">
        <v>4</v>
      </c>
    </row>
    <row r="1179" spans="1:5" x14ac:dyDescent="0.3">
      <c r="A1179">
        <v>142817</v>
      </c>
      <c r="B1179">
        <v>10000</v>
      </c>
      <c r="C1179">
        <v>132</v>
      </c>
      <c r="D1179" t="s">
        <v>4698</v>
      </c>
      <c r="E1179">
        <v>8</v>
      </c>
    </row>
    <row r="1180" spans="1:5" x14ac:dyDescent="0.3">
      <c r="A1180">
        <v>142820</v>
      </c>
      <c r="B1180">
        <v>10000</v>
      </c>
      <c r="C1180">
        <v>147</v>
      </c>
      <c r="D1180" t="s">
        <v>4700</v>
      </c>
      <c r="E1180">
        <v>9</v>
      </c>
    </row>
    <row r="1181" spans="1:5" x14ac:dyDescent="0.3">
      <c r="A1181">
        <v>142825</v>
      </c>
      <c r="B1181">
        <v>10000</v>
      </c>
      <c r="C1181">
        <v>147</v>
      </c>
      <c r="D1181" t="s">
        <v>4700</v>
      </c>
      <c r="E1181">
        <v>9</v>
      </c>
    </row>
    <row r="1182" spans="1:5" x14ac:dyDescent="0.3">
      <c r="A1182">
        <v>142828</v>
      </c>
      <c r="B1182">
        <v>10000</v>
      </c>
      <c r="C1182">
        <v>110</v>
      </c>
      <c r="D1182" t="s">
        <v>4697</v>
      </c>
      <c r="E1182">
        <v>3</v>
      </c>
    </row>
    <row r="1183" spans="1:5" x14ac:dyDescent="0.3">
      <c r="A1183">
        <v>142844</v>
      </c>
      <c r="B1183">
        <v>10000</v>
      </c>
      <c r="C1183">
        <v>127</v>
      </c>
      <c r="D1183" t="s">
        <v>4703</v>
      </c>
      <c r="E1183">
        <v>7</v>
      </c>
    </row>
    <row r="1184" spans="1:5" x14ac:dyDescent="0.3">
      <c r="A1184">
        <v>142864</v>
      </c>
      <c r="B1184">
        <v>10000</v>
      </c>
      <c r="C1184">
        <v>132</v>
      </c>
      <c r="D1184" t="s">
        <v>4698</v>
      </c>
      <c r="E1184">
        <v>8</v>
      </c>
    </row>
    <row r="1185" spans="1:5" x14ac:dyDescent="0.3">
      <c r="A1185">
        <v>142865</v>
      </c>
      <c r="B1185">
        <v>10000</v>
      </c>
      <c r="C1185">
        <v>147</v>
      </c>
      <c r="D1185" t="s">
        <v>4700</v>
      </c>
      <c r="E1185">
        <v>9</v>
      </c>
    </row>
    <row r="1186" spans="1:5" x14ac:dyDescent="0.3">
      <c r="A1186">
        <v>142891</v>
      </c>
      <c r="B1186">
        <v>10000</v>
      </c>
      <c r="C1186">
        <v>147</v>
      </c>
      <c r="D1186" t="s">
        <v>4700</v>
      </c>
      <c r="E1186">
        <v>9</v>
      </c>
    </row>
    <row r="1187" spans="1:5" x14ac:dyDescent="0.3">
      <c r="A1187">
        <v>142894</v>
      </c>
      <c r="B1187">
        <v>10000</v>
      </c>
      <c r="C1187">
        <v>147</v>
      </c>
      <c r="D1187" t="s">
        <v>4700</v>
      </c>
      <c r="E1187">
        <v>9</v>
      </c>
    </row>
    <row r="1188" spans="1:5" x14ac:dyDescent="0.3">
      <c r="A1188">
        <v>142896</v>
      </c>
      <c r="B1188">
        <v>10000</v>
      </c>
      <c r="C1188">
        <v>147</v>
      </c>
      <c r="D1188" t="s">
        <v>4700</v>
      </c>
      <c r="E1188">
        <v>9</v>
      </c>
    </row>
    <row r="1189" spans="1:5" x14ac:dyDescent="0.3">
      <c r="A1189">
        <v>142898</v>
      </c>
      <c r="B1189">
        <v>10000</v>
      </c>
      <c r="C1189">
        <v>127</v>
      </c>
      <c r="D1189" t="s">
        <v>4703</v>
      </c>
      <c r="E1189">
        <v>7</v>
      </c>
    </row>
    <row r="1190" spans="1:5" x14ac:dyDescent="0.3">
      <c r="A1190">
        <v>142943</v>
      </c>
      <c r="B1190">
        <v>10000</v>
      </c>
      <c r="C1190">
        <v>115</v>
      </c>
      <c r="D1190" t="s">
        <v>4702</v>
      </c>
      <c r="E1190">
        <v>6</v>
      </c>
    </row>
    <row r="1191" spans="1:5" x14ac:dyDescent="0.3">
      <c r="A1191">
        <v>142945</v>
      </c>
      <c r="B1191">
        <v>10000</v>
      </c>
      <c r="C1191">
        <v>147</v>
      </c>
      <c r="D1191" t="s">
        <v>4700</v>
      </c>
      <c r="E1191">
        <v>9</v>
      </c>
    </row>
    <row r="1192" spans="1:5" x14ac:dyDescent="0.3">
      <c r="A1192">
        <v>143003</v>
      </c>
      <c r="B1192">
        <v>10000</v>
      </c>
      <c r="C1192">
        <v>132</v>
      </c>
      <c r="D1192" t="s">
        <v>4698</v>
      </c>
      <c r="E1192">
        <v>8</v>
      </c>
    </row>
    <row r="1193" spans="1:5" x14ac:dyDescent="0.3">
      <c r="A1193">
        <v>143004</v>
      </c>
      <c r="B1193">
        <v>10000</v>
      </c>
      <c r="C1193">
        <v>132</v>
      </c>
      <c r="D1193" t="s">
        <v>4698</v>
      </c>
      <c r="E1193">
        <v>8</v>
      </c>
    </row>
    <row r="1194" spans="1:5" x14ac:dyDescent="0.3">
      <c r="A1194">
        <v>143034</v>
      </c>
      <c r="B1194">
        <v>10000</v>
      </c>
      <c r="C1194">
        <v>147</v>
      </c>
      <c r="D1194" t="s">
        <v>4700</v>
      </c>
      <c r="E1194">
        <v>9</v>
      </c>
    </row>
    <row r="1195" spans="1:5" x14ac:dyDescent="0.3">
      <c r="A1195">
        <v>143039</v>
      </c>
      <c r="B1195">
        <v>0</v>
      </c>
      <c r="C1195">
        <v>0</v>
      </c>
      <c r="D1195" t="s">
        <v>4705</v>
      </c>
      <c r="E1195">
        <v>10</v>
      </c>
    </row>
    <row r="1196" spans="1:5" x14ac:dyDescent="0.3">
      <c r="A1196">
        <v>143048</v>
      </c>
      <c r="B1196">
        <v>10000</v>
      </c>
      <c r="C1196">
        <v>115</v>
      </c>
      <c r="D1196" t="s">
        <v>4702</v>
      </c>
      <c r="E1196">
        <v>6</v>
      </c>
    </row>
    <row r="1197" spans="1:5" x14ac:dyDescent="0.3">
      <c r="A1197">
        <v>143086</v>
      </c>
      <c r="B1197">
        <v>10000</v>
      </c>
      <c r="C1197">
        <v>115</v>
      </c>
      <c r="D1197" t="s">
        <v>4702</v>
      </c>
      <c r="E1197">
        <v>6</v>
      </c>
    </row>
    <row r="1198" spans="1:5" x14ac:dyDescent="0.3">
      <c r="A1198">
        <v>143162</v>
      </c>
      <c r="B1198">
        <v>0</v>
      </c>
      <c r="C1198">
        <v>0</v>
      </c>
      <c r="D1198" t="s">
        <v>4705</v>
      </c>
      <c r="E1198">
        <v>10</v>
      </c>
    </row>
    <row r="1199" spans="1:5" x14ac:dyDescent="0.3">
      <c r="A1199">
        <v>143164</v>
      </c>
      <c r="B1199">
        <v>10000</v>
      </c>
      <c r="C1199">
        <v>147</v>
      </c>
      <c r="D1199" t="s">
        <v>4700</v>
      </c>
      <c r="E1199">
        <v>9</v>
      </c>
    </row>
    <row r="1200" spans="1:5" x14ac:dyDescent="0.3">
      <c r="A1200">
        <v>143185</v>
      </c>
      <c r="B1200">
        <v>10000</v>
      </c>
      <c r="C1200">
        <v>147</v>
      </c>
      <c r="D1200" t="s">
        <v>4700</v>
      </c>
      <c r="E1200">
        <v>9</v>
      </c>
    </row>
    <row r="1201" spans="1:5" x14ac:dyDescent="0.3">
      <c r="A1201">
        <v>143200</v>
      </c>
      <c r="B1201">
        <v>10000</v>
      </c>
      <c r="C1201">
        <v>147</v>
      </c>
      <c r="D1201" t="s">
        <v>4700</v>
      </c>
      <c r="E1201">
        <v>9</v>
      </c>
    </row>
    <row r="1202" spans="1:5" x14ac:dyDescent="0.3">
      <c r="A1202">
        <v>143205</v>
      </c>
      <c r="B1202">
        <v>0</v>
      </c>
      <c r="C1202">
        <v>0</v>
      </c>
      <c r="D1202" t="s">
        <v>4705</v>
      </c>
      <c r="E1202">
        <v>10</v>
      </c>
    </row>
    <row r="1203" spans="1:5" x14ac:dyDescent="0.3">
      <c r="A1203">
        <v>143242</v>
      </c>
      <c r="B1203">
        <v>10000</v>
      </c>
      <c r="C1203">
        <v>127</v>
      </c>
      <c r="D1203" t="s">
        <v>4703</v>
      </c>
      <c r="E1203">
        <v>7</v>
      </c>
    </row>
    <row r="1204" spans="1:5" x14ac:dyDescent="0.3">
      <c r="A1204">
        <v>143274</v>
      </c>
      <c r="B1204">
        <v>10000</v>
      </c>
      <c r="C1204">
        <v>115</v>
      </c>
      <c r="D1204" t="s">
        <v>4702</v>
      </c>
      <c r="E1204">
        <v>6</v>
      </c>
    </row>
    <row r="1205" spans="1:5" x14ac:dyDescent="0.3">
      <c r="A1205">
        <v>143333</v>
      </c>
      <c r="B1205">
        <v>10000</v>
      </c>
      <c r="C1205">
        <v>110</v>
      </c>
      <c r="D1205" t="s">
        <v>4701</v>
      </c>
      <c r="E1205">
        <v>5</v>
      </c>
    </row>
    <row r="1206" spans="1:5" x14ac:dyDescent="0.3">
      <c r="A1206">
        <v>143334</v>
      </c>
      <c r="B1206">
        <v>10000</v>
      </c>
      <c r="C1206">
        <v>147</v>
      </c>
      <c r="D1206" t="s">
        <v>4700</v>
      </c>
      <c r="E1206">
        <v>9</v>
      </c>
    </row>
    <row r="1207" spans="1:5" x14ac:dyDescent="0.3">
      <c r="A1207">
        <v>143340</v>
      </c>
      <c r="B1207">
        <v>10000</v>
      </c>
      <c r="C1207">
        <v>110</v>
      </c>
      <c r="D1207" t="s">
        <v>4701</v>
      </c>
      <c r="E1207">
        <v>5</v>
      </c>
    </row>
    <row r="1208" spans="1:5" x14ac:dyDescent="0.3">
      <c r="A1208">
        <v>143344</v>
      </c>
      <c r="B1208">
        <v>10000</v>
      </c>
      <c r="C1208">
        <v>110</v>
      </c>
      <c r="D1208" t="s">
        <v>4699</v>
      </c>
      <c r="E1208">
        <v>4</v>
      </c>
    </row>
    <row r="1209" spans="1:5" x14ac:dyDescent="0.3">
      <c r="A1209">
        <v>143346</v>
      </c>
      <c r="B1209">
        <v>10000</v>
      </c>
      <c r="C1209">
        <v>127</v>
      </c>
      <c r="D1209" t="s">
        <v>4703</v>
      </c>
      <c r="E1209">
        <v>7</v>
      </c>
    </row>
    <row r="1210" spans="1:5" x14ac:dyDescent="0.3">
      <c r="A1210">
        <v>143347</v>
      </c>
      <c r="B1210">
        <v>10000</v>
      </c>
      <c r="C1210">
        <v>100</v>
      </c>
      <c r="D1210" t="s">
        <v>4704</v>
      </c>
      <c r="E1210">
        <v>2</v>
      </c>
    </row>
    <row r="1211" spans="1:5" x14ac:dyDescent="0.3">
      <c r="A1211">
        <v>143348</v>
      </c>
      <c r="B1211">
        <v>10000</v>
      </c>
      <c r="C1211">
        <v>100</v>
      </c>
      <c r="D1211" t="s">
        <v>4704</v>
      </c>
      <c r="E1211">
        <v>2</v>
      </c>
    </row>
    <row r="1212" spans="1:5" x14ac:dyDescent="0.3">
      <c r="A1212">
        <v>143349</v>
      </c>
      <c r="B1212">
        <v>10000</v>
      </c>
      <c r="C1212">
        <v>110</v>
      </c>
      <c r="D1212" t="s">
        <v>4699</v>
      </c>
      <c r="E1212">
        <v>4</v>
      </c>
    </row>
    <row r="1213" spans="1:5" x14ac:dyDescent="0.3">
      <c r="A1213">
        <v>143361</v>
      </c>
      <c r="B1213">
        <v>10000</v>
      </c>
      <c r="C1213">
        <v>110</v>
      </c>
      <c r="D1213" t="s">
        <v>4699</v>
      </c>
      <c r="E1213">
        <v>4</v>
      </c>
    </row>
    <row r="1214" spans="1:5" x14ac:dyDescent="0.3">
      <c r="A1214">
        <v>143380</v>
      </c>
      <c r="B1214">
        <v>10000</v>
      </c>
      <c r="C1214">
        <v>115</v>
      </c>
      <c r="D1214" t="s">
        <v>4702</v>
      </c>
      <c r="E1214">
        <v>6</v>
      </c>
    </row>
    <row r="1215" spans="1:5" x14ac:dyDescent="0.3">
      <c r="A1215">
        <v>143381</v>
      </c>
      <c r="B1215">
        <v>10000</v>
      </c>
      <c r="C1215">
        <v>110</v>
      </c>
      <c r="D1215" t="s">
        <v>4701</v>
      </c>
      <c r="E1215">
        <v>5</v>
      </c>
    </row>
    <row r="1216" spans="1:5" x14ac:dyDescent="0.3">
      <c r="A1216">
        <v>143386</v>
      </c>
      <c r="B1216">
        <v>10000</v>
      </c>
      <c r="C1216">
        <v>132</v>
      </c>
      <c r="D1216" t="s">
        <v>4698</v>
      </c>
      <c r="E1216">
        <v>8</v>
      </c>
    </row>
    <row r="1217" spans="1:5" x14ac:dyDescent="0.3">
      <c r="A1217">
        <v>143495</v>
      </c>
      <c r="B1217">
        <v>10000</v>
      </c>
      <c r="C1217">
        <v>147</v>
      </c>
      <c r="D1217" t="s">
        <v>4700</v>
      </c>
      <c r="E1217">
        <v>9</v>
      </c>
    </row>
    <row r="1218" spans="1:5" x14ac:dyDescent="0.3">
      <c r="A1218">
        <v>143507</v>
      </c>
      <c r="B1218">
        <v>10000</v>
      </c>
      <c r="C1218">
        <v>115</v>
      </c>
      <c r="D1218" t="s">
        <v>4702</v>
      </c>
      <c r="E1218">
        <v>6</v>
      </c>
    </row>
    <row r="1219" spans="1:5" x14ac:dyDescent="0.3">
      <c r="A1219">
        <v>143508</v>
      </c>
      <c r="B1219">
        <v>10000</v>
      </c>
      <c r="C1219">
        <v>110</v>
      </c>
      <c r="D1219" t="s">
        <v>4699</v>
      </c>
      <c r="E1219">
        <v>4</v>
      </c>
    </row>
    <row r="1220" spans="1:5" x14ac:dyDescent="0.3">
      <c r="A1220">
        <v>143510</v>
      </c>
      <c r="B1220">
        <v>0</v>
      </c>
      <c r="C1220">
        <v>0</v>
      </c>
      <c r="D1220" t="s">
        <v>4705</v>
      </c>
      <c r="E1220">
        <v>10</v>
      </c>
    </row>
    <row r="1221" spans="1:5" x14ac:dyDescent="0.3">
      <c r="A1221">
        <v>143524</v>
      </c>
      <c r="B1221">
        <v>10000</v>
      </c>
      <c r="C1221">
        <v>132</v>
      </c>
      <c r="D1221" t="s">
        <v>4698</v>
      </c>
      <c r="E1221">
        <v>8</v>
      </c>
    </row>
    <row r="1222" spans="1:5" x14ac:dyDescent="0.3">
      <c r="A1222">
        <v>143530</v>
      </c>
      <c r="B1222">
        <v>10000</v>
      </c>
      <c r="C1222">
        <v>110</v>
      </c>
      <c r="D1222" t="s">
        <v>4701</v>
      </c>
      <c r="E1222">
        <v>5</v>
      </c>
    </row>
    <row r="1223" spans="1:5" x14ac:dyDescent="0.3">
      <c r="A1223">
        <v>143550</v>
      </c>
      <c r="B1223">
        <v>10000</v>
      </c>
      <c r="C1223">
        <v>110</v>
      </c>
      <c r="D1223" t="s">
        <v>4701</v>
      </c>
      <c r="E1223">
        <v>5</v>
      </c>
    </row>
    <row r="1224" spans="1:5" x14ac:dyDescent="0.3">
      <c r="A1224">
        <v>143554</v>
      </c>
      <c r="B1224">
        <v>10000</v>
      </c>
      <c r="C1224">
        <v>147</v>
      </c>
      <c r="D1224" t="s">
        <v>4700</v>
      </c>
      <c r="E1224">
        <v>9</v>
      </c>
    </row>
    <row r="1225" spans="1:5" x14ac:dyDescent="0.3">
      <c r="A1225">
        <v>143567</v>
      </c>
      <c r="B1225">
        <v>10000</v>
      </c>
      <c r="C1225">
        <v>127</v>
      </c>
      <c r="D1225" t="s">
        <v>4703</v>
      </c>
      <c r="E1225">
        <v>7</v>
      </c>
    </row>
    <row r="1226" spans="1:5" x14ac:dyDescent="0.3">
      <c r="A1226">
        <v>143575</v>
      </c>
      <c r="B1226">
        <v>0</v>
      </c>
      <c r="C1226">
        <v>0</v>
      </c>
      <c r="D1226" t="s">
        <v>4705</v>
      </c>
      <c r="E1226">
        <v>10</v>
      </c>
    </row>
    <row r="1227" spans="1:5" x14ac:dyDescent="0.3">
      <c r="A1227">
        <v>143576</v>
      </c>
      <c r="B1227">
        <v>10000</v>
      </c>
      <c r="C1227">
        <v>127</v>
      </c>
      <c r="D1227" t="s">
        <v>4703</v>
      </c>
      <c r="E1227">
        <v>7</v>
      </c>
    </row>
    <row r="1228" spans="1:5" x14ac:dyDescent="0.3">
      <c r="A1228">
        <v>143582</v>
      </c>
      <c r="B1228">
        <v>10000</v>
      </c>
      <c r="C1228">
        <v>147</v>
      </c>
      <c r="D1228" t="s">
        <v>4700</v>
      </c>
      <c r="E1228">
        <v>9</v>
      </c>
    </row>
    <row r="1229" spans="1:5" x14ac:dyDescent="0.3">
      <c r="A1229">
        <v>143591</v>
      </c>
      <c r="B1229">
        <v>0</v>
      </c>
      <c r="C1229">
        <v>0</v>
      </c>
      <c r="D1229" t="s">
        <v>4705</v>
      </c>
      <c r="E1229">
        <v>10</v>
      </c>
    </row>
    <row r="1230" spans="1:5" x14ac:dyDescent="0.3">
      <c r="A1230">
        <v>143597</v>
      </c>
      <c r="B1230">
        <v>0</v>
      </c>
      <c r="C1230">
        <v>0</v>
      </c>
      <c r="D1230" t="s">
        <v>4705</v>
      </c>
      <c r="E1230">
        <v>10</v>
      </c>
    </row>
    <row r="1231" spans="1:5" x14ac:dyDescent="0.3">
      <c r="A1231">
        <v>143620</v>
      </c>
      <c r="B1231">
        <v>10000</v>
      </c>
      <c r="C1231">
        <v>110</v>
      </c>
      <c r="D1231" t="s">
        <v>4701</v>
      </c>
      <c r="E1231">
        <v>5</v>
      </c>
    </row>
    <row r="1232" spans="1:5" x14ac:dyDescent="0.3">
      <c r="A1232">
        <v>143637</v>
      </c>
      <c r="B1232">
        <v>10000</v>
      </c>
      <c r="C1232">
        <v>147</v>
      </c>
      <c r="D1232" t="s">
        <v>4700</v>
      </c>
      <c r="E1232">
        <v>9</v>
      </c>
    </row>
    <row r="1233" spans="1:5" x14ac:dyDescent="0.3">
      <c r="A1233">
        <v>143638</v>
      </c>
      <c r="B1233">
        <v>10000</v>
      </c>
      <c r="C1233">
        <v>110</v>
      </c>
      <c r="D1233" t="s">
        <v>4699</v>
      </c>
      <c r="E1233">
        <v>4</v>
      </c>
    </row>
    <row r="1234" spans="1:5" x14ac:dyDescent="0.3">
      <c r="A1234">
        <v>143639</v>
      </c>
      <c r="B1234">
        <v>10000</v>
      </c>
      <c r="C1234">
        <v>115</v>
      </c>
      <c r="D1234" t="s">
        <v>4702</v>
      </c>
      <c r="E1234">
        <v>6</v>
      </c>
    </row>
    <row r="1235" spans="1:5" x14ac:dyDescent="0.3">
      <c r="A1235">
        <v>143657</v>
      </c>
      <c r="B1235">
        <v>10000</v>
      </c>
      <c r="C1235">
        <v>132</v>
      </c>
      <c r="D1235" t="s">
        <v>4698</v>
      </c>
      <c r="E1235">
        <v>8</v>
      </c>
    </row>
    <row r="1236" spans="1:5" x14ac:dyDescent="0.3">
      <c r="A1236">
        <v>143666</v>
      </c>
      <c r="B1236">
        <v>10000</v>
      </c>
      <c r="C1236">
        <v>127</v>
      </c>
      <c r="D1236" t="s">
        <v>4703</v>
      </c>
      <c r="E1236">
        <v>7</v>
      </c>
    </row>
    <row r="1237" spans="1:5" x14ac:dyDescent="0.3">
      <c r="A1237">
        <v>143669</v>
      </c>
      <c r="B1237">
        <v>10000</v>
      </c>
      <c r="C1237">
        <v>132</v>
      </c>
      <c r="D1237" t="s">
        <v>4698</v>
      </c>
      <c r="E1237">
        <v>8</v>
      </c>
    </row>
    <row r="1238" spans="1:5" x14ac:dyDescent="0.3">
      <c r="A1238">
        <v>143674</v>
      </c>
      <c r="B1238">
        <v>10000</v>
      </c>
      <c r="C1238">
        <v>147</v>
      </c>
      <c r="D1238" t="s">
        <v>4700</v>
      </c>
      <c r="E1238">
        <v>9</v>
      </c>
    </row>
    <row r="1239" spans="1:5" x14ac:dyDescent="0.3">
      <c r="A1239">
        <v>143696</v>
      </c>
      <c r="B1239">
        <v>10000</v>
      </c>
      <c r="C1239">
        <v>132</v>
      </c>
      <c r="D1239" t="s">
        <v>4698</v>
      </c>
      <c r="E1239">
        <v>8</v>
      </c>
    </row>
    <row r="1240" spans="1:5" x14ac:dyDescent="0.3">
      <c r="A1240">
        <v>143697</v>
      </c>
      <c r="B1240">
        <v>0</v>
      </c>
      <c r="C1240">
        <v>0</v>
      </c>
      <c r="D1240" t="s">
        <v>4705</v>
      </c>
      <c r="E1240">
        <v>10</v>
      </c>
    </row>
    <row r="1241" spans="1:5" x14ac:dyDescent="0.3">
      <c r="A1241">
        <v>143702</v>
      </c>
      <c r="B1241">
        <v>10000</v>
      </c>
      <c r="C1241">
        <v>132</v>
      </c>
      <c r="D1241" t="s">
        <v>4698</v>
      </c>
      <c r="E1241">
        <v>8</v>
      </c>
    </row>
    <row r="1242" spans="1:5" x14ac:dyDescent="0.3">
      <c r="A1242">
        <v>143731</v>
      </c>
      <c r="B1242">
        <v>10000</v>
      </c>
      <c r="C1242">
        <v>110</v>
      </c>
      <c r="D1242" t="s">
        <v>4701</v>
      </c>
      <c r="E1242">
        <v>5</v>
      </c>
    </row>
    <row r="1243" spans="1:5" x14ac:dyDescent="0.3">
      <c r="A1243">
        <v>143799</v>
      </c>
      <c r="B1243">
        <v>0</v>
      </c>
      <c r="C1243">
        <v>0</v>
      </c>
      <c r="D1243" t="s">
        <v>4705</v>
      </c>
      <c r="E1243">
        <v>10</v>
      </c>
    </row>
    <row r="1244" spans="1:5" x14ac:dyDescent="0.3">
      <c r="A1244">
        <v>143838</v>
      </c>
      <c r="B1244">
        <v>10000</v>
      </c>
      <c r="C1244">
        <v>115</v>
      </c>
      <c r="D1244" t="s">
        <v>4702</v>
      </c>
      <c r="E1244">
        <v>6</v>
      </c>
    </row>
    <row r="1245" spans="1:5" x14ac:dyDescent="0.3">
      <c r="A1245">
        <v>143948</v>
      </c>
      <c r="B1245">
        <v>10000</v>
      </c>
      <c r="C1245">
        <v>115</v>
      </c>
      <c r="D1245" t="s">
        <v>4702</v>
      </c>
      <c r="E1245">
        <v>6</v>
      </c>
    </row>
    <row r="1246" spans="1:5" x14ac:dyDescent="0.3">
      <c r="A1246">
        <v>143960</v>
      </c>
      <c r="B1246">
        <v>0</v>
      </c>
      <c r="C1246">
        <v>0</v>
      </c>
      <c r="D1246" t="s">
        <v>4705</v>
      </c>
      <c r="E1246">
        <v>10</v>
      </c>
    </row>
    <row r="1247" spans="1:5" x14ac:dyDescent="0.3">
      <c r="A1247">
        <v>144001</v>
      </c>
      <c r="B1247">
        <v>10000</v>
      </c>
      <c r="C1247">
        <v>110</v>
      </c>
      <c r="D1247" t="s">
        <v>4701</v>
      </c>
      <c r="E1247">
        <v>5</v>
      </c>
    </row>
    <row r="1248" spans="1:5" x14ac:dyDescent="0.3">
      <c r="A1248">
        <v>144003</v>
      </c>
      <c r="B1248">
        <v>10000</v>
      </c>
      <c r="C1248">
        <v>132</v>
      </c>
      <c r="D1248" t="s">
        <v>4698</v>
      </c>
      <c r="E1248">
        <v>8</v>
      </c>
    </row>
    <row r="1249" spans="1:5" x14ac:dyDescent="0.3">
      <c r="A1249">
        <v>144006</v>
      </c>
      <c r="B1249">
        <v>10000</v>
      </c>
      <c r="C1249">
        <v>115</v>
      </c>
      <c r="D1249" t="s">
        <v>4702</v>
      </c>
      <c r="E1249">
        <v>6</v>
      </c>
    </row>
    <row r="1250" spans="1:5" x14ac:dyDescent="0.3">
      <c r="A1250">
        <v>144007</v>
      </c>
      <c r="B1250">
        <v>10000</v>
      </c>
      <c r="C1250">
        <v>127</v>
      </c>
      <c r="D1250" t="s">
        <v>4703</v>
      </c>
      <c r="E1250">
        <v>7</v>
      </c>
    </row>
    <row r="1251" spans="1:5" x14ac:dyDescent="0.3">
      <c r="A1251">
        <v>144011</v>
      </c>
      <c r="B1251">
        <v>10000</v>
      </c>
      <c r="C1251">
        <v>100</v>
      </c>
      <c r="D1251" t="s">
        <v>4704</v>
      </c>
      <c r="E1251">
        <v>2</v>
      </c>
    </row>
    <row r="1252" spans="1:5" x14ac:dyDescent="0.3">
      <c r="A1252">
        <v>144021</v>
      </c>
      <c r="B1252">
        <v>0</v>
      </c>
      <c r="C1252">
        <v>0</v>
      </c>
      <c r="D1252" t="s">
        <v>4705</v>
      </c>
      <c r="E1252">
        <v>10</v>
      </c>
    </row>
    <row r="1253" spans="1:5" x14ac:dyDescent="0.3">
      <c r="A1253">
        <v>144024</v>
      </c>
      <c r="B1253">
        <v>10000</v>
      </c>
      <c r="C1253">
        <v>147</v>
      </c>
      <c r="D1253" t="s">
        <v>4700</v>
      </c>
      <c r="E1253">
        <v>9</v>
      </c>
    </row>
    <row r="1254" spans="1:5" x14ac:dyDescent="0.3">
      <c r="A1254">
        <v>144082</v>
      </c>
      <c r="B1254">
        <v>10000</v>
      </c>
      <c r="C1254">
        <v>127</v>
      </c>
      <c r="D1254" t="s">
        <v>4703</v>
      </c>
      <c r="E1254">
        <v>7</v>
      </c>
    </row>
    <row r="1255" spans="1:5" x14ac:dyDescent="0.3">
      <c r="A1255">
        <v>144088</v>
      </c>
      <c r="B1255">
        <v>0</v>
      </c>
      <c r="C1255">
        <v>0</v>
      </c>
      <c r="D1255" t="s">
        <v>4705</v>
      </c>
      <c r="E1255">
        <v>10</v>
      </c>
    </row>
    <row r="1256" spans="1:5" x14ac:dyDescent="0.3">
      <c r="A1256">
        <v>144098</v>
      </c>
      <c r="B1256">
        <v>10000</v>
      </c>
      <c r="C1256">
        <v>132</v>
      </c>
      <c r="D1256" t="s">
        <v>4698</v>
      </c>
      <c r="E1256">
        <v>8</v>
      </c>
    </row>
    <row r="1257" spans="1:5" x14ac:dyDescent="0.3">
      <c r="A1257">
        <v>144100</v>
      </c>
      <c r="B1257">
        <v>10000</v>
      </c>
      <c r="C1257">
        <v>127</v>
      </c>
      <c r="D1257" t="s">
        <v>4703</v>
      </c>
      <c r="E1257">
        <v>7</v>
      </c>
    </row>
    <row r="1258" spans="1:5" x14ac:dyDescent="0.3">
      <c r="A1258">
        <v>144318</v>
      </c>
      <c r="B1258">
        <v>0</v>
      </c>
      <c r="C1258">
        <v>0</v>
      </c>
      <c r="D1258" t="s">
        <v>4705</v>
      </c>
      <c r="E1258">
        <v>10</v>
      </c>
    </row>
    <row r="1259" spans="1:5" x14ac:dyDescent="0.3">
      <c r="A1259">
        <v>144366</v>
      </c>
      <c r="B1259">
        <v>10000</v>
      </c>
      <c r="C1259">
        <v>115</v>
      </c>
      <c r="D1259" t="s">
        <v>4702</v>
      </c>
      <c r="E1259">
        <v>6</v>
      </c>
    </row>
    <row r="1260" spans="1:5" x14ac:dyDescent="0.3">
      <c r="A1260">
        <v>144368</v>
      </c>
      <c r="B1260">
        <v>10000</v>
      </c>
      <c r="C1260">
        <v>110</v>
      </c>
      <c r="D1260" t="s">
        <v>4701</v>
      </c>
      <c r="E1260">
        <v>5</v>
      </c>
    </row>
    <row r="1261" spans="1:5" x14ac:dyDescent="0.3">
      <c r="A1261">
        <v>144369</v>
      </c>
      <c r="B1261">
        <v>10000</v>
      </c>
      <c r="C1261">
        <v>127</v>
      </c>
      <c r="D1261" t="s">
        <v>4703</v>
      </c>
      <c r="E1261">
        <v>7</v>
      </c>
    </row>
    <row r="1262" spans="1:5" x14ac:dyDescent="0.3">
      <c r="A1262">
        <v>144370</v>
      </c>
      <c r="B1262">
        <v>10000</v>
      </c>
      <c r="C1262">
        <v>132</v>
      </c>
      <c r="D1262" t="s">
        <v>4698</v>
      </c>
      <c r="E1262">
        <v>8</v>
      </c>
    </row>
    <row r="1263" spans="1:5" x14ac:dyDescent="0.3">
      <c r="A1263">
        <v>144375</v>
      </c>
      <c r="B1263">
        <v>10000</v>
      </c>
      <c r="C1263">
        <v>127</v>
      </c>
      <c r="D1263" t="s">
        <v>4703</v>
      </c>
      <c r="E1263">
        <v>7</v>
      </c>
    </row>
    <row r="1264" spans="1:5" x14ac:dyDescent="0.3">
      <c r="A1264">
        <v>144378</v>
      </c>
      <c r="B1264">
        <v>10000</v>
      </c>
      <c r="C1264">
        <v>115</v>
      </c>
      <c r="D1264" t="s">
        <v>4702</v>
      </c>
      <c r="E1264">
        <v>6</v>
      </c>
    </row>
    <row r="1265" spans="1:5" x14ac:dyDescent="0.3">
      <c r="A1265">
        <v>144427</v>
      </c>
      <c r="B1265">
        <v>10000</v>
      </c>
      <c r="C1265">
        <v>127</v>
      </c>
      <c r="D1265" t="s">
        <v>4703</v>
      </c>
      <c r="E1265">
        <v>7</v>
      </c>
    </row>
    <row r="1266" spans="1:5" x14ac:dyDescent="0.3">
      <c r="A1266">
        <v>144471</v>
      </c>
      <c r="B1266">
        <v>10000</v>
      </c>
      <c r="C1266">
        <v>100</v>
      </c>
      <c r="D1266" t="s">
        <v>4704</v>
      </c>
      <c r="E1266">
        <v>2</v>
      </c>
    </row>
    <row r="1267" spans="1:5" x14ac:dyDescent="0.3">
      <c r="A1267">
        <v>144578</v>
      </c>
      <c r="B1267">
        <v>0</v>
      </c>
      <c r="C1267">
        <v>0</v>
      </c>
      <c r="D1267" t="s">
        <v>4705</v>
      </c>
      <c r="E1267">
        <v>10</v>
      </c>
    </row>
    <row r="1268" spans="1:5" x14ac:dyDescent="0.3">
      <c r="A1268">
        <v>144665</v>
      </c>
      <c r="B1268">
        <v>10000</v>
      </c>
      <c r="C1268">
        <v>147</v>
      </c>
      <c r="D1268" t="s">
        <v>4700</v>
      </c>
      <c r="E1268">
        <v>9</v>
      </c>
    </row>
    <row r="1269" spans="1:5" x14ac:dyDescent="0.3">
      <c r="A1269">
        <v>144876</v>
      </c>
      <c r="B1269">
        <v>10000</v>
      </c>
      <c r="C1269">
        <v>90</v>
      </c>
      <c r="D1269" t="s">
        <v>4706</v>
      </c>
      <c r="E1269">
        <v>1</v>
      </c>
    </row>
    <row r="1270" spans="1:5" x14ac:dyDescent="0.3">
      <c r="A1270">
        <v>144958</v>
      </c>
      <c r="B1270">
        <v>10000</v>
      </c>
      <c r="C1270">
        <v>100</v>
      </c>
      <c r="D1270" t="s">
        <v>4704</v>
      </c>
      <c r="E1270">
        <v>2</v>
      </c>
    </row>
    <row r="1271" spans="1:5" x14ac:dyDescent="0.3">
      <c r="A1271">
        <v>145067</v>
      </c>
      <c r="B1271">
        <v>10000</v>
      </c>
      <c r="C1271">
        <v>127</v>
      </c>
      <c r="D1271" t="s">
        <v>4703</v>
      </c>
      <c r="E1271">
        <v>7</v>
      </c>
    </row>
    <row r="1272" spans="1:5" x14ac:dyDescent="0.3">
      <c r="A1272">
        <v>145080</v>
      </c>
      <c r="B1272">
        <v>10000</v>
      </c>
      <c r="C1272">
        <v>147</v>
      </c>
      <c r="D1272" t="s">
        <v>4700</v>
      </c>
      <c r="E1272">
        <v>9</v>
      </c>
    </row>
    <row r="1273" spans="1:5" x14ac:dyDescent="0.3">
      <c r="A1273">
        <v>145083</v>
      </c>
      <c r="B1273">
        <v>10000</v>
      </c>
      <c r="C1273">
        <v>132</v>
      </c>
      <c r="D1273" t="s">
        <v>4698</v>
      </c>
      <c r="E1273">
        <v>8</v>
      </c>
    </row>
    <row r="1274" spans="1:5" x14ac:dyDescent="0.3">
      <c r="A1274">
        <v>145086</v>
      </c>
      <c r="B1274">
        <v>10000</v>
      </c>
      <c r="C1274">
        <v>132</v>
      </c>
      <c r="D1274" t="s">
        <v>4698</v>
      </c>
      <c r="E1274">
        <v>8</v>
      </c>
    </row>
    <row r="1275" spans="1:5" x14ac:dyDescent="0.3">
      <c r="A1275">
        <v>145088</v>
      </c>
      <c r="B1275">
        <v>10000</v>
      </c>
      <c r="C1275">
        <v>115</v>
      </c>
      <c r="D1275" t="s">
        <v>4702</v>
      </c>
      <c r="E1275">
        <v>6</v>
      </c>
    </row>
    <row r="1276" spans="1:5" x14ac:dyDescent="0.3">
      <c r="A1276">
        <v>145099</v>
      </c>
      <c r="B1276">
        <v>10000</v>
      </c>
      <c r="C1276">
        <v>115</v>
      </c>
      <c r="D1276" t="s">
        <v>4702</v>
      </c>
      <c r="E1276">
        <v>6</v>
      </c>
    </row>
    <row r="1277" spans="1:5" x14ac:dyDescent="0.3">
      <c r="A1277">
        <v>145176</v>
      </c>
      <c r="B1277">
        <v>10000</v>
      </c>
      <c r="C1277">
        <v>147</v>
      </c>
      <c r="D1277" t="s">
        <v>4700</v>
      </c>
      <c r="E1277">
        <v>9</v>
      </c>
    </row>
    <row r="1278" spans="1:5" x14ac:dyDescent="0.3">
      <c r="A1278">
        <v>145177</v>
      </c>
      <c r="B1278">
        <v>10000</v>
      </c>
      <c r="C1278">
        <v>115</v>
      </c>
      <c r="D1278" t="s">
        <v>4702</v>
      </c>
      <c r="E1278">
        <v>6</v>
      </c>
    </row>
    <row r="1279" spans="1:5" x14ac:dyDescent="0.3">
      <c r="A1279">
        <v>145179</v>
      </c>
      <c r="B1279">
        <v>10000</v>
      </c>
      <c r="C1279">
        <v>127</v>
      </c>
      <c r="D1279" t="s">
        <v>4703</v>
      </c>
      <c r="E1279">
        <v>7</v>
      </c>
    </row>
    <row r="1280" spans="1:5" x14ac:dyDescent="0.3">
      <c r="A1280">
        <v>145180</v>
      </c>
      <c r="B1280">
        <v>10000</v>
      </c>
      <c r="C1280">
        <v>147</v>
      </c>
      <c r="D1280" t="s">
        <v>4700</v>
      </c>
      <c r="E1280">
        <v>9</v>
      </c>
    </row>
    <row r="1281" spans="1:5" x14ac:dyDescent="0.3">
      <c r="A1281">
        <v>145181</v>
      </c>
      <c r="B1281">
        <v>10000</v>
      </c>
      <c r="C1281">
        <v>110</v>
      </c>
      <c r="D1281" t="s">
        <v>4697</v>
      </c>
      <c r="E1281">
        <v>3</v>
      </c>
    </row>
    <row r="1282" spans="1:5" x14ac:dyDescent="0.3">
      <c r="A1282">
        <v>145183</v>
      </c>
      <c r="B1282">
        <v>10000</v>
      </c>
      <c r="C1282">
        <v>100</v>
      </c>
      <c r="D1282" t="s">
        <v>4704</v>
      </c>
      <c r="E1282">
        <v>2</v>
      </c>
    </row>
    <row r="1283" spans="1:5" x14ac:dyDescent="0.3">
      <c r="A1283">
        <v>145195</v>
      </c>
      <c r="B1283">
        <v>10000</v>
      </c>
      <c r="C1283">
        <v>127</v>
      </c>
      <c r="D1283" t="s">
        <v>4703</v>
      </c>
      <c r="E1283">
        <v>7</v>
      </c>
    </row>
    <row r="1284" spans="1:5" x14ac:dyDescent="0.3">
      <c r="A1284">
        <v>145297</v>
      </c>
      <c r="B1284">
        <v>10000</v>
      </c>
      <c r="C1284">
        <v>115</v>
      </c>
      <c r="D1284" t="s">
        <v>4702</v>
      </c>
      <c r="E1284">
        <v>6</v>
      </c>
    </row>
    <row r="1285" spans="1:5" x14ac:dyDescent="0.3">
      <c r="A1285">
        <v>145331</v>
      </c>
      <c r="B1285">
        <v>10000</v>
      </c>
      <c r="C1285">
        <v>110</v>
      </c>
      <c r="D1285" t="s">
        <v>4701</v>
      </c>
      <c r="E1285">
        <v>5</v>
      </c>
    </row>
    <row r="1286" spans="1:5" x14ac:dyDescent="0.3">
      <c r="A1286">
        <v>145352</v>
      </c>
      <c r="B1286">
        <v>10000</v>
      </c>
      <c r="C1286">
        <v>100</v>
      </c>
      <c r="D1286" t="s">
        <v>4704</v>
      </c>
      <c r="E1286">
        <v>2</v>
      </c>
    </row>
    <row r="1287" spans="1:5" x14ac:dyDescent="0.3">
      <c r="A1287">
        <v>145417</v>
      </c>
      <c r="B1287">
        <v>10000</v>
      </c>
      <c r="C1287">
        <v>132</v>
      </c>
      <c r="D1287" t="s">
        <v>4698</v>
      </c>
      <c r="E1287">
        <v>8</v>
      </c>
    </row>
    <row r="1288" spans="1:5" x14ac:dyDescent="0.3">
      <c r="A1288">
        <v>145419</v>
      </c>
      <c r="B1288">
        <v>10000</v>
      </c>
      <c r="C1288">
        <v>115</v>
      </c>
      <c r="D1288" t="s">
        <v>4702</v>
      </c>
      <c r="E1288">
        <v>6</v>
      </c>
    </row>
    <row r="1289" spans="1:5" x14ac:dyDescent="0.3">
      <c r="A1289">
        <v>145421</v>
      </c>
      <c r="B1289">
        <v>10000</v>
      </c>
      <c r="C1289">
        <v>127</v>
      </c>
      <c r="D1289" t="s">
        <v>4703</v>
      </c>
      <c r="E1289">
        <v>7</v>
      </c>
    </row>
    <row r="1290" spans="1:5" x14ac:dyDescent="0.3">
      <c r="A1290">
        <v>145479</v>
      </c>
      <c r="B1290">
        <v>10000</v>
      </c>
      <c r="C1290">
        <v>147</v>
      </c>
      <c r="D1290" t="s">
        <v>4700</v>
      </c>
      <c r="E1290">
        <v>9</v>
      </c>
    </row>
    <row r="1291" spans="1:5" x14ac:dyDescent="0.3">
      <c r="A1291">
        <v>145542</v>
      </c>
      <c r="B1291">
        <v>10000</v>
      </c>
      <c r="C1291">
        <v>110</v>
      </c>
      <c r="D1291" t="s">
        <v>4701</v>
      </c>
      <c r="E1291">
        <v>5</v>
      </c>
    </row>
    <row r="1292" spans="1:5" x14ac:dyDescent="0.3">
      <c r="A1292">
        <v>145545</v>
      </c>
      <c r="B1292">
        <v>10000</v>
      </c>
      <c r="C1292">
        <v>132</v>
      </c>
      <c r="D1292" t="s">
        <v>4698</v>
      </c>
      <c r="E1292">
        <v>8</v>
      </c>
    </row>
    <row r="1293" spans="1:5" x14ac:dyDescent="0.3">
      <c r="A1293">
        <v>145560</v>
      </c>
      <c r="B1293">
        <v>0</v>
      </c>
      <c r="C1293">
        <v>0</v>
      </c>
      <c r="D1293" t="s">
        <v>4705</v>
      </c>
      <c r="E1293">
        <v>10</v>
      </c>
    </row>
    <row r="1294" spans="1:5" x14ac:dyDescent="0.3">
      <c r="A1294">
        <v>145618</v>
      </c>
      <c r="B1294">
        <v>10000</v>
      </c>
      <c r="C1294">
        <v>115</v>
      </c>
      <c r="D1294" t="s">
        <v>4702</v>
      </c>
      <c r="E1294">
        <v>6</v>
      </c>
    </row>
    <row r="1295" spans="1:5" x14ac:dyDescent="0.3">
      <c r="A1295">
        <v>145647</v>
      </c>
      <c r="B1295">
        <v>10000</v>
      </c>
      <c r="C1295">
        <v>115</v>
      </c>
      <c r="D1295" t="s">
        <v>4702</v>
      </c>
      <c r="E1295">
        <v>6</v>
      </c>
    </row>
    <row r="1296" spans="1:5" x14ac:dyDescent="0.3">
      <c r="A1296">
        <v>145672</v>
      </c>
      <c r="B1296">
        <v>10000</v>
      </c>
      <c r="C1296">
        <v>90</v>
      </c>
      <c r="D1296" t="s">
        <v>4706</v>
      </c>
      <c r="E1296">
        <v>1</v>
      </c>
    </row>
    <row r="1297" spans="1:5" x14ac:dyDescent="0.3">
      <c r="A1297">
        <v>145679</v>
      </c>
      <c r="B1297">
        <v>10000</v>
      </c>
      <c r="C1297">
        <v>110</v>
      </c>
      <c r="D1297" t="s">
        <v>4701</v>
      </c>
      <c r="E1297">
        <v>5</v>
      </c>
    </row>
    <row r="1298" spans="1:5" x14ac:dyDescent="0.3">
      <c r="A1298">
        <v>145700</v>
      </c>
      <c r="B1298">
        <v>10000</v>
      </c>
      <c r="C1298">
        <v>110</v>
      </c>
      <c r="D1298" t="s">
        <v>4697</v>
      </c>
      <c r="E1298">
        <v>3</v>
      </c>
    </row>
    <row r="1299" spans="1:5" x14ac:dyDescent="0.3">
      <c r="A1299">
        <v>145701</v>
      </c>
      <c r="B1299">
        <v>0</v>
      </c>
      <c r="C1299">
        <v>0</v>
      </c>
      <c r="D1299" t="s">
        <v>4705</v>
      </c>
      <c r="E1299">
        <v>10</v>
      </c>
    </row>
    <row r="1300" spans="1:5" x14ac:dyDescent="0.3">
      <c r="A1300">
        <v>145702</v>
      </c>
      <c r="B1300">
        <v>10000</v>
      </c>
      <c r="C1300">
        <v>110</v>
      </c>
      <c r="D1300" t="s">
        <v>4697</v>
      </c>
      <c r="E1300">
        <v>3</v>
      </c>
    </row>
    <row r="1301" spans="1:5" x14ac:dyDescent="0.3">
      <c r="A1301">
        <v>145704</v>
      </c>
      <c r="B1301">
        <v>10000</v>
      </c>
      <c r="C1301">
        <v>110</v>
      </c>
      <c r="D1301" t="s">
        <v>4699</v>
      </c>
      <c r="E1301">
        <v>4</v>
      </c>
    </row>
    <row r="1302" spans="1:5" x14ac:dyDescent="0.3">
      <c r="A1302">
        <v>145708</v>
      </c>
      <c r="B1302">
        <v>0</v>
      </c>
      <c r="C1302">
        <v>0</v>
      </c>
      <c r="D1302" t="s">
        <v>4705</v>
      </c>
      <c r="E1302">
        <v>10</v>
      </c>
    </row>
    <row r="1303" spans="1:5" x14ac:dyDescent="0.3">
      <c r="A1303">
        <v>145709</v>
      </c>
      <c r="B1303">
        <v>10000</v>
      </c>
      <c r="C1303">
        <v>132</v>
      </c>
      <c r="D1303" t="s">
        <v>4698</v>
      </c>
      <c r="E1303">
        <v>8</v>
      </c>
    </row>
    <row r="1304" spans="1:5" x14ac:dyDescent="0.3">
      <c r="A1304">
        <v>145712</v>
      </c>
      <c r="B1304">
        <v>10000</v>
      </c>
      <c r="C1304">
        <v>132</v>
      </c>
      <c r="D1304" t="s">
        <v>4698</v>
      </c>
      <c r="E1304">
        <v>8</v>
      </c>
    </row>
    <row r="1305" spans="1:5" x14ac:dyDescent="0.3">
      <c r="A1305">
        <v>145725</v>
      </c>
      <c r="B1305">
        <v>10000</v>
      </c>
      <c r="C1305">
        <v>115</v>
      </c>
      <c r="D1305" t="s">
        <v>4702</v>
      </c>
      <c r="E1305">
        <v>6</v>
      </c>
    </row>
    <row r="1306" spans="1:5" x14ac:dyDescent="0.3">
      <c r="A1306">
        <v>145768</v>
      </c>
      <c r="B1306">
        <v>10000</v>
      </c>
      <c r="C1306">
        <v>147</v>
      </c>
      <c r="D1306" t="s">
        <v>4700</v>
      </c>
      <c r="E1306">
        <v>9</v>
      </c>
    </row>
    <row r="1307" spans="1:5" x14ac:dyDescent="0.3">
      <c r="A1307">
        <v>145792</v>
      </c>
      <c r="B1307">
        <v>10000</v>
      </c>
      <c r="C1307">
        <v>110</v>
      </c>
      <c r="D1307" t="s">
        <v>4701</v>
      </c>
      <c r="E1307">
        <v>5</v>
      </c>
    </row>
    <row r="1308" spans="1:5" x14ac:dyDescent="0.3">
      <c r="A1308">
        <v>145812</v>
      </c>
      <c r="B1308">
        <v>10000</v>
      </c>
      <c r="C1308">
        <v>127</v>
      </c>
      <c r="D1308" t="s">
        <v>4703</v>
      </c>
      <c r="E1308">
        <v>7</v>
      </c>
    </row>
    <row r="1309" spans="1:5" x14ac:dyDescent="0.3">
      <c r="A1309">
        <v>145822</v>
      </c>
      <c r="B1309">
        <v>10000</v>
      </c>
      <c r="C1309">
        <v>115</v>
      </c>
      <c r="D1309" t="s">
        <v>4702</v>
      </c>
      <c r="E1309">
        <v>6</v>
      </c>
    </row>
    <row r="1310" spans="1:5" x14ac:dyDescent="0.3">
      <c r="A1310">
        <v>145823</v>
      </c>
      <c r="B1310">
        <v>10000</v>
      </c>
      <c r="C1310">
        <v>147</v>
      </c>
      <c r="D1310" t="s">
        <v>4700</v>
      </c>
      <c r="E1310">
        <v>9</v>
      </c>
    </row>
    <row r="1311" spans="1:5" x14ac:dyDescent="0.3">
      <c r="A1311">
        <v>145824</v>
      </c>
      <c r="B1311">
        <v>10000</v>
      </c>
      <c r="C1311">
        <v>110</v>
      </c>
      <c r="D1311" t="s">
        <v>4701</v>
      </c>
      <c r="E1311">
        <v>5</v>
      </c>
    </row>
    <row r="1312" spans="1:5" x14ac:dyDescent="0.3">
      <c r="A1312">
        <v>145827</v>
      </c>
      <c r="B1312">
        <v>10000</v>
      </c>
      <c r="C1312">
        <v>110</v>
      </c>
      <c r="D1312" t="s">
        <v>4701</v>
      </c>
      <c r="E1312">
        <v>5</v>
      </c>
    </row>
    <row r="1313" spans="1:5" x14ac:dyDescent="0.3">
      <c r="A1313">
        <v>145828</v>
      </c>
      <c r="B1313">
        <v>10000</v>
      </c>
      <c r="C1313">
        <v>110</v>
      </c>
      <c r="D1313" t="s">
        <v>4701</v>
      </c>
      <c r="E1313">
        <v>5</v>
      </c>
    </row>
    <row r="1314" spans="1:5" x14ac:dyDescent="0.3">
      <c r="A1314">
        <v>145829</v>
      </c>
      <c r="B1314">
        <v>10000</v>
      </c>
      <c r="C1314">
        <v>147</v>
      </c>
      <c r="D1314" t="s">
        <v>4700</v>
      </c>
      <c r="E1314">
        <v>9</v>
      </c>
    </row>
    <row r="1315" spans="1:5" x14ac:dyDescent="0.3">
      <c r="A1315">
        <v>145831</v>
      </c>
      <c r="B1315">
        <v>10000</v>
      </c>
      <c r="C1315">
        <v>110</v>
      </c>
      <c r="D1315" t="s">
        <v>4701</v>
      </c>
      <c r="E1315">
        <v>5</v>
      </c>
    </row>
    <row r="1316" spans="1:5" x14ac:dyDescent="0.3">
      <c r="A1316">
        <v>145842</v>
      </c>
      <c r="B1316">
        <v>10000</v>
      </c>
      <c r="C1316">
        <v>90</v>
      </c>
      <c r="D1316" t="s">
        <v>4706</v>
      </c>
      <c r="E1316">
        <v>1</v>
      </c>
    </row>
    <row r="1317" spans="1:5" x14ac:dyDescent="0.3">
      <c r="A1317">
        <v>145845</v>
      </c>
      <c r="B1317">
        <v>10000</v>
      </c>
      <c r="C1317">
        <v>90</v>
      </c>
      <c r="D1317" t="s">
        <v>4706</v>
      </c>
      <c r="E1317">
        <v>1</v>
      </c>
    </row>
    <row r="1318" spans="1:5" x14ac:dyDescent="0.3">
      <c r="A1318">
        <v>145846</v>
      </c>
      <c r="B1318">
        <v>10000</v>
      </c>
      <c r="C1318">
        <v>90</v>
      </c>
      <c r="D1318" t="s">
        <v>4706</v>
      </c>
      <c r="E1318">
        <v>1</v>
      </c>
    </row>
    <row r="1319" spans="1:5" x14ac:dyDescent="0.3">
      <c r="A1319">
        <v>145850</v>
      </c>
      <c r="B1319">
        <v>10000</v>
      </c>
      <c r="C1319">
        <v>147</v>
      </c>
      <c r="D1319" t="s">
        <v>4700</v>
      </c>
      <c r="E1319">
        <v>9</v>
      </c>
    </row>
    <row r="1320" spans="1:5" x14ac:dyDescent="0.3">
      <c r="A1320">
        <v>145883</v>
      </c>
      <c r="B1320">
        <v>0</v>
      </c>
      <c r="C1320">
        <v>0</v>
      </c>
      <c r="D1320" t="s">
        <v>4705</v>
      </c>
      <c r="E1320">
        <v>10</v>
      </c>
    </row>
    <row r="1321" spans="1:5" x14ac:dyDescent="0.3">
      <c r="A1321">
        <v>145921</v>
      </c>
      <c r="B1321">
        <v>10000</v>
      </c>
      <c r="C1321">
        <v>147</v>
      </c>
      <c r="D1321" t="s">
        <v>4700</v>
      </c>
      <c r="E1321">
        <v>9</v>
      </c>
    </row>
    <row r="1322" spans="1:5" x14ac:dyDescent="0.3">
      <c r="A1322">
        <v>145922</v>
      </c>
      <c r="B1322">
        <v>10000</v>
      </c>
      <c r="C1322">
        <v>147</v>
      </c>
      <c r="D1322" t="s">
        <v>4700</v>
      </c>
      <c r="E1322">
        <v>9</v>
      </c>
    </row>
    <row r="1323" spans="1:5" x14ac:dyDescent="0.3">
      <c r="A1323">
        <v>145933</v>
      </c>
      <c r="B1323">
        <v>0</v>
      </c>
      <c r="C1323">
        <v>0</v>
      </c>
      <c r="D1323" t="s">
        <v>4705</v>
      </c>
      <c r="E1323">
        <v>10</v>
      </c>
    </row>
    <row r="1324" spans="1:5" x14ac:dyDescent="0.3">
      <c r="A1324">
        <v>145944</v>
      </c>
      <c r="B1324">
        <v>10000</v>
      </c>
      <c r="C1324">
        <v>115</v>
      </c>
      <c r="D1324" t="s">
        <v>4702</v>
      </c>
      <c r="E1324">
        <v>6</v>
      </c>
    </row>
    <row r="1325" spans="1:5" x14ac:dyDescent="0.3">
      <c r="A1325">
        <v>145946</v>
      </c>
      <c r="B1325">
        <v>10000</v>
      </c>
      <c r="C1325">
        <v>115</v>
      </c>
      <c r="D1325" t="s">
        <v>4702</v>
      </c>
      <c r="E1325">
        <v>6</v>
      </c>
    </row>
    <row r="1326" spans="1:5" x14ac:dyDescent="0.3">
      <c r="A1326">
        <v>145967</v>
      </c>
      <c r="B1326">
        <v>10000</v>
      </c>
      <c r="C1326">
        <v>147</v>
      </c>
      <c r="D1326" t="s">
        <v>4700</v>
      </c>
      <c r="E1326">
        <v>9</v>
      </c>
    </row>
    <row r="1327" spans="1:5" x14ac:dyDescent="0.3">
      <c r="A1327">
        <v>145969</v>
      </c>
      <c r="B1327">
        <v>10000</v>
      </c>
      <c r="C1327">
        <v>100</v>
      </c>
      <c r="D1327" t="s">
        <v>4704</v>
      </c>
      <c r="E1327">
        <v>2</v>
      </c>
    </row>
    <row r="1328" spans="1:5" x14ac:dyDescent="0.3">
      <c r="A1328">
        <v>145971</v>
      </c>
      <c r="B1328">
        <v>10000</v>
      </c>
      <c r="C1328">
        <v>147</v>
      </c>
      <c r="D1328" t="s">
        <v>4700</v>
      </c>
      <c r="E1328">
        <v>9</v>
      </c>
    </row>
    <row r="1329" spans="1:5" x14ac:dyDescent="0.3">
      <c r="A1329">
        <v>145993</v>
      </c>
      <c r="B1329">
        <v>10000</v>
      </c>
      <c r="C1329">
        <v>147</v>
      </c>
      <c r="D1329" t="s">
        <v>4700</v>
      </c>
      <c r="E1329">
        <v>9</v>
      </c>
    </row>
    <row r="1330" spans="1:5" x14ac:dyDescent="0.3">
      <c r="A1330">
        <v>145997</v>
      </c>
      <c r="B1330">
        <v>10000</v>
      </c>
      <c r="C1330">
        <v>127</v>
      </c>
      <c r="D1330" t="s">
        <v>4703</v>
      </c>
      <c r="E1330">
        <v>7</v>
      </c>
    </row>
    <row r="1331" spans="1:5" x14ac:dyDescent="0.3">
      <c r="A1331">
        <v>146001</v>
      </c>
      <c r="B1331">
        <v>10000</v>
      </c>
      <c r="C1331">
        <v>127</v>
      </c>
      <c r="D1331" t="s">
        <v>4703</v>
      </c>
      <c r="E1331">
        <v>7</v>
      </c>
    </row>
    <row r="1332" spans="1:5" x14ac:dyDescent="0.3">
      <c r="A1332">
        <v>146003</v>
      </c>
      <c r="B1332">
        <v>10000</v>
      </c>
      <c r="C1332">
        <v>110</v>
      </c>
      <c r="D1332" t="s">
        <v>4699</v>
      </c>
      <c r="E1332">
        <v>4</v>
      </c>
    </row>
    <row r="1333" spans="1:5" x14ac:dyDescent="0.3">
      <c r="A1333">
        <v>146004</v>
      </c>
      <c r="B1333">
        <v>10000</v>
      </c>
      <c r="C1333">
        <v>110</v>
      </c>
      <c r="D1333" t="s">
        <v>4699</v>
      </c>
      <c r="E1333">
        <v>4</v>
      </c>
    </row>
    <row r="1334" spans="1:5" x14ac:dyDescent="0.3">
      <c r="A1334">
        <v>146051</v>
      </c>
      <c r="B1334">
        <v>10000</v>
      </c>
      <c r="C1334">
        <v>132</v>
      </c>
      <c r="D1334" t="s">
        <v>4698</v>
      </c>
      <c r="E1334">
        <v>8</v>
      </c>
    </row>
    <row r="1335" spans="1:5" x14ac:dyDescent="0.3">
      <c r="A1335">
        <v>146052</v>
      </c>
      <c r="B1335">
        <v>10000</v>
      </c>
      <c r="C1335">
        <v>115</v>
      </c>
      <c r="D1335" t="s">
        <v>4702</v>
      </c>
      <c r="E1335">
        <v>6</v>
      </c>
    </row>
    <row r="1336" spans="1:5" x14ac:dyDescent="0.3">
      <c r="A1336">
        <v>146081</v>
      </c>
      <c r="B1336">
        <v>10000</v>
      </c>
      <c r="C1336">
        <v>110</v>
      </c>
      <c r="D1336" t="s">
        <v>4697</v>
      </c>
      <c r="E1336">
        <v>3</v>
      </c>
    </row>
    <row r="1337" spans="1:5" x14ac:dyDescent="0.3">
      <c r="A1337">
        <v>146082</v>
      </c>
      <c r="B1337">
        <v>10000</v>
      </c>
      <c r="C1337">
        <v>132</v>
      </c>
      <c r="D1337" t="s">
        <v>4698</v>
      </c>
      <c r="E1337">
        <v>8</v>
      </c>
    </row>
    <row r="1338" spans="1:5" x14ac:dyDescent="0.3">
      <c r="A1338">
        <v>146105</v>
      </c>
      <c r="B1338">
        <v>10000</v>
      </c>
      <c r="C1338">
        <v>110</v>
      </c>
      <c r="D1338" t="s">
        <v>4701</v>
      </c>
      <c r="E1338">
        <v>5</v>
      </c>
    </row>
    <row r="1339" spans="1:5" x14ac:dyDescent="0.3">
      <c r="A1339">
        <v>146107</v>
      </c>
      <c r="B1339">
        <v>10000</v>
      </c>
      <c r="C1339">
        <v>110</v>
      </c>
      <c r="D1339" t="s">
        <v>4699</v>
      </c>
      <c r="E1339">
        <v>4</v>
      </c>
    </row>
    <row r="1340" spans="1:5" x14ac:dyDescent="0.3">
      <c r="A1340">
        <v>146110</v>
      </c>
      <c r="B1340">
        <v>10000</v>
      </c>
      <c r="C1340">
        <v>132</v>
      </c>
      <c r="D1340" t="s">
        <v>4698</v>
      </c>
      <c r="E1340">
        <v>8</v>
      </c>
    </row>
    <row r="1341" spans="1:5" x14ac:dyDescent="0.3">
      <c r="A1341">
        <v>146117</v>
      </c>
      <c r="B1341">
        <v>10000</v>
      </c>
      <c r="C1341">
        <v>110</v>
      </c>
      <c r="D1341" t="s">
        <v>4701</v>
      </c>
      <c r="E1341">
        <v>5</v>
      </c>
    </row>
    <row r="1342" spans="1:5" x14ac:dyDescent="0.3">
      <c r="A1342">
        <v>146148</v>
      </c>
      <c r="B1342">
        <v>10000</v>
      </c>
      <c r="C1342">
        <v>132</v>
      </c>
      <c r="D1342" t="s">
        <v>4698</v>
      </c>
      <c r="E1342">
        <v>8</v>
      </c>
    </row>
    <row r="1343" spans="1:5" x14ac:dyDescent="0.3">
      <c r="A1343">
        <v>146197</v>
      </c>
      <c r="B1343">
        <v>10000</v>
      </c>
      <c r="C1343">
        <v>110</v>
      </c>
      <c r="D1343" t="s">
        <v>4701</v>
      </c>
      <c r="E1343">
        <v>5</v>
      </c>
    </row>
    <row r="1344" spans="1:5" x14ac:dyDescent="0.3">
      <c r="A1344">
        <v>146210</v>
      </c>
      <c r="B1344">
        <v>0</v>
      </c>
      <c r="C1344">
        <v>0</v>
      </c>
      <c r="D1344" t="s">
        <v>4705</v>
      </c>
      <c r="E1344">
        <v>10</v>
      </c>
    </row>
    <row r="1345" spans="1:5" x14ac:dyDescent="0.3">
      <c r="A1345">
        <v>146231</v>
      </c>
      <c r="B1345">
        <v>10000</v>
      </c>
      <c r="C1345">
        <v>127</v>
      </c>
      <c r="D1345" t="s">
        <v>4703</v>
      </c>
      <c r="E1345">
        <v>7</v>
      </c>
    </row>
    <row r="1346" spans="1:5" x14ac:dyDescent="0.3">
      <c r="A1346">
        <v>146250</v>
      </c>
      <c r="B1346">
        <v>10000</v>
      </c>
      <c r="C1346">
        <v>132</v>
      </c>
      <c r="D1346" t="s">
        <v>4698</v>
      </c>
      <c r="E1346">
        <v>8</v>
      </c>
    </row>
    <row r="1347" spans="1:5" x14ac:dyDescent="0.3">
      <c r="A1347">
        <v>146260</v>
      </c>
      <c r="B1347">
        <v>10000</v>
      </c>
      <c r="C1347">
        <v>147</v>
      </c>
      <c r="D1347" t="s">
        <v>4700</v>
      </c>
      <c r="E1347">
        <v>9</v>
      </c>
    </row>
    <row r="1348" spans="1:5" x14ac:dyDescent="0.3">
      <c r="A1348">
        <v>146261</v>
      </c>
      <c r="B1348">
        <v>10000</v>
      </c>
      <c r="C1348">
        <v>110</v>
      </c>
      <c r="D1348" t="s">
        <v>4701</v>
      </c>
      <c r="E1348">
        <v>5</v>
      </c>
    </row>
    <row r="1349" spans="1:5" x14ac:dyDescent="0.3">
      <c r="A1349">
        <v>146263</v>
      </c>
      <c r="B1349">
        <v>10000</v>
      </c>
      <c r="C1349">
        <v>147</v>
      </c>
      <c r="D1349" t="s">
        <v>4700</v>
      </c>
      <c r="E1349">
        <v>9</v>
      </c>
    </row>
    <row r="1350" spans="1:5" x14ac:dyDescent="0.3">
      <c r="A1350">
        <v>146272</v>
      </c>
      <c r="B1350">
        <v>0</v>
      </c>
      <c r="C1350">
        <v>0</v>
      </c>
      <c r="D1350" t="s">
        <v>4705</v>
      </c>
      <c r="E1350">
        <v>10</v>
      </c>
    </row>
    <row r="1351" spans="1:5" x14ac:dyDescent="0.3">
      <c r="A1351">
        <v>146273</v>
      </c>
      <c r="B1351">
        <v>10000</v>
      </c>
      <c r="C1351">
        <v>132</v>
      </c>
      <c r="D1351" t="s">
        <v>4698</v>
      </c>
      <c r="E1351">
        <v>8</v>
      </c>
    </row>
    <row r="1352" spans="1:5" x14ac:dyDescent="0.3">
      <c r="A1352">
        <v>146289</v>
      </c>
      <c r="B1352">
        <v>10000</v>
      </c>
      <c r="C1352">
        <v>127</v>
      </c>
      <c r="D1352" t="s">
        <v>4703</v>
      </c>
      <c r="E1352">
        <v>7</v>
      </c>
    </row>
    <row r="1353" spans="1:5" x14ac:dyDescent="0.3">
      <c r="A1353">
        <v>146290</v>
      </c>
      <c r="B1353">
        <v>10000</v>
      </c>
      <c r="C1353">
        <v>132</v>
      </c>
      <c r="D1353" t="s">
        <v>4698</v>
      </c>
      <c r="E1353">
        <v>8</v>
      </c>
    </row>
    <row r="1354" spans="1:5" x14ac:dyDescent="0.3">
      <c r="A1354">
        <v>146321</v>
      </c>
      <c r="B1354">
        <v>10000</v>
      </c>
      <c r="C1354">
        <v>127</v>
      </c>
      <c r="D1354" t="s">
        <v>4703</v>
      </c>
      <c r="E1354">
        <v>7</v>
      </c>
    </row>
    <row r="1355" spans="1:5" x14ac:dyDescent="0.3">
      <c r="A1355">
        <v>146323</v>
      </c>
      <c r="B1355">
        <v>10000</v>
      </c>
      <c r="C1355">
        <v>110</v>
      </c>
      <c r="D1355" t="s">
        <v>4701</v>
      </c>
      <c r="E1355">
        <v>5</v>
      </c>
    </row>
    <row r="1356" spans="1:5" x14ac:dyDescent="0.3">
      <c r="A1356">
        <v>146345</v>
      </c>
      <c r="B1356">
        <v>10000</v>
      </c>
      <c r="C1356">
        <v>115</v>
      </c>
      <c r="D1356" t="s">
        <v>4702</v>
      </c>
      <c r="E1356">
        <v>6</v>
      </c>
    </row>
    <row r="1357" spans="1:5" x14ac:dyDescent="0.3">
      <c r="A1357">
        <v>146384</v>
      </c>
      <c r="B1357">
        <v>10000</v>
      </c>
      <c r="C1357">
        <v>115</v>
      </c>
      <c r="D1357" t="s">
        <v>4702</v>
      </c>
      <c r="E1357">
        <v>6</v>
      </c>
    </row>
    <row r="1358" spans="1:5" x14ac:dyDescent="0.3">
      <c r="A1358">
        <v>146386</v>
      </c>
      <c r="B1358">
        <v>10000</v>
      </c>
      <c r="C1358">
        <v>115</v>
      </c>
      <c r="D1358" t="s">
        <v>4702</v>
      </c>
      <c r="E1358">
        <v>6</v>
      </c>
    </row>
    <row r="1359" spans="1:5" x14ac:dyDescent="0.3">
      <c r="A1359">
        <v>146389</v>
      </c>
      <c r="B1359">
        <v>10000</v>
      </c>
      <c r="C1359">
        <v>132</v>
      </c>
      <c r="D1359" t="s">
        <v>4698</v>
      </c>
      <c r="E1359">
        <v>8</v>
      </c>
    </row>
    <row r="1360" spans="1:5" x14ac:dyDescent="0.3">
      <c r="A1360">
        <v>146390</v>
      </c>
      <c r="B1360">
        <v>10000</v>
      </c>
      <c r="C1360">
        <v>127</v>
      </c>
      <c r="D1360" t="s">
        <v>4703</v>
      </c>
      <c r="E1360">
        <v>7</v>
      </c>
    </row>
    <row r="1361" spans="1:5" x14ac:dyDescent="0.3">
      <c r="A1361">
        <v>146400</v>
      </c>
      <c r="B1361">
        <v>10000</v>
      </c>
      <c r="C1361">
        <v>147</v>
      </c>
      <c r="D1361" t="s">
        <v>4700</v>
      </c>
      <c r="E1361">
        <v>9</v>
      </c>
    </row>
    <row r="1362" spans="1:5" x14ac:dyDescent="0.3">
      <c r="A1362">
        <v>146401</v>
      </c>
      <c r="B1362">
        <v>10000</v>
      </c>
      <c r="C1362">
        <v>147</v>
      </c>
      <c r="D1362" t="s">
        <v>4700</v>
      </c>
      <c r="E1362">
        <v>9</v>
      </c>
    </row>
    <row r="1363" spans="1:5" x14ac:dyDescent="0.3">
      <c r="A1363">
        <v>146489</v>
      </c>
      <c r="B1363">
        <v>10000</v>
      </c>
      <c r="C1363">
        <v>127</v>
      </c>
      <c r="D1363" t="s">
        <v>4703</v>
      </c>
      <c r="E1363">
        <v>7</v>
      </c>
    </row>
    <row r="1364" spans="1:5" x14ac:dyDescent="0.3">
      <c r="A1364">
        <v>146551</v>
      </c>
      <c r="B1364">
        <v>0</v>
      </c>
      <c r="C1364">
        <v>0</v>
      </c>
      <c r="D1364" t="s">
        <v>4705</v>
      </c>
      <c r="E1364">
        <v>10</v>
      </c>
    </row>
    <row r="1365" spans="1:5" x14ac:dyDescent="0.3">
      <c r="A1365">
        <v>146616</v>
      </c>
      <c r="B1365">
        <v>0</v>
      </c>
      <c r="C1365">
        <v>0</v>
      </c>
      <c r="D1365" t="s">
        <v>4705</v>
      </c>
      <c r="E1365">
        <v>10</v>
      </c>
    </row>
    <row r="1366" spans="1:5" x14ac:dyDescent="0.3">
      <c r="A1366">
        <v>146652</v>
      </c>
      <c r="B1366">
        <v>10000</v>
      </c>
      <c r="C1366">
        <v>132</v>
      </c>
      <c r="D1366" t="s">
        <v>4698</v>
      </c>
      <c r="E1366">
        <v>8</v>
      </c>
    </row>
    <row r="1367" spans="1:5" x14ac:dyDescent="0.3">
      <c r="A1367">
        <v>146675</v>
      </c>
      <c r="B1367">
        <v>10000</v>
      </c>
      <c r="C1367">
        <v>110</v>
      </c>
      <c r="D1367" t="s">
        <v>4701</v>
      </c>
      <c r="E1367">
        <v>5</v>
      </c>
    </row>
    <row r="1368" spans="1:5" x14ac:dyDescent="0.3">
      <c r="A1368">
        <v>146677</v>
      </c>
      <c r="B1368">
        <v>10000</v>
      </c>
      <c r="C1368">
        <v>110</v>
      </c>
      <c r="D1368" t="s">
        <v>4699</v>
      </c>
      <c r="E1368">
        <v>4</v>
      </c>
    </row>
    <row r="1369" spans="1:5" x14ac:dyDescent="0.3">
      <c r="A1369">
        <v>146741</v>
      </c>
      <c r="B1369">
        <v>10000</v>
      </c>
      <c r="C1369">
        <v>147</v>
      </c>
      <c r="D1369" t="s">
        <v>4700</v>
      </c>
      <c r="E1369">
        <v>9</v>
      </c>
    </row>
    <row r="1370" spans="1:5" x14ac:dyDescent="0.3">
      <c r="A1370">
        <v>146742</v>
      </c>
      <c r="B1370">
        <v>10000</v>
      </c>
      <c r="C1370">
        <v>127</v>
      </c>
      <c r="D1370" t="s">
        <v>4703</v>
      </c>
      <c r="E1370">
        <v>7</v>
      </c>
    </row>
    <row r="1371" spans="1:5" x14ac:dyDescent="0.3">
      <c r="A1371">
        <v>146745</v>
      </c>
      <c r="B1371">
        <v>10000</v>
      </c>
      <c r="C1371">
        <v>132</v>
      </c>
      <c r="D1371" t="s">
        <v>4698</v>
      </c>
      <c r="E1371">
        <v>8</v>
      </c>
    </row>
    <row r="1372" spans="1:5" x14ac:dyDescent="0.3">
      <c r="A1372">
        <v>146747</v>
      </c>
      <c r="B1372">
        <v>10000</v>
      </c>
      <c r="C1372">
        <v>127</v>
      </c>
      <c r="D1372" t="s">
        <v>4703</v>
      </c>
      <c r="E1372">
        <v>7</v>
      </c>
    </row>
    <row r="1373" spans="1:5" x14ac:dyDescent="0.3">
      <c r="A1373">
        <v>146749</v>
      </c>
      <c r="B1373">
        <v>10000</v>
      </c>
      <c r="C1373">
        <v>115</v>
      </c>
      <c r="D1373" t="s">
        <v>4702</v>
      </c>
      <c r="E1373">
        <v>6</v>
      </c>
    </row>
    <row r="1374" spans="1:5" x14ac:dyDescent="0.3">
      <c r="A1374">
        <v>146779</v>
      </c>
      <c r="B1374">
        <v>10000</v>
      </c>
      <c r="C1374">
        <v>127</v>
      </c>
      <c r="D1374" t="s">
        <v>4703</v>
      </c>
      <c r="E1374">
        <v>7</v>
      </c>
    </row>
    <row r="1375" spans="1:5" x14ac:dyDescent="0.3">
      <c r="A1375">
        <v>146804</v>
      </c>
      <c r="B1375">
        <v>0</v>
      </c>
      <c r="C1375">
        <v>0</v>
      </c>
      <c r="D1375" t="s">
        <v>4705</v>
      </c>
      <c r="E1375">
        <v>10</v>
      </c>
    </row>
    <row r="1376" spans="1:5" x14ac:dyDescent="0.3">
      <c r="A1376">
        <v>146845</v>
      </c>
      <c r="B1376">
        <v>10000</v>
      </c>
      <c r="C1376">
        <v>132</v>
      </c>
      <c r="D1376" t="s">
        <v>4698</v>
      </c>
      <c r="E1376">
        <v>8</v>
      </c>
    </row>
    <row r="1377" spans="1:5" x14ac:dyDescent="0.3">
      <c r="A1377">
        <v>146846</v>
      </c>
      <c r="B1377">
        <v>10000</v>
      </c>
      <c r="C1377">
        <v>115</v>
      </c>
      <c r="D1377" t="s">
        <v>4702</v>
      </c>
      <c r="E1377">
        <v>6</v>
      </c>
    </row>
    <row r="1378" spans="1:5" x14ac:dyDescent="0.3">
      <c r="A1378">
        <v>146909</v>
      </c>
      <c r="B1378">
        <v>10000</v>
      </c>
      <c r="C1378">
        <v>127</v>
      </c>
      <c r="D1378" t="s">
        <v>4703</v>
      </c>
      <c r="E1378">
        <v>7</v>
      </c>
    </row>
    <row r="1379" spans="1:5" x14ac:dyDescent="0.3">
      <c r="A1379">
        <v>146956</v>
      </c>
      <c r="B1379">
        <v>10000</v>
      </c>
      <c r="C1379">
        <v>132</v>
      </c>
      <c r="D1379" t="s">
        <v>4698</v>
      </c>
      <c r="E1379">
        <v>8</v>
      </c>
    </row>
    <row r="1380" spans="1:5" x14ac:dyDescent="0.3">
      <c r="A1380">
        <v>146988</v>
      </c>
      <c r="B1380">
        <v>10000</v>
      </c>
      <c r="C1380">
        <v>110</v>
      </c>
      <c r="D1380" t="s">
        <v>4701</v>
      </c>
      <c r="E1380">
        <v>5</v>
      </c>
    </row>
    <row r="1381" spans="1:5" x14ac:dyDescent="0.3">
      <c r="A1381">
        <v>146992</v>
      </c>
      <c r="B1381">
        <v>10000</v>
      </c>
      <c r="C1381">
        <v>115</v>
      </c>
      <c r="D1381" t="s">
        <v>4702</v>
      </c>
      <c r="E1381">
        <v>6</v>
      </c>
    </row>
    <row r="1382" spans="1:5" x14ac:dyDescent="0.3">
      <c r="A1382">
        <v>147001</v>
      </c>
      <c r="B1382">
        <v>0</v>
      </c>
      <c r="C1382">
        <v>0</v>
      </c>
      <c r="D1382" t="s">
        <v>4705</v>
      </c>
      <c r="E1382">
        <v>10</v>
      </c>
    </row>
    <row r="1383" spans="1:5" x14ac:dyDescent="0.3">
      <c r="A1383">
        <v>147003</v>
      </c>
      <c r="B1383">
        <v>10000</v>
      </c>
      <c r="C1383">
        <v>132</v>
      </c>
      <c r="D1383" t="s">
        <v>4698</v>
      </c>
      <c r="E1383">
        <v>8</v>
      </c>
    </row>
    <row r="1384" spans="1:5" x14ac:dyDescent="0.3">
      <c r="A1384">
        <v>147029</v>
      </c>
      <c r="B1384">
        <v>10000</v>
      </c>
      <c r="C1384">
        <v>110</v>
      </c>
      <c r="D1384" t="s">
        <v>4699</v>
      </c>
      <c r="E1384">
        <v>4</v>
      </c>
    </row>
    <row r="1385" spans="1:5" x14ac:dyDescent="0.3">
      <c r="A1385">
        <v>147032</v>
      </c>
      <c r="B1385">
        <v>10000</v>
      </c>
      <c r="C1385">
        <v>115</v>
      </c>
      <c r="D1385" t="s">
        <v>4702</v>
      </c>
      <c r="E1385">
        <v>6</v>
      </c>
    </row>
    <row r="1386" spans="1:5" x14ac:dyDescent="0.3">
      <c r="A1386">
        <v>147050</v>
      </c>
      <c r="B1386">
        <v>10000</v>
      </c>
      <c r="C1386">
        <v>132</v>
      </c>
      <c r="D1386" t="s">
        <v>4698</v>
      </c>
      <c r="E1386">
        <v>8</v>
      </c>
    </row>
    <row r="1387" spans="1:5" x14ac:dyDescent="0.3">
      <c r="A1387">
        <v>147095</v>
      </c>
      <c r="B1387">
        <v>0</v>
      </c>
      <c r="C1387">
        <v>0</v>
      </c>
      <c r="D1387" t="s">
        <v>4705</v>
      </c>
      <c r="E1387">
        <v>10</v>
      </c>
    </row>
    <row r="1388" spans="1:5" x14ac:dyDescent="0.3">
      <c r="A1388">
        <v>147198</v>
      </c>
      <c r="B1388">
        <v>0</v>
      </c>
      <c r="C1388">
        <v>0</v>
      </c>
      <c r="D1388" t="s">
        <v>4705</v>
      </c>
      <c r="E1388">
        <v>10</v>
      </c>
    </row>
    <row r="1389" spans="1:5" x14ac:dyDescent="0.3">
      <c r="A1389">
        <v>147206</v>
      </c>
      <c r="B1389">
        <v>10000</v>
      </c>
      <c r="C1389">
        <v>115</v>
      </c>
      <c r="D1389" t="s">
        <v>4702</v>
      </c>
      <c r="E1389">
        <v>6</v>
      </c>
    </row>
    <row r="1390" spans="1:5" x14ac:dyDescent="0.3">
      <c r="A1390">
        <v>147216</v>
      </c>
      <c r="B1390">
        <v>10000</v>
      </c>
      <c r="C1390">
        <v>110</v>
      </c>
      <c r="D1390" t="s">
        <v>4701</v>
      </c>
      <c r="E1390">
        <v>5</v>
      </c>
    </row>
    <row r="1391" spans="1:5" x14ac:dyDescent="0.3">
      <c r="A1391">
        <v>147221</v>
      </c>
      <c r="B1391">
        <v>10000</v>
      </c>
      <c r="C1391">
        <v>110</v>
      </c>
      <c r="D1391" t="s">
        <v>4701</v>
      </c>
      <c r="E1391">
        <v>5</v>
      </c>
    </row>
    <row r="1392" spans="1:5" x14ac:dyDescent="0.3">
      <c r="A1392">
        <v>147223</v>
      </c>
      <c r="B1392">
        <v>10000</v>
      </c>
      <c r="C1392">
        <v>127</v>
      </c>
      <c r="D1392" t="s">
        <v>4703</v>
      </c>
      <c r="E1392">
        <v>7</v>
      </c>
    </row>
    <row r="1393" spans="1:5" x14ac:dyDescent="0.3">
      <c r="A1393">
        <v>147225</v>
      </c>
      <c r="B1393">
        <v>10000</v>
      </c>
      <c r="C1393">
        <v>127</v>
      </c>
      <c r="D1393" t="s">
        <v>4703</v>
      </c>
      <c r="E1393">
        <v>7</v>
      </c>
    </row>
    <row r="1394" spans="1:5" x14ac:dyDescent="0.3">
      <c r="A1394">
        <v>147227</v>
      </c>
      <c r="B1394">
        <v>10000</v>
      </c>
      <c r="C1394">
        <v>132</v>
      </c>
      <c r="D1394" t="s">
        <v>4698</v>
      </c>
      <c r="E1394">
        <v>8</v>
      </c>
    </row>
    <row r="1395" spans="1:5" x14ac:dyDescent="0.3">
      <c r="A1395">
        <v>147231</v>
      </c>
      <c r="B1395">
        <v>10000</v>
      </c>
      <c r="C1395">
        <v>132</v>
      </c>
      <c r="D1395" t="s">
        <v>4698</v>
      </c>
      <c r="E1395">
        <v>8</v>
      </c>
    </row>
    <row r="1396" spans="1:5" x14ac:dyDescent="0.3">
      <c r="A1396">
        <v>147239</v>
      </c>
      <c r="B1396">
        <v>10000</v>
      </c>
      <c r="C1396">
        <v>115</v>
      </c>
      <c r="D1396" t="s">
        <v>4702</v>
      </c>
      <c r="E1396">
        <v>6</v>
      </c>
    </row>
    <row r="1397" spans="1:5" x14ac:dyDescent="0.3">
      <c r="A1397">
        <v>147243</v>
      </c>
      <c r="B1397">
        <v>10000</v>
      </c>
      <c r="C1397">
        <v>115</v>
      </c>
      <c r="D1397" t="s">
        <v>4702</v>
      </c>
      <c r="E1397">
        <v>6</v>
      </c>
    </row>
    <row r="1398" spans="1:5" x14ac:dyDescent="0.3">
      <c r="A1398">
        <v>147254</v>
      </c>
      <c r="B1398">
        <v>10000</v>
      </c>
      <c r="C1398">
        <v>127</v>
      </c>
      <c r="D1398" t="s">
        <v>4703</v>
      </c>
      <c r="E1398">
        <v>7</v>
      </c>
    </row>
    <row r="1399" spans="1:5" x14ac:dyDescent="0.3">
      <c r="A1399">
        <v>147256</v>
      </c>
      <c r="B1399">
        <v>10000</v>
      </c>
      <c r="C1399">
        <v>132</v>
      </c>
      <c r="D1399" t="s">
        <v>4698</v>
      </c>
      <c r="E1399">
        <v>8</v>
      </c>
    </row>
    <row r="1400" spans="1:5" x14ac:dyDescent="0.3">
      <c r="A1400">
        <v>147260</v>
      </c>
      <c r="B1400">
        <v>10000</v>
      </c>
      <c r="C1400">
        <v>147</v>
      </c>
      <c r="D1400" t="s">
        <v>4700</v>
      </c>
      <c r="E1400">
        <v>9</v>
      </c>
    </row>
    <row r="1401" spans="1:5" x14ac:dyDescent="0.3">
      <c r="A1401">
        <v>147270</v>
      </c>
      <c r="B1401">
        <v>10000</v>
      </c>
      <c r="C1401">
        <v>147</v>
      </c>
      <c r="D1401" t="s">
        <v>4700</v>
      </c>
      <c r="E1401">
        <v>9</v>
      </c>
    </row>
    <row r="1402" spans="1:5" x14ac:dyDescent="0.3">
      <c r="A1402">
        <v>147280</v>
      </c>
      <c r="B1402">
        <v>10000</v>
      </c>
      <c r="C1402">
        <v>147</v>
      </c>
      <c r="D1402" t="s">
        <v>4700</v>
      </c>
      <c r="E1402">
        <v>9</v>
      </c>
    </row>
    <row r="1403" spans="1:5" x14ac:dyDescent="0.3">
      <c r="A1403">
        <v>147281</v>
      </c>
      <c r="B1403">
        <v>10000</v>
      </c>
      <c r="C1403">
        <v>132</v>
      </c>
      <c r="D1403" t="s">
        <v>4698</v>
      </c>
      <c r="E1403">
        <v>8</v>
      </c>
    </row>
    <row r="1404" spans="1:5" x14ac:dyDescent="0.3">
      <c r="A1404">
        <v>147339</v>
      </c>
      <c r="B1404">
        <v>10000</v>
      </c>
      <c r="C1404">
        <v>132</v>
      </c>
      <c r="D1404" t="s">
        <v>4698</v>
      </c>
      <c r="E1404">
        <v>8</v>
      </c>
    </row>
    <row r="1405" spans="1:5" x14ac:dyDescent="0.3">
      <c r="A1405">
        <v>147352</v>
      </c>
      <c r="B1405">
        <v>10000</v>
      </c>
      <c r="C1405">
        <v>115</v>
      </c>
      <c r="D1405" t="s">
        <v>4702</v>
      </c>
      <c r="E1405">
        <v>6</v>
      </c>
    </row>
    <row r="1406" spans="1:5" x14ac:dyDescent="0.3">
      <c r="A1406">
        <v>147383</v>
      </c>
      <c r="B1406">
        <v>0</v>
      </c>
      <c r="C1406">
        <v>0</v>
      </c>
      <c r="D1406" t="s">
        <v>4705</v>
      </c>
      <c r="E1406">
        <v>10</v>
      </c>
    </row>
    <row r="1407" spans="1:5" x14ac:dyDescent="0.3">
      <c r="A1407">
        <v>147386</v>
      </c>
      <c r="B1407">
        <v>10000</v>
      </c>
      <c r="C1407">
        <v>132</v>
      </c>
      <c r="D1407" t="s">
        <v>4698</v>
      </c>
      <c r="E1407">
        <v>8</v>
      </c>
    </row>
    <row r="1408" spans="1:5" x14ac:dyDescent="0.3">
      <c r="A1408">
        <v>147428</v>
      </c>
      <c r="B1408">
        <v>10000</v>
      </c>
      <c r="C1408">
        <v>100</v>
      </c>
      <c r="D1408" t="s">
        <v>4704</v>
      </c>
      <c r="E1408">
        <v>2</v>
      </c>
    </row>
    <row r="1409" spans="1:5" x14ac:dyDescent="0.3">
      <c r="A1409">
        <v>147434</v>
      </c>
      <c r="B1409">
        <v>0</v>
      </c>
      <c r="C1409">
        <v>0</v>
      </c>
      <c r="D1409" t="s">
        <v>4705</v>
      </c>
      <c r="E1409">
        <v>10</v>
      </c>
    </row>
    <row r="1410" spans="1:5" x14ac:dyDescent="0.3">
      <c r="A1410">
        <v>147436</v>
      </c>
      <c r="B1410">
        <v>0</v>
      </c>
      <c r="C1410">
        <v>0</v>
      </c>
      <c r="D1410" t="s">
        <v>4705</v>
      </c>
      <c r="E1410">
        <v>10</v>
      </c>
    </row>
    <row r="1411" spans="1:5" x14ac:dyDescent="0.3">
      <c r="A1411">
        <v>147476</v>
      </c>
      <c r="B1411">
        <v>0</v>
      </c>
      <c r="C1411">
        <v>0</v>
      </c>
      <c r="D1411" t="s">
        <v>4705</v>
      </c>
      <c r="E1411">
        <v>10</v>
      </c>
    </row>
    <row r="1412" spans="1:5" x14ac:dyDescent="0.3">
      <c r="A1412">
        <v>147487</v>
      </c>
      <c r="B1412">
        <v>10000</v>
      </c>
      <c r="C1412">
        <v>147</v>
      </c>
      <c r="D1412" t="s">
        <v>4700</v>
      </c>
      <c r="E1412">
        <v>9</v>
      </c>
    </row>
    <row r="1413" spans="1:5" x14ac:dyDescent="0.3">
      <c r="A1413">
        <v>147489</v>
      </c>
      <c r="B1413">
        <v>0</v>
      </c>
      <c r="C1413">
        <v>0</v>
      </c>
      <c r="D1413" t="s">
        <v>4705</v>
      </c>
      <c r="E1413">
        <v>10</v>
      </c>
    </row>
    <row r="1414" spans="1:5" x14ac:dyDescent="0.3">
      <c r="A1414">
        <v>147492</v>
      </c>
      <c r="B1414">
        <v>0</v>
      </c>
      <c r="C1414">
        <v>0</v>
      </c>
      <c r="D1414" t="s">
        <v>4705</v>
      </c>
      <c r="E1414">
        <v>10</v>
      </c>
    </row>
    <row r="1415" spans="1:5" x14ac:dyDescent="0.3">
      <c r="A1415">
        <v>147495</v>
      </c>
      <c r="B1415">
        <v>10000</v>
      </c>
      <c r="C1415">
        <v>110</v>
      </c>
      <c r="D1415" t="s">
        <v>4697</v>
      </c>
      <c r="E1415">
        <v>3</v>
      </c>
    </row>
    <row r="1416" spans="1:5" x14ac:dyDescent="0.3">
      <c r="A1416">
        <v>147515</v>
      </c>
      <c r="B1416">
        <v>10000</v>
      </c>
      <c r="C1416">
        <v>147</v>
      </c>
      <c r="D1416" t="s">
        <v>4700</v>
      </c>
      <c r="E1416">
        <v>9</v>
      </c>
    </row>
    <row r="1417" spans="1:5" x14ac:dyDescent="0.3">
      <c r="A1417">
        <v>147526</v>
      </c>
      <c r="B1417">
        <v>0</v>
      </c>
      <c r="C1417">
        <v>0</v>
      </c>
      <c r="D1417" t="s">
        <v>4705</v>
      </c>
      <c r="E1417">
        <v>10</v>
      </c>
    </row>
    <row r="1418" spans="1:5" x14ac:dyDescent="0.3">
      <c r="A1418">
        <v>147532</v>
      </c>
      <c r="B1418">
        <v>10000</v>
      </c>
      <c r="C1418">
        <v>132</v>
      </c>
      <c r="D1418" t="s">
        <v>4698</v>
      </c>
      <c r="E1418">
        <v>8</v>
      </c>
    </row>
    <row r="1419" spans="1:5" x14ac:dyDescent="0.3">
      <c r="A1419">
        <v>147537</v>
      </c>
      <c r="B1419">
        <v>0</v>
      </c>
      <c r="C1419">
        <v>0</v>
      </c>
      <c r="D1419" t="s">
        <v>4705</v>
      </c>
      <c r="E1419">
        <v>10</v>
      </c>
    </row>
    <row r="1420" spans="1:5" x14ac:dyDescent="0.3">
      <c r="A1420">
        <v>147558</v>
      </c>
      <c r="B1420">
        <v>0</v>
      </c>
      <c r="C1420">
        <v>0</v>
      </c>
      <c r="D1420" t="s">
        <v>4705</v>
      </c>
      <c r="E1420">
        <v>10</v>
      </c>
    </row>
    <row r="1421" spans="1:5" x14ac:dyDescent="0.3">
      <c r="A1421">
        <v>147559</v>
      </c>
      <c r="B1421">
        <v>10000</v>
      </c>
      <c r="C1421">
        <v>127</v>
      </c>
      <c r="D1421" t="s">
        <v>4703</v>
      </c>
      <c r="E1421">
        <v>7</v>
      </c>
    </row>
    <row r="1422" spans="1:5" x14ac:dyDescent="0.3">
      <c r="A1422">
        <v>147563</v>
      </c>
      <c r="B1422">
        <v>10000</v>
      </c>
      <c r="C1422">
        <v>147</v>
      </c>
      <c r="D1422" t="s">
        <v>4700</v>
      </c>
      <c r="E1422">
        <v>9</v>
      </c>
    </row>
    <row r="1423" spans="1:5" x14ac:dyDescent="0.3">
      <c r="A1423">
        <v>147578</v>
      </c>
      <c r="B1423">
        <v>0</v>
      </c>
      <c r="C1423">
        <v>0</v>
      </c>
      <c r="D1423" t="s">
        <v>4705</v>
      </c>
      <c r="E1423">
        <v>10</v>
      </c>
    </row>
    <row r="1424" spans="1:5" x14ac:dyDescent="0.3">
      <c r="A1424">
        <v>147596</v>
      </c>
      <c r="B1424">
        <v>10000</v>
      </c>
      <c r="C1424">
        <v>110</v>
      </c>
      <c r="D1424" t="s">
        <v>4701</v>
      </c>
      <c r="E1424">
        <v>5</v>
      </c>
    </row>
    <row r="1425" spans="1:5" x14ac:dyDescent="0.3">
      <c r="A1425">
        <v>147603</v>
      </c>
      <c r="B1425">
        <v>10000</v>
      </c>
      <c r="C1425">
        <v>100</v>
      </c>
      <c r="D1425" t="s">
        <v>4704</v>
      </c>
      <c r="E1425">
        <v>2</v>
      </c>
    </row>
    <row r="1426" spans="1:5" x14ac:dyDescent="0.3">
      <c r="A1426">
        <v>147642</v>
      </c>
      <c r="B1426">
        <v>10000</v>
      </c>
      <c r="C1426">
        <v>147</v>
      </c>
      <c r="D1426" t="s">
        <v>4700</v>
      </c>
      <c r="E1426">
        <v>9</v>
      </c>
    </row>
    <row r="1427" spans="1:5" x14ac:dyDescent="0.3">
      <c r="A1427">
        <v>147693</v>
      </c>
      <c r="B1427">
        <v>10000</v>
      </c>
      <c r="C1427">
        <v>100</v>
      </c>
      <c r="D1427" t="s">
        <v>4704</v>
      </c>
      <c r="E1427">
        <v>2</v>
      </c>
    </row>
    <row r="1428" spans="1:5" x14ac:dyDescent="0.3">
      <c r="A1428">
        <v>147730</v>
      </c>
      <c r="B1428">
        <v>10000</v>
      </c>
      <c r="C1428">
        <v>115</v>
      </c>
      <c r="D1428" t="s">
        <v>4702</v>
      </c>
      <c r="E1428">
        <v>6</v>
      </c>
    </row>
    <row r="1429" spans="1:5" x14ac:dyDescent="0.3">
      <c r="A1429">
        <v>147733</v>
      </c>
      <c r="B1429">
        <v>10000</v>
      </c>
      <c r="C1429">
        <v>132</v>
      </c>
      <c r="D1429" t="s">
        <v>4698</v>
      </c>
      <c r="E1429">
        <v>8</v>
      </c>
    </row>
    <row r="1430" spans="1:5" x14ac:dyDescent="0.3">
      <c r="A1430">
        <v>147755</v>
      </c>
      <c r="B1430">
        <v>0</v>
      </c>
      <c r="C1430">
        <v>0</v>
      </c>
      <c r="D1430" t="s">
        <v>4705</v>
      </c>
      <c r="E1430">
        <v>10</v>
      </c>
    </row>
    <row r="1431" spans="1:5" x14ac:dyDescent="0.3">
      <c r="A1431">
        <v>147756</v>
      </c>
      <c r="B1431">
        <v>10000</v>
      </c>
      <c r="C1431">
        <v>147</v>
      </c>
      <c r="D1431" t="s">
        <v>4700</v>
      </c>
      <c r="E1431">
        <v>9</v>
      </c>
    </row>
    <row r="1432" spans="1:5" x14ac:dyDescent="0.3">
      <c r="A1432">
        <v>147757</v>
      </c>
      <c r="B1432">
        <v>10000</v>
      </c>
      <c r="C1432">
        <v>132</v>
      </c>
      <c r="D1432" t="s">
        <v>4698</v>
      </c>
      <c r="E1432">
        <v>8</v>
      </c>
    </row>
    <row r="1433" spans="1:5" x14ac:dyDescent="0.3">
      <c r="A1433">
        <v>147760</v>
      </c>
      <c r="B1433">
        <v>10000</v>
      </c>
      <c r="C1433">
        <v>127</v>
      </c>
      <c r="D1433" t="s">
        <v>4703</v>
      </c>
      <c r="E1433">
        <v>7</v>
      </c>
    </row>
    <row r="1434" spans="1:5" x14ac:dyDescent="0.3">
      <c r="A1434">
        <v>147778</v>
      </c>
      <c r="B1434">
        <v>10000</v>
      </c>
      <c r="C1434">
        <v>115</v>
      </c>
      <c r="D1434" t="s">
        <v>4702</v>
      </c>
      <c r="E1434">
        <v>6</v>
      </c>
    </row>
    <row r="1435" spans="1:5" x14ac:dyDescent="0.3">
      <c r="A1435">
        <v>147785</v>
      </c>
      <c r="B1435">
        <v>10000</v>
      </c>
      <c r="C1435">
        <v>110</v>
      </c>
      <c r="D1435" t="s">
        <v>4699</v>
      </c>
      <c r="E1435">
        <v>4</v>
      </c>
    </row>
    <row r="1436" spans="1:5" x14ac:dyDescent="0.3">
      <c r="A1436">
        <v>147791</v>
      </c>
      <c r="B1436">
        <v>10000</v>
      </c>
      <c r="C1436">
        <v>147</v>
      </c>
      <c r="D1436" t="s">
        <v>4700</v>
      </c>
      <c r="E1436">
        <v>9</v>
      </c>
    </row>
    <row r="1437" spans="1:5" x14ac:dyDescent="0.3">
      <c r="A1437">
        <v>147792</v>
      </c>
      <c r="B1437">
        <v>10000</v>
      </c>
      <c r="C1437">
        <v>110</v>
      </c>
      <c r="D1437" t="s">
        <v>4701</v>
      </c>
      <c r="E1437">
        <v>5</v>
      </c>
    </row>
    <row r="1438" spans="1:5" x14ac:dyDescent="0.3">
      <c r="A1438">
        <v>147801</v>
      </c>
      <c r="B1438">
        <v>10000</v>
      </c>
      <c r="C1438">
        <v>127</v>
      </c>
      <c r="D1438" t="s">
        <v>4703</v>
      </c>
      <c r="E1438">
        <v>7</v>
      </c>
    </row>
    <row r="1439" spans="1:5" x14ac:dyDescent="0.3">
      <c r="A1439">
        <v>147802</v>
      </c>
      <c r="B1439">
        <v>0</v>
      </c>
      <c r="C1439">
        <v>0</v>
      </c>
      <c r="D1439" t="s">
        <v>4705</v>
      </c>
      <c r="E1439">
        <v>10</v>
      </c>
    </row>
    <row r="1440" spans="1:5" x14ac:dyDescent="0.3">
      <c r="A1440">
        <v>147804</v>
      </c>
      <c r="B1440">
        <v>10000</v>
      </c>
      <c r="C1440">
        <v>147</v>
      </c>
      <c r="D1440" t="s">
        <v>4700</v>
      </c>
      <c r="E1440">
        <v>9</v>
      </c>
    </row>
    <row r="1441" spans="1:5" x14ac:dyDescent="0.3">
      <c r="A1441">
        <v>147826</v>
      </c>
      <c r="B1441">
        <v>10000</v>
      </c>
      <c r="C1441">
        <v>147</v>
      </c>
      <c r="D1441" t="s">
        <v>4700</v>
      </c>
      <c r="E1441">
        <v>9</v>
      </c>
    </row>
    <row r="1442" spans="1:5" x14ac:dyDescent="0.3">
      <c r="A1442">
        <v>147827</v>
      </c>
      <c r="B1442">
        <v>10000</v>
      </c>
      <c r="C1442">
        <v>115</v>
      </c>
      <c r="D1442" t="s">
        <v>4702</v>
      </c>
      <c r="E1442">
        <v>6</v>
      </c>
    </row>
    <row r="1443" spans="1:5" x14ac:dyDescent="0.3">
      <c r="A1443">
        <v>147857</v>
      </c>
      <c r="B1443">
        <v>10000</v>
      </c>
      <c r="C1443">
        <v>147</v>
      </c>
      <c r="D1443" t="s">
        <v>4700</v>
      </c>
      <c r="E1443">
        <v>9</v>
      </c>
    </row>
    <row r="1444" spans="1:5" x14ac:dyDescent="0.3">
      <c r="A1444">
        <v>147870</v>
      </c>
      <c r="B1444">
        <v>10000</v>
      </c>
      <c r="C1444">
        <v>147</v>
      </c>
      <c r="D1444" t="s">
        <v>4700</v>
      </c>
      <c r="E1444">
        <v>9</v>
      </c>
    </row>
    <row r="1445" spans="1:5" x14ac:dyDescent="0.3">
      <c r="A1445">
        <v>147872</v>
      </c>
      <c r="B1445">
        <v>10000</v>
      </c>
      <c r="C1445">
        <v>147</v>
      </c>
      <c r="D1445" t="s">
        <v>4700</v>
      </c>
      <c r="E1445">
        <v>9</v>
      </c>
    </row>
    <row r="1446" spans="1:5" x14ac:dyDescent="0.3">
      <c r="A1446">
        <v>147876</v>
      </c>
      <c r="B1446">
        <v>10000</v>
      </c>
      <c r="C1446">
        <v>147</v>
      </c>
      <c r="D1446" t="s">
        <v>4700</v>
      </c>
      <c r="E1446">
        <v>9</v>
      </c>
    </row>
    <row r="1447" spans="1:5" x14ac:dyDescent="0.3">
      <c r="A1447">
        <v>147887</v>
      </c>
      <c r="B1447">
        <v>10000</v>
      </c>
      <c r="C1447">
        <v>110</v>
      </c>
      <c r="D1447" t="s">
        <v>4701</v>
      </c>
      <c r="E1447">
        <v>5</v>
      </c>
    </row>
    <row r="1448" spans="1:5" x14ac:dyDescent="0.3">
      <c r="A1448">
        <v>147888</v>
      </c>
      <c r="B1448">
        <v>0</v>
      </c>
      <c r="C1448">
        <v>0</v>
      </c>
      <c r="D1448" t="s">
        <v>4705</v>
      </c>
      <c r="E1448">
        <v>10</v>
      </c>
    </row>
    <row r="1449" spans="1:5" x14ac:dyDescent="0.3">
      <c r="A1449">
        <v>147910</v>
      </c>
      <c r="B1449">
        <v>10000</v>
      </c>
      <c r="C1449">
        <v>110</v>
      </c>
      <c r="D1449" t="s">
        <v>4701</v>
      </c>
      <c r="E1449">
        <v>5</v>
      </c>
    </row>
    <row r="1450" spans="1:5" x14ac:dyDescent="0.3">
      <c r="A1450">
        <v>147911</v>
      </c>
      <c r="B1450">
        <v>10000</v>
      </c>
      <c r="C1450">
        <v>110</v>
      </c>
      <c r="D1450" t="s">
        <v>4699</v>
      </c>
      <c r="E1450">
        <v>4</v>
      </c>
    </row>
    <row r="1451" spans="1:5" x14ac:dyDescent="0.3">
      <c r="A1451">
        <v>147915</v>
      </c>
      <c r="B1451">
        <v>10000</v>
      </c>
      <c r="C1451">
        <v>132</v>
      </c>
      <c r="D1451" t="s">
        <v>4698</v>
      </c>
      <c r="E1451">
        <v>8</v>
      </c>
    </row>
    <row r="1452" spans="1:5" x14ac:dyDescent="0.3">
      <c r="A1452">
        <v>147991</v>
      </c>
      <c r="B1452">
        <v>10000</v>
      </c>
      <c r="C1452">
        <v>100</v>
      </c>
      <c r="D1452" t="s">
        <v>4704</v>
      </c>
      <c r="E1452">
        <v>2</v>
      </c>
    </row>
    <row r="1453" spans="1:5" x14ac:dyDescent="0.3">
      <c r="A1453">
        <v>148002</v>
      </c>
      <c r="B1453">
        <v>10000</v>
      </c>
      <c r="C1453">
        <v>115</v>
      </c>
      <c r="D1453" t="s">
        <v>4702</v>
      </c>
      <c r="E1453">
        <v>6</v>
      </c>
    </row>
    <row r="1454" spans="1:5" x14ac:dyDescent="0.3">
      <c r="A1454">
        <v>148005</v>
      </c>
      <c r="B1454">
        <v>10000</v>
      </c>
      <c r="C1454">
        <v>147</v>
      </c>
      <c r="D1454" t="s">
        <v>4700</v>
      </c>
      <c r="E1454">
        <v>9</v>
      </c>
    </row>
    <row r="1455" spans="1:5" x14ac:dyDescent="0.3">
      <c r="A1455">
        <v>148007</v>
      </c>
      <c r="B1455">
        <v>10000</v>
      </c>
      <c r="C1455">
        <v>110</v>
      </c>
      <c r="D1455" t="s">
        <v>4701</v>
      </c>
      <c r="E1455">
        <v>5</v>
      </c>
    </row>
    <row r="1456" spans="1:5" x14ac:dyDescent="0.3">
      <c r="A1456">
        <v>148069</v>
      </c>
      <c r="B1456">
        <v>0</v>
      </c>
      <c r="C1456">
        <v>0</v>
      </c>
      <c r="D1456" t="s">
        <v>4705</v>
      </c>
      <c r="E1456">
        <v>10</v>
      </c>
    </row>
    <row r="1457" spans="1:5" x14ac:dyDescent="0.3">
      <c r="A1457">
        <v>148070</v>
      </c>
      <c r="B1457">
        <v>10000</v>
      </c>
      <c r="C1457">
        <v>132</v>
      </c>
      <c r="D1457" t="s">
        <v>4698</v>
      </c>
      <c r="E1457">
        <v>8</v>
      </c>
    </row>
    <row r="1458" spans="1:5" x14ac:dyDescent="0.3">
      <c r="A1458">
        <v>148085</v>
      </c>
      <c r="B1458">
        <v>0</v>
      </c>
      <c r="C1458">
        <v>0</v>
      </c>
      <c r="D1458" t="s">
        <v>4705</v>
      </c>
      <c r="E1458">
        <v>10</v>
      </c>
    </row>
    <row r="1459" spans="1:5" x14ac:dyDescent="0.3">
      <c r="A1459">
        <v>148088</v>
      </c>
      <c r="B1459">
        <v>0</v>
      </c>
      <c r="C1459">
        <v>0</v>
      </c>
      <c r="D1459" t="s">
        <v>4705</v>
      </c>
      <c r="E1459">
        <v>10</v>
      </c>
    </row>
    <row r="1460" spans="1:5" x14ac:dyDescent="0.3">
      <c r="A1460">
        <v>148242</v>
      </c>
      <c r="B1460">
        <v>0</v>
      </c>
      <c r="C1460">
        <v>0</v>
      </c>
      <c r="D1460" t="s">
        <v>4705</v>
      </c>
      <c r="E1460">
        <v>10</v>
      </c>
    </row>
    <row r="1461" spans="1:5" x14ac:dyDescent="0.3">
      <c r="A1461">
        <v>148275</v>
      </c>
      <c r="B1461">
        <v>10000</v>
      </c>
      <c r="C1461">
        <v>147</v>
      </c>
      <c r="D1461" t="s">
        <v>4700</v>
      </c>
      <c r="E1461">
        <v>9</v>
      </c>
    </row>
    <row r="1462" spans="1:5" x14ac:dyDescent="0.3">
      <c r="A1462">
        <v>148350</v>
      </c>
      <c r="B1462">
        <v>10000</v>
      </c>
      <c r="C1462">
        <v>110</v>
      </c>
      <c r="D1462" t="s">
        <v>4701</v>
      </c>
      <c r="E1462">
        <v>5</v>
      </c>
    </row>
    <row r="1463" spans="1:5" x14ac:dyDescent="0.3">
      <c r="A1463">
        <v>148356</v>
      </c>
      <c r="B1463">
        <v>10000</v>
      </c>
      <c r="C1463">
        <v>110</v>
      </c>
      <c r="D1463" t="s">
        <v>4701</v>
      </c>
      <c r="E1463">
        <v>5</v>
      </c>
    </row>
    <row r="1464" spans="1:5" x14ac:dyDescent="0.3">
      <c r="A1464">
        <v>148431</v>
      </c>
      <c r="B1464">
        <v>0</v>
      </c>
      <c r="C1464">
        <v>0</v>
      </c>
      <c r="D1464" t="s">
        <v>4705</v>
      </c>
      <c r="E1464">
        <v>10</v>
      </c>
    </row>
    <row r="1465" spans="1:5" x14ac:dyDescent="0.3">
      <c r="A1465">
        <v>148436</v>
      </c>
      <c r="B1465">
        <v>10000</v>
      </c>
      <c r="C1465">
        <v>127</v>
      </c>
      <c r="D1465" t="s">
        <v>4703</v>
      </c>
      <c r="E1465">
        <v>7</v>
      </c>
    </row>
    <row r="1466" spans="1:5" x14ac:dyDescent="0.3">
      <c r="A1466">
        <v>148488</v>
      </c>
      <c r="B1466">
        <v>0</v>
      </c>
      <c r="C1466">
        <v>0</v>
      </c>
      <c r="D1466" t="s">
        <v>4705</v>
      </c>
      <c r="E1466">
        <v>10</v>
      </c>
    </row>
    <row r="1467" spans="1:5" x14ac:dyDescent="0.3">
      <c r="A1467">
        <v>148506</v>
      </c>
      <c r="B1467">
        <v>0</v>
      </c>
      <c r="C1467">
        <v>0</v>
      </c>
      <c r="D1467" t="s">
        <v>4705</v>
      </c>
      <c r="E1467">
        <v>10</v>
      </c>
    </row>
    <row r="1468" spans="1:5" x14ac:dyDescent="0.3">
      <c r="A1468">
        <v>148520</v>
      </c>
      <c r="B1468">
        <v>10000</v>
      </c>
      <c r="C1468">
        <v>132</v>
      </c>
      <c r="D1468" t="s">
        <v>4698</v>
      </c>
      <c r="E1468">
        <v>8</v>
      </c>
    </row>
    <row r="1469" spans="1:5" x14ac:dyDescent="0.3">
      <c r="A1469">
        <v>148521</v>
      </c>
      <c r="B1469">
        <v>10000</v>
      </c>
      <c r="C1469">
        <v>127</v>
      </c>
      <c r="D1469" t="s">
        <v>4703</v>
      </c>
      <c r="E1469">
        <v>7</v>
      </c>
    </row>
    <row r="1470" spans="1:5" x14ac:dyDescent="0.3">
      <c r="A1470">
        <v>148524</v>
      </c>
      <c r="B1470">
        <v>10000</v>
      </c>
      <c r="C1470">
        <v>132</v>
      </c>
      <c r="D1470" t="s">
        <v>4698</v>
      </c>
      <c r="E1470">
        <v>8</v>
      </c>
    </row>
    <row r="1471" spans="1:5" x14ac:dyDescent="0.3">
      <c r="A1471">
        <v>148536</v>
      </c>
      <c r="B1471">
        <v>10000</v>
      </c>
      <c r="C1471">
        <v>115</v>
      </c>
      <c r="D1471" t="s">
        <v>4702</v>
      </c>
      <c r="E1471">
        <v>6</v>
      </c>
    </row>
    <row r="1472" spans="1:5" x14ac:dyDescent="0.3">
      <c r="A1472">
        <v>148537</v>
      </c>
      <c r="B1472">
        <v>10000</v>
      </c>
      <c r="C1472">
        <v>132</v>
      </c>
      <c r="D1472" t="s">
        <v>4698</v>
      </c>
      <c r="E1472">
        <v>8</v>
      </c>
    </row>
    <row r="1473" spans="1:5" x14ac:dyDescent="0.3">
      <c r="A1473">
        <v>148538</v>
      </c>
      <c r="B1473">
        <v>10000</v>
      </c>
      <c r="C1473">
        <v>147</v>
      </c>
      <c r="D1473" t="s">
        <v>4700</v>
      </c>
      <c r="E1473">
        <v>9</v>
      </c>
    </row>
    <row r="1474" spans="1:5" x14ac:dyDescent="0.3">
      <c r="A1474">
        <v>148540</v>
      </c>
      <c r="B1474">
        <v>10000</v>
      </c>
      <c r="C1474">
        <v>115</v>
      </c>
      <c r="D1474" t="s">
        <v>4702</v>
      </c>
      <c r="E1474">
        <v>6</v>
      </c>
    </row>
    <row r="1475" spans="1:5" x14ac:dyDescent="0.3">
      <c r="A1475">
        <v>148542</v>
      </c>
      <c r="B1475">
        <v>10000</v>
      </c>
      <c r="C1475">
        <v>110</v>
      </c>
      <c r="D1475" t="s">
        <v>4701</v>
      </c>
      <c r="E1475">
        <v>5</v>
      </c>
    </row>
    <row r="1476" spans="1:5" x14ac:dyDescent="0.3">
      <c r="A1476">
        <v>148548</v>
      </c>
      <c r="B1476">
        <v>0</v>
      </c>
      <c r="C1476">
        <v>0</v>
      </c>
      <c r="D1476" t="s">
        <v>4705</v>
      </c>
      <c r="E1476">
        <v>10</v>
      </c>
    </row>
    <row r="1477" spans="1:5" x14ac:dyDescent="0.3">
      <c r="A1477">
        <v>148550</v>
      </c>
      <c r="B1477">
        <v>10000</v>
      </c>
      <c r="C1477">
        <v>115</v>
      </c>
      <c r="D1477" t="s">
        <v>4702</v>
      </c>
      <c r="E1477">
        <v>6</v>
      </c>
    </row>
    <row r="1478" spans="1:5" x14ac:dyDescent="0.3">
      <c r="A1478">
        <v>148594</v>
      </c>
      <c r="B1478">
        <v>10000</v>
      </c>
      <c r="C1478">
        <v>147</v>
      </c>
      <c r="D1478" t="s">
        <v>4700</v>
      </c>
      <c r="E1478">
        <v>9</v>
      </c>
    </row>
    <row r="1479" spans="1:5" x14ac:dyDescent="0.3">
      <c r="A1479">
        <v>148598</v>
      </c>
      <c r="B1479">
        <v>0</v>
      </c>
      <c r="C1479">
        <v>0</v>
      </c>
      <c r="D1479" t="s">
        <v>4705</v>
      </c>
      <c r="E1479">
        <v>10</v>
      </c>
    </row>
    <row r="1480" spans="1:5" x14ac:dyDescent="0.3">
      <c r="A1480">
        <v>148600</v>
      </c>
      <c r="B1480">
        <v>0</v>
      </c>
      <c r="C1480">
        <v>0</v>
      </c>
      <c r="D1480" t="s">
        <v>4705</v>
      </c>
      <c r="E1480">
        <v>10</v>
      </c>
    </row>
    <row r="1481" spans="1:5" x14ac:dyDescent="0.3">
      <c r="A1481">
        <v>148601</v>
      </c>
      <c r="B1481">
        <v>10000</v>
      </c>
      <c r="C1481">
        <v>110</v>
      </c>
      <c r="D1481" t="s">
        <v>4701</v>
      </c>
      <c r="E1481">
        <v>5</v>
      </c>
    </row>
    <row r="1482" spans="1:5" x14ac:dyDescent="0.3">
      <c r="A1482">
        <v>148638</v>
      </c>
      <c r="B1482">
        <v>10000</v>
      </c>
      <c r="C1482">
        <v>115</v>
      </c>
      <c r="D1482" t="s">
        <v>4702</v>
      </c>
      <c r="E1482">
        <v>6</v>
      </c>
    </row>
    <row r="1483" spans="1:5" x14ac:dyDescent="0.3">
      <c r="A1483">
        <v>148645</v>
      </c>
      <c r="B1483">
        <v>10000</v>
      </c>
      <c r="C1483">
        <v>110</v>
      </c>
      <c r="D1483" t="s">
        <v>4699</v>
      </c>
      <c r="E1483">
        <v>4</v>
      </c>
    </row>
    <row r="1484" spans="1:5" x14ac:dyDescent="0.3">
      <c r="A1484">
        <v>148667</v>
      </c>
      <c r="B1484">
        <v>10000</v>
      </c>
      <c r="C1484">
        <v>147</v>
      </c>
      <c r="D1484" t="s">
        <v>4700</v>
      </c>
      <c r="E1484">
        <v>9</v>
      </c>
    </row>
    <row r="1485" spans="1:5" x14ac:dyDescent="0.3">
      <c r="A1485">
        <v>148671</v>
      </c>
      <c r="B1485">
        <v>10000</v>
      </c>
      <c r="C1485">
        <v>147</v>
      </c>
      <c r="D1485" t="s">
        <v>4700</v>
      </c>
      <c r="E1485">
        <v>9</v>
      </c>
    </row>
    <row r="1486" spans="1:5" x14ac:dyDescent="0.3">
      <c r="A1486">
        <v>148673</v>
      </c>
      <c r="B1486">
        <v>10000</v>
      </c>
      <c r="C1486">
        <v>147</v>
      </c>
      <c r="D1486" t="s">
        <v>4700</v>
      </c>
      <c r="E1486">
        <v>9</v>
      </c>
    </row>
    <row r="1487" spans="1:5" x14ac:dyDescent="0.3">
      <c r="A1487">
        <v>148675</v>
      </c>
      <c r="B1487">
        <v>10000</v>
      </c>
      <c r="C1487">
        <v>127</v>
      </c>
      <c r="D1487" t="s">
        <v>4703</v>
      </c>
      <c r="E1487">
        <v>7</v>
      </c>
    </row>
    <row r="1488" spans="1:5" x14ac:dyDescent="0.3">
      <c r="A1488">
        <v>148676</v>
      </c>
      <c r="B1488">
        <v>10000</v>
      </c>
      <c r="C1488">
        <v>132</v>
      </c>
      <c r="D1488" t="s">
        <v>4698</v>
      </c>
      <c r="E1488">
        <v>8</v>
      </c>
    </row>
    <row r="1489" spans="1:5" x14ac:dyDescent="0.3">
      <c r="A1489">
        <v>148682</v>
      </c>
      <c r="B1489">
        <v>10000</v>
      </c>
      <c r="C1489">
        <v>132</v>
      </c>
      <c r="D1489" t="s">
        <v>4698</v>
      </c>
      <c r="E1489">
        <v>8</v>
      </c>
    </row>
    <row r="1490" spans="1:5" x14ac:dyDescent="0.3">
      <c r="A1490">
        <v>148683</v>
      </c>
      <c r="B1490">
        <v>10000</v>
      </c>
      <c r="C1490">
        <v>147</v>
      </c>
      <c r="D1490" t="s">
        <v>4700</v>
      </c>
      <c r="E1490">
        <v>9</v>
      </c>
    </row>
    <row r="1491" spans="1:5" x14ac:dyDescent="0.3">
      <c r="A1491">
        <v>148781</v>
      </c>
      <c r="B1491">
        <v>10000</v>
      </c>
      <c r="C1491">
        <v>147</v>
      </c>
      <c r="D1491" t="s">
        <v>4700</v>
      </c>
      <c r="E1491">
        <v>9</v>
      </c>
    </row>
    <row r="1492" spans="1:5" x14ac:dyDescent="0.3">
      <c r="A1492">
        <v>148795</v>
      </c>
      <c r="B1492">
        <v>10000</v>
      </c>
      <c r="C1492">
        <v>115</v>
      </c>
      <c r="D1492" t="s">
        <v>4702</v>
      </c>
      <c r="E1492">
        <v>6</v>
      </c>
    </row>
    <row r="1493" spans="1:5" x14ac:dyDescent="0.3">
      <c r="A1493">
        <v>148894</v>
      </c>
      <c r="B1493">
        <v>10000</v>
      </c>
      <c r="C1493">
        <v>132</v>
      </c>
      <c r="D1493" t="s">
        <v>4698</v>
      </c>
      <c r="E1493">
        <v>8</v>
      </c>
    </row>
    <row r="1494" spans="1:5" x14ac:dyDescent="0.3">
      <c r="A1494">
        <v>148906</v>
      </c>
      <c r="B1494">
        <v>10000</v>
      </c>
      <c r="C1494">
        <v>132</v>
      </c>
      <c r="D1494" t="s">
        <v>4698</v>
      </c>
      <c r="E1494">
        <v>8</v>
      </c>
    </row>
    <row r="1495" spans="1:5" x14ac:dyDescent="0.3">
      <c r="A1495">
        <v>148907</v>
      </c>
      <c r="B1495">
        <v>10000</v>
      </c>
      <c r="C1495">
        <v>147</v>
      </c>
      <c r="D1495" t="s">
        <v>4700</v>
      </c>
      <c r="E1495">
        <v>9</v>
      </c>
    </row>
    <row r="1496" spans="1:5" x14ac:dyDescent="0.3">
      <c r="A1496">
        <v>148911</v>
      </c>
      <c r="B1496">
        <v>10000</v>
      </c>
      <c r="C1496">
        <v>115</v>
      </c>
      <c r="D1496" t="s">
        <v>4702</v>
      </c>
      <c r="E1496">
        <v>6</v>
      </c>
    </row>
    <row r="1497" spans="1:5" x14ac:dyDescent="0.3">
      <c r="A1497">
        <v>148939</v>
      </c>
      <c r="B1497">
        <v>10000</v>
      </c>
      <c r="C1497">
        <v>147</v>
      </c>
      <c r="D1497" t="s">
        <v>4700</v>
      </c>
      <c r="E1497">
        <v>9</v>
      </c>
    </row>
    <row r="1498" spans="1:5" x14ac:dyDescent="0.3">
      <c r="A1498">
        <v>148953</v>
      </c>
      <c r="B1498">
        <v>10000</v>
      </c>
      <c r="C1498">
        <v>110</v>
      </c>
      <c r="D1498" t="s">
        <v>4697</v>
      </c>
      <c r="E1498">
        <v>3</v>
      </c>
    </row>
    <row r="1499" spans="1:5" x14ac:dyDescent="0.3">
      <c r="A1499">
        <v>148983</v>
      </c>
      <c r="B1499">
        <v>10000</v>
      </c>
      <c r="C1499">
        <v>110</v>
      </c>
      <c r="D1499" t="s">
        <v>4699</v>
      </c>
      <c r="E1499">
        <v>4</v>
      </c>
    </row>
    <row r="1500" spans="1:5" x14ac:dyDescent="0.3">
      <c r="A1500">
        <v>148986</v>
      </c>
      <c r="B1500">
        <v>10000</v>
      </c>
      <c r="C1500">
        <v>110</v>
      </c>
      <c r="D1500" t="s">
        <v>4697</v>
      </c>
      <c r="E1500">
        <v>3</v>
      </c>
    </row>
    <row r="1501" spans="1:5" x14ac:dyDescent="0.3">
      <c r="A1501">
        <v>148992</v>
      </c>
      <c r="B1501">
        <v>10000</v>
      </c>
      <c r="C1501">
        <v>110</v>
      </c>
      <c r="D1501" t="s">
        <v>4701</v>
      </c>
      <c r="E1501">
        <v>5</v>
      </c>
    </row>
    <row r="1502" spans="1:5" x14ac:dyDescent="0.3">
      <c r="A1502">
        <v>149082</v>
      </c>
      <c r="B1502">
        <v>10000</v>
      </c>
      <c r="C1502">
        <v>132</v>
      </c>
      <c r="D1502" t="s">
        <v>4698</v>
      </c>
      <c r="E1502">
        <v>8</v>
      </c>
    </row>
    <row r="1503" spans="1:5" x14ac:dyDescent="0.3">
      <c r="A1503">
        <v>149118</v>
      </c>
      <c r="B1503">
        <v>10000</v>
      </c>
      <c r="C1503">
        <v>132</v>
      </c>
      <c r="D1503" t="s">
        <v>4698</v>
      </c>
      <c r="E1503">
        <v>8</v>
      </c>
    </row>
    <row r="1504" spans="1:5" x14ac:dyDescent="0.3">
      <c r="A1504">
        <v>149119</v>
      </c>
      <c r="B1504">
        <v>10000</v>
      </c>
      <c r="C1504">
        <v>127</v>
      </c>
      <c r="D1504" t="s">
        <v>4703</v>
      </c>
      <c r="E1504">
        <v>7</v>
      </c>
    </row>
    <row r="1505" spans="1:5" x14ac:dyDescent="0.3">
      <c r="A1505">
        <v>149163</v>
      </c>
      <c r="B1505">
        <v>10000</v>
      </c>
      <c r="C1505">
        <v>110</v>
      </c>
      <c r="D1505" t="s">
        <v>4699</v>
      </c>
      <c r="E1505">
        <v>4</v>
      </c>
    </row>
    <row r="1506" spans="1:5" x14ac:dyDescent="0.3">
      <c r="A1506">
        <v>149164</v>
      </c>
      <c r="B1506">
        <v>10000</v>
      </c>
      <c r="C1506">
        <v>110</v>
      </c>
      <c r="D1506" t="s">
        <v>4697</v>
      </c>
      <c r="E1506">
        <v>3</v>
      </c>
    </row>
    <row r="1507" spans="1:5" x14ac:dyDescent="0.3">
      <c r="A1507">
        <v>149165</v>
      </c>
      <c r="B1507">
        <v>10000</v>
      </c>
      <c r="C1507">
        <v>110</v>
      </c>
      <c r="D1507" t="s">
        <v>4697</v>
      </c>
      <c r="E1507">
        <v>3</v>
      </c>
    </row>
    <row r="1508" spans="1:5" x14ac:dyDescent="0.3">
      <c r="A1508">
        <v>149182</v>
      </c>
      <c r="B1508">
        <v>10000</v>
      </c>
      <c r="C1508">
        <v>110</v>
      </c>
      <c r="D1508" t="s">
        <v>4699</v>
      </c>
      <c r="E1508">
        <v>4</v>
      </c>
    </row>
    <row r="1509" spans="1:5" x14ac:dyDescent="0.3">
      <c r="A1509">
        <v>149186</v>
      </c>
      <c r="B1509">
        <v>10000</v>
      </c>
      <c r="C1509">
        <v>110</v>
      </c>
      <c r="D1509" t="s">
        <v>4701</v>
      </c>
      <c r="E1509">
        <v>5</v>
      </c>
    </row>
    <row r="1510" spans="1:5" x14ac:dyDescent="0.3">
      <c r="A1510">
        <v>149189</v>
      </c>
      <c r="B1510">
        <v>10000</v>
      </c>
      <c r="C1510">
        <v>110</v>
      </c>
      <c r="D1510" t="s">
        <v>4697</v>
      </c>
      <c r="E1510">
        <v>3</v>
      </c>
    </row>
    <row r="1511" spans="1:5" x14ac:dyDescent="0.3">
      <c r="A1511">
        <v>149200</v>
      </c>
      <c r="B1511">
        <v>10000</v>
      </c>
      <c r="C1511">
        <v>100</v>
      </c>
      <c r="D1511" t="s">
        <v>4704</v>
      </c>
      <c r="E1511">
        <v>2</v>
      </c>
    </row>
    <row r="1512" spans="1:5" x14ac:dyDescent="0.3">
      <c r="A1512">
        <v>149212</v>
      </c>
      <c r="B1512">
        <v>10000</v>
      </c>
      <c r="C1512">
        <v>110</v>
      </c>
      <c r="D1512" t="s">
        <v>4699</v>
      </c>
      <c r="E1512">
        <v>4</v>
      </c>
    </row>
    <row r="1513" spans="1:5" x14ac:dyDescent="0.3">
      <c r="A1513">
        <v>149215</v>
      </c>
      <c r="B1513">
        <v>10000</v>
      </c>
      <c r="C1513">
        <v>110</v>
      </c>
      <c r="D1513" t="s">
        <v>4699</v>
      </c>
      <c r="E1513">
        <v>4</v>
      </c>
    </row>
    <row r="1514" spans="1:5" x14ac:dyDescent="0.3">
      <c r="A1514">
        <v>149218</v>
      </c>
      <c r="B1514">
        <v>10000</v>
      </c>
      <c r="C1514">
        <v>110</v>
      </c>
      <c r="D1514" t="s">
        <v>4699</v>
      </c>
      <c r="E1514">
        <v>4</v>
      </c>
    </row>
    <row r="1515" spans="1:5" x14ac:dyDescent="0.3">
      <c r="A1515">
        <v>149236</v>
      </c>
      <c r="B1515">
        <v>10000</v>
      </c>
      <c r="C1515">
        <v>147</v>
      </c>
      <c r="D1515" t="s">
        <v>4700</v>
      </c>
      <c r="E1515">
        <v>9</v>
      </c>
    </row>
    <row r="1516" spans="1:5" x14ac:dyDescent="0.3">
      <c r="A1516">
        <v>149237</v>
      </c>
      <c r="B1516">
        <v>10000</v>
      </c>
      <c r="C1516">
        <v>132</v>
      </c>
      <c r="D1516" t="s">
        <v>4698</v>
      </c>
      <c r="E1516">
        <v>8</v>
      </c>
    </row>
    <row r="1517" spans="1:5" x14ac:dyDescent="0.3">
      <c r="A1517">
        <v>149252</v>
      </c>
      <c r="B1517">
        <v>10000</v>
      </c>
      <c r="C1517">
        <v>147</v>
      </c>
      <c r="D1517" t="s">
        <v>4700</v>
      </c>
      <c r="E1517">
        <v>9</v>
      </c>
    </row>
    <row r="1518" spans="1:5" x14ac:dyDescent="0.3">
      <c r="A1518">
        <v>149253</v>
      </c>
      <c r="B1518">
        <v>10000</v>
      </c>
      <c r="C1518">
        <v>127</v>
      </c>
      <c r="D1518" t="s">
        <v>4703</v>
      </c>
      <c r="E1518">
        <v>7</v>
      </c>
    </row>
    <row r="1519" spans="1:5" x14ac:dyDescent="0.3">
      <c r="A1519">
        <v>149270</v>
      </c>
      <c r="B1519">
        <v>10000</v>
      </c>
      <c r="C1519">
        <v>132</v>
      </c>
      <c r="D1519" t="s">
        <v>4698</v>
      </c>
      <c r="E1519">
        <v>8</v>
      </c>
    </row>
    <row r="1520" spans="1:5" x14ac:dyDescent="0.3">
      <c r="A1520">
        <v>149288</v>
      </c>
      <c r="B1520">
        <v>10000</v>
      </c>
      <c r="C1520">
        <v>110</v>
      </c>
      <c r="D1520" t="s">
        <v>4699</v>
      </c>
      <c r="E1520">
        <v>4</v>
      </c>
    </row>
    <row r="1521" spans="1:5" x14ac:dyDescent="0.3">
      <c r="A1521">
        <v>149293</v>
      </c>
      <c r="B1521">
        <v>10000</v>
      </c>
      <c r="C1521">
        <v>110</v>
      </c>
      <c r="D1521" t="s">
        <v>4697</v>
      </c>
      <c r="E1521">
        <v>3</v>
      </c>
    </row>
    <row r="1522" spans="1:5" x14ac:dyDescent="0.3">
      <c r="A1522">
        <v>149334</v>
      </c>
      <c r="B1522">
        <v>10000</v>
      </c>
      <c r="C1522">
        <v>110</v>
      </c>
      <c r="D1522" t="s">
        <v>4697</v>
      </c>
      <c r="E1522">
        <v>3</v>
      </c>
    </row>
    <row r="1523" spans="1:5" x14ac:dyDescent="0.3">
      <c r="A1523">
        <v>149358</v>
      </c>
      <c r="B1523">
        <v>10000</v>
      </c>
      <c r="C1523">
        <v>110</v>
      </c>
      <c r="D1523" t="s">
        <v>4697</v>
      </c>
      <c r="E1523">
        <v>3</v>
      </c>
    </row>
    <row r="1524" spans="1:5" x14ac:dyDescent="0.3">
      <c r="A1524">
        <v>149362</v>
      </c>
      <c r="B1524">
        <v>10000</v>
      </c>
      <c r="C1524">
        <v>110</v>
      </c>
      <c r="D1524" t="s">
        <v>4697</v>
      </c>
      <c r="E1524">
        <v>3</v>
      </c>
    </row>
    <row r="1525" spans="1:5" x14ac:dyDescent="0.3">
      <c r="A1525">
        <v>149363</v>
      </c>
      <c r="B1525">
        <v>10000</v>
      </c>
      <c r="C1525">
        <v>110</v>
      </c>
      <c r="D1525" t="s">
        <v>4697</v>
      </c>
      <c r="E1525">
        <v>3</v>
      </c>
    </row>
    <row r="1526" spans="1:5" x14ac:dyDescent="0.3">
      <c r="A1526">
        <v>149404</v>
      </c>
      <c r="B1526">
        <v>10000</v>
      </c>
      <c r="C1526">
        <v>110</v>
      </c>
      <c r="D1526" t="s">
        <v>4699</v>
      </c>
      <c r="E1526">
        <v>4</v>
      </c>
    </row>
    <row r="1527" spans="1:5" x14ac:dyDescent="0.3">
      <c r="A1527">
        <v>149448</v>
      </c>
      <c r="B1527">
        <v>10000</v>
      </c>
      <c r="C1527">
        <v>127</v>
      </c>
      <c r="D1527" t="s">
        <v>4703</v>
      </c>
      <c r="E1527">
        <v>7</v>
      </c>
    </row>
    <row r="1528" spans="1:5" x14ac:dyDescent="0.3">
      <c r="A1528">
        <v>149484</v>
      </c>
      <c r="B1528">
        <v>10000</v>
      </c>
      <c r="C1528">
        <v>110</v>
      </c>
      <c r="D1528" t="s">
        <v>4701</v>
      </c>
      <c r="E1528">
        <v>5</v>
      </c>
    </row>
    <row r="1529" spans="1:5" x14ac:dyDescent="0.3">
      <c r="A1529">
        <v>149557</v>
      </c>
      <c r="B1529">
        <v>0</v>
      </c>
      <c r="C1529">
        <v>0</v>
      </c>
      <c r="D1529" t="s">
        <v>4705</v>
      </c>
      <c r="E1529">
        <v>10</v>
      </c>
    </row>
    <row r="1530" spans="1:5" x14ac:dyDescent="0.3">
      <c r="A1530">
        <v>149566</v>
      </c>
      <c r="B1530">
        <v>10000</v>
      </c>
      <c r="C1530">
        <v>127</v>
      </c>
      <c r="D1530" t="s">
        <v>4703</v>
      </c>
      <c r="E1530">
        <v>7</v>
      </c>
    </row>
    <row r="1531" spans="1:5" x14ac:dyDescent="0.3">
      <c r="A1531">
        <v>149568</v>
      </c>
      <c r="B1531">
        <v>10000</v>
      </c>
      <c r="C1531">
        <v>110</v>
      </c>
      <c r="D1531" t="s">
        <v>4701</v>
      </c>
      <c r="E1531">
        <v>5</v>
      </c>
    </row>
    <row r="1532" spans="1:5" x14ac:dyDescent="0.3">
      <c r="A1532">
        <v>149629</v>
      </c>
      <c r="B1532">
        <v>0</v>
      </c>
      <c r="C1532">
        <v>0</v>
      </c>
      <c r="D1532" t="s">
        <v>4705</v>
      </c>
      <c r="E1532">
        <v>10</v>
      </c>
    </row>
    <row r="1533" spans="1:5" x14ac:dyDescent="0.3">
      <c r="A1533">
        <v>149640</v>
      </c>
      <c r="B1533">
        <v>0</v>
      </c>
      <c r="C1533">
        <v>0</v>
      </c>
      <c r="D1533" t="s">
        <v>4705</v>
      </c>
      <c r="E1533">
        <v>10</v>
      </c>
    </row>
    <row r="1534" spans="1:5" x14ac:dyDescent="0.3">
      <c r="A1534">
        <v>149704</v>
      </c>
      <c r="B1534">
        <v>10000</v>
      </c>
      <c r="C1534">
        <v>110</v>
      </c>
      <c r="D1534" t="s">
        <v>4697</v>
      </c>
      <c r="E1534">
        <v>3</v>
      </c>
    </row>
    <row r="1535" spans="1:5" x14ac:dyDescent="0.3">
      <c r="A1535">
        <v>149711</v>
      </c>
      <c r="B1535">
        <v>10000</v>
      </c>
      <c r="C1535">
        <v>127</v>
      </c>
      <c r="D1535" t="s">
        <v>4703</v>
      </c>
      <c r="E1535">
        <v>7</v>
      </c>
    </row>
    <row r="1536" spans="1:5" x14ac:dyDescent="0.3">
      <c r="A1536">
        <v>149712</v>
      </c>
      <c r="B1536">
        <v>10000</v>
      </c>
      <c r="C1536">
        <v>115</v>
      </c>
      <c r="D1536" t="s">
        <v>4702</v>
      </c>
      <c r="E1536">
        <v>6</v>
      </c>
    </row>
    <row r="1537" spans="1:5" x14ac:dyDescent="0.3">
      <c r="A1537">
        <v>149759</v>
      </c>
      <c r="B1537">
        <v>10000</v>
      </c>
      <c r="C1537">
        <v>110</v>
      </c>
      <c r="D1537" t="s">
        <v>4701</v>
      </c>
      <c r="E1537">
        <v>5</v>
      </c>
    </row>
    <row r="1538" spans="1:5" x14ac:dyDescent="0.3">
      <c r="A1538">
        <v>149778</v>
      </c>
      <c r="B1538">
        <v>10000</v>
      </c>
      <c r="C1538">
        <v>147</v>
      </c>
      <c r="D1538" t="s">
        <v>4700</v>
      </c>
      <c r="E1538">
        <v>9</v>
      </c>
    </row>
    <row r="1539" spans="1:5" x14ac:dyDescent="0.3">
      <c r="A1539">
        <v>149779</v>
      </c>
      <c r="B1539">
        <v>10000</v>
      </c>
      <c r="C1539">
        <v>115</v>
      </c>
      <c r="D1539" t="s">
        <v>4702</v>
      </c>
      <c r="E1539">
        <v>6</v>
      </c>
    </row>
    <row r="1540" spans="1:5" x14ac:dyDescent="0.3">
      <c r="A1540">
        <v>149781</v>
      </c>
      <c r="B1540">
        <v>10000</v>
      </c>
      <c r="C1540">
        <v>147</v>
      </c>
      <c r="D1540" t="s">
        <v>4700</v>
      </c>
      <c r="E1540">
        <v>9</v>
      </c>
    </row>
    <row r="1541" spans="1:5" x14ac:dyDescent="0.3">
      <c r="A1541">
        <v>149817</v>
      </c>
      <c r="B1541">
        <v>10000</v>
      </c>
      <c r="C1541">
        <v>90</v>
      </c>
      <c r="D1541" t="s">
        <v>4706</v>
      </c>
      <c r="E1541">
        <v>1</v>
      </c>
    </row>
    <row r="1542" spans="1:5" x14ac:dyDescent="0.3">
      <c r="A1542">
        <v>149818</v>
      </c>
      <c r="B1542">
        <v>10000</v>
      </c>
      <c r="C1542">
        <v>110</v>
      </c>
      <c r="D1542" t="s">
        <v>4701</v>
      </c>
      <c r="E1542">
        <v>5</v>
      </c>
    </row>
    <row r="1543" spans="1:5" x14ac:dyDescent="0.3">
      <c r="A1543">
        <v>149839</v>
      </c>
      <c r="B1543">
        <v>10000</v>
      </c>
      <c r="C1543">
        <v>115</v>
      </c>
      <c r="D1543" t="s">
        <v>4702</v>
      </c>
      <c r="E1543">
        <v>6</v>
      </c>
    </row>
    <row r="1544" spans="1:5" x14ac:dyDescent="0.3">
      <c r="A1544">
        <v>149842</v>
      </c>
      <c r="B1544">
        <v>10000</v>
      </c>
      <c r="C1544">
        <v>110</v>
      </c>
      <c r="D1544" t="s">
        <v>4701</v>
      </c>
      <c r="E1544">
        <v>5</v>
      </c>
    </row>
    <row r="1545" spans="1:5" x14ac:dyDescent="0.3">
      <c r="A1545">
        <v>149850</v>
      </c>
      <c r="B1545">
        <v>10000</v>
      </c>
      <c r="C1545">
        <v>110</v>
      </c>
      <c r="D1545" t="s">
        <v>4699</v>
      </c>
      <c r="E1545">
        <v>4</v>
      </c>
    </row>
    <row r="1546" spans="1:5" x14ac:dyDescent="0.3">
      <c r="A1546">
        <v>149854</v>
      </c>
      <c r="B1546">
        <v>10000</v>
      </c>
      <c r="C1546">
        <v>115</v>
      </c>
      <c r="D1546" t="s">
        <v>4702</v>
      </c>
      <c r="E1546">
        <v>6</v>
      </c>
    </row>
    <row r="1547" spans="1:5" x14ac:dyDescent="0.3">
      <c r="A1547">
        <v>149855</v>
      </c>
      <c r="B1547">
        <v>10000</v>
      </c>
      <c r="C1547">
        <v>110</v>
      </c>
      <c r="D1547" t="s">
        <v>4701</v>
      </c>
      <c r="E1547">
        <v>5</v>
      </c>
    </row>
    <row r="1548" spans="1:5" x14ac:dyDescent="0.3">
      <c r="A1548">
        <v>149858</v>
      </c>
      <c r="B1548">
        <v>0</v>
      </c>
      <c r="C1548">
        <v>0</v>
      </c>
      <c r="D1548" t="s">
        <v>4705</v>
      </c>
      <c r="E1548">
        <v>10</v>
      </c>
    </row>
    <row r="1549" spans="1:5" x14ac:dyDescent="0.3">
      <c r="A1549">
        <v>149860</v>
      </c>
      <c r="B1549">
        <v>10000</v>
      </c>
      <c r="C1549">
        <v>127</v>
      </c>
      <c r="D1549" t="s">
        <v>4703</v>
      </c>
      <c r="E1549">
        <v>7</v>
      </c>
    </row>
    <row r="1550" spans="1:5" x14ac:dyDescent="0.3">
      <c r="A1550">
        <v>149864</v>
      </c>
      <c r="B1550">
        <v>10000</v>
      </c>
      <c r="C1550">
        <v>132</v>
      </c>
      <c r="D1550" t="s">
        <v>4698</v>
      </c>
      <c r="E1550">
        <v>8</v>
      </c>
    </row>
    <row r="1551" spans="1:5" x14ac:dyDescent="0.3">
      <c r="A1551">
        <v>149869</v>
      </c>
      <c r="B1551">
        <v>10000</v>
      </c>
      <c r="C1551">
        <v>115</v>
      </c>
      <c r="D1551" t="s">
        <v>4702</v>
      </c>
      <c r="E1551">
        <v>6</v>
      </c>
    </row>
    <row r="1552" spans="1:5" x14ac:dyDescent="0.3">
      <c r="A1552">
        <v>149886</v>
      </c>
      <c r="B1552">
        <v>10000</v>
      </c>
      <c r="C1552">
        <v>132</v>
      </c>
      <c r="D1552" t="s">
        <v>4698</v>
      </c>
      <c r="E1552">
        <v>8</v>
      </c>
    </row>
    <row r="1553" spans="1:5" x14ac:dyDescent="0.3">
      <c r="A1553">
        <v>149894</v>
      </c>
      <c r="B1553">
        <v>10000</v>
      </c>
      <c r="C1553">
        <v>127</v>
      </c>
      <c r="D1553" t="s">
        <v>4703</v>
      </c>
      <c r="E1553">
        <v>7</v>
      </c>
    </row>
    <row r="1554" spans="1:5" x14ac:dyDescent="0.3">
      <c r="A1554">
        <v>149898</v>
      </c>
      <c r="B1554">
        <v>0</v>
      </c>
      <c r="C1554">
        <v>0</v>
      </c>
      <c r="D1554" t="s">
        <v>4705</v>
      </c>
      <c r="E1554">
        <v>10</v>
      </c>
    </row>
    <row r="1555" spans="1:5" x14ac:dyDescent="0.3">
      <c r="A1555">
        <v>149899</v>
      </c>
      <c r="B1555">
        <v>10000</v>
      </c>
      <c r="C1555">
        <v>132</v>
      </c>
      <c r="D1555" t="s">
        <v>4698</v>
      </c>
      <c r="E1555">
        <v>8</v>
      </c>
    </row>
    <row r="1556" spans="1:5" x14ac:dyDescent="0.3">
      <c r="A1556">
        <v>149906</v>
      </c>
      <c r="B1556">
        <v>10000</v>
      </c>
      <c r="C1556">
        <v>115</v>
      </c>
      <c r="D1556" t="s">
        <v>4702</v>
      </c>
      <c r="E1556">
        <v>6</v>
      </c>
    </row>
    <row r="1557" spans="1:5" x14ac:dyDescent="0.3">
      <c r="A1557">
        <v>149907</v>
      </c>
      <c r="B1557">
        <v>10000</v>
      </c>
      <c r="C1557">
        <v>147</v>
      </c>
      <c r="D1557" t="s">
        <v>4700</v>
      </c>
      <c r="E1557">
        <v>9</v>
      </c>
    </row>
    <row r="1558" spans="1:5" x14ac:dyDescent="0.3">
      <c r="A1558">
        <v>149935</v>
      </c>
      <c r="B1558">
        <v>10000</v>
      </c>
      <c r="C1558">
        <v>115</v>
      </c>
      <c r="D1558" t="s">
        <v>4702</v>
      </c>
      <c r="E1558">
        <v>6</v>
      </c>
    </row>
    <row r="1559" spans="1:5" x14ac:dyDescent="0.3">
      <c r="A1559">
        <v>149958</v>
      </c>
      <c r="B1559">
        <v>10000</v>
      </c>
      <c r="C1559">
        <v>100</v>
      </c>
      <c r="D1559" t="s">
        <v>4704</v>
      </c>
      <c r="E1559">
        <v>2</v>
      </c>
    </row>
    <row r="1560" spans="1:5" x14ac:dyDescent="0.3">
      <c r="A1560">
        <v>149959</v>
      </c>
      <c r="B1560">
        <v>10000</v>
      </c>
      <c r="C1560">
        <v>147</v>
      </c>
      <c r="D1560" t="s">
        <v>4700</v>
      </c>
      <c r="E1560">
        <v>9</v>
      </c>
    </row>
    <row r="1561" spans="1:5" x14ac:dyDescent="0.3">
      <c r="A1561">
        <v>149960</v>
      </c>
      <c r="B1561">
        <v>10000</v>
      </c>
      <c r="C1561">
        <v>115</v>
      </c>
      <c r="D1561" t="s">
        <v>4702</v>
      </c>
      <c r="E1561">
        <v>6</v>
      </c>
    </row>
    <row r="1562" spans="1:5" x14ac:dyDescent="0.3">
      <c r="A1562">
        <v>149962</v>
      </c>
      <c r="B1562">
        <v>10000</v>
      </c>
      <c r="C1562">
        <v>147</v>
      </c>
      <c r="D1562" t="s">
        <v>4700</v>
      </c>
      <c r="E1562">
        <v>9</v>
      </c>
    </row>
    <row r="1563" spans="1:5" x14ac:dyDescent="0.3">
      <c r="A1563">
        <v>149963</v>
      </c>
      <c r="B1563">
        <v>10000</v>
      </c>
      <c r="C1563">
        <v>127</v>
      </c>
      <c r="D1563" t="s">
        <v>4703</v>
      </c>
      <c r="E1563">
        <v>7</v>
      </c>
    </row>
    <row r="1564" spans="1:5" x14ac:dyDescent="0.3">
      <c r="A1564">
        <v>149964</v>
      </c>
      <c r="B1564">
        <v>10000</v>
      </c>
      <c r="C1564">
        <v>132</v>
      </c>
      <c r="D1564" t="s">
        <v>4698</v>
      </c>
      <c r="E1564">
        <v>8</v>
      </c>
    </row>
    <row r="1565" spans="1:5" x14ac:dyDescent="0.3">
      <c r="A1565">
        <v>149965</v>
      </c>
      <c r="B1565">
        <v>10000</v>
      </c>
      <c r="C1565">
        <v>147</v>
      </c>
      <c r="D1565" t="s">
        <v>4700</v>
      </c>
      <c r="E1565">
        <v>9</v>
      </c>
    </row>
    <row r="1566" spans="1:5" x14ac:dyDescent="0.3">
      <c r="A1566">
        <v>149973</v>
      </c>
      <c r="B1566">
        <v>10000</v>
      </c>
      <c r="C1566">
        <v>115</v>
      </c>
      <c r="D1566" t="s">
        <v>4702</v>
      </c>
      <c r="E1566">
        <v>6</v>
      </c>
    </row>
    <row r="1567" spans="1:5" x14ac:dyDescent="0.3">
      <c r="A1567">
        <v>150005</v>
      </c>
      <c r="B1567">
        <v>10000</v>
      </c>
      <c r="C1567">
        <v>115</v>
      </c>
      <c r="D1567" t="s">
        <v>4702</v>
      </c>
      <c r="E1567">
        <v>6</v>
      </c>
    </row>
    <row r="1568" spans="1:5" x14ac:dyDescent="0.3">
      <c r="A1568">
        <v>150045</v>
      </c>
      <c r="B1568">
        <v>0</v>
      </c>
      <c r="C1568">
        <v>0</v>
      </c>
      <c r="D1568" t="s">
        <v>4705</v>
      </c>
      <c r="E1568">
        <v>10</v>
      </c>
    </row>
    <row r="1569" spans="1:5" x14ac:dyDescent="0.3">
      <c r="A1569">
        <v>150049</v>
      </c>
      <c r="B1569">
        <v>10000</v>
      </c>
      <c r="C1569">
        <v>132</v>
      </c>
      <c r="D1569" t="s">
        <v>4698</v>
      </c>
      <c r="E1569">
        <v>8</v>
      </c>
    </row>
    <row r="1570" spans="1:5" x14ac:dyDescent="0.3">
      <c r="A1570">
        <v>150081</v>
      </c>
      <c r="B1570">
        <v>10000</v>
      </c>
      <c r="C1570">
        <v>147</v>
      </c>
      <c r="D1570" t="s">
        <v>4700</v>
      </c>
      <c r="E1570">
        <v>9</v>
      </c>
    </row>
    <row r="1571" spans="1:5" x14ac:dyDescent="0.3">
      <c r="A1571">
        <v>150098</v>
      </c>
      <c r="B1571">
        <v>10000</v>
      </c>
      <c r="C1571">
        <v>115</v>
      </c>
      <c r="D1571" t="s">
        <v>4702</v>
      </c>
      <c r="E1571">
        <v>6</v>
      </c>
    </row>
    <row r="1572" spans="1:5" x14ac:dyDescent="0.3">
      <c r="A1572">
        <v>150102</v>
      </c>
      <c r="B1572">
        <v>10000</v>
      </c>
      <c r="C1572">
        <v>110</v>
      </c>
      <c r="D1572" t="s">
        <v>4697</v>
      </c>
      <c r="E1572">
        <v>3</v>
      </c>
    </row>
    <row r="1573" spans="1:5" x14ac:dyDescent="0.3">
      <c r="A1573">
        <v>150103</v>
      </c>
      <c r="B1573">
        <v>10000</v>
      </c>
      <c r="C1573">
        <v>110</v>
      </c>
      <c r="D1573" t="s">
        <v>4699</v>
      </c>
      <c r="E1573">
        <v>4</v>
      </c>
    </row>
    <row r="1574" spans="1:5" x14ac:dyDescent="0.3">
      <c r="A1574">
        <v>150106</v>
      </c>
      <c r="B1574">
        <v>10000</v>
      </c>
      <c r="C1574">
        <v>115</v>
      </c>
      <c r="D1574" t="s">
        <v>4702</v>
      </c>
      <c r="E1574">
        <v>6</v>
      </c>
    </row>
    <row r="1575" spans="1:5" x14ac:dyDescent="0.3">
      <c r="A1575">
        <v>150118</v>
      </c>
      <c r="B1575">
        <v>10000</v>
      </c>
      <c r="C1575">
        <v>147</v>
      </c>
      <c r="D1575" t="s">
        <v>4700</v>
      </c>
      <c r="E1575">
        <v>9</v>
      </c>
    </row>
    <row r="1576" spans="1:5" x14ac:dyDescent="0.3">
      <c r="A1576">
        <v>150184</v>
      </c>
      <c r="B1576">
        <v>0</v>
      </c>
      <c r="C1576">
        <v>0</v>
      </c>
      <c r="D1576" t="s">
        <v>4705</v>
      </c>
      <c r="E1576">
        <v>10</v>
      </c>
    </row>
    <row r="1577" spans="1:5" x14ac:dyDescent="0.3">
      <c r="A1577">
        <v>150250</v>
      </c>
      <c r="B1577">
        <v>10000</v>
      </c>
      <c r="C1577">
        <v>115</v>
      </c>
      <c r="D1577" t="s">
        <v>4702</v>
      </c>
      <c r="E1577">
        <v>6</v>
      </c>
    </row>
    <row r="1578" spans="1:5" x14ac:dyDescent="0.3">
      <c r="A1578">
        <v>150267</v>
      </c>
      <c r="B1578">
        <v>10000</v>
      </c>
      <c r="C1578">
        <v>147</v>
      </c>
      <c r="D1578" t="s">
        <v>4700</v>
      </c>
      <c r="E1578">
        <v>9</v>
      </c>
    </row>
    <row r="1579" spans="1:5" x14ac:dyDescent="0.3">
      <c r="A1579">
        <v>150299</v>
      </c>
      <c r="B1579">
        <v>10000</v>
      </c>
      <c r="C1579">
        <v>147</v>
      </c>
      <c r="D1579" t="s">
        <v>4700</v>
      </c>
      <c r="E1579">
        <v>9</v>
      </c>
    </row>
    <row r="1580" spans="1:5" x14ac:dyDescent="0.3">
      <c r="A1580">
        <v>150322</v>
      </c>
      <c r="B1580">
        <v>10000</v>
      </c>
      <c r="C1580">
        <v>115</v>
      </c>
      <c r="D1580" t="s">
        <v>4702</v>
      </c>
      <c r="E1580">
        <v>6</v>
      </c>
    </row>
    <row r="1581" spans="1:5" x14ac:dyDescent="0.3">
      <c r="A1581">
        <v>150323</v>
      </c>
      <c r="B1581">
        <v>10000</v>
      </c>
      <c r="C1581">
        <v>147</v>
      </c>
      <c r="D1581" t="s">
        <v>4700</v>
      </c>
      <c r="E1581">
        <v>9</v>
      </c>
    </row>
    <row r="1582" spans="1:5" x14ac:dyDescent="0.3">
      <c r="A1582">
        <v>150324</v>
      </c>
      <c r="B1582">
        <v>10000</v>
      </c>
      <c r="C1582">
        <v>127</v>
      </c>
      <c r="D1582" t="s">
        <v>4703</v>
      </c>
      <c r="E1582">
        <v>7</v>
      </c>
    </row>
    <row r="1583" spans="1:5" x14ac:dyDescent="0.3">
      <c r="A1583">
        <v>150326</v>
      </c>
      <c r="B1583">
        <v>10000</v>
      </c>
      <c r="C1583">
        <v>147</v>
      </c>
      <c r="D1583" t="s">
        <v>4700</v>
      </c>
      <c r="E1583">
        <v>9</v>
      </c>
    </row>
    <row r="1584" spans="1:5" x14ac:dyDescent="0.3">
      <c r="A1584">
        <v>150328</v>
      </c>
      <c r="B1584">
        <v>0</v>
      </c>
      <c r="C1584">
        <v>0</v>
      </c>
      <c r="D1584" t="s">
        <v>4705</v>
      </c>
      <c r="E1584">
        <v>10</v>
      </c>
    </row>
    <row r="1585" spans="1:5" x14ac:dyDescent="0.3">
      <c r="A1585">
        <v>150330</v>
      </c>
      <c r="B1585">
        <v>10000</v>
      </c>
      <c r="C1585">
        <v>115</v>
      </c>
      <c r="D1585" t="s">
        <v>4702</v>
      </c>
      <c r="E1585">
        <v>6</v>
      </c>
    </row>
    <row r="1586" spans="1:5" x14ac:dyDescent="0.3">
      <c r="A1586">
        <v>150331</v>
      </c>
      <c r="B1586">
        <v>10000</v>
      </c>
      <c r="C1586">
        <v>127</v>
      </c>
      <c r="D1586" t="s">
        <v>4703</v>
      </c>
      <c r="E1586">
        <v>7</v>
      </c>
    </row>
    <row r="1587" spans="1:5" x14ac:dyDescent="0.3">
      <c r="A1587">
        <v>150338</v>
      </c>
      <c r="B1587">
        <v>0</v>
      </c>
      <c r="C1587">
        <v>0</v>
      </c>
      <c r="D1587" t="s">
        <v>4705</v>
      </c>
      <c r="E1587">
        <v>10</v>
      </c>
    </row>
    <row r="1588" spans="1:5" x14ac:dyDescent="0.3">
      <c r="A1588">
        <v>150370</v>
      </c>
      <c r="B1588">
        <v>10000</v>
      </c>
      <c r="C1588">
        <v>115</v>
      </c>
      <c r="D1588" t="s">
        <v>4702</v>
      </c>
      <c r="E1588">
        <v>6</v>
      </c>
    </row>
    <row r="1589" spans="1:5" x14ac:dyDescent="0.3">
      <c r="A1589">
        <v>150374</v>
      </c>
      <c r="B1589">
        <v>10000</v>
      </c>
      <c r="C1589">
        <v>127</v>
      </c>
      <c r="D1589" t="s">
        <v>4703</v>
      </c>
      <c r="E1589">
        <v>7</v>
      </c>
    </row>
    <row r="1590" spans="1:5" x14ac:dyDescent="0.3">
      <c r="A1590">
        <v>150376</v>
      </c>
      <c r="B1590">
        <v>10000</v>
      </c>
      <c r="C1590">
        <v>110</v>
      </c>
      <c r="D1590" t="s">
        <v>4701</v>
      </c>
      <c r="E1590">
        <v>5</v>
      </c>
    </row>
    <row r="1591" spans="1:5" x14ac:dyDescent="0.3">
      <c r="A1591">
        <v>150385</v>
      </c>
      <c r="B1591">
        <v>0</v>
      </c>
      <c r="C1591">
        <v>0</v>
      </c>
      <c r="D1591" t="s">
        <v>4705</v>
      </c>
      <c r="E1591">
        <v>10</v>
      </c>
    </row>
    <row r="1592" spans="1:5" x14ac:dyDescent="0.3">
      <c r="A1592">
        <v>150389</v>
      </c>
      <c r="B1592">
        <v>0</v>
      </c>
      <c r="C1592">
        <v>0</v>
      </c>
      <c r="D1592" t="s">
        <v>4705</v>
      </c>
      <c r="E1592">
        <v>10</v>
      </c>
    </row>
    <row r="1593" spans="1:5" x14ac:dyDescent="0.3">
      <c r="A1593">
        <v>150390</v>
      </c>
      <c r="B1593">
        <v>10000</v>
      </c>
      <c r="C1593">
        <v>132</v>
      </c>
      <c r="D1593" t="s">
        <v>4698</v>
      </c>
      <c r="E1593">
        <v>8</v>
      </c>
    </row>
    <row r="1594" spans="1:5" x14ac:dyDescent="0.3">
      <c r="A1594">
        <v>150392</v>
      </c>
      <c r="B1594">
        <v>10000</v>
      </c>
      <c r="C1594">
        <v>127</v>
      </c>
      <c r="D1594" t="s">
        <v>4703</v>
      </c>
      <c r="E1594">
        <v>7</v>
      </c>
    </row>
    <row r="1595" spans="1:5" x14ac:dyDescent="0.3">
      <c r="A1595">
        <v>150393</v>
      </c>
      <c r="B1595">
        <v>10000</v>
      </c>
      <c r="C1595">
        <v>110</v>
      </c>
      <c r="D1595" t="s">
        <v>4701</v>
      </c>
      <c r="E1595">
        <v>5</v>
      </c>
    </row>
    <row r="1596" spans="1:5" x14ac:dyDescent="0.3">
      <c r="A1596">
        <v>150414</v>
      </c>
      <c r="B1596">
        <v>0</v>
      </c>
      <c r="C1596">
        <v>0</v>
      </c>
      <c r="D1596" t="s">
        <v>4705</v>
      </c>
      <c r="E1596">
        <v>10</v>
      </c>
    </row>
    <row r="1597" spans="1:5" x14ac:dyDescent="0.3">
      <c r="A1597">
        <v>150415</v>
      </c>
      <c r="B1597">
        <v>0</v>
      </c>
      <c r="C1597">
        <v>0</v>
      </c>
      <c r="D1597" t="s">
        <v>4705</v>
      </c>
      <c r="E1597">
        <v>10</v>
      </c>
    </row>
    <row r="1598" spans="1:5" x14ac:dyDescent="0.3">
      <c r="A1598">
        <v>150417</v>
      </c>
      <c r="B1598">
        <v>10000</v>
      </c>
      <c r="C1598">
        <v>147</v>
      </c>
      <c r="D1598" t="s">
        <v>4700</v>
      </c>
      <c r="E1598">
        <v>9</v>
      </c>
    </row>
    <row r="1599" spans="1:5" x14ac:dyDescent="0.3">
      <c r="A1599">
        <v>150418</v>
      </c>
      <c r="B1599">
        <v>0</v>
      </c>
      <c r="C1599">
        <v>0</v>
      </c>
      <c r="D1599" t="s">
        <v>4705</v>
      </c>
      <c r="E1599">
        <v>10</v>
      </c>
    </row>
    <row r="1600" spans="1:5" x14ac:dyDescent="0.3">
      <c r="A1600">
        <v>150427</v>
      </c>
      <c r="B1600">
        <v>10000</v>
      </c>
      <c r="C1600">
        <v>115</v>
      </c>
      <c r="D1600" t="s">
        <v>4702</v>
      </c>
      <c r="E1600">
        <v>6</v>
      </c>
    </row>
    <row r="1601" spans="1:5" x14ac:dyDescent="0.3">
      <c r="A1601">
        <v>150428</v>
      </c>
      <c r="B1601">
        <v>10000</v>
      </c>
      <c r="C1601">
        <v>115</v>
      </c>
      <c r="D1601" t="s">
        <v>4702</v>
      </c>
      <c r="E1601">
        <v>6</v>
      </c>
    </row>
    <row r="1602" spans="1:5" x14ac:dyDescent="0.3">
      <c r="A1602">
        <v>150430</v>
      </c>
      <c r="B1602">
        <v>10000</v>
      </c>
      <c r="C1602">
        <v>115</v>
      </c>
      <c r="D1602" t="s">
        <v>4702</v>
      </c>
      <c r="E1602">
        <v>6</v>
      </c>
    </row>
    <row r="1603" spans="1:5" x14ac:dyDescent="0.3">
      <c r="A1603">
        <v>150440</v>
      </c>
      <c r="B1603">
        <v>10000</v>
      </c>
      <c r="C1603">
        <v>110</v>
      </c>
      <c r="D1603" t="s">
        <v>4701</v>
      </c>
      <c r="E1603">
        <v>5</v>
      </c>
    </row>
    <row r="1604" spans="1:5" x14ac:dyDescent="0.3">
      <c r="A1604">
        <v>150463</v>
      </c>
      <c r="B1604">
        <v>10000</v>
      </c>
      <c r="C1604">
        <v>132</v>
      </c>
      <c r="D1604" t="s">
        <v>4698</v>
      </c>
      <c r="E1604">
        <v>8</v>
      </c>
    </row>
    <row r="1605" spans="1:5" x14ac:dyDescent="0.3">
      <c r="A1605">
        <v>150468</v>
      </c>
      <c r="B1605">
        <v>10000</v>
      </c>
      <c r="C1605">
        <v>110</v>
      </c>
      <c r="D1605" t="s">
        <v>4697</v>
      </c>
      <c r="E1605">
        <v>3</v>
      </c>
    </row>
    <row r="1606" spans="1:5" x14ac:dyDescent="0.3">
      <c r="A1606">
        <v>150496</v>
      </c>
      <c r="B1606">
        <v>0</v>
      </c>
      <c r="C1606">
        <v>0</v>
      </c>
      <c r="D1606" t="s">
        <v>4705</v>
      </c>
      <c r="E1606">
        <v>10</v>
      </c>
    </row>
    <row r="1607" spans="1:5" x14ac:dyDescent="0.3">
      <c r="A1607">
        <v>150511</v>
      </c>
      <c r="B1607">
        <v>10000</v>
      </c>
      <c r="C1607">
        <v>115</v>
      </c>
      <c r="D1607" t="s">
        <v>4702</v>
      </c>
      <c r="E1607">
        <v>6</v>
      </c>
    </row>
    <row r="1608" spans="1:5" x14ac:dyDescent="0.3">
      <c r="A1608">
        <v>150532</v>
      </c>
      <c r="B1608">
        <v>10000</v>
      </c>
      <c r="C1608">
        <v>110</v>
      </c>
      <c r="D1608" t="s">
        <v>4697</v>
      </c>
      <c r="E1608">
        <v>3</v>
      </c>
    </row>
    <row r="1609" spans="1:5" x14ac:dyDescent="0.3">
      <c r="A1609">
        <v>150566</v>
      </c>
      <c r="B1609">
        <v>10000</v>
      </c>
      <c r="C1609">
        <v>127</v>
      </c>
      <c r="D1609" t="s">
        <v>4703</v>
      </c>
      <c r="E1609">
        <v>7</v>
      </c>
    </row>
    <row r="1610" spans="1:5" x14ac:dyDescent="0.3">
      <c r="A1610">
        <v>150578</v>
      </c>
      <c r="B1610">
        <v>10000</v>
      </c>
      <c r="C1610">
        <v>110</v>
      </c>
      <c r="D1610" t="s">
        <v>4701</v>
      </c>
      <c r="E1610">
        <v>5</v>
      </c>
    </row>
    <row r="1611" spans="1:5" x14ac:dyDescent="0.3">
      <c r="A1611">
        <v>150585</v>
      </c>
      <c r="B1611">
        <v>10000</v>
      </c>
      <c r="C1611">
        <v>110</v>
      </c>
      <c r="D1611" t="s">
        <v>4699</v>
      </c>
      <c r="E1611">
        <v>4</v>
      </c>
    </row>
    <row r="1612" spans="1:5" x14ac:dyDescent="0.3">
      <c r="A1612">
        <v>150621</v>
      </c>
      <c r="B1612">
        <v>10000</v>
      </c>
      <c r="C1612">
        <v>127</v>
      </c>
      <c r="D1612" t="s">
        <v>4703</v>
      </c>
      <c r="E1612">
        <v>7</v>
      </c>
    </row>
    <row r="1613" spans="1:5" x14ac:dyDescent="0.3">
      <c r="A1613">
        <v>150698</v>
      </c>
      <c r="B1613">
        <v>10000</v>
      </c>
      <c r="C1613">
        <v>100</v>
      </c>
      <c r="D1613" t="s">
        <v>4704</v>
      </c>
      <c r="E1613">
        <v>2</v>
      </c>
    </row>
    <row r="1614" spans="1:5" x14ac:dyDescent="0.3">
      <c r="A1614">
        <v>150770</v>
      </c>
      <c r="B1614">
        <v>10000</v>
      </c>
      <c r="C1614">
        <v>132</v>
      </c>
      <c r="D1614" t="s">
        <v>4698</v>
      </c>
      <c r="E1614">
        <v>8</v>
      </c>
    </row>
    <row r="1615" spans="1:5" x14ac:dyDescent="0.3">
      <c r="A1615">
        <v>150831</v>
      </c>
      <c r="B1615">
        <v>10000</v>
      </c>
      <c r="C1615">
        <v>100</v>
      </c>
      <c r="D1615" t="s">
        <v>4704</v>
      </c>
      <c r="E1615">
        <v>2</v>
      </c>
    </row>
    <row r="1616" spans="1:5" x14ac:dyDescent="0.3">
      <c r="A1616">
        <v>150901</v>
      </c>
      <c r="B1616">
        <v>10000</v>
      </c>
      <c r="C1616">
        <v>115</v>
      </c>
      <c r="D1616" t="s">
        <v>4702</v>
      </c>
      <c r="E1616">
        <v>6</v>
      </c>
    </row>
    <row r="1617" spans="1:5" x14ac:dyDescent="0.3">
      <c r="A1617">
        <v>150905</v>
      </c>
      <c r="B1617">
        <v>10000</v>
      </c>
      <c r="C1617">
        <v>127</v>
      </c>
      <c r="D1617" t="s">
        <v>4703</v>
      </c>
      <c r="E1617">
        <v>7</v>
      </c>
    </row>
    <row r="1618" spans="1:5" x14ac:dyDescent="0.3">
      <c r="A1618">
        <v>150912</v>
      </c>
      <c r="B1618">
        <v>10000</v>
      </c>
      <c r="C1618">
        <v>110</v>
      </c>
      <c r="D1618" t="s">
        <v>4701</v>
      </c>
      <c r="E1618">
        <v>5</v>
      </c>
    </row>
    <row r="1619" spans="1:5" x14ac:dyDescent="0.3">
      <c r="A1619">
        <v>150918</v>
      </c>
      <c r="B1619">
        <v>10000</v>
      </c>
      <c r="C1619">
        <v>110</v>
      </c>
      <c r="D1619" t="s">
        <v>4699</v>
      </c>
      <c r="E1619">
        <v>4</v>
      </c>
    </row>
    <row r="1620" spans="1:5" x14ac:dyDescent="0.3">
      <c r="A1620">
        <v>150921</v>
      </c>
      <c r="B1620">
        <v>10000</v>
      </c>
      <c r="C1620">
        <v>110</v>
      </c>
      <c r="D1620" t="s">
        <v>4701</v>
      </c>
      <c r="E1620">
        <v>5</v>
      </c>
    </row>
    <row r="1621" spans="1:5" x14ac:dyDescent="0.3">
      <c r="A1621">
        <v>150944</v>
      </c>
      <c r="B1621">
        <v>10000</v>
      </c>
      <c r="C1621">
        <v>110</v>
      </c>
      <c r="D1621" t="s">
        <v>4699</v>
      </c>
      <c r="E1621">
        <v>4</v>
      </c>
    </row>
    <row r="1622" spans="1:5" x14ac:dyDescent="0.3">
      <c r="A1622">
        <v>150950</v>
      </c>
      <c r="B1622">
        <v>10000</v>
      </c>
      <c r="C1622">
        <v>147</v>
      </c>
      <c r="D1622" t="s">
        <v>4700</v>
      </c>
      <c r="E1622">
        <v>9</v>
      </c>
    </row>
    <row r="1623" spans="1:5" x14ac:dyDescent="0.3">
      <c r="A1623">
        <v>151013</v>
      </c>
      <c r="B1623">
        <v>10000</v>
      </c>
      <c r="C1623">
        <v>132</v>
      </c>
      <c r="D1623" t="s">
        <v>4698</v>
      </c>
      <c r="E1623">
        <v>8</v>
      </c>
    </row>
    <row r="1624" spans="1:5" x14ac:dyDescent="0.3">
      <c r="A1624">
        <v>151065</v>
      </c>
      <c r="B1624">
        <v>10000</v>
      </c>
      <c r="C1624">
        <v>110</v>
      </c>
      <c r="D1624" t="s">
        <v>4697</v>
      </c>
      <c r="E1624">
        <v>3</v>
      </c>
    </row>
    <row r="1625" spans="1:5" x14ac:dyDescent="0.3">
      <c r="A1625">
        <v>151132</v>
      </c>
      <c r="B1625">
        <v>0</v>
      </c>
      <c r="C1625">
        <v>0</v>
      </c>
      <c r="D1625" t="s">
        <v>4705</v>
      </c>
      <c r="E1625">
        <v>10</v>
      </c>
    </row>
    <row r="1626" spans="1:5" x14ac:dyDescent="0.3">
      <c r="A1626">
        <v>151133</v>
      </c>
      <c r="B1626">
        <v>0</v>
      </c>
      <c r="C1626">
        <v>0</v>
      </c>
      <c r="D1626" t="s">
        <v>4705</v>
      </c>
      <c r="E1626">
        <v>10</v>
      </c>
    </row>
    <row r="1627" spans="1:5" x14ac:dyDescent="0.3">
      <c r="A1627">
        <v>151137</v>
      </c>
      <c r="B1627">
        <v>10000</v>
      </c>
      <c r="C1627">
        <v>110</v>
      </c>
      <c r="D1627" t="s">
        <v>4701</v>
      </c>
      <c r="E1627">
        <v>5</v>
      </c>
    </row>
    <row r="1628" spans="1:5" x14ac:dyDescent="0.3">
      <c r="A1628">
        <v>151177</v>
      </c>
      <c r="B1628">
        <v>10000</v>
      </c>
      <c r="C1628">
        <v>147</v>
      </c>
      <c r="D1628" t="s">
        <v>4700</v>
      </c>
      <c r="E1628">
        <v>9</v>
      </c>
    </row>
    <row r="1629" spans="1:5" x14ac:dyDescent="0.3">
      <c r="A1629">
        <v>151186</v>
      </c>
      <c r="B1629">
        <v>10000</v>
      </c>
      <c r="C1629">
        <v>110</v>
      </c>
      <c r="D1629" t="s">
        <v>4697</v>
      </c>
      <c r="E1629">
        <v>3</v>
      </c>
    </row>
    <row r="1630" spans="1:5" x14ac:dyDescent="0.3">
      <c r="A1630">
        <v>151214</v>
      </c>
      <c r="B1630">
        <v>10000</v>
      </c>
      <c r="C1630">
        <v>110</v>
      </c>
      <c r="D1630" t="s">
        <v>4701</v>
      </c>
      <c r="E1630">
        <v>5</v>
      </c>
    </row>
    <row r="1631" spans="1:5" x14ac:dyDescent="0.3">
      <c r="A1631">
        <v>151224</v>
      </c>
      <c r="B1631">
        <v>10000</v>
      </c>
      <c r="C1631">
        <v>127</v>
      </c>
      <c r="D1631" t="s">
        <v>4703</v>
      </c>
      <c r="E1631">
        <v>7</v>
      </c>
    </row>
    <row r="1632" spans="1:5" x14ac:dyDescent="0.3">
      <c r="A1632">
        <v>151245</v>
      </c>
      <c r="B1632">
        <v>10000</v>
      </c>
      <c r="C1632">
        <v>147</v>
      </c>
      <c r="D1632" t="s">
        <v>4700</v>
      </c>
      <c r="E1632">
        <v>9</v>
      </c>
    </row>
    <row r="1633" spans="1:5" x14ac:dyDescent="0.3">
      <c r="A1633">
        <v>151255</v>
      </c>
      <c r="B1633">
        <v>0</v>
      </c>
      <c r="C1633">
        <v>0</v>
      </c>
      <c r="D1633" t="s">
        <v>4705</v>
      </c>
      <c r="E1633">
        <v>10</v>
      </c>
    </row>
    <row r="1634" spans="1:5" x14ac:dyDescent="0.3">
      <c r="A1634">
        <v>151258</v>
      </c>
      <c r="B1634">
        <v>10000</v>
      </c>
      <c r="C1634">
        <v>132</v>
      </c>
      <c r="D1634" t="s">
        <v>4698</v>
      </c>
      <c r="E1634">
        <v>8</v>
      </c>
    </row>
    <row r="1635" spans="1:5" x14ac:dyDescent="0.3">
      <c r="A1635">
        <v>151288</v>
      </c>
      <c r="B1635">
        <v>10000</v>
      </c>
      <c r="C1635">
        <v>115</v>
      </c>
      <c r="D1635" t="s">
        <v>4702</v>
      </c>
      <c r="E1635">
        <v>6</v>
      </c>
    </row>
    <row r="1636" spans="1:5" x14ac:dyDescent="0.3">
      <c r="A1636">
        <v>151290</v>
      </c>
      <c r="B1636">
        <v>10000</v>
      </c>
      <c r="C1636">
        <v>147</v>
      </c>
      <c r="D1636" t="s">
        <v>4700</v>
      </c>
      <c r="E1636">
        <v>9</v>
      </c>
    </row>
    <row r="1637" spans="1:5" x14ac:dyDescent="0.3">
      <c r="A1637">
        <v>151308</v>
      </c>
      <c r="B1637">
        <v>10000</v>
      </c>
      <c r="C1637">
        <v>115</v>
      </c>
      <c r="D1637" t="s">
        <v>4702</v>
      </c>
      <c r="E1637">
        <v>6</v>
      </c>
    </row>
    <row r="1638" spans="1:5" x14ac:dyDescent="0.3">
      <c r="A1638">
        <v>151309</v>
      </c>
      <c r="B1638">
        <v>10000</v>
      </c>
      <c r="C1638">
        <v>127</v>
      </c>
      <c r="D1638" t="s">
        <v>4703</v>
      </c>
      <c r="E1638">
        <v>7</v>
      </c>
    </row>
    <row r="1639" spans="1:5" x14ac:dyDescent="0.3">
      <c r="A1639">
        <v>151362</v>
      </c>
      <c r="B1639">
        <v>10000</v>
      </c>
      <c r="C1639">
        <v>132</v>
      </c>
      <c r="D1639" t="s">
        <v>4698</v>
      </c>
      <c r="E1639">
        <v>8</v>
      </c>
    </row>
    <row r="1640" spans="1:5" x14ac:dyDescent="0.3">
      <c r="A1640">
        <v>151363</v>
      </c>
      <c r="B1640">
        <v>0</v>
      </c>
      <c r="C1640">
        <v>0</v>
      </c>
      <c r="D1640" t="s">
        <v>4705</v>
      </c>
      <c r="E1640">
        <v>10</v>
      </c>
    </row>
    <row r="1641" spans="1:5" x14ac:dyDescent="0.3">
      <c r="A1641">
        <v>151364</v>
      </c>
      <c r="B1641">
        <v>0</v>
      </c>
      <c r="C1641">
        <v>0</v>
      </c>
      <c r="D1641" t="s">
        <v>4705</v>
      </c>
      <c r="E1641">
        <v>10</v>
      </c>
    </row>
    <row r="1642" spans="1:5" x14ac:dyDescent="0.3">
      <c r="A1642">
        <v>151369</v>
      </c>
      <c r="B1642">
        <v>10000</v>
      </c>
      <c r="C1642">
        <v>132</v>
      </c>
      <c r="D1642" t="s">
        <v>4698</v>
      </c>
      <c r="E1642">
        <v>8</v>
      </c>
    </row>
    <row r="1643" spans="1:5" x14ac:dyDescent="0.3">
      <c r="A1643">
        <v>151370</v>
      </c>
      <c r="B1643">
        <v>0</v>
      </c>
      <c r="C1643">
        <v>0</v>
      </c>
      <c r="D1643" t="s">
        <v>4705</v>
      </c>
      <c r="E1643">
        <v>10</v>
      </c>
    </row>
    <row r="1644" spans="1:5" x14ac:dyDescent="0.3">
      <c r="A1644">
        <v>151371</v>
      </c>
      <c r="B1644">
        <v>0</v>
      </c>
      <c r="C1644">
        <v>0</v>
      </c>
      <c r="D1644" t="s">
        <v>4705</v>
      </c>
      <c r="E1644">
        <v>10</v>
      </c>
    </row>
    <row r="1645" spans="1:5" x14ac:dyDescent="0.3">
      <c r="A1645">
        <v>151373</v>
      </c>
      <c r="B1645">
        <v>0</v>
      </c>
      <c r="C1645">
        <v>0</v>
      </c>
      <c r="D1645" t="s">
        <v>4705</v>
      </c>
      <c r="E1645">
        <v>10</v>
      </c>
    </row>
    <row r="1646" spans="1:5" x14ac:dyDescent="0.3">
      <c r="A1646">
        <v>151390</v>
      </c>
      <c r="B1646">
        <v>10000</v>
      </c>
      <c r="C1646">
        <v>110</v>
      </c>
      <c r="D1646" t="s">
        <v>4701</v>
      </c>
      <c r="E1646">
        <v>5</v>
      </c>
    </row>
    <row r="1647" spans="1:5" x14ac:dyDescent="0.3">
      <c r="A1647">
        <v>151394</v>
      </c>
      <c r="B1647">
        <v>0</v>
      </c>
      <c r="C1647">
        <v>0</v>
      </c>
      <c r="D1647" t="s">
        <v>4705</v>
      </c>
      <c r="E1647">
        <v>10</v>
      </c>
    </row>
    <row r="1648" spans="1:5" x14ac:dyDescent="0.3">
      <c r="A1648">
        <v>151398</v>
      </c>
      <c r="B1648">
        <v>0</v>
      </c>
      <c r="C1648">
        <v>0</v>
      </c>
      <c r="D1648" t="s">
        <v>4705</v>
      </c>
      <c r="E1648">
        <v>10</v>
      </c>
    </row>
    <row r="1649" spans="1:5" x14ac:dyDescent="0.3">
      <c r="A1649">
        <v>151399</v>
      </c>
      <c r="B1649">
        <v>10000</v>
      </c>
      <c r="C1649">
        <v>132</v>
      </c>
      <c r="D1649" t="s">
        <v>4698</v>
      </c>
      <c r="E1649">
        <v>8</v>
      </c>
    </row>
    <row r="1650" spans="1:5" x14ac:dyDescent="0.3">
      <c r="A1650">
        <v>151400</v>
      </c>
      <c r="B1650">
        <v>10000</v>
      </c>
      <c r="C1650">
        <v>147</v>
      </c>
      <c r="D1650" t="s">
        <v>4700</v>
      </c>
      <c r="E1650">
        <v>9</v>
      </c>
    </row>
    <row r="1651" spans="1:5" x14ac:dyDescent="0.3">
      <c r="A1651">
        <v>151428</v>
      </c>
      <c r="B1651">
        <v>0</v>
      </c>
      <c r="C1651">
        <v>0</v>
      </c>
      <c r="D1651" t="s">
        <v>4705</v>
      </c>
      <c r="E1651">
        <v>10</v>
      </c>
    </row>
    <row r="1652" spans="1:5" x14ac:dyDescent="0.3">
      <c r="A1652">
        <v>151431</v>
      </c>
      <c r="B1652">
        <v>10000</v>
      </c>
      <c r="C1652">
        <v>132</v>
      </c>
      <c r="D1652" t="s">
        <v>4698</v>
      </c>
      <c r="E1652">
        <v>8</v>
      </c>
    </row>
    <row r="1653" spans="1:5" x14ac:dyDescent="0.3">
      <c r="A1653">
        <v>151433</v>
      </c>
      <c r="B1653">
        <v>10000</v>
      </c>
      <c r="C1653">
        <v>110</v>
      </c>
      <c r="D1653" t="s">
        <v>4701</v>
      </c>
      <c r="E1653">
        <v>5</v>
      </c>
    </row>
    <row r="1654" spans="1:5" x14ac:dyDescent="0.3">
      <c r="A1654">
        <v>151435</v>
      </c>
      <c r="B1654">
        <v>10000</v>
      </c>
      <c r="C1654">
        <v>147</v>
      </c>
      <c r="D1654" t="s">
        <v>4700</v>
      </c>
      <c r="E1654">
        <v>9</v>
      </c>
    </row>
    <row r="1655" spans="1:5" x14ac:dyDescent="0.3">
      <c r="A1655">
        <v>151437</v>
      </c>
      <c r="B1655">
        <v>10000</v>
      </c>
      <c r="C1655">
        <v>110</v>
      </c>
      <c r="D1655" t="s">
        <v>4701</v>
      </c>
      <c r="E1655">
        <v>5</v>
      </c>
    </row>
    <row r="1656" spans="1:5" x14ac:dyDescent="0.3">
      <c r="A1656">
        <v>151439</v>
      </c>
      <c r="B1656">
        <v>10000</v>
      </c>
      <c r="C1656">
        <v>132</v>
      </c>
      <c r="D1656" t="s">
        <v>4698</v>
      </c>
      <c r="E1656">
        <v>8</v>
      </c>
    </row>
    <row r="1657" spans="1:5" x14ac:dyDescent="0.3">
      <c r="A1657">
        <v>151441</v>
      </c>
      <c r="B1657">
        <v>10000</v>
      </c>
      <c r="C1657">
        <v>147</v>
      </c>
      <c r="D1657" t="s">
        <v>4700</v>
      </c>
      <c r="E1657">
        <v>9</v>
      </c>
    </row>
    <row r="1658" spans="1:5" x14ac:dyDescent="0.3">
      <c r="A1658">
        <v>151530</v>
      </c>
      <c r="B1658">
        <v>10000</v>
      </c>
      <c r="C1658">
        <v>110</v>
      </c>
      <c r="D1658" t="s">
        <v>4701</v>
      </c>
      <c r="E1658">
        <v>5</v>
      </c>
    </row>
    <row r="1659" spans="1:5" x14ac:dyDescent="0.3">
      <c r="A1659">
        <v>151532</v>
      </c>
      <c r="B1659">
        <v>10000</v>
      </c>
      <c r="C1659">
        <v>110</v>
      </c>
      <c r="D1659" t="s">
        <v>4701</v>
      </c>
      <c r="E1659">
        <v>5</v>
      </c>
    </row>
    <row r="1660" spans="1:5" x14ac:dyDescent="0.3">
      <c r="A1660">
        <v>151551</v>
      </c>
      <c r="B1660">
        <v>10000</v>
      </c>
      <c r="C1660">
        <v>147</v>
      </c>
      <c r="D1660" t="s">
        <v>4700</v>
      </c>
      <c r="E1660">
        <v>9</v>
      </c>
    </row>
    <row r="1661" spans="1:5" x14ac:dyDescent="0.3">
      <c r="A1661">
        <v>151554</v>
      </c>
      <c r="B1661">
        <v>10000</v>
      </c>
      <c r="C1661">
        <v>132</v>
      </c>
      <c r="D1661" t="s">
        <v>4698</v>
      </c>
      <c r="E1661">
        <v>8</v>
      </c>
    </row>
    <row r="1662" spans="1:5" x14ac:dyDescent="0.3">
      <c r="A1662">
        <v>151557</v>
      </c>
      <c r="B1662">
        <v>10000</v>
      </c>
      <c r="C1662">
        <v>110</v>
      </c>
      <c r="D1662" t="s">
        <v>4701</v>
      </c>
      <c r="E1662">
        <v>5</v>
      </c>
    </row>
    <row r="1663" spans="1:5" x14ac:dyDescent="0.3">
      <c r="A1663">
        <v>151561</v>
      </c>
      <c r="B1663">
        <v>0</v>
      </c>
      <c r="C1663">
        <v>0</v>
      </c>
      <c r="D1663" t="s">
        <v>4705</v>
      </c>
      <c r="E1663">
        <v>10</v>
      </c>
    </row>
    <row r="1664" spans="1:5" x14ac:dyDescent="0.3">
      <c r="A1664">
        <v>151567</v>
      </c>
      <c r="B1664">
        <v>10000</v>
      </c>
      <c r="C1664">
        <v>147</v>
      </c>
      <c r="D1664" t="s">
        <v>4700</v>
      </c>
      <c r="E1664">
        <v>9</v>
      </c>
    </row>
    <row r="1665" spans="1:5" x14ac:dyDescent="0.3">
      <c r="A1665">
        <v>151575</v>
      </c>
      <c r="B1665">
        <v>0</v>
      </c>
      <c r="C1665">
        <v>0</v>
      </c>
      <c r="D1665" t="s">
        <v>4705</v>
      </c>
      <c r="E1665">
        <v>10</v>
      </c>
    </row>
    <row r="1666" spans="1:5" x14ac:dyDescent="0.3">
      <c r="A1666">
        <v>151649</v>
      </c>
      <c r="B1666">
        <v>10000</v>
      </c>
      <c r="C1666">
        <v>115</v>
      </c>
      <c r="D1666" t="s">
        <v>4702</v>
      </c>
      <c r="E1666">
        <v>6</v>
      </c>
    </row>
    <row r="1667" spans="1:5" x14ac:dyDescent="0.3">
      <c r="A1667">
        <v>151650</v>
      </c>
      <c r="B1667">
        <v>10000</v>
      </c>
      <c r="C1667">
        <v>115</v>
      </c>
      <c r="D1667" t="s">
        <v>4702</v>
      </c>
      <c r="E1667">
        <v>6</v>
      </c>
    </row>
    <row r="1668" spans="1:5" x14ac:dyDescent="0.3">
      <c r="A1668">
        <v>151654</v>
      </c>
      <c r="B1668">
        <v>10000</v>
      </c>
      <c r="C1668">
        <v>132</v>
      </c>
      <c r="D1668" t="s">
        <v>4698</v>
      </c>
      <c r="E1668">
        <v>8</v>
      </c>
    </row>
    <row r="1669" spans="1:5" x14ac:dyDescent="0.3">
      <c r="A1669">
        <v>151658</v>
      </c>
      <c r="B1669">
        <v>10000</v>
      </c>
      <c r="C1669">
        <v>127</v>
      </c>
      <c r="D1669" t="s">
        <v>4703</v>
      </c>
      <c r="E1669">
        <v>7</v>
      </c>
    </row>
    <row r="1670" spans="1:5" x14ac:dyDescent="0.3">
      <c r="A1670">
        <v>151681</v>
      </c>
      <c r="B1670">
        <v>10000</v>
      </c>
      <c r="C1670">
        <v>110</v>
      </c>
      <c r="D1670" t="s">
        <v>4697</v>
      </c>
      <c r="E1670">
        <v>3</v>
      </c>
    </row>
    <row r="1671" spans="1:5" x14ac:dyDescent="0.3">
      <c r="A1671">
        <v>151689</v>
      </c>
      <c r="B1671">
        <v>0</v>
      </c>
      <c r="C1671">
        <v>0</v>
      </c>
      <c r="D1671" t="s">
        <v>4705</v>
      </c>
      <c r="E1671">
        <v>10</v>
      </c>
    </row>
    <row r="1672" spans="1:5" x14ac:dyDescent="0.3">
      <c r="A1672">
        <v>151722</v>
      </c>
      <c r="B1672">
        <v>10000</v>
      </c>
      <c r="C1672">
        <v>132</v>
      </c>
      <c r="D1672" t="s">
        <v>4698</v>
      </c>
      <c r="E1672">
        <v>8</v>
      </c>
    </row>
    <row r="1673" spans="1:5" x14ac:dyDescent="0.3">
      <c r="A1673">
        <v>151733</v>
      </c>
      <c r="B1673">
        <v>10000</v>
      </c>
      <c r="C1673">
        <v>110</v>
      </c>
      <c r="D1673" t="s">
        <v>4699</v>
      </c>
      <c r="E1673">
        <v>4</v>
      </c>
    </row>
    <row r="1674" spans="1:5" x14ac:dyDescent="0.3">
      <c r="A1674">
        <v>151738</v>
      </c>
      <c r="B1674">
        <v>10000</v>
      </c>
      <c r="C1674">
        <v>110</v>
      </c>
      <c r="D1674" t="s">
        <v>4701</v>
      </c>
      <c r="E1674">
        <v>5</v>
      </c>
    </row>
    <row r="1675" spans="1:5" x14ac:dyDescent="0.3">
      <c r="A1675">
        <v>151739</v>
      </c>
      <c r="B1675">
        <v>10000</v>
      </c>
      <c r="C1675">
        <v>115</v>
      </c>
      <c r="D1675" t="s">
        <v>4702</v>
      </c>
      <c r="E1675">
        <v>6</v>
      </c>
    </row>
    <row r="1676" spans="1:5" x14ac:dyDescent="0.3">
      <c r="A1676">
        <v>151740</v>
      </c>
      <c r="B1676">
        <v>10000</v>
      </c>
      <c r="C1676">
        <v>110</v>
      </c>
      <c r="D1676" t="s">
        <v>4701</v>
      </c>
      <c r="E1676">
        <v>5</v>
      </c>
    </row>
    <row r="1677" spans="1:5" x14ac:dyDescent="0.3">
      <c r="A1677">
        <v>151750</v>
      </c>
      <c r="B1677">
        <v>10000</v>
      </c>
      <c r="C1677">
        <v>132</v>
      </c>
      <c r="D1677" t="s">
        <v>4698</v>
      </c>
      <c r="E1677">
        <v>8</v>
      </c>
    </row>
    <row r="1678" spans="1:5" x14ac:dyDescent="0.3">
      <c r="A1678">
        <v>151753</v>
      </c>
      <c r="B1678">
        <v>10000</v>
      </c>
      <c r="C1678">
        <v>132</v>
      </c>
      <c r="D1678" t="s">
        <v>4698</v>
      </c>
      <c r="E1678">
        <v>8</v>
      </c>
    </row>
    <row r="1679" spans="1:5" x14ac:dyDescent="0.3">
      <c r="A1679">
        <v>151755</v>
      </c>
      <c r="B1679">
        <v>10000</v>
      </c>
      <c r="C1679">
        <v>127</v>
      </c>
      <c r="D1679" t="s">
        <v>4703</v>
      </c>
      <c r="E1679">
        <v>7</v>
      </c>
    </row>
    <row r="1680" spans="1:5" x14ac:dyDescent="0.3">
      <c r="A1680">
        <v>151756</v>
      </c>
      <c r="B1680">
        <v>10000</v>
      </c>
      <c r="C1680">
        <v>115</v>
      </c>
      <c r="D1680" t="s">
        <v>4702</v>
      </c>
      <c r="E1680">
        <v>6</v>
      </c>
    </row>
    <row r="1681" spans="1:5" x14ac:dyDescent="0.3">
      <c r="A1681">
        <v>151757</v>
      </c>
      <c r="B1681">
        <v>10000</v>
      </c>
      <c r="C1681">
        <v>127</v>
      </c>
      <c r="D1681" t="s">
        <v>4703</v>
      </c>
      <c r="E1681">
        <v>7</v>
      </c>
    </row>
    <row r="1682" spans="1:5" x14ac:dyDescent="0.3">
      <c r="A1682">
        <v>151776</v>
      </c>
      <c r="B1682">
        <v>10000</v>
      </c>
      <c r="C1682">
        <v>115</v>
      </c>
      <c r="D1682" t="s">
        <v>4702</v>
      </c>
      <c r="E1682">
        <v>6</v>
      </c>
    </row>
    <row r="1683" spans="1:5" x14ac:dyDescent="0.3">
      <c r="A1683">
        <v>151797</v>
      </c>
      <c r="B1683">
        <v>10000</v>
      </c>
      <c r="C1683">
        <v>132</v>
      </c>
      <c r="D1683" t="s">
        <v>4698</v>
      </c>
      <c r="E1683">
        <v>8</v>
      </c>
    </row>
    <row r="1684" spans="1:5" x14ac:dyDescent="0.3">
      <c r="A1684">
        <v>151800</v>
      </c>
      <c r="B1684">
        <v>10000</v>
      </c>
      <c r="C1684">
        <v>132</v>
      </c>
      <c r="D1684" t="s">
        <v>4698</v>
      </c>
      <c r="E1684">
        <v>8</v>
      </c>
    </row>
    <row r="1685" spans="1:5" x14ac:dyDescent="0.3">
      <c r="A1685">
        <v>151802</v>
      </c>
      <c r="B1685">
        <v>10000</v>
      </c>
      <c r="C1685">
        <v>132</v>
      </c>
      <c r="D1685" t="s">
        <v>4698</v>
      </c>
      <c r="E1685">
        <v>8</v>
      </c>
    </row>
    <row r="1686" spans="1:5" x14ac:dyDescent="0.3">
      <c r="A1686">
        <v>151817</v>
      </c>
      <c r="B1686">
        <v>10000</v>
      </c>
      <c r="C1686">
        <v>132</v>
      </c>
      <c r="D1686" t="s">
        <v>4698</v>
      </c>
      <c r="E1686">
        <v>8</v>
      </c>
    </row>
    <row r="1687" spans="1:5" x14ac:dyDescent="0.3">
      <c r="A1687">
        <v>151837</v>
      </c>
      <c r="B1687">
        <v>10000</v>
      </c>
      <c r="C1687">
        <v>110</v>
      </c>
      <c r="D1687" t="s">
        <v>4697</v>
      </c>
      <c r="E1687">
        <v>3</v>
      </c>
    </row>
    <row r="1688" spans="1:5" x14ac:dyDescent="0.3">
      <c r="A1688">
        <v>151937</v>
      </c>
      <c r="B1688">
        <v>10000</v>
      </c>
      <c r="C1688">
        <v>127</v>
      </c>
      <c r="D1688" t="s">
        <v>4703</v>
      </c>
      <c r="E1688">
        <v>7</v>
      </c>
    </row>
    <row r="1689" spans="1:5" x14ac:dyDescent="0.3">
      <c r="A1689">
        <v>151939</v>
      </c>
      <c r="B1689">
        <v>10000</v>
      </c>
      <c r="C1689">
        <v>115</v>
      </c>
      <c r="D1689" t="s">
        <v>4702</v>
      </c>
      <c r="E1689">
        <v>6</v>
      </c>
    </row>
    <row r="1690" spans="1:5" x14ac:dyDescent="0.3">
      <c r="A1690">
        <v>151961</v>
      </c>
      <c r="B1690">
        <v>10000</v>
      </c>
      <c r="C1690">
        <v>110</v>
      </c>
      <c r="D1690" t="s">
        <v>4699</v>
      </c>
      <c r="E1690">
        <v>4</v>
      </c>
    </row>
    <row r="1691" spans="1:5" x14ac:dyDescent="0.3">
      <c r="A1691">
        <v>151972</v>
      </c>
      <c r="B1691">
        <v>10000</v>
      </c>
      <c r="C1691">
        <v>147</v>
      </c>
      <c r="D1691" t="s">
        <v>4700</v>
      </c>
      <c r="E1691">
        <v>9</v>
      </c>
    </row>
    <row r="1692" spans="1:5" x14ac:dyDescent="0.3">
      <c r="A1692">
        <v>151973</v>
      </c>
      <c r="B1692">
        <v>10000</v>
      </c>
      <c r="C1692">
        <v>147</v>
      </c>
      <c r="D1692" t="s">
        <v>4700</v>
      </c>
      <c r="E1692">
        <v>9</v>
      </c>
    </row>
    <row r="1693" spans="1:5" x14ac:dyDescent="0.3">
      <c r="A1693">
        <v>152020</v>
      </c>
      <c r="B1693">
        <v>10000</v>
      </c>
      <c r="C1693">
        <v>127</v>
      </c>
      <c r="D1693" t="s">
        <v>4703</v>
      </c>
      <c r="E1693">
        <v>7</v>
      </c>
    </row>
    <row r="1694" spans="1:5" x14ac:dyDescent="0.3">
      <c r="A1694">
        <v>152044</v>
      </c>
      <c r="B1694">
        <v>10000</v>
      </c>
      <c r="C1694">
        <v>132</v>
      </c>
      <c r="D1694" t="s">
        <v>4698</v>
      </c>
      <c r="E1694">
        <v>8</v>
      </c>
    </row>
    <row r="1695" spans="1:5" x14ac:dyDescent="0.3">
      <c r="A1695">
        <v>152065</v>
      </c>
      <c r="B1695">
        <v>10000</v>
      </c>
      <c r="C1695">
        <v>110</v>
      </c>
      <c r="D1695" t="s">
        <v>4699</v>
      </c>
      <c r="E1695">
        <v>4</v>
      </c>
    </row>
    <row r="1696" spans="1:5" x14ac:dyDescent="0.3">
      <c r="A1696">
        <v>152069</v>
      </c>
      <c r="B1696">
        <v>10000</v>
      </c>
      <c r="C1696">
        <v>110</v>
      </c>
      <c r="D1696" t="s">
        <v>4701</v>
      </c>
      <c r="E1696">
        <v>5</v>
      </c>
    </row>
    <row r="1697" spans="1:5" x14ac:dyDescent="0.3">
      <c r="A1697">
        <v>152110</v>
      </c>
      <c r="B1697">
        <v>10000</v>
      </c>
      <c r="C1697">
        <v>132</v>
      </c>
      <c r="D1697" t="s">
        <v>4698</v>
      </c>
      <c r="E1697">
        <v>8</v>
      </c>
    </row>
    <row r="1698" spans="1:5" x14ac:dyDescent="0.3">
      <c r="A1698">
        <v>152112</v>
      </c>
      <c r="B1698">
        <v>10000</v>
      </c>
      <c r="C1698">
        <v>110</v>
      </c>
      <c r="D1698" t="s">
        <v>4701</v>
      </c>
      <c r="E1698">
        <v>5</v>
      </c>
    </row>
    <row r="1699" spans="1:5" x14ac:dyDescent="0.3">
      <c r="A1699">
        <v>152117</v>
      </c>
      <c r="B1699">
        <v>10000</v>
      </c>
      <c r="C1699">
        <v>132</v>
      </c>
      <c r="D1699" t="s">
        <v>4698</v>
      </c>
      <c r="E1699">
        <v>8</v>
      </c>
    </row>
    <row r="1700" spans="1:5" x14ac:dyDescent="0.3">
      <c r="A1700">
        <v>152134</v>
      </c>
      <c r="B1700">
        <v>10000</v>
      </c>
      <c r="C1700">
        <v>115</v>
      </c>
      <c r="D1700" t="s">
        <v>4702</v>
      </c>
      <c r="E1700">
        <v>6</v>
      </c>
    </row>
    <row r="1701" spans="1:5" x14ac:dyDescent="0.3">
      <c r="A1701">
        <v>152138</v>
      </c>
      <c r="B1701">
        <v>10000</v>
      </c>
      <c r="C1701">
        <v>110</v>
      </c>
      <c r="D1701" t="s">
        <v>4701</v>
      </c>
      <c r="E1701">
        <v>5</v>
      </c>
    </row>
    <row r="1702" spans="1:5" x14ac:dyDescent="0.3">
      <c r="A1702">
        <v>152162</v>
      </c>
      <c r="B1702">
        <v>10000</v>
      </c>
      <c r="C1702">
        <v>127</v>
      </c>
      <c r="D1702" t="s">
        <v>4703</v>
      </c>
      <c r="E1702">
        <v>7</v>
      </c>
    </row>
    <row r="1703" spans="1:5" x14ac:dyDescent="0.3">
      <c r="A1703">
        <v>152165</v>
      </c>
      <c r="B1703">
        <v>10000</v>
      </c>
      <c r="C1703">
        <v>127</v>
      </c>
      <c r="D1703" t="s">
        <v>4703</v>
      </c>
      <c r="E1703">
        <v>7</v>
      </c>
    </row>
    <row r="1704" spans="1:5" x14ac:dyDescent="0.3">
      <c r="A1704">
        <v>152183</v>
      </c>
      <c r="B1704">
        <v>10000</v>
      </c>
      <c r="C1704">
        <v>115</v>
      </c>
      <c r="D1704" t="s">
        <v>4702</v>
      </c>
      <c r="E1704">
        <v>6</v>
      </c>
    </row>
    <row r="1705" spans="1:5" x14ac:dyDescent="0.3">
      <c r="A1705">
        <v>152210</v>
      </c>
      <c r="B1705">
        <v>10000</v>
      </c>
      <c r="C1705">
        <v>115</v>
      </c>
      <c r="D1705" t="s">
        <v>4702</v>
      </c>
      <c r="E1705">
        <v>6</v>
      </c>
    </row>
    <row r="1706" spans="1:5" x14ac:dyDescent="0.3">
      <c r="A1706">
        <v>152212</v>
      </c>
      <c r="B1706">
        <v>10000</v>
      </c>
      <c r="C1706">
        <v>115</v>
      </c>
      <c r="D1706" t="s">
        <v>4702</v>
      </c>
      <c r="E1706">
        <v>6</v>
      </c>
    </row>
    <row r="1707" spans="1:5" x14ac:dyDescent="0.3">
      <c r="A1707">
        <v>152232</v>
      </c>
      <c r="B1707">
        <v>10000</v>
      </c>
      <c r="C1707">
        <v>100</v>
      </c>
      <c r="D1707" t="s">
        <v>4704</v>
      </c>
      <c r="E1707">
        <v>2</v>
      </c>
    </row>
    <row r="1708" spans="1:5" x14ac:dyDescent="0.3">
      <c r="A1708">
        <v>152258</v>
      </c>
      <c r="B1708">
        <v>10000</v>
      </c>
      <c r="C1708">
        <v>127</v>
      </c>
      <c r="D1708" t="s">
        <v>4703</v>
      </c>
      <c r="E1708">
        <v>7</v>
      </c>
    </row>
    <row r="1709" spans="1:5" x14ac:dyDescent="0.3">
      <c r="A1709">
        <v>152267</v>
      </c>
      <c r="B1709">
        <v>10000</v>
      </c>
      <c r="C1709">
        <v>115</v>
      </c>
      <c r="D1709" t="s">
        <v>4702</v>
      </c>
      <c r="E1709">
        <v>6</v>
      </c>
    </row>
    <row r="1710" spans="1:5" x14ac:dyDescent="0.3">
      <c r="A1710">
        <v>152268</v>
      </c>
      <c r="B1710">
        <v>10000</v>
      </c>
      <c r="C1710">
        <v>115</v>
      </c>
      <c r="D1710" t="s">
        <v>4702</v>
      </c>
      <c r="E1710">
        <v>6</v>
      </c>
    </row>
    <row r="1711" spans="1:5" x14ac:dyDescent="0.3">
      <c r="A1711">
        <v>152344</v>
      </c>
      <c r="B1711">
        <v>10000</v>
      </c>
      <c r="C1711">
        <v>127</v>
      </c>
      <c r="D1711" t="s">
        <v>4703</v>
      </c>
      <c r="E1711">
        <v>7</v>
      </c>
    </row>
    <row r="1712" spans="1:5" x14ac:dyDescent="0.3">
      <c r="A1712">
        <v>152345</v>
      </c>
      <c r="B1712">
        <v>10000</v>
      </c>
      <c r="C1712">
        <v>147</v>
      </c>
      <c r="D1712" t="s">
        <v>4700</v>
      </c>
      <c r="E1712">
        <v>9</v>
      </c>
    </row>
    <row r="1713" spans="1:5" x14ac:dyDescent="0.3">
      <c r="A1713">
        <v>152346</v>
      </c>
      <c r="B1713">
        <v>10000</v>
      </c>
      <c r="C1713">
        <v>127</v>
      </c>
      <c r="D1713" t="s">
        <v>4703</v>
      </c>
      <c r="E1713">
        <v>7</v>
      </c>
    </row>
    <row r="1714" spans="1:5" x14ac:dyDescent="0.3">
      <c r="A1714">
        <v>152349</v>
      </c>
      <c r="B1714">
        <v>10000</v>
      </c>
      <c r="C1714">
        <v>132</v>
      </c>
      <c r="D1714" t="s">
        <v>4698</v>
      </c>
      <c r="E1714">
        <v>8</v>
      </c>
    </row>
    <row r="1715" spans="1:5" x14ac:dyDescent="0.3">
      <c r="A1715">
        <v>152363</v>
      </c>
      <c r="B1715">
        <v>10000</v>
      </c>
      <c r="C1715">
        <v>147</v>
      </c>
      <c r="D1715" t="s">
        <v>4700</v>
      </c>
      <c r="E1715">
        <v>9</v>
      </c>
    </row>
    <row r="1716" spans="1:5" x14ac:dyDescent="0.3">
      <c r="A1716">
        <v>152399</v>
      </c>
      <c r="B1716">
        <v>10000</v>
      </c>
      <c r="C1716">
        <v>115</v>
      </c>
      <c r="D1716" t="s">
        <v>4702</v>
      </c>
      <c r="E1716">
        <v>6</v>
      </c>
    </row>
    <row r="1717" spans="1:5" x14ac:dyDescent="0.3">
      <c r="A1717">
        <v>152434</v>
      </c>
      <c r="B1717">
        <v>0</v>
      </c>
      <c r="C1717">
        <v>0</v>
      </c>
      <c r="D1717" t="s">
        <v>4705</v>
      </c>
      <c r="E1717">
        <v>10</v>
      </c>
    </row>
    <row r="1718" spans="1:5" x14ac:dyDescent="0.3">
      <c r="A1718">
        <v>152440</v>
      </c>
      <c r="B1718">
        <v>10000</v>
      </c>
      <c r="C1718">
        <v>132</v>
      </c>
      <c r="D1718" t="s">
        <v>4698</v>
      </c>
      <c r="E1718">
        <v>8</v>
      </c>
    </row>
    <row r="1719" spans="1:5" x14ac:dyDescent="0.3">
      <c r="A1719">
        <v>152567</v>
      </c>
      <c r="B1719">
        <v>10000</v>
      </c>
      <c r="C1719">
        <v>132</v>
      </c>
      <c r="D1719" t="s">
        <v>4698</v>
      </c>
      <c r="E1719">
        <v>8</v>
      </c>
    </row>
    <row r="1720" spans="1:5" x14ac:dyDescent="0.3">
      <c r="A1720">
        <v>152598</v>
      </c>
      <c r="B1720">
        <v>10000</v>
      </c>
      <c r="C1720">
        <v>115</v>
      </c>
      <c r="D1720" t="s">
        <v>4702</v>
      </c>
      <c r="E1720">
        <v>6</v>
      </c>
    </row>
    <row r="1721" spans="1:5" x14ac:dyDescent="0.3">
      <c r="A1721">
        <v>152599</v>
      </c>
      <c r="B1721">
        <v>10000</v>
      </c>
      <c r="C1721">
        <v>110</v>
      </c>
      <c r="D1721" t="s">
        <v>4701</v>
      </c>
      <c r="E1721">
        <v>5</v>
      </c>
    </row>
    <row r="1722" spans="1:5" x14ac:dyDescent="0.3">
      <c r="A1722">
        <v>152602</v>
      </c>
      <c r="B1722">
        <v>10000</v>
      </c>
      <c r="C1722">
        <v>110</v>
      </c>
      <c r="D1722" t="s">
        <v>4699</v>
      </c>
      <c r="E1722">
        <v>4</v>
      </c>
    </row>
    <row r="1723" spans="1:5" x14ac:dyDescent="0.3">
      <c r="A1723">
        <v>152605</v>
      </c>
      <c r="B1723">
        <v>10000</v>
      </c>
      <c r="C1723">
        <v>110</v>
      </c>
      <c r="D1723" t="s">
        <v>4697</v>
      </c>
      <c r="E1723">
        <v>3</v>
      </c>
    </row>
    <row r="1724" spans="1:5" x14ac:dyDescent="0.3">
      <c r="A1724">
        <v>152620</v>
      </c>
      <c r="B1724">
        <v>10000</v>
      </c>
      <c r="C1724">
        <v>110</v>
      </c>
      <c r="D1724" t="s">
        <v>4697</v>
      </c>
      <c r="E1724">
        <v>3</v>
      </c>
    </row>
    <row r="1725" spans="1:5" x14ac:dyDescent="0.3">
      <c r="A1725">
        <v>152624</v>
      </c>
      <c r="B1725">
        <v>10000</v>
      </c>
      <c r="C1725">
        <v>110</v>
      </c>
      <c r="D1725" t="s">
        <v>4701</v>
      </c>
      <c r="E1725">
        <v>5</v>
      </c>
    </row>
    <row r="1726" spans="1:5" x14ac:dyDescent="0.3">
      <c r="A1726">
        <v>152636</v>
      </c>
      <c r="B1726">
        <v>10000</v>
      </c>
      <c r="C1726">
        <v>115</v>
      </c>
      <c r="D1726" t="s">
        <v>4702</v>
      </c>
      <c r="E1726">
        <v>6</v>
      </c>
    </row>
    <row r="1727" spans="1:5" x14ac:dyDescent="0.3">
      <c r="A1727">
        <v>152641</v>
      </c>
      <c r="B1727">
        <v>10000</v>
      </c>
      <c r="C1727">
        <v>115</v>
      </c>
      <c r="D1727" t="s">
        <v>4702</v>
      </c>
      <c r="E1727">
        <v>6</v>
      </c>
    </row>
    <row r="1728" spans="1:5" x14ac:dyDescent="0.3">
      <c r="A1728">
        <v>152680</v>
      </c>
      <c r="B1728">
        <v>10000</v>
      </c>
      <c r="C1728">
        <v>132</v>
      </c>
      <c r="D1728" t="s">
        <v>4698</v>
      </c>
      <c r="E1728">
        <v>8</v>
      </c>
    </row>
    <row r="1729" spans="1:5" x14ac:dyDescent="0.3">
      <c r="A1729">
        <v>152715</v>
      </c>
      <c r="B1729">
        <v>10000</v>
      </c>
      <c r="C1729">
        <v>100</v>
      </c>
      <c r="D1729" t="s">
        <v>4704</v>
      </c>
      <c r="E1729">
        <v>2</v>
      </c>
    </row>
    <row r="1730" spans="1:5" x14ac:dyDescent="0.3">
      <c r="A1730">
        <v>152716</v>
      </c>
      <c r="B1730">
        <v>10000</v>
      </c>
      <c r="C1730">
        <v>110</v>
      </c>
      <c r="D1730" t="s">
        <v>4699</v>
      </c>
      <c r="E1730">
        <v>4</v>
      </c>
    </row>
    <row r="1731" spans="1:5" x14ac:dyDescent="0.3">
      <c r="A1731">
        <v>152718</v>
      </c>
      <c r="B1731">
        <v>10000</v>
      </c>
      <c r="C1731">
        <v>100</v>
      </c>
      <c r="D1731" t="s">
        <v>4704</v>
      </c>
      <c r="E1731">
        <v>2</v>
      </c>
    </row>
    <row r="1732" spans="1:5" x14ac:dyDescent="0.3">
      <c r="A1732">
        <v>152721</v>
      </c>
      <c r="B1732">
        <v>10000</v>
      </c>
      <c r="C1732">
        <v>147</v>
      </c>
      <c r="D1732" t="s">
        <v>4700</v>
      </c>
      <c r="E1732">
        <v>9</v>
      </c>
    </row>
    <row r="1733" spans="1:5" x14ac:dyDescent="0.3">
      <c r="A1733">
        <v>152778</v>
      </c>
      <c r="B1733">
        <v>10000</v>
      </c>
      <c r="C1733">
        <v>132</v>
      </c>
      <c r="D1733" t="s">
        <v>4698</v>
      </c>
      <c r="E1733">
        <v>8</v>
      </c>
    </row>
    <row r="1734" spans="1:5" x14ac:dyDescent="0.3">
      <c r="A1734">
        <v>152794</v>
      </c>
      <c r="B1734">
        <v>10000</v>
      </c>
      <c r="C1734">
        <v>127</v>
      </c>
      <c r="D1734" t="s">
        <v>4703</v>
      </c>
      <c r="E1734">
        <v>7</v>
      </c>
    </row>
    <row r="1735" spans="1:5" x14ac:dyDescent="0.3">
      <c r="A1735">
        <v>152797</v>
      </c>
      <c r="B1735">
        <v>10000</v>
      </c>
      <c r="C1735">
        <v>132</v>
      </c>
      <c r="D1735" t="s">
        <v>4698</v>
      </c>
      <c r="E1735">
        <v>8</v>
      </c>
    </row>
    <row r="1736" spans="1:5" x14ac:dyDescent="0.3">
      <c r="A1736">
        <v>152798</v>
      </c>
      <c r="B1736">
        <v>10000</v>
      </c>
      <c r="C1736">
        <v>127</v>
      </c>
      <c r="D1736" t="s">
        <v>4703</v>
      </c>
      <c r="E1736">
        <v>7</v>
      </c>
    </row>
    <row r="1737" spans="1:5" x14ac:dyDescent="0.3">
      <c r="A1737">
        <v>152801</v>
      </c>
      <c r="B1737">
        <v>10000</v>
      </c>
      <c r="C1737">
        <v>132</v>
      </c>
      <c r="D1737" t="s">
        <v>4698</v>
      </c>
      <c r="E1737">
        <v>8</v>
      </c>
    </row>
    <row r="1738" spans="1:5" x14ac:dyDescent="0.3">
      <c r="A1738">
        <v>152802</v>
      </c>
      <c r="B1738">
        <v>10000</v>
      </c>
      <c r="C1738">
        <v>147</v>
      </c>
      <c r="D1738" t="s">
        <v>4700</v>
      </c>
      <c r="E1738">
        <v>9</v>
      </c>
    </row>
    <row r="1739" spans="1:5" x14ac:dyDescent="0.3">
      <c r="A1739">
        <v>152819</v>
      </c>
      <c r="B1739">
        <v>10000</v>
      </c>
      <c r="C1739">
        <v>110</v>
      </c>
      <c r="D1739" t="s">
        <v>4697</v>
      </c>
      <c r="E1739">
        <v>3</v>
      </c>
    </row>
    <row r="1740" spans="1:5" x14ac:dyDescent="0.3">
      <c r="A1740">
        <v>152826</v>
      </c>
      <c r="B1740">
        <v>10000</v>
      </c>
      <c r="C1740">
        <v>110</v>
      </c>
      <c r="D1740" t="s">
        <v>4701</v>
      </c>
      <c r="E1740">
        <v>5</v>
      </c>
    </row>
    <row r="1741" spans="1:5" x14ac:dyDescent="0.3">
      <c r="A1741">
        <v>152849</v>
      </c>
      <c r="B1741">
        <v>10000</v>
      </c>
      <c r="C1741">
        <v>90</v>
      </c>
      <c r="D1741" t="s">
        <v>4706</v>
      </c>
      <c r="E1741">
        <v>1</v>
      </c>
    </row>
    <row r="1742" spans="1:5" x14ac:dyDescent="0.3">
      <c r="A1742">
        <v>152850</v>
      </c>
      <c r="B1742">
        <v>10000</v>
      </c>
      <c r="C1742">
        <v>110</v>
      </c>
      <c r="D1742" t="s">
        <v>4701</v>
      </c>
      <c r="E1742">
        <v>5</v>
      </c>
    </row>
    <row r="1743" spans="1:5" x14ac:dyDescent="0.3">
      <c r="A1743">
        <v>152905</v>
      </c>
      <c r="B1743">
        <v>10000</v>
      </c>
      <c r="C1743">
        <v>110</v>
      </c>
      <c r="D1743" t="s">
        <v>4701</v>
      </c>
      <c r="E1743">
        <v>5</v>
      </c>
    </row>
    <row r="1744" spans="1:5" x14ac:dyDescent="0.3">
      <c r="A1744">
        <v>152908</v>
      </c>
      <c r="B1744">
        <v>0</v>
      </c>
      <c r="C1744">
        <v>0</v>
      </c>
      <c r="D1744" t="s">
        <v>4705</v>
      </c>
      <c r="E1744">
        <v>10</v>
      </c>
    </row>
    <row r="1745" spans="1:5" x14ac:dyDescent="0.3">
      <c r="A1745">
        <v>152941</v>
      </c>
      <c r="B1745">
        <v>10000</v>
      </c>
      <c r="C1745">
        <v>110</v>
      </c>
      <c r="D1745" t="s">
        <v>4701</v>
      </c>
      <c r="E1745">
        <v>5</v>
      </c>
    </row>
    <row r="1746" spans="1:5" x14ac:dyDescent="0.3">
      <c r="A1746">
        <v>152943</v>
      </c>
      <c r="B1746">
        <v>10000</v>
      </c>
      <c r="C1746">
        <v>110</v>
      </c>
      <c r="D1746" t="s">
        <v>4701</v>
      </c>
      <c r="E1746">
        <v>5</v>
      </c>
    </row>
    <row r="1747" spans="1:5" x14ac:dyDescent="0.3">
      <c r="A1747">
        <v>152960</v>
      </c>
      <c r="B1747">
        <v>10000</v>
      </c>
      <c r="C1747">
        <v>110</v>
      </c>
      <c r="D1747" t="s">
        <v>4699</v>
      </c>
      <c r="E1747">
        <v>4</v>
      </c>
    </row>
    <row r="1748" spans="1:5" x14ac:dyDescent="0.3">
      <c r="A1748">
        <v>153000</v>
      </c>
      <c r="B1748">
        <v>10000</v>
      </c>
      <c r="C1748">
        <v>110</v>
      </c>
      <c r="D1748" t="s">
        <v>4701</v>
      </c>
      <c r="E1748">
        <v>5</v>
      </c>
    </row>
    <row r="1749" spans="1:5" x14ac:dyDescent="0.3">
      <c r="A1749">
        <v>153001</v>
      </c>
      <c r="B1749">
        <v>10000</v>
      </c>
      <c r="C1749">
        <v>110</v>
      </c>
      <c r="D1749" t="s">
        <v>4699</v>
      </c>
      <c r="E1749">
        <v>4</v>
      </c>
    </row>
    <row r="1750" spans="1:5" x14ac:dyDescent="0.3">
      <c r="A1750">
        <v>153018</v>
      </c>
      <c r="B1750">
        <v>10000</v>
      </c>
      <c r="C1750">
        <v>115</v>
      </c>
      <c r="D1750" t="s">
        <v>4702</v>
      </c>
      <c r="E1750">
        <v>6</v>
      </c>
    </row>
    <row r="1751" spans="1:5" x14ac:dyDescent="0.3">
      <c r="A1751">
        <v>153038</v>
      </c>
      <c r="B1751">
        <v>10000</v>
      </c>
      <c r="C1751">
        <v>110</v>
      </c>
      <c r="D1751" t="s">
        <v>4697</v>
      </c>
      <c r="E1751">
        <v>3</v>
      </c>
    </row>
    <row r="1752" spans="1:5" x14ac:dyDescent="0.3">
      <c r="A1752">
        <v>153040</v>
      </c>
      <c r="B1752">
        <v>10000</v>
      </c>
      <c r="C1752">
        <v>110</v>
      </c>
      <c r="D1752" t="s">
        <v>4701</v>
      </c>
      <c r="E1752">
        <v>5</v>
      </c>
    </row>
    <row r="1753" spans="1:5" x14ac:dyDescent="0.3">
      <c r="A1753">
        <v>153051</v>
      </c>
      <c r="B1753">
        <v>10000</v>
      </c>
      <c r="C1753">
        <v>132</v>
      </c>
      <c r="D1753" t="s">
        <v>4698</v>
      </c>
      <c r="E1753">
        <v>8</v>
      </c>
    </row>
    <row r="1754" spans="1:5" x14ac:dyDescent="0.3">
      <c r="A1754">
        <v>153055</v>
      </c>
      <c r="B1754">
        <v>10000</v>
      </c>
      <c r="C1754">
        <v>110</v>
      </c>
      <c r="D1754" t="s">
        <v>4697</v>
      </c>
      <c r="E1754">
        <v>3</v>
      </c>
    </row>
    <row r="1755" spans="1:5" x14ac:dyDescent="0.3">
      <c r="A1755">
        <v>153066</v>
      </c>
      <c r="B1755">
        <v>10000</v>
      </c>
      <c r="C1755">
        <v>110</v>
      </c>
      <c r="D1755" t="s">
        <v>4701</v>
      </c>
      <c r="E1755">
        <v>5</v>
      </c>
    </row>
    <row r="1756" spans="1:5" x14ac:dyDescent="0.3">
      <c r="A1756">
        <v>153083</v>
      </c>
      <c r="B1756">
        <v>10000</v>
      </c>
      <c r="C1756">
        <v>100</v>
      </c>
      <c r="D1756" t="s">
        <v>4704</v>
      </c>
      <c r="E1756">
        <v>2</v>
      </c>
    </row>
    <row r="1757" spans="1:5" x14ac:dyDescent="0.3">
      <c r="A1757">
        <v>153090</v>
      </c>
      <c r="B1757">
        <v>10000</v>
      </c>
      <c r="C1757">
        <v>110</v>
      </c>
      <c r="D1757" t="s">
        <v>4699</v>
      </c>
      <c r="E1757">
        <v>4</v>
      </c>
    </row>
    <row r="1758" spans="1:5" x14ac:dyDescent="0.3">
      <c r="A1758">
        <v>153097</v>
      </c>
      <c r="B1758">
        <v>10000</v>
      </c>
      <c r="C1758">
        <v>110</v>
      </c>
      <c r="D1758" t="s">
        <v>4701</v>
      </c>
      <c r="E1758">
        <v>5</v>
      </c>
    </row>
    <row r="1759" spans="1:5" x14ac:dyDescent="0.3">
      <c r="A1759">
        <v>153106</v>
      </c>
      <c r="B1759">
        <v>10000</v>
      </c>
      <c r="C1759">
        <v>127</v>
      </c>
      <c r="D1759" t="s">
        <v>4703</v>
      </c>
      <c r="E1759">
        <v>7</v>
      </c>
    </row>
    <row r="1760" spans="1:5" x14ac:dyDescent="0.3">
      <c r="A1760">
        <v>153140</v>
      </c>
      <c r="B1760">
        <v>10000</v>
      </c>
      <c r="C1760">
        <v>110</v>
      </c>
      <c r="D1760" t="s">
        <v>4701</v>
      </c>
      <c r="E1760">
        <v>5</v>
      </c>
    </row>
    <row r="1761" spans="1:5" x14ac:dyDescent="0.3">
      <c r="A1761">
        <v>153145</v>
      </c>
      <c r="B1761">
        <v>10000</v>
      </c>
      <c r="C1761">
        <v>110</v>
      </c>
      <c r="D1761" t="s">
        <v>4697</v>
      </c>
      <c r="E1761">
        <v>3</v>
      </c>
    </row>
    <row r="1762" spans="1:5" x14ac:dyDescent="0.3">
      <c r="A1762">
        <v>153163</v>
      </c>
      <c r="B1762">
        <v>10000</v>
      </c>
      <c r="C1762">
        <v>132</v>
      </c>
      <c r="D1762" t="s">
        <v>4698</v>
      </c>
      <c r="E1762">
        <v>8</v>
      </c>
    </row>
    <row r="1763" spans="1:5" x14ac:dyDescent="0.3">
      <c r="A1763">
        <v>153166</v>
      </c>
      <c r="B1763">
        <v>10000</v>
      </c>
      <c r="C1763">
        <v>147</v>
      </c>
      <c r="D1763" t="s">
        <v>4700</v>
      </c>
      <c r="E1763">
        <v>9</v>
      </c>
    </row>
    <row r="1764" spans="1:5" x14ac:dyDescent="0.3">
      <c r="A1764">
        <v>153167</v>
      </c>
      <c r="B1764">
        <v>10000</v>
      </c>
      <c r="C1764">
        <v>115</v>
      </c>
      <c r="D1764" t="s">
        <v>4702</v>
      </c>
      <c r="E1764">
        <v>6</v>
      </c>
    </row>
    <row r="1765" spans="1:5" x14ac:dyDescent="0.3">
      <c r="A1765">
        <v>153172</v>
      </c>
      <c r="B1765">
        <v>10000</v>
      </c>
      <c r="C1765">
        <v>127</v>
      </c>
      <c r="D1765" t="s">
        <v>4703</v>
      </c>
      <c r="E1765">
        <v>7</v>
      </c>
    </row>
    <row r="1766" spans="1:5" x14ac:dyDescent="0.3">
      <c r="A1766">
        <v>153202</v>
      </c>
      <c r="B1766">
        <v>10000</v>
      </c>
      <c r="C1766">
        <v>132</v>
      </c>
      <c r="D1766" t="s">
        <v>4698</v>
      </c>
      <c r="E1766">
        <v>8</v>
      </c>
    </row>
    <row r="1767" spans="1:5" x14ac:dyDescent="0.3">
      <c r="A1767">
        <v>153239</v>
      </c>
      <c r="B1767">
        <v>10000</v>
      </c>
      <c r="C1767">
        <v>100</v>
      </c>
      <c r="D1767" t="s">
        <v>4704</v>
      </c>
      <c r="E1767">
        <v>2</v>
      </c>
    </row>
    <row r="1768" spans="1:5" x14ac:dyDescent="0.3">
      <c r="A1768">
        <v>153248</v>
      </c>
      <c r="B1768">
        <v>10000</v>
      </c>
      <c r="C1768">
        <v>147</v>
      </c>
      <c r="D1768" t="s">
        <v>4700</v>
      </c>
      <c r="E1768">
        <v>9</v>
      </c>
    </row>
    <row r="1769" spans="1:5" x14ac:dyDescent="0.3">
      <c r="A1769">
        <v>153251</v>
      </c>
      <c r="B1769">
        <v>10000</v>
      </c>
      <c r="C1769">
        <v>132</v>
      </c>
      <c r="D1769" t="s">
        <v>4698</v>
      </c>
      <c r="E1769">
        <v>8</v>
      </c>
    </row>
    <row r="1770" spans="1:5" x14ac:dyDescent="0.3">
      <c r="A1770">
        <v>153279</v>
      </c>
      <c r="B1770">
        <v>10000</v>
      </c>
      <c r="C1770">
        <v>132</v>
      </c>
      <c r="D1770" t="s">
        <v>4698</v>
      </c>
      <c r="E1770">
        <v>8</v>
      </c>
    </row>
    <row r="1771" spans="1:5" x14ac:dyDescent="0.3">
      <c r="A1771">
        <v>153307</v>
      </c>
      <c r="B1771">
        <v>10000</v>
      </c>
      <c r="C1771">
        <v>110</v>
      </c>
      <c r="D1771" t="s">
        <v>4699</v>
      </c>
      <c r="E1771">
        <v>4</v>
      </c>
    </row>
    <row r="1772" spans="1:5" x14ac:dyDescent="0.3">
      <c r="A1772">
        <v>153320</v>
      </c>
      <c r="B1772">
        <v>10000</v>
      </c>
      <c r="C1772">
        <v>127</v>
      </c>
      <c r="D1772" t="s">
        <v>4703</v>
      </c>
      <c r="E1772">
        <v>7</v>
      </c>
    </row>
    <row r="1773" spans="1:5" x14ac:dyDescent="0.3">
      <c r="A1773">
        <v>153323</v>
      </c>
      <c r="B1773">
        <v>10000</v>
      </c>
      <c r="C1773">
        <v>147</v>
      </c>
      <c r="D1773" t="s">
        <v>4700</v>
      </c>
      <c r="E1773">
        <v>9</v>
      </c>
    </row>
    <row r="1774" spans="1:5" x14ac:dyDescent="0.3">
      <c r="A1774">
        <v>153341</v>
      </c>
      <c r="B1774">
        <v>10000</v>
      </c>
      <c r="C1774">
        <v>115</v>
      </c>
      <c r="D1774" t="s">
        <v>4702</v>
      </c>
      <c r="E1774">
        <v>6</v>
      </c>
    </row>
    <row r="1775" spans="1:5" x14ac:dyDescent="0.3">
      <c r="A1775">
        <v>153343</v>
      </c>
      <c r="B1775">
        <v>10000</v>
      </c>
      <c r="C1775">
        <v>132</v>
      </c>
      <c r="D1775" t="s">
        <v>4698</v>
      </c>
      <c r="E1775">
        <v>8</v>
      </c>
    </row>
    <row r="1776" spans="1:5" x14ac:dyDescent="0.3">
      <c r="A1776">
        <v>153392</v>
      </c>
      <c r="B1776">
        <v>10000</v>
      </c>
      <c r="C1776">
        <v>110</v>
      </c>
      <c r="D1776" t="s">
        <v>4701</v>
      </c>
      <c r="E1776">
        <v>5</v>
      </c>
    </row>
    <row r="1777" spans="1:5" x14ac:dyDescent="0.3">
      <c r="A1777">
        <v>153431</v>
      </c>
      <c r="B1777">
        <v>10000</v>
      </c>
      <c r="C1777">
        <v>127</v>
      </c>
      <c r="D1777" t="s">
        <v>4703</v>
      </c>
      <c r="E1777">
        <v>7</v>
      </c>
    </row>
    <row r="1778" spans="1:5" x14ac:dyDescent="0.3">
      <c r="A1778">
        <v>153433</v>
      </c>
      <c r="B1778">
        <v>10000</v>
      </c>
      <c r="C1778">
        <v>115</v>
      </c>
      <c r="D1778" t="s">
        <v>4702</v>
      </c>
      <c r="E1778">
        <v>6</v>
      </c>
    </row>
    <row r="1779" spans="1:5" x14ac:dyDescent="0.3">
      <c r="A1779">
        <v>153516</v>
      </c>
      <c r="B1779">
        <v>10000</v>
      </c>
      <c r="C1779">
        <v>115</v>
      </c>
      <c r="D1779" t="s">
        <v>4702</v>
      </c>
      <c r="E1779">
        <v>6</v>
      </c>
    </row>
    <row r="1780" spans="1:5" x14ac:dyDescent="0.3">
      <c r="A1780">
        <v>153518</v>
      </c>
      <c r="B1780">
        <v>10000</v>
      </c>
      <c r="C1780">
        <v>127</v>
      </c>
      <c r="D1780" t="s">
        <v>4703</v>
      </c>
      <c r="E1780">
        <v>7</v>
      </c>
    </row>
    <row r="1781" spans="1:5" x14ac:dyDescent="0.3">
      <c r="A1781">
        <v>153544</v>
      </c>
      <c r="B1781">
        <v>10000</v>
      </c>
      <c r="C1781">
        <v>115</v>
      </c>
      <c r="D1781" t="s">
        <v>4702</v>
      </c>
      <c r="E1781">
        <v>6</v>
      </c>
    </row>
    <row r="1782" spans="1:5" x14ac:dyDescent="0.3">
      <c r="A1782">
        <v>153545</v>
      </c>
      <c r="B1782">
        <v>10000</v>
      </c>
      <c r="C1782">
        <v>100</v>
      </c>
      <c r="D1782" t="s">
        <v>4704</v>
      </c>
      <c r="E1782">
        <v>2</v>
      </c>
    </row>
    <row r="1783" spans="1:5" x14ac:dyDescent="0.3">
      <c r="A1783">
        <v>153564</v>
      </c>
      <c r="B1783">
        <v>10000</v>
      </c>
      <c r="C1783">
        <v>147</v>
      </c>
      <c r="D1783" t="s">
        <v>4700</v>
      </c>
      <c r="E1783">
        <v>9</v>
      </c>
    </row>
    <row r="1784" spans="1:5" x14ac:dyDescent="0.3">
      <c r="A1784">
        <v>153565</v>
      </c>
      <c r="B1784">
        <v>10000</v>
      </c>
      <c r="C1784">
        <v>147</v>
      </c>
      <c r="D1784" t="s">
        <v>4700</v>
      </c>
      <c r="E1784">
        <v>9</v>
      </c>
    </row>
    <row r="1785" spans="1:5" x14ac:dyDescent="0.3">
      <c r="A1785">
        <v>153568</v>
      </c>
      <c r="B1785">
        <v>10000</v>
      </c>
      <c r="C1785">
        <v>132</v>
      </c>
      <c r="D1785" t="s">
        <v>4698</v>
      </c>
      <c r="E1785">
        <v>8</v>
      </c>
    </row>
    <row r="1786" spans="1:5" x14ac:dyDescent="0.3">
      <c r="A1786">
        <v>153584</v>
      </c>
      <c r="B1786">
        <v>10000</v>
      </c>
      <c r="C1786">
        <v>110</v>
      </c>
      <c r="D1786" t="s">
        <v>4699</v>
      </c>
      <c r="E1786">
        <v>4</v>
      </c>
    </row>
    <row r="1787" spans="1:5" x14ac:dyDescent="0.3">
      <c r="A1787">
        <v>153678</v>
      </c>
      <c r="B1787">
        <v>10000</v>
      </c>
      <c r="C1787">
        <v>115</v>
      </c>
      <c r="D1787" t="s">
        <v>4702</v>
      </c>
      <c r="E1787">
        <v>6</v>
      </c>
    </row>
    <row r="1788" spans="1:5" x14ac:dyDescent="0.3">
      <c r="A1788">
        <v>153704</v>
      </c>
      <c r="B1788">
        <v>10000</v>
      </c>
      <c r="C1788">
        <v>115</v>
      </c>
      <c r="D1788" t="s">
        <v>4702</v>
      </c>
      <c r="E1788">
        <v>6</v>
      </c>
    </row>
    <row r="1789" spans="1:5" x14ac:dyDescent="0.3">
      <c r="A1789">
        <v>153705</v>
      </c>
      <c r="B1789">
        <v>10000</v>
      </c>
      <c r="C1789">
        <v>110</v>
      </c>
      <c r="D1789" t="s">
        <v>4701</v>
      </c>
      <c r="E1789">
        <v>5</v>
      </c>
    </row>
    <row r="1790" spans="1:5" x14ac:dyDescent="0.3">
      <c r="A1790">
        <v>153706</v>
      </c>
      <c r="B1790">
        <v>10000</v>
      </c>
      <c r="C1790">
        <v>132</v>
      </c>
      <c r="D1790" t="s">
        <v>4698</v>
      </c>
      <c r="E1790">
        <v>8</v>
      </c>
    </row>
    <row r="1791" spans="1:5" x14ac:dyDescent="0.3">
      <c r="A1791">
        <v>153722</v>
      </c>
      <c r="B1791">
        <v>0</v>
      </c>
      <c r="C1791">
        <v>0</v>
      </c>
      <c r="D1791" t="s">
        <v>4705</v>
      </c>
      <c r="E1791">
        <v>10</v>
      </c>
    </row>
    <row r="1792" spans="1:5" x14ac:dyDescent="0.3">
      <c r="A1792">
        <v>153727</v>
      </c>
      <c r="B1792">
        <v>10000</v>
      </c>
      <c r="C1792">
        <v>115</v>
      </c>
      <c r="D1792" t="s">
        <v>4702</v>
      </c>
      <c r="E1792">
        <v>6</v>
      </c>
    </row>
    <row r="1793" spans="1:5" x14ac:dyDescent="0.3">
      <c r="A1793">
        <v>153761</v>
      </c>
      <c r="B1793">
        <v>10000</v>
      </c>
      <c r="C1793">
        <v>127</v>
      </c>
      <c r="D1793" t="s">
        <v>4703</v>
      </c>
      <c r="E1793">
        <v>7</v>
      </c>
    </row>
    <row r="1794" spans="1:5" x14ac:dyDescent="0.3">
      <c r="A1794">
        <v>153763</v>
      </c>
      <c r="B1794">
        <v>10000</v>
      </c>
      <c r="C1794">
        <v>132</v>
      </c>
      <c r="D1794" t="s">
        <v>4698</v>
      </c>
      <c r="E1794">
        <v>8</v>
      </c>
    </row>
    <row r="1795" spans="1:5" x14ac:dyDescent="0.3">
      <c r="A1795">
        <v>153765</v>
      </c>
      <c r="B1795">
        <v>10000</v>
      </c>
      <c r="C1795">
        <v>147</v>
      </c>
      <c r="D1795" t="s">
        <v>4700</v>
      </c>
      <c r="E1795">
        <v>9</v>
      </c>
    </row>
    <row r="1796" spans="1:5" x14ac:dyDescent="0.3">
      <c r="A1796">
        <v>153774</v>
      </c>
      <c r="B1796">
        <v>10000</v>
      </c>
      <c r="C1796">
        <v>132</v>
      </c>
      <c r="D1796" t="s">
        <v>4698</v>
      </c>
      <c r="E1796">
        <v>8</v>
      </c>
    </row>
    <row r="1797" spans="1:5" x14ac:dyDescent="0.3">
      <c r="A1797">
        <v>153777</v>
      </c>
      <c r="B1797">
        <v>0</v>
      </c>
      <c r="C1797">
        <v>0</v>
      </c>
      <c r="D1797" t="s">
        <v>4705</v>
      </c>
      <c r="E1797">
        <v>10</v>
      </c>
    </row>
    <row r="1798" spans="1:5" x14ac:dyDescent="0.3">
      <c r="A1798">
        <v>153795</v>
      </c>
      <c r="B1798">
        <v>10000</v>
      </c>
      <c r="C1798">
        <v>100</v>
      </c>
      <c r="D1798" t="s">
        <v>4704</v>
      </c>
      <c r="E1798">
        <v>2</v>
      </c>
    </row>
    <row r="1799" spans="1:5" x14ac:dyDescent="0.3">
      <c r="A1799">
        <v>153830</v>
      </c>
      <c r="B1799">
        <v>10000</v>
      </c>
      <c r="C1799">
        <v>132</v>
      </c>
      <c r="D1799" t="s">
        <v>4698</v>
      </c>
      <c r="E1799">
        <v>8</v>
      </c>
    </row>
    <row r="1800" spans="1:5" x14ac:dyDescent="0.3">
      <c r="A1800">
        <v>153855</v>
      </c>
      <c r="B1800">
        <v>10000</v>
      </c>
      <c r="C1800">
        <v>147</v>
      </c>
      <c r="D1800" t="s">
        <v>4700</v>
      </c>
      <c r="E1800">
        <v>9</v>
      </c>
    </row>
    <row r="1801" spans="1:5" x14ac:dyDescent="0.3">
      <c r="A1801">
        <v>153857</v>
      </c>
      <c r="B1801">
        <v>10000</v>
      </c>
      <c r="C1801">
        <v>100</v>
      </c>
      <c r="D1801" t="s">
        <v>4704</v>
      </c>
      <c r="E1801">
        <v>2</v>
      </c>
    </row>
    <row r="1802" spans="1:5" x14ac:dyDescent="0.3">
      <c r="A1802">
        <v>153878</v>
      </c>
      <c r="B1802">
        <v>0</v>
      </c>
      <c r="C1802">
        <v>0</v>
      </c>
      <c r="D1802" t="s">
        <v>4705</v>
      </c>
      <c r="E1802">
        <v>10</v>
      </c>
    </row>
    <row r="1803" spans="1:5" x14ac:dyDescent="0.3">
      <c r="A1803">
        <v>153889</v>
      </c>
      <c r="B1803">
        <v>10000</v>
      </c>
      <c r="C1803">
        <v>132</v>
      </c>
      <c r="D1803" t="s">
        <v>4698</v>
      </c>
      <c r="E1803">
        <v>8</v>
      </c>
    </row>
    <row r="1804" spans="1:5" x14ac:dyDescent="0.3">
      <c r="A1804">
        <v>153904</v>
      </c>
      <c r="B1804">
        <v>10000</v>
      </c>
      <c r="C1804">
        <v>115</v>
      </c>
      <c r="D1804" t="s">
        <v>4702</v>
      </c>
      <c r="E1804">
        <v>6</v>
      </c>
    </row>
    <row r="1805" spans="1:5" x14ac:dyDescent="0.3">
      <c r="A1805">
        <v>153961</v>
      </c>
      <c r="B1805">
        <v>0</v>
      </c>
      <c r="C1805">
        <v>0</v>
      </c>
      <c r="D1805" t="s">
        <v>4705</v>
      </c>
      <c r="E1805">
        <v>10</v>
      </c>
    </row>
    <row r="1806" spans="1:5" x14ac:dyDescent="0.3">
      <c r="A1806">
        <v>154036</v>
      </c>
      <c r="B1806">
        <v>10000</v>
      </c>
      <c r="C1806">
        <v>147</v>
      </c>
      <c r="D1806" t="s">
        <v>4700</v>
      </c>
      <c r="E1806">
        <v>9</v>
      </c>
    </row>
    <row r="1807" spans="1:5" x14ac:dyDescent="0.3">
      <c r="A1807">
        <v>154040</v>
      </c>
      <c r="B1807">
        <v>10000</v>
      </c>
      <c r="C1807">
        <v>115</v>
      </c>
      <c r="D1807" t="s">
        <v>4702</v>
      </c>
      <c r="E1807">
        <v>6</v>
      </c>
    </row>
    <row r="1808" spans="1:5" x14ac:dyDescent="0.3">
      <c r="A1808">
        <v>154042</v>
      </c>
      <c r="B1808">
        <v>10000</v>
      </c>
      <c r="C1808">
        <v>127</v>
      </c>
      <c r="D1808" t="s">
        <v>4703</v>
      </c>
      <c r="E1808">
        <v>7</v>
      </c>
    </row>
    <row r="1809" spans="1:5" x14ac:dyDescent="0.3">
      <c r="A1809">
        <v>154045</v>
      </c>
      <c r="B1809">
        <v>10000</v>
      </c>
      <c r="C1809">
        <v>115</v>
      </c>
      <c r="D1809" t="s">
        <v>4702</v>
      </c>
      <c r="E1809">
        <v>6</v>
      </c>
    </row>
    <row r="1810" spans="1:5" x14ac:dyDescent="0.3">
      <c r="A1810">
        <v>154056</v>
      </c>
      <c r="B1810">
        <v>10000</v>
      </c>
      <c r="C1810">
        <v>110</v>
      </c>
      <c r="D1810" t="s">
        <v>4701</v>
      </c>
      <c r="E1810">
        <v>5</v>
      </c>
    </row>
    <row r="1811" spans="1:5" x14ac:dyDescent="0.3">
      <c r="A1811">
        <v>154074</v>
      </c>
      <c r="B1811">
        <v>10000</v>
      </c>
      <c r="C1811">
        <v>100</v>
      </c>
      <c r="D1811" t="s">
        <v>4704</v>
      </c>
      <c r="E1811">
        <v>2</v>
      </c>
    </row>
    <row r="1812" spans="1:5" x14ac:dyDescent="0.3">
      <c r="A1812">
        <v>154075</v>
      </c>
      <c r="B1812">
        <v>10000</v>
      </c>
      <c r="C1812">
        <v>90</v>
      </c>
      <c r="D1812" t="s">
        <v>4706</v>
      </c>
      <c r="E1812">
        <v>1</v>
      </c>
    </row>
    <row r="1813" spans="1:5" x14ac:dyDescent="0.3">
      <c r="A1813">
        <v>154084</v>
      </c>
      <c r="B1813">
        <v>10000</v>
      </c>
      <c r="C1813">
        <v>90</v>
      </c>
      <c r="D1813" t="s">
        <v>4706</v>
      </c>
      <c r="E1813">
        <v>1</v>
      </c>
    </row>
    <row r="1814" spans="1:5" x14ac:dyDescent="0.3">
      <c r="A1814">
        <v>154098</v>
      </c>
      <c r="B1814">
        <v>10000</v>
      </c>
      <c r="C1814">
        <v>100</v>
      </c>
      <c r="D1814" t="s">
        <v>4704</v>
      </c>
      <c r="E1814">
        <v>2</v>
      </c>
    </row>
    <row r="1815" spans="1:5" x14ac:dyDescent="0.3">
      <c r="A1815">
        <v>154101</v>
      </c>
      <c r="B1815">
        <v>10000</v>
      </c>
      <c r="C1815">
        <v>100</v>
      </c>
      <c r="D1815" t="s">
        <v>4704</v>
      </c>
      <c r="E1815">
        <v>2</v>
      </c>
    </row>
    <row r="1816" spans="1:5" x14ac:dyDescent="0.3">
      <c r="A1816">
        <v>154102</v>
      </c>
      <c r="B1816">
        <v>10000</v>
      </c>
      <c r="C1816">
        <v>110</v>
      </c>
      <c r="D1816" t="s">
        <v>4699</v>
      </c>
      <c r="E1816">
        <v>4</v>
      </c>
    </row>
    <row r="1817" spans="1:5" x14ac:dyDescent="0.3">
      <c r="A1817">
        <v>154104</v>
      </c>
      <c r="B1817">
        <v>10000</v>
      </c>
      <c r="C1817">
        <v>147</v>
      </c>
      <c r="D1817" t="s">
        <v>4700</v>
      </c>
      <c r="E1817">
        <v>9</v>
      </c>
    </row>
    <row r="1818" spans="1:5" x14ac:dyDescent="0.3">
      <c r="A1818">
        <v>154107</v>
      </c>
      <c r="B1818">
        <v>10000</v>
      </c>
      <c r="C1818">
        <v>100</v>
      </c>
      <c r="D1818" t="s">
        <v>4704</v>
      </c>
      <c r="E1818">
        <v>2</v>
      </c>
    </row>
    <row r="1819" spans="1:5" x14ac:dyDescent="0.3">
      <c r="A1819">
        <v>154110</v>
      </c>
      <c r="B1819">
        <v>10000</v>
      </c>
      <c r="C1819">
        <v>110</v>
      </c>
      <c r="D1819" t="s">
        <v>4697</v>
      </c>
      <c r="E1819">
        <v>3</v>
      </c>
    </row>
    <row r="1820" spans="1:5" x14ac:dyDescent="0.3">
      <c r="A1820">
        <v>154197</v>
      </c>
      <c r="B1820">
        <v>0</v>
      </c>
      <c r="C1820">
        <v>0</v>
      </c>
      <c r="D1820" t="s">
        <v>4705</v>
      </c>
      <c r="E1820">
        <v>10</v>
      </c>
    </row>
    <row r="1821" spans="1:5" x14ac:dyDescent="0.3">
      <c r="A1821">
        <v>154274</v>
      </c>
      <c r="B1821">
        <v>10000</v>
      </c>
      <c r="C1821">
        <v>110</v>
      </c>
      <c r="D1821" t="s">
        <v>4701</v>
      </c>
      <c r="E1821">
        <v>5</v>
      </c>
    </row>
    <row r="1822" spans="1:5" x14ac:dyDescent="0.3">
      <c r="A1822">
        <v>154278</v>
      </c>
      <c r="B1822">
        <v>10000</v>
      </c>
      <c r="C1822">
        <v>110</v>
      </c>
      <c r="D1822" t="s">
        <v>4699</v>
      </c>
      <c r="E1822">
        <v>4</v>
      </c>
    </row>
    <row r="1823" spans="1:5" x14ac:dyDescent="0.3">
      <c r="A1823">
        <v>154279</v>
      </c>
      <c r="B1823">
        <v>10000</v>
      </c>
      <c r="C1823">
        <v>110</v>
      </c>
      <c r="D1823" t="s">
        <v>4697</v>
      </c>
      <c r="E1823">
        <v>3</v>
      </c>
    </row>
    <row r="1824" spans="1:5" x14ac:dyDescent="0.3">
      <c r="A1824">
        <v>154281</v>
      </c>
      <c r="B1824">
        <v>10000</v>
      </c>
      <c r="C1824">
        <v>115</v>
      </c>
      <c r="D1824" t="s">
        <v>4702</v>
      </c>
      <c r="E1824">
        <v>6</v>
      </c>
    </row>
    <row r="1825" spans="1:5" x14ac:dyDescent="0.3">
      <c r="A1825">
        <v>154333</v>
      </c>
      <c r="B1825">
        <v>10000</v>
      </c>
      <c r="C1825">
        <v>110</v>
      </c>
      <c r="D1825" t="s">
        <v>4701</v>
      </c>
      <c r="E1825">
        <v>5</v>
      </c>
    </row>
    <row r="1826" spans="1:5" x14ac:dyDescent="0.3">
      <c r="A1826">
        <v>154363</v>
      </c>
      <c r="B1826">
        <v>0</v>
      </c>
      <c r="C1826">
        <v>0</v>
      </c>
      <c r="D1826" t="s">
        <v>4705</v>
      </c>
      <c r="E1826">
        <v>10</v>
      </c>
    </row>
    <row r="1827" spans="1:5" x14ac:dyDescent="0.3">
      <c r="A1827">
        <v>154383</v>
      </c>
      <c r="B1827">
        <v>10000</v>
      </c>
      <c r="C1827">
        <v>110</v>
      </c>
      <c r="D1827" t="s">
        <v>4699</v>
      </c>
      <c r="E1827">
        <v>4</v>
      </c>
    </row>
    <row r="1828" spans="1:5" x14ac:dyDescent="0.3">
      <c r="A1828">
        <v>154435</v>
      </c>
      <c r="B1828">
        <v>10000</v>
      </c>
      <c r="C1828">
        <v>147</v>
      </c>
      <c r="D1828" t="s">
        <v>4700</v>
      </c>
      <c r="E1828">
        <v>9</v>
      </c>
    </row>
    <row r="1829" spans="1:5" x14ac:dyDescent="0.3">
      <c r="A1829">
        <v>154436</v>
      </c>
      <c r="B1829">
        <v>10000</v>
      </c>
      <c r="C1829">
        <v>127</v>
      </c>
      <c r="D1829" t="s">
        <v>4703</v>
      </c>
      <c r="E1829">
        <v>7</v>
      </c>
    </row>
    <row r="1830" spans="1:5" x14ac:dyDescent="0.3">
      <c r="A1830">
        <v>154437</v>
      </c>
      <c r="B1830">
        <v>10000</v>
      </c>
      <c r="C1830">
        <v>110</v>
      </c>
      <c r="D1830" t="s">
        <v>4701</v>
      </c>
      <c r="E1830">
        <v>5</v>
      </c>
    </row>
    <row r="1831" spans="1:5" x14ac:dyDescent="0.3">
      <c r="A1831">
        <v>154438</v>
      </c>
      <c r="B1831">
        <v>10000</v>
      </c>
      <c r="C1831">
        <v>147</v>
      </c>
      <c r="D1831" t="s">
        <v>4700</v>
      </c>
      <c r="E1831">
        <v>9</v>
      </c>
    </row>
    <row r="1832" spans="1:5" x14ac:dyDescent="0.3">
      <c r="A1832">
        <v>154439</v>
      </c>
      <c r="B1832">
        <v>10000</v>
      </c>
      <c r="C1832">
        <v>127</v>
      </c>
      <c r="D1832" t="s">
        <v>4703</v>
      </c>
      <c r="E1832">
        <v>7</v>
      </c>
    </row>
    <row r="1833" spans="1:5" x14ac:dyDescent="0.3">
      <c r="A1833">
        <v>154485</v>
      </c>
      <c r="B1833">
        <v>10000</v>
      </c>
      <c r="C1833">
        <v>147</v>
      </c>
      <c r="D1833" t="s">
        <v>4700</v>
      </c>
      <c r="E1833">
        <v>9</v>
      </c>
    </row>
    <row r="1834" spans="1:5" x14ac:dyDescent="0.3">
      <c r="A1834">
        <v>154610</v>
      </c>
      <c r="B1834">
        <v>10000</v>
      </c>
      <c r="C1834">
        <v>147</v>
      </c>
      <c r="D1834" t="s">
        <v>4700</v>
      </c>
      <c r="E1834">
        <v>9</v>
      </c>
    </row>
    <row r="1835" spans="1:5" x14ac:dyDescent="0.3">
      <c r="A1835">
        <v>154669</v>
      </c>
      <c r="B1835">
        <v>10000</v>
      </c>
      <c r="C1835">
        <v>147</v>
      </c>
      <c r="D1835" t="s">
        <v>4700</v>
      </c>
      <c r="E1835">
        <v>9</v>
      </c>
    </row>
    <row r="1836" spans="1:5" x14ac:dyDescent="0.3">
      <c r="A1836">
        <v>154717</v>
      </c>
      <c r="B1836">
        <v>10000</v>
      </c>
      <c r="C1836">
        <v>110</v>
      </c>
      <c r="D1836" t="s">
        <v>4701</v>
      </c>
      <c r="E1836">
        <v>5</v>
      </c>
    </row>
    <row r="1837" spans="1:5" x14ac:dyDescent="0.3">
      <c r="A1837">
        <v>154767</v>
      </c>
      <c r="B1837">
        <v>0</v>
      </c>
      <c r="C1837">
        <v>0</v>
      </c>
      <c r="D1837" t="s">
        <v>4705</v>
      </c>
      <c r="E1837">
        <v>10</v>
      </c>
    </row>
    <row r="1838" spans="1:5" x14ac:dyDescent="0.3">
      <c r="A1838">
        <v>154771</v>
      </c>
      <c r="B1838">
        <v>10000</v>
      </c>
      <c r="C1838">
        <v>110</v>
      </c>
      <c r="D1838" t="s">
        <v>4697</v>
      </c>
      <c r="E1838">
        <v>3</v>
      </c>
    </row>
    <row r="1839" spans="1:5" x14ac:dyDescent="0.3">
      <c r="A1839">
        <v>154772</v>
      </c>
      <c r="B1839">
        <v>10000</v>
      </c>
      <c r="C1839">
        <v>147</v>
      </c>
      <c r="D1839" t="s">
        <v>4700</v>
      </c>
      <c r="E1839">
        <v>9</v>
      </c>
    </row>
    <row r="1840" spans="1:5" x14ac:dyDescent="0.3">
      <c r="A1840">
        <v>154792</v>
      </c>
      <c r="B1840">
        <v>10000</v>
      </c>
      <c r="C1840">
        <v>115</v>
      </c>
      <c r="D1840" t="s">
        <v>4702</v>
      </c>
      <c r="E1840">
        <v>6</v>
      </c>
    </row>
    <row r="1841" spans="1:5" x14ac:dyDescent="0.3">
      <c r="A1841">
        <v>154794</v>
      </c>
      <c r="B1841">
        <v>0</v>
      </c>
      <c r="C1841">
        <v>0</v>
      </c>
      <c r="D1841" t="s">
        <v>4705</v>
      </c>
      <c r="E1841">
        <v>10</v>
      </c>
    </row>
    <row r="1842" spans="1:5" x14ac:dyDescent="0.3">
      <c r="A1842">
        <v>154795</v>
      </c>
      <c r="B1842">
        <v>10000</v>
      </c>
      <c r="C1842">
        <v>147</v>
      </c>
      <c r="D1842" t="s">
        <v>4700</v>
      </c>
      <c r="E1842">
        <v>9</v>
      </c>
    </row>
    <row r="1843" spans="1:5" x14ac:dyDescent="0.3">
      <c r="A1843">
        <v>154806</v>
      </c>
      <c r="B1843">
        <v>0</v>
      </c>
      <c r="C1843">
        <v>0</v>
      </c>
      <c r="D1843" t="s">
        <v>4705</v>
      </c>
      <c r="E1843">
        <v>10</v>
      </c>
    </row>
    <row r="1844" spans="1:5" x14ac:dyDescent="0.3">
      <c r="A1844">
        <v>154810</v>
      </c>
      <c r="B1844">
        <v>10000</v>
      </c>
      <c r="C1844">
        <v>132</v>
      </c>
      <c r="D1844" t="s">
        <v>4698</v>
      </c>
      <c r="E1844">
        <v>8</v>
      </c>
    </row>
    <row r="1845" spans="1:5" x14ac:dyDescent="0.3">
      <c r="A1845">
        <v>154811</v>
      </c>
      <c r="B1845">
        <v>10000</v>
      </c>
      <c r="C1845">
        <v>110</v>
      </c>
      <c r="D1845" t="s">
        <v>4701</v>
      </c>
      <c r="E1845">
        <v>5</v>
      </c>
    </row>
    <row r="1846" spans="1:5" x14ac:dyDescent="0.3">
      <c r="A1846">
        <v>154812</v>
      </c>
      <c r="B1846">
        <v>10000</v>
      </c>
      <c r="C1846">
        <v>127</v>
      </c>
      <c r="D1846" t="s">
        <v>4703</v>
      </c>
      <c r="E1846">
        <v>7</v>
      </c>
    </row>
    <row r="1847" spans="1:5" x14ac:dyDescent="0.3">
      <c r="A1847">
        <v>154821</v>
      </c>
      <c r="B1847">
        <v>10000</v>
      </c>
      <c r="C1847">
        <v>110</v>
      </c>
      <c r="D1847" t="s">
        <v>4701</v>
      </c>
      <c r="E1847">
        <v>5</v>
      </c>
    </row>
    <row r="1848" spans="1:5" x14ac:dyDescent="0.3">
      <c r="A1848">
        <v>154822</v>
      </c>
      <c r="B1848">
        <v>10000</v>
      </c>
      <c r="C1848">
        <v>110</v>
      </c>
      <c r="D1848" t="s">
        <v>4701</v>
      </c>
      <c r="E1848">
        <v>5</v>
      </c>
    </row>
    <row r="1849" spans="1:5" x14ac:dyDescent="0.3">
      <c r="A1849">
        <v>154824</v>
      </c>
      <c r="B1849">
        <v>10000</v>
      </c>
      <c r="C1849">
        <v>110</v>
      </c>
      <c r="D1849" t="s">
        <v>4699</v>
      </c>
      <c r="E1849">
        <v>4</v>
      </c>
    </row>
    <row r="1850" spans="1:5" x14ac:dyDescent="0.3">
      <c r="A1850">
        <v>154827</v>
      </c>
      <c r="B1850">
        <v>10000</v>
      </c>
      <c r="C1850">
        <v>110</v>
      </c>
      <c r="D1850" t="s">
        <v>4701</v>
      </c>
      <c r="E1850">
        <v>5</v>
      </c>
    </row>
    <row r="1851" spans="1:5" x14ac:dyDescent="0.3">
      <c r="A1851">
        <v>154837</v>
      </c>
      <c r="B1851">
        <v>10000</v>
      </c>
      <c r="C1851">
        <v>110</v>
      </c>
      <c r="D1851" t="s">
        <v>4701</v>
      </c>
      <c r="E1851">
        <v>5</v>
      </c>
    </row>
    <row r="1852" spans="1:5" x14ac:dyDescent="0.3">
      <c r="A1852">
        <v>154840</v>
      </c>
      <c r="B1852">
        <v>10000</v>
      </c>
      <c r="C1852">
        <v>115</v>
      </c>
      <c r="D1852" t="s">
        <v>4702</v>
      </c>
      <c r="E1852">
        <v>6</v>
      </c>
    </row>
    <row r="1853" spans="1:5" x14ac:dyDescent="0.3">
      <c r="A1853">
        <v>154844</v>
      </c>
      <c r="B1853">
        <v>0</v>
      </c>
      <c r="C1853">
        <v>0</v>
      </c>
      <c r="D1853" t="s">
        <v>4705</v>
      </c>
      <c r="E1853">
        <v>10</v>
      </c>
    </row>
    <row r="1854" spans="1:5" x14ac:dyDescent="0.3">
      <c r="A1854">
        <v>154845</v>
      </c>
      <c r="B1854">
        <v>10000</v>
      </c>
      <c r="C1854">
        <v>147</v>
      </c>
      <c r="D1854" t="s">
        <v>4700</v>
      </c>
      <c r="E1854">
        <v>9</v>
      </c>
    </row>
    <row r="1855" spans="1:5" x14ac:dyDescent="0.3">
      <c r="A1855">
        <v>154859</v>
      </c>
      <c r="B1855">
        <v>10000</v>
      </c>
      <c r="C1855">
        <v>110</v>
      </c>
      <c r="D1855" t="s">
        <v>4699</v>
      </c>
      <c r="E1855">
        <v>4</v>
      </c>
    </row>
    <row r="1856" spans="1:5" x14ac:dyDescent="0.3">
      <c r="A1856">
        <v>154876</v>
      </c>
      <c r="B1856">
        <v>10000</v>
      </c>
      <c r="C1856">
        <v>132</v>
      </c>
      <c r="D1856" t="s">
        <v>4698</v>
      </c>
      <c r="E1856">
        <v>8</v>
      </c>
    </row>
    <row r="1857" spans="1:5" x14ac:dyDescent="0.3">
      <c r="A1857">
        <v>154878</v>
      </c>
      <c r="B1857">
        <v>10000</v>
      </c>
      <c r="C1857">
        <v>147</v>
      </c>
      <c r="D1857" t="s">
        <v>4700</v>
      </c>
      <c r="E1857">
        <v>9</v>
      </c>
    </row>
    <row r="1858" spans="1:5" x14ac:dyDescent="0.3">
      <c r="A1858">
        <v>154879</v>
      </c>
      <c r="B1858">
        <v>10000</v>
      </c>
      <c r="C1858">
        <v>110</v>
      </c>
      <c r="D1858" t="s">
        <v>4701</v>
      </c>
      <c r="E1858">
        <v>5</v>
      </c>
    </row>
    <row r="1859" spans="1:5" x14ac:dyDescent="0.3">
      <c r="A1859">
        <v>154880</v>
      </c>
      <c r="B1859">
        <v>10000</v>
      </c>
      <c r="C1859">
        <v>110</v>
      </c>
      <c r="D1859" t="s">
        <v>4699</v>
      </c>
      <c r="E1859">
        <v>4</v>
      </c>
    </row>
    <row r="1860" spans="1:5" x14ac:dyDescent="0.3">
      <c r="A1860">
        <v>154888</v>
      </c>
      <c r="B1860">
        <v>0</v>
      </c>
      <c r="C1860">
        <v>0</v>
      </c>
      <c r="D1860" t="s">
        <v>4705</v>
      </c>
      <c r="E1860">
        <v>10</v>
      </c>
    </row>
    <row r="1861" spans="1:5" x14ac:dyDescent="0.3">
      <c r="A1861">
        <v>154892</v>
      </c>
      <c r="B1861">
        <v>10000</v>
      </c>
      <c r="C1861">
        <v>115</v>
      </c>
      <c r="D1861" t="s">
        <v>4702</v>
      </c>
      <c r="E1861">
        <v>6</v>
      </c>
    </row>
    <row r="1862" spans="1:5" x14ac:dyDescent="0.3">
      <c r="A1862">
        <v>154896</v>
      </c>
      <c r="B1862">
        <v>10000</v>
      </c>
      <c r="C1862">
        <v>110</v>
      </c>
      <c r="D1862" t="s">
        <v>4701</v>
      </c>
      <c r="E1862">
        <v>5</v>
      </c>
    </row>
    <row r="1863" spans="1:5" x14ac:dyDescent="0.3">
      <c r="A1863">
        <v>154897</v>
      </c>
      <c r="B1863">
        <v>10000</v>
      </c>
      <c r="C1863">
        <v>110</v>
      </c>
      <c r="D1863" t="s">
        <v>4701</v>
      </c>
      <c r="E1863">
        <v>5</v>
      </c>
    </row>
    <row r="1864" spans="1:5" x14ac:dyDescent="0.3">
      <c r="A1864">
        <v>154899</v>
      </c>
      <c r="B1864">
        <v>10000</v>
      </c>
      <c r="C1864">
        <v>110</v>
      </c>
      <c r="D1864" t="s">
        <v>4701</v>
      </c>
      <c r="E1864">
        <v>5</v>
      </c>
    </row>
    <row r="1865" spans="1:5" x14ac:dyDescent="0.3">
      <c r="A1865">
        <v>154900</v>
      </c>
      <c r="B1865">
        <v>10000</v>
      </c>
      <c r="C1865">
        <v>110</v>
      </c>
      <c r="D1865" t="s">
        <v>4701</v>
      </c>
      <c r="E1865">
        <v>5</v>
      </c>
    </row>
    <row r="1866" spans="1:5" x14ac:dyDescent="0.3">
      <c r="A1866">
        <v>154902</v>
      </c>
      <c r="B1866">
        <v>10000</v>
      </c>
      <c r="C1866">
        <v>110</v>
      </c>
      <c r="D1866" t="s">
        <v>4701</v>
      </c>
      <c r="E1866">
        <v>5</v>
      </c>
    </row>
    <row r="1867" spans="1:5" x14ac:dyDescent="0.3">
      <c r="A1867">
        <v>154905</v>
      </c>
      <c r="B1867">
        <v>10000</v>
      </c>
      <c r="C1867">
        <v>110</v>
      </c>
      <c r="D1867" t="s">
        <v>4701</v>
      </c>
      <c r="E1867">
        <v>5</v>
      </c>
    </row>
    <row r="1868" spans="1:5" x14ac:dyDescent="0.3">
      <c r="A1868">
        <v>154906</v>
      </c>
      <c r="B1868">
        <v>10000</v>
      </c>
      <c r="C1868">
        <v>115</v>
      </c>
      <c r="D1868" t="s">
        <v>4702</v>
      </c>
      <c r="E1868">
        <v>6</v>
      </c>
    </row>
    <row r="1869" spans="1:5" x14ac:dyDescent="0.3">
      <c r="A1869">
        <v>154927</v>
      </c>
      <c r="B1869">
        <v>0</v>
      </c>
      <c r="C1869">
        <v>0</v>
      </c>
      <c r="D1869" t="s">
        <v>4705</v>
      </c>
      <c r="E1869">
        <v>10</v>
      </c>
    </row>
    <row r="1870" spans="1:5" x14ac:dyDescent="0.3">
      <c r="A1870">
        <v>154932</v>
      </c>
      <c r="B1870">
        <v>10000</v>
      </c>
      <c r="C1870">
        <v>147</v>
      </c>
      <c r="D1870" t="s">
        <v>4700</v>
      </c>
      <c r="E1870">
        <v>9</v>
      </c>
    </row>
    <row r="1871" spans="1:5" x14ac:dyDescent="0.3">
      <c r="A1871">
        <v>154946</v>
      </c>
      <c r="B1871">
        <v>10000</v>
      </c>
      <c r="C1871">
        <v>127</v>
      </c>
      <c r="D1871" t="s">
        <v>4703</v>
      </c>
      <c r="E1871">
        <v>7</v>
      </c>
    </row>
    <row r="1872" spans="1:5" x14ac:dyDescent="0.3">
      <c r="A1872">
        <v>154960</v>
      </c>
      <c r="B1872">
        <v>10000</v>
      </c>
      <c r="C1872">
        <v>132</v>
      </c>
      <c r="D1872" t="s">
        <v>4698</v>
      </c>
      <c r="E1872">
        <v>8</v>
      </c>
    </row>
    <row r="1873" spans="1:5" x14ac:dyDescent="0.3">
      <c r="A1873">
        <v>155005</v>
      </c>
      <c r="B1873">
        <v>10000</v>
      </c>
      <c r="C1873">
        <v>110</v>
      </c>
      <c r="D1873" t="s">
        <v>4701</v>
      </c>
      <c r="E1873">
        <v>5</v>
      </c>
    </row>
    <row r="1874" spans="1:5" x14ac:dyDescent="0.3">
      <c r="A1874">
        <v>155073</v>
      </c>
      <c r="B1874">
        <v>10000</v>
      </c>
      <c r="C1874">
        <v>127</v>
      </c>
      <c r="D1874" t="s">
        <v>4703</v>
      </c>
      <c r="E1874">
        <v>7</v>
      </c>
    </row>
    <row r="1875" spans="1:5" x14ac:dyDescent="0.3">
      <c r="A1875">
        <v>155094</v>
      </c>
      <c r="B1875">
        <v>10000</v>
      </c>
      <c r="C1875">
        <v>115</v>
      </c>
      <c r="D1875" t="s">
        <v>4702</v>
      </c>
      <c r="E1875">
        <v>6</v>
      </c>
    </row>
    <row r="1876" spans="1:5" x14ac:dyDescent="0.3">
      <c r="A1876">
        <v>155114</v>
      </c>
      <c r="B1876">
        <v>0</v>
      </c>
      <c r="C1876">
        <v>0</v>
      </c>
      <c r="D1876" t="s">
        <v>4705</v>
      </c>
      <c r="E1876">
        <v>10</v>
      </c>
    </row>
    <row r="1877" spans="1:5" x14ac:dyDescent="0.3">
      <c r="A1877">
        <v>155116</v>
      </c>
      <c r="B1877">
        <v>10000</v>
      </c>
      <c r="C1877">
        <v>147</v>
      </c>
      <c r="D1877" t="s">
        <v>4700</v>
      </c>
      <c r="E1877">
        <v>9</v>
      </c>
    </row>
    <row r="1878" spans="1:5" x14ac:dyDescent="0.3">
      <c r="A1878">
        <v>155146</v>
      </c>
      <c r="B1878">
        <v>10000</v>
      </c>
      <c r="C1878">
        <v>110</v>
      </c>
      <c r="D1878" t="s">
        <v>4701</v>
      </c>
      <c r="E1878">
        <v>5</v>
      </c>
    </row>
    <row r="1879" spans="1:5" x14ac:dyDescent="0.3">
      <c r="A1879">
        <v>155165</v>
      </c>
      <c r="B1879">
        <v>10000</v>
      </c>
      <c r="C1879">
        <v>110</v>
      </c>
      <c r="D1879" t="s">
        <v>4701</v>
      </c>
      <c r="E1879">
        <v>5</v>
      </c>
    </row>
    <row r="1880" spans="1:5" x14ac:dyDescent="0.3">
      <c r="A1880">
        <v>155265</v>
      </c>
      <c r="B1880">
        <v>10000</v>
      </c>
      <c r="C1880">
        <v>147</v>
      </c>
      <c r="D1880" t="s">
        <v>4700</v>
      </c>
      <c r="E1880">
        <v>9</v>
      </c>
    </row>
    <row r="1881" spans="1:5" x14ac:dyDescent="0.3">
      <c r="A1881">
        <v>155287</v>
      </c>
      <c r="B1881">
        <v>10000</v>
      </c>
      <c r="C1881">
        <v>110</v>
      </c>
      <c r="D1881" t="s">
        <v>4699</v>
      </c>
      <c r="E1881">
        <v>4</v>
      </c>
    </row>
    <row r="1882" spans="1:5" x14ac:dyDescent="0.3">
      <c r="A1882">
        <v>155337</v>
      </c>
      <c r="B1882">
        <v>10000</v>
      </c>
      <c r="C1882">
        <v>110</v>
      </c>
      <c r="D1882" t="s">
        <v>4701</v>
      </c>
      <c r="E1882">
        <v>5</v>
      </c>
    </row>
    <row r="1883" spans="1:5" x14ac:dyDescent="0.3">
      <c r="A1883">
        <v>155387</v>
      </c>
      <c r="B1883">
        <v>0</v>
      </c>
      <c r="C1883">
        <v>0</v>
      </c>
      <c r="D1883" t="s">
        <v>4705</v>
      </c>
      <c r="E1883">
        <v>10</v>
      </c>
    </row>
    <row r="1884" spans="1:5" x14ac:dyDescent="0.3">
      <c r="A1884">
        <v>155388</v>
      </c>
      <c r="B1884">
        <v>0</v>
      </c>
      <c r="C1884">
        <v>0</v>
      </c>
      <c r="D1884" t="s">
        <v>4705</v>
      </c>
      <c r="E1884">
        <v>10</v>
      </c>
    </row>
    <row r="1885" spans="1:5" x14ac:dyDescent="0.3">
      <c r="A1885">
        <v>155389</v>
      </c>
      <c r="B1885">
        <v>10000</v>
      </c>
      <c r="C1885">
        <v>110</v>
      </c>
      <c r="D1885" t="s">
        <v>4701</v>
      </c>
      <c r="E1885">
        <v>5</v>
      </c>
    </row>
    <row r="1886" spans="1:5" x14ac:dyDescent="0.3">
      <c r="A1886">
        <v>155390</v>
      </c>
      <c r="B1886">
        <v>10000</v>
      </c>
      <c r="C1886">
        <v>147</v>
      </c>
      <c r="D1886" t="s">
        <v>4700</v>
      </c>
      <c r="E1886">
        <v>9</v>
      </c>
    </row>
    <row r="1887" spans="1:5" x14ac:dyDescent="0.3">
      <c r="A1887">
        <v>155394</v>
      </c>
      <c r="B1887">
        <v>10000</v>
      </c>
      <c r="C1887">
        <v>132</v>
      </c>
      <c r="D1887" t="s">
        <v>4698</v>
      </c>
      <c r="E1887">
        <v>8</v>
      </c>
    </row>
    <row r="1888" spans="1:5" x14ac:dyDescent="0.3">
      <c r="A1888">
        <v>155395</v>
      </c>
      <c r="B1888">
        <v>0</v>
      </c>
      <c r="C1888">
        <v>0</v>
      </c>
      <c r="D1888" t="s">
        <v>4705</v>
      </c>
      <c r="E1888">
        <v>10</v>
      </c>
    </row>
    <row r="1889" spans="1:5" x14ac:dyDescent="0.3">
      <c r="A1889">
        <v>155398</v>
      </c>
      <c r="B1889">
        <v>0</v>
      </c>
      <c r="C1889">
        <v>0</v>
      </c>
      <c r="D1889" t="s">
        <v>4705</v>
      </c>
      <c r="E1889">
        <v>10</v>
      </c>
    </row>
    <row r="1890" spans="1:5" x14ac:dyDescent="0.3">
      <c r="A1890">
        <v>155399</v>
      </c>
      <c r="B1890">
        <v>10000</v>
      </c>
      <c r="C1890">
        <v>127</v>
      </c>
      <c r="D1890" t="s">
        <v>4703</v>
      </c>
      <c r="E1890">
        <v>7</v>
      </c>
    </row>
    <row r="1891" spans="1:5" x14ac:dyDescent="0.3">
      <c r="A1891">
        <v>155403</v>
      </c>
      <c r="B1891">
        <v>10000</v>
      </c>
      <c r="C1891">
        <v>115</v>
      </c>
      <c r="D1891" t="s">
        <v>4702</v>
      </c>
      <c r="E1891">
        <v>6</v>
      </c>
    </row>
    <row r="1892" spans="1:5" x14ac:dyDescent="0.3">
      <c r="A1892">
        <v>155404</v>
      </c>
      <c r="B1892">
        <v>10000</v>
      </c>
      <c r="C1892">
        <v>127</v>
      </c>
      <c r="D1892" t="s">
        <v>4703</v>
      </c>
      <c r="E1892">
        <v>7</v>
      </c>
    </row>
    <row r="1893" spans="1:5" x14ac:dyDescent="0.3">
      <c r="A1893">
        <v>155407</v>
      </c>
      <c r="B1893">
        <v>10000</v>
      </c>
      <c r="C1893">
        <v>110</v>
      </c>
      <c r="D1893" t="s">
        <v>4701</v>
      </c>
      <c r="E1893">
        <v>5</v>
      </c>
    </row>
    <row r="1894" spans="1:5" x14ac:dyDescent="0.3">
      <c r="A1894">
        <v>155408</v>
      </c>
      <c r="B1894">
        <v>10000</v>
      </c>
      <c r="C1894">
        <v>132</v>
      </c>
      <c r="D1894" t="s">
        <v>4698</v>
      </c>
      <c r="E1894">
        <v>8</v>
      </c>
    </row>
    <row r="1895" spans="1:5" x14ac:dyDescent="0.3">
      <c r="A1895">
        <v>155409</v>
      </c>
      <c r="B1895">
        <v>10000</v>
      </c>
      <c r="C1895">
        <v>110</v>
      </c>
      <c r="D1895" t="s">
        <v>4701</v>
      </c>
      <c r="E1895">
        <v>5</v>
      </c>
    </row>
    <row r="1896" spans="1:5" x14ac:dyDescent="0.3">
      <c r="A1896">
        <v>155410</v>
      </c>
      <c r="B1896">
        <v>10000</v>
      </c>
      <c r="C1896">
        <v>127</v>
      </c>
      <c r="D1896" t="s">
        <v>4703</v>
      </c>
      <c r="E1896">
        <v>7</v>
      </c>
    </row>
    <row r="1897" spans="1:5" x14ac:dyDescent="0.3">
      <c r="A1897">
        <v>155415</v>
      </c>
      <c r="B1897">
        <v>10000</v>
      </c>
      <c r="C1897">
        <v>110</v>
      </c>
      <c r="D1897" t="s">
        <v>4699</v>
      </c>
      <c r="E1897">
        <v>4</v>
      </c>
    </row>
    <row r="1898" spans="1:5" x14ac:dyDescent="0.3">
      <c r="A1898">
        <v>155433</v>
      </c>
      <c r="B1898">
        <v>10000</v>
      </c>
      <c r="C1898">
        <v>132</v>
      </c>
      <c r="D1898" t="s">
        <v>4698</v>
      </c>
      <c r="E1898">
        <v>8</v>
      </c>
    </row>
    <row r="1899" spans="1:5" x14ac:dyDescent="0.3">
      <c r="A1899">
        <v>155452</v>
      </c>
      <c r="B1899">
        <v>10000</v>
      </c>
      <c r="C1899">
        <v>90</v>
      </c>
      <c r="D1899" t="s">
        <v>4706</v>
      </c>
      <c r="E1899">
        <v>1</v>
      </c>
    </row>
    <row r="1900" spans="1:5" x14ac:dyDescent="0.3">
      <c r="A1900">
        <v>155484</v>
      </c>
      <c r="B1900">
        <v>10000</v>
      </c>
      <c r="C1900">
        <v>127</v>
      </c>
      <c r="D1900" t="s">
        <v>4703</v>
      </c>
      <c r="E1900">
        <v>7</v>
      </c>
    </row>
    <row r="1901" spans="1:5" x14ac:dyDescent="0.3">
      <c r="A1901">
        <v>155487</v>
      </c>
      <c r="B1901">
        <v>10000</v>
      </c>
      <c r="C1901">
        <v>132</v>
      </c>
      <c r="D1901" t="s">
        <v>4698</v>
      </c>
      <c r="E1901">
        <v>8</v>
      </c>
    </row>
    <row r="1902" spans="1:5" x14ac:dyDescent="0.3">
      <c r="A1902">
        <v>155488</v>
      </c>
      <c r="B1902">
        <v>10000</v>
      </c>
      <c r="C1902">
        <v>115</v>
      </c>
      <c r="D1902" t="s">
        <v>4702</v>
      </c>
      <c r="E1902">
        <v>6</v>
      </c>
    </row>
    <row r="1903" spans="1:5" x14ac:dyDescent="0.3">
      <c r="A1903">
        <v>155495</v>
      </c>
      <c r="B1903">
        <v>10000</v>
      </c>
      <c r="C1903">
        <v>110</v>
      </c>
      <c r="D1903" t="s">
        <v>4701</v>
      </c>
      <c r="E1903">
        <v>5</v>
      </c>
    </row>
    <row r="1904" spans="1:5" x14ac:dyDescent="0.3">
      <c r="A1904">
        <v>155504</v>
      </c>
      <c r="B1904">
        <v>10000</v>
      </c>
      <c r="C1904">
        <v>132</v>
      </c>
      <c r="D1904" t="s">
        <v>4698</v>
      </c>
      <c r="E1904">
        <v>8</v>
      </c>
    </row>
    <row r="1905" spans="1:5" x14ac:dyDescent="0.3">
      <c r="A1905">
        <v>155513</v>
      </c>
      <c r="B1905">
        <v>10000</v>
      </c>
      <c r="C1905">
        <v>127</v>
      </c>
      <c r="D1905" t="s">
        <v>4703</v>
      </c>
      <c r="E1905">
        <v>7</v>
      </c>
    </row>
    <row r="1906" spans="1:5" x14ac:dyDescent="0.3">
      <c r="A1906">
        <v>155519</v>
      </c>
      <c r="B1906">
        <v>10000</v>
      </c>
      <c r="C1906">
        <v>132</v>
      </c>
      <c r="D1906" t="s">
        <v>4698</v>
      </c>
      <c r="E1906">
        <v>8</v>
      </c>
    </row>
    <row r="1907" spans="1:5" x14ac:dyDescent="0.3">
      <c r="A1907">
        <v>155539</v>
      </c>
      <c r="B1907">
        <v>10000</v>
      </c>
      <c r="C1907">
        <v>127</v>
      </c>
      <c r="D1907" t="s">
        <v>4703</v>
      </c>
      <c r="E1907">
        <v>7</v>
      </c>
    </row>
    <row r="1908" spans="1:5" x14ac:dyDescent="0.3">
      <c r="A1908">
        <v>155555</v>
      </c>
      <c r="B1908">
        <v>10000</v>
      </c>
      <c r="C1908">
        <v>147</v>
      </c>
      <c r="D1908" t="s">
        <v>4700</v>
      </c>
      <c r="E1908">
        <v>9</v>
      </c>
    </row>
    <row r="1909" spans="1:5" x14ac:dyDescent="0.3">
      <c r="A1909">
        <v>155558</v>
      </c>
      <c r="B1909">
        <v>10000</v>
      </c>
      <c r="C1909">
        <v>127</v>
      </c>
      <c r="D1909" t="s">
        <v>4703</v>
      </c>
      <c r="E1909">
        <v>7</v>
      </c>
    </row>
    <row r="1910" spans="1:5" x14ac:dyDescent="0.3">
      <c r="A1910">
        <v>155569</v>
      </c>
      <c r="B1910">
        <v>10000</v>
      </c>
      <c r="C1910">
        <v>115</v>
      </c>
      <c r="D1910" t="s">
        <v>4702</v>
      </c>
      <c r="E1910">
        <v>6</v>
      </c>
    </row>
    <row r="1911" spans="1:5" x14ac:dyDescent="0.3">
      <c r="A1911">
        <v>155603</v>
      </c>
      <c r="B1911">
        <v>10000</v>
      </c>
      <c r="C1911">
        <v>127</v>
      </c>
      <c r="D1911" t="s">
        <v>4703</v>
      </c>
      <c r="E1911">
        <v>7</v>
      </c>
    </row>
    <row r="1912" spans="1:5" x14ac:dyDescent="0.3">
      <c r="A1912">
        <v>155607</v>
      </c>
      <c r="B1912">
        <v>10000</v>
      </c>
      <c r="C1912">
        <v>147</v>
      </c>
      <c r="D1912" t="s">
        <v>4700</v>
      </c>
      <c r="E1912">
        <v>9</v>
      </c>
    </row>
    <row r="1913" spans="1:5" x14ac:dyDescent="0.3">
      <c r="A1913">
        <v>155615</v>
      </c>
      <c r="B1913">
        <v>0</v>
      </c>
      <c r="C1913">
        <v>0</v>
      </c>
      <c r="D1913" t="s">
        <v>4705</v>
      </c>
      <c r="E1913">
        <v>10</v>
      </c>
    </row>
    <row r="1914" spans="1:5" x14ac:dyDescent="0.3">
      <c r="A1914">
        <v>155619</v>
      </c>
      <c r="B1914">
        <v>10000</v>
      </c>
      <c r="C1914">
        <v>115</v>
      </c>
      <c r="D1914" t="s">
        <v>4702</v>
      </c>
      <c r="E1914">
        <v>6</v>
      </c>
    </row>
    <row r="1915" spans="1:5" x14ac:dyDescent="0.3">
      <c r="A1915">
        <v>155621</v>
      </c>
      <c r="B1915">
        <v>10000</v>
      </c>
      <c r="C1915">
        <v>127</v>
      </c>
      <c r="D1915" t="s">
        <v>4703</v>
      </c>
      <c r="E1915">
        <v>7</v>
      </c>
    </row>
    <row r="1916" spans="1:5" x14ac:dyDescent="0.3">
      <c r="A1916">
        <v>155641</v>
      </c>
      <c r="B1916">
        <v>10000</v>
      </c>
      <c r="C1916">
        <v>147</v>
      </c>
      <c r="D1916" t="s">
        <v>4700</v>
      </c>
      <c r="E1916">
        <v>9</v>
      </c>
    </row>
    <row r="1917" spans="1:5" x14ac:dyDescent="0.3">
      <c r="A1917">
        <v>155646</v>
      </c>
      <c r="B1917">
        <v>10000</v>
      </c>
      <c r="C1917">
        <v>147</v>
      </c>
      <c r="D1917" t="s">
        <v>4700</v>
      </c>
      <c r="E1917">
        <v>9</v>
      </c>
    </row>
    <row r="1918" spans="1:5" x14ac:dyDescent="0.3">
      <c r="A1918">
        <v>155668</v>
      </c>
      <c r="B1918">
        <v>10000</v>
      </c>
      <c r="C1918">
        <v>110</v>
      </c>
      <c r="D1918" t="s">
        <v>4701</v>
      </c>
      <c r="E1918">
        <v>5</v>
      </c>
    </row>
    <row r="1919" spans="1:5" x14ac:dyDescent="0.3">
      <c r="A1919">
        <v>155755</v>
      </c>
      <c r="B1919">
        <v>10000</v>
      </c>
      <c r="C1919">
        <v>147</v>
      </c>
      <c r="D1919" t="s">
        <v>4700</v>
      </c>
      <c r="E1919">
        <v>9</v>
      </c>
    </row>
    <row r="1920" spans="1:5" x14ac:dyDescent="0.3">
      <c r="A1920">
        <v>155762</v>
      </c>
      <c r="B1920">
        <v>10000</v>
      </c>
      <c r="C1920">
        <v>132</v>
      </c>
      <c r="D1920" t="s">
        <v>4698</v>
      </c>
      <c r="E1920">
        <v>8</v>
      </c>
    </row>
    <row r="1921" spans="1:5" x14ac:dyDescent="0.3">
      <c r="A1921">
        <v>155763</v>
      </c>
      <c r="B1921">
        <v>10000</v>
      </c>
      <c r="C1921">
        <v>127</v>
      </c>
      <c r="D1921" t="s">
        <v>4703</v>
      </c>
      <c r="E1921">
        <v>7</v>
      </c>
    </row>
    <row r="1922" spans="1:5" x14ac:dyDescent="0.3">
      <c r="A1922">
        <v>155767</v>
      </c>
      <c r="B1922">
        <v>10000</v>
      </c>
      <c r="C1922">
        <v>115</v>
      </c>
      <c r="D1922" t="s">
        <v>4702</v>
      </c>
      <c r="E1922">
        <v>6</v>
      </c>
    </row>
    <row r="1923" spans="1:5" x14ac:dyDescent="0.3">
      <c r="A1923">
        <v>155779</v>
      </c>
      <c r="B1923">
        <v>10000</v>
      </c>
      <c r="C1923">
        <v>132</v>
      </c>
      <c r="D1923" t="s">
        <v>4698</v>
      </c>
      <c r="E1923">
        <v>8</v>
      </c>
    </row>
    <row r="1924" spans="1:5" x14ac:dyDescent="0.3">
      <c r="A1924">
        <v>155780</v>
      </c>
      <c r="B1924">
        <v>10000</v>
      </c>
      <c r="C1924">
        <v>110</v>
      </c>
      <c r="D1924" t="s">
        <v>4701</v>
      </c>
      <c r="E1924">
        <v>5</v>
      </c>
    </row>
    <row r="1925" spans="1:5" x14ac:dyDescent="0.3">
      <c r="A1925">
        <v>155783</v>
      </c>
      <c r="B1925">
        <v>10000</v>
      </c>
      <c r="C1925">
        <v>115</v>
      </c>
      <c r="D1925" t="s">
        <v>4702</v>
      </c>
      <c r="E1925">
        <v>6</v>
      </c>
    </row>
    <row r="1926" spans="1:5" x14ac:dyDescent="0.3">
      <c r="A1926">
        <v>155805</v>
      </c>
      <c r="B1926">
        <v>10000</v>
      </c>
      <c r="C1926">
        <v>147</v>
      </c>
      <c r="D1926" t="s">
        <v>4700</v>
      </c>
      <c r="E1926">
        <v>9</v>
      </c>
    </row>
    <row r="1927" spans="1:5" x14ac:dyDescent="0.3">
      <c r="A1927">
        <v>155867</v>
      </c>
      <c r="B1927">
        <v>10000</v>
      </c>
      <c r="C1927">
        <v>127</v>
      </c>
      <c r="D1927" t="s">
        <v>4703</v>
      </c>
      <c r="E1927">
        <v>7</v>
      </c>
    </row>
    <row r="1928" spans="1:5" x14ac:dyDescent="0.3">
      <c r="A1928">
        <v>155889</v>
      </c>
      <c r="B1928">
        <v>10000</v>
      </c>
      <c r="C1928">
        <v>110</v>
      </c>
      <c r="D1928" t="s">
        <v>4699</v>
      </c>
      <c r="E1928">
        <v>4</v>
      </c>
    </row>
    <row r="1929" spans="1:5" x14ac:dyDescent="0.3">
      <c r="A1929">
        <v>155925</v>
      </c>
      <c r="B1929">
        <v>10000</v>
      </c>
      <c r="C1929">
        <v>110</v>
      </c>
      <c r="D1929" t="s">
        <v>4699</v>
      </c>
      <c r="E1929">
        <v>4</v>
      </c>
    </row>
    <row r="1930" spans="1:5" x14ac:dyDescent="0.3">
      <c r="A1930">
        <v>155959</v>
      </c>
      <c r="B1930">
        <v>10000</v>
      </c>
      <c r="C1930">
        <v>147</v>
      </c>
      <c r="D1930" t="s">
        <v>4700</v>
      </c>
      <c r="E1930">
        <v>9</v>
      </c>
    </row>
    <row r="1931" spans="1:5" x14ac:dyDescent="0.3">
      <c r="A1931">
        <v>155966</v>
      </c>
      <c r="B1931">
        <v>10000</v>
      </c>
      <c r="C1931">
        <v>147</v>
      </c>
      <c r="D1931" t="s">
        <v>4700</v>
      </c>
      <c r="E1931">
        <v>9</v>
      </c>
    </row>
    <row r="1932" spans="1:5" x14ac:dyDescent="0.3">
      <c r="A1932">
        <v>155968</v>
      </c>
      <c r="B1932">
        <v>0</v>
      </c>
      <c r="C1932">
        <v>0</v>
      </c>
      <c r="D1932" t="s">
        <v>4705</v>
      </c>
      <c r="E1932">
        <v>10</v>
      </c>
    </row>
    <row r="1933" spans="1:5" x14ac:dyDescent="0.3">
      <c r="A1933">
        <v>155983</v>
      </c>
      <c r="B1933">
        <v>10000</v>
      </c>
      <c r="C1933">
        <v>147</v>
      </c>
      <c r="D1933" t="s">
        <v>4700</v>
      </c>
      <c r="E1933">
        <v>9</v>
      </c>
    </row>
    <row r="1934" spans="1:5" x14ac:dyDescent="0.3">
      <c r="A1934">
        <v>155985</v>
      </c>
      <c r="B1934">
        <v>0</v>
      </c>
      <c r="C1934">
        <v>0</v>
      </c>
      <c r="D1934" t="s">
        <v>4705</v>
      </c>
      <c r="E1934">
        <v>10</v>
      </c>
    </row>
    <row r="1935" spans="1:5" x14ac:dyDescent="0.3">
      <c r="A1935">
        <v>156009</v>
      </c>
      <c r="B1935">
        <v>10000</v>
      </c>
      <c r="C1935">
        <v>115</v>
      </c>
      <c r="D1935" t="s">
        <v>4702</v>
      </c>
      <c r="E1935">
        <v>6</v>
      </c>
    </row>
    <row r="1936" spans="1:5" x14ac:dyDescent="0.3">
      <c r="A1936">
        <v>156030</v>
      </c>
      <c r="B1936">
        <v>0</v>
      </c>
      <c r="C1936">
        <v>0</v>
      </c>
      <c r="D1936" t="s">
        <v>4705</v>
      </c>
      <c r="E1936">
        <v>10</v>
      </c>
    </row>
    <row r="1937" spans="1:5" x14ac:dyDescent="0.3">
      <c r="A1937">
        <v>156038</v>
      </c>
      <c r="B1937">
        <v>10000</v>
      </c>
      <c r="C1937">
        <v>110</v>
      </c>
      <c r="D1937" t="s">
        <v>4697</v>
      </c>
      <c r="E1937">
        <v>3</v>
      </c>
    </row>
    <row r="1938" spans="1:5" x14ac:dyDescent="0.3">
      <c r="A1938">
        <v>156047</v>
      </c>
      <c r="B1938">
        <v>10000</v>
      </c>
      <c r="C1938">
        <v>110</v>
      </c>
      <c r="D1938" t="s">
        <v>4701</v>
      </c>
      <c r="E1938">
        <v>5</v>
      </c>
    </row>
    <row r="1939" spans="1:5" x14ac:dyDescent="0.3">
      <c r="A1939">
        <v>156048</v>
      </c>
      <c r="B1939">
        <v>10000</v>
      </c>
      <c r="C1939">
        <v>127</v>
      </c>
      <c r="D1939" t="s">
        <v>4703</v>
      </c>
      <c r="E1939">
        <v>7</v>
      </c>
    </row>
    <row r="1940" spans="1:5" x14ac:dyDescent="0.3">
      <c r="A1940">
        <v>156049</v>
      </c>
      <c r="B1940">
        <v>10000</v>
      </c>
      <c r="C1940">
        <v>115</v>
      </c>
      <c r="D1940" t="s">
        <v>4702</v>
      </c>
      <c r="E1940">
        <v>6</v>
      </c>
    </row>
    <row r="1941" spans="1:5" x14ac:dyDescent="0.3">
      <c r="A1941">
        <v>156050</v>
      </c>
      <c r="B1941">
        <v>10000</v>
      </c>
      <c r="C1941">
        <v>110</v>
      </c>
      <c r="D1941" t="s">
        <v>4699</v>
      </c>
      <c r="E1941">
        <v>4</v>
      </c>
    </row>
    <row r="1942" spans="1:5" x14ac:dyDescent="0.3">
      <c r="A1942">
        <v>156053</v>
      </c>
      <c r="B1942">
        <v>10000</v>
      </c>
      <c r="C1942">
        <v>110</v>
      </c>
      <c r="D1942" t="s">
        <v>4701</v>
      </c>
      <c r="E1942">
        <v>5</v>
      </c>
    </row>
    <row r="1943" spans="1:5" x14ac:dyDescent="0.3">
      <c r="A1943">
        <v>156067</v>
      </c>
      <c r="B1943">
        <v>10000</v>
      </c>
      <c r="C1943">
        <v>115</v>
      </c>
      <c r="D1943" t="s">
        <v>4702</v>
      </c>
      <c r="E1943">
        <v>6</v>
      </c>
    </row>
    <row r="1944" spans="1:5" x14ac:dyDescent="0.3">
      <c r="A1944">
        <v>156076</v>
      </c>
      <c r="B1944">
        <v>10000</v>
      </c>
      <c r="C1944">
        <v>110</v>
      </c>
      <c r="D1944" t="s">
        <v>4697</v>
      </c>
      <c r="E1944">
        <v>3</v>
      </c>
    </row>
    <row r="1945" spans="1:5" x14ac:dyDescent="0.3">
      <c r="A1945">
        <v>156091</v>
      </c>
      <c r="B1945">
        <v>10000</v>
      </c>
      <c r="C1945">
        <v>127</v>
      </c>
      <c r="D1945" t="s">
        <v>4703</v>
      </c>
      <c r="E1945">
        <v>7</v>
      </c>
    </row>
    <row r="1946" spans="1:5" x14ac:dyDescent="0.3">
      <c r="A1946">
        <v>156092</v>
      </c>
      <c r="B1946">
        <v>10000</v>
      </c>
      <c r="C1946">
        <v>110</v>
      </c>
      <c r="D1946" t="s">
        <v>4701</v>
      </c>
      <c r="E1946">
        <v>5</v>
      </c>
    </row>
    <row r="1947" spans="1:5" x14ac:dyDescent="0.3">
      <c r="A1947">
        <v>156108</v>
      </c>
      <c r="B1947">
        <v>10000</v>
      </c>
      <c r="C1947">
        <v>115</v>
      </c>
      <c r="D1947" t="s">
        <v>4702</v>
      </c>
      <c r="E1947">
        <v>6</v>
      </c>
    </row>
    <row r="1948" spans="1:5" x14ac:dyDescent="0.3">
      <c r="A1948">
        <v>156111</v>
      </c>
      <c r="B1948">
        <v>10000</v>
      </c>
      <c r="C1948">
        <v>147</v>
      </c>
      <c r="D1948" t="s">
        <v>4700</v>
      </c>
      <c r="E1948">
        <v>9</v>
      </c>
    </row>
    <row r="1949" spans="1:5" x14ac:dyDescent="0.3">
      <c r="A1949">
        <v>156114</v>
      </c>
      <c r="B1949">
        <v>0</v>
      </c>
      <c r="C1949">
        <v>0</v>
      </c>
      <c r="D1949" t="s">
        <v>4705</v>
      </c>
      <c r="E1949">
        <v>10</v>
      </c>
    </row>
    <row r="1950" spans="1:5" x14ac:dyDescent="0.3">
      <c r="A1950">
        <v>156117</v>
      </c>
      <c r="B1950">
        <v>10000</v>
      </c>
      <c r="C1950">
        <v>100</v>
      </c>
      <c r="D1950" t="s">
        <v>4704</v>
      </c>
      <c r="E1950">
        <v>2</v>
      </c>
    </row>
    <row r="1951" spans="1:5" x14ac:dyDescent="0.3">
      <c r="A1951">
        <v>156128</v>
      </c>
      <c r="B1951">
        <v>10000</v>
      </c>
      <c r="C1951">
        <v>127</v>
      </c>
      <c r="D1951" t="s">
        <v>4703</v>
      </c>
      <c r="E1951">
        <v>7</v>
      </c>
    </row>
    <row r="1952" spans="1:5" x14ac:dyDescent="0.3">
      <c r="A1952">
        <v>156129</v>
      </c>
      <c r="B1952">
        <v>10000</v>
      </c>
      <c r="C1952">
        <v>110</v>
      </c>
      <c r="D1952" t="s">
        <v>4701</v>
      </c>
      <c r="E1952">
        <v>5</v>
      </c>
    </row>
    <row r="1953" spans="1:5" x14ac:dyDescent="0.3">
      <c r="A1953">
        <v>156130</v>
      </c>
      <c r="B1953">
        <v>10000</v>
      </c>
      <c r="C1953">
        <v>127</v>
      </c>
      <c r="D1953" t="s">
        <v>4703</v>
      </c>
      <c r="E1953">
        <v>7</v>
      </c>
    </row>
    <row r="1954" spans="1:5" x14ac:dyDescent="0.3">
      <c r="A1954">
        <v>156138</v>
      </c>
      <c r="B1954">
        <v>10000</v>
      </c>
      <c r="C1954">
        <v>115</v>
      </c>
      <c r="D1954" t="s">
        <v>4702</v>
      </c>
      <c r="E1954">
        <v>6</v>
      </c>
    </row>
    <row r="1955" spans="1:5" x14ac:dyDescent="0.3">
      <c r="A1955">
        <v>156140</v>
      </c>
      <c r="B1955">
        <v>10000</v>
      </c>
      <c r="C1955">
        <v>127</v>
      </c>
      <c r="D1955" t="s">
        <v>4703</v>
      </c>
      <c r="E1955">
        <v>7</v>
      </c>
    </row>
    <row r="1956" spans="1:5" x14ac:dyDescent="0.3">
      <c r="A1956">
        <v>156145</v>
      </c>
      <c r="B1956">
        <v>10000</v>
      </c>
      <c r="C1956">
        <v>132</v>
      </c>
      <c r="D1956" t="s">
        <v>4698</v>
      </c>
      <c r="E1956">
        <v>8</v>
      </c>
    </row>
    <row r="1957" spans="1:5" x14ac:dyDescent="0.3">
      <c r="A1957">
        <v>156147</v>
      </c>
      <c r="B1957">
        <v>0</v>
      </c>
      <c r="C1957">
        <v>0</v>
      </c>
      <c r="D1957" t="s">
        <v>4705</v>
      </c>
      <c r="E1957">
        <v>10</v>
      </c>
    </row>
    <row r="1958" spans="1:5" x14ac:dyDescent="0.3">
      <c r="A1958">
        <v>156149</v>
      </c>
      <c r="B1958">
        <v>10000</v>
      </c>
      <c r="C1958">
        <v>115</v>
      </c>
      <c r="D1958" t="s">
        <v>4702</v>
      </c>
      <c r="E1958">
        <v>6</v>
      </c>
    </row>
    <row r="1959" spans="1:5" x14ac:dyDescent="0.3">
      <c r="A1959">
        <v>156150</v>
      </c>
      <c r="B1959">
        <v>10000</v>
      </c>
      <c r="C1959">
        <v>115</v>
      </c>
      <c r="D1959" t="s">
        <v>4702</v>
      </c>
      <c r="E1959">
        <v>6</v>
      </c>
    </row>
    <row r="1960" spans="1:5" x14ac:dyDescent="0.3">
      <c r="A1960">
        <v>156151</v>
      </c>
      <c r="B1960">
        <v>0</v>
      </c>
      <c r="C1960">
        <v>0</v>
      </c>
      <c r="D1960" t="s">
        <v>4705</v>
      </c>
      <c r="E1960">
        <v>10</v>
      </c>
    </row>
    <row r="1961" spans="1:5" x14ac:dyDescent="0.3">
      <c r="A1961">
        <v>156152</v>
      </c>
      <c r="B1961">
        <v>10000</v>
      </c>
      <c r="C1961">
        <v>132</v>
      </c>
      <c r="D1961" t="s">
        <v>4698</v>
      </c>
      <c r="E1961">
        <v>8</v>
      </c>
    </row>
    <row r="1962" spans="1:5" x14ac:dyDescent="0.3">
      <c r="A1962">
        <v>156156</v>
      </c>
      <c r="B1962">
        <v>10000</v>
      </c>
      <c r="C1962">
        <v>127</v>
      </c>
      <c r="D1962" t="s">
        <v>4703</v>
      </c>
      <c r="E1962">
        <v>7</v>
      </c>
    </row>
    <row r="1963" spans="1:5" x14ac:dyDescent="0.3">
      <c r="A1963">
        <v>156157</v>
      </c>
      <c r="B1963">
        <v>10000</v>
      </c>
      <c r="C1963">
        <v>110</v>
      </c>
      <c r="D1963" t="s">
        <v>4701</v>
      </c>
      <c r="E1963">
        <v>5</v>
      </c>
    </row>
    <row r="1964" spans="1:5" x14ac:dyDescent="0.3">
      <c r="A1964">
        <v>156159</v>
      </c>
      <c r="B1964">
        <v>0</v>
      </c>
      <c r="C1964">
        <v>0</v>
      </c>
      <c r="D1964" t="s">
        <v>4705</v>
      </c>
      <c r="E1964">
        <v>10</v>
      </c>
    </row>
    <row r="1965" spans="1:5" x14ac:dyDescent="0.3">
      <c r="A1965">
        <v>156160</v>
      </c>
      <c r="B1965">
        <v>0</v>
      </c>
      <c r="C1965">
        <v>0</v>
      </c>
      <c r="D1965" t="s">
        <v>4705</v>
      </c>
      <c r="E1965">
        <v>10</v>
      </c>
    </row>
    <row r="1966" spans="1:5" x14ac:dyDescent="0.3">
      <c r="A1966">
        <v>156161</v>
      </c>
      <c r="B1966">
        <v>10000</v>
      </c>
      <c r="C1966">
        <v>132</v>
      </c>
      <c r="D1966" t="s">
        <v>4698</v>
      </c>
      <c r="E1966">
        <v>8</v>
      </c>
    </row>
    <row r="1967" spans="1:5" x14ac:dyDescent="0.3">
      <c r="A1967">
        <v>156202</v>
      </c>
      <c r="B1967">
        <v>10000</v>
      </c>
      <c r="C1967">
        <v>147</v>
      </c>
      <c r="D1967" t="s">
        <v>4700</v>
      </c>
      <c r="E1967">
        <v>9</v>
      </c>
    </row>
    <row r="1968" spans="1:5" x14ac:dyDescent="0.3">
      <c r="A1968">
        <v>156205</v>
      </c>
      <c r="B1968">
        <v>0</v>
      </c>
      <c r="C1968">
        <v>0</v>
      </c>
      <c r="D1968" t="s">
        <v>4705</v>
      </c>
      <c r="E1968">
        <v>10</v>
      </c>
    </row>
    <row r="1969" spans="1:5" x14ac:dyDescent="0.3">
      <c r="A1969">
        <v>156207</v>
      </c>
      <c r="B1969">
        <v>0</v>
      </c>
      <c r="C1969">
        <v>0</v>
      </c>
      <c r="D1969" t="s">
        <v>4705</v>
      </c>
      <c r="E1969">
        <v>10</v>
      </c>
    </row>
    <row r="1970" spans="1:5" x14ac:dyDescent="0.3">
      <c r="A1970">
        <v>156208</v>
      </c>
      <c r="B1970">
        <v>10000</v>
      </c>
      <c r="C1970">
        <v>110</v>
      </c>
      <c r="D1970" t="s">
        <v>4701</v>
      </c>
      <c r="E1970">
        <v>5</v>
      </c>
    </row>
    <row r="1971" spans="1:5" x14ac:dyDescent="0.3">
      <c r="A1971">
        <v>156209</v>
      </c>
      <c r="B1971">
        <v>10000</v>
      </c>
      <c r="C1971">
        <v>132</v>
      </c>
      <c r="D1971" t="s">
        <v>4698</v>
      </c>
      <c r="E1971">
        <v>8</v>
      </c>
    </row>
    <row r="1972" spans="1:5" x14ac:dyDescent="0.3">
      <c r="A1972">
        <v>156210</v>
      </c>
      <c r="B1972">
        <v>10000</v>
      </c>
      <c r="C1972">
        <v>132</v>
      </c>
      <c r="D1972" t="s">
        <v>4698</v>
      </c>
      <c r="E1972">
        <v>8</v>
      </c>
    </row>
    <row r="1973" spans="1:5" x14ac:dyDescent="0.3">
      <c r="A1973">
        <v>156211</v>
      </c>
      <c r="B1973">
        <v>0</v>
      </c>
      <c r="C1973">
        <v>0</v>
      </c>
      <c r="D1973" t="s">
        <v>4705</v>
      </c>
      <c r="E1973">
        <v>10</v>
      </c>
    </row>
    <row r="1974" spans="1:5" x14ac:dyDescent="0.3">
      <c r="A1974">
        <v>156212</v>
      </c>
      <c r="B1974">
        <v>10000</v>
      </c>
      <c r="C1974">
        <v>115</v>
      </c>
      <c r="D1974" t="s">
        <v>4702</v>
      </c>
      <c r="E1974">
        <v>6</v>
      </c>
    </row>
    <row r="1975" spans="1:5" x14ac:dyDescent="0.3">
      <c r="A1975">
        <v>156213</v>
      </c>
      <c r="B1975">
        <v>10000</v>
      </c>
      <c r="C1975">
        <v>127</v>
      </c>
      <c r="D1975" t="s">
        <v>4703</v>
      </c>
      <c r="E1975">
        <v>7</v>
      </c>
    </row>
    <row r="1976" spans="1:5" x14ac:dyDescent="0.3">
      <c r="A1976">
        <v>156214</v>
      </c>
      <c r="B1976">
        <v>10000</v>
      </c>
      <c r="C1976">
        <v>127</v>
      </c>
      <c r="D1976" t="s">
        <v>4703</v>
      </c>
      <c r="E1976">
        <v>7</v>
      </c>
    </row>
    <row r="1977" spans="1:5" x14ac:dyDescent="0.3">
      <c r="A1977">
        <v>156216</v>
      </c>
      <c r="B1977">
        <v>10000</v>
      </c>
      <c r="C1977">
        <v>132</v>
      </c>
      <c r="D1977" t="s">
        <v>4698</v>
      </c>
      <c r="E1977">
        <v>8</v>
      </c>
    </row>
    <row r="1978" spans="1:5" x14ac:dyDescent="0.3">
      <c r="A1978">
        <v>156219</v>
      </c>
      <c r="B1978">
        <v>10000</v>
      </c>
      <c r="C1978">
        <v>110</v>
      </c>
      <c r="D1978" t="s">
        <v>4701</v>
      </c>
      <c r="E1978">
        <v>5</v>
      </c>
    </row>
    <row r="1979" spans="1:5" x14ac:dyDescent="0.3">
      <c r="A1979">
        <v>156220</v>
      </c>
      <c r="B1979">
        <v>10000</v>
      </c>
      <c r="C1979">
        <v>127</v>
      </c>
      <c r="D1979" t="s">
        <v>4703</v>
      </c>
      <c r="E1979">
        <v>7</v>
      </c>
    </row>
    <row r="1980" spans="1:5" x14ac:dyDescent="0.3">
      <c r="A1980">
        <v>156222</v>
      </c>
      <c r="B1980">
        <v>10000</v>
      </c>
      <c r="C1980">
        <v>132</v>
      </c>
      <c r="D1980" t="s">
        <v>4698</v>
      </c>
      <c r="E1980">
        <v>8</v>
      </c>
    </row>
    <row r="1981" spans="1:5" x14ac:dyDescent="0.3">
      <c r="A1981">
        <v>156247</v>
      </c>
      <c r="B1981">
        <v>10000</v>
      </c>
      <c r="C1981">
        <v>132</v>
      </c>
      <c r="D1981" t="s">
        <v>4698</v>
      </c>
      <c r="E1981">
        <v>8</v>
      </c>
    </row>
    <row r="1982" spans="1:5" x14ac:dyDescent="0.3">
      <c r="A1982">
        <v>156260</v>
      </c>
      <c r="B1982">
        <v>10000</v>
      </c>
      <c r="C1982">
        <v>100</v>
      </c>
      <c r="D1982" t="s">
        <v>4704</v>
      </c>
      <c r="E1982">
        <v>2</v>
      </c>
    </row>
    <row r="1983" spans="1:5" x14ac:dyDescent="0.3">
      <c r="A1983">
        <v>156284</v>
      </c>
      <c r="B1983">
        <v>10000</v>
      </c>
      <c r="C1983">
        <v>132</v>
      </c>
      <c r="D1983" t="s">
        <v>4698</v>
      </c>
      <c r="E1983">
        <v>8</v>
      </c>
    </row>
    <row r="1984" spans="1:5" x14ac:dyDescent="0.3">
      <c r="A1984">
        <v>156285</v>
      </c>
      <c r="B1984">
        <v>10000</v>
      </c>
      <c r="C1984">
        <v>127</v>
      </c>
      <c r="D1984" t="s">
        <v>4703</v>
      </c>
      <c r="E1984">
        <v>7</v>
      </c>
    </row>
    <row r="1985" spans="1:5" x14ac:dyDescent="0.3">
      <c r="A1985">
        <v>156313</v>
      </c>
      <c r="B1985">
        <v>10000</v>
      </c>
      <c r="C1985">
        <v>110</v>
      </c>
      <c r="D1985" t="s">
        <v>4701</v>
      </c>
      <c r="E1985">
        <v>5</v>
      </c>
    </row>
    <row r="1986" spans="1:5" x14ac:dyDescent="0.3">
      <c r="A1986">
        <v>156324</v>
      </c>
      <c r="B1986">
        <v>10000</v>
      </c>
      <c r="C1986">
        <v>147</v>
      </c>
      <c r="D1986" t="s">
        <v>4700</v>
      </c>
      <c r="E1986">
        <v>9</v>
      </c>
    </row>
    <row r="1987" spans="1:5" x14ac:dyDescent="0.3">
      <c r="A1987">
        <v>156330</v>
      </c>
      <c r="B1987">
        <v>10000</v>
      </c>
      <c r="C1987">
        <v>115</v>
      </c>
      <c r="D1987" t="s">
        <v>4702</v>
      </c>
      <c r="E1987">
        <v>6</v>
      </c>
    </row>
    <row r="1988" spans="1:5" x14ac:dyDescent="0.3">
      <c r="A1988">
        <v>156332</v>
      </c>
      <c r="B1988">
        <v>10000</v>
      </c>
      <c r="C1988">
        <v>132</v>
      </c>
      <c r="D1988" t="s">
        <v>4698</v>
      </c>
      <c r="E1988">
        <v>8</v>
      </c>
    </row>
    <row r="1989" spans="1:5" x14ac:dyDescent="0.3">
      <c r="A1989">
        <v>156357</v>
      </c>
      <c r="B1989">
        <v>10000</v>
      </c>
      <c r="C1989">
        <v>90</v>
      </c>
      <c r="D1989" t="s">
        <v>4706</v>
      </c>
      <c r="E1989">
        <v>1</v>
      </c>
    </row>
    <row r="1990" spans="1:5" x14ac:dyDescent="0.3">
      <c r="A1990">
        <v>156364</v>
      </c>
      <c r="B1990">
        <v>10000</v>
      </c>
      <c r="C1990">
        <v>127</v>
      </c>
      <c r="D1990" t="s">
        <v>4703</v>
      </c>
      <c r="E1990">
        <v>7</v>
      </c>
    </row>
    <row r="1991" spans="1:5" x14ac:dyDescent="0.3">
      <c r="A1991">
        <v>156365</v>
      </c>
      <c r="B1991">
        <v>10000</v>
      </c>
      <c r="C1991">
        <v>132</v>
      </c>
      <c r="D1991" t="s">
        <v>4698</v>
      </c>
      <c r="E1991">
        <v>8</v>
      </c>
    </row>
    <row r="1992" spans="1:5" x14ac:dyDescent="0.3">
      <c r="A1992">
        <v>156366</v>
      </c>
      <c r="B1992">
        <v>10000</v>
      </c>
      <c r="C1992">
        <v>127</v>
      </c>
      <c r="D1992" t="s">
        <v>4703</v>
      </c>
      <c r="E1992">
        <v>7</v>
      </c>
    </row>
    <row r="1993" spans="1:5" x14ac:dyDescent="0.3">
      <c r="A1993">
        <v>156387</v>
      </c>
      <c r="B1993">
        <v>10000</v>
      </c>
      <c r="C1993">
        <v>110</v>
      </c>
      <c r="D1993" t="s">
        <v>4699</v>
      </c>
      <c r="E1993">
        <v>4</v>
      </c>
    </row>
    <row r="1994" spans="1:5" x14ac:dyDescent="0.3">
      <c r="A1994">
        <v>156418</v>
      </c>
      <c r="B1994">
        <v>10000</v>
      </c>
      <c r="C1994">
        <v>127</v>
      </c>
      <c r="D1994" t="s">
        <v>4703</v>
      </c>
      <c r="E1994">
        <v>7</v>
      </c>
    </row>
    <row r="1995" spans="1:5" x14ac:dyDescent="0.3">
      <c r="A1995">
        <v>156419</v>
      </c>
      <c r="B1995">
        <v>10000</v>
      </c>
      <c r="C1995">
        <v>110</v>
      </c>
      <c r="D1995" t="s">
        <v>4701</v>
      </c>
      <c r="E1995">
        <v>5</v>
      </c>
    </row>
    <row r="1996" spans="1:5" x14ac:dyDescent="0.3">
      <c r="A1996">
        <v>156422</v>
      </c>
      <c r="B1996">
        <v>10000</v>
      </c>
      <c r="C1996">
        <v>127</v>
      </c>
      <c r="D1996" t="s">
        <v>4703</v>
      </c>
      <c r="E1996">
        <v>7</v>
      </c>
    </row>
    <row r="1997" spans="1:5" x14ac:dyDescent="0.3">
      <c r="A1997">
        <v>156439</v>
      </c>
      <c r="B1997">
        <v>10000</v>
      </c>
      <c r="C1997">
        <v>132</v>
      </c>
      <c r="D1997" t="s">
        <v>4698</v>
      </c>
      <c r="E1997">
        <v>8</v>
      </c>
    </row>
    <row r="1998" spans="1:5" x14ac:dyDescent="0.3">
      <c r="A1998">
        <v>156458</v>
      </c>
      <c r="B1998">
        <v>0</v>
      </c>
      <c r="C1998">
        <v>0</v>
      </c>
      <c r="D1998" t="s">
        <v>4705</v>
      </c>
      <c r="E1998">
        <v>10</v>
      </c>
    </row>
    <row r="1999" spans="1:5" x14ac:dyDescent="0.3">
      <c r="A1999">
        <v>156460</v>
      </c>
      <c r="B1999">
        <v>10000</v>
      </c>
      <c r="C1999">
        <v>132</v>
      </c>
      <c r="D1999" t="s">
        <v>4698</v>
      </c>
      <c r="E1999">
        <v>8</v>
      </c>
    </row>
    <row r="2000" spans="1:5" x14ac:dyDescent="0.3">
      <c r="A2000">
        <v>156462</v>
      </c>
      <c r="B2000">
        <v>0</v>
      </c>
      <c r="C2000">
        <v>0</v>
      </c>
      <c r="D2000" t="s">
        <v>4705</v>
      </c>
      <c r="E2000">
        <v>10</v>
      </c>
    </row>
    <row r="2001" spans="1:5" x14ac:dyDescent="0.3">
      <c r="A2001">
        <v>156499</v>
      </c>
      <c r="B2001">
        <v>10000</v>
      </c>
      <c r="C2001">
        <v>115</v>
      </c>
      <c r="D2001" t="s">
        <v>4702</v>
      </c>
      <c r="E2001">
        <v>6</v>
      </c>
    </row>
    <row r="2002" spans="1:5" x14ac:dyDescent="0.3">
      <c r="A2002">
        <v>156506</v>
      </c>
      <c r="B2002">
        <v>10000</v>
      </c>
      <c r="C2002">
        <v>110</v>
      </c>
      <c r="D2002" t="s">
        <v>4701</v>
      </c>
      <c r="E2002">
        <v>5</v>
      </c>
    </row>
    <row r="2003" spans="1:5" x14ac:dyDescent="0.3">
      <c r="A2003">
        <v>156603</v>
      </c>
      <c r="B2003">
        <v>10000</v>
      </c>
      <c r="C2003">
        <v>110</v>
      </c>
      <c r="D2003" t="s">
        <v>4697</v>
      </c>
      <c r="E2003">
        <v>3</v>
      </c>
    </row>
    <row r="2004" spans="1:5" x14ac:dyDescent="0.3">
      <c r="A2004">
        <v>156616</v>
      </c>
      <c r="B2004">
        <v>10000</v>
      </c>
      <c r="C2004">
        <v>110</v>
      </c>
      <c r="D2004" t="s">
        <v>4697</v>
      </c>
      <c r="E2004">
        <v>3</v>
      </c>
    </row>
    <row r="2005" spans="1:5" x14ac:dyDescent="0.3">
      <c r="A2005">
        <v>156718</v>
      </c>
      <c r="B2005">
        <v>10000</v>
      </c>
      <c r="C2005">
        <v>127</v>
      </c>
      <c r="D2005" t="s">
        <v>4703</v>
      </c>
      <c r="E2005">
        <v>7</v>
      </c>
    </row>
    <row r="2006" spans="1:5" x14ac:dyDescent="0.3">
      <c r="A2006">
        <v>156721</v>
      </c>
      <c r="B2006">
        <v>10000</v>
      </c>
      <c r="C2006">
        <v>127</v>
      </c>
      <c r="D2006" t="s">
        <v>4703</v>
      </c>
      <c r="E2006">
        <v>7</v>
      </c>
    </row>
    <row r="2007" spans="1:5" x14ac:dyDescent="0.3">
      <c r="A2007">
        <v>156731</v>
      </c>
      <c r="B2007">
        <v>10000</v>
      </c>
      <c r="C2007">
        <v>110</v>
      </c>
      <c r="D2007" t="s">
        <v>4697</v>
      </c>
      <c r="E2007">
        <v>3</v>
      </c>
    </row>
    <row r="2008" spans="1:5" x14ac:dyDescent="0.3">
      <c r="A2008">
        <v>156736</v>
      </c>
      <c r="B2008">
        <v>10000</v>
      </c>
      <c r="C2008">
        <v>110</v>
      </c>
      <c r="D2008" t="s">
        <v>4701</v>
      </c>
      <c r="E2008">
        <v>5</v>
      </c>
    </row>
    <row r="2009" spans="1:5" x14ac:dyDescent="0.3">
      <c r="A2009">
        <v>156737</v>
      </c>
      <c r="B2009">
        <v>10000</v>
      </c>
      <c r="C2009">
        <v>127</v>
      </c>
      <c r="D2009" t="s">
        <v>4703</v>
      </c>
      <c r="E2009">
        <v>7</v>
      </c>
    </row>
    <row r="2010" spans="1:5" x14ac:dyDescent="0.3">
      <c r="A2010">
        <v>156738</v>
      </c>
      <c r="B2010">
        <v>10000</v>
      </c>
      <c r="C2010">
        <v>110</v>
      </c>
      <c r="D2010" t="s">
        <v>4697</v>
      </c>
      <c r="E2010">
        <v>3</v>
      </c>
    </row>
    <row r="2011" spans="1:5" x14ac:dyDescent="0.3">
      <c r="A2011">
        <v>156745</v>
      </c>
      <c r="B2011">
        <v>0</v>
      </c>
      <c r="C2011">
        <v>0</v>
      </c>
      <c r="D2011" t="s">
        <v>4705</v>
      </c>
      <c r="E2011">
        <v>10</v>
      </c>
    </row>
    <row r="2012" spans="1:5" x14ac:dyDescent="0.3">
      <c r="A2012">
        <v>156763</v>
      </c>
      <c r="B2012">
        <v>10000</v>
      </c>
      <c r="C2012">
        <v>147</v>
      </c>
      <c r="D2012" t="s">
        <v>4700</v>
      </c>
      <c r="E2012">
        <v>9</v>
      </c>
    </row>
    <row r="2013" spans="1:5" x14ac:dyDescent="0.3">
      <c r="A2013">
        <v>156764</v>
      </c>
      <c r="B2013">
        <v>10000</v>
      </c>
      <c r="C2013">
        <v>132</v>
      </c>
      <c r="D2013" t="s">
        <v>4698</v>
      </c>
      <c r="E2013">
        <v>8</v>
      </c>
    </row>
    <row r="2014" spans="1:5" x14ac:dyDescent="0.3">
      <c r="A2014">
        <v>156802</v>
      </c>
      <c r="B2014">
        <v>10000</v>
      </c>
      <c r="C2014">
        <v>110</v>
      </c>
      <c r="D2014" t="s">
        <v>4697</v>
      </c>
      <c r="E2014">
        <v>3</v>
      </c>
    </row>
    <row r="2015" spans="1:5" x14ac:dyDescent="0.3">
      <c r="A2015">
        <v>156833</v>
      </c>
      <c r="B2015">
        <v>10000</v>
      </c>
      <c r="C2015">
        <v>147</v>
      </c>
      <c r="D2015" t="s">
        <v>4700</v>
      </c>
      <c r="E2015">
        <v>9</v>
      </c>
    </row>
    <row r="2016" spans="1:5" x14ac:dyDescent="0.3">
      <c r="A2016">
        <v>156834</v>
      </c>
      <c r="B2016">
        <v>10000</v>
      </c>
      <c r="C2016">
        <v>132</v>
      </c>
      <c r="D2016" t="s">
        <v>4698</v>
      </c>
      <c r="E2016">
        <v>8</v>
      </c>
    </row>
    <row r="2017" spans="1:5" x14ac:dyDescent="0.3">
      <c r="A2017">
        <v>156837</v>
      </c>
      <c r="B2017">
        <v>10000</v>
      </c>
      <c r="C2017">
        <v>147</v>
      </c>
      <c r="D2017" t="s">
        <v>4700</v>
      </c>
      <c r="E2017">
        <v>9</v>
      </c>
    </row>
    <row r="2018" spans="1:5" x14ac:dyDescent="0.3">
      <c r="A2018">
        <v>156849</v>
      </c>
      <c r="B2018">
        <v>10000</v>
      </c>
      <c r="C2018">
        <v>115</v>
      </c>
      <c r="D2018" t="s">
        <v>4702</v>
      </c>
      <c r="E2018">
        <v>6</v>
      </c>
    </row>
    <row r="2019" spans="1:5" x14ac:dyDescent="0.3">
      <c r="A2019">
        <v>156850</v>
      </c>
      <c r="B2019">
        <v>10000</v>
      </c>
      <c r="C2019">
        <v>147</v>
      </c>
      <c r="D2019" t="s">
        <v>4700</v>
      </c>
      <c r="E2019">
        <v>9</v>
      </c>
    </row>
    <row r="2020" spans="1:5" x14ac:dyDescent="0.3">
      <c r="A2020">
        <v>156851</v>
      </c>
      <c r="B2020">
        <v>10000</v>
      </c>
      <c r="C2020">
        <v>110</v>
      </c>
      <c r="D2020" t="s">
        <v>4701</v>
      </c>
      <c r="E2020">
        <v>5</v>
      </c>
    </row>
    <row r="2021" spans="1:5" x14ac:dyDescent="0.3">
      <c r="A2021">
        <v>156863</v>
      </c>
      <c r="B2021">
        <v>10000</v>
      </c>
      <c r="C2021">
        <v>147</v>
      </c>
      <c r="D2021" t="s">
        <v>4700</v>
      </c>
      <c r="E2021">
        <v>9</v>
      </c>
    </row>
    <row r="2022" spans="1:5" x14ac:dyDescent="0.3">
      <c r="A2022">
        <v>156871</v>
      </c>
      <c r="B2022">
        <v>0</v>
      </c>
      <c r="C2022">
        <v>0</v>
      </c>
      <c r="D2022" t="s">
        <v>4705</v>
      </c>
      <c r="E2022">
        <v>10</v>
      </c>
    </row>
    <row r="2023" spans="1:5" x14ac:dyDescent="0.3">
      <c r="A2023">
        <v>156872</v>
      </c>
      <c r="B2023">
        <v>10000</v>
      </c>
      <c r="C2023">
        <v>110</v>
      </c>
      <c r="D2023" t="s">
        <v>4701</v>
      </c>
      <c r="E2023">
        <v>5</v>
      </c>
    </row>
    <row r="2024" spans="1:5" x14ac:dyDescent="0.3">
      <c r="A2024">
        <v>156876</v>
      </c>
      <c r="B2024">
        <v>10000</v>
      </c>
      <c r="C2024">
        <v>127</v>
      </c>
      <c r="D2024" t="s">
        <v>4703</v>
      </c>
      <c r="E2024">
        <v>7</v>
      </c>
    </row>
    <row r="2025" spans="1:5" x14ac:dyDescent="0.3">
      <c r="A2025">
        <v>156878</v>
      </c>
      <c r="B2025">
        <v>10000</v>
      </c>
      <c r="C2025">
        <v>127</v>
      </c>
      <c r="D2025" t="s">
        <v>4703</v>
      </c>
      <c r="E2025">
        <v>7</v>
      </c>
    </row>
    <row r="2026" spans="1:5" x14ac:dyDescent="0.3">
      <c r="A2026">
        <v>156881</v>
      </c>
      <c r="B2026">
        <v>0</v>
      </c>
      <c r="C2026">
        <v>0</v>
      </c>
      <c r="D2026" t="s">
        <v>4705</v>
      </c>
      <c r="E2026">
        <v>10</v>
      </c>
    </row>
    <row r="2027" spans="1:5" x14ac:dyDescent="0.3">
      <c r="A2027">
        <v>156882</v>
      </c>
      <c r="B2027">
        <v>10000</v>
      </c>
      <c r="C2027">
        <v>132</v>
      </c>
      <c r="D2027" t="s">
        <v>4698</v>
      </c>
      <c r="E2027">
        <v>8</v>
      </c>
    </row>
    <row r="2028" spans="1:5" x14ac:dyDescent="0.3">
      <c r="A2028">
        <v>156884</v>
      </c>
      <c r="B2028">
        <v>0</v>
      </c>
      <c r="C2028">
        <v>0</v>
      </c>
      <c r="D2028" t="s">
        <v>4705</v>
      </c>
      <c r="E2028">
        <v>10</v>
      </c>
    </row>
    <row r="2029" spans="1:5" x14ac:dyDescent="0.3">
      <c r="A2029">
        <v>156915</v>
      </c>
      <c r="B2029">
        <v>10000</v>
      </c>
      <c r="C2029">
        <v>147</v>
      </c>
      <c r="D2029" t="s">
        <v>4700</v>
      </c>
      <c r="E2029">
        <v>9</v>
      </c>
    </row>
    <row r="2030" spans="1:5" x14ac:dyDescent="0.3">
      <c r="A2030">
        <v>156917</v>
      </c>
      <c r="B2030">
        <v>10000</v>
      </c>
      <c r="C2030">
        <v>147</v>
      </c>
      <c r="D2030" t="s">
        <v>4700</v>
      </c>
      <c r="E2030">
        <v>9</v>
      </c>
    </row>
    <row r="2031" spans="1:5" x14ac:dyDescent="0.3">
      <c r="A2031">
        <v>156931</v>
      </c>
      <c r="B2031">
        <v>0</v>
      </c>
      <c r="C2031">
        <v>0</v>
      </c>
      <c r="D2031" t="s">
        <v>4705</v>
      </c>
      <c r="E2031">
        <v>10</v>
      </c>
    </row>
    <row r="2032" spans="1:5" x14ac:dyDescent="0.3">
      <c r="A2032">
        <v>156944</v>
      </c>
      <c r="B2032">
        <v>10000</v>
      </c>
      <c r="C2032">
        <v>127</v>
      </c>
      <c r="D2032" t="s">
        <v>4703</v>
      </c>
      <c r="E2032">
        <v>7</v>
      </c>
    </row>
    <row r="2033" spans="1:5" x14ac:dyDescent="0.3">
      <c r="A2033">
        <v>157011</v>
      </c>
      <c r="B2033">
        <v>10000</v>
      </c>
      <c r="C2033">
        <v>132</v>
      </c>
      <c r="D2033" t="s">
        <v>4698</v>
      </c>
      <c r="E2033">
        <v>8</v>
      </c>
    </row>
    <row r="2034" spans="1:5" x14ac:dyDescent="0.3">
      <c r="A2034">
        <v>157013</v>
      </c>
      <c r="B2034">
        <v>10000</v>
      </c>
      <c r="C2034">
        <v>147</v>
      </c>
      <c r="D2034" t="s">
        <v>4700</v>
      </c>
      <c r="E2034">
        <v>9</v>
      </c>
    </row>
    <row r="2035" spans="1:5" x14ac:dyDescent="0.3">
      <c r="A2035">
        <v>157057</v>
      </c>
      <c r="B2035">
        <v>10000</v>
      </c>
      <c r="C2035">
        <v>147</v>
      </c>
      <c r="D2035" t="s">
        <v>4700</v>
      </c>
      <c r="E2035">
        <v>9</v>
      </c>
    </row>
    <row r="2036" spans="1:5" x14ac:dyDescent="0.3">
      <c r="A2036">
        <v>157058</v>
      </c>
      <c r="B2036">
        <v>0</v>
      </c>
      <c r="C2036">
        <v>0</v>
      </c>
      <c r="D2036" t="s">
        <v>4705</v>
      </c>
      <c r="E2036">
        <v>10</v>
      </c>
    </row>
    <row r="2037" spans="1:5" x14ac:dyDescent="0.3">
      <c r="A2037">
        <v>157110</v>
      </c>
      <c r="B2037">
        <v>10000</v>
      </c>
      <c r="C2037">
        <v>147</v>
      </c>
      <c r="D2037" t="s">
        <v>4700</v>
      </c>
      <c r="E2037">
        <v>9</v>
      </c>
    </row>
    <row r="2038" spans="1:5" x14ac:dyDescent="0.3">
      <c r="A2038">
        <v>157115</v>
      </c>
      <c r="B2038">
        <v>10000</v>
      </c>
      <c r="C2038">
        <v>147</v>
      </c>
      <c r="D2038" t="s">
        <v>4700</v>
      </c>
      <c r="E2038">
        <v>9</v>
      </c>
    </row>
    <row r="2039" spans="1:5" x14ac:dyDescent="0.3">
      <c r="A2039">
        <v>157132</v>
      </c>
      <c r="B2039">
        <v>0</v>
      </c>
      <c r="C2039">
        <v>0</v>
      </c>
      <c r="D2039" t="s">
        <v>4705</v>
      </c>
      <c r="E2039">
        <v>10</v>
      </c>
    </row>
    <row r="2040" spans="1:5" x14ac:dyDescent="0.3">
      <c r="A2040">
        <v>157169</v>
      </c>
      <c r="B2040">
        <v>10000</v>
      </c>
      <c r="C2040">
        <v>110</v>
      </c>
      <c r="D2040" t="s">
        <v>4697</v>
      </c>
      <c r="E2040">
        <v>3</v>
      </c>
    </row>
    <row r="2041" spans="1:5" x14ac:dyDescent="0.3">
      <c r="A2041">
        <v>157171</v>
      </c>
      <c r="B2041">
        <v>10000</v>
      </c>
      <c r="C2041">
        <v>100</v>
      </c>
      <c r="D2041" t="s">
        <v>4704</v>
      </c>
      <c r="E2041">
        <v>2</v>
      </c>
    </row>
    <row r="2042" spans="1:5" x14ac:dyDescent="0.3">
      <c r="A2042">
        <v>157176</v>
      </c>
      <c r="B2042">
        <v>10000</v>
      </c>
      <c r="C2042">
        <v>147</v>
      </c>
      <c r="D2042" t="s">
        <v>4700</v>
      </c>
      <c r="E2042">
        <v>9</v>
      </c>
    </row>
    <row r="2043" spans="1:5" x14ac:dyDescent="0.3">
      <c r="A2043">
        <v>157177</v>
      </c>
      <c r="B2043">
        <v>0</v>
      </c>
      <c r="C2043">
        <v>0</v>
      </c>
      <c r="D2043" t="s">
        <v>4705</v>
      </c>
      <c r="E2043">
        <v>10</v>
      </c>
    </row>
    <row r="2044" spans="1:5" x14ac:dyDescent="0.3">
      <c r="A2044">
        <v>157178</v>
      </c>
      <c r="B2044">
        <v>10000</v>
      </c>
      <c r="C2044">
        <v>100</v>
      </c>
      <c r="D2044" t="s">
        <v>4704</v>
      </c>
      <c r="E2044">
        <v>2</v>
      </c>
    </row>
    <row r="2045" spans="1:5" x14ac:dyDescent="0.3">
      <c r="A2045">
        <v>157185</v>
      </c>
      <c r="B2045">
        <v>10000</v>
      </c>
      <c r="C2045">
        <v>115</v>
      </c>
      <c r="D2045" t="s">
        <v>4702</v>
      </c>
      <c r="E2045">
        <v>6</v>
      </c>
    </row>
    <row r="2046" spans="1:5" x14ac:dyDescent="0.3">
      <c r="A2046">
        <v>157188</v>
      </c>
      <c r="B2046">
        <v>10000</v>
      </c>
      <c r="C2046">
        <v>110</v>
      </c>
      <c r="D2046" t="s">
        <v>4697</v>
      </c>
      <c r="E2046">
        <v>3</v>
      </c>
    </row>
    <row r="2047" spans="1:5" x14ac:dyDescent="0.3">
      <c r="A2047">
        <v>157189</v>
      </c>
      <c r="B2047">
        <v>10000</v>
      </c>
      <c r="C2047">
        <v>100</v>
      </c>
      <c r="D2047" t="s">
        <v>4704</v>
      </c>
      <c r="E2047">
        <v>2</v>
      </c>
    </row>
    <row r="2048" spans="1:5" x14ac:dyDescent="0.3">
      <c r="A2048">
        <v>157194</v>
      </c>
      <c r="B2048">
        <v>10000</v>
      </c>
      <c r="C2048">
        <v>100</v>
      </c>
      <c r="D2048" t="s">
        <v>4704</v>
      </c>
      <c r="E2048">
        <v>2</v>
      </c>
    </row>
    <row r="2049" spans="1:5" x14ac:dyDescent="0.3">
      <c r="A2049">
        <v>157198</v>
      </c>
      <c r="B2049">
        <v>10000</v>
      </c>
      <c r="C2049">
        <v>110</v>
      </c>
      <c r="D2049" t="s">
        <v>4697</v>
      </c>
      <c r="E2049">
        <v>3</v>
      </c>
    </row>
    <row r="2050" spans="1:5" x14ac:dyDescent="0.3">
      <c r="A2050">
        <v>157201</v>
      </c>
      <c r="B2050">
        <v>10000</v>
      </c>
      <c r="C2050">
        <v>127</v>
      </c>
      <c r="D2050" t="s">
        <v>4703</v>
      </c>
      <c r="E2050">
        <v>7</v>
      </c>
    </row>
    <row r="2051" spans="1:5" x14ac:dyDescent="0.3">
      <c r="A2051">
        <v>157204</v>
      </c>
      <c r="B2051">
        <v>10000</v>
      </c>
      <c r="C2051">
        <v>100</v>
      </c>
      <c r="D2051" t="s">
        <v>4704</v>
      </c>
      <c r="E2051">
        <v>2</v>
      </c>
    </row>
    <row r="2052" spans="1:5" x14ac:dyDescent="0.3">
      <c r="A2052">
        <v>157205</v>
      </c>
      <c r="B2052">
        <v>10000</v>
      </c>
      <c r="C2052">
        <v>132</v>
      </c>
      <c r="D2052" t="s">
        <v>4698</v>
      </c>
      <c r="E2052">
        <v>8</v>
      </c>
    </row>
    <row r="2053" spans="1:5" x14ac:dyDescent="0.3">
      <c r="A2053">
        <v>157243</v>
      </c>
      <c r="B2053">
        <v>10000</v>
      </c>
      <c r="C2053">
        <v>110</v>
      </c>
      <c r="D2053" t="s">
        <v>4701</v>
      </c>
      <c r="E2053">
        <v>5</v>
      </c>
    </row>
    <row r="2054" spans="1:5" x14ac:dyDescent="0.3">
      <c r="A2054">
        <v>157261</v>
      </c>
      <c r="B2054">
        <v>10000</v>
      </c>
      <c r="C2054">
        <v>147</v>
      </c>
      <c r="D2054" t="s">
        <v>4700</v>
      </c>
      <c r="E2054">
        <v>9</v>
      </c>
    </row>
    <row r="2055" spans="1:5" x14ac:dyDescent="0.3">
      <c r="A2055">
        <v>157270</v>
      </c>
      <c r="B2055">
        <v>0</v>
      </c>
      <c r="C2055">
        <v>0</v>
      </c>
      <c r="D2055" t="s">
        <v>4705</v>
      </c>
      <c r="E2055">
        <v>10</v>
      </c>
    </row>
    <row r="2056" spans="1:5" x14ac:dyDescent="0.3">
      <c r="A2056">
        <v>157285</v>
      </c>
      <c r="B2056">
        <v>10000</v>
      </c>
      <c r="C2056">
        <v>110</v>
      </c>
      <c r="D2056" t="s">
        <v>4701</v>
      </c>
      <c r="E2056">
        <v>5</v>
      </c>
    </row>
    <row r="2057" spans="1:5" x14ac:dyDescent="0.3">
      <c r="A2057">
        <v>157291</v>
      </c>
      <c r="B2057">
        <v>10000</v>
      </c>
      <c r="C2057">
        <v>90</v>
      </c>
      <c r="D2057" t="s">
        <v>4706</v>
      </c>
      <c r="E2057">
        <v>1</v>
      </c>
    </row>
    <row r="2058" spans="1:5" x14ac:dyDescent="0.3">
      <c r="A2058">
        <v>157308</v>
      </c>
      <c r="B2058">
        <v>10000</v>
      </c>
      <c r="C2058">
        <v>115</v>
      </c>
      <c r="D2058" t="s">
        <v>4702</v>
      </c>
      <c r="E2058">
        <v>6</v>
      </c>
    </row>
    <row r="2059" spans="1:5" x14ac:dyDescent="0.3">
      <c r="A2059">
        <v>157310</v>
      </c>
      <c r="B2059">
        <v>10000</v>
      </c>
      <c r="C2059">
        <v>132</v>
      </c>
      <c r="D2059" t="s">
        <v>4698</v>
      </c>
      <c r="E2059">
        <v>8</v>
      </c>
    </row>
    <row r="2060" spans="1:5" x14ac:dyDescent="0.3">
      <c r="A2060">
        <v>157312</v>
      </c>
      <c r="B2060">
        <v>10000</v>
      </c>
      <c r="C2060">
        <v>90</v>
      </c>
      <c r="D2060" t="s">
        <v>4706</v>
      </c>
      <c r="E2060">
        <v>1</v>
      </c>
    </row>
    <row r="2061" spans="1:5" x14ac:dyDescent="0.3">
      <c r="A2061">
        <v>157320</v>
      </c>
      <c r="B2061">
        <v>10000</v>
      </c>
      <c r="C2061">
        <v>115</v>
      </c>
      <c r="D2061" t="s">
        <v>4702</v>
      </c>
      <c r="E2061">
        <v>6</v>
      </c>
    </row>
    <row r="2062" spans="1:5" x14ac:dyDescent="0.3">
      <c r="A2062">
        <v>157362</v>
      </c>
      <c r="B2062">
        <v>10000</v>
      </c>
      <c r="C2062">
        <v>132</v>
      </c>
      <c r="D2062" t="s">
        <v>4698</v>
      </c>
      <c r="E2062">
        <v>8</v>
      </c>
    </row>
    <row r="2063" spans="1:5" x14ac:dyDescent="0.3">
      <c r="A2063">
        <v>157363</v>
      </c>
      <c r="B2063">
        <v>10000</v>
      </c>
      <c r="C2063">
        <v>132</v>
      </c>
      <c r="D2063" t="s">
        <v>4698</v>
      </c>
      <c r="E2063">
        <v>8</v>
      </c>
    </row>
    <row r="2064" spans="1:5" x14ac:dyDescent="0.3">
      <c r="A2064">
        <v>157371</v>
      </c>
      <c r="B2064">
        <v>10000</v>
      </c>
      <c r="C2064">
        <v>110</v>
      </c>
      <c r="D2064" t="s">
        <v>4701</v>
      </c>
      <c r="E2064">
        <v>5</v>
      </c>
    </row>
    <row r="2065" spans="1:5" x14ac:dyDescent="0.3">
      <c r="A2065">
        <v>157375</v>
      </c>
      <c r="B2065">
        <v>10000</v>
      </c>
      <c r="C2065">
        <v>132</v>
      </c>
      <c r="D2065" t="s">
        <v>4698</v>
      </c>
      <c r="E2065">
        <v>8</v>
      </c>
    </row>
    <row r="2066" spans="1:5" x14ac:dyDescent="0.3">
      <c r="A2066">
        <v>157382</v>
      </c>
      <c r="B2066">
        <v>0</v>
      </c>
      <c r="C2066">
        <v>0</v>
      </c>
      <c r="D2066" t="s">
        <v>4705</v>
      </c>
      <c r="E2066">
        <v>10</v>
      </c>
    </row>
    <row r="2067" spans="1:5" x14ac:dyDescent="0.3">
      <c r="A2067">
        <v>157383</v>
      </c>
      <c r="B2067">
        <v>10000</v>
      </c>
      <c r="C2067">
        <v>100</v>
      </c>
      <c r="D2067" t="s">
        <v>4704</v>
      </c>
      <c r="E2067">
        <v>2</v>
      </c>
    </row>
    <row r="2068" spans="1:5" x14ac:dyDescent="0.3">
      <c r="A2068">
        <v>157386</v>
      </c>
      <c r="B2068">
        <v>10000</v>
      </c>
      <c r="C2068">
        <v>132</v>
      </c>
      <c r="D2068" t="s">
        <v>4698</v>
      </c>
      <c r="E2068">
        <v>8</v>
      </c>
    </row>
    <row r="2069" spans="1:5" x14ac:dyDescent="0.3">
      <c r="A2069">
        <v>157398</v>
      </c>
      <c r="B2069">
        <v>10000</v>
      </c>
      <c r="C2069">
        <v>132</v>
      </c>
      <c r="D2069" t="s">
        <v>4698</v>
      </c>
      <c r="E2069">
        <v>8</v>
      </c>
    </row>
    <row r="2070" spans="1:5" x14ac:dyDescent="0.3">
      <c r="A2070">
        <v>157404</v>
      </c>
      <c r="B2070">
        <v>10000</v>
      </c>
      <c r="C2070">
        <v>115</v>
      </c>
      <c r="D2070" t="s">
        <v>4702</v>
      </c>
      <c r="E2070">
        <v>6</v>
      </c>
    </row>
    <row r="2071" spans="1:5" x14ac:dyDescent="0.3">
      <c r="A2071">
        <v>157406</v>
      </c>
      <c r="B2071">
        <v>10000</v>
      </c>
      <c r="C2071">
        <v>110</v>
      </c>
      <c r="D2071" t="s">
        <v>4701</v>
      </c>
      <c r="E2071">
        <v>5</v>
      </c>
    </row>
    <row r="2072" spans="1:5" x14ac:dyDescent="0.3">
      <c r="A2072">
        <v>157407</v>
      </c>
      <c r="B2072">
        <v>10000</v>
      </c>
      <c r="C2072">
        <v>110</v>
      </c>
      <c r="D2072" t="s">
        <v>4701</v>
      </c>
      <c r="E2072">
        <v>5</v>
      </c>
    </row>
    <row r="2073" spans="1:5" x14ac:dyDescent="0.3">
      <c r="A2073">
        <v>157409</v>
      </c>
      <c r="B2073">
        <v>10000</v>
      </c>
      <c r="C2073">
        <v>147</v>
      </c>
      <c r="D2073" t="s">
        <v>4700</v>
      </c>
      <c r="E2073">
        <v>9</v>
      </c>
    </row>
    <row r="2074" spans="1:5" x14ac:dyDescent="0.3">
      <c r="A2074">
        <v>157412</v>
      </c>
      <c r="B2074">
        <v>10000</v>
      </c>
      <c r="C2074">
        <v>110</v>
      </c>
      <c r="D2074" t="s">
        <v>4699</v>
      </c>
      <c r="E2074">
        <v>4</v>
      </c>
    </row>
    <row r="2075" spans="1:5" x14ac:dyDescent="0.3">
      <c r="A2075">
        <v>157414</v>
      </c>
      <c r="B2075">
        <v>0</v>
      </c>
      <c r="C2075">
        <v>0</v>
      </c>
      <c r="D2075" t="s">
        <v>4705</v>
      </c>
      <c r="E2075">
        <v>10</v>
      </c>
    </row>
    <row r="2076" spans="1:5" x14ac:dyDescent="0.3">
      <c r="A2076">
        <v>157415</v>
      </c>
      <c r="B2076">
        <v>10000</v>
      </c>
      <c r="C2076">
        <v>110</v>
      </c>
      <c r="D2076" t="s">
        <v>4701</v>
      </c>
      <c r="E2076">
        <v>5</v>
      </c>
    </row>
    <row r="2077" spans="1:5" x14ac:dyDescent="0.3">
      <c r="A2077">
        <v>157421</v>
      </c>
      <c r="B2077">
        <v>10000</v>
      </c>
      <c r="C2077">
        <v>110</v>
      </c>
      <c r="D2077" t="s">
        <v>4699</v>
      </c>
      <c r="E2077">
        <v>4</v>
      </c>
    </row>
    <row r="2078" spans="1:5" x14ac:dyDescent="0.3">
      <c r="A2078">
        <v>157439</v>
      </c>
      <c r="B2078">
        <v>10000</v>
      </c>
      <c r="C2078">
        <v>110</v>
      </c>
      <c r="D2078" t="s">
        <v>4697</v>
      </c>
      <c r="E2078">
        <v>3</v>
      </c>
    </row>
    <row r="2079" spans="1:5" x14ac:dyDescent="0.3">
      <c r="A2079">
        <v>157440</v>
      </c>
      <c r="B2079">
        <v>10000</v>
      </c>
      <c r="C2079">
        <v>110</v>
      </c>
      <c r="D2079" t="s">
        <v>4697</v>
      </c>
      <c r="E2079">
        <v>3</v>
      </c>
    </row>
    <row r="2080" spans="1:5" x14ac:dyDescent="0.3">
      <c r="A2080">
        <v>157483</v>
      </c>
      <c r="B2080">
        <v>0</v>
      </c>
      <c r="C2080">
        <v>0</v>
      </c>
      <c r="D2080" t="s">
        <v>4705</v>
      </c>
      <c r="E2080">
        <v>10</v>
      </c>
    </row>
    <row r="2081" spans="1:5" x14ac:dyDescent="0.3">
      <c r="A2081">
        <v>157487</v>
      </c>
      <c r="B2081">
        <v>10000</v>
      </c>
      <c r="C2081">
        <v>132</v>
      </c>
      <c r="D2081" t="s">
        <v>4698</v>
      </c>
      <c r="E2081">
        <v>8</v>
      </c>
    </row>
    <row r="2082" spans="1:5" x14ac:dyDescent="0.3">
      <c r="A2082">
        <v>157489</v>
      </c>
      <c r="B2082">
        <v>10000</v>
      </c>
      <c r="C2082">
        <v>147</v>
      </c>
      <c r="D2082" t="s">
        <v>4700</v>
      </c>
      <c r="E2082">
        <v>9</v>
      </c>
    </row>
    <row r="2083" spans="1:5" x14ac:dyDescent="0.3">
      <c r="A2083">
        <v>157491</v>
      </c>
      <c r="B2083">
        <v>10000</v>
      </c>
      <c r="C2083">
        <v>132</v>
      </c>
      <c r="D2083" t="s">
        <v>4698</v>
      </c>
      <c r="E2083">
        <v>8</v>
      </c>
    </row>
    <row r="2084" spans="1:5" x14ac:dyDescent="0.3">
      <c r="A2084">
        <v>157509</v>
      </c>
      <c r="B2084">
        <v>0</v>
      </c>
      <c r="C2084">
        <v>0</v>
      </c>
      <c r="D2084" t="s">
        <v>4705</v>
      </c>
      <c r="E2084">
        <v>10</v>
      </c>
    </row>
    <row r="2085" spans="1:5" x14ac:dyDescent="0.3">
      <c r="A2085">
        <v>157510</v>
      </c>
      <c r="B2085">
        <v>10000</v>
      </c>
      <c r="C2085">
        <v>110</v>
      </c>
      <c r="D2085" t="s">
        <v>4697</v>
      </c>
      <c r="E2085">
        <v>3</v>
      </c>
    </row>
    <row r="2086" spans="1:5" x14ac:dyDescent="0.3">
      <c r="A2086">
        <v>157520</v>
      </c>
      <c r="B2086">
        <v>10000</v>
      </c>
      <c r="C2086">
        <v>147</v>
      </c>
      <c r="D2086" t="s">
        <v>4700</v>
      </c>
      <c r="E2086">
        <v>9</v>
      </c>
    </row>
    <row r="2087" spans="1:5" x14ac:dyDescent="0.3">
      <c r="A2087">
        <v>157522</v>
      </c>
      <c r="B2087">
        <v>0</v>
      </c>
      <c r="C2087">
        <v>0</v>
      </c>
      <c r="D2087" t="s">
        <v>4705</v>
      </c>
      <c r="E2087">
        <v>10</v>
      </c>
    </row>
    <row r="2088" spans="1:5" x14ac:dyDescent="0.3">
      <c r="A2088">
        <v>157523</v>
      </c>
      <c r="B2088">
        <v>0</v>
      </c>
      <c r="C2088">
        <v>0</v>
      </c>
      <c r="D2088" t="s">
        <v>4705</v>
      </c>
      <c r="E2088">
        <v>10</v>
      </c>
    </row>
    <row r="2089" spans="1:5" x14ac:dyDescent="0.3">
      <c r="A2089">
        <v>157524</v>
      </c>
      <c r="B2089">
        <v>0</v>
      </c>
      <c r="C2089">
        <v>0</v>
      </c>
      <c r="D2089" t="s">
        <v>4705</v>
      </c>
      <c r="E2089">
        <v>10</v>
      </c>
    </row>
    <row r="2090" spans="1:5" x14ac:dyDescent="0.3">
      <c r="A2090">
        <v>157527</v>
      </c>
      <c r="B2090">
        <v>10000</v>
      </c>
      <c r="C2090">
        <v>147</v>
      </c>
      <c r="D2090" t="s">
        <v>4700</v>
      </c>
      <c r="E2090">
        <v>9</v>
      </c>
    </row>
    <row r="2091" spans="1:5" x14ac:dyDescent="0.3">
      <c r="A2091">
        <v>157530</v>
      </c>
      <c r="B2091">
        <v>0</v>
      </c>
      <c r="C2091">
        <v>0</v>
      </c>
      <c r="D2091" t="s">
        <v>4705</v>
      </c>
      <c r="E2091">
        <v>10</v>
      </c>
    </row>
    <row r="2092" spans="1:5" x14ac:dyDescent="0.3">
      <c r="A2092">
        <v>157534</v>
      </c>
      <c r="B2092">
        <v>10000</v>
      </c>
      <c r="C2092">
        <v>147</v>
      </c>
      <c r="D2092" t="s">
        <v>4700</v>
      </c>
      <c r="E2092">
        <v>9</v>
      </c>
    </row>
    <row r="2093" spans="1:5" x14ac:dyDescent="0.3">
      <c r="A2093">
        <v>157537</v>
      </c>
      <c r="B2093">
        <v>10000</v>
      </c>
      <c r="C2093">
        <v>115</v>
      </c>
      <c r="D2093" t="s">
        <v>4702</v>
      </c>
      <c r="E2093">
        <v>6</v>
      </c>
    </row>
    <row r="2094" spans="1:5" x14ac:dyDescent="0.3">
      <c r="A2094">
        <v>157538</v>
      </c>
      <c r="B2094">
        <v>10000</v>
      </c>
      <c r="C2094">
        <v>132</v>
      </c>
      <c r="D2094" t="s">
        <v>4698</v>
      </c>
      <c r="E2094">
        <v>8</v>
      </c>
    </row>
    <row r="2095" spans="1:5" x14ac:dyDescent="0.3">
      <c r="A2095">
        <v>157541</v>
      </c>
      <c r="B2095">
        <v>10000</v>
      </c>
      <c r="C2095">
        <v>147</v>
      </c>
      <c r="D2095" t="s">
        <v>4700</v>
      </c>
      <c r="E2095">
        <v>9</v>
      </c>
    </row>
    <row r="2096" spans="1:5" x14ac:dyDescent="0.3">
      <c r="A2096">
        <v>157556</v>
      </c>
      <c r="B2096">
        <v>10000</v>
      </c>
      <c r="C2096">
        <v>127</v>
      </c>
      <c r="D2096" t="s">
        <v>4703</v>
      </c>
      <c r="E2096">
        <v>7</v>
      </c>
    </row>
    <row r="2097" spans="1:5" x14ac:dyDescent="0.3">
      <c r="A2097">
        <v>157557</v>
      </c>
      <c r="B2097">
        <v>10000</v>
      </c>
      <c r="C2097">
        <v>147</v>
      </c>
      <c r="D2097" t="s">
        <v>4700</v>
      </c>
      <c r="E2097">
        <v>9</v>
      </c>
    </row>
    <row r="2098" spans="1:5" x14ac:dyDescent="0.3">
      <c r="A2098">
        <v>157558</v>
      </c>
      <c r="B2098">
        <v>10000</v>
      </c>
      <c r="C2098">
        <v>147</v>
      </c>
      <c r="D2098" t="s">
        <v>4700</v>
      </c>
      <c r="E2098">
        <v>9</v>
      </c>
    </row>
    <row r="2099" spans="1:5" x14ac:dyDescent="0.3">
      <c r="A2099">
        <v>157565</v>
      </c>
      <c r="B2099">
        <v>10000</v>
      </c>
      <c r="C2099">
        <v>132</v>
      </c>
      <c r="D2099" t="s">
        <v>4698</v>
      </c>
      <c r="E2099">
        <v>8</v>
      </c>
    </row>
    <row r="2100" spans="1:5" x14ac:dyDescent="0.3">
      <c r="A2100">
        <v>157586</v>
      </c>
      <c r="B2100">
        <v>0</v>
      </c>
      <c r="C2100">
        <v>0</v>
      </c>
      <c r="D2100" t="s">
        <v>4705</v>
      </c>
      <c r="E2100">
        <v>10</v>
      </c>
    </row>
    <row r="2101" spans="1:5" x14ac:dyDescent="0.3">
      <c r="A2101">
        <v>157587</v>
      </c>
      <c r="B2101">
        <v>10000</v>
      </c>
      <c r="C2101">
        <v>127</v>
      </c>
      <c r="D2101" t="s">
        <v>4703</v>
      </c>
      <c r="E2101">
        <v>7</v>
      </c>
    </row>
    <row r="2102" spans="1:5" x14ac:dyDescent="0.3">
      <c r="A2102">
        <v>157591</v>
      </c>
      <c r="B2102">
        <v>10000</v>
      </c>
      <c r="C2102">
        <v>147</v>
      </c>
      <c r="D2102" t="s">
        <v>4700</v>
      </c>
      <c r="E2102">
        <v>9</v>
      </c>
    </row>
    <row r="2103" spans="1:5" x14ac:dyDescent="0.3">
      <c r="A2103">
        <v>157597</v>
      </c>
      <c r="B2103">
        <v>10000</v>
      </c>
      <c r="C2103">
        <v>147</v>
      </c>
      <c r="D2103" t="s">
        <v>4700</v>
      </c>
      <c r="E2103">
        <v>9</v>
      </c>
    </row>
    <row r="2104" spans="1:5" x14ac:dyDescent="0.3">
      <c r="A2104">
        <v>157598</v>
      </c>
      <c r="B2104">
        <v>10000</v>
      </c>
      <c r="C2104">
        <v>110</v>
      </c>
      <c r="D2104" t="s">
        <v>4701</v>
      </c>
      <c r="E2104">
        <v>5</v>
      </c>
    </row>
    <row r="2105" spans="1:5" x14ac:dyDescent="0.3">
      <c r="A2105">
        <v>157602</v>
      </c>
      <c r="B2105">
        <v>10000</v>
      </c>
      <c r="C2105">
        <v>127</v>
      </c>
      <c r="D2105" t="s">
        <v>4703</v>
      </c>
      <c r="E2105">
        <v>7</v>
      </c>
    </row>
    <row r="2106" spans="1:5" x14ac:dyDescent="0.3">
      <c r="A2106">
        <v>157608</v>
      </c>
      <c r="B2106">
        <v>10000</v>
      </c>
      <c r="C2106">
        <v>110</v>
      </c>
      <c r="D2106" t="s">
        <v>4701</v>
      </c>
      <c r="E2106">
        <v>5</v>
      </c>
    </row>
    <row r="2107" spans="1:5" x14ac:dyDescent="0.3">
      <c r="A2107">
        <v>157609</v>
      </c>
      <c r="B2107">
        <v>10000</v>
      </c>
      <c r="C2107">
        <v>127</v>
      </c>
      <c r="D2107" t="s">
        <v>4703</v>
      </c>
      <c r="E2107">
        <v>7</v>
      </c>
    </row>
    <row r="2108" spans="1:5" x14ac:dyDescent="0.3">
      <c r="A2108">
        <v>157611</v>
      </c>
      <c r="B2108">
        <v>10000</v>
      </c>
      <c r="C2108">
        <v>127</v>
      </c>
      <c r="D2108" t="s">
        <v>4703</v>
      </c>
      <c r="E2108">
        <v>7</v>
      </c>
    </row>
    <row r="2109" spans="1:5" x14ac:dyDescent="0.3">
      <c r="A2109">
        <v>157612</v>
      </c>
      <c r="B2109">
        <v>10000</v>
      </c>
      <c r="C2109">
        <v>147</v>
      </c>
      <c r="D2109" t="s">
        <v>4700</v>
      </c>
      <c r="E2109">
        <v>9</v>
      </c>
    </row>
    <row r="2110" spans="1:5" x14ac:dyDescent="0.3">
      <c r="A2110">
        <v>157613</v>
      </c>
      <c r="B2110">
        <v>10000</v>
      </c>
      <c r="C2110">
        <v>132</v>
      </c>
      <c r="D2110" t="s">
        <v>4698</v>
      </c>
      <c r="E2110">
        <v>8</v>
      </c>
    </row>
    <row r="2111" spans="1:5" x14ac:dyDescent="0.3">
      <c r="A2111">
        <v>157643</v>
      </c>
      <c r="B2111">
        <v>0</v>
      </c>
      <c r="C2111">
        <v>0</v>
      </c>
      <c r="D2111" t="s">
        <v>4705</v>
      </c>
      <c r="E2111">
        <v>10</v>
      </c>
    </row>
    <row r="2112" spans="1:5" x14ac:dyDescent="0.3">
      <c r="A2112">
        <v>157645</v>
      </c>
      <c r="B2112">
        <v>10000</v>
      </c>
      <c r="C2112">
        <v>132</v>
      </c>
      <c r="D2112" t="s">
        <v>4698</v>
      </c>
      <c r="E2112">
        <v>8</v>
      </c>
    </row>
    <row r="2113" spans="1:5" x14ac:dyDescent="0.3">
      <c r="A2113">
        <v>157654</v>
      </c>
      <c r="B2113">
        <v>10000</v>
      </c>
      <c r="C2113">
        <v>110</v>
      </c>
      <c r="D2113" t="s">
        <v>4699</v>
      </c>
      <c r="E2113">
        <v>4</v>
      </c>
    </row>
    <row r="2114" spans="1:5" x14ac:dyDescent="0.3">
      <c r="A2114">
        <v>157656</v>
      </c>
      <c r="B2114">
        <v>10000</v>
      </c>
      <c r="C2114">
        <v>147</v>
      </c>
      <c r="D2114" t="s">
        <v>4700</v>
      </c>
      <c r="E2114">
        <v>9</v>
      </c>
    </row>
    <row r="2115" spans="1:5" x14ac:dyDescent="0.3">
      <c r="A2115">
        <v>157658</v>
      </c>
      <c r="B2115">
        <v>10000</v>
      </c>
      <c r="C2115">
        <v>90</v>
      </c>
      <c r="D2115" t="s">
        <v>4706</v>
      </c>
      <c r="E2115">
        <v>1</v>
      </c>
    </row>
    <row r="2116" spans="1:5" x14ac:dyDescent="0.3">
      <c r="A2116">
        <v>157659</v>
      </c>
      <c r="B2116">
        <v>10000</v>
      </c>
      <c r="C2116">
        <v>110</v>
      </c>
      <c r="D2116" t="s">
        <v>4701</v>
      </c>
      <c r="E2116">
        <v>5</v>
      </c>
    </row>
    <row r="2117" spans="1:5" x14ac:dyDescent="0.3">
      <c r="A2117">
        <v>157661</v>
      </c>
      <c r="B2117">
        <v>10000</v>
      </c>
      <c r="C2117">
        <v>110</v>
      </c>
      <c r="D2117" t="s">
        <v>4701</v>
      </c>
      <c r="E2117">
        <v>5</v>
      </c>
    </row>
    <row r="2118" spans="1:5" x14ac:dyDescent="0.3">
      <c r="A2118">
        <v>157662</v>
      </c>
      <c r="B2118">
        <v>10000</v>
      </c>
      <c r="C2118">
        <v>110</v>
      </c>
      <c r="D2118" t="s">
        <v>4701</v>
      </c>
      <c r="E2118">
        <v>5</v>
      </c>
    </row>
    <row r="2119" spans="1:5" x14ac:dyDescent="0.3">
      <c r="A2119">
        <v>157673</v>
      </c>
      <c r="B2119">
        <v>10000</v>
      </c>
      <c r="C2119">
        <v>132</v>
      </c>
      <c r="D2119" t="s">
        <v>4698</v>
      </c>
      <c r="E2119">
        <v>8</v>
      </c>
    </row>
    <row r="2120" spans="1:5" x14ac:dyDescent="0.3">
      <c r="A2120">
        <v>157675</v>
      </c>
      <c r="B2120">
        <v>10000</v>
      </c>
      <c r="C2120">
        <v>110</v>
      </c>
      <c r="D2120" t="s">
        <v>4701</v>
      </c>
      <c r="E2120">
        <v>5</v>
      </c>
    </row>
    <row r="2121" spans="1:5" x14ac:dyDescent="0.3">
      <c r="A2121">
        <v>157676</v>
      </c>
      <c r="B2121">
        <v>10000</v>
      </c>
      <c r="C2121">
        <v>147</v>
      </c>
      <c r="D2121" t="s">
        <v>4700</v>
      </c>
      <c r="E2121">
        <v>9</v>
      </c>
    </row>
    <row r="2122" spans="1:5" x14ac:dyDescent="0.3">
      <c r="A2122">
        <v>157680</v>
      </c>
      <c r="B2122">
        <v>10000</v>
      </c>
      <c r="C2122">
        <v>115</v>
      </c>
      <c r="D2122" t="s">
        <v>4702</v>
      </c>
      <c r="E2122">
        <v>6</v>
      </c>
    </row>
    <row r="2123" spans="1:5" x14ac:dyDescent="0.3">
      <c r="A2123">
        <v>157681</v>
      </c>
      <c r="B2123">
        <v>10000</v>
      </c>
      <c r="C2123">
        <v>127</v>
      </c>
      <c r="D2123" t="s">
        <v>4703</v>
      </c>
      <c r="E2123">
        <v>7</v>
      </c>
    </row>
    <row r="2124" spans="1:5" x14ac:dyDescent="0.3">
      <c r="A2124">
        <v>157706</v>
      </c>
      <c r="B2124">
        <v>10000</v>
      </c>
      <c r="C2124">
        <v>110</v>
      </c>
      <c r="D2124" t="s">
        <v>4701</v>
      </c>
      <c r="E2124">
        <v>5</v>
      </c>
    </row>
    <row r="2125" spans="1:5" x14ac:dyDescent="0.3">
      <c r="A2125">
        <v>157707</v>
      </c>
      <c r="B2125">
        <v>10000</v>
      </c>
      <c r="C2125">
        <v>127</v>
      </c>
      <c r="D2125" t="s">
        <v>4703</v>
      </c>
      <c r="E2125">
        <v>7</v>
      </c>
    </row>
    <row r="2126" spans="1:5" x14ac:dyDescent="0.3">
      <c r="A2126">
        <v>157711</v>
      </c>
      <c r="B2126">
        <v>10000</v>
      </c>
      <c r="C2126">
        <v>110</v>
      </c>
      <c r="D2126" t="s">
        <v>4701</v>
      </c>
      <c r="E2126">
        <v>5</v>
      </c>
    </row>
    <row r="2127" spans="1:5" x14ac:dyDescent="0.3">
      <c r="A2127">
        <v>157714</v>
      </c>
      <c r="B2127">
        <v>10000</v>
      </c>
      <c r="C2127">
        <v>110</v>
      </c>
      <c r="D2127" t="s">
        <v>4699</v>
      </c>
      <c r="E2127">
        <v>4</v>
      </c>
    </row>
    <row r="2128" spans="1:5" x14ac:dyDescent="0.3">
      <c r="A2128">
        <v>157717</v>
      </c>
      <c r="B2128">
        <v>10000</v>
      </c>
      <c r="C2128">
        <v>132</v>
      </c>
      <c r="D2128" t="s">
        <v>4698</v>
      </c>
      <c r="E2128">
        <v>8</v>
      </c>
    </row>
    <row r="2129" spans="1:5" x14ac:dyDescent="0.3">
      <c r="A2129">
        <v>157718</v>
      </c>
      <c r="B2129">
        <v>0</v>
      </c>
      <c r="C2129">
        <v>0</v>
      </c>
      <c r="D2129" t="s">
        <v>4705</v>
      </c>
      <c r="E2129">
        <v>10</v>
      </c>
    </row>
    <row r="2130" spans="1:5" x14ac:dyDescent="0.3">
      <c r="A2130">
        <v>157719</v>
      </c>
      <c r="B2130">
        <v>10000</v>
      </c>
      <c r="C2130">
        <v>110</v>
      </c>
      <c r="D2130" t="s">
        <v>4701</v>
      </c>
      <c r="E2130">
        <v>5</v>
      </c>
    </row>
    <row r="2131" spans="1:5" x14ac:dyDescent="0.3">
      <c r="A2131">
        <v>157728</v>
      </c>
      <c r="B2131">
        <v>10000</v>
      </c>
      <c r="C2131">
        <v>110</v>
      </c>
      <c r="D2131" t="s">
        <v>4699</v>
      </c>
      <c r="E2131">
        <v>4</v>
      </c>
    </row>
    <row r="2132" spans="1:5" x14ac:dyDescent="0.3">
      <c r="A2132">
        <v>157745</v>
      </c>
      <c r="B2132">
        <v>10000</v>
      </c>
      <c r="C2132">
        <v>132</v>
      </c>
      <c r="D2132" t="s">
        <v>4698</v>
      </c>
      <c r="E2132">
        <v>8</v>
      </c>
    </row>
    <row r="2133" spans="1:5" x14ac:dyDescent="0.3">
      <c r="A2133">
        <v>157764</v>
      </c>
      <c r="B2133">
        <v>0</v>
      </c>
      <c r="C2133">
        <v>0</v>
      </c>
      <c r="D2133" t="s">
        <v>4705</v>
      </c>
      <c r="E2133">
        <v>10</v>
      </c>
    </row>
    <row r="2134" spans="1:5" x14ac:dyDescent="0.3">
      <c r="A2134">
        <v>157766</v>
      </c>
      <c r="B2134">
        <v>10000</v>
      </c>
      <c r="C2134">
        <v>127</v>
      </c>
      <c r="D2134" t="s">
        <v>4703</v>
      </c>
      <c r="E2134">
        <v>7</v>
      </c>
    </row>
    <row r="2135" spans="1:5" x14ac:dyDescent="0.3">
      <c r="A2135">
        <v>157785</v>
      </c>
      <c r="B2135">
        <v>10000</v>
      </c>
      <c r="C2135">
        <v>90</v>
      </c>
      <c r="D2135" t="s">
        <v>4706</v>
      </c>
      <c r="E2135">
        <v>1</v>
      </c>
    </row>
    <row r="2136" spans="1:5" x14ac:dyDescent="0.3">
      <c r="A2136">
        <v>157786</v>
      </c>
      <c r="B2136">
        <v>10000</v>
      </c>
      <c r="C2136">
        <v>90</v>
      </c>
      <c r="D2136" t="s">
        <v>4706</v>
      </c>
      <c r="E2136">
        <v>1</v>
      </c>
    </row>
    <row r="2137" spans="1:5" x14ac:dyDescent="0.3">
      <c r="A2137">
        <v>157787</v>
      </c>
      <c r="B2137">
        <v>10000</v>
      </c>
      <c r="C2137">
        <v>90</v>
      </c>
      <c r="D2137" t="s">
        <v>4706</v>
      </c>
      <c r="E2137">
        <v>1</v>
      </c>
    </row>
    <row r="2138" spans="1:5" x14ac:dyDescent="0.3">
      <c r="A2138">
        <v>157789</v>
      </c>
      <c r="B2138">
        <v>10000</v>
      </c>
      <c r="C2138">
        <v>90</v>
      </c>
      <c r="D2138" t="s">
        <v>4706</v>
      </c>
      <c r="E2138">
        <v>1</v>
      </c>
    </row>
    <row r="2139" spans="1:5" x14ac:dyDescent="0.3">
      <c r="A2139">
        <v>157790</v>
      </c>
      <c r="B2139">
        <v>10000</v>
      </c>
      <c r="C2139">
        <v>132</v>
      </c>
      <c r="D2139" t="s">
        <v>4698</v>
      </c>
      <c r="E2139">
        <v>8</v>
      </c>
    </row>
    <row r="2140" spans="1:5" x14ac:dyDescent="0.3">
      <c r="A2140">
        <v>157791</v>
      </c>
      <c r="B2140">
        <v>10000</v>
      </c>
      <c r="C2140">
        <v>90</v>
      </c>
      <c r="D2140" t="s">
        <v>4706</v>
      </c>
      <c r="E2140">
        <v>1</v>
      </c>
    </row>
    <row r="2141" spans="1:5" x14ac:dyDescent="0.3">
      <c r="A2141">
        <v>157794</v>
      </c>
      <c r="B2141">
        <v>10000</v>
      </c>
      <c r="C2141">
        <v>115</v>
      </c>
      <c r="D2141" t="s">
        <v>4702</v>
      </c>
      <c r="E2141">
        <v>6</v>
      </c>
    </row>
    <row r="2142" spans="1:5" x14ac:dyDescent="0.3">
      <c r="A2142">
        <v>157795</v>
      </c>
      <c r="B2142">
        <v>10000</v>
      </c>
      <c r="C2142">
        <v>115</v>
      </c>
      <c r="D2142" t="s">
        <v>4702</v>
      </c>
      <c r="E2142">
        <v>6</v>
      </c>
    </row>
    <row r="2143" spans="1:5" x14ac:dyDescent="0.3">
      <c r="A2143">
        <v>157803</v>
      </c>
      <c r="B2143">
        <v>10000</v>
      </c>
      <c r="C2143">
        <v>115</v>
      </c>
      <c r="D2143" t="s">
        <v>4702</v>
      </c>
      <c r="E2143">
        <v>6</v>
      </c>
    </row>
    <row r="2144" spans="1:5" x14ac:dyDescent="0.3">
      <c r="A2144">
        <v>157818</v>
      </c>
      <c r="B2144">
        <v>10000</v>
      </c>
      <c r="C2144">
        <v>115</v>
      </c>
      <c r="D2144" t="s">
        <v>4702</v>
      </c>
      <c r="E2144">
        <v>6</v>
      </c>
    </row>
    <row r="2145" spans="1:5" x14ac:dyDescent="0.3">
      <c r="A2145">
        <v>157912</v>
      </c>
      <c r="B2145">
        <v>10000</v>
      </c>
      <c r="C2145">
        <v>115</v>
      </c>
      <c r="D2145" t="s">
        <v>4702</v>
      </c>
      <c r="E2145">
        <v>6</v>
      </c>
    </row>
    <row r="2146" spans="1:5" x14ac:dyDescent="0.3">
      <c r="A2146">
        <v>157915</v>
      </c>
      <c r="B2146">
        <v>10000</v>
      </c>
      <c r="C2146">
        <v>90</v>
      </c>
      <c r="D2146" t="s">
        <v>4706</v>
      </c>
      <c r="E2146">
        <v>1</v>
      </c>
    </row>
    <row r="2147" spans="1:5" x14ac:dyDescent="0.3">
      <c r="A2147">
        <v>157926</v>
      </c>
      <c r="B2147">
        <v>10000</v>
      </c>
      <c r="C2147">
        <v>147</v>
      </c>
      <c r="D2147" t="s">
        <v>4700</v>
      </c>
      <c r="E2147">
        <v>9</v>
      </c>
    </row>
    <row r="2148" spans="1:5" x14ac:dyDescent="0.3">
      <c r="A2148">
        <v>157928</v>
      </c>
      <c r="B2148">
        <v>10000</v>
      </c>
      <c r="C2148">
        <v>132</v>
      </c>
      <c r="D2148" t="s">
        <v>4698</v>
      </c>
      <c r="E2148">
        <v>8</v>
      </c>
    </row>
    <row r="2149" spans="1:5" x14ac:dyDescent="0.3">
      <c r="A2149">
        <v>157929</v>
      </c>
      <c r="B2149">
        <v>10000</v>
      </c>
      <c r="C2149">
        <v>127</v>
      </c>
      <c r="D2149" t="s">
        <v>4703</v>
      </c>
      <c r="E2149">
        <v>7</v>
      </c>
    </row>
    <row r="2150" spans="1:5" x14ac:dyDescent="0.3">
      <c r="A2150">
        <v>157931</v>
      </c>
      <c r="B2150">
        <v>10000</v>
      </c>
      <c r="C2150">
        <v>132</v>
      </c>
      <c r="D2150" t="s">
        <v>4698</v>
      </c>
      <c r="E2150">
        <v>8</v>
      </c>
    </row>
    <row r="2151" spans="1:5" x14ac:dyDescent="0.3">
      <c r="A2151">
        <v>157937</v>
      </c>
      <c r="B2151">
        <v>0</v>
      </c>
      <c r="C2151">
        <v>0</v>
      </c>
      <c r="D2151" t="s">
        <v>4705</v>
      </c>
      <c r="E2151">
        <v>10</v>
      </c>
    </row>
    <row r="2152" spans="1:5" x14ac:dyDescent="0.3">
      <c r="A2152">
        <v>157945</v>
      </c>
      <c r="B2152">
        <v>10000</v>
      </c>
      <c r="C2152">
        <v>132</v>
      </c>
      <c r="D2152" t="s">
        <v>4698</v>
      </c>
      <c r="E2152">
        <v>8</v>
      </c>
    </row>
    <row r="2153" spans="1:5" x14ac:dyDescent="0.3">
      <c r="A2153">
        <v>157948</v>
      </c>
      <c r="B2153">
        <v>10000</v>
      </c>
      <c r="C2153">
        <v>147</v>
      </c>
      <c r="D2153" t="s">
        <v>4700</v>
      </c>
      <c r="E2153">
        <v>9</v>
      </c>
    </row>
    <row r="2154" spans="1:5" x14ac:dyDescent="0.3">
      <c r="A2154">
        <v>157952</v>
      </c>
      <c r="B2154">
        <v>10000</v>
      </c>
      <c r="C2154">
        <v>127</v>
      </c>
      <c r="D2154" t="s">
        <v>4703</v>
      </c>
      <c r="E2154">
        <v>7</v>
      </c>
    </row>
    <row r="2155" spans="1:5" x14ac:dyDescent="0.3">
      <c r="A2155">
        <v>157979</v>
      </c>
      <c r="B2155">
        <v>10000</v>
      </c>
      <c r="C2155">
        <v>147</v>
      </c>
      <c r="D2155" t="s">
        <v>4700</v>
      </c>
      <c r="E2155">
        <v>9</v>
      </c>
    </row>
    <row r="2156" spans="1:5" x14ac:dyDescent="0.3">
      <c r="A2156">
        <v>157982</v>
      </c>
      <c r="B2156">
        <v>0</v>
      </c>
      <c r="C2156">
        <v>0</v>
      </c>
      <c r="D2156" t="s">
        <v>4705</v>
      </c>
      <c r="E2156">
        <v>10</v>
      </c>
    </row>
    <row r="2157" spans="1:5" x14ac:dyDescent="0.3">
      <c r="A2157">
        <v>157993</v>
      </c>
      <c r="B2157">
        <v>10000</v>
      </c>
      <c r="C2157">
        <v>115</v>
      </c>
      <c r="D2157" t="s">
        <v>4702</v>
      </c>
      <c r="E2157">
        <v>6</v>
      </c>
    </row>
    <row r="2158" spans="1:5" x14ac:dyDescent="0.3">
      <c r="A2158">
        <v>157995</v>
      </c>
      <c r="B2158">
        <v>10000</v>
      </c>
      <c r="C2158">
        <v>132</v>
      </c>
      <c r="D2158" t="s">
        <v>4698</v>
      </c>
      <c r="E2158">
        <v>8</v>
      </c>
    </row>
    <row r="2159" spans="1:5" x14ac:dyDescent="0.3">
      <c r="A2159">
        <v>157996</v>
      </c>
      <c r="B2159">
        <v>0</v>
      </c>
      <c r="C2159">
        <v>0</v>
      </c>
      <c r="D2159" t="s">
        <v>4705</v>
      </c>
      <c r="E2159">
        <v>10</v>
      </c>
    </row>
    <row r="2160" spans="1:5" x14ac:dyDescent="0.3">
      <c r="A2160">
        <v>157997</v>
      </c>
      <c r="B2160">
        <v>10000</v>
      </c>
      <c r="C2160">
        <v>115</v>
      </c>
      <c r="D2160" t="s">
        <v>4702</v>
      </c>
      <c r="E2160">
        <v>6</v>
      </c>
    </row>
    <row r="2161" spans="1:5" x14ac:dyDescent="0.3">
      <c r="A2161">
        <v>157998</v>
      </c>
      <c r="B2161">
        <v>10000</v>
      </c>
      <c r="C2161">
        <v>127</v>
      </c>
      <c r="D2161" t="s">
        <v>4703</v>
      </c>
      <c r="E2161">
        <v>7</v>
      </c>
    </row>
    <row r="2162" spans="1:5" x14ac:dyDescent="0.3">
      <c r="A2162">
        <v>158022</v>
      </c>
      <c r="B2162">
        <v>10000</v>
      </c>
      <c r="C2162">
        <v>115</v>
      </c>
      <c r="D2162" t="s">
        <v>4702</v>
      </c>
      <c r="E2162">
        <v>6</v>
      </c>
    </row>
    <row r="2163" spans="1:5" x14ac:dyDescent="0.3">
      <c r="A2163">
        <v>158050</v>
      </c>
      <c r="B2163">
        <v>10000</v>
      </c>
      <c r="C2163">
        <v>127</v>
      </c>
      <c r="D2163" t="s">
        <v>4703</v>
      </c>
      <c r="E2163">
        <v>7</v>
      </c>
    </row>
    <row r="2164" spans="1:5" x14ac:dyDescent="0.3">
      <c r="A2164">
        <v>158056</v>
      </c>
      <c r="B2164">
        <v>10000</v>
      </c>
      <c r="C2164">
        <v>110</v>
      </c>
      <c r="D2164" t="s">
        <v>4697</v>
      </c>
      <c r="E2164">
        <v>3</v>
      </c>
    </row>
    <row r="2165" spans="1:5" x14ac:dyDescent="0.3">
      <c r="A2165">
        <v>158078</v>
      </c>
      <c r="B2165">
        <v>0</v>
      </c>
      <c r="C2165">
        <v>0</v>
      </c>
      <c r="D2165" t="s">
        <v>4705</v>
      </c>
      <c r="E2165">
        <v>10</v>
      </c>
    </row>
    <row r="2166" spans="1:5" x14ac:dyDescent="0.3">
      <c r="A2166">
        <v>158079</v>
      </c>
      <c r="B2166">
        <v>10000</v>
      </c>
      <c r="C2166">
        <v>110</v>
      </c>
      <c r="D2166" t="s">
        <v>4699</v>
      </c>
      <c r="E2166">
        <v>4</v>
      </c>
    </row>
    <row r="2167" spans="1:5" x14ac:dyDescent="0.3">
      <c r="A2167">
        <v>158090</v>
      </c>
      <c r="B2167">
        <v>10000</v>
      </c>
      <c r="C2167">
        <v>132</v>
      </c>
      <c r="D2167" t="s">
        <v>4698</v>
      </c>
      <c r="E2167">
        <v>8</v>
      </c>
    </row>
    <row r="2168" spans="1:5" x14ac:dyDescent="0.3">
      <c r="A2168">
        <v>158123</v>
      </c>
      <c r="B2168">
        <v>10000</v>
      </c>
      <c r="C2168">
        <v>127</v>
      </c>
      <c r="D2168" t="s">
        <v>4703</v>
      </c>
      <c r="E2168">
        <v>7</v>
      </c>
    </row>
    <row r="2169" spans="1:5" x14ac:dyDescent="0.3">
      <c r="A2169">
        <v>158125</v>
      </c>
      <c r="B2169">
        <v>10000</v>
      </c>
      <c r="C2169">
        <v>115</v>
      </c>
      <c r="D2169" t="s">
        <v>4702</v>
      </c>
      <c r="E2169">
        <v>6</v>
      </c>
    </row>
    <row r="2170" spans="1:5" x14ac:dyDescent="0.3">
      <c r="A2170">
        <v>158128</v>
      </c>
      <c r="B2170">
        <v>10000</v>
      </c>
      <c r="C2170">
        <v>110</v>
      </c>
      <c r="D2170" t="s">
        <v>4701</v>
      </c>
      <c r="E2170">
        <v>5</v>
      </c>
    </row>
    <row r="2171" spans="1:5" x14ac:dyDescent="0.3">
      <c r="A2171">
        <v>158132</v>
      </c>
      <c r="B2171">
        <v>10000</v>
      </c>
      <c r="C2171">
        <v>127</v>
      </c>
      <c r="D2171" t="s">
        <v>4703</v>
      </c>
      <c r="E2171">
        <v>7</v>
      </c>
    </row>
    <row r="2172" spans="1:5" x14ac:dyDescent="0.3">
      <c r="A2172">
        <v>158134</v>
      </c>
      <c r="B2172">
        <v>0</v>
      </c>
      <c r="C2172">
        <v>0</v>
      </c>
      <c r="D2172" t="s">
        <v>4705</v>
      </c>
      <c r="E2172">
        <v>10</v>
      </c>
    </row>
    <row r="2173" spans="1:5" x14ac:dyDescent="0.3">
      <c r="A2173">
        <v>158143</v>
      </c>
      <c r="B2173">
        <v>0</v>
      </c>
      <c r="C2173">
        <v>0</v>
      </c>
      <c r="D2173" t="s">
        <v>4705</v>
      </c>
      <c r="E2173">
        <v>10</v>
      </c>
    </row>
    <row r="2174" spans="1:5" x14ac:dyDescent="0.3">
      <c r="A2174">
        <v>158144</v>
      </c>
      <c r="B2174">
        <v>10000</v>
      </c>
      <c r="C2174">
        <v>110</v>
      </c>
      <c r="D2174" t="s">
        <v>4699</v>
      </c>
      <c r="E2174">
        <v>4</v>
      </c>
    </row>
    <row r="2175" spans="1:5" x14ac:dyDescent="0.3">
      <c r="A2175">
        <v>158164</v>
      </c>
      <c r="B2175">
        <v>10000</v>
      </c>
      <c r="C2175">
        <v>147</v>
      </c>
      <c r="D2175" t="s">
        <v>4700</v>
      </c>
      <c r="E2175">
        <v>9</v>
      </c>
    </row>
    <row r="2176" spans="1:5" x14ac:dyDescent="0.3">
      <c r="A2176">
        <v>158165</v>
      </c>
      <c r="B2176">
        <v>10000</v>
      </c>
      <c r="C2176">
        <v>147</v>
      </c>
      <c r="D2176" t="s">
        <v>4700</v>
      </c>
      <c r="E2176">
        <v>9</v>
      </c>
    </row>
    <row r="2177" spans="1:5" x14ac:dyDescent="0.3">
      <c r="A2177">
        <v>158166</v>
      </c>
      <c r="B2177">
        <v>0</v>
      </c>
      <c r="C2177">
        <v>0</v>
      </c>
      <c r="D2177" t="s">
        <v>4705</v>
      </c>
      <c r="E2177">
        <v>10</v>
      </c>
    </row>
    <row r="2178" spans="1:5" x14ac:dyDescent="0.3">
      <c r="A2178">
        <v>158169</v>
      </c>
      <c r="B2178">
        <v>0</v>
      </c>
      <c r="C2178">
        <v>0</v>
      </c>
      <c r="D2178" t="s">
        <v>4705</v>
      </c>
      <c r="E2178">
        <v>10</v>
      </c>
    </row>
    <row r="2179" spans="1:5" x14ac:dyDescent="0.3">
      <c r="A2179">
        <v>158209</v>
      </c>
      <c r="B2179">
        <v>10000</v>
      </c>
      <c r="C2179">
        <v>110</v>
      </c>
      <c r="D2179" t="s">
        <v>4699</v>
      </c>
      <c r="E2179">
        <v>4</v>
      </c>
    </row>
    <row r="2180" spans="1:5" x14ac:dyDescent="0.3">
      <c r="A2180">
        <v>158216</v>
      </c>
      <c r="B2180">
        <v>10000</v>
      </c>
      <c r="C2180">
        <v>147</v>
      </c>
      <c r="D2180" t="s">
        <v>4700</v>
      </c>
      <c r="E2180">
        <v>9</v>
      </c>
    </row>
    <row r="2181" spans="1:5" x14ac:dyDescent="0.3">
      <c r="A2181">
        <v>158221</v>
      </c>
      <c r="B2181">
        <v>10000</v>
      </c>
      <c r="C2181">
        <v>115</v>
      </c>
      <c r="D2181" t="s">
        <v>4702</v>
      </c>
      <c r="E2181">
        <v>6</v>
      </c>
    </row>
    <row r="2182" spans="1:5" x14ac:dyDescent="0.3">
      <c r="A2182">
        <v>158226</v>
      </c>
      <c r="B2182">
        <v>10000</v>
      </c>
      <c r="C2182">
        <v>147</v>
      </c>
      <c r="D2182" t="s">
        <v>4700</v>
      </c>
      <c r="E2182">
        <v>9</v>
      </c>
    </row>
    <row r="2183" spans="1:5" x14ac:dyDescent="0.3">
      <c r="A2183">
        <v>158227</v>
      </c>
      <c r="B2183">
        <v>10000</v>
      </c>
      <c r="C2183">
        <v>147</v>
      </c>
      <c r="D2183" t="s">
        <v>4700</v>
      </c>
      <c r="E2183">
        <v>9</v>
      </c>
    </row>
    <row r="2184" spans="1:5" x14ac:dyDescent="0.3">
      <c r="A2184">
        <v>158228</v>
      </c>
      <c r="B2184">
        <v>0</v>
      </c>
      <c r="C2184">
        <v>0</v>
      </c>
      <c r="D2184" t="s">
        <v>4705</v>
      </c>
      <c r="E2184">
        <v>10</v>
      </c>
    </row>
    <row r="2185" spans="1:5" x14ac:dyDescent="0.3">
      <c r="A2185">
        <v>158232</v>
      </c>
      <c r="B2185">
        <v>10000</v>
      </c>
      <c r="C2185">
        <v>147</v>
      </c>
      <c r="D2185" t="s">
        <v>4700</v>
      </c>
      <c r="E2185">
        <v>9</v>
      </c>
    </row>
    <row r="2186" spans="1:5" x14ac:dyDescent="0.3">
      <c r="A2186">
        <v>158238</v>
      </c>
      <c r="B2186">
        <v>10000</v>
      </c>
      <c r="C2186">
        <v>127</v>
      </c>
      <c r="D2186" t="s">
        <v>4703</v>
      </c>
      <c r="E2186">
        <v>7</v>
      </c>
    </row>
    <row r="2187" spans="1:5" x14ac:dyDescent="0.3">
      <c r="A2187">
        <v>158240</v>
      </c>
      <c r="B2187">
        <v>10000</v>
      </c>
      <c r="C2187">
        <v>127</v>
      </c>
      <c r="D2187" t="s">
        <v>4703</v>
      </c>
      <c r="E2187">
        <v>7</v>
      </c>
    </row>
    <row r="2188" spans="1:5" x14ac:dyDescent="0.3">
      <c r="A2188">
        <v>158245</v>
      </c>
      <c r="B2188">
        <v>10000</v>
      </c>
      <c r="C2188">
        <v>110</v>
      </c>
      <c r="D2188" t="s">
        <v>4699</v>
      </c>
      <c r="E2188">
        <v>4</v>
      </c>
    </row>
    <row r="2189" spans="1:5" x14ac:dyDescent="0.3">
      <c r="A2189">
        <v>158246</v>
      </c>
      <c r="B2189">
        <v>10000</v>
      </c>
      <c r="C2189">
        <v>110</v>
      </c>
      <c r="D2189" t="s">
        <v>4699</v>
      </c>
      <c r="E2189">
        <v>4</v>
      </c>
    </row>
    <row r="2190" spans="1:5" x14ac:dyDescent="0.3">
      <c r="A2190">
        <v>158247</v>
      </c>
      <c r="B2190">
        <v>10000</v>
      </c>
      <c r="C2190">
        <v>110</v>
      </c>
      <c r="D2190" t="s">
        <v>4699</v>
      </c>
      <c r="E2190">
        <v>4</v>
      </c>
    </row>
    <row r="2191" spans="1:5" x14ac:dyDescent="0.3">
      <c r="A2191">
        <v>158265</v>
      </c>
      <c r="B2191">
        <v>10000</v>
      </c>
      <c r="C2191">
        <v>100</v>
      </c>
      <c r="D2191" t="s">
        <v>4704</v>
      </c>
      <c r="E2191">
        <v>2</v>
      </c>
    </row>
    <row r="2192" spans="1:5" x14ac:dyDescent="0.3">
      <c r="A2192">
        <v>158268</v>
      </c>
      <c r="B2192">
        <v>10000</v>
      </c>
      <c r="C2192">
        <v>110</v>
      </c>
      <c r="D2192" t="s">
        <v>4701</v>
      </c>
      <c r="E2192">
        <v>5</v>
      </c>
    </row>
    <row r="2193" spans="1:5" x14ac:dyDescent="0.3">
      <c r="A2193">
        <v>158292</v>
      </c>
      <c r="B2193">
        <v>10000</v>
      </c>
      <c r="C2193">
        <v>110</v>
      </c>
      <c r="D2193" t="s">
        <v>4699</v>
      </c>
      <c r="E2193">
        <v>4</v>
      </c>
    </row>
    <row r="2194" spans="1:5" x14ac:dyDescent="0.3">
      <c r="A2194">
        <v>158308</v>
      </c>
      <c r="B2194">
        <v>10000</v>
      </c>
      <c r="C2194">
        <v>127</v>
      </c>
      <c r="D2194" t="s">
        <v>4703</v>
      </c>
      <c r="E2194">
        <v>7</v>
      </c>
    </row>
    <row r="2195" spans="1:5" x14ac:dyDescent="0.3">
      <c r="A2195">
        <v>158322</v>
      </c>
      <c r="B2195">
        <v>10000</v>
      </c>
      <c r="C2195">
        <v>132</v>
      </c>
      <c r="D2195" t="s">
        <v>4698</v>
      </c>
      <c r="E2195">
        <v>8</v>
      </c>
    </row>
    <row r="2196" spans="1:5" x14ac:dyDescent="0.3">
      <c r="A2196">
        <v>158354</v>
      </c>
      <c r="B2196">
        <v>10000</v>
      </c>
      <c r="C2196">
        <v>115</v>
      </c>
      <c r="D2196" t="s">
        <v>4702</v>
      </c>
      <c r="E2196">
        <v>6</v>
      </c>
    </row>
    <row r="2197" spans="1:5" x14ac:dyDescent="0.3">
      <c r="A2197">
        <v>158356</v>
      </c>
      <c r="B2197">
        <v>10000</v>
      </c>
      <c r="C2197">
        <v>110</v>
      </c>
      <c r="D2197" t="s">
        <v>4701</v>
      </c>
      <c r="E2197">
        <v>5</v>
      </c>
    </row>
    <row r="2198" spans="1:5" x14ac:dyDescent="0.3">
      <c r="A2198">
        <v>158360</v>
      </c>
      <c r="B2198">
        <v>10000</v>
      </c>
      <c r="C2198">
        <v>110</v>
      </c>
      <c r="D2198" t="s">
        <v>4701</v>
      </c>
      <c r="E2198">
        <v>5</v>
      </c>
    </row>
    <row r="2199" spans="1:5" x14ac:dyDescent="0.3">
      <c r="A2199">
        <v>158367</v>
      </c>
      <c r="B2199">
        <v>10000</v>
      </c>
      <c r="C2199">
        <v>132</v>
      </c>
      <c r="D2199" t="s">
        <v>4698</v>
      </c>
      <c r="E2199">
        <v>8</v>
      </c>
    </row>
    <row r="2200" spans="1:5" x14ac:dyDescent="0.3">
      <c r="A2200">
        <v>158377</v>
      </c>
      <c r="B2200">
        <v>10000</v>
      </c>
      <c r="C2200">
        <v>127</v>
      </c>
      <c r="D2200" t="s">
        <v>4703</v>
      </c>
      <c r="E2200">
        <v>7</v>
      </c>
    </row>
    <row r="2201" spans="1:5" x14ac:dyDescent="0.3">
      <c r="A2201">
        <v>158379</v>
      </c>
      <c r="B2201">
        <v>10000</v>
      </c>
      <c r="C2201">
        <v>110</v>
      </c>
      <c r="D2201" t="s">
        <v>4701</v>
      </c>
      <c r="E2201">
        <v>5</v>
      </c>
    </row>
    <row r="2202" spans="1:5" x14ac:dyDescent="0.3">
      <c r="A2202">
        <v>158380</v>
      </c>
      <c r="B2202">
        <v>10000</v>
      </c>
      <c r="C2202">
        <v>110</v>
      </c>
      <c r="D2202" t="s">
        <v>4699</v>
      </c>
      <c r="E2202">
        <v>4</v>
      </c>
    </row>
    <row r="2203" spans="1:5" x14ac:dyDescent="0.3">
      <c r="A2203">
        <v>158381</v>
      </c>
      <c r="B2203">
        <v>10000</v>
      </c>
      <c r="C2203">
        <v>110</v>
      </c>
      <c r="D2203" t="s">
        <v>4697</v>
      </c>
      <c r="E2203">
        <v>3</v>
      </c>
    </row>
    <row r="2204" spans="1:5" x14ac:dyDescent="0.3">
      <c r="A2204">
        <v>158382</v>
      </c>
      <c r="B2204">
        <v>10000</v>
      </c>
      <c r="C2204">
        <v>100</v>
      </c>
      <c r="D2204" t="s">
        <v>4704</v>
      </c>
      <c r="E2204">
        <v>2</v>
      </c>
    </row>
    <row r="2205" spans="1:5" x14ac:dyDescent="0.3">
      <c r="A2205">
        <v>158385</v>
      </c>
      <c r="B2205">
        <v>10000</v>
      </c>
      <c r="C2205">
        <v>110</v>
      </c>
      <c r="D2205" t="s">
        <v>4701</v>
      </c>
      <c r="E2205">
        <v>5</v>
      </c>
    </row>
    <row r="2206" spans="1:5" x14ac:dyDescent="0.3">
      <c r="A2206">
        <v>158386</v>
      </c>
      <c r="B2206">
        <v>10000</v>
      </c>
      <c r="C2206">
        <v>110</v>
      </c>
      <c r="D2206" t="s">
        <v>4697</v>
      </c>
      <c r="E2206">
        <v>3</v>
      </c>
    </row>
    <row r="2207" spans="1:5" x14ac:dyDescent="0.3">
      <c r="A2207">
        <v>158405</v>
      </c>
      <c r="B2207">
        <v>0</v>
      </c>
      <c r="C2207">
        <v>0</v>
      </c>
      <c r="D2207" t="s">
        <v>4705</v>
      </c>
      <c r="E2207">
        <v>10</v>
      </c>
    </row>
    <row r="2208" spans="1:5" x14ac:dyDescent="0.3">
      <c r="A2208">
        <v>158406</v>
      </c>
      <c r="B2208">
        <v>10000</v>
      </c>
      <c r="C2208">
        <v>110</v>
      </c>
      <c r="D2208" t="s">
        <v>4697</v>
      </c>
      <c r="E2208">
        <v>3</v>
      </c>
    </row>
    <row r="2209" spans="1:5" x14ac:dyDescent="0.3">
      <c r="A2209">
        <v>158415</v>
      </c>
      <c r="B2209">
        <v>10000</v>
      </c>
      <c r="C2209">
        <v>110</v>
      </c>
      <c r="D2209" t="s">
        <v>4699</v>
      </c>
      <c r="E2209">
        <v>4</v>
      </c>
    </row>
    <row r="2210" spans="1:5" x14ac:dyDescent="0.3">
      <c r="A2210">
        <v>158416</v>
      </c>
      <c r="B2210">
        <v>10000</v>
      </c>
      <c r="C2210">
        <v>127</v>
      </c>
      <c r="D2210" t="s">
        <v>4703</v>
      </c>
      <c r="E2210">
        <v>7</v>
      </c>
    </row>
    <row r="2211" spans="1:5" x14ac:dyDescent="0.3">
      <c r="A2211">
        <v>158417</v>
      </c>
      <c r="B2211">
        <v>10000</v>
      </c>
      <c r="C2211">
        <v>115</v>
      </c>
      <c r="D2211" t="s">
        <v>4702</v>
      </c>
      <c r="E2211">
        <v>6</v>
      </c>
    </row>
    <row r="2212" spans="1:5" x14ac:dyDescent="0.3">
      <c r="A2212">
        <v>158527</v>
      </c>
      <c r="B2212">
        <v>10000</v>
      </c>
      <c r="C2212">
        <v>147</v>
      </c>
      <c r="D2212" t="s">
        <v>4700</v>
      </c>
      <c r="E2212">
        <v>9</v>
      </c>
    </row>
    <row r="2213" spans="1:5" x14ac:dyDescent="0.3">
      <c r="A2213">
        <v>158541</v>
      </c>
      <c r="B2213">
        <v>10000</v>
      </c>
      <c r="C2213">
        <v>127</v>
      </c>
      <c r="D2213" t="s">
        <v>4703</v>
      </c>
      <c r="E2213">
        <v>7</v>
      </c>
    </row>
    <row r="2214" spans="1:5" x14ac:dyDescent="0.3">
      <c r="A2214">
        <v>158542</v>
      </c>
      <c r="B2214">
        <v>10000</v>
      </c>
      <c r="C2214">
        <v>115</v>
      </c>
      <c r="D2214" t="s">
        <v>4702</v>
      </c>
      <c r="E2214">
        <v>6</v>
      </c>
    </row>
    <row r="2215" spans="1:5" x14ac:dyDescent="0.3">
      <c r="A2215">
        <v>158543</v>
      </c>
      <c r="B2215">
        <v>10000</v>
      </c>
      <c r="C2215">
        <v>110</v>
      </c>
      <c r="D2215" t="s">
        <v>4699</v>
      </c>
      <c r="E2215">
        <v>4</v>
      </c>
    </row>
    <row r="2216" spans="1:5" x14ac:dyDescent="0.3">
      <c r="A2216">
        <v>158578</v>
      </c>
      <c r="B2216">
        <v>10000</v>
      </c>
      <c r="C2216">
        <v>147</v>
      </c>
      <c r="D2216" t="s">
        <v>4700</v>
      </c>
      <c r="E2216">
        <v>9</v>
      </c>
    </row>
    <row r="2217" spans="1:5" x14ac:dyDescent="0.3">
      <c r="A2217">
        <v>158582</v>
      </c>
      <c r="B2217">
        <v>10000</v>
      </c>
      <c r="C2217">
        <v>147</v>
      </c>
      <c r="D2217" t="s">
        <v>4700</v>
      </c>
      <c r="E2217">
        <v>9</v>
      </c>
    </row>
    <row r="2218" spans="1:5" x14ac:dyDescent="0.3">
      <c r="A2218">
        <v>158584</v>
      </c>
      <c r="B2218">
        <v>10000</v>
      </c>
      <c r="C2218">
        <v>147</v>
      </c>
      <c r="D2218" t="s">
        <v>4700</v>
      </c>
      <c r="E2218">
        <v>9</v>
      </c>
    </row>
    <row r="2219" spans="1:5" x14ac:dyDescent="0.3">
      <c r="A2219">
        <v>158599</v>
      </c>
      <c r="B2219">
        <v>0</v>
      </c>
      <c r="C2219">
        <v>0</v>
      </c>
      <c r="D2219" t="s">
        <v>4705</v>
      </c>
      <c r="E2219">
        <v>10</v>
      </c>
    </row>
    <row r="2220" spans="1:5" x14ac:dyDescent="0.3">
      <c r="A2220">
        <v>158607</v>
      </c>
      <c r="B2220">
        <v>10000</v>
      </c>
      <c r="C2220">
        <v>110</v>
      </c>
      <c r="D2220" t="s">
        <v>4699</v>
      </c>
      <c r="E2220">
        <v>4</v>
      </c>
    </row>
    <row r="2221" spans="1:5" x14ac:dyDescent="0.3">
      <c r="A2221">
        <v>158608</v>
      </c>
      <c r="B2221">
        <v>10000</v>
      </c>
      <c r="C2221">
        <v>127</v>
      </c>
      <c r="D2221" t="s">
        <v>4703</v>
      </c>
      <c r="E2221">
        <v>7</v>
      </c>
    </row>
    <row r="2222" spans="1:5" x14ac:dyDescent="0.3">
      <c r="A2222">
        <v>158609</v>
      </c>
      <c r="B2222">
        <v>10000</v>
      </c>
      <c r="C2222">
        <v>147</v>
      </c>
      <c r="D2222" t="s">
        <v>4700</v>
      </c>
      <c r="E2222">
        <v>9</v>
      </c>
    </row>
    <row r="2223" spans="1:5" x14ac:dyDescent="0.3">
      <c r="A2223">
        <v>158611</v>
      </c>
      <c r="B2223">
        <v>10000</v>
      </c>
      <c r="C2223">
        <v>110</v>
      </c>
      <c r="D2223" t="s">
        <v>4699</v>
      </c>
      <c r="E2223">
        <v>4</v>
      </c>
    </row>
    <row r="2224" spans="1:5" x14ac:dyDescent="0.3">
      <c r="A2224">
        <v>158612</v>
      </c>
      <c r="B2224">
        <v>0</v>
      </c>
      <c r="C2224">
        <v>0</v>
      </c>
      <c r="D2224" t="s">
        <v>4705</v>
      </c>
      <c r="E2224">
        <v>10</v>
      </c>
    </row>
    <row r="2225" spans="1:5" x14ac:dyDescent="0.3">
      <c r="A2225">
        <v>158625</v>
      </c>
      <c r="B2225">
        <v>10000</v>
      </c>
      <c r="C2225">
        <v>147</v>
      </c>
      <c r="D2225" t="s">
        <v>4700</v>
      </c>
      <c r="E2225">
        <v>9</v>
      </c>
    </row>
    <row r="2226" spans="1:5" x14ac:dyDescent="0.3">
      <c r="A2226">
        <v>158626</v>
      </c>
      <c r="B2226">
        <v>10000</v>
      </c>
      <c r="C2226">
        <v>127</v>
      </c>
      <c r="D2226" t="s">
        <v>4703</v>
      </c>
      <c r="E2226">
        <v>7</v>
      </c>
    </row>
    <row r="2227" spans="1:5" x14ac:dyDescent="0.3">
      <c r="A2227">
        <v>158627</v>
      </c>
      <c r="B2227">
        <v>0</v>
      </c>
      <c r="C2227">
        <v>0</v>
      </c>
      <c r="D2227" t="s">
        <v>4705</v>
      </c>
      <c r="E2227">
        <v>10</v>
      </c>
    </row>
    <row r="2228" spans="1:5" x14ac:dyDescent="0.3">
      <c r="A2228">
        <v>158666</v>
      </c>
      <c r="B2228">
        <v>0</v>
      </c>
      <c r="C2228">
        <v>0</v>
      </c>
      <c r="D2228" t="s">
        <v>4705</v>
      </c>
      <c r="E2228">
        <v>10</v>
      </c>
    </row>
    <row r="2229" spans="1:5" x14ac:dyDescent="0.3">
      <c r="A2229">
        <v>158669</v>
      </c>
      <c r="B2229">
        <v>10000</v>
      </c>
      <c r="C2229">
        <v>127</v>
      </c>
      <c r="D2229" t="s">
        <v>4703</v>
      </c>
      <c r="E2229">
        <v>7</v>
      </c>
    </row>
    <row r="2230" spans="1:5" x14ac:dyDescent="0.3">
      <c r="A2230">
        <v>158673</v>
      </c>
      <c r="B2230">
        <v>10000</v>
      </c>
      <c r="C2230">
        <v>147</v>
      </c>
      <c r="D2230" t="s">
        <v>4700</v>
      </c>
      <c r="E2230">
        <v>9</v>
      </c>
    </row>
    <row r="2231" spans="1:5" x14ac:dyDescent="0.3">
      <c r="A2231">
        <v>158674</v>
      </c>
      <c r="B2231">
        <v>10000</v>
      </c>
      <c r="C2231">
        <v>132</v>
      </c>
      <c r="D2231" t="s">
        <v>4698</v>
      </c>
      <c r="E2231">
        <v>8</v>
      </c>
    </row>
    <row r="2232" spans="1:5" x14ac:dyDescent="0.3">
      <c r="A2232">
        <v>158675</v>
      </c>
      <c r="B2232">
        <v>10000</v>
      </c>
      <c r="C2232">
        <v>127</v>
      </c>
      <c r="D2232" t="s">
        <v>4703</v>
      </c>
      <c r="E2232">
        <v>7</v>
      </c>
    </row>
    <row r="2233" spans="1:5" x14ac:dyDescent="0.3">
      <c r="A2233">
        <v>158677</v>
      </c>
      <c r="B2233">
        <v>0</v>
      </c>
      <c r="C2233">
        <v>0</v>
      </c>
      <c r="D2233" t="s">
        <v>4705</v>
      </c>
      <c r="E2233">
        <v>10</v>
      </c>
    </row>
    <row r="2234" spans="1:5" x14ac:dyDescent="0.3">
      <c r="A2234">
        <v>158678</v>
      </c>
      <c r="B2234">
        <v>10000</v>
      </c>
      <c r="C2234">
        <v>127</v>
      </c>
      <c r="D2234" t="s">
        <v>4703</v>
      </c>
      <c r="E2234">
        <v>7</v>
      </c>
    </row>
    <row r="2235" spans="1:5" x14ac:dyDescent="0.3">
      <c r="A2235">
        <v>158692</v>
      </c>
      <c r="B2235">
        <v>10000</v>
      </c>
      <c r="C2235">
        <v>110</v>
      </c>
      <c r="D2235" t="s">
        <v>4699</v>
      </c>
      <c r="E2235">
        <v>4</v>
      </c>
    </row>
    <row r="2236" spans="1:5" x14ac:dyDescent="0.3">
      <c r="A2236">
        <v>158694</v>
      </c>
      <c r="B2236">
        <v>10000</v>
      </c>
      <c r="C2236">
        <v>100</v>
      </c>
      <c r="D2236" t="s">
        <v>4704</v>
      </c>
      <c r="E2236">
        <v>2</v>
      </c>
    </row>
    <row r="2237" spans="1:5" x14ac:dyDescent="0.3">
      <c r="A2237">
        <v>158696</v>
      </c>
      <c r="B2237">
        <v>10000</v>
      </c>
      <c r="C2237">
        <v>110</v>
      </c>
      <c r="D2237" t="s">
        <v>4699</v>
      </c>
      <c r="E2237">
        <v>4</v>
      </c>
    </row>
    <row r="2238" spans="1:5" x14ac:dyDescent="0.3">
      <c r="A2238">
        <v>158697</v>
      </c>
      <c r="B2238">
        <v>10000</v>
      </c>
      <c r="C2238">
        <v>110</v>
      </c>
      <c r="D2238" t="s">
        <v>4701</v>
      </c>
      <c r="E2238">
        <v>5</v>
      </c>
    </row>
    <row r="2239" spans="1:5" x14ac:dyDescent="0.3">
      <c r="A2239">
        <v>158703</v>
      </c>
      <c r="B2239">
        <v>10000</v>
      </c>
      <c r="C2239">
        <v>110</v>
      </c>
      <c r="D2239" t="s">
        <v>4697</v>
      </c>
      <c r="E2239">
        <v>3</v>
      </c>
    </row>
    <row r="2240" spans="1:5" x14ac:dyDescent="0.3">
      <c r="A2240">
        <v>158705</v>
      </c>
      <c r="B2240">
        <v>10000</v>
      </c>
      <c r="C2240">
        <v>110</v>
      </c>
      <c r="D2240" t="s">
        <v>4701</v>
      </c>
      <c r="E2240">
        <v>5</v>
      </c>
    </row>
    <row r="2241" spans="1:5" x14ac:dyDescent="0.3">
      <c r="A2241">
        <v>158706</v>
      </c>
      <c r="B2241">
        <v>10000</v>
      </c>
      <c r="C2241">
        <v>110</v>
      </c>
      <c r="D2241" t="s">
        <v>4701</v>
      </c>
      <c r="E2241">
        <v>5</v>
      </c>
    </row>
    <row r="2242" spans="1:5" x14ac:dyDescent="0.3">
      <c r="A2242">
        <v>158717</v>
      </c>
      <c r="B2242">
        <v>10000</v>
      </c>
      <c r="C2242">
        <v>115</v>
      </c>
      <c r="D2242" t="s">
        <v>4702</v>
      </c>
      <c r="E2242">
        <v>6</v>
      </c>
    </row>
    <row r="2243" spans="1:5" x14ac:dyDescent="0.3">
      <c r="A2243">
        <v>158739</v>
      </c>
      <c r="B2243">
        <v>10000</v>
      </c>
      <c r="C2243">
        <v>115</v>
      </c>
      <c r="D2243" t="s">
        <v>4702</v>
      </c>
      <c r="E2243">
        <v>6</v>
      </c>
    </row>
    <row r="2244" spans="1:5" x14ac:dyDescent="0.3">
      <c r="A2244">
        <v>158742</v>
      </c>
      <c r="B2244">
        <v>10000</v>
      </c>
      <c r="C2244">
        <v>147</v>
      </c>
      <c r="D2244" t="s">
        <v>4700</v>
      </c>
      <c r="E2244">
        <v>9</v>
      </c>
    </row>
    <row r="2245" spans="1:5" x14ac:dyDescent="0.3">
      <c r="A2245">
        <v>158746</v>
      </c>
      <c r="B2245">
        <v>10000</v>
      </c>
      <c r="C2245">
        <v>110</v>
      </c>
      <c r="D2245" t="s">
        <v>4697</v>
      </c>
      <c r="E2245">
        <v>3</v>
      </c>
    </row>
    <row r="2246" spans="1:5" x14ac:dyDescent="0.3">
      <c r="A2246">
        <v>158755</v>
      </c>
      <c r="B2246">
        <v>10000</v>
      </c>
      <c r="C2246">
        <v>147</v>
      </c>
      <c r="D2246" t="s">
        <v>4700</v>
      </c>
      <c r="E2246">
        <v>9</v>
      </c>
    </row>
    <row r="2247" spans="1:5" x14ac:dyDescent="0.3">
      <c r="A2247">
        <v>158769</v>
      </c>
      <c r="B2247">
        <v>10000</v>
      </c>
      <c r="C2247">
        <v>132</v>
      </c>
      <c r="D2247" t="s">
        <v>4698</v>
      </c>
      <c r="E2247">
        <v>8</v>
      </c>
    </row>
    <row r="2248" spans="1:5" x14ac:dyDescent="0.3">
      <c r="A2248">
        <v>158782</v>
      </c>
      <c r="B2248">
        <v>10000</v>
      </c>
      <c r="C2248">
        <v>132</v>
      </c>
      <c r="D2248" t="s">
        <v>4698</v>
      </c>
      <c r="E2248">
        <v>8</v>
      </c>
    </row>
    <row r="2249" spans="1:5" x14ac:dyDescent="0.3">
      <c r="A2249">
        <v>158784</v>
      </c>
      <c r="B2249">
        <v>10000</v>
      </c>
      <c r="C2249">
        <v>115</v>
      </c>
      <c r="D2249" t="s">
        <v>4702</v>
      </c>
      <c r="E2249">
        <v>6</v>
      </c>
    </row>
    <row r="2250" spans="1:5" x14ac:dyDescent="0.3">
      <c r="A2250">
        <v>158785</v>
      </c>
      <c r="B2250">
        <v>10000</v>
      </c>
      <c r="C2250">
        <v>132</v>
      </c>
      <c r="D2250" t="s">
        <v>4698</v>
      </c>
      <c r="E2250">
        <v>8</v>
      </c>
    </row>
    <row r="2251" spans="1:5" x14ac:dyDescent="0.3">
      <c r="A2251">
        <v>158787</v>
      </c>
      <c r="B2251">
        <v>10000</v>
      </c>
      <c r="C2251">
        <v>132</v>
      </c>
      <c r="D2251" t="s">
        <v>4698</v>
      </c>
      <c r="E2251">
        <v>8</v>
      </c>
    </row>
    <row r="2252" spans="1:5" x14ac:dyDescent="0.3">
      <c r="A2252">
        <v>158789</v>
      </c>
      <c r="B2252">
        <v>0</v>
      </c>
      <c r="C2252">
        <v>0</v>
      </c>
      <c r="D2252" t="s">
        <v>4705</v>
      </c>
      <c r="E2252">
        <v>10</v>
      </c>
    </row>
    <row r="2253" spans="1:5" x14ac:dyDescent="0.3">
      <c r="A2253">
        <v>158794</v>
      </c>
      <c r="B2253">
        <v>10000</v>
      </c>
      <c r="C2253">
        <v>132</v>
      </c>
      <c r="D2253" t="s">
        <v>4698</v>
      </c>
      <c r="E2253">
        <v>8</v>
      </c>
    </row>
    <row r="2254" spans="1:5" x14ac:dyDescent="0.3">
      <c r="A2254">
        <v>158796</v>
      </c>
      <c r="B2254">
        <v>10000</v>
      </c>
      <c r="C2254">
        <v>127</v>
      </c>
      <c r="D2254" t="s">
        <v>4703</v>
      </c>
      <c r="E2254">
        <v>7</v>
      </c>
    </row>
    <row r="2255" spans="1:5" x14ac:dyDescent="0.3">
      <c r="A2255">
        <v>158798</v>
      </c>
      <c r="B2255">
        <v>10000</v>
      </c>
      <c r="C2255">
        <v>110</v>
      </c>
      <c r="D2255" t="s">
        <v>4697</v>
      </c>
      <c r="E2255">
        <v>3</v>
      </c>
    </row>
    <row r="2256" spans="1:5" x14ac:dyDescent="0.3">
      <c r="A2256">
        <v>158800</v>
      </c>
      <c r="B2256">
        <v>10000</v>
      </c>
      <c r="C2256">
        <v>110</v>
      </c>
      <c r="D2256" t="s">
        <v>4699</v>
      </c>
      <c r="E2256">
        <v>4</v>
      </c>
    </row>
    <row r="2257" spans="1:5" x14ac:dyDescent="0.3">
      <c r="A2257">
        <v>158808</v>
      </c>
      <c r="B2257">
        <v>10000</v>
      </c>
      <c r="C2257">
        <v>110</v>
      </c>
      <c r="D2257" t="s">
        <v>4699</v>
      </c>
      <c r="E2257">
        <v>4</v>
      </c>
    </row>
    <row r="2258" spans="1:5" x14ac:dyDescent="0.3">
      <c r="A2258">
        <v>158809</v>
      </c>
      <c r="B2258">
        <v>10000</v>
      </c>
      <c r="C2258">
        <v>110</v>
      </c>
      <c r="D2258" t="s">
        <v>4701</v>
      </c>
      <c r="E2258">
        <v>5</v>
      </c>
    </row>
    <row r="2259" spans="1:5" x14ac:dyDescent="0.3">
      <c r="A2259">
        <v>158813</v>
      </c>
      <c r="B2259">
        <v>10000</v>
      </c>
      <c r="C2259">
        <v>147</v>
      </c>
      <c r="D2259" t="s">
        <v>4700</v>
      </c>
      <c r="E2259">
        <v>9</v>
      </c>
    </row>
    <row r="2260" spans="1:5" x14ac:dyDescent="0.3">
      <c r="A2260">
        <v>158818</v>
      </c>
      <c r="B2260">
        <v>10000</v>
      </c>
      <c r="C2260">
        <v>132</v>
      </c>
      <c r="D2260" t="s">
        <v>4698</v>
      </c>
      <c r="E2260">
        <v>8</v>
      </c>
    </row>
    <row r="2261" spans="1:5" x14ac:dyDescent="0.3">
      <c r="A2261">
        <v>158819</v>
      </c>
      <c r="B2261">
        <v>0</v>
      </c>
      <c r="C2261">
        <v>0</v>
      </c>
      <c r="D2261" t="s">
        <v>4705</v>
      </c>
      <c r="E2261">
        <v>10</v>
      </c>
    </row>
    <row r="2262" spans="1:5" x14ac:dyDescent="0.3">
      <c r="A2262">
        <v>158823</v>
      </c>
      <c r="B2262">
        <v>0</v>
      </c>
      <c r="C2262">
        <v>0</v>
      </c>
      <c r="D2262" t="s">
        <v>4705</v>
      </c>
      <c r="E2262">
        <v>10</v>
      </c>
    </row>
    <row r="2263" spans="1:5" x14ac:dyDescent="0.3">
      <c r="A2263">
        <v>158825</v>
      </c>
      <c r="B2263">
        <v>0</v>
      </c>
      <c r="C2263">
        <v>0</v>
      </c>
      <c r="D2263" t="s">
        <v>4705</v>
      </c>
      <c r="E2263">
        <v>10</v>
      </c>
    </row>
    <row r="2264" spans="1:5" x14ac:dyDescent="0.3">
      <c r="A2264">
        <v>158833</v>
      </c>
      <c r="B2264">
        <v>10000</v>
      </c>
      <c r="C2264">
        <v>147</v>
      </c>
      <c r="D2264" t="s">
        <v>4700</v>
      </c>
      <c r="E2264">
        <v>9</v>
      </c>
    </row>
    <row r="2265" spans="1:5" x14ac:dyDescent="0.3">
      <c r="A2265">
        <v>158834</v>
      </c>
      <c r="B2265">
        <v>10000</v>
      </c>
      <c r="C2265">
        <v>127</v>
      </c>
      <c r="D2265" t="s">
        <v>4703</v>
      </c>
      <c r="E2265">
        <v>7</v>
      </c>
    </row>
    <row r="2266" spans="1:5" x14ac:dyDescent="0.3">
      <c r="A2266">
        <v>158836</v>
      </c>
      <c r="B2266">
        <v>10000</v>
      </c>
      <c r="C2266">
        <v>147</v>
      </c>
      <c r="D2266" t="s">
        <v>4700</v>
      </c>
      <c r="E2266">
        <v>9</v>
      </c>
    </row>
    <row r="2267" spans="1:5" x14ac:dyDescent="0.3">
      <c r="A2267">
        <v>158844</v>
      </c>
      <c r="B2267">
        <v>10000</v>
      </c>
      <c r="C2267">
        <v>132</v>
      </c>
      <c r="D2267" t="s">
        <v>4698</v>
      </c>
      <c r="E2267">
        <v>8</v>
      </c>
    </row>
    <row r="2268" spans="1:5" x14ac:dyDescent="0.3">
      <c r="A2268">
        <v>158847</v>
      </c>
      <c r="B2268">
        <v>0</v>
      </c>
      <c r="C2268">
        <v>0</v>
      </c>
      <c r="D2268" t="s">
        <v>4705</v>
      </c>
      <c r="E2268">
        <v>10</v>
      </c>
    </row>
    <row r="2269" spans="1:5" x14ac:dyDescent="0.3">
      <c r="A2269">
        <v>158860</v>
      </c>
      <c r="B2269">
        <v>0</v>
      </c>
      <c r="C2269">
        <v>0</v>
      </c>
      <c r="D2269" t="s">
        <v>4705</v>
      </c>
      <c r="E2269">
        <v>10</v>
      </c>
    </row>
    <row r="2270" spans="1:5" x14ac:dyDescent="0.3">
      <c r="A2270">
        <v>158862</v>
      </c>
      <c r="B2270">
        <v>0</v>
      </c>
      <c r="C2270">
        <v>0</v>
      </c>
      <c r="D2270" t="s">
        <v>4705</v>
      </c>
      <c r="E2270">
        <v>10</v>
      </c>
    </row>
    <row r="2271" spans="1:5" x14ac:dyDescent="0.3">
      <c r="A2271">
        <v>158865</v>
      </c>
      <c r="B2271">
        <v>10000</v>
      </c>
      <c r="C2271">
        <v>147</v>
      </c>
      <c r="D2271" t="s">
        <v>4700</v>
      </c>
      <c r="E2271">
        <v>9</v>
      </c>
    </row>
    <row r="2272" spans="1:5" x14ac:dyDescent="0.3">
      <c r="A2272">
        <v>158867</v>
      </c>
      <c r="B2272">
        <v>0</v>
      </c>
      <c r="C2272">
        <v>0</v>
      </c>
      <c r="D2272" t="s">
        <v>4705</v>
      </c>
      <c r="E2272">
        <v>10</v>
      </c>
    </row>
    <row r="2273" spans="1:5" x14ac:dyDescent="0.3">
      <c r="A2273">
        <v>158881</v>
      </c>
      <c r="B2273">
        <v>10000</v>
      </c>
      <c r="C2273">
        <v>132</v>
      </c>
      <c r="D2273" t="s">
        <v>4698</v>
      </c>
      <c r="E2273">
        <v>8</v>
      </c>
    </row>
    <row r="2274" spans="1:5" x14ac:dyDescent="0.3">
      <c r="A2274">
        <v>158882</v>
      </c>
      <c r="B2274">
        <v>0</v>
      </c>
      <c r="C2274">
        <v>0</v>
      </c>
      <c r="D2274" t="s">
        <v>4705</v>
      </c>
      <c r="E2274">
        <v>10</v>
      </c>
    </row>
    <row r="2275" spans="1:5" x14ac:dyDescent="0.3">
      <c r="A2275">
        <v>158884</v>
      </c>
      <c r="B2275">
        <v>10000</v>
      </c>
      <c r="C2275">
        <v>132</v>
      </c>
      <c r="D2275" t="s">
        <v>4698</v>
      </c>
      <c r="E2275">
        <v>8</v>
      </c>
    </row>
    <row r="2276" spans="1:5" x14ac:dyDescent="0.3">
      <c r="A2276">
        <v>158889</v>
      </c>
      <c r="B2276">
        <v>10000</v>
      </c>
      <c r="C2276">
        <v>115</v>
      </c>
      <c r="D2276" t="s">
        <v>4702</v>
      </c>
      <c r="E2276">
        <v>6</v>
      </c>
    </row>
    <row r="2277" spans="1:5" x14ac:dyDescent="0.3">
      <c r="A2277">
        <v>158890</v>
      </c>
      <c r="B2277">
        <v>10000</v>
      </c>
      <c r="C2277">
        <v>147</v>
      </c>
      <c r="D2277" t="s">
        <v>4700</v>
      </c>
      <c r="E2277">
        <v>9</v>
      </c>
    </row>
    <row r="2278" spans="1:5" x14ac:dyDescent="0.3">
      <c r="A2278">
        <v>158900</v>
      </c>
      <c r="B2278">
        <v>10000</v>
      </c>
      <c r="C2278">
        <v>110</v>
      </c>
      <c r="D2278" t="s">
        <v>4701</v>
      </c>
      <c r="E2278">
        <v>5</v>
      </c>
    </row>
    <row r="2279" spans="1:5" x14ac:dyDescent="0.3">
      <c r="A2279">
        <v>158901</v>
      </c>
      <c r="B2279">
        <v>10000</v>
      </c>
      <c r="C2279">
        <v>147</v>
      </c>
      <c r="D2279" t="s">
        <v>4700</v>
      </c>
      <c r="E2279">
        <v>9</v>
      </c>
    </row>
    <row r="2280" spans="1:5" x14ac:dyDescent="0.3">
      <c r="A2280">
        <v>158902</v>
      </c>
      <c r="B2280">
        <v>0</v>
      </c>
      <c r="C2280">
        <v>0</v>
      </c>
      <c r="D2280" t="s">
        <v>4705</v>
      </c>
      <c r="E2280">
        <v>10</v>
      </c>
    </row>
    <row r="2281" spans="1:5" x14ac:dyDescent="0.3">
      <c r="A2281">
        <v>158903</v>
      </c>
      <c r="B2281">
        <v>10000</v>
      </c>
      <c r="C2281">
        <v>132</v>
      </c>
      <c r="D2281" t="s">
        <v>4698</v>
      </c>
      <c r="E2281">
        <v>8</v>
      </c>
    </row>
    <row r="2282" spans="1:5" x14ac:dyDescent="0.3">
      <c r="A2282">
        <v>158904</v>
      </c>
      <c r="B2282">
        <v>10000</v>
      </c>
      <c r="C2282">
        <v>127</v>
      </c>
      <c r="D2282" t="s">
        <v>4703</v>
      </c>
      <c r="E2282">
        <v>7</v>
      </c>
    </row>
    <row r="2283" spans="1:5" x14ac:dyDescent="0.3">
      <c r="A2283">
        <v>158907</v>
      </c>
      <c r="B2283">
        <v>10000</v>
      </c>
      <c r="C2283">
        <v>110</v>
      </c>
      <c r="D2283" t="s">
        <v>4701</v>
      </c>
      <c r="E2283">
        <v>5</v>
      </c>
    </row>
    <row r="2284" spans="1:5" x14ac:dyDescent="0.3">
      <c r="A2284">
        <v>158920</v>
      </c>
      <c r="B2284">
        <v>0</v>
      </c>
      <c r="C2284">
        <v>0</v>
      </c>
      <c r="D2284" t="s">
        <v>4705</v>
      </c>
      <c r="E2284">
        <v>10</v>
      </c>
    </row>
    <row r="2285" spans="1:5" x14ac:dyDescent="0.3">
      <c r="A2285">
        <v>158945</v>
      </c>
      <c r="B2285">
        <v>10000</v>
      </c>
      <c r="C2285">
        <v>132</v>
      </c>
      <c r="D2285" t="s">
        <v>4698</v>
      </c>
      <c r="E2285">
        <v>8</v>
      </c>
    </row>
    <row r="2286" spans="1:5" x14ac:dyDescent="0.3">
      <c r="A2286">
        <v>159000</v>
      </c>
      <c r="B2286">
        <v>0</v>
      </c>
      <c r="C2286">
        <v>0</v>
      </c>
      <c r="D2286" t="s">
        <v>4705</v>
      </c>
      <c r="E2286">
        <v>10</v>
      </c>
    </row>
    <row r="2287" spans="1:5" x14ac:dyDescent="0.3">
      <c r="A2287">
        <v>159006</v>
      </c>
      <c r="B2287">
        <v>10000</v>
      </c>
      <c r="C2287">
        <v>147</v>
      </c>
      <c r="D2287" t="s">
        <v>4700</v>
      </c>
      <c r="E2287">
        <v>9</v>
      </c>
    </row>
    <row r="2288" spans="1:5" x14ac:dyDescent="0.3">
      <c r="A2288">
        <v>159015</v>
      </c>
      <c r="B2288">
        <v>10000</v>
      </c>
      <c r="C2288">
        <v>127</v>
      </c>
      <c r="D2288" t="s">
        <v>4703</v>
      </c>
      <c r="E2288">
        <v>7</v>
      </c>
    </row>
    <row r="2289" spans="1:5" x14ac:dyDescent="0.3">
      <c r="A2289">
        <v>159022</v>
      </c>
      <c r="B2289">
        <v>0</v>
      </c>
      <c r="C2289">
        <v>0</v>
      </c>
      <c r="D2289" t="s">
        <v>4705</v>
      </c>
      <c r="E2289">
        <v>10</v>
      </c>
    </row>
    <row r="2290" spans="1:5" x14ac:dyDescent="0.3">
      <c r="A2290">
        <v>159024</v>
      </c>
      <c r="B2290">
        <v>10000</v>
      </c>
      <c r="C2290">
        <v>90</v>
      </c>
      <c r="D2290" t="s">
        <v>4706</v>
      </c>
      <c r="E2290">
        <v>1</v>
      </c>
    </row>
    <row r="2291" spans="1:5" x14ac:dyDescent="0.3">
      <c r="A2291">
        <v>159025</v>
      </c>
      <c r="B2291">
        <v>10000</v>
      </c>
      <c r="C2291">
        <v>90</v>
      </c>
      <c r="D2291" t="s">
        <v>4706</v>
      </c>
      <c r="E2291">
        <v>1</v>
      </c>
    </row>
    <row r="2292" spans="1:5" x14ac:dyDescent="0.3">
      <c r="A2292">
        <v>159026</v>
      </c>
      <c r="B2292">
        <v>10000</v>
      </c>
      <c r="C2292">
        <v>90</v>
      </c>
      <c r="D2292" t="s">
        <v>4706</v>
      </c>
      <c r="E2292">
        <v>1</v>
      </c>
    </row>
    <row r="2293" spans="1:5" x14ac:dyDescent="0.3">
      <c r="A2293">
        <v>159027</v>
      </c>
      <c r="B2293">
        <v>10000</v>
      </c>
      <c r="C2293">
        <v>90</v>
      </c>
      <c r="D2293" t="s">
        <v>4706</v>
      </c>
      <c r="E2293">
        <v>1</v>
      </c>
    </row>
    <row r="2294" spans="1:5" x14ac:dyDescent="0.3">
      <c r="A2294">
        <v>159058</v>
      </c>
      <c r="B2294">
        <v>0</v>
      </c>
      <c r="C2294">
        <v>0</v>
      </c>
      <c r="D2294" t="s">
        <v>4705</v>
      </c>
      <c r="E2294">
        <v>10</v>
      </c>
    </row>
    <row r="2295" spans="1:5" x14ac:dyDescent="0.3">
      <c r="A2295">
        <v>159061</v>
      </c>
      <c r="B2295">
        <v>0</v>
      </c>
      <c r="C2295">
        <v>0</v>
      </c>
      <c r="D2295" t="s">
        <v>4705</v>
      </c>
      <c r="E2295">
        <v>10</v>
      </c>
    </row>
    <row r="2296" spans="1:5" x14ac:dyDescent="0.3">
      <c r="A2296">
        <v>159062</v>
      </c>
      <c r="B2296">
        <v>10000</v>
      </c>
      <c r="C2296">
        <v>147</v>
      </c>
      <c r="D2296" t="s">
        <v>4700</v>
      </c>
      <c r="E2296">
        <v>9</v>
      </c>
    </row>
    <row r="2297" spans="1:5" x14ac:dyDescent="0.3">
      <c r="A2297">
        <v>159063</v>
      </c>
      <c r="B2297">
        <v>0</v>
      </c>
      <c r="C2297">
        <v>0</v>
      </c>
      <c r="D2297" t="s">
        <v>4705</v>
      </c>
      <c r="E2297">
        <v>10</v>
      </c>
    </row>
    <row r="2298" spans="1:5" x14ac:dyDescent="0.3">
      <c r="A2298">
        <v>159065</v>
      </c>
      <c r="B2298">
        <v>0</v>
      </c>
      <c r="C2298">
        <v>0</v>
      </c>
      <c r="D2298" t="s">
        <v>4705</v>
      </c>
      <c r="E2298">
        <v>10</v>
      </c>
    </row>
    <row r="2299" spans="1:5" x14ac:dyDescent="0.3">
      <c r="A2299">
        <v>159066</v>
      </c>
      <c r="B2299">
        <v>0</v>
      </c>
      <c r="C2299">
        <v>0</v>
      </c>
      <c r="D2299" t="s">
        <v>4705</v>
      </c>
      <c r="E2299">
        <v>10</v>
      </c>
    </row>
    <row r="2300" spans="1:5" x14ac:dyDescent="0.3">
      <c r="A2300">
        <v>159067</v>
      </c>
      <c r="B2300">
        <v>10000</v>
      </c>
      <c r="C2300">
        <v>110</v>
      </c>
      <c r="D2300" t="s">
        <v>4697</v>
      </c>
      <c r="E2300">
        <v>3</v>
      </c>
    </row>
    <row r="2301" spans="1:5" x14ac:dyDescent="0.3">
      <c r="A2301">
        <v>159068</v>
      </c>
      <c r="B2301">
        <v>10000</v>
      </c>
      <c r="C2301">
        <v>110</v>
      </c>
      <c r="D2301" t="s">
        <v>4699</v>
      </c>
      <c r="E2301">
        <v>4</v>
      </c>
    </row>
    <row r="2302" spans="1:5" x14ac:dyDescent="0.3">
      <c r="A2302">
        <v>159069</v>
      </c>
      <c r="B2302">
        <v>10000</v>
      </c>
      <c r="C2302">
        <v>100</v>
      </c>
      <c r="D2302" t="s">
        <v>4704</v>
      </c>
      <c r="E2302">
        <v>2</v>
      </c>
    </row>
    <row r="2303" spans="1:5" x14ac:dyDescent="0.3">
      <c r="A2303">
        <v>159070</v>
      </c>
      <c r="B2303">
        <v>10000</v>
      </c>
      <c r="C2303">
        <v>110</v>
      </c>
      <c r="D2303" t="s">
        <v>4701</v>
      </c>
      <c r="E2303">
        <v>5</v>
      </c>
    </row>
    <row r="2304" spans="1:5" x14ac:dyDescent="0.3">
      <c r="A2304">
        <v>159071</v>
      </c>
      <c r="B2304">
        <v>10000</v>
      </c>
      <c r="C2304">
        <v>100</v>
      </c>
      <c r="D2304" t="s">
        <v>4704</v>
      </c>
      <c r="E2304">
        <v>2</v>
      </c>
    </row>
    <row r="2305" spans="1:5" x14ac:dyDescent="0.3">
      <c r="A2305">
        <v>159075</v>
      </c>
      <c r="B2305">
        <v>10000</v>
      </c>
      <c r="C2305">
        <v>115</v>
      </c>
      <c r="D2305" t="s">
        <v>4702</v>
      </c>
      <c r="E2305">
        <v>6</v>
      </c>
    </row>
    <row r="2306" spans="1:5" x14ac:dyDescent="0.3">
      <c r="A2306">
        <v>159076</v>
      </c>
      <c r="B2306">
        <v>10000</v>
      </c>
      <c r="C2306">
        <v>132</v>
      </c>
      <c r="D2306" t="s">
        <v>4698</v>
      </c>
      <c r="E2306">
        <v>8</v>
      </c>
    </row>
    <row r="2307" spans="1:5" x14ac:dyDescent="0.3">
      <c r="A2307">
        <v>159077</v>
      </c>
      <c r="B2307">
        <v>10000</v>
      </c>
      <c r="C2307">
        <v>110</v>
      </c>
      <c r="D2307" t="s">
        <v>4697</v>
      </c>
      <c r="E2307">
        <v>3</v>
      </c>
    </row>
    <row r="2308" spans="1:5" x14ac:dyDescent="0.3">
      <c r="A2308">
        <v>159079</v>
      </c>
      <c r="B2308">
        <v>10000</v>
      </c>
      <c r="C2308">
        <v>127</v>
      </c>
      <c r="D2308" t="s">
        <v>4703</v>
      </c>
      <c r="E2308">
        <v>7</v>
      </c>
    </row>
    <row r="2309" spans="1:5" x14ac:dyDescent="0.3">
      <c r="A2309">
        <v>159080</v>
      </c>
      <c r="B2309">
        <v>10000</v>
      </c>
      <c r="C2309">
        <v>110</v>
      </c>
      <c r="D2309" t="s">
        <v>4699</v>
      </c>
      <c r="E2309">
        <v>4</v>
      </c>
    </row>
    <row r="2310" spans="1:5" x14ac:dyDescent="0.3">
      <c r="A2310">
        <v>159082</v>
      </c>
      <c r="B2310">
        <v>10000</v>
      </c>
      <c r="C2310">
        <v>110</v>
      </c>
      <c r="D2310" t="s">
        <v>4699</v>
      </c>
      <c r="E2310">
        <v>4</v>
      </c>
    </row>
    <row r="2311" spans="1:5" x14ac:dyDescent="0.3">
      <c r="A2311">
        <v>159083</v>
      </c>
      <c r="B2311">
        <v>10000</v>
      </c>
      <c r="C2311">
        <v>100</v>
      </c>
      <c r="D2311" t="s">
        <v>4704</v>
      </c>
      <c r="E2311">
        <v>2</v>
      </c>
    </row>
    <row r="2312" spans="1:5" x14ac:dyDescent="0.3">
      <c r="A2312">
        <v>159109</v>
      </c>
      <c r="B2312">
        <v>10000</v>
      </c>
      <c r="C2312">
        <v>90</v>
      </c>
      <c r="D2312" t="s">
        <v>4706</v>
      </c>
      <c r="E2312">
        <v>1</v>
      </c>
    </row>
    <row r="2313" spans="1:5" x14ac:dyDescent="0.3">
      <c r="A2313">
        <v>159110</v>
      </c>
      <c r="B2313">
        <v>10000</v>
      </c>
      <c r="C2313">
        <v>115</v>
      </c>
      <c r="D2313" t="s">
        <v>4702</v>
      </c>
      <c r="E2313">
        <v>6</v>
      </c>
    </row>
    <row r="2314" spans="1:5" x14ac:dyDescent="0.3">
      <c r="A2314">
        <v>159115</v>
      </c>
      <c r="B2314">
        <v>10000</v>
      </c>
      <c r="C2314">
        <v>90</v>
      </c>
      <c r="D2314" t="s">
        <v>4706</v>
      </c>
      <c r="E2314">
        <v>1</v>
      </c>
    </row>
    <row r="2315" spans="1:5" x14ac:dyDescent="0.3">
      <c r="A2315">
        <v>159116</v>
      </c>
      <c r="B2315">
        <v>10000</v>
      </c>
      <c r="C2315">
        <v>115</v>
      </c>
      <c r="D2315" t="s">
        <v>4702</v>
      </c>
      <c r="E2315">
        <v>6</v>
      </c>
    </row>
    <row r="2316" spans="1:5" x14ac:dyDescent="0.3">
      <c r="A2316">
        <v>159124</v>
      </c>
      <c r="B2316">
        <v>10000</v>
      </c>
      <c r="C2316">
        <v>115</v>
      </c>
      <c r="D2316" t="s">
        <v>4702</v>
      </c>
      <c r="E2316">
        <v>6</v>
      </c>
    </row>
    <row r="2317" spans="1:5" x14ac:dyDescent="0.3">
      <c r="A2317">
        <v>159125</v>
      </c>
      <c r="B2317">
        <v>10000</v>
      </c>
      <c r="C2317">
        <v>147</v>
      </c>
      <c r="D2317" t="s">
        <v>4700</v>
      </c>
      <c r="E2317">
        <v>9</v>
      </c>
    </row>
    <row r="2318" spans="1:5" x14ac:dyDescent="0.3">
      <c r="A2318">
        <v>159126</v>
      </c>
      <c r="B2318">
        <v>0</v>
      </c>
      <c r="C2318">
        <v>0</v>
      </c>
      <c r="D2318" t="s">
        <v>4705</v>
      </c>
      <c r="E2318">
        <v>10</v>
      </c>
    </row>
    <row r="2319" spans="1:5" x14ac:dyDescent="0.3">
      <c r="A2319">
        <v>159129</v>
      </c>
      <c r="B2319">
        <v>10000</v>
      </c>
      <c r="C2319">
        <v>127</v>
      </c>
      <c r="D2319" t="s">
        <v>4703</v>
      </c>
      <c r="E2319">
        <v>7</v>
      </c>
    </row>
    <row r="2320" spans="1:5" x14ac:dyDescent="0.3">
      <c r="A2320">
        <v>159131</v>
      </c>
      <c r="B2320">
        <v>10000</v>
      </c>
      <c r="C2320">
        <v>132</v>
      </c>
      <c r="D2320" t="s">
        <v>4698</v>
      </c>
      <c r="E2320">
        <v>8</v>
      </c>
    </row>
    <row r="2321" spans="1:5" x14ac:dyDescent="0.3">
      <c r="A2321">
        <v>159142</v>
      </c>
      <c r="B2321">
        <v>0</v>
      </c>
      <c r="C2321">
        <v>0</v>
      </c>
      <c r="D2321" t="s">
        <v>4705</v>
      </c>
      <c r="E2321">
        <v>10</v>
      </c>
    </row>
    <row r="2322" spans="1:5" x14ac:dyDescent="0.3">
      <c r="A2322">
        <v>159147</v>
      </c>
      <c r="B2322">
        <v>10000</v>
      </c>
      <c r="C2322">
        <v>110</v>
      </c>
      <c r="D2322" t="s">
        <v>4697</v>
      </c>
      <c r="E2322">
        <v>3</v>
      </c>
    </row>
    <row r="2323" spans="1:5" x14ac:dyDescent="0.3">
      <c r="A2323">
        <v>159150</v>
      </c>
      <c r="B2323">
        <v>10000</v>
      </c>
      <c r="C2323">
        <v>100</v>
      </c>
      <c r="D2323" t="s">
        <v>4704</v>
      </c>
      <c r="E2323">
        <v>2</v>
      </c>
    </row>
    <row r="2324" spans="1:5" x14ac:dyDescent="0.3">
      <c r="A2324">
        <v>159152</v>
      </c>
      <c r="B2324">
        <v>0</v>
      </c>
      <c r="C2324">
        <v>0</v>
      </c>
      <c r="D2324" t="s">
        <v>4705</v>
      </c>
      <c r="E2324">
        <v>10</v>
      </c>
    </row>
    <row r="2325" spans="1:5" x14ac:dyDescent="0.3">
      <c r="A2325">
        <v>159153</v>
      </c>
      <c r="B2325">
        <v>10000</v>
      </c>
      <c r="C2325">
        <v>115</v>
      </c>
      <c r="D2325" t="s">
        <v>4702</v>
      </c>
      <c r="E2325">
        <v>6</v>
      </c>
    </row>
    <row r="2326" spans="1:5" x14ac:dyDescent="0.3">
      <c r="A2326">
        <v>159173</v>
      </c>
      <c r="B2326">
        <v>10000</v>
      </c>
      <c r="C2326">
        <v>132</v>
      </c>
      <c r="D2326" t="s">
        <v>4698</v>
      </c>
      <c r="E2326">
        <v>8</v>
      </c>
    </row>
    <row r="2327" spans="1:5" x14ac:dyDescent="0.3">
      <c r="A2327">
        <v>159177</v>
      </c>
      <c r="B2327">
        <v>0</v>
      </c>
      <c r="C2327">
        <v>0</v>
      </c>
      <c r="D2327" t="s">
        <v>4705</v>
      </c>
      <c r="E2327">
        <v>10</v>
      </c>
    </row>
    <row r="2328" spans="1:5" x14ac:dyDescent="0.3">
      <c r="A2328">
        <v>159181</v>
      </c>
      <c r="B2328">
        <v>10000</v>
      </c>
      <c r="C2328">
        <v>147</v>
      </c>
      <c r="D2328" t="s">
        <v>4700</v>
      </c>
      <c r="E2328">
        <v>9</v>
      </c>
    </row>
    <row r="2329" spans="1:5" x14ac:dyDescent="0.3">
      <c r="A2329">
        <v>159192</v>
      </c>
      <c r="B2329">
        <v>10000</v>
      </c>
      <c r="C2329">
        <v>100</v>
      </c>
      <c r="D2329" t="s">
        <v>4704</v>
      </c>
      <c r="E2329">
        <v>2</v>
      </c>
    </row>
    <row r="2330" spans="1:5" x14ac:dyDescent="0.3">
      <c r="A2330">
        <v>159207</v>
      </c>
      <c r="B2330">
        <v>10000</v>
      </c>
      <c r="C2330">
        <v>110</v>
      </c>
      <c r="D2330" t="s">
        <v>4701</v>
      </c>
      <c r="E2330">
        <v>5</v>
      </c>
    </row>
    <row r="2331" spans="1:5" x14ac:dyDescent="0.3">
      <c r="A2331">
        <v>159215</v>
      </c>
      <c r="B2331">
        <v>10000</v>
      </c>
      <c r="C2331">
        <v>127</v>
      </c>
      <c r="D2331" t="s">
        <v>4703</v>
      </c>
      <c r="E2331">
        <v>7</v>
      </c>
    </row>
    <row r="2332" spans="1:5" x14ac:dyDescent="0.3">
      <c r="A2332">
        <v>159220</v>
      </c>
      <c r="B2332">
        <v>10000</v>
      </c>
      <c r="C2332">
        <v>110</v>
      </c>
      <c r="D2332" t="s">
        <v>4699</v>
      </c>
      <c r="E2332">
        <v>4</v>
      </c>
    </row>
    <row r="2333" spans="1:5" x14ac:dyDescent="0.3">
      <c r="A2333">
        <v>159238</v>
      </c>
      <c r="B2333">
        <v>10000</v>
      </c>
      <c r="C2333">
        <v>115</v>
      </c>
      <c r="D2333" t="s">
        <v>4702</v>
      </c>
      <c r="E2333">
        <v>6</v>
      </c>
    </row>
    <row r="2334" spans="1:5" x14ac:dyDescent="0.3">
      <c r="A2334">
        <v>159267</v>
      </c>
      <c r="B2334">
        <v>0</v>
      </c>
      <c r="C2334">
        <v>0</v>
      </c>
      <c r="D2334" t="s">
        <v>4705</v>
      </c>
      <c r="E2334">
        <v>10</v>
      </c>
    </row>
    <row r="2335" spans="1:5" x14ac:dyDescent="0.3">
      <c r="A2335">
        <v>159297</v>
      </c>
      <c r="B2335">
        <v>10000</v>
      </c>
      <c r="C2335">
        <v>147</v>
      </c>
      <c r="D2335" t="s">
        <v>4700</v>
      </c>
      <c r="E2335">
        <v>9</v>
      </c>
    </row>
    <row r="2336" spans="1:5" x14ac:dyDescent="0.3">
      <c r="A2336">
        <v>159298</v>
      </c>
      <c r="B2336">
        <v>10000</v>
      </c>
      <c r="C2336">
        <v>90</v>
      </c>
      <c r="D2336" t="s">
        <v>4706</v>
      </c>
      <c r="E2336">
        <v>1</v>
      </c>
    </row>
    <row r="2337" spans="1:5" x14ac:dyDescent="0.3">
      <c r="A2337">
        <v>159299</v>
      </c>
      <c r="B2337">
        <v>10000</v>
      </c>
      <c r="C2337">
        <v>90</v>
      </c>
      <c r="D2337" t="s">
        <v>4706</v>
      </c>
      <c r="E2337">
        <v>1</v>
      </c>
    </row>
    <row r="2338" spans="1:5" x14ac:dyDescent="0.3">
      <c r="A2338">
        <v>159300</v>
      </c>
      <c r="B2338">
        <v>10000</v>
      </c>
      <c r="C2338">
        <v>90</v>
      </c>
      <c r="D2338" t="s">
        <v>4706</v>
      </c>
      <c r="E2338">
        <v>1</v>
      </c>
    </row>
    <row r="2339" spans="1:5" x14ac:dyDescent="0.3">
      <c r="A2339">
        <v>159302</v>
      </c>
      <c r="B2339">
        <v>10000</v>
      </c>
      <c r="C2339">
        <v>132</v>
      </c>
      <c r="D2339" t="s">
        <v>4698</v>
      </c>
      <c r="E2339">
        <v>8</v>
      </c>
    </row>
    <row r="2340" spans="1:5" x14ac:dyDescent="0.3">
      <c r="A2340">
        <v>159307</v>
      </c>
      <c r="B2340">
        <v>10000</v>
      </c>
      <c r="C2340">
        <v>127</v>
      </c>
      <c r="D2340" t="s">
        <v>4703</v>
      </c>
      <c r="E2340">
        <v>7</v>
      </c>
    </row>
    <row r="2341" spans="1:5" x14ac:dyDescent="0.3">
      <c r="A2341">
        <v>159308</v>
      </c>
      <c r="B2341">
        <v>10000</v>
      </c>
      <c r="C2341">
        <v>90</v>
      </c>
      <c r="D2341" t="s">
        <v>4706</v>
      </c>
      <c r="E2341">
        <v>1</v>
      </c>
    </row>
    <row r="2342" spans="1:5" x14ac:dyDescent="0.3">
      <c r="A2342">
        <v>159312</v>
      </c>
      <c r="B2342">
        <v>10000</v>
      </c>
      <c r="C2342">
        <v>110</v>
      </c>
      <c r="D2342" t="s">
        <v>4697</v>
      </c>
      <c r="E2342">
        <v>3</v>
      </c>
    </row>
    <row r="2343" spans="1:5" x14ac:dyDescent="0.3">
      <c r="A2343">
        <v>159328</v>
      </c>
      <c r="B2343">
        <v>10000</v>
      </c>
      <c r="C2343">
        <v>147</v>
      </c>
      <c r="D2343" t="s">
        <v>4700</v>
      </c>
      <c r="E2343">
        <v>9</v>
      </c>
    </row>
    <row r="2344" spans="1:5" x14ac:dyDescent="0.3">
      <c r="A2344">
        <v>159332</v>
      </c>
      <c r="B2344">
        <v>10000</v>
      </c>
      <c r="C2344">
        <v>147</v>
      </c>
      <c r="D2344" t="s">
        <v>4700</v>
      </c>
      <c r="E2344">
        <v>9</v>
      </c>
    </row>
    <row r="2345" spans="1:5" x14ac:dyDescent="0.3">
      <c r="A2345">
        <v>159373</v>
      </c>
      <c r="B2345">
        <v>0</v>
      </c>
      <c r="C2345">
        <v>0</v>
      </c>
      <c r="D2345" t="s">
        <v>4705</v>
      </c>
      <c r="E2345">
        <v>10</v>
      </c>
    </row>
    <row r="2346" spans="1:5" x14ac:dyDescent="0.3">
      <c r="A2346">
        <v>159387</v>
      </c>
      <c r="B2346">
        <v>0</v>
      </c>
      <c r="C2346">
        <v>0</v>
      </c>
      <c r="D2346" t="s">
        <v>4705</v>
      </c>
      <c r="E2346">
        <v>10</v>
      </c>
    </row>
    <row r="2347" spans="1:5" x14ac:dyDescent="0.3">
      <c r="A2347">
        <v>159396</v>
      </c>
      <c r="B2347">
        <v>0</v>
      </c>
      <c r="C2347">
        <v>0</v>
      </c>
      <c r="D2347" t="s">
        <v>4705</v>
      </c>
      <c r="E2347">
        <v>10</v>
      </c>
    </row>
    <row r="2348" spans="1:5" x14ac:dyDescent="0.3">
      <c r="A2348">
        <v>159404</v>
      </c>
      <c r="B2348">
        <v>10000</v>
      </c>
      <c r="C2348">
        <v>110</v>
      </c>
      <c r="D2348" t="s">
        <v>4701</v>
      </c>
      <c r="E2348">
        <v>5</v>
      </c>
    </row>
    <row r="2349" spans="1:5" x14ac:dyDescent="0.3">
      <c r="A2349">
        <v>159405</v>
      </c>
      <c r="B2349">
        <v>10000</v>
      </c>
      <c r="C2349">
        <v>132</v>
      </c>
      <c r="D2349" t="s">
        <v>4698</v>
      </c>
      <c r="E2349">
        <v>8</v>
      </c>
    </row>
    <row r="2350" spans="1:5" x14ac:dyDescent="0.3">
      <c r="A2350">
        <v>159406</v>
      </c>
      <c r="B2350">
        <v>10000</v>
      </c>
      <c r="C2350">
        <v>132</v>
      </c>
      <c r="D2350" t="s">
        <v>4698</v>
      </c>
      <c r="E2350">
        <v>8</v>
      </c>
    </row>
    <row r="2351" spans="1:5" x14ac:dyDescent="0.3">
      <c r="A2351">
        <v>159408</v>
      </c>
      <c r="B2351">
        <v>10000</v>
      </c>
      <c r="C2351">
        <v>127</v>
      </c>
      <c r="D2351" t="s">
        <v>4703</v>
      </c>
      <c r="E2351">
        <v>7</v>
      </c>
    </row>
    <row r="2352" spans="1:5" x14ac:dyDescent="0.3">
      <c r="A2352">
        <v>159452</v>
      </c>
      <c r="B2352">
        <v>10000</v>
      </c>
      <c r="C2352">
        <v>127</v>
      </c>
      <c r="D2352" t="s">
        <v>4703</v>
      </c>
      <c r="E2352">
        <v>7</v>
      </c>
    </row>
    <row r="2353" spans="1:5" x14ac:dyDescent="0.3">
      <c r="A2353">
        <v>159497</v>
      </c>
      <c r="B2353">
        <v>0</v>
      </c>
      <c r="C2353">
        <v>0</v>
      </c>
      <c r="D2353" t="s">
        <v>4705</v>
      </c>
      <c r="E2353">
        <v>10</v>
      </c>
    </row>
    <row r="2354" spans="1:5" x14ac:dyDescent="0.3">
      <c r="A2354">
        <v>159498</v>
      </c>
      <c r="B2354">
        <v>10000</v>
      </c>
      <c r="C2354">
        <v>127</v>
      </c>
      <c r="D2354" t="s">
        <v>4703</v>
      </c>
      <c r="E2354">
        <v>7</v>
      </c>
    </row>
    <row r="2355" spans="1:5" x14ac:dyDescent="0.3">
      <c r="A2355">
        <v>159499</v>
      </c>
      <c r="B2355">
        <v>10000</v>
      </c>
      <c r="C2355">
        <v>132</v>
      </c>
      <c r="D2355" t="s">
        <v>4698</v>
      </c>
      <c r="E2355">
        <v>8</v>
      </c>
    </row>
    <row r="2356" spans="1:5" x14ac:dyDescent="0.3">
      <c r="A2356">
        <v>159500</v>
      </c>
      <c r="B2356">
        <v>10000</v>
      </c>
      <c r="C2356">
        <v>132</v>
      </c>
      <c r="D2356" t="s">
        <v>4698</v>
      </c>
      <c r="E2356">
        <v>8</v>
      </c>
    </row>
    <row r="2357" spans="1:5" x14ac:dyDescent="0.3">
      <c r="A2357">
        <v>159501</v>
      </c>
      <c r="B2357">
        <v>10000</v>
      </c>
      <c r="C2357">
        <v>110</v>
      </c>
      <c r="D2357" t="s">
        <v>4701</v>
      </c>
      <c r="E2357">
        <v>5</v>
      </c>
    </row>
    <row r="2358" spans="1:5" x14ac:dyDescent="0.3">
      <c r="A2358">
        <v>159502</v>
      </c>
      <c r="B2358">
        <v>10000</v>
      </c>
      <c r="C2358">
        <v>127</v>
      </c>
      <c r="D2358" t="s">
        <v>4703</v>
      </c>
      <c r="E2358">
        <v>7</v>
      </c>
    </row>
    <row r="2359" spans="1:5" x14ac:dyDescent="0.3">
      <c r="A2359">
        <v>159505</v>
      </c>
      <c r="B2359">
        <v>10000</v>
      </c>
      <c r="C2359">
        <v>127</v>
      </c>
      <c r="D2359" t="s">
        <v>4703</v>
      </c>
      <c r="E2359">
        <v>7</v>
      </c>
    </row>
    <row r="2360" spans="1:5" x14ac:dyDescent="0.3">
      <c r="A2360">
        <v>159507</v>
      </c>
      <c r="B2360">
        <v>10000</v>
      </c>
      <c r="C2360">
        <v>132</v>
      </c>
      <c r="D2360" t="s">
        <v>4698</v>
      </c>
      <c r="E2360">
        <v>8</v>
      </c>
    </row>
    <row r="2361" spans="1:5" x14ac:dyDescent="0.3">
      <c r="A2361">
        <v>159509</v>
      </c>
      <c r="B2361">
        <v>10000</v>
      </c>
      <c r="C2361">
        <v>115</v>
      </c>
      <c r="D2361" t="s">
        <v>4702</v>
      </c>
      <c r="E2361">
        <v>6</v>
      </c>
    </row>
    <row r="2362" spans="1:5" x14ac:dyDescent="0.3">
      <c r="A2362">
        <v>159510</v>
      </c>
      <c r="B2362">
        <v>10000</v>
      </c>
      <c r="C2362">
        <v>132</v>
      </c>
      <c r="D2362" t="s">
        <v>4698</v>
      </c>
      <c r="E2362">
        <v>8</v>
      </c>
    </row>
    <row r="2363" spans="1:5" x14ac:dyDescent="0.3">
      <c r="A2363">
        <v>159513</v>
      </c>
      <c r="B2363">
        <v>10000</v>
      </c>
      <c r="C2363">
        <v>115</v>
      </c>
      <c r="D2363" t="s">
        <v>4702</v>
      </c>
      <c r="E2363">
        <v>6</v>
      </c>
    </row>
    <row r="2364" spans="1:5" x14ac:dyDescent="0.3">
      <c r="A2364">
        <v>159517</v>
      </c>
      <c r="B2364">
        <v>10000</v>
      </c>
      <c r="C2364">
        <v>132</v>
      </c>
      <c r="D2364" t="s">
        <v>4698</v>
      </c>
      <c r="E2364">
        <v>8</v>
      </c>
    </row>
    <row r="2365" spans="1:5" x14ac:dyDescent="0.3">
      <c r="A2365">
        <v>159518</v>
      </c>
      <c r="B2365">
        <v>10000</v>
      </c>
      <c r="C2365">
        <v>147</v>
      </c>
      <c r="D2365" t="s">
        <v>4700</v>
      </c>
      <c r="E2365">
        <v>9</v>
      </c>
    </row>
    <row r="2366" spans="1:5" x14ac:dyDescent="0.3">
      <c r="A2366">
        <v>159525</v>
      </c>
      <c r="B2366">
        <v>10000</v>
      </c>
      <c r="C2366">
        <v>132</v>
      </c>
      <c r="D2366" t="s">
        <v>4698</v>
      </c>
      <c r="E2366">
        <v>8</v>
      </c>
    </row>
    <row r="2367" spans="1:5" x14ac:dyDescent="0.3">
      <c r="A2367">
        <v>159527</v>
      </c>
      <c r="B2367">
        <v>10000</v>
      </c>
      <c r="C2367">
        <v>147</v>
      </c>
      <c r="D2367" t="s">
        <v>4700</v>
      </c>
      <c r="E2367">
        <v>9</v>
      </c>
    </row>
    <row r="2368" spans="1:5" x14ac:dyDescent="0.3">
      <c r="A2368">
        <v>159529</v>
      </c>
      <c r="B2368">
        <v>10000</v>
      </c>
      <c r="C2368">
        <v>132</v>
      </c>
      <c r="D2368" t="s">
        <v>4698</v>
      </c>
      <c r="E2368">
        <v>8</v>
      </c>
    </row>
    <row r="2369" spans="1:5" x14ac:dyDescent="0.3">
      <c r="A2369">
        <v>159547</v>
      </c>
      <c r="B2369">
        <v>10000</v>
      </c>
      <c r="C2369">
        <v>115</v>
      </c>
      <c r="D2369" t="s">
        <v>4702</v>
      </c>
      <c r="E2369">
        <v>6</v>
      </c>
    </row>
    <row r="2370" spans="1:5" x14ac:dyDescent="0.3">
      <c r="A2370">
        <v>159549</v>
      </c>
      <c r="B2370">
        <v>10000</v>
      </c>
      <c r="C2370">
        <v>115</v>
      </c>
      <c r="D2370" t="s">
        <v>4702</v>
      </c>
      <c r="E2370">
        <v>6</v>
      </c>
    </row>
    <row r="2371" spans="1:5" x14ac:dyDescent="0.3">
      <c r="A2371">
        <v>159557</v>
      </c>
      <c r="B2371">
        <v>10000</v>
      </c>
      <c r="C2371">
        <v>132</v>
      </c>
      <c r="D2371" t="s">
        <v>4698</v>
      </c>
      <c r="E2371">
        <v>8</v>
      </c>
    </row>
    <row r="2372" spans="1:5" x14ac:dyDescent="0.3">
      <c r="A2372">
        <v>159558</v>
      </c>
      <c r="B2372">
        <v>10000</v>
      </c>
      <c r="C2372">
        <v>147</v>
      </c>
      <c r="D2372" t="s">
        <v>4700</v>
      </c>
      <c r="E2372">
        <v>9</v>
      </c>
    </row>
    <row r="2373" spans="1:5" x14ac:dyDescent="0.3">
      <c r="A2373">
        <v>159579</v>
      </c>
      <c r="B2373">
        <v>10000</v>
      </c>
      <c r="C2373">
        <v>110</v>
      </c>
      <c r="D2373" t="s">
        <v>4699</v>
      </c>
      <c r="E2373">
        <v>4</v>
      </c>
    </row>
    <row r="2374" spans="1:5" x14ac:dyDescent="0.3">
      <c r="A2374">
        <v>159584</v>
      </c>
      <c r="B2374">
        <v>10000</v>
      </c>
      <c r="C2374">
        <v>115</v>
      </c>
      <c r="D2374" t="s">
        <v>4702</v>
      </c>
      <c r="E2374">
        <v>6</v>
      </c>
    </row>
    <row r="2375" spans="1:5" x14ac:dyDescent="0.3">
      <c r="A2375">
        <v>159585</v>
      </c>
      <c r="B2375">
        <v>10000</v>
      </c>
      <c r="C2375">
        <v>127</v>
      </c>
      <c r="D2375" t="s">
        <v>4703</v>
      </c>
      <c r="E2375">
        <v>7</v>
      </c>
    </row>
    <row r="2376" spans="1:5" x14ac:dyDescent="0.3">
      <c r="A2376">
        <v>159598</v>
      </c>
      <c r="B2376">
        <v>10000</v>
      </c>
      <c r="C2376">
        <v>127</v>
      </c>
      <c r="D2376" t="s">
        <v>4703</v>
      </c>
      <c r="E2376">
        <v>7</v>
      </c>
    </row>
    <row r="2377" spans="1:5" x14ac:dyDescent="0.3">
      <c r="A2377">
        <v>159599</v>
      </c>
      <c r="B2377">
        <v>10000</v>
      </c>
      <c r="C2377">
        <v>115</v>
      </c>
      <c r="D2377" t="s">
        <v>4702</v>
      </c>
      <c r="E2377">
        <v>6</v>
      </c>
    </row>
    <row r="2378" spans="1:5" x14ac:dyDescent="0.3">
      <c r="A2378">
        <v>159606</v>
      </c>
      <c r="B2378">
        <v>10000</v>
      </c>
      <c r="C2378">
        <v>132</v>
      </c>
      <c r="D2378" t="s">
        <v>4698</v>
      </c>
      <c r="E2378">
        <v>8</v>
      </c>
    </row>
    <row r="2379" spans="1:5" x14ac:dyDescent="0.3">
      <c r="A2379">
        <v>159607</v>
      </c>
      <c r="B2379">
        <v>10000</v>
      </c>
      <c r="C2379">
        <v>132</v>
      </c>
      <c r="D2379" t="s">
        <v>4698</v>
      </c>
      <c r="E2379">
        <v>8</v>
      </c>
    </row>
    <row r="2380" spans="1:5" x14ac:dyDescent="0.3">
      <c r="A2380">
        <v>159668</v>
      </c>
      <c r="B2380">
        <v>0</v>
      </c>
      <c r="C2380">
        <v>0</v>
      </c>
      <c r="D2380" t="s">
        <v>4705</v>
      </c>
      <c r="E2380">
        <v>10</v>
      </c>
    </row>
    <row r="2381" spans="1:5" x14ac:dyDescent="0.3">
      <c r="A2381">
        <v>159670</v>
      </c>
      <c r="B2381">
        <v>10000</v>
      </c>
      <c r="C2381">
        <v>115</v>
      </c>
      <c r="D2381" t="s">
        <v>4702</v>
      </c>
      <c r="E2381">
        <v>6</v>
      </c>
    </row>
    <row r="2382" spans="1:5" x14ac:dyDescent="0.3">
      <c r="A2382">
        <v>159673</v>
      </c>
      <c r="B2382">
        <v>10000</v>
      </c>
      <c r="C2382">
        <v>132</v>
      </c>
      <c r="D2382" t="s">
        <v>4698</v>
      </c>
      <c r="E2382">
        <v>8</v>
      </c>
    </row>
    <row r="2383" spans="1:5" x14ac:dyDescent="0.3">
      <c r="A2383">
        <v>159674</v>
      </c>
      <c r="B2383">
        <v>10000</v>
      </c>
      <c r="C2383">
        <v>110</v>
      </c>
      <c r="D2383" t="s">
        <v>4701</v>
      </c>
      <c r="E2383">
        <v>5</v>
      </c>
    </row>
    <row r="2384" spans="1:5" x14ac:dyDescent="0.3">
      <c r="A2384">
        <v>159675</v>
      </c>
      <c r="B2384">
        <v>10000</v>
      </c>
      <c r="C2384">
        <v>132</v>
      </c>
      <c r="D2384" t="s">
        <v>4698</v>
      </c>
      <c r="E2384">
        <v>8</v>
      </c>
    </row>
    <row r="2385" spans="1:5" x14ac:dyDescent="0.3">
      <c r="A2385">
        <v>159679</v>
      </c>
      <c r="B2385">
        <v>0</v>
      </c>
      <c r="C2385">
        <v>0</v>
      </c>
      <c r="D2385" t="s">
        <v>4705</v>
      </c>
      <c r="E2385">
        <v>10</v>
      </c>
    </row>
    <row r="2386" spans="1:5" x14ac:dyDescent="0.3">
      <c r="A2386">
        <v>159680</v>
      </c>
      <c r="B2386">
        <v>10000</v>
      </c>
      <c r="C2386">
        <v>132</v>
      </c>
      <c r="D2386" t="s">
        <v>4698</v>
      </c>
      <c r="E2386">
        <v>8</v>
      </c>
    </row>
    <row r="2387" spans="1:5" x14ac:dyDescent="0.3">
      <c r="A2387">
        <v>159682</v>
      </c>
      <c r="B2387">
        <v>0</v>
      </c>
      <c r="C2387">
        <v>0</v>
      </c>
      <c r="D2387" t="s">
        <v>4705</v>
      </c>
      <c r="E2387">
        <v>10</v>
      </c>
    </row>
    <row r="2388" spans="1:5" x14ac:dyDescent="0.3">
      <c r="A2388">
        <v>159717</v>
      </c>
      <c r="B2388">
        <v>10000</v>
      </c>
      <c r="C2388">
        <v>127</v>
      </c>
      <c r="D2388" t="s">
        <v>4703</v>
      </c>
      <c r="E2388">
        <v>7</v>
      </c>
    </row>
    <row r="2389" spans="1:5" x14ac:dyDescent="0.3">
      <c r="A2389">
        <v>159720</v>
      </c>
      <c r="B2389">
        <v>10000</v>
      </c>
      <c r="C2389">
        <v>110</v>
      </c>
      <c r="D2389" t="s">
        <v>4701</v>
      </c>
      <c r="E2389">
        <v>5</v>
      </c>
    </row>
    <row r="2390" spans="1:5" x14ac:dyDescent="0.3">
      <c r="A2390">
        <v>159736</v>
      </c>
      <c r="B2390">
        <v>10000</v>
      </c>
      <c r="C2390">
        <v>147</v>
      </c>
      <c r="D2390" t="s">
        <v>4700</v>
      </c>
      <c r="E2390">
        <v>9</v>
      </c>
    </row>
    <row r="2391" spans="1:5" x14ac:dyDescent="0.3">
      <c r="A2391">
        <v>159744</v>
      </c>
      <c r="B2391">
        <v>10000</v>
      </c>
      <c r="C2391">
        <v>147</v>
      </c>
      <c r="D2391" t="s">
        <v>4700</v>
      </c>
      <c r="E2391">
        <v>9</v>
      </c>
    </row>
    <row r="2392" spans="1:5" x14ac:dyDescent="0.3">
      <c r="A2392">
        <v>159745</v>
      </c>
      <c r="B2392">
        <v>10000</v>
      </c>
      <c r="C2392">
        <v>147</v>
      </c>
      <c r="D2392" t="s">
        <v>4700</v>
      </c>
      <c r="E2392">
        <v>9</v>
      </c>
    </row>
    <row r="2393" spans="1:5" x14ac:dyDescent="0.3">
      <c r="A2393">
        <v>159747</v>
      </c>
      <c r="B2393">
        <v>0</v>
      </c>
      <c r="C2393">
        <v>0</v>
      </c>
      <c r="D2393" t="s">
        <v>4705</v>
      </c>
      <c r="E2393">
        <v>10</v>
      </c>
    </row>
    <row r="2394" spans="1:5" x14ac:dyDescent="0.3">
      <c r="A2394">
        <v>159748</v>
      </c>
      <c r="B2394">
        <v>0</v>
      </c>
      <c r="C2394">
        <v>0</v>
      </c>
      <c r="D2394" t="s">
        <v>4705</v>
      </c>
      <c r="E2394">
        <v>10</v>
      </c>
    </row>
    <row r="2395" spans="1:5" x14ac:dyDescent="0.3">
      <c r="A2395">
        <v>159749</v>
      </c>
      <c r="B2395">
        <v>10000</v>
      </c>
      <c r="C2395">
        <v>132</v>
      </c>
      <c r="D2395" t="s">
        <v>4698</v>
      </c>
      <c r="E2395">
        <v>8</v>
      </c>
    </row>
    <row r="2396" spans="1:5" x14ac:dyDescent="0.3">
      <c r="A2396">
        <v>159750</v>
      </c>
      <c r="B2396">
        <v>0</v>
      </c>
      <c r="C2396">
        <v>0</v>
      </c>
      <c r="D2396" t="s">
        <v>4705</v>
      </c>
      <c r="E2396">
        <v>10</v>
      </c>
    </row>
    <row r="2397" spans="1:5" x14ac:dyDescent="0.3">
      <c r="A2397">
        <v>159769</v>
      </c>
      <c r="B2397">
        <v>10000</v>
      </c>
      <c r="C2397">
        <v>110</v>
      </c>
      <c r="D2397" t="s">
        <v>4699</v>
      </c>
      <c r="E2397">
        <v>4</v>
      </c>
    </row>
    <row r="2398" spans="1:5" x14ac:dyDescent="0.3">
      <c r="A2398">
        <v>159772</v>
      </c>
      <c r="B2398">
        <v>10000</v>
      </c>
      <c r="C2398">
        <v>110</v>
      </c>
      <c r="D2398" t="s">
        <v>4697</v>
      </c>
      <c r="E2398">
        <v>3</v>
      </c>
    </row>
    <row r="2399" spans="1:5" x14ac:dyDescent="0.3">
      <c r="A2399">
        <v>159791</v>
      </c>
      <c r="B2399">
        <v>10000</v>
      </c>
      <c r="C2399">
        <v>110</v>
      </c>
      <c r="D2399" t="s">
        <v>4701</v>
      </c>
      <c r="E2399">
        <v>5</v>
      </c>
    </row>
    <row r="2400" spans="1:5" x14ac:dyDescent="0.3">
      <c r="A2400">
        <v>159797</v>
      </c>
      <c r="B2400">
        <v>10000</v>
      </c>
      <c r="C2400">
        <v>147</v>
      </c>
      <c r="D2400" t="s">
        <v>4700</v>
      </c>
      <c r="E2400">
        <v>9</v>
      </c>
    </row>
    <row r="2401" spans="1:5" x14ac:dyDescent="0.3">
      <c r="A2401">
        <v>159820</v>
      </c>
      <c r="B2401">
        <v>0</v>
      </c>
      <c r="C2401">
        <v>0</v>
      </c>
      <c r="D2401" t="s">
        <v>4705</v>
      </c>
      <c r="E2401">
        <v>10</v>
      </c>
    </row>
    <row r="2402" spans="1:5" x14ac:dyDescent="0.3">
      <c r="A2402">
        <v>159821</v>
      </c>
      <c r="B2402">
        <v>0</v>
      </c>
      <c r="C2402">
        <v>0</v>
      </c>
      <c r="D2402" t="s">
        <v>4705</v>
      </c>
      <c r="E2402">
        <v>10</v>
      </c>
    </row>
    <row r="2403" spans="1:5" x14ac:dyDescent="0.3">
      <c r="A2403">
        <v>159822</v>
      </c>
      <c r="B2403">
        <v>10000</v>
      </c>
      <c r="C2403">
        <v>147</v>
      </c>
      <c r="D2403" t="s">
        <v>4700</v>
      </c>
      <c r="E2403">
        <v>9</v>
      </c>
    </row>
    <row r="2404" spans="1:5" x14ac:dyDescent="0.3">
      <c r="A2404">
        <v>159828</v>
      </c>
      <c r="B2404">
        <v>10000</v>
      </c>
      <c r="C2404">
        <v>147</v>
      </c>
      <c r="D2404" t="s">
        <v>4700</v>
      </c>
      <c r="E2404">
        <v>9</v>
      </c>
    </row>
    <row r="2405" spans="1:5" x14ac:dyDescent="0.3">
      <c r="A2405">
        <v>159832</v>
      </c>
      <c r="B2405">
        <v>10000</v>
      </c>
      <c r="C2405">
        <v>147</v>
      </c>
      <c r="D2405" t="s">
        <v>4700</v>
      </c>
      <c r="E2405">
        <v>9</v>
      </c>
    </row>
    <row r="2406" spans="1:5" x14ac:dyDescent="0.3">
      <c r="A2406">
        <v>159833</v>
      </c>
      <c r="B2406">
        <v>10000</v>
      </c>
      <c r="C2406">
        <v>115</v>
      </c>
      <c r="D2406" t="s">
        <v>4702</v>
      </c>
      <c r="E2406">
        <v>6</v>
      </c>
    </row>
    <row r="2407" spans="1:5" x14ac:dyDescent="0.3">
      <c r="A2407">
        <v>159834</v>
      </c>
      <c r="B2407">
        <v>10000</v>
      </c>
      <c r="C2407">
        <v>132</v>
      </c>
      <c r="D2407" t="s">
        <v>4698</v>
      </c>
      <c r="E2407">
        <v>8</v>
      </c>
    </row>
    <row r="2408" spans="1:5" x14ac:dyDescent="0.3">
      <c r="A2408">
        <v>159835</v>
      </c>
      <c r="B2408">
        <v>10000</v>
      </c>
      <c r="C2408">
        <v>147</v>
      </c>
      <c r="D2408" t="s">
        <v>4700</v>
      </c>
      <c r="E2408">
        <v>9</v>
      </c>
    </row>
    <row r="2409" spans="1:5" x14ac:dyDescent="0.3">
      <c r="A2409">
        <v>159837</v>
      </c>
      <c r="B2409">
        <v>10000</v>
      </c>
      <c r="C2409">
        <v>147</v>
      </c>
      <c r="D2409" t="s">
        <v>4700</v>
      </c>
      <c r="E2409">
        <v>9</v>
      </c>
    </row>
    <row r="2410" spans="1:5" x14ac:dyDescent="0.3">
      <c r="A2410">
        <v>159838</v>
      </c>
      <c r="B2410">
        <v>0</v>
      </c>
      <c r="C2410">
        <v>0</v>
      </c>
      <c r="D2410" t="s">
        <v>4705</v>
      </c>
      <c r="E2410">
        <v>10</v>
      </c>
    </row>
    <row r="2411" spans="1:5" x14ac:dyDescent="0.3">
      <c r="A2411">
        <v>159870</v>
      </c>
      <c r="B2411">
        <v>10000</v>
      </c>
      <c r="C2411">
        <v>132</v>
      </c>
      <c r="D2411" t="s">
        <v>4698</v>
      </c>
      <c r="E2411">
        <v>8</v>
      </c>
    </row>
    <row r="2412" spans="1:5" x14ac:dyDescent="0.3">
      <c r="A2412">
        <v>159871</v>
      </c>
      <c r="B2412">
        <v>10000</v>
      </c>
      <c r="C2412">
        <v>115</v>
      </c>
      <c r="D2412" t="s">
        <v>4702</v>
      </c>
      <c r="E2412">
        <v>6</v>
      </c>
    </row>
    <row r="2413" spans="1:5" x14ac:dyDescent="0.3">
      <c r="A2413">
        <v>159876</v>
      </c>
      <c r="B2413">
        <v>10000</v>
      </c>
      <c r="C2413">
        <v>132</v>
      </c>
      <c r="D2413" t="s">
        <v>4698</v>
      </c>
      <c r="E2413">
        <v>8</v>
      </c>
    </row>
    <row r="2414" spans="1:5" x14ac:dyDescent="0.3">
      <c r="A2414">
        <v>159901</v>
      </c>
      <c r="B2414">
        <v>10000</v>
      </c>
      <c r="C2414">
        <v>115</v>
      </c>
      <c r="D2414" t="s">
        <v>4702</v>
      </c>
      <c r="E2414">
        <v>6</v>
      </c>
    </row>
    <row r="2415" spans="1:5" x14ac:dyDescent="0.3">
      <c r="A2415">
        <v>159902</v>
      </c>
      <c r="B2415">
        <v>10000</v>
      </c>
      <c r="C2415">
        <v>132</v>
      </c>
      <c r="D2415" t="s">
        <v>4698</v>
      </c>
      <c r="E2415">
        <v>8</v>
      </c>
    </row>
    <row r="2416" spans="1:5" x14ac:dyDescent="0.3">
      <c r="A2416">
        <v>159930</v>
      </c>
      <c r="B2416">
        <v>10000</v>
      </c>
      <c r="C2416">
        <v>115</v>
      </c>
      <c r="D2416" t="s">
        <v>4702</v>
      </c>
      <c r="E2416">
        <v>6</v>
      </c>
    </row>
    <row r="2417" spans="1:5" x14ac:dyDescent="0.3">
      <c r="A2417">
        <v>159941</v>
      </c>
      <c r="B2417">
        <v>10000</v>
      </c>
      <c r="C2417">
        <v>147</v>
      </c>
      <c r="D2417" t="s">
        <v>4700</v>
      </c>
      <c r="E2417">
        <v>9</v>
      </c>
    </row>
    <row r="2418" spans="1:5" x14ac:dyDescent="0.3">
      <c r="A2418">
        <v>159943</v>
      </c>
      <c r="B2418">
        <v>10000</v>
      </c>
      <c r="C2418">
        <v>110</v>
      </c>
      <c r="D2418" t="s">
        <v>4697</v>
      </c>
      <c r="E2418">
        <v>3</v>
      </c>
    </row>
    <row r="2419" spans="1:5" x14ac:dyDescent="0.3">
      <c r="A2419">
        <v>159946</v>
      </c>
      <c r="B2419">
        <v>10000</v>
      </c>
      <c r="C2419">
        <v>132</v>
      </c>
      <c r="D2419" t="s">
        <v>4698</v>
      </c>
      <c r="E2419">
        <v>8</v>
      </c>
    </row>
    <row r="2420" spans="1:5" x14ac:dyDescent="0.3">
      <c r="A2420">
        <v>159949</v>
      </c>
      <c r="B2420">
        <v>10000</v>
      </c>
      <c r="C2420">
        <v>110</v>
      </c>
      <c r="D2420" t="s">
        <v>4699</v>
      </c>
      <c r="E2420">
        <v>4</v>
      </c>
    </row>
    <row r="2421" spans="1:5" x14ac:dyDescent="0.3">
      <c r="A2421">
        <v>159951</v>
      </c>
      <c r="B2421">
        <v>10000</v>
      </c>
      <c r="C2421">
        <v>147</v>
      </c>
      <c r="D2421" t="s">
        <v>4700</v>
      </c>
      <c r="E2421">
        <v>9</v>
      </c>
    </row>
    <row r="2422" spans="1:5" x14ac:dyDescent="0.3">
      <c r="A2422">
        <v>159952</v>
      </c>
      <c r="B2422">
        <v>10000</v>
      </c>
      <c r="C2422">
        <v>127</v>
      </c>
      <c r="D2422" t="s">
        <v>4703</v>
      </c>
      <c r="E2422">
        <v>7</v>
      </c>
    </row>
    <row r="2423" spans="1:5" x14ac:dyDescent="0.3">
      <c r="A2423">
        <v>159964</v>
      </c>
      <c r="B2423">
        <v>10000</v>
      </c>
      <c r="C2423">
        <v>115</v>
      </c>
      <c r="D2423" t="s">
        <v>4702</v>
      </c>
      <c r="E2423">
        <v>6</v>
      </c>
    </row>
    <row r="2424" spans="1:5" x14ac:dyDescent="0.3">
      <c r="A2424">
        <v>160010</v>
      </c>
      <c r="B2424">
        <v>10000</v>
      </c>
      <c r="C2424">
        <v>147</v>
      </c>
      <c r="D2424" t="s">
        <v>4700</v>
      </c>
      <c r="E2424">
        <v>9</v>
      </c>
    </row>
    <row r="2425" spans="1:5" x14ac:dyDescent="0.3">
      <c r="A2425">
        <v>160011</v>
      </c>
      <c r="B2425">
        <v>10000</v>
      </c>
      <c r="C2425">
        <v>132</v>
      </c>
      <c r="D2425" t="s">
        <v>4698</v>
      </c>
      <c r="E2425">
        <v>8</v>
      </c>
    </row>
    <row r="2426" spans="1:5" x14ac:dyDescent="0.3">
      <c r="A2426">
        <v>160012</v>
      </c>
      <c r="B2426">
        <v>10000</v>
      </c>
      <c r="C2426">
        <v>132</v>
      </c>
      <c r="D2426" t="s">
        <v>4698</v>
      </c>
      <c r="E2426">
        <v>8</v>
      </c>
    </row>
    <row r="2427" spans="1:5" x14ac:dyDescent="0.3">
      <c r="A2427">
        <v>160015</v>
      </c>
      <c r="B2427">
        <v>10000</v>
      </c>
      <c r="C2427">
        <v>132</v>
      </c>
      <c r="D2427" t="s">
        <v>4698</v>
      </c>
      <c r="E2427">
        <v>8</v>
      </c>
    </row>
    <row r="2428" spans="1:5" x14ac:dyDescent="0.3">
      <c r="A2428">
        <v>160020</v>
      </c>
      <c r="B2428">
        <v>10000</v>
      </c>
      <c r="C2428">
        <v>127</v>
      </c>
      <c r="D2428" t="s">
        <v>4703</v>
      </c>
      <c r="E2428">
        <v>7</v>
      </c>
    </row>
    <row r="2429" spans="1:5" x14ac:dyDescent="0.3">
      <c r="A2429">
        <v>160115</v>
      </c>
      <c r="B2429">
        <v>10000</v>
      </c>
      <c r="C2429">
        <v>115</v>
      </c>
      <c r="D2429" t="s">
        <v>4702</v>
      </c>
      <c r="E2429">
        <v>6</v>
      </c>
    </row>
    <row r="2430" spans="1:5" x14ac:dyDescent="0.3">
      <c r="A2430">
        <v>160121</v>
      </c>
      <c r="B2430">
        <v>10000</v>
      </c>
      <c r="C2430">
        <v>147</v>
      </c>
      <c r="D2430" t="s">
        <v>4700</v>
      </c>
      <c r="E2430">
        <v>9</v>
      </c>
    </row>
    <row r="2431" spans="1:5" x14ac:dyDescent="0.3">
      <c r="A2431">
        <v>160133</v>
      </c>
      <c r="B2431">
        <v>10000</v>
      </c>
      <c r="C2431">
        <v>115</v>
      </c>
      <c r="D2431" t="s">
        <v>4702</v>
      </c>
      <c r="E2431">
        <v>6</v>
      </c>
    </row>
    <row r="2432" spans="1:5" x14ac:dyDescent="0.3">
      <c r="A2432">
        <v>160142</v>
      </c>
      <c r="B2432">
        <v>10000</v>
      </c>
      <c r="C2432">
        <v>115</v>
      </c>
      <c r="D2432" t="s">
        <v>4702</v>
      </c>
      <c r="E2432">
        <v>6</v>
      </c>
    </row>
    <row r="2433" spans="1:5" x14ac:dyDescent="0.3">
      <c r="A2433">
        <v>160143</v>
      </c>
      <c r="B2433">
        <v>10000</v>
      </c>
      <c r="C2433">
        <v>110</v>
      </c>
      <c r="D2433" t="s">
        <v>4701</v>
      </c>
      <c r="E2433">
        <v>5</v>
      </c>
    </row>
    <row r="2434" spans="1:5" x14ac:dyDescent="0.3">
      <c r="A2434">
        <v>160172</v>
      </c>
      <c r="B2434">
        <v>0</v>
      </c>
      <c r="C2434">
        <v>0</v>
      </c>
      <c r="D2434" t="s">
        <v>4705</v>
      </c>
      <c r="E2434">
        <v>10</v>
      </c>
    </row>
    <row r="2435" spans="1:5" x14ac:dyDescent="0.3">
      <c r="A2435">
        <v>160181</v>
      </c>
      <c r="B2435">
        <v>10000</v>
      </c>
      <c r="C2435">
        <v>127</v>
      </c>
      <c r="D2435" t="s">
        <v>4703</v>
      </c>
      <c r="E2435">
        <v>7</v>
      </c>
    </row>
    <row r="2436" spans="1:5" x14ac:dyDescent="0.3">
      <c r="A2436">
        <v>160227</v>
      </c>
      <c r="B2436">
        <v>0</v>
      </c>
      <c r="C2436">
        <v>0</v>
      </c>
      <c r="D2436" t="s">
        <v>4705</v>
      </c>
      <c r="E2436">
        <v>10</v>
      </c>
    </row>
    <row r="2437" spans="1:5" x14ac:dyDescent="0.3">
      <c r="A2437">
        <v>160231</v>
      </c>
      <c r="B2437">
        <v>0</v>
      </c>
      <c r="C2437">
        <v>0</v>
      </c>
      <c r="D2437" t="s">
        <v>4705</v>
      </c>
      <c r="E2437">
        <v>10</v>
      </c>
    </row>
    <row r="2438" spans="1:5" x14ac:dyDescent="0.3">
      <c r="A2438">
        <v>160237</v>
      </c>
      <c r="B2438">
        <v>10000</v>
      </c>
      <c r="C2438">
        <v>147</v>
      </c>
      <c r="D2438" t="s">
        <v>4700</v>
      </c>
      <c r="E2438">
        <v>9</v>
      </c>
    </row>
    <row r="2439" spans="1:5" x14ac:dyDescent="0.3">
      <c r="A2439">
        <v>160245</v>
      </c>
      <c r="B2439">
        <v>0</v>
      </c>
      <c r="C2439">
        <v>0</v>
      </c>
      <c r="D2439" t="s">
        <v>4705</v>
      </c>
      <c r="E2439">
        <v>10</v>
      </c>
    </row>
    <row r="2440" spans="1:5" x14ac:dyDescent="0.3">
      <c r="A2440">
        <v>160302</v>
      </c>
      <c r="B2440">
        <v>10000</v>
      </c>
      <c r="C2440">
        <v>110</v>
      </c>
      <c r="D2440" t="s">
        <v>4701</v>
      </c>
      <c r="E2440">
        <v>5</v>
      </c>
    </row>
    <row r="2441" spans="1:5" x14ac:dyDescent="0.3">
      <c r="A2441">
        <v>160304</v>
      </c>
      <c r="B2441">
        <v>10000</v>
      </c>
      <c r="C2441">
        <v>127</v>
      </c>
      <c r="D2441" t="s">
        <v>4703</v>
      </c>
      <c r="E2441">
        <v>7</v>
      </c>
    </row>
    <row r="2442" spans="1:5" x14ac:dyDescent="0.3">
      <c r="A2442">
        <v>160305</v>
      </c>
      <c r="B2442">
        <v>10000</v>
      </c>
      <c r="C2442">
        <v>127</v>
      </c>
      <c r="D2442" t="s">
        <v>4703</v>
      </c>
      <c r="E2442">
        <v>7</v>
      </c>
    </row>
    <row r="2443" spans="1:5" x14ac:dyDescent="0.3">
      <c r="A2443">
        <v>160308</v>
      </c>
      <c r="B2443">
        <v>10000</v>
      </c>
      <c r="C2443">
        <v>110</v>
      </c>
      <c r="D2443" t="s">
        <v>4699</v>
      </c>
      <c r="E2443">
        <v>4</v>
      </c>
    </row>
    <row r="2444" spans="1:5" x14ac:dyDescent="0.3">
      <c r="A2444">
        <v>160316</v>
      </c>
      <c r="B2444">
        <v>10000</v>
      </c>
      <c r="C2444">
        <v>110</v>
      </c>
      <c r="D2444" t="s">
        <v>4699</v>
      </c>
      <c r="E2444">
        <v>4</v>
      </c>
    </row>
    <row r="2445" spans="1:5" x14ac:dyDescent="0.3">
      <c r="A2445">
        <v>160325</v>
      </c>
      <c r="B2445">
        <v>10000</v>
      </c>
      <c r="C2445">
        <v>110</v>
      </c>
      <c r="D2445" t="s">
        <v>4697</v>
      </c>
      <c r="E2445">
        <v>3</v>
      </c>
    </row>
    <row r="2446" spans="1:5" x14ac:dyDescent="0.3">
      <c r="A2446">
        <v>160328</v>
      </c>
      <c r="B2446">
        <v>10000</v>
      </c>
      <c r="C2446">
        <v>110</v>
      </c>
      <c r="D2446" t="s">
        <v>4699</v>
      </c>
      <c r="E2446">
        <v>4</v>
      </c>
    </row>
    <row r="2447" spans="1:5" x14ac:dyDescent="0.3">
      <c r="A2447">
        <v>160330</v>
      </c>
      <c r="B2447">
        <v>10000</v>
      </c>
      <c r="C2447">
        <v>115</v>
      </c>
      <c r="D2447" t="s">
        <v>4702</v>
      </c>
      <c r="E2447">
        <v>6</v>
      </c>
    </row>
    <row r="2448" spans="1:5" x14ac:dyDescent="0.3">
      <c r="A2448">
        <v>160332</v>
      </c>
      <c r="B2448">
        <v>10000</v>
      </c>
      <c r="C2448">
        <v>115</v>
      </c>
      <c r="D2448" t="s">
        <v>4702</v>
      </c>
      <c r="E2448">
        <v>6</v>
      </c>
    </row>
    <row r="2449" spans="1:5" x14ac:dyDescent="0.3">
      <c r="A2449">
        <v>160334</v>
      </c>
      <c r="B2449">
        <v>10000</v>
      </c>
      <c r="C2449">
        <v>115</v>
      </c>
      <c r="D2449" t="s">
        <v>4702</v>
      </c>
      <c r="E2449">
        <v>6</v>
      </c>
    </row>
    <row r="2450" spans="1:5" x14ac:dyDescent="0.3">
      <c r="A2450">
        <v>160335</v>
      </c>
      <c r="B2450">
        <v>10000</v>
      </c>
      <c r="C2450">
        <v>110</v>
      </c>
      <c r="D2450" t="s">
        <v>4701</v>
      </c>
      <c r="E2450">
        <v>5</v>
      </c>
    </row>
    <row r="2451" spans="1:5" x14ac:dyDescent="0.3">
      <c r="A2451">
        <v>160336</v>
      </c>
      <c r="B2451">
        <v>10000</v>
      </c>
      <c r="C2451">
        <v>147</v>
      </c>
      <c r="D2451" t="s">
        <v>4700</v>
      </c>
      <c r="E2451">
        <v>9</v>
      </c>
    </row>
    <row r="2452" spans="1:5" x14ac:dyDescent="0.3">
      <c r="A2452">
        <v>160337</v>
      </c>
      <c r="B2452">
        <v>10000</v>
      </c>
      <c r="C2452">
        <v>110</v>
      </c>
      <c r="D2452" t="s">
        <v>4701</v>
      </c>
      <c r="E2452">
        <v>5</v>
      </c>
    </row>
    <row r="2453" spans="1:5" x14ac:dyDescent="0.3">
      <c r="A2453">
        <v>160338</v>
      </c>
      <c r="B2453">
        <v>10000</v>
      </c>
      <c r="C2453">
        <v>115</v>
      </c>
      <c r="D2453" t="s">
        <v>4702</v>
      </c>
      <c r="E2453">
        <v>6</v>
      </c>
    </row>
    <row r="2454" spans="1:5" x14ac:dyDescent="0.3">
      <c r="A2454">
        <v>160340</v>
      </c>
      <c r="B2454">
        <v>0</v>
      </c>
      <c r="C2454">
        <v>0</v>
      </c>
      <c r="D2454" t="s">
        <v>4705</v>
      </c>
      <c r="E2454">
        <v>10</v>
      </c>
    </row>
    <row r="2455" spans="1:5" x14ac:dyDescent="0.3">
      <c r="A2455">
        <v>160377</v>
      </c>
      <c r="B2455">
        <v>10000</v>
      </c>
      <c r="C2455">
        <v>110</v>
      </c>
      <c r="D2455" t="s">
        <v>4697</v>
      </c>
      <c r="E2455">
        <v>3</v>
      </c>
    </row>
    <row r="2456" spans="1:5" x14ac:dyDescent="0.3">
      <c r="A2456">
        <v>160379</v>
      </c>
      <c r="B2456">
        <v>10000</v>
      </c>
      <c r="C2456">
        <v>115</v>
      </c>
      <c r="D2456" t="s">
        <v>4702</v>
      </c>
      <c r="E2456">
        <v>6</v>
      </c>
    </row>
    <row r="2457" spans="1:5" x14ac:dyDescent="0.3">
      <c r="A2457">
        <v>160382</v>
      </c>
      <c r="B2457">
        <v>10000</v>
      </c>
      <c r="C2457">
        <v>147</v>
      </c>
      <c r="D2457" t="s">
        <v>4700</v>
      </c>
      <c r="E2457">
        <v>9</v>
      </c>
    </row>
    <row r="2458" spans="1:5" x14ac:dyDescent="0.3">
      <c r="A2458">
        <v>160390</v>
      </c>
      <c r="B2458">
        <v>10000</v>
      </c>
      <c r="C2458">
        <v>90</v>
      </c>
      <c r="D2458" t="s">
        <v>4706</v>
      </c>
      <c r="E2458">
        <v>1</v>
      </c>
    </row>
    <row r="2459" spans="1:5" x14ac:dyDescent="0.3">
      <c r="A2459">
        <v>160392</v>
      </c>
      <c r="B2459">
        <v>10000</v>
      </c>
      <c r="C2459">
        <v>100</v>
      </c>
      <c r="D2459" t="s">
        <v>4704</v>
      </c>
      <c r="E2459">
        <v>2</v>
      </c>
    </row>
    <row r="2460" spans="1:5" x14ac:dyDescent="0.3">
      <c r="A2460">
        <v>160406</v>
      </c>
      <c r="B2460">
        <v>10000</v>
      </c>
      <c r="C2460">
        <v>115</v>
      </c>
      <c r="D2460" t="s">
        <v>4702</v>
      </c>
      <c r="E2460">
        <v>6</v>
      </c>
    </row>
    <row r="2461" spans="1:5" x14ac:dyDescent="0.3">
      <c r="A2461">
        <v>160409</v>
      </c>
      <c r="B2461">
        <v>10000</v>
      </c>
      <c r="C2461">
        <v>100</v>
      </c>
      <c r="D2461" t="s">
        <v>4704</v>
      </c>
      <c r="E2461">
        <v>2</v>
      </c>
    </row>
    <row r="2462" spans="1:5" x14ac:dyDescent="0.3">
      <c r="A2462">
        <v>160410</v>
      </c>
      <c r="B2462">
        <v>10000</v>
      </c>
      <c r="C2462">
        <v>110</v>
      </c>
      <c r="D2462" t="s">
        <v>4699</v>
      </c>
      <c r="E2462">
        <v>4</v>
      </c>
    </row>
    <row r="2463" spans="1:5" x14ac:dyDescent="0.3">
      <c r="A2463">
        <v>160413</v>
      </c>
      <c r="B2463">
        <v>10000</v>
      </c>
      <c r="C2463">
        <v>110</v>
      </c>
      <c r="D2463" t="s">
        <v>4699</v>
      </c>
      <c r="E2463">
        <v>4</v>
      </c>
    </row>
    <row r="2464" spans="1:5" x14ac:dyDescent="0.3">
      <c r="A2464">
        <v>160450</v>
      </c>
      <c r="B2464">
        <v>10000</v>
      </c>
      <c r="C2464">
        <v>127</v>
      </c>
      <c r="D2464" t="s">
        <v>4703</v>
      </c>
      <c r="E2464">
        <v>7</v>
      </c>
    </row>
    <row r="2465" spans="1:5" x14ac:dyDescent="0.3">
      <c r="A2465">
        <v>160452</v>
      </c>
      <c r="B2465">
        <v>10000</v>
      </c>
      <c r="C2465">
        <v>127</v>
      </c>
      <c r="D2465" t="s">
        <v>4703</v>
      </c>
      <c r="E2465">
        <v>7</v>
      </c>
    </row>
    <row r="2466" spans="1:5" x14ac:dyDescent="0.3">
      <c r="A2466">
        <v>160453</v>
      </c>
      <c r="B2466">
        <v>10000</v>
      </c>
      <c r="C2466">
        <v>147</v>
      </c>
      <c r="D2466" t="s">
        <v>4700</v>
      </c>
      <c r="E2466">
        <v>9</v>
      </c>
    </row>
    <row r="2467" spans="1:5" x14ac:dyDescent="0.3">
      <c r="A2467">
        <v>160456</v>
      </c>
      <c r="B2467">
        <v>10000</v>
      </c>
      <c r="C2467">
        <v>127</v>
      </c>
      <c r="D2467" t="s">
        <v>4703</v>
      </c>
      <c r="E2467">
        <v>7</v>
      </c>
    </row>
    <row r="2468" spans="1:5" x14ac:dyDescent="0.3">
      <c r="A2468">
        <v>160459</v>
      </c>
      <c r="B2468">
        <v>0</v>
      </c>
      <c r="C2468">
        <v>0</v>
      </c>
      <c r="D2468" t="s">
        <v>4705</v>
      </c>
      <c r="E2468">
        <v>10</v>
      </c>
    </row>
    <row r="2469" spans="1:5" x14ac:dyDescent="0.3">
      <c r="A2469">
        <v>160463</v>
      </c>
      <c r="B2469">
        <v>10000</v>
      </c>
      <c r="C2469">
        <v>110</v>
      </c>
      <c r="D2469" t="s">
        <v>4701</v>
      </c>
      <c r="E2469">
        <v>5</v>
      </c>
    </row>
    <row r="2470" spans="1:5" x14ac:dyDescent="0.3">
      <c r="A2470">
        <v>160465</v>
      </c>
      <c r="B2470">
        <v>0</v>
      </c>
      <c r="C2470">
        <v>0</v>
      </c>
      <c r="D2470" t="s">
        <v>4705</v>
      </c>
      <c r="E2470">
        <v>10</v>
      </c>
    </row>
    <row r="2471" spans="1:5" x14ac:dyDescent="0.3">
      <c r="A2471">
        <v>160469</v>
      </c>
      <c r="B2471">
        <v>10000</v>
      </c>
      <c r="C2471">
        <v>100</v>
      </c>
      <c r="D2471" t="s">
        <v>4704</v>
      </c>
      <c r="E2471">
        <v>2</v>
      </c>
    </row>
    <row r="2472" spans="1:5" x14ac:dyDescent="0.3">
      <c r="A2472">
        <v>160470</v>
      </c>
      <c r="B2472">
        <v>10000</v>
      </c>
      <c r="C2472">
        <v>110</v>
      </c>
      <c r="D2472" t="s">
        <v>4699</v>
      </c>
      <c r="E2472">
        <v>4</v>
      </c>
    </row>
    <row r="2473" spans="1:5" x14ac:dyDescent="0.3">
      <c r="A2473">
        <v>160501</v>
      </c>
      <c r="B2473">
        <v>10000</v>
      </c>
      <c r="C2473">
        <v>127</v>
      </c>
      <c r="D2473" t="s">
        <v>4703</v>
      </c>
      <c r="E2473">
        <v>7</v>
      </c>
    </row>
    <row r="2474" spans="1:5" x14ac:dyDescent="0.3">
      <c r="A2474">
        <v>160526</v>
      </c>
      <c r="B2474">
        <v>10000</v>
      </c>
      <c r="C2474">
        <v>132</v>
      </c>
      <c r="D2474" t="s">
        <v>4698</v>
      </c>
      <c r="E2474">
        <v>8</v>
      </c>
    </row>
    <row r="2475" spans="1:5" x14ac:dyDescent="0.3">
      <c r="A2475">
        <v>160527</v>
      </c>
      <c r="B2475">
        <v>10000</v>
      </c>
      <c r="C2475">
        <v>127</v>
      </c>
      <c r="D2475" t="s">
        <v>4703</v>
      </c>
      <c r="E2475">
        <v>7</v>
      </c>
    </row>
    <row r="2476" spans="1:5" x14ac:dyDescent="0.3">
      <c r="A2476">
        <v>160528</v>
      </c>
      <c r="B2476">
        <v>10000</v>
      </c>
      <c r="C2476">
        <v>127</v>
      </c>
      <c r="D2476" t="s">
        <v>4703</v>
      </c>
      <c r="E2476">
        <v>7</v>
      </c>
    </row>
    <row r="2477" spans="1:5" x14ac:dyDescent="0.3">
      <c r="A2477">
        <v>160544</v>
      </c>
      <c r="B2477">
        <v>0</v>
      </c>
      <c r="C2477">
        <v>0</v>
      </c>
      <c r="D2477" t="s">
        <v>4705</v>
      </c>
      <c r="E2477">
        <v>10</v>
      </c>
    </row>
    <row r="2478" spans="1:5" x14ac:dyDescent="0.3">
      <c r="A2478">
        <v>160547</v>
      </c>
      <c r="B2478">
        <v>10000</v>
      </c>
      <c r="C2478">
        <v>115</v>
      </c>
      <c r="D2478" t="s">
        <v>4702</v>
      </c>
      <c r="E2478">
        <v>6</v>
      </c>
    </row>
    <row r="2479" spans="1:5" x14ac:dyDescent="0.3">
      <c r="A2479">
        <v>160563</v>
      </c>
      <c r="B2479">
        <v>10000</v>
      </c>
      <c r="C2479">
        <v>115</v>
      </c>
      <c r="D2479" t="s">
        <v>4702</v>
      </c>
      <c r="E2479">
        <v>6</v>
      </c>
    </row>
    <row r="2480" spans="1:5" x14ac:dyDescent="0.3">
      <c r="A2480">
        <v>160570</v>
      </c>
      <c r="B2480">
        <v>10000</v>
      </c>
      <c r="C2480">
        <v>127</v>
      </c>
      <c r="D2480" t="s">
        <v>4703</v>
      </c>
      <c r="E2480">
        <v>7</v>
      </c>
    </row>
    <row r="2481" spans="1:5" x14ac:dyDescent="0.3">
      <c r="A2481">
        <v>160577</v>
      </c>
      <c r="B2481">
        <v>10000</v>
      </c>
      <c r="C2481">
        <v>110</v>
      </c>
      <c r="D2481" t="s">
        <v>4699</v>
      </c>
      <c r="E2481">
        <v>4</v>
      </c>
    </row>
    <row r="2482" spans="1:5" x14ac:dyDescent="0.3">
      <c r="A2482">
        <v>160581</v>
      </c>
      <c r="B2482">
        <v>10000</v>
      </c>
      <c r="C2482">
        <v>110</v>
      </c>
      <c r="D2482" t="s">
        <v>4701</v>
      </c>
      <c r="E2482">
        <v>5</v>
      </c>
    </row>
    <row r="2483" spans="1:5" x14ac:dyDescent="0.3">
      <c r="A2483">
        <v>160582</v>
      </c>
      <c r="B2483">
        <v>10000</v>
      </c>
      <c r="C2483">
        <v>132</v>
      </c>
      <c r="D2483" t="s">
        <v>4698</v>
      </c>
      <c r="E2483">
        <v>8</v>
      </c>
    </row>
    <row r="2484" spans="1:5" x14ac:dyDescent="0.3">
      <c r="A2484">
        <v>160613</v>
      </c>
      <c r="B2484">
        <v>10000</v>
      </c>
      <c r="C2484">
        <v>147</v>
      </c>
      <c r="D2484" t="s">
        <v>4700</v>
      </c>
      <c r="E2484">
        <v>9</v>
      </c>
    </row>
    <row r="2485" spans="1:5" x14ac:dyDescent="0.3">
      <c r="A2485">
        <v>160616</v>
      </c>
      <c r="B2485">
        <v>10000</v>
      </c>
      <c r="C2485">
        <v>127</v>
      </c>
      <c r="D2485" t="s">
        <v>4703</v>
      </c>
      <c r="E2485">
        <v>7</v>
      </c>
    </row>
    <row r="2486" spans="1:5" x14ac:dyDescent="0.3">
      <c r="A2486">
        <v>160668</v>
      </c>
      <c r="B2486">
        <v>10000</v>
      </c>
      <c r="C2486">
        <v>132</v>
      </c>
      <c r="D2486" t="s">
        <v>4698</v>
      </c>
      <c r="E2486">
        <v>8</v>
      </c>
    </row>
    <row r="2487" spans="1:5" x14ac:dyDescent="0.3">
      <c r="A2487">
        <v>160671</v>
      </c>
      <c r="B2487">
        <v>10000</v>
      </c>
      <c r="C2487">
        <v>132</v>
      </c>
      <c r="D2487" t="s">
        <v>4698</v>
      </c>
      <c r="E2487">
        <v>8</v>
      </c>
    </row>
    <row r="2488" spans="1:5" x14ac:dyDescent="0.3">
      <c r="A2488">
        <v>160674</v>
      </c>
      <c r="B2488">
        <v>0</v>
      </c>
      <c r="C2488">
        <v>0</v>
      </c>
      <c r="D2488" t="s">
        <v>4705</v>
      </c>
      <c r="E2488">
        <v>10</v>
      </c>
    </row>
    <row r="2489" spans="1:5" x14ac:dyDescent="0.3">
      <c r="A2489">
        <v>160675</v>
      </c>
      <c r="B2489">
        <v>10000</v>
      </c>
      <c r="C2489">
        <v>147</v>
      </c>
      <c r="D2489" t="s">
        <v>4700</v>
      </c>
      <c r="E2489">
        <v>9</v>
      </c>
    </row>
    <row r="2490" spans="1:5" x14ac:dyDescent="0.3">
      <c r="A2490">
        <v>160683</v>
      </c>
      <c r="B2490">
        <v>10000</v>
      </c>
      <c r="C2490">
        <v>147</v>
      </c>
      <c r="D2490" t="s">
        <v>4700</v>
      </c>
      <c r="E2490">
        <v>9</v>
      </c>
    </row>
    <row r="2491" spans="1:5" x14ac:dyDescent="0.3">
      <c r="A2491">
        <v>160687</v>
      </c>
      <c r="B2491">
        <v>10000</v>
      </c>
      <c r="C2491">
        <v>110</v>
      </c>
      <c r="D2491" t="s">
        <v>4699</v>
      </c>
      <c r="E2491">
        <v>4</v>
      </c>
    </row>
    <row r="2492" spans="1:5" x14ac:dyDescent="0.3">
      <c r="A2492">
        <v>160689</v>
      </c>
      <c r="B2492">
        <v>10000</v>
      </c>
      <c r="C2492">
        <v>110</v>
      </c>
      <c r="D2492" t="s">
        <v>4697</v>
      </c>
      <c r="E2492">
        <v>3</v>
      </c>
    </row>
    <row r="2493" spans="1:5" x14ac:dyDescent="0.3">
      <c r="A2493">
        <v>160717</v>
      </c>
      <c r="B2493">
        <v>0</v>
      </c>
      <c r="C2493">
        <v>0</v>
      </c>
      <c r="D2493" t="s">
        <v>4705</v>
      </c>
      <c r="E2493">
        <v>10</v>
      </c>
    </row>
    <row r="2494" spans="1:5" x14ac:dyDescent="0.3">
      <c r="A2494">
        <v>160719</v>
      </c>
      <c r="B2494">
        <v>10000</v>
      </c>
      <c r="C2494">
        <v>132</v>
      </c>
      <c r="D2494" t="s">
        <v>4698</v>
      </c>
      <c r="E2494">
        <v>8</v>
      </c>
    </row>
    <row r="2495" spans="1:5" x14ac:dyDescent="0.3">
      <c r="A2495">
        <v>160728</v>
      </c>
      <c r="B2495">
        <v>10000</v>
      </c>
      <c r="C2495">
        <v>132</v>
      </c>
      <c r="D2495" t="s">
        <v>4698</v>
      </c>
      <c r="E2495">
        <v>8</v>
      </c>
    </row>
    <row r="2496" spans="1:5" x14ac:dyDescent="0.3">
      <c r="A2496">
        <v>160747</v>
      </c>
      <c r="B2496">
        <v>10000</v>
      </c>
      <c r="C2496">
        <v>132</v>
      </c>
      <c r="D2496" t="s">
        <v>4698</v>
      </c>
      <c r="E2496">
        <v>8</v>
      </c>
    </row>
    <row r="2497" spans="1:5" x14ac:dyDescent="0.3">
      <c r="A2497">
        <v>160751</v>
      </c>
      <c r="B2497">
        <v>10000</v>
      </c>
      <c r="C2497">
        <v>115</v>
      </c>
      <c r="D2497" t="s">
        <v>4702</v>
      </c>
      <c r="E2497">
        <v>6</v>
      </c>
    </row>
    <row r="2498" spans="1:5" x14ac:dyDescent="0.3">
      <c r="A2498">
        <v>160752</v>
      </c>
      <c r="B2498">
        <v>10000</v>
      </c>
      <c r="C2498">
        <v>110</v>
      </c>
      <c r="D2498" t="s">
        <v>4701</v>
      </c>
      <c r="E2498">
        <v>5</v>
      </c>
    </row>
    <row r="2499" spans="1:5" x14ac:dyDescent="0.3">
      <c r="A2499">
        <v>160753</v>
      </c>
      <c r="B2499">
        <v>10000</v>
      </c>
      <c r="C2499">
        <v>115</v>
      </c>
      <c r="D2499" t="s">
        <v>4702</v>
      </c>
      <c r="E2499">
        <v>6</v>
      </c>
    </row>
    <row r="2500" spans="1:5" x14ac:dyDescent="0.3">
      <c r="A2500">
        <v>160755</v>
      </c>
      <c r="B2500">
        <v>10000</v>
      </c>
      <c r="C2500">
        <v>110</v>
      </c>
      <c r="D2500" t="s">
        <v>4701</v>
      </c>
      <c r="E2500">
        <v>5</v>
      </c>
    </row>
    <row r="2501" spans="1:5" x14ac:dyDescent="0.3">
      <c r="A2501">
        <v>160758</v>
      </c>
      <c r="B2501">
        <v>10000</v>
      </c>
      <c r="C2501">
        <v>115</v>
      </c>
      <c r="D2501" t="s">
        <v>4702</v>
      </c>
      <c r="E2501">
        <v>6</v>
      </c>
    </row>
    <row r="2502" spans="1:5" x14ac:dyDescent="0.3">
      <c r="A2502">
        <v>160761</v>
      </c>
      <c r="B2502">
        <v>10000</v>
      </c>
      <c r="C2502">
        <v>110</v>
      </c>
      <c r="D2502" t="s">
        <v>4701</v>
      </c>
      <c r="E2502">
        <v>5</v>
      </c>
    </row>
    <row r="2503" spans="1:5" x14ac:dyDescent="0.3">
      <c r="A2503">
        <v>160774</v>
      </c>
      <c r="B2503">
        <v>10000</v>
      </c>
      <c r="C2503">
        <v>127</v>
      </c>
      <c r="D2503" t="s">
        <v>4703</v>
      </c>
      <c r="E2503">
        <v>7</v>
      </c>
    </row>
    <row r="2504" spans="1:5" x14ac:dyDescent="0.3">
      <c r="A2504">
        <v>160775</v>
      </c>
      <c r="B2504">
        <v>10000</v>
      </c>
      <c r="C2504">
        <v>115</v>
      </c>
      <c r="D2504" t="s">
        <v>4702</v>
      </c>
      <c r="E2504">
        <v>6</v>
      </c>
    </row>
    <row r="2505" spans="1:5" x14ac:dyDescent="0.3">
      <c r="A2505">
        <v>160793</v>
      </c>
      <c r="B2505">
        <v>10000</v>
      </c>
      <c r="C2505">
        <v>115</v>
      </c>
      <c r="D2505" t="s">
        <v>4702</v>
      </c>
      <c r="E2505">
        <v>6</v>
      </c>
    </row>
    <row r="2506" spans="1:5" x14ac:dyDescent="0.3">
      <c r="A2506">
        <v>160804</v>
      </c>
      <c r="B2506">
        <v>10000</v>
      </c>
      <c r="C2506">
        <v>110</v>
      </c>
      <c r="D2506" t="s">
        <v>4699</v>
      </c>
      <c r="E2506">
        <v>4</v>
      </c>
    </row>
    <row r="2507" spans="1:5" x14ac:dyDescent="0.3">
      <c r="A2507">
        <v>160806</v>
      </c>
      <c r="B2507">
        <v>10000</v>
      </c>
      <c r="C2507">
        <v>127</v>
      </c>
      <c r="D2507" t="s">
        <v>4703</v>
      </c>
      <c r="E2507">
        <v>7</v>
      </c>
    </row>
    <row r="2508" spans="1:5" x14ac:dyDescent="0.3">
      <c r="A2508">
        <v>160813</v>
      </c>
      <c r="B2508">
        <v>10000</v>
      </c>
      <c r="C2508">
        <v>110</v>
      </c>
      <c r="D2508" t="s">
        <v>4701</v>
      </c>
      <c r="E2508">
        <v>5</v>
      </c>
    </row>
    <row r="2509" spans="1:5" x14ac:dyDescent="0.3">
      <c r="A2509">
        <v>160827</v>
      </c>
      <c r="B2509">
        <v>10000</v>
      </c>
      <c r="C2509">
        <v>115</v>
      </c>
      <c r="D2509" t="s">
        <v>4702</v>
      </c>
      <c r="E2509">
        <v>6</v>
      </c>
    </row>
    <row r="2510" spans="1:5" x14ac:dyDescent="0.3">
      <c r="A2510">
        <v>160829</v>
      </c>
      <c r="B2510">
        <v>10000</v>
      </c>
      <c r="C2510">
        <v>110</v>
      </c>
      <c r="D2510" t="s">
        <v>4697</v>
      </c>
      <c r="E2510">
        <v>3</v>
      </c>
    </row>
    <row r="2511" spans="1:5" x14ac:dyDescent="0.3">
      <c r="A2511">
        <v>160899</v>
      </c>
      <c r="B2511">
        <v>10000</v>
      </c>
      <c r="C2511">
        <v>110</v>
      </c>
      <c r="D2511" t="s">
        <v>4701</v>
      </c>
      <c r="E2511">
        <v>5</v>
      </c>
    </row>
    <row r="2512" spans="1:5" x14ac:dyDescent="0.3">
      <c r="A2512">
        <v>160909</v>
      </c>
      <c r="B2512">
        <v>10000</v>
      </c>
      <c r="C2512">
        <v>110</v>
      </c>
      <c r="D2512" t="s">
        <v>4701</v>
      </c>
      <c r="E2512">
        <v>5</v>
      </c>
    </row>
    <row r="2513" spans="1:5" x14ac:dyDescent="0.3">
      <c r="A2513">
        <v>160917</v>
      </c>
      <c r="B2513">
        <v>10000</v>
      </c>
      <c r="C2513">
        <v>132</v>
      </c>
      <c r="D2513" t="s">
        <v>4698</v>
      </c>
      <c r="E2513">
        <v>8</v>
      </c>
    </row>
    <row r="2514" spans="1:5" x14ac:dyDescent="0.3">
      <c r="A2514">
        <v>160935</v>
      </c>
      <c r="B2514">
        <v>10000</v>
      </c>
      <c r="C2514">
        <v>110</v>
      </c>
      <c r="D2514" t="s">
        <v>4701</v>
      </c>
      <c r="E2514">
        <v>5</v>
      </c>
    </row>
    <row r="2515" spans="1:5" x14ac:dyDescent="0.3">
      <c r="A2515">
        <v>160953</v>
      </c>
      <c r="B2515">
        <v>10000</v>
      </c>
      <c r="C2515">
        <v>115</v>
      </c>
      <c r="D2515" t="s">
        <v>4702</v>
      </c>
      <c r="E2515">
        <v>6</v>
      </c>
    </row>
    <row r="2516" spans="1:5" x14ac:dyDescent="0.3">
      <c r="A2516">
        <v>160963</v>
      </c>
      <c r="B2516">
        <v>10000</v>
      </c>
      <c r="C2516">
        <v>147</v>
      </c>
      <c r="D2516" t="s">
        <v>4700</v>
      </c>
      <c r="E2516">
        <v>9</v>
      </c>
    </row>
    <row r="2517" spans="1:5" x14ac:dyDescent="0.3">
      <c r="A2517">
        <v>160967</v>
      </c>
      <c r="B2517">
        <v>10000</v>
      </c>
      <c r="C2517">
        <v>132</v>
      </c>
      <c r="D2517" t="s">
        <v>4698</v>
      </c>
      <c r="E2517">
        <v>8</v>
      </c>
    </row>
    <row r="2518" spans="1:5" x14ac:dyDescent="0.3">
      <c r="A2518">
        <v>160969</v>
      </c>
      <c r="B2518">
        <v>10000</v>
      </c>
      <c r="C2518">
        <v>147</v>
      </c>
      <c r="D2518" t="s">
        <v>4700</v>
      </c>
      <c r="E2518">
        <v>9</v>
      </c>
    </row>
    <row r="2519" spans="1:5" x14ac:dyDescent="0.3">
      <c r="A2519">
        <v>160972</v>
      </c>
      <c r="B2519">
        <v>10000</v>
      </c>
      <c r="C2519">
        <v>110</v>
      </c>
      <c r="D2519" t="s">
        <v>4701</v>
      </c>
      <c r="E2519">
        <v>5</v>
      </c>
    </row>
    <row r="2520" spans="1:5" x14ac:dyDescent="0.3">
      <c r="A2520">
        <v>160986</v>
      </c>
      <c r="B2520">
        <v>10000</v>
      </c>
      <c r="C2520">
        <v>90</v>
      </c>
      <c r="D2520" t="s">
        <v>4706</v>
      </c>
      <c r="E2520">
        <v>1</v>
      </c>
    </row>
    <row r="2521" spans="1:5" x14ac:dyDescent="0.3">
      <c r="A2521">
        <v>160991</v>
      </c>
      <c r="B2521">
        <v>10000</v>
      </c>
      <c r="C2521">
        <v>147</v>
      </c>
      <c r="D2521" t="s">
        <v>4700</v>
      </c>
      <c r="E2521">
        <v>9</v>
      </c>
    </row>
    <row r="2522" spans="1:5" x14ac:dyDescent="0.3">
      <c r="A2522">
        <v>160997</v>
      </c>
      <c r="B2522">
        <v>10000</v>
      </c>
      <c r="C2522">
        <v>110</v>
      </c>
      <c r="D2522" t="s">
        <v>4699</v>
      </c>
      <c r="E2522">
        <v>4</v>
      </c>
    </row>
    <row r="2523" spans="1:5" x14ac:dyDescent="0.3">
      <c r="A2523">
        <v>161000</v>
      </c>
      <c r="B2523">
        <v>10000</v>
      </c>
      <c r="C2523">
        <v>110</v>
      </c>
      <c r="D2523" t="s">
        <v>4697</v>
      </c>
      <c r="E2523">
        <v>3</v>
      </c>
    </row>
    <row r="2524" spans="1:5" x14ac:dyDescent="0.3">
      <c r="A2524">
        <v>161001</v>
      </c>
      <c r="B2524">
        <v>10000</v>
      </c>
      <c r="C2524">
        <v>110</v>
      </c>
      <c r="D2524" t="s">
        <v>4699</v>
      </c>
      <c r="E2524">
        <v>4</v>
      </c>
    </row>
    <row r="2525" spans="1:5" x14ac:dyDescent="0.3">
      <c r="A2525">
        <v>161015</v>
      </c>
      <c r="B2525">
        <v>10000</v>
      </c>
      <c r="C2525">
        <v>110</v>
      </c>
      <c r="D2525" t="s">
        <v>4701</v>
      </c>
      <c r="E2525">
        <v>5</v>
      </c>
    </row>
    <row r="2526" spans="1:5" x14ac:dyDescent="0.3">
      <c r="A2526">
        <v>161028</v>
      </c>
      <c r="B2526">
        <v>10000</v>
      </c>
      <c r="C2526">
        <v>110</v>
      </c>
      <c r="D2526" t="s">
        <v>4699</v>
      </c>
      <c r="E2526">
        <v>4</v>
      </c>
    </row>
    <row r="2527" spans="1:5" x14ac:dyDescent="0.3">
      <c r="A2527">
        <v>161044</v>
      </c>
      <c r="B2527">
        <v>10000</v>
      </c>
      <c r="C2527">
        <v>132</v>
      </c>
      <c r="D2527" t="s">
        <v>4698</v>
      </c>
      <c r="E2527">
        <v>8</v>
      </c>
    </row>
    <row r="2528" spans="1:5" x14ac:dyDescent="0.3">
      <c r="A2528">
        <v>161045</v>
      </c>
      <c r="B2528">
        <v>10000</v>
      </c>
      <c r="C2528">
        <v>132</v>
      </c>
      <c r="D2528" t="s">
        <v>4698</v>
      </c>
      <c r="E2528">
        <v>8</v>
      </c>
    </row>
    <row r="2529" spans="1:5" x14ac:dyDescent="0.3">
      <c r="A2529">
        <v>161046</v>
      </c>
      <c r="B2529">
        <v>10000</v>
      </c>
      <c r="C2529">
        <v>127</v>
      </c>
      <c r="D2529" t="s">
        <v>4703</v>
      </c>
      <c r="E2529">
        <v>7</v>
      </c>
    </row>
    <row r="2530" spans="1:5" x14ac:dyDescent="0.3">
      <c r="A2530">
        <v>161047</v>
      </c>
      <c r="B2530">
        <v>0</v>
      </c>
      <c r="C2530">
        <v>0</v>
      </c>
      <c r="D2530" t="s">
        <v>4705</v>
      </c>
      <c r="E2530">
        <v>10</v>
      </c>
    </row>
    <row r="2531" spans="1:5" x14ac:dyDescent="0.3">
      <c r="A2531">
        <v>161049</v>
      </c>
      <c r="B2531">
        <v>10000</v>
      </c>
      <c r="C2531">
        <v>110</v>
      </c>
      <c r="D2531" t="s">
        <v>4701</v>
      </c>
      <c r="E2531">
        <v>5</v>
      </c>
    </row>
    <row r="2532" spans="1:5" x14ac:dyDescent="0.3">
      <c r="A2532">
        <v>161050</v>
      </c>
      <c r="B2532">
        <v>10000</v>
      </c>
      <c r="C2532">
        <v>115</v>
      </c>
      <c r="D2532" t="s">
        <v>4702</v>
      </c>
      <c r="E2532">
        <v>6</v>
      </c>
    </row>
    <row r="2533" spans="1:5" x14ac:dyDescent="0.3">
      <c r="A2533">
        <v>161051</v>
      </c>
      <c r="B2533">
        <v>10000</v>
      </c>
      <c r="C2533">
        <v>110</v>
      </c>
      <c r="D2533" t="s">
        <v>4701</v>
      </c>
      <c r="E2533">
        <v>5</v>
      </c>
    </row>
    <row r="2534" spans="1:5" x14ac:dyDescent="0.3">
      <c r="A2534">
        <v>161060</v>
      </c>
      <c r="B2534">
        <v>10000</v>
      </c>
      <c r="C2534">
        <v>147</v>
      </c>
      <c r="D2534" t="s">
        <v>4700</v>
      </c>
      <c r="E2534">
        <v>9</v>
      </c>
    </row>
    <row r="2535" spans="1:5" x14ac:dyDescent="0.3">
      <c r="A2535">
        <v>161078</v>
      </c>
      <c r="B2535">
        <v>0</v>
      </c>
      <c r="C2535">
        <v>0</v>
      </c>
      <c r="D2535" t="s">
        <v>4705</v>
      </c>
      <c r="E2535">
        <v>10</v>
      </c>
    </row>
    <row r="2536" spans="1:5" x14ac:dyDescent="0.3">
      <c r="A2536">
        <v>161080</v>
      </c>
      <c r="B2536">
        <v>10000</v>
      </c>
      <c r="C2536">
        <v>110</v>
      </c>
      <c r="D2536" t="s">
        <v>4701</v>
      </c>
      <c r="E2536">
        <v>5</v>
      </c>
    </row>
    <row r="2537" spans="1:5" x14ac:dyDescent="0.3">
      <c r="A2537">
        <v>161081</v>
      </c>
      <c r="B2537">
        <v>10000</v>
      </c>
      <c r="C2537">
        <v>110</v>
      </c>
      <c r="D2537" t="s">
        <v>4701</v>
      </c>
      <c r="E2537">
        <v>5</v>
      </c>
    </row>
    <row r="2538" spans="1:5" x14ac:dyDescent="0.3">
      <c r="A2538">
        <v>161083</v>
      </c>
      <c r="B2538">
        <v>10000</v>
      </c>
      <c r="C2538">
        <v>132</v>
      </c>
      <c r="D2538" t="s">
        <v>4698</v>
      </c>
      <c r="E2538">
        <v>8</v>
      </c>
    </row>
    <row r="2539" spans="1:5" x14ac:dyDescent="0.3">
      <c r="A2539">
        <v>161087</v>
      </c>
      <c r="B2539">
        <v>10000</v>
      </c>
      <c r="C2539">
        <v>110</v>
      </c>
      <c r="D2539" t="s">
        <v>4701</v>
      </c>
      <c r="E2539">
        <v>5</v>
      </c>
    </row>
    <row r="2540" spans="1:5" x14ac:dyDescent="0.3">
      <c r="A2540">
        <v>161089</v>
      </c>
      <c r="B2540">
        <v>0</v>
      </c>
      <c r="C2540">
        <v>0</v>
      </c>
      <c r="D2540" t="s">
        <v>4705</v>
      </c>
      <c r="E2540">
        <v>10</v>
      </c>
    </row>
    <row r="2541" spans="1:5" x14ac:dyDescent="0.3">
      <c r="A2541">
        <v>161091</v>
      </c>
      <c r="B2541">
        <v>10000</v>
      </c>
      <c r="C2541">
        <v>115</v>
      </c>
      <c r="D2541" t="s">
        <v>4702</v>
      </c>
      <c r="E2541">
        <v>6</v>
      </c>
    </row>
    <row r="2542" spans="1:5" x14ac:dyDescent="0.3">
      <c r="A2542">
        <v>161102</v>
      </c>
      <c r="B2542">
        <v>10000</v>
      </c>
      <c r="C2542">
        <v>90</v>
      </c>
      <c r="D2542" t="s">
        <v>4706</v>
      </c>
      <c r="E2542">
        <v>1</v>
      </c>
    </row>
    <row r="2543" spans="1:5" x14ac:dyDescent="0.3">
      <c r="A2543">
        <v>161111</v>
      </c>
      <c r="B2543">
        <v>10000</v>
      </c>
      <c r="C2543">
        <v>90</v>
      </c>
      <c r="D2543" t="s">
        <v>4706</v>
      </c>
      <c r="E2543">
        <v>1</v>
      </c>
    </row>
    <row r="2544" spans="1:5" x14ac:dyDescent="0.3">
      <c r="A2544">
        <v>161115</v>
      </c>
      <c r="B2544">
        <v>10000</v>
      </c>
      <c r="C2544">
        <v>110</v>
      </c>
      <c r="D2544" t="s">
        <v>4699</v>
      </c>
      <c r="E2544">
        <v>4</v>
      </c>
    </row>
    <row r="2545" spans="1:5" x14ac:dyDescent="0.3">
      <c r="A2545">
        <v>161144</v>
      </c>
      <c r="B2545">
        <v>10000</v>
      </c>
      <c r="C2545">
        <v>115</v>
      </c>
      <c r="D2545" t="s">
        <v>4702</v>
      </c>
      <c r="E2545">
        <v>6</v>
      </c>
    </row>
    <row r="2546" spans="1:5" x14ac:dyDescent="0.3">
      <c r="A2546">
        <v>161178</v>
      </c>
      <c r="B2546">
        <v>10000</v>
      </c>
      <c r="C2546">
        <v>147</v>
      </c>
      <c r="D2546" t="s">
        <v>4700</v>
      </c>
      <c r="E2546">
        <v>9</v>
      </c>
    </row>
    <row r="2547" spans="1:5" x14ac:dyDescent="0.3">
      <c r="A2547">
        <v>161191</v>
      </c>
      <c r="B2547">
        <v>10000</v>
      </c>
      <c r="C2547">
        <v>147</v>
      </c>
      <c r="D2547" t="s">
        <v>4700</v>
      </c>
      <c r="E2547">
        <v>9</v>
      </c>
    </row>
    <row r="2548" spans="1:5" x14ac:dyDescent="0.3">
      <c r="A2548">
        <v>161192</v>
      </c>
      <c r="B2548">
        <v>10000</v>
      </c>
      <c r="C2548">
        <v>147</v>
      </c>
      <c r="D2548" t="s">
        <v>4700</v>
      </c>
      <c r="E2548">
        <v>9</v>
      </c>
    </row>
    <row r="2549" spans="1:5" x14ac:dyDescent="0.3">
      <c r="A2549">
        <v>161193</v>
      </c>
      <c r="B2549">
        <v>10000</v>
      </c>
      <c r="C2549">
        <v>132</v>
      </c>
      <c r="D2549" t="s">
        <v>4698</v>
      </c>
      <c r="E2549">
        <v>8</v>
      </c>
    </row>
    <row r="2550" spans="1:5" x14ac:dyDescent="0.3">
      <c r="A2550">
        <v>161195</v>
      </c>
      <c r="B2550">
        <v>0</v>
      </c>
      <c r="C2550">
        <v>0</v>
      </c>
      <c r="D2550" t="s">
        <v>4705</v>
      </c>
      <c r="E2550">
        <v>10</v>
      </c>
    </row>
    <row r="2551" spans="1:5" x14ac:dyDescent="0.3">
      <c r="A2551">
        <v>161196</v>
      </c>
      <c r="B2551">
        <v>10000</v>
      </c>
      <c r="C2551">
        <v>132</v>
      </c>
      <c r="D2551" t="s">
        <v>4698</v>
      </c>
      <c r="E2551">
        <v>8</v>
      </c>
    </row>
    <row r="2552" spans="1:5" x14ac:dyDescent="0.3">
      <c r="A2552">
        <v>161197</v>
      </c>
      <c r="B2552">
        <v>10000</v>
      </c>
      <c r="C2552">
        <v>132</v>
      </c>
      <c r="D2552" t="s">
        <v>4698</v>
      </c>
      <c r="E2552">
        <v>8</v>
      </c>
    </row>
    <row r="2553" spans="1:5" x14ac:dyDescent="0.3">
      <c r="A2553">
        <v>161199</v>
      </c>
      <c r="B2553">
        <v>10000</v>
      </c>
      <c r="C2553">
        <v>110</v>
      </c>
      <c r="D2553" t="s">
        <v>4701</v>
      </c>
      <c r="E2553">
        <v>5</v>
      </c>
    </row>
    <row r="2554" spans="1:5" x14ac:dyDescent="0.3">
      <c r="A2554">
        <v>161200</v>
      </c>
      <c r="B2554">
        <v>0</v>
      </c>
      <c r="C2554">
        <v>0</v>
      </c>
      <c r="D2554" t="s">
        <v>4705</v>
      </c>
      <c r="E2554">
        <v>10</v>
      </c>
    </row>
    <row r="2555" spans="1:5" x14ac:dyDescent="0.3">
      <c r="A2555">
        <v>161201</v>
      </c>
      <c r="B2555">
        <v>10000</v>
      </c>
      <c r="C2555">
        <v>132</v>
      </c>
      <c r="D2555" t="s">
        <v>4698</v>
      </c>
      <c r="E2555">
        <v>8</v>
      </c>
    </row>
    <row r="2556" spans="1:5" x14ac:dyDescent="0.3">
      <c r="A2556">
        <v>161202</v>
      </c>
      <c r="B2556">
        <v>10000</v>
      </c>
      <c r="C2556">
        <v>110</v>
      </c>
      <c r="D2556" t="s">
        <v>4701</v>
      </c>
      <c r="E2556">
        <v>5</v>
      </c>
    </row>
    <row r="2557" spans="1:5" x14ac:dyDescent="0.3">
      <c r="A2557">
        <v>161213</v>
      </c>
      <c r="B2557">
        <v>10000</v>
      </c>
      <c r="C2557">
        <v>115</v>
      </c>
      <c r="D2557" t="s">
        <v>4702</v>
      </c>
      <c r="E2557">
        <v>6</v>
      </c>
    </row>
    <row r="2558" spans="1:5" x14ac:dyDescent="0.3">
      <c r="A2558">
        <v>161222</v>
      </c>
      <c r="B2558">
        <v>10000</v>
      </c>
      <c r="C2558">
        <v>110</v>
      </c>
      <c r="D2558" t="s">
        <v>4701</v>
      </c>
      <c r="E2558">
        <v>5</v>
      </c>
    </row>
    <row r="2559" spans="1:5" x14ac:dyDescent="0.3">
      <c r="A2559">
        <v>161225</v>
      </c>
      <c r="B2559">
        <v>10000</v>
      </c>
      <c r="C2559">
        <v>115</v>
      </c>
      <c r="D2559" t="s">
        <v>4702</v>
      </c>
      <c r="E2559">
        <v>6</v>
      </c>
    </row>
    <row r="2560" spans="1:5" x14ac:dyDescent="0.3">
      <c r="A2560">
        <v>161227</v>
      </c>
      <c r="B2560">
        <v>10000</v>
      </c>
      <c r="C2560">
        <v>110</v>
      </c>
      <c r="D2560" t="s">
        <v>4701</v>
      </c>
      <c r="E2560">
        <v>5</v>
      </c>
    </row>
    <row r="2561" spans="1:5" x14ac:dyDescent="0.3">
      <c r="A2561">
        <v>161239</v>
      </c>
      <c r="B2561">
        <v>10000</v>
      </c>
      <c r="C2561">
        <v>147</v>
      </c>
      <c r="D2561" t="s">
        <v>4700</v>
      </c>
      <c r="E2561">
        <v>9</v>
      </c>
    </row>
    <row r="2562" spans="1:5" x14ac:dyDescent="0.3">
      <c r="A2562">
        <v>161249</v>
      </c>
      <c r="B2562">
        <v>10000</v>
      </c>
      <c r="C2562">
        <v>110</v>
      </c>
      <c r="D2562" t="s">
        <v>4701</v>
      </c>
      <c r="E2562">
        <v>5</v>
      </c>
    </row>
    <row r="2563" spans="1:5" x14ac:dyDescent="0.3">
      <c r="A2563">
        <v>161297</v>
      </c>
      <c r="B2563">
        <v>10000</v>
      </c>
      <c r="C2563">
        <v>147</v>
      </c>
      <c r="D2563" t="s">
        <v>4700</v>
      </c>
      <c r="E2563">
        <v>9</v>
      </c>
    </row>
    <row r="2564" spans="1:5" x14ac:dyDescent="0.3">
      <c r="A2564">
        <v>161301</v>
      </c>
      <c r="B2564">
        <v>10000</v>
      </c>
      <c r="C2564">
        <v>127</v>
      </c>
      <c r="D2564" t="s">
        <v>4703</v>
      </c>
      <c r="E2564">
        <v>7</v>
      </c>
    </row>
    <row r="2565" spans="1:5" x14ac:dyDescent="0.3">
      <c r="A2565">
        <v>161371</v>
      </c>
      <c r="B2565">
        <v>10000</v>
      </c>
      <c r="C2565">
        <v>127</v>
      </c>
      <c r="D2565" t="s">
        <v>4703</v>
      </c>
      <c r="E2565">
        <v>7</v>
      </c>
    </row>
    <row r="2566" spans="1:5" x14ac:dyDescent="0.3">
      <c r="A2566">
        <v>161374</v>
      </c>
      <c r="B2566">
        <v>10000</v>
      </c>
      <c r="C2566">
        <v>110</v>
      </c>
      <c r="D2566" t="s">
        <v>4701</v>
      </c>
      <c r="E2566">
        <v>5</v>
      </c>
    </row>
    <row r="2567" spans="1:5" x14ac:dyDescent="0.3">
      <c r="A2567">
        <v>161375</v>
      </c>
      <c r="B2567">
        <v>10000</v>
      </c>
      <c r="C2567">
        <v>147</v>
      </c>
      <c r="D2567" t="s">
        <v>4700</v>
      </c>
      <c r="E2567">
        <v>9</v>
      </c>
    </row>
    <row r="2568" spans="1:5" x14ac:dyDescent="0.3">
      <c r="A2568">
        <v>161385</v>
      </c>
      <c r="B2568">
        <v>10000</v>
      </c>
      <c r="C2568">
        <v>132</v>
      </c>
      <c r="D2568" t="s">
        <v>4698</v>
      </c>
      <c r="E2568">
        <v>8</v>
      </c>
    </row>
    <row r="2569" spans="1:5" x14ac:dyDescent="0.3">
      <c r="A2569">
        <v>161386</v>
      </c>
      <c r="B2569">
        <v>10000</v>
      </c>
      <c r="C2569">
        <v>127</v>
      </c>
      <c r="D2569" t="s">
        <v>4703</v>
      </c>
      <c r="E2569">
        <v>7</v>
      </c>
    </row>
    <row r="2570" spans="1:5" x14ac:dyDescent="0.3">
      <c r="A2570">
        <v>161387</v>
      </c>
      <c r="B2570">
        <v>10000</v>
      </c>
      <c r="C2570">
        <v>115</v>
      </c>
      <c r="D2570" t="s">
        <v>4702</v>
      </c>
      <c r="E2570">
        <v>6</v>
      </c>
    </row>
    <row r="2571" spans="1:5" x14ac:dyDescent="0.3">
      <c r="A2571">
        <v>161392</v>
      </c>
      <c r="B2571">
        <v>10000</v>
      </c>
      <c r="C2571">
        <v>110</v>
      </c>
      <c r="D2571" t="s">
        <v>4701</v>
      </c>
      <c r="E2571">
        <v>5</v>
      </c>
    </row>
    <row r="2572" spans="1:5" x14ac:dyDescent="0.3">
      <c r="A2572">
        <v>161394</v>
      </c>
      <c r="B2572">
        <v>10000</v>
      </c>
      <c r="C2572">
        <v>127</v>
      </c>
      <c r="D2572" t="s">
        <v>4703</v>
      </c>
      <c r="E2572">
        <v>7</v>
      </c>
    </row>
    <row r="2573" spans="1:5" x14ac:dyDescent="0.3">
      <c r="A2573">
        <v>161440</v>
      </c>
      <c r="B2573">
        <v>10000</v>
      </c>
      <c r="C2573">
        <v>110</v>
      </c>
      <c r="D2573" t="s">
        <v>4701</v>
      </c>
      <c r="E2573">
        <v>5</v>
      </c>
    </row>
    <row r="2574" spans="1:5" x14ac:dyDescent="0.3">
      <c r="A2574">
        <v>161443</v>
      </c>
      <c r="B2574">
        <v>10000</v>
      </c>
      <c r="C2574">
        <v>115</v>
      </c>
      <c r="D2574" t="s">
        <v>4702</v>
      </c>
      <c r="E2574">
        <v>6</v>
      </c>
    </row>
    <row r="2575" spans="1:5" x14ac:dyDescent="0.3">
      <c r="A2575">
        <v>161445</v>
      </c>
      <c r="B2575">
        <v>10000</v>
      </c>
      <c r="C2575">
        <v>132</v>
      </c>
      <c r="D2575" t="s">
        <v>4698</v>
      </c>
      <c r="E2575">
        <v>8</v>
      </c>
    </row>
    <row r="2576" spans="1:5" x14ac:dyDescent="0.3">
      <c r="A2576">
        <v>161462</v>
      </c>
      <c r="B2576">
        <v>10000</v>
      </c>
      <c r="C2576">
        <v>127</v>
      </c>
      <c r="D2576" t="s">
        <v>4703</v>
      </c>
      <c r="E2576">
        <v>7</v>
      </c>
    </row>
    <row r="2577" spans="1:5" x14ac:dyDescent="0.3">
      <c r="A2577">
        <v>161467</v>
      </c>
      <c r="B2577">
        <v>10000</v>
      </c>
      <c r="C2577">
        <v>132</v>
      </c>
      <c r="D2577" t="s">
        <v>4698</v>
      </c>
      <c r="E2577">
        <v>8</v>
      </c>
    </row>
    <row r="2578" spans="1:5" x14ac:dyDescent="0.3">
      <c r="A2578">
        <v>161484</v>
      </c>
      <c r="B2578">
        <v>10000</v>
      </c>
      <c r="C2578">
        <v>147</v>
      </c>
      <c r="D2578" t="s">
        <v>4700</v>
      </c>
      <c r="E2578">
        <v>9</v>
      </c>
    </row>
    <row r="2579" spans="1:5" x14ac:dyDescent="0.3">
      <c r="A2579">
        <v>161487</v>
      </c>
      <c r="B2579">
        <v>0</v>
      </c>
      <c r="C2579">
        <v>0</v>
      </c>
      <c r="D2579" t="s">
        <v>4705</v>
      </c>
      <c r="E2579">
        <v>10</v>
      </c>
    </row>
    <row r="2580" spans="1:5" x14ac:dyDescent="0.3">
      <c r="A2580">
        <v>161506</v>
      </c>
      <c r="B2580">
        <v>10000</v>
      </c>
      <c r="C2580">
        <v>110</v>
      </c>
      <c r="D2580" t="s">
        <v>4699</v>
      </c>
      <c r="E2580">
        <v>4</v>
      </c>
    </row>
    <row r="2581" spans="1:5" x14ac:dyDescent="0.3">
      <c r="A2581">
        <v>161519</v>
      </c>
      <c r="B2581">
        <v>10000</v>
      </c>
      <c r="C2581">
        <v>147</v>
      </c>
      <c r="D2581" t="s">
        <v>4700</v>
      </c>
      <c r="E2581">
        <v>9</v>
      </c>
    </row>
    <row r="2582" spans="1:5" x14ac:dyDescent="0.3">
      <c r="A2582">
        <v>161522</v>
      </c>
      <c r="B2582">
        <v>10000</v>
      </c>
      <c r="C2582">
        <v>147</v>
      </c>
      <c r="D2582" t="s">
        <v>4700</v>
      </c>
      <c r="E2582">
        <v>9</v>
      </c>
    </row>
    <row r="2583" spans="1:5" x14ac:dyDescent="0.3">
      <c r="A2583">
        <v>161523</v>
      </c>
      <c r="B2583">
        <v>10000</v>
      </c>
      <c r="C2583">
        <v>115</v>
      </c>
      <c r="D2583" t="s">
        <v>4702</v>
      </c>
      <c r="E2583">
        <v>6</v>
      </c>
    </row>
    <row r="2584" spans="1:5" x14ac:dyDescent="0.3">
      <c r="A2584">
        <v>161524</v>
      </c>
      <c r="B2584">
        <v>10000</v>
      </c>
      <c r="C2584">
        <v>132</v>
      </c>
      <c r="D2584" t="s">
        <v>4698</v>
      </c>
      <c r="E2584">
        <v>8</v>
      </c>
    </row>
    <row r="2585" spans="1:5" x14ac:dyDescent="0.3">
      <c r="A2585">
        <v>161538</v>
      </c>
      <c r="B2585">
        <v>0</v>
      </c>
      <c r="C2585">
        <v>0</v>
      </c>
      <c r="D2585" t="s">
        <v>4705</v>
      </c>
      <c r="E2585">
        <v>10</v>
      </c>
    </row>
    <row r="2586" spans="1:5" x14ac:dyDescent="0.3">
      <c r="A2586">
        <v>161540</v>
      </c>
      <c r="B2586">
        <v>0</v>
      </c>
      <c r="C2586">
        <v>0</v>
      </c>
      <c r="D2586" t="s">
        <v>4705</v>
      </c>
      <c r="E2586">
        <v>10</v>
      </c>
    </row>
    <row r="2587" spans="1:5" x14ac:dyDescent="0.3">
      <c r="A2587">
        <v>161545</v>
      </c>
      <c r="B2587">
        <v>0</v>
      </c>
      <c r="C2587">
        <v>0</v>
      </c>
      <c r="D2587" t="s">
        <v>4705</v>
      </c>
      <c r="E2587">
        <v>10</v>
      </c>
    </row>
    <row r="2588" spans="1:5" x14ac:dyDescent="0.3">
      <c r="A2588">
        <v>161567</v>
      </c>
      <c r="B2588">
        <v>10000</v>
      </c>
      <c r="C2588">
        <v>110</v>
      </c>
      <c r="D2588" t="s">
        <v>4701</v>
      </c>
      <c r="E2588">
        <v>5</v>
      </c>
    </row>
    <row r="2589" spans="1:5" x14ac:dyDescent="0.3">
      <c r="A2589">
        <v>161577</v>
      </c>
      <c r="B2589">
        <v>10000</v>
      </c>
      <c r="C2589">
        <v>110</v>
      </c>
      <c r="D2589" t="s">
        <v>4699</v>
      </c>
      <c r="E2589">
        <v>4</v>
      </c>
    </row>
    <row r="2590" spans="1:5" x14ac:dyDescent="0.3">
      <c r="A2590">
        <v>161590</v>
      </c>
      <c r="B2590">
        <v>10000</v>
      </c>
      <c r="C2590">
        <v>132</v>
      </c>
      <c r="D2590" t="s">
        <v>4698</v>
      </c>
      <c r="E2590">
        <v>8</v>
      </c>
    </row>
    <row r="2591" spans="1:5" x14ac:dyDescent="0.3">
      <c r="A2591">
        <v>161591</v>
      </c>
      <c r="B2591">
        <v>10000</v>
      </c>
      <c r="C2591">
        <v>127</v>
      </c>
      <c r="D2591" t="s">
        <v>4703</v>
      </c>
      <c r="E2591">
        <v>7</v>
      </c>
    </row>
    <row r="2592" spans="1:5" x14ac:dyDescent="0.3">
      <c r="A2592">
        <v>161619</v>
      </c>
      <c r="B2592">
        <v>10000</v>
      </c>
      <c r="C2592">
        <v>127</v>
      </c>
      <c r="D2592" t="s">
        <v>4703</v>
      </c>
      <c r="E2592">
        <v>7</v>
      </c>
    </row>
    <row r="2593" spans="1:5" x14ac:dyDescent="0.3">
      <c r="A2593">
        <v>161621</v>
      </c>
      <c r="B2593">
        <v>10000</v>
      </c>
      <c r="C2593">
        <v>110</v>
      </c>
      <c r="D2593" t="s">
        <v>4699</v>
      </c>
      <c r="E2593">
        <v>4</v>
      </c>
    </row>
    <row r="2594" spans="1:5" x14ac:dyDescent="0.3">
      <c r="A2594">
        <v>161627</v>
      </c>
      <c r="B2594">
        <v>10000</v>
      </c>
      <c r="C2594">
        <v>90</v>
      </c>
      <c r="D2594" t="s">
        <v>4706</v>
      </c>
      <c r="E2594">
        <v>1</v>
      </c>
    </row>
    <row r="2595" spans="1:5" x14ac:dyDescent="0.3">
      <c r="A2595">
        <v>161635</v>
      </c>
      <c r="B2595">
        <v>10000</v>
      </c>
      <c r="C2595">
        <v>115</v>
      </c>
      <c r="D2595" t="s">
        <v>4702</v>
      </c>
      <c r="E2595">
        <v>6</v>
      </c>
    </row>
    <row r="2596" spans="1:5" x14ac:dyDescent="0.3">
      <c r="A2596">
        <v>161664</v>
      </c>
      <c r="B2596">
        <v>10000</v>
      </c>
      <c r="C2596">
        <v>90</v>
      </c>
      <c r="D2596" t="s">
        <v>4706</v>
      </c>
      <c r="E2596">
        <v>1</v>
      </c>
    </row>
    <row r="2597" spans="1:5" x14ac:dyDescent="0.3">
      <c r="A2597">
        <v>161666</v>
      </c>
      <c r="B2597">
        <v>10000</v>
      </c>
      <c r="C2597">
        <v>90</v>
      </c>
      <c r="D2597" t="s">
        <v>4706</v>
      </c>
      <c r="E2597">
        <v>1</v>
      </c>
    </row>
    <row r="2598" spans="1:5" x14ac:dyDescent="0.3">
      <c r="A2598">
        <v>161701</v>
      </c>
      <c r="B2598">
        <v>10000</v>
      </c>
      <c r="C2598">
        <v>110</v>
      </c>
      <c r="D2598" t="s">
        <v>4697</v>
      </c>
      <c r="E2598">
        <v>3</v>
      </c>
    </row>
    <row r="2599" spans="1:5" x14ac:dyDescent="0.3">
      <c r="A2599">
        <v>161706</v>
      </c>
      <c r="B2599">
        <v>10000</v>
      </c>
      <c r="C2599">
        <v>127</v>
      </c>
      <c r="D2599" t="s">
        <v>4703</v>
      </c>
      <c r="E2599">
        <v>7</v>
      </c>
    </row>
    <row r="2600" spans="1:5" x14ac:dyDescent="0.3">
      <c r="A2600">
        <v>161711</v>
      </c>
      <c r="B2600">
        <v>10000</v>
      </c>
      <c r="C2600">
        <v>90</v>
      </c>
      <c r="D2600" t="s">
        <v>4706</v>
      </c>
      <c r="E2600">
        <v>1</v>
      </c>
    </row>
    <row r="2601" spans="1:5" x14ac:dyDescent="0.3">
      <c r="A2601">
        <v>161732</v>
      </c>
      <c r="B2601">
        <v>10000</v>
      </c>
      <c r="C2601">
        <v>127</v>
      </c>
      <c r="D2601" t="s">
        <v>4703</v>
      </c>
      <c r="E2601">
        <v>7</v>
      </c>
    </row>
    <row r="2602" spans="1:5" x14ac:dyDescent="0.3">
      <c r="A2602">
        <v>161747</v>
      </c>
      <c r="B2602">
        <v>10000</v>
      </c>
      <c r="C2602">
        <v>147</v>
      </c>
      <c r="D2602" t="s">
        <v>4700</v>
      </c>
      <c r="E2602">
        <v>9</v>
      </c>
    </row>
    <row r="2603" spans="1:5" x14ac:dyDescent="0.3">
      <c r="A2603">
        <v>161787</v>
      </c>
      <c r="B2603">
        <v>10000</v>
      </c>
      <c r="C2603">
        <v>147</v>
      </c>
      <c r="D2603" t="s">
        <v>4700</v>
      </c>
      <c r="E2603">
        <v>9</v>
      </c>
    </row>
    <row r="2604" spans="1:5" x14ac:dyDescent="0.3">
      <c r="A2604">
        <v>161796</v>
      </c>
      <c r="B2604">
        <v>10000</v>
      </c>
      <c r="C2604">
        <v>147</v>
      </c>
      <c r="D2604" t="s">
        <v>4700</v>
      </c>
      <c r="E2604">
        <v>9</v>
      </c>
    </row>
    <row r="2605" spans="1:5" x14ac:dyDescent="0.3">
      <c r="A2605">
        <v>161797</v>
      </c>
      <c r="B2605">
        <v>10000</v>
      </c>
      <c r="C2605">
        <v>127</v>
      </c>
      <c r="D2605" t="s">
        <v>4703</v>
      </c>
      <c r="E2605">
        <v>7</v>
      </c>
    </row>
    <row r="2606" spans="1:5" x14ac:dyDescent="0.3">
      <c r="A2606">
        <v>161799</v>
      </c>
      <c r="B2606">
        <v>10000</v>
      </c>
      <c r="C2606">
        <v>147</v>
      </c>
      <c r="D2606" t="s">
        <v>4700</v>
      </c>
      <c r="E2606">
        <v>9</v>
      </c>
    </row>
    <row r="2607" spans="1:5" x14ac:dyDescent="0.3">
      <c r="A2607">
        <v>161810</v>
      </c>
      <c r="B2607">
        <v>0</v>
      </c>
      <c r="C2607">
        <v>0</v>
      </c>
      <c r="D2607" t="s">
        <v>4705</v>
      </c>
      <c r="E2607">
        <v>10</v>
      </c>
    </row>
    <row r="2608" spans="1:5" x14ac:dyDescent="0.3">
      <c r="A2608">
        <v>161829</v>
      </c>
      <c r="B2608">
        <v>10000</v>
      </c>
      <c r="C2608">
        <v>115</v>
      </c>
      <c r="D2608" t="s">
        <v>4702</v>
      </c>
      <c r="E2608">
        <v>6</v>
      </c>
    </row>
    <row r="2609" spans="1:5" x14ac:dyDescent="0.3">
      <c r="A2609">
        <v>161843</v>
      </c>
      <c r="B2609">
        <v>10000</v>
      </c>
      <c r="C2609">
        <v>100</v>
      </c>
      <c r="D2609" t="s">
        <v>4704</v>
      </c>
      <c r="E2609">
        <v>2</v>
      </c>
    </row>
    <row r="2610" spans="1:5" x14ac:dyDescent="0.3">
      <c r="A2610">
        <v>161866</v>
      </c>
      <c r="B2610">
        <v>10000</v>
      </c>
      <c r="C2610">
        <v>132</v>
      </c>
      <c r="D2610" t="s">
        <v>4698</v>
      </c>
      <c r="E2610">
        <v>8</v>
      </c>
    </row>
    <row r="2611" spans="1:5" x14ac:dyDescent="0.3">
      <c r="A2611">
        <v>161871</v>
      </c>
      <c r="B2611">
        <v>10000</v>
      </c>
      <c r="C2611">
        <v>100</v>
      </c>
      <c r="D2611" t="s">
        <v>4704</v>
      </c>
      <c r="E2611">
        <v>2</v>
      </c>
    </row>
    <row r="2612" spans="1:5" x14ac:dyDescent="0.3">
      <c r="A2612">
        <v>161903</v>
      </c>
      <c r="B2612">
        <v>10000</v>
      </c>
      <c r="C2612">
        <v>132</v>
      </c>
      <c r="D2612" t="s">
        <v>4698</v>
      </c>
      <c r="E2612">
        <v>8</v>
      </c>
    </row>
    <row r="2613" spans="1:5" x14ac:dyDescent="0.3">
      <c r="A2613">
        <v>161911</v>
      </c>
      <c r="B2613">
        <v>10000</v>
      </c>
      <c r="C2613">
        <v>115</v>
      </c>
      <c r="D2613" t="s">
        <v>4702</v>
      </c>
      <c r="E2613">
        <v>6</v>
      </c>
    </row>
    <row r="2614" spans="1:5" x14ac:dyDescent="0.3">
      <c r="A2614">
        <v>161912</v>
      </c>
      <c r="B2614">
        <v>10000</v>
      </c>
      <c r="C2614">
        <v>132</v>
      </c>
      <c r="D2614" t="s">
        <v>4698</v>
      </c>
      <c r="E2614">
        <v>8</v>
      </c>
    </row>
    <row r="2615" spans="1:5" x14ac:dyDescent="0.3">
      <c r="A2615">
        <v>161920</v>
      </c>
      <c r="B2615">
        <v>10000</v>
      </c>
      <c r="C2615">
        <v>132</v>
      </c>
      <c r="D2615" t="s">
        <v>4698</v>
      </c>
      <c r="E2615">
        <v>8</v>
      </c>
    </row>
    <row r="2616" spans="1:5" x14ac:dyDescent="0.3">
      <c r="A2616">
        <v>161987</v>
      </c>
      <c r="B2616">
        <v>10000</v>
      </c>
      <c r="C2616">
        <v>147</v>
      </c>
      <c r="D2616" t="s">
        <v>4700</v>
      </c>
      <c r="E2616">
        <v>9</v>
      </c>
    </row>
    <row r="2617" spans="1:5" x14ac:dyDescent="0.3">
      <c r="A2617">
        <v>161989</v>
      </c>
      <c r="B2617">
        <v>10000</v>
      </c>
      <c r="C2617">
        <v>115</v>
      </c>
      <c r="D2617" t="s">
        <v>4702</v>
      </c>
      <c r="E2617">
        <v>6</v>
      </c>
    </row>
    <row r="2618" spans="1:5" x14ac:dyDescent="0.3">
      <c r="A2618">
        <v>161991</v>
      </c>
      <c r="B2618">
        <v>10000</v>
      </c>
      <c r="C2618">
        <v>110</v>
      </c>
      <c r="D2618" t="s">
        <v>4701</v>
      </c>
      <c r="E2618">
        <v>5</v>
      </c>
    </row>
    <row r="2619" spans="1:5" x14ac:dyDescent="0.3">
      <c r="A2619">
        <v>162010</v>
      </c>
      <c r="B2619">
        <v>10000</v>
      </c>
      <c r="C2619">
        <v>127</v>
      </c>
      <c r="D2619" t="s">
        <v>4703</v>
      </c>
      <c r="E2619">
        <v>7</v>
      </c>
    </row>
    <row r="2620" spans="1:5" x14ac:dyDescent="0.3">
      <c r="A2620">
        <v>162017</v>
      </c>
      <c r="B2620">
        <v>0</v>
      </c>
      <c r="C2620">
        <v>0</v>
      </c>
      <c r="D2620" t="s">
        <v>4705</v>
      </c>
      <c r="E2620">
        <v>10</v>
      </c>
    </row>
    <row r="2621" spans="1:5" x14ac:dyDescent="0.3">
      <c r="A2621">
        <v>162019</v>
      </c>
      <c r="B2621">
        <v>10000</v>
      </c>
      <c r="C2621">
        <v>147</v>
      </c>
      <c r="D2621" t="s">
        <v>4700</v>
      </c>
      <c r="E2621">
        <v>9</v>
      </c>
    </row>
    <row r="2622" spans="1:5" x14ac:dyDescent="0.3">
      <c r="A2622">
        <v>162021</v>
      </c>
      <c r="B2622">
        <v>10000</v>
      </c>
      <c r="C2622">
        <v>132</v>
      </c>
      <c r="D2622" t="s">
        <v>4698</v>
      </c>
      <c r="E2622">
        <v>8</v>
      </c>
    </row>
    <row r="2623" spans="1:5" x14ac:dyDescent="0.3">
      <c r="A2623">
        <v>162022</v>
      </c>
      <c r="B2623">
        <v>10000</v>
      </c>
      <c r="C2623">
        <v>132</v>
      </c>
      <c r="D2623" t="s">
        <v>4698</v>
      </c>
      <c r="E2623">
        <v>8</v>
      </c>
    </row>
    <row r="2624" spans="1:5" x14ac:dyDescent="0.3">
      <c r="A2624">
        <v>162053</v>
      </c>
      <c r="B2624">
        <v>10000</v>
      </c>
      <c r="C2624">
        <v>147</v>
      </c>
      <c r="D2624" t="s">
        <v>4700</v>
      </c>
      <c r="E2624">
        <v>9</v>
      </c>
    </row>
    <row r="2625" spans="1:5" x14ac:dyDescent="0.3">
      <c r="A2625">
        <v>162071</v>
      </c>
      <c r="B2625">
        <v>10000</v>
      </c>
      <c r="C2625">
        <v>110</v>
      </c>
      <c r="D2625" t="s">
        <v>4697</v>
      </c>
      <c r="E2625">
        <v>3</v>
      </c>
    </row>
    <row r="2626" spans="1:5" x14ac:dyDescent="0.3">
      <c r="A2626">
        <v>162089</v>
      </c>
      <c r="B2626">
        <v>10000</v>
      </c>
      <c r="C2626">
        <v>147</v>
      </c>
      <c r="D2626" t="s">
        <v>4700</v>
      </c>
      <c r="E2626">
        <v>9</v>
      </c>
    </row>
    <row r="2627" spans="1:5" x14ac:dyDescent="0.3">
      <c r="A2627">
        <v>162099</v>
      </c>
      <c r="B2627">
        <v>10000</v>
      </c>
      <c r="C2627">
        <v>132</v>
      </c>
      <c r="D2627" t="s">
        <v>4698</v>
      </c>
      <c r="E2627">
        <v>8</v>
      </c>
    </row>
    <row r="2628" spans="1:5" x14ac:dyDescent="0.3">
      <c r="A2628">
        <v>162101</v>
      </c>
      <c r="B2628">
        <v>10000</v>
      </c>
      <c r="C2628">
        <v>115</v>
      </c>
      <c r="D2628" t="s">
        <v>4702</v>
      </c>
      <c r="E2628">
        <v>6</v>
      </c>
    </row>
    <row r="2629" spans="1:5" x14ac:dyDescent="0.3">
      <c r="A2629">
        <v>162112</v>
      </c>
      <c r="B2629">
        <v>0</v>
      </c>
      <c r="C2629">
        <v>0</v>
      </c>
      <c r="D2629" t="s">
        <v>4705</v>
      </c>
      <c r="E2629">
        <v>10</v>
      </c>
    </row>
    <row r="2630" spans="1:5" x14ac:dyDescent="0.3">
      <c r="A2630">
        <v>162154</v>
      </c>
      <c r="B2630">
        <v>10000</v>
      </c>
      <c r="C2630">
        <v>132</v>
      </c>
      <c r="D2630" t="s">
        <v>4698</v>
      </c>
      <c r="E2630">
        <v>8</v>
      </c>
    </row>
    <row r="2631" spans="1:5" x14ac:dyDescent="0.3">
      <c r="A2631">
        <v>162157</v>
      </c>
      <c r="B2631">
        <v>10000</v>
      </c>
      <c r="C2631">
        <v>147</v>
      </c>
      <c r="D2631" t="s">
        <v>4700</v>
      </c>
      <c r="E2631">
        <v>9</v>
      </c>
    </row>
    <row r="2632" spans="1:5" x14ac:dyDescent="0.3">
      <c r="A2632">
        <v>162182</v>
      </c>
      <c r="B2632">
        <v>0</v>
      </c>
      <c r="C2632">
        <v>0</v>
      </c>
      <c r="D2632" t="s">
        <v>4705</v>
      </c>
      <c r="E2632">
        <v>10</v>
      </c>
    </row>
    <row r="2633" spans="1:5" x14ac:dyDescent="0.3">
      <c r="A2633">
        <v>162184</v>
      </c>
      <c r="B2633">
        <v>10000</v>
      </c>
      <c r="C2633">
        <v>147</v>
      </c>
      <c r="D2633" t="s">
        <v>4700</v>
      </c>
      <c r="E2633">
        <v>9</v>
      </c>
    </row>
    <row r="2634" spans="1:5" x14ac:dyDescent="0.3">
      <c r="A2634">
        <v>162189</v>
      </c>
      <c r="B2634">
        <v>10000</v>
      </c>
      <c r="C2634">
        <v>110</v>
      </c>
      <c r="D2634" t="s">
        <v>4701</v>
      </c>
      <c r="E2634">
        <v>5</v>
      </c>
    </row>
    <row r="2635" spans="1:5" x14ac:dyDescent="0.3">
      <c r="A2635">
        <v>162208</v>
      </c>
      <c r="B2635">
        <v>10000</v>
      </c>
      <c r="C2635">
        <v>115</v>
      </c>
      <c r="D2635" t="s">
        <v>4702</v>
      </c>
      <c r="E2635">
        <v>6</v>
      </c>
    </row>
    <row r="2636" spans="1:5" x14ac:dyDescent="0.3">
      <c r="A2636">
        <v>162212</v>
      </c>
      <c r="B2636">
        <v>10000</v>
      </c>
      <c r="C2636">
        <v>115</v>
      </c>
      <c r="D2636" t="s">
        <v>4702</v>
      </c>
      <c r="E2636">
        <v>6</v>
      </c>
    </row>
    <row r="2637" spans="1:5" x14ac:dyDescent="0.3">
      <c r="A2637">
        <v>162214</v>
      </c>
      <c r="B2637">
        <v>10000</v>
      </c>
      <c r="C2637">
        <v>115</v>
      </c>
      <c r="D2637" t="s">
        <v>4702</v>
      </c>
      <c r="E2637">
        <v>6</v>
      </c>
    </row>
    <row r="2638" spans="1:5" x14ac:dyDescent="0.3">
      <c r="A2638">
        <v>162215</v>
      </c>
      <c r="B2638">
        <v>0</v>
      </c>
      <c r="C2638">
        <v>0</v>
      </c>
      <c r="D2638" t="s">
        <v>4705</v>
      </c>
      <c r="E2638">
        <v>10</v>
      </c>
    </row>
    <row r="2639" spans="1:5" x14ac:dyDescent="0.3">
      <c r="A2639">
        <v>162217</v>
      </c>
      <c r="B2639">
        <v>10000</v>
      </c>
      <c r="C2639">
        <v>110</v>
      </c>
      <c r="D2639" t="s">
        <v>4701</v>
      </c>
      <c r="E2639">
        <v>5</v>
      </c>
    </row>
    <row r="2640" spans="1:5" x14ac:dyDescent="0.3">
      <c r="A2640">
        <v>162220</v>
      </c>
      <c r="B2640">
        <v>10000</v>
      </c>
      <c r="C2640">
        <v>147</v>
      </c>
      <c r="D2640" t="s">
        <v>4700</v>
      </c>
      <c r="E2640">
        <v>9</v>
      </c>
    </row>
    <row r="2641" spans="1:5" x14ac:dyDescent="0.3">
      <c r="A2641">
        <v>162222</v>
      </c>
      <c r="B2641">
        <v>10000</v>
      </c>
      <c r="C2641">
        <v>110</v>
      </c>
      <c r="D2641" t="s">
        <v>4701</v>
      </c>
      <c r="E2641">
        <v>5</v>
      </c>
    </row>
    <row r="2642" spans="1:5" x14ac:dyDescent="0.3">
      <c r="A2642">
        <v>162260</v>
      </c>
      <c r="B2642">
        <v>10000</v>
      </c>
      <c r="C2642">
        <v>147</v>
      </c>
      <c r="D2642" t="s">
        <v>4700</v>
      </c>
      <c r="E2642">
        <v>9</v>
      </c>
    </row>
    <row r="2643" spans="1:5" x14ac:dyDescent="0.3">
      <c r="A2643">
        <v>162264</v>
      </c>
      <c r="B2643">
        <v>10000</v>
      </c>
      <c r="C2643">
        <v>147</v>
      </c>
      <c r="D2643" t="s">
        <v>4700</v>
      </c>
      <c r="E2643">
        <v>9</v>
      </c>
    </row>
    <row r="2644" spans="1:5" x14ac:dyDescent="0.3">
      <c r="A2644">
        <v>162269</v>
      </c>
      <c r="B2644">
        <v>0</v>
      </c>
      <c r="C2644">
        <v>0</v>
      </c>
      <c r="D2644" t="s">
        <v>4705</v>
      </c>
      <c r="E2644">
        <v>10</v>
      </c>
    </row>
    <row r="2645" spans="1:5" x14ac:dyDescent="0.3">
      <c r="A2645">
        <v>162310</v>
      </c>
      <c r="B2645">
        <v>10000</v>
      </c>
      <c r="C2645">
        <v>147</v>
      </c>
      <c r="D2645" t="s">
        <v>4700</v>
      </c>
      <c r="E2645">
        <v>9</v>
      </c>
    </row>
    <row r="2646" spans="1:5" x14ac:dyDescent="0.3">
      <c r="A2646">
        <v>162311</v>
      </c>
      <c r="B2646">
        <v>10000</v>
      </c>
      <c r="C2646">
        <v>147</v>
      </c>
      <c r="D2646" t="s">
        <v>4700</v>
      </c>
      <c r="E2646">
        <v>9</v>
      </c>
    </row>
    <row r="2647" spans="1:5" x14ac:dyDescent="0.3">
      <c r="A2647">
        <v>162317</v>
      </c>
      <c r="B2647">
        <v>10000</v>
      </c>
      <c r="C2647">
        <v>147</v>
      </c>
      <c r="D2647" t="s">
        <v>4700</v>
      </c>
      <c r="E2647">
        <v>9</v>
      </c>
    </row>
    <row r="2648" spans="1:5" x14ac:dyDescent="0.3">
      <c r="A2648">
        <v>162353</v>
      </c>
      <c r="B2648">
        <v>10000</v>
      </c>
      <c r="C2648">
        <v>115</v>
      </c>
      <c r="D2648" t="s">
        <v>4702</v>
      </c>
      <c r="E2648">
        <v>6</v>
      </c>
    </row>
    <row r="2649" spans="1:5" x14ac:dyDescent="0.3">
      <c r="A2649">
        <v>162354</v>
      </c>
      <c r="B2649">
        <v>10000</v>
      </c>
      <c r="C2649">
        <v>132</v>
      </c>
      <c r="D2649" t="s">
        <v>4698</v>
      </c>
      <c r="E2649">
        <v>8</v>
      </c>
    </row>
    <row r="2650" spans="1:5" x14ac:dyDescent="0.3">
      <c r="A2650">
        <v>162371</v>
      </c>
      <c r="B2650">
        <v>10000</v>
      </c>
      <c r="C2650">
        <v>132</v>
      </c>
      <c r="D2650" t="s">
        <v>4698</v>
      </c>
      <c r="E2650">
        <v>8</v>
      </c>
    </row>
    <row r="2651" spans="1:5" x14ac:dyDescent="0.3">
      <c r="A2651">
        <v>162372</v>
      </c>
      <c r="B2651">
        <v>10000</v>
      </c>
      <c r="C2651">
        <v>110</v>
      </c>
      <c r="D2651" t="s">
        <v>4701</v>
      </c>
      <c r="E2651">
        <v>5</v>
      </c>
    </row>
    <row r="2652" spans="1:5" x14ac:dyDescent="0.3">
      <c r="A2652">
        <v>162385</v>
      </c>
      <c r="B2652">
        <v>10000</v>
      </c>
      <c r="C2652">
        <v>127</v>
      </c>
      <c r="D2652" t="s">
        <v>4703</v>
      </c>
      <c r="E2652">
        <v>7</v>
      </c>
    </row>
    <row r="2653" spans="1:5" x14ac:dyDescent="0.3">
      <c r="A2653">
        <v>162399</v>
      </c>
      <c r="B2653">
        <v>10000</v>
      </c>
      <c r="C2653">
        <v>110</v>
      </c>
      <c r="D2653" t="s">
        <v>4699</v>
      </c>
      <c r="E2653">
        <v>4</v>
      </c>
    </row>
    <row r="2654" spans="1:5" x14ac:dyDescent="0.3">
      <c r="A2654">
        <v>162405</v>
      </c>
      <c r="B2654">
        <v>10000</v>
      </c>
      <c r="C2654">
        <v>115</v>
      </c>
      <c r="D2654" t="s">
        <v>4702</v>
      </c>
      <c r="E2654">
        <v>6</v>
      </c>
    </row>
    <row r="2655" spans="1:5" x14ac:dyDescent="0.3">
      <c r="A2655">
        <v>162454</v>
      </c>
      <c r="B2655">
        <v>0</v>
      </c>
      <c r="C2655">
        <v>0</v>
      </c>
      <c r="D2655" t="s">
        <v>4705</v>
      </c>
      <c r="E2655">
        <v>10</v>
      </c>
    </row>
    <row r="2656" spans="1:5" x14ac:dyDescent="0.3">
      <c r="A2656">
        <v>162455</v>
      </c>
      <c r="B2656">
        <v>10000</v>
      </c>
      <c r="C2656">
        <v>147</v>
      </c>
      <c r="D2656" t="s">
        <v>4700</v>
      </c>
      <c r="E2656">
        <v>9</v>
      </c>
    </row>
    <row r="2657" spans="1:5" x14ac:dyDescent="0.3">
      <c r="A2657">
        <v>162480</v>
      </c>
      <c r="B2657">
        <v>10000</v>
      </c>
      <c r="C2657">
        <v>115</v>
      </c>
      <c r="D2657" t="s">
        <v>4702</v>
      </c>
      <c r="E2657">
        <v>6</v>
      </c>
    </row>
    <row r="2658" spans="1:5" x14ac:dyDescent="0.3">
      <c r="A2658">
        <v>162487</v>
      </c>
      <c r="B2658">
        <v>10000</v>
      </c>
      <c r="C2658">
        <v>147</v>
      </c>
      <c r="D2658" t="s">
        <v>4700</v>
      </c>
      <c r="E2658">
        <v>9</v>
      </c>
    </row>
    <row r="2659" spans="1:5" x14ac:dyDescent="0.3">
      <c r="A2659">
        <v>162488</v>
      </c>
      <c r="B2659">
        <v>0</v>
      </c>
      <c r="C2659">
        <v>0</v>
      </c>
      <c r="D2659" t="s">
        <v>4705</v>
      </c>
      <c r="E2659">
        <v>10</v>
      </c>
    </row>
    <row r="2660" spans="1:5" x14ac:dyDescent="0.3">
      <c r="A2660">
        <v>162489</v>
      </c>
      <c r="B2660">
        <v>10000</v>
      </c>
      <c r="C2660">
        <v>127</v>
      </c>
      <c r="D2660" t="s">
        <v>4703</v>
      </c>
      <c r="E2660">
        <v>7</v>
      </c>
    </row>
    <row r="2661" spans="1:5" x14ac:dyDescent="0.3">
      <c r="A2661">
        <v>162508</v>
      </c>
      <c r="B2661">
        <v>10000</v>
      </c>
      <c r="C2661">
        <v>110</v>
      </c>
      <c r="D2661" t="s">
        <v>4697</v>
      </c>
      <c r="E2661">
        <v>3</v>
      </c>
    </row>
    <row r="2662" spans="1:5" x14ac:dyDescent="0.3">
      <c r="A2662">
        <v>162511</v>
      </c>
      <c r="B2662">
        <v>10000</v>
      </c>
      <c r="C2662">
        <v>127</v>
      </c>
      <c r="D2662" t="s">
        <v>4703</v>
      </c>
      <c r="E2662">
        <v>7</v>
      </c>
    </row>
    <row r="2663" spans="1:5" x14ac:dyDescent="0.3">
      <c r="A2663">
        <v>162526</v>
      </c>
      <c r="B2663">
        <v>10000</v>
      </c>
      <c r="C2663">
        <v>132</v>
      </c>
      <c r="D2663" t="s">
        <v>4698</v>
      </c>
      <c r="E2663">
        <v>8</v>
      </c>
    </row>
    <row r="2664" spans="1:5" x14ac:dyDescent="0.3">
      <c r="A2664">
        <v>162527</v>
      </c>
      <c r="B2664">
        <v>10000</v>
      </c>
      <c r="C2664">
        <v>110</v>
      </c>
      <c r="D2664" t="s">
        <v>4701</v>
      </c>
      <c r="E2664">
        <v>5</v>
      </c>
    </row>
    <row r="2665" spans="1:5" x14ac:dyDescent="0.3">
      <c r="A2665">
        <v>162534</v>
      </c>
      <c r="B2665">
        <v>10000</v>
      </c>
      <c r="C2665">
        <v>132</v>
      </c>
      <c r="D2665" t="s">
        <v>4698</v>
      </c>
      <c r="E2665">
        <v>8</v>
      </c>
    </row>
    <row r="2666" spans="1:5" x14ac:dyDescent="0.3">
      <c r="A2666">
        <v>162554</v>
      </c>
      <c r="B2666">
        <v>10000</v>
      </c>
      <c r="C2666">
        <v>115</v>
      </c>
      <c r="D2666" t="s">
        <v>4702</v>
      </c>
      <c r="E2666">
        <v>6</v>
      </c>
    </row>
    <row r="2667" spans="1:5" x14ac:dyDescent="0.3">
      <c r="A2667">
        <v>162573</v>
      </c>
      <c r="B2667">
        <v>0</v>
      </c>
      <c r="C2667">
        <v>0</v>
      </c>
      <c r="D2667" t="s">
        <v>4705</v>
      </c>
      <c r="E2667">
        <v>10</v>
      </c>
    </row>
    <row r="2668" spans="1:5" x14ac:dyDescent="0.3">
      <c r="A2668">
        <v>162583</v>
      </c>
      <c r="B2668">
        <v>10000</v>
      </c>
      <c r="C2668">
        <v>110</v>
      </c>
      <c r="D2668" t="s">
        <v>4699</v>
      </c>
      <c r="E2668">
        <v>4</v>
      </c>
    </row>
    <row r="2669" spans="1:5" x14ac:dyDescent="0.3">
      <c r="A2669">
        <v>162586</v>
      </c>
      <c r="B2669">
        <v>10000</v>
      </c>
      <c r="C2669">
        <v>110</v>
      </c>
      <c r="D2669" t="s">
        <v>4701</v>
      </c>
      <c r="E2669">
        <v>5</v>
      </c>
    </row>
    <row r="2670" spans="1:5" x14ac:dyDescent="0.3">
      <c r="A2670">
        <v>162589</v>
      </c>
      <c r="B2670">
        <v>10000</v>
      </c>
      <c r="C2670">
        <v>147</v>
      </c>
      <c r="D2670" t="s">
        <v>4700</v>
      </c>
      <c r="E2670">
        <v>9</v>
      </c>
    </row>
    <row r="2671" spans="1:5" x14ac:dyDescent="0.3">
      <c r="A2671">
        <v>162590</v>
      </c>
      <c r="B2671">
        <v>0</v>
      </c>
      <c r="C2671">
        <v>0</v>
      </c>
      <c r="D2671" t="s">
        <v>4705</v>
      </c>
      <c r="E2671">
        <v>10</v>
      </c>
    </row>
    <row r="2672" spans="1:5" x14ac:dyDescent="0.3">
      <c r="A2672">
        <v>162591</v>
      </c>
      <c r="B2672">
        <v>10000</v>
      </c>
      <c r="C2672">
        <v>110</v>
      </c>
      <c r="D2672" t="s">
        <v>4701</v>
      </c>
      <c r="E2672">
        <v>5</v>
      </c>
    </row>
    <row r="2673" spans="1:5" x14ac:dyDescent="0.3">
      <c r="A2673">
        <v>162592</v>
      </c>
      <c r="B2673">
        <v>10000</v>
      </c>
      <c r="C2673">
        <v>132</v>
      </c>
      <c r="D2673" t="s">
        <v>4698</v>
      </c>
      <c r="E2673">
        <v>8</v>
      </c>
    </row>
    <row r="2674" spans="1:5" x14ac:dyDescent="0.3">
      <c r="A2674">
        <v>162594</v>
      </c>
      <c r="B2674">
        <v>10000</v>
      </c>
      <c r="C2674">
        <v>110</v>
      </c>
      <c r="D2674" t="s">
        <v>4699</v>
      </c>
      <c r="E2674">
        <v>4</v>
      </c>
    </row>
    <row r="2675" spans="1:5" x14ac:dyDescent="0.3">
      <c r="A2675">
        <v>162597</v>
      </c>
      <c r="B2675">
        <v>10000</v>
      </c>
      <c r="C2675">
        <v>147</v>
      </c>
      <c r="D2675" t="s">
        <v>4700</v>
      </c>
      <c r="E2675">
        <v>9</v>
      </c>
    </row>
    <row r="2676" spans="1:5" x14ac:dyDescent="0.3">
      <c r="A2676">
        <v>162600</v>
      </c>
      <c r="B2676">
        <v>0</v>
      </c>
      <c r="C2676">
        <v>0</v>
      </c>
      <c r="D2676" t="s">
        <v>4705</v>
      </c>
      <c r="E2676">
        <v>10</v>
      </c>
    </row>
    <row r="2677" spans="1:5" x14ac:dyDescent="0.3">
      <c r="A2677">
        <v>162601</v>
      </c>
      <c r="B2677">
        <v>10000</v>
      </c>
      <c r="C2677">
        <v>147</v>
      </c>
      <c r="D2677" t="s">
        <v>4700</v>
      </c>
      <c r="E2677">
        <v>9</v>
      </c>
    </row>
    <row r="2678" spans="1:5" x14ac:dyDescent="0.3">
      <c r="A2678">
        <v>162609</v>
      </c>
      <c r="B2678">
        <v>10000</v>
      </c>
      <c r="C2678">
        <v>115</v>
      </c>
      <c r="D2678" t="s">
        <v>4702</v>
      </c>
      <c r="E2678">
        <v>6</v>
      </c>
    </row>
    <row r="2679" spans="1:5" x14ac:dyDescent="0.3">
      <c r="A2679">
        <v>162614</v>
      </c>
      <c r="B2679">
        <v>10000</v>
      </c>
      <c r="C2679">
        <v>110</v>
      </c>
      <c r="D2679" t="s">
        <v>4699</v>
      </c>
      <c r="E2679">
        <v>4</v>
      </c>
    </row>
    <row r="2680" spans="1:5" x14ac:dyDescent="0.3">
      <c r="A2680">
        <v>162615</v>
      </c>
      <c r="B2680">
        <v>10000</v>
      </c>
      <c r="C2680">
        <v>110</v>
      </c>
      <c r="D2680" t="s">
        <v>4701</v>
      </c>
      <c r="E2680">
        <v>5</v>
      </c>
    </row>
    <row r="2681" spans="1:5" x14ac:dyDescent="0.3">
      <c r="A2681">
        <v>162618</v>
      </c>
      <c r="B2681">
        <v>10000</v>
      </c>
      <c r="C2681">
        <v>115</v>
      </c>
      <c r="D2681" t="s">
        <v>4702</v>
      </c>
      <c r="E2681">
        <v>6</v>
      </c>
    </row>
    <row r="2682" spans="1:5" x14ac:dyDescent="0.3">
      <c r="A2682">
        <v>162619</v>
      </c>
      <c r="B2682">
        <v>10000</v>
      </c>
      <c r="C2682">
        <v>132</v>
      </c>
      <c r="D2682" t="s">
        <v>4698</v>
      </c>
      <c r="E2682">
        <v>8</v>
      </c>
    </row>
    <row r="2683" spans="1:5" x14ac:dyDescent="0.3">
      <c r="A2683">
        <v>162623</v>
      </c>
      <c r="B2683">
        <v>10000</v>
      </c>
      <c r="C2683">
        <v>132</v>
      </c>
      <c r="D2683" t="s">
        <v>4698</v>
      </c>
      <c r="E2683">
        <v>8</v>
      </c>
    </row>
    <row r="2684" spans="1:5" x14ac:dyDescent="0.3">
      <c r="A2684">
        <v>162624</v>
      </c>
      <c r="B2684">
        <v>10000</v>
      </c>
      <c r="C2684">
        <v>147</v>
      </c>
      <c r="D2684" t="s">
        <v>4700</v>
      </c>
      <c r="E2684">
        <v>9</v>
      </c>
    </row>
    <row r="2685" spans="1:5" x14ac:dyDescent="0.3">
      <c r="A2685">
        <v>162625</v>
      </c>
      <c r="B2685">
        <v>10000</v>
      </c>
      <c r="C2685">
        <v>147</v>
      </c>
      <c r="D2685" t="s">
        <v>4700</v>
      </c>
      <c r="E2685">
        <v>9</v>
      </c>
    </row>
    <row r="2686" spans="1:5" x14ac:dyDescent="0.3">
      <c r="A2686">
        <v>162626</v>
      </c>
      <c r="B2686">
        <v>10000</v>
      </c>
      <c r="C2686">
        <v>147</v>
      </c>
      <c r="D2686" t="s">
        <v>4700</v>
      </c>
      <c r="E2686">
        <v>9</v>
      </c>
    </row>
    <row r="2687" spans="1:5" x14ac:dyDescent="0.3">
      <c r="A2687">
        <v>162634</v>
      </c>
      <c r="B2687">
        <v>10000</v>
      </c>
      <c r="C2687">
        <v>132</v>
      </c>
      <c r="D2687" t="s">
        <v>4698</v>
      </c>
      <c r="E2687">
        <v>8</v>
      </c>
    </row>
    <row r="2688" spans="1:5" x14ac:dyDescent="0.3">
      <c r="A2688">
        <v>162638</v>
      </c>
      <c r="B2688">
        <v>10000</v>
      </c>
      <c r="C2688">
        <v>110</v>
      </c>
      <c r="D2688" t="s">
        <v>4701</v>
      </c>
      <c r="E2688">
        <v>5</v>
      </c>
    </row>
    <row r="2689" spans="1:5" x14ac:dyDescent="0.3">
      <c r="A2689">
        <v>162642</v>
      </c>
      <c r="B2689">
        <v>10000</v>
      </c>
      <c r="C2689">
        <v>110</v>
      </c>
      <c r="D2689" t="s">
        <v>4701</v>
      </c>
      <c r="E2689">
        <v>5</v>
      </c>
    </row>
    <row r="2690" spans="1:5" x14ac:dyDescent="0.3">
      <c r="A2690">
        <v>162645</v>
      </c>
      <c r="B2690">
        <v>10000</v>
      </c>
      <c r="C2690">
        <v>110</v>
      </c>
      <c r="D2690" t="s">
        <v>4701</v>
      </c>
      <c r="E2690">
        <v>5</v>
      </c>
    </row>
    <row r="2691" spans="1:5" x14ac:dyDescent="0.3">
      <c r="A2691">
        <v>162646</v>
      </c>
      <c r="B2691">
        <v>10000</v>
      </c>
      <c r="C2691">
        <v>132</v>
      </c>
      <c r="D2691" t="s">
        <v>4698</v>
      </c>
      <c r="E2691">
        <v>8</v>
      </c>
    </row>
    <row r="2692" spans="1:5" x14ac:dyDescent="0.3">
      <c r="A2692">
        <v>162647</v>
      </c>
      <c r="B2692">
        <v>10000</v>
      </c>
      <c r="C2692">
        <v>147</v>
      </c>
      <c r="D2692" t="s">
        <v>4700</v>
      </c>
      <c r="E2692">
        <v>9</v>
      </c>
    </row>
    <row r="2693" spans="1:5" x14ac:dyDescent="0.3">
      <c r="A2693">
        <v>162648</v>
      </c>
      <c r="B2693">
        <v>10000</v>
      </c>
      <c r="C2693">
        <v>132</v>
      </c>
      <c r="D2693" t="s">
        <v>4698</v>
      </c>
      <c r="E2693">
        <v>8</v>
      </c>
    </row>
    <row r="2694" spans="1:5" x14ac:dyDescent="0.3">
      <c r="A2694">
        <v>162666</v>
      </c>
      <c r="B2694">
        <v>0</v>
      </c>
      <c r="C2694">
        <v>0</v>
      </c>
      <c r="D2694" t="s">
        <v>4705</v>
      </c>
      <c r="E2694">
        <v>10</v>
      </c>
    </row>
    <row r="2695" spans="1:5" x14ac:dyDescent="0.3">
      <c r="A2695">
        <v>162667</v>
      </c>
      <c r="B2695">
        <v>10000</v>
      </c>
      <c r="C2695">
        <v>132</v>
      </c>
      <c r="D2695" t="s">
        <v>4698</v>
      </c>
      <c r="E2695">
        <v>8</v>
      </c>
    </row>
    <row r="2696" spans="1:5" x14ac:dyDescent="0.3">
      <c r="A2696">
        <v>162672</v>
      </c>
      <c r="B2696">
        <v>10000</v>
      </c>
      <c r="C2696">
        <v>110</v>
      </c>
      <c r="D2696" t="s">
        <v>4701</v>
      </c>
      <c r="E2696">
        <v>5</v>
      </c>
    </row>
    <row r="2697" spans="1:5" x14ac:dyDescent="0.3">
      <c r="A2697">
        <v>162679</v>
      </c>
      <c r="B2697">
        <v>10000</v>
      </c>
      <c r="C2697">
        <v>100</v>
      </c>
      <c r="D2697" t="s">
        <v>4704</v>
      </c>
      <c r="E2697">
        <v>2</v>
      </c>
    </row>
    <row r="2698" spans="1:5" x14ac:dyDescent="0.3">
      <c r="A2698">
        <v>162699</v>
      </c>
      <c r="B2698">
        <v>10000</v>
      </c>
      <c r="C2698">
        <v>110</v>
      </c>
      <c r="D2698" t="s">
        <v>4701</v>
      </c>
      <c r="E2698">
        <v>5</v>
      </c>
    </row>
    <row r="2699" spans="1:5" x14ac:dyDescent="0.3">
      <c r="A2699">
        <v>162703</v>
      </c>
      <c r="B2699">
        <v>10000</v>
      </c>
      <c r="C2699">
        <v>110</v>
      </c>
      <c r="D2699" t="s">
        <v>4699</v>
      </c>
      <c r="E2699">
        <v>4</v>
      </c>
    </row>
    <row r="2700" spans="1:5" x14ac:dyDescent="0.3">
      <c r="A2700">
        <v>162708</v>
      </c>
      <c r="B2700">
        <v>10000</v>
      </c>
      <c r="C2700">
        <v>100</v>
      </c>
      <c r="D2700" t="s">
        <v>4704</v>
      </c>
      <c r="E2700">
        <v>2</v>
      </c>
    </row>
    <row r="2701" spans="1:5" x14ac:dyDescent="0.3">
      <c r="A2701">
        <v>162723</v>
      </c>
      <c r="B2701">
        <v>10000</v>
      </c>
      <c r="C2701">
        <v>110</v>
      </c>
      <c r="D2701" t="s">
        <v>4697</v>
      </c>
      <c r="E2701">
        <v>3</v>
      </c>
    </row>
    <row r="2702" spans="1:5" x14ac:dyDescent="0.3">
      <c r="A2702">
        <v>162725</v>
      </c>
      <c r="B2702">
        <v>10000</v>
      </c>
      <c r="C2702">
        <v>115</v>
      </c>
      <c r="D2702" t="s">
        <v>4702</v>
      </c>
      <c r="E2702">
        <v>6</v>
      </c>
    </row>
    <row r="2703" spans="1:5" x14ac:dyDescent="0.3">
      <c r="A2703">
        <v>162730</v>
      </c>
      <c r="B2703">
        <v>10000</v>
      </c>
      <c r="C2703">
        <v>147</v>
      </c>
      <c r="D2703" t="s">
        <v>4700</v>
      </c>
      <c r="E2703">
        <v>9</v>
      </c>
    </row>
    <row r="2704" spans="1:5" x14ac:dyDescent="0.3">
      <c r="A2704">
        <v>162731</v>
      </c>
      <c r="B2704">
        <v>0</v>
      </c>
      <c r="C2704">
        <v>0</v>
      </c>
      <c r="D2704" t="s">
        <v>4705</v>
      </c>
      <c r="E2704">
        <v>10</v>
      </c>
    </row>
    <row r="2705" spans="1:5" x14ac:dyDescent="0.3">
      <c r="A2705">
        <v>162745</v>
      </c>
      <c r="B2705">
        <v>10000</v>
      </c>
      <c r="C2705">
        <v>132</v>
      </c>
      <c r="D2705" t="s">
        <v>4698</v>
      </c>
      <c r="E2705">
        <v>8</v>
      </c>
    </row>
    <row r="2706" spans="1:5" x14ac:dyDescent="0.3">
      <c r="A2706">
        <v>162772</v>
      </c>
      <c r="B2706">
        <v>0</v>
      </c>
      <c r="C2706">
        <v>0</v>
      </c>
      <c r="D2706" t="s">
        <v>4705</v>
      </c>
      <c r="E2706">
        <v>10</v>
      </c>
    </row>
    <row r="2707" spans="1:5" x14ac:dyDescent="0.3">
      <c r="A2707">
        <v>162773</v>
      </c>
      <c r="B2707">
        <v>10000</v>
      </c>
      <c r="C2707">
        <v>115</v>
      </c>
      <c r="D2707" t="s">
        <v>4702</v>
      </c>
      <c r="E2707">
        <v>6</v>
      </c>
    </row>
    <row r="2708" spans="1:5" x14ac:dyDescent="0.3">
      <c r="A2708">
        <v>162774</v>
      </c>
      <c r="B2708">
        <v>10000</v>
      </c>
      <c r="C2708">
        <v>127</v>
      </c>
      <c r="D2708" t="s">
        <v>4703</v>
      </c>
      <c r="E2708">
        <v>7</v>
      </c>
    </row>
    <row r="2709" spans="1:5" x14ac:dyDescent="0.3">
      <c r="A2709">
        <v>162797</v>
      </c>
      <c r="B2709">
        <v>10000</v>
      </c>
      <c r="C2709">
        <v>127</v>
      </c>
      <c r="D2709" t="s">
        <v>4703</v>
      </c>
      <c r="E2709">
        <v>7</v>
      </c>
    </row>
    <row r="2710" spans="1:5" x14ac:dyDescent="0.3">
      <c r="A2710">
        <v>162846</v>
      </c>
      <c r="B2710">
        <v>10000</v>
      </c>
      <c r="C2710">
        <v>132</v>
      </c>
      <c r="D2710" t="s">
        <v>4698</v>
      </c>
      <c r="E2710">
        <v>8</v>
      </c>
    </row>
    <row r="2711" spans="1:5" x14ac:dyDescent="0.3">
      <c r="A2711">
        <v>162847</v>
      </c>
      <c r="B2711">
        <v>10000</v>
      </c>
      <c r="C2711">
        <v>147</v>
      </c>
      <c r="D2711" t="s">
        <v>4700</v>
      </c>
      <c r="E2711">
        <v>9</v>
      </c>
    </row>
    <row r="2712" spans="1:5" x14ac:dyDescent="0.3">
      <c r="A2712">
        <v>162850</v>
      </c>
      <c r="B2712">
        <v>10000</v>
      </c>
      <c r="C2712">
        <v>110</v>
      </c>
      <c r="D2712" t="s">
        <v>4701</v>
      </c>
      <c r="E2712">
        <v>5</v>
      </c>
    </row>
    <row r="2713" spans="1:5" x14ac:dyDescent="0.3">
      <c r="A2713">
        <v>162851</v>
      </c>
      <c r="B2713">
        <v>10000</v>
      </c>
      <c r="C2713">
        <v>110</v>
      </c>
      <c r="D2713" t="s">
        <v>4699</v>
      </c>
      <c r="E2713">
        <v>4</v>
      </c>
    </row>
    <row r="2714" spans="1:5" x14ac:dyDescent="0.3">
      <c r="A2714">
        <v>162852</v>
      </c>
      <c r="B2714">
        <v>10000</v>
      </c>
      <c r="C2714">
        <v>110</v>
      </c>
      <c r="D2714" t="s">
        <v>4701</v>
      </c>
      <c r="E2714">
        <v>5</v>
      </c>
    </row>
    <row r="2715" spans="1:5" x14ac:dyDescent="0.3">
      <c r="A2715">
        <v>162855</v>
      </c>
      <c r="B2715">
        <v>0</v>
      </c>
      <c r="C2715">
        <v>0</v>
      </c>
      <c r="D2715" t="s">
        <v>4705</v>
      </c>
      <c r="E2715">
        <v>10</v>
      </c>
    </row>
    <row r="2716" spans="1:5" x14ac:dyDescent="0.3">
      <c r="A2716">
        <v>162856</v>
      </c>
      <c r="B2716">
        <v>10000</v>
      </c>
      <c r="C2716">
        <v>132</v>
      </c>
      <c r="D2716" t="s">
        <v>4698</v>
      </c>
      <c r="E2716">
        <v>8</v>
      </c>
    </row>
    <row r="2717" spans="1:5" x14ac:dyDescent="0.3">
      <c r="A2717">
        <v>162859</v>
      </c>
      <c r="B2717">
        <v>10000</v>
      </c>
      <c r="C2717">
        <v>147</v>
      </c>
      <c r="D2717" t="s">
        <v>4700</v>
      </c>
      <c r="E2717">
        <v>9</v>
      </c>
    </row>
    <row r="2718" spans="1:5" x14ac:dyDescent="0.3">
      <c r="A2718">
        <v>162863</v>
      </c>
      <c r="B2718">
        <v>0</v>
      </c>
      <c r="C2718">
        <v>0</v>
      </c>
      <c r="D2718" t="s">
        <v>4705</v>
      </c>
      <c r="E2718">
        <v>10</v>
      </c>
    </row>
    <row r="2719" spans="1:5" x14ac:dyDescent="0.3">
      <c r="A2719">
        <v>162886</v>
      </c>
      <c r="B2719">
        <v>10000</v>
      </c>
      <c r="C2719">
        <v>147</v>
      </c>
      <c r="D2719" t="s">
        <v>4700</v>
      </c>
      <c r="E2719">
        <v>9</v>
      </c>
    </row>
    <row r="2720" spans="1:5" x14ac:dyDescent="0.3">
      <c r="A2720">
        <v>162907</v>
      </c>
      <c r="B2720">
        <v>10000</v>
      </c>
      <c r="C2720">
        <v>110</v>
      </c>
      <c r="D2720" t="s">
        <v>4701</v>
      </c>
      <c r="E2720">
        <v>5</v>
      </c>
    </row>
    <row r="2721" spans="1:5" x14ac:dyDescent="0.3">
      <c r="A2721">
        <v>162939</v>
      </c>
      <c r="B2721">
        <v>0</v>
      </c>
      <c r="C2721">
        <v>0</v>
      </c>
      <c r="D2721" t="s">
        <v>4705</v>
      </c>
      <c r="E2721">
        <v>10</v>
      </c>
    </row>
    <row r="2722" spans="1:5" x14ac:dyDescent="0.3">
      <c r="A2722">
        <v>162940</v>
      </c>
      <c r="B2722">
        <v>0</v>
      </c>
      <c r="C2722">
        <v>0</v>
      </c>
      <c r="D2722" t="s">
        <v>4705</v>
      </c>
      <c r="E2722">
        <v>10</v>
      </c>
    </row>
    <row r="2723" spans="1:5" x14ac:dyDescent="0.3">
      <c r="A2723">
        <v>162963</v>
      </c>
      <c r="B2723">
        <v>10000</v>
      </c>
      <c r="C2723">
        <v>147</v>
      </c>
      <c r="D2723" t="s">
        <v>4700</v>
      </c>
      <c r="E2723">
        <v>9</v>
      </c>
    </row>
    <row r="2724" spans="1:5" x14ac:dyDescent="0.3">
      <c r="A2724">
        <v>163002</v>
      </c>
      <c r="B2724">
        <v>10000</v>
      </c>
      <c r="C2724">
        <v>115</v>
      </c>
      <c r="D2724" t="s">
        <v>4702</v>
      </c>
      <c r="E2724">
        <v>6</v>
      </c>
    </row>
    <row r="2725" spans="1:5" x14ac:dyDescent="0.3">
      <c r="A2725">
        <v>163022</v>
      </c>
      <c r="B2725">
        <v>10000</v>
      </c>
      <c r="C2725">
        <v>132</v>
      </c>
      <c r="D2725" t="s">
        <v>4698</v>
      </c>
      <c r="E2725">
        <v>8</v>
      </c>
    </row>
    <row r="2726" spans="1:5" x14ac:dyDescent="0.3">
      <c r="A2726">
        <v>163038</v>
      </c>
      <c r="B2726">
        <v>10000</v>
      </c>
      <c r="C2726">
        <v>127</v>
      </c>
      <c r="D2726" t="s">
        <v>4703</v>
      </c>
      <c r="E2726">
        <v>7</v>
      </c>
    </row>
    <row r="2727" spans="1:5" x14ac:dyDescent="0.3">
      <c r="A2727">
        <v>163049</v>
      </c>
      <c r="B2727">
        <v>10000</v>
      </c>
      <c r="C2727">
        <v>132</v>
      </c>
      <c r="D2727" t="s">
        <v>4698</v>
      </c>
      <c r="E2727">
        <v>8</v>
      </c>
    </row>
    <row r="2728" spans="1:5" x14ac:dyDescent="0.3">
      <c r="A2728">
        <v>163071</v>
      </c>
      <c r="B2728">
        <v>10000</v>
      </c>
      <c r="C2728">
        <v>132</v>
      </c>
      <c r="D2728" t="s">
        <v>4698</v>
      </c>
      <c r="E2728">
        <v>8</v>
      </c>
    </row>
    <row r="2729" spans="1:5" x14ac:dyDescent="0.3">
      <c r="A2729">
        <v>163075</v>
      </c>
      <c r="B2729">
        <v>10000</v>
      </c>
      <c r="C2729">
        <v>110</v>
      </c>
      <c r="D2729" t="s">
        <v>4701</v>
      </c>
      <c r="E2729">
        <v>5</v>
      </c>
    </row>
    <row r="2730" spans="1:5" x14ac:dyDescent="0.3">
      <c r="A2730">
        <v>163083</v>
      </c>
      <c r="B2730">
        <v>10000</v>
      </c>
      <c r="C2730">
        <v>127</v>
      </c>
      <c r="D2730" t="s">
        <v>4703</v>
      </c>
      <c r="E2730">
        <v>7</v>
      </c>
    </row>
    <row r="2731" spans="1:5" x14ac:dyDescent="0.3">
      <c r="A2731">
        <v>163099</v>
      </c>
      <c r="B2731">
        <v>10000</v>
      </c>
      <c r="C2731">
        <v>115</v>
      </c>
      <c r="D2731" t="s">
        <v>4702</v>
      </c>
      <c r="E2731">
        <v>6</v>
      </c>
    </row>
    <row r="2732" spans="1:5" x14ac:dyDescent="0.3">
      <c r="A2732">
        <v>163109</v>
      </c>
      <c r="B2732">
        <v>10000</v>
      </c>
      <c r="C2732">
        <v>147</v>
      </c>
      <c r="D2732" t="s">
        <v>4700</v>
      </c>
      <c r="E2732">
        <v>9</v>
      </c>
    </row>
    <row r="2733" spans="1:5" x14ac:dyDescent="0.3">
      <c r="A2733">
        <v>163132</v>
      </c>
      <c r="B2733">
        <v>0</v>
      </c>
      <c r="C2733">
        <v>0</v>
      </c>
      <c r="D2733" t="s">
        <v>4705</v>
      </c>
      <c r="E2733">
        <v>10</v>
      </c>
    </row>
    <row r="2734" spans="1:5" x14ac:dyDescent="0.3">
      <c r="A2734">
        <v>163133</v>
      </c>
      <c r="B2734">
        <v>10000</v>
      </c>
      <c r="C2734">
        <v>127</v>
      </c>
      <c r="D2734" t="s">
        <v>4703</v>
      </c>
      <c r="E2734">
        <v>7</v>
      </c>
    </row>
    <row r="2735" spans="1:5" x14ac:dyDescent="0.3">
      <c r="A2735">
        <v>163135</v>
      </c>
      <c r="B2735">
        <v>10000</v>
      </c>
      <c r="C2735">
        <v>127</v>
      </c>
      <c r="D2735" t="s">
        <v>4703</v>
      </c>
      <c r="E2735">
        <v>7</v>
      </c>
    </row>
    <row r="2736" spans="1:5" x14ac:dyDescent="0.3">
      <c r="A2736">
        <v>163156</v>
      </c>
      <c r="B2736">
        <v>10000</v>
      </c>
      <c r="C2736">
        <v>127</v>
      </c>
      <c r="D2736" t="s">
        <v>4703</v>
      </c>
      <c r="E2736">
        <v>7</v>
      </c>
    </row>
    <row r="2737" spans="1:5" x14ac:dyDescent="0.3">
      <c r="A2737">
        <v>163157</v>
      </c>
      <c r="B2737">
        <v>10000</v>
      </c>
      <c r="C2737">
        <v>115</v>
      </c>
      <c r="D2737" t="s">
        <v>4702</v>
      </c>
      <c r="E2737">
        <v>6</v>
      </c>
    </row>
    <row r="2738" spans="1:5" x14ac:dyDescent="0.3">
      <c r="A2738">
        <v>163158</v>
      </c>
      <c r="B2738">
        <v>10000</v>
      </c>
      <c r="C2738">
        <v>115</v>
      </c>
      <c r="D2738" t="s">
        <v>4702</v>
      </c>
      <c r="E2738">
        <v>6</v>
      </c>
    </row>
    <row r="2739" spans="1:5" x14ac:dyDescent="0.3">
      <c r="A2739">
        <v>163163</v>
      </c>
      <c r="B2739">
        <v>10000</v>
      </c>
      <c r="C2739">
        <v>110</v>
      </c>
      <c r="D2739" t="s">
        <v>4699</v>
      </c>
      <c r="E2739">
        <v>4</v>
      </c>
    </row>
    <row r="2740" spans="1:5" x14ac:dyDescent="0.3">
      <c r="A2740">
        <v>163168</v>
      </c>
      <c r="B2740">
        <v>10000</v>
      </c>
      <c r="C2740">
        <v>110</v>
      </c>
      <c r="D2740" t="s">
        <v>4701</v>
      </c>
      <c r="E2740">
        <v>5</v>
      </c>
    </row>
    <row r="2741" spans="1:5" x14ac:dyDescent="0.3">
      <c r="A2741">
        <v>163175</v>
      </c>
      <c r="B2741">
        <v>10000</v>
      </c>
      <c r="C2741">
        <v>115</v>
      </c>
      <c r="D2741" t="s">
        <v>4702</v>
      </c>
      <c r="E2741">
        <v>6</v>
      </c>
    </row>
    <row r="2742" spans="1:5" x14ac:dyDescent="0.3">
      <c r="A2742">
        <v>163197</v>
      </c>
      <c r="B2742">
        <v>10000</v>
      </c>
      <c r="C2742">
        <v>110</v>
      </c>
      <c r="D2742" t="s">
        <v>4699</v>
      </c>
      <c r="E2742">
        <v>4</v>
      </c>
    </row>
    <row r="2743" spans="1:5" x14ac:dyDescent="0.3">
      <c r="A2743">
        <v>163250</v>
      </c>
      <c r="B2743">
        <v>10000</v>
      </c>
      <c r="C2743">
        <v>147</v>
      </c>
      <c r="D2743" t="s">
        <v>4700</v>
      </c>
      <c r="E2743">
        <v>9</v>
      </c>
    </row>
    <row r="2744" spans="1:5" x14ac:dyDescent="0.3">
      <c r="A2744">
        <v>163252</v>
      </c>
      <c r="B2744">
        <v>0</v>
      </c>
      <c r="C2744">
        <v>0</v>
      </c>
      <c r="D2744" t="s">
        <v>4705</v>
      </c>
      <c r="E2744">
        <v>10</v>
      </c>
    </row>
    <row r="2745" spans="1:5" x14ac:dyDescent="0.3">
      <c r="A2745">
        <v>163255</v>
      </c>
      <c r="B2745">
        <v>10000</v>
      </c>
      <c r="C2745">
        <v>132</v>
      </c>
      <c r="D2745" t="s">
        <v>4698</v>
      </c>
      <c r="E2745">
        <v>8</v>
      </c>
    </row>
    <row r="2746" spans="1:5" x14ac:dyDescent="0.3">
      <c r="A2746">
        <v>163256</v>
      </c>
      <c r="B2746">
        <v>10000</v>
      </c>
      <c r="C2746">
        <v>110</v>
      </c>
      <c r="D2746" t="s">
        <v>4701</v>
      </c>
      <c r="E2746">
        <v>5</v>
      </c>
    </row>
    <row r="2747" spans="1:5" x14ac:dyDescent="0.3">
      <c r="A2747">
        <v>163261</v>
      </c>
      <c r="B2747">
        <v>10000</v>
      </c>
      <c r="C2747">
        <v>147</v>
      </c>
      <c r="D2747" t="s">
        <v>4700</v>
      </c>
      <c r="E2747">
        <v>9</v>
      </c>
    </row>
    <row r="2748" spans="1:5" x14ac:dyDescent="0.3">
      <c r="A2748">
        <v>163269</v>
      </c>
      <c r="B2748">
        <v>10000</v>
      </c>
      <c r="C2748">
        <v>147</v>
      </c>
      <c r="D2748" t="s">
        <v>4700</v>
      </c>
      <c r="E2748">
        <v>9</v>
      </c>
    </row>
    <row r="2749" spans="1:5" x14ac:dyDescent="0.3">
      <c r="A2749">
        <v>163354</v>
      </c>
      <c r="B2749">
        <v>10000</v>
      </c>
      <c r="C2749">
        <v>110</v>
      </c>
      <c r="D2749" t="s">
        <v>4697</v>
      </c>
      <c r="E2749">
        <v>3</v>
      </c>
    </row>
    <row r="2750" spans="1:5" x14ac:dyDescent="0.3">
      <c r="A2750">
        <v>163362</v>
      </c>
      <c r="B2750">
        <v>10000</v>
      </c>
      <c r="C2750">
        <v>110</v>
      </c>
      <c r="D2750" t="s">
        <v>4697</v>
      </c>
      <c r="E2750">
        <v>3</v>
      </c>
    </row>
    <row r="2751" spans="1:5" x14ac:dyDescent="0.3">
      <c r="A2751">
        <v>163381</v>
      </c>
      <c r="B2751">
        <v>10000</v>
      </c>
      <c r="C2751">
        <v>110</v>
      </c>
      <c r="D2751" t="s">
        <v>4697</v>
      </c>
      <c r="E2751">
        <v>3</v>
      </c>
    </row>
    <row r="2752" spans="1:5" x14ac:dyDescent="0.3">
      <c r="A2752">
        <v>163419</v>
      </c>
      <c r="B2752">
        <v>10000</v>
      </c>
      <c r="C2752">
        <v>115</v>
      </c>
      <c r="D2752" t="s">
        <v>4702</v>
      </c>
      <c r="E2752">
        <v>6</v>
      </c>
    </row>
    <row r="2753" spans="1:5" x14ac:dyDescent="0.3">
      <c r="A2753">
        <v>163422</v>
      </c>
      <c r="B2753">
        <v>10000</v>
      </c>
      <c r="C2753">
        <v>147</v>
      </c>
      <c r="D2753" t="s">
        <v>4700</v>
      </c>
      <c r="E2753">
        <v>9</v>
      </c>
    </row>
    <row r="2754" spans="1:5" x14ac:dyDescent="0.3">
      <c r="A2754">
        <v>163438</v>
      </c>
      <c r="B2754">
        <v>10000</v>
      </c>
      <c r="C2754">
        <v>115</v>
      </c>
      <c r="D2754" t="s">
        <v>4702</v>
      </c>
      <c r="E2754">
        <v>6</v>
      </c>
    </row>
    <row r="2755" spans="1:5" x14ac:dyDescent="0.3">
      <c r="A2755">
        <v>163450</v>
      </c>
      <c r="B2755">
        <v>0</v>
      </c>
      <c r="C2755">
        <v>0</v>
      </c>
      <c r="D2755" t="s">
        <v>4705</v>
      </c>
      <c r="E2755">
        <v>10</v>
      </c>
    </row>
    <row r="2756" spans="1:5" x14ac:dyDescent="0.3">
      <c r="A2756">
        <v>163452</v>
      </c>
      <c r="B2756">
        <v>10000</v>
      </c>
      <c r="C2756">
        <v>115</v>
      </c>
      <c r="D2756" t="s">
        <v>4702</v>
      </c>
      <c r="E2756">
        <v>6</v>
      </c>
    </row>
    <row r="2757" spans="1:5" x14ac:dyDescent="0.3">
      <c r="A2757">
        <v>163454</v>
      </c>
      <c r="B2757">
        <v>0</v>
      </c>
      <c r="C2757">
        <v>0</v>
      </c>
      <c r="D2757" t="s">
        <v>4705</v>
      </c>
      <c r="E2757">
        <v>10</v>
      </c>
    </row>
    <row r="2758" spans="1:5" x14ac:dyDescent="0.3">
      <c r="A2758">
        <v>163463</v>
      </c>
      <c r="B2758">
        <v>10000</v>
      </c>
      <c r="C2758">
        <v>110</v>
      </c>
      <c r="D2758" t="s">
        <v>4701</v>
      </c>
      <c r="E2758">
        <v>5</v>
      </c>
    </row>
    <row r="2759" spans="1:5" x14ac:dyDescent="0.3">
      <c r="A2759">
        <v>163468</v>
      </c>
      <c r="B2759">
        <v>10000</v>
      </c>
      <c r="C2759">
        <v>132</v>
      </c>
      <c r="D2759" t="s">
        <v>4698</v>
      </c>
      <c r="E2759">
        <v>8</v>
      </c>
    </row>
    <row r="2760" spans="1:5" x14ac:dyDescent="0.3">
      <c r="A2760">
        <v>163486</v>
      </c>
      <c r="B2760">
        <v>10000</v>
      </c>
      <c r="C2760">
        <v>132</v>
      </c>
      <c r="D2760" t="s">
        <v>4698</v>
      </c>
      <c r="E2760">
        <v>8</v>
      </c>
    </row>
    <row r="2761" spans="1:5" x14ac:dyDescent="0.3">
      <c r="A2761">
        <v>163488</v>
      </c>
      <c r="B2761">
        <v>10000</v>
      </c>
      <c r="C2761">
        <v>132</v>
      </c>
      <c r="D2761" t="s">
        <v>4698</v>
      </c>
      <c r="E2761">
        <v>8</v>
      </c>
    </row>
    <row r="2762" spans="1:5" x14ac:dyDescent="0.3">
      <c r="A2762">
        <v>163489</v>
      </c>
      <c r="B2762">
        <v>10000</v>
      </c>
      <c r="C2762">
        <v>127</v>
      </c>
      <c r="D2762" t="s">
        <v>4703</v>
      </c>
      <c r="E2762">
        <v>7</v>
      </c>
    </row>
    <row r="2763" spans="1:5" x14ac:dyDescent="0.3">
      <c r="A2763">
        <v>163491</v>
      </c>
      <c r="B2763">
        <v>0</v>
      </c>
      <c r="C2763">
        <v>0</v>
      </c>
      <c r="D2763" t="s">
        <v>4705</v>
      </c>
      <c r="E2763">
        <v>10</v>
      </c>
    </row>
    <row r="2764" spans="1:5" x14ac:dyDescent="0.3">
      <c r="A2764">
        <v>163540</v>
      </c>
      <c r="B2764">
        <v>10000</v>
      </c>
      <c r="C2764">
        <v>115</v>
      </c>
      <c r="D2764" t="s">
        <v>4702</v>
      </c>
      <c r="E2764">
        <v>6</v>
      </c>
    </row>
    <row r="2765" spans="1:5" x14ac:dyDescent="0.3">
      <c r="A2765">
        <v>163544</v>
      </c>
      <c r="B2765">
        <v>10000</v>
      </c>
      <c r="C2765">
        <v>110</v>
      </c>
      <c r="D2765" t="s">
        <v>4701</v>
      </c>
      <c r="E2765">
        <v>5</v>
      </c>
    </row>
    <row r="2766" spans="1:5" x14ac:dyDescent="0.3">
      <c r="A2766">
        <v>163577</v>
      </c>
      <c r="B2766">
        <v>10000</v>
      </c>
      <c r="C2766">
        <v>115</v>
      </c>
      <c r="D2766" t="s">
        <v>4702</v>
      </c>
      <c r="E2766">
        <v>6</v>
      </c>
    </row>
    <row r="2767" spans="1:5" x14ac:dyDescent="0.3">
      <c r="A2767">
        <v>163579</v>
      </c>
      <c r="B2767">
        <v>10000</v>
      </c>
      <c r="C2767">
        <v>127</v>
      </c>
      <c r="D2767" t="s">
        <v>4703</v>
      </c>
      <c r="E2767">
        <v>7</v>
      </c>
    </row>
    <row r="2768" spans="1:5" x14ac:dyDescent="0.3">
      <c r="A2768">
        <v>163588</v>
      </c>
      <c r="B2768">
        <v>10000</v>
      </c>
      <c r="C2768">
        <v>110</v>
      </c>
      <c r="D2768" t="s">
        <v>4701</v>
      </c>
      <c r="E2768">
        <v>5</v>
      </c>
    </row>
    <row r="2769" spans="1:5" x14ac:dyDescent="0.3">
      <c r="A2769">
        <v>163592</v>
      </c>
      <c r="B2769">
        <v>10000</v>
      </c>
      <c r="C2769">
        <v>115</v>
      </c>
      <c r="D2769" t="s">
        <v>4702</v>
      </c>
      <c r="E2769">
        <v>6</v>
      </c>
    </row>
    <row r="2770" spans="1:5" x14ac:dyDescent="0.3">
      <c r="A2770">
        <v>163594</v>
      </c>
      <c r="B2770">
        <v>10000</v>
      </c>
      <c r="C2770">
        <v>110</v>
      </c>
      <c r="D2770" t="s">
        <v>4699</v>
      </c>
      <c r="E2770">
        <v>4</v>
      </c>
    </row>
    <row r="2771" spans="1:5" x14ac:dyDescent="0.3">
      <c r="A2771">
        <v>163596</v>
      </c>
      <c r="B2771">
        <v>10000</v>
      </c>
      <c r="C2771">
        <v>110</v>
      </c>
      <c r="D2771" t="s">
        <v>4701</v>
      </c>
      <c r="E2771">
        <v>5</v>
      </c>
    </row>
    <row r="2772" spans="1:5" x14ac:dyDescent="0.3">
      <c r="A2772">
        <v>163604</v>
      </c>
      <c r="B2772">
        <v>10000</v>
      </c>
      <c r="C2772">
        <v>132</v>
      </c>
      <c r="D2772" t="s">
        <v>4698</v>
      </c>
      <c r="E2772">
        <v>8</v>
      </c>
    </row>
    <row r="2773" spans="1:5" x14ac:dyDescent="0.3">
      <c r="A2773">
        <v>163609</v>
      </c>
      <c r="B2773">
        <v>0</v>
      </c>
      <c r="C2773">
        <v>0</v>
      </c>
      <c r="D2773" t="s">
        <v>4705</v>
      </c>
      <c r="E2773">
        <v>10</v>
      </c>
    </row>
    <row r="2774" spans="1:5" x14ac:dyDescent="0.3">
      <c r="A2774">
        <v>163611</v>
      </c>
      <c r="B2774">
        <v>0</v>
      </c>
      <c r="C2774">
        <v>0</v>
      </c>
      <c r="D2774" t="s">
        <v>4705</v>
      </c>
      <c r="E2774">
        <v>10</v>
      </c>
    </row>
    <row r="2775" spans="1:5" x14ac:dyDescent="0.3">
      <c r="A2775">
        <v>163615</v>
      </c>
      <c r="B2775">
        <v>10000</v>
      </c>
      <c r="C2775">
        <v>147</v>
      </c>
      <c r="D2775" t="s">
        <v>4700</v>
      </c>
      <c r="E2775">
        <v>9</v>
      </c>
    </row>
    <row r="2776" spans="1:5" x14ac:dyDescent="0.3">
      <c r="A2776">
        <v>163617</v>
      </c>
      <c r="B2776">
        <v>10000</v>
      </c>
      <c r="C2776">
        <v>132</v>
      </c>
      <c r="D2776" t="s">
        <v>4698</v>
      </c>
      <c r="E2776">
        <v>8</v>
      </c>
    </row>
    <row r="2777" spans="1:5" x14ac:dyDescent="0.3">
      <c r="A2777">
        <v>163619</v>
      </c>
      <c r="B2777">
        <v>10000</v>
      </c>
      <c r="C2777">
        <v>127</v>
      </c>
      <c r="D2777" t="s">
        <v>4703</v>
      </c>
      <c r="E2777">
        <v>7</v>
      </c>
    </row>
    <row r="2778" spans="1:5" x14ac:dyDescent="0.3">
      <c r="A2778">
        <v>163620</v>
      </c>
      <c r="B2778">
        <v>0</v>
      </c>
      <c r="C2778">
        <v>0</v>
      </c>
      <c r="D2778" t="s">
        <v>4705</v>
      </c>
      <c r="E2778">
        <v>10</v>
      </c>
    </row>
    <row r="2779" spans="1:5" x14ac:dyDescent="0.3">
      <c r="A2779">
        <v>163632</v>
      </c>
      <c r="B2779">
        <v>10000</v>
      </c>
      <c r="C2779">
        <v>127</v>
      </c>
      <c r="D2779" t="s">
        <v>4703</v>
      </c>
      <c r="E2779">
        <v>7</v>
      </c>
    </row>
    <row r="2780" spans="1:5" x14ac:dyDescent="0.3">
      <c r="A2780">
        <v>163645</v>
      </c>
      <c r="B2780">
        <v>10000</v>
      </c>
      <c r="C2780">
        <v>115</v>
      </c>
      <c r="D2780" t="s">
        <v>4702</v>
      </c>
      <c r="E2780">
        <v>6</v>
      </c>
    </row>
    <row r="2781" spans="1:5" x14ac:dyDescent="0.3">
      <c r="A2781">
        <v>163651</v>
      </c>
      <c r="B2781">
        <v>10000</v>
      </c>
      <c r="C2781">
        <v>127</v>
      </c>
      <c r="D2781" t="s">
        <v>4703</v>
      </c>
      <c r="E2781">
        <v>7</v>
      </c>
    </row>
    <row r="2782" spans="1:5" x14ac:dyDescent="0.3">
      <c r="A2782">
        <v>163652</v>
      </c>
      <c r="B2782">
        <v>10000</v>
      </c>
      <c r="C2782">
        <v>110</v>
      </c>
      <c r="D2782" t="s">
        <v>4701</v>
      </c>
      <c r="E2782">
        <v>5</v>
      </c>
    </row>
    <row r="2783" spans="1:5" x14ac:dyDescent="0.3">
      <c r="A2783">
        <v>163653</v>
      </c>
      <c r="B2783">
        <v>10000</v>
      </c>
      <c r="C2783">
        <v>115</v>
      </c>
      <c r="D2783" t="s">
        <v>4702</v>
      </c>
      <c r="E2783">
        <v>6</v>
      </c>
    </row>
    <row r="2784" spans="1:5" x14ac:dyDescent="0.3">
      <c r="A2784">
        <v>163654</v>
      </c>
      <c r="B2784">
        <v>10000</v>
      </c>
      <c r="C2784">
        <v>110</v>
      </c>
      <c r="D2784" t="s">
        <v>4701</v>
      </c>
      <c r="E2784">
        <v>5</v>
      </c>
    </row>
    <row r="2785" spans="1:5" x14ac:dyDescent="0.3">
      <c r="A2785">
        <v>163655</v>
      </c>
      <c r="B2785">
        <v>10000</v>
      </c>
      <c r="C2785">
        <v>110</v>
      </c>
      <c r="D2785" t="s">
        <v>4701</v>
      </c>
      <c r="E2785">
        <v>5</v>
      </c>
    </row>
    <row r="2786" spans="1:5" x14ac:dyDescent="0.3">
      <c r="A2786">
        <v>163667</v>
      </c>
      <c r="B2786">
        <v>10000</v>
      </c>
      <c r="C2786">
        <v>115</v>
      </c>
      <c r="D2786" t="s">
        <v>4702</v>
      </c>
      <c r="E2786">
        <v>6</v>
      </c>
    </row>
    <row r="2787" spans="1:5" x14ac:dyDescent="0.3">
      <c r="A2787">
        <v>163689</v>
      </c>
      <c r="B2787">
        <v>10000</v>
      </c>
      <c r="C2787">
        <v>110</v>
      </c>
      <c r="D2787" t="s">
        <v>4699</v>
      </c>
      <c r="E2787">
        <v>4</v>
      </c>
    </row>
    <row r="2788" spans="1:5" x14ac:dyDescent="0.3">
      <c r="A2788">
        <v>163690</v>
      </c>
      <c r="B2788">
        <v>10000</v>
      </c>
      <c r="C2788">
        <v>127</v>
      </c>
      <c r="D2788" t="s">
        <v>4703</v>
      </c>
      <c r="E2788">
        <v>7</v>
      </c>
    </row>
    <row r="2789" spans="1:5" x14ac:dyDescent="0.3">
      <c r="A2789">
        <v>163692</v>
      </c>
      <c r="B2789">
        <v>0</v>
      </c>
      <c r="C2789">
        <v>0</v>
      </c>
      <c r="D2789" t="s">
        <v>4705</v>
      </c>
      <c r="E2789">
        <v>10</v>
      </c>
    </row>
    <row r="2790" spans="1:5" x14ac:dyDescent="0.3">
      <c r="A2790">
        <v>163695</v>
      </c>
      <c r="B2790">
        <v>10000</v>
      </c>
      <c r="C2790">
        <v>132</v>
      </c>
      <c r="D2790" t="s">
        <v>4698</v>
      </c>
      <c r="E2790">
        <v>8</v>
      </c>
    </row>
    <row r="2791" spans="1:5" x14ac:dyDescent="0.3">
      <c r="A2791">
        <v>163697</v>
      </c>
      <c r="B2791">
        <v>10000</v>
      </c>
      <c r="C2791">
        <v>147</v>
      </c>
      <c r="D2791" t="s">
        <v>4700</v>
      </c>
      <c r="E2791">
        <v>9</v>
      </c>
    </row>
    <row r="2792" spans="1:5" x14ac:dyDescent="0.3">
      <c r="A2792">
        <v>163725</v>
      </c>
      <c r="B2792">
        <v>10000</v>
      </c>
      <c r="C2792">
        <v>147</v>
      </c>
      <c r="D2792" t="s">
        <v>4700</v>
      </c>
      <c r="E2792">
        <v>9</v>
      </c>
    </row>
    <row r="2793" spans="1:5" x14ac:dyDescent="0.3">
      <c r="A2793">
        <v>163754</v>
      </c>
      <c r="B2793">
        <v>0</v>
      </c>
      <c r="C2793">
        <v>0</v>
      </c>
      <c r="D2793" t="s">
        <v>4705</v>
      </c>
      <c r="E2793">
        <v>10</v>
      </c>
    </row>
    <row r="2794" spans="1:5" x14ac:dyDescent="0.3">
      <c r="A2794">
        <v>163756</v>
      </c>
      <c r="B2794">
        <v>10000</v>
      </c>
      <c r="C2794">
        <v>132</v>
      </c>
      <c r="D2794" t="s">
        <v>4698</v>
      </c>
      <c r="E2794">
        <v>8</v>
      </c>
    </row>
    <row r="2795" spans="1:5" x14ac:dyDescent="0.3">
      <c r="A2795">
        <v>163762</v>
      </c>
      <c r="B2795">
        <v>10000</v>
      </c>
      <c r="C2795">
        <v>127</v>
      </c>
      <c r="D2795" t="s">
        <v>4703</v>
      </c>
      <c r="E2795">
        <v>7</v>
      </c>
    </row>
    <row r="2796" spans="1:5" x14ac:dyDescent="0.3">
      <c r="A2796">
        <v>163763</v>
      </c>
      <c r="B2796">
        <v>10000</v>
      </c>
      <c r="C2796">
        <v>110</v>
      </c>
      <c r="D2796" t="s">
        <v>4701</v>
      </c>
      <c r="E2796">
        <v>5</v>
      </c>
    </row>
    <row r="2797" spans="1:5" x14ac:dyDescent="0.3">
      <c r="A2797">
        <v>163764</v>
      </c>
      <c r="B2797">
        <v>10000</v>
      </c>
      <c r="C2797">
        <v>110</v>
      </c>
      <c r="D2797" t="s">
        <v>4699</v>
      </c>
      <c r="E2797">
        <v>4</v>
      </c>
    </row>
    <row r="2798" spans="1:5" x14ac:dyDescent="0.3">
      <c r="A2798">
        <v>163765</v>
      </c>
      <c r="B2798">
        <v>10000</v>
      </c>
      <c r="C2798">
        <v>115</v>
      </c>
      <c r="D2798" t="s">
        <v>4702</v>
      </c>
      <c r="E2798">
        <v>6</v>
      </c>
    </row>
    <row r="2799" spans="1:5" x14ac:dyDescent="0.3">
      <c r="A2799">
        <v>163767</v>
      </c>
      <c r="B2799">
        <v>10000</v>
      </c>
      <c r="C2799">
        <v>110</v>
      </c>
      <c r="D2799" t="s">
        <v>4699</v>
      </c>
      <c r="E2799">
        <v>4</v>
      </c>
    </row>
    <row r="2800" spans="1:5" x14ac:dyDescent="0.3">
      <c r="A2800">
        <v>163778</v>
      </c>
      <c r="B2800">
        <v>10000</v>
      </c>
      <c r="C2800">
        <v>110</v>
      </c>
      <c r="D2800" t="s">
        <v>4701</v>
      </c>
      <c r="E2800">
        <v>5</v>
      </c>
    </row>
    <row r="2801" spans="1:5" x14ac:dyDescent="0.3">
      <c r="A2801">
        <v>163798</v>
      </c>
      <c r="B2801">
        <v>10000</v>
      </c>
      <c r="C2801">
        <v>147</v>
      </c>
      <c r="D2801" t="s">
        <v>4700</v>
      </c>
      <c r="E2801">
        <v>9</v>
      </c>
    </row>
    <row r="2802" spans="1:5" x14ac:dyDescent="0.3">
      <c r="A2802">
        <v>163799</v>
      </c>
      <c r="B2802">
        <v>10000</v>
      </c>
      <c r="C2802">
        <v>115</v>
      </c>
      <c r="D2802" t="s">
        <v>4702</v>
      </c>
      <c r="E2802">
        <v>6</v>
      </c>
    </row>
    <row r="2803" spans="1:5" x14ac:dyDescent="0.3">
      <c r="A2803">
        <v>163801</v>
      </c>
      <c r="B2803">
        <v>0</v>
      </c>
      <c r="C2803">
        <v>0</v>
      </c>
      <c r="D2803" t="s">
        <v>4705</v>
      </c>
      <c r="E2803">
        <v>10</v>
      </c>
    </row>
    <row r="2804" spans="1:5" x14ac:dyDescent="0.3">
      <c r="A2804">
        <v>163806</v>
      </c>
      <c r="B2804">
        <v>10000</v>
      </c>
      <c r="C2804">
        <v>132</v>
      </c>
      <c r="D2804" t="s">
        <v>4698</v>
      </c>
      <c r="E2804">
        <v>8</v>
      </c>
    </row>
    <row r="2805" spans="1:5" x14ac:dyDescent="0.3">
      <c r="A2805">
        <v>163812</v>
      </c>
      <c r="B2805">
        <v>10000</v>
      </c>
      <c r="C2805">
        <v>115</v>
      </c>
      <c r="D2805" t="s">
        <v>4702</v>
      </c>
      <c r="E2805">
        <v>6</v>
      </c>
    </row>
    <row r="2806" spans="1:5" x14ac:dyDescent="0.3">
      <c r="A2806">
        <v>163816</v>
      </c>
      <c r="B2806">
        <v>10000</v>
      </c>
      <c r="C2806">
        <v>110</v>
      </c>
      <c r="D2806" t="s">
        <v>4701</v>
      </c>
      <c r="E2806">
        <v>5</v>
      </c>
    </row>
    <row r="2807" spans="1:5" x14ac:dyDescent="0.3">
      <c r="A2807">
        <v>163817</v>
      </c>
      <c r="B2807">
        <v>10000</v>
      </c>
      <c r="C2807">
        <v>110</v>
      </c>
      <c r="D2807" t="s">
        <v>4699</v>
      </c>
      <c r="E2807">
        <v>4</v>
      </c>
    </row>
    <row r="2808" spans="1:5" x14ac:dyDescent="0.3">
      <c r="A2808">
        <v>163821</v>
      </c>
      <c r="B2808">
        <v>10000</v>
      </c>
      <c r="C2808">
        <v>110</v>
      </c>
      <c r="D2808" t="s">
        <v>4697</v>
      </c>
      <c r="E2808">
        <v>3</v>
      </c>
    </row>
    <row r="2809" spans="1:5" x14ac:dyDescent="0.3">
      <c r="A2809">
        <v>163822</v>
      </c>
      <c r="B2809">
        <v>10000</v>
      </c>
      <c r="C2809">
        <v>100</v>
      </c>
      <c r="D2809" t="s">
        <v>4704</v>
      </c>
      <c r="E2809">
        <v>2</v>
      </c>
    </row>
    <row r="2810" spans="1:5" x14ac:dyDescent="0.3">
      <c r="A2810">
        <v>163825</v>
      </c>
      <c r="B2810">
        <v>10000</v>
      </c>
      <c r="C2810">
        <v>110</v>
      </c>
      <c r="D2810" t="s">
        <v>4701</v>
      </c>
      <c r="E2810">
        <v>5</v>
      </c>
    </row>
    <row r="2811" spans="1:5" x14ac:dyDescent="0.3">
      <c r="A2811">
        <v>163826</v>
      </c>
      <c r="B2811">
        <v>10000</v>
      </c>
      <c r="C2811">
        <v>147</v>
      </c>
      <c r="D2811" t="s">
        <v>4700</v>
      </c>
      <c r="E2811">
        <v>9</v>
      </c>
    </row>
    <row r="2812" spans="1:5" x14ac:dyDescent="0.3">
      <c r="A2812">
        <v>163827</v>
      </c>
      <c r="B2812">
        <v>10000</v>
      </c>
      <c r="C2812">
        <v>110</v>
      </c>
      <c r="D2812" t="s">
        <v>4699</v>
      </c>
      <c r="E2812">
        <v>4</v>
      </c>
    </row>
    <row r="2813" spans="1:5" x14ac:dyDescent="0.3">
      <c r="A2813">
        <v>163828</v>
      </c>
      <c r="B2813">
        <v>10000</v>
      </c>
      <c r="C2813">
        <v>100</v>
      </c>
      <c r="D2813" t="s">
        <v>4704</v>
      </c>
      <c r="E2813">
        <v>2</v>
      </c>
    </row>
    <row r="2814" spans="1:5" x14ac:dyDescent="0.3">
      <c r="A2814">
        <v>163831</v>
      </c>
      <c r="B2814">
        <v>10000</v>
      </c>
      <c r="C2814">
        <v>100</v>
      </c>
      <c r="D2814" t="s">
        <v>4704</v>
      </c>
      <c r="E2814">
        <v>2</v>
      </c>
    </row>
    <row r="2815" spans="1:5" x14ac:dyDescent="0.3">
      <c r="A2815">
        <v>163834</v>
      </c>
      <c r="B2815">
        <v>10000</v>
      </c>
      <c r="C2815">
        <v>110</v>
      </c>
      <c r="D2815" t="s">
        <v>4701</v>
      </c>
      <c r="E2815">
        <v>5</v>
      </c>
    </row>
    <row r="2816" spans="1:5" x14ac:dyDescent="0.3">
      <c r="A2816">
        <v>163835</v>
      </c>
      <c r="B2816">
        <v>10000</v>
      </c>
      <c r="C2816">
        <v>110</v>
      </c>
      <c r="D2816" t="s">
        <v>4701</v>
      </c>
      <c r="E2816">
        <v>5</v>
      </c>
    </row>
    <row r="2817" spans="1:5" x14ac:dyDescent="0.3">
      <c r="A2817">
        <v>163850</v>
      </c>
      <c r="B2817">
        <v>0</v>
      </c>
      <c r="C2817">
        <v>0</v>
      </c>
      <c r="D2817" t="s">
        <v>4705</v>
      </c>
      <c r="E2817">
        <v>10</v>
      </c>
    </row>
    <row r="2818" spans="1:5" x14ac:dyDescent="0.3">
      <c r="A2818">
        <v>163853</v>
      </c>
      <c r="B2818">
        <v>0</v>
      </c>
      <c r="C2818">
        <v>0</v>
      </c>
      <c r="D2818" t="s">
        <v>4705</v>
      </c>
      <c r="E2818">
        <v>10</v>
      </c>
    </row>
    <row r="2819" spans="1:5" x14ac:dyDescent="0.3">
      <c r="A2819">
        <v>163866</v>
      </c>
      <c r="B2819">
        <v>10000</v>
      </c>
      <c r="C2819">
        <v>132</v>
      </c>
      <c r="D2819" t="s">
        <v>4698</v>
      </c>
      <c r="E2819">
        <v>8</v>
      </c>
    </row>
    <row r="2820" spans="1:5" x14ac:dyDescent="0.3">
      <c r="A2820">
        <v>163868</v>
      </c>
      <c r="B2820">
        <v>10000</v>
      </c>
      <c r="C2820">
        <v>127</v>
      </c>
      <c r="D2820" t="s">
        <v>4703</v>
      </c>
      <c r="E2820">
        <v>7</v>
      </c>
    </row>
    <row r="2821" spans="1:5" x14ac:dyDescent="0.3">
      <c r="A2821">
        <v>163870</v>
      </c>
      <c r="B2821">
        <v>10000</v>
      </c>
      <c r="C2821">
        <v>127</v>
      </c>
      <c r="D2821" t="s">
        <v>4703</v>
      </c>
      <c r="E2821">
        <v>7</v>
      </c>
    </row>
    <row r="2822" spans="1:5" x14ac:dyDescent="0.3">
      <c r="A2822">
        <v>163871</v>
      </c>
      <c r="B2822">
        <v>10000</v>
      </c>
      <c r="C2822">
        <v>132</v>
      </c>
      <c r="D2822" t="s">
        <v>4698</v>
      </c>
      <c r="E2822">
        <v>8</v>
      </c>
    </row>
    <row r="2823" spans="1:5" x14ac:dyDescent="0.3">
      <c r="A2823">
        <v>163874</v>
      </c>
      <c r="B2823">
        <v>10000</v>
      </c>
      <c r="C2823">
        <v>147</v>
      </c>
      <c r="D2823" t="s">
        <v>4700</v>
      </c>
      <c r="E2823">
        <v>9</v>
      </c>
    </row>
    <row r="2824" spans="1:5" x14ac:dyDescent="0.3">
      <c r="A2824">
        <v>163876</v>
      </c>
      <c r="B2824">
        <v>10000</v>
      </c>
      <c r="C2824">
        <v>110</v>
      </c>
      <c r="D2824" t="s">
        <v>4699</v>
      </c>
      <c r="E2824">
        <v>4</v>
      </c>
    </row>
    <row r="2825" spans="1:5" x14ac:dyDescent="0.3">
      <c r="A2825">
        <v>163880</v>
      </c>
      <c r="B2825">
        <v>0</v>
      </c>
      <c r="C2825">
        <v>0</v>
      </c>
      <c r="D2825" t="s">
        <v>4705</v>
      </c>
      <c r="E2825">
        <v>10</v>
      </c>
    </row>
    <row r="2826" spans="1:5" x14ac:dyDescent="0.3">
      <c r="A2826">
        <v>163884</v>
      </c>
      <c r="B2826">
        <v>0</v>
      </c>
      <c r="C2826">
        <v>0</v>
      </c>
      <c r="D2826" t="s">
        <v>4705</v>
      </c>
      <c r="E2826">
        <v>10</v>
      </c>
    </row>
    <row r="2827" spans="1:5" x14ac:dyDescent="0.3">
      <c r="A2827">
        <v>163891</v>
      </c>
      <c r="B2827">
        <v>10000</v>
      </c>
      <c r="C2827">
        <v>132</v>
      </c>
      <c r="D2827" t="s">
        <v>4698</v>
      </c>
      <c r="E2827">
        <v>8</v>
      </c>
    </row>
    <row r="2828" spans="1:5" x14ac:dyDescent="0.3">
      <c r="A2828">
        <v>163892</v>
      </c>
      <c r="B2828">
        <v>10000</v>
      </c>
      <c r="C2828">
        <v>115</v>
      </c>
      <c r="D2828" t="s">
        <v>4702</v>
      </c>
      <c r="E2828">
        <v>6</v>
      </c>
    </row>
    <row r="2829" spans="1:5" x14ac:dyDescent="0.3">
      <c r="A2829">
        <v>163899</v>
      </c>
      <c r="B2829">
        <v>10000</v>
      </c>
      <c r="C2829">
        <v>132</v>
      </c>
      <c r="D2829" t="s">
        <v>4698</v>
      </c>
      <c r="E2829">
        <v>8</v>
      </c>
    </row>
    <row r="2830" spans="1:5" x14ac:dyDescent="0.3">
      <c r="A2830">
        <v>163903</v>
      </c>
      <c r="B2830">
        <v>10000</v>
      </c>
      <c r="C2830">
        <v>110</v>
      </c>
      <c r="D2830" t="s">
        <v>4701</v>
      </c>
      <c r="E2830">
        <v>5</v>
      </c>
    </row>
    <row r="2831" spans="1:5" x14ac:dyDescent="0.3">
      <c r="A2831">
        <v>163906</v>
      </c>
      <c r="B2831">
        <v>0</v>
      </c>
      <c r="C2831">
        <v>0</v>
      </c>
      <c r="D2831" t="s">
        <v>4707</v>
      </c>
      <c r="E2831">
        <v>0</v>
      </c>
    </row>
    <row r="2832" spans="1:5" x14ac:dyDescent="0.3">
      <c r="A2832">
        <v>163907</v>
      </c>
      <c r="B2832">
        <v>10000</v>
      </c>
      <c r="C2832">
        <v>132</v>
      </c>
      <c r="D2832" t="s">
        <v>4698</v>
      </c>
      <c r="E2832">
        <v>8</v>
      </c>
    </row>
    <row r="2833" spans="1:5" x14ac:dyDescent="0.3">
      <c r="A2833">
        <v>163923</v>
      </c>
      <c r="B2833">
        <v>10000</v>
      </c>
      <c r="C2833">
        <v>147</v>
      </c>
      <c r="D2833" t="s">
        <v>4700</v>
      </c>
      <c r="E2833">
        <v>9</v>
      </c>
    </row>
    <row r="2834" spans="1:5" x14ac:dyDescent="0.3">
      <c r="A2834">
        <v>163925</v>
      </c>
      <c r="B2834">
        <v>0</v>
      </c>
      <c r="C2834">
        <v>0</v>
      </c>
      <c r="D2834" t="s">
        <v>4705</v>
      </c>
      <c r="E2834">
        <v>10</v>
      </c>
    </row>
    <row r="2835" spans="1:5" x14ac:dyDescent="0.3">
      <c r="A2835">
        <v>163926</v>
      </c>
      <c r="B2835">
        <v>10000</v>
      </c>
      <c r="C2835">
        <v>127</v>
      </c>
      <c r="D2835" t="s">
        <v>4703</v>
      </c>
      <c r="E2835">
        <v>7</v>
      </c>
    </row>
    <row r="2836" spans="1:5" x14ac:dyDescent="0.3">
      <c r="A2836">
        <v>163942</v>
      </c>
      <c r="B2836">
        <v>10000</v>
      </c>
      <c r="C2836">
        <v>132</v>
      </c>
      <c r="D2836" t="s">
        <v>4698</v>
      </c>
      <c r="E2836">
        <v>8</v>
      </c>
    </row>
    <row r="2837" spans="1:5" x14ac:dyDescent="0.3">
      <c r="A2837">
        <v>163967</v>
      </c>
      <c r="B2837">
        <v>10000</v>
      </c>
      <c r="C2837">
        <v>110</v>
      </c>
      <c r="D2837" t="s">
        <v>4701</v>
      </c>
      <c r="E2837">
        <v>5</v>
      </c>
    </row>
    <row r="2838" spans="1:5" x14ac:dyDescent="0.3">
      <c r="A2838">
        <v>163970</v>
      </c>
      <c r="B2838">
        <v>0</v>
      </c>
      <c r="C2838">
        <v>0</v>
      </c>
      <c r="D2838" t="s">
        <v>4705</v>
      </c>
      <c r="E2838">
        <v>10</v>
      </c>
    </row>
    <row r="2839" spans="1:5" x14ac:dyDescent="0.3">
      <c r="A2839">
        <v>163971</v>
      </c>
      <c r="B2839">
        <v>10000</v>
      </c>
      <c r="C2839">
        <v>115</v>
      </c>
      <c r="D2839" t="s">
        <v>4702</v>
      </c>
      <c r="E2839">
        <v>6</v>
      </c>
    </row>
    <row r="2840" spans="1:5" x14ac:dyDescent="0.3">
      <c r="A2840">
        <v>163983</v>
      </c>
      <c r="B2840">
        <v>10000</v>
      </c>
      <c r="C2840">
        <v>110</v>
      </c>
      <c r="D2840" t="s">
        <v>4701</v>
      </c>
      <c r="E2840">
        <v>5</v>
      </c>
    </row>
    <row r="2841" spans="1:5" x14ac:dyDescent="0.3">
      <c r="A2841">
        <v>164002</v>
      </c>
      <c r="B2841">
        <v>0</v>
      </c>
      <c r="C2841">
        <v>0</v>
      </c>
      <c r="D2841" t="s">
        <v>4705</v>
      </c>
      <c r="E2841">
        <v>10</v>
      </c>
    </row>
    <row r="2842" spans="1:5" x14ac:dyDescent="0.3">
      <c r="A2842">
        <v>164003</v>
      </c>
      <c r="B2842">
        <v>10000</v>
      </c>
      <c r="C2842">
        <v>147</v>
      </c>
      <c r="D2842" t="s">
        <v>4700</v>
      </c>
      <c r="E2842">
        <v>9</v>
      </c>
    </row>
    <row r="2843" spans="1:5" x14ac:dyDescent="0.3">
      <c r="A2843">
        <v>164040</v>
      </c>
      <c r="B2843">
        <v>10000</v>
      </c>
      <c r="C2843">
        <v>115</v>
      </c>
      <c r="D2843" t="s">
        <v>4702</v>
      </c>
      <c r="E2843">
        <v>6</v>
      </c>
    </row>
    <row r="2844" spans="1:5" x14ac:dyDescent="0.3">
      <c r="A2844">
        <v>164053</v>
      </c>
      <c r="B2844">
        <v>10000</v>
      </c>
      <c r="C2844">
        <v>110</v>
      </c>
      <c r="D2844" t="s">
        <v>4697</v>
      </c>
      <c r="E2844">
        <v>3</v>
      </c>
    </row>
    <row r="2845" spans="1:5" x14ac:dyDescent="0.3">
      <c r="A2845">
        <v>164059</v>
      </c>
      <c r="B2845">
        <v>10000</v>
      </c>
      <c r="C2845">
        <v>110</v>
      </c>
      <c r="D2845" t="s">
        <v>4701</v>
      </c>
      <c r="E2845">
        <v>5</v>
      </c>
    </row>
    <row r="2846" spans="1:5" x14ac:dyDescent="0.3">
      <c r="A2846">
        <v>164071</v>
      </c>
      <c r="B2846">
        <v>10000</v>
      </c>
      <c r="C2846">
        <v>115</v>
      </c>
      <c r="D2846" t="s">
        <v>4702</v>
      </c>
      <c r="E2846">
        <v>6</v>
      </c>
    </row>
    <row r="2847" spans="1:5" x14ac:dyDescent="0.3">
      <c r="A2847">
        <v>164072</v>
      </c>
      <c r="B2847">
        <v>10000</v>
      </c>
      <c r="C2847">
        <v>127</v>
      </c>
      <c r="D2847" t="s">
        <v>4703</v>
      </c>
      <c r="E2847">
        <v>7</v>
      </c>
    </row>
    <row r="2848" spans="1:5" x14ac:dyDescent="0.3">
      <c r="A2848">
        <v>164101</v>
      </c>
      <c r="B2848">
        <v>10000</v>
      </c>
      <c r="C2848">
        <v>110</v>
      </c>
      <c r="D2848" t="s">
        <v>4701</v>
      </c>
      <c r="E2848">
        <v>5</v>
      </c>
    </row>
    <row r="2849" spans="1:5" x14ac:dyDescent="0.3">
      <c r="A2849">
        <v>164118</v>
      </c>
      <c r="B2849">
        <v>10000</v>
      </c>
      <c r="C2849">
        <v>147</v>
      </c>
      <c r="D2849" t="s">
        <v>4700</v>
      </c>
      <c r="E2849">
        <v>9</v>
      </c>
    </row>
    <row r="2850" spans="1:5" x14ac:dyDescent="0.3">
      <c r="A2850">
        <v>164119</v>
      </c>
      <c r="B2850">
        <v>0</v>
      </c>
      <c r="C2850">
        <v>0</v>
      </c>
      <c r="D2850" t="s">
        <v>4705</v>
      </c>
      <c r="E2850">
        <v>10</v>
      </c>
    </row>
    <row r="2851" spans="1:5" x14ac:dyDescent="0.3">
      <c r="A2851">
        <v>164159</v>
      </c>
      <c r="B2851">
        <v>0</v>
      </c>
      <c r="C2851">
        <v>0</v>
      </c>
      <c r="D2851" t="s">
        <v>4705</v>
      </c>
      <c r="E2851">
        <v>10</v>
      </c>
    </row>
    <row r="2852" spans="1:5" x14ac:dyDescent="0.3">
      <c r="A2852">
        <v>164160</v>
      </c>
      <c r="B2852">
        <v>10000</v>
      </c>
      <c r="C2852">
        <v>110</v>
      </c>
      <c r="D2852" t="s">
        <v>4699</v>
      </c>
      <c r="E2852">
        <v>4</v>
      </c>
    </row>
    <row r="2853" spans="1:5" x14ac:dyDescent="0.3">
      <c r="A2853">
        <v>164175</v>
      </c>
      <c r="B2853">
        <v>10000</v>
      </c>
      <c r="C2853">
        <v>127</v>
      </c>
      <c r="D2853" t="s">
        <v>4703</v>
      </c>
      <c r="E2853">
        <v>7</v>
      </c>
    </row>
    <row r="2854" spans="1:5" x14ac:dyDescent="0.3">
      <c r="A2854">
        <v>164197</v>
      </c>
      <c r="B2854">
        <v>10000</v>
      </c>
      <c r="C2854">
        <v>127</v>
      </c>
      <c r="D2854" t="s">
        <v>4703</v>
      </c>
      <c r="E2854">
        <v>7</v>
      </c>
    </row>
    <row r="2855" spans="1:5" x14ac:dyDescent="0.3">
      <c r="A2855">
        <v>164202</v>
      </c>
      <c r="B2855">
        <v>10000</v>
      </c>
      <c r="C2855">
        <v>132</v>
      </c>
      <c r="D2855" t="s">
        <v>4698</v>
      </c>
      <c r="E2855">
        <v>8</v>
      </c>
    </row>
    <row r="2856" spans="1:5" x14ac:dyDescent="0.3">
      <c r="A2856">
        <v>164212</v>
      </c>
      <c r="B2856">
        <v>10000</v>
      </c>
      <c r="C2856">
        <v>147</v>
      </c>
      <c r="D2856" t="s">
        <v>4700</v>
      </c>
      <c r="E2856">
        <v>9</v>
      </c>
    </row>
    <row r="2857" spans="1:5" x14ac:dyDescent="0.3">
      <c r="A2857">
        <v>164213</v>
      </c>
      <c r="B2857">
        <v>10000</v>
      </c>
      <c r="C2857">
        <v>127</v>
      </c>
      <c r="D2857" t="s">
        <v>4703</v>
      </c>
      <c r="E2857">
        <v>7</v>
      </c>
    </row>
    <row r="2858" spans="1:5" x14ac:dyDescent="0.3">
      <c r="A2858">
        <v>164227</v>
      </c>
      <c r="B2858">
        <v>10000</v>
      </c>
      <c r="C2858">
        <v>100</v>
      </c>
      <c r="D2858" t="s">
        <v>4704</v>
      </c>
      <c r="E2858">
        <v>2</v>
      </c>
    </row>
    <row r="2859" spans="1:5" x14ac:dyDescent="0.3">
      <c r="A2859">
        <v>164231</v>
      </c>
      <c r="B2859">
        <v>10000</v>
      </c>
      <c r="C2859">
        <v>110</v>
      </c>
      <c r="D2859" t="s">
        <v>4697</v>
      </c>
      <c r="E2859">
        <v>3</v>
      </c>
    </row>
    <row r="2860" spans="1:5" x14ac:dyDescent="0.3">
      <c r="A2860">
        <v>164239</v>
      </c>
      <c r="B2860">
        <v>10000</v>
      </c>
      <c r="C2860">
        <v>110</v>
      </c>
      <c r="D2860" t="s">
        <v>4701</v>
      </c>
      <c r="E2860">
        <v>5</v>
      </c>
    </row>
    <row r="2861" spans="1:5" x14ac:dyDescent="0.3">
      <c r="A2861">
        <v>164242</v>
      </c>
      <c r="B2861">
        <v>0</v>
      </c>
      <c r="C2861">
        <v>0</v>
      </c>
      <c r="D2861" t="s">
        <v>4705</v>
      </c>
      <c r="E2861">
        <v>10</v>
      </c>
    </row>
    <row r="2862" spans="1:5" x14ac:dyDescent="0.3">
      <c r="A2862">
        <v>164268</v>
      </c>
      <c r="B2862">
        <v>10000</v>
      </c>
      <c r="C2862">
        <v>90</v>
      </c>
      <c r="D2862" t="s">
        <v>4706</v>
      </c>
      <c r="E2862">
        <v>1</v>
      </c>
    </row>
    <row r="2863" spans="1:5" x14ac:dyDescent="0.3">
      <c r="A2863">
        <v>164317</v>
      </c>
      <c r="B2863">
        <v>0</v>
      </c>
      <c r="C2863">
        <v>0</v>
      </c>
      <c r="D2863" t="s">
        <v>4705</v>
      </c>
      <c r="E2863">
        <v>10</v>
      </c>
    </row>
    <row r="2864" spans="1:5" x14ac:dyDescent="0.3">
      <c r="A2864">
        <v>164367</v>
      </c>
      <c r="B2864">
        <v>0</v>
      </c>
      <c r="C2864">
        <v>0</v>
      </c>
      <c r="D2864" t="s">
        <v>4705</v>
      </c>
      <c r="E2864">
        <v>10</v>
      </c>
    </row>
    <row r="2865" spans="1:5" x14ac:dyDescent="0.3">
      <c r="A2865">
        <v>164373</v>
      </c>
      <c r="B2865">
        <v>10000</v>
      </c>
      <c r="C2865">
        <v>115</v>
      </c>
      <c r="D2865" t="s">
        <v>4702</v>
      </c>
      <c r="E2865">
        <v>6</v>
      </c>
    </row>
    <row r="2866" spans="1:5" x14ac:dyDescent="0.3">
      <c r="A2866">
        <v>164375</v>
      </c>
      <c r="B2866">
        <v>10000</v>
      </c>
      <c r="C2866">
        <v>115</v>
      </c>
      <c r="D2866" t="s">
        <v>4702</v>
      </c>
      <c r="E2866">
        <v>6</v>
      </c>
    </row>
    <row r="2867" spans="1:5" x14ac:dyDescent="0.3">
      <c r="A2867">
        <v>164376</v>
      </c>
      <c r="B2867">
        <v>10000</v>
      </c>
      <c r="C2867">
        <v>132</v>
      </c>
      <c r="D2867" t="s">
        <v>4698</v>
      </c>
      <c r="E2867">
        <v>8</v>
      </c>
    </row>
    <row r="2868" spans="1:5" x14ac:dyDescent="0.3">
      <c r="A2868">
        <v>164377</v>
      </c>
      <c r="B2868">
        <v>10000</v>
      </c>
      <c r="C2868">
        <v>115</v>
      </c>
      <c r="D2868" t="s">
        <v>4702</v>
      </c>
      <c r="E2868">
        <v>6</v>
      </c>
    </row>
    <row r="2869" spans="1:5" x14ac:dyDescent="0.3">
      <c r="A2869">
        <v>164379</v>
      </c>
      <c r="B2869">
        <v>10000</v>
      </c>
      <c r="C2869">
        <v>115</v>
      </c>
      <c r="D2869" t="s">
        <v>4702</v>
      </c>
      <c r="E2869">
        <v>6</v>
      </c>
    </row>
    <row r="2870" spans="1:5" x14ac:dyDescent="0.3">
      <c r="A2870">
        <v>164380</v>
      </c>
      <c r="B2870">
        <v>10000</v>
      </c>
      <c r="C2870">
        <v>115</v>
      </c>
      <c r="D2870" t="s">
        <v>4702</v>
      </c>
      <c r="E2870">
        <v>6</v>
      </c>
    </row>
    <row r="2871" spans="1:5" x14ac:dyDescent="0.3">
      <c r="A2871">
        <v>164406</v>
      </c>
      <c r="B2871">
        <v>10000</v>
      </c>
      <c r="C2871">
        <v>115</v>
      </c>
      <c r="D2871" t="s">
        <v>4702</v>
      </c>
      <c r="E2871">
        <v>6</v>
      </c>
    </row>
    <row r="2872" spans="1:5" x14ac:dyDescent="0.3">
      <c r="A2872">
        <v>164411</v>
      </c>
      <c r="B2872">
        <v>10000</v>
      </c>
      <c r="C2872">
        <v>110</v>
      </c>
      <c r="D2872" t="s">
        <v>4701</v>
      </c>
      <c r="E2872">
        <v>5</v>
      </c>
    </row>
    <row r="2873" spans="1:5" x14ac:dyDescent="0.3">
      <c r="A2873">
        <v>164414</v>
      </c>
      <c r="B2873">
        <v>10000</v>
      </c>
      <c r="C2873">
        <v>110</v>
      </c>
      <c r="D2873" t="s">
        <v>4699</v>
      </c>
      <c r="E2873">
        <v>4</v>
      </c>
    </row>
    <row r="2874" spans="1:5" x14ac:dyDescent="0.3">
      <c r="A2874">
        <v>164447</v>
      </c>
      <c r="B2874">
        <v>10000</v>
      </c>
      <c r="C2874">
        <v>147</v>
      </c>
      <c r="D2874" t="s">
        <v>4700</v>
      </c>
      <c r="E2874">
        <v>9</v>
      </c>
    </row>
    <row r="2875" spans="1:5" x14ac:dyDescent="0.3">
      <c r="A2875">
        <v>164453</v>
      </c>
      <c r="B2875">
        <v>10000</v>
      </c>
      <c r="C2875">
        <v>132</v>
      </c>
      <c r="D2875" t="s">
        <v>4698</v>
      </c>
      <c r="E2875">
        <v>8</v>
      </c>
    </row>
    <row r="2876" spans="1:5" x14ac:dyDescent="0.3">
      <c r="A2876">
        <v>164485</v>
      </c>
      <c r="B2876">
        <v>0</v>
      </c>
      <c r="C2876">
        <v>0</v>
      </c>
      <c r="D2876" t="s">
        <v>4705</v>
      </c>
      <c r="E2876">
        <v>10</v>
      </c>
    </row>
    <row r="2877" spans="1:5" x14ac:dyDescent="0.3">
      <c r="A2877">
        <v>164489</v>
      </c>
      <c r="B2877">
        <v>10000</v>
      </c>
      <c r="C2877">
        <v>147</v>
      </c>
      <c r="D2877" t="s">
        <v>4700</v>
      </c>
      <c r="E2877">
        <v>9</v>
      </c>
    </row>
    <row r="2878" spans="1:5" x14ac:dyDescent="0.3">
      <c r="A2878">
        <v>164507</v>
      </c>
      <c r="B2878">
        <v>10000</v>
      </c>
      <c r="C2878">
        <v>147</v>
      </c>
      <c r="D2878" t="s">
        <v>4700</v>
      </c>
      <c r="E2878">
        <v>9</v>
      </c>
    </row>
    <row r="2879" spans="1:5" x14ac:dyDescent="0.3">
      <c r="A2879">
        <v>164508</v>
      </c>
      <c r="B2879">
        <v>10000</v>
      </c>
      <c r="C2879">
        <v>132</v>
      </c>
      <c r="D2879" t="s">
        <v>4698</v>
      </c>
      <c r="E2879">
        <v>8</v>
      </c>
    </row>
    <row r="2880" spans="1:5" x14ac:dyDescent="0.3">
      <c r="A2880">
        <v>164517</v>
      </c>
      <c r="B2880">
        <v>10000</v>
      </c>
      <c r="C2880">
        <v>110</v>
      </c>
      <c r="D2880" t="s">
        <v>4701</v>
      </c>
      <c r="E2880">
        <v>5</v>
      </c>
    </row>
    <row r="2881" spans="1:5" x14ac:dyDescent="0.3">
      <c r="A2881">
        <v>164524</v>
      </c>
      <c r="B2881">
        <v>10000</v>
      </c>
      <c r="C2881">
        <v>147</v>
      </c>
      <c r="D2881" t="s">
        <v>4700</v>
      </c>
      <c r="E2881">
        <v>9</v>
      </c>
    </row>
    <row r="2882" spans="1:5" x14ac:dyDescent="0.3">
      <c r="A2882">
        <v>164540</v>
      </c>
      <c r="B2882">
        <v>10000</v>
      </c>
      <c r="C2882">
        <v>147</v>
      </c>
      <c r="D2882" t="s">
        <v>4700</v>
      </c>
      <c r="E2882">
        <v>9</v>
      </c>
    </row>
    <row r="2883" spans="1:5" x14ac:dyDescent="0.3">
      <c r="A2883">
        <v>164566</v>
      </c>
      <c r="B2883">
        <v>10000</v>
      </c>
      <c r="C2883">
        <v>147</v>
      </c>
      <c r="D2883" t="s">
        <v>4700</v>
      </c>
      <c r="E2883">
        <v>9</v>
      </c>
    </row>
    <row r="2884" spans="1:5" x14ac:dyDescent="0.3">
      <c r="A2884">
        <v>164567</v>
      </c>
      <c r="B2884">
        <v>10000</v>
      </c>
      <c r="C2884">
        <v>127</v>
      </c>
      <c r="D2884" t="s">
        <v>4703</v>
      </c>
      <c r="E2884">
        <v>7</v>
      </c>
    </row>
    <row r="2885" spans="1:5" x14ac:dyDescent="0.3">
      <c r="A2885">
        <v>164571</v>
      </c>
      <c r="B2885">
        <v>10000</v>
      </c>
      <c r="C2885">
        <v>147</v>
      </c>
      <c r="D2885" t="s">
        <v>4700</v>
      </c>
      <c r="E2885">
        <v>9</v>
      </c>
    </row>
    <row r="2886" spans="1:5" x14ac:dyDescent="0.3">
      <c r="A2886">
        <v>164572</v>
      </c>
      <c r="B2886">
        <v>10000</v>
      </c>
      <c r="C2886">
        <v>132</v>
      </c>
      <c r="D2886" t="s">
        <v>4698</v>
      </c>
      <c r="E2886">
        <v>8</v>
      </c>
    </row>
    <row r="2887" spans="1:5" x14ac:dyDescent="0.3">
      <c r="A2887">
        <v>164614</v>
      </c>
      <c r="B2887">
        <v>10000</v>
      </c>
      <c r="C2887">
        <v>115</v>
      </c>
      <c r="D2887" t="s">
        <v>4702</v>
      </c>
      <c r="E2887">
        <v>6</v>
      </c>
    </row>
    <row r="2888" spans="1:5" x14ac:dyDescent="0.3">
      <c r="A2888">
        <v>164619</v>
      </c>
      <c r="B2888">
        <v>0</v>
      </c>
      <c r="C2888">
        <v>0</v>
      </c>
      <c r="D2888" t="s">
        <v>4705</v>
      </c>
      <c r="E2888">
        <v>10</v>
      </c>
    </row>
    <row r="2889" spans="1:5" x14ac:dyDescent="0.3">
      <c r="A2889">
        <v>164632</v>
      </c>
      <c r="B2889">
        <v>0</v>
      </c>
      <c r="C2889">
        <v>0</v>
      </c>
      <c r="D2889" t="s">
        <v>4705</v>
      </c>
      <c r="E2889">
        <v>10</v>
      </c>
    </row>
    <row r="2890" spans="1:5" x14ac:dyDescent="0.3">
      <c r="A2890">
        <v>164635</v>
      </c>
      <c r="B2890">
        <v>0</v>
      </c>
      <c r="C2890">
        <v>0</v>
      </c>
      <c r="D2890" t="s">
        <v>4705</v>
      </c>
      <c r="E2890">
        <v>10</v>
      </c>
    </row>
    <row r="2891" spans="1:5" x14ac:dyDescent="0.3">
      <c r="A2891">
        <v>164648</v>
      </c>
      <c r="B2891">
        <v>10000</v>
      </c>
      <c r="C2891">
        <v>115</v>
      </c>
      <c r="D2891" t="s">
        <v>4702</v>
      </c>
      <c r="E2891">
        <v>6</v>
      </c>
    </row>
    <row r="2892" spans="1:5" x14ac:dyDescent="0.3">
      <c r="A2892">
        <v>164650</v>
      </c>
      <c r="B2892">
        <v>10000</v>
      </c>
      <c r="C2892">
        <v>110</v>
      </c>
      <c r="D2892" t="s">
        <v>4697</v>
      </c>
      <c r="E2892">
        <v>3</v>
      </c>
    </row>
    <row r="2893" spans="1:5" x14ac:dyDescent="0.3">
      <c r="A2893">
        <v>164666</v>
      </c>
      <c r="B2893">
        <v>10000</v>
      </c>
      <c r="C2893">
        <v>100</v>
      </c>
      <c r="D2893" t="s">
        <v>4704</v>
      </c>
      <c r="E2893">
        <v>2</v>
      </c>
    </row>
    <row r="2894" spans="1:5" x14ac:dyDescent="0.3">
      <c r="A2894">
        <v>164679</v>
      </c>
      <c r="B2894">
        <v>10000</v>
      </c>
      <c r="C2894">
        <v>110</v>
      </c>
      <c r="D2894" t="s">
        <v>4701</v>
      </c>
      <c r="E2894">
        <v>5</v>
      </c>
    </row>
    <row r="2895" spans="1:5" x14ac:dyDescent="0.3">
      <c r="A2895">
        <v>164701</v>
      </c>
      <c r="B2895">
        <v>10000</v>
      </c>
      <c r="C2895">
        <v>132</v>
      </c>
      <c r="D2895" t="s">
        <v>4698</v>
      </c>
      <c r="E2895">
        <v>8</v>
      </c>
    </row>
    <row r="2896" spans="1:5" x14ac:dyDescent="0.3">
      <c r="A2896">
        <v>164749</v>
      </c>
      <c r="B2896">
        <v>10000</v>
      </c>
      <c r="C2896">
        <v>110</v>
      </c>
      <c r="D2896" t="s">
        <v>4701</v>
      </c>
      <c r="E2896">
        <v>5</v>
      </c>
    </row>
    <row r="2897" spans="1:5" x14ac:dyDescent="0.3">
      <c r="A2897">
        <v>164751</v>
      </c>
      <c r="B2897">
        <v>10000</v>
      </c>
      <c r="C2897">
        <v>110</v>
      </c>
      <c r="D2897" t="s">
        <v>4701</v>
      </c>
      <c r="E2897">
        <v>5</v>
      </c>
    </row>
    <row r="2898" spans="1:5" x14ac:dyDescent="0.3">
      <c r="A2898">
        <v>164752</v>
      </c>
      <c r="B2898">
        <v>10000</v>
      </c>
      <c r="C2898">
        <v>115</v>
      </c>
      <c r="D2898" t="s">
        <v>4702</v>
      </c>
      <c r="E2898">
        <v>6</v>
      </c>
    </row>
    <row r="2899" spans="1:5" x14ac:dyDescent="0.3">
      <c r="A2899">
        <v>164754</v>
      </c>
      <c r="B2899">
        <v>10000</v>
      </c>
      <c r="C2899">
        <v>110</v>
      </c>
      <c r="D2899" t="s">
        <v>4701</v>
      </c>
      <c r="E2899">
        <v>5</v>
      </c>
    </row>
    <row r="2900" spans="1:5" x14ac:dyDescent="0.3">
      <c r="A2900">
        <v>164755</v>
      </c>
      <c r="B2900">
        <v>10000</v>
      </c>
      <c r="C2900">
        <v>110</v>
      </c>
      <c r="D2900" t="s">
        <v>4701</v>
      </c>
      <c r="E2900">
        <v>5</v>
      </c>
    </row>
    <row r="2901" spans="1:5" x14ac:dyDescent="0.3">
      <c r="A2901">
        <v>164757</v>
      </c>
      <c r="B2901">
        <v>10000</v>
      </c>
      <c r="C2901">
        <v>110</v>
      </c>
      <c r="D2901" t="s">
        <v>4701</v>
      </c>
      <c r="E2901">
        <v>5</v>
      </c>
    </row>
    <row r="2902" spans="1:5" x14ac:dyDescent="0.3">
      <c r="A2902">
        <v>164759</v>
      </c>
      <c r="B2902">
        <v>10000</v>
      </c>
      <c r="C2902">
        <v>132</v>
      </c>
      <c r="D2902" t="s">
        <v>4698</v>
      </c>
      <c r="E2902">
        <v>8</v>
      </c>
    </row>
    <row r="2903" spans="1:5" x14ac:dyDescent="0.3">
      <c r="A2903">
        <v>164784</v>
      </c>
      <c r="B2903">
        <v>10000</v>
      </c>
      <c r="C2903">
        <v>147</v>
      </c>
      <c r="D2903" t="s">
        <v>4700</v>
      </c>
      <c r="E2903">
        <v>9</v>
      </c>
    </row>
    <row r="2904" spans="1:5" x14ac:dyDescent="0.3">
      <c r="A2904">
        <v>164795</v>
      </c>
      <c r="B2904">
        <v>10000</v>
      </c>
      <c r="C2904">
        <v>132</v>
      </c>
      <c r="D2904" t="s">
        <v>4698</v>
      </c>
      <c r="E2904">
        <v>8</v>
      </c>
    </row>
    <row r="2905" spans="1:5" x14ac:dyDescent="0.3">
      <c r="A2905">
        <v>164800</v>
      </c>
      <c r="B2905">
        <v>0</v>
      </c>
      <c r="C2905">
        <v>0</v>
      </c>
      <c r="D2905" t="s">
        <v>4705</v>
      </c>
      <c r="E2905">
        <v>10</v>
      </c>
    </row>
    <row r="2906" spans="1:5" x14ac:dyDescent="0.3">
      <c r="A2906">
        <v>164818</v>
      </c>
      <c r="B2906">
        <v>10000</v>
      </c>
      <c r="C2906">
        <v>115</v>
      </c>
      <c r="D2906" t="s">
        <v>4702</v>
      </c>
      <c r="E2906">
        <v>6</v>
      </c>
    </row>
    <row r="2907" spans="1:5" x14ac:dyDescent="0.3">
      <c r="A2907">
        <v>164832</v>
      </c>
      <c r="B2907">
        <v>10000</v>
      </c>
      <c r="C2907">
        <v>90</v>
      </c>
      <c r="D2907" t="s">
        <v>4706</v>
      </c>
      <c r="E2907">
        <v>1</v>
      </c>
    </row>
    <row r="2908" spans="1:5" x14ac:dyDescent="0.3">
      <c r="A2908">
        <v>164834</v>
      </c>
      <c r="B2908">
        <v>10000</v>
      </c>
      <c r="C2908">
        <v>147</v>
      </c>
      <c r="D2908" t="s">
        <v>4700</v>
      </c>
      <c r="E2908">
        <v>9</v>
      </c>
    </row>
    <row r="2909" spans="1:5" x14ac:dyDescent="0.3">
      <c r="A2909">
        <v>164899</v>
      </c>
      <c r="B2909">
        <v>10000</v>
      </c>
      <c r="C2909">
        <v>147</v>
      </c>
      <c r="D2909" t="s">
        <v>4700</v>
      </c>
      <c r="E2909">
        <v>9</v>
      </c>
    </row>
    <row r="2910" spans="1:5" x14ac:dyDescent="0.3">
      <c r="A2910">
        <v>164900</v>
      </c>
      <c r="B2910">
        <v>0</v>
      </c>
      <c r="C2910">
        <v>0</v>
      </c>
      <c r="D2910" t="s">
        <v>4705</v>
      </c>
      <c r="E2910">
        <v>10</v>
      </c>
    </row>
    <row r="2911" spans="1:5" x14ac:dyDescent="0.3">
      <c r="A2911">
        <v>164902</v>
      </c>
      <c r="B2911">
        <v>10000</v>
      </c>
      <c r="C2911">
        <v>115</v>
      </c>
      <c r="D2911" t="s">
        <v>4702</v>
      </c>
      <c r="E2911">
        <v>6</v>
      </c>
    </row>
    <row r="2912" spans="1:5" x14ac:dyDescent="0.3">
      <c r="A2912">
        <v>164911</v>
      </c>
      <c r="B2912">
        <v>10000</v>
      </c>
      <c r="C2912">
        <v>110</v>
      </c>
      <c r="D2912" t="s">
        <v>4701</v>
      </c>
      <c r="E2912">
        <v>5</v>
      </c>
    </row>
    <row r="2913" spans="1:5" x14ac:dyDescent="0.3">
      <c r="A2913">
        <v>164914</v>
      </c>
      <c r="B2913">
        <v>0</v>
      </c>
      <c r="C2913">
        <v>0</v>
      </c>
      <c r="D2913" t="s">
        <v>4705</v>
      </c>
      <c r="E2913">
        <v>10</v>
      </c>
    </row>
    <row r="2914" spans="1:5" x14ac:dyDescent="0.3">
      <c r="A2914">
        <v>164919</v>
      </c>
      <c r="B2914">
        <v>10000</v>
      </c>
      <c r="C2914">
        <v>115</v>
      </c>
      <c r="D2914" t="s">
        <v>4702</v>
      </c>
      <c r="E2914">
        <v>6</v>
      </c>
    </row>
    <row r="2915" spans="1:5" x14ac:dyDescent="0.3">
      <c r="A2915">
        <v>164921</v>
      </c>
      <c r="B2915">
        <v>0</v>
      </c>
      <c r="C2915">
        <v>0</v>
      </c>
      <c r="D2915" t="s">
        <v>4705</v>
      </c>
      <c r="E2915">
        <v>10</v>
      </c>
    </row>
    <row r="2916" spans="1:5" x14ac:dyDescent="0.3">
      <c r="A2916">
        <v>164927</v>
      </c>
      <c r="B2916">
        <v>10000</v>
      </c>
      <c r="C2916">
        <v>110</v>
      </c>
      <c r="D2916" t="s">
        <v>4701</v>
      </c>
      <c r="E2916">
        <v>5</v>
      </c>
    </row>
    <row r="2917" spans="1:5" x14ac:dyDescent="0.3">
      <c r="A2917">
        <v>164943</v>
      </c>
      <c r="B2917">
        <v>10000</v>
      </c>
      <c r="C2917">
        <v>132</v>
      </c>
      <c r="D2917" t="s">
        <v>4698</v>
      </c>
      <c r="E2917">
        <v>8</v>
      </c>
    </row>
    <row r="2918" spans="1:5" x14ac:dyDescent="0.3">
      <c r="A2918">
        <v>164944</v>
      </c>
      <c r="B2918">
        <v>10000</v>
      </c>
      <c r="C2918">
        <v>100</v>
      </c>
      <c r="D2918" t="s">
        <v>4704</v>
      </c>
      <c r="E2918">
        <v>2</v>
      </c>
    </row>
    <row r="2919" spans="1:5" x14ac:dyDescent="0.3">
      <c r="A2919">
        <v>164945</v>
      </c>
      <c r="B2919">
        <v>10000</v>
      </c>
      <c r="C2919">
        <v>110</v>
      </c>
      <c r="D2919" t="s">
        <v>4701</v>
      </c>
      <c r="E2919">
        <v>5</v>
      </c>
    </row>
    <row r="2920" spans="1:5" x14ac:dyDescent="0.3">
      <c r="A2920">
        <v>164971</v>
      </c>
      <c r="B2920">
        <v>10000</v>
      </c>
      <c r="C2920">
        <v>115</v>
      </c>
      <c r="D2920" t="s">
        <v>4702</v>
      </c>
      <c r="E2920">
        <v>6</v>
      </c>
    </row>
    <row r="2921" spans="1:5" x14ac:dyDescent="0.3">
      <c r="A2921">
        <v>164980</v>
      </c>
      <c r="B2921">
        <v>0</v>
      </c>
      <c r="C2921">
        <v>0</v>
      </c>
      <c r="D2921" t="s">
        <v>4705</v>
      </c>
      <c r="E2921">
        <v>10</v>
      </c>
    </row>
    <row r="2922" spans="1:5" x14ac:dyDescent="0.3">
      <c r="A2922">
        <v>165046</v>
      </c>
      <c r="B2922">
        <v>10000</v>
      </c>
      <c r="C2922">
        <v>115</v>
      </c>
      <c r="D2922" t="s">
        <v>4702</v>
      </c>
      <c r="E2922">
        <v>6</v>
      </c>
    </row>
    <row r="2923" spans="1:5" x14ac:dyDescent="0.3">
      <c r="A2923">
        <v>165047</v>
      </c>
      <c r="B2923">
        <v>10000</v>
      </c>
      <c r="C2923">
        <v>127</v>
      </c>
      <c r="D2923" t="s">
        <v>4703</v>
      </c>
      <c r="E2923">
        <v>7</v>
      </c>
    </row>
    <row r="2924" spans="1:5" x14ac:dyDescent="0.3">
      <c r="A2924">
        <v>165051</v>
      </c>
      <c r="B2924">
        <v>10000</v>
      </c>
      <c r="C2924">
        <v>110</v>
      </c>
      <c r="D2924" t="s">
        <v>4699</v>
      </c>
      <c r="E2924">
        <v>4</v>
      </c>
    </row>
    <row r="2925" spans="1:5" x14ac:dyDescent="0.3">
      <c r="A2925">
        <v>165052</v>
      </c>
      <c r="B2925">
        <v>10000</v>
      </c>
      <c r="C2925">
        <v>127</v>
      </c>
      <c r="D2925" t="s">
        <v>4703</v>
      </c>
      <c r="E2925">
        <v>7</v>
      </c>
    </row>
    <row r="2926" spans="1:5" x14ac:dyDescent="0.3">
      <c r="A2926">
        <v>165056</v>
      </c>
      <c r="B2926">
        <v>10000</v>
      </c>
      <c r="C2926">
        <v>127</v>
      </c>
      <c r="D2926" t="s">
        <v>4703</v>
      </c>
      <c r="E2926">
        <v>7</v>
      </c>
    </row>
    <row r="2927" spans="1:5" x14ac:dyDescent="0.3">
      <c r="A2927">
        <v>165091</v>
      </c>
      <c r="B2927">
        <v>10000</v>
      </c>
      <c r="C2927">
        <v>147</v>
      </c>
      <c r="D2927" t="s">
        <v>4700</v>
      </c>
      <c r="E2927">
        <v>9</v>
      </c>
    </row>
    <row r="2928" spans="1:5" x14ac:dyDescent="0.3">
      <c r="A2928">
        <v>165093</v>
      </c>
      <c r="B2928">
        <v>10000</v>
      </c>
      <c r="C2928">
        <v>110</v>
      </c>
      <c r="D2928" t="s">
        <v>4701</v>
      </c>
      <c r="E2928">
        <v>5</v>
      </c>
    </row>
    <row r="2929" spans="1:5" x14ac:dyDescent="0.3">
      <c r="A2929">
        <v>165122</v>
      </c>
      <c r="B2929">
        <v>10000</v>
      </c>
      <c r="C2929">
        <v>132</v>
      </c>
      <c r="D2929" t="s">
        <v>4698</v>
      </c>
      <c r="E2929">
        <v>8</v>
      </c>
    </row>
    <row r="2930" spans="1:5" x14ac:dyDescent="0.3">
      <c r="A2930">
        <v>165125</v>
      </c>
      <c r="B2930">
        <v>10000</v>
      </c>
      <c r="C2930">
        <v>110</v>
      </c>
      <c r="D2930" t="s">
        <v>4701</v>
      </c>
      <c r="E2930">
        <v>5</v>
      </c>
    </row>
    <row r="2931" spans="1:5" x14ac:dyDescent="0.3">
      <c r="A2931">
        <v>165135</v>
      </c>
      <c r="B2931">
        <v>10000</v>
      </c>
      <c r="C2931">
        <v>132</v>
      </c>
      <c r="D2931" t="s">
        <v>4698</v>
      </c>
      <c r="E2931">
        <v>8</v>
      </c>
    </row>
    <row r="2932" spans="1:5" x14ac:dyDescent="0.3">
      <c r="A2932">
        <v>165137</v>
      </c>
      <c r="B2932">
        <v>10000</v>
      </c>
      <c r="C2932">
        <v>147</v>
      </c>
      <c r="D2932" t="s">
        <v>4700</v>
      </c>
      <c r="E2932">
        <v>9</v>
      </c>
    </row>
    <row r="2933" spans="1:5" x14ac:dyDescent="0.3">
      <c r="A2933">
        <v>165141</v>
      </c>
      <c r="B2933">
        <v>10000</v>
      </c>
      <c r="C2933">
        <v>110</v>
      </c>
      <c r="D2933" t="s">
        <v>4701</v>
      </c>
      <c r="E2933">
        <v>5</v>
      </c>
    </row>
    <row r="2934" spans="1:5" x14ac:dyDescent="0.3">
      <c r="A2934">
        <v>165149</v>
      </c>
      <c r="B2934">
        <v>0</v>
      </c>
      <c r="C2934">
        <v>0</v>
      </c>
      <c r="D2934" t="s">
        <v>4705</v>
      </c>
      <c r="E2934">
        <v>10</v>
      </c>
    </row>
    <row r="2935" spans="1:5" x14ac:dyDescent="0.3">
      <c r="A2935">
        <v>165150</v>
      </c>
      <c r="B2935">
        <v>10000</v>
      </c>
      <c r="C2935">
        <v>147</v>
      </c>
      <c r="D2935" t="s">
        <v>4700</v>
      </c>
      <c r="E2935">
        <v>9</v>
      </c>
    </row>
    <row r="2936" spans="1:5" x14ac:dyDescent="0.3">
      <c r="A2936">
        <v>165152</v>
      </c>
      <c r="B2936">
        <v>10000</v>
      </c>
      <c r="C2936">
        <v>115</v>
      </c>
      <c r="D2936" t="s">
        <v>4702</v>
      </c>
      <c r="E2936">
        <v>6</v>
      </c>
    </row>
    <row r="2937" spans="1:5" x14ac:dyDescent="0.3">
      <c r="A2937">
        <v>165157</v>
      </c>
      <c r="B2937">
        <v>10000</v>
      </c>
      <c r="C2937">
        <v>127</v>
      </c>
      <c r="D2937" t="s">
        <v>4703</v>
      </c>
      <c r="E2937">
        <v>7</v>
      </c>
    </row>
    <row r="2938" spans="1:5" x14ac:dyDescent="0.3">
      <c r="A2938">
        <v>165164</v>
      </c>
      <c r="B2938">
        <v>10000</v>
      </c>
      <c r="C2938">
        <v>100</v>
      </c>
      <c r="D2938" t="s">
        <v>4704</v>
      </c>
      <c r="E2938">
        <v>2</v>
      </c>
    </row>
    <row r="2939" spans="1:5" x14ac:dyDescent="0.3">
      <c r="A2939">
        <v>165167</v>
      </c>
      <c r="B2939">
        <v>10000</v>
      </c>
      <c r="C2939">
        <v>147</v>
      </c>
      <c r="D2939" t="s">
        <v>4700</v>
      </c>
      <c r="E2939">
        <v>9</v>
      </c>
    </row>
    <row r="2940" spans="1:5" x14ac:dyDescent="0.3">
      <c r="A2940">
        <v>165168</v>
      </c>
      <c r="B2940">
        <v>10000</v>
      </c>
      <c r="C2940">
        <v>147</v>
      </c>
      <c r="D2940" t="s">
        <v>4700</v>
      </c>
      <c r="E2940">
        <v>9</v>
      </c>
    </row>
    <row r="2941" spans="1:5" x14ac:dyDescent="0.3">
      <c r="A2941">
        <v>165169</v>
      </c>
      <c r="B2941">
        <v>10000</v>
      </c>
      <c r="C2941">
        <v>147</v>
      </c>
      <c r="D2941" t="s">
        <v>4700</v>
      </c>
      <c r="E2941">
        <v>9</v>
      </c>
    </row>
    <row r="2942" spans="1:5" x14ac:dyDescent="0.3">
      <c r="A2942">
        <v>165170</v>
      </c>
      <c r="B2942">
        <v>10000</v>
      </c>
      <c r="C2942">
        <v>147</v>
      </c>
      <c r="D2942" t="s">
        <v>4700</v>
      </c>
      <c r="E2942">
        <v>9</v>
      </c>
    </row>
    <row r="2943" spans="1:5" x14ac:dyDescent="0.3">
      <c r="A2943">
        <v>165171</v>
      </c>
      <c r="B2943">
        <v>10000</v>
      </c>
      <c r="C2943">
        <v>132</v>
      </c>
      <c r="D2943" t="s">
        <v>4698</v>
      </c>
      <c r="E2943">
        <v>8</v>
      </c>
    </row>
    <row r="2944" spans="1:5" x14ac:dyDescent="0.3">
      <c r="A2944">
        <v>165225</v>
      </c>
      <c r="B2944">
        <v>10000</v>
      </c>
      <c r="C2944">
        <v>127</v>
      </c>
      <c r="D2944" t="s">
        <v>4703</v>
      </c>
      <c r="E2944">
        <v>7</v>
      </c>
    </row>
    <row r="2945" spans="1:5" x14ac:dyDescent="0.3">
      <c r="A2945">
        <v>165237</v>
      </c>
      <c r="B2945">
        <v>10000</v>
      </c>
      <c r="C2945">
        <v>147</v>
      </c>
      <c r="D2945" t="s">
        <v>4700</v>
      </c>
      <c r="E2945">
        <v>9</v>
      </c>
    </row>
    <row r="2946" spans="1:5" x14ac:dyDescent="0.3">
      <c r="A2946">
        <v>165240</v>
      </c>
      <c r="B2946">
        <v>10000</v>
      </c>
      <c r="C2946">
        <v>132</v>
      </c>
      <c r="D2946" t="s">
        <v>4698</v>
      </c>
      <c r="E2946">
        <v>8</v>
      </c>
    </row>
    <row r="2947" spans="1:5" x14ac:dyDescent="0.3">
      <c r="A2947">
        <v>165247</v>
      </c>
      <c r="B2947">
        <v>10000</v>
      </c>
      <c r="C2947">
        <v>132</v>
      </c>
      <c r="D2947" t="s">
        <v>4698</v>
      </c>
      <c r="E2947">
        <v>8</v>
      </c>
    </row>
    <row r="2948" spans="1:5" x14ac:dyDescent="0.3">
      <c r="A2948">
        <v>165249</v>
      </c>
      <c r="B2948">
        <v>10000</v>
      </c>
      <c r="C2948">
        <v>115</v>
      </c>
      <c r="D2948" t="s">
        <v>4702</v>
      </c>
      <c r="E2948">
        <v>6</v>
      </c>
    </row>
    <row r="2949" spans="1:5" x14ac:dyDescent="0.3">
      <c r="A2949">
        <v>165298</v>
      </c>
      <c r="B2949">
        <v>10000</v>
      </c>
      <c r="C2949">
        <v>147</v>
      </c>
      <c r="D2949" t="s">
        <v>4700</v>
      </c>
      <c r="E2949">
        <v>9</v>
      </c>
    </row>
    <row r="2950" spans="1:5" x14ac:dyDescent="0.3">
      <c r="A2950">
        <v>165321</v>
      </c>
      <c r="B2950">
        <v>0</v>
      </c>
      <c r="C2950">
        <v>0</v>
      </c>
      <c r="D2950" t="s">
        <v>4705</v>
      </c>
      <c r="E2950">
        <v>10</v>
      </c>
    </row>
    <row r="2951" spans="1:5" x14ac:dyDescent="0.3">
      <c r="A2951">
        <v>165332</v>
      </c>
      <c r="B2951">
        <v>10000</v>
      </c>
      <c r="C2951">
        <v>132</v>
      </c>
      <c r="D2951" t="s">
        <v>4698</v>
      </c>
      <c r="E2951">
        <v>8</v>
      </c>
    </row>
    <row r="2952" spans="1:5" x14ac:dyDescent="0.3">
      <c r="A2952">
        <v>165333</v>
      </c>
      <c r="B2952">
        <v>0</v>
      </c>
      <c r="C2952">
        <v>0</v>
      </c>
      <c r="D2952" t="s">
        <v>4705</v>
      </c>
      <c r="E2952">
        <v>10</v>
      </c>
    </row>
    <row r="2953" spans="1:5" x14ac:dyDescent="0.3">
      <c r="A2953">
        <v>165334</v>
      </c>
      <c r="B2953">
        <v>10000</v>
      </c>
      <c r="C2953">
        <v>132</v>
      </c>
      <c r="D2953" t="s">
        <v>4698</v>
      </c>
      <c r="E2953">
        <v>8</v>
      </c>
    </row>
    <row r="2954" spans="1:5" x14ac:dyDescent="0.3">
      <c r="A2954">
        <v>165336</v>
      </c>
      <c r="B2954">
        <v>10000</v>
      </c>
      <c r="C2954">
        <v>127</v>
      </c>
      <c r="D2954" t="s">
        <v>4703</v>
      </c>
      <c r="E2954">
        <v>7</v>
      </c>
    </row>
    <row r="2955" spans="1:5" x14ac:dyDescent="0.3">
      <c r="A2955">
        <v>165338</v>
      </c>
      <c r="B2955">
        <v>0</v>
      </c>
      <c r="C2955">
        <v>0</v>
      </c>
      <c r="D2955" t="s">
        <v>4705</v>
      </c>
      <c r="E2955">
        <v>10</v>
      </c>
    </row>
    <row r="2956" spans="1:5" x14ac:dyDescent="0.3">
      <c r="A2956">
        <v>165339</v>
      </c>
      <c r="B2956">
        <v>10000</v>
      </c>
      <c r="C2956">
        <v>115</v>
      </c>
      <c r="D2956" t="s">
        <v>4702</v>
      </c>
      <c r="E2956">
        <v>6</v>
      </c>
    </row>
    <row r="2957" spans="1:5" x14ac:dyDescent="0.3">
      <c r="A2957">
        <v>165340</v>
      </c>
      <c r="B2957">
        <v>10000</v>
      </c>
      <c r="C2957">
        <v>132</v>
      </c>
      <c r="D2957" t="s">
        <v>4698</v>
      </c>
      <c r="E2957">
        <v>8</v>
      </c>
    </row>
    <row r="2958" spans="1:5" x14ac:dyDescent="0.3">
      <c r="A2958">
        <v>165366</v>
      </c>
      <c r="B2958">
        <v>10000</v>
      </c>
      <c r="C2958">
        <v>110</v>
      </c>
      <c r="D2958" t="s">
        <v>4697</v>
      </c>
      <c r="E2958">
        <v>3</v>
      </c>
    </row>
    <row r="2959" spans="1:5" x14ac:dyDescent="0.3">
      <c r="A2959">
        <v>165370</v>
      </c>
      <c r="B2959">
        <v>10000</v>
      </c>
      <c r="C2959">
        <v>132</v>
      </c>
      <c r="D2959" t="s">
        <v>4698</v>
      </c>
      <c r="E2959">
        <v>8</v>
      </c>
    </row>
    <row r="2960" spans="1:5" x14ac:dyDescent="0.3">
      <c r="A2960">
        <v>165372</v>
      </c>
      <c r="B2960">
        <v>10000</v>
      </c>
      <c r="C2960">
        <v>110</v>
      </c>
      <c r="D2960" t="s">
        <v>4699</v>
      </c>
      <c r="E2960">
        <v>4</v>
      </c>
    </row>
    <row r="2961" spans="1:5" x14ac:dyDescent="0.3">
      <c r="A2961">
        <v>165373</v>
      </c>
      <c r="B2961">
        <v>10000</v>
      </c>
      <c r="C2961">
        <v>110</v>
      </c>
      <c r="D2961" t="s">
        <v>4699</v>
      </c>
      <c r="E2961">
        <v>4</v>
      </c>
    </row>
    <row r="2962" spans="1:5" x14ac:dyDescent="0.3">
      <c r="A2962">
        <v>165422</v>
      </c>
      <c r="B2962">
        <v>10000</v>
      </c>
      <c r="C2962">
        <v>90</v>
      </c>
      <c r="D2962" t="s">
        <v>4706</v>
      </c>
      <c r="E2962">
        <v>1</v>
      </c>
    </row>
    <row r="2963" spans="1:5" x14ac:dyDescent="0.3">
      <c r="A2963">
        <v>165427</v>
      </c>
      <c r="B2963">
        <v>10000</v>
      </c>
      <c r="C2963">
        <v>110</v>
      </c>
      <c r="D2963" t="s">
        <v>4699</v>
      </c>
      <c r="E2963">
        <v>4</v>
      </c>
    </row>
    <row r="2964" spans="1:5" x14ac:dyDescent="0.3">
      <c r="A2964">
        <v>165428</v>
      </c>
      <c r="B2964">
        <v>10000</v>
      </c>
      <c r="C2964">
        <v>127</v>
      </c>
      <c r="D2964" t="s">
        <v>4703</v>
      </c>
      <c r="E2964">
        <v>7</v>
      </c>
    </row>
    <row r="2965" spans="1:5" x14ac:dyDescent="0.3">
      <c r="A2965">
        <v>165432</v>
      </c>
      <c r="B2965">
        <v>10000</v>
      </c>
      <c r="C2965">
        <v>110</v>
      </c>
      <c r="D2965" t="s">
        <v>4699</v>
      </c>
      <c r="E2965">
        <v>4</v>
      </c>
    </row>
    <row r="2966" spans="1:5" x14ac:dyDescent="0.3">
      <c r="A2966">
        <v>165435</v>
      </c>
      <c r="B2966">
        <v>10000</v>
      </c>
      <c r="C2966">
        <v>110</v>
      </c>
      <c r="D2966" t="s">
        <v>4701</v>
      </c>
      <c r="E2966">
        <v>5</v>
      </c>
    </row>
    <row r="2967" spans="1:5" x14ac:dyDescent="0.3">
      <c r="A2967">
        <v>165436</v>
      </c>
      <c r="B2967">
        <v>10000</v>
      </c>
      <c r="C2967">
        <v>115</v>
      </c>
      <c r="D2967" t="s">
        <v>4702</v>
      </c>
      <c r="E2967">
        <v>6</v>
      </c>
    </row>
    <row r="2968" spans="1:5" x14ac:dyDescent="0.3">
      <c r="A2968">
        <v>165437</v>
      </c>
      <c r="B2968">
        <v>10000</v>
      </c>
      <c r="C2968">
        <v>127</v>
      </c>
      <c r="D2968" t="s">
        <v>4703</v>
      </c>
      <c r="E2968">
        <v>7</v>
      </c>
    </row>
    <row r="2969" spans="1:5" x14ac:dyDescent="0.3">
      <c r="A2969">
        <v>165438</v>
      </c>
      <c r="B2969">
        <v>10000</v>
      </c>
      <c r="C2969">
        <v>110</v>
      </c>
      <c r="D2969" t="s">
        <v>4699</v>
      </c>
      <c r="E2969">
        <v>4</v>
      </c>
    </row>
    <row r="2970" spans="1:5" x14ac:dyDescent="0.3">
      <c r="A2970">
        <v>165440</v>
      </c>
      <c r="B2970">
        <v>10000</v>
      </c>
      <c r="C2970">
        <v>110</v>
      </c>
      <c r="D2970" t="s">
        <v>4701</v>
      </c>
      <c r="E2970">
        <v>5</v>
      </c>
    </row>
    <row r="2971" spans="1:5" x14ac:dyDescent="0.3">
      <c r="A2971">
        <v>165452</v>
      </c>
      <c r="B2971">
        <v>10000</v>
      </c>
      <c r="C2971">
        <v>147</v>
      </c>
      <c r="D2971" t="s">
        <v>4700</v>
      </c>
      <c r="E2971">
        <v>9</v>
      </c>
    </row>
    <row r="2972" spans="1:5" x14ac:dyDescent="0.3">
      <c r="A2972">
        <v>165463</v>
      </c>
      <c r="B2972">
        <v>10000</v>
      </c>
      <c r="C2972">
        <v>90</v>
      </c>
      <c r="D2972" t="s">
        <v>4706</v>
      </c>
      <c r="E2972">
        <v>1</v>
      </c>
    </row>
    <row r="2973" spans="1:5" x14ac:dyDescent="0.3">
      <c r="A2973">
        <v>165470</v>
      </c>
      <c r="B2973">
        <v>0</v>
      </c>
      <c r="C2973">
        <v>0</v>
      </c>
      <c r="D2973" t="s">
        <v>4705</v>
      </c>
      <c r="E2973">
        <v>10</v>
      </c>
    </row>
    <row r="2974" spans="1:5" x14ac:dyDescent="0.3">
      <c r="A2974">
        <v>165511</v>
      </c>
      <c r="B2974">
        <v>10000</v>
      </c>
      <c r="C2974">
        <v>147</v>
      </c>
      <c r="D2974" t="s">
        <v>4700</v>
      </c>
      <c r="E2974">
        <v>9</v>
      </c>
    </row>
    <row r="2975" spans="1:5" x14ac:dyDescent="0.3">
      <c r="A2975">
        <v>165554</v>
      </c>
      <c r="B2975">
        <v>10000</v>
      </c>
      <c r="C2975">
        <v>115</v>
      </c>
      <c r="D2975" t="s">
        <v>4702</v>
      </c>
      <c r="E2975">
        <v>6</v>
      </c>
    </row>
    <row r="2976" spans="1:5" x14ac:dyDescent="0.3">
      <c r="A2976">
        <v>165555</v>
      </c>
      <c r="B2976">
        <v>10000</v>
      </c>
      <c r="C2976">
        <v>100</v>
      </c>
      <c r="D2976" t="s">
        <v>4704</v>
      </c>
      <c r="E2976">
        <v>2</v>
      </c>
    </row>
    <row r="2977" spans="1:5" x14ac:dyDescent="0.3">
      <c r="A2977">
        <v>165614</v>
      </c>
      <c r="B2977">
        <v>10000</v>
      </c>
      <c r="C2977">
        <v>132</v>
      </c>
      <c r="D2977" t="s">
        <v>4698</v>
      </c>
      <c r="E2977">
        <v>8</v>
      </c>
    </row>
    <row r="2978" spans="1:5" x14ac:dyDescent="0.3">
      <c r="A2978">
        <v>165623</v>
      </c>
      <c r="B2978">
        <v>10000</v>
      </c>
      <c r="C2978">
        <v>110</v>
      </c>
      <c r="D2978" t="s">
        <v>4699</v>
      </c>
      <c r="E2978">
        <v>4</v>
      </c>
    </row>
    <row r="2979" spans="1:5" x14ac:dyDescent="0.3">
      <c r="A2979">
        <v>165665</v>
      </c>
      <c r="B2979">
        <v>10000</v>
      </c>
      <c r="C2979">
        <v>127</v>
      </c>
      <c r="D2979" t="s">
        <v>4703</v>
      </c>
      <c r="E2979">
        <v>7</v>
      </c>
    </row>
    <row r="2980" spans="1:5" x14ac:dyDescent="0.3">
      <c r="A2980">
        <v>165669</v>
      </c>
      <c r="B2980">
        <v>10000</v>
      </c>
      <c r="C2980">
        <v>110</v>
      </c>
      <c r="D2980" t="s">
        <v>4701</v>
      </c>
      <c r="E2980">
        <v>5</v>
      </c>
    </row>
    <row r="2981" spans="1:5" x14ac:dyDescent="0.3">
      <c r="A2981">
        <v>165832</v>
      </c>
      <c r="B2981">
        <v>10000</v>
      </c>
      <c r="C2981">
        <v>90</v>
      </c>
      <c r="D2981" t="s">
        <v>4706</v>
      </c>
      <c r="E2981">
        <v>1</v>
      </c>
    </row>
    <row r="2982" spans="1:5" x14ac:dyDescent="0.3">
      <c r="A2982">
        <v>165833</v>
      </c>
      <c r="B2982">
        <v>10000</v>
      </c>
      <c r="C2982">
        <v>100</v>
      </c>
      <c r="D2982" t="s">
        <v>4704</v>
      </c>
      <c r="E2982">
        <v>2</v>
      </c>
    </row>
    <row r="2983" spans="1:5" x14ac:dyDescent="0.3">
      <c r="A2983">
        <v>165834</v>
      </c>
      <c r="B2983">
        <v>10000</v>
      </c>
      <c r="C2983">
        <v>110</v>
      </c>
      <c r="D2983" t="s">
        <v>4697</v>
      </c>
      <c r="E2983">
        <v>3</v>
      </c>
    </row>
    <row r="2984" spans="1:5" x14ac:dyDescent="0.3">
      <c r="A2984">
        <v>165849</v>
      </c>
      <c r="B2984">
        <v>10000</v>
      </c>
      <c r="C2984">
        <v>100</v>
      </c>
      <c r="D2984" t="s">
        <v>4704</v>
      </c>
      <c r="E2984">
        <v>2</v>
      </c>
    </row>
    <row r="2985" spans="1:5" x14ac:dyDescent="0.3">
      <c r="A2985">
        <v>165855</v>
      </c>
      <c r="B2985">
        <v>10000</v>
      </c>
      <c r="C2985">
        <v>110</v>
      </c>
      <c r="D2985" t="s">
        <v>4699</v>
      </c>
      <c r="E2985">
        <v>4</v>
      </c>
    </row>
    <row r="2986" spans="1:5" x14ac:dyDescent="0.3">
      <c r="A2986">
        <v>166031</v>
      </c>
      <c r="B2986">
        <v>10000</v>
      </c>
      <c r="C2986">
        <v>110</v>
      </c>
      <c r="D2986" t="s">
        <v>4699</v>
      </c>
      <c r="E2986">
        <v>4</v>
      </c>
    </row>
    <row r="2987" spans="1:5" x14ac:dyDescent="0.3">
      <c r="A2987">
        <v>166060</v>
      </c>
      <c r="B2987">
        <v>10000</v>
      </c>
      <c r="C2987">
        <v>110</v>
      </c>
      <c r="D2987" t="s">
        <v>4701</v>
      </c>
      <c r="E2987">
        <v>5</v>
      </c>
    </row>
    <row r="2988" spans="1:5" x14ac:dyDescent="0.3">
      <c r="A2988">
        <v>166103</v>
      </c>
      <c r="B2988">
        <v>10000</v>
      </c>
      <c r="C2988">
        <v>132</v>
      </c>
      <c r="D2988" t="s">
        <v>4698</v>
      </c>
      <c r="E2988">
        <v>8</v>
      </c>
    </row>
    <row r="2989" spans="1:5" x14ac:dyDescent="0.3">
      <c r="A2989">
        <v>166115</v>
      </c>
      <c r="B2989">
        <v>10000</v>
      </c>
      <c r="C2989">
        <v>115</v>
      </c>
      <c r="D2989" t="s">
        <v>4702</v>
      </c>
      <c r="E2989">
        <v>6</v>
      </c>
    </row>
    <row r="2990" spans="1:5" x14ac:dyDescent="0.3">
      <c r="A2990">
        <v>166116</v>
      </c>
      <c r="B2990">
        <v>10000</v>
      </c>
      <c r="C2990">
        <v>132</v>
      </c>
      <c r="D2990" t="s">
        <v>4698</v>
      </c>
      <c r="E2990">
        <v>8</v>
      </c>
    </row>
    <row r="2991" spans="1:5" x14ac:dyDescent="0.3">
      <c r="A2991">
        <v>166121</v>
      </c>
      <c r="B2991">
        <v>10000</v>
      </c>
      <c r="C2991">
        <v>110</v>
      </c>
      <c r="D2991" t="s">
        <v>4697</v>
      </c>
      <c r="E2991">
        <v>3</v>
      </c>
    </row>
    <row r="2992" spans="1:5" x14ac:dyDescent="0.3">
      <c r="A2992">
        <v>166130</v>
      </c>
      <c r="B2992">
        <v>10000</v>
      </c>
      <c r="C2992">
        <v>115</v>
      </c>
      <c r="D2992" t="s">
        <v>4702</v>
      </c>
      <c r="E2992">
        <v>6</v>
      </c>
    </row>
    <row r="2993" spans="1:5" x14ac:dyDescent="0.3">
      <c r="A2993">
        <v>166132</v>
      </c>
      <c r="B2993">
        <v>0</v>
      </c>
      <c r="C2993">
        <v>0</v>
      </c>
      <c r="D2993" t="s">
        <v>4705</v>
      </c>
      <c r="E2993">
        <v>10</v>
      </c>
    </row>
    <row r="2994" spans="1:5" x14ac:dyDescent="0.3">
      <c r="A2994">
        <v>166134</v>
      </c>
      <c r="B2994">
        <v>10000</v>
      </c>
      <c r="C2994">
        <v>115</v>
      </c>
      <c r="D2994" t="s">
        <v>4702</v>
      </c>
      <c r="E2994">
        <v>6</v>
      </c>
    </row>
    <row r="2995" spans="1:5" x14ac:dyDescent="0.3">
      <c r="A2995">
        <v>166158</v>
      </c>
      <c r="B2995">
        <v>10000</v>
      </c>
      <c r="C2995">
        <v>127</v>
      </c>
      <c r="D2995" t="s">
        <v>4703</v>
      </c>
      <c r="E2995">
        <v>7</v>
      </c>
    </row>
    <row r="2996" spans="1:5" x14ac:dyDescent="0.3">
      <c r="A2996">
        <v>166163</v>
      </c>
      <c r="B2996">
        <v>10000</v>
      </c>
      <c r="C2996">
        <v>147</v>
      </c>
      <c r="D2996" t="s">
        <v>4700</v>
      </c>
      <c r="E2996">
        <v>9</v>
      </c>
    </row>
    <row r="2997" spans="1:5" x14ac:dyDescent="0.3">
      <c r="A2997">
        <v>166165</v>
      </c>
      <c r="B2997">
        <v>0</v>
      </c>
      <c r="C2997">
        <v>0</v>
      </c>
      <c r="D2997" t="s">
        <v>4705</v>
      </c>
      <c r="E2997">
        <v>10</v>
      </c>
    </row>
    <row r="2998" spans="1:5" x14ac:dyDescent="0.3">
      <c r="A2998">
        <v>166175</v>
      </c>
      <c r="B2998">
        <v>10000</v>
      </c>
      <c r="C2998">
        <v>132</v>
      </c>
      <c r="D2998" t="s">
        <v>4698</v>
      </c>
      <c r="E2998">
        <v>8</v>
      </c>
    </row>
    <row r="2999" spans="1:5" x14ac:dyDescent="0.3">
      <c r="A2999">
        <v>166176</v>
      </c>
      <c r="B2999">
        <v>10000</v>
      </c>
      <c r="C2999">
        <v>132</v>
      </c>
      <c r="D2999" t="s">
        <v>4698</v>
      </c>
      <c r="E2999">
        <v>8</v>
      </c>
    </row>
    <row r="3000" spans="1:5" x14ac:dyDescent="0.3">
      <c r="A3000">
        <v>166177</v>
      </c>
      <c r="B3000">
        <v>10000</v>
      </c>
      <c r="C3000">
        <v>147</v>
      </c>
      <c r="D3000" t="s">
        <v>4700</v>
      </c>
      <c r="E3000">
        <v>9</v>
      </c>
    </row>
    <row r="3001" spans="1:5" x14ac:dyDescent="0.3">
      <c r="A3001">
        <v>166178</v>
      </c>
      <c r="B3001">
        <v>10000</v>
      </c>
      <c r="C3001">
        <v>132</v>
      </c>
      <c r="D3001" t="s">
        <v>4698</v>
      </c>
      <c r="E3001">
        <v>8</v>
      </c>
    </row>
    <row r="3002" spans="1:5" x14ac:dyDescent="0.3">
      <c r="A3002">
        <v>166179</v>
      </c>
      <c r="B3002">
        <v>10000</v>
      </c>
      <c r="C3002">
        <v>115</v>
      </c>
      <c r="D3002" t="s">
        <v>4702</v>
      </c>
      <c r="E3002">
        <v>6</v>
      </c>
    </row>
    <row r="3003" spans="1:5" x14ac:dyDescent="0.3">
      <c r="A3003">
        <v>166200</v>
      </c>
      <c r="B3003">
        <v>10000</v>
      </c>
      <c r="C3003">
        <v>110</v>
      </c>
      <c r="D3003" t="s">
        <v>4699</v>
      </c>
      <c r="E3003">
        <v>4</v>
      </c>
    </row>
    <row r="3004" spans="1:5" x14ac:dyDescent="0.3">
      <c r="A3004">
        <v>166201</v>
      </c>
      <c r="B3004">
        <v>10000</v>
      </c>
      <c r="C3004">
        <v>110</v>
      </c>
      <c r="D3004" t="s">
        <v>4699</v>
      </c>
      <c r="E3004">
        <v>4</v>
      </c>
    </row>
    <row r="3005" spans="1:5" x14ac:dyDescent="0.3">
      <c r="A3005">
        <v>166202</v>
      </c>
      <c r="B3005">
        <v>10000</v>
      </c>
      <c r="C3005">
        <v>110</v>
      </c>
      <c r="D3005" t="s">
        <v>4697</v>
      </c>
      <c r="E3005">
        <v>3</v>
      </c>
    </row>
    <row r="3006" spans="1:5" x14ac:dyDescent="0.3">
      <c r="A3006">
        <v>166203</v>
      </c>
      <c r="B3006">
        <v>10000</v>
      </c>
      <c r="C3006">
        <v>110</v>
      </c>
      <c r="D3006" t="s">
        <v>4697</v>
      </c>
      <c r="E3006">
        <v>3</v>
      </c>
    </row>
    <row r="3007" spans="1:5" x14ac:dyDescent="0.3">
      <c r="A3007">
        <v>166207</v>
      </c>
      <c r="B3007">
        <v>10000</v>
      </c>
      <c r="C3007">
        <v>100</v>
      </c>
      <c r="D3007" t="s">
        <v>4704</v>
      </c>
      <c r="E3007">
        <v>2</v>
      </c>
    </row>
    <row r="3008" spans="1:5" x14ac:dyDescent="0.3">
      <c r="A3008">
        <v>166209</v>
      </c>
      <c r="B3008">
        <v>10000</v>
      </c>
      <c r="C3008">
        <v>127</v>
      </c>
      <c r="D3008" t="s">
        <v>4703</v>
      </c>
      <c r="E3008">
        <v>7</v>
      </c>
    </row>
    <row r="3009" spans="1:5" x14ac:dyDescent="0.3">
      <c r="A3009">
        <v>166214</v>
      </c>
      <c r="B3009">
        <v>10000</v>
      </c>
      <c r="C3009">
        <v>132</v>
      </c>
      <c r="D3009" t="s">
        <v>4698</v>
      </c>
      <c r="E3009">
        <v>8</v>
      </c>
    </row>
    <row r="3010" spans="1:5" x14ac:dyDescent="0.3">
      <c r="A3010">
        <v>166260</v>
      </c>
      <c r="B3010">
        <v>10000</v>
      </c>
      <c r="C3010">
        <v>127</v>
      </c>
      <c r="D3010" t="s">
        <v>4703</v>
      </c>
      <c r="E3010">
        <v>7</v>
      </c>
    </row>
    <row r="3011" spans="1:5" x14ac:dyDescent="0.3">
      <c r="A3011">
        <v>166261</v>
      </c>
      <c r="B3011">
        <v>10000</v>
      </c>
      <c r="C3011">
        <v>110</v>
      </c>
      <c r="D3011" t="s">
        <v>4701</v>
      </c>
      <c r="E3011">
        <v>5</v>
      </c>
    </row>
    <row r="3012" spans="1:5" x14ac:dyDescent="0.3">
      <c r="A3012">
        <v>166262</v>
      </c>
      <c r="B3012">
        <v>10000</v>
      </c>
      <c r="C3012">
        <v>127</v>
      </c>
      <c r="D3012" t="s">
        <v>4703</v>
      </c>
      <c r="E3012">
        <v>7</v>
      </c>
    </row>
    <row r="3013" spans="1:5" x14ac:dyDescent="0.3">
      <c r="A3013">
        <v>166263</v>
      </c>
      <c r="B3013">
        <v>10000</v>
      </c>
      <c r="C3013">
        <v>127</v>
      </c>
      <c r="D3013" t="s">
        <v>4703</v>
      </c>
      <c r="E3013">
        <v>7</v>
      </c>
    </row>
    <row r="3014" spans="1:5" x14ac:dyDescent="0.3">
      <c r="A3014">
        <v>166264</v>
      </c>
      <c r="B3014">
        <v>10000</v>
      </c>
      <c r="C3014">
        <v>110</v>
      </c>
      <c r="D3014" t="s">
        <v>4701</v>
      </c>
      <c r="E3014">
        <v>5</v>
      </c>
    </row>
    <row r="3015" spans="1:5" x14ac:dyDescent="0.3">
      <c r="A3015">
        <v>166293</v>
      </c>
      <c r="B3015">
        <v>10000</v>
      </c>
      <c r="C3015">
        <v>110</v>
      </c>
      <c r="D3015" t="s">
        <v>4699</v>
      </c>
      <c r="E3015">
        <v>4</v>
      </c>
    </row>
    <row r="3016" spans="1:5" x14ac:dyDescent="0.3">
      <c r="A3016">
        <v>166308</v>
      </c>
      <c r="B3016">
        <v>10000</v>
      </c>
      <c r="C3016">
        <v>147</v>
      </c>
      <c r="D3016" t="s">
        <v>4700</v>
      </c>
      <c r="E3016">
        <v>9</v>
      </c>
    </row>
    <row r="3017" spans="1:5" x14ac:dyDescent="0.3">
      <c r="A3017">
        <v>166309</v>
      </c>
      <c r="B3017">
        <v>10000</v>
      </c>
      <c r="C3017">
        <v>132</v>
      </c>
      <c r="D3017" t="s">
        <v>4698</v>
      </c>
      <c r="E3017">
        <v>8</v>
      </c>
    </row>
    <row r="3018" spans="1:5" x14ac:dyDescent="0.3">
      <c r="A3018">
        <v>166311</v>
      </c>
      <c r="B3018">
        <v>10000</v>
      </c>
      <c r="C3018">
        <v>110</v>
      </c>
      <c r="D3018" t="s">
        <v>4697</v>
      </c>
      <c r="E3018">
        <v>3</v>
      </c>
    </row>
    <row r="3019" spans="1:5" x14ac:dyDescent="0.3">
      <c r="A3019">
        <v>166323</v>
      </c>
      <c r="B3019">
        <v>10000</v>
      </c>
      <c r="C3019">
        <v>110</v>
      </c>
      <c r="D3019" t="s">
        <v>4701</v>
      </c>
      <c r="E3019">
        <v>5</v>
      </c>
    </row>
    <row r="3020" spans="1:5" x14ac:dyDescent="0.3">
      <c r="A3020">
        <v>166326</v>
      </c>
      <c r="B3020">
        <v>10000</v>
      </c>
      <c r="C3020">
        <v>110</v>
      </c>
      <c r="D3020" t="s">
        <v>4701</v>
      </c>
      <c r="E3020">
        <v>5</v>
      </c>
    </row>
    <row r="3021" spans="1:5" x14ac:dyDescent="0.3">
      <c r="A3021">
        <v>166327</v>
      </c>
      <c r="B3021">
        <v>10000</v>
      </c>
      <c r="C3021">
        <v>147</v>
      </c>
      <c r="D3021" t="s">
        <v>4700</v>
      </c>
      <c r="E3021">
        <v>9</v>
      </c>
    </row>
    <row r="3022" spans="1:5" x14ac:dyDescent="0.3">
      <c r="A3022">
        <v>166330</v>
      </c>
      <c r="B3022">
        <v>10000</v>
      </c>
      <c r="C3022">
        <v>127</v>
      </c>
      <c r="D3022" t="s">
        <v>4703</v>
      </c>
      <c r="E3022">
        <v>7</v>
      </c>
    </row>
    <row r="3023" spans="1:5" x14ac:dyDescent="0.3">
      <c r="A3023">
        <v>166384</v>
      </c>
      <c r="B3023">
        <v>10000</v>
      </c>
      <c r="C3023">
        <v>127</v>
      </c>
      <c r="D3023" t="s">
        <v>4703</v>
      </c>
      <c r="E3023">
        <v>7</v>
      </c>
    </row>
    <row r="3024" spans="1:5" x14ac:dyDescent="0.3">
      <c r="A3024">
        <v>166385</v>
      </c>
      <c r="B3024">
        <v>0</v>
      </c>
      <c r="C3024">
        <v>0</v>
      </c>
      <c r="D3024" t="s">
        <v>4705</v>
      </c>
      <c r="E3024">
        <v>10</v>
      </c>
    </row>
    <row r="3025" spans="1:5" x14ac:dyDescent="0.3">
      <c r="A3025">
        <v>166390</v>
      </c>
      <c r="B3025">
        <v>10000</v>
      </c>
      <c r="C3025">
        <v>90</v>
      </c>
      <c r="D3025" t="s">
        <v>4706</v>
      </c>
      <c r="E3025">
        <v>1</v>
      </c>
    </row>
    <row r="3026" spans="1:5" x14ac:dyDescent="0.3">
      <c r="A3026">
        <v>166417</v>
      </c>
      <c r="B3026">
        <v>10000</v>
      </c>
      <c r="C3026">
        <v>132</v>
      </c>
      <c r="D3026" t="s">
        <v>4698</v>
      </c>
      <c r="E3026">
        <v>8</v>
      </c>
    </row>
    <row r="3027" spans="1:5" x14ac:dyDescent="0.3">
      <c r="A3027">
        <v>166419</v>
      </c>
      <c r="B3027">
        <v>10000</v>
      </c>
      <c r="C3027">
        <v>147</v>
      </c>
      <c r="D3027" t="s">
        <v>4700</v>
      </c>
      <c r="E3027">
        <v>9</v>
      </c>
    </row>
    <row r="3028" spans="1:5" x14ac:dyDescent="0.3">
      <c r="A3028">
        <v>166447</v>
      </c>
      <c r="B3028">
        <v>10000</v>
      </c>
      <c r="C3028">
        <v>147</v>
      </c>
      <c r="D3028" t="s">
        <v>4700</v>
      </c>
      <c r="E3028">
        <v>9</v>
      </c>
    </row>
    <row r="3029" spans="1:5" x14ac:dyDescent="0.3">
      <c r="A3029">
        <v>166457</v>
      </c>
      <c r="B3029">
        <v>10000</v>
      </c>
      <c r="C3029">
        <v>147</v>
      </c>
      <c r="D3029" t="s">
        <v>4700</v>
      </c>
      <c r="E3029">
        <v>9</v>
      </c>
    </row>
    <row r="3030" spans="1:5" x14ac:dyDescent="0.3">
      <c r="A3030">
        <v>166465</v>
      </c>
      <c r="B3030">
        <v>10000</v>
      </c>
      <c r="C3030">
        <v>132</v>
      </c>
      <c r="D3030" t="s">
        <v>4698</v>
      </c>
      <c r="E3030">
        <v>8</v>
      </c>
    </row>
    <row r="3031" spans="1:5" x14ac:dyDescent="0.3">
      <c r="A3031">
        <v>166470</v>
      </c>
      <c r="B3031">
        <v>10000</v>
      </c>
      <c r="C3031">
        <v>147</v>
      </c>
      <c r="D3031" t="s">
        <v>4700</v>
      </c>
      <c r="E3031">
        <v>9</v>
      </c>
    </row>
    <row r="3032" spans="1:5" x14ac:dyDescent="0.3">
      <c r="A3032">
        <v>166474</v>
      </c>
      <c r="B3032">
        <v>10000</v>
      </c>
      <c r="C3032">
        <v>132</v>
      </c>
      <c r="D3032" t="s">
        <v>4698</v>
      </c>
      <c r="E3032">
        <v>8</v>
      </c>
    </row>
    <row r="3033" spans="1:5" x14ac:dyDescent="0.3">
      <c r="A3033">
        <v>166490</v>
      </c>
      <c r="B3033">
        <v>10000</v>
      </c>
      <c r="C3033">
        <v>132</v>
      </c>
      <c r="D3033" t="s">
        <v>4698</v>
      </c>
      <c r="E3033">
        <v>8</v>
      </c>
    </row>
    <row r="3034" spans="1:5" x14ac:dyDescent="0.3">
      <c r="A3034">
        <v>166507</v>
      </c>
      <c r="B3034">
        <v>10000</v>
      </c>
      <c r="C3034">
        <v>147</v>
      </c>
      <c r="D3034" t="s">
        <v>4700</v>
      </c>
      <c r="E3034">
        <v>9</v>
      </c>
    </row>
    <row r="3035" spans="1:5" x14ac:dyDescent="0.3">
      <c r="A3035">
        <v>166508</v>
      </c>
      <c r="B3035">
        <v>10000</v>
      </c>
      <c r="C3035">
        <v>132</v>
      </c>
      <c r="D3035" t="s">
        <v>4698</v>
      </c>
      <c r="E3035">
        <v>8</v>
      </c>
    </row>
    <row r="3036" spans="1:5" x14ac:dyDescent="0.3">
      <c r="A3036">
        <v>166532</v>
      </c>
      <c r="B3036">
        <v>10000</v>
      </c>
      <c r="C3036">
        <v>132</v>
      </c>
      <c r="D3036" t="s">
        <v>4698</v>
      </c>
      <c r="E3036">
        <v>8</v>
      </c>
    </row>
    <row r="3037" spans="1:5" x14ac:dyDescent="0.3">
      <c r="A3037">
        <v>166535</v>
      </c>
      <c r="B3037">
        <v>10000</v>
      </c>
      <c r="C3037">
        <v>147</v>
      </c>
      <c r="D3037" t="s">
        <v>4700</v>
      </c>
      <c r="E3037">
        <v>9</v>
      </c>
    </row>
    <row r="3038" spans="1:5" x14ac:dyDescent="0.3">
      <c r="A3038">
        <v>166536</v>
      </c>
      <c r="B3038">
        <v>10000</v>
      </c>
      <c r="C3038">
        <v>110</v>
      </c>
      <c r="D3038" t="s">
        <v>4701</v>
      </c>
      <c r="E3038">
        <v>5</v>
      </c>
    </row>
    <row r="3039" spans="1:5" x14ac:dyDescent="0.3">
      <c r="A3039">
        <v>166537</v>
      </c>
      <c r="B3039">
        <v>10000</v>
      </c>
      <c r="C3039">
        <v>147</v>
      </c>
      <c r="D3039" t="s">
        <v>4700</v>
      </c>
      <c r="E3039">
        <v>9</v>
      </c>
    </row>
    <row r="3040" spans="1:5" x14ac:dyDescent="0.3">
      <c r="A3040">
        <v>166539</v>
      </c>
      <c r="B3040">
        <v>10000</v>
      </c>
      <c r="C3040">
        <v>147</v>
      </c>
      <c r="D3040" t="s">
        <v>4700</v>
      </c>
      <c r="E3040">
        <v>9</v>
      </c>
    </row>
    <row r="3041" spans="1:5" x14ac:dyDescent="0.3">
      <c r="A3041">
        <v>166540</v>
      </c>
      <c r="B3041">
        <v>10000</v>
      </c>
      <c r="C3041">
        <v>147</v>
      </c>
      <c r="D3041" t="s">
        <v>4700</v>
      </c>
      <c r="E3041">
        <v>9</v>
      </c>
    </row>
    <row r="3042" spans="1:5" x14ac:dyDescent="0.3">
      <c r="A3042">
        <v>166549</v>
      </c>
      <c r="B3042">
        <v>10000</v>
      </c>
      <c r="C3042">
        <v>132</v>
      </c>
      <c r="D3042" t="s">
        <v>4698</v>
      </c>
      <c r="E3042">
        <v>8</v>
      </c>
    </row>
    <row r="3043" spans="1:5" x14ac:dyDescent="0.3">
      <c r="A3043">
        <v>166551</v>
      </c>
      <c r="B3043">
        <v>10000</v>
      </c>
      <c r="C3043">
        <v>127</v>
      </c>
      <c r="D3043" t="s">
        <v>4703</v>
      </c>
      <c r="E3043">
        <v>7</v>
      </c>
    </row>
    <row r="3044" spans="1:5" x14ac:dyDescent="0.3">
      <c r="A3044">
        <v>166574</v>
      </c>
      <c r="B3044">
        <v>10000</v>
      </c>
      <c r="C3044">
        <v>110</v>
      </c>
      <c r="D3044" t="s">
        <v>4699</v>
      </c>
      <c r="E3044">
        <v>4</v>
      </c>
    </row>
    <row r="3045" spans="1:5" x14ac:dyDescent="0.3">
      <c r="A3045">
        <v>166580</v>
      </c>
      <c r="B3045">
        <v>10000</v>
      </c>
      <c r="C3045">
        <v>147</v>
      </c>
      <c r="D3045" t="s">
        <v>4700</v>
      </c>
      <c r="E3045">
        <v>9</v>
      </c>
    </row>
    <row r="3046" spans="1:5" x14ac:dyDescent="0.3">
      <c r="A3046">
        <v>166587</v>
      </c>
      <c r="B3046">
        <v>10000</v>
      </c>
      <c r="C3046">
        <v>115</v>
      </c>
      <c r="D3046" t="s">
        <v>4702</v>
      </c>
      <c r="E3046">
        <v>6</v>
      </c>
    </row>
    <row r="3047" spans="1:5" x14ac:dyDescent="0.3">
      <c r="A3047">
        <v>166599</v>
      </c>
      <c r="B3047">
        <v>10000</v>
      </c>
      <c r="C3047">
        <v>115</v>
      </c>
      <c r="D3047" t="s">
        <v>4702</v>
      </c>
      <c r="E3047">
        <v>6</v>
      </c>
    </row>
    <row r="3048" spans="1:5" x14ac:dyDescent="0.3">
      <c r="A3048">
        <v>166600</v>
      </c>
      <c r="B3048">
        <v>10000</v>
      </c>
      <c r="C3048">
        <v>132</v>
      </c>
      <c r="D3048" t="s">
        <v>4698</v>
      </c>
      <c r="E3048">
        <v>8</v>
      </c>
    </row>
    <row r="3049" spans="1:5" x14ac:dyDescent="0.3">
      <c r="A3049">
        <v>166602</v>
      </c>
      <c r="B3049">
        <v>10000</v>
      </c>
      <c r="C3049">
        <v>127</v>
      </c>
      <c r="D3049" t="s">
        <v>4703</v>
      </c>
      <c r="E3049">
        <v>7</v>
      </c>
    </row>
    <row r="3050" spans="1:5" x14ac:dyDescent="0.3">
      <c r="A3050">
        <v>166605</v>
      </c>
      <c r="B3050">
        <v>10000</v>
      </c>
      <c r="C3050">
        <v>147</v>
      </c>
      <c r="D3050" t="s">
        <v>4700</v>
      </c>
      <c r="E3050">
        <v>9</v>
      </c>
    </row>
    <row r="3051" spans="1:5" x14ac:dyDescent="0.3">
      <c r="A3051">
        <v>166613</v>
      </c>
      <c r="B3051">
        <v>10000</v>
      </c>
      <c r="C3051">
        <v>132</v>
      </c>
      <c r="D3051" t="s">
        <v>4698</v>
      </c>
      <c r="E3051">
        <v>8</v>
      </c>
    </row>
    <row r="3052" spans="1:5" x14ac:dyDescent="0.3">
      <c r="A3052">
        <v>166626</v>
      </c>
      <c r="B3052">
        <v>10000</v>
      </c>
      <c r="C3052">
        <v>132</v>
      </c>
      <c r="D3052" t="s">
        <v>4698</v>
      </c>
      <c r="E3052">
        <v>8</v>
      </c>
    </row>
    <row r="3053" spans="1:5" x14ac:dyDescent="0.3">
      <c r="A3053">
        <v>166642</v>
      </c>
      <c r="B3053">
        <v>10000</v>
      </c>
      <c r="C3053">
        <v>132</v>
      </c>
      <c r="D3053" t="s">
        <v>4698</v>
      </c>
      <c r="E3053">
        <v>8</v>
      </c>
    </row>
    <row r="3054" spans="1:5" x14ac:dyDescent="0.3">
      <c r="A3054">
        <v>166644</v>
      </c>
      <c r="B3054">
        <v>10000</v>
      </c>
      <c r="C3054">
        <v>132</v>
      </c>
      <c r="D3054" t="s">
        <v>4698</v>
      </c>
      <c r="E3054">
        <v>8</v>
      </c>
    </row>
    <row r="3055" spans="1:5" x14ac:dyDescent="0.3">
      <c r="A3055">
        <v>166645</v>
      </c>
      <c r="B3055">
        <v>10000</v>
      </c>
      <c r="C3055">
        <v>115</v>
      </c>
      <c r="D3055" t="s">
        <v>4702</v>
      </c>
      <c r="E3055">
        <v>6</v>
      </c>
    </row>
    <row r="3056" spans="1:5" x14ac:dyDescent="0.3">
      <c r="A3056">
        <v>166647</v>
      </c>
      <c r="B3056">
        <v>0</v>
      </c>
      <c r="C3056">
        <v>0</v>
      </c>
      <c r="D3056" t="s">
        <v>4705</v>
      </c>
      <c r="E3056">
        <v>10</v>
      </c>
    </row>
    <row r="3057" spans="1:5" x14ac:dyDescent="0.3">
      <c r="A3057">
        <v>166666</v>
      </c>
      <c r="B3057">
        <v>10000</v>
      </c>
      <c r="C3057">
        <v>110</v>
      </c>
      <c r="D3057" t="s">
        <v>4697</v>
      </c>
      <c r="E3057">
        <v>3</v>
      </c>
    </row>
    <row r="3058" spans="1:5" x14ac:dyDescent="0.3">
      <c r="A3058">
        <v>166667</v>
      </c>
      <c r="B3058">
        <v>0</v>
      </c>
      <c r="C3058">
        <v>0</v>
      </c>
      <c r="D3058" t="s">
        <v>4705</v>
      </c>
      <c r="E3058">
        <v>10</v>
      </c>
    </row>
    <row r="3059" spans="1:5" x14ac:dyDescent="0.3">
      <c r="A3059">
        <v>166674</v>
      </c>
      <c r="B3059">
        <v>10000</v>
      </c>
      <c r="C3059">
        <v>110</v>
      </c>
      <c r="D3059" t="s">
        <v>4699</v>
      </c>
      <c r="E3059">
        <v>4</v>
      </c>
    </row>
    <row r="3060" spans="1:5" x14ac:dyDescent="0.3">
      <c r="A3060">
        <v>166675</v>
      </c>
      <c r="B3060">
        <v>10000</v>
      </c>
      <c r="C3060">
        <v>110</v>
      </c>
      <c r="D3060" t="s">
        <v>4701</v>
      </c>
      <c r="E3060">
        <v>5</v>
      </c>
    </row>
    <row r="3061" spans="1:5" x14ac:dyDescent="0.3">
      <c r="A3061">
        <v>166676</v>
      </c>
      <c r="B3061">
        <v>10000</v>
      </c>
      <c r="C3061">
        <v>115</v>
      </c>
      <c r="D3061" t="s">
        <v>4702</v>
      </c>
      <c r="E3061">
        <v>6</v>
      </c>
    </row>
    <row r="3062" spans="1:5" x14ac:dyDescent="0.3">
      <c r="A3062">
        <v>166677</v>
      </c>
      <c r="B3062">
        <v>10000</v>
      </c>
      <c r="C3062">
        <v>110</v>
      </c>
      <c r="D3062" t="s">
        <v>4701</v>
      </c>
      <c r="E3062">
        <v>5</v>
      </c>
    </row>
    <row r="3063" spans="1:5" x14ac:dyDescent="0.3">
      <c r="A3063">
        <v>166687</v>
      </c>
      <c r="B3063">
        <v>10000</v>
      </c>
      <c r="C3063">
        <v>100</v>
      </c>
      <c r="D3063" t="s">
        <v>4704</v>
      </c>
      <c r="E3063">
        <v>2</v>
      </c>
    </row>
    <row r="3064" spans="1:5" x14ac:dyDescent="0.3">
      <c r="A3064">
        <v>166691</v>
      </c>
      <c r="B3064">
        <v>10000</v>
      </c>
      <c r="C3064">
        <v>100</v>
      </c>
      <c r="D3064" t="s">
        <v>4704</v>
      </c>
      <c r="E3064">
        <v>2</v>
      </c>
    </row>
    <row r="3065" spans="1:5" x14ac:dyDescent="0.3">
      <c r="A3065">
        <v>166705</v>
      </c>
      <c r="B3065">
        <v>10000</v>
      </c>
      <c r="C3065">
        <v>132</v>
      </c>
      <c r="D3065" t="s">
        <v>4698</v>
      </c>
      <c r="E3065">
        <v>8</v>
      </c>
    </row>
    <row r="3066" spans="1:5" x14ac:dyDescent="0.3">
      <c r="A3066">
        <v>166728</v>
      </c>
      <c r="B3066">
        <v>0</v>
      </c>
      <c r="C3066">
        <v>0</v>
      </c>
      <c r="D3066" t="s">
        <v>4705</v>
      </c>
      <c r="E3066">
        <v>10</v>
      </c>
    </row>
    <row r="3067" spans="1:5" x14ac:dyDescent="0.3">
      <c r="A3067">
        <v>166739</v>
      </c>
      <c r="B3067">
        <v>10000</v>
      </c>
      <c r="C3067">
        <v>115</v>
      </c>
      <c r="D3067" t="s">
        <v>4702</v>
      </c>
      <c r="E3067">
        <v>6</v>
      </c>
    </row>
    <row r="3068" spans="1:5" x14ac:dyDescent="0.3">
      <c r="A3068">
        <v>166740</v>
      </c>
      <c r="B3068">
        <v>10000</v>
      </c>
      <c r="C3068">
        <v>132</v>
      </c>
      <c r="D3068" t="s">
        <v>4698</v>
      </c>
      <c r="E3068">
        <v>8</v>
      </c>
    </row>
    <row r="3069" spans="1:5" x14ac:dyDescent="0.3">
      <c r="A3069">
        <v>166741</v>
      </c>
      <c r="B3069">
        <v>10000</v>
      </c>
      <c r="C3069">
        <v>132</v>
      </c>
      <c r="D3069" t="s">
        <v>4698</v>
      </c>
      <c r="E3069">
        <v>8</v>
      </c>
    </row>
    <row r="3070" spans="1:5" x14ac:dyDescent="0.3">
      <c r="A3070">
        <v>166749</v>
      </c>
      <c r="B3070">
        <v>10000</v>
      </c>
      <c r="C3070">
        <v>127</v>
      </c>
      <c r="D3070" t="s">
        <v>4703</v>
      </c>
      <c r="E3070">
        <v>7</v>
      </c>
    </row>
    <row r="3071" spans="1:5" x14ac:dyDescent="0.3">
      <c r="A3071">
        <v>166783</v>
      </c>
      <c r="B3071">
        <v>10000</v>
      </c>
      <c r="C3071">
        <v>147</v>
      </c>
      <c r="D3071" t="s">
        <v>4700</v>
      </c>
      <c r="E3071">
        <v>9</v>
      </c>
    </row>
    <row r="3072" spans="1:5" x14ac:dyDescent="0.3">
      <c r="A3072">
        <v>166784</v>
      </c>
      <c r="B3072">
        <v>10000</v>
      </c>
      <c r="C3072">
        <v>115</v>
      </c>
      <c r="D3072" t="s">
        <v>4702</v>
      </c>
      <c r="E3072">
        <v>6</v>
      </c>
    </row>
    <row r="3073" spans="1:5" x14ac:dyDescent="0.3">
      <c r="A3073">
        <v>166790</v>
      </c>
      <c r="B3073">
        <v>10000</v>
      </c>
      <c r="C3073">
        <v>127</v>
      </c>
      <c r="D3073" t="s">
        <v>4703</v>
      </c>
      <c r="E3073">
        <v>7</v>
      </c>
    </row>
    <row r="3074" spans="1:5" x14ac:dyDescent="0.3">
      <c r="A3074">
        <v>166792</v>
      </c>
      <c r="B3074">
        <v>10000</v>
      </c>
      <c r="C3074">
        <v>132</v>
      </c>
      <c r="D3074" t="s">
        <v>4698</v>
      </c>
      <c r="E3074">
        <v>8</v>
      </c>
    </row>
    <row r="3075" spans="1:5" x14ac:dyDescent="0.3">
      <c r="A3075">
        <v>166806</v>
      </c>
      <c r="B3075">
        <v>10000</v>
      </c>
      <c r="C3075">
        <v>115</v>
      </c>
      <c r="D3075" t="s">
        <v>4702</v>
      </c>
      <c r="E3075">
        <v>6</v>
      </c>
    </row>
    <row r="3076" spans="1:5" x14ac:dyDescent="0.3">
      <c r="A3076">
        <v>166807</v>
      </c>
      <c r="B3076">
        <v>10000</v>
      </c>
      <c r="C3076">
        <v>115</v>
      </c>
      <c r="D3076" t="s">
        <v>4702</v>
      </c>
      <c r="E3076">
        <v>6</v>
      </c>
    </row>
    <row r="3077" spans="1:5" x14ac:dyDescent="0.3">
      <c r="A3077">
        <v>166825</v>
      </c>
      <c r="B3077">
        <v>10000</v>
      </c>
      <c r="C3077">
        <v>115</v>
      </c>
      <c r="D3077" t="s">
        <v>4702</v>
      </c>
      <c r="E3077">
        <v>6</v>
      </c>
    </row>
    <row r="3078" spans="1:5" x14ac:dyDescent="0.3">
      <c r="A3078">
        <v>166830</v>
      </c>
      <c r="B3078">
        <v>10000</v>
      </c>
      <c r="C3078">
        <v>132</v>
      </c>
      <c r="D3078" t="s">
        <v>4698</v>
      </c>
      <c r="E3078">
        <v>8</v>
      </c>
    </row>
    <row r="3079" spans="1:5" x14ac:dyDescent="0.3">
      <c r="A3079">
        <v>166840</v>
      </c>
      <c r="B3079">
        <v>10000</v>
      </c>
      <c r="C3079">
        <v>115</v>
      </c>
      <c r="D3079" t="s">
        <v>4702</v>
      </c>
      <c r="E3079">
        <v>6</v>
      </c>
    </row>
    <row r="3080" spans="1:5" x14ac:dyDescent="0.3">
      <c r="A3080">
        <v>166882</v>
      </c>
      <c r="B3080">
        <v>10000</v>
      </c>
      <c r="C3080">
        <v>127</v>
      </c>
      <c r="D3080" t="s">
        <v>4703</v>
      </c>
      <c r="E3080">
        <v>7</v>
      </c>
    </row>
    <row r="3081" spans="1:5" x14ac:dyDescent="0.3">
      <c r="A3081">
        <v>166893</v>
      </c>
      <c r="B3081">
        <v>10000</v>
      </c>
      <c r="C3081">
        <v>127</v>
      </c>
      <c r="D3081" t="s">
        <v>4703</v>
      </c>
      <c r="E3081">
        <v>7</v>
      </c>
    </row>
    <row r="3082" spans="1:5" x14ac:dyDescent="0.3">
      <c r="A3082">
        <v>166905</v>
      </c>
      <c r="B3082">
        <v>10000</v>
      </c>
      <c r="C3082">
        <v>127</v>
      </c>
      <c r="D3082" t="s">
        <v>4703</v>
      </c>
      <c r="E3082">
        <v>7</v>
      </c>
    </row>
    <row r="3083" spans="1:5" x14ac:dyDescent="0.3">
      <c r="A3083">
        <v>166912</v>
      </c>
      <c r="B3083">
        <v>10000</v>
      </c>
      <c r="C3083">
        <v>132</v>
      </c>
      <c r="D3083" t="s">
        <v>4698</v>
      </c>
      <c r="E3083">
        <v>8</v>
      </c>
    </row>
    <row r="3084" spans="1:5" x14ac:dyDescent="0.3">
      <c r="A3084">
        <v>166913</v>
      </c>
      <c r="B3084">
        <v>10000</v>
      </c>
      <c r="C3084">
        <v>115</v>
      </c>
      <c r="D3084" t="s">
        <v>4702</v>
      </c>
      <c r="E3084">
        <v>6</v>
      </c>
    </row>
    <row r="3085" spans="1:5" x14ac:dyDescent="0.3">
      <c r="A3085">
        <v>166914</v>
      </c>
      <c r="B3085">
        <v>10000</v>
      </c>
      <c r="C3085">
        <v>110</v>
      </c>
      <c r="D3085" t="s">
        <v>4701</v>
      </c>
      <c r="E3085">
        <v>5</v>
      </c>
    </row>
    <row r="3086" spans="1:5" x14ac:dyDescent="0.3">
      <c r="A3086">
        <v>166922</v>
      </c>
      <c r="B3086">
        <v>10000</v>
      </c>
      <c r="C3086">
        <v>147</v>
      </c>
      <c r="D3086" t="s">
        <v>4700</v>
      </c>
      <c r="E3086">
        <v>9</v>
      </c>
    </row>
    <row r="3087" spans="1:5" x14ac:dyDescent="0.3">
      <c r="A3087">
        <v>166955</v>
      </c>
      <c r="B3087">
        <v>10000</v>
      </c>
      <c r="C3087">
        <v>110</v>
      </c>
      <c r="D3087" t="s">
        <v>4701</v>
      </c>
      <c r="E3087">
        <v>5</v>
      </c>
    </row>
    <row r="3088" spans="1:5" x14ac:dyDescent="0.3">
      <c r="A3088">
        <v>166956</v>
      </c>
      <c r="B3088">
        <v>10000</v>
      </c>
      <c r="C3088">
        <v>110</v>
      </c>
      <c r="D3088" t="s">
        <v>4699</v>
      </c>
      <c r="E3088">
        <v>4</v>
      </c>
    </row>
    <row r="3089" spans="1:5" x14ac:dyDescent="0.3">
      <c r="A3089">
        <v>166960</v>
      </c>
      <c r="B3089">
        <v>10000</v>
      </c>
      <c r="C3089">
        <v>110</v>
      </c>
      <c r="D3089" t="s">
        <v>4697</v>
      </c>
      <c r="E3089">
        <v>3</v>
      </c>
    </row>
    <row r="3090" spans="1:5" x14ac:dyDescent="0.3">
      <c r="A3090">
        <v>166968</v>
      </c>
      <c r="B3090">
        <v>10000</v>
      </c>
      <c r="C3090">
        <v>132</v>
      </c>
      <c r="D3090" t="s">
        <v>4698</v>
      </c>
      <c r="E3090">
        <v>8</v>
      </c>
    </row>
    <row r="3091" spans="1:5" x14ac:dyDescent="0.3">
      <c r="A3091">
        <v>166969</v>
      </c>
      <c r="B3091">
        <v>10000</v>
      </c>
      <c r="C3091">
        <v>100</v>
      </c>
      <c r="D3091" t="s">
        <v>4704</v>
      </c>
      <c r="E3091">
        <v>2</v>
      </c>
    </row>
    <row r="3092" spans="1:5" x14ac:dyDescent="0.3">
      <c r="A3092">
        <v>166971</v>
      </c>
      <c r="B3092">
        <v>10000</v>
      </c>
      <c r="C3092">
        <v>147</v>
      </c>
      <c r="D3092" t="s">
        <v>4700</v>
      </c>
      <c r="E3092">
        <v>9</v>
      </c>
    </row>
    <row r="3093" spans="1:5" x14ac:dyDescent="0.3">
      <c r="A3093">
        <v>166975</v>
      </c>
      <c r="B3093">
        <v>10000</v>
      </c>
      <c r="C3093">
        <v>127</v>
      </c>
      <c r="D3093" t="s">
        <v>4703</v>
      </c>
      <c r="E3093">
        <v>7</v>
      </c>
    </row>
    <row r="3094" spans="1:5" x14ac:dyDescent="0.3">
      <c r="A3094">
        <v>166984</v>
      </c>
      <c r="B3094">
        <v>10000</v>
      </c>
      <c r="C3094">
        <v>127</v>
      </c>
      <c r="D3094" t="s">
        <v>4703</v>
      </c>
      <c r="E3094">
        <v>7</v>
      </c>
    </row>
    <row r="3095" spans="1:5" x14ac:dyDescent="0.3">
      <c r="A3095">
        <v>167035</v>
      </c>
      <c r="B3095">
        <v>0</v>
      </c>
      <c r="C3095">
        <v>0</v>
      </c>
      <c r="D3095" t="s">
        <v>4707</v>
      </c>
      <c r="E3095">
        <v>0</v>
      </c>
    </row>
    <row r="3096" spans="1:5" x14ac:dyDescent="0.3">
      <c r="A3096">
        <v>167036</v>
      </c>
      <c r="B3096">
        <v>10000</v>
      </c>
      <c r="C3096">
        <v>147</v>
      </c>
      <c r="D3096" t="s">
        <v>4700</v>
      </c>
      <c r="E3096">
        <v>9</v>
      </c>
    </row>
    <row r="3097" spans="1:5" x14ac:dyDescent="0.3">
      <c r="A3097">
        <v>167041</v>
      </c>
      <c r="B3097">
        <v>10000</v>
      </c>
      <c r="C3097">
        <v>147</v>
      </c>
      <c r="D3097" t="s">
        <v>4700</v>
      </c>
      <c r="E3097">
        <v>9</v>
      </c>
    </row>
    <row r="3098" spans="1:5" x14ac:dyDescent="0.3">
      <c r="A3098">
        <v>167045</v>
      </c>
      <c r="B3098">
        <v>10000</v>
      </c>
      <c r="C3098">
        <v>115</v>
      </c>
      <c r="D3098" t="s">
        <v>4702</v>
      </c>
      <c r="E3098">
        <v>6</v>
      </c>
    </row>
    <row r="3099" spans="1:5" x14ac:dyDescent="0.3">
      <c r="A3099">
        <v>167069</v>
      </c>
      <c r="B3099">
        <v>10000</v>
      </c>
      <c r="C3099">
        <v>115</v>
      </c>
      <c r="D3099" t="s">
        <v>4702</v>
      </c>
      <c r="E3099">
        <v>6</v>
      </c>
    </row>
    <row r="3100" spans="1:5" x14ac:dyDescent="0.3">
      <c r="A3100">
        <v>167070</v>
      </c>
      <c r="B3100">
        <v>10000</v>
      </c>
      <c r="C3100">
        <v>110</v>
      </c>
      <c r="D3100" t="s">
        <v>4701</v>
      </c>
      <c r="E3100">
        <v>5</v>
      </c>
    </row>
    <row r="3101" spans="1:5" x14ac:dyDescent="0.3">
      <c r="A3101">
        <v>167109</v>
      </c>
      <c r="B3101">
        <v>10000</v>
      </c>
      <c r="C3101">
        <v>132</v>
      </c>
      <c r="D3101" t="s">
        <v>4698</v>
      </c>
      <c r="E3101">
        <v>8</v>
      </c>
    </row>
    <row r="3102" spans="1:5" x14ac:dyDescent="0.3">
      <c r="A3102">
        <v>167130</v>
      </c>
      <c r="B3102">
        <v>10000</v>
      </c>
      <c r="C3102">
        <v>132</v>
      </c>
      <c r="D3102" t="s">
        <v>4698</v>
      </c>
      <c r="E3102">
        <v>8</v>
      </c>
    </row>
    <row r="3103" spans="1:5" x14ac:dyDescent="0.3">
      <c r="A3103">
        <v>167131</v>
      </c>
      <c r="B3103">
        <v>10000</v>
      </c>
      <c r="C3103">
        <v>115</v>
      </c>
      <c r="D3103" t="s">
        <v>4702</v>
      </c>
      <c r="E3103">
        <v>6</v>
      </c>
    </row>
    <row r="3104" spans="1:5" x14ac:dyDescent="0.3">
      <c r="A3104">
        <v>167132</v>
      </c>
      <c r="B3104">
        <v>10000</v>
      </c>
      <c r="C3104">
        <v>115</v>
      </c>
      <c r="D3104" t="s">
        <v>4702</v>
      </c>
      <c r="E3104">
        <v>6</v>
      </c>
    </row>
    <row r="3105" spans="1:5" x14ac:dyDescent="0.3">
      <c r="A3105">
        <v>167134</v>
      </c>
      <c r="B3105">
        <v>10000</v>
      </c>
      <c r="C3105">
        <v>132</v>
      </c>
      <c r="D3105" t="s">
        <v>4698</v>
      </c>
      <c r="E3105">
        <v>8</v>
      </c>
    </row>
    <row r="3106" spans="1:5" x14ac:dyDescent="0.3">
      <c r="A3106">
        <v>167156</v>
      </c>
      <c r="B3106">
        <v>10000</v>
      </c>
      <c r="C3106">
        <v>147</v>
      </c>
      <c r="D3106" t="s">
        <v>4700</v>
      </c>
      <c r="E3106">
        <v>9</v>
      </c>
    </row>
    <row r="3107" spans="1:5" x14ac:dyDescent="0.3">
      <c r="A3107">
        <v>167167</v>
      </c>
      <c r="B3107">
        <v>10000</v>
      </c>
      <c r="C3107">
        <v>115</v>
      </c>
      <c r="D3107" t="s">
        <v>4702</v>
      </c>
      <c r="E3107">
        <v>6</v>
      </c>
    </row>
    <row r="3108" spans="1:5" x14ac:dyDescent="0.3">
      <c r="A3108">
        <v>167168</v>
      </c>
      <c r="B3108">
        <v>10000</v>
      </c>
      <c r="C3108">
        <v>132</v>
      </c>
      <c r="D3108" t="s">
        <v>4698</v>
      </c>
      <c r="E3108">
        <v>8</v>
      </c>
    </row>
    <row r="3109" spans="1:5" x14ac:dyDescent="0.3">
      <c r="A3109">
        <v>167202</v>
      </c>
      <c r="B3109">
        <v>10000</v>
      </c>
      <c r="C3109">
        <v>127</v>
      </c>
      <c r="D3109" t="s">
        <v>4703</v>
      </c>
      <c r="E3109">
        <v>7</v>
      </c>
    </row>
    <row r="3110" spans="1:5" x14ac:dyDescent="0.3">
      <c r="A3110">
        <v>167204</v>
      </c>
      <c r="B3110">
        <v>0</v>
      </c>
      <c r="C3110">
        <v>0</v>
      </c>
      <c r="D3110" t="s">
        <v>4705</v>
      </c>
      <c r="E3110">
        <v>10</v>
      </c>
    </row>
    <row r="3111" spans="1:5" x14ac:dyDescent="0.3">
      <c r="A3111">
        <v>167211</v>
      </c>
      <c r="B3111">
        <v>0</v>
      </c>
      <c r="C3111">
        <v>0</v>
      </c>
      <c r="D3111" t="s">
        <v>4705</v>
      </c>
      <c r="E3111">
        <v>10</v>
      </c>
    </row>
    <row r="3112" spans="1:5" x14ac:dyDescent="0.3">
      <c r="A3112">
        <v>167228</v>
      </c>
      <c r="B3112">
        <v>10000</v>
      </c>
      <c r="C3112">
        <v>110</v>
      </c>
      <c r="D3112" t="s">
        <v>4699</v>
      </c>
      <c r="E3112">
        <v>4</v>
      </c>
    </row>
    <row r="3113" spans="1:5" x14ac:dyDescent="0.3">
      <c r="A3113">
        <v>167230</v>
      </c>
      <c r="B3113">
        <v>10000</v>
      </c>
      <c r="C3113">
        <v>115</v>
      </c>
      <c r="D3113" t="s">
        <v>4702</v>
      </c>
      <c r="E3113">
        <v>6</v>
      </c>
    </row>
    <row r="3114" spans="1:5" x14ac:dyDescent="0.3">
      <c r="A3114">
        <v>167289</v>
      </c>
      <c r="B3114">
        <v>10000</v>
      </c>
      <c r="C3114">
        <v>115</v>
      </c>
      <c r="D3114" t="s">
        <v>4702</v>
      </c>
      <c r="E3114">
        <v>6</v>
      </c>
    </row>
    <row r="3115" spans="1:5" x14ac:dyDescent="0.3">
      <c r="A3115">
        <v>167292</v>
      </c>
      <c r="B3115">
        <v>10000</v>
      </c>
      <c r="C3115">
        <v>127</v>
      </c>
      <c r="D3115" t="s">
        <v>4703</v>
      </c>
      <c r="E3115">
        <v>7</v>
      </c>
    </row>
    <row r="3116" spans="1:5" x14ac:dyDescent="0.3">
      <c r="A3116">
        <v>167295</v>
      </c>
      <c r="B3116">
        <v>10000</v>
      </c>
      <c r="C3116">
        <v>147</v>
      </c>
      <c r="D3116" t="s">
        <v>4700</v>
      </c>
      <c r="E3116">
        <v>9</v>
      </c>
    </row>
    <row r="3117" spans="1:5" x14ac:dyDescent="0.3">
      <c r="A3117">
        <v>167299</v>
      </c>
      <c r="B3117">
        <v>10000</v>
      </c>
      <c r="C3117">
        <v>132</v>
      </c>
      <c r="D3117" t="s">
        <v>4698</v>
      </c>
      <c r="E3117">
        <v>8</v>
      </c>
    </row>
    <row r="3118" spans="1:5" x14ac:dyDescent="0.3">
      <c r="A3118">
        <v>167300</v>
      </c>
      <c r="B3118">
        <v>10000</v>
      </c>
      <c r="C3118">
        <v>115</v>
      </c>
      <c r="D3118" t="s">
        <v>4702</v>
      </c>
      <c r="E3118">
        <v>6</v>
      </c>
    </row>
    <row r="3119" spans="1:5" x14ac:dyDescent="0.3">
      <c r="A3119">
        <v>167301</v>
      </c>
      <c r="B3119">
        <v>10000</v>
      </c>
      <c r="C3119">
        <v>110</v>
      </c>
      <c r="D3119" t="s">
        <v>4699</v>
      </c>
      <c r="E3119">
        <v>4</v>
      </c>
    </row>
    <row r="3120" spans="1:5" x14ac:dyDescent="0.3">
      <c r="A3120">
        <v>167302</v>
      </c>
      <c r="B3120">
        <v>10000</v>
      </c>
      <c r="C3120">
        <v>127</v>
      </c>
      <c r="D3120" t="s">
        <v>4703</v>
      </c>
      <c r="E3120">
        <v>7</v>
      </c>
    </row>
    <row r="3121" spans="1:5" x14ac:dyDescent="0.3">
      <c r="A3121">
        <v>167303</v>
      </c>
      <c r="B3121">
        <v>10000</v>
      </c>
      <c r="C3121">
        <v>127</v>
      </c>
      <c r="D3121" t="s">
        <v>4703</v>
      </c>
      <c r="E3121">
        <v>7</v>
      </c>
    </row>
    <row r="3122" spans="1:5" x14ac:dyDescent="0.3">
      <c r="A3122">
        <v>167316</v>
      </c>
      <c r="B3122">
        <v>10000</v>
      </c>
      <c r="C3122">
        <v>147</v>
      </c>
      <c r="D3122" t="s">
        <v>4700</v>
      </c>
      <c r="E3122">
        <v>9</v>
      </c>
    </row>
    <row r="3123" spans="1:5" x14ac:dyDescent="0.3">
      <c r="A3123">
        <v>167336</v>
      </c>
      <c r="B3123">
        <v>10000</v>
      </c>
      <c r="C3123">
        <v>115</v>
      </c>
      <c r="D3123" t="s">
        <v>4702</v>
      </c>
      <c r="E3123">
        <v>6</v>
      </c>
    </row>
    <row r="3124" spans="1:5" x14ac:dyDescent="0.3">
      <c r="A3124">
        <v>167337</v>
      </c>
      <c r="B3124">
        <v>10000</v>
      </c>
      <c r="C3124">
        <v>127</v>
      </c>
      <c r="D3124" t="s">
        <v>4703</v>
      </c>
      <c r="E3124">
        <v>7</v>
      </c>
    </row>
    <row r="3125" spans="1:5" x14ac:dyDescent="0.3">
      <c r="A3125">
        <v>167339</v>
      </c>
      <c r="B3125">
        <v>10000</v>
      </c>
      <c r="C3125">
        <v>147</v>
      </c>
      <c r="D3125" t="s">
        <v>4700</v>
      </c>
      <c r="E3125">
        <v>9</v>
      </c>
    </row>
    <row r="3126" spans="1:5" x14ac:dyDescent="0.3">
      <c r="A3126">
        <v>167344</v>
      </c>
      <c r="B3126">
        <v>10000</v>
      </c>
      <c r="C3126">
        <v>115</v>
      </c>
      <c r="D3126" t="s">
        <v>4702</v>
      </c>
      <c r="E3126">
        <v>6</v>
      </c>
    </row>
    <row r="3127" spans="1:5" x14ac:dyDescent="0.3">
      <c r="A3127">
        <v>167346</v>
      </c>
      <c r="B3127">
        <v>10000</v>
      </c>
      <c r="C3127">
        <v>110</v>
      </c>
      <c r="D3127" t="s">
        <v>4701</v>
      </c>
      <c r="E3127">
        <v>5</v>
      </c>
    </row>
    <row r="3128" spans="1:5" x14ac:dyDescent="0.3">
      <c r="A3128">
        <v>167352</v>
      </c>
      <c r="B3128">
        <v>10000</v>
      </c>
      <c r="C3128">
        <v>115</v>
      </c>
      <c r="D3128" t="s">
        <v>4702</v>
      </c>
      <c r="E3128">
        <v>6</v>
      </c>
    </row>
    <row r="3129" spans="1:5" x14ac:dyDescent="0.3">
      <c r="A3129">
        <v>167370</v>
      </c>
      <c r="B3129">
        <v>10000</v>
      </c>
      <c r="C3129">
        <v>115</v>
      </c>
      <c r="D3129" t="s">
        <v>4702</v>
      </c>
      <c r="E3129">
        <v>6</v>
      </c>
    </row>
    <row r="3130" spans="1:5" x14ac:dyDescent="0.3">
      <c r="A3130">
        <v>167423</v>
      </c>
      <c r="B3130">
        <v>10000</v>
      </c>
      <c r="C3130">
        <v>147</v>
      </c>
      <c r="D3130" t="s">
        <v>4700</v>
      </c>
      <c r="E3130">
        <v>9</v>
      </c>
    </row>
    <row r="3131" spans="1:5" x14ac:dyDescent="0.3">
      <c r="A3131">
        <v>167446</v>
      </c>
      <c r="B3131">
        <v>10000</v>
      </c>
      <c r="C3131">
        <v>127</v>
      </c>
      <c r="D3131" t="s">
        <v>4703</v>
      </c>
      <c r="E3131">
        <v>7</v>
      </c>
    </row>
    <row r="3132" spans="1:5" x14ac:dyDescent="0.3">
      <c r="A3132">
        <v>167452</v>
      </c>
      <c r="B3132">
        <v>10000</v>
      </c>
      <c r="C3132">
        <v>127</v>
      </c>
      <c r="D3132" t="s">
        <v>4703</v>
      </c>
      <c r="E3132">
        <v>7</v>
      </c>
    </row>
    <row r="3133" spans="1:5" x14ac:dyDescent="0.3">
      <c r="A3133">
        <v>167512</v>
      </c>
      <c r="B3133">
        <v>10000</v>
      </c>
      <c r="C3133">
        <v>115</v>
      </c>
      <c r="D3133" t="s">
        <v>4702</v>
      </c>
      <c r="E3133">
        <v>6</v>
      </c>
    </row>
    <row r="3134" spans="1:5" x14ac:dyDescent="0.3">
      <c r="A3134">
        <v>167513</v>
      </c>
      <c r="B3134">
        <v>10000</v>
      </c>
      <c r="C3134">
        <v>115</v>
      </c>
      <c r="D3134" t="s">
        <v>4702</v>
      </c>
      <c r="E3134">
        <v>6</v>
      </c>
    </row>
    <row r="3135" spans="1:5" x14ac:dyDescent="0.3">
      <c r="A3135">
        <v>167527</v>
      </c>
      <c r="B3135">
        <v>10000</v>
      </c>
      <c r="C3135">
        <v>110</v>
      </c>
      <c r="D3135" t="s">
        <v>4701</v>
      </c>
      <c r="E3135">
        <v>5</v>
      </c>
    </row>
    <row r="3136" spans="1:5" x14ac:dyDescent="0.3">
      <c r="A3136">
        <v>167528</v>
      </c>
      <c r="B3136">
        <v>10000</v>
      </c>
      <c r="C3136">
        <v>115</v>
      </c>
      <c r="D3136" t="s">
        <v>4702</v>
      </c>
      <c r="E3136">
        <v>6</v>
      </c>
    </row>
    <row r="3137" spans="1:5" x14ac:dyDescent="0.3">
      <c r="A3137">
        <v>167530</v>
      </c>
      <c r="B3137">
        <v>10000</v>
      </c>
      <c r="C3137">
        <v>115</v>
      </c>
      <c r="D3137" t="s">
        <v>4702</v>
      </c>
      <c r="E3137">
        <v>6</v>
      </c>
    </row>
    <row r="3138" spans="1:5" x14ac:dyDescent="0.3">
      <c r="A3138">
        <v>167532</v>
      </c>
      <c r="B3138">
        <v>10000</v>
      </c>
      <c r="C3138">
        <v>127</v>
      </c>
      <c r="D3138" t="s">
        <v>4703</v>
      </c>
      <c r="E3138">
        <v>7</v>
      </c>
    </row>
    <row r="3139" spans="1:5" x14ac:dyDescent="0.3">
      <c r="A3139">
        <v>167537</v>
      </c>
      <c r="B3139">
        <v>10000</v>
      </c>
      <c r="C3139">
        <v>132</v>
      </c>
      <c r="D3139" t="s">
        <v>4698</v>
      </c>
      <c r="E3139">
        <v>8</v>
      </c>
    </row>
    <row r="3140" spans="1:5" x14ac:dyDescent="0.3">
      <c r="A3140">
        <v>167538</v>
      </c>
      <c r="B3140">
        <v>10000</v>
      </c>
      <c r="C3140">
        <v>115</v>
      </c>
      <c r="D3140" t="s">
        <v>4702</v>
      </c>
      <c r="E3140">
        <v>6</v>
      </c>
    </row>
    <row r="3141" spans="1:5" x14ac:dyDescent="0.3">
      <c r="A3141">
        <v>167539</v>
      </c>
      <c r="B3141">
        <v>10000</v>
      </c>
      <c r="C3141">
        <v>115</v>
      </c>
      <c r="D3141" t="s">
        <v>4702</v>
      </c>
      <c r="E3141">
        <v>6</v>
      </c>
    </row>
    <row r="3142" spans="1:5" x14ac:dyDescent="0.3">
      <c r="A3142">
        <v>167541</v>
      </c>
      <c r="B3142">
        <v>10000</v>
      </c>
      <c r="C3142">
        <v>127</v>
      </c>
      <c r="D3142" t="s">
        <v>4703</v>
      </c>
      <c r="E3142">
        <v>7</v>
      </c>
    </row>
    <row r="3143" spans="1:5" x14ac:dyDescent="0.3">
      <c r="A3143">
        <v>167543</v>
      </c>
      <c r="B3143">
        <v>10000</v>
      </c>
      <c r="C3143">
        <v>115</v>
      </c>
      <c r="D3143" t="s">
        <v>4702</v>
      </c>
      <c r="E3143">
        <v>6</v>
      </c>
    </row>
    <row r="3144" spans="1:5" x14ac:dyDescent="0.3">
      <c r="A3144">
        <v>167544</v>
      </c>
      <c r="B3144">
        <v>10000</v>
      </c>
      <c r="C3144">
        <v>127</v>
      </c>
      <c r="D3144" t="s">
        <v>4703</v>
      </c>
      <c r="E3144">
        <v>7</v>
      </c>
    </row>
    <row r="3145" spans="1:5" x14ac:dyDescent="0.3">
      <c r="A3145">
        <v>167545</v>
      </c>
      <c r="B3145">
        <v>10000</v>
      </c>
      <c r="C3145">
        <v>115</v>
      </c>
      <c r="D3145" t="s">
        <v>4702</v>
      </c>
      <c r="E3145">
        <v>6</v>
      </c>
    </row>
    <row r="3146" spans="1:5" x14ac:dyDescent="0.3">
      <c r="A3146">
        <v>167546</v>
      </c>
      <c r="B3146">
        <v>10000</v>
      </c>
      <c r="C3146">
        <v>127</v>
      </c>
      <c r="D3146" t="s">
        <v>4703</v>
      </c>
      <c r="E3146">
        <v>7</v>
      </c>
    </row>
    <row r="3147" spans="1:5" x14ac:dyDescent="0.3">
      <c r="A3147">
        <v>167580</v>
      </c>
      <c r="B3147">
        <v>0</v>
      </c>
      <c r="C3147">
        <v>0</v>
      </c>
      <c r="D3147" t="s">
        <v>4705</v>
      </c>
      <c r="E3147">
        <v>10</v>
      </c>
    </row>
    <row r="3148" spans="1:5" x14ac:dyDescent="0.3">
      <c r="A3148">
        <v>167583</v>
      </c>
      <c r="B3148">
        <v>10000</v>
      </c>
      <c r="C3148">
        <v>115</v>
      </c>
      <c r="D3148" t="s">
        <v>4702</v>
      </c>
      <c r="E3148">
        <v>6</v>
      </c>
    </row>
    <row r="3149" spans="1:5" x14ac:dyDescent="0.3">
      <c r="A3149">
        <v>167586</v>
      </c>
      <c r="B3149">
        <v>10000</v>
      </c>
      <c r="C3149">
        <v>132</v>
      </c>
      <c r="D3149" t="s">
        <v>4698</v>
      </c>
      <c r="E3149">
        <v>8</v>
      </c>
    </row>
    <row r="3150" spans="1:5" x14ac:dyDescent="0.3">
      <c r="A3150">
        <v>167587</v>
      </c>
      <c r="B3150">
        <v>10000</v>
      </c>
      <c r="C3150">
        <v>110</v>
      </c>
      <c r="D3150" t="s">
        <v>4701</v>
      </c>
      <c r="E3150">
        <v>5</v>
      </c>
    </row>
    <row r="3151" spans="1:5" x14ac:dyDescent="0.3">
      <c r="A3151">
        <v>167602</v>
      </c>
      <c r="B3151">
        <v>10000</v>
      </c>
      <c r="C3151">
        <v>115</v>
      </c>
      <c r="D3151" t="s">
        <v>4702</v>
      </c>
      <c r="E3151">
        <v>6</v>
      </c>
    </row>
    <row r="3152" spans="1:5" x14ac:dyDescent="0.3">
      <c r="A3152">
        <v>167605</v>
      </c>
      <c r="B3152">
        <v>10000</v>
      </c>
      <c r="C3152">
        <v>147</v>
      </c>
      <c r="D3152" t="s">
        <v>4700</v>
      </c>
      <c r="E3152">
        <v>9</v>
      </c>
    </row>
    <row r="3153" spans="1:5" x14ac:dyDescent="0.3">
      <c r="A3153">
        <v>167615</v>
      </c>
      <c r="B3153">
        <v>10000</v>
      </c>
      <c r="C3153">
        <v>115</v>
      </c>
      <c r="D3153" t="s">
        <v>4702</v>
      </c>
      <c r="E3153">
        <v>6</v>
      </c>
    </row>
    <row r="3154" spans="1:5" x14ac:dyDescent="0.3">
      <c r="A3154">
        <v>167618</v>
      </c>
      <c r="B3154">
        <v>10000</v>
      </c>
      <c r="C3154">
        <v>127</v>
      </c>
      <c r="D3154" t="s">
        <v>4703</v>
      </c>
      <c r="E3154">
        <v>7</v>
      </c>
    </row>
    <row r="3155" spans="1:5" x14ac:dyDescent="0.3">
      <c r="A3155">
        <v>167621</v>
      </c>
      <c r="B3155">
        <v>10000</v>
      </c>
      <c r="C3155">
        <v>127</v>
      </c>
      <c r="D3155" t="s">
        <v>4703</v>
      </c>
      <c r="E3155">
        <v>7</v>
      </c>
    </row>
    <row r="3156" spans="1:5" x14ac:dyDescent="0.3">
      <c r="A3156">
        <v>167624</v>
      </c>
      <c r="B3156">
        <v>10000</v>
      </c>
      <c r="C3156">
        <v>110</v>
      </c>
      <c r="D3156" t="s">
        <v>4701</v>
      </c>
      <c r="E3156">
        <v>5</v>
      </c>
    </row>
    <row r="3157" spans="1:5" x14ac:dyDescent="0.3">
      <c r="A3157">
        <v>167626</v>
      </c>
      <c r="B3157">
        <v>10000</v>
      </c>
      <c r="C3157">
        <v>127</v>
      </c>
      <c r="D3157" t="s">
        <v>4703</v>
      </c>
      <c r="E3157">
        <v>7</v>
      </c>
    </row>
    <row r="3158" spans="1:5" x14ac:dyDescent="0.3">
      <c r="A3158">
        <v>167628</v>
      </c>
      <c r="B3158">
        <v>10000</v>
      </c>
      <c r="C3158">
        <v>115</v>
      </c>
      <c r="D3158" t="s">
        <v>4702</v>
      </c>
      <c r="E3158">
        <v>6</v>
      </c>
    </row>
    <row r="3159" spans="1:5" x14ac:dyDescent="0.3">
      <c r="A3159">
        <v>167632</v>
      </c>
      <c r="B3159">
        <v>10000</v>
      </c>
      <c r="C3159">
        <v>132</v>
      </c>
      <c r="D3159" t="s">
        <v>4698</v>
      </c>
      <c r="E3159">
        <v>8</v>
      </c>
    </row>
    <row r="3160" spans="1:5" x14ac:dyDescent="0.3">
      <c r="A3160">
        <v>167655</v>
      </c>
      <c r="B3160">
        <v>10000</v>
      </c>
      <c r="C3160">
        <v>110</v>
      </c>
      <c r="D3160" t="s">
        <v>4699</v>
      </c>
      <c r="E3160">
        <v>4</v>
      </c>
    </row>
    <row r="3161" spans="1:5" x14ac:dyDescent="0.3">
      <c r="A3161">
        <v>167657</v>
      </c>
      <c r="B3161">
        <v>10000</v>
      </c>
      <c r="C3161">
        <v>100</v>
      </c>
      <c r="D3161" t="s">
        <v>4704</v>
      </c>
      <c r="E3161">
        <v>2</v>
      </c>
    </row>
    <row r="3162" spans="1:5" x14ac:dyDescent="0.3">
      <c r="A3162">
        <v>167660</v>
      </c>
      <c r="B3162">
        <v>10000</v>
      </c>
      <c r="C3162">
        <v>132</v>
      </c>
      <c r="D3162" t="s">
        <v>4698</v>
      </c>
      <c r="E3162">
        <v>8</v>
      </c>
    </row>
    <row r="3163" spans="1:5" x14ac:dyDescent="0.3">
      <c r="A3163">
        <v>167692</v>
      </c>
      <c r="B3163">
        <v>10000</v>
      </c>
      <c r="C3163">
        <v>127</v>
      </c>
      <c r="D3163" t="s">
        <v>4703</v>
      </c>
      <c r="E3163">
        <v>7</v>
      </c>
    </row>
    <row r="3164" spans="1:5" x14ac:dyDescent="0.3">
      <c r="A3164">
        <v>167722</v>
      </c>
      <c r="B3164">
        <v>10000</v>
      </c>
      <c r="C3164">
        <v>110</v>
      </c>
      <c r="D3164" t="s">
        <v>4701</v>
      </c>
      <c r="E3164">
        <v>5</v>
      </c>
    </row>
    <row r="3165" spans="1:5" x14ac:dyDescent="0.3">
      <c r="A3165">
        <v>167723</v>
      </c>
      <c r="B3165">
        <v>0</v>
      </c>
      <c r="C3165">
        <v>0</v>
      </c>
      <c r="D3165" t="s">
        <v>4705</v>
      </c>
      <c r="E3165">
        <v>10</v>
      </c>
    </row>
    <row r="3166" spans="1:5" x14ac:dyDescent="0.3">
      <c r="A3166">
        <v>167726</v>
      </c>
      <c r="B3166">
        <v>0</v>
      </c>
      <c r="C3166">
        <v>0</v>
      </c>
      <c r="D3166" t="s">
        <v>4705</v>
      </c>
      <c r="E3166">
        <v>10</v>
      </c>
    </row>
    <row r="3167" spans="1:5" x14ac:dyDescent="0.3">
      <c r="A3167">
        <v>167802</v>
      </c>
      <c r="B3167">
        <v>10000</v>
      </c>
      <c r="C3167">
        <v>110</v>
      </c>
      <c r="D3167" t="s">
        <v>4697</v>
      </c>
      <c r="E3167">
        <v>3</v>
      </c>
    </row>
    <row r="3168" spans="1:5" x14ac:dyDescent="0.3">
      <c r="A3168">
        <v>167856</v>
      </c>
      <c r="B3168">
        <v>10000</v>
      </c>
      <c r="C3168">
        <v>110</v>
      </c>
      <c r="D3168" t="s">
        <v>4699</v>
      </c>
      <c r="E3168">
        <v>4</v>
      </c>
    </row>
    <row r="3169" spans="1:5" x14ac:dyDescent="0.3">
      <c r="A3169">
        <v>167858</v>
      </c>
      <c r="B3169">
        <v>10000</v>
      </c>
      <c r="C3169">
        <v>110</v>
      </c>
      <c r="D3169" t="s">
        <v>4699</v>
      </c>
      <c r="E3169">
        <v>4</v>
      </c>
    </row>
    <row r="3170" spans="1:5" x14ac:dyDescent="0.3">
      <c r="A3170">
        <v>167860</v>
      </c>
      <c r="B3170">
        <v>10000</v>
      </c>
      <c r="C3170">
        <v>147</v>
      </c>
      <c r="D3170" t="s">
        <v>4700</v>
      </c>
      <c r="E3170">
        <v>9</v>
      </c>
    </row>
    <row r="3171" spans="1:5" x14ac:dyDescent="0.3">
      <c r="A3171">
        <v>167867</v>
      </c>
      <c r="B3171">
        <v>10000</v>
      </c>
      <c r="C3171">
        <v>147</v>
      </c>
      <c r="D3171" t="s">
        <v>4700</v>
      </c>
      <c r="E3171">
        <v>9</v>
      </c>
    </row>
    <row r="3172" spans="1:5" x14ac:dyDescent="0.3">
      <c r="A3172">
        <v>167868</v>
      </c>
      <c r="B3172">
        <v>10000</v>
      </c>
      <c r="C3172">
        <v>127</v>
      </c>
      <c r="D3172" t="s">
        <v>4703</v>
      </c>
      <c r="E3172">
        <v>7</v>
      </c>
    </row>
    <row r="3173" spans="1:5" x14ac:dyDescent="0.3">
      <c r="A3173">
        <v>167870</v>
      </c>
      <c r="B3173">
        <v>10000</v>
      </c>
      <c r="C3173">
        <v>147</v>
      </c>
      <c r="D3173" t="s">
        <v>4700</v>
      </c>
      <c r="E3173">
        <v>9</v>
      </c>
    </row>
    <row r="3174" spans="1:5" x14ac:dyDescent="0.3">
      <c r="A3174">
        <v>167874</v>
      </c>
      <c r="B3174">
        <v>10000</v>
      </c>
      <c r="C3174">
        <v>132</v>
      </c>
      <c r="D3174" t="s">
        <v>4698</v>
      </c>
      <c r="E3174">
        <v>8</v>
      </c>
    </row>
    <row r="3175" spans="1:5" x14ac:dyDescent="0.3">
      <c r="A3175">
        <v>167884</v>
      </c>
      <c r="B3175">
        <v>10000</v>
      </c>
      <c r="C3175">
        <v>115</v>
      </c>
      <c r="D3175" t="s">
        <v>4702</v>
      </c>
      <c r="E3175">
        <v>6</v>
      </c>
    </row>
    <row r="3176" spans="1:5" x14ac:dyDescent="0.3">
      <c r="A3176">
        <v>167886</v>
      </c>
      <c r="B3176">
        <v>10000</v>
      </c>
      <c r="C3176">
        <v>147</v>
      </c>
      <c r="D3176" t="s">
        <v>4700</v>
      </c>
      <c r="E3176">
        <v>9</v>
      </c>
    </row>
    <row r="3177" spans="1:5" x14ac:dyDescent="0.3">
      <c r="A3177">
        <v>167887</v>
      </c>
      <c r="B3177">
        <v>10000</v>
      </c>
      <c r="C3177">
        <v>127</v>
      </c>
      <c r="D3177" t="s">
        <v>4703</v>
      </c>
      <c r="E3177">
        <v>7</v>
      </c>
    </row>
    <row r="3178" spans="1:5" x14ac:dyDescent="0.3">
      <c r="A3178">
        <v>167896</v>
      </c>
      <c r="B3178">
        <v>10000</v>
      </c>
      <c r="C3178">
        <v>132</v>
      </c>
      <c r="D3178" t="s">
        <v>4698</v>
      </c>
      <c r="E3178">
        <v>8</v>
      </c>
    </row>
    <row r="3179" spans="1:5" x14ac:dyDescent="0.3">
      <c r="A3179">
        <v>167900</v>
      </c>
      <c r="B3179">
        <v>10000</v>
      </c>
      <c r="C3179">
        <v>115</v>
      </c>
      <c r="D3179" t="s">
        <v>4702</v>
      </c>
      <c r="E3179">
        <v>6</v>
      </c>
    </row>
    <row r="3180" spans="1:5" x14ac:dyDescent="0.3">
      <c r="A3180">
        <v>167903</v>
      </c>
      <c r="B3180">
        <v>10000</v>
      </c>
      <c r="C3180">
        <v>110</v>
      </c>
      <c r="D3180" t="s">
        <v>4701</v>
      </c>
      <c r="E3180">
        <v>5</v>
      </c>
    </row>
    <row r="3181" spans="1:5" x14ac:dyDescent="0.3">
      <c r="A3181">
        <v>167935</v>
      </c>
      <c r="B3181">
        <v>10000</v>
      </c>
      <c r="C3181">
        <v>147</v>
      </c>
      <c r="D3181" t="s">
        <v>4700</v>
      </c>
      <c r="E3181">
        <v>9</v>
      </c>
    </row>
    <row r="3182" spans="1:5" x14ac:dyDescent="0.3">
      <c r="A3182">
        <v>167958</v>
      </c>
      <c r="B3182">
        <v>10000</v>
      </c>
      <c r="C3182">
        <v>90</v>
      </c>
      <c r="D3182" t="s">
        <v>4706</v>
      </c>
      <c r="E3182">
        <v>1</v>
      </c>
    </row>
    <row r="3183" spans="1:5" x14ac:dyDescent="0.3">
      <c r="A3183">
        <v>167959</v>
      </c>
      <c r="B3183">
        <v>10000</v>
      </c>
      <c r="C3183">
        <v>90</v>
      </c>
      <c r="D3183" t="s">
        <v>4706</v>
      </c>
      <c r="E3183">
        <v>1</v>
      </c>
    </row>
    <row r="3184" spans="1:5" x14ac:dyDescent="0.3">
      <c r="A3184">
        <v>167960</v>
      </c>
      <c r="B3184">
        <v>10000</v>
      </c>
      <c r="C3184">
        <v>90</v>
      </c>
      <c r="D3184" t="s">
        <v>4706</v>
      </c>
      <c r="E3184">
        <v>1</v>
      </c>
    </row>
    <row r="3185" spans="1:5" x14ac:dyDescent="0.3">
      <c r="A3185">
        <v>167961</v>
      </c>
      <c r="B3185">
        <v>10000</v>
      </c>
      <c r="C3185">
        <v>90</v>
      </c>
      <c r="D3185" t="s">
        <v>4706</v>
      </c>
      <c r="E3185">
        <v>1</v>
      </c>
    </row>
    <row r="3186" spans="1:5" x14ac:dyDescent="0.3">
      <c r="A3186">
        <v>167968</v>
      </c>
      <c r="B3186">
        <v>10000</v>
      </c>
      <c r="C3186">
        <v>90</v>
      </c>
      <c r="D3186" t="s">
        <v>4706</v>
      </c>
      <c r="E3186">
        <v>1</v>
      </c>
    </row>
    <row r="3187" spans="1:5" x14ac:dyDescent="0.3">
      <c r="A3187">
        <v>167971</v>
      </c>
      <c r="B3187">
        <v>10000</v>
      </c>
      <c r="C3187">
        <v>132</v>
      </c>
      <c r="D3187" t="s">
        <v>4698</v>
      </c>
      <c r="E3187">
        <v>8</v>
      </c>
    </row>
    <row r="3188" spans="1:5" x14ac:dyDescent="0.3">
      <c r="A3188">
        <v>167989</v>
      </c>
      <c r="B3188">
        <v>10000</v>
      </c>
      <c r="C3188">
        <v>132</v>
      </c>
      <c r="D3188" t="s">
        <v>4698</v>
      </c>
      <c r="E3188">
        <v>8</v>
      </c>
    </row>
    <row r="3189" spans="1:5" x14ac:dyDescent="0.3">
      <c r="A3189">
        <v>168024</v>
      </c>
      <c r="B3189">
        <v>10000</v>
      </c>
      <c r="C3189">
        <v>132</v>
      </c>
      <c r="D3189" t="s">
        <v>4698</v>
      </c>
      <c r="E3189">
        <v>8</v>
      </c>
    </row>
    <row r="3190" spans="1:5" x14ac:dyDescent="0.3">
      <c r="A3190">
        <v>168027</v>
      </c>
      <c r="B3190">
        <v>10000</v>
      </c>
      <c r="C3190">
        <v>90</v>
      </c>
      <c r="D3190" t="s">
        <v>4706</v>
      </c>
      <c r="E3190">
        <v>1</v>
      </c>
    </row>
    <row r="3191" spans="1:5" x14ac:dyDescent="0.3">
      <c r="A3191">
        <v>168048</v>
      </c>
      <c r="B3191">
        <v>10000</v>
      </c>
      <c r="C3191">
        <v>110</v>
      </c>
      <c r="D3191" t="s">
        <v>4701</v>
      </c>
      <c r="E3191">
        <v>5</v>
      </c>
    </row>
    <row r="3192" spans="1:5" x14ac:dyDescent="0.3">
      <c r="A3192">
        <v>168050</v>
      </c>
      <c r="B3192">
        <v>0</v>
      </c>
      <c r="C3192">
        <v>0</v>
      </c>
      <c r="D3192" t="s">
        <v>4705</v>
      </c>
      <c r="E3192">
        <v>10</v>
      </c>
    </row>
    <row r="3193" spans="1:5" x14ac:dyDescent="0.3">
      <c r="A3193">
        <v>168060</v>
      </c>
      <c r="B3193">
        <v>10000</v>
      </c>
      <c r="C3193">
        <v>147</v>
      </c>
      <c r="D3193" t="s">
        <v>4700</v>
      </c>
      <c r="E3193">
        <v>9</v>
      </c>
    </row>
    <row r="3194" spans="1:5" x14ac:dyDescent="0.3">
      <c r="A3194">
        <v>168062</v>
      </c>
      <c r="B3194">
        <v>10000</v>
      </c>
      <c r="C3194">
        <v>127</v>
      </c>
      <c r="D3194" t="s">
        <v>4703</v>
      </c>
      <c r="E3194">
        <v>7</v>
      </c>
    </row>
    <row r="3195" spans="1:5" x14ac:dyDescent="0.3">
      <c r="A3195">
        <v>168073</v>
      </c>
      <c r="B3195">
        <v>10000</v>
      </c>
      <c r="C3195">
        <v>147</v>
      </c>
      <c r="D3195" t="s">
        <v>4700</v>
      </c>
      <c r="E3195">
        <v>9</v>
      </c>
    </row>
    <row r="3196" spans="1:5" x14ac:dyDescent="0.3">
      <c r="A3196">
        <v>168088</v>
      </c>
      <c r="B3196">
        <v>10000</v>
      </c>
      <c r="C3196">
        <v>132</v>
      </c>
      <c r="D3196" t="s">
        <v>4698</v>
      </c>
      <c r="E3196">
        <v>8</v>
      </c>
    </row>
    <row r="3197" spans="1:5" x14ac:dyDescent="0.3">
      <c r="A3197">
        <v>168089</v>
      </c>
      <c r="B3197">
        <v>0</v>
      </c>
      <c r="C3197">
        <v>0</v>
      </c>
      <c r="D3197" t="s">
        <v>4705</v>
      </c>
      <c r="E3197">
        <v>10</v>
      </c>
    </row>
    <row r="3198" spans="1:5" x14ac:dyDescent="0.3">
      <c r="A3198">
        <v>168130</v>
      </c>
      <c r="B3198">
        <v>0</v>
      </c>
      <c r="C3198">
        <v>0</v>
      </c>
      <c r="D3198" t="s">
        <v>4705</v>
      </c>
      <c r="E3198">
        <v>10</v>
      </c>
    </row>
    <row r="3199" spans="1:5" x14ac:dyDescent="0.3">
      <c r="A3199">
        <v>168230</v>
      </c>
      <c r="B3199">
        <v>10000</v>
      </c>
      <c r="C3199">
        <v>110</v>
      </c>
      <c r="D3199" t="s">
        <v>4701</v>
      </c>
      <c r="E3199">
        <v>5</v>
      </c>
    </row>
    <row r="3200" spans="1:5" x14ac:dyDescent="0.3">
      <c r="A3200">
        <v>168235</v>
      </c>
      <c r="B3200">
        <v>10000</v>
      </c>
      <c r="C3200">
        <v>115</v>
      </c>
      <c r="D3200" t="s">
        <v>4702</v>
      </c>
      <c r="E3200">
        <v>6</v>
      </c>
    </row>
    <row r="3201" spans="1:5" x14ac:dyDescent="0.3">
      <c r="A3201">
        <v>168266</v>
      </c>
      <c r="B3201">
        <v>10000</v>
      </c>
      <c r="C3201">
        <v>115</v>
      </c>
      <c r="D3201" t="s">
        <v>4702</v>
      </c>
      <c r="E3201">
        <v>6</v>
      </c>
    </row>
    <row r="3202" spans="1:5" x14ac:dyDescent="0.3">
      <c r="A3202">
        <v>168269</v>
      </c>
      <c r="B3202">
        <v>10000</v>
      </c>
      <c r="C3202">
        <v>132</v>
      </c>
      <c r="D3202" t="s">
        <v>4698</v>
      </c>
      <c r="E3202">
        <v>8</v>
      </c>
    </row>
    <row r="3203" spans="1:5" x14ac:dyDescent="0.3">
      <c r="A3203">
        <v>168272</v>
      </c>
      <c r="B3203">
        <v>10000</v>
      </c>
      <c r="C3203">
        <v>127</v>
      </c>
      <c r="D3203" t="s">
        <v>4703</v>
      </c>
      <c r="E3203">
        <v>7</v>
      </c>
    </row>
    <row r="3204" spans="1:5" x14ac:dyDescent="0.3">
      <c r="A3204">
        <v>168273</v>
      </c>
      <c r="B3204">
        <v>10000</v>
      </c>
      <c r="C3204">
        <v>132</v>
      </c>
      <c r="D3204" t="s">
        <v>4698</v>
      </c>
      <c r="E3204">
        <v>8</v>
      </c>
    </row>
    <row r="3205" spans="1:5" x14ac:dyDescent="0.3">
      <c r="A3205">
        <v>168274</v>
      </c>
      <c r="B3205">
        <v>10000</v>
      </c>
      <c r="C3205">
        <v>115</v>
      </c>
      <c r="D3205" t="s">
        <v>4702</v>
      </c>
      <c r="E3205">
        <v>6</v>
      </c>
    </row>
    <row r="3206" spans="1:5" x14ac:dyDescent="0.3">
      <c r="A3206">
        <v>168285</v>
      </c>
      <c r="B3206">
        <v>10000</v>
      </c>
      <c r="C3206">
        <v>147</v>
      </c>
      <c r="D3206" t="s">
        <v>4700</v>
      </c>
      <c r="E3206">
        <v>9</v>
      </c>
    </row>
    <row r="3207" spans="1:5" x14ac:dyDescent="0.3">
      <c r="A3207">
        <v>168322</v>
      </c>
      <c r="B3207">
        <v>10000</v>
      </c>
      <c r="C3207">
        <v>127</v>
      </c>
      <c r="D3207" t="s">
        <v>4703</v>
      </c>
      <c r="E3207">
        <v>7</v>
      </c>
    </row>
    <row r="3208" spans="1:5" x14ac:dyDescent="0.3">
      <c r="A3208">
        <v>168330</v>
      </c>
      <c r="B3208">
        <v>10000</v>
      </c>
      <c r="C3208">
        <v>132</v>
      </c>
      <c r="D3208" t="s">
        <v>4698</v>
      </c>
      <c r="E3208">
        <v>8</v>
      </c>
    </row>
    <row r="3209" spans="1:5" x14ac:dyDescent="0.3">
      <c r="A3209">
        <v>168395</v>
      </c>
      <c r="B3209">
        <v>10000</v>
      </c>
      <c r="C3209">
        <v>147</v>
      </c>
      <c r="D3209" t="s">
        <v>4700</v>
      </c>
      <c r="E3209">
        <v>9</v>
      </c>
    </row>
    <row r="3210" spans="1:5" x14ac:dyDescent="0.3">
      <c r="A3210">
        <v>168419</v>
      </c>
      <c r="B3210">
        <v>0</v>
      </c>
      <c r="C3210">
        <v>0</v>
      </c>
      <c r="D3210" t="s">
        <v>4705</v>
      </c>
      <c r="E3210">
        <v>10</v>
      </c>
    </row>
    <row r="3211" spans="1:5" x14ac:dyDescent="0.3">
      <c r="A3211">
        <v>168421</v>
      </c>
      <c r="B3211">
        <v>10000</v>
      </c>
      <c r="C3211">
        <v>115</v>
      </c>
      <c r="D3211" t="s">
        <v>4702</v>
      </c>
      <c r="E3211">
        <v>6</v>
      </c>
    </row>
    <row r="3212" spans="1:5" x14ac:dyDescent="0.3">
      <c r="A3212">
        <v>168433</v>
      </c>
      <c r="B3212">
        <v>10000</v>
      </c>
      <c r="C3212">
        <v>132</v>
      </c>
      <c r="D3212" t="s">
        <v>4698</v>
      </c>
      <c r="E3212">
        <v>8</v>
      </c>
    </row>
    <row r="3213" spans="1:5" x14ac:dyDescent="0.3">
      <c r="A3213">
        <v>168541</v>
      </c>
      <c r="B3213">
        <v>10000</v>
      </c>
      <c r="C3213">
        <v>147</v>
      </c>
      <c r="D3213" t="s">
        <v>4700</v>
      </c>
      <c r="E3213">
        <v>9</v>
      </c>
    </row>
    <row r="3214" spans="1:5" x14ac:dyDescent="0.3">
      <c r="A3214">
        <v>168544</v>
      </c>
      <c r="B3214">
        <v>10000</v>
      </c>
      <c r="C3214">
        <v>132</v>
      </c>
      <c r="D3214" t="s">
        <v>4698</v>
      </c>
      <c r="E3214">
        <v>8</v>
      </c>
    </row>
    <row r="3215" spans="1:5" x14ac:dyDescent="0.3">
      <c r="A3215">
        <v>168554</v>
      </c>
      <c r="B3215">
        <v>10000</v>
      </c>
      <c r="C3215">
        <v>90</v>
      </c>
      <c r="D3215" t="s">
        <v>4706</v>
      </c>
      <c r="E3215">
        <v>1</v>
      </c>
    </row>
    <row r="3216" spans="1:5" x14ac:dyDescent="0.3">
      <c r="A3216">
        <v>168590</v>
      </c>
      <c r="B3216">
        <v>10000</v>
      </c>
      <c r="C3216">
        <v>110</v>
      </c>
      <c r="D3216" t="s">
        <v>4699</v>
      </c>
      <c r="E3216">
        <v>4</v>
      </c>
    </row>
    <row r="3217" spans="1:5" x14ac:dyDescent="0.3">
      <c r="A3217">
        <v>168599</v>
      </c>
      <c r="B3217">
        <v>10000</v>
      </c>
      <c r="C3217">
        <v>110</v>
      </c>
      <c r="D3217" t="s">
        <v>4701</v>
      </c>
      <c r="E3217">
        <v>5</v>
      </c>
    </row>
    <row r="3218" spans="1:5" x14ac:dyDescent="0.3">
      <c r="A3218">
        <v>168600</v>
      </c>
      <c r="B3218">
        <v>10000</v>
      </c>
      <c r="C3218">
        <v>147</v>
      </c>
      <c r="D3218" t="s">
        <v>4700</v>
      </c>
      <c r="E3218">
        <v>9</v>
      </c>
    </row>
    <row r="3219" spans="1:5" x14ac:dyDescent="0.3">
      <c r="A3219">
        <v>168645</v>
      </c>
      <c r="B3219">
        <v>0</v>
      </c>
      <c r="C3219">
        <v>0</v>
      </c>
      <c r="D3219" t="s">
        <v>4705</v>
      </c>
      <c r="E3219">
        <v>10</v>
      </c>
    </row>
    <row r="3220" spans="1:5" x14ac:dyDescent="0.3">
      <c r="A3220">
        <v>168647</v>
      </c>
      <c r="B3220">
        <v>10000</v>
      </c>
      <c r="C3220">
        <v>147</v>
      </c>
      <c r="D3220" t="s">
        <v>4700</v>
      </c>
      <c r="E3220">
        <v>9</v>
      </c>
    </row>
    <row r="3221" spans="1:5" x14ac:dyDescent="0.3">
      <c r="A3221">
        <v>168684</v>
      </c>
      <c r="B3221">
        <v>0</v>
      </c>
      <c r="C3221">
        <v>0</v>
      </c>
      <c r="D3221" t="s">
        <v>4705</v>
      </c>
      <c r="E3221">
        <v>10</v>
      </c>
    </row>
    <row r="3222" spans="1:5" x14ac:dyDescent="0.3">
      <c r="A3222">
        <v>168691</v>
      </c>
      <c r="B3222">
        <v>0</v>
      </c>
      <c r="C3222">
        <v>0</v>
      </c>
      <c r="D3222" t="s">
        <v>4705</v>
      </c>
      <c r="E3222">
        <v>10</v>
      </c>
    </row>
    <row r="3223" spans="1:5" x14ac:dyDescent="0.3">
      <c r="A3223">
        <v>168708</v>
      </c>
      <c r="B3223">
        <v>10000</v>
      </c>
      <c r="C3223">
        <v>110</v>
      </c>
      <c r="D3223" t="s">
        <v>4701</v>
      </c>
      <c r="E3223">
        <v>5</v>
      </c>
    </row>
    <row r="3224" spans="1:5" x14ac:dyDescent="0.3">
      <c r="A3224">
        <v>168716</v>
      </c>
      <c r="B3224">
        <v>0</v>
      </c>
      <c r="C3224">
        <v>0</v>
      </c>
      <c r="D3224" t="s">
        <v>4705</v>
      </c>
      <c r="E3224">
        <v>10</v>
      </c>
    </row>
    <row r="3225" spans="1:5" x14ac:dyDescent="0.3">
      <c r="A3225">
        <v>168720</v>
      </c>
      <c r="B3225">
        <v>10000</v>
      </c>
      <c r="C3225">
        <v>132</v>
      </c>
      <c r="D3225" t="s">
        <v>4698</v>
      </c>
      <c r="E3225">
        <v>8</v>
      </c>
    </row>
    <row r="3226" spans="1:5" x14ac:dyDescent="0.3">
      <c r="A3226">
        <v>168721</v>
      </c>
      <c r="B3226">
        <v>10000</v>
      </c>
      <c r="C3226">
        <v>147</v>
      </c>
      <c r="D3226" t="s">
        <v>4700</v>
      </c>
      <c r="E3226">
        <v>9</v>
      </c>
    </row>
    <row r="3227" spans="1:5" x14ac:dyDescent="0.3">
      <c r="A3227">
        <v>168734</v>
      </c>
      <c r="B3227">
        <v>10000</v>
      </c>
      <c r="C3227">
        <v>90</v>
      </c>
      <c r="D3227" t="s">
        <v>4706</v>
      </c>
      <c r="E3227">
        <v>1</v>
      </c>
    </row>
    <row r="3228" spans="1:5" x14ac:dyDescent="0.3">
      <c r="A3228">
        <v>168802</v>
      </c>
      <c r="B3228">
        <v>10000</v>
      </c>
      <c r="C3228">
        <v>115</v>
      </c>
      <c r="D3228" t="s">
        <v>4702</v>
      </c>
      <c r="E3228">
        <v>6</v>
      </c>
    </row>
    <row r="3229" spans="1:5" x14ac:dyDescent="0.3">
      <c r="A3229">
        <v>168803</v>
      </c>
      <c r="B3229">
        <v>10000</v>
      </c>
      <c r="C3229">
        <v>100</v>
      </c>
      <c r="D3229" t="s">
        <v>4704</v>
      </c>
      <c r="E3229">
        <v>2</v>
      </c>
    </row>
    <row r="3230" spans="1:5" x14ac:dyDescent="0.3">
      <c r="A3230">
        <v>168811</v>
      </c>
      <c r="B3230">
        <v>10000</v>
      </c>
      <c r="C3230">
        <v>115</v>
      </c>
      <c r="D3230" t="s">
        <v>4702</v>
      </c>
      <c r="E3230">
        <v>6</v>
      </c>
    </row>
    <row r="3231" spans="1:5" x14ac:dyDescent="0.3">
      <c r="A3231">
        <v>168822</v>
      </c>
      <c r="B3231">
        <v>0</v>
      </c>
      <c r="C3231">
        <v>0</v>
      </c>
      <c r="D3231" t="s">
        <v>4705</v>
      </c>
      <c r="E3231">
        <v>10</v>
      </c>
    </row>
    <row r="3232" spans="1:5" x14ac:dyDescent="0.3">
      <c r="A3232">
        <v>168852</v>
      </c>
      <c r="B3232">
        <v>10000</v>
      </c>
      <c r="C3232">
        <v>147</v>
      </c>
      <c r="D3232" t="s">
        <v>4700</v>
      </c>
      <c r="E3232">
        <v>9</v>
      </c>
    </row>
    <row r="3233" spans="1:5" x14ac:dyDescent="0.3">
      <c r="A3233">
        <v>168893</v>
      </c>
      <c r="B3233">
        <v>10000</v>
      </c>
      <c r="C3233">
        <v>110</v>
      </c>
      <c r="D3233" t="s">
        <v>4701</v>
      </c>
      <c r="E3233">
        <v>5</v>
      </c>
    </row>
    <row r="3234" spans="1:5" x14ac:dyDescent="0.3">
      <c r="A3234">
        <v>168902</v>
      </c>
      <c r="B3234">
        <v>10000</v>
      </c>
      <c r="C3234">
        <v>110</v>
      </c>
      <c r="D3234" t="s">
        <v>4699</v>
      </c>
      <c r="E3234">
        <v>4</v>
      </c>
    </row>
    <row r="3235" spans="1:5" x14ac:dyDescent="0.3">
      <c r="A3235">
        <v>168910</v>
      </c>
      <c r="B3235">
        <v>10000</v>
      </c>
      <c r="C3235">
        <v>100</v>
      </c>
      <c r="D3235" t="s">
        <v>4704</v>
      </c>
      <c r="E3235">
        <v>2</v>
      </c>
    </row>
    <row r="3236" spans="1:5" x14ac:dyDescent="0.3">
      <c r="A3236">
        <v>168923</v>
      </c>
      <c r="B3236">
        <v>10000</v>
      </c>
      <c r="C3236">
        <v>110</v>
      </c>
      <c r="D3236" t="s">
        <v>4697</v>
      </c>
      <c r="E3236">
        <v>3</v>
      </c>
    </row>
    <row r="3237" spans="1:5" x14ac:dyDescent="0.3">
      <c r="A3237">
        <v>168963</v>
      </c>
      <c r="B3237">
        <v>10000</v>
      </c>
      <c r="C3237">
        <v>110</v>
      </c>
      <c r="D3237" t="s">
        <v>4699</v>
      </c>
      <c r="E3237">
        <v>4</v>
      </c>
    </row>
    <row r="3238" spans="1:5" x14ac:dyDescent="0.3">
      <c r="A3238">
        <v>168972</v>
      </c>
      <c r="B3238">
        <v>10000</v>
      </c>
      <c r="C3238">
        <v>110</v>
      </c>
      <c r="D3238" t="s">
        <v>4701</v>
      </c>
      <c r="E3238">
        <v>5</v>
      </c>
    </row>
    <row r="3239" spans="1:5" x14ac:dyDescent="0.3">
      <c r="A3239">
        <v>168983</v>
      </c>
      <c r="B3239">
        <v>10000</v>
      </c>
      <c r="C3239">
        <v>132</v>
      </c>
      <c r="D3239" t="s">
        <v>4698</v>
      </c>
      <c r="E3239">
        <v>8</v>
      </c>
    </row>
    <row r="3240" spans="1:5" x14ac:dyDescent="0.3">
      <c r="A3240">
        <v>168984</v>
      </c>
      <c r="B3240">
        <v>10000</v>
      </c>
      <c r="C3240">
        <v>132</v>
      </c>
      <c r="D3240" t="s">
        <v>4698</v>
      </c>
      <c r="E3240">
        <v>8</v>
      </c>
    </row>
    <row r="3241" spans="1:5" x14ac:dyDescent="0.3">
      <c r="A3241">
        <v>168986</v>
      </c>
      <c r="B3241">
        <v>10000</v>
      </c>
      <c r="C3241">
        <v>132</v>
      </c>
      <c r="D3241" t="s">
        <v>4698</v>
      </c>
      <c r="E3241">
        <v>8</v>
      </c>
    </row>
    <row r="3242" spans="1:5" x14ac:dyDescent="0.3">
      <c r="A3242">
        <v>168988</v>
      </c>
      <c r="B3242">
        <v>10000</v>
      </c>
      <c r="C3242">
        <v>147</v>
      </c>
      <c r="D3242" t="s">
        <v>4700</v>
      </c>
      <c r="E3242">
        <v>9</v>
      </c>
    </row>
    <row r="3243" spans="1:5" x14ac:dyDescent="0.3">
      <c r="A3243">
        <v>168992</v>
      </c>
      <c r="B3243">
        <v>10000</v>
      </c>
      <c r="C3243">
        <v>147</v>
      </c>
      <c r="D3243" t="s">
        <v>4700</v>
      </c>
      <c r="E3243">
        <v>9</v>
      </c>
    </row>
    <row r="3244" spans="1:5" x14ac:dyDescent="0.3">
      <c r="A3244">
        <v>169027</v>
      </c>
      <c r="B3244">
        <v>10000</v>
      </c>
      <c r="C3244">
        <v>110</v>
      </c>
      <c r="D3244" t="s">
        <v>4697</v>
      </c>
      <c r="E3244">
        <v>3</v>
      </c>
    </row>
    <row r="3245" spans="1:5" x14ac:dyDescent="0.3">
      <c r="A3245">
        <v>169028</v>
      </c>
      <c r="B3245">
        <v>10000</v>
      </c>
      <c r="C3245">
        <v>115</v>
      </c>
      <c r="D3245" t="s">
        <v>4702</v>
      </c>
      <c r="E3245">
        <v>6</v>
      </c>
    </row>
    <row r="3246" spans="1:5" x14ac:dyDescent="0.3">
      <c r="A3246">
        <v>169031</v>
      </c>
      <c r="B3246">
        <v>10000</v>
      </c>
      <c r="C3246">
        <v>132</v>
      </c>
      <c r="D3246" t="s">
        <v>4698</v>
      </c>
      <c r="E3246">
        <v>8</v>
      </c>
    </row>
    <row r="3247" spans="1:5" x14ac:dyDescent="0.3">
      <c r="A3247">
        <v>169032</v>
      </c>
      <c r="B3247">
        <v>10000</v>
      </c>
      <c r="C3247">
        <v>110</v>
      </c>
      <c r="D3247" t="s">
        <v>4701</v>
      </c>
      <c r="E3247">
        <v>5</v>
      </c>
    </row>
    <row r="3248" spans="1:5" x14ac:dyDescent="0.3">
      <c r="A3248">
        <v>169061</v>
      </c>
      <c r="B3248">
        <v>10000</v>
      </c>
      <c r="C3248">
        <v>127</v>
      </c>
      <c r="D3248" t="s">
        <v>4703</v>
      </c>
      <c r="E3248">
        <v>7</v>
      </c>
    </row>
    <row r="3249" spans="1:5" x14ac:dyDescent="0.3">
      <c r="A3249">
        <v>169062</v>
      </c>
      <c r="B3249">
        <v>10000</v>
      </c>
      <c r="C3249">
        <v>132</v>
      </c>
      <c r="D3249" t="s">
        <v>4698</v>
      </c>
      <c r="E3249">
        <v>8</v>
      </c>
    </row>
    <row r="3250" spans="1:5" x14ac:dyDescent="0.3">
      <c r="A3250">
        <v>169063</v>
      </c>
      <c r="B3250">
        <v>10000</v>
      </c>
      <c r="C3250">
        <v>127</v>
      </c>
      <c r="D3250" t="s">
        <v>4703</v>
      </c>
      <c r="E3250">
        <v>7</v>
      </c>
    </row>
    <row r="3251" spans="1:5" x14ac:dyDescent="0.3">
      <c r="A3251">
        <v>169064</v>
      </c>
      <c r="B3251">
        <v>0</v>
      </c>
      <c r="C3251">
        <v>0</v>
      </c>
      <c r="D3251" t="s">
        <v>4705</v>
      </c>
      <c r="E3251">
        <v>10</v>
      </c>
    </row>
    <row r="3252" spans="1:5" x14ac:dyDescent="0.3">
      <c r="A3252">
        <v>169067</v>
      </c>
      <c r="B3252">
        <v>10000</v>
      </c>
      <c r="C3252">
        <v>132</v>
      </c>
      <c r="D3252" t="s">
        <v>4698</v>
      </c>
      <c r="E3252">
        <v>8</v>
      </c>
    </row>
    <row r="3253" spans="1:5" x14ac:dyDescent="0.3">
      <c r="A3253">
        <v>169070</v>
      </c>
      <c r="B3253">
        <v>10000</v>
      </c>
      <c r="C3253">
        <v>147</v>
      </c>
      <c r="D3253" t="s">
        <v>4700</v>
      </c>
      <c r="E3253">
        <v>9</v>
      </c>
    </row>
    <row r="3254" spans="1:5" x14ac:dyDescent="0.3">
      <c r="A3254">
        <v>169099</v>
      </c>
      <c r="B3254">
        <v>10000</v>
      </c>
      <c r="C3254">
        <v>127</v>
      </c>
      <c r="D3254" t="s">
        <v>4703</v>
      </c>
      <c r="E3254">
        <v>7</v>
      </c>
    </row>
    <row r="3255" spans="1:5" x14ac:dyDescent="0.3">
      <c r="A3255">
        <v>169101</v>
      </c>
      <c r="B3255">
        <v>10000</v>
      </c>
      <c r="C3255">
        <v>110</v>
      </c>
      <c r="D3255" t="s">
        <v>4701</v>
      </c>
      <c r="E3255">
        <v>5</v>
      </c>
    </row>
    <row r="3256" spans="1:5" x14ac:dyDescent="0.3">
      <c r="A3256">
        <v>169137</v>
      </c>
      <c r="B3256">
        <v>10000</v>
      </c>
      <c r="C3256">
        <v>90</v>
      </c>
      <c r="D3256" t="s">
        <v>4706</v>
      </c>
      <c r="E3256">
        <v>1</v>
      </c>
    </row>
    <row r="3257" spans="1:5" x14ac:dyDescent="0.3">
      <c r="A3257">
        <v>169138</v>
      </c>
      <c r="B3257">
        <v>10000</v>
      </c>
      <c r="C3257">
        <v>90</v>
      </c>
      <c r="D3257" t="s">
        <v>4706</v>
      </c>
      <c r="E3257">
        <v>1</v>
      </c>
    </row>
    <row r="3258" spans="1:5" x14ac:dyDescent="0.3">
      <c r="A3258">
        <v>169167</v>
      </c>
      <c r="B3258">
        <v>10000</v>
      </c>
      <c r="C3258">
        <v>147</v>
      </c>
      <c r="D3258" t="s">
        <v>4700</v>
      </c>
      <c r="E3258">
        <v>9</v>
      </c>
    </row>
    <row r="3259" spans="1:5" x14ac:dyDescent="0.3">
      <c r="A3259">
        <v>169168</v>
      </c>
      <c r="B3259">
        <v>10000</v>
      </c>
      <c r="C3259">
        <v>127</v>
      </c>
      <c r="D3259" t="s">
        <v>4703</v>
      </c>
      <c r="E3259">
        <v>7</v>
      </c>
    </row>
    <row r="3260" spans="1:5" x14ac:dyDescent="0.3">
      <c r="A3260">
        <v>169170</v>
      </c>
      <c r="B3260">
        <v>10000</v>
      </c>
      <c r="C3260">
        <v>132</v>
      </c>
      <c r="D3260" t="s">
        <v>4698</v>
      </c>
      <c r="E3260">
        <v>8</v>
      </c>
    </row>
    <row r="3261" spans="1:5" x14ac:dyDescent="0.3">
      <c r="A3261">
        <v>169171</v>
      </c>
      <c r="B3261">
        <v>10000</v>
      </c>
      <c r="C3261">
        <v>127</v>
      </c>
      <c r="D3261" t="s">
        <v>4703</v>
      </c>
      <c r="E3261">
        <v>7</v>
      </c>
    </row>
    <row r="3262" spans="1:5" x14ac:dyDescent="0.3">
      <c r="A3262">
        <v>169173</v>
      </c>
      <c r="B3262">
        <v>10000</v>
      </c>
      <c r="C3262">
        <v>115</v>
      </c>
      <c r="D3262" t="s">
        <v>4702</v>
      </c>
      <c r="E3262">
        <v>6</v>
      </c>
    </row>
    <row r="3263" spans="1:5" x14ac:dyDescent="0.3">
      <c r="A3263">
        <v>169191</v>
      </c>
      <c r="B3263">
        <v>10000</v>
      </c>
      <c r="C3263">
        <v>132</v>
      </c>
      <c r="D3263" t="s">
        <v>4698</v>
      </c>
      <c r="E3263">
        <v>8</v>
      </c>
    </row>
    <row r="3264" spans="1:5" x14ac:dyDescent="0.3">
      <c r="A3264">
        <v>169195</v>
      </c>
      <c r="B3264">
        <v>10000</v>
      </c>
      <c r="C3264">
        <v>132</v>
      </c>
      <c r="D3264" t="s">
        <v>4698</v>
      </c>
      <c r="E3264">
        <v>8</v>
      </c>
    </row>
    <row r="3265" spans="1:5" x14ac:dyDescent="0.3">
      <c r="A3265">
        <v>169214</v>
      </c>
      <c r="B3265">
        <v>10000</v>
      </c>
      <c r="C3265">
        <v>127</v>
      </c>
      <c r="D3265" t="s">
        <v>4703</v>
      </c>
      <c r="E3265">
        <v>7</v>
      </c>
    </row>
    <row r="3266" spans="1:5" x14ac:dyDescent="0.3">
      <c r="A3266">
        <v>169239</v>
      </c>
      <c r="B3266">
        <v>10000</v>
      </c>
      <c r="C3266">
        <v>132</v>
      </c>
      <c r="D3266" t="s">
        <v>4698</v>
      </c>
      <c r="E3266">
        <v>8</v>
      </c>
    </row>
    <row r="3267" spans="1:5" x14ac:dyDescent="0.3">
      <c r="A3267">
        <v>169241</v>
      </c>
      <c r="B3267">
        <v>10000</v>
      </c>
      <c r="C3267">
        <v>127</v>
      </c>
      <c r="D3267" t="s">
        <v>4703</v>
      </c>
      <c r="E3267">
        <v>7</v>
      </c>
    </row>
    <row r="3268" spans="1:5" x14ac:dyDescent="0.3">
      <c r="A3268">
        <v>169247</v>
      </c>
      <c r="B3268">
        <v>10000</v>
      </c>
      <c r="C3268">
        <v>132</v>
      </c>
      <c r="D3268" t="s">
        <v>4698</v>
      </c>
      <c r="E3268">
        <v>8</v>
      </c>
    </row>
    <row r="3269" spans="1:5" x14ac:dyDescent="0.3">
      <c r="A3269">
        <v>169251</v>
      </c>
      <c r="B3269">
        <v>10000</v>
      </c>
      <c r="C3269">
        <v>115</v>
      </c>
      <c r="D3269" t="s">
        <v>4702</v>
      </c>
      <c r="E3269">
        <v>6</v>
      </c>
    </row>
    <row r="3270" spans="1:5" x14ac:dyDescent="0.3">
      <c r="A3270">
        <v>169289</v>
      </c>
      <c r="B3270">
        <v>10000</v>
      </c>
      <c r="C3270">
        <v>90</v>
      </c>
      <c r="D3270" t="s">
        <v>4706</v>
      </c>
      <c r="E3270">
        <v>1</v>
      </c>
    </row>
    <row r="3271" spans="1:5" x14ac:dyDescent="0.3">
      <c r="A3271">
        <v>169290</v>
      </c>
      <c r="B3271">
        <v>10000</v>
      </c>
      <c r="C3271">
        <v>90</v>
      </c>
      <c r="D3271" t="s">
        <v>4706</v>
      </c>
      <c r="E3271">
        <v>1</v>
      </c>
    </row>
    <row r="3272" spans="1:5" x14ac:dyDescent="0.3">
      <c r="A3272">
        <v>169291</v>
      </c>
      <c r="B3272">
        <v>10000</v>
      </c>
      <c r="C3272">
        <v>90</v>
      </c>
      <c r="D3272" t="s">
        <v>4706</v>
      </c>
      <c r="E3272">
        <v>1</v>
      </c>
    </row>
    <row r="3273" spans="1:5" x14ac:dyDescent="0.3">
      <c r="A3273">
        <v>169305</v>
      </c>
      <c r="B3273">
        <v>10000</v>
      </c>
      <c r="C3273">
        <v>110</v>
      </c>
      <c r="D3273" t="s">
        <v>4701</v>
      </c>
      <c r="E3273">
        <v>5</v>
      </c>
    </row>
    <row r="3274" spans="1:5" x14ac:dyDescent="0.3">
      <c r="A3274">
        <v>169313</v>
      </c>
      <c r="B3274">
        <v>10000</v>
      </c>
      <c r="C3274">
        <v>127</v>
      </c>
      <c r="D3274" t="s">
        <v>4703</v>
      </c>
      <c r="E3274">
        <v>7</v>
      </c>
    </row>
    <row r="3275" spans="1:5" x14ac:dyDescent="0.3">
      <c r="A3275">
        <v>169315</v>
      </c>
      <c r="B3275">
        <v>10000</v>
      </c>
      <c r="C3275">
        <v>127</v>
      </c>
      <c r="D3275" t="s">
        <v>4703</v>
      </c>
      <c r="E3275">
        <v>7</v>
      </c>
    </row>
    <row r="3276" spans="1:5" x14ac:dyDescent="0.3">
      <c r="A3276">
        <v>169326</v>
      </c>
      <c r="B3276">
        <v>0</v>
      </c>
      <c r="C3276">
        <v>0</v>
      </c>
      <c r="D3276" t="s">
        <v>4705</v>
      </c>
      <c r="E3276">
        <v>10</v>
      </c>
    </row>
    <row r="3277" spans="1:5" x14ac:dyDescent="0.3">
      <c r="A3277">
        <v>169327</v>
      </c>
      <c r="B3277">
        <v>10000</v>
      </c>
      <c r="C3277">
        <v>132</v>
      </c>
      <c r="D3277" t="s">
        <v>4698</v>
      </c>
      <c r="E3277">
        <v>8</v>
      </c>
    </row>
    <row r="3278" spans="1:5" x14ac:dyDescent="0.3">
      <c r="A3278">
        <v>169328</v>
      </c>
      <c r="B3278">
        <v>10000</v>
      </c>
      <c r="C3278">
        <v>147</v>
      </c>
      <c r="D3278" t="s">
        <v>4700</v>
      </c>
      <c r="E3278">
        <v>9</v>
      </c>
    </row>
    <row r="3279" spans="1:5" x14ac:dyDescent="0.3">
      <c r="A3279">
        <v>169329</v>
      </c>
      <c r="B3279">
        <v>0</v>
      </c>
      <c r="C3279">
        <v>0</v>
      </c>
      <c r="D3279" t="s">
        <v>4705</v>
      </c>
      <c r="E3279">
        <v>10</v>
      </c>
    </row>
    <row r="3280" spans="1:5" x14ac:dyDescent="0.3">
      <c r="A3280">
        <v>169332</v>
      </c>
      <c r="B3280">
        <v>10000</v>
      </c>
      <c r="C3280">
        <v>110</v>
      </c>
      <c r="D3280" t="s">
        <v>4699</v>
      </c>
      <c r="E3280">
        <v>4</v>
      </c>
    </row>
    <row r="3281" spans="1:5" x14ac:dyDescent="0.3">
      <c r="A3281">
        <v>169333</v>
      </c>
      <c r="B3281">
        <v>10000</v>
      </c>
      <c r="C3281">
        <v>110</v>
      </c>
      <c r="D3281" t="s">
        <v>4699</v>
      </c>
      <c r="E3281">
        <v>4</v>
      </c>
    </row>
    <row r="3282" spans="1:5" x14ac:dyDescent="0.3">
      <c r="A3282">
        <v>169338</v>
      </c>
      <c r="B3282">
        <v>0</v>
      </c>
      <c r="C3282">
        <v>0</v>
      </c>
      <c r="D3282" t="s">
        <v>4705</v>
      </c>
      <c r="E3282">
        <v>10</v>
      </c>
    </row>
    <row r="3283" spans="1:5" x14ac:dyDescent="0.3">
      <c r="A3283">
        <v>169346</v>
      </c>
      <c r="B3283">
        <v>0</v>
      </c>
      <c r="C3283">
        <v>0</v>
      </c>
      <c r="D3283" t="s">
        <v>4705</v>
      </c>
      <c r="E3283">
        <v>10</v>
      </c>
    </row>
    <row r="3284" spans="1:5" x14ac:dyDescent="0.3">
      <c r="A3284">
        <v>169355</v>
      </c>
      <c r="B3284">
        <v>10000</v>
      </c>
      <c r="C3284">
        <v>147</v>
      </c>
      <c r="D3284" t="s">
        <v>4700</v>
      </c>
      <c r="E3284">
        <v>9</v>
      </c>
    </row>
    <row r="3285" spans="1:5" x14ac:dyDescent="0.3">
      <c r="A3285">
        <v>169373</v>
      </c>
      <c r="B3285">
        <v>10000</v>
      </c>
      <c r="C3285">
        <v>147</v>
      </c>
      <c r="D3285" t="s">
        <v>4700</v>
      </c>
      <c r="E3285">
        <v>9</v>
      </c>
    </row>
    <row r="3286" spans="1:5" x14ac:dyDescent="0.3">
      <c r="A3286">
        <v>169379</v>
      </c>
      <c r="B3286">
        <v>10000</v>
      </c>
      <c r="C3286">
        <v>132</v>
      </c>
      <c r="D3286" t="s">
        <v>4698</v>
      </c>
      <c r="E3286">
        <v>8</v>
      </c>
    </row>
    <row r="3287" spans="1:5" x14ac:dyDescent="0.3">
      <c r="A3287">
        <v>169411</v>
      </c>
      <c r="B3287">
        <v>10000</v>
      </c>
      <c r="C3287">
        <v>147</v>
      </c>
      <c r="D3287" t="s">
        <v>4700</v>
      </c>
      <c r="E3287">
        <v>9</v>
      </c>
    </row>
    <row r="3288" spans="1:5" x14ac:dyDescent="0.3">
      <c r="A3288">
        <v>169433</v>
      </c>
      <c r="B3288">
        <v>10000</v>
      </c>
      <c r="C3288">
        <v>132</v>
      </c>
      <c r="D3288" t="s">
        <v>4698</v>
      </c>
      <c r="E3288">
        <v>8</v>
      </c>
    </row>
    <row r="3289" spans="1:5" x14ac:dyDescent="0.3">
      <c r="A3289">
        <v>169434</v>
      </c>
      <c r="B3289">
        <v>10000</v>
      </c>
      <c r="C3289">
        <v>132</v>
      </c>
      <c r="D3289" t="s">
        <v>4698</v>
      </c>
      <c r="E3289">
        <v>8</v>
      </c>
    </row>
    <row r="3290" spans="1:5" x14ac:dyDescent="0.3">
      <c r="A3290">
        <v>169435</v>
      </c>
      <c r="B3290">
        <v>10000</v>
      </c>
      <c r="C3290">
        <v>90</v>
      </c>
      <c r="D3290" t="s">
        <v>4706</v>
      </c>
      <c r="E3290">
        <v>1</v>
      </c>
    </row>
    <row r="3291" spans="1:5" x14ac:dyDescent="0.3">
      <c r="A3291">
        <v>169439</v>
      </c>
      <c r="B3291">
        <v>10000</v>
      </c>
      <c r="C3291">
        <v>110</v>
      </c>
      <c r="D3291" t="s">
        <v>4701</v>
      </c>
      <c r="E3291">
        <v>5</v>
      </c>
    </row>
    <row r="3292" spans="1:5" x14ac:dyDescent="0.3">
      <c r="A3292">
        <v>169441</v>
      </c>
      <c r="B3292">
        <v>10000</v>
      </c>
      <c r="C3292">
        <v>90</v>
      </c>
      <c r="D3292" t="s">
        <v>4706</v>
      </c>
      <c r="E3292">
        <v>1</v>
      </c>
    </row>
    <row r="3293" spans="1:5" x14ac:dyDescent="0.3">
      <c r="A3293">
        <v>169451</v>
      </c>
      <c r="B3293">
        <v>10000</v>
      </c>
      <c r="C3293">
        <v>127</v>
      </c>
      <c r="D3293" t="s">
        <v>4703</v>
      </c>
      <c r="E3293">
        <v>7</v>
      </c>
    </row>
    <row r="3294" spans="1:5" x14ac:dyDescent="0.3">
      <c r="A3294">
        <v>169452</v>
      </c>
      <c r="B3294">
        <v>10000</v>
      </c>
      <c r="C3294">
        <v>127</v>
      </c>
      <c r="D3294" t="s">
        <v>4703</v>
      </c>
      <c r="E3294">
        <v>7</v>
      </c>
    </row>
    <row r="3295" spans="1:5" x14ac:dyDescent="0.3">
      <c r="A3295">
        <v>169454</v>
      </c>
      <c r="B3295">
        <v>10000</v>
      </c>
      <c r="C3295">
        <v>132</v>
      </c>
      <c r="D3295" t="s">
        <v>4698</v>
      </c>
      <c r="E3295">
        <v>8</v>
      </c>
    </row>
    <row r="3296" spans="1:5" x14ac:dyDescent="0.3">
      <c r="A3296">
        <v>169455</v>
      </c>
      <c r="B3296">
        <v>10000</v>
      </c>
      <c r="C3296">
        <v>127</v>
      </c>
      <c r="D3296" t="s">
        <v>4703</v>
      </c>
      <c r="E3296">
        <v>7</v>
      </c>
    </row>
    <row r="3297" spans="1:5" x14ac:dyDescent="0.3">
      <c r="A3297">
        <v>169466</v>
      </c>
      <c r="B3297">
        <v>10000</v>
      </c>
      <c r="C3297">
        <v>115</v>
      </c>
      <c r="D3297" t="s">
        <v>4702</v>
      </c>
      <c r="E3297">
        <v>6</v>
      </c>
    </row>
    <row r="3298" spans="1:5" x14ac:dyDescent="0.3">
      <c r="A3298">
        <v>169520</v>
      </c>
      <c r="B3298">
        <v>10000</v>
      </c>
      <c r="C3298">
        <v>132</v>
      </c>
      <c r="D3298" t="s">
        <v>4698</v>
      </c>
      <c r="E3298">
        <v>8</v>
      </c>
    </row>
    <row r="3299" spans="1:5" x14ac:dyDescent="0.3">
      <c r="A3299">
        <v>169529</v>
      </c>
      <c r="B3299">
        <v>10000</v>
      </c>
      <c r="C3299">
        <v>110</v>
      </c>
      <c r="D3299" t="s">
        <v>4699</v>
      </c>
      <c r="E3299">
        <v>4</v>
      </c>
    </row>
    <row r="3300" spans="1:5" x14ac:dyDescent="0.3">
      <c r="A3300">
        <v>169534</v>
      </c>
      <c r="B3300">
        <v>10000</v>
      </c>
      <c r="C3300">
        <v>147</v>
      </c>
      <c r="D3300" t="s">
        <v>4700</v>
      </c>
      <c r="E3300">
        <v>9</v>
      </c>
    </row>
    <row r="3301" spans="1:5" x14ac:dyDescent="0.3">
      <c r="A3301">
        <v>169536</v>
      </c>
      <c r="B3301">
        <v>10000</v>
      </c>
      <c r="C3301">
        <v>132</v>
      </c>
      <c r="D3301" t="s">
        <v>4698</v>
      </c>
      <c r="E3301">
        <v>8</v>
      </c>
    </row>
    <row r="3302" spans="1:5" x14ac:dyDescent="0.3">
      <c r="A3302">
        <v>169548</v>
      </c>
      <c r="B3302">
        <v>0</v>
      </c>
      <c r="C3302">
        <v>0</v>
      </c>
      <c r="D3302" t="s">
        <v>4705</v>
      </c>
      <c r="E3302">
        <v>10</v>
      </c>
    </row>
    <row r="3303" spans="1:5" x14ac:dyDescent="0.3">
      <c r="A3303">
        <v>169549</v>
      </c>
      <c r="B3303">
        <v>10000</v>
      </c>
      <c r="C3303">
        <v>115</v>
      </c>
      <c r="D3303" t="s">
        <v>4702</v>
      </c>
      <c r="E3303">
        <v>6</v>
      </c>
    </row>
    <row r="3304" spans="1:5" x14ac:dyDescent="0.3">
      <c r="A3304">
        <v>169551</v>
      </c>
      <c r="B3304">
        <v>10000</v>
      </c>
      <c r="C3304">
        <v>147</v>
      </c>
      <c r="D3304" t="s">
        <v>4700</v>
      </c>
      <c r="E3304">
        <v>9</v>
      </c>
    </row>
    <row r="3305" spans="1:5" x14ac:dyDescent="0.3">
      <c r="A3305">
        <v>169554</v>
      </c>
      <c r="B3305">
        <v>10000</v>
      </c>
      <c r="C3305">
        <v>147</v>
      </c>
      <c r="D3305" t="s">
        <v>4700</v>
      </c>
      <c r="E3305">
        <v>9</v>
      </c>
    </row>
    <row r="3306" spans="1:5" x14ac:dyDescent="0.3">
      <c r="A3306">
        <v>169555</v>
      </c>
      <c r="B3306">
        <v>10000</v>
      </c>
      <c r="C3306">
        <v>127</v>
      </c>
      <c r="D3306" t="s">
        <v>4703</v>
      </c>
      <c r="E3306">
        <v>7</v>
      </c>
    </row>
    <row r="3307" spans="1:5" x14ac:dyDescent="0.3">
      <c r="A3307">
        <v>169565</v>
      </c>
      <c r="B3307">
        <v>10000</v>
      </c>
      <c r="C3307">
        <v>132</v>
      </c>
      <c r="D3307" t="s">
        <v>4698</v>
      </c>
      <c r="E3307">
        <v>8</v>
      </c>
    </row>
    <row r="3308" spans="1:5" x14ac:dyDescent="0.3">
      <c r="A3308">
        <v>169574</v>
      </c>
      <c r="B3308">
        <v>10000</v>
      </c>
      <c r="C3308">
        <v>115</v>
      </c>
      <c r="D3308" t="s">
        <v>4702</v>
      </c>
      <c r="E3308">
        <v>6</v>
      </c>
    </row>
    <row r="3309" spans="1:5" x14ac:dyDescent="0.3">
      <c r="A3309">
        <v>169575</v>
      </c>
      <c r="B3309">
        <v>10000</v>
      </c>
      <c r="C3309">
        <v>110</v>
      </c>
      <c r="D3309" t="s">
        <v>4701</v>
      </c>
      <c r="E3309">
        <v>5</v>
      </c>
    </row>
    <row r="3310" spans="1:5" x14ac:dyDescent="0.3">
      <c r="A3310">
        <v>169576</v>
      </c>
      <c r="B3310">
        <v>10000</v>
      </c>
      <c r="C3310">
        <v>115</v>
      </c>
      <c r="D3310" t="s">
        <v>4702</v>
      </c>
      <c r="E3310">
        <v>6</v>
      </c>
    </row>
    <row r="3311" spans="1:5" x14ac:dyDescent="0.3">
      <c r="A3311">
        <v>169580</v>
      </c>
      <c r="B3311">
        <v>10000</v>
      </c>
      <c r="C3311">
        <v>110</v>
      </c>
      <c r="D3311" t="s">
        <v>4699</v>
      </c>
      <c r="E3311">
        <v>4</v>
      </c>
    </row>
    <row r="3312" spans="1:5" x14ac:dyDescent="0.3">
      <c r="A3312">
        <v>169581</v>
      </c>
      <c r="B3312">
        <v>10000</v>
      </c>
      <c r="C3312">
        <v>100</v>
      </c>
      <c r="D3312" t="s">
        <v>4704</v>
      </c>
      <c r="E3312">
        <v>2</v>
      </c>
    </row>
    <row r="3313" spans="1:5" x14ac:dyDescent="0.3">
      <c r="A3313">
        <v>169582</v>
      </c>
      <c r="B3313">
        <v>10000</v>
      </c>
      <c r="C3313">
        <v>115</v>
      </c>
      <c r="D3313" t="s">
        <v>4702</v>
      </c>
      <c r="E3313">
        <v>6</v>
      </c>
    </row>
    <row r="3314" spans="1:5" x14ac:dyDescent="0.3">
      <c r="A3314">
        <v>169583</v>
      </c>
      <c r="B3314">
        <v>10000</v>
      </c>
      <c r="C3314">
        <v>110</v>
      </c>
      <c r="D3314" t="s">
        <v>4697</v>
      </c>
      <c r="E3314">
        <v>3</v>
      </c>
    </row>
    <row r="3315" spans="1:5" x14ac:dyDescent="0.3">
      <c r="A3315">
        <v>169602</v>
      </c>
      <c r="B3315">
        <v>10000</v>
      </c>
      <c r="C3315">
        <v>110</v>
      </c>
      <c r="D3315" t="s">
        <v>4701</v>
      </c>
      <c r="E3315">
        <v>5</v>
      </c>
    </row>
    <row r="3316" spans="1:5" x14ac:dyDescent="0.3">
      <c r="A3316">
        <v>169619</v>
      </c>
      <c r="B3316">
        <v>10000</v>
      </c>
      <c r="C3316">
        <v>115</v>
      </c>
      <c r="D3316" t="s">
        <v>4702</v>
      </c>
      <c r="E3316">
        <v>6</v>
      </c>
    </row>
    <row r="3317" spans="1:5" x14ac:dyDescent="0.3">
      <c r="A3317">
        <v>169620</v>
      </c>
      <c r="B3317">
        <v>10000</v>
      </c>
      <c r="C3317">
        <v>110</v>
      </c>
      <c r="D3317" t="s">
        <v>4697</v>
      </c>
      <c r="E3317">
        <v>3</v>
      </c>
    </row>
    <row r="3318" spans="1:5" x14ac:dyDescent="0.3">
      <c r="A3318">
        <v>169622</v>
      </c>
      <c r="B3318">
        <v>10000</v>
      </c>
      <c r="C3318">
        <v>147</v>
      </c>
      <c r="D3318" t="s">
        <v>4700</v>
      </c>
      <c r="E3318">
        <v>9</v>
      </c>
    </row>
    <row r="3319" spans="1:5" x14ac:dyDescent="0.3">
      <c r="A3319">
        <v>169633</v>
      </c>
      <c r="B3319">
        <v>10000</v>
      </c>
      <c r="C3319">
        <v>132</v>
      </c>
      <c r="D3319" t="s">
        <v>4698</v>
      </c>
      <c r="E3319">
        <v>8</v>
      </c>
    </row>
    <row r="3320" spans="1:5" x14ac:dyDescent="0.3">
      <c r="A3320">
        <v>169635</v>
      </c>
      <c r="B3320">
        <v>10000</v>
      </c>
      <c r="C3320">
        <v>132</v>
      </c>
      <c r="D3320" t="s">
        <v>4698</v>
      </c>
      <c r="E3320">
        <v>8</v>
      </c>
    </row>
    <row r="3321" spans="1:5" x14ac:dyDescent="0.3">
      <c r="A3321">
        <v>169637</v>
      </c>
      <c r="B3321">
        <v>10000</v>
      </c>
      <c r="C3321">
        <v>110</v>
      </c>
      <c r="D3321" t="s">
        <v>4701</v>
      </c>
      <c r="E3321">
        <v>5</v>
      </c>
    </row>
    <row r="3322" spans="1:5" x14ac:dyDescent="0.3">
      <c r="A3322">
        <v>169638</v>
      </c>
      <c r="B3322">
        <v>10000</v>
      </c>
      <c r="C3322">
        <v>110</v>
      </c>
      <c r="D3322" t="s">
        <v>4701</v>
      </c>
      <c r="E3322">
        <v>5</v>
      </c>
    </row>
    <row r="3323" spans="1:5" x14ac:dyDescent="0.3">
      <c r="A3323">
        <v>169640</v>
      </c>
      <c r="B3323">
        <v>10000</v>
      </c>
      <c r="C3323">
        <v>110</v>
      </c>
      <c r="D3323" t="s">
        <v>4699</v>
      </c>
      <c r="E3323">
        <v>4</v>
      </c>
    </row>
    <row r="3324" spans="1:5" x14ac:dyDescent="0.3">
      <c r="A3324">
        <v>169647</v>
      </c>
      <c r="B3324">
        <v>10000</v>
      </c>
      <c r="C3324">
        <v>115</v>
      </c>
      <c r="D3324" t="s">
        <v>4702</v>
      </c>
      <c r="E3324">
        <v>6</v>
      </c>
    </row>
    <row r="3325" spans="1:5" x14ac:dyDescent="0.3">
      <c r="A3325">
        <v>169648</v>
      </c>
      <c r="B3325">
        <v>10000</v>
      </c>
      <c r="C3325">
        <v>127</v>
      </c>
      <c r="D3325" t="s">
        <v>4703</v>
      </c>
      <c r="E3325">
        <v>7</v>
      </c>
    </row>
    <row r="3326" spans="1:5" x14ac:dyDescent="0.3">
      <c r="A3326">
        <v>169658</v>
      </c>
      <c r="B3326">
        <v>10000</v>
      </c>
      <c r="C3326">
        <v>100</v>
      </c>
      <c r="D3326" t="s">
        <v>4704</v>
      </c>
      <c r="E3326">
        <v>2</v>
      </c>
    </row>
    <row r="3327" spans="1:5" x14ac:dyDescent="0.3">
      <c r="A3327">
        <v>169661</v>
      </c>
      <c r="B3327">
        <v>10000</v>
      </c>
      <c r="C3327">
        <v>110</v>
      </c>
      <c r="D3327" t="s">
        <v>4697</v>
      </c>
      <c r="E3327">
        <v>3</v>
      </c>
    </row>
    <row r="3328" spans="1:5" x14ac:dyDescent="0.3">
      <c r="A3328">
        <v>169714</v>
      </c>
      <c r="B3328">
        <v>10000</v>
      </c>
      <c r="C3328">
        <v>110</v>
      </c>
      <c r="D3328" t="s">
        <v>4699</v>
      </c>
      <c r="E3328">
        <v>4</v>
      </c>
    </row>
    <row r="3329" spans="1:5" x14ac:dyDescent="0.3">
      <c r="A3329">
        <v>169719</v>
      </c>
      <c r="B3329">
        <v>10000</v>
      </c>
      <c r="C3329">
        <v>115</v>
      </c>
      <c r="D3329" t="s">
        <v>4702</v>
      </c>
      <c r="E3329">
        <v>6</v>
      </c>
    </row>
    <row r="3330" spans="1:5" x14ac:dyDescent="0.3">
      <c r="A3330">
        <v>169725</v>
      </c>
      <c r="B3330">
        <v>10000</v>
      </c>
      <c r="C3330">
        <v>147</v>
      </c>
      <c r="D3330" t="s">
        <v>4700</v>
      </c>
      <c r="E3330">
        <v>9</v>
      </c>
    </row>
    <row r="3331" spans="1:5" x14ac:dyDescent="0.3">
      <c r="A3331">
        <v>169733</v>
      </c>
      <c r="B3331">
        <v>10000</v>
      </c>
      <c r="C3331">
        <v>127</v>
      </c>
      <c r="D3331" t="s">
        <v>4703</v>
      </c>
      <c r="E3331">
        <v>7</v>
      </c>
    </row>
    <row r="3332" spans="1:5" x14ac:dyDescent="0.3">
      <c r="A3332">
        <v>169735</v>
      </c>
      <c r="B3332">
        <v>10000</v>
      </c>
      <c r="C3332">
        <v>127</v>
      </c>
      <c r="D3332" t="s">
        <v>4703</v>
      </c>
      <c r="E3332">
        <v>7</v>
      </c>
    </row>
    <row r="3333" spans="1:5" x14ac:dyDescent="0.3">
      <c r="A3333">
        <v>169737</v>
      </c>
      <c r="B3333">
        <v>10000</v>
      </c>
      <c r="C3333">
        <v>132</v>
      </c>
      <c r="D3333" t="s">
        <v>4698</v>
      </c>
      <c r="E3333">
        <v>8</v>
      </c>
    </row>
    <row r="3334" spans="1:5" x14ac:dyDescent="0.3">
      <c r="A3334">
        <v>169742</v>
      </c>
      <c r="B3334">
        <v>10000</v>
      </c>
      <c r="C3334">
        <v>110</v>
      </c>
      <c r="D3334" t="s">
        <v>4699</v>
      </c>
      <c r="E3334">
        <v>4</v>
      </c>
    </row>
    <row r="3335" spans="1:5" x14ac:dyDescent="0.3">
      <c r="A3335">
        <v>169757</v>
      </c>
      <c r="B3335">
        <v>0</v>
      </c>
      <c r="C3335">
        <v>0</v>
      </c>
      <c r="D3335" t="s">
        <v>4705</v>
      </c>
      <c r="E3335">
        <v>10</v>
      </c>
    </row>
    <row r="3336" spans="1:5" x14ac:dyDescent="0.3">
      <c r="A3336">
        <v>169758</v>
      </c>
      <c r="B3336">
        <v>10000</v>
      </c>
      <c r="C3336">
        <v>132</v>
      </c>
      <c r="D3336" t="s">
        <v>4698</v>
      </c>
      <c r="E3336">
        <v>8</v>
      </c>
    </row>
    <row r="3337" spans="1:5" x14ac:dyDescent="0.3">
      <c r="A3337">
        <v>169769</v>
      </c>
      <c r="B3337">
        <v>10000</v>
      </c>
      <c r="C3337">
        <v>115</v>
      </c>
      <c r="D3337" t="s">
        <v>4702</v>
      </c>
      <c r="E3337">
        <v>6</v>
      </c>
    </row>
    <row r="3338" spans="1:5" x14ac:dyDescent="0.3">
      <c r="A3338">
        <v>169774</v>
      </c>
      <c r="B3338">
        <v>0</v>
      </c>
      <c r="C3338">
        <v>0</v>
      </c>
      <c r="D3338" t="s">
        <v>4705</v>
      </c>
      <c r="E3338">
        <v>10</v>
      </c>
    </row>
    <row r="3339" spans="1:5" x14ac:dyDescent="0.3">
      <c r="A3339">
        <v>169775</v>
      </c>
      <c r="B3339">
        <v>0</v>
      </c>
      <c r="C3339">
        <v>0</v>
      </c>
      <c r="D3339" t="s">
        <v>4705</v>
      </c>
      <c r="E3339">
        <v>10</v>
      </c>
    </row>
    <row r="3340" spans="1:5" x14ac:dyDescent="0.3">
      <c r="A3340">
        <v>169789</v>
      </c>
      <c r="B3340">
        <v>10000</v>
      </c>
      <c r="C3340">
        <v>100</v>
      </c>
      <c r="D3340" t="s">
        <v>4704</v>
      </c>
      <c r="E3340">
        <v>2</v>
      </c>
    </row>
    <row r="3341" spans="1:5" x14ac:dyDescent="0.3">
      <c r="A3341">
        <v>169811</v>
      </c>
      <c r="B3341">
        <v>10000</v>
      </c>
      <c r="C3341">
        <v>110</v>
      </c>
      <c r="D3341" t="s">
        <v>4699</v>
      </c>
      <c r="E3341">
        <v>4</v>
      </c>
    </row>
    <row r="3342" spans="1:5" x14ac:dyDescent="0.3">
      <c r="A3342">
        <v>169870</v>
      </c>
      <c r="B3342">
        <v>10000</v>
      </c>
      <c r="C3342">
        <v>110</v>
      </c>
      <c r="D3342" t="s">
        <v>4699</v>
      </c>
      <c r="E3342">
        <v>4</v>
      </c>
    </row>
    <row r="3343" spans="1:5" x14ac:dyDescent="0.3">
      <c r="A3343">
        <v>169873</v>
      </c>
      <c r="B3343">
        <v>10000</v>
      </c>
      <c r="C3343">
        <v>147</v>
      </c>
      <c r="D3343" t="s">
        <v>4700</v>
      </c>
      <c r="E3343">
        <v>9</v>
      </c>
    </row>
    <row r="3344" spans="1:5" x14ac:dyDescent="0.3">
      <c r="A3344">
        <v>169882</v>
      </c>
      <c r="B3344">
        <v>10000</v>
      </c>
      <c r="C3344">
        <v>127</v>
      </c>
      <c r="D3344" t="s">
        <v>4703</v>
      </c>
      <c r="E3344">
        <v>7</v>
      </c>
    </row>
    <row r="3345" spans="1:5" x14ac:dyDescent="0.3">
      <c r="A3345">
        <v>169883</v>
      </c>
      <c r="B3345">
        <v>10000</v>
      </c>
      <c r="C3345">
        <v>110</v>
      </c>
      <c r="D3345" t="s">
        <v>4701</v>
      </c>
      <c r="E3345">
        <v>5</v>
      </c>
    </row>
    <row r="3346" spans="1:5" x14ac:dyDescent="0.3">
      <c r="A3346">
        <v>169884</v>
      </c>
      <c r="B3346">
        <v>10000</v>
      </c>
      <c r="C3346">
        <v>127</v>
      </c>
      <c r="D3346" t="s">
        <v>4703</v>
      </c>
      <c r="E3346">
        <v>7</v>
      </c>
    </row>
    <row r="3347" spans="1:5" x14ac:dyDescent="0.3">
      <c r="A3347">
        <v>169886</v>
      </c>
      <c r="B3347">
        <v>10000</v>
      </c>
      <c r="C3347">
        <v>110</v>
      </c>
      <c r="D3347" t="s">
        <v>4699</v>
      </c>
      <c r="E3347">
        <v>4</v>
      </c>
    </row>
    <row r="3348" spans="1:5" x14ac:dyDescent="0.3">
      <c r="A3348">
        <v>169887</v>
      </c>
      <c r="B3348">
        <v>10000</v>
      </c>
      <c r="C3348">
        <v>132</v>
      </c>
      <c r="D3348" t="s">
        <v>4698</v>
      </c>
      <c r="E3348">
        <v>8</v>
      </c>
    </row>
    <row r="3349" spans="1:5" x14ac:dyDescent="0.3">
      <c r="A3349">
        <v>169889</v>
      </c>
      <c r="B3349">
        <v>10000</v>
      </c>
      <c r="C3349">
        <v>127</v>
      </c>
      <c r="D3349" t="s">
        <v>4703</v>
      </c>
      <c r="E3349">
        <v>7</v>
      </c>
    </row>
    <row r="3350" spans="1:5" x14ac:dyDescent="0.3">
      <c r="A3350">
        <v>169918</v>
      </c>
      <c r="B3350">
        <v>10000</v>
      </c>
      <c r="C3350">
        <v>127</v>
      </c>
      <c r="D3350" t="s">
        <v>4703</v>
      </c>
      <c r="E3350">
        <v>7</v>
      </c>
    </row>
    <row r="3351" spans="1:5" x14ac:dyDescent="0.3">
      <c r="A3351">
        <v>169919</v>
      </c>
      <c r="B3351">
        <v>10000</v>
      </c>
      <c r="C3351">
        <v>132</v>
      </c>
      <c r="D3351" t="s">
        <v>4698</v>
      </c>
      <c r="E3351">
        <v>8</v>
      </c>
    </row>
    <row r="3352" spans="1:5" x14ac:dyDescent="0.3">
      <c r="A3352">
        <v>169920</v>
      </c>
      <c r="B3352">
        <v>10000</v>
      </c>
      <c r="C3352">
        <v>110</v>
      </c>
      <c r="D3352" t="s">
        <v>4701</v>
      </c>
      <c r="E3352">
        <v>5</v>
      </c>
    </row>
    <row r="3353" spans="1:5" x14ac:dyDescent="0.3">
      <c r="A3353">
        <v>169921</v>
      </c>
      <c r="B3353">
        <v>10000</v>
      </c>
      <c r="C3353">
        <v>115</v>
      </c>
      <c r="D3353" t="s">
        <v>4702</v>
      </c>
      <c r="E3353">
        <v>6</v>
      </c>
    </row>
    <row r="3354" spans="1:5" x14ac:dyDescent="0.3">
      <c r="A3354">
        <v>169927</v>
      </c>
      <c r="B3354">
        <v>10000</v>
      </c>
      <c r="C3354">
        <v>110</v>
      </c>
      <c r="D3354" t="s">
        <v>4697</v>
      </c>
      <c r="E3354">
        <v>3</v>
      </c>
    </row>
    <row r="3355" spans="1:5" x14ac:dyDescent="0.3">
      <c r="A3355">
        <v>169931</v>
      </c>
      <c r="B3355">
        <v>10000</v>
      </c>
      <c r="C3355">
        <v>127</v>
      </c>
      <c r="D3355" t="s">
        <v>4703</v>
      </c>
      <c r="E3355">
        <v>7</v>
      </c>
    </row>
    <row r="3356" spans="1:5" x14ac:dyDescent="0.3">
      <c r="A3356">
        <v>169942</v>
      </c>
      <c r="B3356">
        <v>10000</v>
      </c>
      <c r="C3356">
        <v>127</v>
      </c>
      <c r="D3356" t="s">
        <v>4703</v>
      </c>
      <c r="E3356">
        <v>7</v>
      </c>
    </row>
    <row r="3357" spans="1:5" x14ac:dyDescent="0.3">
      <c r="A3357">
        <v>169946</v>
      </c>
      <c r="B3357">
        <v>10000</v>
      </c>
      <c r="C3357">
        <v>127</v>
      </c>
      <c r="D3357" t="s">
        <v>4703</v>
      </c>
      <c r="E3357">
        <v>7</v>
      </c>
    </row>
    <row r="3358" spans="1:5" x14ac:dyDescent="0.3">
      <c r="A3358">
        <v>169951</v>
      </c>
      <c r="B3358">
        <v>10000</v>
      </c>
      <c r="C3358">
        <v>127</v>
      </c>
      <c r="D3358" t="s">
        <v>4703</v>
      </c>
      <c r="E3358">
        <v>7</v>
      </c>
    </row>
    <row r="3359" spans="1:5" x14ac:dyDescent="0.3">
      <c r="A3359">
        <v>169963</v>
      </c>
      <c r="B3359">
        <v>10000</v>
      </c>
      <c r="C3359">
        <v>132</v>
      </c>
      <c r="D3359" t="s">
        <v>4698</v>
      </c>
      <c r="E3359">
        <v>8</v>
      </c>
    </row>
    <row r="3360" spans="1:5" x14ac:dyDescent="0.3">
      <c r="A3360">
        <v>169971</v>
      </c>
      <c r="B3360">
        <v>10000</v>
      </c>
      <c r="C3360">
        <v>110</v>
      </c>
      <c r="D3360" t="s">
        <v>4699</v>
      </c>
      <c r="E3360">
        <v>4</v>
      </c>
    </row>
    <row r="3361" spans="1:5" x14ac:dyDescent="0.3">
      <c r="A3361">
        <v>169978</v>
      </c>
      <c r="B3361">
        <v>10000</v>
      </c>
      <c r="C3361">
        <v>115</v>
      </c>
      <c r="D3361" t="s">
        <v>4702</v>
      </c>
      <c r="E3361">
        <v>6</v>
      </c>
    </row>
    <row r="3362" spans="1:5" x14ac:dyDescent="0.3">
      <c r="A3362">
        <v>170020</v>
      </c>
      <c r="B3362">
        <v>10000</v>
      </c>
      <c r="C3362">
        <v>132</v>
      </c>
      <c r="D3362" t="s">
        <v>4698</v>
      </c>
      <c r="E3362">
        <v>8</v>
      </c>
    </row>
    <row r="3363" spans="1:5" x14ac:dyDescent="0.3">
      <c r="A3363">
        <v>170021</v>
      </c>
      <c r="B3363">
        <v>10000</v>
      </c>
      <c r="C3363">
        <v>132</v>
      </c>
      <c r="D3363" t="s">
        <v>4698</v>
      </c>
      <c r="E3363">
        <v>8</v>
      </c>
    </row>
    <row r="3364" spans="1:5" x14ac:dyDescent="0.3">
      <c r="A3364">
        <v>170022</v>
      </c>
      <c r="B3364">
        <v>10000</v>
      </c>
      <c r="C3364">
        <v>115</v>
      </c>
      <c r="D3364" t="s">
        <v>4702</v>
      </c>
      <c r="E3364">
        <v>6</v>
      </c>
    </row>
    <row r="3365" spans="1:5" x14ac:dyDescent="0.3">
      <c r="A3365">
        <v>170043</v>
      </c>
      <c r="B3365">
        <v>10000</v>
      </c>
      <c r="C3365">
        <v>115</v>
      </c>
      <c r="D3365" t="s">
        <v>4702</v>
      </c>
      <c r="E3365">
        <v>6</v>
      </c>
    </row>
    <row r="3366" spans="1:5" x14ac:dyDescent="0.3">
      <c r="A3366">
        <v>170044</v>
      </c>
      <c r="B3366">
        <v>10000</v>
      </c>
      <c r="C3366">
        <v>110</v>
      </c>
      <c r="D3366" t="s">
        <v>4699</v>
      </c>
      <c r="E3366">
        <v>4</v>
      </c>
    </row>
    <row r="3367" spans="1:5" x14ac:dyDescent="0.3">
      <c r="A3367">
        <v>170049</v>
      </c>
      <c r="B3367">
        <v>10000</v>
      </c>
      <c r="C3367">
        <v>110</v>
      </c>
      <c r="D3367" t="s">
        <v>4701</v>
      </c>
      <c r="E3367">
        <v>5</v>
      </c>
    </row>
    <row r="3368" spans="1:5" x14ac:dyDescent="0.3">
      <c r="A3368">
        <v>170051</v>
      </c>
      <c r="B3368">
        <v>10000</v>
      </c>
      <c r="C3368">
        <v>110</v>
      </c>
      <c r="D3368" t="s">
        <v>4697</v>
      </c>
      <c r="E3368">
        <v>3</v>
      </c>
    </row>
    <row r="3369" spans="1:5" x14ac:dyDescent="0.3">
      <c r="A3369">
        <v>170052</v>
      </c>
      <c r="B3369">
        <v>10000</v>
      </c>
      <c r="C3369">
        <v>110</v>
      </c>
      <c r="D3369" t="s">
        <v>4701</v>
      </c>
      <c r="E3369">
        <v>5</v>
      </c>
    </row>
    <row r="3370" spans="1:5" x14ac:dyDescent="0.3">
      <c r="A3370">
        <v>170053</v>
      </c>
      <c r="B3370">
        <v>10000</v>
      </c>
      <c r="C3370">
        <v>110</v>
      </c>
      <c r="D3370" t="s">
        <v>4701</v>
      </c>
      <c r="E3370">
        <v>5</v>
      </c>
    </row>
    <row r="3371" spans="1:5" x14ac:dyDescent="0.3">
      <c r="A3371">
        <v>170055</v>
      </c>
      <c r="B3371">
        <v>10000</v>
      </c>
      <c r="C3371">
        <v>115</v>
      </c>
      <c r="D3371" t="s">
        <v>4702</v>
      </c>
      <c r="E3371">
        <v>6</v>
      </c>
    </row>
    <row r="3372" spans="1:5" x14ac:dyDescent="0.3">
      <c r="A3372">
        <v>170057</v>
      </c>
      <c r="B3372">
        <v>10000</v>
      </c>
      <c r="C3372">
        <v>110</v>
      </c>
      <c r="D3372" t="s">
        <v>4701</v>
      </c>
      <c r="E3372">
        <v>5</v>
      </c>
    </row>
    <row r="3373" spans="1:5" x14ac:dyDescent="0.3">
      <c r="A3373">
        <v>170059</v>
      </c>
      <c r="B3373">
        <v>10000</v>
      </c>
      <c r="C3373">
        <v>110</v>
      </c>
      <c r="D3373" t="s">
        <v>4699</v>
      </c>
      <c r="E3373">
        <v>4</v>
      </c>
    </row>
    <row r="3374" spans="1:5" x14ac:dyDescent="0.3">
      <c r="A3374">
        <v>170060</v>
      </c>
      <c r="B3374">
        <v>10000</v>
      </c>
      <c r="C3374">
        <v>132</v>
      </c>
      <c r="D3374" t="s">
        <v>4698</v>
      </c>
      <c r="E3374">
        <v>8</v>
      </c>
    </row>
    <row r="3375" spans="1:5" x14ac:dyDescent="0.3">
      <c r="A3375">
        <v>170061</v>
      </c>
      <c r="B3375">
        <v>10000</v>
      </c>
      <c r="C3375">
        <v>110</v>
      </c>
      <c r="D3375" t="s">
        <v>4701</v>
      </c>
      <c r="E3375">
        <v>5</v>
      </c>
    </row>
    <row r="3376" spans="1:5" x14ac:dyDescent="0.3">
      <c r="A3376">
        <v>170064</v>
      </c>
      <c r="B3376">
        <v>10000</v>
      </c>
      <c r="C3376">
        <v>110</v>
      </c>
      <c r="D3376" t="s">
        <v>4701</v>
      </c>
      <c r="E3376">
        <v>5</v>
      </c>
    </row>
    <row r="3377" spans="1:5" x14ac:dyDescent="0.3">
      <c r="A3377">
        <v>170065</v>
      </c>
      <c r="B3377">
        <v>10000</v>
      </c>
      <c r="C3377">
        <v>110</v>
      </c>
      <c r="D3377" t="s">
        <v>4699</v>
      </c>
      <c r="E3377">
        <v>4</v>
      </c>
    </row>
    <row r="3378" spans="1:5" x14ac:dyDescent="0.3">
      <c r="A3378">
        <v>170066</v>
      </c>
      <c r="B3378">
        <v>10000</v>
      </c>
      <c r="C3378">
        <v>132</v>
      </c>
      <c r="D3378" t="s">
        <v>4698</v>
      </c>
      <c r="E3378">
        <v>8</v>
      </c>
    </row>
    <row r="3379" spans="1:5" x14ac:dyDescent="0.3">
      <c r="A3379">
        <v>170067</v>
      </c>
      <c r="B3379">
        <v>10000</v>
      </c>
      <c r="C3379">
        <v>115</v>
      </c>
      <c r="D3379" t="s">
        <v>4702</v>
      </c>
      <c r="E3379">
        <v>6</v>
      </c>
    </row>
    <row r="3380" spans="1:5" x14ac:dyDescent="0.3">
      <c r="A3380">
        <v>170069</v>
      </c>
      <c r="B3380">
        <v>10000</v>
      </c>
      <c r="C3380">
        <v>110</v>
      </c>
      <c r="D3380" t="s">
        <v>4701</v>
      </c>
      <c r="E3380">
        <v>5</v>
      </c>
    </row>
    <row r="3381" spans="1:5" x14ac:dyDescent="0.3">
      <c r="A3381">
        <v>170070</v>
      </c>
      <c r="B3381">
        <v>10000</v>
      </c>
      <c r="C3381">
        <v>127</v>
      </c>
      <c r="D3381" t="s">
        <v>4703</v>
      </c>
      <c r="E3381">
        <v>7</v>
      </c>
    </row>
    <row r="3382" spans="1:5" x14ac:dyDescent="0.3">
      <c r="A3382">
        <v>170135</v>
      </c>
      <c r="B3382">
        <v>10000</v>
      </c>
      <c r="C3382">
        <v>110</v>
      </c>
      <c r="D3382" t="s">
        <v>4697</v>
      </c>
      <c r="E3382">
        <v>3</v>
      </c>
    </row>
    <row r="3383" spans="1:5" x14ac:dyDescent="0.3">
      <c r="A3383">
        <v>170137</v>
      </c>
      <c r="B3383">
        <v>10000</v>
      </c>
      <c r="C3383">
        <v>110</v>
      </c>
      <c r="D3383" t="s">
        <v>4697</v>
      </c>
      <c r="E3383">
        <v>3</v>
      </c>
    </row>
    <row r="3384" spans="1:5" x14ac:dyDescent="0.3">
      <c r="A3384">
        <v>170146</v>
      </c>
      <c r="B3384">
        <v>10000</v>
      </c>
      <c r="C3384">
        <v>110</v>
      </c>
      <c r="D3384" t="s">
        <v>4701</v>
      </c>
      <c r="E3384">
        <v>5</v>
      </c>
    </row>
    <row r="3385" spans="1:5" x14ac:dyDescent="0.3">
      <c r="A3385">
        <v>170148</v>
      </c>
      <c r="B3385">
        <v>10000</v>
      </c>
      <c r="C3385">
        <v>127</v>
      </c>
      <c r="D3385" t="s">
        <v>4703</v>
      </c>
      <c r="E3385">
        <v>7</v>
      </c>
    </row>
    <row r="3386" spans="1:5" x14ac:dyDescent="0.3">
      <c r="A3386">
        <v>170149</v>
      </c>
      <c r="B3386">
        <v>10000</v>
      </c>
      <c r="C3386">
        <v>110</v>
      </c>
      <c r="D3386" t="s">
        <v>4697</v>
      </c>
      <c r="E3386">
        <v>3</v>
      </c>
    </row>
    <row r="3387" spans="1:5" x14ac:dyDescent="0.3">
      <c r="A3387">
        <v>170152</v>
      </c>
      <c r="B3387">
        <v>10000</v>
      </c>
      <c r="C3387">
        <v>110</v>
      </c>
      <c r="D3387" t="s">
        <v>4697</v>
      </c>
      <c r="E3387">
        <v>3</v>
      </c>
    </row>
    <row r="3388" spans="1:5" x14ac:dyDescent="0.3">
      <c r="A3388">
        <v>170157</v>
      </c>
      <c r="B3388">
        <v>10000</v>
      </c>
      <c r="C3388">
        <v>127</v>
      </c>
      <c r="D3388" t="s">
        <v>4703</v>
      </c>
      <c r="E3388">
        <v>7</v>
      </c>
    </row>
    <row r="3389" spans="1:5" x14ac:dyDescent="0.3">
      <c r="A3389">
        <v>170159</v>
      </c>
      <c r="B3389">
        <v>10000</v>
      </c>
      <c r="C3389">
        <v>115</v>
      </c>
      <c r="D3389" t="s">
        <v>4702</v>
      </c>
      <c r="E3389">
        <v>6</v>
      </c>
    </row>
    <row r="3390" spans="1:5" x14ac:dyDescent="0.3">
      <c r="A3390">
        <v>170216</v>
      </c>
      <c r="B3390">
        <v>10000</v>
      </c>
      <c r="C3390">
        <v>110</v>
      </c>
      <c r="D3390" t="s">
        <v>4699</v>
      </c>
      <c r="E3390">
        <v>4</v>
      </c>
    </row>
    <row r="3391" spans="1:5" x14ac:dyDescent="0.3">
      <c r="A3391">
        <v>170231</v>
      </c>
      <c r="B3391">
        <v>10000</v>
      </c>
      <c r="C3391">
        <v>127</v>
      </c>
      <c r="D3391" t="s">
        <v>4703</v>
      </c>
      <c r="E3391">
        <v>7</v>
      </c>
    </row>
    <row r="3392" spans="1:5" x14ac:dyDescent="0.3">
      <c r="A3392">
        <v>170233</v>
      </c>
      <c r="B3392">
        <v>10000</v>
      </c>
      <c r="C3392">
        <v>115</v>
      </c>
      <c r="D3392" t="s">
        <v>4702</v>
      </c>
      <c r="E3392">
        <v>6</v>
      </c>
    </row>
    <row r="3393" spans="1:5" x14ac:dyDescent="0.3">
      <c r="A3393">
        <v>170253</v>
      </c>
      <c r="B3393">
        <v>10000</v>
      </c>
      <c r="C3393">
        <v>110</v>
      </c>
      <c r="D3393" t="s">
        <v>4697</v>
      </c>
      <c r="E3393">
        <v>3</v>
      </c>
    </row>
    <row r="3394" spans="1:5" x14ac:dyDescent="0.3">
      <c r="A3394">
        <v>170272</v>
      </c>
      <c r="B3394">
        <v>10000</v>
      </c>
      <c r="C3394">
        <v>147</v>
      </c>
      <c r="D3394" t="s">
        <v>4700</v>
      </c>
      <c r="E3394">
        <v>9</v>
      </c>
    </row>
    <row r="3395" spans="1:5" x14ac:dyDescent="0.3">
      <c r="A3395">
        <v>170273</v>
      </c>
      <c r="B3395">
        <v>10000</v>
      </c>
      <c r="C3395">
        <v>110</v>
      </c>
      <c r="D3395" t="s">
        <v>4699</v>
      </c>
      <c r="E3395">
        <v>4</v>
      </c>
    </row>
    <row r="3396" spans="1:5" x14ac:dyDescent="0.3">
      <c r="A3396">
        <v>170274</v>
      </c>
      <c r="B3396">
        <v>10000</v>
      </c>
      <c r="C3396">
        <v>110</v>
      </c>
      <c r="D3396" t="s">
        <v>4699</v>
      </c>
      <c r="E3396">
        <v>4</v>
      </c>
    </row>
    <row r="3397" spans="1:5" x14ac:dyDescent="0.3">
      <c r="A3397">
        <v>170275</v>
      </c>
      <c r="B3397">
        <v>10000</v>
      </c>
      <c r="C3397">
        <v>132</v>
      </c>
      <c r="D3397" t="s">
        <v>4698</v>
      </c>
      <c r="E3397">
        <v>8</v>
      </c>
    </row>
    <row r="3398" spans="1:5" x14ac:dyDescent="0.3">
      <c r="A3398">
        <v>170278</v>
      </c>
      <c r="B3398">
        <v>0</v>
      </c>
      <c r="C3398">
        <v>0</v>
      </c>
      <c r="D3398" t="s">
        <v>4705</v>
      </c>
      <c r="E3398">
        <v>10</v>
      </c>
    </row>
    <row r="3399" spans="1:5" x14ac:dyDescent="0.3">
      <c r="A3399">
        <v>170279</v>
      </c>
      <c r="B3399">
        <v>10000</v>
      </c>
      <c r="C3399">
        <v>147</v>
      </c>
      <c r="D3399" t="s">
        <v>4700</v>
      </c>
      <c r="E3399">
        <v>9</v>
      </c>
    </row>
    <row r="3400" spans="1:5" x14ac:dyDescent="0.3">
      <c r="A3400">
        <v>170282</v>
      </c>
      <c r="B3400">
        <v>10000</v>
      </c>
      <c r="C3400">
        <v>132</v>
      </c>
      <c r="D3400" t="s">
        <v>4698</v>
      </c>
      <c r="E3400">
        <v>8</v>
      </c>
    </row>
    <row r="3401" spans="1:5" x14ac:dyDescent="0.3">
      <c r="A3401">
        <v>170327</v>
      </c>
      <c r="B3401">
        <v>10000</v>
      </c>
      <c r="C3401">
        <v>115</v>
      </c>
      <c r="D3401" t="s">
        <v>4702</v>
      </c>
      <c r="E3401">
        <v>6</v>
      </c>
    </row>
    <row r="3402" spans="1:5" x14ac:dyDescent="0.3">
      <c r="A3402">
        <v>170330</v>
      </c>
      <c r="B3402">
        <v>10000</v>
      </c>
      <c r="C3402">
        <v>132</v>
      </c>
      <c r="D3402" t="s">
        <v>4698</v>
      </c>
      <c r="E3402">
        <v>8</v>
      </c>
    </row>
    <row r="3403" spans="1:5" x14ac:dyDescent="0.3">
      <c r="A3403">
        <v>170335</v>
      </c>
      <c r="B3403">
        <v>10000</v>
      </c>
      <c r="C3403">
        <v>127</v>
      </c>
      <c r="D3403" t="s">
        <v>4703</v>
      </c>
      <c r="E3403">
        <v>7</v>
      </c>
    </row>
    <row r="3404" spans="1:5" x14ac:dyDescent="0.3">
      <c r="A3404">
        <v>170374</v>
      </c>
      <c r="B3404">
        <v>10000</v>
      </c>
      <c r="C3404">
        <v>115</v>
      </c>
      <c r="D3404" t="s">
        <v>4702</v>
      </c>
      <c r="E3404">
        <v>6</v>
      </c>
    </row>
    <row r="3405" spans="1:5" x14ac:dyDescent="0.3">
      <c r="A3405">
        <v>170407</v>
      </c>
      <c r="B3405">
        <v>0</v>
      </c>
      <c r="C3405">
        <v>0</v>
      </c>
      <c r="D3405" t="s">
        <v>4705</v>
      </c>
      <c r="E3405">
        <v>10</v>
      </c>
    </row>
    <row r="3406" spans="1:5" x14ac:dyDescent="0.3">
      <c r="A3406">
        <v>170409</v>
      </c>
      <c r="B3406">
        <v>10000</v>
      </c>
      <c r="C3406">
        <v>147</v>
      </c>
      <c r="D3406" t="s">
        <v>4700</v>
      </c>
      <c r="E3406">
        <v>9</v>
      </c>
    </row>
    <row r="3407" spans="1:5" x14ac:dyDescent="0.3">
      <c r="A3407">
        <v>170415</v>
      </c>
      <c r="B3407">
        <v>10000</v>
      </c>
      <c r="C3407">
        <v>110</v>
      </c>
      <c r="D3407" t="s">
        <v>4701</v>
      </c>
      <c r="E3407">
        <v>5</v>
      </c>
    </row>
    <row r="3408" spans="1:5" x14ac:dyDescent="0.3">
      <c r="A3408">
        <v>170418</v>
      </c>
      <c r="B3408">
        <v>10000</v>
      </c>
      <c r="C3408">
        <v>147</v>
      </c>
      <c r="D3408" t="s">
        <v>4700</v>
      </c>
      <c r="E3408">
        <v>9</v>
      </c>
    </row>
    <row r="3409" spans="1:5" x14ac:dyDescent="0.3">
      <c r="A3409">
        <v>170421</v>
      </c>
      <c r="B3409">
        <v>10000</v>
      </c>
      <c r="C3409">
        <v>115</v>
      </c>
      <c r="D3409" t="s">
        <v>4702</v>
      </c>
      <c r="E3409">
        <v>6</v>
      </c>
    </row>
    <row r="3410" spans="1:5" x14ac:dyDescent="0.3">
      <c r="A3410">
        <v>170436</v>
      </c>
      <c r="B3410">
        <v>10000</v>
      </c>
      <c r="C3410">
        <v>132</v>
      </c>
      <c r="D3410" t="s">
        <v>4698</v>
      </c>
      <c r="E3410">
        <v>8</v>
      </c>
    </row>
    <row r="3411" spans="1:5" x14ac:dyDescent="0.3">
      <c r="A3411">
        <v>170443</v>
      </c>
      <c r="B3411">
        <v>0</v>
      </c>
      <c r="C3411">
        <v>0</v>
      </c>
      <c r="D3411" t="s">
        <v>4705</v>
      </c>
      <c r="E3411">
        <v>10</v>
      </c>
    </row>
    <row r="3412" spans="1:5" x14ac:dyDescent="0.3">
      <c r="A3412">
        <v>170451</v>
      </c>
      <c r="B3412">
        <v>0</v>
      </c>
      <c r="C3412">
        <v>0</v>
      </c>
      <c r="D3412" t="s">
        <v>4705</v>
      </c>
      <c r="E3412">
        <v>10</v>
      </c>
    </row>
    <row r="3413" spans="1:5" x14ac:dyDescent="0.3">
      <c r="A3413">
        <v>170454</v>
      </c>
      <c r="B3413">
        <v>0</v>
      </c>
      <c r="C3413">
        <v>0</v>
      </c>
      <c r="D3413" t="s">
        <v>4705</v>
      </c>
      <c r="E3413">
        <v>10</v>
      </c>
    </row>
    <row r="3414" spans="1:5" x14ac:dyDescent="0.3">
      <c r="A3414">
        <v>170457</v>
      </c>
      <c r="B3414">
        <v>10000</v>
      </c>
      <c r="C3414">
        <v>127</v>
      </c>
      <c r="D3414" t="s">
        <v>4703</v>
      </c>
      <c r="E3414">
        <v>7</v>
      </c>
    </row>
    <row r="3415" spans="1:5" x14ac:dyDescent="0.3">
      <c r="A3415">
        <v>170458</v>
      </c>
      <c r="B3415">
        <v>0</v>
      </c>
      <c r="C3415">
        <v>0</v>
      </c>
      <c r="D3415" t="s">
        <v>4705</v>
      </c>
      <c r="E3415">
        <v>10</v>
      </c>
    </row>
    <row r="3416" spans="1:5" x14ac:dyDescent="0.3">
      <c r="A3416">
        <v>170461</v>
      </c>
      <c r="B3416">
        <v>0</v>
      </c>
      <c r="C3416">
        <v>0</v>
      </c>
      <c r="D3416" t="s">
        <v>4705</v>
      </c>
      <c r="E3416">
        <v>10</v>
      </c>
    </row>
    <row r="3417" spans="1:5" x14ac:dyDescent="0.3">
      <c r="A3417">
        <v>170465</v>
      </c>
      <c r="B3417">
        <v>10000</v>
      </c>
      <c r="C3417">
        <v>115</v>
      </c>
      <c r="D3417" t="s">
        <v>4702</v>
      </c>
      <c r="E3417">
        <v>6</v>
      </c>
    </row>
    <row r="3418" spans="1:5" x14ac:dyDescent="0.3">
      <c r="A3418">
        <v>170478</v>
      </c>
      <c r="B3418">
        <v>10000</v>
      </c>
      <c r="C3418">
        <v>110</v>
      </c>
      <c r="D3418" t="s">
        <v>4701</v>
      </c>
      <c r="E3418">
        <v>5</v>
      </c>
    </row>
    <row r="3419" spans="1:5" x14ac:dyDescent="0.3">
      <c r="A3419">
        <v>170491</v>
      </c>
      <c r="B3419">
        <v>10000</v>
      </c>
      <c r="C3419">
        <v>110</v>
      </c>
      <c r="D3419" t="s">
        <v>4701</v>
      </c>
      <c r="E3419">
        <v>5</v>
      </c>
    </row>
    <row r="3420" spans="1:5" x14ac:dyDescent="0.3">
      <c r="A3420">
        <v>170492</v>
      </c>
      <c r="B3420">
        <v>10000</v>
      </c>
      <c r="C3420">
        <v>147</v>
      </c>
      <c r="D3420" t="s">
        <v>4700</v>
      </c>
      <c r="E3420">
        <v>9</v>
      </c>
    </row>
    <row r="3421" spans="1:5" x14ac:dyDescent="0.3">
      <c r="A3421">
        <v>170496</v>
      </c>
      <c r="B3421">
        <v>10000</v>
      </c>
      <c r="C3421">
        <v>127</v>
      </c>
      <c r="D3421" t="s">
        <v>4703</v>
      </c>
      <c r="E3421">
        <v>7</v>
      </c>
    </row>
    <row r="3422" spans="1:5" x14ac:dyDescent="0.3">
      <c r="A3422">
        <v>170508</v>
      </c>
      <c r="B3422">
        <v>10000</v>
      </c>
      <c r="C3422">
        <v>147</v>
      </c>
      <c r="D3422" t="s">
        <v>4700</v>
      </c>
      <c r="E3422">
        <v>9</v>
      </c>
    </row>
    <row r="3423" spans="1:5" x14ac:dyDescent="0.3">
      <c r="A3423">
        <v>170510</v>
      </c>
      <c r="B3423">
        <v>10000</v>
      </c>
      <c r="C3423">
        <v>132</v>
      </c>
      <c r="D3423" t="s">
        <v>4698</v>
      </c>
      <c r="E3423">
        <v>8</v>
      </c>
    </row>
    <row r="3424" spans="1:5" x14ac:dyDescent="0.3">
      <c r="A3424">
        <v>170519</v>
      </c>
      <c r="B3424">
        <v>10000</v>
      </c>
      <c r="C3424">
        <v>132</v>
      </c>
      <c r="D3424" t="s">
        <v>4698</v>
      </c>
      <c r="E3424">
        <v>8</v>
      </c>
    </row>
    <row r="3425" spans="1:5" x14ac:dyDescent="0.3">
      <c r="A3425">
        <v>170527</v>
      </c>
      <c r="B3425">
        <v>10000</v>
      </c>
      <c r="C3425">
        <v>100</v>
      </c>
      <c r="D3425" t="s">
        <v>4704</v>
      </c>
      <c r="E3425">
        <v>2</v>
      </c>
    </row>
    <row r="3426" spans="1:5" x14ac:dyDescent="0.3">
      <c r="A3426">
        <v>170535</v>
      </c>
      <c r="B3426">
        <v>10000</v>
      </c>
      <c r="C3426">
        <v>115</v>
      </c>
      <c r="D3426" t="s">
        <v>4702</v>
      </c>
      <c r="E3426">
        <v>6</v>
      </c>
    </row>
    <row r="3427" spans="1:5" x14ac:dyDescent="0.3">
      <c r="A3427">
        <v>170544</v>
      </c>
      <c r="B3427">
        <v>10000</v>
      </c>
      <c r="C3427">
        <v>132</v>
      </c>
      <c r="D3427" t="s">
        <v>4698</v>
      </c>
      <c r="E3427">
        <v>8</v>
      </c>
    </row>
    <row r="3428" spans="1:5" x14ac:dyDescent="0.3">
      <c r="A3428">
        <v>170561</v>
      </c>
      <c r="B3428">
        <v>10000</v>
      </c>
      <c r="C3428">
        <v>132</v>
      </c>
      <c r="D3428" t="s">
        <v>4698</v>
      </c>
      <c r="E3428">
        <v>8</v>
      </c>
    </row>
    <row r="3429" spans="1:5" x14ac:dyDescent="0.3">
      <c r="A3429">
        <v>170587</v>
      </c>
      <c r="B3429">
        <v>10000</v>
      </c>
      <c r="C3429">
        <v>127</v>
      </c>
      <c r="D3429" t="s">
        <v>4703</v>
      </c>
      <c r="E3429">
        <v>7</v>
      </c>
    </row>
    <row r="3430" spans="1:5" x14ac:dyDescent="0.3">
      <c r="A3430">
        <v>170591</v>
      </c>
      <c r="B3430">
        <v>10000</v>
      </c>
      <c r="C3430">
        <v>110</v>
      </c>
      <c r="D3430" t="s">
        <v>4701</v>
      </c>
      <c r="E3430">
        <v>5</v>
      </c>
    </row>
    <row r="3431" spans="1:5" x14ac:dyDescent="0.3">
      <c r="A3431">
        <v>170595</v>
      </c>
      <c r="B3431">
        <v>10000</v>
      </c>
      <c r="C3431">
        <v>110</v>
      </c>
      <c r="D3431" t="s">
        <v>4701</v>
      </c>
      <c r="E3431">
        <v>5</v>
      </c>
    </row>
    <row r="3432" spans="1:5" x14ac:dyDescent="0.3">
      <c r="A3432">
        <v>170609</v>
      </c>
      <c r="B3432">
        <v>10000</v>
      </c>
      <c r="C3432">
        <v>115</v>
      </c>
      <c r="D3432" t="s">
        <v>4702</v>
      </c>
      <c r="E3432">
        <v>6</v>
      </c>
    </row>
    <row r="3433" spans="1:5" x14ac:dyDescent="0.3">
      <c r="A3433">
        <v>170614</v>
      </c>
      <c r="B3433">
        <v>10000</v>
      </c>
      <c r="C3433">
        <v>147</v>
      </c>
      <c r="D3433" t="s">
        <v>4700</v>
      </c>
      <c r="E3433">
        <v>9</v>
      </c>
    </row>
    <row r="3434" spans="1:5" x14ac:dyDescent="0.3">
      <c r="A3434">
        <v>170619</v>
      </c>
      <c r="B3434">
        <v>10000</v>
      </c>
      <c r="C3434">
        <v>147</v>
      </c>
      <c r="D3434" t="s">
        <v>4700</v>
      </c>
      <c r="E3434">
        <v>9</v>
      </c>
    </row>
    <row r="3435" spans="1:5" x14ac:dyDescent="0.3">
      <c r="A3435">
        <v>170620</v>
      </c>
      <c r="B3435">
        <v>10000</v>
      </c>
      <c r="C3435">
        <v>90</v>
      </c>
      <c r="D3435" t="s">
        <v>4706</v>
      </c>
      <c r="E3435">
        <v>1</v>
      </c>
    </row>
    <row r="3436" spans="1:5" x14ac:dyDescent="0.3">
      <c r="A3436">
        <v>170622</v>
      </c>
      <c r="B3436">
        <v>10000</v>
      </c>
      <c r="C3436">
        <v>90</v>
      </c>
      <c r="D3436" t="s">
        <v>4706</v>
      </c>
      <c r="E3436">
        <v>1</v>
      </c>
    </row>
    <row r="3437" spans="1:5" x14ac:dyDescent="0.3">
      <c r="A3437">
        <v>170628</v>
      </c>
      <c r="B3437">
        <v>10000</v>
      </c>
      <c r="C3437">
        <v>100</v>
      </c>
      <c r="D3437" t="s">
        <v>4704</v>
      </c>
      <c r="E3437">
        <v>2</v>
      </c>
    </row>
    <row r="3438" spans="1:5" x14ac:dyDescent="0.3">
      <c r="A3438">
        <v>170634</v>
      </c>
      <c r="B3438">
        <v>10000</v>
      </c>
      <c r="C3438">
        <v>110</v>
      </c>
      <c r="D3438" t="s">
        <v>4697</v>
      </c>
      <c r="E3438">
        <v>3</v>
      </c>
    </row>
    <row r="3439" spans="1:5" x14ac:dyDescent="0.3">
      <c r="A3439">
        <v>170672</v>
      </c>
      <c r="B3439">
        <v>10000</v>
      </c>
      <c r="C3439">
        <v>90</v>
      </c>
      <c r="D3439" t="s">
        <v>4706</v>
      </c>
      <c r="E3439">
        <v>1</v>
      </c>
    </row>
    <row r="3440" spans="1:5" x14ac:dyDescent="0.3">
      <c r="A3440">
        <v>170685</v>
      </c>
      <c r="B3440">
        <v>10000</v>
      </c>
      <c r="C3440">
        <v>132</v>
      </c>
      <c r="D3440" t="s">
        <v>4698</v>
      </c>
      <c r="E3440">
        <v>8</v>
      </c>
    </row>
    <row r="3441" spans="1:5" x14ac:dyDescent="0.3">
      <c r="A3441">
        <v>170688</v>
      </c>
      <c r="B3441">
        <v>10000</v>
      </c>
      <c r="C3441">
        <v>110</v>
      </c>
      <c r="D3441" t="s">
        <v>4701</v>
      </c>
      <c r="E3441">
        <v>5</v>
      </c>
    </row>
    <row r="3442" spans="1:5" x14ac:dyDescent="0.3">
      <c r="A3442">
        <v>170714</v>
      </c>
      <c r="B3442">
        <v>10000</v>
      </c>
      <c r="C3442">
        <v>110</v>
      </c>
      <c r="D3442" t="s">
        <v>4699</v>
      </c>
      <c r="E3442">
        <v>4</v>
      </c>
    </row>
    <row r="3443" spans="1:5" x14ac:dyDescent="0.3">
      <c r="A3443">
        <v>170744</v>
      </c>
      <c r="B3443">
        <v>10000</v>
      </c>
      <c r="C3443">
        <v>132</v>
      </c>
      <c r="D3443" t="s">
        <v>4698</v>
      </c>
      <c r="E3443">
        <v>8</v>
      </c>
    </row>
    <row r="3444" spans="1:5" x14ac:dyDescent="0.3">
      <c r="A3444">
        <v>171408</v>
      </c>
      <c r="B3444">
        <v>10000</v>
      </c>
      <c r="C3444">
        <v>110</v>
      </c>
      <c r="D3444" t="s">
        <v>4697</v>
      </c>
      <c r="E3444">
        <v>3</v>
      </c>
    </row>
    <row r="3445" spans="1:5" x14ac:dyDescent="0.3">
      <c r="A3445">
        <v>171409</v>
      </c>
      <c r="B3445">
        <v>10000</v>
      </c>
      <c r="C3445">
        <v>100</v>
      </c>
      <c r="D3445" t="s">
        <v>4704</v>
      </c>
      <c r="E3445">
        <v>2</v>
      </c>
    </row>
    <row r="3446" spans="1:5" x14ac:dyDescent="0.3">
      <c r="A3446">
        <v>171594</v>
      </c>
      <c r="B3446">
        <v>10000</v>
      </c>
      <c r="C3446">
        <v>147</v>
      </c>
      <c r="D3446" t="s">
        <v>4700</v>
      </c>
      <c r="E3446">
        <v>9</v>
      </c>
    </row>
    <row r="3447" spans="1:5" x14ac:dyDescent="0.3">
      <c r="A3447">
        <v>171658</v>
      </c>
      <c r="B3447">
        <v>10000</v>
      </c>
      <c r="C3447">
        <v>110</v>
      </c>
      <c r="D3447" t="s">
        <v>4701</v>
      </c>
      <c r="E3447">
        <v>5</v>
      </c>
    </row>
    <row r="3448" spans="1:5" x14ac:dyDescent="0.3">
      <c r="A3448">
        <v>171662</v>
      </c>
      <c r="B3448">
        <v>10000</v>
      </c>
      <c r="C3448">
        <v>127</v>
      </c>
      <c r="D3448" t="s">
        <v>4703</v>
      </c>
      <c r="E3448">
        <v>7</v>
      </c>
    </row>
    <row r="3449" spans="1:5" x14ac:dyDescent="0.3">
      <c r="A3449">
        <v>171665</v>
      </c>
      <c r="B3449">
        <v>10000</v>
      </c>
      <c r="C3449">
        <v>90</v>
      </c>
      <c r="D3449" t="s">
        <v>4706</v>
      </c>
      <c r="E3449">
        <v>1</v>
      </c>
    </row>
    <row r="3450" spans="1:5" x14ac:dyDescent="0.3">
      <c r="A3450">
        <v>171676</v>
      </c>
      <c r="B3450">
        <v>10000</v>
      </c>
      <c r="C3450">
        <v>115</v>
      </c>
      <c r="D3450" t="s">
        <v>4702</v>
      </c>
      <c r="E3450">
        <v>6</v>
      </c>
    </row>
    <row r="3451" spans="1:5" x14ac:dyDescent="0.3">
      <c r="A3451">
        <v>171700</v>
      </c>
      <c r="B3451">
        <v>10000</v>
      </c>
      <c r="C3451">
        <v>110</v>
      </c>
      <c r="D3451" t="s">
        <v>4701</v>
      </c>
      <c r="E3451">
        <v>5</v>
      </c>
    </row>
    <row r="3452" spans="1:5" x14ac:dyDescent="0.3">
      <c r="A3452">
        <v>171702</v>
      </c>
      <c r="B3452">
        <v>10000</v>
      </c>
      <c r="C3452">
        <v>132</v>
      </c>
      <c r="D3452" t="s">
        <v>4698</v>
      </c>
      <c r="E3452">
        <v>8</v>
      </c>
    </row>
    <row r="3453" spans="1:5" x14ac:dyDescent="0.3">
      <c r="A3453">
        <v>171716</v>
      </c>
      <c r="B3453">
        <v>10000</v>
      </c>
      <c r="C3453">
        <v>147</v>
      </c>
      <c r="D3453" t="s">
        <v>4700</v>
      </c>
      <c r="E3453">
        <v>9</v>
      </c>
    </row>
    <row r="3454" spans="1:5" x14ac:dyDescent="0.3">
      <c r="A3454">
        <v>171718</v>
      </c>
      <c r="B3454">
        <v>0</v>
      </c>
      <c r="C3454">
        <v>0</v>
      </c>
      <c r="D3454" t="s">
        <v>4705</v>
      </c>
      <c r="E3454">
        <v>10</v>
      </c>
    </row>
    <row r="3455" spans="1:5" x14ac:dyDescent="0.3">
      <c r="A3455">
        <v>171733</v>
      </c>
      <c r="B3455">
        <v>10000</v>
      </c>
      <c r="C3455">
        <v>127</v>
      </c>
      <c r="D3455" t="s">
        <v>4703</v>
      </c>
      <c r="E3455">
        <v>7</v>
      </c>
    </row>
    <row r="3456" spans="1:5" x14ac:dyDescent="0.3">
      <c r="A3456">
        <v>171734</v>
      </c>
      <c r="B3456">
        <v>10000</v>
      </c>
      <c r="C3456">
        <v>100</v>
      </c>
      <c r="D3456" t="s">
        <v>4704</v>
      </c>
      <c r="E3456">
        <v>2</v>
      </c>
    </row>
    <row r="3457" spans="1:5" x14ac:dyDescent="0.3">
      <c r="A3457">
        <v>171750</v>
      </c>
      <c r="B3457">
        <v>10000</v>
      </c>
      <c r="C3457">
        <v>132</v>
      </c>
      <c r="D3457" t="s">
        <v>4698</v>
      </c>
      <c r="E3457">
        <v>8</v>
      </c>
    </row>
    <row r="3458" spans="1:5" x14ac:dyDescent="0.3">
      <c r="A3458">
        <v>171751</v>
      </c>
      <c r="B3458">
        <v>10000</v>
      </c>
      <c r="C3458">
        <v>132</v>
      </c>
      <c r="D3458" t="s">
        <v>4698</v>
      </c>
      <c r="E3458">
        <v>8</v>
      </c>
    </row>
    <row r="3459" spans="1:5" x14ac:dyDescent="0.3">
      <c r="A3459">
        <v>171761</v>
      </c>
      <c r="B3459">
        <v>10000</v>
      </c>
      <c r="C3459">
        <v>132</v>
      </c>
      <c r="D3459" t="s">
        <v>4698</v>
      </c>
      <c r="E3459">
        <v>8</v>
      </c>
    </row>
    <row r="3460" spans="1:5" x14ac:dyDescent="0.3">
      <c r="A3460">
        <v>171762</v>
      </c>
      <c r="B3460">
        <v>10000</v>
      </c>
      <c r="C3460">
        <v>147</v>
      </c>
      <c r="D3460" t="s">
        <v>4700</v>
      </c>
      <c r="E3460">
        <v>9</v>
      </c>
    </row>
    <row r="3461" spans="1:5" x14ac:dyDescent="0.3">
      <c r="A3461">
        <v>171765</v>
      </c>
      <c r="B3461">
        <v>0</v>
      </c>
      <c r="C3461">
        <v>0</v>
      </c>
      <c r="D3461" t="s">
        <v>4705</v>
      </c>
      <c r="E3461">
        <v>10</v>
      </c>
    </row>
    <row r="3462" spans="1:5" x14ac:dyDescent="0.3">
      <c r="A3462">
        <v>171781</v>
      </c>
      <c r="B3462">
        <v>10000</v>
      </c>
      <c r="C3462">
        <v>132</v>
      </c>
      <c r="D3462" t="s">
        <v>4698</v>
      </c>
      <c r="E3462">
        <v>8</v>
      </c>
    </row>
    <row r="3463" spans="1:5" x14ac:dyDescent="0.3">
      <c r="A3463">
        <v>171783</v>
      </c>
      <c r="B3463">
        <v>0</v>
      </c>
      <c r="C3463">
        <v>0</v>
      </c>
      <c r="D3463" t="s">
        <v>4705</v>
      </c>
      <c r="E3463">
        <v>10</v>
      </c>
    </row>
    <row r="3464" spans="1:5" x14ac:dyDescent="0.3">
      <c r="A3464">
        <v>171788</v>
      </c>
      <c r="B3464">
        <v>10000</v>
      </c>
      <c r="C3464">
        <v>147</v>
      </c>
      <c r="D3464" t="s">
        <v>4700</v>
      </c>
      <c r="E3464">
        <v>9</v>
      </c>
    </row>
    <row r="3465" spans="1:5" x14ac:dyDescent="0.3">
      <c r="A3465">
        <v>171803</v>
      </c>
      <c r="B3465">
        <v>10000</v>
      </c>
      <c r="C3465">
        <v>90</v>
      </c>
      <c r="D3465" t="s">
        <v>4706</v>
      </c>
      <c r="E3465">
        <v>1</v>
      </c>
    </row>
    <row r="3466" spans="1:5" x14ac:dyDescent="0.3">
      <c r="A3466">
        <v>171806</v>
      </c>
      <c r="B3466">
        <v>0</v>
      </c>
      <c r="C3466">
        <v>0</v>
      </c>
      <c r="D3466" t="s">
        <v>4705</v>
      </c>
      <c r="E3466">
        <v>10</v>
      </c>
    </row>
    <row r="3467" spans="1:5" x14ac:dyDescent="0.3">
      <c r="A3467">
        <v>171807</v>
      </c>
      <c r="B3467">
        <v>10000</v>
      </c>
      <c r="C3467">
        <v>127</v>
      </c>
      <c r="D3467" t="s">
        <v>4703</v>
      </c>
      <c r="E3467">
        <v>7</v>
      </c>
    </row>
    <row r="3468" spans="1:5" x14ac:dyDescent="0.3">
      <c r="A3468">
        <v>171811</v>
      </c>
      <c r="B3468">
        <v>0</v>
      </c>
      <c r="C3468">
        <v>0</v>
      </c>
      <c r="D3468" t="s">
        <v>4705</v>
      </c>
      <c r="E3468">
        <v>10</v>
      </c>
    </row>
    <row r="3469" spans="1:5" x14ac:dyDescent="0.3">
      <c r="A3469">
        <v>171829</v>
      </c>
      <c r="B3469">
        <v>10000</v>
      </c>
      <c r="C3469">
        <v>132</v>
      </c>
      <c r="D3469" t="s">
        <v>4698</v>
      </c>
      <c r="E3469">
        <v>8</v>
      </c>
    </row>
    <row r="3470" spans="1:5" x14ac:dyDescent="0.3">
      <c r="A3470">
        <v>171832</v>
      </c>
      <c r="B3470">
        <v>10000</v>
      </c>
      <c r="C3470">
        <v>147</v>
      </c>
      <c r="D3470" t="s">
        <v>4700</v>
      </c>
      <c r="E3470">
        <v>9</v>
      </c>
    </row>
    <row r="3471" spans="1:5" x14ac:dyDescent="0.3">
      <c r="A3471">
        <v>171833</v>
      </c>
      <c r="B3471">
        <v>10000</v>
      </c>
      <c r="C3471">
        <v>132</v>
      </c>
      <c r="D3471" t="s">
        <v>4698</v>
      </c>
      <c r="E3471">
        <v>8</v>
      </c>
    </row>
    <row r="3472" spans="1:5" x14ac:dyDescent="0.3">
      <c r="A3472">
        <v>171844</v>
      </c>
      <c r="B3472">
        <v>10000</v>
      </c>
      <c r="C3472">
        <v>110</v>
      </c>
      <c r="D3472" t="s">
        <v>4701</v>
      </c>
      <c r="E3472">
        <v>5</v>
      </c>
    </row>
    <row r="3473" spans="1:5" x14ac:dyDescent="0.3">
      <c r="A3473">
        <v>171845</v>
      </c>
      <c r="B3473">
        <v>10000</v>
      </c>
      <c r="C3473">
        <v>115</v>
      </c>
      <c r="D3473" t="s">
        <v>4702</v>
      </c>
      <c r="E3473">
        <v>6</v>
      </c>
    </row>
    <row r="3474" spans="1:5" x14ac:dyDescent="0.3">
      <c r="A3474">
        <v>171847</v>
      </c>
      <c r="B3474">
        <v>10000</v>
      </c>
      <c r="C3474">
        <v>147</v>
      </c>
      <c r="D3474" t="s">
        <v>4700</v>
      </c>
      <c r="E3474">
        <v>9</v>
      </c>
    </row>
    <row r="3475" spans="1:5" x14ac:dyDescent="0.3">
      <c r="A3475">
        <v>171848</v>
      </c>
      <c r="B3475">
        <v>10000</v>
      </c>
      <c r="C3475">
        <v>127</v>
      </c>
      <c r="D3475" t="s">
        <v>4703</v>
      </c>
      <c r="E3475">
        <v>7</v>
      </c>
    </row>
    <row r="3476" spans="1:5" x14ac:dyDescent="0.3">
      <c r="A3476">
        <v>171849</v>
      </c>
      <c r="B3476">
        <v>10000</v>
      </c>
      <c r="C3476">
        <v>132</v>
      </c>
      <c r="D3476" t="s">
        <v>4698</v>
      </c>
      <c r="E3476">
        <v>8</v>
      </c>
    </row>
    <row r="3477" spans="1:5" x14ac:dyDescent="0.3">
      <c r="A3477">
        <v>171850</v>
      </c>
      <c r="B3477">
        <v>10000</v>
      </c>
      <c r="C3477">
        <v>132</v>
      </c>
      <c r="D3477" t="s">
        <v>4698</v>
      </c>
      <c r="E3477">
        <v>8</v>
      </c>
    </row>
    <row r="3478" spans="1:5" x14ac:dyDescent="0.3">
      <c r="A3478">
        <v>171853</v>
      </c>
      <c r="B3478">
        <v>10000</v>
      </c>
      <c r="C3478">
        <v>132</v>
      </c>
      <c r="D3478" t="s">
        <v>4698</v>
      </c>
      <c r="E3478">
        <v>8</v>
      </c>
    </row>
    <row r="3479" spans="1:5" x14ac:dyDescent="0.3">
      <c r="A3479">
        <v>171883</v>
      </c>
      <c r="B3479">
        <v>10000</v>
      </c>
      <c r="C3479">
        <v>147</v>
      </c>
      <c r="D3479" t="s">
        <v>4700</v>
      </c>
      <c r="E3479">
        <v>9</v>
      </c>
    </row>
    <row r="3480" spans="1:5" x14ac:dyDescent="0.3">
      <c r="A3480">
        <v>171885</v>
      </c>
      <c r="B3480">
        <v>10000</v>
      </c>
      <c r="C3480">
        <v>127</v>
      </c>
      <c r="D3480" t="s">
        <v>4703</v>
      </c>
      <c r="E3480">
        <v>7</v>
      </c>
    </row>
    <row r="3481" spans="1:5" x14ac:dyDescent="0.3">
      <c r="A3481">
        <v>171901</v>
      </c>
      <c r="B3481">
        <v>10000</v>
      </c>
      <c r="C3481">
        <v>110</v>
      </c>
      <c r="D3481" t="s">
        <v>4701</v>
      </c>
      <c r="E3481">
        <v>5</v>
      </c>
    </row>
    <row r="3482" spans="1:5" x14ac:dyDescent="0.3">
      <c r="A3482">
        <v>171961</v>
      </c>
      <c r="B3482">
        <v>10000</v>
      </c>
      <c r="C3482">
        <v>127</v>
      </c>
      <c r="D3482" t="s">
        <v>4703</v>
      </c>
      <c r="E3482">
        <v>7</v>
      </c>
    </row>
    <row r="3483" spans="1:5" x14ac:dyDescent="0.3">
      <c r="A3483">
        <v>171964</v>
      </c>
      <c r="B3483">
        <v>10000</v>
      </c>
      <c r="C3483">
        <v>147</v>
      </c>
      <c r="D3483" t="s">
        <v>4700</v>
      </c>
      <c r="E3483">
        <v>9</v>
      </c>
    </row>
    <row r="3484" spans="1:5" x14ac:dyDescent="0.3">
      <c r="A3484">
        <v>171966</v>
      </c>
      <c r="B3484">
        <v>10000</v>
      </c>
      <c r="C3484">
        <v>132</v>
      </c>
      <c r="D3484" t="s">
        <v>4698</v>
      </c>
      <c r="E3484">
        <v>8</v>
      </c>
    </row>
    <row r="3485" spans="1:5" x14ac:dyDescent="0.3">
      <c r="A3485">
        <v>171997</v>
      </c>
      <c r="B3485">
        <v>0</v>
      </c>
      <c r="C3485">
        <v>0</v>
      </c>
      <c r="D3485" t="s">
        <v>4705</v>
      </c>
      <c r="E3485">
        <v>10</v>
      </c>
    </row>
    <row r="3486" spans="1:5" x14ac:dyDescent="0.3">
      <c r="A3486">
        <v>171999</v>
      </c>
      <c r="B3486">
        <v>10000</v>
      </c>
      <c r="C3486">
        <v>110</v>
      </c>
      <c r="D3486" t="s">
        <v>4697</v>
      </c>
      <c r="E3486">
        <v>3</v>
      </c>
    </row>
    <row r="3487" spans="1:5" x14ac:dyDescent="0.3">
      <c r="A3487">
        <v>172031</v>
      </c>
      <c r="B3487">
        <v>0</v>
      </c>
      <c r="C3487">
        <v>0</v>
      </c>
      <c r="D3487" t="s">
        <v>4705</v>
      </c>
      <c r="E3487">
        <v>10</v>
      </c>
    </row>
    <row r="3488" spans="1:5" x14ac:dyDescent="0.3">
      <c r="A3488">
        <v>172045</v>
      </c>
      <c r="B3488">
        <v>10000</v>
      </c>
      <c r="C3488">
        <v>132</v>
      </c>
      <c r="D3488" t="s">
        <v>4698</v>
      </c>
      <c r="E3488">
        <v>8</v>
      </c>
    </row>
    <row r="3489" spans="1:5" x14ac:dyDescent="0.3">
      <c r="A3489">
        <v>172046</v>
      </c>
      <c r="B3489">
        <v>10000</v>
      </c>
      <c r="C3489">
        <v>147</v>
      </c>
      <c r="D3489" t="s">
        <v>4700</v>
      </c>
      <c r="E3489">
        <v>9</v>
      </c>
    </row>
    <row r="3490" spans="1:5" x14ac:dyDescent="0.3">
      <c r="A3490">
        <v>172047</v>
      </c>
      <c r="B3490">
        <v>10000</v>
      </c>
      <c r="C3490">
        <v>115</v>
      </c>
      <c r="D3490" t="s">
        <v>4702</v>
      </c>
      <c r="E3490">
        <v>6</v>
      </c>
    </row>
    <row r="3491" spans="1:5" x14ac:dyDescent="0.3">
      <c r="A3491">
        <v>172055</v>
      </c>
      <c r="B3491">
        <v>10000</v>
      </c>
      <c r="C3491">
        <v>147</v>
      </c>
      <c r="D3491" t="s">
        <v>4700</v>
      </c>
      <c r="E3491">
        <v>9</v>
      </c>
    </row>
    <row r="3492" spans="1:5" x14ac:dyDescent="0.3">
      <c r="A3492">
        <v>172056</v>
      </c>
      <c r="B3492">
        <v>10000</v>
      </c>
      <c r="C3492">
        <v>127</v>
      </c>
      <c r="D3492" t="s">
        <v>4703</v>
      </c>
      <c r="E3492">
        <v>7</v>
      </c>
    </row>
    <row r="3493" spans="1:5" x14ac:dyDescent="0.3">
      <c r="A3493">
        <v>172060</v>
      </c>
      <c r="B3493">
        <v>10000</v>
      </c>
      <c r="C3493">
        <v>132</v>
      </c>
      <c r="D3493" t="s">
        <v>4698</v>
      </c>
      <c r="E3493">
        <v>8</v>
      </c>
    </row>
    <row r="3494" spans="1:5" x14ac:dyDescent="0.3">
      <c r="A3494">
        <v>172061</v>
      </c>
      <c r="B3494">
        <v>10000</v>
      </c>
      <c r="C3494">
        <v>147</v>
      </c>
      <c r="D3494" t="s">
        <v>4700</v>
      </c>
      <c r="E3494">
        <v>9</v>
      </c>
    </row>
    <row r="3495" spans="1:5" x14ac:dyDescent="0.3">
      <c r="A3495">
        <v>172066</v>
      </c>
      <c r="B3495">
        <v>10000</v>
      </c>
      <c r="C3495">
        <v>147</v>
      </c>
      <c r="D3495" t="s">
        <v>4700</v>
      </c>
      <c r="E3495">
        <v>9</v>
      </c>
    </row>
    <row r="3496" spans="1:5" x14ac:dyDescent="0.3">
      <c r="A3496">
        <v>172069</v>
      </c>
      <c r="B3496">
        <v>0</v>
      </c>
      <c r="C3496">
        <v>0</v>
      </c>
      <c r="D3496" t="s">
        <v>4705</v>
      </c>
      <c r="E3496">
        <v>10</v>
      </c>
    </row>
    <row r="3497" spans="1:5" x14ac:dyDescent="0.3">
      <c r="A3497">
        <v>172090</v>
      </c>
      <c r="B3497">
        <v>0</v>
      </c>
      <c r="C3497">
        <v>0</v>
      </c>
      <c r="D3497" t="s">
        <v>4705</v>
      </c>
      <c r="E3497">
        <v>10</v>
      </c>
    </row>
    <row r="3498" spans="1:5" x14ac:dyDescent="0.3">
      <c r="A3498">
        <v>172093</v>
      </c>
      <c r="B3498">
        <v>10000</v>
      </c>
      <c r="C3498">
        <v>115</v>
      </c>
      <c r="D3498" t="s">
        <v>4702</v>
      </c>
      <c r="E3498">
        <v>6</v>
      </c>
    </row>
    <row r="3499" spans="1:5" x14ac:dyDescent="0.3">
      <c r="A3499">
        <v>172110</v>
      </c>
      <c r="B3499">
        <v>0</v>
      </c>
      <c r="C3499">
        <v>0</v>
      </c>
      <c r="D3499" t="s">
        <v>4705</v>
      </c>
      <c r="E3499">
        <v>10</v>
      </c>
    </row>
    <row r="3500" spans="1:5" x14ac:dyDescent="0.3">
      <c r="A3500">
        <v>172131</v>
      </c>
      <c r="B3500">
        <v>10000</v>
      </c>
      <c r="C3500">
        <v>115</v>
      </c>
      <c r="D3500" t="s">
        <v>4702</v>
      </c>
      <c r="E3500">
        <v>6</v>
      </c>
    </row>
    <row r="3501" spans="1:5" x14ac:dyDescent="0.3">
      <c r="A3501">
        <v>172132</v>
      </c>
      <c r="B3501">
        <v>10000</v>
      </c>
      <c r="C3501">
        <v>110</v>
      </c>
      <c r="D3501" t="s">
        <v>4699</v>
      </c>
      <c r="E3501">
        <v>4</v>
      </c>
    </row>
    <row r="3502" spans="1:5" x14ac:dyDescent="0.3">
      <c r="A3502">
        <v>172158</v>
      </c>
      <c r="B3502">
        <v>10000</v>
      </c>
      <c r="C3502">
        <v>90</v>
      </c>
      <c r="D3502" t="s">
        <v>4706</v>
      </c>
      <c r="E3502">
        <v>1</v>
      </c>
    </row>
    <row r="3503" spans="1:5" x14ac:dyDescent="0.3">
      <c r="A3503">
        <v>172159</v>
      </c>
      <c r="B3503">
        <v>10000</v>
      </c>
      <c r="C3503">
        <v>90</v>
      </c>
      <c r="D3503" t="s">
        <v>4706</v>
      </c>
      <c r="E3503">
        <v>1</v>
      </c>
    </row>
    <row r="3504" spans="1:5" x14ac:dyDescent="0.3">
      <c r="A3504">
        <v>172164</v>
      </c>
      <c r="B3504">
        <v>10000</v>
      </c>
      <c r="C3504">
        <v>147</v>
      </c>
      <c r="D3504" t="s">
        <v>4700</v>
      </c>
      <c r="E3504">
        <v>9</v>
      </c>
    </row>
    <row r="3505" spans="1:5" x14ac:dyDescent="0.3">
      <c r="A3505">
        <v>172211</v>
      </c>
      <c r="B3505">
        <v>10000</v>
      </c>
      <c r="C3505">
        <v>100</v>
      </c>
      <c r="D3505" t="s">
        <v>4704</v>
      </c>
      <c r="E3505">
        <v>2</v>
      </c>
    </row>
    <row r="3506" spans="1:5" x14ac:dyDescent="0.3">
      <c r="A3506">
        <v>172246</v>
      </c>
      <c r="B3506">
        <v>10000</v>
      </c>
      <c r="C3506">
        <v>147</v>
      </c>
      <c r="D3506" t="s">
        <v>4700</v>
      </c>
      <c r="E3506">
        <v>9</v>
      </c>
    </row>
    <row r="3507" spans="1:5" x14ac:dyDescent="0.3">
      <c r="A3507">
        <v>172274</v>
      </c>
      <c r="B3507">
        <v>10000</v>
      </c>
      <c r="C3507">
        <v>147</v>
      </c>
      <c r="D3507" t="s">
        <v>4700</v>
      </c>
      <c r="E3507">
        <v>9</v>
      </c>
    </row>
    <row r="3508" spans="1:5" x14ac:dyDescent="0.3">
      <c r="A3508">
        <v>172286</v>
      </c>
      <c r="B3508">
        <v>10000</v>
      </c>
      <c r="C3508">
        <v>90</v>
      </c>
      <c r="D3508" t="s">
        <v>4706</v>
      </c>
      <c r="E3508">
        <v>1</v>
      </c>
    </row>
    <row r="3509" spans="1:5" x14ac:dyDescent="0.3">
      <c r="A3509">
        <v>172299</v>
      </c>
      <c r="B3509">
        <v>10000</v>
      </c>
      <c r="C3509">
        <v>127</v>
      </c>
      <c r="D3509" t="s">
        <v>4703</v>
      </c>
      <c r="E3509">
        <v>7</v>
      </c>
    </row>
    <row r="3510" spans="1:5" x14ac:dyDescent="0.3">
      <c r="A3510">
        <v>172306</v>
      </c>
      <c r="B3510">
        <v>10000</v>
      </c>
      <c r="C3510">
        <v>110</v>
      </c>
      <c r="D3510" t="s">
        <v>4699</v>
      </c>
      <c r="E3510">
        <v>4</v>
      </c>
    </row>
    <row r="3511" spans="1:5" x14ac:dyDescent="0.3">
      <c r="A3511">
        <v>172340</v>
      </c>
      <c r="B3511">
        <v>10000</v>
      </c>
      <c r="C3511">
        <v>90</v>
      </c>
      <c r="D3511" t="s">
        <v>4706</v>
      </c>
      <c r="E3511">
        <v>1</v>
      </c>
    </row>
    <row r="3512" spans="1:5" x14ac:dyDescent="0.3">
      <c r="A3512">
        <v>172350</v>
      </c>
      <c r="B3512">
        <v>0</v>
      </c>
      <c r="C3512">
        <v>0</v>
      </c>
      <c r="D3512" t="s">
        <v>4705</v>
      </c>
      <c r="E3512">
        <v>10</v>
      </c>
    </row>
    <row r="3513" spans="1:5" x14ac:dyDescent="0.3">
      <c r="A3513">
        <v>172352</v>
      </c>
      <c r="B3513">
        <v>10000</v>
      </c>
      <c r="C3513">
        <v>115</v>
      </c>
      <c r="D3513" t="s">
        <v>4702</v>
      </c>
      <c r="E3513">
        <v>6</v>
      </c>
    </row>
    <row r="3514" spans="1:5" x14ac:dyDescent="0.3">
      <c r="A3514">
        <v>172361</v>
      </c>
      <c r="B3514">
        <v>10000</v>
      </c>
      <c r="C3514">
        <v>132</v>
      </c>
      <c r="D3514" t="s">
        <v>4698</v>
      </c>
      <c r="E3514">
        <v>8</v>
      </c>
    </row>
    <row r="3515" spans="1:5" x14ac:dyDescent="0.3">
      <c r="A3515">
        <v>172362</v>
      </c>
      <c r="B3515">
        <v>0</v>
      </c>
      <c r="C3515">
        <v>0</v>
      </c>
      <c r="D3515" t="s">
        <v>4705</v>
      </c>
      <c r="E3515">
        <v>10</v>
      </c>
    </row>
    <row r="3516" spans="1:5" x14ac:dyDescent="0.3">
      <c r="A3516">
        <v>172365</v>
      </c>
      <c r="B3516">
        <v>10000</v>
      </c>
      <c r="C3516">
        <v>115</v>
      </c>
      <c r="D3516" t="s">
        <v>4702</v>
      </c>
      <c r="E3516">
        <v>6</v>
      </c>
    </row>
    <row r="3517" spans="1:5" x14ac:dyDescent="0.3">
      <c r="A3517">
        <v>172366</v>
      </c>
      <c r="B3517">
        <v>10000</v>
      </c>
      <c r="C3517">
        <v>115</v>
      </c>
      <c r="D3517" t="s">
        <v>4702</v>
      </c>
      <c r="E3517">
        <v>6</v>
      </c>
    </row>
    <row r="3518" spans="1:5" x14ac:dyDescent="0.3">
      <c r="A3518">
        <v>172367</v>
      </c>
      <c r="B3518">
        <v>10000</v>
      </c>
      <c r="C3518">
        <v>147</v>
      </c>
      <c r="D3518" t="s">
        <v>4700</v>
      </c>
      <c r="E3518">
        <v>9</v>
      </c>
    </row>
    <row r="3519" spans="1:5" x14ac:dyDescent="0.3">
      <c r="A3519">
        <v>172382</v>
      </c>
      <c r="B3519">
        <v>10000</v>
      </c>
      <c r="C3519">
        <v>127</v>
      </c>
      <c r="D3519" t="s">
        <v>4703</v>
      </c>
      <c r="E3519">
        <v>7</v>
      </c>
    </row>
    <row r="3520" spans="1:5" x14ac:dyDescent="0.3">
      <c r="A3520">
        <v>172391</v>
      </c>
      <c r="B3520">
        <v>10000</v>
      </c>
      <c r="C3520">
        <v>115</v>
      </c>
      <c r="D3520" t="s">
        <v>4702</v>
      </c>
      <c r="E3520">
        <v>6</v>
      </c>
    </row>
    <row r="3521" spans="1:5" x14ac:dyDescent="0.3">
      <c r="A3521">
        <v>172426</v>
      </c>
      <c r="B3521">
        <v>10000</v>
      </c>
      <c r="C3521">
        <v>115</v>
      </c>
      <c r="D3521" t="s">
        <v>4702</v>
      </c>
      <c r="E3521">
        <v>6</v>
      </c>
    </row>
    <row r="3522" spans="1:5" x14ac:dyDescent="0.3">
      <c r="A3522">
        <v>172452</v>
      </c>
      <c r="B3522">
        <v>10000</v>
      </c>
      <c r="C3522">
        <v>132</v>
      </c>
      <c r="D3522" t="s">
        <v>4698</v>
      </c>
      <c r="E3522">
        <v>8</v>
      </c>
    </row>
    <row r="3523" spans="1:5" x14ac:dyDescent="0.3">
      <c r="A3523">
        <v>172455</v>
      </c>
      <c r="B3523">
        <v>10000</v>
      </c>
      <c r="C3523">
        <v>100</v>
      </c>
      <c r="D3523" t="s">
        <v>4704</v>
      </c>
      <c r="E3523">
        <v>2</v>
      </c>
    </row>
    <row r="3524" spans="1:5" x14ac:dyDescent="0.3">
      <c r="A3524">
        <v>172459</v>
      </c>
      <c r="B3524">
        <v>10000</v>
      </c>
      <c r="C3524">
        <v>127</v>
      </c>
      <c r="D3524" t="s">
        <v>4703</v>
      </c>
      <c r="E3524">
        <v>7</v>
      </c>
    </row>
    <row r="3525" spans="1:5" x14ac:dyDescent="0.3">
      <c r="A3525">
        <v>172470</v>
      </c>
      <c r="B3525">
        <v>10000</v>
      </c>
      <c r="C3525">
        <v>132</v>
      </c>
      <c r="D3525" t="s">
        <v>4698</v>
      </c>
      <c r="E3525">
        <v>8</v>
      </c>
    </row>
    <row r="3526" spans="1:5" x14ac:dyDescent="0.3">
      <c r="A3526">
        <v>172471</v>
      </c>
      <c r="B3526">
        <v>10000</v>
      </c>
      <c r="C3526">
        <v>147</v>
      </c>
      <c r="D3526" t="s">
        <v>4700</v>
      </c>
      <c r="E3526">
        <v>9</v>
      </c>
    </row>
    <row r="3527" spans="1:5" x14ac:dyDescent="0.3">
      <c r="A3527">
        <v>172480</v>
      </c>
      <c r="B3527">
        <v>10000</v>
      </c>
      <c r="C3527">
        <v>115</v>
      </c>
      <c r="D3527" t="s">
        <v>4702</v>
      </c>
      <c r="E3527">
        <v>6</v>
      </c>
    </row>
    <row r="3528" spans="1:5" x14ac:dyDescent="0.3">
      <c r="A3528">
        <v>172481</v>
      </c>
      <c r="B3528">
        <v>10000</v>
      </c>
      <c r="C3528">
        <v>147</v>
      </c>
      <c r="D3528" t="s">
        <v>4700</v>
      </c>
      <c r="E3528">
        <v>9</v>
      </c>
    </row>
    <row r="3529" spans="1:5" x14ac:dyDescent="0.3">
      <c r="A3529">
        <v>172482</v>
      </c>
      <c r="B3529">
        <v>10000</v>
      </c>
      <c r="C3529">
        <v>132</v>
      </c>
      <c r="D3529" t="s">
        <v>4698</v>
      </c>
      <c r="E3529">
        <v>8</v>
      </c>
    </row>
    <row r="3530" spans="1:5" x14ac:dyDescent="0.3">
      <c r="A3530">
        <v>172483</v>
      </c>
      <c r="B3530">
        <v>0</v>
      </c>
      <c r="C3530">
        <v>0</v>
      </c>
      <c r="D3530" t="s">
        <v>4705</v>
      </c>
      <c r="E3530">
        <v>10</v>
      </c>
    </row>
    <row r="3531" spans="1:5" x14ac:dyDescent="0.3">
      <c r="A3531">
        <v>172485</v>
      </c>
      <c r="B3531">
        <v>10000</v>
      </c>
      <c r="C3531">
        <v>147</v>
      </c>
      <c r="D3531" t="s">
        <v>4700</v>
      </c>
      <c r="E3531">
        <v>9</v>
      </c>
    </row>
    <row r="3532" spans="1:5" x14ac:dyDescent="0.3">
      <c r="A3532">
        <v>172500</v>
      </c>
      <c r="B3532">
        <v>10000</v>
      </c>
      <c r="C3532">
        <v>132</v>
      </c>
      <c r="D3532" t="s">
        <v>4698</v>
      </c>
      <c r="E3532">
        <v>8</v>
      </c>
    </row>
    <row r="3533" spans="1:5" x14ac:dyDescent="0.3">
      <c r="A3533">
        <v>172518</v>
      </c>
      <c r="B3533">
        <v>10000</v>
      </c>
      <c r="C3533">
        <v>127</v>
      </c>
      <c r="D3533" t="s">
        <v>4703</v>
      </c>
      <c r="E3533">
        <v>7</v>
      </c>
    </row>
    <row r="3534" spans="1:5" x14ac:dyDescent="0.3">
      <c r="A3534">
        <v>172530</v>
      </c>
      <c r="B3534">
        <v>10000</v>
      </c>
      <c r="C3534">
        <v>115</v>
      </c>
      <c r="D3534" t="s">
        <v>4702</v>
      </c>
      <c r="E3534">
        <v>6</v>
      </c>
    </row>
    <row r="3535" spans="1:5" x14ac:dyDescent="0.3">
      <c r="A3535">
        <v>172582</v>
      </c>
      <c r="B3535">
        <v>10000</v>
      </c>
      <c r="C3535">
        <v>115</v>
      </c>
      <c r="D3535" t="s">
        <v>4702</v>
      </c>
      <c r="E3535">
        <v>6</v>
      </c>
    </row>
    <row r="3536" spans="1:5" x14ac:dyDescent="0.3">
      <c r="A3536">
        <v>172587</v>
      </c>
      <c r="B3536">
        <v>10000</v>
      </c>
      <c r="C3536">
        <v>127</v>
      </c>
      <c r="D3536" t="s">
        <v>4703</v>
      </c>
      <c r="E3536">
        <v>7</v>
      </c>
    </row>
    <row r="3537" spans="1:5" x14ac:dyDescent="0.3">
      <c r="A3537">
        <v>172614</v>
      </c>
      <c r="B3537">
        <v>10000</v>
      </c>
      <c r="C3537">
        <v>147</v>
      </c>
      <c r="D3537" t="s">
        <v>4700</v>
      </c>
      <c r="E3537">
        <v>9</v>
      </c>
    </row>
    <row r="3538" spans="1:5" x14ac:dyDescent="0.3">
      <c r="A3538">
        <v>172723</v>
      </c>
      <c r="B3538">
        <v>10000</v>
      </c>
      <c r="C3538">
        <v>115</v>
      </c>
      <c r="D3538" t="s">
        <v>4702</v>
      </c>
      <c r="E3538">
        <v>6</v>
      </c>
    </row>
    <row r="3539" spans="1:5" x14ac:dyDescent="0.3">
      <c r="A3539">
        <v>172756</v>
      </c>
      <c r="B3539">
        <v>10000</v>
      </c>
      <c r="C3539">
        <v>147</v>
      </c>
      <c r="D3539" t="s">
        <v>4700</v>
      </c>
      <c r="E3539">
        <v>9</v>
      </c>
    </row>
    <row r="3540" spans="1:5" x14ac:dyDescent="0.3">
      <c r="A3540">
        <v>172758</v>
      </c>
      <c r="B3540">
        <v>10000</v>
      </c>
      <c r="C3540">
        <v>132</v>
      </c>
      <c r="D3540" t="s">
        <v>4698</v>
      </c>
      <c r="E3540">
        <v>8</v>
      </c>
    </row>
    <row r="3541" spans="1:5" x14ac:dyDescent="0.3">
      <c r="A3541">
        <v>172759</v>
      </c>
      <c r="B3541">
        <v>10000</v>
      </c>
      <c r="C3541">
        <v>115</v>
      </c>
      <c r="D3541" t="s">
        <v>4702</v>
      </c>
      <c r="E3541">
        <v>6</v>
      </c>
    </row>
    <row r="3542" spans="1:5" x14ac:dyDescent="0.3">
      <c r="A3542">
        <v>172770</v>
      </c>
      <c r="B3542">
        <v>0</v>
      </c>
      <c r="C3542">
        <v>0</v>
      </c>
      <c r="D3542" t="s">
        <v>4705</v>
      </c>
      <c r="E3542">
        <v>10</v>
      </c>
    </row>
    <row r="3543" spans="1:5" x14ac:dyDescent="0.3">
      <c r="A3543">
        <v>172778</v>
      </c>
      <c r="B3543">
        <v>10000</v>
      </c>
      <c r="C3543">
        <v>147</v>
      </c>
      <c r="D3543" t="s">
        <v>4700</v>
      </c>
      <c r="E3543">
        <v>9</v>
      </c>
    </row>
    <row r="3544" spans="1:5" x14ac:dyDescent="0.3">
      <c r="A3544">
        <v>172782</v>
      </c>
      <c r="B3544">
        <v>10000</v>
      </c>
      <c r="C3544">
        <v>127</v>
      </c>
      <c r="D3544" t="s">
        <v>4703</v>
      </c>
      <c r="E3544">
        <v>7</v>
      </c>
    </row>
    <row r="3545" spans="1:5" x14ac:dyDescent="0.3">
      <c r="A3545">
        <v>172803</v>
      </c>
      <c r="B3545">
        <v>10000</v>
      </c>
      <c r="C3545">
        <v>115</v>
      </c>
      <c r="D3545" t="s">
        <v>4702</v>
      </c>
      <c r="E3545">
        <v>6</v>
      </c>
    </row>
    <row r="3546" spans="1:5" x14ac:dyDescent="0.3">
      <c r="A3546">
        <v>172816</v>
      </c>
      <c r="B3546">
        <v>10000</v>
      </c>
      <c r="C3546">
        <v>132</v>
      </c>
      <c r="D3546" t="s">
        <v>4698</v>
      </c>
      <c r="E3546">
        <v>8</v>
      </c>
    </row>
    <row r="3547" spans="1:5" x14ac:dyDescent="0.3">
      <c r="A3547">
        <v>172818</v>
      </c>
      <c r="B3547">
        <v>0</v>
      </c>
      <c r="C3547">
        <v>0</v>
      </c>
      <c r="D3547" t="s">
        <v>4705</v>
      </c>
      <c r="E3547">
        <v>10</v>
      </c>
    </row>
    <row r="3548" spans="1:5" x14ac:dyDescent="0.3">
      <c r="A3548">
        <v>172819</v>
      </c>
      <c r="B3548">
        <v>10000</v>
      </c>
      <c r="C3548">
        <v>132</v>
      </c>
      <c r="D3548" t="s">
        <v>4698</v>
      </c>
      <c r="E3548">
        <v>8</v>
      </c>
    </row>
    <row r="3549" spans="1:5" x14ac:dyDescent="0.3">
      <c r="A3549">
        <v>172833</v>
      </c>
      <c r="B3549">
        <v>10000</v>
      </c>
      <c r="C3549">
        <v>147</v>
      </c>
      <c r="D3549" t="s">
        <v>4700</v>
      </c>
      <c r="E3549">
        <v>9</v>
      </c>
    </row>
    <row r="3550" spans="1:5" x14ac:dyDescent="0.3">
      <c r="A3550">
        <v>172834</v>
      </c>
      <c r="B3550">
        <v>10000</v>
      </c>
      <c r="C3550">
        <v>132</v>
      </c>
      <c r="D3550" t="s">
        <v>4698</v>
      </c>
      <c r="E3550">
        <v>8</v>
      </c>
    </row>
    <row r="3551" spans="1:5" x14ac:dyDescent="0.3">
      <c r="A3551">
        <v>172838</v>
      </c>
      <c r="B3551">
        <v>10000</v>
      </c>
      <c r="C3551">
        <v>132</v>
      </c>
      <c r="D3551" t="s">
        <v>4698</v>
      </c>
      <c r="E3551">
        <v>8</v>
      </c>
    </row>
    <row r="3552" spans="1:5" x14ac:dyDescent="0.3">
      <c r="A3552">
        <v>172839</v>
      </c>
      <c r="B3552">
        <v>10000</v>
      </c>
      <c r="C3552">
        <v>132</v>
      </c>
      <c r="D3552" t="s">
        <v>4698</v>
      </c>
      <c r="E3552">
        <v>8</v>
      </c>
    </row>
    <row r="3553" spans="1:5" x14ac:dyDescent="0.3">
      <c r="A3553">
        <v>172840</v>
      </c>
      <c r="B3553">
        <v>10000</v>
      </c>
      <c r="C3553">
        <v>132</v>
      </c>
      <c r="D3553" t="s">
        <v>4698</v>
      </c>
      <c r="E3553">
        <v>8</v>
      </c>
    </row>
    <row r="3554" spans="1:5" x14ac:dyDescent="0.3">
      <c r="A3554">
        <v>172862</v>
      </c>
      <c r="B3554">
        <v>0</v>
      </c>
      <c r="C3554">
        <v>0</v>
      </c>
      <c r="D3554" t="s">
        <v>4705</v>
      </c>
      <c r="E3554">
        <v>10</v>
      </c>
    </row>
    <row r="3555" spans="1:5" x14ac:dyDescent="0.3">
      <c r="A3555">
        <v>172875</v>
      </c>
      <c r="B3555">
        <v>10000</v>
      </c>
      <c r="C3555">
        <v>115</v>
      </c>
      <c r="D3555" t="s">
        <v>4702</v>
      </c>
      <c r="E3555">
        <v>6</v>
      </c>
    </row>
    <row r="3556" spans="1:5" x14ac:dyDescent="0.3">
      <c r="A3556">
        <v>172876</v>
      </c>
      <c r="B3556">
        <v>10000</v>
      </c>
      <c r="C3556">
        <v>115</v>
      </c>
      <c r="D3556" t="s">
        <v>4702</v>
      </c>
      <c r="E3556">
        <v>6</v>
      </c>
    </row>
    <row r="3557" spans="1:5" x14ac:dyDescent="0.3">
      <c r="A3557">
        <v>172877</v>
      </c>
      <c r="B3557">
        <v>10000</v>
      </c>
      <c r="C3557">
        <v>110</v>
      </c>
      <c r="D3557" t="s">
        <v>4701</v>
      </c>
      <c r="E3557">
        <v>5</v>
      </c>
    </row>
    <row r="3558" spans="1:5" x14ac:dyDescent="0.3">
      <c r="A3558">
        <v>172878</v>
      </c>
      <c r="B3558">
        <v>10000</v>
      </c>
      <c r="C3558">
        <v>132</v>
      </c>
      <c r="D3558" t="s">
        <v>4698</v>
      </c>
      <c r="E3558">
        <v>8</v>
      </c>
    </row>
    <row r="3559" spans="1:5" x14ac:dyDescent="0.3">
      <c r="A3559">
        <v>172895</v>
      </c>
      <c r="B3559">
        <v>10000</v>
      </c>
      <c r="C3559">
        <v>127</v>
      </c>
      <c r="D3559" t="s">
        <v>4703</v>
      </c>
      <c r="E3559">
        <v>7</v>
      </c>
    </row>
    <row r="3560" spans="1:5" x14ac:dyDescent="0.3">
      <c r="A3560">
        <v>172942</v>
      </c>
      <c r="B3560">
        <v>10000</v>
      </c>
      <c r="C3560">
        <v>147</v>
      </c>
      <c r="D3560" t="s">
        <v>4700</v>
      </c>
      <c r="E3560">
        <v>9</v>
      </c>
    </row>
    <row r="3561" spans="1:5" x14ac:dyDescent="0.3">
      <c r="A3561">
        <v>172956</v>
      </c>
      <c r="B3561">
        <v>10000</v>
      </c>
      <c r="C3561">
        <v>132</v>
      </c>
      <c r="D3561" t="s">
        <v>4698</v>
      </c>
      <c r="E3561">
        <v>8</v>
      </c>
    </row>
    <row r="3562" spans="1:5" x14ac:dyDescent="0.3">
      <c r="A3562">
        <v>172962</v>
      </c>
      <c r="B3562">
        <v>10000</v>
      </c>
      <c r="C3562">
        <v>147</v>
      </c>
      <c r="D3562" t="s">
        <v>4700</v>
      </c>
      <c r="E3562">
        <v>9</v>
      </c>
    </row>
    <row r="3563" spans="1:5" x14ac:dyDescent="0.3">
      <c r="A3563">
        <v>172963</v>
      </c>
      <c r="B3563">
        <v>10000</v>
      </c>
      <c r="C3563">
        <v>127</v>
      </c>
      <c r="D3563" t="s">
        <v>4703</v>
      </c>
      <c r="E3563">
        <v>7</v>
      </c>
    </row>
    <row r="3564" spans="1:5" x14ac:dyDescent="0.3">
      <c r="A3564">
        <v>172965</v>
      </c>
      <c r="B3564">
        <v>0</v>
      </c>
      <c r="C3564">
        <v>0</v>
      </c>
      <c r="D3564" t="s">
        <v>4705</v>
      </c>
      <c r="E3564">
        <v>10</v>
      </c>
    </row>
    <row r="3565" spans="1:5" x14ac:dyDescent="0.3">
      <c r="A3565">
        <v>172966</v>
      </c>
      <c r="B3565">
        <v>10000</v>
      </c>
      <c r="C3565">
        <v>127</v>
      </c>
      <c r="D3565" t="s">
        <v>4703</v>
      </c>
      <c r="E3565">
        <v>7</v>
      </c>
    </row>
    <row r="3566" spans="1:5" x14ac:dyDescent="0.3">
      <c r="A3566">
        <v>173016</v>
      </c>
      <c r="B3566">
        <v>10000</v>
      </c>
      <c r="C3566">
        <v>147</v>
      </c>
      <c r="D3566" t="s">
        <v>4700</v>
      </c>
      <c r="E3566">
        <v>9</v>
      </c>
    </row>
    <row r="3567" spans="1:5" x14ac:dyDescent="0.3">
      <c r="A3567">
        <v>173018</v>
      </c>
      <c r="B3567">
        <v>0</v>
      </c>
      <c r="C3567">
        <v>0</v>
      </c>
      <c r="D3567" t="s">
        <v>4705</v>
      </c>
      <c r="E3567">
        <v>10</v>
      </c>
    </row>
    <row r="3568" spans="1:5" x14ac:dyDescent="0.3">
      <c r="A3568">
        <v>173033</v>
      </c>
      <c r="B3568">
        <v>0</v>
      </c>
      <c r="C3568">
        <v>0</v>
      </c>
      <c r="D3568" t="s">
        <v>4705</v>
      </c>
      <c r="E3568">
        <v>10</v>
      </c>
    </row>
    <row r="3569" spans="1:5" x14ac:dyDescent="0.3">
      <c r="A3569">
        <v>173059</v>
      </c>
      <c r="B3569">
        <v>10000</v>
      </c>
      <c r="C3569">
        <v>147</v>
      </c>
      <c r="D3569" t="s">
        <v>4700</v>
      </c>
      <c r="E3569">
        <v>9</v>
      </c>
    </row>
    <row r="3570" spans="1:5" x14ac:dyDescent="0.3">
      <c r="A3570">
        <v>173074</v>
      </c>
      <c r="B3570">
        <v>10000</v>
      </c>
      <c r="C3570">
        <v>147</v>
      </c>
      <c r="D3570" t="s">
        <v>4700</v>
      </c>
      <c r="E3570">
        <v>9</v>
      </c>
    </row>
    <row r="3571" spans="1:5" x14ac:dyDescent="0.3">
      <c r="A3571">
        <v>173080</v>
      </c>
      <c r="B3571">
        <v>10000</v>
      </c>
      <c r="C3571">
        <v>132</v>
      </c>
      <c r="D3571" t="s">
        <v>4698</v>
      </c>
      <c r="E3571">
        <v>8</v>
      </c>
    </row>
    <row r="3572" spans="1:5" x14ac:dyDescent="0.3">
      <c r="A3572">
        <v>173091</v>
      </c>
      <c r="B3572">
        <v>0</v>
      </c>
      <c r="C3572">
        <v>0</v>
      </c>
      <c r="D3572" t="s">
        <v>4705</v>
      </c>
      <c r="E3572">
        <v>10</v>
      </c>
    </row>
    <row r="3573" spans="1:5" x14ac:dyDescent="0.3">
      <c r="A3573">
        <v>173112</v>
      </c>
      <c r="B3573">
        <v>0</v>
      </c>
      <c r="C3573">
        <v>0</v>
      </c>
      <c r="D3573" t="s">
        <v>4705</v>
      </c>
      <c r="E3573">
        <v>10</v>
      </c>
    </row>
    <row r="3574" spans="1:5" x14ac:dyDescent="0.3">
      <c r="A3574">
        <v>173153</v>
      </c>
      <c r="B3574">
        <v>0</v>
      </c>
      <c r="C3574">
        <v>0</v>
      </c>
      <c r="D3574" t="s">
        <v>4705</v>
      </c>
      <c r="E3574">
        <v>10</v>
      </c>
    </row>
    <row r="3575" spans="1:5" x14ac:dyDescent="0.3">
      <c r="A3575">
        <v>173160</v>
      </c>
      <c r="B3575">
        <v>10000</v>
      </c>
      <c r="C3575">
        <v>100</v>
      </c>
      <c r="D3575" t="s">
        <v>4704</v>
      </c>
      <c r="E3575">
        <v>2</v>
      </c>
    </row>
    <row r="3576" spans="1:5" x14ac:dyDescent="0.3">
      <c r="A3576">
        <v>173161</v>
      </c>
      <c r="B3576">
        <v>10000</v>
      </c>
      <c r="C3576">
        <v>110</v>
      </c>
      <c r="D3576" t="s">
        <v>4697</v>
      </c>
      <c r="E3576">
        <v>3</v>
      </c>
    </row>
    <row r="3577" spans="1:5" x14ac:dyDescent="0.3">
      <c r="A3577">
        <v>173162</v>
      </c>
      <c r="B3577">
        <v>10000</v>
      </c>
      <c r="C3577">
        <v>100</v>
      </c>
      <c r="D3577" t="s">
        <v>4704</v>
      </c>
      <c r="E3577">
        <v>2</v>
      </c>
    </row>
    <row r="3578" spans="1:5" x14ac:dyDescent="0.3">
      <c r="A3578">
        <v>173164</v>
      </c>
      <c r="B3578">
        <v>10000</v>
      </c>
      <c r="C3578">
        <v>110</v>
      </c>
      <c r="D3578" t="s">
        <v>4701</v>
      </c>
      <c r="E3578">
        <v>5</v>
      </c>
    </row>
    <row r="3579" spans="1:5" x14ac:dyDescent="0.3">
      <c r="A3579">
        <v>173177</v>
      </c>
      <c r="B3579">
        <v>10000</v>
      </c>
      <c r="C3579">
        <v>132</v>
      </c>
      <c r="D3579" t="s">
        <v>4698</v>
      </c>
      <c r="E3579">
        <v>8</v>
      </c>
    </row>
    <row r="3580" spans="1:5" x14ac:dyDescent="0.3">
      <c r="A3580">
        <v>173178</v>
      </c>
      <c r="B3580">
        <v>10000</v>
      </c>
      <c r="C3580">
        <v>147</v>
      </c>
      <c r="D3580" t="s">
        <v>4700</v>
      </c>
      <c r="E3580">
        <v>9</v>
      </c>
    </row>
    <row r="3581" spans="1:5" x14ac:dyDescent="0.3">
      <c r="A3581">
        <v>173398</v>
      </c>
      <c r="B3581">
        <v>10000</v>
      </c>
      <c r="C3581">
        <v>132</v>
      </c>
      <c r="D3581" t="s">
        <v>4698</v>
      </c>
      <c r="E3581">
        <v>8</v>
      </c>
    </row>
    <row r="3582" spans="1:5" x14ac:dyDescent="0.3">
      <c r="A3582">
        <v>173399</v>
      </c>
      <c r="B3582">
        <v>0</v>
      </c>
      <c r="C3582">
        <v>0</v>
      </c>
      <c r="D3582" t="s">
        <v>4705</v>
      </c>
      <c r="E3582">
        <v>10</v>
      </c>
    </row>
    <row r="3583" spans="1:5" x14ac:dyDescent="0.3">
      <c r="A3583">
        <v>173430</v>
      </c>
      <c r="B3583">
        <v>10000</v>
      </c>
      <c r="C3583">
        <v>127</v>
      </c>
      <c r="D3583" t="s">
        <v>4703</v>
      </c>
      <c r="E3583">
        <v>7</v>
      </c>
    </row>
    <row r="3584" spans="1:5" x14ac:dyDescent="0.3">
      <c r="A3584">
        <v>173456</v>
      </c>
      <c r="B3584">
        <v>10000</v>
      </c>
      <c r="C3584">
        <v>110</v>
      </c>
      <c r="D3584" t="s">
        <v>4701</v>
      </c>
      <c r="E3584">
        <v>5</v>
      </c>
    </row>
    <row r="3585" spans="1:5" x14ac:dyDescent="0.3">
      <c r="A3585">
        <v>173463</v>
      </c>
      <c r="B3585">
        <v>0</v>
      </c>
      <c r="C3585">
        <v>0</v>
      </c>
      <c r="D3585" t="s">
        <v>4705</v>
      </c>
      <c r="E3585">
        <v>10</v>
      </c>
    </row>
    <row r="3586" spans="1:5" x14ac:dyDescent="0.3">
      <c r="A3586">
        <v>173486</v>
      </c>
      <c r="B3586">
        <v>0</v>
      </c>
      <c r="C3586">
        <v>0</v>
      </c>
      <c r="D3586" t="s">
        <v>4705</v>
      </c>
      <c r="E3586">
        <v>10</v>
      </c>
    </row>
    <row r="3587" spans="1:5" x14ac:dyDescent="0.3">
      <c r="A3587">
        <v>173487</v>
      </c>
      <c r="B3587">
        <v>10000</v>
      </c>
      <c r="C3587">
        <v>132</v>
      </c>
      <c r="D3587" t="s">
        <v>4698</v>
      </c>
      <c r="E3587">
        <v>8</v>
      </c>
    </row>
    <row r="3588" spans="1:5" x14ac:dyDescent="0.3">
      <c r="A3588">
        <v>173542</v>
      </c>
      <c r="B3588">
        <v>10000</v>
      </c>
      <c r="C3588">
        <v>115</v>
      </c>
      <c r="D3588" t="s">
        <v>4702</v>
      </c>
      <c r="E3588">
        <v>6</v>
      </c>
    </row>
    <row r="3589" spans="1:5" x14ac:dyDescent="0.3">
      <c r="A3589">
        <v>173596</v>
      </c>
      <c r="B3589">
        <v>10000</v>
      </c>
      <c r="C3589">
        <v>147</v>
      </c>
      <c r="D3589" t="s">
        <v>4700</v>
      </c>
      <c r="E3589">
        <v>9</v>
      </c>
    </row>
    <row r="3590" spans="1:5" x14ac:dyDescent="0.3">
      <c r="A3590">
        <v>173603</v>
      </c>
      <c r="B3590">
        <v>10000</v>
      </c>
      <c r="C3590">
        <v>115</v>
      </c>
      <c r="D3590" t="s">
        <v>4702</v>
      </c>
      <c r="E3590">
        <v>6</v>
      </c>
    </row>
    <row r="3591" spans="1:5" x14ac:dyDescent="0.3">
      <c r="A3591">
        <v>173613</v>
      </c>
      <c r="B3591">
        <v>10000</v>
      </c>
      <c r="C3591">
        <v>132</v>
      </c>
      <c r="D3591" t="s">
        <v>4698</v>
      </c>
      <c r="E3591">
        <v>8</v>
      </c>
    </row>
    <row r="3592" spans="1:5" x14ac:dyDescent="0.3">
      <c r="A3592">
        <v>173614</v>
      </c>
      <c r="B3592">
        <v>10000</v>
      </c>
      <c r="C3592">
        <v>132</v>
      </c>
      <c r="D3592" t="s">
        <v>4698</v>
      </c>
      <c r="E3592">
        <v>8</v>
      </c>
    </row>
    <row r="3593" spans="1:5" x14ac:dyDescent="0.3">
      <c r="A3593">
        <v>173615</v>
      </c>
      <c r="B3593">
        <v>0</v>
      </c>
      <c r="C3593">
        <v>0</v>
      </c>
      <c r="D3593" t="s">
        <v>4705</v>
      </c>
      <c r="E3593">
        <v>10</v>
      </c>
    </row>
    <row r="3594" spans="1:5" x14ac:dyDescent="0.3">
      <c r="A3594">
        <v>173616</v>
      </c>
      <c r="B3594">
        <v>0</v>
      </c>
      <c r="C3594">
        <v>0</v>
      </c>
      <c r="D3594" t="s">
        <v>4705</v>
      </c>
      <c r="E3594">
        <v>10</v>
      </c>
    </row>
    <row r="3595" spans="1:5" x14ac:dyDescent="0.3">
      <c r="A3595">
        <v>173617</v>
      </c>
      <c r="B3595">
        <v>10000</v>
      </c>
      <c r="C3595">
        <v>132</v>
      </c>
      <c r="D3595" t="s">
        <v>4698</v>
      </c>
      <c r="E3595">
        <v>8</v>
      </c>
    </row>
    <row r="3596" spans="1:5" x14ac:dyDescent="0.3">
      <c r="A3596">
        <v>173618</v>
      </c>
      <c r="B3596">
        <v>10000</v>
      </c>
      <c r="C3596">
        <v>147</v>
      </c>
      <c r="D3596" t="s">
        <v>4700</v>
      </c>
      <c r="E3596">
        <v>9</v>
      </c>
    </row>
    <row r="3597" spans="1:5" x14ac:dyDescent="0.3">
      <c r="A3597">
        <v>173620</v>
      </c>
      <c r="B3597">
        <v>10000</v>
      </c>
      <c r="C3597">
        <v>147</v>
      </c>
      <c r="D3597" t="s">
        <v>4700</v>
      </c>
      <c r="E3597">
        <v>9</v>
      </c>
    </row>
    <row r="3598" spans="1:5" x14ac:dyDescent="0.3">
      <c r="A3598">
        <v>173627</v>
      </c>
      <c r="B3598">
        <v>10000</v>
      </c>
      <c r="C3598">
        <v>147</v>
      </c>
      <c r="D3598" t="s">
        <v>4700</v>
      </c>
      <c r="E3598">
        <v>9</v>
      </c>
    </row>
    <row r="3599" spans="1:5" x14ac:dyDescent="0.3">
      <c r="A3599">
        <v>173653</v>
      </c>
      <c r="B3599">
        <v>10000</v>
      </c>
      <c r="C3599">
        <v>132</v>
      </c>
      <c r="D3599" t="s">
        <v>4698</v>
      </c>
      <c r="E3599">
        <v>8</v>
      </c>
    </row>
    <row r="3600" spans="1:5" x14ac:dyDescent="0.3">
      <c r="A3600">
        <v>173657</v>
      </c>
      <c r="B3600">
        <v>10000</v>
      </c>
      <c r="C3600">
        <v>147</v>
      </c>
      <c r="D3600" t="s">
        <v>4700</v>
      </c>
      <c r="E3600">
        <v>9</v>
      </c>
    </row>
    <row r="3601" spans="1:5" x14ac:dyDescent="0.3">
      <c r="A3601">
        <v>173670</v>
      </c>
      <c r="B3601">
        <v>10000</v>
      </c>
      <c r="C3601">
        <v>147</v>
      </c>
      <c r="D3601" t="s">
        <v>4700</v>
      </c>
      <c r="E3601">
        <v>9</v>
      </c>
    </row>
    <row r="3602" spans="1:5" x14ac:dyDescent="0.3">
      <c r="A3602">
        <v>173671</v>
      </c>
      <c r="B3602">
        <v>10000</v>
      </c>
      <c r="C3602">
        <v>115</v>
      </c>
      <c r="D3602" t="s">
        <v>4702</v>
      </c>
      <c r="E3602">
        <v>6</v>
      </c>
    </row>
    <row r="3603" spans="1:5" x14ac:dyDescent="0.3">
      <c r="A3603">
        <v>173683</v>
      </c>
      <c r="B3603">
        <v>10000</v>
      </c>
      <c r="C3603">
        <v>132</v>
      </c>
      <c r="D3603" t="s">
        <v>4698</v>
      </c>
      <c r="E3603">
        <v>8</v>
      </c>
    </row>
    <row r="3604" spans="1:5" x14ac:dyDescent="0.3">
      <c r="A3604">
        <v>173684</v>
      </c>
      <c r="B3604">
        <v>10000</v>
      </c>
      <c r="C3604">
        <v>127</v>
      </c>
      <c r="D3604" t="s">
        <v>4703</v>
      </c>
      <c r="E3604">
        <v>7</v>
      </c>
    </row>
    <row r="3605" spans="1:5" x14ac:dyDescent="0.3">
      <c r="A3605">
        <v>173685</v>
      </c>
      <c r="B3605">
        <v>10000</v>
      </c>
      <c r="C3605">
        <v>147</v>
      </c>
      <c r="D3605" t="s">
        <v>4700</v>
      </c>
      <c r="E3605">
        <v>9</v>
      </c>
    </row>
    <row r="3606" spans="1:5" x14ac:dyDescent="0.3">
      <c r="A3606">
        <v>173686</v>
      </c>
      <c r="B3606">
        <v>10000</v>
      </c>
      <c r="C3606">
        <v>127</v>
      </c>
      <c r="D3606" t="s">
        <v>4703</v>
      </c>
      <c r="E3606">
        <v>7</v>
      </c>
    </row>
    <row r="3607" spans="1:5" x14ac:dyDescent="0.3">
      <c r="A3607">
        <v>173688</v>
      </c>
      <c r="B3607">
        <v>10000</v>
      </c>
      <c r="C3607">
        <v>147</v>
      </c>
      <c r="D3607" t="s">
        <v>4700</v>
      </c>
      <c r="E3607">
        <v>9</v>
      </c>
    </row>
    <row r="3608" spans="1:5" x14ac:dyDescent="0.3">
      <c r="A3608">
        <v>173703</v>
      </c>
      <c r="B3608">
        <v>10000</v>
      </c>
      <c r="C3608">
        <v>115</v>
      </c>
      <c r="D3608" t="s">
        <v>4702</v>
      </c>
      <c r="E3608">
        <v>6</v>
      </c>
    </row>
    <row r="3609" spans="1:5" x14ac:dyDescent="0.3">
      <c r="A3609">
        <v>173704</v>
      </c>
      <c r="B3609">
        <v>10000</v>
      </c>
      <c r="C3609">
        <v>110</v>
      </c>
      <c r="D3609" t="s">
        <v>4701</v>
      </c>
      <c r="E3609">
        <v>5</v>
      </c>
    </row>
    <row r="3610" spans="1:5" x14ac:dyDescent="0.3">
      <c r="A3610">
        <v>173706</v>
      </c>
      <c r="B3610">
        <v>10000</v>
      </c>
      <c r="C3610">
        <v>147</v>
      </c>
      <c r="D3610" t="s">
        <v>4700</v>
      </c>
      <c r="E3610">
        <v>9</v>
      </c>
    </row>
    <row r="3611" spans="1:5" x14ac:dyDescent="0.3">
      <c r="A3611">
        <v>173713</v>
      </c>
      <c r="B3611">
        <v>10000</v>
      </c>
      <c r="C3611">
        <v>110</v>
      </c>
      <c r="D3611" t="s">
        <v>4701</v>
      </c>
      <c r="E3611">
        <v>5</v>
      </c>
    </row>
    <row r="3612" spans="1:5" x14ac:dyDescent="0.3">
      <c r="A3612">
        <v>173716</v>
      </c>
      <c r="B3612">
        <v>10000</v>
      </c>
      <c r="C3612">
        <v>127</v>
      </c>
      <c r="D3612" t="s">
        <v>4703</v>
      </c>
      <c r="E3612">
        <v>7</v>
      </c>
    </row>
    <row r="3613" spans="1:5" x14ac:dyDescent="0.3">
      <c r="A3613">
        <v>173720</v>
      </c>
      <c r="B3613">
        <v>10000</v>
      </c>
      <c r="C3613">
        <v>147</v>
      </c>
      <c r="D3613" t="s">
        <v>4700</v>
      </c>
      <c r="E3613">
        <v>9</v>
      </c>
    </row>
    <row r="3614" spans="1:5" x14ac:dyDescent="0.3">
      <c r="A3614">
        <v>173729</v>
      </c>
      <c r="B3614">
        <v>10000</v>
      </c>
      <c r="C3614">
        <v>110</v>
      </c>
      <c r="D3614" t="s">
        <v>4699</v>
      </c>
      <c r="E3614">
        <v>4</v>
      </c>
    </row>
    <row r="3615" spans="1:5" x14ac:dyDescent="0.3">
      <c r="A3615">
        <v>173731</v>
      </c>
      <c r="B3615">
        <v>10000</v>
      </c>
      <c r="C3615">
        <v>110</v>
      </c>
      <c r="D3615" t="s">
        <v>4701</v>
      </c>
      <c r="E3615">
        <v>5</v>
      </c>
    </row>
    <row r="3616" spans="1:5" x14ac:dyDescent="0.3">
      <c r="A3616">
        <v>173732</v>
      </c>
      <c r="B3616">
        <v>10000</v>
      </c>
      <c r="C3616">
        <v>127</v>
      </c>
      <c r="D3616" t="s">
        <v>4703</v>
      </c>
      <c r="E3616">
        <v>7</v>
      </c>
    </row>
    <row r="3617" spans="1:5" x14ac:dyDescent="0.3">
      <c r="A3617">
        <v>173733</v>
      </c>
      <c r="B3617">
        <v>10000</v>
      </c>
      <c r="C3617">
        <v>132</v>
      </c>
      <c r="D3617" t="s">
        <v>4698</v>
      </c>
      <c r="E3617">
        <v>8</v>
      </c>
    </row>
    <row r="3618" spans="1:5" x14ac:dyDescent="0.3">
      <c r="A3618">
        <v>173734</v>
      </c>
      <c r="B3618">
        <v>10000</v>
      </c>
      <c r="C3618">
        <v>110</v>
      </c>
      <c r="D3618" t="s">
        <v>4701</v>
      </c>
      <c r="E3618">
        <v>5</v>
      </c>
    </row>
    <row r="3619" spans="1:5" x14ac:dyDescent="0.3">
      <c r="A3619">
        <v>173735</v>
      </c>
      <c r="B3619">
        <v>10000</v>
      </c>
      <c r="C3619">
        <v>132</v>
      </c>
      <c r="D3619" t="s">
        <v>4698</v>
      </c>
      <c r="E3619">
        <v>8</v>
      </c>
    </row>
    <row r="3620" spans="1:5" x14ac:dyDescent="0.3">
      <c r="A3620">
        <v>173751</v>
      </c>
      <c r="B3620">
        <v>10000</v>
      </c>
      <c r="C3620">
        <v>147</v>
      </c>
      <c r="D3620" t="s">
        <v>4700</v>
      </c>
      <c r="E3620">
        <v>9</v>
      </c>
    </row>
    <row r="3621" spans="1:5" x14ac:dyDescent="0.3">
      <c r="A3621">
        <v>173764</v>
      </c>
      <c r="B3621">
        <v>0</v>
      </c>
      <c r="C3621">
        <v>0</v>
      </c>
      <c r="D3621" t="s">
        <v>4705</v>
      </c>
      <c r="E3621">
        <v>10</v>
      </c>
    </row>
    <row r="3622" spans="1:5" x14ac:dyDescent="0.3">
      <c r="A3622">
        <v>173777</v>
      </c>
      <c r="B3622">
        <v>10000</v>
      </c>
      <c r="C3622">
        <v>147</v>
      </c>
      <c r="D3622" t="s">
        <v>4700</v>
      </c>
      <c r="E3622">
        <v>9</v>
      </c>
    </row>
    <row r="3623" spans="1:5" x14ac:dyDescent="0.3">
      <c r="A3623">
        <v>173852</v>
      </c>
      <c r="B3623">
        <v>10000</v>
      </c>
      <c r="C3623">
        <v>132</v>
      </c>
      <c r="D3623" t="s">
        <v>4698</v>
      </c>
      <c r="E3623">
        <v>8</v>
      </c>
    </row>
    <row r="3624" spans="1:5" x14ac:dyDescent="0.3">
      <c r="A3624">
        <v>174157</v>
      </c>
      <c r="B3624">
        <v>10000</v>
      </c>
      <c r="C3624">
        <v>90</v>
      </c>
      <c r="D3624" t="s">
        <v>4706</v>
      </c>
      <c r="E3624">
        <v>1</v>
      </c>
    </row>
    <row r="3625" spans="1:5" x14ac:dyDescent="0.3">
      <c r="A3625">
        <v>174162</v>
      </c>
      <c r="B3625">
        <v>10000</v>
      </c>
      <c r="C3625">
        <v>132</v>
      </c>
      <c r="D3625" t="s">
        <v>4698</v>
      </c>
      <c r="E3625">
        <v>8</v>
      </c>
    </row>
    <row r="3626" spans="1:5" x14ac:dyDescent="0.3">
      <c r="A3626">
        <v>174163</v>
      </c>
      <c r="B3626">
        <v>0</v>
      </c>
      <c r="C3626">
        <v>0</v>
      </c>
      <c r="D3626" t="s">
        <v>4705</v>
      </c>
      <c r="E3626">
        <v>10</v>
      </c>
    </row>
    <row r="3627" spans="1:5" x14ac:dyDescent="0.3">
      <c r="A3627">
        <v>174164</v>
      </c>
      <c r="B3627">
        <v>0</v>
      </c>
      <c r="C3627">
        <v>0</v>
      </c>
      <c r="D3627" t="s">
        <v>4705</v>
      </c>
      <c r="E3627">
        <v>10</v>
      </c>
    </row>
    <row r="3628" spans="1:5" x14ac:dyDescent="0.3">
      <c r="A3628">
        <v>174166</v>
      </c>
      <c r="B3628">
        <v>10000</v>
      </c>
      <c r="C3628">
        <v>147</v>
      </c>
      <c r="D3628" t="s">
        <v>4700</v>
      </c>
      <c r="E3628">
        <v>9</v>
      </c>
    </row>
    <row r="3629" spans="1:5" x14ac:dyDescent="0.3">
      <c r="A3629">
        <v>174208</v>
      </c>
      <c r="B3629">
        <v>0</v>
      </c>
      <c r="C3629">
        <v>0</v>
      </c>
      <c r="D3629" t="s">
        <v>4705</v>
      </c>
      <c r="E3629">
        <v>10</v>
      </c>
    </row>
    <row r="3630" spans="1:5" x14ac:dyDescent="0.3">
      <c r="A3630">
        <v>174213</v>
      </c>
      <c r="B3630">
        <v>10000</v>
      </c>
      <c r="C3630">
        <v>132</v>
      </c>
      <c r="D3630" t="s">
        <v>4698</v>
      </c>
      <c r="E3630">
        <v>8</v>
      </c>
    </row>
    <row r="3631" spans="1:5" x14ac:dyDescent="0.3">
      <c r="A3631">
        <v>174214</v>
      </c>
      <c r="B3631">
        <v>10000</v>
      </c>
      <c r="C3631">
        <v>115</v>
      </c>
      <c r="D3631" t="s">
        <v>4702</v>
      </c>
      <c r="E3631">
        <v>6</v>
      </c>
    </row>
    <row r="3632" spans="1:5" x14ac:dyDescent="0.3">
      <c r="A3632">
        <v>174253</v>
      </c>
      <c r="B3632">
        <v>10000</v>
      </c>
      <c r="C3632">
        <v>110</v>
      </c>
      <c r="D3632" t="s">
        <v>4699</v>
      </c>
      <c r="E3632">
        <v>4</v>
      </c>
    </row>
    <row r="3633" spans="1:5" x14ac:dyDescent="0.3">
      <c r="A3633">
        <v>174255</v>
      </c>
      <c r="B3633">
        <v>10000</v>
      </c>
      <c r="C3633">
        <v>110</v>
      </c>
      <c r="D3633" t="s">
        <v>4699</v>
      </c>
      <c r="E3633">
        <v>4</v>
      </c>
    </row>
    <row r="3634" spans="1:5" x14ac:dyDescent="0.3">
      <c r="A3634">
        <v>174330</v>
      </c>
      <c r="B3634">
        <v>10000</v>
      </c>
      <c r="C3634">
        <v>110</v>
      </c>
      <c r="D3634" t="s">
        <v>4701</v>
      </c>
      <c r="E3634">
        <v>5</v>
      </c>
    </row>
    <row r="3635" spans="1:5" x14ac:dyDescent="0.3">
      <c r="A3635">
        <v>174331</v>
      </c>
      <c r="B3635">
        <v>10000</v>
      </c>
      <c r="C3635">
        <v>115</v>
      </c>
      <c r="D3635" t="s">
        <v>4702</v>
      </c>
      <c r="E3635">
        <v>6</v>
      </c>
    </row>
    <row r="3636" spans="1:5" x14ac:dyDescent="0.3">
      <c r="A3636">
        <v>174334</v>
      </c>
      <c r="B3636">
        <v>10000</v>
      </c>
      <c r="C3636">
        <v>110</v>
      </c>
      <c r="D3636" t="s">
        <v>4701</v>
      </c>
      <c r="E3636">
        <v>5</v>
      </c>
    </row>
    <row r="3637" spans="1:5" x14ac:dyDescent="0.3">
      <c r="A3637">
        <v>174337</v>
      </c>
      <c r="B3637">
        <v>10000</v>
      </c>
      <c r="C3637">
        <v>110</v>
      </c>
      <c r="D3637" t="s">
        <v>4697</v>
      </c>
      <c r="E3637">
        <v>3</v>
      </c>
    </row>
    <row r="3638" spans="1:5" x14ac:dyDescent="0.3">
      <c r="A3638">
        <v>174364</v>
      </c>
      <c r="B3638">
        <v>10000</v>
      </c>
      <c r="C3638">
        <v>110</v>
      </c>
      <c r="D3638" t="s">
        <v>4697</v>
      </c>
      <c r="E3638">
        <v>3</v>
      </c>
    </row>
    <row r="3639" spans="1:5" x14ac:dyDescent="0.3">
      <c r="A3639">
        <v>174368</v>
      </c>
      <c r="B3639">
        <v>10000</v>
      </c>
      <c r="C3639">
        <v>115</v>
      </c>
      <c r="D3639" t="s">
        <v>4702</v>
      </c>
      <c r="E3639">
        <v>6</v>
      </c>
    </row>
    <row r="3640" spans="1:5" x14ac:dyDescent="0.3">
      <c r="A3640">
        <v>174369</v>
      </c>
      <c r="B3640">
        <v>10000</v>
      </c>
      <c r="C3640">
        <v>132</v>
      </c>
      <c r="D3640" t="s">
        <v>4698</v>
      </c>
      <c r="E3640">
        <v>8</v>
      </c>
    </row>
    <row r="3641" spans="1:5" x14ac:dyDescent="0.3">
      <c r="A3641">
        <v>174373</v>
      </c>
      <c r="B3641">
        <v>10000</v>
      </c>
      <c r="C3641">
        <v>127</v>
      </c>
      <c r="D3641" t="s">
        <v>4703</v>
      </c>
      <c r="E3641">
        <v>7</v>
      </c>
    </row>
    <row r="3642" spans="1:5" x14ac:dyDescent="0.3">
      <c r="A3642">
        <v>174375</v>
      </c>
      <c r="B3642">
        <v>0</v>
      </c>
      <c r="C3642">
        <v>0</v>
      </c>
      <c r="D3642" t="s">
        <v>4705</v>
      </c>
      <c r="E3642">
        <v>10</v>
      </c>
    </row>
    <row r="3643" spans="1:5" x14ac:dyDescent="0.3">
      <c r="A3643">
        <v>174377</v>
      </c>
      <c r="B3643">
        <v>10000</v>
      </c>
      <c r="C3643">
        <v>110</v>
      </c>
      <c r="D3643" t="s">
        <v>4701</v>
      </c>
      <c r="E3643">
        <v>5</v>
      </c>
    </row>
    <row r="3644" spans="1:5" x14ac:dyDescent="0.3">
      <c r="A3644">
        <v>174462</v>
      </c>
      <c r="B3644">
        <v>10000</v>
      </c>
      <c r="C3644">
        <v>132</v>
      </c>
      <c r="D3644" t="s">
        <v>4698</v>
      </c>
      <c r="E3644">
        <v>8</v>
      </c>
    </row>
    <row r="3645" spans="1:5" x14ac:dyDescent="0.3">
      <c r="A3645">
        <v>174498</v>
      </c>
      <c r="B3645">
        <v>10000</v>
      </c>
      <c r="C3645">
        <v>127</v>
      </c>
      <c r="D3645" t="s">
        <v>4703</v>
      </c>
      <c r="E3645">
        <v>7</v>
      </c>
    </row>
    <row r="3646" spans="1:5" x14ac:dyDescent="0.3">
      <c r="A3646">
        <v>174524</v>
      </c>
      <c r="B3646">
        <v>10000</v>
      </c>
      <c r="C3646">
        <v>110</v>
      </c>
      <c r="D3646" t="s">
        <v>4697</v>
      </c>
      <c r="E3646">
        <v>3</v>
      </c>
    </row>
    <row r="3647" spans="1:5" x14ac:dyDescent="0.3">
      <c r="A3647">
        <v>174561</v>
      </c>
      <c r="B3647">
        <v>10000</v>
      </c>
      <c r="C3647">
        <v>147</v>
      </c>
      <c r="D3647" t="s">
        <v>4700</v>
      </c>
      <c r="E3647">
        <v>9</v>
      </c>
    </row>
    <row r="3648" spans="1:5" x14ac:dyDescent="0.3">
      <c r="A3648">
        <v>174574</v>
      </c>
      <c r="B3648">
        <v>10000</v>
      </c>
      <c r="C3648">
        <v>147</v>
      </c>
      <c r="D3648" t="s">
        <v>4700</v>
      </c>
      <c r="E3648">
        <v>9</v>
      </c>
    </row>
    <row r="3649" spans="1:5" x14ac:dyDescent="0.3">
      <c r="A3649">
        <v>174592</v>
      </c>
      <c r="B3649">
        <v>10000</v>
      </c>
      <c r="C3649">
        <v>110</v>
      </c>
      <c r="D3649" t="s">
        <v>4701</v>
      </c>
      <c r="E3649">
        <v>5</v>
      </c>
    </row>
    <row r="3650" spans="1:5" x14ac:dyDescent="0.3">
      <c r="A3650">
        <v>174616</v>
      </c>
      <c r="B3650">
        <v>10000</v>
      </c>
      <c r="C3650">
        <v>110</v>
      </c>
      <c r="D3650" t="s">
        <v>4701</v>
      </c>
      <c r="E3650">
        <v>5</v>
      </c>
    </row>
    <row r="3651" spans="1:5" x14ac:dyDescent="0.3">
      <c r="A3651">
        <v>174700</v>
      </c>
      <c r="B3651">
        <v>10000</v>
      </c>
      <c r="C3651">
        <v>147</v>
      </c>
      <c r="D3651" t="s">
        <v>4700</v>
      </c>
      <c r="E3651">
        <v>9</v>
      </c>
    </row>
    <row r="3652" spans="1:5" x14ac:dyDescent="0.3">
      <c r="A3652">
        <v>174711</v>
      </c>
      <c r="B3652">
        <v>10000</v>
      </c>
      <c r="C3652">
        <v>115</v>
      </c>
      <c r="D3652" t="s">
        <v>4702</v>
      </c>
      <c r="E3652">
        <v>6</v>
      </c>
    </row>
    <row r="3653" spans="1:5" x14ac:dyDescent="0.3">
      <c r="A3653">
        <v>174736</v>
      </c>
      <c r="B3653">
        <v>0</v>
      </c>
      <c r="C3653">
        <v>0</v>
      </c>
      <c r="D3653" t="s">
        <v>4705</v>
      </c>
      <c r="E3653">
        <v>10</v>
      </c>
    </row>
    <row r="3654" spans="1:5" x14ac:dyDescent="0.3">
      <c r="A3654">
        <v>174740</v>
      </c>
      <c r="B3654">
        <v>10000</v>
      </c>
      <c r="C3654">
        <v>147</v>
      </c>
      <c r="D3654" t="s">
        <v>4700</v>
      </c>
      <c r="E3654">
        <v>9</v>
      </c>
    </row>
    <row r="3655" spans="1:5" x14ac:dyDescent="0.3">
      <c r="A3655">
        <v>174798</v>
      </c>
      <c r="B3655">
        <v>0</v>
      </c>
      <c r="C3655">
        <v>0</v>
      </c>
      <c r="D3655" t="s">
        <v>4705</v>
      </c>
      <c r="E3655">
        <v>10</v>
      </c>
    </row>
    <row r="3656" spans="1:5" x14ac:dyDescent="0.3">
      <c r="A3656">
        <v>174869</v>
      </c>
      <c r="B3656">
        <v>10000</v>
      </c>
      <c r="C3656">
        <v>110</v>
      </c>
      <c r="D3656" t="s">
        <v>4701</v>
      </c>
      <c r="E3656">
        <v>5</v>
      </c>
    </row>
    <row r="3657" spans="1:5" x14ac:dyDescent="0.3">
      <c r="A3657">
        <v>174871</v>
      </c>
      <c r="B3657">
        <v>10000</v>
      </c>
      <c r="C3657">
        <v>147</v>
      </c>
      <c r="D3657" t="s">
        <v>4700</v>
      </c>
      <c r="E3657">
        <v>9</v>
      </c>
    </row>
    <row r="3658" spans="1:5" x14ac:dyDescent="0.3">
      <c r="A3658">
        <v>174889</v>
      </c>
      <c r="B3658">
        <v>10000</v>
      </c>
      <c r="C3658">
        <v>127</v>
      </c>
      <c r="D3658" t="s">
        <v>4703</v>
      </c>
      <c r="E3658">
        <v>7</v>
      </c>
    </row>
    <row r="3659" spans="1:5" x14ac:dyDescent="0.3">
      <c r="A3659">
        <v>174895</v>
      </c>
      <c r="B3659">
        <v>10000</v>
      </c>
      <c r="C3659">
        <v>147</v>
      </c>
      <c r="D3659" t="s">
        <v>4700</v>
      </c>
      <c r="E3659">
        <v>9</v>
      </c>
    </row>
    <row r="3660" spans="1:5" x14ac:dyDescent="0.3">
      <c r="A3660">
        <v>174906</v>
      </c>
      <c r="B3660">
        <v>10000</v>
      </c>
      <c r="C3660">
        <v>127</v>
      </c>
      <c r="D3660" t="s">
        <v>4703</v>
      </c>
      <c r="E3660">
        <v>7</v>
      </c>
    </row>
    <row r="3661" spans="1:5" x14ac:dyDescent="0.3">
      <c r="A3661">
        <v>174907</v>
      </c>
      <c r="B3661">
        <v>10000</v>
      </c>
      <c r="C3661">
        <v>147</v>
      </c>
      <c r="D3661" t="s">
        <v>4700</v>
      </c>
      <c r="E3661">
        <v>9</v>
      </c>
    </row>
    <row r="3662" spans="1:5" x14ac:dyDescent="0.3">
      <c r="A3662">
        <v>174908</v>
      </c>
      <c r="B3662">
        <v>10000</v>
      </c>
      <c r="C3662">
        <v>115</v>
      </c>
      <c r="D3662" t="s">
        <v>4702</v>
      </c>
      <c r="E3662">
        <v>6</v>
      </c>
    </row>
    <row r="3663" spans="1:5" x14ac:dyDescent="0.3">
      <c r="A3663">
        <v>174912</v>
      </c>
      <c r="B3663">
        <v>10000</v>
      </c>
      <c r="C3663">
        <v>132</v>
      </c>
      <c r="D3663" t="s">
        <v>4698</v>
      </c>
      <c r="E3663">
        <v>8</v>
      </c>
    </row>
    <row r="3664" spans="1:5" x14ac:dyDescent="0.3">
      <c r="A3664">
        <v>174927</v>
      </c>
      <c r="B3664">
        <v>10000</v>
      </c>
      <c r="C3664">
        <v>132</v>
      </c>
      <c r="D3664" t="s">
        <v>4698</v>
      </c>
      <c r="E3664">
        <v>8</v>
      </c>
    </row>
    <row r="3665" spans="1:5" x14ac:dyDescent="0.3">
      <c r="A3665">
        <v>174928</v>
      </c>
      <c r="B3665">
        <v>0</v>
      </c>
      <c r="C3665">
        <v>0</v>
      </c>
      <c r="D3665" t="s">
        <v>4705</v>
      </c>
      <c r="E3665">
        <v>10</v>
      </c>
    </row>
    <row r="3666" spans="1:5" x14ac:dyDescent="0.3">
      <c r="A3666">
        <v>174954</v>
      </c>
      <c r="B3666">
        <v>10000</v>
      </c>
      <c r="C3666">
        <v>147</v>
      </c>
      <c r="D3666" t="s">
        <v>4700</v>
      </c>
      <c r="E3666">
        <v>9</v>
      </c>
    </row>
    <row r="3667" spans="1:5" x14ac:dyDescent="0.3">
      <c r="A3667">
        <v>174981</v>
      </c>
      <c r="B3667">
        <v>0</v>
      </c>
      <c r="C3667">
        <v>0</v>
      </c>
      <c r="D3667" t="s">
        <v>4705</v>
      </c>
      <c r="E3667">
        <v>10</v>
      </c>
    </row>
    <row r="3668" spans="1:5" x14ac:dyDescent="0.3">
      <c r="A3668">
        <v>174986</v>
      </c>
      <c r="B3668">
        <v>10000</v>
      </c>
      <c r="C3668">
        <v>147</v>
      </c>
      <c r="D3668" t="s">
        <v>4700</v>
      </c>
      <c r="E3668">
        <v>9</v>
      </c>
    </row>
    <row r="3669" spans="1:5" x14ac:dyDescent="0.3">
      <c r="A3669">
        <v>175027</v>
      </c>
      <c r="B3669">
        <v>10000</v>
      </c>
      <c r="C3669">
        <v>110</v>
      </c>
      <c r="D3669" t="s">
        <v>4697</v>
      </c>
      <c r="E3669">
        <v>3</v>
      </c>
    </row>
    <row r="3670" spans="1:5" x14ac:dyDescent="0.3">
      <c r="A3670">
        <v>175041</v>
      </c>
      <c r="B3670">
        <v>0</v>
      </c>
      <c r="C3670">
        <v>0</v>
      </c>
      <c r="D3670" t="s">
        <v>4705</v>
      </c>
      <c r="E3670">
        <v>10</v>
      </c>
    </row>
    <row r="3671" spans="1:5" x14ac:dyDescent="0.3">
      <c r="A3671">
        <v>175068</v>
      </c>
      <c r="B3671">
        <v>0</v>
      </c>
      <c r="C3671">
        <v>0</v>
      </c>
      <c r="D3671" t="s">
        <v>4705</v>
      </c>
      <c r="E3671">
        <v>10</v>
      </c>
    </row>
    <row r="3672" spans="1:5" x14ac:dyDescent="0.3">
      <c r="A3672">
        <v>175071</v>
      </c>
      <c r="B3672">
        <v>10000</v>
      </c>
      <c r="C3672">
        <v>147</v>
      </c>
      <c r="D3672" t="s">
        <v>4700</v>
      </c>
      <c r="E3672">
        <v>9</v>
      </c>
    </row>
    <row r="3673" spans="1:5" x14ac:dyDescent="0.3">
      <c r="A3673">
        <v>175091</v>
      </c>
      <c r="B3673">
        <v>10000</v>
      </c>
      <c r="C3673">
        <v>147</v>
      </c>
      <c r="D3673" t="s">
        <v>4700</v>
      </c>
      <c r="E3673">
        <v>9</v>
      </c>
    </row>
    <row r="3674" spans="1:5" x14ac:dyDescent="0.3">
      <c r="A3674">
        <v>175095</v>
      </c>
      <c r="B3674">
        <v>10000</v>
      </c>
      <c r="C3674">
        <v>110</v>
      </c>
      <c r="D3674" t="s">
        <v>4701</v>
      </c>
      <c r="E3674">
        <v>5</v>
      </c>
    </row>
    <row r="3675" spans="1:5" x14ac:dyDescent="0.3">
      <c r="A3675">
        <v>175096</v>
      </c>
      <c r="B3675">
        <v>10000</v>
      </c>
      <c r="C3675">
        <v>115</v>
      </c>
      <c r="D3675" t="s">
        <v>4702</v>
      </c>
      <c r="E3675">
        <v>6</v>
      </c>
    </row>
    <row r="3676" spans="1:5" x14ac:dyDescent="0.3">
      <c r="A3676">
        <v>175097</v>
      </c>
      <c r="B3676">
        <v>10000</v>
      </c>
      <c r="C3676">
        <v>115</v>
      </c>
      <c r="D3676" t="s">
        <v>4702</v>
      </c>
      <c r="E3676">
        <v>6</v>
      </c>
    </row>
    <row r="3677" spans="1:5" x14ac:dyDescent="0.3">
      <c r="A3677">
        <v>175131</v>
      </c>
      <c r="B3677">
        <v>0</v>
      </c>
      <c r="C3677">
        <v>0</v>
      </c>
      <c r="D3677" t="s">
        <v>4705</v>
      </c>
      <c r="E3677">
        <v>10</v>
      </c>
    </row>
    <row r="3678" spans="1:5" x14ac:dyDescent="0.3">
      <c r="A3678">
        <v>175132</v>
      </c>
      <c r="B3678">
        <v>10000</v>
      </c>
      <c r="C3678">
        <v>110</v>
      </c>
      <c r="D3678" t="s">
        <v>4697</v>
      </c>
      <c r="E3678">
        <v>3</v>
      </c>
    </row>
    <row r="3679" spans="1:5" x14ac:dyDescent="0.3">
      <c r="A3679">
        <v>175133</v>
      </c>
      <c r="B3679">
        <v>10000</v>
      </c>
      <c r="C3679">
        <v>110</v>
      </c>
      <c r="D3679" t="s">
        <v>4701</v>
      </c>
      <c r="E3679">
        <v>5</v>
      </c>
    </row>
    <row r="3680" spans="1:5" x14ac:dyDescent="0.3">
      <c r="A3680">
        <v>175134</v>
      </c>
      <c r="B3680">
        <v>10000</v>
      </c>
      <c r="C3680">
        <v>110</v>
      </c>
      <c r="D3680" t="s">
        <v>4701</v>
      </c>
      <c r="E3680">
        <v>5</v>
      </c>
    </row>
    <row r="3681" spans="1:5" x14ac:dyDescent="0.3">
      <c r="A3681">
        <v>175135</v>
      </c>
      <c r="B3681">
        <v>10000</v>
      </c>
      <c r="C3681">
        <v>110</v>
      </c>
      <c r="D3681" t="s">
        <v>4699</v>
      </c>
      <c r="E3681">
        <v>4</v>
      </c>
    </row>
    <row r="3682" spans="1:5" x14ac:dyDescent="0.3">
      <c r="A3682">
        <v>175159</v>
      </c>
      <c r="B3682">
        <v>10000</v>
      </c>
      <c r="C3682">
        <v>115</v>
      </c>
      <c r="D3682" t="s">
        <v>4702</v>
      </c>
      <c r="E3682">
        <v>6</v>
      </c>
    </row>
    <row r="3683" spans="1:5" x14ac:dyDescent="0.3">
      <c r="A3683">
        <v>175168</v>
      </c>
      <c r="B3683">
        <v>10000</v>
      </c>
      <c r="C3683">
        <v>110</v>
      </c>
      <c r="D3683" t="s">
        <v>4701</v>
      </c>
      <c r="E3683">
        <v>5</v>
      </c>
    </row>
    <row r="3684" spans="1:5" x14ac:dyDescent="0.3">
      <c r="A3684">
        <v>175175</v>
      </c>
      <c r="B3684">
        <v>10000</v>
      </c>
      <c r="C3684">
        <v>147</v>
      </c>
      <c r="D3684" t="s">
        <v>4700</v>
      </c>
      <c r="E3684">
        <v>9</v>
      </c>
    </row>
    <row r="3685" spans="1:5" x14ac:dyDescent="0.3">
      <c r="A3685">
        <v>175206</v>
      </c>
      <c r="B3685">
        <v>10000</v>
      </c>
      <c r="C3685">
        <v>132</v>
      </c>
      <c r="D3685" t="s">
        <v>4698</v>
      </c>
      <c r="E3685">
        <v>8</v>
      </c>
    </row>
    <row r="3686" spans="1:5" x14ac:dyDescent="0.3">
      <c r="A3686">
        <v>175212</v>
      </c>
      <c r="B3686">
        <v>10000</v>
      </c>
      <c r="C3686">
        <v>110</v>
      </c>
      <c r="D3686" t="s">
        <v>4697</v>
      </c>
      <c r="E3686">
        <v>3</v>
      </c>
    </row>
    <row r="3687" spans="1:5" x14ac:dyDescent="0.3">
      <c r="A3687">
        <v>175239</v>
      </c>
      <c r="B3687">
        <v>10000</v>
      </c>
      <c r="C3687">
        <v>132</v>
      </c>
      <c r="D3687" t="s">
        <v>4698</v>
      </c>
      <c r="E3687">
        <v>8</v>
      </c>
    </row>
    <row r="3688" spans="1:5" x14ac:dyDescent="0.3">
      <c r="A3688">
        <v>175246</v>
      </c>
      <c r="B3688">
        <v>10000</v>
      </c>
      <c r="C3688">
        <v>127</v>
      </c>
      <c r="D3688" t="s">
        <v>4703</v>
      </c>
      <c r="E3688">
        <v>7</v>
      </c>
    </row>
    <row r="3689" spans="1:5" x14ac:dyDescent="0.3">
      <c r="A3689">
        <v>175258</v>
      </c>
      <c r="B3689">
        <v>10000</v>
      </c>
      <c r="C3689">
        <v>110</v>
      </c>
      <c r="D3689" t="s">
        <v>4701</v>
      </c>
      <c r="E3689">
        <v>5</v>
      </c>
    </row>
    <row r="3690" spans="1:5" x14ac:dyDescent="0.3">
      <c r="A3690">
        <v>175269</v>
      </c>
      <c r="B3690">
        <v>0</v>
      </c>
      <c r="C3690">
        <v>0</v>
      </c>
      <c r="D3690" t="s">
        <v>4705</v>
      </c>
      <c r="E3690">
        <v>10</v>
      </c>
    </row>
    <row r="3691" spans="1:5" x14ac:dyDescent="0.3">
      <c r="A3691">
        <v>175276</v>
      </c>
      <c r="B3691">
        <v>10000</v>
      </c>
      <c r="C3691">
        <v>132</v>
      </c>
      <c r="D3691" t="s">
        <v>4698</v>
      </c>
      <c r="E3691">
        <v>8</v>
      </c>
    </row>
    <row r="3692" spans="1:5" x14ac:dyDescent="0.3">
      <c r="A3692">
        <v>175280</v>
      </c>
      <c r="B3692">
        <v>10000</v>
      </c>
      <c r="C3692">
        <v>110</v>
      </c>
      <c r="D3692" t="s">
        <v>4701</v>
      </c>
      <c r="E3692">
        <v>5</v>
      </c>
    </row>
    <row r="3693" spans="1:5" x14ac:dyDescent="0.3">
      <c r="A3693">
        <v>175321</v>
      </c>
      <c r="B3693">
        <v>10000</v>
      </c>
      <c r="C3693">
        <v>132</v>
      </c>
      <c r="D3693" t="s">
        <v>4698</v>
      </c>
      <c r="E3693">
        <v>8</v>
      </c>
    </row>
    <row r="3694" spans="1:5" x14ac:dyDescent="0.3">
      <c r="A3694">
        <v>175334</v>
      </c>
      <c r="B3694">
        <v>10000</v>
      </c>
      <c r="C3694">
        <v>132</v>
      </c>
      <c r="D3694" t="s">
        <v>4698</v>
      </c>
      <c r="E3694">
        <v>8</v>
      </c>
    </row>
    <row r="3695" spans="1:5" x14ac:dyDescent="0.3">
      <c r="A3695">
        <v>175342</v>
      </c>
      <c r="B3695">
        <v>10000</v>
      </c>
      <c r="C3695">
        <v>110</v>
      </c>
      <c r="D3695" t="s">
        <v>4699</v>
      </c>
      <c r="E3695">
        <v>4</v>
      </c>
    </row>
    <row r="3696" spans="1:5" x14ac:dyDescent="0.3">
      <c r="A3696">
        <v>175363</v>
      </c>
      <c r="B3696">
        <v>10000</v>
      </c>
      <c r="C3696">
        <v>147</v>
      </c>
      <c r="D3696" t="s">
        <v>4700</v>
      </c>
      <c r="E3696">
        <v>9</v>
      </c>
    </row>
    <row r="3697" spans="1:5" x14ac:dyDescent="0.3">
      <c r="A3697">
        <v>175382</v>
      </c>
      <c r="B3697">
        <v>0</v>
      </c>
      <c r="C3697">
        <v>0</v>
      </c>
      <c r="D3697" t="s">
        <v>4705</v>
      </c>
      <c r="E3697">
        <v>10</v>
      </c>
    </row>
    <row r="3698" spans="1:5" x14ac:dyDescent="0.3">
      <c r="A3698">
        <v>175383</v>
      </c>
      <c r="B3698">
        <v>10000</v>
      </c>
      <c r="C3698">
        <v>147</v>
      </c>
      <c r="D3698" t="s">
        <v>4700</v>
      </c>
      <c r="E3698">
        <v>9</v>
      </c>
    </row>
    <row r="3699" spans="1:5" x14ac:dyDescent="0.3">
      <c r="A3699">
        <v>175384</v>
      </c>
      <c r="B3699">
        <v>10000</v>
      </c>
      <c r="C3699">
        <v>147</v>
      </c>
      <c r="D3699" t="s">
        <v>4700</v>
      </c>
      <c r="E3699">
        <v>9</v>
      </c>
    </row>
    <row r="3700" spans="1:5" x14ac:dyDescent="0.3">
      <c r="A3700">
        <v>175385</v>
      </c>
      <c r="B3700">
        <v>10000</v>
      </c>
      <c r="C3700">
        <v>147</v>
      </c>
      <c r="D3700" t="s">
        <v>4700</v>
      </c>
      <c r="E3700">
        <v>9</v>
      </c>
    </row>
    <row r="3701" spans="1:5" x14ac:dyDescent="0.3">
      <c r="A3701">
        <v>175386</v>
      </c>
      <c r="B3701">
        <v>10000</v>
      </c>
      <c r="C3701">
        <v>147</v>
      </c>
      <c r="D3701" t="s">
        <v>4700</v>
      </c>
      <c r="E3701">
        <v>9</v>
      </c>
    </row>
    <row r="3702" spans="1:5" x14ac:dyDescent="0.3">
      <c r="A3702">
        <v>175388</v>
      </c>
      <c r="B3702">
        <v>10000</v>
      </c>
      <c r="C3702">
        <v>147</v>
      </c>
      <c r="D3702" t="s">
        <v>4700</v>
      </c>
      <c r="E3702">
        <v>9</v>
      </c>
    </row>
    <row r="3703" spans="1:5" x14ac:dyDescent="0.3">
      <c r="A3703">
        <v>175391</v>
      </c>
      <c r="B3703">
        <v>0</v>
      </c>
      <c r="C3703">
        <v>0</v>
      </c>
      <c r="D3703" t="s">
        <v>4705</v>
      </c>
      <c r="E3703">
        <v>10</v>
      </c>
    </row>
    <row r="3704" spans="1:5" x14ac:dyDescent="0.3">
      <c r="A3704">
        <v>175425</v>
      </c>
      <c r="B3704">
        <v>10000</v>
      </c>
      <c r="C3704">
        <v>110</v>
      </c>
      <c r="D3704" t="s">
        <v>4701</v>
      </c>
      <c r="E3704">
        <v>5</v>
      </c>
    </row>
    <row r="3705" spans="1:5" x14ac:dyDescent="0.3">
      <c r="A3705">
        <v>175433</v>
      </c>
      <c r="B3705">
        <v>10000</v>
      </c>
      <c r="C3705">
        <v>90</v>
      </c>
      <c r="D3705" t="s">
        <v>4706</v>
      </c>
      <c r="E3705">
        <v>1</v>
      </c>
    </row>
    <row r="3706" spans="1:5" x14ac:dyDescent="0.3">
      <c r="A3706">
        <v>175434</v>
      </c>
      <c r="B3706">
        <v>10000</v>
      </c>
      <c r="C3706">
        <v>90</v>
      </c>
      <c r="D3706" t="s">
        <v>4706</v>
      </c>
      <c r="E3706">
        <v>1</v>
      </c>
    </row>
    <row r="3707" spans="1:5" x14ac:dyDescent="0.3">
      <c r="A3707">
        <v>175435</v>
      </c>
      <c r="B3707">
        <v>0</v>
      </c>
      <c r="C3707">
        <v>0</v>
      </c>
      <c r="D3707" t="s">
        <v>4705</v>
      </c>
      <c r="E3707">
        <v>10</v>
      </c>
    </row>
    <row r="3708" spans="1:5" x14ac:dyDescent="0.3">
      <c r="A3708">
        <v>175448</v>
      </c>
      <c r="B3708">
        <v>0</v>
      </c>
      <c r="C3708">
        <v>0</v>
      </c>
      <c r="D3708" t="s">
        <v>4705</v>
      </c>
      <c r="E3708">
        <v>10</v>
      </c>
    </row>
    <row r="3709" spans="1:5" x14ac:dyDescent="0.3">
      <c r="A3709">
        <v>175450</v>
      </c>
      <c r="B3709">
        <v>10000</v>
      </c>
      <c r="C3709">
        <v>147</v>
      </c>
      <c r="D3709" t="s">
        <v>4700</v>
      </c>
      <c r="E3709">
        <v>9</v>
      </c>
    </row>
    <row r="3710" spans="1:5" x14ac:dyDescent="0.3">
      <c r="A3710">
        <v>175451</v>
      </c>
      <c r="B3710">
        <v>10000</v>
      </c>
      <c r="C3710">
        <v>115</v>
      </c>
      <c r="D3710" t="s">
        <v>4702</v>
      </c>
      <c r="E3710">
        <v>6</v>
      </c>
    </row>
    <row r="3711" spans="1:5" x14ac:dyDescent="0.3">
      <c r="A3711">
        <v>175453</v>
      </c>
      <c r="B3711">
        <v>10000</v>
      </c>
      <c r="C3711">
        <v>115</v>
      </c>
      <c r="D3711" t="s">
        <v>4702</v>
      </c>
      <c r="E3711">
        <v>6</v>
      </c>
    </row>
    <row r="3712" spans="1:5" x14ac:dyDescent="0.3">
      <c r="A3712">
        <v>175456</v>
      </c>
      <c r="B3712">
        <v>0</v>
      </c>
      <c r="C3712">
        <v>0</v>
      </c>
      <c r="D3712" t="s">
        <v>4705</v>
      </c>
      <c r="E3712">
        <v>10</v>
      </c>
    </row>
    <row r="3713" spans="1:5" x14ac:dyDescent="0.3">
      <c r="A3713">
        <v>175458</v>
      </c>
      <c r="B3713">
        <v>10000</v>
      </c>
      <c r="C3713">
        <v>147</v>
      </c>
      <c r="D3713" t="s">
        <v>4700</v>
      </c>
      <c r="E3713">
        <v>9</v>
      </c>
    </row>
    <row r="3714" spans="1:5" x14ac:dyDescent="0.3">
      <c r="A3714">
        <v>175459</v>
      </c>
      <c r="B3714">
        <v>10000</v>
      </c>
      <c r="C3714">
        <v>110</v>
      </c>
      <c r="D3714" t="s">
        <v>4697</v>
      </c>
      <c r="E3714">
        <v>3</v>
      </c>
    </row>
    <row r="3715" spans="1:5" x14ac:dyDescent="0.3">
      <c r="A3715">
        <v>175460</v>
      </c>
      <c r="B3715">
        <v>10000</v>
      </c>
      <c r="C3715">
        <v>132</v>
      </c>
      <c r="D3715" t="s">
        <v>4698</v>
      </c>
      <c r="E3715">
        <v>8</v>
      </c>
    </row>
    <row r="3716" spans="1:5" x14ac:dyDescent="0.3">
      <c r="A3716">
        <v>175466</v>
      </c>
      <c r="B3716">
        <v>10000</v>
      </c>
      <c r="C3716">
        <v>132</v>
      </c>
      <c r="D3716" t="s">
        <v>4698</v>
      </c>
      <c r="E3716">
        <v>8</v>
      </c>
    </row>
    <row r="3717" spans="1:5" x14ac:dyDescent="0.3">
      <c r="A3717">
        <v>175483</v>
      </c>
      <c r="B3717">
        <v>10000</v>
      </c>
      <c r="C3717">
        <v>147</v>
      </c>
      <c r="D3717" t="s">
        <v>4700</v>
      </c>
      <c r="E3717">
        <v>9</v>
      </c>
    </row>
    <row r="3718" spans="1:5" x14ac:dyDescent="0.3">
      <c r="A3718">
        <v>175485</v>
      </c>
      <c r="B3718">
        <v>10000</v>
      </c>
      <c r="C3718">
        <v>132</v>
      </c>
      <c r="D3718" t="s">
        <v>4698</v>
      </c>
      <c r="E3718">
        <v>8</v>
      </c>
    </row>
    <row r="3719" spans="1:5" x14ac:dyDescent="0.3">
      <c r="A3719">
        <v>175487</v>
      </c>
      <c r="B3719">
        <v>10000</v>
      </c>
      <c r="C3719">
        <v>132</v>
      </c>
      <c r="D3719" t="s">
        <v>4698</v>
      </c>
      <c r="E3719">
        <v>8</v>
      </c>
    </row>
    <row r="3720" spans="1:5" x14ac:dyDescent="0.3">
      <c r="A3720">
        <v>175491</v>
      </c>
      <c r="B3720">
        <v>0</v>
      </c>
      <c r="C3720">
        <v>0</v>
      </c>
      <c r="D3720" t="s">
        <v>4705</v>
      </c>
      <c r="E3720">
        <v>10</v>
      </c>
    </row>
    <row r="3721" spans="1:5" x14ac:dyDescent="0.3">
      <c r="A3721">
        <v>175523</v>
      </c>
      <c r="B3721">
        <v>10000</v>
      </c>
      <c r="C3721">
        <v>110</v>
      </c>
      <c r="D3721" t="s">
        <v>4701</v>
      </c>
      <c r="E3721">
        <v>5</v>
      </c>
    </row>
    <row r="3722" spans="1:5" x14ac:dyDescent="0.3">
      <c r="A3722">
        <v>175542</v>
      </c>
      <c r="B3722">
        <v>10000</v>
      </c>
      <c r="C3722">
        <v>110</v>
      </c>
      <c r="D3722" t="s">
        <v>4699</v>
      </c>
      <c r="E3722">
        <v>4</v>
      </c>
    </row>
    <row r="3723" spans="1:5" x14ac:dyDescent="0.3">
      <c r="A3723">
        <v>175563</v>
      </c>
      <c r="B3723">
        <v>10000</v>
      </c>
      <c r="C3723">
        <v>147</v>
      </c>
      <c r="D3723" t="s">
        <v>4700</v>
      </c>
      <c r="E3723">
        <v>9</v>
      </c>
    </row>
    <row r="3724" spans="1:5" x14ac:dyDescent="0.3">
      <c r="A3724">
        <v>175564</v>
      </c>
      <c r="B3724">
        <v>10000</v>
      </c>
      <c r="C3724">
        <v>147</v>
      </c>
      <c r="D3724" t="s">
        <v>4700</v>
      </c>
      <c r="E3724">
        <v>9</v>
      </c>
    </row>
    <row r="3725" spans="1:5" x14ac:dyDescent="0.3">
      <c r="A3725">
        <v>175568</v>
      </c>
      <c r="B3725">
        <v>10000</v>
      </c>
      <c r="C3725">
        <v>132</v>
      </c>
      <c r="D3725" t="s">
        <v>4698</v>
      </c>
      <c r="E3725">
        <v>8</v>
      </c>
    </row>
    <row r="3726" spans="1:5" x14ac:dyDescent="0.3">
      <c r="A3726">
        <v>175571</v>
      </c>
      <c r="B3726">
        <v>10000</v>
      </c>
      <c r="C3726">
        <v>115</v>
      </c>
      <c r="D3726" t="s">
        <v>4702</v>
      </c>
      <c r="E3726">
        <v>6</v>
      </c>
    </row>
    <row r="3727" spans="1:5" x14ac:dyDescent="0.3">
      <c r="A3727">
        <v>175596</v>
      </c>
      <c r="B3727">
        <v>10000</v>
      </c>
      <c r="C3727">
        <v>110</v>
      </c>
      <c r="D3727" t="s">
        <v>4697</v>
      </c>
      <c r="E3727">
        <v>3</v>
      </c>
    </row>
    <row r="3728" spans="1:5" x14ac:dyDescent="0.3">
      <c r="A3728">
        <v>175605</v>
      </c>
      <c r="B3728">
        <v>10000</v>
      </c>
      <c r="C3728">
        <v>127</v>
      </c>
      <c r="D3728" t="s">
        <v>4703</v>
      </c>
      <c r="E3728">
        <v>7</v>
      </c>
    </row>
    <row r="3729" spans="1:5" x14ac:dyDescent="0.3">
      <c r="A3729">
        <v>175608</v>
      </c>
      <c r="B3729">
        <v>10000</v>
      </c>
      <c r="C3729">
        <v>110</v>
      </c>
      <c r="D3729" t="s">
        <v>4699</v>
      </c>
      <c r="E3729">
        <v>4</v>
      </c>
    </row>
    <row r="3730" spans="1:5" x14ac:dyDescent="0.3">
      <c r="A3730">
        <v>175609</v>
      </c>
      <c r="B3730">
        <v>10000</v>
      </c>
      <c r="C3730">
        <v>110</v>
      </c>
      <c r="D3730" t="s">
        <v>4701</v>
      </c>
      <c r="E3730">
        <v>5</v>
      </c>
    </row>
    <row r="3731" spans="1:5" x14ac:dyDescent="0.3">
      <c r="A3731">
        <v>175610</v>
      </c>
      <c r="B3731">
        <v>10000</v>
      </c>
      <c r="C3731">
        <v>132</v>
      </c>
      <c r="D3731" t="s">
        <v>4698</v>
      </c>
      <c r="E3731">
        <v>8</v>
      </c>
    </row>
    <row r="3732" spans="1:5" x14ac:dyDescent="0.3">
      <c r="A3732">
        <v>175617</v>
      </c>
      <c r="B3732">
        <v>10000</v>
      </c>
      <c r="C3732">
        <v>147</v>
      </c>
      <c r="D3732" t="s">
        <v>4700</v>
      </c>
      <c r="E3732">
        <v>9</v>
      </c>
    </row>
    <row r="3733" spans="1:5" x14ac:dyDescent="0.3">
      <c r="A3733">
        <v>175631</v>
      </c>
      <c r="B3733">
        <v>0</v>
      </c>
      <c r="C3733">
        <v>0</v>
      </c>
      <c r="D3733" t="s">
        <v>4705</v>
      </c>
      <c r="E3733">
        <v>10</v>
      </c>
    </row>
    <row r="3734" spans="1:5" x14ac:dyDescent="0.3">
      <c r="A3734">
        <v>175632</v>
      </c>
      <c r="B3734">
        <v>0</v>
      </c>
      <c r="C3734">
        <v>0</v>
      </c>
      <c r="D3734" t="s">
        <v>4705</v>
      </c>
      <c r="E3734">
        <v>10</v>
      </c>
    </row>
    <row r="3735" spans="1:5" x14ac:dyDescent="0.3">
      <c r="A3735">
        <v>175635</v>
      </c>
      <c r="B3735">
        <v>10000</v>
      </c>
      <c r="C3735">
        <v>110</v>
      </c>
      <c r="D3735" t="s">
        <v>4701</v>
      </c>
      <c r="E3735">
        <v>5</v>
      </c>
    </row>
    <row r="3736" spans="1:5" x14ac:dyDescent="0.3">
      <c r="A3736">
        <v>175653</v>
      </c>
      <c r="B3736">
        <v>0</v>
      </c>
      <c r="C3736">
        <v>0</v>
      </c>
      <c r="D3736" t="s">
        <v>4705</v>
      </c>
      <c r="E3736">
        <v>10</v>
      </c>
    </row>
    <row r="3737" spans="1:5" x14ac:dyDescent="0.3">
      <c r="A3737">
        <v>175654</v>
      </c>
      <c r="B3737">
        <v>10000</v>
      </c>
      <c r="C3737">
        <v>110</v>
      </c>
      <c r="D3737" t="s">
        <v>4697</v>
      </c>
      <c r="E3737">
        <v>3</v>
      </c>
    </row>
    <row r="3738" spans="1:5" x14ac:dyDescent="0.3">
      <c r="A3738">
        <v>175655</v>
      </c>
      <c r="B3738">
        <v>10000</v>
      </c>
      <c r="C3738">
        <v>110</v>
      </c>
      <c r="D3738" t="s">
        <v>4697</v>
      </c>
      <c r="E3738">
        <v>3</v>
      </c>
    </row>
    <row r="3739" spans="1:5" x14ac:dyDescent="0.3">
      <c r="A3739">
        <v>175672</v>
      </c>
      <c r="B3739">
        <v>10000</v>
      </c>
      <c r="C3739">
        <v>127</v>
      </c>
      <c r="D3739" t="s">
        <v>4703</v>
      </c>
      <c r="E3739">
        <v>7</v>
      </c>
    </row>
    <row r="3740" spans="1:5" x14ac:dyDescent="0.3">
      <c r="A3740">
        <v>175673</v>
      </c>
      <c r="B3740">
        <v>10000</v>
      </c>
      <c r="C3740">
        <v>147</v>
      </c>
      <c r="D3740" t="s">
        <v>4700</v>
      </c>
      <c r="E3740">
        <v>9</v>
      </c>
    </row>
    <row r="3741" spans="1:5" x14ac:dyDescent="0.3">
      <c r="A3741">
        <v>175674</v>
      </c>
      <c r="B3741">
        <v>10000</v>
      </c>
      <c r="C3741">
        <v>132</v>
      </c>
      <c r="D3741" t="s">
        <v>4698</v>
      </c>
      <c r="E3741">
        <v>8</v>
      </c>
    </row>
    <row r="3742" spans="1:5" x14ac:dyDescent="0.3">
      <c r="A3742">
        <v>175675</v>
      </c>
      <c r="B3742">
        <v>0</v>
      </c>
      <c r="C3742">
        <v>0</v>
      </c>
      <c r="D3742" t="s">
        <v>4705</v>
      </c>
      <c r="E3742">
        <v>10</v>
      </c>
    </row>
    <row r="3743" spans="1:5" x14ac:dyDescent="0.3">
      <c r="A3743">
        <v>175677</v>
      </c>
      <c r="B3743">
        <v>10000</v>
      </c>
      <c r="C3743">
        <v>110</v>
      </c>
      <c r="D3743" t="s">
        <v>4697</v>
      </c>
      <c r="E3743">
        <v>3</v>
      </c>
    </row>
    <row r="3744" spans="1:5" x14ac:dyDescent="0.3">
      <c r="A3744">
        <v>175678</v>
      </c>
      <c r="B3744">
        <v>10000</v>
      </c>
      <c r="C3744">
        <v>100</v>
      </c>
      <c r="D3744" t="s">
        <v>4704</v>
      </c>
      <c r="E3744">
        <v>2</v>
      </c>
    </row>
    <row r="3745" spans="1:5" x14ac:dyDescent="0.3">
      <c r="A3745">
        <v>175679</v>
      </c>
      <c r="B3745">
        <v>10000</v>
      </c>
      <c r="C3745">
        <v>110</v>
      </c>
      <c r="D3745" t="s">
        <v>4697</v>
      </c>
      <c r="E3745">
        <v>3</v>
      </c>
    </row>
    <row r="3746" spans="1:5" x14ac:dyDescent="0.3">
      <c r="A3746">
        <v>175680</v>
      </c>
      <c r="B3746">
        <v>10000</v>
      </c>
      <c r="C3746">
        <v>110</v>
      </c>
      <c r="D3746" t="s">
        <v>4699</v>
      </c>
      <c r="E3746">
        <v>4</v>
      </c>
    </row>
    <row r="3747" spans="1:5" x14ac:dyDescent="0.3">
      <c r="A3747">
        <v>175682</v>
      </c>
      <c r="B3747">
        <v>10000</v>
      </c>
      <c r="C3747">
        <v>147</v>
      </c>
      <c r="D3747" t="s">
        <v>4700</v>
      </c>
      <c r="E3747">
        <v>9</v>
      </c>
    </row>
    <row r="3748" spans="1:5" x14ac:dyDescent="0.3">
      <c r="A3748">
        <v>175683</v>
      </c>
      <c r="B3748">
        <v>10000</v>
      </c>
      <c r="C3748">
        <v>127</v>
      </c>
      <c r="D3748" t="s">
        <v>4703</v>
      </c>
      <c r="E3748">
        <v>7</v>
      </c>
    </row>
    <row r="3749" spans="1:5" x14ac:dyDescent="0.3">
      <c r="A3749">
        <v>175684</v>
      </c>
      <c r="B3749">
        <v>10000</v>
      </c>
      <c r="C3749">
        <v>147</v>
      </c>
      <c r="D3749" t="s">
        <v>4700</v>
      </c>
      <c r="E3749">
        <v>9</v>
      </c>
    </row>
    <row r="3750" spans="1:5" x14ac:dyDescent="0.3">
      <c r="A3750">
        <v>175685</v>
      </c>
      <c r="B3750">
        <v>10000</v>
      </c>
      <c r="C3750">
        <v>132</v>
      </c>
      <c r="D3750" t="s">
        <v>4698</v>
      </c>
      <c r="E3750">
        <v>8</v>
      </c>
    </row>
    <row r="3751" spans="1:5" x14ac:dyDescent="0.3">
      <c r="A3751">
        <v>175733</v>
      </c>
      <c r="B3751">
        <v>10000</v>
      </c>
      <c r="C3751">
        <v>132</v>
      </c>
      <c r="D3751" t="s">
        <v>4698</v>
      </c>
      <c r="E3751">
        <v>8</v>
      </c>
    </row>
    <row r="3752" spans="1:5" x14ac:dyDescent="0.3">
      <c r="A3752">
        <v>175735</v>
      </c>
      <c r="B3752">
        <v>10000</v>
      </c>
      <c r="C3752">
        <v>147</v>
      </c>
      <c r="D3752" t="s">
        <v>4700</v>
      </c>
      <c r="E3752">
        <v>9</v>
      </c>
    </row>
    <row r="3753" spans="1:5" x14ac:dyDescent="0.3">
      <c r="A3753">
        <v>175736</v>
      </c>
      <c r="B3753">
        <v>10000</v>
      </c>
      <c r="C3753">
        <v>132</v>
      </c>
      <c r="D3753" t="s">
        <v>4698</v>
      </c>
      <c r="E3753">
        <v>8</v>
      </c>
    </row>
    <row r="3754" spans="1:5" x14ac:dyDescent="0.3">
      <c r="A3754">
        <v>175737</v>
      </c>
      <c r="B3754">
        <v>10000</v>
      </c>
      <c r="C3754">
        <v>132</v>
      </c>
      <c r="D3754" t="s">
        <v>4698</v>
      </c>
      <c r="E3754">
        <v>8</v>
      </c>
    </row>
    <row r="3755" spans="1:5" x14ac:dyDescent="0.3">
      <c r="A3755">
        <v>175786</v>
      </c>
      <c r="B3755">
        <v>10000</v>
      </c>
      <c r="C3755">
        <v>110</v>
      </c>
      <c r="D3755" t="s">
        <v>4701</v>
      </c>
      <c r="E3755">
        <v>5</v>
      </c>
    </row>
    <row r="3756" spans="1:5" x14ac:dyDescent="0.3">
      <c r="A3756">
        <v>175790</v>
      </c>
      <c r="B3756">
        <v>10000</v>
      </c>
      <c r="C3756">
        <v>90</v>
      </c>
      <c r="D3756" t="s">
        <v>4706</v>
      </c>
      <c r="E3756">
        <v>1</v>
      </c>
    </row>
    <row r="3757" spans="1:5" x14ac:dyDescent="0.3">
      <c r="A3757">
        <v>175803</v>
      </c>
      <c r="B3757">
        <v>10000</v>
      </c>
      <c r="C3757">
        <v>132</v>
      </c>
      <c r="D3757" t="s">
        <v>4698</v>
      </c>
      <c r="E3757">
        <v>8</v>
      </c>
    </row>
    <row r="3758" spans="1:5" x14ac:dyDescent="0.3">
      <c r="A3758">
        <v>175813</v>
      </c>
      <c r="B3758">
        <v>10000</v>
      </c>
      <c r="C3758">
        <v>110</v>
      </c>
      <c r="D3758" t="s">
        <v>4699</v>
      </c>
      <c r="E3758">
        <v>4</v>
      </c>
    </row>
    <row r="3759" spans="1:5" x14ac:dyDescent="0.3">
      <c r="A3759">
        <v>175818</v>
      </c>
      <c r="B3759">
        <v>10000</v>
      </c>
      <c r="C3759">
        <v>100</v>
      </c>
      <c r="D3759" t="s">
        <v>4704</v>
      </c>
      <c r="E3759">
        <v>2</v>
      </c>
    </row>
    <row r="3760" spans="1:5" x14ac:dyDescent="0.3">
      <c r="A3760">
        <v>175828</v>
      </c>
      <c r="B3760">
        <v>10000</v>
      </c>
      <c r="C3760">
        <v>110</v>
      </c>
      <c r="D3760" t="s">
        <v>4701</v>
      </c>
      <c r="E3760">
        <v>5</v>
      </c>
    </row>
    <row r="3761" spans="1:5" x14ac:dyDescent="0.3">
      <c r="A3761">
        <v>175830</v>
      </c>
      <c r="B3761">
        <v>10000</v>
      </c>
      <c r="C3761">
        <v>110</v>
      </c>
      <c r="D3761" t="s">
        <v>4699</v>
      </c>
      <c r="E3761">
        <v>4</v>
      </c>
    </row>
    <row r="3762" spans="1:5" x14ac:dyDescent="0.3">
      <c r="A3762">
        <v>175843</v>
      </c>
      <c r="B3762">
        <v>10000</v>
      </c>
      <c r="C3762">
        <v>147</v>
      </c>
      <c r="D3762" t="s">
        <v>4700</v>
      </c>
      <c r="E3762">
        <v>9</v>
      </c>
    </row>
    <row r="3763" spans="1:5" x14ac:dyDescent="0.3">
      <c r="A3763">
        <v>175851</v>
      </c>
      <c r="B3763">
        <v>10000</v>
      </c>
      <c r="C3763">
        <v>110</v>
      </c>
      <c r="D3763" t="s">
        <v>4701</v>
      </c>
      <c r="E3763">
        <v>5</v>
      </c>
    </row>
    <row r="3764" spans="1:5" x14ac:dyDescent="0.3">
      <c r="A3764">
        <v>175868</v>
      </c>
      <c r="B3764">
        <v>10000</v>
      </c>
      <c r="C3764">
        <v>147</v>
      </c>
      <c r="D3764" t="s">
        <v>4700</v>
      </c>
      <c r="E3764">
        <v>9</v>
      </c>
    </row>
    <row r="3765" spans="1:5" x14ac:dyDescent="0.3">
      <c r="A3765">
        <v>175869</v>
      </c>
      <c r="B3765">
        <v>10000</v>
      </c>
      <c r="C3765">
        <v>147</v>
      </c>
      <c r="D3765" t="s">
        <v>4700</v>
      </c>
      <c r="E3765">
        <v>9</v>
      </c>
    </row>
    <row r="3766" spans="1:5" x14ac:dyDescent="0.3">
      <c r="A3766">
        <v>175898</v>
      </c>
      <c r="B3766">
        <v>10000</v>
      </c>
      <c r="C3766">
        <v>110</v>
      </c>
      <c r="D3766" t="s">
        <v>4697</v>
      </c>
      <c r="E3766">
        <v>3</v>
      </c>
    </row>
    <row r="3767" spans="1:5" x14ac:dyDescent="0.3">
      <c r="A3767">
        <v>175899</v>
      </c>
      <c r="B3767">
        <v>10000</v>
      </c>
      <c r="C3767">
        <v>132</v>
      </c>
      <c r="D3767" t="s">
        <v>4698</v>
      </c>
      <c r="E3767">
        <v>8</v>
      </c>
    </row>
    <row r="3768" spans="1:5" x14ac:dyDescent="0.3">
      <c r="A3768">
        <v>175906</v>
      </c>
      <c r="B3768">
        <v>0</v>
      </c>
      <c r="C3768">
        <v>0</v>
      </c>
      <c r="D3768" t="s">
        <v>4705</v>
      </c>
      <c r="E3768">
        <v>10</v>
      </c>
    </row>
    <row r="3769" spans="1:5" x14ac:dyDescent="0.3">
      <c r="A3769">
        <v>175910</v>
      </c>
      <c r="B3769">
        <v>10000</v>
      </c>
      <c r="C3769">
        <v>90</v>
      </c>
      <c r="D3769" t="s">
        <v>4706</v>
      </c>
      <c r="E3769">
        <v>1</v>
      </c>
    </row>
    <row r="3770" spans="1:5" x14ac:dyDescent="0.3">
      <c r="A3770">
        <v>175911</v>
      </c>
      <c r="B3770">
        <v>10000</v>
      </c>
      <c r="C3770">
        <v>132</v>
      </c>
      <c r="D3770" t="s">
        <v>4698</v>
      </c>
      <c r="E3770">
        <v>8</v>
      </c>
    </row>
    <row r="3771" spans="1:5" x14ac:dyDescent="0.3">
      <c r="A3771">
        <v>175935</v>
      </c>
      <c r="B3771">
        <v>10000</v>
      </c>
      <c r="C3771">
        <v>147</v>
      </c>
      <c r="D3771" t="s">
        <v>4700</v>
      </c>
      <c r="E3771">
        <v>9</v>
      </c>
    </row>
    <row r="3772" spans="1:5" x14ac:dyDescent="0.3">
      <c r="A3772">
        <v>175936</v>
      </c>
      <c r="B3772">
        <v>10000</v>
      </c>
      <c r="C3772">
        <v>132</v>
      </c>
      <c r="D3772" t="s">
        <v>4698</v>
      </c>
      <c r="E3772">
        <v>8</v>
      </c>
    </row>
    <row r="3773" spans="1:5" x14ac:dyDescent="0.3">
      <c r="A3773">
        <v>175987</v>
      </c>
      <c r="B3773">
        <v>0</v>
      </c>
      <c r="C3773">
        <v>0</v>
      </c>
      <c r="D3773" t="s">
        <v>4705</v>
      </c>
      <c r="E3773">
        <v>10</v>
      </c>
    </row>
    <row r="3774" spans="1:5" x14ac:dyDescent="0.3">
      <c r="A3774">
        <v>175989</v>
      </c>
      <c r="B3774">
        <v>10000</v>
      </c>
      <c r="C3774">
        <v>90</v>
      </c>
      <c r="D3774" t="s">
        <v>4706</v>
      </c>
      <c r="E3774">
        <v>1</v>
      </c>
    </row>
    <row r="3775" spans="1:5" x14ac:dyDescent="0.3">
      <c r="A3775">
        <v>175990</v>
      </c>
      <c r="B3775">
        <v>10000</v>
      </c>
      <c r="C3775">
        <v>147</v>
      </c>
      <c r="D3775" t="s">
        <v>4700</v>
      </c>
      <c r="E3775">
        <v>9</v>
      </c>
    </row>
    <row r="3776" spans="1:5" x14ac:dyDescent="0.3">
      <c r="A3776">
        <v>175993</v>
      </c>
      <c r="B3776">
        <v>0</v>
      </c>
      <c r="C3776">
        <v>0</v>
      </c>
      <c r="D3776" t="s">
        <v>4705</v>
      </c>
      <c r="E3776">
        <v>10</v>
      </c>
    </row>
    <row r="3777" spans="1:5" x14ac:dyDescent="0.3">
      <c r="A3777">
        <v>176011</v>
      </c>
      <c r="B3777">
        <v>10000</v>
      </c>
      <c r="C3777">
        <v>127</v>
      </c>
      <c r="D3777" t="s">
        <v>4703</v>
      </c>
      <c r="E3777">
        <v>7</v>
      </c>
    </row>
    <row r="3778" spans="1:5" x14ac:dyDescent="0.3">
      <c r="A3778">
        <v>176025</v>
      </c>
      <c r="B3778">
        <v>10000</v>
      </c>
      <c r="C3778">
        <v>110</v>
      </c>
      <c r="D3778" t="s">
        <v>4699</v>
      </c>
      <c r="E3778">
        <v>4</v>
      </c>
    </row>
    <row r="3779" spans="1:5" x14ac:dyDescent="0.3">
      <c r="A3779">
        <v>176039</v>
      </c>
      <c r="B3779">
        <v>10000</v>
      </c>
      <c r="C3779">
        <v>147</v>
      </c>
      <c r="D3779" t="s">
        <v>4700</v>
      </c>
      <c r="E3779">
        <v>9</v>
      </c>
    </row>
    <row r="3780" spans="1:5" x14ac:dyDescent="0.3">
      <c r="A3780">
        <v>176055</v>
      </c>
      <c r="B3780">
        <v>10000</v>
      </c>
      <c r="C3780">
        <v>110</v>
      </c>
      <c r="D3780" t="s">
        <v>4699</v>
      </c>
      <c r="E3780">
        <v>4</v>
      </c>
    </row>
    <row r="3781" spans="1:5" x14ac:dyDescent="0.3">
      <c r="A3781">
        <v>176056</v>
      </c>
      <c r="B3781">
        <v>10000</v>
      </c>
      <c r="C3781">
        <v>127</v>
      </c>
      <c r="D3781" t="s">
        <v>4703</v>
      </c>
      <c r="E3781">
        <v>7</v>
      </c>
    </row>
    <row r="3782" spans="1:5" x14ac:dyDescent="0.3">
      <c r="A3782">
        <v>176064</v>
      </c>
      <c r="B3782">
        <v>10000</v>
      </c>
      <c r="C3782">
        <v>147</v>
      </c>
      <c r="D3782" t="s">
        <v>4700</v>
      </c>
      <c r="E3782">
        <v>9</v>
      </c>
    </row>
    <row r="3783" spans="1:5" x14ac:dyDescent="0.3">
      <c r="A3783">
        <v>176095</v>
      </c>
      <c r="B3783">
        <v>10000</v>
      </c>
      <c r="C3783">
        <v>127</v>
      </c>
      <c r="D3783" t="s">
        <v>4703</v>
      </c>
      <c r="E3783">
        <v>7</v>
      </c>
    </row>
    <row r="3784" spans="1:5" x14ac:dyDescent="0.3">
      <c r="A3784">
        <v>176152</v>
      </c>
      <c r="B3784">
        <v>0</v>
      </c>
      <c r="C3784">
        <v>0</v>
      </c>
      <c r="D3784" t="s">
        <v>4705</v>
      </c>
      <c r="E3784">
        <v>10</v>
      </c>
    </row>
    <row r="3785" spans="1:5" x14ac:dyDescent="0.3">
      <c r="A3785">
        <v>176158</v>
      </c>
      <c r="B3785">
        <v>10000</v>
      </c>
      <c r="C3785">
        <v>115</v>
      </c>
      <c r="D3785" t="s">
        <v>4702</v>
      </c>
      <c r="E3785">
        <v>6</v>
      </c>
    </row>
    <row r="3786" spans="1:5" x14ac:dyDescent="0.3">
      <c r="A3786">
        <v>176159</v>
      </c>
      <c r="B3786">
        <v>10000</v>
      </c>
      <c r="C3786">
        <v>110</v>
      </c>
      <c r="D3786" t="s">
        <v>4701</v>
      </c>
      <c r="E3786">
        <v>5</v>
      </c>
    </row>
    <row r="3787" spans="1:5" x14ac:dyDescent="0.3">
      <c r="A3787">
        <v>176180</v>
      </c>
      <c r="B3787">
        <v>10000</v>
      </c>
      <c r="C3787">
        <v>100</v>
      </c>
      <c r="D3787" t="s">
        <v>4704</v>
      </c>
      <c r="E3787">
        <v>2</v>
      </c>
    </row>
    <row r="3788" spans="1:5" x14ac:dyDescent="0.3">
      <c r="A3788">
        <v>176259</v>
      </c>
      <c r="B3788">
        <v>10000</v>
      </c>
      <c r="C3788">
        <v>115</v>
      </c>
      <c r="D3788" t="s">
        <v>4702</v>
      </c>
      <c r="E3788">
        <v>6</v>
      </c>
    </row>
    <row r="3789" spans="1:5" x14ac:dyDescent="0.3">
      <c r="A3789">
        <v>176267</v>
      </c>
      <c r="B3789">
        <v>10000</v>
      </c>
      <c r="C3789">
        <v>110</v>
      </c>
      <c r="D3789" t="s">
        <v>4701</v>
      </c>
      <c r="E3789">
        <v>5</v>
      </c>
    </row>
    <row r="3790" spans="1:5" x14ac:dyDescent="0.3">
      <c r="A3790">
        <v>176318</v>
      </c>
      <c r="B3790">
        <v>10000</v>
      </c>
      <c r="C3790">
        <v>132</v>
      </c>
      <c r="D3790" t="s">
        <v>4698</v>
      </c>
      <c r="E3790">
        <v>8</v>
      </c>
    </row>
    <row r="3791" spans="1:5" x14ac:dyDescent="0.3">
      <c r="A3791">
        <v>176324</v>
      </c>
      <c r="B3791">
        <v>10000</v>
      </c>
      <c r="C3791">
        <v>110</v>
      </c>
      <c r="D3791" t="s">
        <v>4701</v>
      </c>
      <c r="E3791">
        <v>5</v>
      </c>
    </row>
    <row r="3792" spans="1:5" x14ac:dyDescent="0.3">
      <c r="A3792">
        <v>176326</v>
      </c>
      <c r="B3792">
        <v>10000</v>
      </c>
      <c r="C3792">
        <v>115</v>
      </c>
      <c r="D3792" t="s">
        <v>4702</v>
      </c>
      <c r="E3792">
        <v>6</v>
      </c>
    </row>
    <row r="3793" spans="1:5" x14ac:dyDescent="0.3">
      <c r="A3793">
        <v>176334</v>
      </c>
      <c r="B3793">
        <v>10000</v>
      </c>
      <c r="C3793">
        <v>132</v>
      </c>
      <c r="D3793" t="s">
        <v>4698</v>
      </c>
      <c r="E3793">
        <v>8</v>
      </c>
    </row>
    <row r="3794" spans="1:5" x14ac:dyDescent="0.3">
      <c r="A3794">
        <v>176338</v>
      </c>
      <c r="B3794">
        <v>10000</v>
      </c>
      <c r="C3794">
        <v>147</v>
      </c>
      <c r="D3794" t="s">
        <v>4700</v>
      </c>
      <c r="E3794">
        <v>9</v>
      </c>
    </row>
    <row r="3795" spans="1:5" x14ac:dyDescent="0.3">
      <c r="A3795">
        <v>176345</v>
      </c>
      <c r="B3795">
        <v>0</v>
      </c>
      <c r="C3795">
        <v>0</v>
      </c>
      <c r="D3795" t="s">
        <v>4705</v>
      </c>
      <c r="E3795">
        <v>10</v>
      </c>
    </row>
    <row r="3796" spans="1:5" x14ac:dyDescent="0.3">
      <c r="A3796">
        <v>176346</v>
      </c>
      <c r="B3796">
        <v>10000</v>
      </c>
      <c r="C3796">
        <v>100</v>
      </c>
      <c r="D3796" t="s">
        <v>4704</v>
      </c>
      <c r="E3796">
        <v>2</v>
      </c>
    </row>
    <row r="3797" spans="1:5" x14ac:dyDescent="0.3">
      <c r="A3797">
        <v>176348</v>
      </c>
      <c r="B3797">
        <v>10000</v>
      </c>
      <c r="C3797">
        <v>110</v>
      </c>
      <c r="D3797" t="s">
        <v>4697</v>
      </c>
      <c r="E3797">
        <v>3</v>
      </c>
    </row>
    <row r="3798" spans="1:5" x14ac:dyDescent="0.3">
      <c r="A3798">
        <v>176349</v>
      </c>
      <c r="B3798">
        <v>10000</v>
      </c>
      <c r="C3798">
        <v>110</v>
      </c>
      <c r="D3798" t="s">
        <v>4697</v>
      </c>
      <c r="E3798">
        <v>3</v>
      </c>
    </row>
    <row r="3799" spans="1:5" x14ac:dyDescent="0.3">
      <c r="A3799">
        <v>176351</v>
      </c>
      <c r="B3799">
        <v>10000</v>
      </c>
      <c r="C3799">
        <v>127</v>
      </c>
      <c r="D3799" t="s">
        <v>4703</v>
      </c>
      <c r="E3799">
        <v>7</v>
      </c>
    </row>
    <row r="3800" spans="1:5" x14ac:dyDescent="0.3">
      <c r="A3800">
        <v>176352</v>
      </c>
      <c r="B3800">
        <v>10000</v>
      </c>
      <c r="C3800">
        <v>127</v>
      </c>
      <c r="D3800" t="s">
        <v>4703</v>
      </c>
      <c r="E3800">
        <v>7</v>
      </c>
    </row>
    <row r="3801" spans="1:5" x14ac:dyDescent="0.3">
      <c r="A3801">
        <v>176353</v>
      </c>
      <c r="B3801">
        <v>10000</v>
      </c>
      <c r="C3801">
        <v>110</v>
      </c>
      <c r="D3801" t="s">
        <v>4697</v>
      </c>
      <c r="E3801">
        <v>3</v>
      </c>
    </row>
    <row r="3802" spans="1:5" x14ac:dyDescent="0.3">
      <c r="A3802">
        <v>176356</v>
      </c>
      <c r="B3802">
        <v>10000</v>
      </c>
      <c r="C3802">
        <v>110</v>
      </c>
      <c r="D3802" t="s">
        <v>4699</v>
      </c>
      <c r="E3802">
        <v>4</v>
      </c>
    </row>
    <row r="3803" spans="1:5" x14ac:dyDescent="0.3">
      <c r="A3803">
        <v>176357</v>
      </c>
      <c r="B3803">
        <v>0</v>
      </c>
      <c r="C3803">
        <v>0</v>
      </c>
      <c r="D3803" t="s">
        <v>4705</v>
      </c>
      <c r="E3803">
        <v>10</v>
      </c>
    </row>
    <row r="3804" spans="1:5" x14ac:dyDescent="0.3">
      <c r="A3804">
        <v>176364</v>
      </c>
      <c r="B3804">
        <v>10000</v>
      </c>
      <c r="C3804">
        <v>110</v>
      </c>
      <c r="D3804" t="s">
        <v>4697</v>
      </c>
      <c r="E3804">
        <v>3</v>
      </c>
    </row>
    <row r="3805" spans="1:5" x14ac:dyDescent="0.3">
      <c r="A3805">
        <v>176377</v>
      </c>
      <c r="B3805">
        <v>10000</v>
      </c>
      <c r="C3805">
        <v>147</v>
      </c>
      <c r="D3805" t="s">
        <v>4700</v>
      </c>
      <c r="E3805">
        <v>9</v>
      </c>
    </row>
    <row r="3806" spans="1:5" x14ac:dyDescent="0.3">
      <c r="A3806">
        <v>176387</v>
      </c>
      <c r="B3806">
        <v>10000</v>
      </c>
      <c r="C3806">
        <v>110</v>
      </c>
      <c r="D3806" t="s">
        <v>4699</v>
      </c>
      <c r="E3806">
        <v>4</v>
      </c>
    </row>
    <row r="3807" spans="1:5" x14ac:dyDescent="0.3">
      <c r="A3807">
        <v>176388</v>
      </c>
      <c r="B3807">
        <v>10000</v>
      </c>
      <c r="C3807">
        <v>110</v>
      </c>
      <c r="D3807" t="s">
        <v>4697</v>
      </c>
      <c r="E3807">
        <v>3</v>
      </c>
    </row>
    <row r="3808" spans="1:5" x14ac:dyDescent="0.3">
      <c r="A3808">
        <v>176390</v>
      </c>
      <c r="B3808">
        <v>0</v>
      </c>
      <c r="C3808">
        <v>0</v>
      </c>
      <c r="D3808" t="s">
        <v>4705</v>
      </c>
      <c r="E3808">
        <v>10</v>
      </c>
    </row>
    <row r="3809" spans="1:5" x14ac:dyDescent="0.3">
      <c r="A3809">
        <v>176396</v>
      </c>
      <c r="B3809">
        <v>10000</v>
      </c>
      <c r="C3809">
        <v>127</v>
      </c>
      <c r="D3809" t="s">
        <v>4703</v>
      </c>
      <c r="E3809">
        <v>7</v>
      </c>
    </row>
    <row r="3810" spans="1:5" x14ac:dyDescent="0.3">
      <c r="A3810">
        <v>176397</v>
      </c>
      <c r="B3810">
        <v>0</v>
      </c>
      <c r="C3810">
        <v>0</v>
      </c>
      <c r="D3810" t="s">
        <v>4705</v>
      </c>
      <c r="E3810">
        <v>10</v>
      </c>
    </row>
    <row r="3811" spans="1:5" x14ac:dyDescent="0.3">
      <c r="A3811">
        <v>176399</v>
      </c>
      <c r="B3811">
        <v>0</v>
      </c>
      <c r="C3811">
        <v>0</v>
      </c>
      <c r="D3811" t="s">
        <v>4705</v>
      </c>
      <c r="E3811">
        <v>10</v>
      </c>
    </row>
    <row r="3812" spans="1:5" x14ac:dyDescent="0.3">
      <c r="A3812">
        <v>176413</v>
      </c>
      <c r="B3812">
        <v>10000</v>
      </c>
      <c r="C3812">
        <v>127</v>
      </c>
      <c r="D3812" t="s">
        <v>4703</v>
      </c>
      <c r="E3812">
        <v>7</v>
      </c>
    </row>
    <row r="3813" spans="1:5" x14ac:dyDescent="0.3">
      <c r="A3813">
        <v>176431</v>
      </c>
      <c r="B3813">
        <v>0</v>
      </c>
      <c r="C3813">
        <v>0</v>
      </c>
      <c r="D3813" t="s">
        <v>4705</v>
      </c>
      <c r="E3813">
        <v>10</v>
      </c>
    </row>
    <row r="3814" spans="1:5" x14ac:dyDescent="0.3">
      <c r="A3814">
        <v>176450</v>
      </c>
      <c r="B3814">
        <v>10000</v>
      </c>
      <c r="C3814">
        <v>147</v>
      </c>
      <c r="D3814" t="s">
        <v>4700</v>
      </c>
      <c r="E3814">
        <v>9</v>
      </c>
    </row>
    <row r="3815" spans="1:5" x14ac:dyDescent="0.3">
      <c r="A3815">
        <v>176455</v>
      </c>
      <c r="B3815">
        <v>0</v>
      </c>
      <c r="C3815">
        <v>0</v>
      </c>
      <c r="D3815" t="s">
        <v>4705</v>
      </c>
      <c r="E3815">
        <v>10</v>
      </c>
    </row>
    <row r="3816" spans="1:5" x14ac:dyDescent="0.3">
      <c r="A3816">
        <v>176456</v>
      </c>
      <c r="B3816">
        <v>10000</v>
      </c>
      <c r="C3816">
        <v>132</v>
      </c>
      <c r="D3816" t="s">
        <v>4698</v>
      </c>
      <c r="E3816">
        <v>8</v>
      </c>
    </row>
    <row r="3817" spans="1:5" x14ac:dyDescent="0.3">
      <c r="A3817">
        <v>176460</v>
      </c>
      <c r="B3817">
        <v>10000</v>
      </c>
      <c r="C3817">
        <v>127</v>
      </c>
      <c r="D3817" t="s">
        <v>4703</v>
      </c>
      <c r="E3817">
        <v>7</v>
      </c>
    </row>
    <row r="3818" spans="1:5" x14ac:dyDescent="0.3">
      <c r="A3818">
        <v>176468</v>
      </c>
      <c r="B3818">
        <v>0</v>
      </c>
      <c r="C3818">
        <v>0</v>
      </c>
      <c r="D3818" t="s">
        <v>4705</v>
      </c>
      <c r="E3818">
        <v>10</v>
      </c>
    </row>
    <row r="3819" spans="1:5" x14ac:dyDescent="0.3">
      <c r="A3819">
        <v>176469</v>
      </c>
      <c r="B3819">
        <v>10000</v>
      </c>
      <c r="C3819">
        <v>115</v>
      </c>
      <c r="D3819" t="s">
        <v>4702</v>
      </c>
      <c r="E3819">
        <v>6</v>
      </c>
    </row>
    <row r="3820" spans="1:5" x14ac:dyDescent="0.3">
      <c r="A3820">
        <v>176470</v>
      </c>
      <c r="B3820">
        <v>10000</v>
      </c>
      <c r="C3820">
        <v>132</v>
      </c>
      <c r="D3820" t="s">
        <v>4698</v>
      </c>
      <c r="E3820">
        <v>8</v>
      </c>
    </row>
    <row r="3821" spans="1:5" x14ac:dyDescent="0.3">
      <c r="A3821">
        <v>176471</v>
      </c>
      <c r="B3821">
        <v>0</v>
      </c>
      <c r="C3821">
        <v>0</v>
      </c>
      <c r="D3821" t="s">
        <v>4705</v>
      </c>
      <c r="E3821">
        <v>10</v>
      </c>
    </row>
    <row r="3822" spans="1:5" x14ac:dyDescent="0.3">
      <c r="A3822">
        <v>176482</v>
      </c>
      <c r="B3822">
        <v>10000</v>
      </c>
      <c r="C3822">
        <v>132</v>
      </c>
      <c r="D3822" t="s">
        <v>4698</v>
      </c>
      <c r="E3822">
        <v>8</v>
      </c>
    </row>
    <row r="3823" spans="1:5" x14ac:dyDescent="0.3">
      <c r="A3823">
        <v>176545</v>
      </c>
      <c r="B3823">
        <v>10000</v>
      </c>
      <c r="C3823">
        <v>147</v>
      </c>
      <c r="D3823" t="s">
        <v>4700</v>
      </c>
      <c r="E3823">
        <v>9</v>
      </c>
    </row>
    <row r="3824" spans="1:5" x14ac:dyDescent="0.3">
      <c r="A3824">
        <v>176579</v>
      </c>
      <c r="B3824">
        <v>0</v>
      </c>
      <c r="C3824">
        <v>0</v>
      </c>
      <c r="D3824" t="s">
        <v>4705</v>
      </c>
      <c r="E3824">
        <v>10</v>
      </c>
    </row>
    <row r="3825" spans="1:5" x14ac:dyDescent="0.3">
      <c r="A3825">
        <v>176640</v>
      </c>
      <c r="B3825">
        <v>0</v>
      </c>
      <c r="C3825">
        <v>0</v>
      </c>
      <c r="D3825" t="s">
        <v>4705</v>
      </c>
      <c r="E3825">
        <v>10</v>
      </c>
    </row>
    <row r="3826" spans="1:5" x14ac:dyDescent="0.3">
      <c r="A3826">
        <v>176643</v>
      </c>
      <c r="B3826">
        <v>10000</v>
      </c>
      <c r="C3826">
        <v>132</v>
      </c>
      <c r="D3826" t="s">
        <v>4698</v>
      </c>
      <c r="E3826">
        <v>8</v>
      </c>
    </row>
    <row r="3827" spans="1:5" x14ac:dyDescent="0.3">
      <c r="A3827">
        <v>176650</v>
      </c>
      <c r="B3827">
        <v>0</v>
      </c>
      <c r="C3827">
        <v>0</v>
      </c>
      <c r="D3827" t="s">
        <v>4705</v>
      </c>
      <c r="E3827">
        <v>10</v>
      </c>
    </row>
    <row r="3828" spans="1:5" x14ac:dyDescent="0.3">
      <c r="A3828">
        <v>176688</v>
      </c>
      <c r="B3828">
        <v>10000</v>
      </c>
      <c r="C3828">
        <v>115</v>
      </c>
      <c r="D3828" t="s">
        <v>4702</v>
      </c>
      <c r="E3828">
        <v>6</v>
      </c>
    </row>
    <row r="3829" spans="1:5" x14ac:dyDescent="0.3">
      <c r="A3829">
        <v>176689</v>
      </c>
      <c r="B3829">
        <v>10000</v>
      </c>
      <c r="C3829">
        <v>127</v>
      </c>
      <c r="D3829" t="s">
        <v>4703</v>
      </c>
      <c r="E3829">
        <v>7</v>
      </c>
    </row>
    <row r="3830" spans="1:5" x14ac:dyDescent="0.3">
      <c r="A3830">
        <v>176709</v>
      </c>
      <c r="B3830">
        <v>10000</v>
      </c>
      <c r="C3830">
        <v>132</v>
      </c>
      <c r="D3830" t="s">
        <v>4698</v>
      </c>
      <c r="E3830">
        <v>8</v>
      </c>
    </row>
    <row r="3831" spans="1:5" x14ac:dyDescent="0.3">
      <c r="A3831">
        <v>176720</v>
      </c>
      <c r="B3831">
        <v>10000</v>
      </c>
      <c r="C3831">
        <v>110</v>
      </c>
      <c r="D3831" t="s">
        <v>4701</v>
      </c>
      <c r="E3831">
        <v>5</v>
      </c>
    </row>
    <row r="3832" spans="1:5" x14ac:dyDescent="0.3">
      <c r="A3832">
        <v>176731</v>
      </c>
      <c r="B3832">
        <v>10000</v>
      </c>
      <c r="C3832">
        <v>127</v>
      </c>
      <c r="D3832" t="s">
        <v>4703</v>
      </c>
      <c r="E3832">
        <v>7</v>
      </c>
    </row>
    <row r="3833" spans="1:5" x14ac:dyDescent="0.3">
      <c r="A3833">
        <v>176744</v>
      </c>
      <c r="B3833">
        <v>10000</v>
      </c>
      <c r="C3833">
        <v>127</v>
      </c>
      <c r="D3833" t="s">
        <v>4703</v>
      </c>
      <c r="E3833">
        <v>7</v>
      </c>
    </row>
    <row r="3834" spans="1:5" x14ac:dyDescent="0.3">
      <c r="A3834">
        <v>176761</v>
      </c>
      <c r="B3834">
        <v>10000</v>
      </c>
      <c r="C3834">
        <v>147</v>
      </c>
      <c r="D3834" t="s">
        <v>4700</v>
      </c>
      <c r="E3834">
        <v>9</v>
      </c>
    </row>
    <row r="3835" spans="1:5" x14ac:dyDescent="0.3">
      <c r="A3835">
        <v>176769</v>
      </c>
      <c r="B3835">
        <v>0</v>
      </c>
      <c r="C3835">
        <v>0</v>
      </c>
      <c r="D3835" t="s">
        <v>4705</v>
      </c>
      <c r="E3835">
        <v>10</v>
      </c>
    </row>
    <row r="3836" spans="1:5" x14ac:dyDescent="0.3">
      <c r="A3836">
        <v>176789</v>
      </c>
      <c r="B3836">
        <v>10000</v>
      </c>
      <c r="C3836">
        <v>110</v>
      </c>
      <c r="D3836" t="s">
        <v>4701</v>
      </c>
      <c r="E3836">
        <v>5</v>
      </c>
    </row>
    <row r="3837" spans="1:5" x14ac:dyDescent="0.3">
      <c r="A3837">
        <v>176794</v>
      </c>
      <c r="B3837">
        <v>10000</v>
      </c>
      <c r="C3837">
        <v>110</v>
      </c>
      <c r="D3837" t="s">
        <v>4697</v>
      </c>
      <c r="E3837">
        <v>3</v>
      </c>
    </row>
    <row r="3838" spans="1:5" x14ac:dyDescent="0.3">
      <c r="A3838">
        <v>176800</v>
      </c>
      <c r="B3838">
        <v>10000</v>
      </c>
      <c r="C3838">
        <v>110</v>
      </c>
      <c r="D3838" t="s">
        <v>4701</v>
      </c>
      <c r="E3838">
        <v>5</v>
      </c>
    </row>
    <row r="3839" spans="1:5" x14ac:dyDescent="0.3">
      <c r="A3839">
        <v>176806</v>
      </c>
      <c r="B3839">
        <v>10000</v>
      </c>
      <c r="C3839">
        <v>115</v>
      </c>
      <c r="D3839" t="s">
        <v>4702</v>
      </c>
      <c r="E3839">
        <v>6</v>
      </c>
    </row>
    <row r="3840" spans="1:5" x14ac:dyDescent="0.3">
      <c r="A3840">
        <v>176807</v>
      </c>
      <c r="B3840">
        <v>0</v>
      </c>
      <c r="C3840">
        <v>0</v>
      </c>
      <c r="D3840" t="s">
        <v>4705</v>
      </c>
      <c r="E3840">
        <v>10</v>
      </c>
    </row>
    <row r="3841" spans="1:5" x14ac:dyDescent="0.3">
      <c r="A3841">
        <v>176809</v>
      </c>
      <c r="B3841">
        <v>10000</v>
      </c>
      <c r="C3841">
        <v>132</v>
      </c>
      <c r="D3841" t="s">
        <v>4698</v>
      </c>
      <c r="E3841">
        <v>8</v>
      </c>
    </row>
    <row r="3842" spans="1:5" x14ac:dyDescent="0.3">
      <c r="A3842">
        <v>176810</v>
      </c>
      <c r="B3842">
        <v>10000</v>
      </c>
      <c r="C3842">
        <v>110</v>
      </c>
      <c r="D3842" t="s">
        <v>4701</v>
      </c>
      <c r="E3842">
        <v>5</v>
      </c>
    </row>
    <row r="3843" spans="1:5" x14ac:dyDescent="0.3">
      <c r="A3843">
        <v>176848</v>
      </c>
      <c r="B3843">
        <v>10000</v>
      </c>
      <c r="C3843">
        <v>100</v>
      </c>
      <c r="D3843" t="s">
        <v>4704</v>
      </c>
      <c r="E3843">
        <v>2</v>
      </c>
    </row>
    <row r="3844" spans="1:5" x14ac:dyDescent="0.3">
      <c r="A3844">
        <v>176862</v>
      </c>
      <c r="B3844">
        <v>10000</v>
      </c>
      <c r="C3844">
        <v>132</v>
      </c>
      <c r="D3844" t="s">
        <v>4698</v>
      </c>
      <c r="E3844">
        <v>8</v>
      </c>
    </row>
    <row r="3845" spans="1:5" x14ac:dyDescent="0.3">
      <c r="A3845">
        <v>176865</v>
      </c>
      <c r="B3845">
        <v>10000</v>
      </c>
      <c r="C3845">
        <v>100</v>
      </c>
      <c r="D3845" t="s">
        <v>4704</v>
      </c>
      <c r="E3845">
        <v>2</v>
      </c>
    </row>
    <row r="3846" spans="1:5" x14ac:dyDescent="0.3">
      <c r="A3846">
        <v>176867</v>
      </c>
      <c r="B3846">
        <v>10000</v>
      </c>
      <c r="C3846">
        <v>127</v>
      </c>
      <c r="D3846" t="s">
        <v>4703</v>
      </c>
      <c r="E3846">
        <v>7</v>
      </c>
    </row>
    <row r="3847" spans="1:5" x14ac:dyDescent="0.3">
      <c r="A3847">
        <v>176876</v>
      </c>
      <c r="B3847">
        <v>10000</v>
      </c>
      <c r="C3847">
        <v>110</v>
      </c>
      <c r="D3847" t="s">
        <v>4701</v>
      </c>
      <c r="E3847">
        <v>5</v>
      </c>
    </row>
    <row r="3848" spans="1:5" x14ac:dyDescent="0.3">
      <c r="A3848">
        <v>176877</v>
      </c>
      <c r="B3848">
        <v>10000</v>
      </c>
      <c r="C3848">
        <v>110</v>
      </c>
      <c r="D3848" t="s">
        <v>4697</v>
      </c>
      <c r="E3848">
        <v>3</v>
      </c>
    </row>
    <row r="3849" spans="1:5" x14ac:dyDescent="0.3">
      <c r="A3849">
        <v>176878</v>
      </c>
      <c r="B3849">
        <v>10000</v>
      </c>
      <c r="C3849">
        <v>90</v>
      </c>
      <c r="D3849" t="s">
        <v>4706</v>
      </c>
      <c r="E3849">
        <v>1</v>
      </c>
    </row>
    <row r="3850" spans="1:5" x14ac:dyDescent="0.3">
      <c r="A3850">
        <v>176879</v>
      </c>
      <c r="B3850">
        <v>10000</v>
      </c>
      <c r="C3850">
        <v>110</v>
      </c>
      <c r="D3850" t="s">
        <v>4699</v>
      </c>
      <c r="E3850">
        <v>4</v>
      </c>
    </row>
    <row r="3851" spans="1:5" x14ac:dyDescent="0.3">
      <c r="A3851">
        <v>176881</v>
      </c>
      <c r="B3851">
        <v>10000</v>
      </c>
      <c r="C3851">
        <v>110</v>
      </c>
      <c r="D3851" t="s">
        <v>4697</v>
      </c>
      <c r="E3851">
        <v>3</v>
      </c>
    </row>
    <row r="3852" spans="1:5" x14ac:dyDescent="0.3">
      <c r="A3852">
        <v>176894</v>
      </c>
      <c r="B3852">
        <v>0</v>
      </c>
      <c r="C3852">
        <v>0</v>
      </c>
      <c r="D3852" t="s">
        <v>4705</v>
      </c>
      <c r="E3852">
        <v>10</v>
      </c>
    </row>
    <row r="3853" spans="1:5" x14ac:dyDescent="0.3">
      <c r="A3853">
        <v>176918</v>
      </c>
      <c r="B3853">
        <v>0</v>
      </c>
      <c r="C3853">
        <v>0</v>
      </c>
      <c r="D3853" t="s">
        <v>4705</v>
      </c>
      <c r="E3853">
        <v>10</v>
      </c>
    </row>
    <row r="3854" spans="1:5" x14ac:dyDescent="0.3">
      <c r="A3854">
        <v>176921</v>
      </c>
      <c r="B3854">
        <v>10000</v>
      </c>
      <c r="C3854">
        <v>132</v>
      </c>
      <c r="D3854" t="s">
        <v>4698</v>
      </c>
      <c r="E3854">
        <v>8</v>
      </c>
    </row>
    <row r="3855" spans="1:5" x14ac:dyDescent="0.3">
      <c r="A3855">
        <v>176925</v>
      </c>
      <c r="B3855">
        <v>10000</v>
      </c>
      <c r="C3855">
        <v>110</v>
      </c>
      <c r="D3855" t="s">
        <v>4701</v>
      </c>
      <c r="E3855">
        <v>5</v>
      </c>
    </row>
    <row r="3856" spans="1:5" x14ac:dyDescent="0.3">
      <c r="A3856">
        <v>176931</v>
      </c>
      <c r="B3856">
        <v>10000</v>
      </c>
      <c r="C3856">
        <v>147</v>
      </c>
      <c r="D3856" t="s">
        <v>4700</v>
      </c>
      <c r="E3856">
        <v>9</v>
      </c>
    </row>
    <row r="3857" spans="1:5" x14ac:dyDescent="0.3">
      <c r="A3857">
        <v>176935</v>
      </c>
      <c r="B3857">
        <v>10000</v>
      </c>
      <c r="C3857">
        <v>127</v>
      </c>
      <c r="D3857" t="s">
        <v>4703</v>
      </c>
      <c r="E3857">
        <v>7</v>
      </c>
    </row>
    <row r="3858" spans="1:5" x14ac:dyDescent="0.3">
      <c r="A3858">
        <v>177217</v>
      </c>
      <c r="B3858">
        <v>10000</v>
      </c>
      <c r="C3858">
        <v>110</v>
      </c>
      <c r="D3858" t="s">
        <v>4701</v>
      </c>
      <c r="E3858">
        <v>5</v>
      </c>
    </row>
    <row r="3859" spans="1:5" x14ac:dyDescent="0.3">
      <c r="A3859">
        <v>177218</v>
      </c>
      <c r="B3859">
        <v>10000</v>
      </c>
      <c r="C3859">
        <v>110</v>
      </c>
      <c r="D3859" t="s">
        <v>4701</v>
      </c>
      <c r="E3859">
        <v>5</v>
      </c>
    </row>
    <row r="3860" spans="1:5" x14ac:dyDescent="0.3">
      <c r="A3860">
        <v>177219</v>
      </c>
      <c r="B3860">
        <v>10000</v>
      </c>
      <c r="C3860">
        <v>115</v>
      </c>
      <c r="D3860" t="s">
        <v>4702</v>
      </c>
      <c r="E3860">
        <v>6</v>
      </c>
    </row>
    <row r="3861" spans="1:5" x14ac:dyDescent="0.3">
      <c r="A3861">
        <v>177226</v>
      </c>
      <c r="B3861">
        <v>10000</v>
      </c>
      <c r="C3861">
        <v>100</v>
      </c>
      <c r="D3861" t="s">
        <v>4704</v>
      </c>
      <c r="E3861">
        <v>2</v>
      </c>
    </row>
    <row r="3862" spans="1:5" x14ac:dyDescent="0.3">
      <c r="A3862">
        <v>177244</v>
      </c>
      <c r="B3862">
        <v>10000</v>
      </c>
      <c r="C3862">
        <v>110</v>
      </c>
      <c r="D3862" t="s">
        <v>4697</v>
      </c>
      <c r="E3862">
        <v>3</v>
      </c>
    </row>
    <row r="3863" spans="1:5" x14ac:dyDescent="0.3">
      <c r="A3863">
        <v>177246</v>
      </c>
      <c r="B3863">
        <v>10000</v>
      </c>
      <c r="C3863">
        <v>110</v>
      </c>
      <c r="D3863" t="s">
        <v>4701</v>
      </c>
      <c r="E3863">
        <v>5</v>
      </c>
    </row>
    <row r="3864" spans="1:5" x14ac:dyDescent="0.3">
      <c r="A3864">
        <v>177253</v>
      </c>
      <c r="B3864">
        <v>10000</v>
      </c>
      <c r="C3864">
        <v>90</v>
      </c>
      <c r="D3864" t="s">
        <v>4706</v>
      </c>
      <c r="E3864">
        <v>1</v>
      </c>
    </row>
    <row r="3865" spans="1:5" x14ac:dyDescent="0.3">
      <c r="A3865">
        <v>177256</v>
      </c>
      <c r="B3865">
        <v>0</v>
      </c>
      <c r="C3865">
        <v>0</v>
      </c>
      <c r="D3865" t="s">
        <v>4705</v>
      </c>
      <c r="E3865">
        <v>10</v>
      </c>
    </row>
    <row r="3866" spans="1:5" x14ac:dyDescent="0.3">
      <c r="A3866">
        <v>177292</v>
      </c>
      <c r="B3866">
        <v>0</v>
      </c>
      <c r="C3866">
        <v>0</v>
      </c>
      <c r="D3866" t="s">
        <v>4705</v>
      </c>
      <c r="E3866">
        <v>10</v>
      </c>
    </row>
    <row r="3867" spans="1:5" x14ac:dyDescent="0.3">
      <c r="A3867">
        <v>177293</v>
      </c>
      <c r="B3867">
        <v>10000</v>
      </c>
      <c r="C3867">
        <v>147</v>
      </c>
      <c r="D3867" t="s">
        <v>4700</v>
      </c>
      <c r="E3867">
        <v>9</v>
      </c>
    </row>
    <row r="3868" spans="1:5" x14ac:dyDescent="0.3">
      <c r="A3868">
        <v>177294</v>
      </c>
      <c r="B3868">
        <v>0</v>
      </c>
      <c r="C3868">
        <v>0</v>
      </c>
      <c r="D3868" t="s">
        <v>4705</v>
      </c>
      <c r="E3868">
        <v>10</v>
      </c>
    </row>
    <row r="3869" spans="1:5" x14ac:dyDescent="0.3">
      <c r="A3869">
        <v>177307</v>
      </c>
      <c r="B3869">
        <v>10000</v>
      </c>
      <c r="C3869">
        <v>147</v>
      </c>
      <c r="D3869" t="s">
        <v>4700</v>
      </c>
      <c r="E3869">
        <v>9</v>
      </c>
    </row>
    <row r="3870" spans="1:5" x14ac:dyDescent="0.3">
      <c r="A3870">
        <v>177328</v>
      </c>
      <c r="B3870">
        <v>10000</v>
      </c>
      <c r="C3870">
        <v>115</v>
      </c>
      <c r="D3870" t="s">
        <v>4702</v>
      </c>
      <c r="E3870">
        <v>6</v>
      </c>
    </row>
    <row r="3871" spans="1:5" x14ac:dyDescent="0.3">
      <c r="A3871">
        <v>177349</v>
      </c>
      <c r="B3871">
        <v>10000</v>
      </c>
      <c r="C3871">
        <v>147</v>
      </c>
      <c r="D3871" t="s">
        <v>4700</v>
      </c>
      <c r="E3871">
        <v>9</v>
      </c>
    </row>
    <row r="3872" spans="1:5" x14ac:dyDescent="0.3">
      <c r="A3872">
        <v>177399</v>
      </c>
      <c r="B3872">
        <v>10000</v>
      </c>
      <c r="C3872">
        <v>132</v>
      </c>
      <c r="D3872" t="s">
        <v>4698</v>
      </c>
      <c r="E3872">
        <v>8</v>
      </c>
    </row>
    <row r="3873" spans="1:5" x14ac:dyDescent="0.3">
      <c r="A3873">
        <v>177437</v>
      </c>
      <c r="B3873">
        <v>10000</v>
      </c>
      <c r="C3873">
        <v>110</v>
      </c>
      <c r="D3873" t="s">
        <v>4699</v>
      </c>
      <c r="E3873">
        <v>4</v>
      </c>
    </row>
    <row r="3874" spans="1:5" x14ac:dyDescent="0.3">
      <c r="A3874">
        <v>177489</v>
      </c>
      <c r="B3874">
        <v>10000</v>
      </c>
      <c r="C3874">
        <v>127</v>
      </c>
      <c r="D3874" t="s">
        <v>4703</v>
      </c>
      <c r="E3874">
        <v>7</v>
      </c>
    </row>
    <row r="3875" spans="1:5" x14ac:dyDescent="0.3">
      <c r="A3875">
        <v>177493</v>
      </c>
      <c r="B3875">
        <v>10000</v>
      </c>
      <c r="C3875">
        <v>147</v>
      </c>
      <c r="D3875" t="s">
        <v>4700</v>
      </c>
      <c r="E3875">
        <v>9</v>
      </c>
    </row>
    <row r="3876" spans="1:5" x14ac:dyDescent="0.3">
      <c r="A3876">
        <v>177520</v>
      </c>
      <c r="B3876">
        <v>10000</v>
      </c>
      <c r="C3876">
        <v>147</v>
      </c>
      <c r="D3876" t="s">
        <v>4700</v>
      </c>
      <c r="E3876">
        <v>9</v>
      </c>
    </row>
    <row r="3877" spans="1:5" x14ac:dyDescent="0.3">
      <c r="A3877">
        <v>177540</v>
      </c>
      <c r="B3877">
        <v>10000</v>
      </c>
      <c r="C3877">
        <v>147</v>
      </c>
      <c r="D3877" t="s">
        <v>4700</v>
      </c>
      <c r="E3877">
        <v>9</v>
      </c>
    </row>
    <row r="3878" spans="1:5" x14ac:dyDescent="0.3">
      <c r="A3878">
        <v>177543</v>
      </c>
      <c r="B3878">
        <v>10000</v>
      </c>
      <c r="C3878">
        <v>132</v>
      </c>
      <c r="D3878" t="s">
        <v>4698</v>
      </c>
      <c r="E3878">
        <v>8</v>
      </c>
    </row>
    <row r="3879" spans="1:5" x14ac:dyDescent="0.3">
      <c r="A3879">
        <v>177557</v>
      </c>
      <c r="B3879">
        <v>10000</v>
      </c>
      <c r="C3879">
        <v>132</v>
      </c>
      <c r="D3879" t="s">
        <v>4698</v>
      </c>
      <c r="E3879">
        <v>8</v>
      </c>
    </row>
    <row r="3880" spans="1:5" x14ac:dyDescent="0.3">
      <c r="A3880">
        <v>177564</v>
      </c>
      <c r="B3880">
        <v>10000</v>
      </c>
      <c r="C3880">
        <v>115</v>
      </c>
      <c r="D3880" t="s">
        <v>4702</v>
      </c>
      <c r="E3880">
        <v>6</v>
      </c>
    </row>
    <row r="3881" spans="1:5" x14ac:dyDescent="0.3">
      <c r="A3881">
        <v>177566</v>
      </c>
      <c r="B3881">
        <v>10000</v>
      </c>
      <c r="C3881">
        <v>147</v>
      </c>
      <c r="D3881" t="s">
        <v>4700</v>
      </c>
      <c r="E3881">
        <v>9</v>
      </c>
    </row>
    <row r="3882" spans="1:5" x14ac:dyDescent="0.3">
      <c r="A3882">
        <v>177571</v>
      </c>
      <c r="B3882">
        <v>10000</v>
      </c>
      <c r="C3882">
        <v>127</v>
      </c>
      <c r="D3882" t="s">
        <v>4703</v>
      </c>
      <c r="E3882">
        <v>7</v>
      </c>
    </row>
    <row r="3883" spans="1:5" x14ac:dyDescent="0.3">
      <c r="A3883">
        <v>177625</v>
      </c>
      <c r="B3883">
        <v>10000</v>
      </c>
      <c r="C3883">
        <v>132</v>
      </c>
      <c r="D3883" t="s">
        <v>4698</v>
      </c>
      <c r="E3883">
        <v>8</v>
      </c>
    </row>
    <row r="3884" spans="1:5" x14ac:dyDescent="0.3">
      <c r="A3884">
        <v>177626</v>
      </c>
      <c r="B3884">
        <v>10000</v>
      </c>
      <c r="C3884">
        <v>110</v>
      </c>
      <c r="D3884" t="s">
        <v>4701</v>
      </c>
      <c r="E3884">
        <v>5</v>
      </c>
    </row>
    <row r="3885" spans="1:5" x14ac:dyDescent="0.3">
      <c r="A3885">
        <v>177630</v>
      </c>
      <c r="B3885">
        <v>10000</v>
      </c>
      <c r="C3885">
        <v>147</v>
      </c>
      <c r="D3885" t="s">
        <v>4700</v>
      </c>
      <c r="E3885">
        <v>9</v>
      </c>
    </row>
    <row r="3886" spans="1:5" x14ac:dyDescent="0.3">
      <c r="A3886">
        <v>177646</v>
      </c>
      <c r="B3886">
        <v>10000</v>
      </c>
      <c r="C3886">
        <v>115</v>
      </c>
      <c r="D3886" t="s">
        <v>4702</v>
      </c>
      <c r="E3886">
        <v>6</v>
      </c>
    </row>
    <row r="3887" spans="1:5" x14ac:dyDescent="0.3">
      <c r="A3887">
        <v>177667</v>
      </c>
      <c r="B3887">
        <v>10000</v>
      </c>
      <c r="C3887">
        <v>132</v>
      </c>
      <c r="D3887" t="s">
        <v>4698</v>
      </c>
      <c r="E3887">
        <v>8</v>
      </c>
    </row>
    <row r="3888" spans="1:5" x14ac:dyDescent="0.3">
      <c r="A3888">
        <v>177675</v>
      </c>
      <c r="B3888">
        <v>0</v>
      </c>
      <c r="C3888">
        <v>0</v>
      </c>
      <c r="D3888" t="s">
        <v>4705</v>
      </c>
      <c r="E3888">
        <v>10</v>
      </c>
    </row>
    <row r="3889" spans="1:5" x14ac:dyDescent="0.3">
      <c r="A3889">
        <v>177693</v>
      </c>
      <c r="B3889">
        <v>10000</v>
      </c>
      <c r="C3889">
        <v>147</v>
      </c>
      <c r="D3889" t="s">
        <v>4700</v>
      </c>
      <c r="E3889">
        <v>9</v>
      </c>
    </row>
    <row r="3890" spans="1:5" x14ac:dyDescent="0.3">
      <c r="A3890">
        <v>177701</v>
      </c>
      <c r="B3890">
        <v>0</v>
      </c>
      <c r="C3890">
        <v>0</v>
      </c>
      <c r="D3890" t="s">
        <v>4705</v>
      </c>
      <c r="E3890">
        <v>10</v>
      </c>
    </row>
    <row r="3891" spans="1:5" x14ac:dyDescent="0.3">
      <c r="A3891">
        <v>177707</v>
      </c>
      <c r="B3891">
        <v>10000</v>
      </c>
      <c r="C3891">
        <v>115</v>
      </c>
      <c r="D3891" t="s">
        <v>4702</v>
      </c>
      <c r="E3891">
        <v>6</v>
      </c>
    </row>
    <row r="3892" spans="1:5" x14ac:dyDescent="0.3">
      <c r="A3892">
        <v>177719</v>
      </c>
      <c r="B3892">
        <v>10000</v>
      </c>
      <c r="C3892">
        <v>132</v>
      </c>
      <c r="D3892" t="s">
        <v>4698</v>
      </c>
      <c r="E3892">
        <v>8</v>
      </c>
    </row>
    <row r="3893" spans="1:5" x14ac:dyDescent="0.3">
      <c r="A3893">
        <v>177725</v>
      </c>
      <c r="B3893">
        <v>0</v>
      </c>
      <c r="C3893">
        <v>0</v>
      </c>
      <c r="D3893" t="s">
        <v>4705</v>
      </c>
      <c r="E3893">
        <v>10</v>
      </c>
    </row>
    <row r="3894" spans="1:5" x14ac:dyDescent="0.3">
      <c r="A3894">
        <v>177726</v>
      </c>
      <c r="B3894">
        <v>0</v>
      </c>
      <c r="C3894">
        <v>0</v>
      </c>
      <c r="D3894" t="s">
        <v>4705</v>
      </c>
      <c r="E3894">
        <v>10</v>
      </c>
    </row>
    <row r="3895" spans="1:5" x14ac:dyDescent="0.3">
      <c r="A3895">
        <v>177738</v>
      </c>
      <c r="B3895">
        <v>10000</v>
      </c>
      <c r="C3895">
        <v>147</v>
      </c>
      <c r="D3895" t="s">
        <v>4700</v>
      </c>
      <c r="E3895">
        <v>9</v>
      </c>
    </row>
    <row r="3896" spans="1:5" x14ac:dyDescent="0.3">
      <c r="A3896">
        <v>177745</v>
      </c>
      <c r="B3896">
        <v>0</v>
      </c>
      <c r="C3896">
        <v>0</v>
      </c>
      <c r="D3896" t="s">
        <v>4705</v>
      </c>
      <c r="E3896">
        <v>10</v>
      </c>
    </row>
    <row r="3897" spans="1:5" x14ac:dyDescent="0.3">
      <c r="A3897">
        <v>177748</v>
      </c>
      <c r="B3897">
        <v>0</v>
      </c>
      <c r="C3897">
        <v>0</v>
      </c>
      <c r="D3897" t="s">
        <v>4705</v>
      </c>
      <c r="E3897">
        <v>10</v>
      </c>
    </row>
    <row r="3898" spans="1:5" x14ac:dyDescent="0.3">
      <c r="A3898">
        <v>177750</v>
      </c>
      <c r="B3898">
        <v>10000</v>
      </c>
      <c r="C3898">
        <v>147</v>
      </c>
      <c r="D3898" t="s">
        <v>4700</v>
      </c>
      <c r="E3898">
        <v>9</v>
      </c>
    </row>
    <row r="3899" spans="1:5" x14ac:dyDescent="0.3">
      <c r="A3899">
        <v>177755</v>
      </c>
      <c r="B3899">
        <v>0</v>
      </c>
      <c r="C3899">
        <v>0</v>
      </c>
      <c r="D3899" t="s">
        <v>4705</v>
      </c>
      <c r="E3899">
        <v>10</v>
      </c>
    </row>
    <row r="3900" spans="1:5" x14ac:dyDescent="0.3">
      <c r="A3900">
        <v>177758</v>
      </c>
      <c r="B3900">
        <v>10000</v>
      </c>
      <c r="C3900">
        <v>132</v>
      </c>
      <c r="D3900" t="s">
        <v>4698</v>
      </c>
      <c r="E3900">
        <v>8</v>
      </c>
    </row>
    <row r="3901" spans="1:5" x14ac:dyDescent="0.3">
      <c r="A3901">
        <v>177759</v>
      </c>
      <c r="B3901">
        <v>10000</v>
      </c>
      <c r="C3901">
        <v>132</v>
      </c>
      <c r="D3901" t="s">
        <v>4698</v>
      </c>
      <c r="E3901">
        <v>8</v>
      </c>
    </row>
    <row r="3902" spans="1:5" x14ac:dyDescent="0.3">
      <c r="A3902">
        <v>177762</v>
      </c>
      <c r="B3902">
        <v>10000</v>
      </c>
      <c r="C3902">
        <v>115</v>
      </c>
      <c r="D3902" t="s">
        <v>4702</v>
      </c>
      <c r="E3902">
        <v>6</v>
      </c>
    </row>
    <row r="3903" spans="1:5" x14ac:dyDescent="0.3">
      <c r="A3903">
        <v>177764</v>
      </c>
      <c r="B3903">
        <v>10000</v>
      </c>
      <c r="C3903">
        <v>115</v>
      </c>
      <c r="D3903" t="s">
        <v>4702</v>
      </c>
      <c r="E3903">
        <v>6</v>
      </c>
    </row>
    <row r="3904" spans="1:5" x14ac:dyDescent="0.3">
      <c r="A3904">
        <v>177788</v>
      </c>
      <c r="B3904">
        <v>10000</v>
      </c>
      <c r="C3904">
        <v>147</v>
      </c>
      <c r="D3904" t="s">
        <v>4700</v>
      </c>
      <c r="E3904">
        <v>9</v>
      </c>
    </row>
    <row r="3905" spans="1:5" x14ac:dyDescent="0.3">
      <c r="A3905">
        <v>177811</v>
      </c>
      <c r="B3905">
        <v>10000</v>
      </c>
      <c r="C3905">
        <v>147</v>
      </c>
      <c r="D3905" t="s">
        <v>4700</v>
      </c>
      <c r="E3905">
        <v>9</v>
      </c>
    </row>
    <row r="3906" spans="1:5" x14ac:dyDescent="0.3">
      <c r="A3906">
        <v>177818</v>
      </c>
      <c r="B3906">
        <v>10000</v>
      </c>
      <c r="C3906">
        <v>147</v>
      </c>
      <c r="D3906" t="s">
        <v>4700</v>
      </c>
      <c r="E3906">
        <v>9</v>
      </c>
    </row>
    <row r="3907" spans="1:5" x14ac:dyDescent="0.3">
      <c r="A3907">
        <v>177828</v>
      </c>
      <c r="B3907">
        <v>10000</v>
      </c>
      <c r="C3907">
        <v>127</v>
      </c>
      <c r="D3907" t="s">
        <v>4703</v>
      </c>
      <c r="E3907">
        <v>7</v>
      </c>
    </row>
    <row r="3908" spans="1:5" x14ac:dyDescent="0.3">
      <c r="A3908">
        <v>177834</v>
      </c>
      <c r="B3908">
        <v>10000</v>
      </c>
      <c r="C3908">
        <v>147</v>
      </c>
      <c r="D3908" t="s">
        <v>4700</v>
      </c>
      <c r="E3908">
        <v>9</v>
      </c>
    </row>
    <row r="3909" spans="1:5" x14ac:dyDescent="0.3">
      <c r="A3909">
        <v>177847</v>
      </c>
      <c r="B3909">
        <v>10000</v>
      </c>
      <c r="C3909">
        <v>132</v>
      </c>
      <c r="D3909" t="s">
        <v>4698</v>
      </c>
      <c r="E3909">
        <v>8</v>
      </c>
    </row>
    <row r="3910" spans="1:5" x14ac:dyDescent="0.3">
      <c r="A3910">
        <v>177850</v>
      </c>
      <c r="B3910">
        <v>10000</v>
      </c>
      <c r="C3910">
        <v>132</v>
      </c>
      <c r="D3910" t="s">
        <v>4698</v>
      </c>
      <c r="E3910">
        <v>8</v>
      </c>
    </row>
    <row r="3911" spans="1:5" x14ac:dyDescent="0.3">
      <c r="A3911">
        <v>177867</v>
      </c>
      <c r="B3911">
        <v>10000</v>
      </c>
      <c r="C3911">
        <v>147</v>
      </c>
      <c r="D3911" t="s">
        <v>4700</v>
      </c>
      <c r="E3911">
        <v>9</v>
      </c>
    </row>
    <row r="3912" spans="1:5" x14ac:dyDescent="0.3">
      <c r="A3912">
        <v>177875</v>
      </c>
      <c r="B3912">
        <v>10000</v>
      </c>
      <c r="C3912">
        <v>100</v>
      </c>
      <c r="D3912" t="s">
        <v>4704</v>
      </c>
      <c r="E3912">
        <v>2</v>
      </c>
    </row>
    <row r="3913" spans="1:5" x14ac:dyDescent="0.3">
      <c r="A3913">
        <v>177876</v>
      </c>
      <c r="B3913">
        <v>10000</v>
      </c>
      <c r="C3913">
        <v>90</v>
      </c>
      <c r="D3913" t="s">
        <v>4706</v>
      </c>
      <c r="E3913">
        <v>1</v>
      </c>
    </row>
    <row r="3914" spans="1:5" x14ac:dyDescent="0.3">
      <c r="A3914">
        <v>177885</v>
      </c>
      <c r="B3914">
        <v>10000</v>
      </c>
      <c r="C3914">
        <v>115</v>
      </c>
      <c r="D3914" t="s">
        <v>4702</v>
      </c>
      <c r="E3914">
        <v>6</v>
      </c>
    </row>
    <row r="3915" spans="1:5" x14ac:dyDescent="0.3">
      <c r="A3915">
        <v>177913</v>
      </c>
      <c r="B3915">
        <v>10000</v>
      </c>
      <c r="C3915">
        <v>110</v>
      </c>
      <c r="D3915" t="s">
        <v>4701</v>
      </c>
      <c r="E3915">
        <v>5</v>
      </c>
    </row>
    <row r="3916" spans="1:5" x14ac:dyDescent="0.3">
      <c r="A3916">
        <v>177922</v>
      </c>
      <c r="B3916">
        <v>10000</v>
      </c>
      <c r="C3916">
        <v>132</v>
      </c>
      <c r="D3916" t="s">
        <v>4698</v>
      </c>
      <c r="E3916">
        <v>8</v>
      </c>
    </row>
    <row r="3917" spans="1:5" x14ac:dyDescent="0.3">
      <c r="A3917">
        <v>177923</v>
      </c>
      <c r="B3917">
        <v>10000</v>
      </c>
      <c r="C3917">
        <v>115</v>
      </c>
      <c r="D3917" t="s">
        <v>4702</v>
      </c>
      <c r="E3917">
        <v>6</v>
      </c>
    </row>
    <row r="3918" spans="1:5" x14ac:dyDescent="0.3">
      <c r="A3918">
        <v>177925</v>
      </c>
      <c r="B3918">
        <v>10000</v>
      </c>
      <c r="C3918">
        <v>147</v>
      </c>
      <c r="D3918" t="s">
        <v>4700</v>
      </c>
      <c r="E3918">
        <v>9</v>
      </c>
    </row>
    <row r="3919" spans="1:5" x14ac:dyDescent="0.3">
      <c r="A3919">
        <v>177937</v>
      </c>
      <c r="B3919">
        <v>10000</v>
      </c>
      <c r="C3919">
        <v>115</v>
      </c>
      <c r="D3919" t="s">
        <v>4702</v>
      </c>
      <c r="E3919">
        <v>6</v>
      </c>
    </row>
    <row r="3920" spans="1:5" x14ac:dyDescent="0.3">
      <c r="A3920">
        <v>177938</v>
      </c>
      <c r="B3920">
        <v>0</v>
      </c>
      <c r="C3920">
        <v>0</v>
      </c>
      <c r="D3920" t="s">
        <v>4705</v>
      </c>
      <c r="E3920">
        <v>10</v>
      </c>
    </row>
    <row r="3921" spans="1:5" x14ac:dyDescent="0.3">
      <c r="A3921">
        <v>177939</v>
      </c>
      <c r="B3921">
        <v>10000</v>
      </c>
      <c r="C3921">
        <v>115</v>
      </c>
      <c r="D3921" t="s">
        <v>4702</v>
      </c>
      <c r="E3921">
        <v>6</v>
      </c>
    </row>
    <row r="3922" spans="1:5" x14ac:dyDescent="0.3">
      <c r="A3922">
        <v>177940</v>
      </c>
      <c r="B3922">
        <v>0</v>
      </c>
      <c r="C3922">
        <v>0</v>
      </c>
      <c r="D3922" t="s">
        <v>4705</v>
      </c>
      <c r="E3922">
        <v>10</v>
      </c>
    </row>
    <row r="3923" spans="1:5" x14ac:dyDescent="0.3">
      <c r="A3923">
        <v>177972</v>
      </c>
      <c r="B3923">
        <v>10000</v>
      </c>
      <c r="C3923">
        <v>115</v>
      </c>
      <c r="D3923" t="s">
        <v>4702</v>
      </c>
      <c r="E3923">
        <v>6</v>
      </c>
    </row>
    <row r="3924" spans="1:5" x14ac:dyDescent="0.3">
      <c r="A3924">
        <v>177991</v>
      </c>
      <c r="B3924">
        <v>10000</v>
      </c>
      <c r="C3924">
        <v>115</v>
      </c>
      <c r="D3924" t="s">
        <v>4702</v>
      </c>
      <c r="E3924">
        <v>6</v>
      </c>
    </row>
    <row r="3925" spans="1:5" x14ac:dyDescent="0.3">
      <c r="A3925">
        <v>178001</v>
      </c>
      <c r="B3925">
        <v>0</v>
      </c>
      <c r="C3925">
        <v>0</v>
      </c>
      <c r="D3925" t="s">
        <v>4705</v>
      </c>
      <c r="E3925">
        <v>10</v>
      </c>
    </row>
    <row r="3926" spans="1:5" x14ac:dyDescent="0.3">
      <c r="A3926">
        <v>178003</v>
      </c>
      <c r="B3926">
        <v>10000</v>
      </c>
      <c r="C3926">
        <v>110</v>
      </c>
      <c r="D3926" t="s">
        <v>4701</v>
      </c>
      <c r="E3926">
        <v>5</v>
      </c>
    </row>
    <row r="3927" spans="1:5" x14ac:dyDescent="0.3">
      <c r="A3927">
        <v>178005</v>
      </c>
      <c r="B3927">
        <v>10000</v>
      </c>
      <c r="C3927">
        <v>110</v>
      </c>
      <c r="D3927" t="s">
        <v>4701</v>
      </c>
      <c r="E3927">
        <v>5</v>
      </c>
    </row>
    <row r="3928" spans="1:5" x14ac:dyDescent="0.3">
      <c r="A3928">
        <v>178006</v>
      </c>
      <c r="B3928">
        <v>10000</v>
      </c>
      <c r="C3928">
        <v>127</v>
      </c>
      <c r="D3928" t="s">
        <v>4703</v>
      </c>
      <c r="E3928">
        <v>7</v>
      </c>
    </row>
    <row r="3929" spans="1:5" x14ac:dyDescent="0.3">
      <c r="A3929">
        <v>178007</v>
      </c>
      <c r="B3929">
        <v>10000</v>
      </c>
      <c r="C3929">
        <v>132</v>
      </c>
      <c r="D3929" t="s">
        <v>4698</v>
      </c>
      <c r="E3929">
        <v>8</v>
      </c>
    </row>
    <row r="3930" spans="1:5" x14ac:dyDescent="0.3">
      <c r="A3930">
        <v>178008</v>
      </c>
      <c r="B3930">
        <v>10000</v>
      </c>
      <c r="C3930">
        <v>147</v>
      </c>
      <c r="D3930" t="s">
        <v>4700</v>
      </c>
      <c r="E3930">
        <v>9</v>
      </c>
    </row>
    <row r="3931" spans="1:5" x14ac:dyDescent="0.3">
      <c r="A3931">
        <v>178020</v>
      </c>
      <c r="B3931">
        <v>10000</v>
      </c>
      <c r="C3931">
        <v>90</v>
      </c>
      <c r="D3931" t="s">
        <v>4706</v>
      </c>
      <c r="E3931">
        <v>1</v>
      </c>
    </row>
    <row r="3932" spans="1:5" x14ac:dyDescent="0.3">
      <c r="A3932">
        <v>178021</v>
      </c>
      <c r="B3932">
        <v>0</v>
      </c>
      <c r="C3932">
        <v>0</v>
      </c>
      <c r="D3932" t="s">
        <v>4705</v>
      </c>
      <c r="E3932">
        <v>10</v>
      </c>
    </row>
    <row r="3933" spans="1:5" x14ac:dyDescent="0.3">
      <c r="A3933">
        <v>178106</v>
      </c>
      <c r="B3933">
        <v>10000</v>
      </c>
      <c r="C3933">
        <v>127</v>
      </c>
      <c r="D3933" t="s">
        <v>4703</v>
      </c>
      <c r="E3933">
        <v>7</v>
      </c>
    </row>
    <row r="3934" spans="1:5" x14ac:dyDescent="0.3">
      <c r="A3934">
        <v>178109</v>
      </c>
      <c r="B3934">
        <v>10000</v>
      </c>
      <c r="C3934">
        <v>90</v>
      </c>
      <c r="D3934" t="s">
        <v>4706</v>
      </c>
      <c r="E3934">
        <v>1</v>
      </c>
    </row>
    <row r="3935" spans="1:5" x14ac:dyDescent="0.3">
      <c r="A3935">
        <v>178121</v>
      </c>
      <c r="B3935">
        <v>10000</v>
      </c>
      <c r="C3935">
        <v>90</v>
      </c>
      <c r="D3935" t="s">
        <v>4706</v>
      </c>
      <c r="E3935">
        <v>1</v>
      </c>
    </row>
    <row r="3936" spans="1:5" x14ac:dyDescent="0.3">
      <c r="A3936">
        <v>178122</v>
      </c>
      <c r="B3936">
        <v>10000</v>
      </c>
      <c r="C3936">
        <v>100</v>
      </c>
      <c r="D3936" t="s">
        <v>4704</v>
      </c>
      <c r="E3936">
        <v>2</v>
      </c>
    </row>
    <row r="3937" spans="1:5" x14ac:dyDescent="0.3">
      <c r="A3937">
        <v>178123</v>
      </c>
      <c r="B3937">
        <v>10000</v>
      </c>
      <c r="C3937">
        <v>110</v>
      </c>
      <c r="D3937" t="s">
        <v>4697</v>
      </c>
      <c r="E3937">
        <v>3</v>
      </c>
    </row>
    <row r="3938" spans="1:5" x14ac:dyDescent="0.3">
      <c r="A3938">
        <v>178129</v>
      </c>
      <c r="B3938">
        <v>10000</v>
      </c>
      <c r="C3938">
        <v>127</v>
      </c>
      <c r="D3938" t="s">
        <v>4703</v>
      </c>
      <c r="E3938">
        <v>7</v>
      </c>
    </row>
    <row r="3939" spans="1:5" x14ac:dyDescent="0.3">
      <c r="A3939">
        <v>178130</v>
      </c>
      <c r="B3939">
        <v>10000</v>
      </c>
      <c r="C3939">
        <v>127</v>
      </c>
      <c r="D3939" t="s">
        <v>4703</v>
      </c>
      <c r="E3939">
        <v>7</v>
      </c>
    </row>
    <row r="3940" spans="1:5" x14ac:dyDescent="0.3">
      <c r="A3940">
        <v>178135</v>
      </c>
      <c r="B3940">
        <v>10000</v>
      </c>
      <c r="C3940">
        <v>127</v>
      </c>
      <c r="D3940" t="s">
        <v>4703</v>
      </c>
      <c r="E3940">
        <v>7</v>
      </c>
    </row>
    <row r="3941" spans="1:5" x14ac:dyDescent="0.3">
      <c r="A3941">
        <v>178137</v>
      </c>
      <c r="B3941">
        <v>10000</v>
      </c>
      <c r="C3941">
        <v>147</v>
      </c>
      <c r="D3941" t="s">
        <v>4700</v>
      </c>
      <c r="E3941">
        <v>9</v>
      </c>
    </row>
    <row r="3942" spans="1:5" x14ac:dyDescent="0.3">
      <c r="A3942">
        <v>178139</v>
      </c>
      <c r="B3942">
        <v>10000</v>
      </c>
      <c r="C3942">
        <v>127</v>
      </c>
      <c r="D3942" t="s">
        <v>4703</v>
      </c>
      <c r="E3942">
        <v>7</v>
      </c>
    </row>
    <row r="3943" spans="1:5" x14ac:dyDescent="0.3">
      <c r="A3943">
        <v>178148</v>
      </c>
      <c r="B3943">
        <v>0</v>
      </c>
      <c r="C3943">
        <v>0</v>
      </c>
      <c r="D3943" t="s">
        <v>4705</v>
      </c>
      <c r="E3943">
        <v>10</v>
      </c>
    </row>
    <row r="3944" spans="1:5" x14ac:dyDescent="0.3">
      <c r="A3944">
        <v>178154</v>
      </c>
      <c r="B3944">
        <v>10000</v>
      </c>
      <c r="C3944">
        <v>132</v>
      </c>
      <c r="D3944" t="s">
        <v>4698</v>
      </c>
      <c r="E3944">
        <v>8</v>
      </c>
    </row>
    <row r="3945" spans="1:5" x14ac:dyDescent="0.3">
      <c r="A3945">
        <v>178156</v>
      </c>
      <c r="B3945">
        <v>10000</v>
      </c>
      <c r="C3945">
        <v>147</v>
      </c>
      <c r="D3945" t="s">
        <v>4700</v>
      </c>
      <c r="E3945">
        <v>9</v>
      </c>
    </row>
    <row r="3946" spans="1:5" x14ac:dyDescent="0.3">
      <c r="A3946">
        <v>178157</v>
      </c>
      <c r="B3946">
        <v>10000</v>
      </c>
      <c r="C3946">
        <v>115</v>
      </c>
      <c r="D3946" t="s">
        <v>4702</v>
      </c>
      <c r="E3946">
        <v>6</v>
      </c>
    </row>
    <row r="3947" spans="1:5" x14ac:dyDescent="0.3">
      <c r="A3947">
        <v>178179</v>
      </c>
      <c r="B3947">
        <v>0</v>
      </c>
      <c r="C3947">
        <v>0</v>
      </c>
      <c r="D3947" t="s">
        <v>4705</v>
      </c>
      <c r="E3947">
        <v>10</v>
      </c>
    </row>
    <row r="3948" spans="1:5" x14ac:dyDescent="0.3">
      <c r="A3948">
        <v>178181</v>
      </c>
      <c r="B3948">
        <v>10000</v>
      </c>
      <c r="C3948">
        <v>110</v>
      </c>
      <c r="D3948" t="s">
        <v>4699</v>
      </c>
      <c r="E3948">
        <v>4</v>
      </c>
    </row>
    <row r="3949" spans="1:5" x14ac:dyDescent="0.3">
      <c r="A3949">
        <v>178190</v>
      </c>
      <c r="B3949">
        <v>10000</v>
      </c>
      <c r="C3949">
        <v>147</v>
      </c>
      <c r="D3949" t="s">
        <v>4700</v>
      </c>
      <c r="E3949">
        <v>9</v>
      </c>
    </row>
    <row r="3950" spans="1:5" x14ac:dyDescent="0.3">
      <c r="A3950">
        <v>178210</v>
      </c>
      <c r="B3950">
        <v>10000</v>
      </c>
      <c r="C3950">
        <v>147</v>
      </c>
      <c r="D3950" t="s">
        <v>4700</v>
      </c>
      <c r="E3950">
        <v>9</v>
      </c>
    </row>
    <row r="3951" spans="1:5" x14ac:dyDescent="0.3">
      <c r="A3951">
        <v>178213</v>
      </c>
      <c r="B3951">
        <v>10000</v>
      </c>
      <c r="C3951">
        <v>147</v>
      </c>
      <c r="D3951" t="s">
        <v>4700</v>
      </c>
      <c r="E3951">
        <v>9</v>
      </c>
    </row>
    <row r="3952" spans="1:5" x14ac:dyDescent="0.3">
      <c r="A3952">
        <v>178219</v>
      </c>
      <c r="B3952">
        <v>0</v>
      </c>
      <c r="C3952">
        <v>0</v>
      </c>
      <c r="D3952" t="s">
        <v>4705</v>
      </c>
      <c r="E3952">
        <v>10</v>
      </c>
    </row>
    <row r="3953" spans="1:5" x14ac:dyDescent="0.3">
      <c r="A3953">
        <v>178222</v>
      </c>
      <c r="B3953">
        <v>0</v>
      </c>
      <c r="C3953">
        <v>0</v>
      </c>
      <c r="D3953" t="s">
        <v>4705</v>
      </c>
      <c r="E3953">
        <v>10</v>
      </c>
    </row>
    <row r="3954" spans="1:5" x14ac:dyDescent="0.3">
      <c r="A3954">
        <v>178259</v>
      </c>
      <c r="B3954">
        <v>0</v>
      </c>
      <c r="C3954">
        <v>0</v>
      </c>
      <c r="D3954" t="s">
        <v>4705</v>
      </c>
      <c r="E3954">
        <v>10</v>
      </c>
    </row>
    <row r="3955" spans="1:5" x14ac:dyDescent="0.3">
      <c r="A3955">
        <v>178260</v>
      </c>
      <c r="B3955">
        <v>0</v>
      </c>
      <c r="C3955">
        <v>0</v>
      </c>
      <c r="D3955" t="s">
        <v>4705</v>
      </c>
      <c r="E3955">
        <v>10</v>
      </c>
    </row>
    <row r="3956" spans="1:5" x14ac:dyDescent="0.3">
      <c r="A3956">
        <v>178266</v>
      </c>
      <c r="B3956">
        <v>0</v>
      </c>
      <c r="C3956">
        <v>0</v>
      </c>
      <c r="D3956" t="s">
        <v>4705</v>
      </c>
      <c r="E3956">
        <v>10</v>
      </c>
    </row>
    <row r="3957" spans="1:5" x14ac:dyDescent="0.3">
      <c r="A3957">
        <v>178280</v>
      </c>
      <c r="B3957">
        <v>10000</v>
      </c>
      <c r="C3957">
        <v>127</v>
      </c>
      <c r="D3957" t="s">
        <v>4703</v>
      </c>
      <c r="E3957">
        <v>7</v>
      </c>
    </row>
    <row r="3958" spans="1:5" x14ac:dyDescent="0.3">
      <c r="A3958">
        <v>178293</v>
      </c>
      <c r="B3958">
        <v>10000</v>
      </c>
      <c r="C3958">
        <v>127</v>
      </c>
      <c r="D3958" t="s">
        <v>4703</v>
      </c>
      <c r="E3958">
        <v>7</v>
      </c>
    </row>
    <row r="3959" spans="1:5" x14ac:dyDescent="0.3">
      <c r="A3959">
        <v>178298</v>
      </c>
      <c r="B3959">
        <v>10000</v>
      </c>
      <c r="C3959">
        <v>127</v>
      </c>
      <c r="D3959" t="s">
        <v>4703</v>
      </c>
      <c r="E3959">
        <v>7</v>
      </c>
    </row>
    <row r="3960" spans="1:5" x14ac:dyDescent="0.3">
      <c r="A3960">
        <v>178303</v>
      </c>
      <c r="B3960">
        <v>10000</v>
      </c>
      <c r="C3960">
        <v>127</v>
      </c>
      <c r="D3960" t="s">
        <v>4703</v>
      </c>
      <c r="E3960">
        <v>7</v>
      </c>
    </row>
    <row r="3961" spans="1:5" x14ac:dyDescent="0.3">
      <c r="A3961">
        <v>178305</v>
      </c>
      <c r="B3961">
        <v>10000</v>
      </c>
      <c r="C3961">
        <v>127</v>
      </c>
      <c r="D3961" t="s">
        <v>4703</v>
      </c>
      <c r="E3961">
        <v>7</v>
      </c>
    </row>
    <row r="3962" spans="1:5" x14ac:dyDescent="0.3">
      <c r="A3962">
        <v>178319</v>
      </c>
      <c r="B3962">
        <v>10000</v>
      </c>
      <c r="C3962">
        <v>147</v>
      </c>
      <c r="D3962" t="s">
        <v>4700</v>
      </c>
      <c r="E3962">
        <v>9</v>
      </c>
    </row>
    <row r="3963" spans="1:5" x14ac:dyDescent="0.3">
      <c r="A3963">
        <v>178320</v>
      </c>
      <c r="B3963">
        <v>0</v>
      </c>
      <c r="C3963">
        <v>0</v>
      </c>
      <c r="D3963" t="s">
        <v>4705</v>
      </c>
      <c r="E3963">
        <v>10</v>
      </c>
    </row>
    <row r="3964" spans="1:5" x14ac:dyDescent="0.3">
      <c r="A3964">
        <v>178323</v>
      </c>
      <c r="B3964">
        <v>10000</v>
      </c>
      <c r="C3964">
        <v>147</v>
      </c>
      <c r="D3964" t="s">
        <v>4700</v>
      </c>
      <c r="E3964">
        <v>9</v>
      </c>
    </row>
    <row r="3965" spans="1:5" x14ac:dyDescent="0.3">
      <c r="A3965">
        <v>178328</v>
      </c>
      <c r="B3965">
        <v>0</v>
      </c>
      <c r="C3965">
        <v>0</v>
      </c>
      <c r="D3965" t="s">
        <v>4705</v>
      </c>
      <c r="E3965">
        <v>10</v>
      </c>
    </row>
    <row r="3966" spans="1:5" x14ac:dyDescent="0.3">
      <c r="A3966">
        <v>178329</v>
      </c>
      <c r="B3966">
        <v>10000</v>
      </c>
      <c r="C3966">
        <v>147</v>
      </c>
      <c r="D3966" t="s">
        <v>4700</v>
      </c>
      <c r="E3966">
        <v>9</v>
      </c>
    </row>
    <row r="3967" spans="1:5" x14ac:dyDescent="0.3">
      <c r="A3967">
        <v>178331</v>
      </c>
      <c r="B3967">
        <v>0</v>
      </c>
      <c r="C3967">
        <v>0</v>
      </c>
      <c r="D3967" t="s">
        <v>4705</v>
      </c>
      <c r="E3967">
        <v>10</v>
      </c>
    </row>
    <row r="3968" spans="1:5" x14ac:dyDescent="0.3">
      <c r="A3968">
        <v>178343</v>
      </c>
      <c r="B3968">
        <v>10000</v>
      </c>
      <c r="C3968">
        <v>110</v>
      </c>
      <c r="D3968" t="s">
        <v>4699</v>
      </c>
      <c r="E3968">
        <v>4</v>
      </c>
    </row>
    <row r="3969" spans="1:5" x14ac:dyDescent="0.3">
      <c r="A3969">
        <v>178344</v>
      </c>
      <c r="B3969">
        <v>10000</v>
      </c>
      <c r="C3969">
        <v>110</v>
      </c>
      <c r="D3969" t="s">
        <v>4699</v>
      </c>
      <c r="E3969">
        <v>4</v>
      </c>
    </row>
    <row r="3970" spans="1:5" x14ac:dyDescent="0.3">
      <c r="A3970">
        <v>178346</v>
      </c>
      <c r="B3970">
        <v>10000</v>
      </c>
      <c r="C3970">
        <v>110</v>
      </c>
      <c r="D3970" t="s">
        <v>4697</v>
      </c>
      <c r="E3970">
        <v>3</v>
      </c>
    </row>
    <row r="3971" spans="1:5" x14ac:dyDescent="0.3">
      <c r="A3971">
        <v>178356</v>
      </c>
      <c r="B3971">
        <v>10000</v>
      </c>
      <c r="C3971">
        <v>127</v>
      </c>
      <c r="D3971" t="s">
        <v>4703</v>
      </c>
      <c r="E3971">
        <v>7</v>
      </c>
    </row>
    <row r="3972" spans="1:5" x14ac:dyDescent="0.3">
      <c r="A3972">
        <v>178364</v>
      </c>
      <c r="B3972">
        <v>10000</v>
      </c>
      <c r="C3972">
        <v>127</v>
      </c>
      <c r="D3972" t="s">
        <v>4703</v>
      </c>
      <c r="E3972">
        <v>7</v>
      </c>
    </row>
    <row r="3973" spans="1:5" x14ac:dyDescent="0.3">
      <c r="A3973">
        <v>178365</v>
      </c>
      <c r="B3973">
        <v>10000</v>
      </c>
      <c r="C3973">
        <v>127</v>
      </c>
      <c r="D3973" t="s">
        <v>4703</v>
      </c>
      <c r="E3973">
        <v>7</v>
      </c>
    </row>
    <row r="3974" spans="1:5" x14ac:dyDescent="0.3">
      <c r="A3974">
        <v>178367</v>
      </c>
      <c r="B3974">
        <v>10000</v>
      </c>
      <c r="C3974">
        <v>110</v>
      </c>
      <c r="D3974" t="s">
        <v>4701</v>
      </c>
      <c r="E3974">
        <v>5</v>
      </c>
    </row>
    <row r="3975" spans="1:5" x14ac:dyDescent="0.3">
      <c r="A3975">
        <v>178370</v>
      </c>
      <c r="B3975">
        <v>10000</v>
      </c>
      <c r="C3975">
        <v>127</v>
      </c>
      <c r="D3975" t="s">
        <v>4703</v>
      </c>
      <c r="E3975">
        <v>7</v>
      </c>
    </row>
    <row r="3976" spans="1:5" x14ac:dyDescent="0.3">
      <c r="A3976">
        <v>178388</v>
      </c>
      <c r="B3976">
        <v>10000</v>
      </c>
      <c r="C3976">
        <v>147</v>
      </c>
      <c r="D3976" t="s">
        <v>4700</v>
      </c>
      <c r="E3976">
        <v>9</v>
      </c>
    </row>
    <row r="3977" spans="1:5" x14ac:dyDescent="0.3">
      <c r="A3977">
        <v>178390</v>
      </c>
      <c r="B3977">
        <v>0</v>
      </c>
      <c r="C3977">
        <v>0</v>
      </c>
      <c r="D3977" t="s">
        <v>4705</v>
      </c>
      <c r="E3977">
        <v>10</v>
      </c>
    </row>
    <row r="3978" spans="1:5" x14ac:dyDescent="0.3">
      <c r="A3978">
        <v>178393</v>
      </c>
      <c r="B3978">
        <v>10000</v>
      </c>
      <c r="C3978">
        <v>132</v>
      </c>
      <c r="D3978" t="s">
        <v>4698</v>
      </c>
      <c r="E3978">
        <v>8</v>
      </c>
    </row>
    <row r="3979" spans="1:5" x14ac:dyDescent="0.3">
      <c r="A3979">
        <v>178402</v>
      </c>
      <c r="B3979">
        <v>10000</v>
      </c>
      <c r="C3979">
        <v>132</v>
      </c>
      <c r="D3979" t="s">
        <v>4698</v>
      </c>
      <c r="E3979">
        <v>8</v>
      </c>
    </row>
    <row r="3980" spans="1:5" x14ac:dyDescent="0.3">
      <c r="A3980">
        <v>178410</v>
      </c>
      <c r="B3980">
        <v>10000</v>
      </c>
      <c r="C3980">
        <v>132</v>
      </c>
      <c r="D3980" t="s">
        <v>4698</v>
      </c>
      <c r="E3980">
        <v>8</v>
      </c>
    </row>
    <row r="3981" spans="1:5" x14ac:dyDescent="0.3">
      <c r="A3981">
        <v>178413</v>
      </c>
      <c r="B3981">
        <v>10000</v>
      </c>
      <c r="C3981">
        <v>115</v>
      </c>
      <c r="D3981" t="s">
        <v>4702</v>
      </c>
      <c r="E3981">
        <v>6</v>
      </c>
    </row>
    <row r="3982" spans="1:5" x14ac:dyDescent="0.3">
      <c r="A3982">
        <v>178414</v>
      </c>
      <c r="B3982">
        <v>10000</v>
      </c>
      <c r="C3982">
        <v>132</v>
      </c>
      <c r="D3982" t="s">
        <v>4698</v>
      </c>
      <c r="E3982">
        <v>8</v>
      </c>
    </row>
    <row r="3983" spans="1:5" x14ac:dyDescent="0.3">
      <c r="A3983">
        <v>178423</v>
      </c>
      <c r="B3983">
        <v>0</v>
      </c>
      <c r="C3983">
        <v>0</v>
      </c>
      <c r="D3983" t="s">
        <v>4705</v>
      </c>
      <c r="E3983">
        <v>10</v>
      </c>
    </row>
    <row r="3984" spans="1:5" x14ac:dyDescent="0.3">
      <c r="A3984">
        <v>178484</v>
      </c>
      <c r="B3984">
        <v>10000</v>
      </c>
      <c r="C3984">
        <v>147</v>
      </c>
      <c r="D3984" t="s">
        <v>4700</v>
      </c>
      <c r="E3984">
        <v>9</v>
      </c>
    </row>
    <row r="3985" spans="1:5" x14ac:dyDescent="0.3">
      <c r="A3985">
        <v>178493</v>
      </c>
      <c r="B3985">
        <v>10000</v>
      </c>
      <c r="C3985">
        <v>132</v>
      </c>
      <c r="D3985" t="s">
        <v>4698</v>
      </c>
      <c r="E3985">
        <v>8</v>
      </c>
    </row>
    <row r="3986" spans="1:5" x14ac:dyDescent="0.3">
      <c r="A3986">
        <v>178494</v>
      </c>
      <c r="B3986">
        <v>10000</v>
      </c>
      <c r="C3986">
        <v>147</v>
      </c>
      <c r="D3986" t="s">
        <v>4700</v>
      </c>
      <c r="E3986">
        <v>9</v>
      </c>
    </row>
    <row r="3987" spans="1:5" x14ac:dyDescent="0.3">
      <c r="A3987">
        <v>178495</v>
      </c>
      <c r="B3987">
        <v>10000</v>
      </c>
      <c r="C3987">
        <v>127</v>
      </c>
      <c r="D3987" t="s">
        <v>4703</v>
      </c>
      <c r="E3987">
        <v>7</v>
      </c>
    </row>
    <row r="3988" spans="1:5" x14ac:dyDescent="0.3">
      <c r="A3988">
        <v>178496</v>
      </c>
      <c r="B3988">
        <v>10000</v>
      </c>
      <c r="C3988">
        <v>147</v>
      </c>
      <c r="D3988" t="s">
        <v>4700</v>
      </c>
      <c r="E3988">
        <v>9</v>
      </c>
    </row>
    <row r="3989" spans="1:5" x14ac:dyDescent="0.3">
      <c r="A3989">
        <v>178515</v>
      </c>
      <c r="B3989">
        <v>10000</v>
      </c>
      <c r="C3989">
        <v>147</v>
      </c>
      <c r="D3989" t="s">
        <v>4700</v>
      </c>
      <c r="E3989">
        <v>9</v>
      </c>
    </row>
    <row r="3990" spans="1:5" x14ac:dyDescent="0.3">
      <c r="A3990">
        <v>178526</v>
      </c>
      <c r="B3990">
        <v>10000</v>
      </c>
      <c r="C3990">
        <v>147</v>
      </c>
      <c r="D3990" t="s">
        <v>4700</v>
      </c>
      <c r="E3990">
        <v>9</v>
      </c>
    </row>
    <row r="3991" spans="1:5" x14ac:dyDescent="0.3">
      <c r="A3991">
        <v>178540</v>
      </c>
      <c r="B3991">
        <v>0</v>
      </c>
      <c r="C3991">
        <v>0</v>
      </c>
      <c r="D3991" t="s">
        <v>4705</v>
      </c>
      <c r="E3991">
        <v>10</v>
      </c>
    </row>
    <row r="3992" spans="1:5" x14ac:dyDescent="0.3">
      <c r="A3992">
        <v>178567</v>
      </c>
      <c r="B3992">
        <v>10000</v>
      </c>
      <c r="C3992">
        <v>127</v>
      </c>
      <c r="D3992" t="s">
        <v>4703</v>
      </c>
      <c r="E3992">
        <v>7</v>
      </c>
    </row>
    <row r="3993" spans="1:5" x14ac:dyDescent="0.3">
      <c r="A3993">
        <v>178602</v>
      </c>
      <c r="B3993">
        <v>10000</v>
      </c>
      <c r="C3993">
        <v>147</v>
      </c>
      <c r="D3993" t="s">
        <v>4700</v>
      </c>
      <c r="E3993">
        <v>9</v>
      </c>
    </row>
    <row r="3994" spans="1:5" x14ac:dyDescent="0.3">
      <c r="A3994">
        <v>178608</v>
      </c>
      <c r="B3994">
        <v>0</v>
      </c>
      <c r="C3994">
        <v>0</v>
      </c>
      <c r="D3994" t="s">
        <v>4705</v>
      </c>
      <c r="E3994">
        <v>10</v>
      </c>
    </row>
    <row r="3995" spans="1:5" x14ac:dyDescent="0.3">
      <c r="A3995">
        <v>178609</v>
      </c>
      <c r="B3995">
        <v>10000</v>
      </c>
      <c r="C3995">
        <v>147</v>
      </c>
      <c r="D3995" t="s">
        <v>4700</v>
      </c>
      <c r="E3995">
        <v>9</v>
      </c>
    </row>
    <row r="3996" spans="1:5" x14ac:dyDescent="0.3">
      <c r="A3996">
        <v>178624</v>
      </c>
      <c r="B3996">
        <v>10000</v>
      </c>
      <c r="C3996">
        <v>127</v>
      </c>
      <c r="D3996" t="s">
        <v>4703</v>
      </c>
      <c r="E3996">
        <v>7</v>
      </c>
    </row>
    <row r="3997" spans="1:5" x14ac:dyDescent="0.3">
      <c r="A3997">
        <v>178626</v>
      </c>
      <c r="B3997">
        <v>10000</v>
      </c>
      <c r="C3997">
        <v>147</v>
      </c>
      <c r="D3997" t="s">
        <v>4700</v>
      </c>
      <c r="E3997">
        <v>9</v>
      </c>
    </row>
    <row r="3998" spans="1:5" x14ac:dyDescent="0.3">
      <c r="A3998">
        <v>178628</v>
      </c>
      <c r="B3998">
        <v>10000</v>
      </c>
      <c r="C3998">
        <v>147</v>
      </c>
      <c r="D3998" t="s">
        <v>4700</v>
      </c>
      <c r="E3998">
        <v>9</v>
      </c>
    </row>
    <row r="3999" spans="1:5" x14ac:dyDescent="0.3">
      <c r="A3999">
        <v>178638</v>
      </c>
      <c r="B3999">
        <v>0</v>
      </c>
      <c r="C3999">
        <v>0</v>
      </c>
      <c r="D3999" t="s">
        <v>4705</v>
      </c>
      <c r="E3999">
        <v>10</v>
      </c>
    </row>
    <row r="4000" spans="1:5" x14ac:dyDescent="0.3">
      <c r="A4000">
        <v>178640</v>
      </c>
      <c r="B4000">
        <v>0</v>
      </c>
      <c r="C4000">
        <v>0</v>
      </c>
      <c r="D4000" t="s">
        <v>4705</v>
      </c>
      <c r="E4000">
        <v>10</v>
      </c>
    </row>
    <row r="4001" spans="1:5" x14ac:dyDescent="0.3">
      <c r="A4001">
        <v>178642</v>
      </c>
      <c r="B4001">
        <v>10000</v>
      </c>
      <c r="C4001">
        <v>110</v>
      </c>
      <c r="D4001" t="s">
        <v>4699</v>
      </c>
      <c r="E4001">
        <v>4</v>
      </c>
    </row>
    <row r="4002" spans="1:5" x14ac:dyDescent="0.3">
      <c r="A4002">
        <v>178643</v>
      </c>
      <c r="B4002">
        <v>10000</v>
      </c>
      <c r="C4002">
        <v>100</v>
      </c>
      <c r="D4002" t="s">
        <v>4704</v>
      </c>
      <c r="E4002">
        <v>2</v>
      </c>
    </row>
    <row r="4003" spans="1:5" x14ac:dyDescent="0.3">
      <c r="A4003">
        <v>178645</v>
      </c>
      <c r="B4003">
        <v>10000</v>
      </c>
      <c r="C4003">
        <v>110</v>
      </c>
      <c r="D4003" t="s">
        <v>4701</v>
      </c>
      <c r="E4003">
        <v>5</v>
      </c>
    </row>
    <row r="4004" spans="1:5" x14ac:dyDescent="0.3">
      <c r="A4004">
        <v>178664</v>
      </c>
      <c r="B4004">
        <v>10000</v>
      </c>
      <c r="C4004">
        <v>147</v>
      </c>
      <c r="D4004" t="s">
        <v>4700</v>
      </c>
      <c r="E4004">
        <v>9</v>
      </c>
    </row>
    <row r="4005" spans="1:5" x14ac:dyDescent="0.3">
      <c r="A4005">
        <v>178665</v>
      </c>
      <c r="B4005">
        <v>10000</v>
      </c>
      <c r="C4005">
        <v>132</v>
      </c>
      <c r="D4005" t="s">
        <v>4698</v>
      </c>
      <c r="E4005">
        <v>8</v>
      </c>
    </row>
    <row r="4006" spans="1:5" x14ac:dyDescent="0.3">
      <c r="A4006">
        <v>178666</v>
      </c>
      <c r="B4006">
        <v>10000</v>
      </c>
      <c r="C4006">
        <v>127</v>
      </c>
      <c r="D4006" t="s">
        <v>4703</v>
      </c>
      <c r="E4006">
        <v>7</v>
      </c>
    </row>
    <row r="4007" spans="1:5" x14ac:dyDescent="0.3">
      <c r="A4007">
        <v>178667</v>
      </c>
      <c r="B4007">
        <v>0</v>
      </c>
      <c r="C4007">
        <v>0</v>
      </c>
      <c r="D4007" t="s">
        <v>4705</v>
      </c>
      <c r="E4007">
        <v>10</v>
      </c>
    </row>
    <row r="4008" spans="1:5" x14ac:dyDescent="0.3">
      <c r="A4008">
        <v>178717</v>
      </c>
      <c r="B4008">
        <v>10000</v>
      </c>
      <c r="C4008">
        <v>127</v>
      </c>
      <c r="D4008" t="s">
        <v>4703</v>
      </c>
      <c r="E4008">
        <v>7</v>
      </c>
    </row>
    <row r="4009" spans="1:5" x14ac:dyDescent="0.3">
      <c r="A4009">
        <v>178719</v>
      </c>
      <c r="B4009">
        <v>10000</v>
      </c>
      <c r="C4009">
        <v>115</v>
      </c>
      <c r="D4009" t="s">
        <v>4702</v>
      </c>
      <c r="E4009">
        <v>6</v>
      </c>
    </row>
    <row r="4010" spans="1:5" x14ac:dyDescent="0.3">
      <c r="A4010">
        <v>178720</v>
      </c>
      <c r="B4010">
        <v>10000</v>
      </c>
      <c r="C4010">
        <v>147</v>
      </c>
      <c r="D4010" t="s">
        <v>4700</v>
      </c>
      <c r="E4010">
        <v>9</v>
      </c>
    </row>
    <row r="4011" spans="1:5" x14ac:dyDescent="0.3">
      <c r="A4011">
        <v>178722</v>
      </c>
      <c r="B4011">
        <v>10000</v>
      </c>
      <c r="C4011">
        <v>147</v>
      </c>
      <c r="D4011" t="s">
        <v>4700</v>
      </c>
      <c r="E4011">
        <v>9</v>
      </c>
    </row>
    <row r="4012" spans="1:5" x14ac:dyDescent="0.3">
      <c r="A4012">
        <v>178726</v>
      </c>
      <c r="B4012">
        <v>10000</v>
      </c>
      <c r="C4012">
        <v>132</v>
      </c>
      <c r="D4012" t="s">
        <v>4698</v>
      </c>
      <c r="E4012">
        <v>8</v>
      </c>
    </row>
    <row r="4013" spans="1:5" x14ac:dyDescent="0.3">
      <c r="A4013">
        <v>178746</v>
      </c>
      <c r="B4013">
        <v>10000</v>
      </c>
      <c r="C4013">
        <v>147</v>
      </c>
      <c r="D4013" t="s">
        <v>4700</v>
      </c>
      <c r="E4013">
        <v>9</v>
      </c>
    </row>
    <row r="4014" spans="1:5" x14ac:dyDescent="0.3">
      <c r="A4014">
        <v>178750</v>
      </c>
      <c r="B4014">
        <v>10000</v>
      </c>
      <c r="C4014">
        <v>110</v>
      </c>
      <c r="D4014" t="s">
        <v>4699</v>
      </c>
      <c r="E4014">
        <v>4</v>
      </c>
    </row>
    <row r="4015" spans="1:5" x14ac:dyDescent="0.3">
      <c r="A4015">
        <v>178751</v>
      </c>
      <c r="B4015">
        <v>0</v>
      </c>
      <c r="C4015">
        <v>0</v>
      </c>
      <c r="D4015" t="s">
        <v>4705</v>
      </c>
      <c r="E4015">
        <v>10</v>
      </c>
    </row>
    <row r="4016" spans="1:5" x14ac:dyDescent="0.3">
      <c r="A4016">
        <v>178764</v>
      </c>
      <c r="B4016">
        <v>10000</v>
      </c>
      <c r="C4016">
        <v>132</v>
      </c>
      <c r="D4016" t="s">
        <v>4698</v>
      </c>
      <c r="E4016">
        <v>8</v>
      </c>
    </row>
    <row r="4017" spans="1:5" x14ac:dyDescent="0.3">
      <c r="A4017">
        <v>178786</v>
      </c>
      <c r="B4017">
        <v>10000</v>
      </c>
      <c r="C4017">
        <v>110</v>
      </c>
      <c r="D4017" t="s">
        <v>4697</v>
      </c>
      <c r="E4017">
        <v>3</v>
      </c>
    </row>
    <row r="4018" spans="1:5" x14ac:dyDescent="0.3">
      <c r="A4018">
        <v>178789</v>
      </c>
      <c r="B4018">
        <v>10000</v>
      </c>
      <c r="C4018">
        <v>110</v>
      </c>
      <c r="D4018" t="s">
        <v>4697</v>
      </c>
      <c r="E4018">
        <v>3</v>
      </c>
    </row>
    <row r="4019" spans="1:5" x14ac:dyDescent="0.3">
      <c r="A4019">
        <v>178793</v>
      </c>
      <c r="B4019">
        <v>10000</v>
      </c>
      <c r="C4019">
        <v>110</v>
      </c>
      <c r="D4019" t="s">
        <v>4697</v>
      </c>
      <c r="E4019">
        <v>3</v>
      </c>
    </row>
    <row r="4020" spans="1:5" x14ac:dyDescent="0.3">
      <c r="A4020">
        <v>178801</v>
      </c>
      <c r="B4020">
        <v>10000</v>
      </c>
      <c r="C4020">
        <v>110</v>
      </c>
      <c r="D4020" t="s">
        <v>4699</v>
      </c>
      <c r="E4020">
        <v>4</v>
      </c>
    </row>
    <row r="4021" spans="1:5" x14ac:dyDescent="0.3">
      <c r="A4021">
        <v>178817</v>
      </c>
      <c r="B4021">
        <v>10000</v>
      </c>
      <c r="C4021">
        <v>110</v>
      </c>
      <c r="D4021" t="s">
        <v>4699</v>
      </c>
      <c r="E4021">
        <v>4</v>
      </c>
    </row>
    <row r="4022" spans="1:5" x14ac:dyDescent="0.3">
      <c r="A4022">
        <v>178826</v>
      </c>
      <c r="B4022">
        <v>0</v>
      </c>
      <c r="C4022">
        <v>0</v>
      </c>
      <c r="D4022" t="s">
        <v>4705</v>
      </c>
      <c r="E4022">
        <v>10</v>
      </c>
    </row>
    <row r="4023" spans="1:5" x14ac:dyDescent="0.3">
      <c r="A4023">
        <v>178827</v>
      </c>
      <c r="B4023">
        <v>0</v>
      </c>
      <c r="C4023">
        <v>0</v>
      </c>
      <c r="D4023" t="s">
        <v>4705</v>
      </c>
      <c r="E4023">
        <v>10</v>
      </c>
    </row>
    <row r="4024" spans="1:5" x14ac:dyDescent="0.3">
      <c r="A4024">
        <v>178828</v>
      </c>
      <c r="B4024">
        <v>10000</v>
      </c>
      <c r="C4024">
        <v>127</v>
      </c>
      <c r="D4024" t="s">
        <v>4703</v>
      </c>
      <c r="E4024">
        <v>7</v>
      </c>
    </row>
    <row r="4025" spans="1:5" x14ac:dyDescent="0.3">
      <c r="A4025">
        <v>178849</v>
      </c>
      <c r="B4025">
        <v>0</v>
      </c>
      <c r="C4025">
        <v>0</v>
      </c>
      <c r="D4025" t="s">
        <v>4705</v>
      </c>
      <c r="E4025">
        <v>10</v>
      </c>
    </row>
    <row r="4026" spans="1:5" x14ac:dyDescent="0.3">
      <c r="A4026">
        <v>178850</v>
      </c>
      <c r="B4026">
        <v>10000</v>
      </c>
      <c r="C4026">
        <v>147</v>
      </c>
      <c r="D4026" t="s">
        <v>4700</v>
      </c>
      <c r="E4026">
        <v>9</v>
      </c>
    </row>
    <row r="4027" spans="1:5" x14ac:dyDescent="0.3">
      <c r="A4027">
        <v>178921</v>
      </c>
      <c r="B4027">
        <v>10000</v>
      </c>
      <c r="C4027">
        <v>110</v>
      </c>
      <c r="D4027" t="s">
        <v>4697</v>
      </c>
      <c r="E4027">
        <v>3</v>
      </c>
    </row>
    <row r="4028" spans="1:5" x14ac:dyDescent="0.3">
      <c r="A4028">
        <v>178922</v>
      </c>
      <c r="B4028">
        <v>10000</v>
      </c>
      <c r="C4028">
        <v>147</v>
      </c>
      <c r="D4028" t="s">
        <v>4700</v>
      </c>
      <c r="E4028">
        <v>9</v>
      </c>
    </row>
    <row r="4029" spans="1:5" x14ac:dyDescent="0.3">
      <c r="A4029">
        <v>178929</v>
      </c>
      <c r="B4029">
        <v>10000</v>
      </c>
      <c r="C4029">
        <v>147</v>
      </c>
      <c r="D4029" t="s">
        <v>4700</v>
      </c>
      <c r="E4029">
        <v>9</v>
      </c>
    </row>
    <row r="4030" spans="1:5" x14ac:dyDescent="0.3">
      <c r="A4030">
        <v>178955</v>
      </c>
      <c r="B4030">
        <v>10000</v>
      </c>
      <c r="C4030">
        <v>127</v>
      </c>
      <c r="D4030" t="s">
        <v>4703</v>
      </c>
      <c r="E4030">
        <v>7</v>
      </c>
    </row>
    <row r="4031" spans="1:5" x14ac:dyDescent="0.3">
      <c r="A4031">
        <v>178956</v>
      </c>
      <c r="B4031">
        <v>10000</v>
      </c>
      <c r="C4031">
        <v>147</v>
      </c>
      <c r="D4031" t="s">
        <v>4700</v>
      </c>
      <c r="E4031">
        <v>9</v>
      </c>
    </row>
    <row r="4032" spans="1:5" x14ac:dyDescent="0.3">
      <c r="A4032">
        <v>178992</v>
      </c>
      <c r="B4032">
        <v>10000</v>
      </c>
      <c r="C4032">
        <v>90</v>
      </c>
      <c r="D4032" t="s">
        <v>4706</v>
      </c>
      <c r="E4032">
        <v>1</v>
      </c>
    </row>
    <row r="4033" spans="1:5" x14ac:dyDescent="0.3">
      <c r="A4033">
        <v>179005</v>
      </c>
      <c r="B4033">
        <v>10000</v>
      </c>
      <c r="C4033">
        <v>115</v>
      </c>
      <c r="D4033" t="s">
        <v>4702</v>
      </c>
      <c r="E4033">
        <v>6</v>
      </c>
    </row>
    <row r="4034" spans="1:5" x14ac:dyDescent="0.3">
      <c r="A4034">
        <v>179010</v>
      </c>
      <c r="B4034">
        <v>10000</v>
      </c>
      <c r="C4034">
        <v>115</v>
      </c>
      <c r="D4034" t="s">
        <v>4702</v>
      </c>
      <c r="E4034">
        <v>6</v>
      </c>
    </row>
    <row r="4035" spans="1:5" x14ac:dyDescent="0.3">
      <c r="A4035">
        <v>179041</v>
      </c>
      <c r="B4035">
        <v>0</v>
      </c>
      <c r="C4035">
        <v>0</v>
      </c>
      <c r="D4035" t="s">
        <v>4705</v>
      </c>
      <c r="E4035">
        <v>10</v>
      </c>
    </row>
    <row r="4036" spans="1:5" x14ac:dyDescent="0.3">
      <c r="A4036">
        <v>179057</v>
      </c>
      <c r="B4036">
        <v>10000</v>
      </c>
      <c r="C4036">
        <v>110</v>
      </c>
      <c r="D4036" t="s">
        <v>4701</v>
      </c>
      <c r="E4036">
        <v>5</v>
      </c>
    </row>
    <row r="4037" spans="1:5" x14ac:dyDescent="0.3">
      <c r="A4037">
        <v>179059</v>
      </c>
      <c r="B4037">
        <v>0</v>
      </c>
      <c r="C4037">
        <v>0</v>
      </c>
      <c r="D4037" t="s">
        <v>4705</v>
      </c>
      <c r="E4037">
        <v>10</v>
      </c>
    </row>
    <row r="4038" spans="1:5" x14ac:dyDescent="0.3">
      <c r="A4038">
        <v>179060</v>
      </c>
      <c r="B4038">
        <v>10000</v>
      </c>
      <c r="C4038">
        <v>147</v>
      </c>
      <c r="D4038" t="s">
        <v>4700</v>
      </c>
      <c r="E4038">
        <v>9</v>
      </c>
    </row>
    <row r="4039" spans="1:5" x14ac:dyDescent="0.3">
      <c r="A4039">
        <v>179078</v>
      </c>
      <c r="B4039">
        <v>10000</v>
      </c>
      <c r="C4039">
        <v>147</v>
      </c>
      <c r="D4039" t="s">
        <v>4700</v>
      </c>
      <c r="E4039">
        <v>9</v>
      </c>
    </row>
    <row r="4040" spans="1:5" x14ac:dyDescent="0.3">
      <c r="A4040">
        <v>179111</v>
      </c>
      <c r="B4040">
        <v>10000</v>
      </c>
      <c r="C4040">
        <v>115</v>
      </c>
      <c r="D4040" t="s">
        <v>4702</v>
      </c>
      <c r="E4040">
        <v>6</v>
      </c>
    </row>
    <row r="4041" spans="1:5" x14ac:dyDescent="0.3">
      <c r="A4041">
        <v>179123</v>
      </c>
      <c r="B4041">
        <v>10000</v>
      </c>
      <c r="C4041">
        <v>132</v>
      </c>
      <c r="D4041" t="s">
        <v>4698</v>
      </c>
      <c r="E4041">
        <v>8</v>
      </c>
    </row>
    <row r="4042" spans="1:5" x14ac:dyDescent="0.3">
      <c r="A4042">
        <v>179141</v>
      </c>
      <c r="B4042">
        <v>10000</v>
      </c>
      <c r="C4042">
        <v>147</v>
      </c>
      <c r="D4042" t="s">
        <v>4700</v>
      </c>
      <c r="E4042">
        <v>9</v>
      </c>
    </row>
    <row r="4043" spans="1:5" x14ac:dyDescent="0.3">
      <c r="A4043">
        <v>179152</v>
      </c>
      <c r="B4043">
        <v>10000</v>
      </c>
      <c r="C4043">
        <v>127</v>
      </c>
      <c r="D4043" t="s">
        <v>4703</v>
      </c>
      <c r="E4043">
        <v>7</v>
      </c>
    </row>
    <row r="4044" spans="1:5" x14ac:dyDescent="0.3">
      <c r="A4044">
        <v>179156</v>
      </c>
      <c r="B4044">
        <v>10000</v>
      </c>
      <c r="C4044">
        <v>115</v>
      </c>
      <c r="D4044" t="s">
        <v>4702</v>
      </c>
      <c r="E4044">
        <v>6</v>
      </c>
    </row>
    <row r="4045" spans="1:5" x14ac:dyDescent="0.3">
      <c r="A4045">
        <v>179157</v>
      </c>
      <c r="B4045">
        <v>10000</v>
      </c>
      <c r="C4045">
        <v>115</v>
      </c>
      <c r="D4045" t="s">
        <v>4702</v>
      </c>
      <c r="E4045">
        <v>6</v>
      </c>
    </row>
    <row r="4046" spans="1:5" x14ac:dyDescent="0.3">
      <c r="A4046">
        <v>179159</v>
      </c>
      <c r="B4046">
        <v>10000</v>
      </c>
      <c r="C4046">
        <v>147</v>
      </c>
      <c r="D4046" t="s">
        <v>4700</v>
      </c>
      <c r="E4046">
        <v>9</v>
      </c>
    </row>
    <row r="4047" spans="1:5" x14ac:dyDescent="0.3">
      <c r="A4047">
        <v>179160</v>
      </c>
      <c r="B4047">
        <v>10000</v>
      </c>
      <c r="C4047">
        <v>110</v>
      </c>
      <c r="D4047" t="s">
        <v>4701</v>
      </c>
      <c r="E4047">
        <v>5</v>
      </c>
    </row>
    <row r="4048" spans="1:5" x14ac:dyDescent="0.3">
      <c r="A4048">
        <v>179161</v>
      </c>
      <c r="B4048">
        <v>10000</v>
      </c>
      <c r="C4048">
        <v>110</v>
      </c>
      <c r="D4048" t="s">
        <v>4701</v>
      </c>
      <c r="E4048">
        <v>5</v>
      </c>
    </row>
    <row r="4049" spans="1:5" x14ac:dyDescent="0.3">
      <c r="A4049">
        <v>179162</v>
      </c>
      <c r="B4049">
        <v>0</v>
      </c>
      <c r="C4049">
        <v>0</v>
      </c>
      <c r="D4049" t="s">
        <v>4705</v>
      </c>
      <c r="E4049">
        <v>10</v>
      </c>
    </row>
    <row r="4050" spans="1:5" x14ac:dyDescent="0.3">
      <c r="A4050">
        <v>179169</v>
      </c>
      <c r="B4050">
        <v>0</v>
      </c>
      <c r="C4050">
        <v>0</v>
      </c>
      <c r="D4050" t="s">
        <v>4705</v>
      </c>
      <c r="E4050">
        <v>10</v>
      </c>
    </row>
    <row r="4051" spans="1:5" x14ac:dyDescent="0.3">
      <c r="A4051">
        <v>179181</v>
      </c>
      <c r="B4051">
        <v>10000</v>
      </c>
      <c r="C4051">
        <v>127</v>
      </c>
      <c r="D4051" t="s">
        <v>4703</v>
      </c>
      <c r="E4051">
        <v>7</v>
      </c>
    </row>
    <row r="4052" spans="1:5" x14ac:dyDescent="0.3">
      <c r="A4052">
        <v>179196</v>
      </c>
      <c r="B4052">
        <v>10000</v>
      </c>
      <c r="C4052">
        <v>147</v>
      </c>
      <c r="D4052" t="s">
        <v>4700</v>
      </c>
      <c r="E4052">
        <v>9</v>
      </c>
    </row>
    <row r="4053" spans="1:5" x14ac:dyDescent="0.3">
      <c r="A4053">
        <v>179197</v>
      </c>
      <c r="B4053">
        <v>10000</v>
      </c>
      <c r="C4053">
        <v>110</v>
      </c>
      <c r="D4053" t="s">
        <v>4701</v>
      </c>
      <c r="E4053">
        <v>5</v>
      </c>
    </row>
    <row r="4054" spans="1:5" x14ac:dyDescent="0.3">
      <c r="A4054">
        <v>179235</v>
      </c>
      <c r="B4054">
        <v>10000</v>
      </c>
      <c r="C4054">
        <v>127</v>
      </c>
      <c r="D4054" t="s">
        <v>4703</v>
      </c>
      <c r="E4054">
        <v>7</v>
      </c>
    </row>
    <row r="4055" spans="1:5" x14ac:dyDescent="0.3">
      <c r="A4055">
        <v>179241</v>
      </c>
      <c r="B4055">
        <v>10000</v>
      </c>
      <c r="C4055">
        <v>147</v>
      </c>
      <c r="D4055" t="s">
        <v>4700</v>
      </c>
      <c r="E4055">
        <v>9</v>
      </c>
    </row>
    <row r="4056" spans="1:5" x14ac:dyDescent="0.3">
      <c r="A4056">
        <v>179266</v>
      </c>
      <c r="B4056">
        <v>10000</v>
      </c>
      <c r="C4056">
        <v>132</v>
      </c>
      <c r="D4056" t="s">
        <v>4698</v>
      </c>
      <c r="E4056">
        <v>8</v>
      </c>
    </row>
    <row r="4057" spans="1:5" x14ac:dyDescent="0.3">
      <c r="A4057">
        <v>179317</v>
      </c>
      <c r="B4057">
        <v>10000</v>
      </c>
      <c r="C4057">
        <v>127</v>
      </c>
      <c r="D4057" t="s">
        <v>4703</v>
      </c>
      <c r="E4057">
        <v>7</v>
      </c>
    </row>
    <row r="4058" spans="1:5" x14ac:dyDescent="0.3">
      <c r="A4058">
        <v>179324</v>
      </c>
      <c r="B4058">
        <v>10000</v>
      </c>
      <c r="C4058">
        <v>110</v>
      </c>
      <c r="D4058" t="s">
        <v>4699</v>
      </c>
      <c r="E4058">
        <v>4</v>
      </c>
    </row>
    <row r="4059" spans="1:5" x14ac:dyDescent="0.3">
      <c r="A4059">
        <v>179380</v>
      </c>
      <c r="B4059">
        <v>0</v>
      </c>
      <c r="C4059">
        <v>0</v>
      </c>
      <c r="D4059" t="s">
        <v>4705</v>
      </c>
      <c r="E4059">
        <v>10</v>
      </c>
    </row>
    <row r="4060" spans="1:5" x14ac:dyDescent="0.3">
      <c r="A4060">
        <v>179410</v>
      </c>
      <c r="B4060">
        <v>10000</v>
      </c>
      <c r="C4060">
        <v>147</v>
      </c>
      <c r="D4060" t="s">
        <v>4700</v>
      </c>
      <c r="E4060">
        <v>9</v>
      </c>
    </row>
    <row r="4061" spans="1:5" x14ac:dyDescent="0.3">
      <c r="A4061">
        <v>179421</v>
      </c>
      <c r="B4061">
        <v>0</v>
      </c>
      <c r="C4061">
        <v>0</v>
      </c>
      <c r="D4061" t="s">
        <v>4705</v>
      </c>
      <c r="E4061">
        <v>10</v>
      </c>
    </row>
    <row r="4062" spans="1:5" x14ac:dyDescent="0.3">
      <c r="A4062">
        <v>179430</v>
      </c>
      <c r="B4062">
        <v>10000</v>
      </c>
      <c r="C4062">
        <v>127</v>
      </c>
      <c r="D4062" t="s">
        <v>4703</v>
      </c>
      <c r="E4062">
        <v>7</v>
      </c>
    </row>
    <row r="4063" spans="1:5" x14ac:dyDescent="0.3">
      <c r="A4063">
        <v>179436</v>
      </c>
      <c r="B4063">
        <v>10000</v>
      </c>
      <c r="C4063">
        <v>110</v>
      </c>
      <c r="D4063" t="s">
        <v>4699</v>
      </c>
      <c r="E4063">
        <v>4</v>
      </c>
    </row>
    <row r="4064" spans="1:5" x14ac:dyDescent="0.3">
      <c r="A4064">
        <v>179441</v>
      </c>
      <c r="B4064">
        <v>10000</v>
      </c>
      <c r="C4064">
        <v>110</v>
      </c>
      <c r="D4064" t="s">
        <v>4699</v>
      </c>
      <c r="E4064">
        <v>4</v>
      </c>
    </row>
    <row r="4065" spans="1:5" x14ac:dyDescent="0.3">
      <c r="A4065">
        <v>179442</v>
      </c>
      <c r="B4065">
        <v>10000</v>
      </c>
      <c r="C4065">
        <v>127</v>
      </c>
      <c r="D4065" t="s">
        <v>4703</v>
      </c>
      <c r="E4065">
        <v>7</v>
      </c>
    </row>
    <row r="4066" spans="1:5" x14ac:dyDescent="0.3">
      <c r="A4066">
        <v>179444</v>
      </c>
      <c r="B4066">
        <v>10000</v>
      </c>
      <c r="C4066">
        <v>147</v>
      </c>
      <c r="D4066" t="s">
        <v>4700</v>
      </c>
      <c r="E4066">
        <v>9</v>
      </c>
    </row>
    <row r="4067" spans="1:5" x14ac:dyDescent="0.3">
      <c r="A4067">
        <v>179445</v>
      </c>
      <c r="B4067">
        <v>10000</v>
      </c>
      <c r="C4067">
        <v>115</v>
      </c>
      <c r="D4067" t="s">
        <v>4702</v>
      </c>
      <c r="E4067">
        <v>6</v>
      </c>
    </row>
    <row r="4068" spans="1:5" x14ac:dyDescent="0.3">
      <c r="A4068">
        <v>179446</v>
      </c>
      <c r="B4068">
        <v>10000</v>
      </c>
      <c r="C4068">
        <v>110</v>
      </c>
      <c r="D4068" t="s">
        <v>4701</v>
      </c>
      <c r="E4068">
        <v>5</v>
      </c>
    </row>
    <row r="4069" spans="1:5" x14ac:dyDescent="0.3">
      <c r="A4069">
        <v>179447</v>
      </c>
      <c r="B4069">
        <v>10000</v>
      </c>
      <c r="C4069">
        <v>110</v>
      </c>
      <c r="D4069" t="s">
        <v>4699</v>
      </c>
      <c r="E4069">
        <v>4</v>
      </c>
    </row>
    <row r="4070" spans="1:5" x14ac:dyDescent="0.3">
      <c r="A4070">
        <v>179449</v>
      </c>
      <c r="B4070">
        <v>10000</v>
      </c>
      <c r="C4070">
        <v>110</v>
      </c>
      <c r="D4070" t="s">
        <v>4701</v>
      </c>
      <c r="E4070">
        <v>5</v>
      </c>
    </row>
    <row r="4071" spans="1:5" x14ac:dyDescent="0.3">
      <c r="A4071">
        <v>179450</v>
      </c>
      <c r="B4071">
        <v>10000</v>
      </c>
      <c r="C4071">
        <v>110</v>
      </c>
      <c r="D4071" t="s">
        <v>4697</v>
      </c>
      <c r="E4071">
        <v>3</v>
      </c>
    </row>
    <row r="4072" spans="1:5" x14ac:dyDescent="0.3">
      <c r="A4072">
        <v>179451</v>
      </c>
      <c r="B4072">
        <v>10000</v>
      </c>
      <c r="C4072">
        <v>110</v>
      </c>
      <c r="D4072" t="s">
        <v>4697</v>
      </c>
      <c r="E4072">
        <v>3</v>
      </c>
    </row>
    <row r="4073" spans="1:5" x14ac:dyDescent="0.3">
      <c r="A4073">
        <v>179452</v>
      </c>
      <c r="B4073">
        <v>0</v>
      </c>
      <c r="C4073">
        <v>0</v>
      </c>
      <c r="D4073" t="s">
        <v>4705</v>
      </c>
      <c r="E4073">
        <v>10</v>
      </c>
    </row>
    <row r="4074" spans="1:5" x14ac:dyDescent="0.3">
      <c r="A4074">
        <v>179455</v>
      </c>
      <c r="B4074">
        <v>10000</v>
      </c>
      <c r="C4074">
        <v>127</v>
      </c>
      <c r="D4074" t="s">
        <v>4703</v>
      </c>
      <c r="E4074">
        <v>7</v>
      </c>
    </row>
    <row r="4075" spans="1:5" x14ac:dyDescent="0.3">
      <c r="A4075">
        <v>179456</v>
      </c>
      <c r="B4075">
        <v>10000</v>
      </c>
      <c r="C4075">
        <v>100</v>
      </c>
      <c r="D4075" t="s">
        <v>4704</v>
      </c>
      <c r="E4075">
        <v>2</v>
      </c>
    </row>
    <row r="4076" spans="1:5" x14ac:dyDescent="0.3">
      <c r="A4076">
        <v>179457</v>
      </c>
      <c r="B4076">
        <v>10000</v>
      </c>
      <c r="C4076">
        <v>110</v>
      </c>
      <c r="D4076" t="s">
        <v>4699</v>
      </c>
      <c r="E4076">
        <v>4</v>
      </c>
    </row>
    <row r="4077" spans="1:5" x14ac:dyDescent="0.3">
      <c r="A4077">
        <v>179460</v>
      </c>
      <c r="B4077">
        <v>10000</v>
      </c>
      <c r="C4077">
        <v>110</v>
      </c>
      <c r="D4077" t="s">
        <v>4699</v>
      </c>
      <c r="E4077">
        <v>4</v>
      </c>
    </row>
    <row r="4078" spans="1:5" x14ac:dyDescent="0.3">
      <c r="A4078">
        <v>179461</v>
      </c>
      <c r="B4078">
        <v>10000</v>
      </c>
      <c r="C4078">
        <v>100</v>
      </c>
      <c r="D4078" t="s">
        <v>4704</v>
      </c>
      <c r="E4078">
        <v>2</v>
      </c>
    </row>
    <row r="4079" spans="1:5" x14ac:dyDescent="0.3">
      <c r="A4079">
        <v>179469</v>
      </c>
      <c r="B4079">
        <v>10000</v>
      </c>
      <c r="C4079">
        <v>110</v>
      </c>
      <c r="D4079" t="s">
        <v>4699</v>
      </c>
      <c r="E4079">
        <v>4</v>
      </c>
    </row>
    <row r="4080" spans="1:5" x14ac:dyDescent="0.3">
      <c r="A4080">
        <v>179502</v>
      </c>
      <c r="B4080">
        <v>0</v>
      </c>
      <c r="C4080">
        <v>0</v>
      </c>
      <c r="D4080" t="s">
        <v>4705</v>
      </c>
      <c r="E4080">
        <v>10</v>
      </c>
    </row>
    <row r="4081" spans="1:5" x14ac:dyDescent="0.3">
      <c r="A4081">
        <v>179511</v>
      </c>
      <c r="B4081">
        <v>10000</v>
      </c>
      <c r="C4081">
        <v>115</v>
      </c>
      <c r="D4081" t="s">
        <v>4702</v>
      </c>
      <c r="E4081">
        <v>6</v>
      </c>
    </row>
    <row r="4082" spans="1:5" x14ac:dyDescent="0.3">
      <c r="A4082">
        <v>179514</v>
      </c>
      <c r="B4082">
        <v>10000</v>
      </c>
      <c r="C4082">
        <v>132</v>
      </c>
      <c r="D4082" t="s">
        <v>4698</v>
      </c>
      <c r="E4082">
        <v>8</v>
      </c>
    </row>
    <row r="4083" spans="1:5" x14ac:dyDescent="0.3">
      <c r="A4083">
        <v>179518</v>
      </c>
      <c r="B4083">
        <v>10000</v>
      </c>
      <c r="C4083">
        <v>110</v>
      </c>
      <c r="D4083" t="s">
        <v>4699</v>
      </c>
      <c r="E4083">
        <v>4</v>
      </c>
    </row>
    <row r="4084" spans="1:5" x14ac:dyDescent="0.3">
      <c r="A4084">
        <v>179524</v>
      </c>
      <c r="B4084">
        <v>0</v>
      </c>
      <c r="C4084">
        <v>0</v>
      </c>
      <c r="D4084" t="s">
        <v>4705</v>
      </c>
      <c r="E4084">
        <v>10</v>
      </c>
    </row>
    <row r="4085" spans="1:5" x14ac:dyDescent="0.3">
      <c r="A4085">
        <v>179526</v>
      </c>
      <c r="B4085">
        <v>0</v>
      </c>
      <c r="C4085">
        <v>0</v>
      </c>
      <c r="D4085" t="s">
        <v>4705</v>
      </c>
      <c r="E4085">
        <v>10</v>
      </c>
    </row>
    <row r="4086" spans="1:5" x14ac:dyDescent="0.3">
      <c r="A4086">
        <v>179531</v>
      </c>
      <c r="B4086">
        <v>10000</v>
      </c>
      <c r="C4086">
        <v>127</v>
      </c>
      <c r="D4086" t="s">
        <v>4703</v>
      </c>
      <c r="E4086">
        <v>7</v>
      </c>
    </row>
    <row r="4087" spans="1:5" x14ac:dyDescent="0.3">
      <c r="A4087">
        <v>179541</v>
      </c>
      <c r="B4087">
        <v>10000</v>
      </c>
      <c r="C4087">
        <v>147</v>
      </c>
      <c r="D4087" t="s">
        <v>4700</v>
      </c>
      <c r="E4087">
        <v>9</v>
      </c>
    </row>
    <row r="4088" spans="1:5" x14ac:dyDescent="0.3">
      <c r="A4088">
        <v>179577</v>
      </c>
      <c r="B4088">
        <v>0</v>
      </c>
      <c r="C4088">
        <v>0</v>
      </c>
      <c r="D4088" t="s">
        <v>4705</v>
      </c>
      <c r="E4088">
        <v>10</v>
      </c>
    </row>
    <row r="4089" spans="1:5" x14ac:dyDescent="0.3">
      <c r="A4089">
        <v>179578</v>
      </c>
      <c r="B4089">
        <v>0</v>
      </c>
      <c r="C4089">
        <v>0</v>
      </c>
      <c r="D4089" t="s">
        <v>4705</v>
      </c>
      <c r="E4089">
        <v>10</v>
      </c>
    </row>
    <row r="4090" spans="1:5" x14ac:dyDescent="0.3">
      <c r="A4090">
        <v>179593</v>
      </c>
      <c r="B4090">
        <v>0</v>
      </c>
      <c r="C4090">
        <v>0</v>
      </c>
      <c r="D4090" t="s">
        <v>4705</v>
      </c>
      <c r="E4090">
        <v>10</v>
      </c>
    </row>
    <row r="4091" spans="1:5" x14ac:dyDescent="0.3">
      <c r="A4091">
        <v>179599</v>
      </c>
      <c r="B4091">
        <v>10000</v>
      </c>
      <c r="C4091">
        <v>132</v>
      </c>
      <c r="D4091" t="s">
        <v>4698</v>
      </c>
      <c r="E4091">
        <v>8</v>
      </c>
    </row>
    <row r="4092" spans="1:5" x14ac:dyDescent="0.3">
      <c r="A4092">
        <v>179605</v>
      </c>
      <c r="B4092">
        <v>10000</v>
      </c>
      <c r="C4092">
        <v>110</v>
      </c>
      <c r="D4092" t="s">
        <v>4697</v>
      </c>
      <c r="E4092">
        <v>3</v>
      </c>
    </row>
    <row r="4093" spans="1:5" x14ac:dyDescent="0.3">
      <c r="A4093">
        <v>179606</v>
      </c>
      <c r="B4093">
        <v>10000</v>
      </c>
      <c r="C4093">
        <v>132</v>
      </c>
      <c r="D4093" t="s">
        <v>4698</v>
      </c>
      <c r="E4093">
        <v>8</v>
      </c>
    </row>
    <row r="4094" spans="1:5" x14ac:dyDescent="0.3">
      <c r="A4094">
        <v>179607</v>
      </c>
      <c r="B4094">
        <v>10000</v>
      </c>
      <c r="C4094">
        <v>115</v>
      </c>
      <c r="D4094" t="s">
        <v>4702</v>
      </c>
      <c r="E4094">
        <v>6</v>
      </c>
    </row>
    <row r="4095" spans="1:5" x14ac:dyDescent="0.3">
      <c r="A4095">
        <v>179612</v>
      </c>
      <c r="B4095">
        <v>10000</v>
      </c>
      <c r="C4095">
        <v>127</v>
      </c>
      <c r="D4095" t="s">
        <v>4703</v>
      </c>
      <c r="E4095">
        <v>7</v>
      </c>
    </row>
    <row r="4096" spans="1:5" x14ac:dyDescent="0.3">
      <c r="A4096">
        <v>179613</v>
      </c>
      <c r="B4096">
        <v>10000</v>
      </c>
      <c r="C4096">
        <v>147</v>
      </c>
      <c r="D4096" t="s">
        <v>4700</v>
      </c>
      <c r="E4096">
        <v>9</v>
      </c>
    </row>
    <row r="4097" spans="1:5" x14ac:dyDescent="0.3">
      <c r="A4097">
        <v>179614</v>
      </c>
      <c r="B4097">
        <v>10000</v>
      </c>
      <c r="C4097">
        <v>132</v>
      </c>
      <c r="D4097" t="s">
        <v>4698</v>
      </c>
      <c r="E4097">
        <v>8</v>
      </c>
    </row>
    <row r="4098" spans="1:5" x14ac:dyDescent="0.3">
      <c r="A4098">
        <v>179633</v>
      </c>
      <c r="B4098">
        <v>10000</v>
      </c>
      <c r="C4098">
        <v>110</v>
      </c>
      <c r="D4098" t="s">
        <v>4699</v>
      </c>
      <c r="E4098">
        <v>4</v>
      </c>
    </row>
    <row r="4099" spans="1:5" x14ac:dyDescent="0.3">
      <c r="A4099">
        <v>179637</v>
      </c>
      <c r="B4099">
        <v>10000</v>
      </c>
      <c r="C4099">
        <v>132</v>
      </c>
      <c r="D4099" t="s">
        <v>4698</v>
      </c>
      <c r="E4099">
        <v>8</v>
      </c>
    </row>
    <row r="4100" spans="1:5" x14ac:dyDescent="0.3">
      <c r="A4100">
        <v>179638</v>
      </c>
      <c r="B4100">
        <v>10000</v>
      </c>
      <c r="C4100">
        <v>100</v>
      </c>
      <c r="D4100" t="s">
        <v>4704</v>
      </c>
      <c r="E4100">
        <v>2</v>
      </c>
    </row>
    <row r="4101" spans="1:5" x14ac:dyDescent="0.3">
      <c r="A4101">
        <v>179645</v>
      </c>
      <c r="B4101">
        <v>10000</v>
      </c>
      <c r="C4101">
        <v>147</v>
      </c>
      <c r="D4101" t="s">
        <v>4700</v>
      </c>
      <c r="E4101">
        <v>9</v>
      </c>
    </row>
    <row r="4102" spans="1:5" x14ac:dyDescent="0.3">
      <c r="A4102">
        <v>179650</v>
      </c>
      <c r="B4102">
        <v>10000</v>
      </c>
      <c r="C4102">
        <v>110</v>
      </c>
      <c r="D4102" t="s">
        <v>4699</v>
      </c>
      <c r="E4102">
        <v>4</v>
      </c>
    </row>
    <row r="4103" spans="1:5" x14ac:dyDescent="0.3">
      <c r="A4103">
        <v>179652</v>
      </c>
      <c r="B4103">
        <v>10000</v>
      </c>
      <c r="C4103">
        <v>100</v>
      </c>
      <c r="D4103" t="s">
        <v>4704</v>
      </c>
      <c r="E4103">
        <v>2</v>
      </c>
    </row>
    <row r="4104" spans="1:5" x14ac:dyDescent="0.3">
      <c r="A4104">
        <v>179653</v>
      </c>
      <c r="B4104">
        <v>10000</v>
      </c>
      <c r="C4104">
        <v>110</v>
      </c>
      <c r="D4104" t="s">
        <v>4699</v>
      </c>
      <c r="E4104">
        <v>4</v>
      </c>
    </row>
    <row r="4105" spans="1:5" x14ac:dyDescent="0.3">
      <c r="A4105">
        <v>179720</v>
      </c>
      <c r="B4105">
        <v>10000</v>
      </c>
      <c r="C4105">
        <v>147</v>
      </c>
      <c r="D4105" t="s">
        <v>4700</v>
      </c>
      <c r="E4105">
        <v>9</v>
      </c>
    </row>
    <row r="4106" spans="1:5" x14ac:dyDescent="0.3">
      <c r="A4106">
        <v>179729</v>
      </c>
      <c r="B4106">
        <v>0</v>
      </c>
      <c r="C4106">
        <v>0</v>
      </c>
      <c r="D4106" t="s">
        <v>4705</v>
      </c>
      <c r="E4106">
        <v>10</v>
      </c>
    </row>
    <row r="4107" spans="1:5" x14ac:dyDescent="0.3">
      <c r="A4107">
        <v>179733</v>
      </c>
      <c r="B4107">
        <v>0</v>
      </c>
      <c r="C4107">
        <v>0</v>
      </c>
      <c r="D4107" t="s">
        <v>4705</v>
      </c>
      <c r="E4107">
        <v>10</v>
      </c>
    </row>
    <row r="4108" spans="1:5" x14ac:dyDescent="0.3">
      <c r="A4108">
        <v>179734</v>
      </c>
      <c r="B4108">
        <v>0</v>
      </c>
      <c r="C4108">
        <v>0</v>
      </c>
      <c r="D4108" t="s">
        <v>4705</v>
      </c>
      <c r="E4108">
        <v>10</v>
      </c>
    </row>
    <row r="4109" spans="1:5" x14ac:dyDescent="0.3">
      <c r="A4109">
        <v>179735</v>
      </c>
      <c r="B4109">
        <v>0</v>
      </c>
      <c r="C4109">
        <v>0</v>
      </c>
      <c r="D4109" t="s">
        <v>4705</v>
      </c>
      <c r="E4109">
        <v>10</v>
      </c>
    </row>
    <row r="4110" spans="1:5" x14ac:dyDescent="0.3">
      <c r="A4110">
        <v>179737</v>
      </c>
      <c r="B4110">
        <v>10000</v>
      </c>
      <c r="C4110">
        <v>147</v>
      </c>
      <c r="D4110" t="s">
        <v>4700</v>
      </c>
      <c r="E4110">
        <v>9</v>
      </c>
    </row>
    <row r="4111" spans="1:5" x14ac:dyDescent="0.3">
      <c r="A4111">
        <v>179738</v>
      </c>
      <c r="B4111">
        <v>10000</v>
      </c>
      <c r="C4111">
        <v>147</v>
      </c>
      <c r="D4111" t="s">
        <v>4700</v>
      </c>
      <c r="E4111">
        <v>9</v>
      </c>
    </row>
    <row r="4112" spans="1:5" x14ac:dyDescent="0.3">
      <c r="A4112">
        <v>179740</v>
      </c>
      <c r="B4112">
        <v>10000</v>
      </c>
      <c r="C4112">
        <v>127</v>
      </c>
      <c r="D4112" t="s">
        <v>4703</v>
      </c>
      <c r="E4112">
        <v>7</v>
      </c>
    </row>
    <row r="4113" spans="1:5" x14ac:dyDescent="0.3">
      <c r="A4113">
        <v>179744</v>
      </c>
      <c r="B4113">
        <v>10000</v>
      </c>
      <c r="C4113">
        <v>127</v>
      </c>
      <c r="D4113" t="s">
        <v>4703</v>
      </c>
      <c r="E4113">
        <v>7</v>
      </c>
    </row>
    <row r="4114" spans="1:5" x14ac:dyDescent="0.3">
      <c r="A4114">
        <v>179761</v>
      </c>
      <c r="B4114">
        <v>0</v>
      </c>
      <c r="C4114">
        <v>0</v>
      </c>
      <c r="D4114" t="s">
        <v>4705</v>
      </c>
      <c r="E4114">
        <v>10</v>
      </c>
    </row>
    <row r="4115" spans="1:5" x14ac:dyDescent="0.3">
      <c r="A4115">
        <v>179762</v>
      </c>
      <c r="B4115">
        <v>0</v>
      </c>
      <c r="C4115">
        <v>0</v>
      </c>
      <c r="D4115" t="s">
        <v>4705</v>
      </c>
      <c r="E4115">
        <v>10</v>
      </c>
    </row>
    <row r="4116" spans="1:5" x14ac:dyDescent="0.3">
      <c r="A4116">
        <v>179763</v>
      </c>
      <c r="B4116">
        <v>0</v>
      </c>
      <c r="C4116">
        <v>0</v>
      </c>
      <c r="D4116" t="s">
        <v>4705</v>
      </c>
      <c r="E4116">
        <v>10</v>
      </c>
    </row>
    <row r="4117" spans="1:5" x14ac:dyDescent="0.3">
      <c r="A4117">
        <v>179765</v>
      </c>
      <c r="B4117">
        <v>0</v>
      </c>
      <c r="C4117">
        <v>0</v>
      </c>
      <c r="D4117" t="s">
        <v>4705</v>
      </c>
      <c r="E4117">
        <v>10</v>
      </c>
    </row>
    <row r="4118" spans="1:5" x14ac:dyDescent="0.3">
      <c r="A4118">
        <v>179766</v>
      </c>
      <c r="B4118">
        <v>10000</v>
      </c>
      <c r="C4118">
        <v>110</v>
      </c>
      <c r="D4118" t="s">
        <v>4701</v>
      </c>
      <c r="E4118">
        <v>5</v>
      </c>
    </row>
    <row r="4119" spans="1:5" x14ac:dyDescent="0.3">
      <c r="A4119">
        <v>179767</v>
      </c>
      <c r="B4119">
        <v>10000</v>
      </c>
      <c r="C4119">
        <v>147</v>
      </c>
      <c r="D4119" t="s">
        <v>4700</v>
      </c>
      <c r="E4119">
        <v>9</v>
      </c>
    </row>
    <row r="4120" spans="1:5" x14ac:dyDescent="0.3">
      <c r="A4120">
        <v>179768</v>
      </c>
      <c r="B4120">
        <v>10000</v>
      </c>
      <c r="C4120">
        <v>127</v>
      </c>
      <c r="D4120" t="s">
        <v>4703</v>
      </c>
      <c r="E4120">
        <v>7</v>
      </c>
    </row>
    <row r="4121" spans="1:5" x14ac:dyDescent="0.3">
      <c r="A4121">
        <v>179770</v>
      </c>
      <c r="B4121">
        <v>10000</v>
      </c>
      <c r="C4121">
        <v>147</v>
      </c>
      <c r="D4121" t="s">
        <v>4700</v>
      </c>
      <c r="E4121">
        <v>9</v>
      </c>
    </row>
    <row r="4122" spans="1:5" x14ac:dyDescent="0.3">
      <c r="A4122">
        <v>179773</v>
      </c>
      <c r="B4122">
        <v>0</v>
      </c>
      <c r="C4122">
        <v>0</v>
      </c>
      <c r="D4122" t="s">
        <v>4705</v>
      </c>
      <c r="E4122">
        <v>10</v>
      </c>
    </row>
    <row r="4123" spans="1:5" x14ac:dyDescent="0.3">
      <c r="A4123">
        <v>179776</v>
      </c>
      <c r="B4123">
        <v>10000</v>
      </c>
      <c r="C4123">
        <v>115</v>
      </c>
      <c r="D4123" t="s">
        <v>4702</v>
      </c>
      <c r="E4123">
        <v>6</v>
      </c>
    </row>
    <row r="4124" spans="1:5" x14ac:dyDescent="0.3">
      <c r="A4124">
        <v>179782</v>
      </c>
      <c r="B4124">
        <v>0</v>
      </c>
      <c r="C4124">
        <v>0</v>
      </c>
      <c r="D4124" t="s">
        <v>4705</v>
      </c>
      <c r="E4124">
        <v>10</v>
      </c>
    </row>
    <row r="4125" spans="1:5" x14ac:dyDescent="0.3">
      <c r="A4125">
        <v>179788</v>
      </c>
      <c r="B4125">
        <v>10000</v>
      </c>
      <c r="C4125">
        <v>115</v>
      </c>
      <c r="D4125" t="s">
        <v>4702</v>
      </c>
      <c r="E4125">
        <v>6</v>
      </c>
    </row>
    <row r="4126" spans="1:5" x14ac:dyDescent="0.3">
      <c r="A4126">
        <v>179792</v>
      </c>
      <c r="B4126">
        <v>10000</v>
      </c>
      <c r="C4126">
        <v>127</v>
      </c>
      <c r="D4126" t="s">
        <v>4703</v>
      </c>
      <c r="E4126">
        <v>7</v>
      </c>
    </row>
    <row r="4127" spans="1:5" x14ac:dyDescent="0.3">
      <c r="A4127">
        <v>179823</v>
      </c>
      <c r="B4127">
        <v>10000</v>
      </c>
      <c r="C4127">
        <v>132</v>
      </c>
      <c r="D4127" t="s">
        <v>4698</v>
      </c>
      <c r="E4127">
        <v>8</v>
      </c>
    </row>
    <row r="4128" spans="1:5" x14ac:dyDescent="0.3">
      <c r="A4128">
        <v>179827</v>
      </c>
      <c r="B4128">
        <v>10000</v>
      </c>
      <c r="C4128">
        <v>115</v>
      </c>
      <c r="D4128" t="s">
        <v>4702</v>
      </c>
      <c r="E4128">
        <v>6</v>
      </c>
    </row>
    <row r="4129" spans="1:5" x14ac:dyDescent="0.3">
      <c r="A4129">
        <v>179832</v>
      </c>
      <c r="B4129">
        <v>10000</v>
      </c>
      <c r="C4129">
        <v>115</v>
      </c>
      <c r="D4129" t="s">
        <v>4702</v>
      </c>
      <c r="E4129">
        <v>6</v>
      </c>
    </row>
    <row r="4130" spans="1:5" x14ac:dyDescent="0.3">
      <c r="A4130">
        <v>179842</v>
      </c>
      <c r="B4130">
        <v>10000</v>
      </c>
      <c r="C4130">
        <v>110</v>
      </c>
      <c r="D4130" t="s">
        <v>4701</v>
      </c>
      <c r="E4130">
        <v>5</v>
      </c>
    </row>
    <row r="4131" spans="1:5" x14ac:dyDescent="0.3">
      <c r="A4131">
        <v>179849</v>
      </c>
      <c r="B4131">
        <v>0</v>
      </c>
      <c r="C4131">
        <v>0</v>
      </c>
      <c r="D4131" t="s">
        <v>4705</v>
      </c>
      <c r="E4131">
        <v>10</v>
      </c>
    </row>
    <row r="4132" spans="1:5" x14ac:dyDescent="0.3">
      <c r="A4132">
        <v>179874</v>
      </c>
      <c r="B4132">
        <v>10000</v>
      </c>
      <c r="C4132">
        <v>132</v>
      </c>
      <c r="D4132" t="s">
        <v>4698</v>
      </c>
      <c r="E4132">
        <v>8</v>
      </c>
    </row>
    <row r="4133" spans="1:5" x14ac:dyDescent="0.3">
      <c r="A4133">
        <v>179887</v>
      </c>
      <c r="B4133">
        <v>10000</v>
      </c>
      <c r="C4133">
        <v>115</v>
      </c>
      <c r="D4133" t="s">
        <v>4702</v>
      </c>
      <c r="E4133">
        <v>6</v>
      </c>
    </row>
    <row r="4134" spans="1:5" x14ac:dyDescent="0.3">
      <c r="A4134">
        <v>179903</v>
      </c>
      <c r="B4134">
        <v>0</v>
      </c>
      <c r="C4134">
        <v>0</v>
      </c>
      <c r="D4134" t="s">
        <v>4705</v>
      </c>
      <c r="E4134">
        <v>10</v>
      </c>
    </row>
    <row r="4135" spans="1:5" x14ac:dyDescent="0.3">
      <c r="A4135">
        <v>179913</v>
      </c>
      <c r="B4135">
        <v>10000</v>
      </c>
      <c r="C4135">
        <v>147</v>
      </c>
      <c r="D4135" t="s">
        <v>4700</v>
      </c>
      <c r="E4135">
        <v>9</v>
      </c>
    </row>
    <row r="4136" spans="1:5" x14ac:dyDescent="0.3">
      <c r="A4136">
        <v>179918</v>
      </c>
      <c r="B4136">
        <v>10000</v>
      </c>
      <c r="C4136">
        <v>132</v>
      </c>
      <c r="D4136" t="s">
        <v>4698</v>
      </c>
      <c r="E4136">
        <v>8</v>
      </c>
    </row>
    <row r="4137" spans="1:5" x14ac:dyDescent="0.3">
      <c r="A4137">
        <v>179920</v>
      </c>
      <c r="B4137">
        <v>10000</v>
      </c>
      <c r="C4137">
        <v>115</v>
      </c>
      <c r="D4137" t="s">
        <v>4702</v>
      </c>
      <c r="E4137">
        <v>6</v>
      </c>
    </row>
    <row r="4138" spans="1:5" x14ac:dyDescent="0.3">
      <c r="A4138">
        <v>179921</v>
      </c>
      <c r="B4138">
        <v>10000</v>
      </c>
      <c r="C4138">
        <v>100</v>
      </c>
      <c r="D4138" t="s">
        <v>4704</v>
      </c>
      <c r="E4138">
        <v>2</v>
      </c>
    </row>
    <row r="4139" spans="1:5" x14ac:dyDescent="0.3">
      <c r="A4139">
        <v>179924</v>
      </c>
      <c r="B4139">
        <v>10000</v>
      </c>
      <c r="C4139">
        <v>110</v>
      </c>
      <c r="D4139" t="s">
        <v>4697</v>
      </c>
      <c r="E4139">
        <v>3</v>
      </c>
    </row>
    <row r="4140" spans="1:5" x14ac:dyDescent="0.3">
      <c r="A4140">
        <v>179925</v>
      </c>
      <c r="B4140">
        <v>10000</v>
      </c>
      <c r="C4140">
        <v>110</v>
      </c>
      <c r="D4140" t="s">
        <v>4699</v>
      </c>
      <c r="E4140">
        <v>4</v>
      </c>
    </row>
    <row r="4141" spans="1:5" x14ac:dyDescent="0.3">
      <c r="A4141">
        <v>179927</v>
      </c>
      <c r="B4141">
        <v>10000</v>
      </c>
      <c r="C4141">
        <v>132</v>
      </c>
      <c r="D4141" t="s">
        <v>4698</v>
      </c>
      <c r="E4141">
        <v>8</v>
      </c>
    </row>
    <row r="4142" spans="1:5" x14ac:dyDescent="0.3">
      <c r="A4142">
        <v>179929</v>
      </c>
      <c r="B4142">
        <v>10000</v>
      </c>
      <c r="C4142">
        <v>127</v>
      </c>
      <c r="D4142" t="s">
        <v>4703</v>
      </c>
      <c r="E4142">
        <v>7</v>
      </c>
    </row>
    <row r="4143" spans="1:5" x14ac:dyDescent="0.3">
      <c r="A4143">
        <v>179942</v>
      </c>
      <c r="B4143">
        <v>10000</v>
      </c>
      <c r="C4143">
        <v>147</v>
      </c>
      <c r="D4143" t="s">
        <v>4700</v>
      </c>
      <c r="E4143">
        <v>9</v>
      </c>
    </row>
    <row r="4144" spans="1:5" x14ac:dyDescent="0.3">
      <c r="A4144">
        <v>179946</v>
      </c>
      <c r="B4144">
        <v>10000</v>
      </c>
      <c r="C4144">
        <v>132</v>
      </c>
      <c r="D4144" t="s">
        <v>4698</v>
      </c>
      <c r="E4144">
        <v>8</v>
      </c>
    </row>
    <row r="4145" spans="1:5" x14ac:dyDescent="0.3">
      <c r="A4145">
        <v>179950</v>
      </c>
      <c r="B4145">
        <v>10000</v>
      </c>
      <c r="C4145">
        <v>147</v>
      </c>
      <c r="D4145" t="s">
        <v>4700</v>
      </c>
      <c r="E4145">
        <v>9</v>
      </c>
    </row>
    <row r="4146" spans="1:5" x14ac:dyDescent="0.3">
      <c r="A4146">
        <v>179952</v>
      </c>
      <c r="B4146">
        <v>0</v>
      </c>
      <c r="C4146">
        <v>0</v>
      </c>
      <c r="D4146" t="s">
        <v>4705</v>
      </c>
      <c r="E4146">
        <v>10</v>
      </c>
    </row>
    <row r="4147" spans="1:5" x14ac:dyDescent="0.3">
      <c r="A4147">
        <v>179953</v>
      </c>
      <c r="B4147">
        <v>10000</v>
      </c>
      <c r="C4147">
        <v>147</v>
      </c>
      <c r="D4147" t="s">
        <v>4700</v>
      </c>
      <c r="E4147">
        <v>9</v>
      </c>
    </row>
    <row r="4148" spans="1:5" x14ac:dyDescent="0.3">
      <c r="A4148">
        <v>179956</v>
      </c>
      <c r="B4148">
        <v>10000</v>
      </c>
      <c r="C4148">
        <v>110</v>
      </c>
      <c r="D4148" t="s">
        <v>4699</v>
      </c>
      <c r="E4148">
        <v>4</v>
      </c>
    </row>
    <row r="4149" spans="1:5" x14ac:dyDescent="0.3">
      <c r="A4149">
        <v>179957</v>
      </c>
      <c r="B4149">
        <v>10000</v>
      </c>
      <c r="C4149">
        <v>147</v>
      </c>
      <c r="D4149" t="s">
        <v>4700</v>
      </c>
      <c r="E4149">
        <v>9</v>
      </c>
    </row>
    <row r="4150" spans="1:5" x14ac:dyDescent="0.3">
      <c r="A4150">
        <v>179959</v>
      </c>
      <c r="B4150">
        <v>0</v>
      </c>
      <c r="C4150">
        <v>0</v>
      </c>
      <c r="D4150" t="s">
        <v>4705</v>
      </c>
      <c r="E4150">
        <v>10</v>
      </c>
    </row>
    <row r="4151" spans="1:5" x14ac:dyDescent="0.3">
      <c r="A4151">
        <v>179961</v>
      </c>
      <c r="B4151">
        <v>0</v>
      </c>
      <c r="C4151">
        <v>0</v>
      </c>
      <c r="D4151" t="s">
        <v>4705</v>
      </c>
      <c r="E4151">
        <v>10</v>
      </c>
    </row>
    <row r="4152" spans="1:5" x14ac:dyDescent="0.3">
      <c r="A4152">
        <v>179963</v>
      </c>
      <c r="B4152">
        <v>0</v>
      </c>
      <c r="C4152">
        <v>0</v>
      </c>
      <c r="D4152" t="s">
        <v>4705</v>
      </c>
      <c r="E4152">
        <v>10</v>
      </c>
    </row>
    <row r="4153" spans="1:5" x14ac:dyDescent="0.3">
      <c r="A4153">
        <v>179965</v>
      </c>
      <c r="B4153">
        <v>0</v>
      </c>
      <c r="C4153">
        <v>0</v>
      </c>
      <c r="D4153" t="s">
        <v>4705</v>
      </c>
      <c r="E4153">
        <v>10</v>
      </c>
    </row>
    <row r="4154" spans="1:5" x14ac:dyDescent="0.3">
      <c r="A4154">
        <v>179968</v>
      </c>
      <c r="B4154">
        <v>10000</v>
      </c>
      <c r="C4154">
        <v>115</v>
      </c>
      <c r="D4154" t="s">
        <v>4702</v>
      </c>
      <c r="E4154">
        <v>6</v>
      </c>
    </row>
    <row r="4155" spans="1:5" x14ac:dyDescent="0.3">
      <c r="A4155">
        <v>179973</v>
      </c>
      <c r="B4155">
        <v>10000</v>
      </c>
      <c r="C4155">
        <v>147</v>
      </c>
      <c r="D4155" t="s">
        <v>4700</v>
      </c>
      <c r="E4155">
        <v>9</v>
      </c>
    </row>
    <row r="4156" spans="1:5" x14ac:dyDescent="0.3">
      <c r="A4156">
        <v>179975</v>
      </c>
      <c r="B4156">
        <v>10000</v>
      </c>
      <c r="C4156">
        <v>115</v>
      </c>
      <c r="D4156" t="s">
        <v>4702</v>
      </c>
      <c r="E4156">
        <v>6</v>
      </c>
    </row>
    <row r="4157" spans="1:5" x14ac:dyDescent="0.3">
      <c r="A4157">
        <v>179976</v>
      </c>
      <c r="B4157">
        <v>10000</v>
      </c>
      <c r="C4157">
        <v>147</v>
      </c>
      <c r="D4157" t="s">
        <v>4700</v>
      </c>
      <c r="E4157">
        <v>9</v>
      </c>
    </row>
    <row r="4158" spans="1:5" x14ac:dyDescent="0.3">
      <c r="A4158">
        <v>179978</v>
      </c>
      <c r="B4158">
        <v>10000</v>
      </c>
      <c r="C4158">
        <v>110</v>
      </c>
      <c r="D4158" t="s">
        <v>4699</v>
      </c>
      <c r="E4158">
        <v>4</v>
      </c>
    </row>
    <row r="4159" spans="1:5" x14ac:dyDescent="0.3">
      <c r="A4159">
        <v>179991</v>
      </c>
      <c r="B4159">
        <v>10000</v>
      </c>
      <c r="C4159">
        <v>110</v>
      </c>
      <c r="D4159" t="s">
        <v>4701</v>
      </c>
      <c r="E4159">
        <v>5</v>
      </c>
    </row>
    <row r="4160" spans="1:5" x14ac:dyDescent="0.3">
      <c r="A4160">
        <v>179992</v>
      </c>
      <c r="B4160">
        <v>10000</v>
      </c>
      <c r="C4160">
        <v>115</v>
      </c>
      <c r="D4160" t="s">
        <v>4702</v>
      </c>
      <c r="E4160">
        <v>6</v>
      </c>
    </row>
    <row r="4161" spans="1:5" x14ac:dyDescent="0.3">
      <c r="A4161">
        <v>179993</v>
      </c>
      <c r="B4161">
        <v>0</v>
      </c>
      <c r="C4161">
        <v>0</v>
      </c>
      <c r="D4161" t="s">
        <v>4705</v>
      </c>
      <c r="E4161">
        <v>10</v>
      </c>
    </row>
    <row r="4162" spans="1:5" x14ac:dyDescent="0.3">
      <c r="A4162">
        <v>179998</v>
      </c>
      <c r="B4162">
        <v>10000</v>
      </c>
      <c r="C4162">
        <v>127</v>
      </c>
      <c r="D4162" t="s">
        <v>4703</v>
      </c>
      <c r="E4162">
        <v>7</v>
      </c>
    </row>
    <row r="4163" spans="1:5" x14ac:dyDescent="0.3">
      <c r="A4163">
        <v>180000</v>
      </c>
      <c r="B4163">
        <v>10000</v>
      </c>
      <c r="C4163">
        <v>132</v>
      </c>
      <c r="D4163" t="s">
        <v>4698</v>
      </c>
      <c r="E4163">
        <v>8</v>
      </c>
    </row>
    <row r="4164" spans="1:5" x14ac:dyDescent="0.3">
      <c r="A4164">
        <v>180004</v>
      </c>
      <c r="B4164">
        <v>10000</v>
      </c>
      <c r="C4164">
        <v>132</v>
      </c>
      <c r="D4164" t="s">
        <v>4698</v>
      </c>
      <c r="E4164">
        <v>8</v>
      </c>
    </row>
    <row r="4165" spans="1:5" x14ac:dyDescent="0.3">
      <c r="A4165">
        <v>180005</v>
      </c>
      <c r="B4165">
        <v>10000</v>
      </c>
      <c r="C4165">
        <v>147</v>
      </c>
      <c r="D4165" t="s">
        <v>4700</v>
      </c>
      <c r="E4165">
        <v>9</v>
      </c>
    </row>
    <row r="4166" spans="1:5" x14ac:dyDescent="0.3">
      <c r="A4166">
        <v>180022</v>
      </c>
      <c r="B4166">
        <v>10000</v>
      </c>
      <c r="C4166">
        <v>127</v>
      </c>
      <c r="D4166" t="s">
        <v>4703</v>
      </c>
      <c r="E4166">
        <v>7</v>
      </c>
    </row>
    <row r="4167" spans="1:5" x14ac:dyDescent="0.3">
      <c r="A4167">
        <v>180024</v>
      </c>
      <c r="B4167">
        <v>10000</v>
      </c>
      <c r="C4167">
        <v>147</v>
      </c>
      <c r="D4167" t="s">
        <v>4700</v>
      </c>
      <c r="E4167">
        <v>9</v>
      </c>
    </row>
    <row r="4168" spans="1:5" x14ac:dyDescent="0.3">
      <c r="A4168">
        <v>180028</v>
      </c>
      <c r="B4168">
        <v>10000</v>
      </c>
      <c r="C4168">
        <v>127</v>
      </c>
      <c r="D4168" t="s">
        <v>4703</v>
      </c>
      <c r="E4168">
        <v>7</v>
      </c>
    </row>
    <row r="4169" spans="1:5" x14ac:dyDescent="0.3">
      <c r="A4169">
        <v>180030</v>
      </c>
      <c r="B4169">
        <v>10000</v>
      </c>
      <c r="C4169">
        <v>132</v>
      </c>
      <c r="D4169" t="s">
        <v>4698</v>
      </c>
      <c r="E4169">
        <v>8</v>
      </c>
    </row>
    <row r="4170" spans="1:5" x14ac:dyDescent="0.3">
      <c r="A4170">
        <v>180042</v>
      </c>
      <c r="B4170">
        <v>10000</v>
      </c>
      <c r="C4170">
        <v>110</v>
      </c>
      <c r="D4170" t="s">
        <v>4699</v>
      </c>
      <c r="E4170">
        <v>4</v>
      </c>
    </row>
    <row r="4171" spans="1:5" x14ac:dyDescent="0.3">
      <c r="A4171">
        <v>180050</v>
      </c>
      <c r="B4171">
        <v>10000</v>
      </c>
      <c r="C4171">
        <v>115</v>
      </c>
      <c r="D4171" t="s">
        <v>4702</v>
      </c>
      <c r="E4171">
        <v>6</v>
      </c>
    </row>
    <row r="4172" spans="1:5" x14ac:dyDescent="0.3">
      <c r="A4172">
        <v>180051</v>
      </c>
      <c r="B4172">
        <v>10000</v>
      </c>
      <c r="C4172">
        <v>127</v>
      </c>
      <c r="D4172" t="s">
        <v>4703</v>
      </c>
      <c r="E4172">
        <v>7</v>
      </c>
    </row>
    <row r="4173" spans="1:5" x14ac:dyDescent="0.3">
      <c r="A4173">
        <v>180056</v>
      </c>
      <c r="B4173">
        <v>0</v>
      </c>
      <c r="C4173">
        <v>0</v>
      </c>
      <c r="D4173" t="s">
        <v>4705</v>
      </c>
      <c r="E4173">
        <v>10</v>
      </c>
    </row>
    <row r="4174" spans="1:5" x14ac:dyDescent="0.3">
      <c r="A4174">
        <v>180062</v>
      </c>
      <c r="B4174">
        <v>0</v>
      </c>
      <c r="C4174">
        <v>0</v>
      </c>
      <c r="D4174" t="s">
        <v>4705</v>
      </c>
      <c r="E4174">
        <v>10</v>
      </c>
    </row>
    <row r="4175" spans="1:5" x14ac:dyDescent="0.3">
      <c r="A4175">
        <v>180064</v>
      </c>
      <c r="B4175">
        <v>10000</v>
      </c>
      <c r="C4175">
        <v>132</v>
      </c>
      <c r="D4175" t="s">
        <v>4698</v>
      </c>
      <c r="E4175">
        <v>8</v>
      </c>
    </row>
    <row r="4176" spans="1:5" x14ac:dyDescent="0.3">
      <c r="A4176">
        <v>180069</v>
      </c>
      <c r="B4176">
        <v>10000</v>
      </c>
      <c r="C4176">
        <v>110</v>
      </c>
      <c r="D4176" t="s">
        <v>4699</v>
      </c>
      <c r="E4176">
        <v>4</v>
      </c>
    </row>
    <row r="4177" spans="1:5" x14ac:dyDescent="0.3">
      <c r="A4177">
        <v>180087</v>
      </c>
      <c r="B4177">
        <v>10000</v>
      </c>
      <c r="C4177">
        <v>90</v>
      </c>
      <c r="D4177" t="s">
        <v>4706</v>
      </c>
      <c r="E4177">
        <v>1</v>
      </c>
    </row>
    <row r="4178" spans="1:5" x14ac:dyDescent="0.3">
      <c r="A4178">
        <v>180088</v>
      </c>
      <c r="B4178">
        <v>10000</v>
      </c>
      <c r="C4178">
        <v>115</v>
      </c>
      <c r="D4178" t="s">
        <v>4702</v>
      </c>
      <c r="E4178">
        <v>6</v>
      </c>
    </row>
    <row r="4179" spans="1:5" x14ac:dyDescent="0.3">
      <c r="A4179">
        <v>180089</v>
      </c>
      <c r="B4179">
        <v>10000</v>
      </c>
      <c r="C4179">
        <v>90</v>
      </c>
      <c r="D4179" t="s">
        <v>4706</v>
      </c>
      <c r="E4179">
        <v>1</v>
      </c>
    </row>
    <row r="4180" spans="1:5" x14ac:dyDescent="0.3">
      <c r="A4180">
        <v>180094</v>
      </c>
      <c r="B4180">
        <v>10000</v>
      </c>
      <c r="C4180">
        <v>90</v>
      </c>
      <c r="D4180" t="s">
        <v>4706</v>
      </c>
      <c r="E4180">
        <v>1</v>
      </c>
    </row>
    <row r="4181" spans="1:5" x14ac:dyDescent="0.3">
      <c r="A4181">
        <v>180095</v>
      </c>
      <c r="B4181">
        <v>10000</v>
      </c>
      <c r="C4181">
        <v>90</v>
      </c>
      <c r="D4181" t="s">
        <v>4706</v>
      </c>
      <c r="E4181">
        <v>1</v>
      </c>
    </row>
    <row r="4182" spans="1:5" x14ac:dyDescent="0.3">
      <c r="A4182">
        <v>180096</v>
      </c>
      <c r="B4182">
        <v>10000</v>
      </c>
      <c r="C4182">
        <v>90</v>
      </c>
      <c r="D4182" t="s">
        <v>4706</v>
      </c>
      <c r="E4182">
        <v>1</v>
      </c>
    </row>
    <row r="4183" spans="1:5" x14ac:dyDescent="0.3">
      <c r="A4183">
        <v>180097</v>
      </c>
      <c r="B4183">
        <v>10000</v>
      </c>
      <c r="C4183">
        <v>90</v>
      </c>
      <c r="D4183" t="s">
        <v>4706</v>
      </c>
      <c r="E4183">
        <v>1</v>
      </c>
    </row>
    <row r="4184" spans="1:5" x14ac:dyDescent="0.3">
      <c r="A4184">
        <v>180098</v>
      </c>
      <c r="B4184">
        <v>0</v>
      </c>
      <c r="C4184">
        <v>0</v>
      </c>
      <c r="D4184" t="s">
        <v>4705</v>
      </c>
      <c r="E4184">
        <v>10</v>
      </c>
    </row>
    <row r="4185" spans="1:5" x14ac:dyDescent="0.3">
      <c r="A4185">
        <v>180102</v>
      </c>
      <c r="B4185">
        <v>10000</v>
      </c>
      <c r="C4185">
        <v>147</v>
      </c>
      <c r="D4185" t="s">
        <v>4700</v>
      </c>
      <c r="E4185">
        <v>9</v>
      </c>
    </row>
    <row r="4186" spans="1:5" x14ac:dyDescent="0.3">
      <c r="A4186">
        <v>180106</v>
      </c>
      <c r="B4186">
        <v>10000</v>
      </c>
      <c r="C4186">
        <v>110</v>
      </c>
      <c r="D4186" t="s">
        <v>4701</v>
      </c>
      <c r="E4186">
        <v>5</v>
      </c>
    </row>
    <row r="4187" spans="1:5" x14ac:dyDescent="0.3">
      <c r="A4187">
        <v>180117</v>
      </c>
      <c r="B4187">
        <v>0</v>
      </c>
      <c r="C4187">
        <v>0</v>
      </c>
      <c r="D4187" t="s">
        <v>4705</v>
      </c>
      <c r="E4187">
        <v>10</v>
      </c>
    </row>
    <row r="4188" spans="1:5" x14ac:dyDescent="0.3">
      <c r="A4188">
        <v>180119</v>
      </c>
      <c r="B4188">
        <v>10000</v>
      </c>
      <c r="C4188">
        <v>127</v>
      </c>
      <c r="D4188" t="s">
        <v>4703</v>
      </c>
      <c r="E4188">
        <v>7</v>
      </c>
    </row>
    <row r="4189" spans="1:5" x14ac:dyDescent="0.3">
      <c r="A4189">
        <v>180124</v>
      </c>
      <c r="B4189">
        <v>0</v>
      </c>
      <c r="C4189">
        <v>0</v>
      </c>
      <c r="D4189" t="s">
        <v>4705</v>
      </c>
      <c r="E4189">
        <v>10</v>
      </c>
    </row>
    <row r="4190" spans="1:5" x14ac:dyDescent="0.3">
      <c r="A4190">
        <v>180128</v>
      </c>
      <c r="B4190">
        <v>10000</v>
      </c>
      <c r="C4190">
        <v>132</v>
      </c>
      <c r="D4190" t="s">
        <v>4698</v>
      </c>
      <c r="E4190">
        <v>8</v>
      </c>
    </row>
    <row r="4191" spans="1:5" x14ac:dyDescent="0.3">
      <c r="A4191">
        <v>180129</v>
      </c>
      <c r="B4191">
        <v>10000</v>
      </c>
      <c r="C4191">
        <v>127</v>
      </c>
      <c r="D4191" t="s">
        <v>4703</v>
      </c>
      <c r="E4191">
        <v>7</v>
      </c>
    </row>
    <row r="4192" spans="1:5" x14ac:dyDescent="0.3">
      <c r="A4192">
        <v>180137</v>
      </c>
      <c r="B4192">
        <v>0</v>
      </c>
      <c r="C4192">
        <v>0</v>
      </c>
      <c r="D4192" t="s">
        <v>4705</v>
      </c>
      <c r="E4192">
        <v>10</v>
      </c>
    </row>
    <row r="4193" spans="1:5" x14ac:dyDescent="0.3">
      <c r="A4193">
        <v>180148</v>
      </c>
      <c r="B4193">
        <v>10000</v>
      </c>
      <c r="C4193">
        <v>127</v>
      </c>
      <c r="D4193" t="s">
        <v>4703</v>
      </c>
      <c r="E4193">
        <v>7</v>
      </c>
    </row>
    <row r="4194" spans="1:5" x14ac:dyDescent="0.3">
      <c r="A4194">
        <v>180174</v>
      </c>
      <c r="B4194">
        <v>10000</v>
      </c>
      <c r="C4194">
        <v>90</v>
      </c>
      <c r="D4194" t="s">
        <v>4706</v>
      </c>
      <c r="E4194">
        <v>1</v>
      </c>
    </row>
    <row r="4195" spans="1:5" x14ac:dyDescent="0.3">
      <c r="A4195">
        <v>180179</v>
      </c>
      <c r="B4195">
        <v>10000</v>
      </c>
      <c r="C4195">
        <v>127</v>
      </c>
      <c r="D4195" t="s">
        <v>4703</v>
      </c>
      <c r="E4195">
        <v>7</v>
      </c>
    </row>
    <row r="4196" spans="1:5" x14ac:dyDescent="0.3">
      <c r="A4196">
        <v>180198</v>
      </c>
      <c r="B4196">
        <v>0</v>
      </c>
      <c r="C4196">
        <v>0</v>
      </c>
      <c r="D4196" t="s">
        <v>4705</v>
      </c>
      <c r="E4196">
        <v>10</v>
      </c>
    </row>
    <row r="4197" spans="1:5" x14ac:dyDescent="0.3">
      <c r="A4197">
        <v>180203</v>
      </c>
      <c r="B4197">
        <v>10000</v>
      </c>
      <c r="C4197">
        <v>132</v>
      </c>
      <c r="D4197" t="s">
        <v>4698</v>
      </c>
      <c r="E4197">
        <v>8</v>
      </c>
    </row>
    <row r="4198" spans="1:5" x14ac:dyDescent="0.3">
      <c r="A4198">
        <v>180211</v>
      </c>
      <c r="B4198">
        <v>10000</v>
      </c>
      <c r="C4198">
        <v>147</v>
      </c>
      <c r="D4198" t="s">
        <v>4700</v>
      </c>
      <c r="E4198">
        <v>9</v>
      </c>
    </row>
    <row r="4199" spans="1:5" x14ac:dyDescent="0.3">
      <c r="A4199">
        <v>180222</v>
      </c>
      <c r="B4199">
        <v>10000</v>
      </c>
      <c r="C4199">
        <v>147</v>
      </c>
      <c r="D4199" t="s">
        <v>4700</v>
      </c>
      <c r="E4199">
        <v>9</v>
      </c>
    </row>
    <row r="4200" spans="1:5" x14ac:dyDescent="0.3">
      <c r="A4200">
        <v>180233</v>
      </c>
      <c r="B4200">
        <v>0</v>
      </c>
      <c r="C4200">
        <v>0</v>
      </c>
      <c r="D4200" t="s">
        <v>4705</v>
      </c>
      <c r="E4200">
        <v>10</v>
      </c>
    </row>
    <row r="4201" spans="1:5" x14ac:dyDescent="0.3">
      <c r="A4201">
        <v>180258</v>
      </c>
      <c r="B4201">
        <v>0</v>
      </c>
      <c r="C4201">
        <v>0</v>
      </c>
      <c r="D4201" t="s">
        <v>4705</v>
      </c>
      <c r="E4201">
        <v>10</v>
      </c>
    </row>
    <row r="4202" spans="1:5" x14ac:dyDescent="0.3">
      <c r="A4202">
        <v>180261</v>
      </c>
      <c r="B4202">
        <v>10000</v>
      </c>
      <c r="C4202">
        <v>147</v>
      </c>
      <c r="D4202" t="s">
        <v>4700</v>
      </c>
      <c r="E4202">
        <v>9</v>
      </c>
    </row>
    <row r="4203" spans="1:5" x14ac:dyDescent="0.3">
      <c r="A4203">
        <v>180278</v>
      </c>
      <c r="B4203">
        <v>10000</v>
      </c>
      <c r="C4203">
        <v>147</v>
      </c>
      <c r="D4203" t="s">
        <v>4700</v>
      </c>
      <c r="E4203">
        <v>9</v>
      </c>
    </row>
    <row r="4204" spans="1:5" x14ac:dyDescent="0.3">
      <c r="A4204">
        <v>180279</v>
      </c>
      <c r="B4204">
        <v>0</v>
      </c>
      <c r="C4204">
        <v>0</v>
      </c>
      <c r="D4204" t="s">
        <v>4705</v>
      </c>
      <c r="E4204">
        <v>10</v>
      </c>
    </row>
    <row r="4205" spans="1:5" x14ac:dyDescent="0.3">
      <c r="A4205">
        <v>180295</v>
      </c>
      <c r="B4205">
        <v>10000</v>
      </c>
      <c r="C4205">
        <v>100</v>
      </c>
      <c r="D4205" t="s">
        <v>4704</v>
      </c>
      <c r="E4205">
        <v>2</v>
      </c>
    </row>
    <row r="4206" spans="1:5" x14ac:dyDescent="0.3">
      <c r="A4206">
        <v>180304</v>
      </c>
      <c r="B4206">
        <v>10000</v>
      </c>
      <c r="C4206">
        <v>115</v>
      </c>
      <c r="D4206" t="s">
        <v>4702</v>
      </c>
      <c r="E4206">
        <v>6</v>
      </c>
    </row>
    <row r="4207" spans="1:5" x14ac:dyDescent="0.3">
      <c r="A4207">
        <v>180312</v>
      </c>
      <c r="B4207">
        <v>10000</v>
      </c>
      <c r="C4207">
        <v>147</v>
      </c>
      <c r="D4207" t="s">
        <v>4700</v>
      </c>
      <c r="E4207">
        <v>9</v>
      </c>
    </row>
    <row r="4208" spans="1:5" x14ac:dyDescent="0.3">
      <c r="A4208">
        <v>180321</v>
      </c>
      <c r="B4208">
        <v>0</v>
      </c>
      <c r="C4208">
        <v>0</v>
      </c>
      <c r="D4208" t="s">
        <v>4705</v>
      </c>
      <c r="E4208">
        <v>10</v>
      </c>
    </row>
    <row r="4209" spans="1:5" x14ac:dyDescent="0.3">
      <c r="A4209">
        <v>180350</v>
      </c>
      <c r="B4209">
        <v>10000</v>
      </c>
      <c r="C4209">
        <v>127</v>
      </c>
      <c r="D4209" t="s">
        <v>4703</v>
      </c>
      <c r="E4209">
        <v>7</v>
      </c>
    </row>
    <row r="4210" spans="1:5" x14ac:dyDescent="0.3">
      <c r="A4210">
        <v>180353</v>
      </c>
      <c r="B4210">
        <v>0</v>
      </c>
      <c r="C4210">
        <v>0</v>
      </c>
      <c r="D4210" t="s">
        <v>4705</v>
      </c>
      <c r="E4210">
        <v>10</v>
      </c>
    </row>
    <row r="4211" spans="1:5" x14ac:dyDescent="0.3">
      <c r="A4211">
        <v>180354</v>
      </c>
      <c r="B4211">
        <v>10000</v>
      </c>
      <c r="C4211">
        <v>100</v>
      </c>
      <c r="D4211" t="s">
        <v>4704</v>
      </c>
      <c r="E4211">
        <v>2</v>
      </c>
    </row>
    <row r="4212" spans="1:5" x14ac:dyDescent="0.3">
      <c r="A4212">
        <v>180355</v>
      </c>
      <c r="B4212">
        <v>10000</v>
      </c>
      <c r="C4212">
        <v>90</v>
      </c>
      <c r="D4212" t="s">
        <v>4706</v>
      </c>
      <c r="E4212">
        <v>1</v>
      </c>
    </row>
    <row r="4213" spans="1:5" x14ac:dyDescent="0.3">
      <c r="A4213">
        <v>180356</v>
      </c>
      <c r="B4213">
        <v>10000</v>
      </c>
      <c r="C4213">
        <v>110</v>
      </c>
      <c r="D4213" t="s">
        <v>4697</v>
      </c>
      <c r="E4213">
        <v>3</v>
      </c>
    </row>
    <row r="4214" spans="1:5" x14ac:dyDescent="0.3">
      <c r="A4214">
        <v>180357</v>
      </c>
      <c r="B4214">
        <v>10000</v>
      </c>
      <c r="C4214">
        <v>110</v>
      </c>
      <c r="D4214" t="s">
        <v>4697</v>
      </c>
      <c r="E4214">
        <v>3</v>
      </c>
    </row>
    <row r="4215" spans="1:5" x14ac:dyDescent="0.3">
      <c r="A4215">
        <v>180358</v>
      </c>
      <c r="B4215">
        <v>10000</v>
      </c>
      <c r="C4215">
        <v>110</v>
      </c>
      <c r="D4215" t="s">
        <v>4697</v>
      </c>
      <c r="E4215">
        <v>3</v>
      </c>
    </row>
    <row r="4216" spans="1:5" x14ac:dyDescent="0.3">
      <c r="A4216">
        <v>180379</v>
      </c>
      <c r="B4216">
        <v>10000</v>
      </c>
      <c r="C4216">
        <v>147</v>
      </c>
      <c r="D4216" t="s">
        <v>4700</v>
      </c>
      <c r="E4216">
        <v>9</v>
      </c>
    </row>
    <row r="4217" spans="1:5" x14ac:dyDescent="0.3">
      <c r="A4217">
        <v>180407</v>
      </c>
      <c r="B4217">
        <v>10000</v>
      </c>
      <c r="C4217">
        <v>110</v>
      </c>
      <c r="D4217" t="s">
        <v>4699</v>
      </c>
      <c r="E4217">
        <v>4</v>
      </c>
    </row>
    <row r="4218" spans="1:5" x14ac:dyDescent="0.3">
      <c r="A4218">
        <v>180408</v>
      </c>
      <c r="B4218">
        <v>10000</v>
      </c>
      <c r="C4218">
        <v>110</v>
      </c>
      <c r="D4218" t="s">
        <v>4701</v>
      </c>
      <c r="E4218">
        <v>5</v>
      </c>
    </row>
    <row r="4219" spans="1:5" x14ac:dyDescent="0.3">
      <c r="A4219">
        <v>180409</v>
      </c>
      <c r="B4219">
        <v>10000</v>
      </c>
      <c r="C4219">
        <v>110</v>
      </c>
      <c r="D4219" t="s">
        <v>4701</v>
      </c>
      <c r="E4219">
        <v>5</v>
      </c>
    </row>
    <row r="4220" spans="1:5" x14ac:dyDescent="0.3">
      <c r="A4220">
        <v>180411</v>
      </c>
      <c r="B4220">
        <v>10000</v>
      </c>
      <c r="C4220">
        <v>110</v>
      </c>
      <c r="D4220" t="s">
        <v>4699</v>
      </c>
      <c r="E4220">
        <v>4</v>
      </c>
    </row>
    <row r="4221" spans="1:5" x14ac:dyDescent="0.3">
      <c r="A4221">
        <v>180413</v>
      </c>
      <c r="B4221">
        <v>10000</v>
      </c>
      <c r="C4221">
        <v>100</v>
      </c>
      <c r="D4221" t="s">
        <v>4704</v>
      </c>
      <c r="E4221">
        <v>2</v>
      </c>
    </row>
    <row r="4222" spans="1:5" x14ac:dyDescent="0.3">
      <c r="A4222">
        <v>180420</v>
      </c>
      <c r="B4222">
        <v>0</v>
      </c>
      <c r="C4222">
        <v>0</v>
      </c>
      <c r="D4222" t="s">
        <v>4705</v>
      </c>
      <c r="E4222">
        <v>10</v>
      </c>
    </row>
    <row r="4223" spans="1:5" x14ac:dyDescent="0.3">
      <c r="A4223">
        <v>180425</v>
      </c>
      <c r="B4223">
        <v>10000</v>
      </c>
      <c r="C4223">
        <v>147</v>
      </c>
      <c r="D4223" t="s">
        <v>4700</v>
      </c>
      <c r="E4223">
        <v>9</v>
      </c>
    </row>
    <row r="4224" spans="1:5" x14ac:dyDescent="0.3">
      <c r="A4224">
        <v>180428</v>
      </c>
      <c r="B4224">
        <v>10000</v>
      </c>
      <c r="C4224">
        <v>110</v>
      </c>
      <c r="D4224" t="s">
        <v>4697</v>
      </c>
      <c r="E4224">
        <v>3</v>
      </c>
    </row>
    <row r="4225" spans="1:5" x14ac:dyDescent="0.3">
      <c r="A4225">
        <v>180434</v>
      </c>
      <c r="B4225">
        <v>10000</v>
      </c>
      <c r="C4225">
        <v>110</v>
      </c>
      <c r="D4225" t="s">
        <v>4699</v>
      </c>
      <c r="E4225">
        <v>4</v>
      </c>
    </row>
    <row r="4226" spans="1:5" x14ac:dyDescent="0.3">
      <c r="A4226">
        <v>180436</v>
      </c>
      <c r="B4226">
        <v>10000</v>
      </c>
      <c r="C4226">
        <v>110</v>
      </c>
      <c r="D4226" t="s">
        <v>4699</v>
      </c>
      <c r="E4226">
        <v>4</v>
      </c>
    </row>
    <row r="4227" spans="1:5" x14ac:dyDescent="0.3">
      <c r="A4227">
        <v>180445</v>
      </c>
      <c r="B4227">
        <v>10000</v>
      </c>
      <c r="C4227">
        <v>110</v>
      </c>
      <c r="D4227" t="s">
        <v>4699</v>
      </c>
      <c r="E4227">
        <v>4</v>
      </c>
    </row>
    <row r="4228" spans="1:5" x14ac:dyDescent="0.3">
      <c r="A4228">
        <v>180446</v>
      </c>
      <c r="B4228">
        <v>10000</v>
      </c>
      <c r="C4228">
        <v>110</v>
      </c>
      <c r="D4228" t="s">
        <v>4697</v>
      </c>
      <c r="E4228">
        <v>3</v>
      </c>
    </row>
    <row r="4229" spans="1:5" x14ac:dyDescent="0.3">
      <c r="A4229">
        <v>180451</v>
      </c>
      <c r="B4229">
        <v>0</v>
      </c>
      <c r="C4229">
        <v>0</v>
      </c>
      <c r="D4229" t="s">
        <v>4705</v>
      </c>
      <c r="E4229">
        <v>10</v>
      </c>
    </row>
    <row r="4230" spans="1:5" x14ac:dyDescent="0.3">
      <c r="A4230">
        <v>180477</v>
      </c>
      <c r="B4230">
        <v>10000</v>
      </c>
      <c r="C4230">
        <v>147</v>
      </c>
      <c r="D4230" t="s">
        <v>4700</v>
      </c>
      <c r="E4230">
        <v>9</v>
      </c>
    </row>
    <row r="4231" spans="1:5" x14ac:dyDescent="0.3">
      <c r="A4231">
        <v>180485</v>
      </c>
      <c r="B4231">
        <v>10000</v>
      </c>
      <c r="C4231">
        <v>147</v>
      </c>
      <c r="D4231" t="s">
        <v>4700</v>
      </c>
      <c r="E4231">
        <v>9</v>
      </c>
    </row>
    <row r="4232" spans="1:5" x14ac:dyDescent="0.3">
      <c r="A4232">
        <v>180487</v>
      </c>
      <c r="B4232">
        <v>10000</v>
      </c>
      <c r="C4232">
        <v>90</v>
      </c>
      <c r="D4232" t="s">
        <v>4706</v>
      </c>
      <c r="E4232">
        <v>1</v>
      </c>
    </row>
    <row r="4233" spans="1:5" x14ac:dyDescent="0.3">
      <c r="A4233">
        <v>180500</v>
      </c>
      <c r="B4233">
        <v>10000</v>
      </c>
      <c r="C4233">
        <v>127</v>
      </c>
      <c r="D4233" t="s">
        <v>4703</v>
      </c>
      <c r="E4233">
        <v>7</v>
      </c>
    </row>
    <row r="4234" spans="1:5" x14ac:dyDescent="0.3">
      <c r="A4234">
        <v>180515</v>
      </c>
      <c r="B4234">
        <v>10000</v>
      </c>
      <c r="C4234">
        <v>110</v>
      </c>
      <c r="D4234" t="s">
        <v>4697</v>
      </c>
      <c r="E4234">
        <v>3</v>
      </c>
    </row>
    <row r="4235" spans="1:5" x14ac:dyDescent="0.3">
      <c r="A4235">
        <v>180520</v>
      </c>
      <c r="B4235">
        <v>10000</v>
      </c>
      <c r="C4235">
        <v>100</v>
      </c>
      <c r="D4235" t="s">
        <v>4704</v>
      </c>
      <c r="E4235">
        <v>2</v>
      </c>
    </row>
    <row r="4236" spans="1:5" x14ac:dyDescent="0.3">
      <c r="A4236">
        <v>180521</v>
      </c>
      <c r="B4236">
        <v>10000</v>
      </c>
      <c r="C4236">
        <v>100</v>
      </c>
      <c r="D4236" t="s">
        <v>4704</v>
      </c>
      <c r="E4236">
        <v>2</v>
      </c>
    </row>
    <row r="4237" spans="1:5" x14ac:dyDescent="0.3">
      <c r="A4237">
        <v>180528</v>
      </c>
      <c r="B4237">
        <v>10000</v>
      </c>
      <c r="C4237">
        <v>110</v>
      </c>
      <c r="D4237" t="s">
        <v>4697</v>
      </c>
      <c r="E4237">
        <v>3</v>
      </c>
    </row>
    <row r="4238" spans="1:5" x14ac:dyDescent="0.3">
      <c r="A4238">
        <v>180581</v>
      </c>
      <c r="B4238">
        <v>10000</v>
      </c>
      <c r="C4238">
        <v>110</v>
      </c>
      <c r="D4238" t="s">
        <v>4701</v>
      </c>
      <c r="E4238">
        <v>5</v>
      </c>
    </row>
    <row r="4239" spans="1:5" x14ac:dyDescent="0.3">
      <c r="A4239">
        <v>180590</v>
      </c>
      <c r="B4239">
        <v>10000</v>
      </c>
      <c r="C4239">
        <v>132</v>
      </c>
      <c r="D4239" t="s">
        <v>4698</v>
      </c>
      <c r="E4239">
        <v>8</v>
      </c>
    </row>
    <row r="4240" spans="1:5" x14ac:dyDescent="0.3">
      <c r="A4240">
        <v>180613</v>
      </c>
      <c r="B4240">
        <v>0</v>
      </c>
      <c r="C4240">
        <v>0</v>
      </c>
      <c r="D4240" t="s">
        <v>4705</v>
      </c>
      <c r="E4240">
        <v>10</v>
      </c>
    </row>
    <row r="4241" spans="1:5" x14ac:dyDescent="0.3">
      <c r="A4241">
        <v>180637</v>
      </c>
      <c r="B4241">
        <v>10000</v>
      </c>
      <c r="C4241">
        <v>147</v>
      </c>
      <c r="D4241" t="s">
        <v>4700</v>
      </c>
      <c r="E4241">
        <v>9</v>
      </c>
    </row>
    <row r="4242" spans="1:5" x14ac:dyDescent="0.3">
      <c r="A4242">
        <v>180672</v>
      </c>
      <c r="B4242">
        <v>10000</v>
      </c>
      <c r="C4242">
        <v>110</v>
      </c>
      <c r="D4242" t="s">
        <v>4701</v>
      </c>
      <c r="E4242">
        <v>5</v>
      </c>
    </row>
    <row r="4243" spans="1:5" x14ac:dyDescent="0.3">
      <c r="A4243">
        <v>180674</v>
      </c>
      <c r="B4243">
        <v>10000</v>
      </c>
      <c r="C4243">
        <v>147</v>
      </c>
      <c r="D4243" t="s">
        <v>4700</v>
      </c>
      <c r="E4243">
        <v>9</v>
      </c>
    </row>
    <row r="4244" spans="1:5" x14ac:dyDescent="0.3">
      <c r="A4244">
        <v>180686</v>
      </c>
      <c r="B4244">
        <v>10000</v>
      </c>
      <c r="C4244">
        <v>110</v>
      </c>
      <c r="D4244" t="s">
        <v>4699</v>
      </c>
      <c r="E4244">
        <v>4</v>
      </c>
    </row>
    <row r="4245" spans="1:5" x14ac:dyDescent="0.3">
      <c r="A4245">
        <v>180715</v>
      </c>
      <c r="B4245">
        <v>10000</v>
      </c>
      <c r="C4245">
        <v>147</v>
      </c>
      <c r="D4245" t="s">
        <v>4700</v>
      </c>
      <c r="E4245">
        <v>9</v>
      </c>
    </row>
    <row r="4246" spans="1:5" x14ac:dyDescent="0.3">
      <c r="A4246">
        <v>180717</v>
      </c>
      <c r="B4246">
        <v>10000</v>
      </c>
      <c r="C4246">
        <v>110</v>
      </c>
      <c r="D4246" t="s">
        <v>4701</v>
      </c>
      <c r="E4246">
        <v>5</v>
      </c>
    </row>
    <row r="4247" spans="1:5" x14ac:dyDescent="0.3">
      <c r="A4247">
        <v>180740</v>
      </c>
      <c r="B4247">
        <v>10000</v>
      </c>
      <c r="C4247">
        <v>147</v>
      </c>
      <c r="D4247" t="s">
        <v>4700</v>
      </c>
      <c r="E4247">
        <v>9</v>
      </c>
    </row>
    <row r="4248" spans="1:5" x14ac:dyDescent="0.3">
      <c r="A4248">
        <v>180741</v>
      </c>
      <c r="B4248">
        <v>0</v>
      </c>
      <c r="C4248">
        <v>0</v>
      </c>
      <c r="D4248" t="s">
        <v>4705</v>
      </c>
      <c r="E4248">
        <v>10</v>
      </c>
    </row>
    <row r="4249" spans="1:5" x14ac:dyDescent="0.3">
      <c r="A4249">
        <v>180775</v>
      </c>
      <c r="B4249">
        <v>10000</v>
      </c>
      <c r="C4249">
        <v>132</v>
      </c>
      <c r="D4249" t="s">
        <v>4698</v>
      </c>
      <c r="E4249">
        <v>8</v>
      </c>
    </row>
    <row r="4250" spans="1:5" x14ac:dyDescent="0.3">
      <c r="A4250">
        <v>180786</v>
      </c>
      <c r="B4250">
        <v>10000</v>
      </c>
      <c r="C4250">
        <v>132</v>
      </c>
      <c r="D4250" t="s">
        <v>4698</v>
      </c>
      <c r="E4250">
        <v>8</v>
      </c>
    </row>
    <row r="4251" spans="1:5" x14ac:dyDescent="0.3">
      <c r="A4251">
        <v>180810</v>
      </c>
      <c r="B4251">
        <v>0</v>
      </c>
      <c r="C4251">
        <v>0</v>
      </c>
      <c r="D4251" t="s">
        <v>4705</v>
      </c>
      <c r="E4251">
        <v>10</v>
      </c>
    </row>
    <row r="4252" spans="1:5" x14ac:dyDescent="0.3">
      <c r="A4252">
        <v>180819</v>
      </c>
      <c r="B4252">
        <v>10000</v>
      </c>
      <c r="C4252">
        <v>115</v>
      </c>
      <c r="D4252" t="s">
        <v>4702</v>
      </c>
      <c r="E4252">
        <v>6</v>
      </c>
    </row>
    <row r="4253" spans="1:5" x14ac:dyDescent="0.3">
      <c r="A4253">
        <v>180823</v>
      </c>
      <c r="B4253">
        <v>10000</v>
      </c>
      <c r="C4253">
        <v>132</v>
      </c>
      <c r="D4253" t="s">
        <v>4698</v>
      </c>
      <c r="E4253">
        <v>8</v>
      </c>
    </row>
    <row r="4254" spans="1:5" x14ac:dyDescent="0.3">
      <c r="A4254">
        <v>180839</v>
      </c>
      <c r="B4254">
        <v>10000</v>
      </c>
      <c r="C4254">
        <v>147</v>
      </c>
      <c r="D4254" t="s">
        <v>4700</v>
      </c>
      <c r="E4254">
        <v>9</v>
      </c>
    </row>
    <row r="4255" spans="1:5" x14ac:dyDescent="0.3">
      <c r="A4255">
        <v>180854</v>
      </c>
      <c r="B4255">
        <v>0</v>
      </c>
      <c r="C4255">
        <v>0</v>
      </c>
      <c r="D4255" t="s">
        <v>4705</v>
      </c>
      <c r="E4255">
        <v>10</v>
      </c>
    </row>
    <row r="4256" spans="1:5" x14ac:dyDescent="0.3">
      <c r="A4256">
        <v>180869</v>
      </c>
      <c r="B4256">
        <v>10000</v>
      </c>
      <c r="C4256">
        <v>147</v>
      </c>
      <c r="D4256" t="s">
        <v>4700</v>
      </c>
      <c r="E4256">
        <v>9</v>
      </c>
    </row>
    <row r="4257" spans="1:5" x14ac:dyDescent="0.3">
      <c r="A4257">
        <v>180872</v>
      </c>
      <c r="B4257">
        <v>0</v>
      </c>
      <c r="C4257">
        <v>0</v>
      </c>
      <c r="D4257" t="s">
        <v>4705</v>
      </c>
      <c r="E4257">
        <v>10</v>
      </c>
    </row>
    <row r="4258" spans="1:5" x14ac:dyDescent="0.3">
      <c r="A4258">
        <v>180880</v>
      </c>
      <c r="B4258">
        <v>0</v>
      </c>
      <c r="C4258">
        <v>0</v>
      </c>
      <c r="D4258" t="s">
        <v>4705</v>
      </c>
      <c r="E4258">
        <v>10</v>
      </c>
    </row>
    <row r="4259" spans="1:5" x14ac:dyDescent="0.3">
      <c r="A4259">
        <v>180920</v>
      </c>
      <c r="B4259">
        <v>10000</v>
      </c>
      <c r="C4259">
        <v>147</v>
      </c>
      <c r="D4259" t="s">
        <v>4700</v>
      </c>
      <c r="E4259">
        <v>9</v>
      </c>
    </row>
    <row r="4260" spans="1:5" x14ac:dyDescent="0.3">
      <c r="A4260">
        <v>180930</v>
      </c>
      <c r="B4260">
        <v>0</v>
      </c>
      <c r="C4260">
        <v>0</v>
      </c>
      <c r="D4260" t="s">
        <v>4705</v>
      </c>
      <c r="E4260">
        <v>10</v>
      </c>
    </row>
    <row r="4261" spans="1:5" x14ac:dyDescent="0.3">
      <c r="A4261">
        <v>180933</v>
      </c>
      <c r="B4261">
        <v>0</v>
      </c>
      <c r="C4261">
        <v>0</v>
      </c>
      <c r="D4261" t="s">
        <v>4705</v>
      </c>
      <c r="E4261">
        <v>10</v>
      </c>
    </row>
    <row r="4262" spans="1:5" x14ac:dyDescent="0.3">
      <c r="A4262">
        <v>180936</v>
      </c>
      <c r="B4262">
        <v>0</v>
      </c>
      <c r="C4262">
        <v>0</v>
      </c>
      <c r="D4262" t="s">
        <v>4705</v>
      </c>
      <c r="E4262">
        <v>10</v>
      </c>
    </row>
    <row r="4263" spans="1:5" x14ac:dyDescent="0.3">
      <c r="A4263">
        <v>180953</v>
      </c>
      <c r="B4263">
        <v>10000</v>
      </c>
      <c r="C4263">
        <v>132</v>
      </c>
      <c r="D4263" t="s">
        <v>4698</v>
      </c>
      <c r="E4263">
        <v>8</v>
      </c>
    </row>
    <row r="4264" spans="1:5" x14ac:dyDescent="0.3">
      <c r="A4264">
        <v>180954</v>
      </c>
      <c r="B4264">
        <v>0</v>
      </c>
      <c r="C4264">
        <v>0</v>
      </c>
      <c r="D4264" t="s">
        <v>4705</v>
      </c>
      <c r="E4264">
        <v>10</v>
      </c>
    </row>
    <row r="4265" spans="1:5" x14ac:dyDescent="0.3">
      <c r="A4265">
        <v>180956</v>
      </c>
      <c r="B4265">
        <v>10000</v>
      </c>
      <c r="C4265">
        <v>147</v>
      </c>
      <c r="D4265" t="s">
        <v>4700</v>
      </c>
      <c r="E4265">
        <v>9</v>
      </c>
    </row>
    <row r="4266" spans="1:5" x14ac:dyDescent="0.3">
      <c r="A4266">
        <v>180957</v>
      </c>
      <c r="B4266">
        <v>0</v>
      </c>
      <c r="C4266">
        <v>0</v>
      </c>
      <c r="D4266" t="s">
        <v>4705</v>
      </c>
      <c r="E4266">
        <v>10</v>
      </c>
    </row>
    <row r="4267" spans="1:5" x14ac:dyDescent="0.3">
      <c r="A4267">
        <v>180960</v>
      </c>
      <c r="B4267">
        <v>10000</v>
      </c>
      <c r="C4267">
        <v>147</v>
      </c>
      <c r="D4267" t="s">
        <v>4700</v>
      </c>
      <c r="E4267">
        <v>9</v>
      </c>
    </row>
    <row r="4268" spans="1:5" x14ac:dyDescent="0.3">
      <c r="A4268">
        <v>181001</v>
      </c>
      <c r="B4268">
        <v>10000</v>
      </c>
      <c r="C4268">
        <v>90</v>
      </c>
      <c r="D4268" t="s">
        <v>4706</v>
      </c>
      <c r="E4268">
        <v>1</v>
      </c>
    </row>
    <row r="4269" spans="1:5" x14ac:dyDescent="0.3">
      <c r="A4269">
        <v>181003</v>
      </c>
      <c r="B4269">
        <v>10000</v>
      </c>
      <c r="C4269">
        <v>90</v>
      </c>
      <c r="D4269" t="s">
        <v>4706</v>
      </c>
      <c r="E4269">
        <v>1</v>
      </c>
    </row>
    <row r="4270" spans="1:5" x14ac:dyDescent="0.3">
      <c r="A4270">
        <v>181004</v>
      </c>
      <c r="B4270">
        <v>10000</v>
      </c>
      <c r="C4270">
        <v>90</v>
      </c>
      <c r="D4270" t="s">
        <v>4706</v>
      </c>
      <c r="E4270">
        <v>1</v>
      </c>
    </row>
    <row r="4271" spans="1:5" x14ac:dyDescent="0.3">
      <c r="A4271">
        <v>181005</v>
      </c>
      <c r="B4271">
        <v>10000</v>
      </c>
      <c r="C4271">
        <v>90</v>
      </c>
      <c r="D4271" t="s">
        <v>4706</v>
      </c>
      <c r="E4271">
        <v>1</v>
      </c>
    </row>
    <row r="4272" spans="1:5" x14ac:dyDescent="0.3">
      <c r="A4272">
        <v>181006</v>
      </c>
      <c r="B4272">
        <v>10000</v>
      </c>
      <c r="C4272">
        <v>90</v>
      </c>
      <c r="D4272" t="s">
        <v>4706</v>
      </c>
      <c r="E4272">
        <v>1</v>
      </c>
    </row>
    <row r="4273" spans="1:5" x14ac:dyDescent="0.3">
      <c r="A4273">
        <v>181007</v>
      </c>
      <c r="B4273">
        <v>10000</v>
      </c>
      <c r="C4273">
        <v>90</v>
      </c>
      <c r="D4273" t="s">
        <v>4706</v>
      </c>
      <c r="E4273">
        <v>1</v>
      </c>
    </row>
    <row r="4274" spans="1:5" x14ac:dyDescent="0.3">
      <c r="A4274">
        <v>181009</v>
      </c>
      <c r="B4274">
        <v>10000</v>
      </c>
      <c r="C4274">
        <v>90</v>
      </c>
      <c r="D4274" t="s">
        <v>4706</v>
      </c>
      <c r="E4274">
        <v>1</v>
      </c>
    </row>
    <row r="4275" spans="1:5" x14ac:dyDescent="0.3">
      <c r="A4275">
        <v>181011</v>
      </c>
      <c r="B4275">
        <v>10000</v>
      </c>
      <c r="C4275">
        <v>90</v>
      </c>
      <c r="D4275" t="s">
        <v>4706</v>
      </c>
      <c r="E4275">
        <v>1</v>
      </c>
    </row>
    <row r="4276" spans="1:5" x14ac:dyDescent="0.3">
      <c r="A4276">
        <v>181044</v>
      </c>
      <c r="B4276">
        <v>0</v>
      </c>
      <c r="C4276">
        <v>0</v>
      </c>
      <c r="D4276" t="s">
        <v>4705</v>
      </c>
      <c r="E4276">
        <v>10</v>
      </c>
    </row>
    <row r="4277" spans="1:5" x14ac:dyDescent="0.3">
      <c r="A4277">
        <v>181050</v>
      </c>
      <c r="B4277">
        <v>10000</v>
      </c>
      <c r="C4277">
        <v>110</v>
      </c>
      <c r="D4277" t="s">
        <v>4699</v>
      </c>
      <c r="E4277">
        <v>4</v>
      </c>
    </row>
    <row r="4278" spans="1:5" x14ac:dyDescent="0.3">
      <c r="A4278">
        <v>181058</v>
      </c>
      <c r="B4278">
        <v>0</v>
      </c>
      <c r="C4278">
        <v>0</v>
      </c>
      <c r="D4278" t="s">
        <v>4705</v>
      </c>
      <c r="E4278">
        <v>10</v>
      </c>
    </row>
    <row r="4279" spans="1:5" x14ac:dyDescent="0.3">
      <c r="A4279">
        <v>181060</v>
      </c>
      <c r="B4279">
        <v>0</v>
      </c>
      <c r="C4279">
        <v>0</v>
      </c>
      <c r="D4279" t="s">
        <v>4705</v>
      </c>
      <c r="E4279">
        <v>10</v>
      </c>
    </row>
    <row r="4280" spans="1:5" x14ac:dyDescent="0.3">
      <c r="A4280">
        <v>181087</v>
      </c>
      <c r="B4280">
        <v>10000</v>
      </c>
      <c r="C4280">
        <v>147</v>
      </c>
      <c r="D4280" t="s">
        <v>4700</v>
      </c>
      <c r="E4280">
        <v>9</v>
      </c>
    </row>
    <row r="4281" spans="1:5" x14ac:dyDescent="0.3">
      <c r="A4281">
        <v>181094</v>
      </c>
      <c r="B4281">
        <v>10000</v>
      </c>
      <c r="C4281">
        <v>147</v>
      </c>
      <c r="D4281" t="s">
        <v>4700</v>
      </c>
      <c r="E4281">
        <v>9</v>
      </c>
    </row>
    <row r="4282" spans="1:5" x14ac:dyDescent="0.3">
      <c r="A4282">
        <v>181096</v>
      </c>
      <c r="B4282">
        <v>10000</v>
      </c>
      <c r="C4282">
        <v>90</v>
      </c>
      <c r="D4282" t="s">
        <v>4706</v>
      </c>
      <c r="E4282">
        <v>1</v>
      </c>
    </row>
    <row r="4283" spans="1:5" x14ac:dyDescent="0.3">
      <c r="A4283">
        <v>181115</v>
      </c>
      <c r="B4283">
        <v>10000</v>
      </c>
      <c r="C4283">
        <v>110</v>
      </c>
      <c r="D4283" t="s">
        <v>4701</v>
      </c>
      <c r="E4283">
        <v>5</v>
      </c>
    </row>
    <row r="4284" spans="1:5" x14ac:dyDescent="0.3">
      <c r="A4284">
        <v>181117</v>
      </c>
      <c r="B4284">
        <v>10000</v>
      </c>
      <c r="C4284">
        <v>147</v>
      </c>
      <c r="D4284" t="s">
        <v>4700</v>
      </c>
      <c r="E4284">
        <v>9</v>
      </c>
    </row>
    <row r="4285" spans="1:5" x14ac:dyDescent="0.3">
      <c r="A4285">
        <v>181119</v>
      </c>
      <c r="B4285">
        <v>0</v>
      </c>
      <c r="C4285">
        <v>0</v>
      </c>
      <c r="D4285" t="s">
        <v>4705</v>
      </c>
      <c r="E4285">
        <v>10</v>
      </c>
    </row>
    <row r="4286" spans="1:5" x14ac:dyDescent="0.3">
      <c r="A4286">
        <v>181124</v>
      </c>
      <c r="B4286">
        <v>10000</v>
      </c>
      <c r="C4286">
        <v>147</v>
      </c>
      <c r="D4286" t="s">
        <v>4700</v>
      </c>
      <c r="E4286">
        <v>9</v>
      </c>
    </row>
    <row r="4287" spans="1:5" x14ac:dyDescent="0.3">
      <c r="A4287">
        <v>181165</v>
      </c>
      <c r="B4287">
        <v>10000</v>
      </c>
      <c r="C4287">
        <v>147</v>
      </c>
      <c r="D4287" t="s">
        <v>4700</v>
      </c>
      <c r="E4287">
        <v>9</v>
      </c>
    </row>
    <row r="4288" spans="1:5" x14ac:dyDescent="0.3">
      <c r="A4288">
        <v>181168</v>
      </c>
      <c r="B4288">
        <v>10000</v>
      </c>
      <c r="C4288">
        <v>100</v>
      </c>
      <c r="D4288" t="s">
        <v>4704</v>
      </c>
      <c r="E4288">
        <v>2</v>
      </c>
    </row>
    <row r="4289" spans="1:5" x14ac:dyDescent="0.3">
      <c r="A4289">
        <v>181169</v>
      </c>
      <c r="B4289">
        <v>10000</v>
      </c>
      <c r="C4289">
        <v>147</v>
      </c>
      <c r="D4289" t="s">
        <v>4700</v>
      </c>
      <c r="E4289">
        <v>9</v>
      </c>
    </row>
    <row r="4290" spans="1:5" x14ac:dyDescent="0.3">
      <c r="A4290">
        <v>181176</v>
      </c>
      <c r="B4290">
        <v>10000</v>
      </c>
      <c r="C4290">
        <v>90</v>
      </c>
      <c r="D4290" t="s">
        <v>4706</v>
      </c>
      <c r="E4290">
        <v>1</v>
      </c>
    </row>
    <row r="4291" spans="1:5" x14ac:dyDescent="0.3">
      <c r="A4291">
        <v>181183</v>
      </c>
      <c r="B4291">
        <v>0</v>
      </c>
      <c r="C4291">
        <v>0</v>
      </c>
      <c r="D4291" t="s">
        <v>4705</v>
      </c>
      <c r="E4291">
        <v>10</v>
      </c>
    </row>
    <row r="4292" spans="1:5" x14ac:dyDescent="0.3">
      <c r="A4292">
        <v>181190</v>
      </c>
      <c r="B4292">
        <v>10000</v>
      </c>
      <c r="C4292">
        <v>90</v>
      </c>
      <c r="D4292" t="s">
        <v>4706</v>
      </c>
      <c r="E4292">
        <v>1</v>
      </c>
    </row>
    <row r="4293" spans="1:5" x14ac:dyDescent="0.3">
      <c r="A4293">
        <v>181217</v>
      </c>
      <c r="B4293">
        <v>10000</v>
      </c>
      <c r="C4293">
        <v>132</v>
      </c>
      <c r="D4293" t="s">
        <v>4698</v>
      </c>
      <c r="E4293">
        <v>8</v>
      </c>
    </row>
    <row r="4294" spans="1:5" x14ac:dyDescent="0.3">
      <c r="A4294">
        <v>181223</v>
      </c>
      <c r="B4294">
        <v>0</v>
      </c>
      <c r="C4294">
        <v>0</v>
      </c>
      <c r="D4294" t="s">
        <v>4705</v>
      </c>
      <c r="E4294">
        <v>10</v>
      </c>
    </row>
    <row r="4295" spans="1:5" x14ac:dyDescent="0.3">
      <c r="A4295">
        <v>181254</v>
      </c>
      <c r="B4295">
        <v>10000</v>
      </c>
      <c r="C4295">
        <v>110</v>
      </c>
      <c r="D4295" t="s">
        <v>4701</v>
      </c>
      <c r="E4295">
        <v>5</v>
      </c>
    </row>
    <row r="4296" spans="1:5" x14ac:dyDescent="0.3">
      <c r="A4296">
        <v>181258</v>
      </c>
      <c r="B4296">
        <v>10000</v>
      </c>
      <c r="C4296">
        <v>127</v>
      </c>
      <c r="D4296" t="s">
        <v>4703</v>
      </c>
      <c r="E4296">
        <v>7</v>
      </c>
    </row>
    <row r="4297" spans="1:5" x14ac:dyDescent="0.3">
      <c r="A4297">
        <v>181259</v>
      </c>
      <c r="B4297">
        <v>10000</v>
      </c>
      <c r="C4297">
        <v>147</v>
      </c>
      <c r="D4297" t="s">
        <v>4700</v>
      </c>
      <c r="E4297">
        <v>9</v>
      </c>
    </row>
    <row r="4298" spans="1:5" x14ac:dyDescent="0.3">
      <c r="A4298">
        <v>181260</v>
      </c>
      <c r="B4298">
        <v>10000</v>
      </c>
      <c r="C4298">
        <v>132</v>
      </c>
      <c r="D4298" t="s">
        <v>4698</v>
      </c>
      <c r="E4298">
        <v>8</v>
      </c>
    </row>
    <row r="4299" spans="1:5" x14ac:dyDescent="0.3">
      <c r="A4299">
        <v>181264</v>
      </c>
      <c r="B4299">
        <v>10000</v>
      </c>
      <c r="C4299">
        <v>127</v>
      </c>
      <c r="D4299" t="s">
        <v>4703</v>
      </c>
      <c r="E4299">
        <v>7</v>
      </c>
    </row>
    <row r="4300" spans="1:5" x14ac:dyDescent="0.3">
      <c r="A4300">
        <v>181267</v>
      </c>
      <c r="B4300">
        <v>10000</v>
      </c>
      <c r="C4300">
        <v>110</v>
      </c>
      <c r="D4300" t="s">
        <v>4701</v>
      </c>
      <c r="E4300">
        <v>5</v>
      </c>
    </row>
    <row r="4301" spans="1:5" x14ac:dyDescent="0.3">
      <c r="A4301">
        <v>181268</v>
      </c>
      <c r="B4301">
        <v>0</v>
      </c>
      <c r="C4301">
        <v>0</v>
      </c>
      <c r="D4301" t="s">
        <v>4705</v>
      </c>
      <c r="E4301">
        <v>10</v>
      </c>
    </row>
    <row r="4302" spans="1:5" x14ac:dyDescent="0.3">
      <c r="A4302">
        <v>181270</v>
      </c>
      <c r="B4302">
        <v>10000</v>
      </c>
      <c r="C4302">
        <v>115</v>
      </c>
      <c r="D4302" t="s">
        <v>4702</v>
      </c>
      <c r="E4302">
        <v>6</v>
      </c>
    </row>
    <row r="4303" spans="1:5" x14ac:dyDescent="0.3">
      <c r="A4303">
        <v>181271</v>
      </c>
      <c r="B4303">
        <v>10000</v>
      </c>
      <c r="C4303">
        <v>127</v>
      </c>
      <c r="D4303" t="s">
        <v>4703</v>
      </c>
      <c r="E4303">
        <v>7</v>
      </c>
    </row>
    <row r="4304" spans="1:5" x14ac:dyDescent="0.3">
      <c r="A4304">
        <v>181287</v>
      </c>
      <c r="B4304">
        <v>10000</v>
      </c>
      <c r="C4304">
        <v>132</v>
      </c>
      <c r="D4304" t="s">
        <v>4698</v>
      </c>
      <c r="E4304">
        <v>8</v>
      </c>
    </row>
    <row r="4305" spans="1:5" x14ac:dyDescent="0.3">
      <c r="A4305">
        <v>181289</v>
      </c>
      <c r="B4305">
        <v>10000</v>
      </c>
      <c r="C4305">
        <v>132</v>
      </c>
      <c r="D4305" t="s">
        <v>4698</v>
      </c>
      <c r="E4305">
        <v>8</v>
      </c>
    </row>
    <row r="4306" spans="1:5" x14ac:dyDescent="0.3">
      <c r="A4306">
        <v>181292</v>
      </c>
      <c r="B4306">
        <v>10000</v>
      </c>
      <c r="C4306">
        <v>147</v>
      </c>
      <c r="D4306" t="s">
        <v>4700</v>
      </c>
      <c r="E4306">
        <v>9</v>
      </c>
    </row>
    <row r="4307" spans="1:5" x14ac:dyDescent="0.3">
      <c r="A4307">
        <v>181326</v>
      </c>
      <c r="B4307">
        <v>10000</v>
      </c>
      <c r="C4307">
        <v>115</v>
      </c>
      <c r="D4307" t="s">
        <v>4702</v>
      </c>
      <c r="E4307">
        <v>6</v>
      </c>
    </row>
    <row r="4308" spans="1:5" x14ac:dyDescent="0.3">
      <c r="A4308">
        <v>181336</v>
      </c>
      <c r="B4308">
        <v>10000</v>
      </c>
      <c r="C4308">
        <v>147</v>
      </c>
      <c r="D4308" t="s">
        <v>4700</v>
      </c>
      <c r="E4308">
        <v>9</v>
      </c>
    </row>
    <row r="4309" spans="1:5" x14ac:dyDescent="0.3">
      <c r="A4309">
        <v>181345</v>
      </c>
      <c r="B4309">
        <v>10000</v>
      </c>
      <c r="C4309">
        <v>110</v>
      </c>
      <c r="D4309" t="s">
        <v>4701</v>
      </c>
      <c r="E4309">
        <v>5</v>
      </c>
    </row>
    <row r="4310" spans="1:5" x14ac:dyDescent="0.3">
      <c r="A4310">
        <v>181346</v>
      </c>
      <c r="B4310">
        <v>10000</v>
      </c>
      <c r="C4310">
        <v>90</v>
      </c>
      <c r="D4310" t="s">
        <v>4706</v>
      </c>
      <c r="E4310">
        <v>1</v>
      </c>
    </row>
    <row r="4311" spans="1:5" x14ac:dyDescent="0.3">
      <c r="A4311">
        <v>181354</v>
      </c>
      <c r="B4311">
        <v>10000</v>
      </c>
      <c r="C4311">
        <v>147</v>
      </c>
      <c r="D4311" t="s">
        <v>4700</v>
      </c>
      <c r="E4311">
        <v>9</v>
      </c>
    </row>
    <row r="4312" spans="1:5" x14ac:dyDescent="0.3">
      <c r="A4312">
        <v>181356</v>
      </c>
      <c r="B4312">
        <v>10000</v>
      </c>
      <c r="C4312">
        <v>127</v>
      </c>
      <c r="D4312" t="s">
        <v>4703</v>
      </c>
      <c r="E4312">
        <v>7</v>
      </c>
    </row>
    <row r="4313" spans="1:5" x14ac:dyDescent="0.3">
      <c r="A4313">
        <v>181357</v>
      </c>
      <c r="B4313">
        <v>10000</v>
      </c>
      <c r="C4313">
        <v>147</v>
      </c>
      <c r="D4313" t="s">
        <v>4700</v>
      </c>
      <c r="E4313">
        <v>9</v>
      </c>
    </row>
    <row r="4314" spans="1:5" x14ac:dyDescent="0.3">
      <c r="A4314">
        <v>181358</v>
      </c>
      <c r="B4314">
        <v>10000</v>
      </c>
      <c r="C4314">
        <v>127</v>
      </c>
      <c r="D4314" t="s">
        <v>4703</v>
      </c>
      <c r="E4314">
        <v>7</v>
      </c>
    </row>
    <row r="4315" spans="1:5" x14ac:dyDescent="0.3">
      <c r="A4315">
        <v>181368</v>
      </c>
      <c r="B4315">
        <v>10000</v>
      </c>
      <c r="C4315">
        <v>100</v>
      </c>
      <c r="D4315" t="s">
        <v>4704</v>
      </c>
      <c r="E4315">
        <v>2</v>
      </c>
    </row>
    <row r="4316" spans="1:5" x14ac:dyDescent="0.3">
      <c r="A4316">
        <v>181372</v>
      </c>
      <c r="B4316">
        <v>10000</v>
      </c>
      <c r="C4316">
        <v>132</v>
      </c>
      <c r="D4316" t="s">
        <v>4698</v>
      </c>
      <c r="E4316">
        <v>8</v>
      </c>
    </row>
    <row r="4317" spans="1:5" x14ac:dyDescent="0.3">
      <c r="A4317">
        <v>181373</v>
      </c>
      <c r="B4317">
        <v>10000</v>
      </c>
      <c r="C4317">
        <v>127</v>
      </c>
      <c r="D4317" t="s">
        <v>4703</v>
      </c>
      <c r="E4317">
        <v>7</v>
      </c>
    </row>
    <row r="4318" spans="1:5" x14ac:dyDescent="0.3">
      <c r="A4318">
        <v>181375</v>
      </c>
      <c r="B4318">
        <v>10000</v>
      </c>
      <c r="C4318">
        <v>115</v>
      </c>
      <c r="D4318" t="s">
        <v>4702</v>
      </c>
      <c r="E4318">
        <v>6</v>
      </c>
    </row>
    <row r="4319" spans="1:5" x14ac:dyDescent="0.3">
      <c r="A4319">
        <v>181376</v>
      </c>
      <c r="B4319">
        <v>10000</v>
      </c>
      <c r="C4319">
        <v>110</v>
      </c>
      <c r="D4319" t="s">
        <v>4701</v>
      </c>
      <c r="E4319">
        <v>5</v>
      </c>
    </row>
    <row r="4320" spans="1:5" x14ac:dyDescent="0.3">
      <c r="A4320">
        <v>181378</v>
      </c>
      <c r="B4320">
        <v>10000</v>
      </c>
      <c r="C4320">
        <v>127</v>
      </c>
      <c r="D4320" t="s">
        <v>4703</v>
      </c>
      <c r="E4320">
        <v>7</v>
      </c>
    </row>
    <row r="4321" spans="1:5" x14ac:dyDescent="0.3">
      <c r="A4321">
        <v>181379</v>
      </c>
      <c r="B4321">
        <v>10000</v>
      </c>
      <c r="C4321">
        <v>132</v>
      </c>
      <c r="D4321" t="s">
        <v>4698</v>
      </c>
      <c r="E4321">
        <v>8</v>
      </c>
    </row>
    <row r="4322" spans="1:5" x14ac:dyDescent="0.3">
      <c r="A4322">
        <v>181383</v>
      </c>
      <c r="B4322">
        <v>10000</v>
      </c>
      <c r="C4322">
        <v>110</v>
      </c>
      <c r="D4322" t="s">
        <v>4701</v>
      </c>
      <c r="E4322">
        <v>5</v>
      </c>
    </row>
    <row r="4323" spans="1:5" x14ac:dyDescent="0.3">
      <c r="A4323">
        <v>181384</v>
      </c>
      <c r="B4323">
        <v>0</v>
      </c>
      <c r="C4323">
        <v>0</v>
      </c>
      <c r="D4323" t="s">
        <v>4705</v>
      </c>
      <c r="E4323">
        <v>10</v>
      </c>
    </row>
    <row r="4324" spans="1:5" x14ac:dyDescent="0.3">
      <c r="A4324">
        <v>181413</v>
      </c>
      <c r="B4324">
        <v>0</v>
      </c>
      <c r="C4324">
        <v>0</v>
      </c>
      <c r="D4324" t="s">
        <v>4705</v>
      </c>
      <c r="E4324">
        <v>10</v>
      </c>
    </row>
    <row r="4325" spans="1:5" x14ac:dyDescent="0.3">
      <c r="A4325">
        <v>181500</v>
      </c>
      <c r="B4325">
        <v>10000</v>
      </c>
      <c r="C4325">
        <v>132</v>
      </c>
      <c r="D4325" t="s">
        <v>4698</v>
      </c>
      <c r="E4325">
        <v>8</v>
      </c>
    </row>
    <row r="4326" spans="1:5" x14ac:dyDescent="0.3">
      <c r="A4326">
        <v>181504</v>
      </c>
      <c r="B4326">
        <v>10000</v>
      </c>
      <c r="C4326">
        <v>110</v>
      </c>
      <c r="D4326" t="s">
        <v>4699</v>
      </c>
      <c r="E4326">
        <v>4</v>
      </c>
    </row>
    <row r="4327" spans="1:5" x14ac:dyDescent="0.3">
      <c r="A4327">
        <v>181513</v>
      </c>
      <c r="B4327">
        <v>10000</v>
      </c>
      <c r="C4327">
        <v>132</v>
      </c>
      <c r="D4327" t="s">
        <v>4698</v>
      </c>
      <c r="E4327">
        <v>8</v>
      </c>
    </row>
    <row r="4328" spans="1:5" x14ac:dyDescent="0.3">
      <c r="A4328">
        <v>181519</v>
      </c>
      <c r="B4328">
        <v>10000</v>
      </c>
      <c r="C4328">
        <v>147</v>
      </c>
      <c r="D4328" t="s">
        <v>4700</v>
      </c>
      <c r="E4328">
        <v>9</v>
      </c>
    </row>
    <row r="4329" spans="1:5" x14ac:dyDescent="0.3">
      <c r="A4329">
        <v>181523</v>
      </c>
      <c r="B4329">
        <v>10000</v>
      </c>
      <c r="C4329">
        <v>147</v>
      </c>
      <c r="D4329" t="s">
        <v>4700</v>
      </c>
      <c r="E4329">
        <v>9</v>
      </c>
    </row>
    <row r="4330" spans="1:5" x14ac:dyDescent="0.3">
      <c r="A4330">
        <v>181525</v>
      </c>
      <c r="B4330">
        <v>10000</v>
      </c>
      <c r="C4330">
        <v>147</v>
      </c>
      <c r="D4330" t="s">
        <v>4700</v>
      </c>
      <c r="E4330">
        <v>9</v>
      </c>
    </row>
    <row r="4331" spans="1:5" x14ac:dyDescent="0.3">
      <c r="A4331">
        <v>181562</v>
      </c>
      <c r="B4331">
        <v>0</v>
      </c>
      <c r="C4331">
        <v>0</v>
      </c>
      <c r="D4331" t="s">
        <v>4705</v>
      </c>
      <c r="E4331">
        <v>10</v>
      </c>
    </row>
    <row r="4332" spans="1:5" x14ac:dyDescent="0.3">
      <c r="A4332">
        <v>181587</v>
      </c>
      <c r="B4332">
        <v>0</v>
      </c>
      <c r="C4332">
        <v>0</v>
      </c>
      <c r="D4332" t="s">
        <v>4705</v>
      </c>
      <c r="E4332">
        <v>10</v>
      </c>
    </row>
    <row r="4333" spans="1:5" x14ac:dyDescent="0.3">
      <c r="A4333">
        <v>181591</v>
      </c>
      <c r="B4333">
        <v>10000</v>
      </c>
      <c r="C4333">
        <v>110</v>
      </c>
      <c r="D4333" t="s">
        <v>4701</v>
      </c>
      <c r="E4333">
        <v>5</v>
      </c>
    </row>
    <row r="4334" spans="1:5" x14ac:dyDescent="0.3">
      <c r="A4334">
        <v>181610</v>
      </c>
      <c r="B4334">
        <v>10000</v>
      </c>
      <c r="C4334">
        <v>132</v>
      </c>
      <c r="D4334" t="s">
        <v>4698</v>
      </c>
      <c r="E4334">
        <v>8</v>
      </c>
    </row>
    <row r="4335" spans="1:5" x14ac:dyDescent="0.3">
      <c r="A4335">
        <v>181621</v>
      </c>
      <c r="B4335">
        <v>10000</v>
      </c>
      <c r="C4335">
        <v>115</v>
      </c>
      <c r="D4335" t="s">
        <v>4702</v>
      </c>
      <c r="E4335">
        <v>6</v>
      </c>
    </row>
    <row r="4336" spans="1:5" x14ac:dyDescent="0.3">
      <c r="A4336">
        <v>181628</v>
      </c>
      <c r="B4336">
        <v>0</v>
      </c>
      <c r="C4336">
        <v>0</v>
      </c>
      <c r="D4336" t="s">
        <v>4705</v>
      </c>
      <c r="E4336">
        <v>10</v>
      </c>
    </row>
    <row r="4337" spans="1:5" x14ac:dyDescent="0.3">
      <c r="A4337">
        <v>181635</v>
      </c>
      <c r="B4337">
        <v>10000</v>
      </c>
      <c r="C4337">
        <v>110</v>
      </c>
      <c r="D4337" t="s">
        <v>4699</v>
      </c>
      <c r="E4337">
        <v>4</v>
      </c>
    </row>
    <row r="4338" spans="1:5" x14ac:dyDescent="0.3">
      <c r="A4338">
        <v>181660</v>
      </c>
      <c r="B4338">
        <v>10000</v>
      </c>
      <c r="C4338">
        <v>147</v>
      </c>
      <c r="D4338" t="s">
        <v>4700</v>
      </c>
      <c r="E4338">
        <v>9</v>
      </c>
    </row>
    <row r="4339" spans="1:5" x14ac:dyDescent="0.3">
      <c r="A4339">
        <v>181661</v>
      </c>
      <c r="B4339">
        <v>0</v>
      </c>
      <c r="C4339">
        <v>0</v>
      </c>
      <c r="D4339" t="s">
        <v>4705</v>
      </c>
      <c r="E4339">
        <v>10</v>
      </c>
    </row>
    <row r="4340" spans="1:5" x14ac:dyDescent="0.3">
      <c r="A4340">
        <v>181662</v>
      </c>
      <c r="B4340">
        <v>0</v>
      </c>
      <c r="C4340">
        <v>0</v>
      </c>
      <c r="D4340" t="s">
        <v>4705</v>
      </c>
      <c r="E4340">
        <v>10</v>
      </c>
    </row>
    <row r="4341" spans="1:5" x14ac:dyDescent="0.3">
      <c r="A4341">
        <v>181663</v>
      </c>
      <c r="B4341">
        <v>10000</v>
      </c>
      <c r="C4341">
        <v>132</v>
      </c>
      <c r="D4341" t="s">
        <v>4698</v>
      </c>
      <c r="E4341">
        <v>8</v>
      </c>
    </row>
    <row r="4342" spans="1:5" x14ac:dyDescent="0.3">
      <c r="A4342">
        <v>181664</v>
      </c>
      <c r="B4342">
        <v>0</v>
      </c>
      <c r="C4342">
        <v>0</v>
      </c>
      <c r="D4342" t="s">
        <v>4705</v>
      </c>
      <c r="E4342">
        <v>10</v>
      </c>
    </row>
    <row r="4343" spans="1:5" x14ac:dyDescent="0.3">
      <c r="A4343">
        <v>181687</v>
      </c>
      <c r="B4343">
        <v>10000</v>
      </c>
      <c r="C4343">
        <v>115</v>
      </c>
      <c r="D4343" t="s">
        <v>4702</v>
      </c>
      <c r="E4343">
        <v>6</v>
      </c>
    </row>
    <row r="4344" spans="1:5" x14ac:dyDescent="0.3">
      <c r="A4344">
        <v>181695</v>
      </c>
      <c r="B4344">
        <v>10000</v>
      </c>
      <c r="C4344">
        <v>115</v>
      </c>
      <c r="D4344" t="s">
        <v>4702</v>
      </c>
      <c r="E4344">
        <v>6</v>
      </c>
    </row>
    <row r="4345" spans="1:5" x14ac:dyDescent="0.3">
      <c r="A4345">
        <v>181697</v>
      </c>
      <c r="B4345">
        <v>10000</v>
      </c>
      <c r="C4345">
        <v>100</v>
      </c>
      <c r="D4345" t="s">
        <v>4704</v>
      </c>
      <c r="E4345">
        <v>2</v>
      </c>
    </row>
    <row r="4346" spans="1:5" x14ac:dyDescent="0.3">
      <c r="A4346">
        <v>181698</v>
      </c>
      <c r="B4346">
        <v>10000</v>
      </c>
      <c r="C4346">
        <v>132</v>
      </c>
      <c r="D4346" t="s">
        <v>4698</v>
      </c>
      <c r="E4346">
        <v>8</v>
      </c>
    </row>
    <row r="4347" spans="1:5" x14ac:dyDescent="0.3">
      <c r="A4347">
        <v>181700</v>
      </c>
      <c r="B4347">
        <v>10000</v>
      </c>
      <c r="C4347">
        <v>127</v>
      </c>
      <c r="D4347" t="s">
        <v>4703</v>
      </c>
      <c r="E4347">
        <v>7</v>
      </c>
    </row>
    <row r="4348" spans="1:5" x14ac:dyDescent="0.3">
      <c r="A4348">
        <v>181702</v>
      </c>
      <c r="B4348">
        <v>10000</v>
      </c>
      <c r="C4348">
        <v>100</v>
      </c>
      <c r="D4348" t="s">
        <v>4704</v>
      </c>
      <c r="E4348">
        <v>2</v>
      </c>
    </row>
    <row r="4349" spans="1:5" x14ac:dyDescent="0.3">
      <c r="A4349">
        <v>181703</v>
      </c>
      <c r="B4349">
        <v>10000</v>
      </c>
      <c r="C4349">
        <v>115</v>
      </c>
      <c r="D4349" t="s">
        <v>4702</v>
      </c>
      <c r="E4349">
        <v>6</v>
      </c>
    </row>
    <row r="4350" spans="1:5" x14ac:dyDescent="0.3">
      <c r="A4350">
        <v>181705</v>
      </c>
      <c r="B4350">
        <v>10000</v>
      </c>
      <c r="C4350">
        <v>100</v>
      </c>
      <c r="D4350" t="s">
        <v>4704</v>
      </c>
      <c r="E4350">
        <v>2</v>
      </c>
    </row>
    <row r="4351" spans="1:5" x14ac:dyDescent="0.3">
      <c r="A4351">
        <v>181707</v>
      </c>
      <c r="B4351">
        <v>10000</v>
      </c>
      <c r="C4351">
        <v>127</v>
      </c>
      <c r="D4351" t="s">
        <v>4703</v>
      </c>
      <c r="E4351">
        <v>7</v>
      </c>
    </row>
    <row r="4352" spans="1:5" x14ac:dyDescent="0.3">
      <c r="A4352">
        <v>181711</v>
      </c>
      <c r="B4352">
        <v>10000</v>
      </c>
      <c r="C4352">
        <v>100</v>
      </c>
      <c r="D4352" t="s">
        <v>4704</v>
      </c>
      <c r="E4352">
        <v>2</v>
      </c>
    </row>
    <row r="4353" spans="1:5" x14ac:dyDescent="0.3">
      <c r="A4353">
        <v>181720</v>
      </c>
      <c r="B4353">
        <v>0</v>
      </c>
      <c r="C4353">
        <v>0</v>
      </c>
      <c r="D4353" t="s">
        <v>4705</v>
      </c>
      <c r="E4353">
        <v>10</v>
      </c>
    </row>
    <row r="4354" spans="1:5" x14ac:dyDescent="0.3">
      <c r="A4354">
        <v>181723</v>
      </c>
      <c r="B4354">
        <v>0</v>
      </c>
      <c r="C4354">
        <v>0</v>
      </c>
      <c r="D4354" t="s">
        <v>4705</v>
      </c>
      <c r="E4354">
        <v>10</v>
      </c>
    </row>
    <row r="4355" spans="1:5" x14ac:dyDescent="0.3">
      <c r="A4355">
        <v>181724</v>
      </c>
      <c r="B4355">
        <v>10000</v>
      </c>
      <c r="C4355">
        <v>147</v>
      </c>
      <c r="D4355" t="s">
        <v>4700</v>
      </c>
      <c r="E4355">
        <v>9</v>
      </c>
    </row>
    <row r="4356" spans="1:5" x14ac:dyDescent="0.3">
      <c r="A4356">
        <v>181726</v>
      </c>
      <c r="B4356">
        <v>10000</v>
      </c>
      <c r="C4356">
        <v>147</v>
      </c>
      <c r="D4356" t="s">
        <v>4700</v>
      </c>
      <c r="E4356">
        <v>9</v>
      </c>
    </row>
    <row r="4357" spans="1:5" x14ac:dyDescent="0.3">
      <c r="A4357">
        <v>181746</v>
      </c>
      <c r="B4357">
        <v>0</v>
      </c>
      <c r="C4357">
        <v>0</v>
      </c>
      <c r="D4357" t="s">
        <v>4705</v>
      </c>
      <c r="E4357">
        <v>10</v>
      </c>
    </row>
    <row r="4358" spans="1:5" x14ac:dyDescent="0.3">
      <c r="A4358">
        <v>181765</v>
      </c>
      <c r="B4358">
        <v>10000</v>
      </c>
      <c r="C4358">
        <v>100</v>
      </c>
      <c r="D4358" t="s">
        <v>4704</v>
      </c>
      <c r="E4358">
        <v>2</v>
      </c>
    </row>
    <row r="4359" spans="1:5" x14ac:dyDescent="0.3">
      <c r="A4359">
        <v>181776</v>
      </c>
      <c r="B4359">
        <v>10000</v>
      </c>
      <c r="C4359">
        <v>147</v>
      </c>
      <c r="D4359" t="s">
        <v>4700</v>
      </c>
      <c r="E4359">
        <v>9</v>
      </c>
    </row>
    <row r="4360" spans="1:5" x14ac:dyDescent="0.3">
      <c r="A4360">
        <v>181778</v>
      </c>
      <c r="B4360">
        <v>10000</v>
      </c>
      <c r="C4360">
        <v>132</v>
      </c>
      <c r="D4360" t="s">
        <v>4698</v>
      </c>
      <c r="E4360">
        <v>8</v>
      </c>
    </row>
    <row r="4361" spans="1:5" x14ac:dyDescent="0.3">
      <c r="A4361">
        <v>181787</v>
      </c>
      <c r="B4361">
        <v>10000</v>
      </c>
      <c r="C4361">
        <v>147</v>
      </c>
      <c r="D4361" t="s">
        <v>4700</v>
      </c>
      <c r="E4361">
        <v>9</v>
      </c>
    </row>
    <row r="4362" spans="1:5" x14ac:dyDescent="0.3">
      <c r="A4362">
        <v>181840</v>
      </c>
      <c r="B4362">
        <v>0</v>
      </c>
      <c r="C4362">
        <v>0</v>
      </c>
      <c r="D4362" t="s">
        <v>4705</v>
      </c>
      <c r="E4362">
        <v>10</v>
      </c>
    </row>
    <row r="4363" spans="1:5" x14ac:dyDescent="0.3">
      <c r="A4363">
        <v>181841</v>
      </c>
      <c r="B4363">
        <v>10000</v>
      </c>
      <c r="C4363">
        <v>147</v>
      </c>
      <c r="D4363" t="s">
        <v>4700</v>
      </c>
      <c r="E4363">
        <v>9</v>
      </c>
    </row>
    <row r="4364" spans="1:5" x14ac:dyDescent="0.3">
      <c r="A4364">
        <v>181842</v>
      </c>
      <c r="B4364">
        <v>10000</v>
      </c>
      <c r="C4364">
        <v>127</v>
      </c>
      <c r="D4364" t="s">
        <v>4703</v>
      </c>
      <c r="E4364">
        <v>7</v>
      </c>
    </row>
    <row r="4365" spans="1:5" x14ac:dyDescent="0.3">
      <c r="A4365">
        <v>181844</v>
      </c>
      <c r="B4365">
        <v>0</v>
      </c>
      <c r="C4365">
        <v>0</v>
      </c>
      <c r="D4365" t="s">
        <v>4705</v>
      </c>
      <c r="E4365">
        <v>10</v>
      </c>
    </row>
    <row r="4366" spans="1:5" x14ac:dyDescent="0.3">
      <c r="A4366">
        <v>181846</v>
      </c>
      <c r="B4366">
        <v>0</v>
      </c>
      <c r="C4366">
        <v>0</v>
      </c>
      <c r="D4366" t="s">
        <v>4705</v>
      </c>
      <c r="E4366">
        <v>10</v>
      </c>
    </row>
    <row r="4367" spans="1:5" x14ac:dyDescent="0.3">
      <c r="A4367">
        <v>181848</v>
      </c>
      <c r="B4367">
        <v>10000</v>
      </c>
      <c r="C4367">
        <v>147</v>
      </c>
      <c r="D4367" t="s">
        <v>4700</v>
      </c>
      <c r="E4367">
        <v>9</v>
      </c>
    </row>
    <row r="4368" spans="1:5" x14ac:dyDescent="0.3">
      <c r="A4368">
        <v>181852</v>
      </c>
      <c r="B4368">
        <v>10000</v>
      </c>
      <c r="C4368">
        <v>127</v>
      </c>
      <c r="D4368" t="s">
        <v>4703</v>
      </c>
      <c r="E4368">
        <v>7</v>
      </c>
    </row>
    <row r="4369" spans="1:5" x14ac:dyDescent="0.3">
      <c r="A4369">
        <v>181853</v>
      </c>
      <c r="B4369">
        <v>10000</v>
      </c>
      <c r="C4369">
        <v>147</v>
      </c>
      <c r="D4369" t="s">
        <v>4700</v>
      </c>
      <c r="E4369">
        <v>9</v>
      </c>
    </row>
    <row r="4370" spans="1:5" x14ac:dyDescent="0.3">
      <c r="A4370">
        <v>181876</v>
      </c>
      <c r="B4370">
        <v>10000</v>
      </c>
      <c r="C4370">
        <v>147</v>
      </c>
      <c r="D4370" t="s">
        <v>4700</v>
      </c>
      <c r="E4370">
        <v>9</v>
      </c>
    </row>
    <row r="4371" spans="1:5" x14ac:dyDescent="0.3">
      <c r="A4371">
        <v>181878</v>
      </c>
      <c r="B4371">
        <v>10000</v>
      </c>
      <c r="C4371">
        <v>132</v>
      </c>
      <c r="D4371" t="s">
        <v>4698</v>
      </c>
      <c r="E4371">
        <v>8</v>
      </c>
    </row>
    <row r="4372" spans="1:5" x14ac:dyDescent="0.3">
      <c r="A4372">
        <v>181886</v>
      </c>
      <c r="B4372">
        <v>10000</v>
      </c>
      <c r="C4372">
        <v>147</v>
      </c>
      <c r="D4372" t="s">
        <v>4700</v>
      </c>
      <c r="E4372">
        <v>9</v>
      </c>
    </row>
    <row r="4373" spans="1:5" x14ac:dyDescent="0.3">
      <c r="A4373">
        <v>181888</v>
      </c>
      <c r="B4373">
        <v>10000</v>
      </c>
      <c r="C4373">
        <v>132</v>
      </c>
      <c r="D4373" t="s">
        <v>4698</v>
      </c>
      <c r="E4373">
        <v>8</v>
      </c>
    </row>
    <row r="4374" spans="1:5" x14ac:dyDescent="0.3">
      <c r="A4374">
        <v>181889</v>
      </c>
      <c r="B4374">
        <v>10000</v>
      </c>
      <c r="C4374">
        <v>132</v>
      </c>
      <c r="D4374" t="s">
        <v>4698</v>
      </c>
      <c r="E4374">
        <v>8</v>
      </c>
    </row>
    <row r="4375" spans="1:5" x14ac:dyDescent="0.3">
      <c r="A4375">
        <v>181896</v>
      </c>
      <c r="B4375">
        <v>10000</v>
      </c>
      <c r="C4375">
        <v>115</v>
      </c>
      <c r="D4375" t="s">
        <v>4702</v>
      </c>
      <c r="E4375">
        <v>6</v>
      </c>
    </row>
    <row r="4376" spans="1:5" x14ac:dyDescent="0.3">
      <c r="A4376">
        <v>181902</v>
      </c>
      <c r="B4376">
        <v>10000</v>
      </c>
      <c r="C4376">
        <v>110</v>
      </c>
      <c r="D4376" t="s">
        <v>4701</v>
      </c>
      <c r="E4376">
        <v>5</v>
      </c>
    </row>
    <row r="4377" spans="1:5" x14ac:dyDescent="0.3">
      <c r="A4377">
        <v>181918</v>
      </c>
      <c r="B4377">
        <v>10000</v>
      </c>
      <c r="C4377">
        <v>110</v>
      </c>
      <c r="D4377" t="s">
        <v>4697</v>
      </c>
      <c r="E4377">
        <v>3</v>
      </c>
    </row>
    <row r="4378" spans="1:5" x14ac:dyDescent="0.3">
      <c r="A4378">
        <v>181922</v>
      </c>
      <c r="B4378">
        <v>10000</v>
      </c>
      <c r="C4378">
        <v>110</v>
      </c>
      <c r="D4378" t="s">
        <v>4697</v>
      </c>
      <c r="E4378">
        <v>3</v>
      </c>
    </row>
    <row r="4379" spans="1:5" x14ac:dyDescent="0.3">
      <c r="A4379">
        <v>181923</v>
      </c>
      <c r="B4379">
        <v>10000</v>
      </c>
      <c r="C4379">
        <v>132</v>
      </c>
      <c r="D4379" t="s">
        <v>4698</v>
      </c>
      <c r="E4379">
        <v>8</v>
      </c>
    </row>
    <row r="4380" spans="1:5" x14ac:dyDescent="0.3">
      <c r="A4380">
        <v>181937</v>
      </c>
      <c r="B4380">
        <v>10000</v>
      </c>
      <c r="C4380">
        <v>110</v>
      </c>
      <c r="D4380" t="s">
        <v>4699</v>
      </c>
      <c r="E4380">
        <v>4</v>
      </c>
    </row>
    <row r="4381" spans="1:5" x14ac:dyDescent="0.3">
      <c r="A4381">
        <v>181938</v>
      </c>
      <c r="B4381">
        <v>10000</v>
      </c>
      <c r="C4381">
        <v>110</v>
      </c>
      <c r="D4381" t="s">
        <v>4699</v>
      </c>
      <c r="E4381">
        <v>4</v>
      </c>
    </row>
    <row r="4382" spans="1:5" x14ac:dyDescent="0.3">
      <c r="A4382">
        <v>181953</v>
      </c>
      <c r="B4382">
        <v>0</v>
      </c>
      <c r="C4382">
        <v>0</v>
      </c>
      <c r="D4382" t="s">
        <v>4705</v>
      </c>
      <c r="E4382">
        <v>10</v>
      </c>
    </row>
    <row r="4383" spans="1:5" x14ac:dyDescent="0.3">
      <c r="A4383">
        <v>181976</v>
      </c>
      <c r="B4383">
        <v>10000</v>
      </c>
      <c r="C4383">
        <v>110</v>
      </c>
      <c r="D4383" t="s">
        <v>4697</v>
      </c>
      <c r="E4383">
        <v>3</v>
      </c>
    </row>
    <row r="4384" spans="1:5" x14ac:dyDescent="0.3">
      <c r="A4384">
        <v>181980</v>
      </c>
      <c r="B4384">
        <v>10000</v>
      </c>
      <c r="C4384">
        <v>90</v>
      </c>
      <c r="D4384" t="s">
        <v>4706</v>
      </c>
      <c r="E4384">
        <v>1</v>
      </c>
    </row>
    <row r="4385" spans="1:5" x14ac:dyDescent="0.3">
      <c r="A4385">
        <v>181986</v>
      </c>
      <c r="B4385">
        <v>10000</v>
      </c>
      <c r="C4385">
        <v>90</v>
      </c>
      <c r="D4385" t="s">
        <v>4706</v>
      </c>
      <c r="E4385">
        <v>1</v>
      </c>
    </row>
    <row r="4386" spans="1:5" x14ac:dyDescent="0.3">
      <c r="A4386">
        <v>181995</v>
      </c>
      <c r="B4386">
        <v>10000</v>
      </c>
      <c r="C4386">
        <v>110</v>
      </c>
      <c r="D4386" t="s">
        <v>4697</v>
      </c>
      <c r="E4386">
        <v>3</v>
      </c>
    </row>
    <row r="4387" spans="1:5" x14ac:dyDescent="0.3">
      <c r="A4387">
        <v>182005</v>
      </c>
      <c r="B4387">
        <v>10000</v>
      </c>
      <c r="C4387">
        <v>110</v>
      </c>
      <c r="D4387" t="s">
        <v>4697</v>
      </c>
      <c r="E4387">
        <v>3</v>
      </c>
    </row>
    <row r="4388" spans="1:5" x14ac:dyDescent="0.3">
      <c r="A4388">
        <v>182007</v>
      </c>
      <c r="B4388">
        <v>10000</v>
      </c>
      <c r="C4388">
        <v>110</v>
      </c>
      <c r="D4388" t="s">
        <v>4701</v>
      </c>
      <c r="E4388">
        <v>5</v>
      </c>
    </row>
    <row r="4389" spans="1:5" x14ac:dyDescent="0.3">
      <c r="A4389">
        <v>182008</v>
      </c>
      <c r="B4389">
        <v>10000</v>
      </c>
      <c r="C4389">
        <v>110</v>
      </c>
      <c r="D4389" t="s">
        <v>4699</v>
      </c>
      <c r="E4389">
        <v>4</v>
      </c>
    </row>
    <row r="4390" spans="1:5" x14ac:dyDescent="0.3">
      <c r="A4390">
        <v>182009</v>
      </c>
      <c r="B4390">
        <v>10000</v>
      </c>
      <c r="C4390">
        <v>132</v>
      </c>
      <c r="D4390" t="s">
        <v>4698</v>
      </c>
      <c r="E4390">
        <v>8</v>
      </c>
    </row>
    <row r="4391" spans="1:5" x14ac:dyDescent="0.3">
      <c r="A4391">
        <v>182012</v>
      </c>
      <c r="B4391">
        <v>10000</v>
      </c>
      <c r="C4391">
        <v>100</v>
      </c>
      <c r="D4391" t="s">
        <v>4704</v>
      </c>
      <c r="E4391">
        <v>2</v>
      </c>
    </row>
    <row r="4392" spans="1:5" x14ac:dyDescent="0.3">
      <c r="A4392">
        <v>182016</v>
      </c>
      <c r="B4392">
        <v>0</v>
      </c>
      <c r="C4392">
        <v>0</v>
      </c>
      <c r="D4392" t="s">
        <v>4705</v>
      </c>
      <c r="E4392">
        <v>10</v>
      </c>
    </row>
    <row r="4393" spans="1:5" x14ac:dyDescent="0.3">
      <c r="A4393">
        <v>182018</v>
      </c>
      <c r="B4393">
        <v>10000</v>
      </c>
      <c r="C4393">
        <v>110</v>
      </c>
      <c r="D4393" t="s">
        <v>4699</v>
      </c>
      <c r="E4393">
        <v>4</v>
      </c>
    </row>
    <row r="4394" spans="1:5" x14ac:dyDescent="0.3">
      <c r="A4394">
        <v>182023</v>
      </c>
      <c r="B4394">
        <v>10000</v>
      </c>
      <c r="C4394">
        <v>132</v>
      </c>
      <c r="D4394" t="s">
        <v>4698</v>
      </c>
      <c r="E4394">
        <v>8</v>
      </c>
    </row>
    <row r="4395" spans="1:5" x14ac:dyDescent="0.3">
      <c r="A4395">
        <v>182025</v>
      </c>
      <c r="B4395">
        <v>10000</v>
      </c>
      <c r="C4395">
        <v>115</v>
      </c>
      <c r="D4395" t="s">
        <v>4702</v>
      </c>
      <c r="E4395">
        <v>6</v>
      </c>
    </row>
    <row r="4396" spans="1:5" x14ac:dyDescent="0.3">
      <c r="A4396">
        <v>182057</v>
      </c>
      <c r="B4396">
        <v>10000</v>
      </c>
      <c r="C4396">
        <v>147</v>
      </c>
      <c r="D4396" t="s">
        <v>4700</v>
      </c>
      <c r="E4396">
        <v>9</v>
      </c>
    </row>
    <row r="4397" spans="1:5" x14ac:dyDescent="0.3">
      <c r="A4397">
        <v>182068</v>
      </c>
      <c r="B4397">
        <v>10000</v>
      </c>
      <c r="C4397">
        <v>110</v>
      </c>
      <c r="D4397" t="s">
        <v>4699</v>
      </c>
      <c r="E4397">
        <v>4</v>
      </c>
    </row>
    <row r="4398" spans="1:5" x14ac:dyDescent="0.3">
      <c r="A4398">
        <v>182070</v>
      </c>
      <c r="B4398">
        <v>10000</v>
      </c>
      <c r="C4398">
        <v>110</v>
      </c>
      <c r="D4398" t="s">
        <v>4697</v>
      </c>
      <c r="E4398">
        <v>3</v>
      </c>
    </row>
    <row r="4399" spans="1:5" x14ac:dyDescent="0.3">
      <c r="A4399">
        <v>182071</v>
      </c>
      <c r="B4399">
        <v>10000</v>
      </c>
      <c r="C4399">
        <v>110</v>
      </c>
      <c r="D4399" t="s">
        <v>4697</v>
      </c>
      <c r="E4399">
        <v>3</v>
      </c>
    </row>
    <row r="4400" spans="1:5" x14ac:dyDescent="0.3">
      <c r="A4400">
        <v>182072</v>
      </c>
      <c r="B4400">
        <v>10000</v>
      </c>
      <c r="C4400">
        <v>147</v>
      </c>
      <c r="D4400" t="s">
        <v>4700</v>
      </c>
      <c r="E4400">
        <v>9</v>
      </c>
    </row>
    <row r="4401" spans="1:5" x14ac:dyDescent="0.3">
      <c r="A4401">
        <v>182075</v>
      </c>
      <c r="B4401">
        <v>10000</v>
      </c>
      <c r="C4401">
        <v>100</v>
      </c>
      <c r="D4401" t="s">
        <v>4704</v>
      </c>
      <c r="E4401">
        <v>2</v>
      </c>
    </row>
    <row r="4402" spans="1:5" x14ac:dyDescent="0.3">
      <c r="A4402">
        <v>182078</v>
      </c>
      <c r="B4402">
        <v>10000</v>
      </c>
      <c r="C4402">
        <v>100</v>
      </c>
      <c r="D4402" t="s">
        <v>4704</v>
      </c>
      <c r="E4402">
        <v>2</v>
      </c>
    </row>
    <row r="4403" spans="1:5" x14ac:dyDescent="0.3">
      <c r="A4403">
        <v>182082</v>
      </c>
      <c r="B4403">
        <v>10000</v>
      </c>
      <c r="C4403">
        <v>100</v>
      </c>
      <c r="D4403" t="s">
        <v>4704</v>
      </c>
      <c r="E4403">
        <v>2</v>
      </c>
    </row>
    <row r="4404" spans="1:5" x14ac:dyDescent="0.3">
      <c r="A4404">
        <v>182111</v>
      </c>
      <c r="B4404">
        <v>10000</v>
      </c>
      <c r="C4404">
        <v>110</v>
      </c>
      <c r="D4404" t="s">
        <v>4701</v>
      </c>
      <c r="E4404">
        <v>5</v>
      </c>
    </row>
    <row r="4405" spans="1:5" x14ac:dyDescent="0.3">
      <c r="A4405">
        <v>182123</v>
      </c>
      <c r="B4405">
        <v>10000</v>
      </c>
      <c r="C4405">
        <v>147</v>
      </c>
      <c r="D4405" t="s">
        <v>4700</v>
      </c>
      <c r="E4405">
        <v>9</v>
      </c>
    </row>
    <row r="4406" spans="1:5" x14ac:dyDescent="0.3">
      <c r="A4406">
        <v>182127</v>
      </c>
      <c r="B4406">
        <v>10000</v>
      </c>
      <c r="C4406">
        <v>100</v>
      </c>
      <c r="D4406" t="s">
        <v>4704</v>
      </c>
      <c r="E4406">
        <v>2</v>
      </c>
    </row>
    <row r="4407" spans="1:5" x14ac:dyDescent="0.3">
      <c r="A4407">
        <v>182130</v>
      </c>
      <c r="B4407">
        <v>10000</v>
      </c>
      <c r="C4407">
        <v>100</v>
      </c>
      <c r="D4407" t="s">
        <v>4704</v>
      </c>
      <c r="E4407">
        <v>2</v>
      </c>
    </row>
    <row r="4408" spans="1:5" x14ac:dyDescent="0.3">
      <c r="A4408">
        <v>182154</v>
      </c>
      <c r="B4408">
        <v>10000</v>
      </c>
      <c r="C4408">
        <v>147</v>
      </c>
      <c r="D4408" t="s">
        <v>4700</v>
      </c>
      <c r="E4408">
        <v>9</v>
      </c>
    </row>
    <row r="4409" spans="1:5" x14ac:dyDescent="0.3">
      <c r="A4409">
        <v>182161</v>
      </c>
      <c r="B4409">
        <v>10000</v>
      </c>
      <c r="C4409">
        <v>147</v>
      </c>
      <c r="D4409" t="s">
        <v>4700</v>
      </c>
      <c r="E4409">
        <v>9</v>
      </c>
    </row>
    <row r="4410" spans="1:5" x14ac:dyDescent="0.3">
      <c r="A4410">
        <v>182179</v>
      </c>
      <c r="B4410">
        <v>10000</v>
      </c>
      <c r="C4410">
        <v>110</v>
      </c>
      <c r="D4410" t="s">
        <v>4701</v>
      </c>
      <c r="E4410">
        <v>5</v>
      </c>
    </row>
    <row r="4411" spans="1:5" x14ac:dyDescent="0.3">
      <c r="A4411">
        <v>182181</v>
      </c>
      <c r="B4411">
        <v>10000</v>
      </c>
      <c r="C4411">
        <v>110</v>
      </c>
      <c r="D4411" t="s">
        <v>4699</v>
      </c>
      <c r="E4411">
        <v>4</v>
      </c>
    </row>
    <row r="4412" spans="1:5" x14ac:dyDescent="0.3">
      <c r="A4412">
        <v>182183</v>
      </c>
      <c r="B4412">
        <v>10000</v>
      </c>
      <c r="C4412">
        <v>110</v>
      </c>
      <c r="D4412" t="s">
        <v>4701</v>
      </c>
      <c r="E4412">
        <v>5</v>
      </c>
    </row>
    <row r="4413" spans="1:5" x14ac:dyDescent="0.3">
      <c r="A4413">
        <v>182187</v>
      </c>
      <c r="B4413">
        <v>10000</v>
      </c>
      <c r="C4413">
        <v>132</v>
      </c>
      <c r="D4413" t="s">
        <v>4698</v>
      </c>
      <c r="E4413">
        <v>8</v>
      </c>
    </row>
    <row r="4414" spans="1:5" x14ac:dyDescent="0.3">
      <c r="A4414">
        <v>182189</v>
      </c>
      <c r="B4414">
        <v>10000</v>
      </c>
      <c r="C4414">
        <v>127</v>
      </c>
      <c r="D4414" t="s">
        <v>4703</v>
      </c>
      <c r="E4414">
        <v>7</v>
      </c>
    </row>
    <row r="4415" spans="1:5" x14ac:dyDescent="0.3">
      <c r="A4415">
        <v>182197</v>
      </c>
      <c r="B4415">
        <v>0</v>
      </c>
      <c r="C4415">
        <v>0</v>
      </c>
      <c r="D4415" t="s">
        <v>4705</v>
      </c>
      <c r="E4415">
        <v>10</v>
      </c>
    </row>
    <row r="4416" spans="1:5" x14ac:dyDescent="0.3">
      <c r="A4416">
        <v>182207</v>
      </c>
      <c r="B4416">
        <v>10000</v>
      </c>
      <c r="C4416">
        <v>110</v>
      </c>
      <c r="D4416" t="s">
        <v>4699</v>
      </c>
      <c r="E4416">
        <v>4</v>
      </c>
    </row>
    <row r="4417" spans="1:5" x14ac:dyDescent="0.3">
      <c r="A4417">
        <v>182208</v>
      </c>
      <c r="B4417">
        <v>10000</v>
      </c>
      <c r="C4417">
        <v>147</v>
      </c>
      <c r="D4417" t="s">
        <v>4700</v>
      </c>
      <c r="E4417">
        <v>9</v>
      </c>
    </row>
    <row r="4418" spans="1:5" x14ac:dyDescent="0.3">
      <c r="A4418">
        <v>182209</v>
      </c>
      <c r="B4418">
        <v>10000</v>
      </c>
      <c r="C4418">
        <v>132</v>
      </c>
      <c r="D4418" t="s">
        <v>4698</v>
      </c>
      <c r="E4418">
        <v>8</v>
      </c>
    </row>
    <row r="4419" spans="1:5" x14ac:dyDescent="0.3">
      <c r="A4419">
        <v>182211</v>
      </c>
      <c r="B4419">
        <v>0</v>
      </c>
      <c r="C4419">
        <v>0</v>
      </c>
      <c r="D4419" t="s">
        <v>4705</v>
      </c>
      <c r="E4419">
        <v>10</v>
      </c>
    </row>
    <row r="4420" spans="1:5" x14ac:dyDescent="0.3">
      <c r="A4420">
        <v>182212</v>
      </c>
      <c r="B4420">
        <v>10000</v>
      </c>
      <c r="C4420">
        <v>110</v>
      </c>
      <c r="D4420" t="s">
        <v>4699</v>
      </c>
      <c r="E4420">
        <v>4</v>
      </c>
    </row>
    <row r="4421" spans="1:5" x14ac:dyDescent="0.3">
      <c r="A4421">
        <v>182214</v>
      </c>
      <c r="B4421">
        <v>10000</v>
      </c>
      <c r="C4421">
        <v>110</v>
      </c>
      <c r="D4421" t="s">
        <v>4697</v>
      </c>
      <c r="E4421">
        <v>3</v>
      </c>
    </row>
    <row r="4422" spans="1:5" x14ac:dyDescent="0.3">
      <c r="A4422">
        <v>182215</v>
      </c>
      <c r="B4422">
        <v>0</v>
      </c>
      <c r="C4422">
        <v>0</v>
      </c>
      <c r="D4422" t="s">
        <v>4705</v>
      </c>
      <c r="E4422">
        <v>10</v>
      </c>
    </row>
    <row r="4423" spans="1:5" x14ac:dyDescent="0.3">
      <c r="A4423">
        <v>182220</v>
      </c>
      <c r="B4423">
        <v>10000</v>
      </c>
      <c r="C4423">
        <v>132</v>
      </c>
      <c r="D4423" t="s">
        <v>4698</v>
      </c>
      <c r="E4423">
        <v>8</v>
      </c>
    </row>
    <row r="4424" spans="1:5" x14ac:dyDescent="0.3">
      <c r="A4424">
        <v>182221</v>
      </c>
      <c r="B4424">
        <v>0</v>
      </c>
      <c r="C4424">
        <v>0</v>
      </c>
      <c r="D4424" t="s">
        <v>4705</v>
      </c>
      <c r="E4424">
        <v>10</v>
      </c>
    </row>
    <row r="4425" spans="1:5" x14ac:dyDescent="0.3">
      <c r="A4425">
        <v>182223</v>
      </c>
      <c r="B4425">
        <v>0</v>
      </c>
      <c r="C4425">
        <v>0</v>
      </c>
      <c r="D4425" t="s">
        <v>4705</v>
      </c>
      <c r="E4425">
        <v>10</v>
      </c>
    </row>
    <row r="4426" spans="1:5" x14ac:dyDescent="0.3">
      <c r="A4426">
        <v>182224</v>
      </c>
      <c r="B4426">
        <v>0</v>
      </c>
      <c r="C4426">
        <v>0</v>
      </c>
      <c r="D4426" t="s">
        <v>4705</v>
      </c>
      <c r="E4426">
        <v>10</v>
      </c>
    </row>
    <row r="4427" spans="1:5" x14ac:dyDescent="0.3">
      <c r="A4427">
        <v>182225</v>
      </c>
      <c r="B4427">
        <v>0</v>
      </c>
      <c r="C4427">
        <v>0</v>
      </c>
      <c r="D4427" t="s">
        <v>4705</v>
      </c>
      <c r="E4427">
        <v>10</v>
      </c>
    </row>
    <row r="4428" spans="1:5" x14ac:dyDescent="0.3">
      <c r="A4428">
        <v>182226</v>
      </c>
      <c r="B4428">
        <v>10000</v>
      </c>
      <c r="C4428">
        <v>132</v>
      </c>
      <c r="D4428" t="s">
        <v>4698</v>
      </c>
      <c r="E4428">
        <v>8</v>
      </c>
    </row>
    <row r="4429" spans="1:5" x14ac:dyDescent="0.3">
      <c r="A4429">
        <v>182291</v>
      </c>
      <c r="B4429">
        <v>10000</v>
      </c>
      <c r="C4429">
        <v>115</v>
      </c>
      <c r="D4429" t="s">
        <v>4702</v>
      </c>
      <c r="E4429">
        <v>6</v>
      </c>
    </row>
    <row r="4430" spans="1:5" x14ac:dyDescent="0.3">
      <c r="A4430">
        <v>182314</v>
      </c>
      <c r="B4430">
        <v>10000</v>
      </c>
      <c r="C4430">
        <v>115</v>
      </c>
      <c r="D4430" t="s">
        <v>4702</v>
      </c>
      <c r="E4430">
        <v>6</v>
      </c>
    </row>
    <row r="4431" spans="1:5" x14ac:dyDescent="0.3">
      <c r="A4431">
        <v>182325</v>
      </c>
      <c r="B4431">
        <v>10000</v>
      </c>
      <c r="C4431">
        <v>127</v>
      </c>
      <c r="D4431" t="s">
        <v>4703</v>
      </c>
      <c r="E4431">
        <v>7</v>
      </c>
    </row>
    <row r="4432" spans="1:5" x14ac:dyDescent="0.3">
      <c r="A4432">
        <v>182327</v>
      </c>
      <c r="B4432">
        <v>10000</v>
      </c>
      <c r="C4432">
        <v>127</v>
      </c>
      <c r="D4432" t="s">
        <v>4703</v>
      </c>
      <c r="E4432">
        <v>7</v>
      </c>
    </row>
    <row r="4433" spans="1:5" x14ac:dyDescent="0.3">
      <c r="A4433">
        <v>182337</v>
      </c>
      <c r="B4433">
        <v>0</v>
      </c>
      <c r="C4433">
        <v>0</v>
      </c>
      <c r="D4433" t="s">
        <v>4705</v>
      </c>
      <c r="E4433">
        <v>10</v>
      </c>
    </row>
    <row r="4434" spans="1:5" x14ac:dyDescent="0.3">
      <c r="A4434">
        <v>182341</v>
      </c>
      <c r="B4434">
        <v>10000</v>
      </c>
      <c r="C4434">
        <v>132</v>
      </c>
      <c r="D4434" t="s">
        <v>4698</v>
      </c>
      <c r="E4434">
        <v>8</v>
      </c>
    </row>
    <row r="4435" spans="1:5" x14ac:dyDescent="0.3">
      <c r="A4435">
        <v>182362</v>
      </c>
      <c r="B4435">
        <v>0</v>
      </c>
      <c r="C4435">
        <v>0</v>
      </c>
      <c r="D4435" t="s">
        <v>4705</v>
      </c>
      <c r="E4435">
        <v>10</v>
      </c>
    </row>
    <row r="4436" spans="1:5" x14ac:dyDescent="0.3">
      <c r="A4436">
        <v>182372</v>
      </c>
      <c r="B4436">
        <v>10000</v>
      </c>
      <c r="C4436">
        <v>147</v>
      </c>
      <c r="D4436" t="s">
        <v>4700</v>
      </c>
      <c r="E4436">
        <v>9</v>
      </c>
    </row>
    <row r="4437" spans="1:5" x14ac:dyDescent="0.3">
      <c r="A4437">
        <v>182375</v>
      </c>
      <c r="B4437">
        <v>10000</v>
      </c>
      <c r="C4437">
        <v>132</v>
      </c>
      <c r="D4437" t="s">
        <v>4698</v>
      </c>
      <c r="E4437">
        <v>8</v>
      </c>
    </row>
    <row r="4438" spans="1:5" x14ac:dyDescent="0.3">
      <c r="A4438">
        <v>182382</v>
      </c>
      <c r="B4438">
        <v>10000</v>
      </c>
      <c r="C4438">
        <v>115</v>
      </c>
      <c r="D4438" t="s">
        <v>4702</v>
      </c>
      <c r="E4438">
        <v>6</v>
      </c>
    </row>
    <row r="4439" spans="1:5" x14ac:dyDescent="0.3">
      <c r="A4439">
        <v>182387</v>
      </c>
      <c r="B4439">
        <v>10000</v>
      </c>
      <c r="C4439">
        <v>110</v>
      </c>
      <c r="D4439" t="s">
        <v>4699</v>
      </c>
      <c r="E4439">
        <v>4</v>
      </c>
    </row>
    <row r="4440" spans="1:5" x14ac:dyDescent="0.3">
      <c r="A4440">
        <v>182391</v>
      </c>
      <c r="B4440">
        <v>10000</v>
      </c>
      <c r="C4440">
        <v>132</v>
      </c>
      <c r="D4440" t="s">
        <v>4698</v>
      </c>
      <c r="E4440">
        <v>8</v>
      </c>
    </row>
    <row r="4441" spans="1:5" x14ac:dyDescent="0.3">
      <c r="A4441">
        <v>182396</v>
      </c>
      <c r="B4441">
        <v>0</v>
      </c>
      <c r="C4441">
        <v>0</v>
      </c>
      <c r="D4441" t="s">
        <v>4705</v>
      </c>
      <c r="E4441">
        <v>10</v>
      </c>
    </row>
    <row r="4442" spans="1:5" x14ac:dyDescent="0.3">
      <c r="A4442">
        <v>182397</v>
      </c>
      <c r="B4442">
        <v>10000</v>
      </c>
      <c r="C4442">
        <v>147</v>
      </c>
      <c r="D4442" t="s">
        <v>4700</v>
      </c>
      <c r="E4442">
        <v>9</v>
      </c>
    </row>
    <row r="4443" spans="1:5" x14ac:dyDescent="0.3">
      <c r="A4443">
        <v>182398</v>
      </c>
      <c r="B4443">
        <v>10000</v>
      </c>
      <c r="C4443">
        <v>132</v>
      </c>
      <c r="D4443" t="s">
        <v>4698</v>
      </c>
      <c r="E4443">
        <v>8</v>
      </c>
    </row>
    <row r="4444" spans="1:5" x14ac:dyDescent="0.3">
      <c r="A4444">
        <v>182399</v>
      </c>
      <c r="B4444">
        <v>0</v>
      </c>
      <c r="C4444">
        <v>0</v>
      </c>
      <c r="D4444" t="s">
        <v>4705</v>
      </c>
      <c r="E4444">
        <v>10</v>
      </c>
    </row>
    <row r="4445" spans="1:5" x14ac:dyDescent="0.3">
      <c r="A4445">
        <v>182420</v>
      </c>
      <c r="B4445">
        <v>10000</v>
      </c>
      <c r="C4445">
        <v>147</v>
      </c>
      <c r="D4445" t="s">
        <v>4700</v>
      </c>
      <c r="E4445">
        <v>9</v>
      </c>
    </row>
    <row r="4446" spans="1:5" x14ac:dyDescent="0.3">
      <c r="A4446">
        <v>182474</v>
      </c>
      <c r="B4446">
        <v>10000</v>
      </c>
      <c r="C4446">
        <v>110</v>
      </c>
      <c r="D4446" t="s">
        <v>4697</v>
      </c>
      <c r="E4446">
        <v>3</v>
      </c>
    </row>
    <row r="4447" spans="1:5" x14ac:dyDescent="0.3">
      <c r="A4447">
        <v>182484</v>
      </c>
      <c r="B4447">
        <v>0</v>
      </c>
      <c r="C4447">
        <v>0</v>
      </c>
      <c r="D4447" t="s">
        <v>4705</v>
      </c>
      <c r="E4447">
        <v>10</v>
      </c>
    </row>
    <row r="4448" spans="1:5" x14ac:dyDescent="0.3">
      <c r="A4448">
        <v>182487</v>
      </c>
      <c r="B4448">
        <v>0</v>
      </c>
      <c r="C4448">
        <v>0</v>
      </c>
      <c r="D4448" t="s">
        <v>4705</v>
      </c>
      <c r="E4448">
        <v>10</v>
      </c>
    </row>
    <row r="4449" spans="1:5" x14ac:dyDescent="0.3">
      <c r="A4449">
        <v>182488</v>
      </c>
      <c r="B4449">
        <v>10000</v>
      </c>
      <c r="C4449">
        <v>147</v>
      </c>
      <c r="D4449" t="s">
        <v>4700</v>
      </c>
      <c r="E4449">
        <v>9</v>
      </c>
    </row>
    <row r="4450" spans="1:5" x14ac:dyDescent="0.3">
      <c r="A4450">
        <v>182490</v>
      </c>
      <c r="B4450">
        <v>10000</v>
      </c>
      <c r="C4450">
        <v>147</v>
      </c>
      <c r="D4450" t="s">
        <v>4700</v>
      </c>
      <c r="E4450">
        <v>9</v>
      </c>
    </row>
    <row r="4451" spans="1:5" x14ac:dyDescent="0.3">
      <c r="A4451">
        <v>182500</v>
      </c>
      <c r="B4451">
        <v>0</v>
      </c>
      <c r="C4451">
        <v>0</v>
      </c>
      <c r="D4451" t="s">
        <v>4705</v>
      </c>
      <c r="E4451">
        <v>10</v>
      </c>
    </row>
    <row r="4452" spans="1:5" x14ac:dyDescent="0.3">
      <c r="A4452">
        <v>182502</v>
      </c>
      <c r="B4452">
        <v>10000</v>
      </c>
      <c r="C4452">
        <v>110</v>
      </c>
      <c r="D4452" t="s">
        <v>4701</v>
      </c>
      <c r="E4452">
        <v>5</v>
      </c>
    </row>
    <row r="4453" spans="1:5" x14ac:dyDescent="0.3">
      <c r="A4453">
        <v>182503</v>
      </c>
      <c r="B4453">
        <v>10000</v>
      </c>
      <c r="C4453">
        <v>127</v>
      </c>
      <c r="D4453" t="s">
        <v>4703</v>
      </c>
      <c r="E4453">
        <v>7</v>
      </c>
    </row>
    <row r="4454" spans="1:5" x14ac:dyDescent="0.3">
      <c r="A4454">
        <v>182505</v>
      </c>
      <c r="B4454">
        <v>10000</v>
      </c>
      <c r="C4454">
        <v>147</v>
      </c>
      <c r="D4454" t="s">
        <v>4700</v>
      </c>
      <c r="E4454">
        <v>9</v>
      </c>
    </row>
    <row r="4455" spans="1:5" x14ac:dyDescent="0.3">
      <c r="A4455">
        <v>182521</v>
      </c>
      <c r="B4455">
        <v>10000</v>
      </c>
      <c r="C4455">
        <v>132</v>
      </c>
      <c r="D4455" t="s">
        <v>4698</v>
      </c>
      <c r="E4455">
        <v>8</v>
      </c>
    </row>
    <row r="4456" spans="1:5" x14ac:dyDescent="0.3">
      <c r="A4456">
        <v>182528</v>
      </c>
      <c r="B4456">
        <v>10000</v>
      </c>
      <c r="C4456">
        <v>127</v>
      </c>
      <c r="D4456" t="s">
        <v>4703</v>
      </c>
      <c r="E4456">
        <v>7</v>
      </c>
    </row>
    <row r="4457" spans="1:5" x14ac:dyDescent="0.3">
      <c r="A4457">
        <v>182531</v>
      </c>
      <c r="B4457">
        <v>10000</v>
      </c>
      <c r="C4457">
        <v>147</v>
      </c>
      <c r="D4457" t="s">
        <v>4700</v>
      </c>
      <c r="E4457">
        <v>9</v>
      </c>
    </row>
    <row r="4458" spans="1:5" x14ac:dyDescent="0.3">
      <c r="A4458">
        <v>182536</v>
      </c>
      <c r="B4458">
        <v>10000</v>
      </c>
      <c r="C4458">
        <v>132</v>
      </c>
      <c r="D4458" t="s">
        <v>4698</v>
      </c>
      <c r="E4458">
        <v>8</v>
      </c>
    </row>
    <row r="4459" spans="1:5" x14ac:dyDescent="0.3">
      <c r="A4459">
        <v>182537</v>
      </c>
      <c r="B4459">
        <v>10000</v>
      </c>
      <c r="C4459">
        <v>110</v>
      </c>
      <c r="D4459" t="s">
        <v>4701</v>
      </c>
      <c r="E4459">
        <v>5</v>
      </c>
    </row>
    <row r="4460" spans="1:5" x14ac:dyDescent="0.3">
      <c r="A4460">
        <v>182551</v>
      </c>
      <c r="B4460">
        <v>10000</v>
      </c>
      <c r="C4460">
        <v>110</v>
      </c>
      <c r="D4460" t="s">
        <v>4699</v>
      </c>
      <c r="E4460">
        <v>4</v>
      </c>
    </row>
    <row r="4461" spans="1:5" x14ac:dyDescent="0.3">
      <c r="A4461">
        <v>182556</v>
      </c>
      <c r="B4461">
        <v>10000</v>
      </c>
      <c r="C4461">
        <v>110</v>
      </c>
      <c r="D4461" t="s">
        <v>4699</v>
      </c>
      <c r="E4461">
        <v>4</v>
      </c>
    </row>
    <row r="4462" spans="1:5" x14ac:dyDescent="0.3">
      <c r="A4462">
        <v>182558</v>
      </c>
      <c r="B4462">
        <v>10000</v>
      </c>
      <c r="C4462">
        <v>110</v>
      </c>
      <c r="D4462" t="s">
        <v>4699</v>
      </c>
      <c r="E4462">
        <v>4</v>
      </c>
    </row>
    <row r="4463" spans="1:5" x14ac:dyDescent="0.3">
      <c r="A4463">
        <v>182561</v>
      </c>
      <c r="B4463">
        <v>10000</v>
      </c>
      <c r="C4463">
        <v>132</v>
      </c>
      <c r="D4463" t="s">
        <v>4698</v>
      </c>
      <c r="E4463">
        <v>8</v>
      </c>
    </row>
    <row r="4464" spans="1:5" x14ac:dyDescent="0.3">
      <c r="A4464">
        <v>182571</v>
      </c>
      <c r="B4464">
        <v>10000</v>
      </c>
      <c r="C4464">
        <v>127</v>
      </c>
      <c r="D4464" t="s">
        <v>4703</v>
      </c>
      <c r="E4464">
        <v>7</v>
      </c>
    </row>
    <row r="4465" spans="1:5" x14ac:dyDescent="0.3">
      <c r="A4465">
        <v>182573</v>
      </c>
      <c r="B4465">
        <v>10000</v>
      </c>
      <c r="C4465">
        <v>127</v>
      </c>
      <c r="D4465" t="s">
        <v>4703</v>
      </c>
      <c r="E4465">
        <v>7</v>
      </c>
    </row>
    <row r="4466" spans="1:5" x14ac:dyDescent="0.3">
      <c r="A4466">
        <v>182579</v>
      </c>
      <c r="B4466">
        <v>0</v>
      </c>
      <c r="C4466">
        <v>0</v>
      </c>
      <c r="D4466" t="s">
        <v>4705</v>
      </c>
      <c r="E4466">
        <v>10</v>
      </c>
    </row>
    <row r="4467" spans="1:5" x14ac:dyDescent="0.3">
      <c r="A4467">
        <v>182586</v>
      </c>
      <c r="B4467">
        <v>10000</v>
      </c>
      <c r="C4467">
        <v>110</v>
      </c>
      <c r="D4467" t="s">
        <v>4697</v>
      </c>
      <c r="E4467">
        <v>3</v>
      </c>
    </row>
    <row r="4468" spans="1:5" x14ac:dyDescent="0.3">
      <c r="A4468">
        <v>182598</v>
      </c>
      <c r="B4468">
        <v>10000</v>
      </c>
      <c r="C4468">
        <v>132</v>
      </c>
      <c r="D4468" t="s">
        <v>4698</v>
      </c>
      <c r="E4468">
        <v>8</v>
      </c>
    </row>
    <row r="4469" spans="1:5" x14ac:dyDescent="0.3">
      <c r="A4469">
        <v>182601</v>
      </c>
      <c r="B4469">
        <v>10000</v>
      </c>
      <c r="C4469">
        <v>132</v>
      </c>
      <c r="D4469" t="s">
        <v>4698</v>
      </c>
      <c r="E4469">
        <v>8</v>
      </c>
    </row>
    <row r="4470" spans="1:5" x14ac:dyDescent="0.3">
      <c r="A4470">
        <v>182604</v>
      </c>
      <c r="B4470">
        <v>10000</v>
      </c>
      <c r="C4470">
        <v>132</v>
      </c>
      <c r="D4470" t="s">
        <v>4698</v>
      </c>
      <c r="E4470">
        <v>8</v>
      </c>
    </row>
    <row r="4471" spans="1:5" x14ac:dyDescent="0.3">
      <c r="A4471">
        <v>182606</v>
      </c>
      <c r="B4471">
        <v>10000</v>
      </c>
      <c r="C4471">
        <v>147</v>
      </c>
      <c r="D4471" t="s">
        <v>4700</v>
      </c>
      <c r="E4471">
        <v>9</v>
      </c>
    </row>
    <row r="4472" spans="1:5" x14ac:dyDescent="0.3">
      <c r="A4472">
        <v>182629</v>
      </c>
      <c r="B4472">
        <v>10000</v>
      </c>
      <c r="C4472">
        <v>127</v>
      </c>
      <c r="D4472" t="s">
        <v>4703</v>
      </c>
      <c r="E4472">
        <v>7</v>
      </c>
    </row>
    <row r="4473" spans="1:5" x14ac:dyDescent="0.3">
      <c r="A4473">
        <v>182634</v>
      </c>
      <c r="B4473">
        <v>10000</v>
      </c>
      <c r="C4473">
        <v>132</v>
      </c>
      <c r="D4473" t="s">
        <v>4698</v>
      </c>
      <c r="E4473">
        <v>8</v>
      </c>
    </row>
    <row r="4474" spans="1:5" x14ac:dyDescent="0.3">
      <c r="A4474">
        <v>182638</v>
      </c>
      <c r="B4474">
        <v>10000</v>
      </c>
      <c r="C4474">
        <v>127</v>
      </c>
      <c r="D4474" t="s">
        <v>4703</v>
      </c>
      <c r="E4474">
        <v>7</v>
      </c>
    </row>
    <row r="4475" spans="1:5" x14ac:dyDescent="0.3">
      <c r="A4475">
        <v>182639</v>
      </c>
      <c r="B4475">
        <v>10000</v>
      </c>
      <c r="C4475">
        <v>110</v>
      </c>
      <c r="D4475" t="s">
        <v>4701</v>
      </c>
      <c r="E4475">
        <v>5</v>
      </c>
    </row>
    <row r="4476" spans="1:5" x14ac:dyDescent="0.3">
      <c r="A4476">
        <v>182652</v>
      </c>
      <c r="B4476">
        <v>10000</v>
      </c>
      <c r="C4476">
        <v>110</v>
      </c>
      <c r="D4476" t="s">
        <v>4697</v>
      </c>
      <c r="E4476">
        <v>3</v>
      </c>
    </row>
    <row r="4477" spans="1:5" x14ac:dyDescent="0.3">
      <c r="A4477">
        <v>182663</v>
      </c>
      <c r="B4477">
        <v>10000</v>
      </c>
      <c r="C4477">
        <v>147</v>
      </c>
      <c r="D4477" t="s">
        <v>4700</v>
      </c>
      <c r="E4477">
        <v>9</v>
      </c>
    </row>
    <row r="4478" spans="1:5" x14ac:dyDescent="0.3">
      <c r="A4478">
        <v>182692</v>
      </c>
      <c r="B4478">
        <v>0</v>
      </c>
      <c r="C4478">
        <v>0</v>
      </c>
      <c r="D4478" t="s">
        <v>4705</v>
      </c>
      <c r="E4478">
        <v>10</v>
      </c>
    </row>
    <row r="4479" spans="1:5" x14ac:dyDescent="0.3">
      <c r="A4479">
        <v>182709</v>
      </c>
      <c r="B4479">
        <v>0</v>
      </c>
      <c r="C4479">
        <v>0</v>
      </c>
      <c r="D4479" t="s">
        <v>4705</v>
      </c>
      <c r="E4479">
        <v>10</v>
      </c>
    </row>
    <row r="4480" spans="1:5" x14ac:dyDescent="0.3">
      <c r="A4480">
        <v>182725</v>
      </c>
      <c r="B4480">
        <v>10000</v>
      </c>
      <c r="C4480">
        <v>132</v>
      </c>
      <c r="D4480" t="s">
        <v>4698</v>
      </c>
      <c r="E4480">
        <v>8</v>
      </c>
    </row>
    <row r="4481" spans="1:5" x14ac:dyDescent="0.3">
      <c r="A4481">
        <v>182736</v>
      </c>
      <c r="B4481">
        <v>10000</v>
      </c>
      <c r="C4481">
        <v>127</v>
      </c>
      <c r="D4481" t="s">
        <v>4703</v>
      </c>
      <c r="E4481">
        <v>7</v>
      </c>
    </row>
    <row r="4482" spans="1:5" x14ac:dyDescent="0.3">
      <c r="A4482">
        <v>182744</v>
      </c>
      <c r="B4482">
        <v>10000</v>
      </c>
      <c r="C4482">
        <v>132</v>
      </c>
      <c r="D4482" t="s">
        <v>4698</v>
      </c>
      <c r="E4482">
        <v>8</v>
      </c>
    </row>
    <row r="4483" spans="1:5" x14ac:dyDescent="0.3">
      <c r="A4483">
        <v>182788</v>
      </c>
      <c r="B4483">
        <v>10000</v>
      </c>
      <c r="C4483">
        <v>147</v>
      </c>
      <c r="D4483" t="s">
        <v>4700</v>
      </c>
      <c r="E4483">
        <v>9</v>
      </c>
    </row>
    <row r="4484" spans="1:5" x14ac:dyDescent="0.3">
      <c r="A4484">
        <v>182790</v>
      </c>
      <c r="B4484">
        <v>0</v>
      </c>
      <c r="C4484">
        <v>0</v>
      </c>
      <c r="D4484" t="s">
        <v>4705</v>
      </c>
      <c r="E4484">
        <v>10</v>
      </c>
    </row>
    <row r="4485" spans="1:5" x14ac:dyDescent="0.3">
      <c r="A4485">
        <v>182793</v>
      </c>
      <c r="B4485">
        <v>10000</v>
      </c>
      <c r="C4485">
        <v>132</v>
      </c>
      <c r="D4485" t="s">
        <v>4698</v>
      </c>
      <c r="E4485">
        <v>8</v>
      </c>
    </row>
    <row r="4486" spans="1:5" x14ac:dyDescent="0.3">
      <c r="A4486">
        <v>182837</v>
      </c>
      <c r="B4486">
        <v>10000</v>
      </c>
      <c r="C4486">
        <v>115</v>
      </c>
      <c r="D4486" t="s">
        <v>4702</v>
      </c>
      <c r="E4486">
        <v>6</v>
      </c>
    </row>
    <row r="4487" spans="1:5" x14ac:dyDescent="0.3">
      <c r="A4487">
        <v>182846</v>
      </c>
      <c r="B4487">
        <v>10000</v>
      </c>
      <c r="C4487">
        <v>132</v>
      </c>
      <c r="D4487" t="s">
        <v>4698</v>
      </c>
      <c r="E4487">
        <v>8</v>
      </c>
    </row>
    <row r="4488" spans="1:5" x14ac:dyDescent="0.3">
      <c r="A4488">
        <v>182848</v>
      </c>
      <c r="B4488">
        <v>10000</v>
      </c>
      <c r="C4488">
        <v>110</v>
      </c>
      <c r="D4488" t="s">
        <v>4701</v>
      </c>
      <c r="E4488">
        <v>5</v>
      </c>
    </row>
    <row r="4489" spans="1:5" x14ac:dyDescent="0.3">
      <c r="A4489">
        <v>182854</v>
      </c>
      <c r="B4489">
        <v>10000</v>
      </c>
      <c r="C4489">
        <v>115</v>
      </c>
      <c r="D4489" t="s">
        <v>4702</v>
      </c>
      <c r="E4489">
        <v>6</v>
      </c>
    </row>
    <row r="4490" spans="1:5" x14ac:dyDescent="0.3">
      <c r="A4490">
        <v>182877</v>
      </c>
      <c r="B4490">
        <v>10000</v>
      </c>
      <c r="C4490">
        <v>115</v>
      </c>
      <c r="D4490" t="s">
        <v>4702</v>
      </c>
      <c r="E4490">
        <v>6</v>
      </c>
    </row>
    <row r="4491" spans="1:5" x14ac:dyDescent="0.3">
      <c r="A4491">
        <v>182912</v>
      </c>
      <c r="B4491">
        <v>10000</v>
      </c>
      <c r="C4491">
        <v>147</v>
      </c>
      <c r="D4491" t="s">
        <v>4700</v>
      </c>
      <c r="E4491">
        <v>9</v>
      </c>
    </row>
    <row r="4492" spans="1:5" x14ac:dyDescent="0.3">
      <c r="A4492">
        <v>182917</v>
      </c>
      <c r="B4492">
        <v>10000</v>
      </c>
      <c r="C4492">
        <v>100</v>
      </c>
      <c r="D4492" t="s">
        <v>4704</v>
      </c>
      <c r="E4492">
        <v>2</v>
      </c>
    </row>
    <row r="4493" spans="1:5" x14ac:dyDescent="0.3">
      <c r="A4493">
        <v>182918</v>
      </c>
      <c r="B4493">
        <v>0</v>
      </c>
      <c r="C4493">
        <v>0</v>
      </c>
      <c r="D4493" t="s">
        <v>4705</v>
      </c>
      <c r="E4493">
        <v>10</v>
      </c>
    </row>
    <row r="4494" spans="1:5" x14ac:dyDescent="0.3">
      <c r="A4494">
        <v>182921</v>
      </c>
      <c r="B4494">
        <v>10000</v>
      </c>
      <c r="C4494">
        <v>110</v>
      </c>
      <c r="D4494" t="s">
        <v>4697</v>
      </c>
      <c r="E4494">
        <v>3</v>
      </c>
    </row>
    <row r="4495" spans="1:5" x14ac:dyDescent="0.3">
      <c r="A4495">
        <v>182932</v>
      </c>
      <c r="B4495">
        <v>10000</v>
      </c>
      <c r="C4495">
        <v>115</v>
      </c>
      <c r="D4495" t="s">
        <v>4702</v>
      </c>
      <c r="E4495">
        <v>6</v>
      </c>
    </row>
    <row r="4496" spans="1:5" x14ac:dyDescent="0.3">
      <c r="A4496">
        <v>182936</v>
      </c>
      <c r="B4496">
        <v>0</v>
      </c>
      <c r="C4496">
        <v>0</v>
      </c>
      <c r="D4496" t="s">
        <v>4705</v>
      </c>
      <c r="E4496">
        <v>10</v>
      </c>
    </row>
    <row r="4497" spans="1:5" x14ac:dyDescent="0.3">
      <c r="A4497">
        <v>183112</v>
      </c>
      <c r="B4497">
        <v>10000</v>
      </c>
      <c r="C4497">
        <v>110</v>
      </c>
      <c r="D4497" t="s">
        <v>4699</v>
      </c>
      <c r="E4497">
        <v>4</v>
      </c>
    </row>
    <row r="4498" spans="1:5" x14ac:dyDescent="0.3">
      <c r="A4498">
        <v>183122</v>
      </c>
      <c r="B4498">
        <v>10000</v>
      </c>
      <c r="C4498">
        <v>110</v>
      </c>
      <c r="D4498" t="s">
        <v>4699</v>
      </c>
      <c r="E4498">
        <v>4</v>
      </c>
    </row>
    <row r="4499" spans="1:5" x14ac:dyDescent="0.3">
      <c r="A4499">
        <v>183126</v>
      </c>
      <c r="B4499">
        <v>0</v>
      </c>
      <c r="C4499">
        <v>0</v>
      </c>
      <c r="D4499" t="s">
        <v>4705</v>
      </c>
      <c r="E4499">
        <v>10</v>
      </c>
    </row>
    <row r="4500" spans="1:5" x14ac:dyDescent="0.3">
      <c r="A4500">
        <v>183128</v>
      </c>
      <c r="B4500">
        <v>10000</v>
      </c>
      <c r="C4500">
        <v>110</v>
      </c>
      <c r="D4500" t="s">
        <v>4699</v>
      </c>
      <c r="E4500">
        <v>4</v>
      </c>
    </row>
    <row r="4501" spans="1:5" x14ac:dyDescent="0.3">
      <c r="A4501">
        <v>183145</v>
      </c>
      <c r="B4501">
        <v>10000</v>
      </c>
      <c r="C4501">
        <v>127</v>
      </c>
      <c r="D4501" t="s">
        <v>4703</v>
      </c>
      <c r="E4501">
        <v>7</v>
      </c>
    </row>
    <row r="4502" spans="1:5" x14ac:dyDescent="0.3">
      <c r="A4502">
        <v>183148</v>
      </c>
      <c r="B4502">
        <v>10000</v>
      </c>
      <c r="C4502">
        <v>115</v>
      </c>
      <c r="D4502" t="s">
        <v>4702</v>
      </c>
      <c r="E4502">
        <v>6</v>
      </c>
    </row>
    <row r="4503" spans="1:5" x14ac:dyDescent="0.3">
      <c r="A4503">
        <v>183161</v>
      </c>
      <c r="B4503">
        <v>10000</v>
      </c>
      <c r="C4503">
        <v>147</v>
      </c>
      <c r="D4503" t="s">
        <v>4700</v>
      </c>
      <c r="E4503">
        <v>9</v>
      </c>
    </row>
    <row r="4504" spans="1:5" x14ac:dyDescent="0.3">
      <c r="A4504">
        <v>183169</v>
      </c>
      <c r="B4504">
        <v>10000</v>
      </c>
      <c r="C4504">
        <v>127</v>
      </c>
      <c r="D4504" t="s">
        <v>4703</v>
      </c>
      <c r="E4504">
        <v>7</v>
      </c>
    </row>
    <row r="4505" spans="1:5" x14ac:dyDescent="0.3">
      <c r="A4505">
        <v>183171</v>
      </c>
      <c r="B4505">
        <v>10000</v>
      </c>
      <c r="C4505">
        <v>127</v>
      </c>
      <c r="D4505" t="s">
        <v>4703</v>
      </c>
      <c r="E4505">
        <v>7</v>
      </c>
    </row>
    <row r="4506" spans="1:5" x14ac:dyDescent="0.3">
      <c r="A4506">
        <v>183200</v>
      </c>
      <c r="B4506">
        <v>10000</v>
      </c>
      <c r="C4506">
        <v>90</v>
      </c>
      <c r="D4506" t="s">
        <v>4706</v>
      </c>
      <c r="E4506">
        <v>1</v>
      </c>
    </row>
    <row r="4507" spans="1:5" x14ac:dyDescent="0.3">
      <c r="A4507">
        <v>183202</v>
      </c>
      <c r="B4507">
        <v>10000</v>
      </c>
      <c r="C4507">
        <v>127</v>
      </c>
      <c r="D4507" t="s">
        <v>4703</v>
      </c>
      <c r="E4507">
        <v>7</v>
      </c>
    </row>
    <row r="4508" spans="1:5" x14ac:dyDescent="0.3">
      <c r="A4508">
        <v>183258</v>
      </c>
      <c r="B4508">
        <v>10000</v>
      </c>
      <c r="C4508">
        <v>115</v>
      </c>
      <c r="D4508" t="s">
        <v>4702</v>
      </c>
      <c r="E4508">
        <v>6</v>
      </c>
    </row>
    <row r="4509" spans="1:5" x14ac:dyDescent="0.3">
      <c r="A4509">
        <v>183272</v>
      </c>
      <c r="B4509">
        <v>10000</v>
      </c>
      <c r="C4509">
        <v>110</v>
      </c>
      <c r="D4509" t="s">
        <v>4699</v>
      </c>
      <c r="E4509">
        <v>4</v>
      </c>
    </row>
    <row r="4510" spans="1:5" x14ac:dyDescent="0.3">
      <c r="A4510">
        <v>183276</v>
      </c>
      <c r="B4510">
        <v>10000</v>
      </c>
      <c r="C4510">
        <v>147</v>
      </c>
      <c r="D4510" t="s">
        <v>4700</v>
      </c>
      <c r="E4510">
        <v>9</v>
      </c>
    </row>
    <row r="4511" spans="1:5" x14ac:dyDescent="0.3">
      <c r="A4511">
        <v>183285</v>
      </c>
      <c r="B4511">
        <v>10000</v>
      </c>
      <c r="C4511">
        <v>127</v>
      </c>
      <c r="D4511" t="s">
        <v>4703</v>
      </c>
      <c r="E4511">
        <v>7</v>
      </c>
    </row>
    <row r="4512" spans="1:5" x14ac:dyDescent="0.3">
      <c r="A4512">
        <v>183288</v>
      </c>
      <c r="B4512">
        <v>10000</v>
      </c>
      <c r="C4512">
        <v>132</v>
      </c>
      <c r="D4512" t="s">
        <v>4698</v>
      </c>
      <c r="E4512">
        <v>8</v>
      </c>
    </row>
    <row r="4513" spans="1:5" x14ac:dyDescent="0.3">
      <c r="A4513">
        <v>183291</v>
      </c>
      <c r="B4513">
        <v>10000</v>
      </c>
      <c r="C4513">
        <v>110</v>
      </c>
      <c r="D4513" t="s">
        <v>4701</v>
      </c>
      <c r="E4513">
        <v>5</v>
      </c>
    </row>
    <row r="4514" spans="1:5" x14ac:dyDescent="0.3">
      <c r="A4514">
        <v>183293</v>
      </c>
      <c r="B4514">
        <v>10000</v>
      </c>
      <c r="C4514">
        <v>115</v>
      </c>
      <c r="D4514" t="s">
        <v>4702</v>
      </c>
      <c r="E4514">
        <v>6</v>
      </c>
    </row>
    <row r="4515" spans="1:5" x14ac:dyDescent="0.3">
      <c r="A4515">
        <v>183307</v>
      </c>
      <c r="B4515">
        <v>0</v>
      </c>
      <c r="C4515">
        <v>0</v>
      </c>
      <c r="D4515" t="s">
        <v>4705</v>
      </c>
      <c r="E4515">
        <v>10</v>
      </c>
    </row>
    <row r="4516" spans="1:5" x14ac:dyDescent="0.3">
      <c r="A4516">
        <v>183311</v>
      </c>
      <c r="B4516">
        <v>0</v>
      </c>
      <c r="C4516">
        <v>0</v>
      </c>
      <c r="D4516" t="s">
        <v>4705</v>
      </c>
      <c r="E4516">
        <v>10</v>
      </c>
    </row>
    <row r="4517" spans="1:5" x14ac:dyDescent="0.3">
      <c r="A4517">
        <v>183312</v>
      </c>
      <c r="B4517">
        <v>10000</v>
      </c>
      <c r="C4517">
        <v>115</v>
      </c>
      <c r="D4517" t="s">
        <v>4702</v>
      </c>
      <c r="E4517">
        <v>6</v>
      </c>
    </row>
    <row r="4518" spans="1:5" x14ac:dyDescent="0.3">
      <c r="A4518">
        <v>183364</v>
      </c>
      <c r="B4518">
        <v>10000</v>
      </c>
      <c r="C4518">
        <v>110</v>
      </c>
      <c r="D4518" t="s">
        <v>4701</v>
      </c>
      <c r="E4518">
        <v>5</v>
      </c>
    </row>
    <row r="4519" spans="1:5" x14ac:dyDescent="0.3">
      <c r="A4519">
        <v>183376</v>
      </c>
      <c r="B4519">
        <v>10000</v>
      </c>
      <c r="C4519">
        <v>132</v>
      </c>
      <c r="D4519" t="s">
        <v>4698</v>
      </c>
      <c r="E4519">
        <v>8</v>
      </c>
    </row>
    <row r="4520" spans="1:5" x14ac:dyDescent="0.3">
      <c r="A4520">
        <v>183386</v>
      </c>
      <c r="B4520">
        <v>10000</v>
      </c>
      <c r="C4520">
        <v>90</v>
      </c>
      <c r="D4520" t="s">
        <v>4706</v>
      </c>
      <c r="E4520">
        <v>1</v>
      </c>
    </row>
    <row r="4521" spans="1:5" x14ac:dyDescent="0.3">
      <c r="A4521">
        <v>183406</v>
      </c>
      <c r="B4521">
        <v>0</v>
      </c>
      <c r="C4521">
        <v>0</v>
      </c>
      <c r="D4521" t="s">
        <v>4705</v>
      </c>
      <c r="E4521">
        <v>10</v>
      </c>
    </row>
    <row r="4522" spans="1:5" x14ac:dyDescent="0.3">
      <c r="A4522">
        <v>183410</v>
      </c>
      <c r="B4522">
        <v>10000</v>
      </c>
      <c r="C4522">
        <v>115</v>
      </c>
      <c r="D4522" t="s">
        <v>4702</v>
      </c>
      <c r="E4522">
        <v>6</v>
      </c>
    </row>
    <row r="4523" spans="1:5" x14ac:dyDescent="0.3">
      <c r="A4523">
        <v>183412</v>
      </c>
      <c r="B4523">
        <v>10000</v>
      </c>
      <c r="C4523">
        <v>127</v>
      </c>
      <c r="D4523" t="s">
        <v>4703</v>
      </c>
      <c r="E4523">
        <v>7</v>
      </c>
    </row>
    <row r="4524" spans="1:5" x14ac:dyDescent="0.3">
      <c r="A4524">
        <v>183414</v>
      </c>
      <c r="B4524">
        <v>10000</v>
      </c>
      <c r="C4524">
        <v>147</v>
      </c>
      <c r="D4524" t="s">
        <v>4700</v>
      </c>
      <c r="E4524">
        <v>9</v>
      </c>
    </row>
    <row r="4525" spans="1:5" x14ac:dyDescent="0.3">
      <c r="A4525">
        <v>183427</v>
      </c>
      <c r="B4525">
        <v>10000</v>
      </c>
      <c r="C4525">
        <v>110</v>
      </c>
      <c r="D4525" t="s">
        <v>4701</v>
      </c>
      <c r="E4525">
        <v>5</v>
      </c>
    </row>
    <row r="4526" spans="1:5" x14ac:dyDescent="0.3">
      <c r="A4526">
        <v>183428</v>
      </c>
      <c r="B4526">
        <v>10000</v>
      </c>
      <c r="C4526">
        <v>115</v>
      </c>
      <c r="D4526" t="s">
        <v>4702</v>
      </c>
      <c r="E4526">
        <v>6</v>
      </c>
    </row>
    <row r="4527" spans="1:5" x14ac:dyDescent="0.3">
      <c r="A4527">
        <v>183441</v>
      </c>
      <c r="B4527">
        <v>10000</v>
      </c>
      <c r="C4527">
        <v>147</v>
      </c>
      <c r="D4527" t="s">
        <v>4700</v>
      </c>
      <c r="E4527">
        <v>9</v>
      </c>
    </row>
    <row r="4528" spans="1:5" x14ac:dyDescent="0.3">
      <c r="A4528">
        <v>183453</v>
      </c>
      <c r="B4528">
        <v>10000</v>
      </c>
      <c r="C4528">
        <v>127</v>
      </c>
      <c r="D4528" t="s">
        <v>4703</v>
      </c>
      <c r="E4528">
        <v>7</v>
      </c>
    </row>
    <row r="4529" spans="1:5" x14ac:dyDescent="0.3">
      <c r="A4529">
        <v>183460</v>
      </c>
      <c r="B4529">
        <v>0</v>
      </c>
      <c r="C4529">
        <v>0</v>
      </c>
      <c r="D4529" t="s">
        <v>4705</v>
      </c>
      <c r="E4529">
        <v>10</v>
      </c>
    </row>
    <row r="4530" spans="1:5" x14ac:dyDescent="0.3">
      <c r="A4530">
        <v>183469</v>
      </c>
      <c r="B4530">
        <v>10000</v>
      </c>
      <c r="C4530">
        <v>147</v>
      </c>
      <c r="D4530" t="s">
        <v>4700</v>
      </c>
      <c r="E4530">
        <v>9</v>
      </c>
    </row>
    <row r="4531" spans="1:5" x14ac:dyDescent="0.3">
      <c r="A4531">
        <v>183472</v>
      </c>
      <c r="B4531">
        <v>10000</v>
      </c>
      <c r="C4531">
        <v>100</v>
      </c>
      <c r="D4531" t="s">
        <v>4704</v>
      </c>
      <c r="E4531">
        <v>2</v>
      </c>
    </row>
    <row r="4532" spans="1:5" x14ac:dyDescent="0.3">
      <c r="A4532">
        <v>183484</v>
      </c>
      <c r="B4532">
        <v>10000</v>
      </c>
      <c r="C4532">
        <v>110</v>
      </c>
      <c r="D4532" t="s">
        <v>4701</v>
      </c>
      <c r="E4532">
        <v>5</v>
      </c>
    </row>
    <row r="4533" spans="1:5" x14ac:dyDescent="0.3">
      <c r="A4533">
        <v>183492</v>
      </c>
      <c r="B4533">
        <v>10000</v>
      </c>
      <c r="C4533">
        <v>110</v>
      </c>
      <c r="D4533" t="s">
        <v>4699</v>
      </c>
      <c r="E4533">
        <v>4</v>
      </c>
    </row>
    <row r="4534" spans="1:5" x14ac:dyDescent="0.3">
      <c r="A4534">
        <v>183493</v>
      </c>
      <c r="B4534">
        <v>10000</v>
      </c>
      <c r="C4534">
        <v>100</v>
      </c>
      <c r="D4534" t="s">
        <v>4704</v>
      </c>
      <c r="E4534">
        <v>2</v>
      </c>
    </row>
    <row r="4535" spans="1:5" x14ac:dyDescent="0.3">
      <c r="A4535">
        <v>183497</v>
      </c>
      <c r="B4535">
        <v>10000</v>
      </c>
      <c r="C4535">
        <v>110</v>
      </c>
      <c r="D4535" t="s">
        <v>4697</v>
      </c>
      <c r="E4535">
        <v>3</v>
      </c>
    </row>
    <row r="4536" spans="1:5" x14ac:dyDescent="0.3">
      <c r="A4536">
        <v>183499</v>
      </c>
      <c r="B4536">
        <v>10000</v>
      </c>
      <c r="C4536">
        <v>90</v>
      </c>
      <c r="D4536" t="s">
        <v>4706</v>
      </c>
      <c r="E4536">
        <v>1</v>
      </c>
    </row>
    <row r="4537" spans="1:5" x14ac:dyDescent="0.3">
      <c r="A4537">
        <v>183500</v>
      </c>
      <c r="B4537">
        <v>10000</v>
      </c>
      <c r="C4537">
        <v>90</v>
      </c>
      <c r="D4537" t="s">
        <v>4706</v>
      </c>
      <c r="E4537">
        <v>1</v>
      </c>
    </row>
    <row r="4538" spans="1:5" x14ac:dyDescent="0.3">
      <c r="A4538">
        <v>183540</v>
      </c>
      <c r="B4538">
        <v>10000</v>
      </c>
      <c r="C4538">
        <v>147</v>
      </c>
      <c r="D4538" t="s">
        <v>4700</v>
      </c>
      <c r="E4538">
        <v>9</v>
      </c>
    </row>
    <row r="4539" spans="1:5" x14ac:dyDescent="0.3">
      <c r="A4539">
        <v>183550</v>
      </c>
      <c r="B4539">
        <v>0</v>
      </c>
      <c r="C4539">
        <v>0</v>
      </c>
      <c r="D4539" t="s">
        <v>4705</v>
      </c>
      <c r="E4539">
        <v>10</v>
      </c>
    </row>
    <row r="4540" spans="1:5" x14ac:dyDescent="0.3">
      <c r="A4540">
        <v>183556</v>
      </c>
      <c r="B4540">
        <v>10000</v>
      </c>
      <c r="C4540">
        <v>147</v>
      </c>
      <c r="D4540" t="s">
        <v>4700</v>
      </c>
      <c r="E4540">
        <v>9</v>
      </c>
    </row>
    <row r="4541" spans="1:5" x14ac:dyDescent="0.3">
      <c r="A4541">
        <v>183564</v>
      </c>
      <c r="B4541">
        <v>0</v>
      </c>
      <c r="C4541">
        <v>0</v>
      </c>
      <c r="D4541" t="s">
        <v>4705</v>
      </c>
      <c r="E4541">
        <v>10</v>
      </c>
    </row>
    <row r="4542" spans="1:5" x14ac:dyDescent="0.3">
      <c r="A4542">
        <v>183565</v>
      </c>
      <c r="B4542">
        <v>10000</v>
      </c>
      <c r="C4542">
        <v>110</v>
      </c>
      <c r="D4542" t="s">
        <v>4697</v>
      </c>
      <c r="E4542">
        <v>3</v>
      </c>
    </row>
    <row r="4543" spans="1:5" x14ac:dyDescent="0.3">
      <c r="A4543">
        <v>183572</v>
      </c>
      <c r="B4543">
        <v>10000</v>
      </c>
      <c r="C4543">
        <v>127</v>
      </c>
      <c r="D4543" t="s">
        <v>4703</v>
      </c>
      <c r="E4543">
        <v>7</v>
      </c>
    </row>
    <row r="4544" spans="1:5" x14ac:dyDescent="0.3">
      <c r="A4544">
        <v>183577</v>
      </c>
      <c r="B4544">
        <v>10000</v>
      </c>
      <c r="C4544">
        <v>115</v>
      </c>
      <c r="D4544" t="s">
        <v>4702</v>
      </c>
      <c r="E4544">
        <v>6</v>
      </c>
    </row>
    <row r="4545" spans="1:5" x14ac:dyDescent="0.3">
      <c r="A4545">
        <v>183595</v>
      </c>
      <c r="B4545">
        <v>10000</v>
      </c>
      <c r="C4545">
        <v>147</v>
      </c>
      <c r="D4545" t="s">
        <v>4700</v>
      </c>
      <c r="E4545">
        <v>9</v>
      </c>
    </row>
    <row r="4546" spans="1:5" x14ac:dyDescent="0.3">
      <c r="A4546">
        <v>183596</v>
      </c>
      <c r="B4546">
        <v>10000</v>
      </c>
      <c r="C4546">
        <v>127</v>
      </c>
      <c r="D4546" t="s">
        <v>4703</v>
      </c>
      <c r="E4546">
        <v>7</v>
      </c>
    </row>
    <row r="4547" spans="1:5" x14ac:dyDescent="0.3">
      <c r="A4547">
        <v>183611</v>
      </c>
      <c r="B4547">
        <v>10000</v>
      </c>
      <c r="C4547">
        <v>110</v>
      </c>
      <c r="D4547" t="s">
        <v>4699</v>
      </c>
      <c r="E4547">
        <v>4</v>
      </c>
    </row>
    <row r="4548" spans="1:5" x14ac:dyDescent="0.3">
      <c r="A4548">
        <v>183614</v>
      </c>
      <c r="B4548">
        <v>10000</v>
      </c>
      <c r="C4548">
        <v>110</v>
      </c>
      <c r="D4548" t="s">
        <v>4701</v>
      </c>
      <c r="E4548">
        <v>5</v>
      </c>
    </row>
    <row r="4549" spans="1:5" x14ac:dyDescent="0.3">
      <c r="A4549">
        <v>183618</v>
      </c>
      <c r="B4549">
        <v>10000</v>
      </c>
      <c r="C4549">
        <v>115</v>
      </c>
      <c r="D4549" t="s">
        <v>4702</v>
      </c>
      <c r="E4549">
        <v>6</v>
      </c>
    </row>
    <row r="4550" spans="1:5" x14ac:dyDescent="0.3">
      <c r="A4550">
        <v>183620</v>
      </c>
      <c r="B4550">
        <v>10000</v>
      </c>
      <c r="C4550">
        <v>100</v>
      </c>
      <c r="D4550" t="s">
        <v>4704</v>
      </c>
      <c r="E4550">
        <v>2</v>
      </c>
    </row>
    <row r="4551" spans="1:5" x14ac:dyDescent="0.3">
      <c r="A4551">
        <v>183623</v>
      </c>
      <c r="B4551">
        <v>10000</v>
      </c>
      <c r="C4551">
        <v>110</v>
      </c>
      <c r="D4551" t="s">
        <v>4701</v>
      </c>
      <c r="E4551">
        <v>5</v>
      </c>
    </row>
    <row r="4552" spans="1:5" x14ac:dyDescent="0.3">
      <c r="A4552">
        <v>183626</v>
      </c>
      <c r="B4552">
        <v>10000</v>
      </c>
      <c r="C4552">
        <v>110</v>
      </c>
      <c r="D4552" t="s">
        <v>4699</v>
      </c>
      <c r="E4552">
        <v>4</v>
      </c>
    </row>
    <row r="4553" spans="1:5" x14ac:dyDescent="0.3">
      <c r="A4553">
        <v>183627</v>
      </c>
      <c r="B4553">
        <v>10000</v>
      </c>
      <c r="C4553">
        <v>110</v>
      </c>
      <c r="D4553" t="s">
        <v>4701</v>
      </c>
      <c r="E4553">
        <v>5</v>
      </c>
    </row>
    <row r="4554" spans="1:5" x14ac:dyDescent="0.3">
      <c r="A4554">
        <v>183635</v>
      </c>
      <c r="B4554">
        <v>10000</v>
      </c>
      <c r="C4554">
        <v>147</v>
      </c>
      <c r="D4554" t="s">
        <v>4700</v>
      </c>
      <c r="E4554">
        <v>9</v>
      </c>
    </row>
    <row r="4555" spans="1:5" x14ac:dyDescent="0.3">
      <c r="A4555">
        <v>183641</v>
      </c>
      <c r="B4555">
        <v>10000</v>
      </c>
      <c r="C4555">
        <v>147</v>
      </c>
      <c r="D4555" t="s">
        <v>4700</v>
      </c>
      <c r="E4555">
        <v>9</v>
      </c>
    </row>
    <row r="4556" spans="1:5" x14ac:dyDescent="0.3">
      <c r="A4556">
        <v>183663</v>
      </c>
      <c r="B4556">
        <v>10000</v>
      </c>
      <c r="C4556">
        <v>127</v>
      </c>
      <c r="D4556" t="s">
        <v>4703</v>
      </c>
      <c r="E4556">
        <v>7</v>
      </c>
    </row>
    <row r="4557" spans="1:5" x14ac:dyDescent="0.3">
      <c r="A4557">
        <v>183692</v>
      </c>
      <c r="B4557">
        <v>10000</v>
      </c>
      <c r="C4557">
        <v>132</v>
      </c>
      <c r="D4557" t="s">
        <v>4698</v>
      </c>
      <c r="E4557">
        <v>8</v>
      </c>
    </row>
    <row r="4558" spans="1:5" x14ac:dyDescent="0.3">
      <c r="A4558">
        <v>183693</v>
      </c>
      <c r="B4558">
        <v>0</v>
      </c>
      <c r="C4558">
        <v>0</v>
      </c>
      <c r="D4558" t="s">
        <v>4705</v>
      </c>
      <c r="E4558">
        <v>10</v>
      </c>
    </row>
    <row r="4559" spans="1:5" x14ac:dyDescent="0.3">
      <c r="A4559">
        <v>183694</v>
      </c>
      <c r="B4559">
        <v>10000</v>
      </c>
      <c r="C4559">
        <v>147</v>
      </c>
      <c r="D4559" t="s">
        <v>4700</v>
      </c>
      <c r="E4559">
        <v>9</v>
      </c>
    </row>
    <row r="4560" spans="1:5" x14ac:dyDescent="0.3">
      <c r="A4560">
        <v>183741</v>
      </c>
      <c r="B4560">
        <v>10000</v>
      </c>
      <c r="C4560">
        <v>127</v>
      </c>
      <c r="D4560" t="s">
        <v>4703</v>
      </c>
      <c r="E4560">
        <v>7</v>
      </c>
    </row>
    <row r="4561" spans="1:5" x14ac:dyDescent="0.3">
      <c r="A4561">
        <v>183744</v>
      </c>
      <c r="B4561">
        <v>0</v>
      </c>
      <c r="C4561">
        <v>0</v>
      </c>
      <c r="D4561" t="s">
        <v>4705</v>
      </c>
      <c r="E4561">
        <v>10</v>
      </c>
    </row>
    <row r="4562" spans="1:5" x14ac:dyDescent="0.3">
      <c r="A4562">
        <v>183746</v>
      </c>
      <c r="B4562">
        <v>10000</v>
      </c>
      <c r="C4562">
        <v>115</v>
      </c>
      <c r="D4562" t="s">
        <v>4702</v>
      </c>
      <c r="E4562">
        <v>6</v>
      </c>
    </row>
    <row r="4563" spans="1:5" x14ac:dyDescent="0.3">
      <c r="A4563">
        <v>183747</v>
      </c>
      <c r="B4563">
        <v>10000</v>
      </c>
      <c r="C4563">
        <v>110</v>
      </c>
      <c r="D4563" t="s">
        <v>4697</v>
      </c>
      <c r="E4563">
        <v>3</v>
      </c>
    </row>
    <row r="4564" spans="1:5" x14ac:dyDescent="0.3">
      <c r="A4564">
        <v>183760</v>
      </c>
      <c r="B4564">
        <v>10000</v>
      </c>
      <c r="C4564">
        <v>115</v>
      </c>
      <c r="D4564" t="s">
        <v>4702</v>
      </c>
      <c r="E4564">
        <v>6</v>
      </c>
    </row>
    <row r="4565" spans="1:5" x14ac:dyDescent="0.3">
      <c r="A4565">
        <v>183762</v>
      </c>
      <c r="B4565">
        <v>10000</v>
      </c>
      <c r="C4565">
        <v>110</v>
      </c>
      <c r="D4565" t="s">
        <v>4701</v>
      </c>
      <c r="E4565">
        <v>5</v>
      </c>
    </row>
    <row r="4566" spans="1:5" x14ac:dyDescent="0.3">
      <c r="A4566">
        <v>183773</v>
      </c>
      <c r="B4566">
        <v>0</v>
      </c>
      <c r="C4566">
        <v>0</v>
      </c>
      <c r="D4566" t="s">
        <v>4705</v>
      </c>
      <c r="E4566">
        <v>10</v>
      </c>
    </row>
    <row r="4567" spans="1:5" x14ac:dyDescent="0.3">
      <c r="A4567">
        <v>183775</v>
      </c>
      <c r="B4567">
        <v>10000</v>
      </c>
      <c r="C4567">
        <v>147</v>
      </c>
      <c r="D4567" t="s">
        <v>4700</v>
      </c>
      <c r="E4567">
        <v>9</v>
      </c>
    </row>
    <row r="4568" spans="1:5" x14ac:dyDescent="0.3">
      <c r="A4568">
        <v>183794</v>
      </c>
      <c r="B4568">
        <v>0</v>
      </c>
      <c r="C4568">
        <v>0</v>
      </c>
      <c r="D4568" t="s">
        <v>4705</v>
      </c>
      <c r="E4568">
        <v>10</v>
      </c>
    </row>
    <row r="4569" spans="1:5" x14ac:dyDescent="0.3">
      <c r="A4569">
        <v>183805</v>
      </c>
      <c r="B4569">
        <v>10000</v>
      </c>
      <c r="C4569">
        <v>115</v>
      </c>
      <c r="D4569" t="s">
        <v>4702</v>
      </c>
      <c r="E4569">
        <v>6</v>
      </c>
    </row>
    <row r="4570" spans="1:5" x14ac:dyDescent="0.3">
      <c r="A4570">
        <v>183809</v>
      </c>
      <c r="B4570">
        <v>0</v>
      </c>
      <c r="C4570">
        <v>0</v>
      </c>
      <c r="D4570" t="s">
        <v>4705</v>
      </c>
      <c r="E4570">
        <v>10</v>
      </c>
    </row>
    <row r="4571" spans="1:5" x14ac:dyDescent="0.3">
      <c r="A4571">
        <v>183812</v>
      </c>
      <c r="B4571">
        <v>10000</v>
      </c>
      <c r="C4571">
        <v>147</v>
      </c>
      <c r="D4571" t="s">
        <v>4700</v>
      </c>
      <c r="E4571">
        <v>9</v>
      </c>
    </row>
    <row r="4572" spans="1:5" x14ac:dyDescent="0.3">
      <c r="A4572">
        <v>183824</v>
      </c>
      <c r="B4572">
        <v>10000</v>
      </c>
      <c r="C4572">
        <v>100</v>
      </c>
      <c r="D4572" t="s">
        <v>4704</v>
      </c>
      <c r="E4572">
        <v>2</v>
      </c>
    </row>
    <row r="4573" spans="1:5" x14ac:dyDescent="0.3">
      <c r="A4573">
        <v>183831</v>
      </c>
      <c r="B4573">
        <v>0</v>
      </c>
      <c r="C4573">
        <v>0</v>
      </c>
      <c r="D4573" t="s">
        <v>4705</v>
      </c>
      <c r="E4573">
        <v>10</v>
      </c>
    </row>
    <row r="4574" spans="1:5" x14ac:dyDescent="0.3">
      <c r="A4574">
        <v>183838</v>
      </c>
      <c r="B4574">
        <v>10000</v>
      </c>
      <c r="C4574">
        <v>90</v>
      </c>
      <c r="D4574" t="s">
        <v>4706</v>
      </c>
      <c r="E4574">
        <v>1</v>
      </c>
    </row>
    <row r="4575" spans="1:5" x14ac:dyDescent="0.3">
      <c r="A4575">
        <v>183839</v>
      </c>
      <c r="B4575">
        <v>10000</v>
      </c>
      <c r="C4575">
        <v>147</v>
      </c>
      <c r="D4575" t="s">
        <v>4700</v>
      </c>
      <c r="E4575">
        <v>9</v>
      </c>
    </row>
    <row r="4576" spans="1:5" x14ac:dyDescent="0.3">
      <c r="A4576">
        <v>183840</v>
      </c>
      <c r="B4576">
        <v>10000</v>
      </c>
      <c r="C4576">
        <v>147</v>
      </c>
      <c r="D4576" t="s">
        <v>4700</v>
      </c>
      <c r="E4576">
        <v>9</v>
      </c>
    </row>
    <row r="4577" spans="1:5" x14ac:dyDescent="0.3">
      <c r="A4577">
        <v>183841</v>
      </c>
      <c r="B4577">
        <v>10000</v>
      </c>
      <c r="C4577">
        <v>90</v>
      </c>
      <c r="D4577" t="s">
        <v>4706</v>
      </c>
      <c r="E4577">
        <v>1</v>
      </c>
    </row>
    <row r="4578" spans="1:5" x14ac:dyDescent="0.3">
      <c r="A4578">
        <v>183842</v>
      </c>
      <c r="B4578">
        <v>10000</v>
      </c>
      <c r="C4578">
        <v>90</v>
      </c>
      <c r="D4578" t="s">
        <v>4706</v>
      </c>
      <c r="E4578">
        <v>1</v>
      </c>
    </row>
    <row r="4579" spans="1:5" x14ac:dyDescent="0.3">
      <c r="A4579">
        <v>183859</v>
      </c>
      <c r="B4579">
        <v>10000</v>
      </c>
      <c r="C4579">
        <v>90</v>
      </c>
      <c r="D4579" t="s">
        <v>4706</v>
      </c>
      <c r="E4579">
        <v>1</v>
      </c>
    </row>
    <row r="4580" spans="1:5" x14ac:dyDescent="0.3">
      <c r="A4580">
        <v>183876</v>
      </c>
      <c r="B4580">
        <v>10000</v>
      </c>
      <c r="C4580">
        <v>110</v>
      </c>
      <c r="D4580" t="s">
        <v>4701</v>
      </c>
      <c r="E4580">
        <v>5</v>
      </c>
    </row>
    <row r="4581" spans="1:5" x14ac:dyDescent="0.3">
      <c r="A4581">
        <v>183889</v>
      </c>
      <c r="B4581">
        <v>10000</v>
      </c>
      <c r="C4581">
        <v>147</v>
      </c>
      <c r="D4581" t="s">
        <v>4700</v>
      </c>
      <c r="E4581">
        <v>9</v>
      </c>
    </row>
    <row r="4582" spans="1:5" x14ac:dyDescent="0.3">
      <c r="A4582">
        <v>183898</v>
      </c>
      <c r="B4582">
        <v>0</v>
      </c>
      <c r="C4582">
        <v>0</v>
      </c>
      <c r="D4582" t="s">
        <v>4705</v>
      </c>
      <c r="E4582">
        <v>10</v>
      </c>
    </row>
    <row r="4583" spans="1:5" x14ac:dyDescent="0.3">
      <c r="A4583">
        <v>183910</v>
      </c>
      <c r="B4583">
        <v>0</v>
      </c>
      <c r="C4583">
        <v>0</v>
      </c>
      <c r="D4583" t="s">
        <v>4705</v>
      </c>
      <c r="E4583">
        <v>10</v>
      </c>
    </row>
    <row r="4584" spans="1:5" x14ac:dyDescent="0.3">
      <c r="A4584">
        <v>183939</v>
      </c>
      <c r="B4584">
        <v>10000</v>
      </c>
      <c r="C4584">
        <v>147</v>
      </c>
      <c r="D4584" t="s">
        <v>4700</v>
      </c>
      <c r="E4584">
        <v>9</v>
      </c>
    </row>
    <row r="4585" spans="1:5" x14ac:dyDescent="0.3">
      <c r="A4585">
        <v>183967</v>
      </c>
      <c r="B4585">
        <v>0</v>
      </c>
      <c r="C4585">
        <v>0</v>
      </c>
      <c r="D4585" t="s">
        <v>4705</v>
      </c>
      <c r="E4585">
        <v>10</v>
      </c>
    </row>
    <row r="4586" spans="1:5" x14ac:dyDescent="0.3">
      <c r="A4586">
        <v>183971</v>
      </c>
      <c r="B4586">
        <v>10000</v>
      </c>
      <c r="C4586">
        <v>110</v>
      </c>
      <c r="D4586" t="s">
        <v>4699</v>
      </c>
      <c r="E4586">
        <v>4</v>
      </c>
    </row>
    <row r="4587" spans="1:5" x14ac:dyDescent="0.3">
      <c r="A4587">
        <v>183978</v>
      </c>
      <c r="B4587">
        <v>10000</v>
      </c>
      <c r="C4587">
        <v>100</v>
      </c>
      <c r="D4587" t="s">
        <v>4704</v>
      </c>
      <c r="E4587">
        <v>2</v>
      </c>
    </row>
    <row r="4588" spans="1:5" x14ac:dyDescent="0.3">
      <c r="A4588">
        <v>183984</v>
      </c>
      <c r="B4588">
        <v>0</v>
      </c>
      <c r="C4588">
        <v>0</v>
      </c>
      <c r="D4588" t="s">
        <v>4705</v>
      </c>
      <c r="E4588">
        <v>10</v>
      </c>
    </row>
    <row r="4589" spans="1:5" x14ac:dyDescent="0.3">
      <c r="A4589">
        <v>183986</v>
      </c>
      <c r="B4589">
        <v>10000</v>
      </c>
      <c r="C4589">
        <v>147</v>
      </c>
      <c r="D4589" t="s">
        <v>4700</v>
      </c>
      <c r="E4589">
        <v>9</v>
      </c>
    </row>
    <row r="4590" spans="1:5" x14ac:dyDescent="0.3">
      <c r="A4590">
        <v>183987</v>
      </c>
      <c r="B4590">
        <v>0</v>
      </c>
      <c r="C4590">
        <v>0</v>
      </c>
      <c r="D4590" t="s">
        <v>4705</v>
      </c>
      <c r="E4590">
        <v>10</v>
      </c>
    </row>
    <row r="4591" spans="1:5" x14ac:dyDescent="0.3">
      <c r="A4591">
        <v>183993</v>
      </c>
      <c r="B4591">
        <v>0</v>
      </c>
      <c r="C4591">
        <v>0</v>
      </c>
      <c r="D4591" t="s">
        <v>4705</v>
      </c>
      <c r="E4591">
        <v>10</v>
      </c>
    </row>
    <row r="4592" spans="1:5" x14ac:dyDescent="0.3">
      <c r="A4592">
        <v>184021</v>
      </c>
      <c r="B4592">
        <v>10000</v>
      </c>
      <c r="C4592">
        <v>110</v>
      </c>
      <c r="D4592" t="s">
        <v>4699</v>
      </c>
      <c r="E4592">
        <v>4</v>
      </c>
    </row>
    <row r="4593" spans="1:5" x14ac:dyDescent="0.3">
      <c r="A4593">
        <v>184039</v>
      </c>
      <c r="B4593">
        <v>10000</v>
      </c>
      <c r="C4593">
        <v>132</v>
      </c>
      <c r="D4593" t="s">
        <v>4698</v>
      </c>
      <c r="E4593">
        <v>8</v>
      </c>
    </row>
    <row r="4594" spans="1:5" x14ac:dyDescent="0.3">
      <c r="A4594">
        <v>184040</v>
      </c>
      <c r="B4594">
        <v>10000</v>
      </c>
      <c r="C4594">
        <v>110</v>
      </c>
      <c r="D4594" t="s">
        <v>4701</v>
      </c>
      <c r="E4594">
        <v>5</v>
      </c>
    </row>
    <row r="4595" spans="1:5" x14ac:dyDescent="0.3">
      <c r="A4595">
        <v>184042</v>
      </c>
      <c r="B4595">
        <v>10000</v>
      </c>
      <c r="C4595">
        <v>110</v>
      </c>
      <c r="D4595" t="s">
        <v>4701</v>
      </c>
      <c r="E4595">
        <v>5</v>
      </c>
    </row>
    <row r="4596" spans="1:5" x14ac:dyDescent="0.3">
      <c r="A4596">
        <v>184045</v>
      </c>
      <c r="B4596">
        <v>0</v>
      </c>
      <c r="C4596">
        <v>0</v>
      </c>
      <c r="D4596" t="s">
        <v>4705</v>
      </c>
      <c r="E4596">
        <v>10</v>
      </c>
    </row>
    <row r="4597" spans="1:5" x14ac:dyDescent="0.3">
      <c r="A4597">
        <v>184047</v>
      </c>
      <c r="B4597">
        <v>10000</v>
      </c>
      <c r="C4597">
        <v>127</v>
      </c>
      <c r="D4597" t="s">
        <v>4703</v>
      </c>
      <c r="E4597">
        <v>7</v>
      </c>
    </row>
    <row r="4598" spans="1:5" x14ac:dyDescent="0.3">
      <c r="A4598">
        <v>184055</v>
      </c>
      <c r="B4598">
        <v>10000</v>
      </c>
      <c r="C4598">
        <v>147</v>
      </c>
      <c r="D4598" t="s">
        <v>4700</v>
      </c>
      <c r="E4598">
        <v>9</v>
      </c>
    </row>
    <row r="4599" spans="1:5" x14ac:dyDescent="0.3">
      <c r="A4599">
        <v>184081</v>
      </c>
      <c r="B4599">
        <v>10000</v>
      </c>
      <c r="C4599">
        <v>127</v>
      </c>
      <c r="D4599" t="s">
        <v>4703</v>
      </c>
      <c r="E4599">
        <v>7</v>
      </c>
    </row>
    <row r="4600" spans="1:5" x14ac:dyDescent="0.3">
      <c r="A4600">
        <v>184083</v>
      </c>
      <c r="B4600">
        <v>10000</v>
      </c>
      <c r="C4600">
        <v>132</v>
      </c>
      <c r="D4600" t="s">
        <v>4698</v>
      </c>
      <c r="E4600">
        <v>8</v>
      </c>
    </row>
    <row r="4601" spans="1:5" x14ac:dyDescent="0.3">
      <c r="A4601">
        <v>184084</v>
      </c>
      <c r="B4601">
        <v>10000</v>
      </c>
      <c r="C4601">
        <v>132</v>
      </c>
      <c r="D4601" t="s">
        <v>4698</v>
      </c>
      <c r="E4601">
        <v>8</v>
      </c>
    </row>
    <row r="4602" spans="1:5" x14ac:dyDescent="0.3">
      <c r="A4602">
        <v>184085</v>
      </c>
      <c r="B4602">
        <v>10000</v>
      </c>
      <c r="C4602">
        <v>147</v>
      </c>
      <c r="D4602" t="s">
        <v>4700</v>
      </c>
      <c r="E4602">
        <v>9</v>
      </c>
    </row>
    <row r="4603" spans="1:5" x14ac:dyDescent="0.3">
      <c r="A4603">
        <v>184087</v>
      </c>
      <c r="B4603">
        <v>10000</v>
      </c>
      <c r="C4603">
        <v>147</v>
      </c>
      <c r="D4603" t="s">
        <v>4700</v>
      </c>
      <c r="E4603">
        <v>9</v>
      </c>
    </row>
    <row r="4604" spans="1:5" x14ac:dyDescent="0.3">
      <c r="A4604">
        <v>184088</v>
      </c>
      <c r="B4604">
        <v>0</v>
      </c>
      <c r="C4604">
        <v>0</v>
      </c>
      <c r="D4604" t="s">
        <v>4705</v>
      </c>
      <c r="E4604">
        <v>10</v>
      </c>
    </row>
    <row r="4605" spans="1:5" x14ac:dyDescent="0.3">
      <c r="A4605">
        <v>184095</v>
      </c>
      <c r="B4605">
        <v>10000</v>
      </c>
      <c r="C4605">
        <v>100</v>
      </c>
      <c r="D4605" t="s">
        <v>4704</v>
      </c>
      <c r="E4605">
        <v>2</v>
      </c>
    </row>
    <row r="4606" spans="1:5" x14ac:dyDescent="0.3">
      <c r="A4606">
        <v>184098</v>
      </c>
      <c r="B4606">
        <v>0</v>
      </c>
      <c r="C4606">
        <v>0</v>
      </c>
      <c r="D4606" t="s">
        <v>4705</v>
      </c>
      <c r="E4606">
        <v>10</v>
      </c>
    </row>
    <row r="4607" spans="1:5" x14ac:dyDescent="0.3">
      <c r="A4607">
        <v>184099</v>
      </c>
      <c r="B4607">
        <v>10000</v>
      </c>
      <c r="C4607">
        <v>127</v>
      </c>
      <c r="D4607" t="s">
        <v>4703</v>
      </c>
      <c r="E4607">
        <v>7</v>
      </c>
    </row>
    <row r="4608" spans="1:5" x14ac:dyDescent="0.3">
      <c r="A4608">
        <v>184101</v>
      </c>
      <c r="B4608">
        <v>10000</v>
      </c>
      <c r="C4608">
        <v>100</v>
      </c>
      <c r="D4608" t="s">
        <v>4704</v>
      </c>
      <c r="E4608">
        <v>2</v>
      </c>
    </row>
    <row r="4609" spans="1:5" x14ac:dyDescent="0.3">
      <c r="A4609">
        <v>184109</v>
      </c>
      <c r="B4609">
        <v>10000</v>
      </c>
      <c r="C4609">
        <v>147</v>
      </c>
      <c r="D4609" t="s">
        <v>4700</v>
      </c>
      <c r="E4609">
        <v>9</v>
      </c>
    </row>
    <row r="4610" spans="1:5" x14ac:dyDescent="0.3">
      <c r="A4610">
        <v>184113</v>
      </c>
      <c r="B4610">
        <v>10000</v>
      </c>
      <c r="C4610">
        <v>100</v>
      </c>
      <c r="D4610" t="s">
        <v>4704</v>
      </c>
      <c r="E4610">
        <v>2</v>
      </c>
    </row>
    <row r="4611" spans="1:5" x14ac:dyDescent="0.3">
      <c r="A4611">
        <v>184114</v>
      </c>
      <c r="B4611">
        <v>10000</v>
      </c>
      <c r="C4611">
        <v>147</v>
      </c>
      <c r="D4611" t="s">
        <v>4700</v>
      </c>
      <c r="E4611">
        <v>9</v>
      </c>
    </row>
    <row r="4612" spans="1:5" x14ac:dyDescent="0.3">
      <c r="A4612">
        <v>184136</v>
      </c>
      <c r="B4612">
        <v>10000</v>
      </c>
      <c r="C4612">
        <v>147</v>
      </c>
      <c r="D4612" t="s">
        <v>4700</v>
      </c>
      <c r="E4612">
        <v>9</v>
      </c>
    </row>
    <row r="4613" spans="1:5" x14ac:dyDescent="0.3">
      <c r="A4613">
        <v>184138</v>
      </c>
      <c r="B4613">
        <v>0</v>
      </c>
      <c r="C4613">
        <v>0</v>
      </c>
      <c r="D4613" t="s">
        <v>4705</v>
      </c>
      <c r="E4613">
        <v>10</v>
      </c>
    </row>
    <row r="4614" spans="1:5" x14ac:dyDescent="0.3">
      <c r="A4614">
        <v>184139</v>
      </c>
      <c r="B4614">
        <v>0</v>
      </c>
      <c r="C4614">
        <v>0</v>
      </c>
      <c r="D4614" t="s">
        <v>4705</v>
      </c>
      <c r="E4614">
        <v>10</v>
      </c>
    </row>
    <row r="4615" spans="1:5" x14ac:dyDescent="0.3">
      <c r="A4615">
        <v>184170</v>
      </c>
      <c r="B4615">
        <v>0</v>
      </c>
      <c r="C4615">
        <v>0</v>
      </c>
      <c r="D4615" t="s">
        <v>4705</v>
      </c>
      <c r="E4615">
        <v>10</v>
      </c>
    </row>
    <row r="4616" spans="1:5" x14ac:dyDescent="0.3">
      <c r="A4616">
        <v>184196</v>
      </c>
      <c r="B4616">
        <v>10000</v>
      </c>
      <c r="C4616">
        <v>110</v>
      </c>
      <c r="D4616" t="s">
        <v>4701</v>
      </c>
      <c r="E4616">
        <v>5</v>
      </c>
    </row>
    <row r="4617" spans="1:5" x14ac:dyDescent="0.3">
      <c r="A4617">
        <v>184197</v>
      </c>
      <c r="B4617">
        <v>0</v>
      </c>
      <c r="C4617">
        <v>0</v>
      </c>
      <c r="D4617" t="s">
        <v>4705</v>
      </c>
      <c r="E4617">
        <v>10</v>
      </c>
    </row>
    <row r="4618" spans="1:5" x14ac:dyDescent="0.3">
      <c r="A4618">
        <v>184199</v>
      </c>
      <c r="B4618">
        <v>0</v>
      </c>
      <c r="C4618">
        <v>0</v>
      </c>
      <c r="D4618" t="s">
        <v>4705</v>
      </c>
      <c r="E4618">
        <v>10</v>
      </c>
    </row>
    <row r="4619" spans="1:5" x14ac:dyDescent="0.3">
      <c r="A4619">
        <v>184202</v>
      </c>
      <c r="B4619">
        <v>10000</v>
      </c>
      <c r="C4619">
        <v>110</v>
      </c>
      <c r="D4619" t="s">
        <v>4697</v>
      </c>
      <c r="E4619">
        <v>3</v>
      </c>
    </row>
    <row r="4620" spans="1:5" x14ac:dyDescent="0.3">
      <c r="A4620">
        <v>184206</v>
      </c>
      <c r="B4620">
        <v>10000</v>
      </c>
      <c r="C4620">
        <v>115</v>
      </c>
      <c r="D4620" t="s">
        <v>4702</v>
      </c>
      <c r="E4620">
        <v>6</v>
      </c>
    </row>
    <row r="4621" spans="1:5" x14ac:dyDescent="0.3">
      <c r="A4621">
        <v>184215</v>
      </c>
      <c r="B4621">
        <v>0</v>
      </c>
      <c r="C4621">
        <v>0</v>
      </c>
      <c r="D4621" t="s">
        <v>4705</v>
      </c>
      <c r="E4621">
        <v>10</v>
      </c>
    </row>
    <row r="4622" spans="1:5" x14ac:dyDescent="0.3">
      <c r="A4622">
        <v>184216</v>
      </c>
      <c r="B4622">
        <v>10000</v>
      </c>
      <c r="C4622">
        <v>147</v>
      </c>
      <c r="D4622" t="s">
        <v>4700</v>
      </c>
      <c r="E4622">
        <v>9</v>
      </c>
    </row>
    <row r="4623" spans="1:5" x14ac:dyDescent="0.3">
      <c r="A4623">
        <v>184235</v>
      </c>
      <c r="B4623">
        <v>10000</v>
      </c>
      <c r="C4623">
        <v>110</v>
      </c>
      <c r="D4623" t="s">
        <v>4701</v>
      </c>
      <c r="E4623">
        <v>5</v>
      </c>
    </row>
    <row r="4624" spans="1:5" x14ac:dyDescent="0.3">
      <c r="A4624">
        <v>184236</v>
      </c>
      <c r="B4624">
        <v>10000</v>
      </c>
      <c r="C4624">
        <v>110</v>
      </c>
      <c r="D4624" t="s">
        <v>4701</v>
      </c>
      <c r="E4624">
        <v>5</v>
      </c>
    </row>
    <row r="4625" spans="1:5" x14ac:dyDescent="0.3">
      <c r="A4625">
        <v>184252</v>
      </c>
      <c r="B4625">
        <v>10000</v>
      </c>
      <c r="C4625">
        <v>110</v>
      </c>
      <c r="D4625" t="s">
        <v>4701</v>
      </c>
      <c r="E4625">
        <v>5</v>
      </c>
    </row>
    <row r="4626" spans="1:5" x14ac:dyDescent="0.3">
      <c r="A4626">
        <v>184257</v>
      </c>
      <c r="B4626">
        <v>10000</v>
      </c>
      <c r="C4626">
        <v>132</v>
      </c>
      <c r="D4626" t="s">
        <v>4698</v>
      </c>
      <c r="E4626">
        <v>8</v>
      </c>
    </row>
    <row r="4627" spans="1:5" x14ac:dyDescent="0.3">
      <c r="A4627">
        <v>184260</v>
      </c>
      <c r="B4627">
        <v>0</v>
      </c>
      <c r="C4627">
        <v>0</v>
      </c>
      <c r="D4627" t="s">
        <v>4705</v>
      </c>
      <c r="E4627">
        <v>10</v>
      </c>
    </row>
    <row r="4628" spans="1:5" x14ac:dyDescent="0.3">
      <c r="A4628">
        <v>184278</v>
      </c>
      <c r="B4628">
        <v>0</v>
      </c>
      <c r="C4628">
        <v>0</v>
      </c>
      <c r="D4628" t="s">
        <v>4705</v>
      </c>
      <c r="E4628">
        <v>10</v>
      </c>
    </row>
    <row r="4629" spans="1:5" x14ac:dyDescent="0.3">
      <c r="A4629">
        <v>184279</v>
      </c>
      <c r="B4629">
        <v>10000</v>
      </c>
      <c r="C4629">
        <v>147</v>
      </c>
      <c r="D4629" t="s">
        <v>4700</v>
      </c>
      <c r="E4629">
        <v>9</v>
      </c>
    </row>
    <row r="4630" spans="1:5" x14ac:dyDescent="0.3">
      <c r="A4630">
        <v>184280</v>
      </c>
      <c r="B4630">
        <v>10000</v>
      </c>
      <c r="C4630">
        <v>127</v>
      </c>
      <c r="D4630" t="s">
        <v>4703</v>
      </c>
      <c r="E4630">
        <v>7</v>
      </c>
    </row>
    <row r="4631" spans="1:5" x14ac:dyDescent="0.3">
      <c r="A4631">
        <v>184281</v>
      </c>
      <c r="B4631">
        <v>0</v>
      </c>
      <c r="C4631">
        <v>0</v>
      </c>
      <c r="D4631" t="s">
        <v>4705</v>
      </c>
      <c r="E4631">
        <v>10</v>
      </c>
    </row>
    <row r="4632" spans="1:5" x14ac:dyDescent="0.3">
      <c r="A4632">
        <v>184283</v>
      </c>
      <c r="B4632">
        <v>0</v>
      </c>
      <c r="C4632">
        <v>0</v>
      </c>
      <c r="D4632" t="s">
        <v>4705</v>
      </c>
      <c r="E4632">
        <v>10</v>
      </c>
    </row>
    <row r="4633" spans="1:5" x14ac:dyDescent="0.3">
      <c r="A4633">
        <v>184289</v>
      </c>
      <c r="B4633">
        <v>10000</v>
      </c>
      <c r="C4633">
        <v>132</v>
      </c>
      <c r="D4633" t="s">
        <v>4698</v>
      </c>
      <c r="E4633">
        <v>8</v>
      </c>
    </row>
    <row r="4634" spans="1:5" x14ac:dyDescent="0.3">
      <c r="A4634">
        <v>184298</v>
      </c>
      <c r="B4634">
        <v>10000</v>
      </c>
      <c r="C4634">
        <v>147</v>
      </c>
      <c r="D4634" t="s">
        <v>4700</v>
      </c>
      <c r="E4634">
        <v>9</v>
      </c>
    </row>
    <row r="4635" spans="1:5" x14ac:dyDescent="0.3">
      <c r="A4635">
        <v>184305</v>
      </c>
      <c r="B4635">
        <v>10000</v>
      </c>
      <c r="C4635">
        <v>127</v>
      </c>
      <c r="D4635" t="s">
        <v>4703</v>
      </c>
      <c r="E4635">
        <v>7</v>
      </c>
    </row>
    <row r="4636" spans="1:5" x14ac:dyDescent="0.3">
      <c r="A4636">
        <v>184321</v>
      </c>
      <c r="B4636">
        <v>10000</v>
      </c>
      <c r="C4636">
        <v>127</v>
      </c>
      <c r="D4636" t="s">
        <v>4703</v>
      </c>
      <c r="E4636">
        <v>7</v>
      </c>
    </row>
    <row r="4637" spans="1:5" x14ac:dyDescent="0.3">
      <c r="A4637">
        <v>184325</v>
      </c>
      <c r="B4637">
        <v>10000</v>
      </c>
      <c r="C4637">
        <v>115</v>
      </c>
      <c r="D4637" t="s">
        <v>4702</v>
      </c>
      <c r="E4637">
        <v>6</v>
      </c>
    </row>
    <row r="4638" spans="1:5" x14ac:dyDescent="0.3">
      <c r="A4638">
        <v>184330</v>
      </c>
      <c r="B4638">
        <v>10000</v>
      </c>
      <c r="C4638">
        <v>127</v>
      </c>
      <c r="D4638" t="s">
        <v>4703</v>
      </c>
      <c r="E4638">
        <v>7</v>
      </c>
    </row>
    <row r="4639" spans="1:5" x14ac:dyDescent="0.3">
      <c r="A4639">
        <v>184337</v>
      </c>
      <c r="B4639">
        <v>0</v>
      </c>
      <c r="C4639">
        <v>0</v>
      </c>
      <c r="D4639" t="s">
        <v>4705</v>
      </c>
      <c r="E4639">
        <v>10</v>
      </c>
    </row>
    <row r="4640" spans="1:5" x14ac:dyDescent="0.3">
      <c r="A4640">
        <v>184344</v>
      </c>
      <c r="B4640">
        <v>0</v>
      </c>
      <c r="C4640">
        <v>0</v>
      </c>
      <c r="D4640" t="s">
        <v>4705</v>
      </c>
      <c r="E4640">
        <v>10</v>
      </c>
    </row>
    <row r="4641" spans="1:5" x14ac:dyDescent="0.3">
      <c r="A4641">
        <v>184349</v>
      </c>
      <c r="B4641">
        <v>10000</v>
      </c>
      <c r="C4641">
        <v>147</v>
      </c>
      <c r="D4641" t="s">
        <v>4700</v>
      </c>
      <c r="E4641">
        <v>9</v>
      </c>
    </row>
    <row r="4642" spans="1:5" x14ac:dyDescent="0.3">
      <c r="A4642">
        <v>184354</v>
      </c>
      <c r="B4642">
        <v>10000</v>
      </c>
      <c r="C4642">
        <v>147</v>
      </c>
      <c r="D4642" t="s">
        <v>4700</v>
      </c>
      <c r="E4642">
        <v>9</v>
      </c>
    </row>
    <row r="4643" spans="1:5" x14ac:dyDescent="0.3">
      <c r="A4643">
        <v>184355</v>
      </c>
      <c r="B4643">
        <v>0</v>
      </c>
      <c r="C4643">
        <v>0</v>
      </c>
      <c r="D4643" t="s">
        <v>4705</v>
      </c>
      <c r="E4643">
        <v>10</v>
      </c>
    </row>
    <row r="4644" spans="1:5" x14ac:dyDescent="0.3">
      <c r="A4644">
        <v>184361</v>
      </c>
      <c r="B4644">
        <v>0</v>
      </c>
      <c r="C4644">
        <v>0</v>
      </c>
      <c r="D4644" t="s">
        <v>4705</v>
      </c>
      <c r="E4644">
        <v>10</v>
      </c>
    </row>
    <row r="4645" spans="1:5" x14ac:dyDescent="0.3">
      <c r="A4645">
        <v>184369</v>
      </c>
      <c r="B4645">
        <v>10000</v>
      </c>
      <c r="C4645">
        <v>127</v>
      </c>
      <c r="D4645" t="s">
        <v>4703</v>
      </c>
      <c r="E4645">
        <v>7</v>
      </c>
    </row>
    <row r="4646" spans="1:5" x14ac:dyDescent="0.3">
      <c r="A4646">
        <v>184376</v>
      </c>
      <c r="B4646">
        <v>10000</v>
      </c>
      <c r="C4646">
        <v>147</v>
      </c>
      <c r="D4646" t="s">
        <v>4700</v>
      </c>
      <c r="E4646">
        <v>9</v>
      </c>
    </row>
    <row r="4647" spans="1:5" x14ac:dyDescent="0.3">
      <c r="A4647">
        <v>184380</v>
      </c>
      <c r="B4647">
        <v>0</v>
      </c>
      <c r="C4647">
        <v>0</v>
      </c>
      <c r="D4647" t="s">
        <v>4705</v>
      </c>
      <c r="E4647">
        <v>10</v>
      </c>
    </row>
    <row r="4648" spans="1:5" x14ac:dyDescent="0.3">
      <c r="A4648">
        <v>184409</v>
      </c>
      <c r="B4648">
        <v>10000</v>
      </c>
      <c r="C4648">
        <v>110</v>
      </c>
      <c r="D4648" t="s">
        <v>4697</v>
      </c>
      <c r="E4648">
        <v>3</v>
      </c>
    </row>
    <row r="4649" spans="1:5" x14ac:dyDescent="0.3">
      <c r="A4649">
        <v>184422</v>
      </c>
      <c r="B4649">
        <v>10000</v>
      </c>
      <c r="C4649">
        <v>110</v>
      </c>
      <c r="D4649" t="s">
        <v>4697</v>
      </c>
      <c r="E4649">
        <v>3</v>
      </c>
    </row>
    <row r="4650" spans="1:5" x14ac:dyDescent="0.3">
      <c r="A4650">
        <v>184455</v>
      </c>
      <c r="B4650">
        <v>10000</v>
      </c>
      <c r="C4650">
        <v>127</v>
      </c>
      <c r="D4650" t="s">
        <v>4703</v>
      </c>
      <c r="E4650">
        <v>7</v>
      </c>
    </row>
    <row r="4651" spans="1:5" x14ac:dyDescent="0.3">
      <c r="A4651">
        <v>184456</v>
      </c>
      <c r="B4651">
        <v>10000</v>
      </c>
      <c r="C4651">
        <v>110</v>
      </c>
      <c r="D4651" t="s">
        <v>4697</v>
      </c>
      <c r="E4651">
        <v>3</v>
      </c>
    </row>
    <row r="4652" spans="1:5" x14ac:dyDescent="0.3">
      <c r="A4652">
        <v>184457</v>
      </c>
      <c r="B4652">
        <v>10000</v>
      </c>
      <c r="C4652">
        <v>100</v>
      </c>
      <c r="D4652" t="s">
        <v>4704</v>
      </c>
      <c r="E4652">
        <v>2</v>
      </c>
    </row>
    <row r="4653" spans="1:5" x14ac:dyDescent="0.3">
      <c r="A4653">
        <v>184466</v>
      </c>
      <c r="B4653">
        <v>10000</v>
      </c>
      <c r="C4653">
        <v>147</v>
      </c>
      <c r="D4653" t="s">
        <v>4700</v>
      </c>
      <c r="E4653">
        <v>9</v>
      </c>
    </row>
    <row r="4654" spans="1:5" x14ac:dyDescent="0.3">
      <c r="A4654">
        <v>184475</v>
      </c>
      <c r="B4654">
        <v>0</v>
      </c>
      <c r="C4654">
        <v>0</v>
      </c>
      <c r="D4654" t="s">
        <v>4705</v>
      </c>
      <c r="E4654">
        <v>10</v>
      </c>
    </row>
    <row r="4655" spans="1:5" x14ac:dyDescent="0.3">
      <c r="A4655">
        <v>184478</v>
      </c>
      <c r="B4655">
        <v>10000</v>
      </c>
      <c r="C4655">
        <v>147</v>
      </c>
      <c r="D4655" t="s">
        <v>4700</v>
      </c>
      <c r="E4655">
        <v>9</v>
      </c>
    </row>
    <row r="4656" spans="1:5" x14ac:dyDescent="0.3">
      <c r="A4656">
        <v>184479</v>
      </c>
      <c r="B4656">
        <v>10000</v>
      </c>
      <c r="C4656">
        <v>110</v>
      </c>
      <c r="D4656" t="s">
        <v>4699</v>
      </c>
      <c r="E4656">
        <v>4</v>
      </c>
    </row>
    <row r="4657" spans="1:5" x14ac:dyDescent="0.3">
      <c r="A4657">
        <v>184498</v>
      </c>
      <c r="B4657">
        <v>10000</v>
      </c>
      <c r="C4657">
        <v>115</v>
      </c>
      <c r="D4657" t="s">
        <v>4702</v>
      </c>
      <c r="E4657">
        <v>6</v>
      </c>
    </row>
    <row r="4658" spans="1:5" x14ac:dyDescent="0.3">
      <c r="A4658">
        <v>184502</v>
      </c>
      <c r="B4658">
        <v>0</v>
      </c>
      <c r="C4658">
        <v>0</v>
      </c>
      <c r="D4658" t="s">
        <v>4705</v>
      </c>
      <c r="E4658">
        <v>10</v>
      </c>
    </row>
    <row r="4659" spans="1:5" x14ac:dyDescent="0.3">
      <c r="A4659">
        <v>184503</v>
      </c>
      <c r="B4659">
        <v>10000</v>
      </c>
      <c r="C4659">
        <v>147</v>
      </c>
      <c r="D4659" t="s">
        <v>4700</v>
      </c>
      <c r="E4659">
        <v>9</v>
      </c>
    </row>
    <row r="4660" spans="1:5" x14ac:dyDescent="0.3">
      <c r="A4660">
        <v>184506</v>
      </c>
      <c r="B4660">
        <v>10000</v>
      </c>
      <c r="C4660">
        <v>132</v>
      </c>
      <c r="D4660" t="s">
        <v>4698</v>
      </c>
      <c r="E4660">
        <v>8</v>
      </c>
    </row>
    <row r="4661" spans="1:5" x14ac:dyDescent="0.3">
      <c r="A4661">
        <v>184507</v>
      </c>
      <c r="B4661">
        <v>10000</v>
      </c>
      <c r="C4661">
        <v>127</v>
      </c>
      <c r="D4661" t="s">
        <v>4703</v>
      </c>
      <c r="E4661">
        <v>7</v>
      </c>
    </row>
    <row r="4662" spans="1:5" x14ac:dyDescent="0.3">
      <c r="A4662">
        <v>184512</v>
      </c>
      <c r="B4662">
        <v>0</v>
      </c>
      <c r="C4662">
        <v>0</v>
      </c>
      <c r="D4662" t="s">
        <v>4705</v>
      </c>
      <c r="E4662">
        <v>10</v>
      </c>
    </row>
    <row r="4663" spans="1:5" x14ac:dyDescent="0.3">
      <c r="A4663">
        <v>184514</v>
      </c>
      <c r="B4663">
        <v>10000</v>
      </c>
      <c r="C4663">
        <v>147</v>
      </c>
      <c r="D4663" t="s">
        <v>4700</v>
      </c>
      <c r="E4663">
        <v>9</v>
      </c>
    </row>
    <row r="4664" spans="1:5" x14ac:dyDescent="0.3">
      <c r="A4664">
        <v>184516</v>
      </c>
      <c r="B4664">
        <v>0</v>
      </c>
      <c r="C4664">
        <v>0</v>
      </c>
      <c r="D4664" t="s">
        <v>4705</v>
      </c>
      <c r="E4664">
        <v>10</v>
      </c>
    </row>
    <row r="4665" spans="1:5" x14ac:dyDescent="0.3">
      <c r="A4665">
        <v>184517</v>
      </c>
      <c r="B4665">
        <v>10000</v>
      </c>
      <c r="C4665">
        <v>132</v>
      </c>
      <c r="D4665" t="s">
        <v>4698</v>
      </c>
      <c r="E4665">
        <v>8</v>
      </c>
    </row>
    <row r="4666" spans="1:5" x14ac:dyDescent="0.3">
      <c r="A4666">
        <v>184520</v>
      </c>
      <c r="B4666">
        <v>10000</v>
      </c>
      <c r="C4666">
        <v>127</v>
      </c>
      <c r="D4666" t="s">
        <v>4703</v>
      </c>
      <c r="E4666">
        <v>7</v>
      </c>
    </row>
    <row r="4667" spans="1:5" x14ac:dyDescent="0.3">
      <c r="A4667">
        <v>184521</v>
      </c>
      <c r="B4667">
        <v>10000</v>
      </c>
      <c r="C4667">
        <v>127</v>
      </c>
      <c r="D4667" t="s">
        <v>4703</v>
      </c>
      <c r="E4667">
        <v>7</v>
      </c>
    </row>
    <row r="4668" spans="1:5" x14ac:dyDescent="0.3">
      <c r="A4668">
        <v>184522</v>
      </c>
      <c r="B4668">
        <v>0</v>
      </c>
      <c r="C4668">
        <v>0</v>
      </c>
      <c r="D4668" t="s">
        <v>4705</v>
      </c>
      <c r="E4668">
        <v>10</v>
      </c>
    </row>
    <row r="4669" spans="1:5" x14ac:dyDescent="0.3">
      <c r="A4669">
        <v>184524</v>
      </c>
      <c r="B4669">
        <v>0</v>
      </c>
      <c r="C4669">
        <v>0</v>
      </c>
      <c r="D4669" t="s">
        <v>4705</v>
      </c>
      <c r="E4669">
        <v>10</v>
      </c>
    </row>
    <row r="4670" spans="1:5" x14ac:dyDescent="0.3">
      <c r="A4670">
        <v>184525</v>
      </c>
      <c r="B4670">
        <v>10000</v>
      </c>
      <c r="C4670">
        <v>147</v>
      </c>
      <c r="D4670" t="s">
        <v>4700</v>
      </c>
      <c r="E4670">
        <v>9</v>
      </c>
    </row>
    <row r="4671" spans="1:5" x14ac:dyDescent="0.3">
      <c r="A4671">
        <v>184526</v>
      </c>
      <c r="B4671">
        <v>10000</v>
      </c>
      <c r="C4671">
        <v>110</v>
      </c>
      <c r="D4671" t="s">
        <v>4701</v>
      </c>
      <c r="E4671">
        <v>5</v>
      </c>
    </row>
    <row r="4672" spans="1:5" x14ac:dyDescent="0.3">
      <c r="A4672">
        <v>184528</v>
      </c>
      <c r="B4672">
        <v>10000</v>
      </c>
      <c r="C4672">
        <v>115</v>
      </c>
      <c r="D4672" t="s">
        <v>4702</v>
      </c>
      <c r="E4672">
        <v>6</v>
      </c>
    </row>
    <row r="4673" spans="1:5" x14ac:dyDescent="0.3">
      <c r="A4673">
        <v>184529</v>
      </c>
      <c r="B4673">
        <v>10000</v>
      </c>
      <c r="C4673">
        <v>147</v>
      </c>
      <c r="D4673" t="s">
        <v>4700</v>
      </c>
      <c r="E4673">
        <v>9</v>
      </c>
    </row>
    <row r="4674" spans="1:5" x14ac:dyDescent="0.3">
      <c r="A4674">
        <v>184545</v>
      </c>
      <c r="B4674">
        <v>10000</v>
      </c>
      <c r="C4674">
        <v>110</v>
      </c>
      <c r="D4674" t="s">
        <v>4701</v>
      </c>
      <c r="E4674">
        <v>5</v>
      </c>
    </row>
    <row r="4675" spans="1:5" x14ac:dyDescent="0.3">
      <c r="A4675">
        <v>184547</v>
      </c>
      <c r="B4675">
        <v>0</v>
      </c>
      <c r="C4675">
        <v>0</v>
      </c>
      <c r="D4675" t="s">
        <v>4705</v>
      </c>
      <c r="E4675">
        <v>10</v>
      </c>
    </row>
    <row r="4676" spans="1:5" x14ac:dyDescent="0.3">
      <c r="A4676">
        <v>184548</v>
      </c>
      <c r="B4676">
        <v>10000</v>
      </c>
      <c r="C4676">
        <v>132</v>
      </c>
      <c r="D4676" t="s">
        <v>4698</v>
      </c>
      <c r="E4676">
        <v>8</v>
      </c>
    </row>
    <row r="4677" spans="1:5" x14ac:dyDescent="0.3">
      <c r="A4677">
        <v>184550</v>
      </c>
      <c r="B4677">
        <v>10000</v>
      </c>
      <c r="C4677">
        <v>100</v>
      </c>
      <c r="D4677" t="s">
        <v>4704</v>
      </c>
      <c r="E4677">
        <v>2</v>
      </c>
    </row>
    <row r="4678" spans="1:5" x14ac:dyDescent="0.3">
      <c r="A4678">
        <v>184551</v>
      </c>
      <c r="B4678">
        <v>10000</v>
      </c>
      <c r="C4678">
        <v>90</v>
      </c>
      <c r="D4678" t="s">
        <v>4706</v>
      </c>
      <c r="E4678">
        <v>1</v>
      </c>
    </row>
    <row r="4679" spans="1:5" x14ac:dyDescent="0.3">
      <c r="A4679">
        <v>184552</v>
      </c>
      <c r="B4679">
        <v>10000</v>
      </c>
      <c r="C4679">
        <v>110</v>
      </c>
      <c r="D4679" t="s">
        <v>4699</v>
      </c>
      <c r="E4679">
        <v>4</v>
      </c>
    </row>
    <row r="4680" spans="1:5" x14ac:dyDescent="0.3">
      <c r="A4680">
        <v>184553</v>
      </c>
      <c r="B4680">
        <v>10000</v>
      </c>
      <c r="C4680">
        <v>90</v>
      </c>
      <c r="D4680" t="s">
        <v>4706</v>
      </c>
      <c r="E4680">
        <v>1</v>
      </c>
    </row>
    <row r="4681" spans="1:5" x14ac:dyDescent="0.3">
      <c r="A4681">
        <v>184554</v>
      </c>
      <c r="B4681">
        <v>10000</v>
      </c>
      <c r="C4681">
        <v>110</v>
      </c>
      <c r="D4681" t="s">
        <v>4699</v>
      </c>
      <c r="E4681">
        <v>4</v>
      </c>
    </row>
    <row r="4682" spans="1:5" x14ac:dyDescent="0.3">
      <c r="A4682">
        <v>184566</v>
      </c>
      <c r="B4682">
        <v>10000</v>
      </c>
      <c r="C4682">
        <v>147</v>
      </c>
      <c r="D4682" t="s">
        <v>4700</v>
      </c>
      <c r="E4682">
        <v>9</v>
      </c>
    </row>
    <row r="4683" spans="1:5" x14ac:dyDescent="0.3">
      <c r="A4683">
        <v>184572</v>
      </c>
      <c r="B4683">
        <v>0</v>
      </c>
      <c r="C4683">
        <v>0</v>
      </c>
      <c r="D4683" t="s">
        <v>4705</v>
      </c>
      <c r="E4683">
        <v>10</v>
      </c>
    </row>
    <row r="4684" spans="1:5" x14ac:dyDescent="0.3">
      <c r="A4684">
        <v>184574</v>
      </c>
      <c r="B4684">
        <v>10000</v>
      </c>
      <c r="C4684">
        <v>132</v>
      </c>
      <c r="D4684" t="s">
        <v>4698</v>
      </c>
      <c r="E4684">
        <v>8</v>
      </c>
    </row>
    <row r="4685" spans="1:5" x14ac:dyDescent="0.3">
      <c r="A4685">
        <v>184578</v>
      </c>
      <c r="B4685">
        <v>0</v>
      </c>
      <c r="C4685">
        <v>0</v>
      </c>
      <c r="D4685" t="s">
        <v>4705</v>
      </c>
      <c r="E4685">
        <v>10</v>
      </c>
    </row>
    <row r="4686" spans="1:5" x14ac:dyDescent="0.3">
      <c r="A4686">
        <v>184579</v>
      </c>
      <c r="B4686">
        <v>10000</v>
      </c>
      <c r="C4686">
        <v>132</v>
      </c>
      <c r="D4686" t="s">
        <v>4698</v>
      </c>
      <c r="E4686">
        <v>8</v>
      </c>
    </row>
    <row r="4687" spans="1:5" x14ac:dyDescent="0.3">
      <c r="A4687">
        <v>184580</v>
      </c>
      <c r="B4687">
        <v>10000</v>
      </c>
      <c r="C4687">
        <v>115</v>
      </c>
      <c r="D4687" t="s">
        <v>4702</v>
      </c>
      <c r="E4687">
        <v>6</v>
      </c>
    </row>
    <row r="4688" spans="1:5" x14ac:dyDescent="0.3">
      <c r="A4688">
        <v>184582</v>
      </c>
      <c r="B4688">
        <v>10000</v>
      </c>
      <c r="C4688">
        <v>115</v>
      </c>
      <c r="D4688" t="s">
        <v>4702</v>
      </c>
      <c r="E4688">
        <v>6</v>
      </c>
    </row>
    <row r="4689" spans="1:5" x14ac:dyDescent="0.3">
      <c r="A4689">
        <v>184583</v>
      </c>
      <c r="B4689">
        <v>10000</v>
      </c>
      <c r="C4689">
        <v>127</v>
      </c>
      <c r="D4689" t="s">
        <v>4703</v>
      </c>
      <c r="E4689">
        <v>7</v>
      </c>
    </row>
    <row r="4690" spans="1:5" x14ac:dyDescent="0.3">
      <c r="A4690">
        <v>184584</v>
      </c>
      <c r="B4690">
        <v>10000</v>
      </c>
      <c r="C4690">
        <v>110</v>
      </c>
      <c r="D4690" t="s">
        <v>4701</v>
      </c>
      <c r="E4690">
        <v>5</v>
      </c>
    </row>
    <row r="4691" spans="1:5" x14ac:dyDescent="0.3">
      <c r="A4691">
        <v>184585</v>
      </c>
      <c r="B4691">
        <v>10000</v>
      </c>
      <c r="C4691">
        <v>127</v>
      </c>
      <c r="D4691" t="s">
        <v>4703</v>
      </c>
      <c r="E4691">
        <v>7</v>
      </c>
    </row>
    <row r="4692" spans="1:5" x14ac:dyDescent="0.3">
      <c r="A4692">
        <v>184586</v>
      </c>
      <c r="B4692">
        <v>10000</v>
      </c>
      <c r="C4692">
        <v>147</v>
      </c>
      <c r="D4692" t="s">
        <v>4700</v>
      </c>
      <c r="E4692">
        <v>9</v>
      </c>
    </row>
    <row r="4693" spans="1:5" x14ac:dyDescent="0.3">
      <c r="A4693">
        <v>184588</v>
      </c>
      <c r="B4693">
        <v>10000</v>
      </c>
      <c r="C4693">
        <v>110</v>
      </c>
      <c r="D4693" t="s">
        <v>4701</v>
      </c>
      <c r="E4693">
        <v>5</v>
      </c>
    </row>
    <row r="4694" spans="1:5" x14ac:dyDescent="0.3">
      <c r="A4694">
        <v>184594</v>
      </c>
      <c r="B4694">
        <v>10000</v>
      </c>
      <c r="C4694">
        <v>132</v>
      </c>
      <c r="D4694" t="s">
        <v>4698</v>
      </c>
      <c r="E4694">
        <v>8</v>
      </c>
    </row>
    <row r="4695" spans="1:5" x14ac:dyDescent="0.3">
      <c r="A4695">
        <v>184605</v>
      </c>
      <c r="B4695">
        <v>10000</v>
      </c>
      <c r="C4695">
        <v>90</v>
      </c>
      <c r="D4695" t="s">
        <v>4706</v>
      </c>
      <c r="E4695">
        <v>1</v>
      </c>
    </row>
    <row r="4696" spans="1:5" x14ac:dyDescent="0.3">
      <c r="A4696">
        <v>184607</v>
      </c>
      <c r="B4696">
        <v>10000</v>
      </c>
      <c r="C4696">
        <v>115</v>
      </c>
      <c r="D4696" t="s">
        <v>4702</v>
      </c>
      <c r="E4696">
        <v>6</v>
      </c>
    </row>
    <row r="4697" spans="1:5" x14ac:dyDescent="0.3">
      <c r="A4697">
        <v>184626</v>
      </c>
      <c r="B4697">
        <v>10000</v>
      </c>
      <c r="C4697">
        <v>127</v>
      </c>
      <c r="D4697" t="s">
        <v>4703</v>
      </c>
      <c r="E4697">
        <v>7</v>
      </c>
    </row>
    <row r="4698" spans="1:5" x14ac:dyDescent="0.3">
      <c r="A4698">
        <v>184633</v>
      </c>
      <c r="B4698">
        <v>10000</v>
      </c>
      <c r="C4698">
        <v>147</v>
      </c>
      <c r="D4698" t="s">
        <v>4700</v>
      </c>
      <c r="E4698">
        <v>9</v>
      </c>
    </row>
    <row r="4699" spans="1:5" x14ac:dyDescent="0.3">
      <c r="A4699">
        <v>184650</v>
      </c>
      <c r="B4699">
        <v>10000</v>
      </c>
      <c r="C4699">
        <v>127</v>
      </c>
      <c r="D4699" t="s">
        <v>4703</v>
      </c>
      <c r="E4699">
        <v>7</v>
      </c>
    </row>
    <row r="4700" spans="1:5" x14ac:dyDescent="0.3">
      <c r="A4700">
        <v>184658</v>
      </c>
      <c r="B4700">
        <v>10000</v>
      </c>
      <c r="C4700">
        <v>147</v>
      </c>
      <c r="D4700" t="s">
        <v>4700</v>
      </c>
      <c r="E4700">
        <v>9</v>
      </c>
    </row>
    <row r="4701" spans="1:5" x14ac:dyDescent="0.3">
      <c r="A4701">
        <v>184659</v>
      </c>
      <c r="B4701">
        <v>10000</v>
      </c>
      <c r="C4701">
        <v>132</v>
      </c>
      <c r="D4701" t="s">
        <v>4698</v>
      </c>
      <c r="E4701">
        <v>8</v>
      </c>
    </row>
    <row r="4702" spans="1:5" x14ac:dyDescent="0.3">
      <c r="A4702">
        <v>184661</v>
      </c>
      <c r="B4702">
        <v>0</v>
      </c>
      <c r="C4702">
        <v>0</v>
      </c>
      <c r="D4702" t="s">
        <v>4705</v>
      </c>
      <c r="E4702">
        <v>10</v>
      </c>
    </row>
    <row r="4703" spans="1:5" x14ac:dyDescent="0.3">
      <c r="A4703">
        <v>184664</v>
      </c>
      <c r="B4703">
        <v>10000</v>
      </c>
      <c r="C4703">
        <v>115</v>
      </c>
      <c r="D4703" t="s">
        <v>4702</v>
      </c>
      <c r="E4703">
        <v>6</v>
      </c>
    </row>
    <row r="4704" spans="1:5" x14ac:dyDescent="0.3">
      <c r="A4704">
        <v>184665</v>
      </c>
      <c r="B4704">
        <v>10000</v>
      </c>
      <c r="C4704">
        <v>132</v>
      </c>
      <c r="D4704" t="s">
        <v>4698</v>
      </c>
      <c r="E4704">
        <v>8</v>
      </c>
    </row>
    <row r="4705" spans="1:5" x14ac:dyDescent="0.3">
      <c r="A4705">
        <v>184666</v>
      </c>
      <c r="B4705">
        <v>10000</v>
      </c>
      <c r="C4705">
        <v>132</v>
      </c>
      <c r="D4705" t="s">
        <v>4698</v>
      </c>
      <c r="E4705">
        <v>8</v>
      </c>
    </row>
    <row r="4706" spans="1:5" x14ac:dyDescent="0.3">
      <c r="A4706">
        <v>184670</v>
      </c>
      <c r="B4706">
        <v>10000</v>
      </c>
      <c r="C4706">
        <v>147</v>
      </c>
      <c r="D4706" t="s">
        <v>4700</v>
      </c>
      <c r="E4706">
        <v>9</v>
      </c>
    </row>
    <row r="4707" spans="1:5" x14ac:dyDescent="0.3">
      <c r="A4707">
        <v>184671</v>
      </c>
      <c r="B4707">
        <v>10000</v>
      </c>
      <c r="C4707">
        <v>132</v>
      </c>
      <c r="D4707" t="s">
        <v>4698</v>
      </c>
      <c r="E4707">
        <v>8</v>
      </c>
    </row>
    <row r="4708" spans="1:5" x14ac:dyDescent="0.3">
      <c r="A4708">
        <v>184672</v>
      </c>
      <c r="B4708">
        <v>10000</v>
      </c>
      <c r="C4708">
        <v>132</v>
      </c>
      <c r="D4708" t="s">
        <v>4698</v>
      </c>
      <c r="E4708">
        <v>8</v>
      </c>
    </row>
    <row r="4709" spans="1:5" x14ac:dyDescent="0.3">
      <c r="A4709">
        <v>184674</v>
      </c>
      <c r="B4709">
        <v>10000</v>
      </c>
      <c r="C4709">
        <v>147</v>
      </c>
      <c r="D4709" t="s">
        <v>4700</v>
      </c>
      <c r="E4709">
        <v>9</v>
      </c>
    </row>
    <row r="4710" spans="1:5" x14ac:dyDescent="0.3">
      <c r="A4710">
        <v>184677</v>
      </c>
      <c r="B4710">
        <v>0</v>
      </c>
      <c r="C4710">
        <v>0</v>
      </c>
      <c r="D4710" t="s">
        <v>4705</v>
      </c>
      <c r="E4710">
        <v>10</v>
      </c>
    </row>
    <row r="4711" spans="1:5" x14ac:dyDescent="0.3">
      <c r="A4711">
        <v>184681</v>
      </c>
      <c r="B4711">
        <v>10000</v>
      </c>
      <c r="C4711">
        <v>147</v>
      </c>
      <c r="D4711" t="s">
        <v>4700</v>
      </c>
      <c r="E4711">
        <v>9</v>
      </c>
    </row>
    <row r="4712" spans="1:5" x14ac:dyDescent="0.3">
      <c r="A4712">
        <v>184682</v>
      </c>
      <c r="B4712">
        <v>0</v>
      </c>
      <c r="C4712">
        <v>0</v>
      </c>
      <c r="D4712" t="s">
        <v>4705</v>
      </c>
      <c r="E4712">
        <v>10</v>
      </c>
    </row>
    <row r="4713" spans="1:5" x14ac:dyDescent="0.3">
      <c r="A4713">
        <v>184687</v>
      </c>
      <c r="B4713">
        <v>10000</v>
      </c>
      <c r="C4713">
        <v>147</v>
      </c>
      <c r="D4713" t="s">
        <v>4700</v>
      </c>
      <c r="E4713">
        <v>9</v>
      </c>
    </row>
    <row r="4714" spans="1:5" x14ac:dyDescent="0.3">
      <c r="A4714">
        <v>184720</v>
      </c>
      <c r="B4714">
        <v>10000</v>
      </c>
      <c r="C4714">
        <v>127</v>
      </c>
      <c r="D4714" t="s">
        <v>4703</v>
      </c>
      <c r="E4714">
        <v>7</v>
      </c>
    </row>
    <row r="4715" spans="1:5" x14ac:dyDescent="0.3">
      <c r="A4715">
        <v>184727</v>
      </c>
      <c r="B4715">
        <v>10000</v>
      </c>
      <c r="C4715">
        <v>132</v>
      </c>
      <c r="D4715" t="s">
        <v>4698</v>
      </c>
      <c r="E4715">
        <v>8</v>
      </c>
    </row>
    <row r="4716" spans="1:5" x14ac:dyDescent="0.3">
      <c r="A4716">
        <v>184730</v>
      </c>
      <c r="B4716">
        <v>10000</v>
      </c>
      <c r="C4716">
        <v>100</v>
      </c>
      <c r="D4716" t="s">
        <v>4704</v>
      </c>
      <c r="E4716">
        <v>2</v>
      </c>
    </row>
    <row r="4717" spans="1:5" x14ac:dyDescent="0.3">
      <c r="A4717">
        <v>184737</v>
      </c>
      <c r="B4717">
        <v>10000</v>
      </c>
      <c r="C4717">
        <v>110</v>
      </c>
      <c r="D4717" t="s">
        <v>4701</v>
      </c>
      <c r="E4717">
        <v>5</v>
      </c>
    </row>
    <row r="4718" spans="1:5" x14ac:dyDescent="0.3">
      <c r="A4718">
        <v>184761</v>
      </c>
      <c r="B4718">
        <v>10000</v>
      </c>
      <c r="C4718">
        <v>110</v>
      </c>
      <c r="D4718" t="s">
        <v>4697</v>
      </c>
      <c r="E4718">
        <v>3</v>
      </c>
    </row>
    <row r="4719" spans="1:5" x14ac:dyDescent="0.3">
      <c r="A4719">
        <v>184780</v>
      </c>
      <c r="B4719">
        <v>0</v>
      </c>
      <c r="C4719">
        <v>0</v>
      </c>
      <c r="D4719" t="s">
        <v>4705</v>
      </c>
      <c r="E4719">
        <v>10</v>
      </c>
    </row>
    <row r="4720" spans="1:5" x14ac:dyDescent="0.3">
      <c r="A4720">
        <v>184782</v>
      </c>
      <c r="B4720">
        <v>10000</v>
      </c>
      <c r="C4720">
        <v>110</v>
      </c>
      <c r="D4720" t="s">
        <v>4697</v>
      </c>
      <c r="E4720">
        <v>3</v>
      </c>
    </row>
    <row r="4721" spans="1:5" x14ac:dyDescent="0.3">
      <c r="A4721">
        <v>184783</v>
      </c>
      <c r="B4721">
        <v>10000</v>
      </c>
      <c r="C4721">
        <v>147</v>
      </c>
      <c r="D4721" t="s">
        <v>4700</v>
      </c>
      <c r="E4721">
        <v>9</v>
      </c>
    </row>
    <row r="4722" spans="1:5" x14ac:dyDescent="0.3">
      <c r="A4722">
        <v>184784</v>
      </c>
      <c r="B4722">
        <v>10000</v>
      </c>
      <c r="C4722">
        <v>147</v>
      </c>
      <c r="D4722" t="s">
        <v>4700</v>
      </c>
      <c r="E4722">
        <v>9</v>
      </c>
    </row>
    <row r="4723" spans="1:5" x14ac:dyDescent="0.3">
      <c r="A4723">
        <v>184785</v>
      </c>
      <c r="B4723">
        <v>10000</v>
      </c>
      <c r="C4723">
        <v>110</v>
      </c>
      <c r="D4723" t="s">
        <v>4701</v>
      </c>
      <c r="E4723">
        <v>5</v>
      </c>
    </row>
    <row r="4724" spans="1:5" x14ac:dyDescent="0.3">
      <c r="A4724">
        <v>184786</v>
      </c>
      <c r="B4724">
        <v>10000</v>
      </c>
      <c r="C4724">
        <v>127</v>
      </c>
      <c r="D4724" t="s">
        <v>4703</v>
      </c>
      <c r="E4724">
        <v>7</v>
      </c>
    </row>
    <row r="4725" spans="1:5" x14ac:dyDescent="0.3">
      <c r="A4725">
        <v>184787</v>
      </c>
      <c r="B4725">
        <v>10000</v>
      </c>
      <c r="C4725">
        <v>147</v>
      </c>
      <c r="D4725" t="s">
        <v>4700</v>
      </c>
      <c r="E4725">
        <v>9</v>
      </c>
    </row>
    <row r="4726" spans="1:5" x14ac:dyDescent="0.3">
      <c r="A4726">
        <v>184791</v>
      </c>
      <c r="B4726">
        <v>0</v>
      </c>
      <c r="C4726">
        <v>0</v>
      </c>
      <c r="D4726" t="s">
        <v>4705</v>
      </c>
      <c r="E4726">
        <v>10</v>
      </c>
    </row>
    <row r="4727" spans="1:5" x14ac:dyDescent="0.3">
      <c r="A4727">
        <v>184792</v>
      </c>
      <c r="B4727">
        <v>10000</v>
      </c>
      <c r="C4727">
        <v>115</v>
      </c>
      <c r="D4727" t="s">
        <v>4702</v>
      </c>
      <c r="E4727">
        <v>6</v>
      </c>
    </row>
    <row r="4728" spans="1:5" x14ac:dyDescent="0.3">
      <c r="A4728">
        <v>184793</v>
      </c>
      <c r="B4728">
        <v>10000</v>
      </c>
      <c r="C4728">
        <v>147</v>
      </c>
      <c r="D4728" t="s">
        <v>4700</v>
      </c>
      <c r="E4728">
        <v>9</v>
      </c>
    </row>
    <row r="4729" spans="1:5" x14ac:dyDescent="0.3">
      <c r="A4729">
        <v>184795</v>
      </c>
      <c r="B4729">
        <v>10000</v>
      </c>
      <c r="C4729">
        <v>110</v>
      </c>
      <c r="D4729" t="s">
        <v>4697</v>
      </c>
      <c r="E4729">
        <v>3</v>
      </c>
    </row>
    <row r="4730" spans="1:5" x14ac:dyDescent="0.3">
      <c r="A4730">
        <v>184796</v>
      </c>
      <c r="B4730">
        <v>10000</v>
      </c>
      <c r="C4730">
        <v>100</v>
      </c>
      <c r="D4730" t="s">
        <v>4704</v>
      </c>
      <c r="E4730">
        <v>2</v>
      </c>
    </row>
    <row r="4731" spans="1:5" x14ac:dyDescent="0.3">
      <c r="A4731">
        <v>184799</v>
      </c>
      <c r="B4731">
        <v>10000</v>
      </c>
      <c r="C4731">
        <v>127</v>
      </c>
      <c r="D4731" t="s">
        <v>4703</v>
      </c>
      <c r="E4731">
        <v>7</v>
      </c>
    </row>
    <row r="4732" spans="1:5" x14ac:dyDescent="0.3">
      <c r="A4732">
        <v>184802</v>
      </c>
      <c r="B4732">
        <v>10000</v>
      </c>
      <c r="C4732">
        <v>147</v>
      </c>
      <c r="D4732" t="s">
        <v>4700</v>
      </c>
      <c r="E4732">
        <v>9</v>
      </c>
    </row>
    <row r="4733" spans="1:5" x14ac:dyDescent="0.3">
      <c r="A4733">
        <v>184803</v>
      </c>
      <c r="B4733">
        <v>10000</v>
      </c>
      <c r="C4733">
        <v>147</v>
      </c>
      <c r="D4733" t="s">
        <v>4700</v>
      </c>
      <c r="E4733">
        <v>9</v>
      </c>
    </row>
    <row r="4734" spans="1:5" x14ac:dyDescent="0.3">
      <c r="A4734">
        <v>184804</v>
      </c>
      <c r="B4734">
        <v>10000</v>
      </c>
      <c r="C4734">
        <v>127</v>
      </c>
      <c r="D4734" t="s">
        <v>4703</v>
      </c>
      <c r="E4734">
        <v>7</v>
      </c>
    </row>
    <row r="4735" spans="1:5" x14ac:dyDescent="0.3">
      <c r="A4735">
        <v>184817</v>
      </c>
      <c r="B4735">
        <v>10000</v>
      </c>
      <c r="C4735">
        <v>90</v>
      </c>
      <c r="D4735" t="s">
        <v>4706</v>
      </c>
      <c r="E4735">
        <v>1</v>
      </c>
    </row>
    <row r="4736" spans="1:5" x14ac:dyDescent="0.3">
      <c r="A4736">
        <v>184823</v>
      </c>
      <c r="B4736">
        <v>10000</v>
      </c>
      <c r="C4736">
        <v>127</v>
      </c>
      <c r="D4736" t="s">
        <v>4703</v>
      </c>
      <c r="E4736">
        <v>7</v>
      </c>
    </row>
    <row r="4737" spans="1:5" x14ac:dyDescent="0.3">
      <c r="A4737">
        <v>184848</v>
      </c>
      <c r="B4737">
        <v>10000</v>
      </c>
      <c r="C4737">
        <v>127</v>
      </c>
      <c r="D4737" t="s">
        <v>4703</v>
      </c>
      <c r="E4737">
        <v>7</v>
      </c>
    </row>
    <row r="4738" spans="1:5" x14ac:dyDescent="0.3">
      <c r="A4738">
        <v>184849</v>
      </c>
      <c r="B4738">
        <v>10000</v>
      </c>
      <c r="C4738">
        <v>132</v>
      </c>
      <c r="D4738" t="s">
        <v>4698</v>
      </c>
      <c r="E4738">
        <v>8</v>
      </c>
    </row>
    <row r="4739" spans="1:5" x14ac:dyDescent="0.3">
      <c r="A4739">
        <v>184856</v>
      </c>
      <c r="B4739">
        <v>10000</v>
      </c>
      <c r="C4739">
        <v>90</v>
      </c>
      <c r="D4739" t="s">
        <v>4706</v>
      </c>
      <c r="E4739">
        <v>1</v>
      </c>
    </row>
    <row r="4740" spans="1:5" x14ac:dyDescent="0.3">
      <c r="A4740">
        <v>184882</v>
      </c>
      <c r="B4740">
        <v>0</v>
      </c>
      <c r="C4740">
        <v>0</v>
      </c>
      <c r="D4740" t="s">
        <v>4705</v>
      </c>
      <c r="E4740">
        <v>10</v>
      </c>
    </row>
    <row r="4741" spans="1:5" x14ac:dyDescent="0.3">
      <c r="A4741">
        <v>184897</v>
      </c>
      <c r="B4741">
        <v>10000</v>
      </c>
      <c r="C4741">
        <v>127</v>
      </c>
      <c r="D4741" t="s">
        <v>4703</v>
      </c>
      <c r="E4741">
        <v>7</v>
      </c>
    </row>
    <row r="4742" spans="1:5" x14ac:dyDescent="0.3">
      <c r="A4742">
        <v>184903</v>
      </c>
      <c r="B4742">
        <v>10000</v>
      </c>
      <c r="C4742">
        <v>132</v>
      </c>
      <c r="D4742" t="s">
        <v>4698</v>
      </c>
      <c r="E4742">
        <v>8</v>
      </c>
    </row>
    <row r="4743" spans="1:5" x14ac:dyDescent="0.3">
      <c r="A4743">
        <v>184909</v>
      </c>
      <c r="B4743">
        <v>10000</v>
      </c>
      <c r="C4743">
        <v>132</v>
      </c>
      <c r="D4743" t="s">
        <v>4698</v>
      </c>
      <c r="E4743">
        <v>8</v>
      </c>
    </row>
    <row r="4744" spans="1:5" x14ac:dyDescent="0.3">
      <c r="A4744">
        <v>184924</v>
      </c>
      <c r="B4744">
        <v>0</v>
      </c>
      <c r="C4744">
        <v>0</v>
      </c>
      <c r="D4744" t="s">
        <v>4705</v>
      </c>
      <c r="E4744">
        <v>10</v>
      </c>
    </row>
    <row r="4745" spans="1:5" x14ac:dyDescent="0.3">
      <c r="A4745">
        <v>184925</v>
      </c>
      <c r="B4745">
        <v>10000</v>
      </c>
      <c r="C4745">
        <v>115</v>
      </c>
      <c r="D4745" t="s">
        <v>4702</v>
      </c>
      <c r="E4745">
        <v>6</v>
      </c>
    </row>
    <row r="4746" spans="1:5" x14ac:dyDescent="0.3">
      <c r="A4746">
        <v>184931</v>
      </c>
      <c r="B4746">
        <v>10000</v>
      </c>
      <c r="C4746">
        <v>132</v>
      </c>
      <c r="D4746" t="s">
        <v>4698</v>
      </c>
      <c r="E4746">
        <v>8</v>
      </c>
    </row>
    <row r="4747" spans="1:5" x14ac:dyDescent="0.3">
      <c r="A4747">
        <v>184934</v>
      </c>
      <c r="B4747">
        <v>10000</v>
      </c>
      <c r="C4747">
        <v>110</v>
      </c>
      <c r="D4747" t="s">
        <v>4699</v>
      </c>
      <c r="E4747">
        <v>4</v>
      </c>
    </row>
    <row r="4748" spans="1:5" x14ac:dyDescent="0.3">
      <c r="A4748">
        <v>184944</v>
      </c>
      <c r="B4748">
        <v>10000</v>
      </c>
      <c r="C4748">
        <v>132</v>
      </c>
      <c r="D4748" t="s">
        <v>4698</v>
      </c>
      <c r="E4748">
        <v>8</v>
      </c>
    </row>
    <row r="4749" spans="1:5" x14ac:dyDescent="0.3">
      <c r="A4749">
        <v>184945</v>
      </c>
      <c r="B4749">
        <v>0</v>
      </c>
      <c r="C4749">
        <v>0</v>
      </c>
      <c r="D4749" t="s">
        <v>4705</v>
      </c>
      <c r="E4749">
        <v>10</v>
      </c>
    </row>
    <row r="4750" spans="1:5" x14ac:dyDescent="0.3">
      <c r="A4750">
        <v>184953</v>
      </c>
      <c r="B4750">
        <v>0</v>
      </c>
      <c r="C4750">
        <v>0</v>
      </c>
      <c r="D4750" t="s">
        <v>4705</v>
      </c>
      <c r="E4750">
        <v>10</v>
      </c>
    </row>
    <row r="4751" spans="1:5" x14ac:dyDescent="0.3">
      <c r="A4751">
        <v>184963</v>
      </c>
      <c r="B4751">
        <v>10000</v>
      </c>
      <c r="C4751">
        <v>132</v>
      </c>
      <c r="D4751" t="s">
        <v>4698</v>
      </c>
      <c r="E4751">
        <v>8</v>
      </c>
    </row>
    <row r="4752" spans="1:5" x14ac:dyDescent="0.3">
      <c r="A4752">
        <v>184966</v>
      </c>
      <c r="B4752">
        <v>10000</v>
      </c>
      <c r="C4752">
        <v>110</v>
      </c>
      <c r="D4752" t="s">
        <v>4699</v>
      </c>
      <c r="E4752">
        <v>4</v>
      </c>
    </row>
    <row r="4753" spans="1:5" x14ac:dyDescent="0.3">
      <c r="A4753">
        <v>184968</v>
      </c>
      <c r="B4753">
        <v>10000</v>
      </c>
      <c r="C4753">
        <v>115</v>
      </c>
      <c r="D4753" t="s">
        <v>4702</v>
      </c>
      <c r="E4753">
        <v>6</v>
      </c>
    </row>
    <row r="4754" spans="1:5" x14ac:dyDescent="0.3">
      <c r="A4754">
        <v>184974</v>
      </c>
      <c r="B4754">
        <v>0</v>
      </c>
      <c r="C4754">
        <v>0</v>
      </c>
      <c r="D4754" t="s">
        <v>4705</v>
      </c>
      <c r="E4754">
        <v>10</v>
      </c>
    </row>
    <row r="4755" spans="1:5" x14ac:dyDescent="0.3">
      <c r="A4755">
        <v>184978</v>
      </c>
      <c r="B4755">
        <v>10000</v>
      </c>
      <c r="C4755">
        <v>127</v>
      </c>
      <c r="D4755" t="s">
        <v>4703</v>
      </c>
      <c r="E4755">
        <v>7</v>
      </c>
    </row>
    <row r="4756" spans="1:5" x14ac:dyDescent="0.3">
      <c r="A4756">
        <v>184981</v>
      </c>
      <c r="B4756">
        <v>0</v>
      </c>
      <c r="C4756">
        <v>0</v>
      </c>
      <c r="D4756" t="s">
        <v>4705</v>
      </c>
      <c r="E4756">
        <v>10</v>
      </c>
    </row>
    <row r="4757" spans="1:5" x14ac:dyDescent="0.3">
      <c r="A4757">
        <v>184983</v>
      </c>
      <c r="B4757">
        <v>10000</v>
      </c>
      <c r="C4757">
        <v>127</v>
      </c>
      <c r="D4757" t="s">
        <v>4703</v>
      </c>
      <c r="E4757">
        <v>7</v>
      </c>
    </row>
    <row r="4758" spans="1:5" x14ac:dyDescent="0.3">
      <c r="A4758">
        <v>184999</v>
      </c>
      <c r="B4758">
        <v>10000</v>
      </c>
      <c r="C4758">
        <v>115</v>
      </c>
      <c r="D4758" t="s">
        <v>4702</v>
      </c>
      <c r="E4758">
        <v>6</v>
      </c>
    </row>
    <row r="4759" spans="1:5" x14ac:dyDescent="0.3">
      <c r="A4759">
        <v>185000</v>
      </c>
      <c r="B4759">
        <v>10000</v>
      </c>
      <c r="C4759">
        <v>147</v>
      </c>
      <c r="D4759" t="s">
        <v>4700</v>
      </c>
      <c r="E4759">
        <v>9</v>
      </c>
    </row>
    <row r="4760" spans="1:5" x14ac:dyDescent="0.3">
      <c r="A4760">
        <v>185002</v>
      </c>
      <c r="B4760">
        <v>10000</v>
      </c>
      <c r="C4760">
        <v>147</v>
      </c>
      <c r="D4760" t="s">
        <v>4700</v>
      </c>
      <c r="E4760">
        <v>9</v>
      </c>
    </row>
    <row r="4761" spans="1:5" x14ac:dyDescent="0.3">
      <c r="A4761">
        <v>185011</v>
      </c>
      <c r="B4761">
        <v>10000</v>
      </c>
      <c r="C4761">
        <v>132</v>
      </c>
      <c r="D4761" t="s">
        <v>4698</v>
      </c>
      <c r="E4761">
        <v>8</v>
      </c>
    </row>
    <row r="4762" spans="1:5" x14ac:dyDescent="0.3">
      <c r="A4762">
        <v>185012</v>
      </c>
      <c r="B4762">
        <v>10000</v>
      </c>
      <c r="C4762">
        <v>115</v>
      </c>
      <c r="D4762" t="s">
        <v>4702</v>
      </c>
      <c r="E4762">
        <v>6</v>
      </c>
    </row>
    <row r="4763" spans="1:5" x14ac:dyDescent="0.3">
      <c r="A4763">
        <v>185015</v>
      </c>
      <c r="B4763">
        <v>10000</v>
      </c>
      <c r="C4763">
        <v>147</v>
      </c>
      <c r="D4763" t="s">
        <v>4700</v>
      </c>
      <c r="E4763">
        <v>9</v>
      </c>
    </row>
    <row r="4764" spans="1:5" x14ac:dyDescent="0.3">
      <c r="A4764">
        <v>185026</v>
      </c>
      <c r="B4764">
        <v>0</v>
      </c>
      <c r="C4764">
        <v>0</v>
      </c>
      <c r="D4764" t="s">
        <v>4705</v>
      </c>
      <c r="E4764">
        <v>10</v>
      </c>
    </row>
    <row r="4765" spans="1:5" x14ac:dyDescent="0.3">
      <c r="A4765">
        <v>185029</v>
      </c>
      <c r="B4765">
        <v>10000</v>
      </c>
      <c r="C4765">
        <v>132</v>
      </c>
      <c r="D4765" t="s">
        <v>4698</v>
      </c>
      <c r="E4765">
        <v>8</v>
      </c>
    </row>
    <row r="4766" spans="1:5" x14ac:dyDescent="0.3">
      <c r="A4766">
        <v>185040</v>
      </c>
      <c r="B4766">
        <v>10000</v>
      </c>
      <c r="C4766">
        <v>147</v>
      </c>
      <c r="D4766" t="s">
        <v>4700</v>
      </c>
      <c r="E4766">
        <v>9</v>
      </c>
    </row>
    <row r="4767" spans="1:5" x14ac:dyDescent="0.3">
      <c r="A4767">
        <v>185049</v>
      </c>
      <c r="B4767">
        <v>0</v>
      </c>
      <c r="C4767">
        <v>0</v>
      </c>
      <c r="D4767" t="s">
        <v>4705</v>
      </c>
      <c r="E4767">
        <v>10</v>
      </c>
    </row>
    <row r="4768" spans="1:5" x14ac:dyDescent="0.3">
      <c r="A4768">
        <v>185054</v>
      </c>
      <c r="B4768">
        <v>10000</v>
      </c>
      <c r="C4768">
        <v>115</v>
      </c>
      <c r="D4768" t="s">
        <v>4702</v>
      </c>
      <c r="E4768">
        <v>6</v>
      </c>
    </row>
    <row r="4769" spans="1:5" x14ac:dyDescent="0.3">
      <c r="A4769">
        <v>185055</v>
      </c>
      <c r="B4769">
        <v>10000</v>
      </c>
      <c r="C4769">
        <v>127</v>
      </c>
      <c r="D4769" t="s">
        <v>4703</v>
      </c>
      <c r="E4769">
        <v>7</v>
      </c>
    </row>
    <row r="4770" spans="1:5" x14ac:dyDescent="0.3">
      <c r="A4770">
        <v>185060</v>
      </c>
      <c r="B4770">
        <v>10000</v>
      </c>
      <c r="C4770">
        <v>115</v>
      </c>
      <c r="D4770" t="s">
        <v>4702</v>
      </c>
      <c r="E4770">
        <v>6</v>
      </c>
    </row>
    <row r="4771" spans="1:5" x14ac:dyDescent="0.3">
      <c r="A4771">
        <v>185062</v>
      </c>
      <c r="B4771">
        <v>10000</v>
      </c>
      <c r="C4771">
        <v>147</v>
      </c>
      <c r="D4771" t="s">
        <v>4700</v>
      </c>
      <c r="E4771">
        <v>9</v>
      </c>
    </row>
    <row r="4772" spans="1:5" x14ac:dyDescent="0.3">
      <c r="A4772">
        <v>185064</v>
      </c>
      <c r="B4772">
        <v>10000</v>
      </c>
      <c r="C4772">
        <v>147</v>
      </c>
      <c r="D4772" t="s">
        <v>4700</v>
      </c>
      <c r="E4772">
        <v>9</v>
      </c>
    </row>
    <row r="4773" spans="1:5" x14ac:dyDescent="0.3">
      <c r="A4773">
        <v>185065</v>
      </c>
      <c r="B4773">
        <v>10000</v>
      </c>
      <c r="C4773">
        <v>132</v>
      </c>
      <c r="D4773" t="s">
        <v>4698</v>
      </c>
      <c r="E4773">
        <v>8</v>
      </c>
    </row>
    <row r="4774" spans="1:5" x14ac:dyDescent="0.3">
      <c r="A4774">
        <v>185067</v>
      </c>
      <c r="B4774">
        <v>10000</v>
      </c>
      <c r="C4774">
        <v>127</v>
      </c>
      <c r="D4774" t="s">
        <v>4703</v>
      </c>
      <c r="E4774">
        <v>7</v>
      </c>
    </row>
    <row r="4775" spans="1:5" x14ac:dyDescent="0.3">
      <c r="A4775">
        <v>185068</v>
      </c>
      <c r="B4775">
        <v>0</v>
      </c>
      <c r="C4775">
        <v>0</v>
      </c>
      <c r="D4775" t="s">
        <v>4705</v>
      </c>
      <c r="E4775">
        <v>10</v>
      </c>
    </row>
    <row r="4776" spans="1:5" x14ac:dyDescent="0.3">
      <c r="A4776">
        <v>185071</v>
      </c>
      <c r="B4776">
        <v>10000</v>
      </c>
      <c r="C4776">
        <v>147</v>
      </c>
      <c r="D4776" t="s">
        <v>4700</v>
      </c>
      <c r="E4776">
        <v>9</v>
      </c>
    </row>
    <row r="4777" spans="1:5" x14ac:dyDescent="0.3">
      <c r="A4777">
        <v>185072</v>
      </c>
      <c r="B4777">
        <v>10000</v>
      </c>
      <c r="C4777">
        <v>127</v>
      </c>
      <c r="D4777" t="s">
        <v>4703</v>
      </c>
      <c r="E4777">
        <v>7</v>
      </c>
    </row>
    <row r="4778" spans="1:5" x14ac:dyDescent="0.3">
      <c r="A4778">
        <v>185074</v>
      </c>
      <c r="B4778">
        <v>0</v>
      </c>
      <c r="C4778">
        <v>0</v>
      </c>
      <c r="D4778" t="s">
        <v>4705</v>
      </c>
      <c r="E4778">
        <v>10</v>
      </c>
    </row>
    <row r="4779" spans="1:5" x14ac:dyDescent="0.3">
      <c r="A4779">
        <v>185076</v>
      </c>
      <c r="B4779">
        <v>0</v>
      </c>
      <c r="C4779">
        <v>0</v>
      </c>
      <c r="D4779" t="s">
        <v>4705</v>
      </c>
      <c r="E4779">
        <v>10</v>
      </c>
    </row>
    <row r="4780" spans="1:5" x14ac:dyDescent="0.3">
      <c r="A4780">
        <v>185077</v>
      </c>
      <c r="B4780">
        <v>10000</v>
      </c>
      <c r="C4780">
        <v>100</v>
      </c>
      <c r="D4780" t="s">
        <v>4704</v>
      </c>
      <c r="E4780">
        <v>2</v>
      </c>
    </row>
    <row r="4781" spans="1:5" x14ac:dyDescent="0.3">
      <c r="A4781">
        <v>185078</v>
      </c>
      <c r="B4781">
        <v>10000</v>
      </c>
      <c r="C4781">
        <v>132</v>
      </c>
      <c r="D4781" t="s">
        <v>4698</v>
      </c>
      <c r="E4781">
        <v>8</v>
      </c>
    </row>
    <row r="4782" spans="1:5" x14ac:dyDescent="0.3">
      <c r="A4782">
        <v>185079</v>
      </c>
      <c r="B4782">
        <v>10000</v>
      </c>
      <c r="C4782">
        <v>100</v>
      </c>
      <c r="D4782" t="s">
        <v>4704</v>
      </c>
      <c r="E4782">
        <v>2</v>
      </c>
    </row>
    <row r="4783" spans="1:5" x14ac:dyDescent="0.3">
      <c r="A4783">
        <v>185082</v>
      </c>
      <c r="B4783">
        <v>10000</v>
      </c>
      <c r="C4783">
        <v>100</v>
      </c>
      <c r="D4783" t="s">
        <v>4704</v>
      </c>
      <c r="E4783">
        <v>2</v>
      </c>
    </row>
    <row r="4784" spans="1:5" x14ac:dyDescent="0.3">
      <c r="A4784">
        <v>185087</v>
      </c>
      <c r="B4784">
        <v>0</v>
      </c>
      <c r="C4784">
        <v>0</v>
      </c>
      <c r="D4784" t="s">
        <v>4705</v>
      </c>
      <c r="E4784">
        <v>10</v>
      </c>
    </row>
    <row r="4785" spans="1:5" x14ac:dyDescent="0.3">
      <c r="A4785">
        <v>185088</v>
      </c>
      <c r="B4785">
        <v>10000</v>
      </c>
      <c r="C4785">
        <v>115</v>
      </c>
      <c r="D4785" t="s">
        <v>4702</v>
      </c>
      <c r="E4785">
        <v>6</v>
      </c>
    </row>
    <row r="4786" spans="1:5" x14ac:dyDescent="0.3">
      <c r="A4786">
        <v>185089</v>
      </c>
      <c r="B4786">
        <v>10000</v>
      </c>
      <c r="C4786">
        <v>147</v>
      </c>
      <c r="D4786" t="s">
        <v>4700</v>
      </c>
      <c r="E4786">
        <v>9</v>
      </c>
    </row>
    <row r="4787" spans="1:5" x14ac:dyDescent="0.3">
      <c r="A4787">
        <v>185090</v>
      </c>
      <c r="B4787">
        <v>10000</v>
      </c>
      <c r="C4787">
        <v>90</v>
      </c>
      <c r="D4787" t="s">
        <v>4706</v>
      </c>
      <c r="E4787">
        <v>1</v>
      </c>
    </row>
    <row r="4788" spans="1:5" x14ac:dyDescent="0.3">
      <c r="A4788">
        <v>185091</v>
      </c>
      <c r="B4788">
        <v>10000</v>
      </c>
      <c r="C4788">
        <v>115</v>
      </c>
      <c r="D4788" t="s">
        <v>4702</v>
      </c>
      <c r="E4788">
        <v>6</v>
      </c>
    </row>
    <row r="4789" spans="1:5" x14ac:dyDescent="0.3">
      <c r="A4789">
        <v>185096</v>
      </c>
      <c r="B4789">
        <v>0</v>
      </c>
      <c r="C4789">
        <v>0</v>
      </c>
      <c r="D4789" t="s">
        <v>4705</v>
      </c>
      <c r="E4789">
        <v>10</v>
      </c>
    </row>
    <row r="4790" spans="1:5" x14ac:dyDescent="0.3">
      <c r="A4790">
        <v>185097</v>
      </c>
      <c r="B4790">
        <v>10000</v>
      </c>
      <c r="C4790">
        <v>115</v>
      </c>
      <c r="D4790" t="s">
        <v>4702</v>
      </c>
      <c r="E4790">
        <v>6</v>
      </c>
    </row>
    <row r="4791" spans="1:5" x14ac:dyDescent="0.3">
      <c r="A4791">
        <v>185112</v>
      </c>
      <c r="B4791">
        <v>10000</v>
      </c>
      <c r="C4791">
        <v>110</v>
      </c>
      <c r="D4791" t="s">
        <v>4699</v>
      </c>
      <c r="E4791">
        <v>4</v>
      </c>
    </row>
    <row r="4792" spans="1:5" x14ac:dyDescent="0.3">
      <c r="A4792">
        <v>185120</v>
      </c>
      <c r="B4792">
        <v>10000</v>
      </c>
      <c r="C4792">
        <v>110</v>
      </c>
      <c r="D4792" t="s">
        <v>4699</v>
      </c>
      <c r="E4792">
        <v>4</v>
      </c>
    </row>
    <row r="4793" spans="1:5" x14ac:dyDescent="0.3">
      <c r="A4793">
        <v>185122</v>
      </c>
      <c r="B4793">
        <v>10000</v>
      </c>
      <c r="C4793">
        <v>110</v>
      </c>
      <c r="D4793" t="s">
        <v>4701</v>
      </c>
      <c r="E4793">
        <v>5</v>
      </c>
    </row>
    <row r="4794" spans="1:5" x14ac:dyDescent="0.3">
      <c r="A4794">
        <v>185124</v>
      </c>
      <c r="B4794">
        <v>10000</v>
      </c>
      <c r="C4794">
        <v>147</v>
      </c>
      <c r="D4794" t="s">
        <v>4700</v>
      </c>
      <c r="E4794">
        <v>9</v>
      </c>
    </row>
    <row r="4795" spans="1:5" x14ac:dyDescent="0.3">
      <c r="A4795">
        <v>185125</v>
      </c>
      <c r="B4795">
        <v>10000</v>
      </c>
      <c r="C4795">
        <v>110</v>
      </c>
      <c r="D4795" t="s">
        <v>4699</v>
      </c>
      <c r="E4795">
        <v>4</v>
      </c>
    </row>
    <row r="4796" spans="1:5" x14ac:dyDescent="0.3">
      <c r="A4796">
        <v>185141</v>
      </c>
      <c r="B4796">
        <v>10000</v>
      </c>
      <c r="C4796">
        <v>110</v>
      </c>
      <c r="D4796" t="s">
        <v>4701</v>
      </c>
      <c r="E4796">
        <v>5</v>
      </c>
    </row>
    <row r="4797" spans="1:5" x14ac:dyDescent="0.3">
      <c r="A4797">
        <v>185151</v>
      </c>
      <c r="B4797">
        <v>10000</v>
      </c>
      <c r="C4797">
        <v>132</v>
      </c>
      <c r="D4797" t="s">
        <v>4698</v>
      </c>
      <c r="E4797">
        <v>8</v>
      </c>
    </row>
    <row r="4798" spans="1:5" x14ac:dyDescent="0.3">
      <c r="A4798">
        <v>185154</v>
      </c>
      <c r="B4798">
        <v>10000</v>
      </c>
      <c r="C4798">
        <v>110</v>
      </c>
      <c r="D4798" t="s">
        <v>4697</v>
      </c>
      <c r="E4798">
        <v>3</v>
      </c>
    </row>
    <row r="4799" spans="1:5" x14ac:dyDescent="0.3">
      <c r="A4799">
        <v>185158</v>
      </c>
      <c r="B4799">
        <v>10000</v>
      </c>
      <c r="C4799">
        <v>132</v>
      </c>
      <c r="D4799" t="s">
        <v>4698</v>
      </c>
      <c r="E4799">
        <v>8</v>
      </c>
    </row>
    <row r="4800" spans="1:5" x14ac:dyDescent="0.3">
      <c r="A4800">
        <v>185163</v>
      </c>
      <c r="B4800">
        <v>10000</v>
      </c>
      <c r="C4800">
        <v>147</v>
      </c>
      <c r="D4800" t="s">
        <v>4700</v>
      </c>
      <c r="E4800">
        <v>9</v>
      </c>
    </row>
    <row r="4801" spans="1:5" x14ac:dyDescent="0.3">
      <c r="A4801">
        <v>185172</v>
      </c>
      <c r="B4801">
        <v>0</v>
      </c>
      <c r="C4801">
        <v>0</v>
      </c>
      <c r="D4801" t="s">
        <v>4705</v>
      </c>
      <c r="E4801">
        <v>10</v>
      </c>
    </row>
    <row r="4802" spans="1:5" x14ac:dyDescent="0.3">
      <c r="A4802">
        <v>185178</v>
      </c>
      <c r="B4802">
        <v>10000</v>
      </c>
      <c r="C4802">
        <v>132</v>
      </c>
      <c r="D4802" t="s">
        <v>4698</v>
      </c>
      <c r="E4802">
        <v>8</v>
      </c>
    </row>
    <row r="4803" spans="1:5" x14ac:dyDescent="0.3">
      <c r="A4803">
        <v>185185</v>
      </c>
      <c r="B4803">
        <v>10000</v>
      </c>
      <c r="C4803">
        <v>132</v>
      </c>
      <c r="D4803" t="s">
        <v>4698</v>
      </c>
      <c r="E4803">
        <v>8</v>
      </c>
    </row>
    <row r="4804" spans="1:5" x14ac:dyDescent="0.3">
      <c r="A4804">
        <v>185194</v>
      </c>
      <c r="B4804">
        <v>10000</v>
      </c>
      <c r="C4804">
        <v>127</v>
      </c>
      <c r="D4804" t="s">
        <v>4703</v>
      </c>
      <c r="E4804">
        <v>7</v>
      </c>
    </row>
    <row r="4805" spans="1:5" x14ac:dyDescent="0.3">
      <c r="A4805">
        <v>185195</v>
      </c>
      <c r="B4805">
        <v>10000</v>
      </c>
      <c r="C4805">
        <v>115</v>
      </c>
      <c r="D4805" t="s">
        <v>4702</v>
      </c>
      <c r="E4805">
        <v>6</v>
      </c>
    </row>
    <row r="4806" spans="1:5" x14ac:dyDescent="0.3">
      <c r="A4806">
        <v>185196</v>
      </c>
      <c r="B4806">
        <v>10000</v>
      </c>
      <c r="C4806">
        <v>115</v>
      </c>
      <c r="D4806" t="s">
        <v>4702</v>
      </c>
      <c r="E4806">
        <v>6</v>
      </c>
    </row>
    <row r="4807" spans="1:5" x14ac:dyDescent="0.3">
      <c r="A4807">
        <v>185203</v>
      </c>
      <c r="B4807">
        <v>10000</v>
      </c>
      <c r="C4807">
        <v>115</v>
      </c>
      <c r="D4807" t="s">
        <v>4702</v>
      </c>
      <c r="E4807">
        <v>6</v>
      </c>
    </row>
    <row r="4808" spans="1:5" x14ac:dyDescent="0.3">
      <c r="A4808">
        <v>185206</v>
      </c>
      <c r="B4808">
        <v>10000</v>
      </c>
      <c r="C4808">
        <v>110</v>
      </c>
      <c r="D4808" t="s">
        <v>4699</v>
      </c>
      <c r="E4808">
        <v>4</v>
      </c>
    </row>
    <row r="4809" spans="1:5" x14ac:dyDescent="0.3">
      <c r="A4809">
        <v>185225</v>
      </c>
      <c r="B4809">
        <v>10000</v>
      </c>
      <c r="C4809">
        <v>110</v>
      </c>
      <c r="D4809" t="s">
        <v>4699</v>
      </c>
      <c r="E4809">
        <v>4</v>
      </c>
    </row>
    <row r="4810" spans="1:5" x14ac:dyDescent="0.3">
      <c r="A4810">
        <v>185260</v>
      </c>
      <c r="B4810">
        <v>0</v>
      </c>
      <c r="C4810">
        <v>0</v>
      </c>
      <c r="D4810" t="s">
        <v>4705</v>
      </c>
      <c r="E4810">
        <v>10</v>
      </c>
    </row>
    <row r="4811" spans="1:5" x14ac:dyDescent="0.3">
      <c r="A4811">
        <v>185264</v>
      </c>
      <c r="B4811">
        <v>10000</v>
      </c>
      <c r="C4811">
        <v>110</v>
      </c>
      <c r="D4811" t="s">
        <v>4701</v>
      </c>
      <c r="E4811">
        <v>5</v>
      </c>
    </row>
    <row r="4812" spans="1:5" x14ac:dyDescent="0.3">
      <c r="A4812">
        <v>185275</v>
      </c>
      <c r="B4812">
        <v>10000</v>
      </c>
      <c r="C4812">
        <v>127</v>
      </c>
      <c r="D4812" t="s">
        <v>4703</v>
      </c>
      <c r="E4812">
        <v>7</v>
      </c>
    </row>
    <row r="4813" spans="1:5" x14ac:dyDescent="0.3">
      <c r="A4813">
        <v>185276</v>
      </c>
      <c r="B4813">
        <v>10000</v>
      </c>
      <c r="C4813">
        <v>147</v>
      </c>
      <c r="D4813" t="s">
        <v>4700</v>
      </c>
      <c r="E4813">
        <v>9</v>
      </c>
    </row>
    <row r="4814" spans="1:5" x14ac:dyDescent="0.3">
      <c r="A4814">
        <v>185282</v>
      </c>
      <c r="B4814">
        <v>0</v>
      </c>
      <c r="C4814">
        <v>0</v>
      </c>
      <c r="D4814" t="s">
        <v>4705</v>
      </c>
      <c r="E4814">
        <v>10</v>
      </c>
    </row>
    <row r="4815" spans="1:5" x14ac:dyDescent="0.3">
      <c r="A4815">
        <v>185283</v>
      </c>
      <c r="B4815">
        <v>0</v>
      </c>
      <c r="C4815">
        <v>0</v>
      </c>
      <c r="D4815" t="s">
        <v>4705</v>
      </c>
      <c r="E4815">
        <v>10</v>
      </c>
    </row>
    <row r="4816" spans="1:5" x14ac:dyDescent="0.3">
      <c r="A4816">
        <v>185304</v>
      </c>
      <c r="B4816">
        <v>10000</v>
      </c>
      <c r="C4816">
        <v>100</v>
      </c>
      <c r="D4816" t="s">
        <v>4704</v>
      </c>
      <c r="E4816">
        <v>2</v>
      </c>
    </row>
    <row r="4817" spans="1:5" x14ac:dyDescent="0.3">
      <c r="A4817">
        <v>185314</v>
      </c>
      <c r="B4817">
        <v>10000</v>
      </c>
      <c r="C4817">
        <v>110</v>
      </c>
      <c r="D4817" t="s">
        <v>4701</v>
      </c>
      <c r="E4817">
        <v>5</v>
      </c>
    </row>
    <row r="4818" spans="1:5" x14ac:dyDescent="0.3">
      <c r="A4818">
        <v>185323</v>
      </c>
      <c r="B4818">
        <v>10000</v>
      </c>
      <c r="C4818">
        <v>147</v>
      </c>
      <c r="D4818" t="s">
        <v>4700</v>
      </c>
      <c r="E4818">
        <v>9</v>
      </c>
    </row>
    <row r="4819" spans="1:5" x14ac:dyDescent="0.3">
      <c r="A4819">
        <v>185336</v>
      </c>
      <c r="B4819">
        <v>10000</v>
      </c>
      <c r="C4819">
        <v>110</v>
      </c>
      <c r="D4819" t="s">
        <v>4701</v>
      </c>
      <c r="E4819">
        <v>5</v>
      </c>
    </row>
    <row r="4820" spans="1:5" x14ac:dyDescent="0.3">
      <c r="A4820">
        <v>185341</v>
      </c>
      <c r="B4820">
        <v>10000</v>
      </c>
      <c r="C4820">
        <v>110</v>
      </c>
      <c r="D4820" t="s">
        <v>4701</v>
      </c>
      <c r="E4820">
        <v>5</v>
      </c>
    </row>
    <row r="4821" spans="1:5" x14ac:dyDescent="0.3">
      <c r="A4821">
        <v>185343</v>
      </c>
      <c r="B4821">
        <v>10000</v>
      </c>
      <c r="C4821">
        <v>127</v>
      </c>
      <c r="D4821" t="s">
        <v>4703</v>
      </c>
      <c r="E4821">
        <v>7</v>
      </c>
    </row>
    <row r="4822" spans="1:5" x14ac:dyDescent="0.3">
      <c r="A4822">
        <v>185345</v>
      </c>
      <c r="B4822">
        <v>10000</v>
      </c>
      <c r="C4822">
        <v>110</v>
      </c>
      <c r="D4822" t="s">
        <v>4701</v>
      </c>
      <c r="E4822">
        <v>5</v>
      </c>
    </row>
    <row r="4823" spans="1:5" x14ac:dyDescent="0.3">
      <c r="A4823">
        <v>185357</v>
      </c>
      <c r="B4823">
        <v>10000</v>
      </c>
      <c r="C4823">
        <v>132</v>
      </c>
      <c r="D4823" t="s">
        <v>4698</v>
      </c>
      <c r="E4823">
        <v>8</v>
      </c>
    </row>
    <row r="4824" spans="1:5" x14ac:dyDescent="0.3">
      <c r="A4824">
        <v>185380</v>
      </c>
      <c r="B4824">
        <v>10000</v>
      </c>
      <c r="C4824">
        <v>127</v>
      </c>
      <c r="D4824" t="s">
        <v>4703</v>
      </c>
      <c r="E4824">
        <v>7</v>
      </c>
    </row>
    <row r="4825" spans="1:5" x14ac:dyDescent="0.3">
      <c r="A4825">
        <v>185389</v>
      </c>
      <c r="B4825">
        <v>10000</v>
      </c>
      <c r="C4825">
        <v>110</v>
      </c>
      <c r="D4825" t="s">
        <v>4699</v>
      </c>
      <c r="E4825">
        <v>4</v>
      </c>
    </row>
    <row r="4826" spans="1:5" x14ac:dyDescent="0.3">
      <c r="A4826">
        <v>185394</v>
      </c>
      <c r="B4826">
        <v>10000</v>
      </c>
      <c r="C4826">
        <v>110</v>
      </c>
      <c r="D4826" t="s">
        <v>4701</v>
      </c>
      <c r="E4826">
        <v>5</v>
      </c>
    </row>
    <row r="4827" spans="1:5" x14ac:dyDescent="0.3">
      <c r="A4827">
        <v>185396</v>
      </c>
      <c r="B4827">
        <v>10000</v>
      </c>
      <c r="C4827">
        <v>110</v>
      </c>
      <c r="D4827" t="s">
        <v>4699</v>
      </c>
      <c r="E4827">
        <v>4</v>
      </c>
    </row>
    <row r="4828" spans="1:5" x14ac:dyDescent="0.3">
      <c r="A4828">
        <v>185397</v>
      </c>
      <c r="B4828">
        <v>10000</v>
      </c>
      <c r="C4828">
        <v>110</v>
      </c>
      <c r="D4828" t="s">
        <v>4701</v>
      </c>
      <c r="E4828">
        <v>5</v>
      </c>
    </row>
    <row r="4829" spans="1:5" x14ac:dyDescent="0.3">
      <c r="A4829">
        <v>185427</v>
      </c>
      <c r="B4829">
        <v>10000</v>
      </c>
      <c r="C4829">
        <v>127</v>
      </c>
      <c r="D4829" t="s">
        <v>4703</v>
      </c>
      <c r="E4829">
        <v>7</v>
      </c>
    </row>
    <row r="4830" spans="1:5" x14ac:dyDescent="0.3">
      <c r="A4830">
        <v>185428</v>
      </c>
      <c r="B4830">
        <v>10000</v>
      </c>
      <c r="C4830">
        <v>115</v>
      </c>
      <c r="D4830" t="s">
        <v>4702</v>
      </c>
      <c r="E4830">
        <v>6</v>
      </c>
    </row>
    <row r="4831" spans="1:5" x14ac:dyDescent="0.3">
      <c r="A4831">
        <v>185430</v>
      </c>
      <c r="B4831">
        <v>10000</v>
      </c>
      <c r="C4831">
        <v>110</v>
      </c>
      <c r="D4831" t="s">
        <v>4701</v>
      </c>
      <c r="E4831">
        <v>5</v>
      </c>
    </row>
    <row r="4832" spans="1:5" x14ac:dyDescent="0.3">
      <c r="A4832">
        <v>185444</v>
      </c>
      <c r="B4832">
        <v>10000</v>
      </c>
      <c r="C4832">
        <v>147</v>
      </c>
      <c r="D4832" t="s">
        <v>4700</v>
      </c>
      <c r="E4832">
        <v>9</v>
      </c>
    </row>
    <row r="4833" spans="1:5" x14ac:dyDescent="0.3">
      <c r="A4833">
        <v>185471</v>
      </c>
      <c r="B4833">
        <v>10000</v>
      </c>
      <c r="C4833">
        <v>100</v>
      </c>
      <c r="D4833" t="s">
        <v>4704</v>
      </c>
      <c r="E4833">
        <v>2</v>
      </c>
    </row>
    <row r="4834" spans="1:5" x14ac:dyDescent="0.3">
      <c r="A4834">
        <v>185477</v>
      </c>
      <c r="B4834">
        <v>0</v>
      </c>
      <c r="C4834">
        <v>0</v>
      </c>
      <c r="D4834" t="s">
        <v>4705</v>
      </c>
      <c r="E4834">
        <v>10</v>
      </c>
    </row>
    <row r="4835" spans="1:5" x14ac:dyDescent="0.3">
      <c r="A4835">
        <v>185478</v>
      </c>
      <c r="B4835">
        <v>10000</v>
      </c>
      <c r="C4835">
        <v>127</v>
      </c>
      <c r="D4835" t="s">
        <v>4703</v>
      </c>
      <c r="E4835">
        <v>7</v>
      </c>
    </row>
    <row r="4836" spans="1:5" x14ac:dyDescent="0.3">
      <c r="A4836">
        <v>185481</v>
      </c>
      <c r="B4836">
        <v>0</v>
      </c>
      <c r="C4836">
        <v>0</v>
      </c>
      <c r="D4836" t="s">
        <v>4705</v>
      </c>
      <c r="E4836">
        <v>10</v>
      </c>
    </row>
    <row r="4837" spans="1:5" x14ac:dyDescent="0.3">
      <c r="A4837">
        <v>185482</v>
      </c>
      <c r="B4837">
        <v>10000</v>
      </c>
      <c r="C4837">
        <v>127</v>
      </c>
      <c r="D4837" t="s">
        <v>4703</v>
      </c>
      <c r="E4837">
        <v>7</v>
      </c>
    </row>
    <row r="4838" spans="1:5" x14ac:dyDescent="0.3">
      <c r="A4838">
        <v>185486</v>
      </c>
      <c r="B4838">
        <v>10000</v>
      </c>
      <c r="C4838">
        <v>147</v>
      </c>
      <c r="D4838" t="s">
        <v>4700</v>
      </c>
      <c r="E4838">
        <v>9</v>
      </c>
    </row>
    <row r="4839" spans="1:5" x14ac:dyDescent="0.3">
      <c r="A4839">
        <v>185495</v>
      </c>
      <c r="B4839">
        <v>0</v>
      </c>
      <c r="C4839">
        <v>0</v>
      </c>
      <c r="D4839" t="s">
        <v>4705</v>
      </c>
      <c r="E4839">
        <v>10</v>
      </c>
    </row>
    <row r="4840" spans="1:5" x14ac:dyDescent="0.3">
      <c r="A4840">
        <v>185499</v>
      </c>
      <c r="B4840">
        <v>0</v>
      </c>
      <c r="C4840">
        <v>0</v>
      </c>
      <c r="D4840" t="s">
        <v>4705</v>
      </c>
      <c r="E4840">
        <v>10</v>
      </c>
    </row>
    <row r="4841" spans="1:5" x14ac:dyDescent="0.3">
      <c r="A4841">
        <v>185510</v>
      </c>
      <c r="B4841">
        <v>0</v>
      </c>
      <c r="C4841">
        <v>0</v>
      </c>
      <c r="D4841" t="s">
        <v>4705</v>
      </c>
      <c r="E4841">
        <v>10</v>
      </c>
    </row>
    <row r="4842" spans="1:5" x14ac:dyDescent="0.3">
      <c r="A4842">
        <v>185511</v>
      </c>
      <c r="B4842">
        <v>10000</v>
      </c>
      <c r="C4842">
        <v>147</v>
      </c>
      <c r="D4842" t="s">
        <v>4700</v>
      </c>
      <c r="E4842">
        <v>9</v>
      </c>
    </row>
    <row r="4843" spans="1:5" x14ac:dyDescent="0.3">
      <c r="A4843">
        <v>185512</v>
      </c>
      <c r="B4843">
        <v>0</v>
      </c>
      <c r="C4843">
        <v>0</v>
      </c>
      <c r="D4843" t="s">
        <v>4705</v>
      </c>
      <c r="E4843">
        <v>10</v>
      </c>
    </row>
    <row r="4844" spans="1:5" x14ac:dyDescent="0.3">
      <c r="A4844">
        <v>185515</v>
      </c>
      <c r="B4844">
        <v>0</v>
      </c>
      <c r="C4844">
        <v>0</v>
      </c>
      <c r="D4844" t="s">
        <v>4705</v>
      </c>
      <c r="E4844">
        <v>10</v>
      </c>
    </row>
    <row r="4845" spans="1:5" x14ac:dyDescent="0.3">
      <c r="A4845">
        <v>185528</v>
      </c>
      <c r="B4845">
        <v>10000</v>
      </c>
      <c r="C4845">
        <v>115</v>
      </c>
      <c r="D4845" t="s">
        <v>4702</v>
      </c>
      <c r="E4845">
        <v>6</v>
      </c>
    </row>
    <row r="4846" spans="1:5" x14ac:dyDescent="0.3">
      <c r="A4846">
        <v>185530</v>
      </c>
      <c r="B4846">
        <v>10000</v>
      </c>
      <c r="C4846">
        <v>110</v>
      </c>
      <c r="D4846" t="s">
        <v>4699</v>
      </c>
      <c r="E4846">
        <v>4</v>
      </c>
    </row>
    <row r="4847" spans="1:5" x14ac:dyDescent="0.3">
      <c r="A4847">
        <v>185532</v>
      </c>
      <c r="B4847">
        <v>10000</v>
      </c>
      <c r="C4847">
        <v>132</v>
      </c>
      <c r="D4847" t="s">
        <v>4698</v>
      </c>
      <c r="E4847">
        <v>8</v>
      </c>
    </row>
    <row r="4848" spans="1:5" x14ac:dyDescent="0.3">
      <c r="A4848">
        <v>185533</v>
      </c>
      <c r="B4848">
        <v>0</v>
      </c>
      <c r="C4848">
        <v>0</v>
      </c>
      <c r="D4848" t="s">
        <v>4705</v>
      </c>
      <c r="E4848">
        <v>10</v>
      </c>
    </row>
    <row r="4849" spans="1:5" x14ac:dyDescent="0.3">
      <c r="A4849">
        <v>185534</v>
      </c>
      <c r="B4849">
        <v>10000</v>
      </c>
      <c r="C4849">
        <v>147</v>
      </c>
      <c r="D4849" t="s">
        <v>4700</v>
      </c>
      <c r="E4849">
        <v>9</v>
      </c>
    </row>
    <row r="4850" spans="1:5" x14ac:dyDescent="0.3">
      <c r="A4850">
        <v>185537</v>
      </c>
      <c r="B4850">
        <v>10000</v>
      </c>
      <c r="C4850">
        <v>115</v>
      </c>
      <c r="D4850" t="s">
        <v>4702</v>
      </c>
      <c r="E4850">
        <v>6</v>
      </c>
    </row>
    <row r="4851" spans="1:5" x14ac:dyDescent="0.3">
      <c r="A4851">
        <v>185538</v>
      </c>
      <c r="B4851">
        <v>0</v>
      </c>
      <c r="C4851">
        <v>0</v>
      </c>
      <c r="D4851" t="s">
        <v>4705</v>
      </c>
      <c r="E4851">
        <v>10</v>
      </c>
    </row>
    <row r="4852" spans="1:5" x14ac:dyDescent="0.3">
      <c r="A4852">
        <v>185539</v>
      </c>
      <c r="B4852">
        <v>10000</v>
      </c>
      <c r="C4852">
        <v>127</v>
      </c>
      <c r="D4852" t="s">
        <v>4703</v>
      </c>
      <c r="E4852">
        <v>7</v>
      </c>
    </row>
    <row r="4853" spans="1:5" x14ac:dyDescent="0.3">
      <c r="A4853">
        <v>185541</v>
      </c>
      <c r="B4853">
        <v>10000</v>
      </c>
      <c r="C4853">
        <v>110</v>
      </c>
      <c r="D4853" t="s">
        <v>4699</v>
      </c>
      <c r="E4853">
        <v>4</v>
      </c>
    </row>
    <row r="4854" spans="1:5" x14ac:dyDescent="0.3">
      <c r="A4854">
        <v>185544</v>
      </c>
      <c r="B4854">
        <v>10000</v>
      </c>
      <c r="C4854">
        <v>110</v>
      </c>
      <c r="D4854" t="s">
        <v>4701</v>
      </c>
      <c r="E4854">
        <v>5</v>
      </c>
    </row>
    <row r="4855" spans="1:5" x14ac:dyDescent="0.3">
      <c r="A4855">
        <v>185546</v>
      </c>
      <c r="B4855">
        <v>10000</v>
      </c>
      <c r="C4855">
        <v>147</v>
      </c>
      <c r="D4855" t="s">
        <v>4700</v>
      </c>
      <c r="E4855">
        <v>9</v>
      </c>
    </row>
    <row r="4856" spans="1:5" x14ac:dyDescent="0.3">
      <c r="A4856">
        <v>185547</v>
      </c>
      <c r="B4856">
        <v>10000</v>
      </c>
      <c r="C4856">
        <v>110</v>
      </c>
      <c r="D4856" t="s">
        <v>4701</v>
      </c>
      <c r="E4856">
        <v>5</v>
      </c>
    </row>
    <row r="4857" spans="1:5" x14ac:dyDescent="0.3">
      <c r="A4857">
        <v>185548</v>
      </c>
      <c r="B4857">
        <v>10000</v>
      </c>
      <c r="C4857">
        <v>115</v>
      </c>
      <c r="D4857" t="s">
        <v>4702</v>
      </c>
      <c r="E4857">
        <v>6</v>
      </c>
    </row>
    <row r="4858" spans="1:5" x14ac:dyDescent="0.3">
      <c r="A4858">
        <v>185551</v>
      </c>
      <c r="B4858">
        <v>10000</v>
      </c>
      <c r="C4858">
        <v>110</v>
      </c>
      <c r="D4858" t="s">
        <v>4701</v>
      </c>
      <c r="E4858">
        <v>5</v>
      </c>
    </row>
    <row r="4859" spans="1:5" x14ac:dyDescent="0.3">
      <c r="A4859">
        <v>185552</v>
      </c>
      <c r="B4859">
        <v>10000</v>
      </c>
      <c r="C4859">
        <v>147</v>
      </c>
      <c r="D4859" t="s">
        <v>4700</v>
      </c>
      <c r="E4859">
        <v>9</v>
      </c>
    </row>
    <row r="4860" spans="1:5" x14ac:dyDescent="0.3">
      <c r="A4860">
        <v>185554</v>
      </c>
      <c r="B4860">
        <v>10000</v>
      </c>
      <c r="C4860">
        <v>110</v>
      </c>
      <c r="D4860" t="s">
        <v>4699</v>
      </c>
      <c r="E4860">
        <v>4</v>
      </c>
    </row>
    <row r="4861" spans="1:5" x14ac:dyDescent="0.3">
      <c r="A4861">
        <v>185555</v>
      </c>
      <c r="B4861">
        <v>10000</v>
      </c>
      <c r="C4861">
        <v>110</v>
      </c>
      <c r="D4861" t="s">
        <v>4697</v>
      </c>
      <c r="E4861">
        <v>3</v>
      </c>
    </row>
    <row r="4862" spans="1:5" x14ac:dyDescent="0.3">
      <c r="A4862">
        <v>185556</v>
      </c>
      <c r="B4862">
        <v>10000</v>
      </c>
      <c r="C4862">
        <v>110</v>
      </c>
      <c r="D4862" t="s">
        <v>4701</v>
      </c>
      <c r="E4862">
        <v>5</v>
      </c>
    </row>
    <row r="4863" spans="1:5" x14ac:dyDescent="0.3">
      <c r="A4863">
        <v>185560</v>
      </c>
      <c r="B4863">
        <v>0</v>
      </c>
      <c r="C4863">
        <v>0</v>
      </c>
      <c r="D4863" t="s">
        <v>4705</v>
      </c>
      <c r="E4863">
        <v>10</v>
      </c>
    </row>
    <row r="4864" spans="1:5" x14ac:dyDescent="0.3">
      <c r="A4864">
        <v>185561</v>
      </c>
      <c r="B4864">
        <v>10000</v>
      </c>
      <c r="C4864">
        <v>132</v>
      </c>
      <c r="D4864" t="s">
        <v>4698</v>
      </c>
      <c r="E4864">
        <v>8</v>
      </c>
    </row>
    <row r="4865" spans="1:5" x14ac:dyDescent="0.3">
      <c r="A4865">
        <v>185562</v>
      </c>
      <c r="B4865">
        <v>10000</v>
      </c>
      <c r="C4865">
        <v>132</v>
      </c>
      <c r="D4865" t="s">
        <v>4698</v>
      </c>
      <c r="E4865">
        <v>8</v>
      </c>
    </row>
    <row r="4866" spans="1:5" x14ac:dyDescent="0.3">
      <c r="A4866">
        <v>185563</v>
      </c>
      <c r="B4866">
        <v>0</v>
      </c>
      <c r="C4866">
        <v>0</v>
      </c>
      <c r="D4866" t="s">
        <v>4705</v>
      </c>
      <c r="E4866">
        <v>10</v>
      </c>
    </row>
    <row r="4867" spans="1:5" x14ac:dyDescent="0.3">
      <c r="A4867">
        <v>185566</v>
      </c>
      <c r="B4867">
        <v>0</v>
      </c>
      <c r="C4867">
        <v>0</v>
      </c>
      <c r="D4867" t="s">
        <v>4705</v>
      </c>
      <c r="E4867">
        <v>10</v>
      </c>
    </row>
    <row r="4868" spans="1:5" x14ac:dyDescent="0.3">
      <c r="A4868">
        <v>185571</v>
      </c>
      <c r="B4868">
        <v>0</v>
      </c>
      <c r="C4868">
        <v>0</v>
      </c>
      <c r="D4868" t="s">
        <v>4705</v>
      </c>
      <c r="E4868">
        <v>10</v>
      </c>
    </row>
    <row r="4869" spans="1:5" x14ac:dyDescent="0.3">
      <c r="A4869">
        <v>185596</v>
      </c>
      <c r="B4869">
        <v>10000</v>
      </c>
      <c r="C4869">
        <v>110</v>
      </c>
      <c r="D4869" t="s">
        <v>4699</v>
      </c>
      <c r="E4869">
        <v>4</v>
      </c>
    </row>
    <row r="4870" spans="1:5" x14ac:dyDescent="0.3">
      <c r="A4870">
        <v>185597</v>
      </c>
      <c r="B4870">
        <v>10000</v>
      </c>
      <c r="C4870">
        <v>147</v>
      </c>
      <c r="D4870" t="s">
        <v>4700</v>
      </c>
      <c r="E4870">
        <v>9</v>
      </c>
    </row>
    <row r="4871" spans="1:5" x14ac:dyDescent="0.3">
      <c r="A4871">
        <v>185599</v>
      </c>
      <c r="B4871">
        <v>0</v>
      </c>
      <c r="C4871">
        <v>0</v>
      </c>
      <c r="D4871" t="s">
        <v>4705</v>
      </c>
      <c r="E4871">
        <v>10</v>
      </c>
    </row>
    <row r="4872" spans="1:5" x14ac:dyDescent="0.3">
      <c r="A4872">
        <v>185600</v>
      </c>
      <c r="B4872">
        <v>10000</v>
      </c>
      <c r="C4872">
        <v>115</v>
      </c>
      <c r="D4872" t="s">
        <v>4702</v>
      </c>
      <c r="E4872">
        <v>6</v>
      </c>
    </row>
    <row r="4873" spans="1:5" x14ac:dyDescent="0.3">
      <c r="A4873">
        <v>185603</v>
      </c>
      <c r="B4873">
        <v>10000</v>
      </c>
      <c r="C4873">
        <v>110</v>
      </c>
      <c r="D4873" t="s">
        <v>4701</v>
      </c>
      <c r="E4873">
        <v>5</v>
      </c>
    </row>
    <row r="4874" spans="1:5" x14ac:dyDescent="0.3">
      <c r="A4874">
        <v>185605</v>
      </c>
      <c r="B4874">
        <v>10000</v>
      </c>
      <c r="C4874">
        <v>110</v>
      </c>
      <c r="D4874" t="s">
        <v>4701</v>
      </c>
      <c r="E4874">
        <v>5</v>
      </c>
    </row>
    <row r="4875" spans="1:5" x14ac:dyDescent="0.3">
      <c r="A4875">
        <v>185606</v>
      </c>
      <c r="B4875">
        <v>10000</v>
      </c>
      <c r="C4875">
        <v>147</v>
      </c>
      <c r="D4875" t="s">
        <v>4700</v>
      </c>
      <c r="E4875">
        <v>9</v>
      </c>
    </row>
    <row r="4876" spans="1:5" x14ac:dyDescent="0.3">
      <c r="A4876">
        <v>185608</v>
      </c>
      <c r="B4876">
        <v>10000</v>
      </c>
      <c r="C4876">
        <v>110</v>
      </c>
      <c r="D4876" t="s">
        <v>4699</v>
      </c>
      <c r="E4876">
        <v>4</v>
      </c>
    </row>
    <row r="4877" spans="1:5" x14ac:dyDescent="0.3">
      <c r="A4877">
        <v>185609</v>
      </c>
      <c r="B4877">
        <v>10000</v>
      </c>
      <c r="C4877">
        <v>115</v>
      </c>
      <c r="D4877" t="s">
        <v>4702</v>
      </c>
      <c r="E4877">
        <v>6</v>
      </c>
    </row>
    <row r="4878" spans="1:5" x14ac:dyDescent="0.3">
      <c r="A4878">
        <v>185614</v>
      </c>
      <c r="B4878">
        <v>10000</v>
      </c>
      <c r="C4878">
        <v>127</v>
      </c>
      <c r="D4878" t="s">
        <v>4703</v>
      </c>
      <c r="E4878">
        <v>7</v>
      </c>
    </row>
    <row r="4879" spans="1:5" x14ac:dyDescent="0.3">
      <c r="A4879">
        <v>185615</v>
      </c>
      <c r="B4879">
        <v>0</v>
      </c>
      <c r="C4879">
        <v>0</v>
      </c>
      <c r="D4879" t="s">
        <v>4705</v>
      </c>
      <c r="E4879">
        <v>10</v>
      </c>
    </row>
    <row r="4880" spans="1:5" x14ac:dyDescent="0.3">
      <c r="A4880">
        <v>185617</v>
      </c>
      <c r="B4880">
        <v>10000</v>
      </c>
      <c r="C4880">
        <v>132</v>
      </c>
      <c r="D4880" t="s">
        <v>4698</v>
      </c>
      <c r="E4880">
        <v>8</v>
      </c>
    </row>
    <row r="4881" spans="1:5" x14ac:dyDescent="0.3">
      <c r="A4881">
        <v>185618</v>
      </c>
      <c r="B4881">
        <v>10000</v>
      </c>
      <c r="C4881">
        <v>115</v>
      </c>
      <c r="D4881" t="s">
        <v>4702</v>
      </c>
      <c r="E4881">
        <v>6</v>
      </c>
    </row>
    <row r="4882" spans="1:5" x14ac:dyDescent="0.3">
      <c r="A4882">
        <v>185619</v>
      </c>
      <c r="B4882">
        <v>10000</v>
      </c>
      <c r="C4882">
        <v>115</v>
      </c>
      <c r="D4882" t="s">
        <v>4702</v>
      </c>
      <c r="E4882">
        <v>6</v>
      </c>
    </row>
    <row r="4883" spans="1:5" x14ac:dyDescent="0.3">
      <c r="A4883">
        <v>185621</v>
      </c>
      <c r="B4883">
        <v>10000</v>
      </c>
      <c r="C4883">
        <v>147</v>
      </c>
      <c r="D4883" t="s">
        <v>4700</v>
      </c>
      <c r="E4883">
        <v>9</v>
      </c>
    </row>
    <row r="4884" spans="1:5" x14ac:dyDescent="0.3">
      <c r="A4884">
        <v>185622</v>
      </c>
      <c r="B4884">
        <v>10000</v>
      </c>
      <c r="C4884">
        <v>147</v>
      </c>
      <c r="D4884" t="s">
        <v>4700</v>
      </c>
      <c r="E4884">
        <v>9</v>
      </c>
    </row>
    <row r="4885" spans="1:5" x14ac:dyDescent="0.3">
      <c r="A4885">
        <v>185625</v>
      </c>
      <c r="B4885">
        <v>10000</v>
      </c>
      <c r="C4885">
        <v>127</v>
      </c>
      <c r="D4885" t="s">
        <v>4703</v>
      </c>
      <c r="E4885">
        <v>7</v>
      </c>
    </row>
    <row r="4886" spans="1:5" x14ac:dyDescent="0.3">
      <c r="A4886">
        <v>185627</v>
      </c>
      <c r="B4886">
        <v>10000</v>
      </c>
      <c r="C4886">
        <v>132</v>
      </c>
      <c r="D4886" t="s">
        <v>4698</v>
      </c>
      <c r="E4886">
        <v>8</v>
      </c>
    </row>
    <row r="4887" spans="1:5" x14ac:dyDescent="0.3">
      <c r="A4887">
        <v>185631</v>
      </c>
      <c r="B4887">
        <v>10000</v>
      </c>
      <c r="C4887">
        <v>132</v>
      </c>
      <c r="D4887" t="s">
        <v>4698</v>
      </c>
      <c r="E4887">
        <v>8</v>
      </c>
    </row>
    <row r="4888" spans="1:5" x14ac:dyDescent="0.3">
      <c r="A4888">
        <v>185633</v>
      </c>
      <c r="B4888">
        <v>10000</v>
      </c>
      <c r="C4888">
        <v>110</v>
      </c>
      <c r="D4888" t="s">
        <v>4697</v>
      </c>
      <c r="E4888">
        <v>3</v>
      </c>
    </row>
    <row r="4889" spans="1:5" x14ac:dyDescent="0.3">
      <c r="A4889">
        <v>185647</v>
      </c>
      <c r="B4889">
        <v>10000</v>
      </c>
      <c r="C4889">
        <v>110</v>
      </c>
      <c r="D4889" t="s">
        <v>4701</v>
      </c>
      <c r="E4889">
        <v>5</v>
      </c>
    </row>
    <row r="4890" spans="1:5" x14ac:dyDescent="0.3">
      <c r="A4890">
        <v>185649</v>
      </c>
      <c r="B4890">
        <v>0</v>
      </c>
      <c r="C4890">
        <v>0</v>
      </c>
      <c r="D4890" t="s">
        <v>4705</v>
      </c>
      <c r="E4890">
        <v>10</v>
      </c>
    </row>
    <row r="4891" spans="1:5" x14ac:dyDescent="0.3">
      <c r="A4891">
        <v>185655</v>
      </c>
      <c r="B4891">
        <v>10000</v>
      </c>
      <c r="C4891">
        <v>147</v>
      </c>
      <c r="D4891" t="s">
        <v>4700</v>
      </c>
      <c r="E4891">
        <v>9</v>
      </c>
    </row>
    <row r="4892" spans="1:5" x14ac:dyDescent="0.3">
      <c r="A4892">
        <v>185669</v>
      </c>
      <c r="B4892">
        <v>10000</v>
      </c>
      <c r="C4892">
        <v>132</v>
      </c>
      <c r="D4892" t="s">
        <v>4698</v>
      </c>
      <c r="E4892">
        <v>8</v>
      </c>
    </row>
    <row r="4893" spans="1:5" x14ac:dyDescent="0.3">
      <c r="A4893">
        <v>185670</v>
      </c>
      <c r="B4893">
        <v>0</v>
      </c>
      <c r="C4893">
        <v>0</v>
      </c>
      <c r="D4893" t="s">
        <v>4705</v>
      </c>
      <c r="E4893">
        <v>10</v>
      </c>
    </row>
    <row r="4894" spans="1:5" x14ac:dyDescent="0.3">
      <c r="A4894">
        <v>185679</v>
      </c>
      <c r="B4894">
        <v>10000</v>
      </c>
      <c r="C4894">
        <v>115</v>
      </c>
      <c r="D4894" t="s">
        <v>4702</v>
      </c>
      <c r="E4894">
        <v>6</v>
      </c>
    </row>
    <row r="4895" spans="1:5" x14ac:dyDescent="0.3">
      <c r="A4895">
        <v>185684</v>
      </c>
      <c r="B4895">
        <v>10000</v>
      </c>
      <c r="C4895">
        <v>115</v>
      </c>
      <c r="D4895" t="s">
        <v>4702</v>
      </c>
      <c r="E4895">
        <v>6</v>
      </c>
    </row>
    <row r="4896" spans="1:5" x14ac:dyDescent="0.3">
      <c r="A4896">
        <v>185687</v>
      </c>
      <c r="B4896">
        <v>0</v>
      </c>
      <c r="C4896">
        <v>0</v>
      </c>
      <c r="D4896" t="s">
        <v>4705</v>
      </c>
      <c r="E4896">
        <v>10</v>
      </c>
    </row>
    <row r="4897" spans="1:5" x14ac:dyDescent="0.3">
      <c r="A4897">
        <v>185689</v>
      </c>
      <c r="B4897">
        <v>10000</v>
      </c>
      <c r="C4897">
        <v>147</v>
      </c>
      <c r="D4897" t="s">
        <v>4700</v>
      </c>
      <c r="E4897">
        <v>9</v>
      </c>
    </row>
    <row r="4898" spans="1:5" x14ac:dyDescent="0.3">
      <c r="A4898">
        <v>185704</v>
      </c>
      <c r="B4898">
        <v>10000</v>
      </c>
      <c r="C4898">
        <v>115</v>
      </c>
      <c r="D4898" t="s">
        <v>4702</v>
      </c>
      <c r="E4898">
        <v>6</v>
      </c>
    </row>
    <row r="4899" spans="1:5" x14ac:dyDescent="0.3">
      <c r="A4899">
        <v>185709</v>
      </c>
      <c r="B4899">
        <v>10000</v>
      </c>
      <c r="C4899">
        <v>115</v>
      </c>
      <c r="D4899" t="s">
        <v>4702</v>
      </c>
      <c r="E4899">
        <v>6</v>
      </c>
    </row>
    <row r="4900" spans="1:5" x14ac:dyDescent="0.3">
      <c r="A4900">
        <v>185711</v>
      </c>
      <c r="B4900">
        <v>10000</v>
      </c>
      <c r="C4900">
        <v>115</v>
      </c>
      <c r="D4900" t="s">
        <v>4702</v>
      </c>
      <c r="E4900">
        <v>6</v>
      </c>
    </row>
    <row r="4901" spans="1:5" x14ac:dyDescent="0.3">
      <c r="A4901">
        <v>185717</v>
      </c>
      <c r="B4901">
        <v>10000</v>
      </c>
      <c r="C4901">
        <v>127</v>
      </c>
      <c r="D4901" t="s">
        <v>4703</v>
      </c>
      <c r="E4901">
        <v>7</v>
      </c>
    </row>
    <row r="4902" spans="1:5" x14ac:dyDescent="0.3">
      <c r="A4902">
        <v>185727</v>
      </c>
      <c r="B4902">
        <v>10000</v>
      </c>
      <c r="C4902">
        <v>127</v>
      </c>
      <c r="D4902" t="s">
        <v>4703</v>
      </c>
      <c r="E4902">
        <v>7</v>
      </c>
    </row>
    <row r="4903" spans="1:5" x14ac:dyDescent="0.3">
      <c r="A4903">
        <v>185729</v>
      </c>
      <c r="B4903">
        <v>10000</v>
      </c>
      <c r="C4903">
        <v>110</v>
      </c>
      <c r="D4903" t="s">
        <v>4699</v>
      </c>
      <c r="E4903">
        <v>4</v>
      </c>
    </row>
    <row r="4904" spans="1:5" x14ac:dyDescent="0.3">
      <c r="A4904">
        <v>185730</v>
      </c>
      <c r="B4904">
        <v>10000</v>
      </c>
      <c r="C4904">
        <v>147</v>
      </c>
      <c r="D4904" t="s">
        <v>4700</v>
      </c>
      <c r="E4904">
        <v>9</v>
      </c>
    </row>
    <row r="4905" spans="1:5" x14ac:dyDescent="0.3">
      <c r="A4905">
        <v>185733</v>
      </c>
      <c r="B4905">
        <v>10000</v>
      </c>
      <c r="C4905">
        <v>127</v>
      </c>
      <c r="D4905" t="s">
        <v>4703</v>
      </c>
      <c r="E4905">
        <v>7</v>
      </c>
    </row>
    <row r="4906" spans="1:5" x14ac:dyDescent="0.3">
      <c r="A4906">
        <v>185736</v>
      </c>
      <c r="B4906">
        <v>10000</v>
      </c>
      <c r="C4906">
        <v>115</v>
      </c>
      <c r="D4906" t="s">
        <v>4702</v>
      </c>
      <c r="E4906">
        <v>6</v>
      </c>
    </row>
    <row r="4907" spans="1:5" x14ac:dyDescent="0.3">
      <c r="A4907">
        <v>185738</v>
      </c>
      <c r="B4907">
        <v>0</v>
      </c>
      <c r="C4907">
        <v>0</v>
      </c>
      <c r="D4907" t="s">
        <v>4705</v>
      </c>
      <c r="E4907">
        <v>10</v>
      </c>
    </row>
    <row r="4908" spans="1:5" x14ac:dyDescent="0.3">
      <c r="A4908">
        <v>185742</v>
      </c>
      <c r="B4908">
        <v>10000</v>
      </c>
      <c r="C4908">
        <v>110</v>
      </c>
      <c r="D4908" t="s">
        <v>4701</v>
      </c>
      <c r="E4908">
        <v>5</v>
      </c>
    </row>
    <row r="4909" spans="1:5" x14ac:dyDescent="0.3">
      <c r="A4909">
        <v>185746</v>
      </c>
      <c r="B4909">
        <v>0</v>
      </c>
      <c r="C4909">
        <v>0</v>
      </c>
      <c r="D4909" t="s">
        <v>4705</v>
      </c>
      <c r="E4909">
        <v>10</v>
      </c>
    </row>
    <row r="4910" spans="1:5" x14ac:dyDescent="0.3">
      <c r="A4910">
        <v>185748</v>
      </c>
      <c r="B4910">
        <v>0</v>
      </c>
      <c r="C4910">
        <v>0</v>
      </c>
      <c r="D4910" t="s">
        <v>4705</v>
      </c>
      <c r="E4910">
        <v>10</v>
      </c>
    </row>
    <row r="4911" spans="1:5" x14ac:dyDescent="0.3">
      <c r="A4911">
        <v>185751</v>
      </c>
      <c r="B4911">
        <v>10000</v>
      </c>
      <c r="C4911">
        <v>147</v>
      </c>
      <c r="D4911" t="s">
        <v>4700</v>
      </c>
      <c r="E4911">
        <v>9</v>
      </c>
    </row>
    <row r="4912" spans="1:5" x14ac:dyDescent="0.3">
      <c r="A4912">
        <v>185759</v>
      </c>
      <c r="B4912">
        <v>0</v>
      </c>
      <c r="C4912">
        <v>0</v>
      </c>
      <c r="D4912" t="s">
        <v>4705</v>
      </c>
      <c r="E4912">
        <v>10</v>
      </c>
    </row>
    <row r="4913" spans="1:5" x14ac:dyDescent="0.3">
      <c r="A4913">
        <v>185760</v>
      </c>
      <c r="B4913">
        <v>0</v>
      </c>
      <c r="C4913">
        <v>0</v>
      </c>
      <c r="D4913" t="s">
        <v>4705</v>
      </c>
      <c r="E4913">
        <v>10</v>
      </c>
    </row>
    <row r="4914" spans="1:5" x14ac:dyDescent="0.3">
      <c r="A4914">
        <v>185765</v>
      </c>
      <c r="B4914">
        <v>10000</v>
      </c>
      <c r="C4914">
        <v>132</v>
      </c>
      <c r="D4914" t="s">
        <v>4698</v>
      </c>
      <c r="E4914">
        <v>8</v>
      </c>
    </row>
    <row r="4915" spans="1:5" x14ac:dyDescent="0.3">
      <c r="A4915">
        <v>185771</v>
      </c>
      <c r="B4915">
        <v>10000</v>
      </c>
      <c r="C4915">
        <v>147</v>
      </c>
      <c r="D4915" t="s">
        <v>4700</v>
      </c>
      <c r="E4915">
        <v>9</v>
      </c>
    </row>
    <row r="4916" spans="1:5" x14ac:dyDescent="0.3">
      <c r="A4916">
        <v>185786</v>
      </c>
      <c r="B4916">
        <v>0</v>
      </c>
      <c r="C4916">
        <v>0</v>
      </c>
      <c r="D4916" t="s">
        <v>4705</v>
      </c>
      <c r="E4916">
        <v>10</v>
      </c>
    </row>
    <row r="4917" spans="1:5" x14ac:dyDescent="0.3">
      <c r="A4917">
        <v>185789</v>
      </c>
      <c r="B4917">
        <v>10000</v>
      </c>
      <c r="C4917">
        <v>115</v>
      </c>
      <c r="D4917" t="s">
        <v>4702</v>
      </c>
      <c r="E4917">
        <v>6</v>
      </c>
    </row>
    <row r="4918" spans="1:5" x14ac:dyDescent="0.3">
      <c r="A4918">
        <v>185865</v>
      </c>
      <c r="B4918">
        <v>10000</v>
      </c>
      <c r="C4918">
        <v>110</v>
      </c>
      <c r="D4918" t="s">
        <v>4699</v>
      </c>
      <c r="E4918">
        <v>4</v>
      </c>
    </row>
    <row r="4919" spans="1:5" x14ac:dyDescent="0.3">
      <c r="A4919">
        <v>185868</v>
      </c>
      <c r="B4919">
        <v>10000</v>
      </c>
      <c r="C4919">
        <v>132</v>
      </c>
      <c r="D4919" t="s">
        <v>4698</v>
      </c>
      <c r="E4919">
        <v>8</v>
      </c>
    </row>
    <row r="4920" spans="1:5" x14ac:dyDescent="0.3">
      <c r="A4920">
        <v>185870</v>
      </c>
      <c r="B4920">
        <v>10000</v>
      </c>
      <c r="C4920">
        <v>127</v>
      </c>
      <c r="D4920" t="s">
        <v>4703</v>
      </c>
      <c r="E4920">
        <v>7</v>
      </c>
    </row>
    <row r="4921" spans="1:5" x14ac:dyDescent="0.3">
      <c r="A4921">
        <v>185881</v>
      </c>
      <c r="B4921">
        <v>10000</v>
      </c>
      <c r="C4921">
        <v>147</v>
      </c>
      <c r="D4921" t="s">
        <v>4700</v>
      </c>
      <c r="E4921">
        <v>9</v>
      </c>
    </row>
    <row r="4922" spans="1:5" x14ac:dyDescent="0.3">
      <c r="A4922">
        <v>185882</v>
      </c>
      <c r="B4922">
        <v>10000</v>
      </c>
      <c r="C4922">
        <v>132</v>
      </c>
      <c r="D4922" t="s">
        <v>4698</v>
      </c>
      <c r="E4922">
        <v>8</v>
      </c>
    </row>
    <row r="4923" spans="1:5" x14ac:dyDescent="0.3">
      <c r="A4923">
        <v>185884</v>
      </c>
      <c r="B4923">
        <v>10000</v>
      </c>
      <c r="C4923">
        <v>132</v>
      </c>
      <c r="D4923" t="s">
        <v>4698</v>
      </c>
      <c r="E4923">
        <v>8</v>
      </c>
    </row>
    <row r="4924" spans="1:5" x14ac:dyDescent="0.3">
      <c r="A4924">
        <v>185897</v>
      </c>
      <c r="B4924">
        <v>10000</v>
      </c>
      <c r="C4924">
        <v>147</v>
      </c>
      <c r="D4924" t="s">
        <v>4700</v>
      </c>
      <c r="E4924">
        <v>9</v>
      </c>
    </row>
    <row r="4925" spans="1:5" x14ac:dyDescent="0.3">
      <c r="A4925">
        <v>185902</v>
      </c>
      <c r="B4925">
        <v>10000</v>
      </c>
      <c r="C4925">
        <v>147</v>
      </c>
      <c r="D4925" t="s">
        <v>4700</v>
      </c>
      <c r="E4925">
        <v>9</v>
      </c>
    </row>
    <row r="4926" spans="1:5" x14ac:dyDescent="0.3">
      <c r="A4926">
        <v>185916</v>
      </c>
      <c r="B4926">
        <v>10000</v>
      </c>
      <c r="C4926">
        <v>115</v>
      </c>
      <c r="D4926" t="s">
        <v>4702</v>
      </c>
      <c r="E4926">
        <v>6</v>
      </c>
    </row>
    <row r="4927" spans="1:5" x14ac:dyDescent="0.3">
      <c r="A4927">
        <v>185922</v>
      </c>
      <c r="B4927">
        <v>10000</v>
      </c>
      <c r="C4927">
        <v>147</v>
      </c>
      <c r="D4927" t="s">
        <v>4700</v>
      </c>
      <c r="E4927">
        <v>9</v>
      </c>
    </row>
    <row r="4928" spans="1:5" x14ac:dyDescent="0.3">
      <c r="A4928">
        <v>185925</v>
      </c>
      <c r="B4928">
        <v>10000</v>
      </c>
      <c r="C4928">
        <v>110</v>
      </c>
      <c r="D4928" t="s">
        <v>4697</v>
      </c>
      <c r="E4928">
        <v>3</v>
      </c>
    </row>
    <row r="4929" spans="1:5" x14ac:dyDescent="0.3">
      <c r="A4929">
        <v>185927</v>
      </c>
      <c r="B4929">
        <v>10000</v>
      </c>
      <c r="C4929">
        <v>115</v>
      </c>
      <c r="D4929" t="s">
        <v>4702</v>
      </c>
      <c r="E4929">
        <v>6</v>
      </c>
    </row>
    <row r="4930" spans="1:5" x14ac:dyDescent="0.3">
      <c r="A4930">
        <v>185929</v>
      </c>
      <c r="B4930">
        <v>0</v>
      </c>
      <c r="C4930">
        <v>0</v>
      </c>
      <c r="D4930" t="s">
        <v>4705</v>
      </c>
      <c r="E4930">
        <v>10</v>
      </c>
    </row>
    <row r="4931" spans="1:5" x14ac:dyDescent="0.3">
      <c r="A4931">
        <v>185940</v>
      </c>
      <c r="B4931">
        <v>10000</v>
      </c>
      <c r="C4931">
        <v>110</v>
      </c>
      <c r="D4931" t="s">
        <v>4701</v>
      </c>
      <c r="E4931">
        <v>5</v>
      </c>
    </row>
    <row r="4932" spans="1:5" x14ac:dyDescent="0.3">
      <c r="A4932">
        <v>185955</v>
      </c>
      <c r="B4932">
        <v>10000</v>
      </c>
      <c r="C4932">
        <v>127</v>
      </c>
      <c r="D4932" t="s">
        <v>4703</v>
      </c>
      <c r="E4932">
        <v>7</v>
      </c>
    </row>
    <row r="4933" spans="1:5" x14ac:dyDescent="0.3">
      <c r="A4933">
        <v>185981</v>
      </c>
      <c r="B4933">
        <v>10000</v>
      </c>
      <c r="C4933">
        <v>147</v>
      </c>
      <c r="D4933" t="s">
        <v>4700</v>
      </c>
      <c r="E4933">
        <v>9</v>
      </c>
    </row>
    <row r="4934" spans="1:5" x14ac:dyDescent="0.3">
      <c r="A4934">
        <v>186025</v>
      </c>
      <c r="B4934">
        <v>10000</v>
      </c>
      <c r="C4934">
        <v>127</v>
      </c>
      <c r="D4934" t="s">
        <v>4703</v>
      </c>
      <c r="E4934">
        <v>7</v>
      </c>
    </row>
    <row r="4935" spans="1:5" x14ac:dyDescent="0.3">
      <c r="A4935">
        <v>186028</v>
      </c>
      <c r="B4935">
        <v>10000</v>
      </c>
      <c r="C4935">
        <v>127</v>
      </c>
      <c r="D4935" t="s">
        <v>4703</v>
      </c>
      <c r="E4935">
        <v>7</v>
      </c>
    </row>
    <row r="4936" spans="1:5" x14ac:dyDescent="0.3">
      <c r="A4936">
        <v>186033</v>
      </c>
      <c r="B4936">
        <v>0</v>
      </c>
      <c r="C4936">
        <v>0</v>
      </c>
      <c r="D4936" t="s">
        <v>4705</v>
      </c>
      <c r="E4936">
        <v>10</v>
      </c>
    </row>
    <row r="4937" spans="1:5" x14ac:dyDescent="0.3">
      <c r="A4937">
        <v>186037</v>
      </c>
      <c r="B4937">
        <v>0</v>
      </c>
      <c r="C4937">
        <v>0</v>
      </c>
      <c r="D4937" t="s">
        <v>4705</v>
      </c>
      <c r="E4937">
        <v>10</v>
      </c>
    </row>
    <row r="4938" spans="1:5" x14ac:dyDescent="0.3">
      <c r="A4938">
        <v>186038</v>
      </c>
      <c r="B4938">
        <v>10000</v>
      </c>
      <c r="C4938">
        <v>110</v>
      </c>
      <c r="D4938" t="s">
        <v>4701</v>
      </c>
      <c r="E4938">
        <v>5</v>
      </c>
    </row>
    <row r="4939" spans="1:5" x14ac:dyDescent="0.3">
      <c r="A4939">
        <v>186039</v>
      </c>
      <c r="B4939">
        <v>0</v>
      </c>
      <c r="C4939">
        <v>0</v>
      </c>
      <c r="D4939" t="s">
        <v>4705</v>
      </c>
      <c r="E4939">
        <v>10</v>
      </c>
    </row>
    <row r="4940" spans="1:5" x14ac:dyDescent="0.3">
      <c r="A4940">
        <v>186041</v>
      </c>
      <c r="B4940">
        <v>0</v>
      </c>
      <c r="C4940">
        <v>0</v>
      </c>
      <c r="D4940" t="s">
        <v>4705</v>
      </c>
      <c r="E4940">
        <v>10</v>
      </c>
    </row>
    <row r="4941" spans="1:5" x14ac:dyDescent="0.3">
      <c r="A4941">
        <v>186047</v>
      </c>
      <c r="B4941">
        <v>10000</v>
      </c>
      <c r="C4941">
        <v>110</v>
      </c>
      <c r="D4941" t="s">
        <v>4701</v>
      </c>
      <c r="E4941">
        <v>5</v>
      </c>
    </row>
    <row r="4942" spans="1:5" x14ac:dyDescent="0.3">
      <c r="A4942">
        <v>186057</v>
      </c>
      <c r="B4942">
        <v>10000</v>
      </c>
      <c r="C4942">
        <v>127</v>
      </c>
      <c r="D4942" t="s">
        <v>4703</v>
      </c>
      <c r="E4942">
        <v>7</v>
      </c>
    </row>
    <row r="4943" spans="1:5" x14ac:dyDescent="0.3">
      <c r="A4943">
        <v>186058</v>
      </c>
      <c r="B4943">
        <v>10000</v>
      </c>
      <c r="C4943">
        <v>115</v>
      </c>
      <c r="D4943" t="s">
        <v>4702</v>
      </c>
      <c r="E4943">
        <v>6</v>
      </c>
    </row>
    <row r="4944" spans="1:5" x14ac:dyDescent="0.3">
      <c r="A4944">
        <v>186070</v>
      </c>
      <c r="B4944">
        <v>10000</v>
      </c>
      <c r="C4944">
        <v>110</v>
      </c>
      <c r="D4944" t="s">
        <v>4701</v>
      </c>
      <c r="E4944">
        <v>5</v>
      </c>
    </row>
    <row r="4945" spans="1:5" x14ac:dyDescent="0.3">
      <c r="A4945">
        <v>186072</v>
      </c>
      <c r="B4945">
        <v>10000</v>
      </c>
      <c r="C4945">
        <v>147</v>
      </c>
      <c r="D4945" t="s">
        <v>4700</v>
      </c>
      <c r="E4945">
        <v>9</v>
      </c>
    </row>
    <row r="4946" spans="1:5" x14ac:dyDescent="0.3">
      <c r="A4946">
        <v>186082</v>
      </c>
      <c r="B4946">
        <v>10000</v>
      </c>
      <c r="C4946">
        <v>132</v>
      </c>
      <c r="D4946" t="s">
        <v>4698</v>
      </c>
      <c r="E4946">
        <v>8</v>
      </c>
    </row>
    <row r="4947" spans="1:5" x14ac:dyDescent="0.3">
      <c r="A4947">
        <v>186084</v>
      </c>
      <c r="B4947">
        <v>10000</v>
      </c>
      <c r="C4947">
        <v>115</v>
      </c>
      <c r="D4947" t="s">
        <v>4702</v>
      </c>
      <c r="E4947">
        <v>6</v>
      </c>
    </row>
    <row r="4948" spans="1:5" x14ac:dyDescent="0.3">
      <c r="A4948">
        <v>186120</v>
      </c>
      <c r="B4948">
        <v>10000</v>
      </c>
      <c r="C4948">
        <v>110</v>
      </c>
      <c r="D4948" t="s">
        <v>4701</v>
      </c>
      <c r="E4948">
        <v>5</v>
      </c>
    </row>
    <row r="4949" spans="1:5" x14ac:dyDescent="0.3">
      <c r="A4949">
        <v>186132</v>
      </c>
      <c r="B4949">
        <v>10000</v>
      </c>
      <c r="C4949">
        <v>110</v>
      </c>
      <c r="D4949" t="s">
        <v>4701</v>
      </c>
      <c r="E4949">
        <v>5</v>
      </c>
    </row>
    <row r="4950" spans="1:5" x14ac:dyDescent="0.3">
      <c r="A4950">
        <v>186144</v>
      </c>
      <c r="B4950">
        <v>10000</v>
      </c>
      <c r="C4950">
        <v>115</v>
      </c>
      <c r="D4950" t="s">
        <v>4702</v>
      </c>
      <c r="E4950">
        <v>6</v>
      </c>
    </row>
    <row r="4951" spans="1:5" x14ac:dyDescent="0.3">
      <c r="A4951">
        <v>186151</v>
      </c>
      <c r="B4951">
        <v>0</v>
      </c>
      <c r="C4951">
        <v>0</v>
      </c>
      <c r="D4951" t="s">
        <v>4705</v>
      </c>
      <c r="E4951">
        <v>10</v>
      </c>
    </row>
    <row r="4952" spans="1:5" x14ac:dyDescent="0.3">
      <c r="A4952">
        <v>186185</v>
      </c>
      <c r="B4952">
        <v>10000</v>
      </c>
      <c r="C4952">
        <v>132</v>
      </c>
      <c r="D4952" t="s">
        <v>4698</v>
      </c>
      <c r="E4952">
        <v>8</v>
      </c>
    </row>
    <row r="4953" spans="1:5" x14ac:dyDescent="0.3">
      <c r="A4953">
        <v>186201</v>
      </c>
      <c r="B4953">
        <v>0</v>
      </c>
      <c r="C4953">
        <v>0</v>
      </c>
      <c r="D4953" t="s">
        <v>4705</v>
      </c>
      <c r="E4953">
        <v>10</v>
      </c>
    </row>
    <row r="4954" spans="1:5" x14ac:dyDescent="0.3">
      <c r="A4954">
        <v>186220</v>
      </c>
      <c r="B4954">
        <v>10000</v>
      </c>
      <c r="C4954">
        <v>110</v>
      </c>
      <c r="D4954" t="s">
        <v>4699</v>
      </c>
      <c r="E4954">
        <v>4</v>
      </c>
    </row>
    <row r="4955" spans="1:5" x14ac:dyDescent="0.3">
      <c r="A4955">
        <v>186221</v>
      </c>
      <c r="B4955">
        <v>10000</v>
      </c>
      <c r="C4955">
        <v>147</v>
      </c>
      <c r="D4955" t="s">
        <v>4700</v>
      </c>
      <c r="E4955">
        <v>9</v>
      </c>
    </row>
    <row r="4956" spans="1:5" x14ac:dyDescent="0.3">
      <c r="A4956">
        <v>186223</v>
      </c>
      <c r="B4956">
        <v>10000</v>
      </c>
      <c r="C4956">
        <v>115</v>
      </c>
      <c r="D4956" t="s">
        <v>4702</v>
      </c>
      <c r="E4956">
        <v>6</v>
      </c>
    </row>
    <row r="4957" spans="1:5" x14ac:dyDescent="0.3">
      <c r="A4957">
        <v>186228</v>
      </c>
      <c r="B4957">
        <v>10000</v>
      </c>
      <c r="C4957">
        <v>115</v>
      </c>
      <c r="D4957" t="s">
        <v>4702</v>
      </c>
      <c r="E4957">
        <v>6</v>
      </c>
    </row>
    <row r="4958" spans="1:5" x14ac:dyDescent="0.3">
      <c r="A4958">
        <v>186229</v>
      </c>
      <c r="B4958">
        <v>0</v>
      </c>
      <c r="C4958">
        <v>0</v>
      </c>
      <c r="D4958" t="s">
        <v>4705</v>
      </c>
      <c r="E4958">
        <v>10</v>
      </c>
    </row>
    <row r="4959" spans="1:5" x14ac:dyDescent="0.3">
      <c r="A4959">
        <v>186230</v>
      </c>
      <c r="B4959">
        <v>10000</v>
      </c>
      <c r="C4959">
        <v>110</v>
      </c>
      <c r="D4959" t="s">
        <v>4701</v>
      </c>
      <c r="E4959">
        <v>5</v>
      </c>
    </row>
    <row r="4960" spans="1:5" x14ac:dyDescent="0.3">
      <c r="A4960">
        <v>186231</v>
      </c>
      <c r="B4960">
        <v>10000</v>
      </c>
      <c r="C4960">
        <v>115</v>
      </c>
      <c r="D4960" t="s">
        <v>4702</v>
      </c>
      <c r="E4960">
        <v>6</v>
      </c>
    </row>
    <row r="4961" spans="1:5" x14ac:dyDescent="0.3">
      <c r="A4961">
        <v>186232</v>
      </c>
      <c r="B4961">
        <v>10000</v>
      </c>
      <c r="C4961">
        <v>110</v>
      </c>
      <c r="D4961" t="s">
        <v>4697</v>
      </c>
      <c r="E4961">
        <v>3</v>
      </c>
    </row>
    <row r="4962" spans="1:5" x14ac:dyDescent="0.3">
      <c r="A4962">
        <v>186233</v>
      </c>
      <c r="B4962">
        <v>0</v>
      </c>
      <c r="C4962">
        <v>0</v>
      </c>
      <c r="D4962" t="s">
        <v>4705</v>
      </c>
      <c r="E4962">
        <v>10</v>
      </c>
    </row>
    <row r="4963" spans="1:5" x14ac:dyDescent="0.3">
      <c r="A4963">
        <v>186237</v>
      </c>
      <c r="B4963">
        <v>10000</v>
      </c>
      <c r="C4963">
        <v>100</v>
      </c>
      <c r="D4963" t="s">
        <v>4704</v>
      </c>
      <c r="E4963">
        <v>2</v>
      </c>
    </row>
    <row r="4964" spans="1:5" x14ac:dyDescent="0.3">
      <c r="A4964">
        <v>186239</v>
      </c>
      <c r="B4964">
        <v>10000</v>
      </c>
      <c r="C4964">
        <v>147</v>
      </c>
      <c r="D4964" t="s">
        <v>4700</v>
      </c>
      <c r="E4964">
        <v>9</v>
      </c>
    </row>
    <row r="4965" spans="1:5" x14ac:dyDescent="0.3">
      <c r="A4965">
        <v>186245</v>
      </c>
      <c r="B4965">
        <v>10000</v>
      </c>
      <c r="C4965">
        <v>110</v>
      </c>
      <c r="D4965" t="s">
        <v>4697</v>
      </c>
      <c r="E4965">
        <v>3</v>
      </c>
    </row>
    <row r="4966" spans="1:5" x14ac:dyDescent="0.3">
      <c r="A4966">
        <v>186253</v>
      </c>
      <c r="B4966">
        <v>10000</v>
      </c>
      <c r="C4966">
        <v>110</v>
      </c>
      <c r="D4966" t="s">
        <v>4697</v>
      </c>
      <c r="E4966">
        <v>3</v>
      </c>
    </row>
    <row r="4967" spans="1:5" x14ac:dyDescent="0.3">
      <c r="A4967">
        <v>186263</v>
      </c>
      <c r="B4967">
        <v>10000</v>
      </c>
      <c r="C4967">
        <v>115</v>
      </c>
      <c r="D4967" t="s">
        <v>4702</v>
      </c>
      <c r="E4967">
        <v>6</v>
      </c>
    </row>
    <row r="4968" spans="1:5" x14ac:dyDescent="0.3">
      <c r="A4968">
        <v>186272</v>
      </c>
      <c r="B4968">
        <v>10000</v>
      </c>
      <c r="C4968">
        <v>147</v>
      </c>
      <c r="D4968" t="s">
        <v>4700</v>
      </c>
      <c r="E4968">
        <v>9</v>
      </c>
    </row>
    <row r="4969" spans="1:5" x14ac:dyDescent="0.3">
      <c r="A4969">
        <v>186297</v>
      </c>
      <c r="B4969">
        <v>0</v>
      </c>
      <c r="C4969">
        <v>0</v>
      </c>
      <c r="D4969" t="s">
        <v>4705</v>
      </c>
      <c r="E4969">
        <v>10</v>
      </c>
    </row>
    <row r="4970" spans="1:5" x14ac:dyDescent="0.3">
      <c r="A4970">
        <v>186306</v>
      </c>
      <c r="B4970">
        <v>10000</v>
      </c>
      <c r="C4970">
        <v>100</v>
      </c>
      <c r="D4970" t="s">
        <v>4704</v>
      </c>
      <c r="E4970">
        <v>2</v>
      </c>
    </row>
    <row r="4971" spans="1:5" x14ac:dyDescent="0.3">
      <c r="A4971">
        <v>186311</v>
      </c>
      <c r="B4971">
        <v>10000</v>
      </c>
      <c r="C4971">
        <v>110</v>
      </c>
      <c r="D4971" t="s">
        <v>4699</v>
      </c>
      <c r="E4971">
        <v>4</v>
      </c>
    </row>
    <row r="4972" spans="1:5" x14ac:dyDescent="0.3">
      <c r="A4972">
        <v>186313</v>
      </c>
      <c r="B4972">
        <v>10000</v>
      </c>
      <c r="C4972">
        <v>110</v>
      </c>
      <c r="D4972" t="s">
        <v>4697</v>
      </c>
      <c r="E4972">
        <v>3</v>
      </c>
    </row>
    <row r="4973" spans="1:5" x14ac:dyDescent="0.3">
      <c r="A4973">
        <v>186318</v>
      </c>
      <c r="B4973">
        <v>10000</v>
      </c>
      <c r="C4973">
        <v>115</v>
      </c>
      <c r="D4973" t="s">
        <v>4702</v>
      </c>
      <c r="E4973">
        <v>6</v>
      </c>
    </row>
    <row r="4974" spans="1:5" x14ac:dyDescent="0.3">
      <c r="A4974">
        <v>186319</v>
      </c>
      <c r="B4974">
        <v>10000</v>
      </c>
      <c r="C4974">
        <v>100</v>
      </c>
      <c r="D4974" t="s">
        <v>4704</v>
      </c>
      <c r="E4974">
        <v>2</v>
      </c>
    </row>
    <row r="4975" spans="1:5" x14ac:dyDescent="0.3">
      <c r="A4975">
        <v>186320</v>
      </c>
      <c r="B4975">
        <v>10000</v>
      </c>
      <c r="C4975">
        <v>115</v>
      </c>
      <c r="D4975" t="s">
        <v>4702</v>
      </c>
      <c r="E4975">
        <v>6</v>
      </c>
    </row>
    <row r="4976" spans="1:5" x14ac:dyDescent="0.3">
      <c r="A4976">
        <v>186321</v>
      </c>
      <c r="B4976">
        <v>10000</v>
      </c>
      <c r="C4976">
        <v>110</v>
      </c>
      <c r="D4976" t="s">
        <v>4701</v>
      </c>
      <c r="E4976">
        <v>5</v>
      </c>
    </row>
    <row r="4977" spans="1:5" x14ac:dyDescent="0.3">
      <c r="A4977">
        <v>186322</v>
      </c>
      <c r="B4977">
        <v>10000</v>
      </c>
      <c r="C4977">
        <v>110</v>
      </c>
      <c r="D4977" t="s">
        <v>4697</v>
      </c>
      <c r="E4977">
        <v>3</v>
      </c>
    </row>
    <row r="4978" spans="1:5" x14ac:dyDescent="0.3">
      <c r="A4978">
        <v>186323</v>
      </c>
      <c r="B4978">
        <v>10000</v>
      </c>
      <c r="C4978">
        <v>110</v>
      </c>
      <c r="D4978" t="s">
        <v>4699</v>
      </c>
      <c r="E4978">
        <v>4</v>
      </c>
    </row>
    <row r="4979" spans="1:5" x14ac:dyDescent="0.3">
      <c r="A4979">
        <v>186328</v>
      </c>
      <c r="B4979">
        <v>10000</v>
      </c>
      <c r="C4979">
        <v>110</v>
      </c>
      <c r="D4979" t="s">
        <v>4697</v>
      </c>
      <c r="E4979">
        <v>3</v>
      </c>
    </row>
    <row r="4980" spans="1:5" x14ac:dyDescent="0.3">
      <c r="A4980">
        <v>186354</v>
      </c>
      <c r="B4980">
        <v>10000</v>
      </c>
      <c r="C4980">
        <v>110</v>
      </c>
      <c r="D4980" t="s">
        <v>4699</v>
      </c>
      <c r="E4980">
        <v>4</v>
      </c>
    </row>
    <row r="4981" spans="1:5" x14ac:dyDescent="0.3">
      <c r="A4981">
        <v>186373</v>
      </c>
      <c r="B4981">
        <v>10000</v>
      </c>
      <c r="C4981">
        <v>127</v>
      </c>
      <c r="D4981" t="s">
        <v>4703</v>
      </c>
      <c r="E4981">
        <v>7</v>
      </c>
    </row>
    <row r="4982" spans="1:5" x14ac:dyDescent="0.3">
      <c r="A4982">
        <v>186398</v>
      </c>
      <c r="B4982">
        <v>10000</v>
      </c>
      <c r="C4982">
        <v>115</v>
      </c>
      <c r="D4982" t="s">
        <v>4702</v>
      </c>
      <c r="E4982">
        <v>6</v>
      </c>
    </row>
    <row r="4983" spans="1:5" x14ac:dyDescent="0.3">
      <c r="A4983">
        <v>186415</v>
      </c>
      <c r="B4983">
        <v>0</v>
      </c>
      <c r="C4983">
        <v>0</v>
      </c>
      <c r="D4983" t="s">
        <v>4705</v>
      </c>
      <c r="E4983">
        <v>10</v>
      </c>
    </row>
    <row r="4984" spans="1:5" x14ac:dyDescent="0.3">
      <c r="A4984">
        <v>186422</v>
      </c>
      <c r="B4984">
        <v>0</v>
      </c>
      <c r="C4984">
        <v>0</v>
      </c>
      <c r="D4984" t="s">
        <v>4705</v>
      </c>
      <c r="E4984">
        <v>10</v>
      </c>
    </row>
    <row r="4985" spans="1:5" x14ac:dyDescent="0.3">
      <c r="A4985">
        <v>186427</v>
      </c>
      <c r="B4985">
        <v>10000</v>
      </c>
      <c r="C4985">
        <v>127</v>
      </c>
      <c r="D4985" t="s">
        <v>4703</v>
      </c>
      <c r="E4985">
        <v>7</v>
      </c>
    </row>
    <row r="4986" spans="1:5" x14ac:dyDescent="0.3">
      <c r="A4986">
        <v>186428</v>
      </c>
      <c r="B4986">
        <v>10000</v>
      </c>
      <c r="C4986">
        <v>132</v>
      </c>
      <c r="D4986" t="s">
        <v>4698</v>
      </c>
      <c r="E4986">
        <v>8</v>
      </c>
    </row>
    <row r="4987" spans="1:5" x14ac:dyDescent="0.3">
      <c r="A4987">
        <v>186432</v>
      </c>
      <c r="B4987">
        <v>10000</v>
      </c>
      <c r="C4987">
        <v>147</v>
      </c>
      <c r="D4987" t="s">
        <v>4700</v>
      </c>
      <c r="E4987">
        <v>9</v>
      </c>
    </row>
    <row r="4988" spans="1:5" x14ac:dyDescent="0.3">
      <c r="A4988">
        <v>186445</v>
      </c>
      <c r="B4988">
        <v>10000</v>
      </c>
      <c r="C4988">
        <v>132</v>
      </c>
      <c r="D4988" t="s">
        <v>4698</v>
      </c>
      <c r="E4988">
        <v>8</v>
      </c>
    </row>
    <row r="4989" spans="1:5" x14ac:dyDescent="0.3">
      <c r="A4989">
        <v>186453</v>
      </c>
      <c r="B4989">
        <v>10000</v>
      </c>
      <c r="C4989">
        <v>127</v>
      </c>
      <c r="D4989" t="s">
        <v>4703</v>
      </c>
      <c r="E4989">
        <v>7</v>
      </c>
    </row>
    <row r="4990" spans="1:5" x14ac:dyDescent="0.3">
      <c r="A4990">
        <v>186468</v>
      </c>
      <c r="B4990">
        <v>0</v>
      </c>
      <c r="C4990">
        <v>0</v>
      </c>
      <c r="D4990" t="s">
        <v>4705</v>
      </c>
      <c r="E4990">
        <v>10</v>
      </c>
    </row>
    <row r="4991" spans="1:5" x14ac:dyDescent="0.3">
      <c r="A4991">
        <v>186469</v>
      </c>
      <c r="B4991">
        <v>0</v>
      </c>
      <c r="C4991">
        <v>0</v>
      </c>
      <c r="D4991" t="s">
        <v>4705</v>
      </c>
      <c r="E4991">
        <v>10</v>
      </c>
    </row>
    <row r="4992" spans="1:5" x14ac:dyDescent="0.3">
      <c r="A4992">
        <v>186476</v>
      </c>
      <c r="B4992">
        <v>10000</v>
      </c>
      <c r="C4992">
        <v>147</v>
      </c>
      <c r="D4992" t="s">
        <v>4700</v>
      </c>
      <c r="E4992">
        <v>9</v>
      </c>
    </row>
    <row r="4993" spans="1:5" x14ac:dyDescent="0.3">
      <c r="A4993">
        <v>186478</v>
      </c>
      <c r="B4993">
        <v>0</v>
      </c>
      <c r="C4993">
        <v>0</v>
      </c>
      <c r="D4993" t="s">
        <v>4705</v>
      </c>
      <c r="E4993">
        <v>10</v>
      </c>
    </row>
    <row r="4994" spans="1:5" x14ac:dyDescent="0.3">
      <c r="A4994">
        <v>186480</v>
      </c>
      <c r="B4994">
        <v>0</v>
      </c>
      <c r="C4994">
        <v>0</v>
      </c>
      <c r="D4994" t="s">
        <v>4705</v>
      </c>
      <c r="E4994">
        <v>10</v>
      </c>
    </row>
    <row r="4995" spans="1:5" x14ac:dyDescent="0.3">
      <c r="A4995">
        <v>186484</v>
      </c>
      <c r="B4995">
        <v>0</v>
      </c>
      <c r="C4995">
        <v>0</v>
      </c>
      <c r="D4995" t="s">
        <v>4705</v>
      </c>
      <c r="E4995">
        <v>10</v>
      </c>
    </row>
    <row r="4996" spans="1:5" x14ac:dyDescent="0.3">
      <c r="A4996">
        <v>186491</v>
      </c>
      <c r="B4996">
        <v>10000</v>
      </c>
      <c r="C4996">
        <v>147</v>
      </c>
      <c r="D4996" t="s">
        <v>4700</v>
      </c>
      <c r="E4996">
        <v>9</v>
      </c>
    </row>
    <row r="4997" spans="1:5" x14ac:dyDescent="0.3">
      <c r="A4997">
        <v>186527</v>
      </c>
      <c r="B4997">
        <v>10000</v>
      </c>
      <c r="C4997">
        <v>147</v>
      </c>
      <c r="D4997" t="s">
        <v>4700</v>
      </c>
      <c r="E4997">
        <v>9</v>
      </c>
    </row>
    <row r="4998" spans="1:5" x14ac:dyDescent="0.3">
      <c r="A4998">
        <v>186572</v>
      </c>
      <c r="B4998">
        <v>10000</v>
      </c>
      <c r="C4998">
        <v>127</v>
      </c>
      <c r="D4998" t="s">
        <v>4703</v>
      </c>
      <c r="E4998">
        <v>7</v>
      </c>
    </row>
    <row r="4999" spans="1:5" x14ac:dyDescent="0.3">
      <c r="A4999">
        <v>186573</v>
      </c>
      <c r="B4999">
        <v>0</v>
      </c>
      <c r="C4999">
        <v>0</v>
      </c>
      <c r="D4999" t="s">
        <v>4705</v>
      </c>
      <c r="E4999">
        <v>10</v>
      </c>
    </row>
    <row r="5000" spans="1:5" x14ac:dyDescent="0.3">
      <c r="A5000">
        <v>186601</v>
      </c>
      <c r="B5000">
        <v>10000</v>
      </c>
      <c r="C5000">
        <v>132</v>
      </c>
      <c r="D5000" t="s">
        <v>4698</v>
      </c>
      <c r="E5000">
        <v>8</v>
      </c>
    </row>
    <row r="5001" spans="1:5" x14ac:dyDescent="0.3">
      <c r="A5001">
        <v>186603</v>
      </c>
      <c r="B5001">
        <v>10000</v>
      </c>
      <c r="C5001">
        <v>147</v>
      </c>
      <c r="D5001" t="s">
        <v>4700</v>
      </c>
      <c r="E5001">
        <v>9</v>
      </c>
    </row>
    <row r="5002" spans="1:5" x14ac:dyDescent="0.3">
      <c r="A5002">
        <v>186604</v>
      </c>
      <c r="B5002">
        <v>0</v>
      </c>
      <c r="C5002">
        <v>0</v>
      </c>
      <c r="D5002" t="s">
        <v>4705</v>
      </c>
      <c r="E5002">
        <v>10</v>
      </c>
    </row>
    <row r="5003" spans="1:5" x14ac:dyDescent="0.3">
      <c r="A5003">
        <v>186608</v>
      </c>
      <c r="B5003">
        <v>10000</v>
      </c>
      <c r="C5003">
        <v>132</v>
      </c>
      <c r="D5003" t="s">
        <v>4698</v>
      </c>
      <c r="E5003">
        <v>8</v>
      </c>
    </row>
    <row r="5004" spans="1:5" x14ac:dyDescent="0.3">
      <c r="A5004">
        <v>186610</v>
      </c>
      <c r="B5004">
        <v>10000</v>
      </c>
      <c r="C5004">
        <v>132</v>
      </c>
      <c r="D5004" t="s">
        <v>4698</v>
      </c>
      <c r="E5004">
        <v>8</v>
      </c>
    </row>
    <row r="5005" spans="1:5" x14ac:dyDescent="0.3">
      <c r="A5005">
        <v>186611</v>
      </c>
      <c r="B5005">
        <v>10000</v>
      </c>
      <c r="C5005">
        <v>147</v>
      </c>
      <c r="D5005" t="s">
        <v>4700</v>
      </c>
      <c r="E5005">
        <v>9</v>
      </c>
    </row>
    <row r="5006" spans="1:5" x14ac:dyDescent="0.3">
      <c r="A5006">
        <v>186613</v>
      </c>
      <c r="B5006">
        <v>10000</v>
      </c>
      <c r="C5006">
        <v>127</v>
      </c>
      <c r="D5006" t="s">
        <v>4703</v>
      </c>
      <c r="E5006">
        <v>7</v>
      </c>
    </row>
    <row r="5007" spans="1:5" x14ac:dyDescent="0.3">
      <c r="A5007">
        <v>186620</v>
      </c>
      <c r="B5007">
        <v>10000</v>
      </c>
      <c r="C5007">
        <v>110</v>
      </c>
      <c r="D5007" t="s">
        <v>4701</v>
      </c>
      <c r="E5007">
        <v>5</v>
      </c>
    </row>
    <row r="5008" spans="1:5" x14ac:dyDescent="0.3">
      <c r="A5008">
        <v>186621</v>
      </c>
      <c r="B5008">
        <v>10000</v>
      </c>
      <c r="C5008">
        <v>110</v>
      </c>
      <c r="D5008" t="s">
        <v>4699</v>
      </c>
      <c r="E5008">
        <v>4</v>
      </c>
    </row>
    <row r="5009" spans="1:5" x14ac:dyDescent="0.3">
      <c r="A5009">
        <v>186622</v>
      </c>
      <c r="B5009">
        <v>10000</v>
      </c>
      <c r="C5009">
        <v>110</v>
      </c>
      <c r="D5009" t="s">
        <v>4697</v>
      </c>
      <c r="E5009">
        <v>3</v>
      </c>
    </row>
    <row r="5010" spans="1:5" x14ac:dyDescent="0.3">
      <c r="A5010">
        <v>186624</v>
      </c>
      <c r="B5010">
        <v>10000</v>
      </c>
      <c r="C5010">
        <v>132</v>
      </c>
      <c r="D5010" t="s">
        <v>4698</v>
      </c>
      <c r="E5010">
        <v>8</v>
      </c>
    </row>
    <row r="5011" spans="1:5" x14ac:dyDescent="0.3">
      <c r="A5011">
        <v>186625</v>
      </c>
      <c r="B5011">
        <v>10000</v>
      </c>
      <c r="C5011">
        <v>110</v>
      </c>
      <c r="D5011" t="s">
        <v>4701</v>
      </c>
      <c r="E5011">
        <v>5</v>
      </c>
    </row>
    <row r="5012" spans="1:5" x14ac:dyDescent="0.3">
      <c r="A5012">
        <v>186627</v>
      </c>
      <c r="B5012">
        <v>10000</v>
      </c>
      <c r="C5012">
        <v>100</v>
      </c>
      <c r="D5012" t="s">
        <v>4704</v>
      </c>
      <c r="E5012">
        <v>2</v>
      </c>
    </row>
    <row r="5013" spans="1:5" x14ac:dyDescent="0.3">
      <c r="A5013">
        <v>186629</v>
      </c>
      <c r="B5013">
        <v>0</v>
      </c>
      <c r="C5013">
        <v>0</v>
      </c>
      <c r="D5013" t="s">
        <v>4705</v>
      </c>
      <c r="E5013">
        <v>10</v>
      </c>
    </row>
    <row r="5014" spans="1:5" x14ac:dyDescent="0.3">
      <c r="A5014">
        <v>186630</v>
      </c>
      <c r="B5014">
        <v>10000</v>
      </c>
      <c r="C5014">
        <v>115</v>
      </c>
      <c r="D5014" t="s">
        <v>4702</v>
      </c>
      <c r="E5014">
        <v>6</v>
      </c>
    </row>
    <row r="5015" spans="1:5" x14ac:dyDescent="0.3">
      <c r="A5015">
        <v>186646</v>
      </c>
      <c r="B5015">
        <v>10000</v>
      </c>
      <c r="C5015">
        <v>132</v>
      </c>
      <c r="D5015" t="s">
        <v>4698</v>
      </c>
      <c r="E5015">
        <v>8</v>
      </c>
    </row>
    <row r="5016" spans="1:5" x14ac:dyDescent="0.3">
      <c r="A5016">
        <v>186657</v>
      </c>
      <c r="B5016">
        <v>10000</v>
      </c>
      <c r="C5016">
        <v>110</v>
      </c>
      <c r="D5016" t="s">
        <v>4697</v>
      </c>
      <c r="E5016">
        <v>3</v>
      </c>
    </row>
    <row r="5017" spans="1:5" x14ac:dyDescent="0.3">
      <c r="A5017">
        <v>186680</v>
      </c>
      <c r="B5017">
        <v>10000</v>
      </c>
      <c r="C5017">
        <v>110</v>
      </c>
      <c r="D5017" t="s">
        <v>4701</v>
      </c>
      <c r="E5017">
        <v>5</v>
      </c>
    </row>
    <row r="5018" spans="1:5" x14ac:dyDescent="0.3">
      <c r="A5018">
        <v>186689</v>
      </c>
      <c r="B5018">
        <v>0</v>
      </c>
      <c r="C5018">
        <v>0</v>
      </c>
      <c r="D5018" t="s">
        <v>4705</v>
      </c>
      <c r="E5018">
        <v>10</v>
      </c>
    </row>
    <row r="5019" spans="1:5" x14ac:dyDescent="0.3">
      <c r="A5019">
        <v>186751</v>
      </c>
      <c r="B5019">
        <v>10000</v>
      </c>
      <c r="C5019">
        <v>147</v>
      </c>
      <c r="D5019" t="s">
        <v>4700</v>
      </c>
      <c r="E5019">
        <v>9</v>
      </c>
    </row>
    <row r="5020" spans="1:5" x14ac:dyDescent="0.3">
      <c r="A5020">
        <v>186752</v>
      </c>
      <c r="B5020">
        <v>10000</v>
      </c>
      <c r="C5020">
        <v>115</v>
      </c>
      <c r="D5020" t="s">
        <v>4702</v>
      </c>
      <c r="E5020">
        <v>6</v>
      </c>
    </row>
    <row r="5021" spans="1:5" x14ac:dyDescent="0.3">
      <c r="A5021">
        <v>186753</v>
      </c>
      <c r="B5021">
        <v>10000</v>
      </c>
      <c r="C5021">
        <v>110</v>
      </c>
      <c r="D5021" t="s">
        <v>4701</v>
      </c>
      <c r="E5021">
        <v>5</v>
      </c>
    </row>
    <row r="5022" spans="1:5" x14ac:dyDescent="0.3">
      <c r="A5022">
        <v>186765</v>
      </c>
      <c r="B5022">
        <v>0</v>
      </c>
      <c r="C5022">
        <v>0</v>
      </c>
      <c r="D5022" t="s">
        <v>4705</v>
      </c>
      <c r="E5022">
        <v>10</v>
      </c>
    </row>
    <row r="5023" spans="1:5" x14ac:dyDescent="0.3">
      <c r="A5023">
        <v>186769</v>
      </c>
      <c r="B5023">
        <v>0</v>
      </c>
      <c r="C5023">
        <v>0</v>
      </c>
      <c r="D5023" t="s">
        <v>4705</v>
      </c>
      <c r="E5023">
        <v>10</v>
      </c>
    </row>
    <row r="5024" spans="1:5" x14ac:dyDescent="0.3">
      <c r="A5024">
        <v>186784</v>
      </c>
      <c r="B5024">
        <v>0</v>
      </c>
      <c r="C5024">
        <v>0</v>
      </c>
      <c r="D5024" t="s">
        <v>4705</v>
      </c>
      <c r="E5024">
        <v>10</v>
      </c>
    </row>
    <row r="5025" spans="1:5" x14ac:dyDescent="0.3">
      <c r="A5025">
        <v>186785</v>
      </c>
      <c r="B5025">
        <v>10000</v>
      </c>
      <c r="C5025">
        <v>147</v>
      </c>
      <c r="D5025" t="s">
        <v>4700</v>
      </c>
      <c r="E5025">
        <v>9</v>
      </c>
    </row>
    <row r="5026" spans="1:5" x14ac:dyDescent="0.3">
      <c r="A5026">
        <v>186790</v>
      </c>
      <c r="B5026">
        <v>10000</v>
      </c>
      <c r="C5026">
        <v>127</v>
      </c>
      <c r="D5026" t="s">
        <v>4703</v>
      </c>
      <c r="E5026">
        <v>7</v>
      </c>
    </row>
    <row r="5027" spans="1:5" x14ac:dyDescent="0.3">
      <c r="A5027">
        <v>186792</v>
      </c>
      <c r="B5027">
        <v>10000</v>
      </c>
      <c r="C5027">
        <v>115</v>
      </c>
      <c r="D5027" t="s">
        <v>4702</v>
      </c>
      <c r="E5027">
        <v>6</v>
      </c>
    </row>
    <row r="5028" spans="1:5" x14ac:dyDescent="0.3">
      <c r="A5028">
        <v>186803</v>
      </c>
      <c r="B5028">
        <v>10000</v>
      </c>
      <c r="C5028">
        <v>127</v>
      </c>
      <c r="D5028" t="s">
        <v>4703</v>
      </c>
      <c r="E5028">
        <v>7</v>
      </c>
    </row>
    <row r="5029" spans="1:5" x14ac:dyDescent="0.3">
      <c r="A5029">
        <v>186804</v>
      </c>
      <c r="B5029">
        <v>10000</v>
      </c>
      <c r="C5029">
        <v>115</v>
      </c>
      <c r="D5029" t="s">
        <v>4702</v>
      </c>
      <c r="E5029">
        <v>6</v>
      </c>
    </row>
    <row r="5030" spans="1:5" x14ac:dyDescent="0.3">
      <c r="A5030">
        <v>186818</v>
      </c>
      <c r="B5030">
        <v>10000</v>
      </c>
      <c r="C5030">
        <v>147</v>
      </c>
      <c r="D5030" t="s">
        <v>4700</v>
      </c>
      <c r="E5030">
        <v>9</v>
      </c>
    </row>
    <row r="5031" spans="1:5" x14ac:dyDescent="0.3">
      <c r="A5031">
        <v>186820</v>
      </c>
      <c r="B5031">
        <v>10000</v>
      </c>
      <c r="C5031">
        <v>132</v>
      </c>
      <c r="D5031" t="s">
        <v>4698</v>
      </c>
      <c r="E5031">
        <v>8</v>
      </c>
    </row>
    <row r="5032" spans="1:5" x14ac:dyDescent="0.3">
      <c r="A5032">
        <v>186840</v>
      </c>
      <c r="B5032">
        <v>10000</v>
      </c>
      <c r="C5032">
        <v>132</v>
      </c>
      <c r="D5032" t="s">
        <v>4698</v>
      </c>
      <c r="E5032">
        <v>8</v>
      </c>
    </row>
    <row r="5033" spans="1:5" x14ac:dyDescent="0.3">
      <c r="A5033">
        <v>186883</v>
      </c>
      <c r="B5033">
        <v>10000</v>
      </c>
      <c r="C5033">
        <v>115</v>
      </c>
      <c r="D5033" t="s">
        <v>4702</v>
      </c>
      <c r="E5033">
        <v>6</v>
      </c>
    </row>
    <row r="5034" spans="1:5" x14ac:dyDescent="0.3">
      <c r="A5034">
        <v>186886</v>
      </c>
      <c r="B5034">
        <v>10000</v>
      </c>
      <c r="C5034">
        <v>132</v>
      </c>
      <c r="D5034" t="s">
        <v>4698</v>
      </c>
      <c r="E5034">
        <v>8</v>
      </c>
    </row>
    <row r="5035" spans="1:5" x14ac:dyDescent="0.3">
      <c r="A5035">
        <v>186887</v>
      </c>
      <c r="B5035">
        <v>0</v>
      </c>
      <c r="C5035">
        <v>0</v>
      </c>
      <c r="D5035" t="s">
        <v>4705</v>
      </c>
      <c r="E5035">
        <v>10</v>
      </c>
    </row>
    <row r="5036" spans="1:5" x14ac:dyDescent="0.3">
      <c r="A5036">
        <v>186921</v>
      </c>
      <c r="B5036">
        <v>0</v>
      </c>
      <c r="C5036">
        <v>0</v>
      </c>
      <c r="D5036" t="s">
        <v>4705</v>
      </c>
      <c r="E5036">
        <v>10</v>
      </c>
    </row>
    <row r="5037" spans="1:5" x14ac:dyDescent="0.3">
      <c r="A5037">
        <v>186949</v>
      </c>
      <c r="B5037">
        <v>0</v>
      </c>
      <c r="C5037">
        <v>0</v>
      </c>
      <c r="D5037" t="s">
        <v>4705</v>
      </c>
      <c r="E5037">
        <v>10</v>
      </c>
    </row>
    <row r="5038" spans="1:5" x14ac:dyDescent="0.3">
      <c r="A5038">
        <v>186963</v>
      </c>
      <c r="B5038">
        <v>10000</v>
      </c>
      <c r="C5038">
        <v>127</v>
      </c>
      <c r="D5038" t="s">
        <v>4703</v>
      </c>
      <c r="E5038">
        <v>7</v>
      </c>
    </row>
    <row r="5039" spans="1:5" x14ac:dyDescent="0.3">
      <c r="A5039">
        <v>186977</v>
      </c>
      <c r="B5039">
        <v>10000</v>
      </c>
      <c r="C5039">
        <v>115</v>
      </c>
      <c r="D5039" t="s">
        <v>4702</v>
      </c>
      <c r="E5039">
        <v>6</v>
      </c>
    </row>
    <row r="5040" spans="1:5" x14ac:dyDescent="0.3">
      <c r="A5040">
        <v>186993</v>
      </c>
      <c r="B5040">
        <v>0</v>
      </c>
      <c r="C5040">
        <v>0</v>
      </c>
      <c r="D5040" t="s">
        <v>4705</v>
      </c>
      <c r="E5040">
        <v>10</v>
      </c>
    </row>
    <row r="5041" spans="1:5" x14ac:dyDescent="0.3">
      <c r="A5041">
        <v>186999</v>
      </c>
      <c r="B5041">
        <v>10000</v>
      </c>
      <c r="C5041">
        <v>132</v>
      </c>
      <c r="D5041" t="s">
        <v>4698</v>
      </c>
      <c r="E5041">
        <v>8</v>
      </c>
    </row>
    <row r="5042" spans="1:5" x14ac:dyDescent="0.3">
      <c r="A5042">
        <v>187012</v>
      </c>
      <c r="B5042">
        <v>10000</v>
      </c>
      <c r="C5042">
        <v>132</v>
      </c>
      <c r="D5042" t="s">
        <v>4698</v>
      </c>
      <c r="E5042">
        <v>8</v>
      </c>
    </row>
    <row r="5043" spans="1:5" x14ac:dyDescent="0.3">
      <c r="A5043">
        <v>187017</v>
      </c>
      <c r="B5043">
        <v>10000</v>
      </c>
      <c r="C5043">
        <v>115</v>
      </c>
      <c r="D5043" t="s">
        <v>4702</v>
      </c>
      <c r="E5043">
        <v>6</v>
      </c>
    </row>
    <row r="5044" spans="1:5" x14ac:dyDescent="0.3">
      <c r="A5044">
        <v>187018</v>
      </c>
      <c r="B5044">
        <v>0</v>
      </c>
      <c r="C5044">
        <v>0</v>
      </c>
      <c r="D5044" t="s">
        <v>4705</v>
      </c>
      <c r="E5044">
        <v>10</v>
      </c>
    </row>
    <row r="5045" spans="1:5" x14ac:dyDescent="0.3">
      <c r="A5045">
        <v>187019</v>
      </c>
      <c r="B5045">
        <v>0</v>
      </c>
      <c r="C5045">
        <v>0</v>
      </c>
      <c r="D5045" t="s">
        <v>4705</v>
      </c>
      <c r="E5045">
        <v>10</v>
      </c>
    </row>
    <row r="5046" spans="1:5" x14ac:dyDescent="0.3">
      <c r="A5046">
        <v>187028</v>
      </c>
      <c r="B5046">
        <v>10000</v>
      </c>
      <c r="C5046">
        <v>110</v>
      </c>
      <c r="D5046" t="s">
        <v>4701</v>
      </c>
      <c r="E5046">
        <v>5</v>
      </c>
    </row>
    <row r="5047" spans="1:5" x14ac:dyDescent="0.3">
      <c r="A5047">
        <v>187029</v>
      </c>
      <c r="B5047">
        <v>10000</v>
      </c>
      <c r="C5047">
        <v>127</v>
      </c>
      <c r="D5047" t="s">
        <v>4703</v>
      </c>
      <c r="E5047">
        <v>7</v>
      </c>
    </row>
    <row r="5048" spans="1:5" x14ac:dyDescent="0.3">
      <c r="A5048">
        <v>187035</v>
      </c>
      <c r="B5048">
        <v>10000</v>
      </c>
      <c r="C5048">
        <v>147</v>
      </c>
      <c r="D5048" t="s">
        <v>4700</v>
      </c>
      <c r="E5048">
        <v>9</v>
      </c>
    </row>
    <row r="5049" spans="1:5" x14ac:dyDescent="0.3">
      <c r="A5049">
        <v>187037</v>
      </c>
      <c r="B5049">
        <v>10000</v>
      </c>
      <c r="C5049">
        <v>115</v>
      </c>
      <c r="D5049" t="s">
        <v>4702</v>
      </c>
      <c r="E5049">
        <v>6</v>
      </c>
    </row>
    <row r="5050" spans="1:5" x14ac:dyDescent="0.3">
      <c r="A5050">
        <v>187038</v>
      </c>
      <c r="B5050">
        <v>10000</v>
      </c>
      <c r="C5050">
        <v>132</v>
      </c>
      <c r="D5050" t="s">
        <v>4698</v>
      </c>
      <c r="E5050">
        <v>8</v>
      </c>
    </row>
    <row r="5051" spans="1:5" x14ac:dyDescent="0.3">
      <c r="A5051">
        <v>187097</v>
      </c>
      <c r="B5051">
        <v>10000</v>
      </c>
      <c r="C5051">
        <v>147</v>
      </c>
      <c r="D5051" t="s">
        <v>4700</v>
      </c>
      <c r="E5051">
        <v>9</v>
      </c>
    </row>
    <row r="5052" spans="1:5" x14ac:dyDescent="0.3">
      <c r="A5052">
        <v>187106</v>
      </c>
      <c r="B5052">
        <v>10000</v>
      </c>
      <c r="C5052">
        <v>147</v>
      </c>
      <c r="D5052" t="s">
        <v>4700</v>
      </c>
      <c r="E5052">
        <v>9</v>
      </c>
    </row>
    <row r="5053" spans="1:5" x14ac:dyDescent="0.3">
      <c r="A5053">
        <v>187117</v>
      </c>
      <c r="B5053">
        <v>0</v>
      </c>
      <c r="C5053">
        <v>0</v>
      </c>
      <c r="D5053" t="s">
        <v>4705</v>
      </c>
      <c r="E5053">
        <v>10</v>
      </c>
    </row>
    <row r="5054" spans="1:5" x14ac:dyDescent="0.3">
      <c r="A5054">
        <v>187118</v>
      </c>
      <c r="B5054">
        <v>10000</v>
      </c>
      <c r="C5054">
        <v>147</v>
      </c>
      <c r="D5054" t="s">
        <v>4700</v>
      </c>
      <c r="E5054">
        <v>9</v>
      </c>
    </row>
    <row r="5055" spans="1:5" x14ac:dyDescent="0.3">
      <c r="A5055">
        <v>187120</v>
      </c>
      <c r="B5055">
        <v>10000</v>
      </c>
      <c r="C5055">
        <v>110</v>
      </c>
      <c r="D5055" t="s">
        <v>4701</v>
      </c>
      <c r="E5055">
        <v>5</v>
      </c>
    </row>
    <row r="5056" spans="1:5" x14ac:dyDescent="0.3">
      <c r="A5056">
        <v>187124</v>
      </c>
      <c r="B5056">
        <v>10000</v>
      </c>
      <c r="C5056">
        <v>127</v>
      </c>
      <c r="D5056" t="s">
        <v>4703</v>
      </c>
      <c r="E5056">
        <v>7</v>
      </c>
    </row>
    <row r="5057" spans="1:5" x14ac:dyDescent="0.3">
      <c r="A5057">
        <v>187127</v>
      </c>
      <c r="B5057">
        <v>10000</v>
      </c>
      <c r="C5057">
        <v>132</v>
      </c>
      <c r="D5057" t="s">
        <v>4698</v>
      </c>
      <c r="E5057">
        <v>8</v>
      </c>
    </row>
    <row r="5058" spans="1:5" x14ac:dyDescent="0.3">
      <c r="A5058">
        <v>187130</v>
      </c>
      <c r="B5058">
        <v>10000</v>
      </c>
      <c r="C5058">
        <v>132</v>
      </c>
      <c r="D5058" t="s">
        <v>4698</v>
      </c>
      <c r="E5058">
        <v>8</v>
      </c>
    </row>
    <row r="5059" spans="1:5" x14ac:dyDescent="0.3">
      <c r="A5059">
        <v>187133</v>
      </c>
      <c r="B5059">
        <v>10000</v>
      </c>
      <c r="C5059">
        <v>147</v>
      </c>
      <c r="D5059" t="s">
        <v>4700</v>
      </c>
      <c r="E5059">
        <v>9</v>
      </c>
    </row>
    <row r="5060" spans="1:5" x14ac:dyDescent="0.3">
      <c r="A5060">
        <v>187144</v>
      </c>
      <c r="B5060">
        <v>10000</v>
      </c>
      <c r="C5060">
        <v>127</v>
      </c>
      <c r="D5060" t="s">
        <v>4703</v>
      </c>
      <c r="E5060">
        <v>7</v>
      </c>
    </row>
    <row r="5061" spans="1:5" x14ac:dyDescent="0.3">
      <c r="A5061">
        <v>187158</v>
      </c>
      <c r="B5061">
        <v>10000</v>
      </c>
      <c r="C5061">
        <v>132</v>
      </c>
      <c r="D5061" t="s">
        <v>4698</v>
      </c>
      <c r="E5061">
        <v>8</v>
      </c>
    </row>
    <row r="5062" spans="1:5" x14ac:dyDescent="0.3">
      <c r="A5062">
        <v>187206</v>
      </c>
      <c r="B5062">
        <v>10000</v>
      </c>
      <c r="C5062">
        <v>147</v>
      </c>
      <c r="D5062" t="s">
        <v>4700</v>
      </c>
      <c r="E5062">
        <v>9</v>
      </c>
    </row>
    <row r="5063" spans="1:5" x14ac:dyDescent="0.3">
      <c r="A5063">
        <v>187216</v>
      </c>
      <c r="B5063">
        <v>10000</v>
      </c>
      <c r="C5063">
        <v>147</v>
      </c>
      <c r="D5063" t="s">
        <v>4700</v>
      </c>
      <c r="E5063">
        <v>9</v>
      </c>
    </row>
    <row r="5064" spans="1:5" x14ac:dyDescent="0.3">
      <c r="A5064">
        <v>187227</v>
      </c>
      <c r="B5064">
        <v>10000</v>
      </c>
      <c r="C5064">
        <v>127</v>
      </c>
      <c r="D5064" t="s">
        <v>4703</v>
      </c>
      <c r="E5064">
        <v>7</v>
      </c>
    </row>
    <row r="5065" spans="1:5" x14ac:dyDescent="0.3">
      <c r="A5065">
        <v>187231</v>
      </c>
      <c r="B5065">
        <v>10000</v>
      </c>
      <c r="C5065">
        <v>127</v>
      </c>
      <c r="D5065" t="s">
        <v>4703</v>
      </c>
      <c r="E5065">
        <v>7</v>
      </c>
    </row>
    <row r="5066" spans="1:5" x14ac:dyDescent="0.3">
      <c r="A5066">
        <v>187236</v>
      </c>
      <c r="B5066">
        <v>0</v>
      </c>
      <c r="C5066">
        <v>0</v>
      </c>
      <c r="D5066" t="s">
        <v>4705</v>
      </c>
      <c r="E5066">
        <v>10</v>
      </c>
    </row>
    <row r="5067" spans="1:5" x14ac:dyDescent="0.3">
      <c r="A5067">
        <v>187244</v>
      </c>
      <c r="B5067">
        <v>10000</v>
      </c>
      <c r="C5067">
        <v>147</v>
      </c>
      <c r="D5067" t="s">
        <v>4700</v>
      </c>
      <c r="E5067">
        <v>9</v>
      </c>
    </row>
    <row r="5068" spans="1:5" x14ac:dyDescent="0.3">
      <c r="A5068">
        <v>187299</v>
      </c>
      <c r="B5068">
        <v>10000</v>
      </c>
      <c r="C5068">
        <v>132</v>
      </c>
      <c r="D5068" t="s">
        <v>4698</v>
      </c>
      <c r="E5068">
        <v>8</v>
      </c>
    </row>
    <row r="5069" spans="1:5" x14ac:dyDescent="0.3">
      <c r="A5069">
        <v>187306</v>
      </c>
      <c r="B5069">
        <v>0</v>
      </c>
      <c r="C5069">
        <v>0</v>
      </c>
      <c r="D5069" t="s">
        <v>4707</v>
      </c>
      <c r="E5069">
        <v>0</v>
      </c>
    </row>
    <row r="5070" spans="1:5" x14ac:dyDescent="0.3">
      <c r="A5070">
        <v>187307</v>
      </c>
      <c r="B5070">
        <v>10000</v>
      </c>
      <c r="C5070">
        <v>115</v>
      </c>
      <c r="D5070" t="s">
        <v>4702</v>
      </c>
      <c r="E5070">
        <v>6</v>
      </c>
    </row>
    <row r="5071" spans="1:5" x14ac:dyDescent="0.3">
      <c r="A5071">
        <v>187325</v>
      </c>
      <c r="B5071">
        <v>10000</v>
      </c>
      <c r="C5071">
        <v>127</v>
      </c>
      <c r="D5071" t="s">
        <v>4703</v>
      </c>
      <c r="E5071">
        <v>7</v>
      </c>
    </row>
    <row r="5072" spans="1:5" x14ac:dyDescent="0.3">
      <c r="A5072">
        <v>187336</v>
      </c>
      <c r="B5072">
        <v>10000</v>
      </c>
      <c r="C5072">
        <v>115</v>
      </c>
      <c r="D5072" t="s">
        <v>4702</v>
      </c>
      <c r="E5072">
        <v>6</v>
      </c>
    </row>
    <row r="5073" spans="1:5" x14ac:dyDescent="0.3">
      <c r="A5073">
        <v>187351</v>
      </c>
      <c r="B5073">
        <v>10000</v>
      </c>
      <c r="C5073">
        <v>115</v>
      </c>
      <c r="D5073" t="s">
        <v>4702</v>
      </c>
      <c r="E5073">
        <v>6</v>
      </c>
    </row>
    <row r="5074" spans="1:5" x14ac:dyDescent="0.3">
      <c r="A5074">
        <v>187357</v>
      </c>
      <c r="B5074">
        <v>0</v>
      </c>
      <c r="C5074">
        <v>0</v>
      </c>
      <c r="D5074" t="s">
        <v>4705</v>
      </c>
      <c r="E5074">
        <v>10</v>
      </c>
    </row>
    <row r="5075" spans="1:5" x14ac:dyDescent="0.3">
      <c r="A5075">
        <v>187378</v>
      </c>
      <c r="B5075">
        <v>10000</v>
      </c>
      <c r="C5075">
        <v>132</v>
      </c>
      <c r="D5075" t="s">
        <v>4698</v>
      </c>
      <c r="E507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resumen</vt:lpstr>
      <vt:lpstr>DATA</vt:lpstr>
      <vt:lpstr>niveles de riesgo</vt:lpstr>
      <vt:lpstr>Hoja1</vt:lpstr>
      <vt:lpstr>BaseModelo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Reyes</dc:creator>
  <cp:lastModifiedBy>Jairo Enrique Ramírez Sánchez</cp:lastModifiedBy>
  <dcterms:created xsi:type="dcterms:W3CDTF">2024-05-07T00:14:32Z</dcterms:created>
  <dcterms:modified xsi:type="dcterms:W3CDTF">2024-05-11T16:43:40Z</dcterms:modified>
</cp:coreProperties>
</file>